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66925"/>
  <mc:AlternateContent xmlns:mc="http://schemas.openxmlformats.org/markup-compatibility/2006">
    <mc:Choice Requires="x15">
      <x15ac:absPath xmlns:x15ac="http://schemas.microsoft.com/office/spreadsheetml/2010/11/ac" url="C:\Users\jrobertson\Downloads\"/>
    </mc:Choice>
  </mc:AlternateContent>
  <xr:revisionPtr revIDLastSave="0" documentId="8_{50FBCF04-FA43-466C-809F-DF8222362E82}" xr6:coauthVersionLast="47" xr6:coauthVersionMax="47" xr10:uidLastSave="{00000000-0000-0000-0000-000000000000}"/>
  <bookViews>
    <workbookView xWindow="-120" yWindow="-120" windowWidth="29040" windowHeight="15720" activeTab="3" xr2:uid="{00000000-000D-0000-FFFF-FFFF00000000}"/>
  </bookViews>
  <sheets>
    <sheet name="Instructions" sheetId="7" r:id="rId1"/>
    <sheet name="User Inputs" sheetId="2" r:id="rId2"/>
    <sheet name="Summary" sheetId="6" r:id="rId3"/>
    <sheet name="Tables" sheetId="4" r:id="rId4"/>
    <sheet name="Country Model" sheetId="3" r:id="rId5"/>
    <sheet name="Country Data" sheetId="1" r:id="rId6"/>
  </sheets>
  <externalReferences>
    <externalReference r:id="rId7"/>
  </externalReferences>
  <definedNames>
    <definedName name="_xlnm._FilterDatabase" localSheetId="1" hidden="1">'User Inputs'!$I$1:$M$212</definedName>
    <definedName name="Country">'[1]Country Data'!$A$6:$A$52</definedName>
    <definedName name="NPV_Country">'[1]User Inputs'!$F$11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IQ59" i="1" l="1"/>
  <c r="DIP59" i="1"/>
  <c r="BGU59" i="1"/>
  <c r="BET59" i="1"/>
  <c r="BCS59" i="1"/>
  <c r="BAR59" i="1"/>
  <c r="AYQ59" i="1"/>
  <c r="AWP59" i="1"/>
  <c r="AUO59" i="1"/>
  <c r="YD59" i="1"/>
  <c r="X59" i="1"/>
  <c r="J59" i="1"/>
  <c r="I59" i="1"/>
  <c r="DIQ58" i="1"/>
  <c r="DIP58" i="1"/>
  <c r="BGU58" i="1"/>
  <c r="BET58" i="1"/>
  <c r="BCS58" i="1"/>
  <c r="BAR58" i="1"/>
  <c r="AYQ58" i="1"/>
  <c r="AWP58" i="1"/>
  <c r="AUO58" i="1"/>
  <c r="AQM58" i="1"/>
  <c r="AOL58" i="1"/>
  <c r="YD58" i="1"/>
  <c r="X58" i="1"/>
  <c r="J58" i="1"/>
  <c r="I58" i="1"/>
  <c r="DIQ57" i="1"/>
  <c r="DIP57" i="1"/>
  <c r="BGU57" i="1"/>
  <c r="BET57" i="1"/>
  <c r="BCS57" i="1"/>
  <c r="BAR57" i="1"/>
  <c r="AYQ57" i="1"/>
  <c r="AWP57" i="1"/>
  <c r="AUO57" i="1"/>
  <c r="AQM57" i="1"/>
  <c r="AOL57" i="1"/>
  <c r="YD57" i="1"/>
  <c r="X57" i="1"/>
  <c r="J57" i="1"/>
  <c r="I57" i="1"/>
  <c r="DIQ56" i="1"/>
  <c r="DIP56" i="1"/>
  <c r="BGU56" i="1"/>
  <c r="BET56" i="1"/>
  <c r="BCS56" i="1"/>
  <c r="BAR56" i="1"/>
  <c r="AYQ56" i="1"/>
  <c r="AWP56" i="1"/>
  <c r="AUO56" i="1"/>
  <c r="YD56" i="1"/>
  <c r="X56" i="1"/>
  <c r="J56" i="1"/>
  <c r="I56" i="1"/>
  <c r="DIQ55" i="1"/>
  <c r="DIP55" i="1"/>
  <c r="BGU55" i="1"/>
  <c r="BET55" i="1"/>
  <c r="BCS55" i="1"/>
  <c r="BAR55" i="1"/>
  <c r="AYQ55" i="1"/>
  <c r="AWP55" i="1"/>
  <c r="AUO55" i="1"/>
  <c r="YD55" i="1"/>
  <c r="X55" i="1"/>
  <c r="J55" i="1"/>
  <c r="I55" i="1"/>
  <c r="DIQ54" i="1"/>
  <c r="DIQ60" i="1" s="1"/>
  <c r="DIP54" i="1"/>
  <c r="DIP60" i="1" s="1"/>
  <c r="BGU54" i="1"/>
  <c r="BGU60" i="1" s="1"/>
  <c r="BET54" i="1"/>
  <c r="BCS54" i="1"/>
  <c r="BCS60" i="1" s="1"/>
  <c r="BAR54" i="1"/>
  <c r="AYQ54" i="1"/>
  <c r="AYQ60" i="1" s="1"/>
  <c r="AWP54" i="1"/>
  <c r="AWP60" i="1" s="1"/>
  <c r="AUO54" i="1"/>
  <c r="AUO60" i="1" s="1"/>
  <c r="YD54" i="1"/>
  <c r="X54" i="1"/>
  <c r="X60" i="1" s="1"/>
  <c r="J54" i="1"/>
  <c r="J60" i="1" s="1"/>
  <c r="I54" i="1"/>
  <c r="DIQ53" i="1"/>
  <c r="DIP53" i="1"/>
  <c r="BGU53" i="1"/>
  <c r="BET53" i="1"/>
  <c r="BCS53" i="1"/>
  <c r="BAR53" i="1"/>
  <c r="AYQ53" i="1"/>
  <c r="AWP53" i="1"/>
  <c r="AUO53" i="1"/>
  <c r="AQM53" i="1"/>
  <c r="AOL53" i="1"/>
  <c r="YD53" i="1"/>
  <c r="X53" i="1"/>
  <c r="J53" i="1"/>
  <c r="I53" i="1"/>
  <c r="EPW52" i="1"/>
  <c r="EPY52" i="1" s="1"/>
  <c r="EPT52" i="1"/>
  <c r="EPP52" i="1"/>
  <c r="EPO52" i="1"/>
  <c r="EPL52" i="1"/>
  <c r="EPK52" i="1"/>
  <c r="EPS52" i="1" s="1"/>
  <c r="EPG52" i="1"/>
  <c r="EQE52" i="1" s="1"/>
  <c r="EQG52" i="1" s="1"/>
  <c r="EPD52" i="1"/>
  <c r="EPC52" i="1"/>
  <c r="EPE52" i="1" s="1"/>
  <c r="EOZ52" i="1"/>
  <c r="EPB52" i="1" s="1"/>
  <c r="EOY52" i="1"/>
  <c r="EPA52" i="1" s="1"/>
  <c r="EIQ52" i="1"/>
  <c r="EIS52" i="1" s="1"/>
  <c r="EIN52" i="1"/>
  <c r="EIP52" i="1" s="1"/>
  <c r="EIF52" i="1"/>
  <c r="EIE52" i="1"/>
  <c r="EIB52" i="1"/>
  <c r="EIA52" i="1"/>
  <c r="EII52" i="1" s="1"/>
  <c r="EHU52" i="1"/>
  <c r="EHT52" i="1"/>
  <c r="EHS52" i="1"/>
  <c r="EHP52" i="1"/>
  <c r="EHR52" i="1" s="1"/>
  <c r="EHO52" i="1"/>
  <c r="DZA52" i="1"/>
  <c r="DYZ52" i="1"/>
  <c r="DIS52" i="1"/>
  <c r="DIR52" i="1"/>
  <c r="BJW52" i="1"/>
  <c r="BJV52" i="1"/>
  <c r="BJQ52" i="1"/>
  <c r="BJP52" i="1"/>
  <c r="BJN52" i="1"/>
  <c r="BJM52" i="1"/>
  <c r="BJL52" i="1"/>
  <c r="BJI52" i="1"/>
  <c r="BJH52" i="1"/>
  <c r="BIY52" i="1"/>
  <c r="BIX52" i="1"/>
  <c r="YC52" i="1"/>
  <c r="JF52" i="1"/>
  <c r="AD52" i="1"/>
  <c r="AA52" i="1"/>
  <c r="M52" i="1"/>
  <c r="EQC51" i="1"/>
  <c r="EPP51" i="1"/>
  <c r="EPO51" i="1"/>
  <c r="EPM51" i="1"/>
  <c r="EPL51" i="1"/>
  <c r="EPT51" i="1" s="1"/>
  <c r="EPK51" i="1"/>
  <c r="EPS51" i="1" s="1"/>
  <c r="EPE51" i="1"/>
  <c r="EPD51" i="1"/>
  <c r="EPF51" i="1" s="1"/>
  <c r="EPC51" i="1"/>
  <c r="EQA51" i="1" s="1"/>
  <c r="EOZ51" i="1"/>
  <c r="EPB51" i="1" s="1"/>
  <c r="EOY51" i="1"/>
  <c r="EPA51" i="1" s="1"/>
  <c r="EPI51" i="1" s="1"/>
  <c r="EIV51" i="1"/>
  <c r="EIX51" i="1" s="1"/>
  <c r="EIO51" i="1"/>
  <c r="EIF51" i="1"/>
  <c r="EIE51" i="1"/>
  <c r="EIB51" i="1"/>
  <c r="EIJ51" i="1" s="1"/>
  <c r="EIA51" i="1"/>
  <c r="EII51" i="1" s="1"/>
  <c r="EHY51" i="1"/>
  <c r="EHX51" i="1"/>
  <c r="EHT51" i="1"/>
  <c r="EHV51" i="1" s="1"/>
  <c r="EHS51" i="1"/>
  <c r="EHU51" i="1" s="1"/>
  <c r="EHQ51" i="1"/>
  <c r="EHP51" i="1"/>
  <c r="EHR51" i="1" s="1"/>
  <c r="EHZ51" i="1" s="1"/>
  <c r="EHO51" i="1"/>
  <c r="EIM51" i="1" s="1"/>
  <c r="DZA51" i="1"/>
  <c r="DYZ51" i="1"/>
  <c r="DIS51" i="1"/>
  <c r="DIR51" i="1"/>
  <c r="BJW51" i="1"/>
  <c r="BJV51" i="1"/>
  <c r="BJQ51" i="1"/>
  <c r="BJP51" i="1"/>
  <c r="BJN51" i="1"/>
  <c r="BJM51" i="1"/>
  <c r="BJL51" i="1"/>
  <c r="BJI51" i="1"/>
  <c r="BJH51" i="1"/>
  <c r="BIY51" i="1"/>
  <c r="BIX51" i="1"/>
  <c r="YC51" i="1"/>
  <c r="JF51" i="1"/>
  <c r="AD51" i="1"/>
  <c r="AA51" i="1"/>
  <c r="M51" i="1"/>
  <c r="EPY50" i="1"/>
  <c r="EPP50" i="1"/>
  <c r="EPO50" i="1"/>
  <c r="EPL50" i="1"/>
  <c r="EPK50" i="1"/>
  <c r="EPS50" i="1" s="1"/>
  <c r="EPD50" i="1"/>
  <c r="EPF50" i="1" s="1"/>
  <c r="EPC50" i="1"/>
  <c r="EPE50" i="1" s="1"/>
  <c r="EPA50" i="1"/>
  <c r="EPI50" i="1" s="1"/>
  <c r="EOZ50" i="1"/>
  <c r="EOY50" i="1"/>
  <c r="EPW50" i="1" s="1"/>
  <c r="EIR50" i="1"/>
  <c r="EIT50" i="1" s="1"/>
  <c r="EIJ50" i="1"/>
  <c r="EIF50" i="1"/>
  <c r="EIE50" i="1"/>
  <c r="EIB50" i="1"/>
  <c r="EIA50" i="1"/>
  <c r="EII50" i="1" s="1"/>
  <c r="EHU50" i="1"/>
  <c r="EHT50" i="1"/>
  <c r="EHV50" i="1" s="1"/>
  <c r="EHS50" i="1"/>
  <c r="EIQ50" i="1" s="1"/>
  <c r="EIS50" i="1" s="1"/>
  <c r="EHP50" i="1"/>
  <c r="EHR50" i="1" s="1"/>
  <c r="EHZ50" i="1" s="1"/>
  <c r="EHO50" i="1"/>
  <c r="EHQ50" i="1" s="1"/>
  <c r="EHY50" i="1" s="1"/>
  <c r="EIC50" i="1" s="1"/>
  <c r="DZA50" i="1"/>
  <c r="DYZ50" i="1"/>
  <c r="DIS50" i="1"/>
  <c r="DIR50" i="1"/>
  <c r="BJW50" i="1"/>
  <c r="BJV50" i="1"/>
  <c r="BJQ50" i="1"/>
  <c r="BJP50" i="1"/>
  <c r="BJN50" i="1"/>
  <c r="BJM50" i="1"/>
  <c r="BJL50" i="1"/>
  <c r="BJI50" i="1"/>
  <c r="BJH50" i="1"/>
  <c r="BIY50" i="1"/>
  <c r="BIX50" i="1"/>
  <c r="YC50" i="1"/>
  <c r="AD50" i="1"/>
  <c r="M50" i="1"/>
  <c r="EPS49" i="1"/>
  <c r="EPP49" i="1"/>
  <c r="EPO49" i="1"/>
  <c r="EPL49" i="1"/>
  <c r="EPT49" i="1" s="1"/>
  <c r="EPK49" i="1"/>
  <c r="EPF49" i="1"/>
  <c r="EPD49" i="1"/>
  <c r="EQB49" i="1" s="1"/>
  <c r="EQD49" i="1" s="1"/>
  <c r="EPC49" i="1"/>
  <c r="EPE49" i="1" s="1"/>
  <c r="EPB49" i="1"/>
  <c r="EPJ49" i="1" s="1"/>
  <c r="EPA49" i="1"/>
  <c r="EPI49" i="1" s="1"/>
  <c r="EOZ49" i="1"/>
  <c r="EPX49" i="1" s="1"/>
  <c r="EPZ49" i="1" s="1"/>
  <c r="EOY49" i="1"/>
  <c r="EPW49" i="1" s="1"/>
  <c r="EPY49" i="1" s="1"/>
  <c r="EIF49" i="1"/>
  <c r="EIE49" i="1"/>
  <c r="EIB49" i="1"/>
  <c r="EIJ49" i="1" s="1"/>
  <c r="EIA49" i="1"/>
  <c r="EHV49" i="1"/>
  <c r="EHU49" i="1"/>
  <c r="EHT49" i="1"/>
  <c r="EIR49" i="1" s="1"/>
  <c r="EIT49" i="1" s="1"/>
  <c r="EHS49" i="1"/>
  <c r="EIQ49" i="1" s="1"/>
  <c r="EIS49" i="1" s="1"/>
  <c r="EHR49" i="1"/>
  <c r="EHP49" i="1"/>
  <c r="EIN49" i="1" s="1"/>
  <c r="EIP49" i="1" s="1"/>
  <c r="EHO49" i="1"/>
  <c r="EHQ49" i="1" s="1"/>
  <c r="EHY49" i="1" s="1"/>
  <c r="DZA49" i="1"/>
  <c r="DYZ49" i="1"/>
  <c r="DIS49" i="1"/>
  <c r="DIR49" i="1"/>
  <c r="BJW49" i="1"/>
  <c r="BJV49" i="1"/>
  <c r="BJQ49" i="1"/>
  <c r="BJP49" i="1"/>
  <c r="BJN49" i="1"/>
  <c r="BJM49" i="1"/>
  <c r="BJL49" i="1"/>
  <c r="BJI49" i="1"/>
  <c r="BJH49" i="1"/>
  <c r="BIY49" i="1"/>
  <c r="BIX49" i="1"/>
  <c r="YC49" i="1"/>
  <c r="AD49" i="1"/>
  <c r="M49" i="1"/>
  <c r="EPT48" i="1"/>
  <c r="EPP48" i="1"/>
  <c r="EPO48" i="1"/>
  <c r="EPL48" i="1"/>
  <c r="EPK48" i="1"/>
  <c r="EPE48" i="1"/>
  <c r="EPD48" i="1"/>
  <c r="EPF48" i="1" s="1"/>
  <c r="EPC48" i="1"/>
  <c r="EOZ48" i="1"/>
  <c r="EPB48" i="1" s="1"/>
  <c r="EPJ48" i="1" s="1"/>
  <c r="EOY48" i="1"/>
  <c r="EPA48" i="1" s="1"/>
  <c r="EIN48" i="1"/>
  <c r="EIP48" i="1" s="1"/>
  <c r="EII48" i="1"/>
  <c r="EIF48" i="1"/>
  <c r="EIE48" i="1"/>
  <c r="EIB48" i="1"/>
  <c r="EIJ48" i="1" s="1"/>
  <c r="EIA48" i="1"/>
  <c r="EHX48" i="1"/>
  <c r="EIV48" i="1" s="1"/>
  <c r="EIX48" i="1" s="1"/>
  <c r="EHT48" i="1"/>
  <c r="EHV48" i="1" s="1"/>
  <c r="EHS48" i="1"/>
  <c r="EHQ48" i="1"/>
  <c r="EHP48" i="1"/>
  <c r="EHR48" i="1" s="1"/>
  <c r="EHO48" i="1"/>
  <c r="EIM48" i="1" s="1"/>
  <c r="EIO48" i="1" s="1"/>
  <c r="DZA48" i="1"/>
  <c r="DYZ48" i="1"/>
  <c r="DIS48" i="1"/>
  <c r="DIR48" i="1"/>
  <c r="BJW48" i="1"/>
  <c r="BJV48" i="1"/>
  <c r="BJQ48" i="1"/>
  <c r="BJP48" i="1"/>
  <c r="BJN48" i="1"/>
  <c r="BJM48" i="1"/>
  <c r="BJL48" i="1"/>
  <c r="BJI48" i="1"/>
  <c r="BJH48" i="1"/>
  <c r="BIY48" i="1"/>
  <c r="BIX48" i="1"/>
  <c r="YC48" i="1"/>
  <c r="JF48" i="1"/>
  <c r="AD48" i="1"/>
  <c r="M48" i="1"/>
  <c r="EPP47" i="1"/>
  <c r="EPO47" i="1"/>
  <c r="EPL47" i="1"/>
  <c r="EPT47" i="1" s="1"/>
  <c r="EPK47" i="1"/>
  <c r="EPF47" i="1"/>
  <c r="EPD47" i="1"/>
  <c r="EQB47" i="1" s="1"/>
  <c r="EQD47" i="1" s="1"/>
  <c r="EPC47" i="1"/>
  <c r="EPE47" i="1" s="1"/>
  <c r="EPB47" i="1"/>
  <c r="EPJ47" i="1" s="1"/>
  <c r="EOZ47" i="1"/>
  <c r="EPX47" i="1" s="1"/>
  <c r="EPZ47" i="1" s="1"/>
  <c r="EOY47" i="1"/>
  <c r="EPA47" i="1" s="1"/>
  <c r="EIJ47" i="1"/>
  <c r="EII47" i="1"/>
  <c r="EIF47" i="1"/>
  <c r="EIE47" i="1"/>
  <c r="EIB47" i="1"/>
  <c r="EIA47" i="1"/>
  <c r="EHT47" i="1"/>
  <c r="EHS47" i="1"/>
  <c r="EHR47" i="1"/>
  <c r="EHP47" i="1"/>
  <c r="EIN47" i="1" s="1"/>
  <c r="EIP47" i="1" s="1"/>
  <c r="EHO47" i="1"/>
  <c r="EHQ47" i="1" s="1"/>
  <c r="DZA47" i="1"/>
  <c r="DYZ47" i="1"/>
  <c r="DIS47" i="1"/>
  <c r="DIR47" i="1"/>
  <c r="BJW47" i="1"/>
  <c r="BJV47" i="1"/>
  <c r="BJQ47" i="1"/>
  <c r="BJP47" i="1"/>
  <c r="BJN47" i="1"/>
  <c r="BJM47" i="1"/>
  <c r="BJL47" i="1"/>
  <c r="BJI47" i="1"/>
  <c r="BJH47" i="1"/>
  <c r="BIY47" i="1"/>
  <c r="BIX47" i="1"/>
  <c r="YC47" i="1"/>
  <c r="JF47" i="1"/>
  <c r="AD47" i="1"/>
  <c r="M47" i="1"/>
  <c r="EPP46" i="1"/>
  <c r="EPO46" i="1"/>
  <c r="EPL46" i="1"/>
  <c r="EPT46" i="1" s="1"/>
  <c r="EPK46" i="1"/>
  <c r="EPS46" i="1" s="1"/>
  <c r="EPF46" i="1"/>
  <c r="EPD46" i="1"/>
  <c r="EQB46" i="1" s="1"/>
  <c r="EQD46" i="1" s="1"/>
  <c r="EPC46" i="1"/>
  <c r="EPB46" i="1"/>
  <c r="EPJ46" i="1" s="1"/>
  <c r="EPA46" i="1"/>
  <c r="EOZ46" i="1"/>
  <c r="EPX46" i="1" s="1"/>
  <c r="EPZ46" i="1" s="1"/>
  <c r="EOY46" i="1"/>
  <c r="EIT46" i="1"/>
  <c r="EIM46" i="1"/>
  <c r="EIO46" i="1" s="1"/>
  <c r="EIF46" i="1"/>
  <c r="EIE46" i="1"/>
  <c r="EIB46" i="1"/>
  <c r="EIJ46" i="1" s="1"/>
  <c r="EIA46" i="1"/>
  <c r="EII46" i="1" s="1"/>
  <c r="EHY46" i="1"/>
  <c r="EHV46" i="1"/>
  <c r="EID46" i="1" s="1"/>
  <c r="EHU46" i="1"/>
  <c r="EHT46" i="1"/>
  <c r="EIR46" i="1" s="1"/>
  <c r="EHS46" i="1"/>
  <c r="EIQ46" i="1" s="1"/>
  <c r="EIS46" i="1" s="1"/>
  <c r="EHR46" i="1"/>
  <c r="EHZ46" i="1" s="1"/>
  <c r="EHQ46" i="1"/>
  <c r="EHP46" i="1"/>
  <c r="EIN46" i="1" s="1"/>
  <c r="EIP46" i="1" s="1"/>
  <c r="EHO46" i="1"/>
  <c r="EHW46" i="1" s="1"/>
  <c r="EIU46" i="1" s="1"/>
  <c r="EIW46" i="1" s="1"/>
  <c r="DZA46" i="1"/>
  <c r="DYZ46" i="1"/>
  <c r="DIS46" i="1"/>
  <c r="DIR46" i="1"/>
  <c r="BJW46" i="1"/>
  <c r="BJV46" i="1"/>
  <c r="BJQ46" i="1"/>
  <c r="BJP46" i="1"/>
  <c r="BJN46" i="1"/>
  <c r="BJM46" i="1"/>
  <c r="BJL46" i="1"/>
  <c r="BJI46" i="1"/>
  <c r="BJH46" i="1"/>
  <c r="BIY46" i="1"/>
  <c r="BIX46" i="1"/>
  <c r="YC46" i="1"/>
  <c r="JF46" i="1"/>
  <c r="AD46" i="1"/>
  <c r="M46" i="1"/>
  <c r="EQC45" i="1"/>
  <c r="EPX45" i="1"/>
  <c r="EPZ45" i="1" s="1"/>
  <c r="EPP45" i="1"/>
  <c r="EPO45" i="1"/>
  <c r="EPL45" i="1"/>
  <c r="EPT45" i="1" s="1"/>
  <c r="EPK45" i="1"/>
  <c r="EPS45" i="1" s="1"/>
  <c r="EPF45" i="1"/>
  <c r="EPE45" i="1"/>
  <c r="EPD45" i="1"/>
  <c r="EPC45" i="1"/>
  <c r="EQA45" i="1" s="1"/>
  <c r="EPA45" i="1"/>
  <c r="EPI45" i="1" s="1"/>
  <c r="EOZ45" i="1"/>
  <c r="EOY45" i="1"/>
  <c r="EPW45" i="1" s="1"/>
  <c r="EPY45" i="1" s="1"/>
  <c r="EIO45" i="1"/>
  <c r="EIJ45" i="1"/>
  <c r="EIF45" i="1"/>
  <c r="EIE45" i="1"/>
  <c r="EIB45" i="1"/>
  <c r="EIA45" i="1"/>
  <c r="EII45" i="1" s="1"/>
  <c r="EHT45" i="1"/>
  <c r="EHS45" i="1"/>
  <c r="EHU45" i="1" s="1"/>
  <c r="EHR45" i="1"/>
  <c r="EHQ45" i="1"/>
  <c r="EHP45" i="1"/>
  <c r="EIN45" i="1" s="1"/>
  <c r="EIP45" i="1" s="1"/>
  <c r="EHO45" i="1"/>
  <c r="EIM45" i="1" s="1"/>
  <c r="DZA45" i="1"/>
  <c r="DYZ45" i="1"/>
  <c r="DIS45" i="1"/>
  <c r="DIR45" i="1"/>
  <c r="BJW45" i="1"/>
  <c r="BJV45" i="1"/>
  <c r="BJQ45" i="1"/>
  <c r="BJP45" i="1"/>
  <c r="BJN45" i="1"/>
  <c r="BJM45" i="1"/>
  <c r="BJL45" i="1"/>
  <c r="BJI45" i="1"/>
  <c r="BJH45" i="1"/>
  <c r="BIY45" i="1"/>
  <c r="BIX45" i="1"/>
  <c r="YC45" i="1"/>
  <c r="JF45" i="1"/>
  <c r="AD45" i="1"/>
  <c r="M45" i="1"/>
  <c r="EPP44" i="1"/>
  <c r="EPO44" i="1"/>
  <c r="EPL44" i="1"/>
  <c r="EPK44" i="1"/>
  <c r="EPS44" i="1" s="1"/>
  <c r="EPF44" i="1"/>
  <c r="EPD44" i="1"/>
  <c r="EPC44" i="1"/>
  <c r="EPA44" i="1"/>
  <c r="EOZ44" i="1"/>
  <c r="EPB44" i="1" s="1"/>
  <c r="EPJ44" i="1" s="1"/>
  <c r="EOY44" i="1"/>
  <c r="EPW44" i="1" s="1"/>
  <c r="EPY44" i="1" s="1"/>
  <c r="EIR44" i="1"/>
  <c r="EIT44" i="1" s="1"/>
  <c r="EIM44" i="1"/>
  <c r="EIO44" i="1" s="1"/>
  <c r="EIF44" i="1"/>
  <c r="EIE44" i="1"/>
  <c r="EIB44" i="1"/>
  <c r="EIJ44" i="1" s="1"/>
  <c r="EIA44" i="1"/>
  <c r="EII44" i="1" s="1"/>
  <c r="EHT44" i="1"/>
  <c r="EHV44" i="1" s="1"/>
  <c r="EHS44" i="1"/>
  <c r="EIQ44" i="1" s="1"/>
  <c r="EIS44" i="1" s="1"/>
  <c r="EHR44" i="1"/>
  <c r="EHZ44" i="1" s="1"/>
  <c r="EHP44" i="1"/>
  <c r="EHO44" i="1"/>
  <c r="EHQ44" i="1" s="1"/>
  <c r="DZA44" i="1"/>
  <c r="DYZ44" i="1"/>
  <c r="DIS44" i="1"/>
  <c r="DIR44" i="1"/>
  <c r="BJW44" i="1"/>
  <c r="BJV44" i="1"/>
  <c r="BJQ44" i="1"/>
  <c r="BJP44" i="1"/>
  <c r="BJN44" i="1"/>
  <c r="BJM44" i="1"/>
  <c r="BJL44" i="1"/>
  <c r="BJI44" i="1"/>
  <c r="BJH44" i="1"/>
  <c r="BIY44" i="1"/>
  <c r="BIX44" i="1"/>
  <c r="YC44" i="1"/>
  <c r="AD44" i="1"/>
  <c r="M44" i="1"/>
  <c r="EQD43" i="1"/>
  <c r="EPW43" i="1"/>
  <c r="EPY43" i="1" s="1"/>
  <c r="EPP43" i="1"/>
  <c r="EPO43" i="1"/>
  <c r="EPL43" i="1"/>
  <c r="EPT43" i="1" s="1"/>
  <c r="EPK43" i="1"/>
  <c r="EPG43" i="1"/>
  <c r="EPF43" i="1"/>
  <c r="EPE43" i="1"/>
  <c r="EPM43" i="1" s="1"/>
  <c r="EPD43" i="1"/>
  <c r="EQB43" i="1" s="1"/>
  <c r="EPC43" i="1"/>
  <c r="EQA43" i="1" s="1"/>
  <c r="EQC43" i="1" s="1"/>
  <c r="EOZ43" i="1"/>
  <c r="EPB43" i="1" s="1"/>
  <c r="EPJ43" i="1" s="1"/>
  <c r="EOY43" i="1"/>
  <c r="EPA43" i="1" s="1"/>
  <c r="EPI43" i="1" s="1"/>
  <c r="EIQ43" i="1"/>
  <c r="EIS43" i="1" s="1"/>
  <c r="EIF43" i="1"/>
  <c r="EIE43" i="1"/>
  <c r="EIB43" i="1"/>
  <c r="EIJ43" i="1" s="1"/>
  <c r="EIA43" i="1"/>
  <c r="EII43" i="1" s="1"/>
  <c r="EHT43" i="1"/>
  <c r="EHV43" i="1" s="1"/>
  <c r="EHS43" i="1"/>
  <c r="EHU43" i="1" s="1"/>
  <c r="EHR43" i="1"/>
  <c r="EHQ43" i="1"/>
  <c r="EHY43" i="1" s="1"/>
  <c r="EHP43" i="1"/>
  <c r="EIN43" i="1" s="1"/>
  <c r="EIP43" i="1" s="1"/>
  <c r="EHO43" i="1"/>
  <c r="DZA43" i="1"/>
  <c r="DYZ43" i="1"/>
  <c r="DIS43" i="1"/>
  <c r="DIR43" i="1"/>
  <c r="BJW43" i="1"/>
  <c r="BJV43" i="1"/>
  <c r="BJQ43" i="1"/>
  <c r="BJP43" i="1"/>
  <c r="BJN43" i="1"/>
  <c r="BJM43" i="1"/>
  <c r="BJL43" i="1"/>
  <c r="BJI43" i="1"/>
  <c r="BJH43" i="1"/>
  <c r="BIY43" i="1"/>
  <c r="BIX43" i="1"/>
  <c r="YC43" i="1"/>
  <c r="AD43" i="1"/>
  <c r="M43" i="1"/>
  <c r="EPX42" i="1"/>
  <c r="EPZ42" i="1" s="1"/>
  <c r="EPP42" i="1"/>
  <c r="EPO42" i="1"/>
  <c r="EPL42" i="1"/>
  <c r="EPT42" i="1" s="1"/>
  <c r="EPK42" i="1"/>
  <c r="EPS42" i="1" s="1"/>
  <c r="EPF42" i="1"/>
  <c r="EPN42" i="1" s="1"/>
  <c r="EPD42" i="1"/>
  <c r="EQB42" i="1" s="1"/>
  <c r="EQD42" i="1" s="1"/>
  <c r="EPC42" i="1"/>
  <c r="EPE42" i="1" s="1"/>
  <c r="EPA42" i="1"/>
  <c r="EPI42" i="1" s="1"/>
  <c r="EOZ42" i="1"/>
  <c r="EPB42" i="1" s="1"/>
  <c r="EPJ42" i="1" s="1"/>
  <c r="EOY42" i="1"/>
  <c r="EPW42" i="1" s="1"/>
  <c r="EPY42" i="1" s="1"/>
  <c r="EIJ42" i="1"/>
  <c r="EIF42" i="1"/>
  <c r="EIE42" i="1"/>
  <c r="EIB42" i="1"/>
  <c r="EIA42" i="1"/>
  <c r="EII42" i="1" s="1"/>
  <c r="EHU42" i="1"/>
  <c r="EHT42" i="1"/>
  <c r="EHS42" i="1"/>
  <c r="EIQ42" i="1" s="1"/>
  <c r="EIS42" i="1" s="1"/>
  <c r="EHR42" i="1"/>
  <c r="EHP42" i="1"/>
  <c r="EHO42" i="1"/>
  <c r="EHQ42" i="1" s="1"/>
  <c r="EHY42" i="1" s="1"/>
  <c r="DZA42" i="1"/>
  <c r="DYZ42" i="1"/>
  <c r="DIS42" i="1"/>
  <c r="DIR42" i="1"/>
  <c r="BJW42" i="1"/>
  <c r="BJV42" i="1"/>
  <c r="BJQ42" i="1"/>
  <c r="BJP42" i="1"/>
  <c r="BJN42" i="1"/>
  <c r="BJM42" i="1"/>
  <c r="BJL42" i="1"/>
  <c r="BJI42" i="1"/>
  <c r="BJH42" i="1"/>
  <c r="BIY42" i="1"/>
  <c r="BIX42" i="1"/>
  <c r="YC42" i="1"/>
  <c r="JF42" i="1"/>
  <c r="AD42" i="1"/>
  <c r="M42" i="1"/>
  <c r="EQB41" i="1"/>
  <c r="EQD41" i="1" s="1"/>
  <c r="EQA41" i="1"/>
  <c r="EQC41" i="1" s="1"/>
  <c r="EPS41" i="1"/>
  <c r="EPP41" i="1"/>
  <c r="EPO41" i="1"/>
  <c r="EPL41" i="1"/>
  <c r="EPT41" i="1" s="1"/>
  <c r="EPK41" i="1"/>
  <c r="EPD41" i="1"/>
  <c r="EPF41" i="1" s="1"/>
  <c r="EPC41" i="1"/>
  <c r="EPE41" i="1" s="1"/>
  <c r="EPB41" i="1"/>
  <c r="EOZ41" i="1"/>
  <c r="EOY41" i="1"/>
  <c r="EPA41" i="1" s="1"/>
  <c r="EIM41" i="1"/>
  <c r="EIO41" i="1" s="1"/>
  <c r="EIF41" i="1"/>
  <c r="EIE41" i="1"/>
  <c r="EIB41" i="1"/>
  <c r="EIA41" i="1"/>
  <c r="EII41" i="1" s="1"/>
  <c r="EHX41" i="1"/>
  <c r="EHW41" i="1"/>
  <c r="EIU41" i="1" s="1"/>
  <c r="EIW41" i="1" s="1"/>
  <c r="EHV41" i="1"/>
  <c r="EHT41" i="1"/>
  <c r="EHS41" i="1"/>
  <c r="EHU41" i="1" s="1"/>
  <c r="EHP41" i="1"/>
  <c r="EHR41" i="1" s="1"/>
  <c r="EHZ41" i="1" s="1"/>
  <c r="EHO41" i="1"/>
  <c r="EHQ41" i="1" s="1"/>
  <c r="DZA41" i="1"/>
  <c r="DYZ41" i="1"/>
  <c r="DIS41" i="1"/>
  <c r="DIR41" i="1"/>
  <c r="BJW41" i="1"/>
  <c r="BJV41" i="1"/>
  <c r="BJQ41" i="1"/>
  <c r="BJP41" i="1"/>
  <c r="BJN41" i="1"/>
  <c r="BJM41" i="1"/>
  <c r="BJL41" i="1"/>
  <c r="BJI41" i="1"/>
  <c r="BJH41" i="1"/>
  <c r="BIY41" i="1"/>
  <c r="BIX41" i="1"/>
  <c r="YC41" i="1"/>
  <c r="AD41" i="1"/>
  <c r="M41" i="1"/>
  <c r="EPP40" i="1"/>
  <c r="EPP58" i="1" s="1"/>
  <c r="EPO40" i="1"/>
  <c r="EPO58" i="1" s="1"/>
  <c r="EPL40" i="1"/>
  <c r="EPL58" i="1" s="1"/>
  <c r="EPK40" i="1"/>
  <c r="EPK58" i="1" s="1"/>
  <c r="EPF40" i="1"/>
  <c r="EPE40" i="1"/>
  <c r="EPD40" i="1"/>
  <c r="EPD58" i="1" s="1"/>
  <c r="EPC40" i="1"/>
  <c r="EPC58" i="1" s="1"/>
  <c r="EOZ40" i="1"/>
  <c r="EOZ58" i="1" s="1"/>
  <c r="EOY40" i="1"/>
  <c r="EOY58" i="1" s="1"/>
  <c r="EIF40" i="1"/>
  <c r="EIF58" i="1" s="1"/>
  <c r="EIE40" i="1"/>
  <c r="EIE58" i="1" s="1"/>
  <c r="EIB40" i="1"/>
  <c r="EIB58" i="1" s="1"/>
  <c r="EIA40" i="1"/>
  <c r="EIA58" i="1" s="1"/>
  <c r="EHT40" i="1"/>
  <c r="EHT58" i="1" s="1"/>
  <c r="EHS40" i="1"/>
  <c r="EHS58" i="1" s="1"/>
  <c r="EHR40" i="1"/>
  <c r="EHR58" i="1" s="1"/>
  <c r="EHQ40" i="1"/>
  <c r="EHQ58" i="1" s="1"/>
  <c r="EHP40" i="1"/>
  <c r="EHP58" i="1" s="1"/>
  <c r="EHO40" i="1"/>
  <c r="EHO58" i="1" s="1"/>
  <c r="DZA40" i="1"/>
  <c r="DYZ40" i="1"/>
  <c r="DIS40" i="1"/>
  <c r="DIS58" i="1" s="1"/>
  <c r="DIR40" i="1"/>
  <c r="DIR58" i="1" s="1"/>
  <c r="BJW40" i="1"/>
  <c r="BJV40" i="1"/>
  <c r="BJQ40" i="1"/>
  <c r="BJP40" i="1"/>
  <c r="BJN40" i="1"/>
  <c r="BJM40" i="1"/>
  <c r="BJL40" i="1"/>
  <c r="BJI40" i="1"/>
  <c r="BJH40" i="1"/>
  <c r="BIY40" i="1"/>
  <c r="BIX40" i="1"/>
  <c r="YC40" i="1"/>
  <c r="YC58" i="1" s="1"/>
  <c r="JF40" i="1"/>
  <c r="AD40" i="1"/>
  <c r="AD58" i="1" s="1"/>
  <c r="M40" i="1"/>
  <c r="EPY39" i="1"/>
  <c r="EPP39" i="1"/>
  <c r="EPO39" i="1"/>
  <c r="EPL39" i="1"/>
  <c r="EPK39" i="1"/>
  <c r="EPS39" i="1" s="1"/>
  <c r="EPD39" i="1"/>
  <c r="EPF39" i="1" s="1"/>
  <c r="EPC39" i="1"/>
  <c r="EPE39" i="1" s="1"/>
  <c r="EPA39" i="1"/>
  <c r="EPI39" i="1" s="1"/>
  <c r="EOZ39" i="1"/>
  <c r="EOY39" i="1"/>
  <c r="EPW39" i="1" s="1"/>
  <c r="EIS39" i="1"/>
  <c r="EIF39" i="1"/>
  <c r="EIE39" i="1"/>
  <c r="EIB39" i="1"/>
  <c r="EIJ39" i="1" s="1"/>
  <c r="EIA39" i="1"/>
  <c r="EII39" i="1" s="1"/>
  <c r="EHU39" i="1"/>
  <c r="EHT39" i="1"/>
  <c r="EHV39" i="1" s="1"/>
  <c r="EHS39" i="1"/>
  <c r="EIQ39" i="1" s="1"/>
  <c r="EHP39" i="1"/>
  <c r="EHR39" i="1" s="1"/>
  <c r="EHO39" i="1"/>
  <c r="EHQ39" i="1" s="1"/>
  <c r="EHY39" i="1" s="1"/>
  <c r="EIC39" i="1" s="1"/>
  <c r="DZA39" i="1"/>
  <c r="DYZ39" i="1"/>
  <c r="DIS39" i="1"/>
  <c r="DIR39" i="1"/>
  <c r="BJW39" i="1"/>
  <c r="BJV39" i="1"/>
  <c r="BJQ39" i="1"/>
  <c r="BJP39" i="1"/>
  <c r="BJN39" i="1"/>
  <c r="BJM39" i="1"/>
  <c r="BJL39" i="1"/>
  <c r="BJI39" i="1"/>
  <c r="BJH39" i="1"/>
  <c r="BIY39" i="1"/>
  <c r="BIX39" i="1"/>
  <c r="AOL39" i="1"/>
  <c r="AOL55" i="1" s="1"/>
  <c r="YC39" i="1"/>
  <c r="AD39" i="1"/>
  <c r="M39" i="1"/>
  <c r="EQC38" i="1"/>
  <c r="EQB38" i="1"/>
  <c r="EQD38" i="1" s="1"/>
  <c r="EPP38" i="1"/>
  <c r="EPO38" i="1"/>
  <c r="EPL38" i="1"/>
  <c r="EPT38" i="1" s="1"/>
  <c r="EPK38" i="1"/>
  <c r="EPS38" i="1" s="1"/>
  <c r="EPE38" i="1"/>
  <c r="EPD38" i="1"/>
  <c r="EPF38" i="1" s="1"/>
  <c r="EPC38" i="1"/>
  <c r="EQA38" i="1" s="1"/>
  <c r="EOZ38" i="1"/>
  <c r="EPB38" i="1" s="1"/>
  <c r="EPJ38" i="1" s="1"/>
  <c r="EOY38" i="1"/>
  <c r="EPA38" i="1" s="1"/>
  <c r="EPI38" i="1" s="1"/>
  <c r="EIF38" i="1"/>
  <c r="EIE38" i="1"/>
  <c r="EIB38" i="1"/>
  <c r="EIJ38" i="1" s="1"/>
  <c r="EIA38" i="1"/>
  <c r="EII38" i="1" s="1"/>
  <c r="EHY38" i="1"/>
  <c r="EHT38" i="1"/>
  <c r="EHV38" i="1" s="1"/>
  <c r="EHS38" i="1"/>
  <c r="EHU38" i="1" s="1"/>
  <c r="EHQ38" i="1"/>
  <c r="EHP38" i="1"/>
  <c r="EHO38" i="1"/>
  <c r="EIM38" i="1" s="1"/>
  <c r="EIO38" i="1" s="1"/>
  <c r="DZA38" i="1"/>
  <c r="DYZ38" i="1"/>
  <c r="DIS38" i="1"/>
  <c r="DIR38" i="1"/>
  <c r="BJW38" i="1"/>
  <c r="BJV38" i="1"/>
  <c r="BJQ38" i="1"/>
  <c r="BJP38" i="1"/>
  <c r="BJN38" i="1"/>
  <c r="BJM38" i="1"/>
  <c r="BJL38" i="1"/>
  <c r="BJI38" i="1"/>
  <c r="BJH38" i="1"/>
  <c r="BIY38" i="1"/>
  <c r="BIX38" i="1"/>
  <c r="YC38" i="1"/>
  <c r="AD38" i="1"/>
  <c r="M38" i="1"/>
  <c r="EPP37" i="1"/>
  <c r="EPO37" i="1"/>
  <c r="EPL37" i="1"/>
  <c r="EPT37" i="1" s="1"/>
  <c r="EPK37" i="1"/>
  <c r="EPF37" i="1"/>
  <c r="EPE37" i="1"/>
  <c r="EPD37" i="1"/>
  <c r="EQB37" i="1" s="1"/>
  <c r="EQD37" i="1" s="1"/>
  <c r="EPC37" i="1"/>
  <c r="EQA37" i="1" s="1"/>
  <c r="EQC37" i="1" s="1"/>
  <c r="EOZ37" i="1"/>
  <c r="EOY37" i="1"/>
  <c r="EPA37" i="1" s="1"/>
  <c r="EPI37" i="1" s="1"/>
  <c r="EIJ37" i="1"/>
  <c r="EII37" i="1"/>
  <c r="EIF37" i="1"/>
  <c r="EIE37" i="1"/>
  <c r="EIB37" i="1"/>
  <c r="EIA37" i="1"/>
  <c r="EHT37" i="1"/>
  <c r="EHS37" i="1"/>
  <c r="EHR37" i="1"/>
  <c r="EHQ37" i="1"/>
  <c r="EHP37" i="1"/>
  <c r="EHO37" i="1"/>
  <c r="EIM37" i="1" s="1"/>
  <c r="EIO37" i="1" s="1"/>
  <c r="DZA37" i="1"/>
  <c r="DYZ37" i="1"/>
  <c r="DIS37" i="1"/>
  <c r="DIR37" i="1"/>
  <c r="BJW37" i="1"/>
  <c r="BJV37" i="1"/>
  <c r="BJQ37" i="1"/>
  <c r="BJP37" i="1"/>
  <c r="BJN37" i="1"/>
  <c r="BJM37" i="1"/>
  <c r="BJL37" i="1"/>
  <c r="BJI37" i="1"/>
  <c r="BJH37" i="1"/>
  <c r="BIY37" i="1"/>
  <c r="BIX37" i="1"/>
  <c r="YC37" i="1"/>
  <c r="JF37" i="1"/>
  <c r="AD37" i="1"/>
  <c r="M37" i="1"/>
  <c r="EPP36" i="1"/>
  <c r="EPO36" i="1"/>
  <c r="EPL36" i="1"/>
  <c r="EPT36" i="1" s="1"/>
  <c r="EPK36" i="1"/>
  <c r="EPS36" i="1" s="1"/>
  <c r="EPG36" i="1"/>
  <c r="EQE36" i="1" s="1"/>
  <c r="EQG36" i="1" s="1"/>
  <c r="EPD36" i="1"/>
  <c r="EPC36" i="1"/>
  <c r="EPE36" i="1" s="1"/>
  <c r="EPB36" i="1"/>
  <c r="EPA36" i="1"/>
  <c r="EPI36" i="1" s="1"/>
  <c r="EOZ36" i="1"/>
  <c r="EPX36" i="1" s="1"/>
  <c r="EPZ36" i="1" s="1"/>
  <c r="EOY36" i="1"/>
  <c r="EPW36" i="1" s="1"/>
  <c r="EPY36" i="1" s="1"/>
  <c r="EIN36" i="1"/>
  <c r="EIP36" i="1" s="1"/>
  <c r="EIF36" i="1"/>
  <c r="EIE36" i="1"/>
  <c r="EIB36" i="1"/>
  <c r="EIA36" i="1"/>
  <c r="EII36" i="1" s="1"/>
  <c r="EHX36" i="1"/>
  <c r="EHT36" i="1"/>
  <c r="EHV36" i="1" s="1"/>
  <c r="EHS36" i="1"/>
  <c r="EHU36" i="1" s="1"/>
  <c r="EHQ36" i="1"/>
  <c r="EHP36" i="1"/>
  <c r="EHR36" i="1" s="1"/>
  <c r="EHO36" i="1"/>
  <c r="EIM36" i="1" s="1"/>
  <c r="EIO36" i="1" s="1"/>
  <c r="DZA36" i="1"/>
  <c r="DYZ36" i="1"/>
  <c r="DIS36" i="1"/>
  <c r="DIR36" i="1"/>
  <c r="BJW36" i="1"/>
  <c r="BJV36" i="1"/>
  <c r="BJQ36" i="1"/>
  <c r="BJP36" i="1"/>
  <c r="BJN36" i="1"/>
  <c r="BJM36" i="1"/>
  <c r="BJL36" i="1"/>
  <c r="BJI36" i="1"/>
  <c r="BJH36" i="1"/>
  <c r="BIY36" i="1"/>
  <c r="BIX36" i="1"/>
  <c r="YC36" i="1"/>
  <c r="JF36" i="1"/>
  <c r="AD36" i="1"/>
  <c r="M36" i="1"/>
  <c r="EQE35" i="1"/>
  <c r="EQG35" i="1" s="1"/>
  <c r="EPX35" i="1"/>
  <c r="EPZ35" i="1" s="1"/>
  <c r="EPW35" i="1"/>
  <c r="EPY35" i="1" s="1"/>
  <c r="EPP35" i="1"/>
  <c r="EPO35" i="1"/>
  <c r="EPL35" i="1"/>
  <c r="EPT35" i="1" s="1"/>
  <c r="EPK35" i="1"/>
  <c r="EPS35" i="1" s="1"/>
  <c r="EPG35" i="1"/>
  <c r="EPD35" i="1"/>
  <c r="EPF35" i="1" s="1"/>
  <c r="EPC35" i="1"/>
  <c r="EPE35" i="1" s="1"/>
  <c r="EOZ35" i="1"/>
  <c r="EPB35" i="1" s="1"/>
  <c r="EOY35" i="1"/>
  <c r="EPA35" i="1" s="1"/>
  <c r="EII35" i="1"/>
  <c r="EIF35" i="1"/>
  <c r="EIE35" i="1"/>
  <c r="EIB35" i="1"/>
  <c r="EIJ35" i="1" s="1"/>
  <c r="EIA35" i="1"/>
  <c r="EHT35" i="1"/>
  <c r="EHV35" i="1" s="1"/>
  <c r="EHS35" i="1"/>
  <c r="EHU35" i="1" s="1"/>
  <c r="EHP35" i="1"/>
  <c r="EHR35" i="1" s="1"/>
  <c r="EHO35" i="1"/>
  <c r="EHQ35" i="1" s="1"/>
  <c r="EHY35" i="1" s="1"/>
  <c r="DZA35" i="1"/>
  <c r="DYZ35" i="1"/>
  <c r="DIS35" i="1"/>
  <c r="DIR35" i="1"/>
  <c r="BJW35" i="1"/>
  <c r="BJV35" i="1"/>
  <c r="BJQ35" i="1"/>
  <c r="BJP35" i="1"/>
  <c r="BJN35" i="1"/>
  <c r="BJM35" i="1"/>
  <c r="BJL35" i="1"/>
  <c r="BJI35" i="1"/>
  <c r="BJH35" i="1"/>
  <c r="BIY35" i="1"/>
  <c r="BIX35" i="1"/>
  <c r="YC35" i="1"/>
  <c r="JF35" i="1"/>
  <c r="AD35" i="1"/>
  <c r="M35" i="1"/>
  <c r="EQA34" i="1"/>
  <c r="EQC34" i="1" s="1"/>
  <c r="EPS34" i="1"/>
  <c r="EPP34" i="1"/>
  <c r="EPO34" i="1"/>
  <c r="EPL34" i="1"/>
  <c r="EPT34" i="1" s="1"/>
  <c r="EPK34" i="1"/>
  <c r="EPD34" i="1"/>
  <c r="EPF34" i="1" s="1"/>
  <c r="EPC34" i="1"/>
  <c r="EPE34" i="1" s="1"/>
  <c r="EPB34" i="1"/>
  <c r="EPJ34" i="1" s="1"/>
  <c r="EOZ34" i="1"/>
  <c r="EPX34" i="1" s="1"/>
  <c r="EPZ34" i="1" s="1"/>
  <c r="EOY34" i="1"/>
  <c r="EPA34" i="1" s="1"/>
  <c r="EIF34" i="1"/>
  <c r="EIE34" i="1"/>
  <c r="EID34" i="1"/>
  <c r="EIB34" i="1"/>
  <c r="EIJ34" i="1" s="1"/>
  <c r="EIA34" i="1"/>
  <c r="EHV34" i="1"/>
  <c r="EHT34" i="1"/>
  <c r="EIR34" i="1" s="1"/>
  <c r="EIT34" i="1" s="1"/>
  <c r="EHS34" i="1"/>
  <c r="EHU34" i="1" s="1"/>
  <c r="EHP34" i="1"/>
  <c r="EHR34" i="1" s="1"/>
  <c r="EHZ34" i="1" s="1"/>
  <c r="EHO34" i="1"/>
  <c r="DZA34" i="1"/>
  <c r="DYZ34" i="1"/>
  <c r="DIS34" i="1"/>
  <c r="DIR34" i="1"/>
  <c r="BJW34" i="1"/>
  <c r="BJV34" i="1"/>
  <c r="BJQ34" i="1"/>
  <c r="BJP34" i="1"/>
  <c r="BJN34" i="1"/>
  <c r="BJM34" i="1"/>
  <c r="BJL34" i="1"/>
  <c r="BJI34" i="1"/>
  <c r="BJH34" i="1"/>
  <c r="BIY34" i="1"/>
  <c r="BIX34" i="1"/>
  <c r="AQM34" i="1"/>
  <c r="AOL34" i="1"/>
  <c r="AOL56" i="1" s="1"/>
  <c r="YC34" i="1"/>
  <c r="JF34" i="1"/>
  <c r="AD34" i="1"/>
  <c r="M34" i="1"/>
  <c r="EQE33" i="1"/>
  <c r="EQG33" i="1" s="1"/>
  <c r="EPX33" i="1"/>
  <c r="EPZ33" i="1" s="1"/>
  <c r="EPW33" i="1"/>
  <c r="EPY33" i="1" s="1"/>
  <c r="EPP33" i="1"/>
  <c r="EPO33" i="1"/>
  <c r="EPL33" i="1"/>
  <c r="EPT33" i="1" s="1"/>
  <c r="EPK33" i="1"/>
  <c r="EPS33" i="1" s="1"/>
  <c r="EPG33" i="1"/>
  <c r="EPD33" i="1"/>
  <c r="EPF33" i="1" s="1"/>
  <c r="EPC33" i="1"/>
  <c r="EPE33" i="1" s="1"/>
  <c r="EOZ33" i="1"/>
  <c r="EPB33" i="1" s="1"/>
  <c r="EOY33" i="1"/>
  <c r="EPA33" i="1" s="1"/>
  <c r="EII33" i="1"/>
  <c r="EIF33" i="1"/>
  <c r="EIE33" i="1"/>
  <c r="EIB33" i="1"/>
  <c r="EIJ33" i="1" s="1"/>
  <c r="EIA33" i="1"/>
  <c r="EHT33" i="1"/>
  <c r="EHV33" i="1" s="1"/>
  <c r="EHS33" i="1"/>
  <c r="EHU33" i="1" s="1"/>
  <c r="EHP33" i="1"/>
  <c r="EHR33" i="1" s="1"/>
  <c r="EHO33" i="1"/>
  <c r="EHQ33" i="1" s="1"/>
  <c r="EHY33" i="1" s="1"/>
  <c r="DZA33" i="1"/>
  <c r="DYZ33" i="1"/>
  <c r="DIS33" i="1"/>
  <c r="DIR33" i="1"/>
  <c r="BJW33" i="1"/>
  <c r="BJV33" i="1"/>
  <c r="BJQ33" i="1"/>
  <c r="BJP33" i="1"/>
  <c r="BJN33" i="1"/>
  <c r="BJM33" i="1"/>
  <c r="BJL33" i="1"/>
  <c r="BJI33" i="1"/>
  <c r="BJH33" i="1"/>
  <c r="BIY33" i="1"/>
  <c r="BIX33" i="1"/>
  <c r="YC33" i="1"/>
  <c r="JF33" i="1"/>
  <c r="AD33" i="1"/>
  <c r="M33" i="1"/>
  <c r="EQA32" i="1"/>
  <c r="EQC32" i="1" s="1"/>
  <c r="EPS32" i="1"/>
  <c r="EPP32" i="1"/>
  <c r="EPO32" i="1"/>
  <c r="EPL32" i="1"/>
  <c r="EPT32" i="1" s="1"/>
  <c r="EPK32" i="1"/>
  <c r="EPD32" i="1"/>
  <c r="EPF32" i="1" s="1"/>
  <c r="EPC32" i="1"/>
  <c r="EPE32" i="1" s="1"/>
  <c r="EPB32" i="1"/>
  <c r="EPJ32" i="1" s="1"/>
  <c r="EOZ32" i="1"/>
  <c r="EPX32" i="1" s="1"/>
  <c r="EPZ32" i="1" s="1"/>
  <c r="EOY32" i="1"/>
  <c r="EPA32" i="1" s="1"/>
  <c r="EPI32" i="1" s="1"/>
  <c r="EIF32" i="1"/>
  <c r="EIE32" i="1"/>
  <c r="EID32" i="1"/>
  <c r="EIB32" i="1"/>
  <c r="EIJ32" i="1" s="1"/>
  <c r="EIA32" i="1"/>
  <c r="EHV32" i="1"/>
  <c r="EHT32" i="1"/>
  <c r="EIR32" i="1" s="1"/>
  <c r="EIT32" i="1" s="1"/>
  <c r="EHS32" i="1"/>
  <c r="EHU32" i="1" s="1"/>
  <c r="EHP32" i="1"/>
  <c r="EHR32" i="1" s="1"/>
  <c r="EHZ32" i="1" s="1"/>
  <c r="EHO32" i="1"/>
  <c r="DZA32" i="1"/>
  <c r="DYZ32" i="1"/>
  <c r="DIS32" i="1"/>
  <c r="DIR32" i="1"/>
  <c r="BJW32" i="1"/>
  <c r="BJV32" i="1"/>
  <c r="BJQ32" i="1"/>
  <c r="BJP32" i="1"/>
  <c r="BJN32" i="1"/>
  <c r="BJM32" i="1"/>
  <c r="BJL32" i="1"/>
  <c r="BJI32" i="1"/>
  <c r="BJH32" i="1"/>
  <c r="BIY32" i="1"/>
  <c r="BIX32" i="1"/>
  <c r="YC32" i="1"/>
  <c r="JF32" i="1"/>
  <c r="AD32" i="1"/>
  <c r="M32" i="1"/>
  <c r="EPP31" i="1"/>
  <c r="EPP56" i="1" s="1"/>
  <c r="EPO31" i="1"/>
  <c r="EPO56" i="1" s="1"/>
  <c r="EPL31" i="1"/>
  <c r="EPL56" i="1" s="1"/>
  <c r="EPK31" i="1"/>
  <c r="EPF31" i="1"/>
  <c r="EPF56" i="1" s="1"/>
  <c r="EPE31" i="1"/>
  <c r="EPD31" i="1"/>
  <c r="EPC31" i="1"/>
  <c r="EOZ31" i="1"/>
  <c r="EOZ56" i="1" s="1"/>
  <c r="EOY31" i="1"/>
  <c r="EOY56" i="1" s="1"/>
  <c r="EIF31" i="1"/>
  <c r="EIE31" i="1"/>
  <c r="EIB31" i="1"/>
  <c r="EIB56" i="1" s="1"/>
  <c r="EIA31" i="1"/>
  <c r="EIA56" i="1" s="1"/>
  <c r="EHT31" i="1"/>
  <c r="EHT56" i="1" s="1"/>
  <c r="EHS31" i="1"/>
  <c r="EHS56" i="1" s="1"/>
  <c r="EHR31" i="1"/>
  <c r="EHQ31" i="1"/>
  <c r="EHP31" i="1"/>
  <c r="EHP56" i="1" s="1"/>
  <c r="EHO31" i="1"/>
  <c r="DZA31" i="1"/>
  <c r="DYZ31" i="1"/>
  <c r="DIS31" i="1"/>
  <c r="DIS56" i="1" s="1"/>
  <c r="DIR31" i="1"/>
  <c r="DIR56" i="1" s="1"/>
  <c r="BJW31" i="1"/>
  <c r="BJV31" i="1"/>
  <c r="BJQ31" i="1"/>
  <c r="BJP31" i="1"/>
  <c r="BJN31" i="1"/>
  <c r="BJM31" i="1"/>
  <c r="BJL31" i="1"/>
  <c r="BJI31" i="1"/>
  <c r="BJH31" i="1"/>
  <c r="BIY31" i="1"/>
  <c r="BIX31" i="1"/>
  <c r="AQM31" i="1"/>
  <c r="YC31" i="1"/>
  <c r="YC56" i="1" s="1"/>
  <c r="JF31" i="1"/>
  <c r="AD31" i="1"/>
  <c r="AD56" i="1" s="1"/>
  <c r="M31" i="1"/>
  <c r="EPZ30" i="1"/>
  <c r="EPY30" i="1"/>
  <c r="EPP30" i="1"/>
  <c r="EPO30" i="1"/>
  <c r="EPL30" i="1"/>
  <c r="EPT30" i="1" s="1"/>
  <c r="EPK30" i="1"/>
  <c r="EPS30" i="1" s="1"/>
  <c r="EPD30" i="1"/>
  <c r="EPF30" i="1" s="1"/>
  <c r="EPC30" i="1"/>
  <c r="EPE30" i="1" s="1"/>
  <c r="EPB30" i="1"/>
  <c r="EPJ30" i="1" s="1"/>
  <c r="EPA30" i="1"/>
  <c r="EOZ30" i="1"/>
  <c r="EPX30" i="1" s="1"/>
  <c r="EOY30" i="1"/>
  <c r="EPW30" i="1" s="1"/>
  <c r="EIF30" i="1"/>
  <c r="EIE30" i="1"/>
  <c r="EIB30" i="1"/>
  <c r="EIJ30" i="1" s="1"/>
  <c r="EIA30" i="1"/>
  <c r="EII30" i="1" s="1"/>
  <c r="EHV30" i="1"/>
  <c r="EHU30" i="1"/>
  <c r="EHT30" i="1"/>
  <c r="EIR30" i="1" s="1"/>
  <c r="EIT30" i="1" s="1"/>
  <c r="EHS30" i="1"/>
  <c r="EIQ30" i="1" s="1"/>
  <c r="EIS30" i="1" s="1"/>
  <c r="EHP30" i="1"/>
  <c r="EHR30" i="1" s="1"/>
  <c r="EHZ30" i="1" s="1"/>
  <c r="EHO30" i="1"/>
  <c r="EHQ30" i="1" s="1"/>
  <c r="DZA30" i="1"/>
  <c r="DYZ30" i="1"/>
  <c r="DIS30" i="1"/>
  <c r="DIR30" i="1"/>
  <c r="BJW30" i="1"/>
  <c r="BJV30" i="1"/>
  <c r="BJQ30" i="1"/>
  <c r="BJP30" i="1"/>
  <c r="BJN30" i="1"/>
  <c r="BJM30" i="1"/>
  <c r="BJL30" i="1"/>
  <c r="BJI30" i="1"/>
  <c r="BJH30" i="1"/>
  <c r="BIY30" i="1"/>
  <c r="BIX30" i="1"/>
  <c r="YC30" i="1"/>
  <c r="JF30" i="1"/>
  <c r="AD30" i="1"/>
  <c r="M30" i="1"/>
  <c r="EQC29" i="1"/>
  <c r="EQB29" i="1"/>
  <c r="EQD29" i="1" s="1"/>
  <c r="EPT29" i="1"/>
  <c r="EPP29" i="1"/>
  <c r="EPO29" i="1"/>
  <c r="EPL29" i="1"/>
  <c r="EPK29" i="1"/>
  <c r="EPS29" i="1" s="1"/>
  <c r="EPE29" i="1"/>
  <c r="EPD29" i="1"/>
  <c r="EPF29" i="1" s="1"/>
  <c r="EPC29" i="1"/>
  <c r="EQA29" i="1" s="1"/>
  <c r="EOZ29" i="1"/>
  <c r="EPB29" i="1" s="1"/>
  <c r="EOY29" i="1"/>
  <c r="EPA29" i="1" s="1"/>
  <c r="EIO29" i="1"/>
  <c r="EIN29" i="1"/>
  <c r="EIP29" i="1" s="1"/>
  <c r="EIF29" i="1"/>
  <c r="EIE29" i="1"/>
  <c r="EIB29" i="1"/>
  <c r="EIJ29" i="1" s="1"/>
  <c r="EIA29" i="1"/>
  <c r="EII29" i="1" s="1"/>
  <c r="EHX29" i="1"/>
  <c r="EIV29" i="1" s="1"/>
  <c r="EIX29" i="1" s="1"/>
  <c r="EHT29" i="1"/>
  <c r="EHV29" i="1" s="1"/>
  <c r="EHS29" i="1"/>
  <c r="EHU29" i="1" s="1"/>
  <c r="EHQ29" i="1"/>
  <c r="EHY29" i="1" s="1"/>
  <c r="EHP29" i="1"/>
  <c r="EHR29" i="1" s="1"/>
  <c r="EHO29" i="1"/>
  <c r="EIM29" i="1" s="1"/>
  <c r="DZA29" i="1"/>
  <c r="DYZ29" i="1"/>
  <c r="DIS29" i="1"/>
  <c r="DIR29" i="1"/>
  <c r="BJW29" i="1"/>
  <c r="BJV29" i="1"/>
  <c r="BJQ29" i="1"/>
  <c r="BJP29" i="1"/>
  <c r="BJN29" i="1"/>
  <c r="BJM29" i="1"/>
  <c r="BJL29" i="1"/>
  <c r="BJI29" i="1"/>
  <c r="BJH29" i="1"/>
  <c r="BIY29" i="1"/>
  <c r="BIX29" i="1"/>
  <c r="YC29" i="1"/>
  <c r="JF29" i="1"/>
  <c r="AD29" i="1"/>
  <c r="M29" i="1"/>
  <c r="EPP28" i="1"/>
  <c r="EPO28" i="1"/>
  <c r="EPL28" i="1"/>
  <c r="EPK28" i="1"/>
  <c r="EPS28" i="1" s="1"/>
  <c r="EPH28" i="1"/>
  <c r="EPD28" i="1"/>
  <c r="EPC28" i="1"/>
  <c r="EOZ28" i="1"/>
  <c r="EPB28" i="1" s="1"/>
  <c r="EOY28" i="1"/>
  <c r="EPA28" i="1" s="1"/>
  <c r="EIF28" i="1"/>
  <c r="EIE28" i="1"/>
  <c r="EID28" i="1"/>
  <c r="EIB28" i="1"/>
  <c r="EIJ28" i="1" s="1"/>
  <c r="EIA28" i="1"/>
  <c r="EII28" i="1" s="1"/>
  <c r="EHV28" i="1"/>
  <c r="EHU28" i="1"/>
  <c r="EIC28" i="1" s="1"/>
  <c r="EHT28" i="1"/>
  <c r="EIR28" i="1" s="1"/>
  <c r="EIT28" i="1" s="1"/>
  <c r="EHS28" i="1"/>
  <c r="EIQ28" i="1" s="1"/>
  <c r="EIS28" i="1" s="1"/>
  <c r="EHQ28" i="1"/>
  <c r="EHY28" i="1" s="1"/>
  <c r="EHP28" i="1"/>
  <c r="EHR28" i="1" s="1"/>
  <c r="EHZ28" i="1" s="1"/>
  <c r="EHO28" i="1"/>
  <c r="EIM28" i="1" s="1"/>
  <c r="EIO28" i="1" s="1"/>
  <c r="DZA28" i="1"/>
  <c r="DYZ28" i="1"/>
  <c r="DIS28" i="1"/>
  <c r="DIR28" i="1"/>
  <c r="BJW28" i="1"/>
  <c r="BJV28" i="1"/>
  <c r="BJQ28" i="1"/>
  <c r="BJP28" i="1"/>
  <c r="BJN28" i="1"/>
  <c r="BJM28" i="1"/>
  <c r="BJL28" i="1"/>
  <c r="BJI28" i="1"/>
  <c r="BJH28" i="1"/>
  <c r="BIY28" i="1"/>
  <c r="BIX28" i="1"/>
  <c r="YC28" i="1"/>
  <c r="JF28" i="1"/>
  <c r="AD28" i="1"/>
  <c r="M28" i="1"/>
  <c r="EPP27" i="1"/>
  <c r="EPP54" i="1" s="1"/>
  <c r="EPO27" i="1"/>
  <c r="EPO54" i="1" s="1"/>
  <c r="EPL27" i="1"/>
  <c r="EPL54" i="1" s="1"/>
  <c r="EPK27" i="1"/>
  <c r="EPK54" i="1" s="1"/>
  <c r="EPE27" i="1"/>
  <c r="EPE54" i="1" s="1"/>
  <c r="EPD27" i="1"/>
  <c r="EPC27" i="1"/>
  <c r="EPC54" i="1" s="1"/>
  <c r="EOZ27" i="1"/>
  <c r="EOZ54" i="1" s="1"/>
  <c r="EOY27" i="1"/>
  <c r="EOY54" i="1" s="1"/>
  <c r="EIF27" i="1"/>
  <c r="EIF54" i="1" s="1"/>
  <c r="EIE27" i="1"/>
  <c r="EIE54" i="1" s="1"/>
  <c r="EIB27" i="1"/>
  <c r="EIB54" i="1" s="1"/>
  <c r="EIA27" i="1"/>
  <c r="EIA54" i="1" s="1"/>
  <c r="EHX27" i="1"/>
  <c r="EHT27" i="1"/>
  <c r="EHT54" i="1" s="1"/>
  <c r="EHS27" i="1"/>
  <c r="EHS54" i="1" s="1"/>
  <c r="EHQ27" i="1"/>
  <c r="EHQ54" i="1" s="1"/>
  <c r="EHP27" i="1"/>
  <c r="EIN27" i="1" s="1"/>
  <c r="EHO27" i="1"/>
  <c r="EHO54" i="1" s="1"/>
  <c r="DZA27" i="1"/>
  <c r="DYZ27" i="1"/>
  <c r="DIS27" i="1"/>
  <c r="DIS54" i="1" s="1"/>
  <c r="DIR27" i="1"/>
  <c r="DIR54" i="1" s="1"/>
  <c r="BJW27" i="1"/>
  <c r="BJV27" i="1"/>
  <c r="BJQ27" i="1"/>
  <c r="BJP27" i="1"/>
  <c r="BJN27" i="1"/>
  <c r="BJM27" i="1"/>
  <c r="BJL27" i="1"/>
  <c r="BJI27" i="1"/>
  <c r="BJH27" i="1"/>
  <c r="BIY27" i="1"/>
  <c r="BIX27" i="1"/>
  <c r="AQM27" i="1"/>
  <c r="AOL27" i="1"/>
  <c r="AOL59" i="1" s="1"/>
  <c r="YC27" i="1"/>
  <c r="YC54" i="1" s="1"/>
  <c r="AD27" i="1"/>
  <c r="AD54" i="1" s="1"/>
  <c r="M27" i="1"/>
  <c r="EPY26" i="1"/>
  <c r="EPP26" i="1"/>
  <c r="EPO26" i="1"/>
  <c r="EPL26" i="1"/>
  <c r="EPK26" i="1"/>
  <c r="EPS26" i="1" s="1"/>
  <c r="EPD26" i="1"/>
  <c r="EPF26" i="1" s="1"/>
  <c r="EPC26" i="1"/>
  <c r="EPE26" i="1" s="1"/>
  <c r="EPA26" i="1"/>
  <c r="EPI26" i="1" s="1"/>
  <c r="EOZ26" i="1"/>
  <c r="EPB26" i="1" s="1"/>
  <c r="EPJ26" i="1" s="1"/>
  <c r="EOY26" i="1"/>
  <c r="EPW26" i="1" s="1"/>
  <c r="EIS26" i="1"/>
  <c r="EIJ26" i="1"/>
  <c r="EIF26" i="1"/>
  <c r="EIE26" i="1"/>
  <c r="EIC26" i="1"/>
  <c r="EIB26" i="1"/>
  <c r="EIA26" i="1"/>
  <c r="EII26" i="1" s="1"/>
  <c r="EHU26" i="1"/>
  <c r="EHT26" i="1"/>
  <c r="EHV26" i="1" s="1"/>
  <c r="EHS26" i="1"/>
  <c r="EIQ26" i="1" s="1"/>
  <c r="EHP26" i="1"/>
  <c r="EHR26" i="1" s="1"/>
  <c r="EHO26" i="1"/>
  <c r="EHQ26" i="1" s="1"/>
  <c r="EHY26" i="1" s="1"/>
  <c r="DZA26" i="1"/>
  <c r="DYZ26" i="1"/>
  <c r="DIS26" i="1"/>
  <c r="DIR26" i="1"/>
  <c r="BJW26" i="1"/>
  <c r="BJV26" i="1"/>
  <c r="BJQ26" i="1"/>
  <c r="BJP26" i="1"/>
  <c r="BJN26" i="1"/>
  <c r="BJM26" i="1"/>
  <c r="BJL26" i="1"/>
  <c r="BJI26" i="1"/>
  <c r="BJH26" i="1"/>
  <c r="BIY26" i="1"/>
  <c r="BIX26" i="1"/>
  <c r="YC26" i="1"/>
  <c r="JF26" i="1"/>
  <c r="AD26" i="1"/>
  <c r="M26" i="1"/>
  <c r="EPT25" i="1"/>
  <c r="EPP25" i="1"/>
  <c r="EPO25" i="1"/>
  <c r="EPL25" i="1"/>
  <c r="EPK25" i="1"/>
  <c r="EPS25" i="1" s="1"/>
  <c r="EPD25" i="1"/>
  <c r="EPF25" i="1" s="1"/>
  <c r="EPC25" i="1"/>
  <c r="EPE25" i="1" s="1"/>
  <c r="EPB25" i="1"/>
  <c r="EPJ25" i="1" s="1"/>
  <c r="EOZ25" i="1"/>
  <c r="EOY25" i="1"/>
  <c r="EPA25" i="1" s="1"/>
  <c r="EPI25" i="1" s="1"/>
  <c r="EIN25" i="1"/>
  <c r="EIP25" i="1" s="1"/>
  <c r="EIM25" i="1"/>
  <c r="EIO25" i="1" s="1"/>
  <c r="EIF25" i="1"/>
  <c r="EIE25" i="1"/>
  <c r="EIB25" i="1"/>
  <c r="EIA25" i="1"/>
  <c r="EHX25" i="1"/>
  <c r="EHW25" i="1"/>
  <c r="EHV25" i="1"/>
  <c r="EID25" i="1" s="1"/>
  <c r="EHT25" i="1"/>
  <c r="EHS25" i="1"/>
  <c r="EHU25" i="1" s="1"/>
  <c r="EHP25" i="1"/>
  <c r="EHR25" i="1" s="1"/>
  <c r="EHZ25" i="1" s="1"/>
  <c r="EHO25" i="1"/>
  <c r="EHQ25" i="1" s="1"/>
  <c r="DZA25" i="1"/>
  <c r="DYZ25" i="1"/>
  <c r="DIS25" i="1"/>
  <c r="DIR25" i="1"/>
  <c r="BJW25" i="1"/>
  <c r="BJV25" i="1"/>
  <c r="BJQ25" i="1"/>
  <c r="BJP25" i="1"/>
  <c r="BJN25" i="1"/>
  <c r="BJM25" i="1"/>
  <c r="BJL25" i="1"/>
  <c r="BJI25" i="1"/>
  <c r="BJH25" i="1"/>
  <c r="BIY25" i="1"/>
  <c r="BIX25" i="1"/>
  <c r="YC25" i="1"/>
  <c r="AD25" i="1"/>
  <c r="M25" i="1"/>
  <c r="EQC24" i="1"/>
  <c r="EPP24" i="1"/>
  <c r="EPO24" i="1"/>
  <c r="EPL24" i="1"/>
  <c r="EPT24" i="1" s="1"/>
  <c r="EPK24" i="1"/>
  <c r="EPS24" i="1" s="1"/>
  <c r="EPF24" i="1"/>
  <c r="EPE24" i="1"/>
  <c r="EPD24" i="1"/>
  <c r="EQB24" i="1" s="1"/>
  <c r="EQD24" i="1" s="1"/>
  <c r="EPC24" i="1"/>
  <c r="EQA24" i="1" s="1"/>
  <c r="EOZ24" i="1"/>
  <c r="EPB24" i="1" s="1"/>
  <c r="EPJ24" i="1" s="1"/>
  <c r="EOY24" i="1"/>
  <c r="EPA24" i="1" s="1"/>
  <c r="EPI24" i="1" s="1"/>
  <c r="EIF24" i="1"/>
  <c r="EIE24" i="1"/>
  <c r="EIB24" i="1"/>
  <c r="EIJ24" i="1" s="1"/>
  <c r="EIA24" i="1"/>
  <c r="EII24" i="1" s="1"/>
  <c r="EHT24" i="1"/>
  <c r="EHV24" i="1" s="1"/>
  <c r="EHS24" i="1"/>
  <c r="EHU24" i="1" s="1"/>
  <c r="EHR24" i="1"/>
  <c r="EHZ24" i="1" s="1"/>
  <c r="EHQ24" i="1"/>
  <c r="EHY24" i="1" s="1"/>
  <c r="EHP24" i="1"/>
  <c r="EIN24" i="1" s="1"/>
  <c r="EIP24" i="1" s="1"/>
  <c r="EHO24" i="1"/>
  <c r="EIM24" i="1" s="1"/>
  <c r="EIO24" i="1" s="1"/>
  <c r="DZA24" i="1"/>
  <c r="DYZ24" i="1"/>
  <c r="DIS24" i="1"/>
  <c r="DIR24" i="1"/>
  <c r="BJW24" i="1"/>
  <c r="BJV24" i="1"/>
  <c r="BJQ24" i="1"/>
  <c r="BJP24" i="1"/>
  <c r="BJN24" i="1"/>
  <c r="BJM24" i="1"/>
  <c r="BJL24" i="1"/>
  <c r="BJI24" i="1"/>
  <c r="BJH24" i="1"/>
  <c r="BIY24" i="1"/>
  <c r="BIX24" i="1"/>
  <c r="YC24" i="1"/>
  <c r="JF24" i="1"/>
  <c r="AD24" i="1"/>
  <c r="M24" i="1"/>
  <c r="EPP23" i="1"/>
  <c r="EPO23" i="1"/>
  <c r="EPL23" i="1"/>
  <c r="EPT23" i="1" s="1"/>
  <c r="EPK23" i="1"/>
  <c r="EPS23" i="1" s="1"/>
  <c r="EPH23" i="1"/>
  <c r="EQF23" i="1" s="1"/>
  <c r="EQH23" i="1" s="1"/>
  <c r="EPD23" i="1"/>
  <c r="EPF23" i="1" s="1"/>
  <c r="EPC23" i="1"/>
  <c r="EPE23" i="1" s="1"/>
  <c r="EPA23" i="1"/>
  <c r="EOZ23" i="1"/>
  <c r="EPB23" i="1" s="1"/>
  <c r="EPJ23" i="1" s="1"/>
  <c r="EOY23" i="1"/>
  <c r="EPW23" i="1" s="1"/>
  <c r="EPY23" i="1" s="1"/>
  <c r="EIF23" i="1"/>
  <c r="EIE23" i="1"/>
  <c r="EIB23" i="1"/>
  <c r="EIJ23" i="1" s="1"/>
  <c r="EIA23" i="1"/>
  <c r="EII23" i="1" s="1"/>
  <c r="EHU23" i="1"/>
  <c r="EHT23" i="1"/>
  <c r="EHV23" i="1" s="1"/>
  <c r="EHS23" i="1"/>
  <c r="EIQ23" i="1" s="1"/>
  <c r="EIS23" i="1" s="1"/>
  <c r="EHP23" i="1"/>
  <c r="EHR23" i="1" s="1"/>
  <c r="EHZ23" i="1" s="1"/>
  <c r="EHO23" i="1"/>
  <c r="EHQ23" i="1" s="1"/>
  <c r="DZA23" i="1"/>
  <c r="DYZ23" i="1"/>
  <c r="DIS23" i="1"/>
  <c r="DIR23" i="1"/>
  <c r="BJW23" i="1"/>
  <c r="BJV23" i="1"/>
  <c r="BJQ23" i="1"/>
  <c r="BJP23" i="1"/>
  <c r="BJN23" i="1"/>
  <c r="BJM23" i="1"/>
  <c r="BJL23" i="1"/>
  <c r="BJI23" i="1"/>
  <c r="BJH23" i="1"/>
  <c r="BIY23" i="1"/>
  <c r="BIX23" i="1"/>
  <c r="YC23" i="1"/>
  <c r="JF23" i="1"/>
  <c r="AD23" i="1"/>
  <c r="M23" i="1"/>
  <c r="EPS22" i="1"/>
  <c r="EPP22" i="1"/>
  <c r="EPO22" i="1"/>
  <c r="EPL22" i="1"/>
  <c r="EPT22" i="1" s="1"/>
  <c r="EPK22" i="1"/>
  <c r="EPD22" i="1"/>
  <c r="EPF22" i="1" s="1"/>
  <c r="EPC22" i="1"/>
  <c r="EPE22" i="1" s="1"/>
  <c r="EOZ22" i="1"/>
  <c r="EPB22" i="1" s="1"/>
  <c r="EOY22" i="1"/>
  <c r="EPA22" i="1" s="1"/>
  <c r="EPI22" i="1" s="1"/>
  <c r="EIN22" i="1"/>
  <c r="EIP22" i="1" s="1"/>
  <c r="EIF22" i="1"/>
  <c r="EIE22" i="1"/>
  <c r="EIB22" i="1"/>
  <c r="EIA22" i="1"/>
  <c r="EII22" i="1" s="1"/>
  <c r="EHT22" i="1"/>
  <c r="EHV22" i="1" s="1"/>
  <c r="EHS22" i="1"/>
  <c r="EHU22" i="1" s="1"/>
  <c r="EHP22" i="1"/>
  <c r="EHR22" i="1" s="1"/>
  <c r="EHO22" i="1"/>
  <c r="EHQ22" i="1" s="1"/>
  <c r="EHY22" i="1" s="1"/>
  <c r="DZA22" i="1"/>
  <c r="DYZ22" i="1"/>
  <c r="DIS22" i="1"/>
  <c r="DIR22" i="1"/>
  <c r="BJW22" i="1"/>
  <c r="BJV22" i="1"/>
  <c r="BJQ22" i="1"/>
  <c r="BJP22" i="1"/>
  <c r="BJN22" i="1"/>
  <c r="BJM22" i="1"/>
  <c r="BJL22" i="1"/>
  <c r="BJI22" i="1"/>
  <c r="BJH22" i="1"/>
  <c r="BIY22" i="1"/>
  <c r="BIX22" i="1"/>
  <c r="YC22" i="1"/>
  <c r="JF22" i="1"/>
  <c r="AD22" i="1"/>
  <c r="M22" i="1"/>
  <c r="EQD21" i="1"/>
  <c r="EPW21" i="1"/>
  <c r="EPY21" i="1" s="1"/>
  <c r="EPP21" i="1"/>
  <c r="EPO21" i="1"/>
  <c r="EPL21" i="1"/>
  <c r="EPT21" i="1" s="1"/>
  <c r="EPK21" i="1"/>
  <c r="EPS21" i="1" s="1"/>
  <c r="EPG21" i="1"/>
  <c r="EQE21" i="1" s="1"/>
  <c r="EQG21" i="1" s="1"/>
  <c r="EPF21" i="1"/>
  <c r="EPD21" i="1"/>
  <c r="EQB21" i="1" s="1"/>
  <c r="EPC21" i="1"/>
  <c r="EPE21" i="1" s="1"/>
  <c r="EPB21" i="1"/>
  <c r="EOZ21" i="1"/>
  <c r="EPX21" i="1" s="1"/>
  <c r="EPZ21" i="1" s="1"/>
  <c r="EOY21" i="1"/>
  <c r="EPA21" i="1" s="1"/>
  <c r="EIQ21" i="1"/>
  <c r="EIS21" i="1" s="1"/>
  <c r="EIP21" i="1"/>
  <c r="EII21" i="1"/>
  <c r="EIF21" i="1"/>
  <c r="EIE21" i="1"/>
  <c r="EIB21" i="1"/>
  <c r="EIJ21" i="1" s="1"/>
  <c r="EIA21" i="1"/>
  <c r="EHZ21" i="1"/>
  <c r="EHT21" i="1"/>
  <c r="EHV21" i="1" s="1"/>
  <c r="EHS21" i="1"/>
  <c r="EHU21" i="1" s="1"/>
  <c r="EHR21" i="1"/>
  <c r="EHP21" i="1"/>
  <c r="EIN21" i="1" s="1"/>
  <c r="EHO21" i="1"/>
  <c r="EHQ21" i="1" s="1"/>
  <c r="EHY21" i="1" s="1"/>
  <c r="DZA21" i="1"/>
  <c r="DYZ21" i="1"/>
  <c r="DIS21" i="1"/>
  <c r="DIR21" i="1"/>
  <c r="BJW21" i="1"/>
  <c r="BJV21" i="1"/>
  <c r="BJQ21" i="1"/>
  <c r="BJP21" i="1"/>
  <c r="BJN21" i="1"/>
  <c r="BJM21" i="1"/>
  <c r="BJL21" i="1"/>
  <c r="BJI21" i="1"/>
  <c r="BJH21" i="1"/>
  <c r="BIY21" i="1"/>
  <c r="BIX21" i="1"/>
  <c r="YC21" i="1"/>
  <c r="AD21" i="1"/>
  <c r="M21" i="1"/>
  <c r="EPX20" i="1"/>
  <c r="EPZ20" i="1" s="1"/>
  <c r="EPP20" i="1"/>
  <c r="EPO20" i="1"/>
  <c r="EPL20" i="1"/>
  <c r="EPK20" i="1"/>
  <c r="EPS20" i="1" s="1"/>
  <c r="EPI20" i="1"/>
  <c r="EPQ20" i="1" s="1"/>
  <c r="EPH20" i="1"/>
  <c r="EPE20" i="1"/>
  <c r="EPM20" i="1" s="1"/>
  <c r="EPD20" i="1"/>
  <c r="EPF20" i="1" s="1"/>
  <c r="EPC20" i="1"/>
  <c r="EQA20" i="1" s="1"/>
  <c r="EQC20" i="1" s="1"/>
  <c r="EPA20" i="1"/>
  <c r="EOZ20" i="1"/>
  <c r="EPB20" i="1" s="1"/>
  <c r="EPJ20" i="1" s="1"/>
  <c r="EOY20" i="1"/>
  <c r="EPW20" i="1" s="1"/>
  <c r="EPY20" i="1" s="1"/>
  <c r="EIS20" i="1"/>
  <c r="EIF20" i="1"/>
  <c r="EIE20" i="1"/>
  <c r="EIB20" i="1"/>
  <c r="EIJ20" i="1" s="1"/>
  <c r="EIA20" i="1"/>
  <c r="EII20" i="1" s="1"/>
  <c r="EHU20" i="1"/>
  <c r="EHT20" i="1"/>
  <c r="EHV20" i="1" s="1"/>
  <c r="EHS20" i="1"/>
  <c r="EIQ20" i="1" s="1"/>
  <c r="EHP20" i="1"/>
  <c r="EHR20" i="1" s="1"/>
  <c r="EHZ20" i="1" s="1"/>
  <c r="EHO20" i="1"/>
  <c r="EHQ20" i="1" s="1"/>
  <c r="DZA20" i="1"/>
  <c r="DYZ20" i="1"/>
  <c r="DIS20" i="1"/>
  <c r="DIR20" i="1"/>
  <c r="BJW20" i="1"/>
  <c r="BJV20" i="1"/>
  <c r="BJQ20" i="1"/>
  <c r="BJP20" i="1"/>
  <c r="BJN20" i="1"/>
  <c r="BJM20" i="1"/>
  <c r="BJL20" i="1"/>
  <c r="BJI20" i="1"/>
  <c r="BJH20" i="1"/>
  <c r="BIY20" i="1"/>
  <c r="BIX20" i="1"/>
  <c r="YC20" i="1"/>
  <c r="AD20" i="1"/>
  <c r="M20" i="1"/>
  <c r="EQA19" i="1"/>
  <c r="EQC19" i="1" s="1"/>
  <c r="EPZ19" i="1"/>
  <c r="EPP19" i="1"/>
  <c r="EPO19" i="1"/>
  <c r="EPL19" i="1"/>
  <c r="EPT19" i="1" s="1"/>
  <c r="EPK19" i="1"/>
  <c r="EPS19" i="1" s="1"/>
  <c r="EPD19" i="1"/>
  <c r="EPF19" i="1" s="1"/>
  <c r="EPC19" i="1"/>
  <c r="EPE19" i="1" s="1"/>
  <c r="EPB19" i="1"/>
  <c r="EPJ19" i="1" s="1"/>
  <c r="EOZ19" i="1"/>
  <c r="EPX19" i="1" s="1"/>
  <c r="EOY19" i="1"/>
  <c r="EPA19" i="1" s="1"/>
  <c r="EPI19" i="1" s="1"/>
  <c r="EIM19" i="1"/>
  <c r="EIO19" i="1" s="1"/>
  <c r="EIF19" i="1"/>
  <c r="EIE19" i="1"/>
  <c r="EIB19" i="1"/>
  <c r="EIJ19" i="1" s="1"/>
  <c r="EIA19" i="1"/>
  <c r="EHW19" i="1"/>
  <c r="EHV19" i="1"/>
  <c r="EID19" i="1" s="1"/>
  <c r="EHT19" i="1"/>
  <c r="EIR19" i="1" s="1"/>
  <c r="EIT19" i="1" s="1"/>
  <c r="EHS19" i="1"/>
  <c r="EHU19" i="1" s="1"/>
  <c r="EHP19" i="1"/>
  <c r="EHR19" i="1" s="1"/>
  <c r="EHZ19" i="1" s="1"/>
  <c r="EHO19" i="1"/>
  <c r="EHQ19" i="1" s="1"/>
  <c r="DZA19" i="1"/>
  <c r="DYZ19" i="1"/>
  <c r="DIS19" i="1"/>
  <c r="DIR19" i="1"/>
  <c r="BJW19" i="1"/>
  <c r="BJV19" i="1"/>
  <c r="BJQ19" i="1"/>
  <c r="BJP19" i="1"/>
  <c r="BJN19" i="1"/>
  <c r="BJM19" i="1"/>
  <c r="BJL19" i="1"/>
  <c r="BJI19" i="1"/>
  <c r="BJH19" i="1"/>
  <c r="BIY19" i="1"/>
  <c r="BIX19" i="1"/>
  <c r="YC19" i="1"/>
  <c r="JF19" i="1"/>
  <c r="AD19" i="1"/>
  <c r="M19" i="1"/>
  <c r="EPP18" i="1"/>
  <c r="EPP57" i="1" s="1"/>
  <c r="EPO18" i="1"/>
  <c r="EPO57" i="1" s="1"/>
  <c r="EPL18" i="1"/>
  <c r="EPL57" i="1" s="1"/>
  <c r="EPK18" i="1"/>
  <c r="EPK57" i="1" s="1"/>
  <c r="EPF18" i="1"/>
  <c r="EPF57" i="1" s="1"/>
  <c r="EPE18" i="1"/>
  <c r="EPE57" i="1" s="1"/>
  <c r="EPD18" i="1"/>
  <c r="EPD57" i="1" s="1"/>
  <c r="EPC18" i="1"/>
  <c r="EPC57" i="1" s="1"/>
  <c r="EOZ18" i="1"/>
  <c r="EOZ57" i="1" s="1"/>
  <c r="EOY18" i="1"/>
  <c r="EOY57" i="1" s="1"/>
  <c r="EIF18" i="1"/>
  <c r="EIF57" i="1" s="1"/>
  <c r="EIE18" i="1"/>
  <c r="EIE57" i="1" s="1"/>
  <c r="EIB18" i="1"/>
  <c r="EIB57" i="1" s="1"/>
  <c r="EIA18" i="1"/>
  <c r="EIA57" i="1" s="1"/>
  <c r="EHT18" i="1"/>
  <c r="EHT57" i="1" s="1"/>
  <c r="EHS18" i="1"/>
  <c r="EHS57" i="1" s="1"/>
  <c r="EHR18" i="1"/>
  <c r="EHR57" i="1" s="1"/>
  <c r="EHQ18" i="1"/>
  <c r="EHP18" i="1"/>
  <c r="EHP57" i="1" s="1"/>
  <c r="EHO18" i="1"/>
  <c r="EHO57" i="1" s="1"/>
  <c r="DZA18" i="1"/>
  <c r="DYZ18" i="1"/>
  <c r="DIS18" i="1"/>
  <c r="DIS57" i="1" s="1"/>
  <c r="DIR18" i="1"/>
  <c r="DIR57" i="1" s="1"/>
  <c r="BJW18" i="1"/>
  <c r="BJV18" i="1"/>
  <c r="BJQ18" i="1"/>
  <c r="BJP18" i="1"/>
  <c r="BJN18" i="1"/>
  <c r="BJM18" i="1"/>
  <c r="BJL18" i="1"/>
  <c r="BJI18" i="1"/>
  <c r="BJH18" i="1"/>
  <c r="BIY18" i="1"/>
  <c r="BIX18" i="1"/>
  <c r="YC18" i="1"/>
  <c r="YC57" i="1" s="1"/>
  <c r="JF18" i="1"/>
  <c r="AD18" i="1"/>
  <c r="AD57" i="1" s="1"/>
  <c r="M18" i="1"/>
  <c r="EPX17" i="1"/>
  <c r="EPZ17" i="1" s="1"/>
  <c r="EPP17" i="1"/>
  <c r="EPO17" i="1"/>
  <c r="EPL17" i="1"/>
  <c r="EPT17" i="1" s="1"/>
  <c r="EQF17" i="1" s="1"/>
  <c r="EQH17" i="1" s="1"/>
  <c r="EPK17" i="1"/>
  <c r="EPS17" i="1" s="1"/>
  <c r="EPH17" i="1"/>
  <c r="EPF17" i="1"/>
  <c r="EPN17" i="1" s="1"/>
  <c r="EPD17" i="1"/>
  <c r="EQB17" i="1" s="1"/>
  <c r="EQD17" i="1" s="1"/>
  <c r="EPC17" i="1"/>
  <c r="EPE17" i="1" s="1"/>
  <c r="EPA17" i="1"/>
  <c r="EPI17" i="1" s="1"/>
  <c r="EOZ17" i="1"/>
  <c r="EPB17" i="1" s="1"/>
  <c r="EPJ17" i="1" s="1"/>
  <c r="EOY17" i="1"/>
  <c r="EPW17" i="1" s="1"/>
  <c r="EPY17" i="1" s="1"/>
  <c r="EIQ17" i="1"/>
  <c r="EIS17" i="1" s="1"/>
  <c r="EIJ17" i="1"/>
  <c r="EIF17" i="1"/>
  <c r="EIE17" i="1"/>
  <c r="EIB17" i="1"/>
  <c r="EIA17" i="1"/>
  <c r="EII17" i="1" s="1"/>
  <c r="EHT17" i="1"/>
  <c r="EHV17" i="1" s="1"/>
  <c r="EHS17" i="1"/>
  <c r="EHU17" i="1" s="1"/>
  <c r="EHR17" i="1"/>
  <c r="EHZ17" i="1" s="1"/>
  <c r="EHP17" i="1"/>
  <c r="EIN17" i="1" s="1"/>
  <c r="EIP17" i="1" s="1"/>
  <c r="EHO17" i="1"/>
  <c r="EHQ17" i="1" s="1"/>
  <c r="DZA17" i="1"/>
  <c r="DYZ17" i="1"/>
  <c r="DIS17" i="1"/>
  <c r="DIR17" i="1"/>
  <c r="BJW17" i="1"/>
  <c r="BJV17" i="1"/>
  <c r="BJQ17" i="1"/>
  <c r="BJP17" i="1"/>
  <c r="BJN17" i="1"/>
  <c r="BJM17" i="1"/>
  <c r="BJL17" i="1"/>
  <c r="BJI17" i="1"/>
  <c r="BJH17" i="1"/>
  <c r="BIY17" i="1"/>
  <c r="BIX17" i="1"/>
  <c r="YC17" i="1"/>
  <c r="JF17" i="1"/>
  <c r="AD17" i="1"/>
  <c r="M17" i="1"/>
  <c r="EQB16" i="1"/>
  <c r="EQD16" i="1" s="1"/>
  <c r="EQA16" i="1"/>
  <c r="EQC16" i="1" s="1"/>
  <c r="EPP16" i="1"/>
  <c r="EPO16" i="1"/>
  <c r="EPL16" i="1"/>
  <c r="EPT16" i="1" s="1"/>
  <c r="EPK16" i="1"/>
  <c r="EPS16" i="1" s="1"/>
  <c r="EPD16" i="1"/>
  <c r="EPF16" i="1" s="1"/>
  <c r="EPC16" i="1"/>
  <c r="EPE16" i="1" s="1"/>
  <c r="EPB16" i="1"/>
  <c r="EPJ16" i="1" s="1"/>
  <c r="EPA16" i="1"/>
  <c r="EOZ16" i="1"/>
  <c r="EOY16" i="1"/>
  <c r="EPW16" i="1" s="1"/>
  <c r="EPY16" i="1" s="1"/>
  <c r="EIT16" i="1"/>
  <c r="EIM16" i="1"/>
  <c r="EIO16" i="1" s="1"/>
  <c r="EIF16" i="1"/>
  <c r="EIE16" i="1"/>
  <c r="EIB16" i="1"/>
  <c r="EIJ16" i="1" s="1"/>
  <c r="EIA16" i="1"/>
  <c r="EHW16" i="1"/>
  <c r="EHV16" i="1"/>
  <c r="EHT16" i="1"/>
  <c r="EIR16" i="1" s="1"/>
  <c r="EHS16" i="1"/>
  <c r="EHU16" i="1" s="1"/>
  <c r="EHP16" i="1"/>
  <c r="EHR16" i="1" s="1"/>
  <c r="EHZ16" i="1" s="1"/>
  <c r="EHO16" i="1"/>
  <c r="EHQ16" i="1" s="1"/>
  <c r="DZA16" i="1"/>
  <c r="DYZ16" i="1"/>
  <c r="DIS16" i="1"/>
  <c r="DIR16" i="1"/>
  <c r="BJW16" i="1"/>
  <c r="BJV16" i="1"/>
  <c r="BJQ16" i="1"/>
  <c r="BJP16" i="1"/>
  <c r="BJN16" i="1"/>
  <c r="BJM16" i="1"/>
  <c r="BJL16" i="1"/>
  <c r="BJI16" i="1"/>
  <c r="BJH16" i="1"/>
  <c r="BIY16" i="1"/>
  <c r="BIX16" i="1"/>
  <c r="YC16" i="1"/>
  <c r="AD16" i="1"/>
  <c r="M16" i="1"/>
  <c r="EPT15" i="1"/>
  <c r="EPP15" i="1"/>
  <c r="EPO15" i="1"/>
  <c r="EPL15" i="1"/>
  <c r="EPK15" i="1"/>
  <c r="EPS15" i="1" s="1"/>
  <c r="EPE15" i="1"/>
  <c r="EPD15" i="1"/>
  <c r="EQB15" i="1" s="1"/>
  <c r="EQD15" i="1" s="1"/>
  <c r="EPC15" i="1"/>
  <c r="EQA15" i="1" s="1"/>
  <c r="EQC15" i="1" s="1"/>
  <c r="EOZ15" i="1"/>
  <c r="EPB15" i="1" s="1"/>
  <c r="EOY15" i="1"/>
  <c r="EPA15" i="1" s="1"/>
  <c r="EIF15" i="1"/>
  <c r="EIE15" i="1"/>
  <c r="EIB15" i="1"/>
  <c r="EIJ15" i="1" s="1"/>
  <c r="EIA15" i="1"/>
  <c r="EII15" i="1" s="1"/>
  <c r="EHX15" i="1"/>
  <c r="EIV15" i="1" s="1"/>
  <c r="EIX15" i="1" s="1"/>
  <c r="EHT15" i="1"/>
  <c r="EHV15" i="1" s="1"/>
  <c r="EHS15" i="1"/>
  <c r="EHU15" i="1" s="1"/>
  <c r="EHR15" i="1"/>
  <c r="EHZ15" i="1" s="1"/>
  <c r="EHQ15" i="1"/>
  <c r="EHY15" i="1" s="1"/>
  <c r="EHP15" i="1"/>
  <c r="EIN15" i="1" s="1"/>
  <c r="EIP15" i="1" s="1"/>
  <c r="EHO15" i="1"/>
  <c r="EIM15" i="1" s="1"/>
  <c r="EIO15" i="1" s="1"/>
  <c r="DZA15" i="1"/>
  <c r="DYZ15" i="1"/>
  <c r="DIS15" i="1"/>
  <c r="DIR15" i="1"/>
  <c r="BJW15" i="1"/>
  <c r="BJV15" i="1"/>
  <c r="BJQ15" i="1"/>
  <c r="BJP15" i="1"/>
  <c r="BJN15" i="1"/>
  <c r="BJM15" i="1"/>
  <c r="BJL15" i="1"/>
  <c r="BJI15" i="1"/>
  <c r="BJH15" i="1"/>
  <c r="BIY15" i="1"/>
  <c r="BIX15" i="1"/>
  <c r="YC15" i="1"/>
  <c r="JF15" i="1"/>
  <c r="AD15" i="1"/>
  <c r="M15" i="1"/>
  <c r="EPP14" i="1"/>
  <c r="EPO14" i="1"/>
  <c r="EPL14" i="1"/>
  <c r="EPT14" i="1" s="1"/>
  <c r="EPK14" i="1"/>
  <c r="EPS14" i="1" s="1"/>
  <c r="EPD14" i="1"/>
  <c r="EPF14" i="1" s="1"/>
  <c r="EPC14" i="1"/>
  <c r="EPE14" i="1" s="1"/>
  <c r="EOZ14" i="1"/>
  <c r="EPB14" i="1" s="1"/>
  <c r="EOY14" i="1"/>
  <c r="EPA14" i="1" s="1"/>
  <c r="EPI14" i="1" s="1"/>
  <c r="EIR14" i="1"/>
  <c r="EIT14" i="1" s="1"/>
  <c r="EII14" i="1"/>
  <c r="EIF14" i="1"/>
  <c r="EIE14" i="1"/>
  <c r="EIB14" i="1"/>
  <c r="EIJ14" i="1" s="1"/>
  <c r="EIA14" i="1"/>
  <c r="EHU14" i="1"/>
  <c r="EHT14" i="1"/>
  <c r="EHV14" i="1" s="1"/>
  <c r="EHS14" i="1"/>
  <c r="EIQ14" i="1" s="1"/>
  <c r="EIS14" i="1" s="1"/>
  <c r="EHP14" i="1"/>
  <c r="EHR14" i="1" s="1"/>
  <c r="EHZ14" i="1" s="1"/>
  <c r="EHO14" i="1"/>
  <c r="EHQ14" i="1" s="1"/>
  <c r="DZA14" i="1"/>
  <c r="DYZ14" i="1"/>
  <c r="DIS14" i="1"/>
  <c r="DIR14" i="1"/>
  <c r="BJW14" i="1"/>
  <c r="BJV14" i="1"/>
  <c r="BJQ14" i="1"/>
  <c r="BJP14" i="1"/>
  <c r="BJN14" i="1"/>
  <c r="BJM14" i="1"/>
  <c r="BJL14" i="1"/>
  <c r="BJI14" i="1"/>
  <c r="BJH14" i="1"/>
  <c r="BIY14" i="1"/>
  <c r="BIX14" i="1"/>
  <c r="YC14" i="1"/>
  <c r="JF14" i="1"/>
  <c r="AD14" i="1"/>
  <c r="M14" i="1"/>
  <c r="EPZ13" i="1"/>
  <c r="EPT13" i="1"/>
  <c r="EPS13" i="1"/>
  <c r="EPP13" i="1"/>
  <c r="EPO13" i="1"/>
  <c r="EPL13" i="1"/>
  <c r="EPK13" i="1"/>
  <c r="EPJ13" i="1"/>
  <c r="EPD13" i="1"/>
  <c r="EPF13" i="1" s="1"/>
  <c r="EPC13" i="1"/>
  <c r="EPE13" i="1" s="1"/>
  <c r="EPB13" i="1"/>
  <c r="EOZ13" i="1"/>
  <c r="EPX13" i="1" s="1"/>
  <c r="EOY13" i="1"/>
  <c r="EPA13" i="1" s="1"/>
  <c r="EPI13" i="1" s="1"/>
  <c r="EIT13" i="1"/>
  <c r="EIN13" i="1"/>
  <c r="EIP13" i="1" s="1"/>
  <c r="EIM13" i="1"/>
  <c r="EIO13" i="1" s="1"/>
  <c r="EIF13" i="1"/>
  <c r="EIE13" i="1"/>
  <c r="EIB13" i="1"/>
  <c r="EIJ13" i="1" s="1"/>
  <c r="EIA13" i="1"/>
  <c r="EHX13" i="1"/>
  <c r="EIV13" i="1" s="1"/>
  <c r="EIX13" i="1" s="1"/>
  <c r="EHW13" i="1"/>
  <c r="EHV13" i="1"/>
  <c r="EHT13" i="1"/>
  <c r="EIR13" i="1" s="1"/>
  <c r="EHS13" i="1"/>
  <c r="EHU13" i="1" s="1"/>
  <c r="EHP13" i="1"/>
  <c r="EHR13" i="1" s="1"/>
  <c r="EHO13" i="1"/>
  <c r="EHQ13" i="1" s="1"/>
  <c r="DZA13" i="1"/>
  <c r="DYZ13" i="1"/>
  <c r="DIS13" i="1"/>
  <c r="DIR13" i="1"/>
  <c r="BJW13" i="1"/>
  <c r="BJV13" i="1"/>
  <c r="BJQ13" i="1"/>
  <c r="BJP13" i="1"/>
  <c r="BJN13" i="1"/>
  <c r="BJM13" i="1"/>
  <c r="BJL13" i="1"/>
  <c r="BJI13" i="1"/>
  <c r="BJH13" i="1"/>
  <c r="BIY13" i="1"/>
  <c r="BIX13" i="1"/>
  <c r="YC13" i="1"/>
  <c r="JF13" i="1"/>
  <c r="AD13" i="1"/>
  <c r="M13" i="1"/>
  <c r="EQC12" i="1"/>
  <c r="EPP12" i="1"/>
  <c r="EPO12" i="1"/>
  <c r="EPL12" i="1"/>
  <c r="EPT12" i="1" s="1"/>
  <c r="EPK12" i="1"/>
  <c r="EPF12" i="1"/>
  <c r="EPE12" i="1"/>
  <c r="EPM12" i="1" s="1"/>
  <c r="EPD12" i="1"/>
  <c r="EQB12" i="1" s="1"/>
  <c r="EQD12" i="1" s="1"/>
  <c r="EPC12" i="1"/>
  <c r="EQA12" i="1" s="1"/>
  <c r="EOZ12" i="1"/>
  <c r="EPB12" i="1" s="1"/>
  <c r="EOY12" i="1"/>
  <c r="EPA12" i="1" s="1"/>
  <c r="EPI12" i="1" s="1"/>
  <c r="EII12" i="1"/>
  <c r="EIF12" i="1"/>
  <c r="EIE12" i="1"/>
  <c r="EIB12" i="1"/>
  <c r="EIJ12" i="1" s="1"/>
  <c r="EIA12" i="1"/>
  <c r="EHZ12" i="1"/>
  <c r="EHT12" i="1"/>
  <c r="EHV12" i="1" s="1"/>
  <c r="EHS12" i="1"/>
  <c r="EHU12" i="1" s="1"/>
  <c r="EHR12" i="1"/>
  <c r="EHQ12" i="1"/>
  <c r="EHP12" i="1"/>
  <c r="EIN12" i="1" s="1"/>
  <c r="EIP12" i="1" s="1"/>
  <c r="EHO12" i="1"/>
  <c r="EIM12" i="1" s="1"/>
  <c r="EIO12" i="1" s="1"/>
  <c r="DZA12" i="1"/>
  <c r="DYZ12" i="1"/>
  <c r="DIS12" i="1"/>
  <c r="DIR12" i="1"/>
  <c r="BJW12" i="1"/>
  <c r="BJV12" i="1"/>
  <c r="BJQ12" i="1"/>
  <c r="BJP12" i="1"/>
  <c r="BJN12" i="1"/>
  <c r="BJM12" i="1"/>
  <c r="BJL12" i="1"/>
  <c r="BJI12" i="1"/>
  <c r="BJH12" i="1"/>
  <c r="BIY12" i="1"/>
  <c r="BIX12" i="1"/>
  <c r="YC12" i="1"/>
  <c r="JF12" i="1"/>
  <c r="AD12" i="1"/>
  <c r="M12" i="1"/>
  <c r="EPP11" i="1"/>
  <c r="EPO11" i="1"/>
  <c r="EPL11" i="1"/>
  <c r="EPK11" i="1"/>
  <c r="EPS11" i="1" s="1"/>
  <c r="EPD11" i="1"/>
  <c r="EPF11" i="1" s="1"/>
  <c r="EPC11" i="1"/>
  <c r="EPE11" i="1" s="1"/>
  <c r="EPA11" i="1"/>
  <c r="EOZ11" i="1"/>
  <c r="EPB11" i="1" s="1"/>
  <c r="EPJ11" i="1" s="1"/>
  <c r="EOY11" i="1"/>
  <c r="EPW11" i="1" s="1"/>
  <c r="EPY11" i="1" s="1"/>
  <c r="EIS11" i="1"/>
  <c r="EIJ11" i="1"/>
  <c r="EIF11" i="1"/>
  <c r="EIE11" i="1"/>
  <c r="EIB11" i="1"/>
  <c r="EIA11" i="1"/>
  <c r="EII11" i="1" s="1"/>
  <c r="EHU11" i="1"/>
  <c r="EHT11" i="1"/>
  <c r="EHV11" i="1" s="1"/>
  <c r="EHS11" i="1"/>
  <c r="EIQ11" i="1" s="1"/>
  <c r="EHP11" i="1"/>
  <c r="EHR11" i="1" s="1"/>
  <c r="EHO11" i="1"/>
  <c r="EHQ11" i="1" s="1"/>
  <c r="EHY11" i="1" s="1"/>
  <c r="DZA11" i="1"/>
  <c r="DYZ11" i="1"/>
  <c r="DIS11" i="1"/>
  <c r="DIR11" i="1"/>
  <c r="BJW11" i="1"/>
  <c r="BJV11" i="1"/>
  <c r="BJQ11" i="1"/>
  <c r="BJP11" i="1"/>
  <c r="BJN11" i="1"/>
  <c r="BJM11" i="1"/>
  <c r="BJL11" i="1"/>
  <c r="BJI11" i="1"/>
  <c r="BJH11" i="1"/>
  <c r="BIY11" i="1"/>
  <c r="BIX11" i="1"/>
  <c r="YC11" i="1"/>
  <c r="JF11" i="1"/>
  <c r="AD11" i="1"/>
  <c r="M11" i="1"/>
  <c r="EQB10" i="1"/>
  <c r="EQD10" i="1" s="1"/>
  <c r="EQA10" i="1"/>
  <c r="EQC10" i="1" s="1"/>
  <c r="EPP10" i="1"/>
  <c r="EPO10" i="1"/>
  <c r="EPL10" i="1"/>
  <c r="EPT10" i="1" s="1"/>
  <c r="EPK10" i="1"/>
  <c r="EPS10" i="1" s="1"/>
  <c r="EPE10" i="1"/>
  <c r="EPD10" i="1"/>
  <c r="EPF10" i="1" s="1"/>
  <c r="EPC10" i="1"/>
  <c r="EPB10" i="1"/>
  <c r="EPJ10" i="1" s="1"/>
  <c r="EOZ10" i="1"/>
  <c r="EOY10" i="1"/>
  <c r="EPA10" i="1" s="1"/>
  <c r="EIM10" i="1"/>
  <c r="EIO10" i="1" s="1"/>
  <c r="EIF10" i="1"/>
  <c r="EIE10" i="1"/>
  <c r="EIB10" i="1"/>
  <c r="EIJ10" i="1" s="1"/>
  <c r="EIA10" i="1"/>
  <c r="EHW10" i="1"/>
  <c r="EHT10" i="1"/>
  <c r="EHV10" i="1" s="1"/>
  <c r="EHS10" i="1"/>
  <c r="EHU10" i="1" s="1"/>
  <c r="EHQ10" i="1"/>
  <c r="EHY10" i="1" s="1"/>
  <c r="EHP10" i="1"/>
  <c r="EHR10" i="1" s="1"/>
  <c r="EHZ10" i="1" s="1"/>
  <c r="EHO10" i="1"/>
  <c r="DZA10" i="1"/>
  <c r="DYZ10" i="1"/>
  <c r="DIS10" i="1"/>
  <c r="DIR10" i="1"/>
  <c r="BJW10" i="1"/>
  <c r="BJV10" i="1"/>
  <c r="BJQ10" i="1"/>
  <c r="BJP10" i="1"/>
  <c r="BJN10" i="1"/>
  <c r="BJM10" i="1"/>
  <c r="BJL10" i="1"/>
  <c r="BJI10" i="1"/>
  <c r="BJH10" i="1"/>
  <c r="BIY10" i="1"/>
  <c r="BIX10" i="1"/>
  <c r="YC10" i="1"/>
  <c r="JF10" i="1"/>
  <c r="AD10" i="1"/>
  <c r="M10" i="1"/>
  <c r="EQD9" i="1"/>
  <c r="EPX9" i="1"/>
  <c r="EPZ9" i="1" s="1"/>
  <c r="EPW9" i="1"/>
  <c r="EPY9" i="1" s="1"/>
  <c r="EPP9" i="1"/>
  <c r="EPO9" i="1"/>
  <c r="EPL9" i="1"/>
  <c r="EPT9" i="1" s="1"/>
  <c r="EPK9" i="1"/>
  <c r="EPH9" i="1"/>
  <c r="EQF9" i="1" s="1"/>
  <c r="EQH9" i="1" s="1"/>
  <c r="EPG9" i="1"/>
  <c r="EPF9" i="1"/>
  <c r="EPD9" i="1"/>
  <c r="EQB9" i="1" s="1"/>
  <c r="EPC9" i="1"/>
  <c r="EPE9" i="1" s="1"/>
  <c r="EOZ9" i="1"/>
  <c r="EPB9" i="1" s="1"/>
  <c r="EOY9" i="1"/>
  <c r="EPA9" i="1" s="1"/>
  <c r="EII9" i="1"/>
  <c r="EIF9" i="1"/>
  <c r="EIE9" i="1"/>
  <c r="EIB9" i="1"/>
  <c r="EIJ9" i="1" s="1"/>
  <c r="EIA9" i="1"/>
  <c r="EHT9" i="1"/>
  <c r="EHV9" i="1" s="1"/>
  <c r="EHS9" i="1"/>
  <c r="EHU9" i="1" s="1"/>
  <c r="EHR9" i="1"/>
  <c r="EHP9" i="1"/>
  <c r="EIN9" i="1" s="1"/>
  <c r="EIP9" i="1" s="1"/>
  <c r="EHO9" i="1"/>
  <c r="EIM9" i="1" s="1"/>
  <c r="EIO9" i="1" s="1"/>
  <c r="DZA9" i="1"/>
  <c r="DYZ9" i="1"/>
  <c r="DIS9" i="1"/>
  <c r="DIR9" i="1"/>
  <c r="BJW9" i="1"/>
  <c r="BJV9" i="1"/>
  <c r="BJQ9" i="1"/>
  <c r="BJP9" i="1"/>
  <c r="BJN9" i="1"/>
  <c r="BJM9" i="1"/>
  <c r="BJL9" i="1"/>
  <c r="BJI9" i="1"/>
  <c r="BJH9" i="1"/>
  <c r="BIY9" i="1"/>
  <c r="BIX9" i="1"/>
  <c r="YC9" i="1"/>
  <c r="JF9" i="1"/>
  <c r="AD9" i="1"/>
  <c r="M9" i="1"/>
  <c r="EPP8" i="1"/>
  <c r="EPO8" i="1"/>
  <c r="EPL8" i="1"/>
  <c r="EPT8" i="1" s="1"/>
  <c r="EPK8" i="1"/>
  <c r="EPS8" i="1" s="1"/>
  <c r="EPF8" i="1"/>
  <c r="EPD8" i="1"/>
  <c r="EQB8" i="1" s="1"/>
  <c r="EQD8" i="1" s="1"/>
  <c r="EPC8" i="1"/>
  <c r="EPE8" i="1" s="1"/>
  <c r="EPA8" i="1"/>
  <c r="EOZ8" i="1"/>
  <c r="EPB8" i="1" s="1"/>
  <c r="EPJ8" i="1" s="1"/>
  <c r="EOY8" i="1"/>
  <c r="EPW8" i="1" s="1"/>
  <c r="EPY8" i="1" s="1"/>
  <c r="EIF8" i="1"/>
  <c r="EIE8" i="1"/>
  <c r="EIB8" i="1"/>
  <c r="EIJ8" i="1" s="1"/>
  <c r="EIA8" i="1"/>
  <c r="EII8" i="1" s="1"/>
  <c r="EHU8" i="1"/>
  <c r="EIC8" i="1" s="1"/>
  <c r="EHT8" i="1"/>
  <c r="EHV8" i="1" s="1"/>
  <c r="EHS8" i="1"/>
  <c r="EIQ8" i="1" s="1"/>
  <c r="EIS8" i="1" s="1"/>
  <c r="EHR8" i="1"/>
  <c r="EHZ8" i="1" s="1"/>
  <c r="EHP8" i="1"/>
  <c r="EIN8" i="1" s="1"/>
  <c r="EIP8" i="1" s="1"/>
  <c r="EHO8" i="1"/>
  <c r="EHQ8" i="1" s="1"/>
  <c r="EHY8" i="1" s="1"/>
  <c r="DZA8" i="1"/>
  <c r="DYZ8" i="1"/>
  <c r="DIS8" i="1"/>
  <c r="DIR8" i="1"/>
  <c r="BJW8" i="1"/>
  <c r="BJV8" i="1"/>
  <c r="BJQ8" i="1"/>
  <c r="BJP8" i="1"/>
  <c r="BJN8" i="1"/>
  <c r="BJM8" i="1"/>
  <c r="BJL8" i="1"/>
  <c r="BJI8" i="1"/>
  <c r="BJH8" i="1"/>
  <c r="BIY8" i="1"/>
  <c r="BIX8" i="1"/>
  <c r="YC8" i="1"/>
  <c r="AD8" i="1"/>
  <c r="M8" i="1"/>
  <c r="EPP7" i="1"/>
  <c r="EPP53" i="1" s="1"/>
  <c r="EPO7" i="1"/>
  <c r="EPL7" i="1"/>
  <c r="EPK7" i="1"/>
  <c r="EPK53" i="1" s="1"/>
  <c r="EPE7" i="1"/>
  <c r="EPD7" i="1"/>
  <c r="EPC7" i="1"/>
  <c r="EOZ7" i="1"/>
  <c r="EOZ53" i="1" s="1"/>
  <c r="EOY7" i="1"/>
  <c r="EPA7" i="1" s="1"/>
  <c r="EIF7" i="1"/>
  <c r="EIE7" i="1"/>
  <c r="EIB7" i="1"/>
  <c r="EIB53" i="1" s="1"/>
  <c r="EIA7" i="1"/>
  <c r="EHT7" i="1"/>
  <c r="EHT53" i="1" s="1"/>
  <c r="EHS7" i="1"/>
  <c r="EHU7" i="1" s="1"/>
  <c r="EHQ7" i="1"/>
  <c r="EHP7" i="1"/>
  <c r="EHP53" i="1" s="1"/>
  <c r="EHO7" i="1"/>
  <c r="DZA7" i="1"/>
  <c r="DYZ7" i="1"/>
  <c r="DIS7" i="1"/>
  <c r="DIS53" i="1" s="1"/>
  <c r="DIR7" i="1"/>
  <c r="BJW7" i="1"/>
  <c r="BJV7" i="1"/>
  <c r="BJQ7" i="1"/>
  <c r="BJP7" i="1"/>
  <c r="BJN7" i="1"/>
  <c r="BJM7" i="1"/>
  <c r="BJL7" i="1"/>
  <c r="BJI7" i="1"/>
  <c r="BJH7" i="1"/>
  <c r="BIY7" i="1"/>
  <c r="BIX7" i="1"/>
  <c r="YC7" i="1"/>
  <c r="AD7" i="1"/>
  <c r="M7" i="1"/>
  <c r="EPP6" i="1"/>
  <c r="EPO6" i="1"/>
  <c r="EPL6" i="1"/>
  <c r="EPK6" i="1"/>
  <c r="EPE6" i="1"/>
  <c r="EPD6" i="1"/>
  <c r="EPC6" i="1"/>
  <c r="EPB6" i="1"/>
  <c r="EOZ6" i="1"/>
  <c r="EOY6" i="1"/>
  <c r="EIF6" i="1"/>
  <c r="EIE6" i="1"/>
  <c r="EIB6" i="1"/>
  <c r="EIA6" i="1"/>
  <c r="EHV6" i="1"/>
  <c r="EHT6" i="1"/>
  <c r="EHS6" i="1"/>
  <c r="EHQ6" i="1"/>
  <c r="EHP6" i="1"/>
  <c r="EHO6" i="1"/>
  <c r="DZA6" i="1"/>
  <c r="DYZ6" i="1"/>
  <c r="DIS6" i="1"/>
  <c r="DIR6" i="1"/>
  <c r="BJW6" i="1"/>
  <c r="BJV6" i="1"/>
  <c r="BJQ6" i="1"/>
  <c r="BJP6" i="1"/>
  <c r="BJN6" i="1"/>
  <c r="BJM6" i="1"/>
  <c r="BJL6" i="1"/>
  <c r="BJI6" i="1"/>
  <c r="BJH6" i="1"/>
  <c r="BIY6" i="1"/>
  <c r="BIX6" i="1"/>
  <c r="YC6" i="1"/>
  <c r="AD6" i="1"/>
  <c r="M6" i="1"/>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HZ9" i="3"/>
  <c r="GV9" i="3"/>
  <c r="FR9" i="3"/>
  <c r="EN9" i="3"/>
  <c r="DJ9" i="3"/>
  <c r="A1" i="3"/>
  <c r="G47" i="4"/>
  <c r="AG30" i="4"/>
  <c r="AG31" i="4" s="1"/>
  <c r="AG32" i="4" s="1"/>
  <c r="AG33" i="4" s="1"/>
  <c r="AG34" i="4" s="1"/>
  <c r="AG35" i="4" s="1"/>
  <c r="AG36" i="4" s="1"/>
  <c r="AG37" i="4" s="1"/>
  <c r="AG38" i="4" s="1"/>
  <c r="AG39" i="4" s="1"/>
  <c r="AG40" i="4" s="1"/>
  <c r="AG41" i="4" s="1"/>
  <c r="AG42" i="4" s="1"/>
  <c r="AG43" i="4" s="1"/>
  <c r="AG44" i="4" s="1"/>
  <c r="AG45" i="4" s="1"/>
  <c r="AG46" i="4" s="1"/>
  <c r="AG47" i="4" s="1"/>
  <c r="AG48" i="4" s="1"/>
  <c r="AG49" i="4" s="1"/>
  <c r="AG50" i="4" s="1"/>
  <c r="AG51" i="4" s="1"/>
  <c r="AG52" i="4" s="1"/>
  <c r="AG53" i="4" s="1"/>
  <c r="AG54" i="4" s="1"/>
  <c r="AG55" i="4" s="1"/>
  <c r="AG56" i="4" s="1"/>
  <c r="AG57" i="4" s="1"/>
  <c r="AG58" i="4" s="1"/>
  <c r="AG59" i="4" s="1"/>
  <c r="AG60" i="4" s="1"/>
  <c r="AG61" i="4" s="1"/>
  <c r="AG62" i="4" s="1"/>
  <c r="AG63" i="4" s="1"/>
  <c r="AG64" i="4" s="1"/>
  <c r="AG65" i="4" s="1"/>
  <c r="AG66" i="4" s="1"/>
  <c r="AG67" i="4" s="1"/>
  <c r="AG68" i="4" s="1"/>
  <c r="AG69" i="4" s="1"/>
  <c r="D30" i="4"/>
  <c r="D29" i="4"/>
  <c r="D28" i="4"/>
  <c r="D27" i="4"/>
  <c r="D26" i="4"/>
  <c r="AG14" i="4"/>
  <c r="AG15" i="4" s="1"/>
  <c r="AG16" i="4" s="1"/>
  <c r="AG17" i="4" s="1"/>
  <c r="AG18" i="4" s="1"/>
  <c r="AG19" i="4" s="1"/>
  <c r="AG20" i="4" s="1"/>
  <c r="AG21" i="4" s="1"/>
  <c r="AG22" i="4" s="1"/>
  <c r="AG23" i="4" s="1"/>
  <c r="AG24" i="4" s="1"/>
  <c r="AG25" i="4" s="1"/>
  <c r="AG26" i="4" s="1"/>
  <c r="AG27" i="4" s="1"/>
  <c r="AG28" i="4" s="1"/>
  <c r="AG29" i="4" s="1"/>
  <c r="AG11" i="4"/>
  <c r="AG12" i="4" s="1"/>
  <c r="AG13" i="4" s="1"/>
  <c r="AG6" i="4"/>
  <c r="AG7" i="4" s="1"/>
  <c r="AG8" i="4" s="1"/>
  <c r="AG9" i="4" s="1"/>
  <c r="AG10" i="4" s="1"/>
  <c r="C4" i="6"/>
  <c r="C7" i="6" s="1"/>
  <c r="A3" i="6"/>
  <c r="EPA53" i="1" l="1"/>
  <c r="EPI7" i="1"/>
  <c r="EPM8" i="1"/>
  <c r="EHU53" i="1"/>
  <c r="EIC7" i="1"/>
  <c r="EPN8" i="1"/>
  <c r="EIG8" i="1"/>
  <c r="EIK8" i="1" s="1"/>
  <c r="EIC20" i="1"/>
  <c r="EIP27" i="1"/>
  <c r="EIP54" i="1" s="1"/>
  <c r="EPQ36" i="1"/>
  <c r="EIH8" i="1"/>
  <c r="EPR8" i="1"/>
  <c r="EHZ9" i="1"/>
  <c r="EID8" i="1"/>
  <c r="EPI8" i="1"/>
  <c r="EIG10" i="1"/>
  <c r="EPN12" i="1"/>
  <c r="AD64" i="1"/>
  <c r="AD59" i="1"/>
  <c r="AD55" i="1"/>
  <c r="EHV55" i="1"/>
  <c r="EIJ7" i="1"/>
  <c r="EIR7" i="1"/>
  <c r="EPH7" i="1"/>
  <c r="EPX7" i="1"/>
  <c r="EHW9" i="1"/>
  <c r="EIU9" i="1" s="1"/>
  <c r="EIW9" i="1" s="1"/>
  <c r="EPQ12" i="1"/>
  <c r="EPU12" i="1" s="1"/>
  <c r="EPQ13" i="1"/>
  <c r="EPN14" i="1"/>
  <c r="EIH19" i="1"/>
  <c r="EIL19" i="1" s="1"/>
  <c r="EIH23" i="1"/>
  <c r="EPM23" i="1"/>
  <c r="EPD54" i="1"/>
  <c r="EPF27" i="1"/>
  <c r="EIG28" i="1"/>
  <c r="EIK28" i="1" s="1"/>
  <c r="EHZ37" i="1"/>
  <c r="EPR38" i="1"/>
  <c r="E4" i="6"/>
  <c r="D7" i="6" s="1"/>
  <c r="E7" i="6" s="1"/>
  <c r="F7" i="6" s="1"/>
  <c r="G7" i="6" s="1"/>
  <c r="H7" i="6" s="1"/>
  <c r="YC55" i="1"/>
  <c r="YC59" i="1"/>
  <c r="EHO59" i="1"/>
  <c r="EHO55" i="1"/>
  <c r="EHO60" i="1" s="1"/>
  <c r="EHW6" i="1"/>
  <c r="EIE59" i="1"/>
  <c r="EIE55" i="1"/>
  <c r="EIM6" i="1"/>
  <c r="EPC59" i="1"/>
  <c r="EPC55" i="1"/>
  <c r="EPK59" i="1"/>
  <c r="EPK55" i="1"/>
  <c r="EPK60" i="1" s="1"/>
  <c r="EPS6" i="1"/>
  <c r="EQA6" i="1"/>
  <c r="EPG8" i="1"/>
  <c r="EQE8" i="1" s="1"/>
  <c r="EQG8" i="1" s="1"/>
  <c r="EHX9" i="1"/>
  <c r="EIV9" i="1" s="1"/>
  <c r="EIX9" i="1" s="1"/>
  <c r="EIQ9" i="1"/>
  <c r="EIS9" i="1" s="1"/>
  <c r="EHX10" i="1"/>
  <c r="EIV10" i="1" s="1"/>
  <c r="EIX10" i="1" s="1"/>
  <c r="EIN10" i="1"/>
  <c r="EIP10" i="1" s="1"/>
  <c r="EIR11" i="1"/>
  <c r="EIT11" i="1" s="1"/>
  <c r="EPN11" i="1"/>
  <c r="EID12" i="1"/>
  <c r="EPJ12" i="1"/>
  <c r="EPG14" i="1"/>
  <c r="EQE14" i="1" s="1"/>
  <c r="EQG14" i="1" s="1"/>
  <c r="EPW14" i="1"/>
  <c r="EPY14" i="1" s="1"/>
  <c r="EHX16" i="1"/>
  <c r="EIV16" i="1" s="1"/>
  <c r="EIX16" i="1" s="1"/>
  <c r="EIN16" i="1"/>
  <c r="EIP16" i="1" s="1"/>
  <c r="EPM16" i="1"/>
  <c r="EIR17" i="1"/>
  <c r="EIT17" i="1" s="1"/>
  <c r="EPG17" i="1"/>
  <c r="EQE17" i="1" s="1"/>
  <c r="EQG17" i="1" s="1"/>
  <c r="EPM19" i="1"/>
  <c r="EPN20" i="1"/>
  <c r="EPJ21" i="1"/>
  <c r="EIJ22" i="1"/>
  <c r="EPJ22" i="1"/>
  <c r="EPN23" i="1"/>
  <c r="EPX23" i="1"/>
  <c r="EPZ23" i="1" s="1"/>
  <c r="EPT26" i="1"/>
  <c r="EQB27" i="1"/>
  <c r="EHQ34" i="1"/>
  <c r="EHY34" i="1" s="1"/>
  <c r="EHW34" i="1"/>
  <c r="EIU34" i="1" s="1"/>
  <c r="EIW34" i="1" s="1"/>
  <c r="EIM34" i="1"/>
  <c r="EIO34" i="1" s="1"/>
  <c r="EHV42" i="1"/>
  <c r="EIR42" i="1"/>
  <c r="EIT42" i="1" s="1"/>
  <c r="EHP55" i="1"/>
  <c r="EHP59" i="1"/>
  <c r="EHX6" i="1"/>
  <c r="EIF55" i="1"/>
  <c r="EIF60" i="1" s="1"/>
  <c r="EIF59" i="1"/>
  <c r="EIN6" i="1"/>
  <c r="EPD55" i="1"/>
  <c r="EPD59" i="1"/>
  <c r="EPL55" i="1"/>
  <c r="EPL59" i="1"/>
  <c r="EPT6" i="1"/>
  <c r="EQB6" i="1"/>
  <c r="AD53" i="1"/>
  <c r="AD63" i="1" s="1"/>
  <c r="EHV7" i="1"/>
  <c r="EPB7" i="1"/>
  <c r="EIR8" i="1"/>
  <c r="EIT8" i="1" s="1"/>
  <c r="EPH8" i="1"/>
  <c r="EQF8" i="1" s="1"/>
  <c r="EQH8" i="1" s="1"/>
  <c r="EPX8" i="1"/>
  <c r="EPZ8" i="1" s="1"/>
  <c r="EHQ9" i="1"/>
  <c r="EHY9" i="1" s="1"/>
  <c r="EIR9" i="1"/>
  <c r="EIT9" i="1" s="1"/>
  <c r="EPN10" i="1"/>
  <c r="EPR10" i="1" s="1"/>
  <c r="EIC11" i="1"/>
  <c r="EPH11" i="1"/>
  <c r="EHY12" i="1"/>
  <c r="EPH14" i="1"/>
  <c r="EQF14" i="1" s="1"/>
  <c r="EQH14" i="1" s="1"/>
  <c r="EPX14" i="1"/>
  <c r="EPZ14" i="1" s="1"/>
  <c r="EII16" i="1"/>
  <c r="EIU16" i="1" s="1"/>
  <c r="EIW16" i="1" s="1"/>
  <c r="EPN16" i="1"/>
  <c r="EPR16" i="1" s="1"/>
  <c r="EHY17" i="1"/>
  <c r="EIC17" i="1" s="1"/>
  <c r="EPN19" i="1"/>
  <c r="EID20" i="1"/>
  <c r="EPU20" i="1"/>
  <c r="EPM21" i="1"/>
  <c r="EIG22" i="1"/>
  <c r="EPM22" i="1"/>
  <c r="EPQ22" i="1" s="1"/>
  <c r="EQA22" i="1"/>
  <c r="EQC22" i="1" s="1"/>
  <c r="EID23" i="1"/>
  <c r="EPM24" i="1"/>
  <c r="EHX54" i="1"/>
  <c r="EIH34" i="1"/>
  <c r="EIL34" i="1" s="1"/>
  <c r="EIG35" i="1"/>
  <c r="EPE58" i="1"/>
  <c r="EHQ55" i="1"/>
  <c r="EPE59" i="1"/>
  <c r="EPE55" i="1"/>
  <c r="EPE60" i="1" s="1"/>
  <c r="YC53" i="1"/>
  <c r="EHO53" i="1"/>
  <c r="EHW7" i="1"/>
  <c r="EIE53" i="1"/>
  <c r="EIM7" i="1"/>
  <c r="EPC53" i="1"/>
  <c r="EPS7" i="1"/>
  <c r="EQA7" i="1"/>
  <c r="EII10" i="1"/>
  <c r="EIU10" i="1" s="1"/>
  <c r="EIW10" i="1" s="1"/>
  <c r="EHZ11" i="1"/>
  <c r="EID11" i="1" s="1"/>
  <c r="EPI11" i="1"/>
  <c r="EPX11" i="1"/>
  <c r="EPZ11" i="1" s="1"/>
  <c r="EPM13" i="1"/>
  <c r="EHY16" i="1"/>
  <c r="EIR20" i="1"/>
  <c r="EIT20" i="1" s="1"/>
  <c r="EIC21" i="1"/>
  <c r="EIG21" i="1" s="1"/>
  <c r="EHZ22" i="1"/>
  <c r="EQB22" i="1"/>
  <c r="EQD22" i="1" s="1"/>
  <c r="EIR23" i="1"/>
  <c r="EIT23" i="1" s="1"/>
  <c r="EPI23" i="1"/>
  <c r="EPN24" i="1"/>
  <c r="EII25" i="1"/>
  <c r="EIU25" i="1" s="1"/>
  <c r="EIW25" i="1" s="1"/>
  <c r="EIG26" i="1"/>
  <c r="EIK26" i="1" s="1"/>
  <c r="EPL60" i="1"/>
  <c r="EPN33" i="1"/>
  <c r="EPF58" i="1"/>
  <c r="EHR6" i="1"/>
  <c r="EPF6" i="1"/>
  <c r="EHX7" i="1"/>
  <c r="EIF53" i="1"/>
  <c r="EIN7" i="1"/>
  <c r="EPD53" i="1"/>
  <c r="EPL53" i="1"/>
  <c r="EPT7" i="1"/>
  <c r="EQB7" i="1"/>
  <c r="EPN13" i="1"/>
  <c r="EHY14" i="1"/>
  <c r="EPF15" i="1"/>
  <c r="EID16" i="1"/>
  <c r="EIH16" i="1" s="1"/>
  <c r="EPR17" i="1"/>
  <c r="EPV17" i="1" s="1"/>
  <c r="EHQ57" i="1"/>
  <c r="EID21" i="1"/>
  <c r="EIC22" i="1"/>
  <c r="EIM22" i="1"/>
  <c r="EIO22" i="1" s="1"/>
  <c r="EIC24" i="1"/>
  <c r="EIG24" i="1" s="1"/>
  <c r="EHY25" i="1"/>
  <c r="EIJ25" i="1"/>
  <c r="EIV25" i="1" s="1"/>
  <c r="EIX25" i="1" s="1"/>
  <c r="EPX25" i="1"/>
  <c r="EPZ25" i="1" s="1"/>
  <c r="EHZ26" i="1"/>
  <c r="EPM26" i="1"/>
  <c r="EPM29" i="1"/>
  <c r="EPE56" i="1"/>
  <c r="EHY36" i="1"/>
  <c r="DIR55" i="1"/>
  <c r="DIR59" i="1"/>
  <c r="EHS55" i="1"/>
  <c r="EHS59" i="1"/>
  <c r="EIA55" i="1"/>
  <c r="EIA60" i="1" s="1"/>
  <c r="EIA59" i="1"/>
  <c r="EII6" i="1"/>
  <c r="EIQ6" i="1"/>
  <c r="EOY55" i="1"/>
  <c r="EOY59" i="1"/>
  <c r="EPG6" i="1"/>
  <c r="EPO55" i="1"/>
  <c r="EPO59" i="1"/>
  <c r="EPW6" i="1"/>
  <c r="EHY7" i="1"/>
  <c r="EPM7" i="1"/>
  <c r="EHW8" i="1"/>
  <c r="EIU8" i="1" s="1"/>
  <c r="EIW8" i="1" s="1"/>
  <c r="EIM8" i="1"/>
  <c r="EIO8" i="1" s="1"/>
  <c r="EQA8" i="1"/>
  <c r="EQC8" i="1" s="1"/>
  <c r="EPS9" i="1"/>
  <c r="EQE9" i="1" s="1"/>
  <c r="EQG9" i="1" s="1"/>
  <c r="EIQ12" i="1"/>
  <c r="EIS12" i="1" s="1"/>
  <c r="EII13" i="1"/>
  <c r="EIU13" i="1" s="1"/>
  <c r="EIW13" i="1" s="1"/>
  <c r="EPJ14" i="1"/>
  <c r="EII19" i="1"/>
  <c r="EIU19" i="1" s="1"/>
  <c r="EIW19" i="1" s="1"/>
  <c r="EID22" i="1"/>
  <c r="EID24" i="1"/>
  <c r="EIH25" i="1"/>
  <c r="EIL25" i="1" s="1"/>
  <c r="EPN26" i="1"/>
  <c r="EPR26" i="1" s="1"/>
  <c r="EPX26" i="1"/>
  <c r="EPZ26" i="1" s="1"/>
  <c r="EIC36" i="1"/>
  <c r="EIK39" i="1"/>
  <c r="DIS55" i="1"/>
  <c r="DIS59" i="1"/>
  <c r="EHT59" i="1"/>
  <c r="EHT55" i="1"/>
  <c r="EIB59" i="1"/>
  <c r="EIB55" i="1"/>
  <c r="EIB60" i="1" s="1"/>
  <c r="EIJ6" i="1"/>
  <c r="EIR6" i="1"/>
  <c r="EOZ59" i="1"/>
  <c r="EOZ55" i="1"/>
  <c r="EPH6" i="1"/>
  <c r="EPP59" i="1"/>
  <c r="EPP55" i="1"/>
  <c r="EPX6" i="1"/>
  <c r="EHR7" i="1"/>
  <c r="EPF7" i="1"/>
  <c r="EHX8" i="1"/>
  <c r="EIV8" i="1" s="1"/>
  <c r="EIX8" i="1" s="1"/>
  <c r="EPI9" i="1"/>
  <c r="EIC10" i="1"/>
  <c r="EPI10" i="1"/>
  <c r="EPT11" i="1"/>
  <c r="EPG12" i="1"/>
  <c r="EQE12" i="1" s="1"/>
  <c r="EQG12" i="1" s="1"/>
  <c r="EHY13" i="1"/>
  <c r="EQA13" i="1"/>
  <c r="EQC13" i="1" s="1"/>
  <c r="EIC15" i="1"/>
  <c r="EIG15" i="1" s="1"/>
  <c r="EPX16" i="1"/>
  <c r="EPZ16" i="1" s="1"/>
  <c r="EID17" i="1"/>
  <c r="EPM17" i="1"/>
  <c r="EPQ19" i="1"/>
  <c r="EPR20" i="1"/>
  <c r="EPT20" i="1"/>
  <c r="EQF20" i="1" s="1"/>
  <c r="EQH20" i="1" s="1"/>
  <c r="EHW22" i="1"/>
  <c r="EIU22" i="1" s="1"/>
  <c r="EIW22" i="1" s="1"/>
  <c r="EPR23" i="1"/>
  <c r="EIC25" i="1"/>
  <c r="EPM25" i="1"/>
  <c r="EQA25" i="1"/>
  <c r="EQC25" i="1" s="1"/>
  <c r="EID26" i="1"/>
  <c r="EPH26" i="1"/>
  <c r="EQF26" i="1" s="1"/>
  <c r="EQH26" i="1" s="1"/>
  <c r="EHP54" i="1"/>
  <c r="EHP60" i="1" s="1"/>
  <c r="EHR27" i="1"/>
  <c r="EPI30" i="1"/>
  <c r="EHQ32" i="1"/>
  <c r="EHY32" i="1" s="1"/>
  <c r="EHW32" i="1"/>
  <c r="EIU32" i="1" s="1"/>
  <c r="EIW32" i="1" s="1"/>
  <c r="EIM32" i="1"/>
  <c r="EIO32" i="1" s="1"/>
  <c r="EPN35" i="1"/>
  <c r="EPE44" i="1"/>
  <c r="EQA44" i="1"/>
  <c r="EQC44" i="1" s="1"/>
  <c r="EHU6" i="1"/>
  <c r="EHY6" i="1" s="1"/>
  <c r="EPA6" i="1"/>
  <c r="DIR53" i="1"/>
  <c r="EHS53" i="1"/>
  <c r="EIA53" i="1"/>
  <c r="EII7" i="1"/>
  <c r="EIQ7" i="1"/>
  <c r="EOY53" i="1"/>
  <c r="EPG7" i="1"/>
  <c r="EPO53" i="1"/>
  <c r="EPW7" i="1"/>
  <c r="EPJ9" i="1"/>
  <c r="EID10" i="1"/>
  <c r="EPX10" i="1"/>
  <c r="EPZ10" i="1" s="1"/>
  <c r="EPS12" i="1"/>
  <c r="EPW12" i="1"/>
  <c r="EPY12" i="1" s="1"/>
  <c r="EHZ13" i="1"/>
  <c r="EQB13" i="1"/>
  <c r="EQD13" i="1" s="1"/>
  <c r="EID14" i="1"/>
  <c r="EPM14" i="1"/>
  <c r="EPQ14" i="1" s="1"/>
  <c r="EID15" i="1"/>
  <c r="EPI15" i="1"/>
  <c r="EPM15" i="1" s="1"/>
  <c r="EPI16" i="1"/>
  <c r="EHY19" i="1"/>
  <c r="EHY20" i="1"/>
  <c r="EPI21" i="1"/>
  <c r="EHX22" i="1"/>
  <c r="EHY23" i="1"/>
  <c r="EIC23" i="1" s="1"/>
  <c r="EIR25" i="1"/>
  <c r="EIT25" i="1" s="1"/>
  <c r="EPN25" i="1"/>
  <c r="EPR25" i="1" s="1"/>
  <c r="EQB25" i="1"/>
  <c r="EQD25" i="1" s="1"/>
  <c r="EIR26" i="1"/>
  <c r="EIT26" i="1" s="1"/>
  <c r="EPT27" i="1"/>
  <c r="EPT54" i="1" s="1"/>
  <c r="EIH28" i="1"/>
  <c r="EIL28" i="1" s="1"/>
  <c r="EIH32" i="1"/>
  <c r="EIL32" i="1" s="1"/>
  <c r="EHW11" i="1"/>
  <c r="EIU11" i="1" s="1"/>
  <c r="EIW11" i="1" s="1"/>
  <c r="EIM11" i="1"/>
  <c r="EIO11" i="1" s="1"/>
  <c r="EQA11" i="1"/>
  <c r="EQC11" i="1" s="1"/>
  <c r="EIR12" i="1"/>
  <c r="EIT12" i="1" s="1"/>
  <c r="EPH12" i="1"/>
  <c r="EQF12" i="1" s="1"/>
  <c r="EQH12" i="1" s="1"/>
  <c r="EPX12" i="1"/>
  <c r="EPZ12" i="1" s="1"/>
  <c r="EIQ15" i="1"/>
  <c r="EIS15" i="1" s="1"/>
  <c r="EPG15" i="1"/>
  <c r="EQE15" i="1" s="1"/>
  <c r="EQG15" i="1" s="1"/>
  <c r="EPW15" i="1"/>
  <c r="EPY15" i="1" s="1"/>
  <c r="EII18" i="1"/>
  <c r="EII57" i="1" s="1"/>
  <c r="EIQ18" i="1"/>
  <c r="EPG18" i="1"/>
  <c r="EPW18" i="1"/>
  <c r="EHX19" i="1"/>
  <c r="EIV19" i="1" s="1"/>
  <c r="EIX19" i="1" s="1"/>
  <c r="EIN19" i="1"/>
  <c r="EIP19" i="1" s="1"/>
  <c r="EQB19" i="1"/>
  <c r="EQD19" i="1" s="1"/>
  <c r="EIR21" i="1"/>
  <c r="EIT21" i="1" s="1"/>
  <c r="EPH21" i="1"/>
  <c r="EQF21" i="1" s="1"/>
  <c r="EQH21" i="1" s="1"/>
  <c r="EIQ24" i="1"/>
  <c r="EIS24" i="1" s="1"/>
  <c r="EPG24" i="1"/>
  <c r="EQE24" i="1" s="1"/>
  <c r="EQG24" i="1" s="1"/>
  <c r="EPW24" i="1"/>
  <c r="EPY24" i="1" s="1"/>
  <c r="EHW28" i="1"/>
  <c r="EIU28" i="1" s="1"/>
  <c r="EIW28" i="1" s="1"/>
  <c r="EPT28" i="1"/>
  <c r="EQF28" i="1" s="1"/>
  <c r="EQH28" i="1" s="1"/>
  <c r="EPN30" i="1"/>
  <c r="EPR30" i="1" s="1"/>
  <c r="EIC32" i="1"/>
  <c r="EPM32" i="1"/>
  <c r="EHZ33" i="1"/>
  <c r="EID33" i="1" s="1"/>
  <c r="EPH33" i="1"/>
  <c r="EQF33" i="1" s="1"/>
  <c r="EQH33" i="1" s="1"/>
  <c r="EIC34" i="1"/>
  <c r="EHZ35" i="1"/>
  <c r="EPH35" i="1"/>
  <c r="EQF35" i="1" s="1"/>
  <c r="EQH35" i="1" s="1"/>
  <c r="EHU37" i="1"/>
  <c r="EIQ37" i="1"/>
  <c r="EIS37" i="1" s="1"/>
  <c r="EPB39" i="1"/>
  <c r="EPJ39" i="1" s="1"/>
  <c r="EPH39" i="1"/>
  <c r="EQF39" i="1" s="1"/>
  <c r="EQH39" i="1" s="1"/>
  <c r="EPX39" i="1"/>
  <c r="EPZ39" i="1" s="1"/>
  <c r="EIQ10" i="1"/>
  <c r="EIS10" i="1" s="1"/>
  <c r="EPG10" i="1"/>
  <c r="EQE10" i="1" s="1"/>
  <c r="EQG10" i="1" s="1"/>
  <c r="EPW10" i="1"/>
  <c r="EPY10" i="1" s="1"/>
  <c r="EHX11" i="1"/>
  <c r="EIV11" i="1" s="1"/>
  <c r="EIX11" i="1" s="1"/>
  <c r="EIN11" i="1"/>
  <c r="EIP11" i="1" s="1"/>
  <c r="EQB11" i="1"/>
  <c r="EQD11" i="1" s="1"/>
  <c r="EHW14" i="1"/>
  <c r="EIU14" i="1" s="1"/>
  <c r="EIW14" i="1" s="1"/>
  <c r="EIM14" i="1"/>
  <c r="EIO14" i="1" s="1"/>
  <c r="EQA14" i="1"/>
  <c r="EQC14" i="1" s="1"/>
  <c r="EIR15" i="1"/>
  <c r="EIT15" i="1" s="1"/>
  <c r="EPH15" i="1"/>
  <c r="EQF15" i="1" s="1"/>
  <c r="EQH15" i="1" s="1"/>
  <c r="EPX15" i="1"/>
  <c r="EPZ15" i="1" s="1"/>
  <c r="EHW17" i="1"/>
  <c r="EIU17" i="1" s="1"/>
  <c r="EIW17" i="1" s="1"/>
  <c r="EIM17" i="1"/>
  <c r="EIO17" i="1" s="1"/>
  <c r="EQA17" i="1"/>
  <c r="EQC17" i="1" s="1"/>
  <c r="EIJ18" i="1"/>
  <c r="EIJ57" i="1" s="1"/>
  <c r="EIR18" i="1"/>
  <c r="EPH18" i="1"/>
  <c r="EPX18" i="1"/>
  <c r="EHW20" i="1"/>
  <c r="EIU20" i="1" s="1"/>
  <c r="EIW20" i="1" s="1"/>
  <c r="EIM20" i="1"/>
  <c r="EIO20" i="1" s="1"/>
  <c r="EHW23" i="1"/>
  <c r="EIU23" i="1" s="1"/>
  <c r="EIW23" i="1" s="1"/>
  <c r="EIM23" i="1"/>
  <c r="EIO23" i="1" s="1"/>
  <c r="EQA23" i="1"/>
  <c r="EQC23" i="1" s="1"/>
  <c r="EIR24" i="1"/>
  <c r="EIT24" i="1" s="1"/>
  <c r="EPH24" i="1"/>
  <c r="EQF24" i="1" s="1"/>
  <c r="EQH24" i="1" s="1"/>
  <c r="EPX24" i="1"/>
  <c r="EPZ24" i="1" s="1"/>
  <c r="EHW26" i="1"/>
  <c r="EIU26" i="1" s="1"/>
  <c r="EIW26" i="1" s="1"/>
  <c r="EIM26" i="1"/>
  <c r="EIO26" i="1" s="1"/>
  <c r="EQA26" i="1"/>
  <c r="EQC26" i="1" s="1"/>
  <c r="DIR60" i="1"/>
  <c r="EHS60" i="1"/>
  <c r="EII27" i="1"/>
  <c r="EII54" i="1" s="1"/>
  <c r="EIQ27" i="1"/>
  <c r="EOY60" i="1"/>
  <c r="EPG27" i="1"/>
  <c r="EPO60" i="1"/>
  <c r="EPW27" i="1"/>
  <c r="EHX28" i="1"/>
  <c r="EIV28" i="1" s="1"/>
  <c r="EIX28" i="1" s="1"/>
  <c r="EIN28" i="1"/>
  <c r="EIP28" i="1" s="1"/>
  <c r="EPN32" i="1"/>
  <c r="EIC33" i="1"/>
  <c r="EIQ33" i="1"/>
  <c r="EIS33" i="1" s="1"/>
  <c r="EPN34" i="1"/>
  <c r="EIC35" i="1"/>
  <c r="EIQ35" i="1"/>
  <c r="EIS35" i="1" s="1"/>
  <c r="EPF36" i="1"/>
  <c r="EQB36" i="1"/>
  <c r="EQD36" i="1" s="1"/>
  <c r="EHV37" i="1"/>
  <c r="EIR37" i="1"/>
  <c r="EIT37" i="1" s="1"/>
  <c r="EIG38" i="1"/>
  <c r="EPN43" i="1"/>
  <c r="EQA9" i="1"/>
  <c r="EQC9" i="1" s="1"/>
  <c r="EIR10" i="1"/>
  <c r="EIT10" i="1" s="1"/>
  <c r="EPH10" i="1"/>
  <c r="EQF10" i="1" s="1"/>
  <c r="EQH10" i="1" s="1"/>
  <c r="EIQ13" i="1"/>
  <c r="EIS13" i="1" s="1"/>
  <c r="EPG13" i="1"/>
  <c r="EQE13" i="1" s="1"/>
  <c r="EQG13" i="1" s="1"/>
  <c r="EPW13" i="1"/>
  <c r="EPY13" i="1" s="1"/>
  <c r="EHX14" i="1"/>
  <c r="EIV14" i="1" s="1"/>
  <c r="EIX14" i="1" s="1"/>
  <c r="EIN14" i="1"/>
  <c r="EIP14" i="1" s="1"/>
  <c r="EQB14" i="1"/>
  <c r="EQD14" i="1" s="1"/>
  <c r="EIQ16" i="1"/>
  <c r="EIS16" i="1" s="1"/>
  <c r="EPG16" i="1"/>
  <c r="EQE16" i="1" s="1"/>
  <c r="EQG16" i="1" s="1"/>
  <c r="EHX17" i="1"/>
  <c r="EIV17" i="1" s="1"/>
  <c r="EIX17" i="1" s="1"/>
  <c r="EHU18" i="1"/>
  <c r="EPA18" i="1"/>
  <c r="EHX20" i="1"/>
  <c r="EIV20" i="1" s="1"/>
  <c r="EIX20" i="1" s="1"/>
  <c r="EIN20" i="1"/>
  <c r="EIP20" i="1" s="1"/>
  <c r="EQB20" i="1"/>
  <c r="EQD20" i="1" s="1"/>
  <c r="EIQ22" i="1"/>
  <c r="EIS22" i="1" s="1"/>
  <c r="EPG22" i="1"/>
  <c r="EQE22" i="1" s="1"/>
  <c r="EQG22" i="1" s="1"/>
  <c r="EPW22" i="1"/>
  <c r="EPY22" i="1" s="1"/>
  <c r="EHX23" i="1"/>
  <c r="EIV23" i="1" s="1"/>
  <c r="EIX23" i="1" s="1"/>
  <c r="EIN23" i="1"/>
  <c r="EIP23" i="1" s="1"/>
  <c r="EQB23" i="1"/>
  <c r="EQD23" i="1" s="1"/>
  <c r="EIQ25" i="1"/>
  <c r="EIS25" i="1" s="1"/>
  <c r="EPG25" i="1"/>
  <c r="EQE25" i="1" s="1"/>
  <c r="EQG25" i="1" s="1"/>
  <c r="EPW25" i="1"/>
  <c r="EPY25" i="1" s="1"/>
  <c r="EHX26" i="1"/>
  <c r="EIV26" i="1" s="1"/>
  <c r="EIX26" i="1" s="1"/>
  <c r="EIN26" i="1"/>
  <c r="EIP26" i="1" s="1"/>
  <c r="EQB26" i="1"/>
  <c r="EQD26" i="1" s="1"/>
  <c r="AD60" i="1"/>
  <c r="AD61" i="1" s="1"/>
  <c r="DIS60" i="1"/>
  <c r="EHT60" i="1"/>
  <c r="EIJ27" i="1"/>
  <c r="EIJ54" i="1" s="1"/>
  <c r="EIR27" i="1"/>
  <c r="EOZ60" i="1"/>
  <c r="EPH27" i="1"/>
  <c r="EPP60" i="1"/>
  <c r="EPX27" i="1"/>
  <c r="EPI29" i="1"/>
  <c r="EIR33" i="1"/>
  <c r="EIT33" i="1" s="1"/>
  <c r="EID35" i="1"/>
  <c r="EIR35" i="1"/>
  <c r="EIT35" i="1" s="1"/>
  <c r="EPM38" i="1"/>
  <c r="AOL54" i="1"/>
  <c r="AOL60" i="1" s="1"/>
  <c r="EHW12" i="1"/>
  <c r="EIU12" i="1" s="1"/>
  <c r="EIW12" i="1" s="1"/>
  <c r="EPH13" i="1"/>
  <c r="EQF13" i="1" s="1"/>
  <c r="EQH13" i="1" s="1"/>
  <c r="EPH16" i="1"/>
  <c r="EQF16" i="1" s="1"/>
  <c r="EQH16" i="1" s="1"/>
  <c r="EHV18" i="1"/>
  <c r="EPB18" i="1"/>
  <c r="EIQ19" i="1"/>
  <c r="EIS19" i="1" s="1"/>
  <c r="EPG19" i="1"/>
  <c r="EQE19" i="1" s="1"/>
  <c r="EQG19" i="1" s="1"/>
  <c r="EPW19" i="1"/>
  <c r="EPY19" i="1" s="1"/>
  <c r="EHW21" i="1"/>
  <c r="EIU21" i="1" s="1"/>
  <c r="EIW21" i="1" s="1"/>
  <c r="EIM21" i="1"/>
  <c r="EIO21" i="1" s="1"/>
  <c r="EQA21" i="1"/>
  <c r="EQC21" i="1" s="1"/>
  <c r="EIR22" i="1"/>
  <c r="EIT22" i="1" s="1"/>
  <c r="EPH22" i="1"/>
  <c r="EQF22" i="1" s="1"/>
  <c r="EQH22" i="1" s="1"/>
  <c r="EPX22" i="1"/>
  <c r="EPZ22" i="1" s="1"/>
  <c r="EPH25" i="1"/>
  <c r="EQF25" i="1" s="1"/>
  <c r="EQH25" i="1" s="1"/>
  <c r="YC60" i="1"/>
  <c r="EHU27" i="1"/>
  <c r="EPA27" i="1"/>
  <c r="EPE28" i="1"/>
  <c r="EQA28" i="1"/>
  <c r="EQC28" i="1" s="1"/>
  <c r="EPW28" i="1"/>
  <c r="EPY28" i="1" s="1"/>
  <c r="EHZ29" i="1"/>
  <c r="EID29" i="1" s="1"/>
  <c r="EPJ29" i="1"/>
  <c r="EHY30" i="1"/>
  <c r="EIC30" i="1" s="1"/>
  <c r="EPI33" i="1"/>
  <c r="EPI35" i="1"/>
  <c r="EIR41" i="1"/>
  <c r="EIT41" i="1" s="1"/>
  <c r="EPG11" i="1"/>
  <c r="EQE11" i="1" s="1"/>
  <c r="EQG11" i="1" s="1"/>
  <c r="EHX12" i="1"/>
  <c r="EIV12" i="1" s="1"/>
  <c r="EIX12" i="1" s="1"/>
  <c r="EHW15" i="1"/>
  <c r="EIU15" i="1" s="1"/>
  <c r="EIW15" i="1" s="1"/>
  <c r="EHW18" i="1"/>
  <c r="EIM18" i="1"/>
  <c r="EPS18" i="1"/>
  <c r="EPS57" i="1" s="1"/>
  <c r="EQA18" i="1"/>
  <c r="EPH19" i="1"/>
  <c r="EQF19" i="1" s="1"/>
  <c r="EQH19" i="1" s="1"/>
  <c r="EHX21" i="1"/>
  <c r="EIV21" i="1" s="1"/>
  <c r="EIX21" i="1" s="1"/>
  <c r="EHW24" i="1"/>
  <c r="EIU24" i="1" s="1"/>
  <c r="EIW24" i="1" s="1"/>
  <c r="EHV27" i="1"/>
  <c r="EPB27" i="1"/>
  <c r="EPF28" i="1"/>
  <c r="EQB28" i="1"/>
  <c r="EQD28" i="1" s="1"/>
  <c r="EPX28" i="1"/>
  <c r="EPZ28" i="1" s="1"/>
  <c r="EID30" i="1"/>
  <c r="EIH30" i="1" s="1"/>
  <c r="EHR56" i="1"/>
  <c r="EII32" i="1"/>
  <c r="EPJ33" i="1"/>
  <c r="EII34" i="1"/>
  <c r="EPJ35" i="1"/>
  <c r="EIJ36" i="1"/>
  <c r="EIV36" i="1" s="1"/>
  <c r="EIX36" i="1" s="1"/>
  <c r="EIG39" i="1"/>
  <c r="EIR52" i="1"/>
  <c r="EIT52" i="1" s="1"/>
  <c r="EHX52" i="1"/>
  <c r="EHV52" i="1"/>
  <c r="EHX18" i="1"/>
  <c r="EIN18" i="1"/>
  <c r="EPT18" i="1"/>
  <c r="EPT57" i="1" s="1"/>
  <c r="EQB18" i="1"/>
  <c r="EPG20" i="1"/>
  <c r="EQE20" i="1" s="1"/>
  <c r="EQG20" i="1" s="1"/>
  <c r="EPG23" i="1"/>
  <c r="EQE23" i="1" s="1"/>
  <c r="EQG23" i="1" s="1"/>
  <c r="EHX24" i="1"/>
  <c r="EIV24" i="1" s="1"/>
  <c r="EIX24" i="1" s="1"/>
  <c r="AD62" i="1"/>
  <c r="EPG26" i="1"/>
  <c r="EQE26" i="1" s="1"/>
  <c r="EQG26" i="1" s="1"/>
  <c r="AQM54" i="1"/>
  <c r="EHW27" i="1"/>
  <c r="EIM27" i="1"/>
  <c r="EPS27" i="1"/>
  <c r="EPS54" i="1" s="1"/>
  <c r="EQA27" i="1"/>
  <c r="EPG28" i="1"/>
  <c r="EQE28" i="1" s="1"/>
  <c r="EQG28" i="1" s="1"/>
  <c r="EIC29" i="1"/>
  <c r="EPN29" i="1"/>
  <c r="EPQ32" i="1"/>
  <c r="EPM33" i="1"/>
  <c r="EPI34" i="1"/>
  <c r="EPM35" i="1"/>
  <c r="EHZ36" i="1"/>
  <c r="EID36" i="1" s="1"/>
  <c r="EHR38" i="1"/>
  <c r="EHZ38" i="1" s="1"/>
  <c r="EHX38" i="1"/>
  <c r="EIV38" i="1" s="1"/>
  <c r="EIX38" i="1" s="1"/>
  <c r="EIN38" i="1"/>
  <c r="EIP38" i="1" s="1"/>
  <c r="EHV45" i="1"/>
  <c r="EIR45" i="1"/>
  <c r="EIT45" i="1" s="1"/>
  <c r="EIC52" i="1"/>
  <c r="EHW30" i="1"/>
  <c r="EIM30" i="1"/>
  <c r="EQA30" i="1"/>
  <c r="EII31" i="1"/>
  <c r="EII56" i="1" s="1"/>
  <c r="EIQ31" i="1"/>
  <c r="EPG31" i="1"/>
  <c r="EPW31" i="1"/>
  <c r="EHX32" i="1"/>
  <c r="EIV32" i="1" s="1"/>
  <c r="EIX32" i="1" s="1"/>
  <c r="EIN32" i="1"/>
  <c r="EIP32" i="1" s="1"/>
  <c r="EQB32" i="1"/>
  <c r="EQD32" i="1" s="1"/>
  <c r="EHX34" i="1"/>
  <c r="EIV34" i="1" s="1"/>
  <c r="EIX34" i="1" s="1"/>
  <c r="EIN34" i="1"/>
  <c r="EIP34" i="1" s="1"/>
  <c r="EQB34" i="1"/>
  <c r="EQD34" i="1" s="1"/>
  <c r="EPH36" i="1"/>
  <c r="EQF36" i="1" s="1"/>
  <c r="EQH36" i="1" s="1"/>
  <c r="EPM37" i="1"/>
  <c r="EHZ39" i="1"/>
  <c r="EID39" i="1" s="1"/>
  <c r="EPM39" i="1"/>
  <c r="EID41" i="1"/>
  <c r="EIN41" i="1"/>
  <c r="EIP41" i="1" s="1"/>
  <c r="EPH42" i="1"/>
  <c r="EQF42" i="1" s="1"/>
  <c r="EQH42" i="1" s="1"/>
  <c r="EIN44" i="1"/>
  <c r="EIP44" i="1" s="1"/>
  <c r="EHX44" i="1"/>
  <c r="EIV44" i="1" s="1"/>
  <c r="EIX44" i="1" s="1"/>
  <c r="EPB45" i="1"/>
  <c r="EPJ45" i="1" s="1"/>
  <c r="EPH45" i="1"/>
  <c r="EQF45" i="1" s="1"/>
  <c r="EQH45" i="1" s="1"/>
  <c r="EIC49" i="1"/>
  <c r="EIQ29" i="1"/>
  <c r="EIS29" i="1" s="1"/>
  <c r="EPG29" i="1"/>
  <c r="EQE29" i="1" s="1"/>
  <c r="EQG29" i="1" s="1"/>
  <c r="EPW29" i="1"/>
  <c r="EPY29" i="1" s="1"/>
  <c r="EHX30" i="1"/>
  <c r="EIN30" i="1"/>
  <c r="EQB30" i="1"/>
  <c r="EIJ31" i="1"/>
  <c r="EIJ56" i="1" s="1"/>
  <c r="EIR31" i="1"/>
  <c r="EPH31" i="1"/>
  <c r="EPX31" i="1"/>
  <c r="EIQ36" i="1"/>
  <c r="EIS36" i="1" s="1"/>
  <c r="EPW37" i="1"/>
  <c r="EPY37" i="1" s="1"/>
  <c r="EIC38" i="1"/>
  <c r="EPN38" i="1"/>
  <c r="EPN39" i="1"/>
  <c r="EIC43" i="1"/>
  <c r="EIG43" i="1" s="1"/>
  <c r="EQA48" i="1"/>
  <c r="EQC48" i="1" s="1"/>
  <c r="EPQ49" i="1"/>
  <c r="EIR29" i="1"/>
  <c r="EIT29" i="1" s="1"/>
  <c r="EPH29" i="1"/>
  <c r="EQF29" i="1" s="1"/>
  <c r="EQH29" i="1" s="1"/>
  <c r="EPX29" i="1"/>
  <c r="EPZ29" i="1" s="1"/>
  <c r="EHU31" i="1"/>
  <c r="EPA31" i="1"/>
  <c r="EHW33" i="1"/>
  <c r="EIU33" i="1" s="1"/>
  <c r="EIW33" i="1" s="1"/>
  <c r="EIM33" i="1"/>
  <c r="EIO33" i="1" s="1"/>
  <c r="EQA33" i="1"/>
  <c r="EQC33" i="1" s="1"/>
  <c r="EHW35" i="1"/>
  <c r="EIU35" i="1" s="1"/>
  <c r="EIW35" i="1" s="1"/>
  <c r="EIM35" i="1"/>
  <c r="EIO35" i="1" s="1"/>
  <c r="EQA35" i="1"/>
  <c r="EQC35" i="1" s="1"/>
  <c r="EIR36" i="1"/>
  <c r="EIT36" i="1" s="1"/>
  <c r="EPG37" i="1"/>
  <c r="EID38" i="1"/>
  <c r="EID43" i="1"/>
  <c r="EPR46" i="1"/>
  <c r="EPR49" i="1"/>
  <c r="EPB50" i="1"/>
  <c r="EPJ50" i="1" s="1"/>
  <c r="EPH50" i="1"/>
  <c r="EPX50" i="1"/>
  <c r="EPZ50" i="1" s="1"/>
  <c r="EHV31" i="1"/>
  <c r="EPB31" i="1"/>
  <c r="EIQ32" i="1"/>
  <c r="EIS32" i="1" s="1"/>
  <c r="EPG32" i="1"/>
  <c r="EQE32" i="1" s="1"/>
  <c r="EQG32" i="1" s="1"/>
  <c r="EPW32" i="1"/>
  <c r="EPY32" i="1" s="1"/>
  <c r="EHX33" i="1"/>
  <c r="EIV33" i="1" s="1"/>
  <c r="EIX33" i="1" s="1"/>
  <c r="EIN33" i="1"/>
  <c r="EIP33" i="1" s="1"/>
  <c r="EQB33" i="1"/>
  <c r="EQD33" i="1" s="1"/>
  <c r="EIQ34" i="1"/>
  <c r="EIS34" i="1" s="1"/>
  <c r="EPG34" i="1"/>
  <c r="EQE34" i="1" s="1"/>
  <c r="EQG34" i="1" s="1"/>
  <c r="EPW34" i="1"/>
  <c r="EPY34" i="1" s="1"/>
  <c r="EHX35" i="1"/>
  <c r="EIV35" i="1" s="1"/>
  <c r="EIX35" i="1" s="1"/>
  <c r="EIN35" i="1"/>
  <c r="EIP35" i="1" s="1"/>
  <c r="EQB35" i="1"/>
  <c r="EQD35" i="1" s="1"/>
  <c r="EIN37" i="1"/>
  <c r="EIP37" i="1" s="1"/>
  <c r="EPS37" i="1"/>
  <c r="EIR39" i="1"/>
  <c r="EIT39" i="1" s="1"/>
  <c r="EPI41" i="1"/>
  <c r="EIC42" i="1"/>
  <c r="EPR42" i="1"/>
  <c r="EPV42" i="1" s="1"/>
  <c r="EHZ43" i="1"/>
  <c r="EQA46" i="1"/>
  <c r="EQC46" i="1" s="1"/>
  <c r="EPE46" i="1"/>
  <c r="EHU47" i="1"/>
  <c r="EIQ47" i="1"/>
  <c r="EIS47" i="1" s="1"/>
  <c r="EPM48" i="1"/>
  <c r="EPQ50" i="1"/>
  <c r="EPG30" i="1"/>
  <c r="AQM56" i="1"/>
  <c r="EHO56" i="1"/>
  <c r="EHW31" i="1"/>
  <c r="EIE56" i="1"/>
  <c r="EIE60" i="1" s="1"/>
  <c r="EIM31" i="1"/>
  <c r="EPC56" i="1"/>
  <c r="EPC60" i="1" s="1"/>
  <c r="EPK56" i="1"/>
  <c r="EPS31" i="1"/>
  <c r="EPS56" i="1" s="1"/>
  <c r="EQA31" i="1"/>
  <c r="EPH32" i="1"/>
  <c r="EQF32" i="1" s="1"/>
  <c r="EQH32" i="1" s="1"/>
  <c r="EPH34" i="1"/>
  <c r="EQF34" i="1" s="1"/>
  <c r="EQH34" i="1" s="1"/>
  <c r="EQA36" i="1"/>
  <c r="EQC36" i="1" s="1"/>
  <c r="EHY37" i="1"/>
  <c r="EPQ37" i="1"/>
  <c r="EHY41" i="1"/>
  <c r="EIJ41" i="1"/>
  <c r="EIV41" i="1" s="1"/>
  <c r="EIX41" i="1" s="1"/>
  <c r="EPX41" i="1"/>
  <c r="EPZ41" i="1" s="1"/>
  <c r="EIN42" i="1"/>
  <c r="EIP42" i="1" s="1"/>
  <c r="EPS43" i="1"/>
  <c r="EQE43" i="1" s="1"/>
  <c r="EQG43" i="1" s="1"/>
  <c r="EHZ45" i="1"/>
  <c r="EIR47" i="1"/>
  <c r="EIT47" i="1" s="1"/>
  <c r="EHV47" i="1"/>
  <c r="EHW29" i="1"/>
  <c r="EIU29" i="1" s="1"/>
  <c r="EIW29" i="1" s="1"/>
  <c r="EPH30" i="1"/>
  <c r="EHX31" i="1"/>
  <c r="EIF56" i="1"/>
  <c r="EIN31" i="1"/>
  <c r="EPD56" i="1"/>
  <c r="EPT31" i="1"/>
  <c r="EPT56" i="1" s="1"/>
  <c r="EQB31" i="1"/>
  <c r="EHW36" i="1"/>
  <c r="EIU36" i="1" s="1"/>
  <c r="EIW36" i="1" s="1"/>
  <c r="EPM36" i="1"/>
  <c r="EPB37" i="1"/>
  <c r="EPJ37" i="1" s="1"/>
  <c r="EPX37" i="1"/>
  <c r="EPZ37" i="1" s="1"/>
  <c r="EPH37" i="1"/>
  <c r="EQF37" i="1" s="1"/>
  <c r="EQH37" i="1" s="1"/>
  <c r="EPT39" i="1"/>
  <c r="EIH41" i="1"/>
  <c r="EPJ41" i="1"/>
  <c r="EHZ42" i="1"/>
  <c r="EPM42" i="1"/>
  <c r="EIM43" i="1"/>
  <c r="EIO43" i="1" s="1"/>
  <c r="EPQ43" i="1"/>
  <c r="EPU43" i="1" s="1"/>
  <c r="EPI44" i="1"/>
  <c r="EHY45" i="1"/>
  <c r="EIC45" i="1" s="1"/>
  <c r="EPN45" i="1"/>
  <c r="EPR47" i="1"/>
  <c r="EHU48" i="1"/>
  <c r="EIQ48" i="1"/>
  <c r="EIS48" i="1" s="1"/>
  <c r="EIG50" i="1"/>
  <c r="EIK50" i="1" s="1"/>
  <c r="EII40" i="1"/>
  <c r="EII58" i="1" s="1"/>
  <c r="EIQ40" i="1"/>
  <c r="EPG40" i="1"/>
  <c r="EPW40" i="1"/>
  <c r="EIR43" i="1"/>
  <c r="EIT43" i="1" s="1"/>
  <c r="EPH43" i="1"/>
  <c r="EQF43" i="1" s="1"/>
  <c r="EQH43" i="1" s="1"/>
  <c r="EPX43" i="1"/>
  <c r="EPZ43" i="1" s="1"/>
  <c r="EQB44" i="1"/>
  <c r="EQD44" i="1" s="1"/>
  <c r="EPM45" i="1"/>
  <c r="EIH46" i="1"/>
  <c r="EIL46" i="1" s="1"/>
  <c r="EPN48" i="1"/>
  <c r="EPR48" i="1" s="1"/>
  <c r="EHW49" i="1"/>
  <c r="EPM49" i="1"/>
  <c r="EPM50" i="1"/>
  <c r="EIQ38" i="1"/>
  <c r="EIS38" i="1" s="1"/>
  <c r="EPG38" i="1"/>
  <c r="EQE38" i="1" s="1"/>
  <c r="EQG38" i="1" s="1"/>
  <c r="EPW38" i="1"/>
  <c r="EPY38" i="1" s="1"/>
  <c r="AQM39" i="1"/>
  <c r="AQM55" i="1" s="1"/>
  <c r="EHW39" i="1"/>
  <c r="EIU39" i="1" s="1"/>
  <c r="EIW39" i="1" s="1"/>
  <c r="EIM39" i="1"/>
  <c r="EIO39" i="1" s="1"/>
  <c r="EQA39" i="1"/>
  <c r="EQC39" i="1" s="1"/>
  <c r="EIJ40" i="1"/>
  <c r="EIJ58" i="1" s="1"/>
  <c r="EIR40" i="1"/>
  <c r="EPH40" i="1"/>
  <c r="EPX40" i="1"/>
  <c r="EHW42" i="1"/>
  <c r="EIU42" i="1" s="1"/>
  <c r="EIW42" i="1" s="1"/>
  <c r="EIM42" i="1"/>
  <c r="EIO42" i="1" s="1"/>
  <c r="EQA42" i="1"/>
  <c r="EQC42" i="1" s="1"/>
  <c r="EID44" i="1"/>
  <c r="EPN44" i="1"/>
  <c r="EPN47" i="1"/>
  <c r="EIM49" i="1"/>
  <c r="EIO49" i="1" s="1"/>
  <c r="EPN50" i="1"/>
  <c r="EPQ51" i="1"/>
  <c r="EPU51" i="1" s="1"/>
  <c r="EIR38" i="1"/>
  <c r="EIT38" i="1" s="1"/>
  <c r="EPH38" i="1"/>
  <c r="EQF38" i="1" s="1"/>
  <c r="EQH38" i="1" s="1"/>
  <c r="EPX38" i="1"/>
  <c r="EPZ38" i="1" s="1"/>
  <c r="EHX39" i="1"/>
  <c r="EIV39" i="1" s="1"/>
  <c r="EIX39" i="1" s="1"/>
  <c r="EIN39" i="1"/>
  <c r="EIP39" i="1" s="1"/>
  <c r="EQB39" i="1"/>
  <c r="EQD39" i="1" s="1"/>
  <c r="EHU40" i="1"/>
  <c r="EPA40" i="1"/>
  <c r="EIQ41" i="1"/>
  <c r="EIS41" i="1" s="1"/>
  <c r="EPG41" i="1"/>
  <c r="EQE41" i="1" s="1"/>
  <c r="EQG41" i="1" s="1"/>
  <c r="EPW41" i="1"/>
  <c r="EPY41" i="1" s="1"/>
  <c r="EHX42" i="1"/>
  <c r="EIV42" i="1" s="1"/>
  <c r="EIX42" i="1" s="1"/>
  <c r="EHU44" i="1"/>
  <c r="EPH44" i="1"/>
  <c r="EPX44" i="1"/>
  <c r="EPZ44" i="1" s="1"/>
  <c r="EQB45" i="1"/>
  <c r="EQD45" i="1" s="1"/>
  <c r="EPN46" i="1"/>
  <c r="EPG47" i="1"/>
  <c r="EPW47" i="1"/>
  <c r="EPY47" i="1" s="1"/>
  <c r="EPG48" i="1"/>
  <c r="EQE48" i="1" s="1"/>
  <c r="EQG48" i="1" s="1"/>
  <c r="EPW48" i="1"/>
  <c r="EPY48" i="1" s="1"/>
  <c r="EII49" i="1"/>
  <c r="EPN49" i="1"/>
  <c r="EID50" i="1"/>
  <c r="EPJ51" i="1"/>
  <c r="EHW37" i="1"/>
  <c r="EIU37" i="1" s="1"/>
  <c r="EIW37" i="1" s="1"/>
  <c r="EHV40" i="1"/>
  <c r="EPB40" i="1"/>
  <c r="EPH41" i="1"/>
  <c r="EQF41" i="1" s="1"/>
  <c r="EQH41" i="1" s="1"/>
  <c r="EHW43" i="1"/>
  <c r="EIU43" i="1" s="1"/>
  <c r="EIW43" i="1" s="1"/>
  <c r="EHW44" i="1"/>
  <c r="EIU44" i="1" s="1"/>
  <c r="EIW44" i="1" s="1"/>
  <c r="EIC46" i="1"/>
  <c r="EPW46" i="1"/>
  <c r="EPY46" i="1" s="1"/>
  <c r="EHY47" i="1"/>
  <c r="EPH47" i="1"/>
  <c r="EQF47" i="1" s="1"/>
  <c r="EQH47" i="1" s="1"/>
  <c r="EPS48" i="1"/>
  <c r="EQB48" i="1"/>
  <c r="EQD48" i="1" s="1"/>
  <c r="EHZ49" i="1"/>
  <c r="EID49" i="1" s="1"/>
  <c r="EQA49" i="1"/>
  <c r="EQC49" i="1" s="1"/>
  <c r="EHX37" i="1"/>
  <c r="EIV37" i="1" s="1"/>
  <c r="EIX37" i="1" s="1"/>
  <c r="EHW40" i="1"/>
  <c r="EIM40" i="1"/>
  <c r="EPS40" i="1"/>
  <c r="EPS58" i="1" s="1"/>
  <c r="EQA40" i="1"/>
  <c r="EHX43" i="1"/>
  <c r="EIV43" i="1" s="1"/>
  <c r="EIX43" i="1" s="1"/>
  <c r="EPI47" i="1"/>
  <c r="EHZ48" i="1"/>
  <c r="EID48" i="1" s="1"/>
  <c r="EIC51" i="1"/>
  <c r="EIG51" i="1" s="1"/>
  <c r="EPN51" i="1"/>
  <c r="EHZ52" i="1"/>
  <c r="EQB52" i="1"/>
  <c r="EQD52" i="1" s="1"/>
  <c r="EPF52" i="1"/>
  <c r="EHW38" i="1"/>
  <c r="EIU38" i="1" s="1"/>
  <c r="EIW38" i="1" s="1"/>
  <c r="EPG39" i="1"/>
  <c r="EQE39" i="1" s="1"/>
  <c r="EQG39" i="1" s="1"/>
  <c r="EHX40" i="1"/>
  <c r="EIN40" i="1"/>
  <c r="EPT40" i="1"/>
  <c r="EPT58" i="1" s="1"/>
  <c r="EQB40" i="1"/>
  <c r="EPG42" i="1"/>
  <c r="EQE42" i="1" s="1"/>
  <c r="EQG42" i="1" s="1"/>
  <c r="EHY44" i="1"/>
  <c r="EPR44" i="1"/>
  <c r="EPT44" i="1"/>
  <c r="EPI46" i="1"/>
  <c r="EPS47" i="1"/>
  <c r="EPI48" i="1"/>
  <c r="EPT50" i="1"/>
  <c r="EID51" i="1"/>
  <c r="EIN51" i="1"/>
  <c r="EIP51" i="1" s="1"/>
  <c r="EQB51" i="1"/>
  <c r="EQD51" i="1" s="1"/>
  <c r="EIQ45" i="1"/>
  <c r="EIS45" i="1" s="1"/>
  <c r="EPG45" i="1"/>
  <c r="EQE45" i="1" s="1"/>
  <c r="EQG45" i="1" s="1"/>
  <c r="EHX46" i="1"/>
  <c r="EIV46" i="1" s="1"/>
  <c r="EIX46" i="1" s="1"/>
  <c r="EHX49" i="1"/>
  <c r="EIV49" i="1" s="1"/>
  <c r="EIX49" i="1" s="1"/>
  <c r="EHW50" i="1"/>
  <c r="EIU50" i="1" s="1"/>
  <c r="EIW50" i="1" s="1"/>
  <c r="EIM50" i="1"/>
  <c r="EIO50" i="1" s="1"/>
  <c r="EQA50" i="1"/>
  <c r="EQC50" i="1" s="1"/>
  <c r="EIQ51" i="1"/>
  <c r="EIS51" i="1" s="1"/>
  <c r="EPG51" i="1"/>
  <c r="EQE51" i="1" s="1"/>
  <c r="EQG51" i="1" s="1"/>
  <c r="EPW51" i="1"/>
  <c r="EPY51" i="1" s="1"/>
  <c r="EIM52" i="1"/>
  <c r="EIO52" i="1" s="1"/>
  <c r="EHW52" i="1"/>
  <c r="EIU52" i="1" s="1"/>
  <c r="EIW52" i="1" s="1"/>
  <c r="EHW47" i="1"/>
  <c r="EIU47" i="1" s="1"/>
  <c r="EIW47" i="1" s="1"/>
  <c r="EIM47" i="1"/>
  <c r="EIO47" i="1" s="1"/>
  <c r="EQA47" i="1"/>
  <c r="EQC47" i="1" s="1"/>
  <c r="EIR48" i="1"/>
  <c r="EIT48" i="1" s="1"/>
  <c r="EPH48" i="1"/>
  <c r="EQF48" i="1" s="1"/>
  <c r="EQH48" i="1" s="1"/>
  <c r="EPX48" i="1"/>
  <c r="EPZ48" i="1" s="1"/>
  <c r="EHX50" i="1"/>
  <c r="EIV50" i="1" s="1"/>
  <c r="EIX50" i="1" s="1"/>
  <c r="EIN50" i="1"/>
  <c r="EIP50" i="1" s="1"/>
  <c r="EQB50" i="1"/>
  <c r="EQD50" i="1" s="1"/>
  <c r="EIR51" i="1"/>
  <c r="EIT51" i="1" s="1"/>
  <c r="EPH51" i="1"/>
  <c r="EQF51" i="1" s="1"/>
  <c r="EQH51" i="1" s="1"/>
  <c r="EPX51" i="1"/>
  <c r="EPZ51" i="1" s="1"/>
  <c r="I60" i="1"/>
  <c r="BAR60" i="1"/>
  <c r="EPG46" i="1"/>
  <c r="EQE46" i="1" s="1"/>
  <c r="EQG46" i="1" s="1"/>
  <c r="EHX47" i="1"/>
  <c r="EIV47" i="1" s="1"/>
  <c r="EIX47" i="1" s="1"/>
  <c r="EPG49" i="1"/>
  <c r="EQE49" i="1" s="1"/>
  <c r="EQG49" i="1" s="1"/>
  <c r="EHQ52" i="1"/>
  <c r="EHY52" i="1" s="1"/>
  <c r="EHW45" i="1"/>
  <c r="EIU45" i="1" s="1"/>
  <c r="EIW45" i="1" s="1"/>
  <c r="EPH46" i="1"/>
  <c r="EQF46" i="1" s="1"/>
  <c r="EQH46" i="1" s="1"/>
  <c r="EPH49" i="1"/>
  <c r="EQF49" i="1" s="1"/>
  <c r="EQH49" i="1" s="1"/>
  <c r="EPI52" i="1"/>
  <c r="BET60" i="1"/>
  <c r="EPG44" i="1"/>
  <c r="EQE44" i="1" s="1"/>
  <c r="EQG44" i="1" s="1"/>
  <c r="EHX45" i="1"/>
  <c r="EIV45" i="1" s="1"/>
  <c r="EIX45" i="1" s="1"/>
  <c r="EHW48" i="1"/>
  <c r="EIU48" i="1" s="1"/>
  <c r="EIW48" i="1" s="1"/>
  <c r="EPG50" i="1"/>
  <c r="EQE50" i="1" s="1"/>
  <c r="EQG50" i="1" s="1"/>
  <c r="EHW51" i="1"/>
  <c r="EIU51" i="1" s="1"/>
  <c r="EIW51" i="1" s="1"/>
  <c r="EIJ52" i="1"/>
  <c r="YD60" i="1"/>
  <c r="EPH52" i="1"/>
  <c r="EQF52" i="1" s="1"/>
  <c r="EQH52" i="1" s="1"/>
  <c r="EPX52" i="1"/>
  <c r="EPZ52" i="1" s="1"/>
  <c r="EQA52" i="1"/>
  <c r="EQC52" i="1" s="1"/>
  <c r="F16" i="2"/>
  <c r="G16" i="2"/>
  <c r="EHY55" i="1" l="1"/>
  <c r="EIL39" i="1"/>
  <c r="EIH42" i="1"/>
  <c r="EPV34" i="1"/>
  <c r="EHR54" i="1"/>
  <c r="EHZ27" i="1"/>
  <c r="EIL24" i="1"/>
  <c r="EPU23" i="1"/>
  <c r="EPR34" i="1"/>
  <c r="EPV49" i="1"/>
  <c r="EPX58" i="1"/>
  <c r="EPZ40" i="1"/>
  <c r="EPZ58" i="1" s="1"/>
  <c r="EPV38" i="1"/>
  <c r="EIJ59" i="1"/>
  <c r="EIJ55" i="1"/>
  <c r="EPT55" i="1"/>
  <c r="EPT60" i="1" s="1"/>
  <c r="EPT59" i="1"/>
  <c r="EQF44" i="1"/>
  <c r="EQH44" i="1" s="1"/>
  <c r="EIM56" i="1"/>
  <c r="EIO31" i="1"/>
  <c r="EIO56" i="1" s="1"/>
  <c r="EIP30" i="1"/>
  <c r="EIK22" i="1"/>
  <c r="EIG16" i="1"/>
  <c r="EPB58" i="1"/>
  <c r="EPJ40" i="1"/>
  <c r="EIC44" i="1"/>
  <c r="EIG44" i="1" s="1"/>
  <c r="EPV47" i="1"/>
  <c r="EIR58" i="1"/>
  <c r="EIT40" i="1"/>
  <c r="EIT58" i="1" s="1"/>
  <c r="EPQ45" i="1"/>
  <c r="EPU45" i="1" s="1"/>
  <c r="EPB56" i="1"/>
  <c r="EPJ31" i="1"/>
  <c r="EIV30" i="1"/>
  <c r="EPG56" i="1"/>
  <c r="EQE31" i="1"/>
  <c r="EID45" i="1"/>
  <c r="EIH45" i="1" s="1"/>
  <c r="EID52" i="1"/>
  <c r="EIH52" i="1" s="1"/>
  <c r="EPR35" i="1"/>
  <c r="EPQ35" i="1"/>
  <c r="EIR54" i="1"/>
  <c r="EIT27" i="1"/>
  <c r="EIT54" i="1" s="1"/>
  <c r="EID37" i="1"/>
  <c r="EIQ54" i="1"/>
  <c r="EIQ60" i="1" s="1"/>
  <c r="EIS27" i="1"/>
  <c r="EIS54" i="1" s="1"/>
  <c r="EPX57" i="1"/>
  <c r="EPZ18" i="1"/>
  <c r="EPZ57" i="1" s="1"/>
  <c r="EIC37" i="1"/>
  <c r="EPU32" i="1"/>
  <c r="EPQ21" i="1"/>
  <c r="EPU21" i="1" s="1"/>
  <c r="EPA55" i="1"/>
  <c r="EPA59" i="1"/>
  <c r="EPI6" i="1"/>
  <c r="EIG32" i="1"/>
  <c r="EIC16" i="1"/>
  <c r="EPG55" i="1"/>
  <c r="EPG59" i="1"/>
  <c r="EQE6" i="1"/>
  <c r="EPU26" i="1"/>
  <c r="EPQ23" i="1"/>
  <c r="EPU13" i="1"/>
  <c r="EIM53" i="1"/>
  <c r="EIO7" i="1"/>
  <c r="EQB54" i="1"/>
  <c r="EQB60" i="1" s="1"/>
  <c r="EQD27" i="1"/>
  <c r="EQD54" i="1" s="1"/>
  <c r="EPV20" i="1"/>
  <c r="EIR53" i="1"/>
  <c r="EIT7" i="1"/>
  <c r="EIT53" i="1" s="1"/>
  <c r="EIL8" i="1"/>
  <c r="EIN54" i="1"/>
  <c r="EPR32" i="1"/>
  <c r="EPV32" i="1" s="1"/>
  <c r="EIU30" i="1"/>
  <c r="EPA57" i="1"/>
  <c r="EPI18" i="1"/>
  <c r="EPW55" i="1"/>
  <c r="EPW59" i="1"/>
  <c r="EPY6" i="1"/>
  <c r="EIL16" i="1"/>
  <c r="EQA53" i="1"/>
  <c r="EQC7" i="1"/>
  <c r="EHW59" i="1"/>
  <c r="EHW55" i="1"/>
  <c r="EIU6" i="1"/>
  <c r="EQD30" i="1"/>
  <c r="AQM60" i="1"/>
  <c r="EPR9" i="1"/>
  <c r="EIG13" i="1"/>
  <c r="EPV24" i="1"/>
  <c r="EIG45" i="1"/>
  <c r="EIK45" i="1" s="1"/>
  <c r="EPU37" i="1"/>
  <c r="EHV57" i="1"/>
  <c r="EPX59" i="1"/>
  <c r="EPX55" i="1"/>
  <c r="EPZ6" i="1"/>
  <c r="EIN53" i="1"/>
  <c r="EIP7" i="1"/>
  <c r="EIP53" i="1" s="1"/>
  <c r="EPR24" i="1"/>
  <c r="EIC13" i="1"/>
  <c r="EPH53" i="1"/>
  <c r="EQF7" i="1"/>
  <c r="EPQ8" i="1"/>
  <c r="EPU8" i="1" s="1"/>
  <c r="EPQ48" i="1"/>
  <c r="EPU48" i="1" s="1"/>
  <c r="EQB58" i="1"/>
  <c r="EQD40" i="1"/>
  <c r="EQD58" i="1" s="1"/>
  <c r="EIM58" i="1"/>
  <c r="EIO40" i="1"/>
  <c r="EIO58" i="1" s="1"/>
  <c r="EHV58" i="1"/>
  <c r="EHZ40" i="1"/>
  <c r="EPV44" i="1"/>
  <c r="EPU50" i="1"/>
  <c r="EIN56" i="1"/>
  <c r="EIP31" i="1"/>
  <c r="EIP56" i="1" s="1"/>
  <c r="EHW56" i="1"/>
  <c r="EIU31" i="1"/>
  <c r="EIC47" i="1"/>
  <c r="EHV56" i="1"/>
  <c r="EIQ56" i="1"/>
  <c r="EIS31" i="1"/>
  <c r="EIS56" i="1" s="1"/>
  <c r="EIM54" i="1"/>
  <c r="EIM60" i="1" s="1"/>
  <c r="EIO27" i="1"/>
  <c r="EIO54" i="1" s="1"/>
  <c r="EIV52" i="1"/>
  <c r="EIX52" i="1" s="1"/>
  <c r="EIM57" i="1"/>
  <c r="EIO18" i="1"/>
  <c r="EIO57" i="1" s="1"/>
  <c r="EPQ33" i="1"/>
  <c r="EPU33" i="1" s="1"/>
  <c r="EPA54" i="1"/>
  <c r="EPA60" i="1" s="1"/>
  <c r="EPI27" i="1"/>
  <c r="EIJ60" i="1"/>
  <c r="EPI28" i="1"/>
  <c r="EPM28" i="1" s="1"/>
  <c r="EPH57" i="1"/>
  <c r="EQF18" i="1"/>
  <c r="EIK32" i="1"/>
  <c r="EIG20" i="1"/>
  <c r="EIK20" i="1" s="1"/>
  <c r="EIH13" i="1"/>
  <c r="EPG53" i="1"/>
  <c r="EQE7" i="1"/>
  <c r="EHU55" i="1"/>
  <c r="EHU59" i="1"/>
  <c r="EIC6" i="1"/>
  <c r="EIG6" i="1" s="1"/>
  <c r="EHZ31" i="1"/>
  <c r="EPQ10" i="1"/>
  <c r="EPR14" i="1"/>
  <c r="EPV14" i="1" s="1"/>
  <c r="EIH26" i="1"/>
  <c r="EIL26" i="1" s="1"/>
  <c r="EHX53" i="1"/>
  <c r="EIV7" i="1"/>
  <c r="EPU24" i="1"/>
  <c r="EIL20" i="1"/>
  <c r="EQF11" i="1"/>
  <c r="EQH11" i="1" s="1"/>
  <c r="EPU19" i="1"/>
  <c r="EIH20" i="1"/>
  <c r="EIC12" i="1"/>
  <c r="EIG12" i="1" s="1"/>
  <c r="EIJ53" i="1"/>
  <c r="AD65" i="1"/>
  <c r="EIH21" i="1"/>
  <c r="EIL21" i="1" s="1"/>
  <c r="EPQ17" i="1"/>
  <c r="EPU17" i="1" s="1"/>
  <c r="EIC14" i="1"/>
  <c r="EPQ7" i="1"/>
  <c r="EPV48" i="1"/>
  <c r="AQM59" i="1"/>
  <c r="EIH29" i="1"/>
  <c r="EIL29" i="1" s="1"/>
  <c r="EPQ39" i="1"/>
  <c r="EPU39" i="1" s="1"/>
  <c r="EIH39" i="1"/>
  <c r="EIN57" i="1"/>
  <c r="EIP18" i="1"/>
  <c r="EIP57" i="1" s="1"/>
  <c r="EPB57" i="1"/>
  <c r="EPJ18" i="1"/>
  <c r="EPH54" i="1"/>
  <c r="EQF27" i="1"/>
  <c r="EHU57" i="1"/>
  <c r="EHY18" i="1"/>
  <c r="EPG54" i="1"/>
  <c r="EPG60" i="1" s="1"/>
  <c r="EQE27" i="1"/>
  <c r="EIK38" i="1"/>
  <c r="EPW56" i="1"/>
  <c r="EPY31" i="1"/>
  <c r="EPY56" i="1" s="1"/>
  <c r="EIL35" i="1"/>
  <c r="EPR21" i="1"/>
  <c r="EPN21" i="1"/>
  <c r="EHW58" i="1"/>
  <c r="EIU40" i="1"/>
  <c r="EIG47" i="1"/>
  <c r="EIL44" i="1"/>
  <c r="EIH50" i="1"/>
  <c r="EIL50" i="1" s="1"/>
  <c r="EPM46" i="1"/>
  <c r="EQE37" i="1"/>
  <c r="EQG37" i="1" s="1"/>
  <c r="EPA56" i="1"/>
  <c r="EPI31" i="1"/>
  <c r="EIH44" i="1"/>
  <c r="EPX56" i="1"/>
  <c r="EPZ31" i="1"/>
  <c r="EPZ56" i="1" s="1"/>
  <c r="EPR33" i="1"/>
  <c r="EPV33" i="1" s="1"/>
  <c r="EPB54" i="1"/>
  <c r="EPJ27" i="1"/>
  <c r="EHW57" i="1"/>
  <c r="EIU18" i="1"/>
  <c r="EHQ56" i="1"/>
  <c r="EHQ60" i="1" s="1"/>
  <c r="EHU54" i="1"/>
  <c r="EHU60" i="1" s="1"/>
  <c r="EHY27" i="1"/>
  <c r="EPQ29" i="1"/>
  <c r="EIR57" i="1"/>
  <c r="EIT18" i="1"/>
  <c r="EIT57" i="1" s="1"/>
  <c r="EPV30" i="1"/>
  <c r="EPM47" i="1"/>
  <c r="EIG19" i="1"/>
  <c r="EIK10" i="1"/>
  <c r="EPH59" i="1"/>
  <c r="EPH55" i="1"/>
  <c r="EQF6" i="1"/>
  <c r="EPV26" i="1"/>
  <c r="EIH14" i="1"/>
  <c r="EIL14" i="1" s="1"/>
  <c r="EPE53" i="1"/>
  <c r="EIH10" i="1"/>
  <c r="EIL10" i="1" s="1"/>
  <c r="EPF59" i="1"/>
  <c r="EPF55" i="1"/>
  <c r="EIV27" i="1"/>
  <c r="EHW53" i="1"/>
  <c r="EIU7" i="1"/>
  <c r="EHQ59" i="1"/>
  <c r="EPQ24" i="1"/>
  <c r="EPV19" i="1"/>
  <c r="EPB53" i="1"/>
  <c r="EPJ7" i="1"/>
  <c r="EID42" i="1"/>
  <c r="EIC19" i="1"/>
  <c r="EIM59" i="1"/>
  <c r="EIM55" i="1"/>
  <c r="EIO6" i="1"/>
  <c r="EPF54" i="1"/>
  <c r="EPN27" i="1"/>
  <c r="EPM11" i="1"/>
  <c r="EPJ6" i="1"/>
  <c r="EPN6" i="1" s="1"/>
  <c r="EPR19" i="1"/>
  <c r="EPA58" i="1"/>
  <c r="EPI40" i="1"/>
  <c r="EPW58" i="1"/>
  <c r="EPY40" i="1"/>
  <c r="EPY58" i="1" s="1"/>
  <c r="EIH36" i="1"/>
  <c r="EIL36" i="1" s="1"/>
  <c r="EIR59" i="1"/>
  <c r="EIR55" i="1"/>
  <c r="EIT6" i="1"/>
  <c r="EIK24" i="1"/>
  <c r="EIK21" i="1"/>
  <c r="EPS59" i="1"/>
  <c r="EPS55" i="1"/>
  <c r="EPS60" i="1" s="1"/>
  <c r="EHU58" i="1"/>
  <c r="EIC40" i="1"/>
  <c r="EHY40" i="1"/>
  <c r="EPG58" i="1"/>
  <c r="EQE40" i="1"/>
  <c r="EPU35" i="1"/>
  <c r="EPG57" i="1"/>
  <c r="EQE18" i="1"/>
  <c r="EPU14" i="1"/>
  <c r="EHR53" i="1"/>
  <c r="EHZ7" i="1"/>
  <c r="EPU29" i="1"/>
  <c r="EIH37" i="1"/>
  <c r="EHV59" i="1"/>
  <c r="EID9" i="1"/>
  <c r="EIH24" i="1"/>
  <c r="EIQ58" i="1"/>
  <c r="EIS40" i="1"/>
  <c r="EIS58" i="1" s="1"/>
  <c r="EIG37" i="1"/>
  <c r="EIG42" i="1"/>
  <c r="EIK42" i="1" s="1"/>
  <c r="EHX57" i="1"/>
  <c r="EIV18" i="1"/>
  <c r="EPW53" i="1"/>
  <c r="EPY7" i="1"/>
  <c r="EPY53" i="1" s="1"/>
  <c r="H10" i="6"/>
  <c r="H13" i="6"/>
  <c r="H11" i="6"/>
  <c r="H14" i="6"/>
  <c r="H9" i="6"/>
  <c r="H12" i="6"/>
  <c r="I7" i="6"/>
  <c r="H8" i="6"/>
  <c r="EPJ52" i="1"/>
  <c r="EHZ47" i="1"/>
  <c r="EIN58" i="1"/>
  <c r="EIP40" i="1"/>
  <c r="EIP58" i="1" s="1"/>
  <c r="EIK51" i="1"/>
  <c r="EPR51" i="1"/>
  <c r="EPV51" i="1" s="1"/>
  <c r="EQE47" i="1"/>
  <c r="EQG47" i="1" s="1"/>
  <c r="EPU49" i="1"/>
  <c r="EHX56" i="1"/>
  <c r="EIV31" i="1"/>
  <c r="EQA56" i="1"/>
  <c r="EQC31" i="1"/>
  <c r="EQC56" i="1" s="1"/>
  <c r="EQF50" i="1"/>
  <c r="EQH50" i="1" s="1"/>
  <c r="EHU56" i="1"/>
  <c r="EHY31" i="1"/>
  <c r="EPH56" i="1"/>
  <c r="EQF31" i="1"/>
  <c r="EQC30" i="1"/>
  <c r="EIH38" i="1"/>
  <c r="EIL38" i="1" s="1"/>
  <c r="EHW54" i="1"/>
  <c r="EIU27" i="1"/>
  <c r="EHV54" i="1"/>
  <c r="EID27" i="1"/>
  <c r="EIG30" i="1"/>
  <c r="EPJ28" i="1"/>
  <c r="EPN41" i="1"/>
  <c r="EPR41" i="1" s="1"/>
  <c r="EIH35" i="1"/>
  <c r="EPQ38" i="1"/>
  <c r="EPU38" i="1" s="1"/>
  <c r="EPQ16" i="1"/>
  <c r="EIQ53" i="1"/>
  <c r="EIS7" i="1"/>
  <c r="EIS53" i="1" s="1"/>
  <c r="EPM30" i="1"/>
  <c r="EPQ9" i="1"/>
  <c r="EIG7" i="1"/>
  <c r="EIQ55" i="1"/>
  <c r="EIQ59" i="1"/>
  <c r="EIS6" i="1"/>
  <c r="EIG36" i="1"/>
  <c r="EIK36" i="1" s="1"/>
  <c r="EQB53" i="1"/>
  <c r="EQD7" i="1"/>
  <c r="EQD53" i="1" s="1"/>
  <c r="EHR59" i="1"/>
  <c r="EHR55" i="1"/>
  <c r="EHZ6" i="1"/>
  <c r="EPN22" i="1"/>
  <c r="EIH11" i="1"/>
  <c r="EIL11" i="1" s="1"/>
  <c r="EIL23" i="1"/>
  <c r="EIG17" i="1"/>
  <c r="EIK17" i="1" s="1"/>
  <c r="EIG11" i="1"/>
  <c r="EIK11" i="1" s="1"/>
  <c r="EHV53" i="1"/>
  <c r="EID7" i="1"/>
  <c r="EIN55" i="1"/>
  <c r="EIN59" i="1"/>
  <c r="EIP6" i="1"/>
  <c r="EPM41" i="1"/>
  <c r="EHZ18" i="1"/>
  <c r="EID18" i="1" s="1"/>
  <c r="EPR12" i="1"/>
  <c r="EPV12" i="1" s="1"/>
  <c r="EPD60" i="1"/>
  <c r="EPB59" i="1"/>
  <c r="EPQ26" i="1"/>
  <c r="EPM10" i="1"/>
  <c r="EID13" i="1"/>
  <c r="EPR13" i="1"/>
  <c r="EPV13" i="1" s="1"/>
  <c r="EQA54" i="1"/>
  <c r="EQC27" i="1"/>
  <c r="EQC54" i="1" s="1"/>
  <c r="EIL30" i="1"/>
  <c r="EPW57" i="1"/>
  <c r="EPY18" i="1"/>
  <c r="EPY57" i="1" s="1"/>
  <c r="EPV35" i="1"/>
  <c r="EPF53" i="1"/>
  <c r="EPN7" i="1"/>
  <c r="EPU22" i="1"/>
  <c r="EQB55" i="1"/>
  <c r="EQB59" i="1"/>
  <c r="EQD6" i="1"/>
  <c r="EIK7" i="1"/>
  <c r="EIH49" i="1"/>
  <c r="EIL49" i="1" s="1"/>
  <c r="EQB56" i="1"/>
  <c r="EQD31" i="1"/>
  <c r="EQD56" i="1" s="1"/>
  <c r="EPR39" i="1"/>
  <c r="EPV39" i="1" s="1"/>
  <c r="EIG23" i="1"/>
  <c r="EIK23" i="1" s="1"/>
  <c r="EPS53" i="1"/>
  <c r="EHX55" i="1"/>
  <c r="EHX59" i="1"/>
  <c r="EIV6" i="1"/>
  <c r="EPU16" i="1"/>
  <c r="EPX53" i="1"/>
  <c r="EPZ7" i="1"/>
  <c r="EPZ53" i="1" s="1"/>
  <c r="EPN9" i="1"/>
  <c r="EIG52" i="1"/>
  <c r="EIK52" i="1" s="1"/>
  <c r="EIL51" i="1"/>
  <c r="EQA58" i="1"/>
  <c r="EQC40" i="1"/>
  <c r="EQC58" i="1" s="1"/>
  <c r="EPH58" i="1"/>
  <c r="EQF40" i="1"/>
  <c r="EPR45" i="1"/>
  <c r="EPV45" i="1" s="1"/>
  <c r="EQA57" i="1"/>
  <c r="EQC18" i="1"/>
  <c r="EQC57" i="1" s="1"/>
  <c r="EIK33" i="1"/>
  <c r="EIH33" i="1"/>
  <c r="EIL33" i="1" s="1"/>
  <c r="EIQ57" i="1"/>
  <c r="EIS18" i="1"/>
  <c r="EIS57" i="1" s="1"/>
  <c r="EIV22" i="1"/>
  <c r="EIX22" i="1" s="1"/>
  <c r="EIG34" i="1"/>
  <c r="EIK34" i="1" s="1"/>
  <c r="EPQ46" i="1"/>
  <c r="EHX58" i="1"/>
  <c r="EHX60" i="1" s="1"/>
  <c r="EIV40" i="1"/>
  <c r="EIH48" i="1"/>
  <c r="EIL48" i="1" s="1"/>
  <c r="EPM52" i="1"/>
  <c r="EPQ52" i="1" s="1"/>
  <c r="EIH51" i="1"/>
  <c r="EPV46" i="1"/>
  <c r="EIU49" i="1"/>
  <c r="EIW49" i="1" s="1"/>
  <c r="EIC48" i="1"/>
  <c r="EHY48" i="1"/>
  <c r="EHY53" i="1" s="1"/>
  <c r="EPU42" i="1"/>
  <c r="EPU36" i="1"/>
  <c r="EQF30" i="1"/>
  <c r="EQE30" i="1"/>
  <c r="EIH43" i="1"/>
  <c r="EIL43" i="1" s="1"/>
  <c r="EPR50" i="1"/>
  <c r="EPV50" i="1" s="1"/>
  <c r="EIK43" i="1"/>
  <c r="EIR56" i="1"/>
  <c r="EIT31" i="1"/>
  <c r="EIT56" i="1" s="1"/>
  <c r="EIK49" i="1"/>
  <c r="EIG49" i="1"/>
  <c r="EIL41" i="1"/>
  <c r="EIO30" i="1"/>
  <c r="EPN37" i="1"/>
  <c r="EQB57" i="1"/>
  <c r="EQD18" i="1"/>
  <c r="EQD57" i="1" s="1"/>
  <c r="EIG46" i="1"/>
  <c r="EIK46" i="1" s="1"/>
  <c r="EPR29" i="1"/>
  <c r="EPV29" i="1" s="1"/>
  <c r="EIC41" i="1"/>
  <c r="EPX54" i="1"/>
  <c r="EPX60" i="1" s="1"/>
  <c r="EPZ27" i="1"/>
  <c r="EPZ54" i="1" s="1"/>
  <c r="EPR43" i="1"/>
  <c r="EPV43" i="1" s="1"/>
  <c r="EIK35" i="1"/>
  <c r="EPW54" i="1"/>
  <c r="EPY27" i="1"/>
  <c r="EPY54" i="1" s="1"/>
  <c r="EPM34" i="1"/>
  <c r="EIG33" i="1"/>
  <c r="EPV25" i="1"/>
  <c r="EPQ15" i="1"/>
  <c r="EPU15" i="1" s="1"/>
  <c r="EII53" i="1"/>
  <c r="EPM44" i="1"/>
  <c r="EPQ44" i="1" s="1"/>
  <c r="EIG29" i="1"/>
  <c r="EIK29" i="1" s="1"/>
  <c r="EIK15" i="1"/>
  <c r="EHQ53" i="1"/>
  <c r="EII55" i="1"/>
  <c r="EII60" i="1" s="1"/>
  <c r="EII59" i="1"/>
  <c r="EIG25" i="1"/>
  <c r="EIK25" i="1" s="1"/>
  <c r="EIH17" i="1"/>
  <c r="EIL17" i="1" s="1"/>
  <c r="EPT53" i="1"/>
  <c r="EPQ42" i="1"/>
  <c r="EPQ25" i="1"/>
  <c r="EPU25" i="1" s="1"/>
  <c r="EIH22" i="1"/>
  <c r="EIL22" i="1" s="1"/>
  <c r="EPV16" i="1"/>
  <c r="EPV10" i="1"/>
  <c r="EPJ36" i="1"/>
  <c r="EPV23" i="1"/>
  <c r="EIL12" i="1"/>
  <c r="EQA59" i="1"/>
  <c r="EQA55" i="1"/>
  <c r="EQC6" i="1"/>
  <c r="EPJ15" i="1"/>
  <c r="EPM9" i="1"/>
  <c r="EPB55" i="1"/>
  <c r="EIH15" i="1"/>
  <c r="EIL15" i="1" s="1"/>
  <c r="EIC9" i="1"/>
  <c r="EIC53" i="1" s="1"/>
  <c r="EIH12" i="1"/>
  <c r="EPR11" i="1"/>
  <c r="EPV11" i="1" s="1"/>
  <c r="EPV8" i="1"/>
  <c r="EID57" i="1" l="1"/>
  <c r="EIG55" i="1"/>
  <c r="EQE54" i="1"/>
  <c r="EQG27" i="1"/>
  <c r="EQG54" i="1" s="1"/>
  <c r="EIL13" i="1"/>
  <c r="EIP59" i="1"/>
  <c r="EIP55" i="1"/>
  <c r="EIP60" i="1" s="1"/>
  <c r="EIS55" i="1"/>
  <c r="EIS59" i="1"/>
  <c r="EQH31" i="1"/>
  <c r="EQH56" i="1" s="1"/>
  <c r="EQF56" i="1"/>
  <c r="EIV56" i="1"/>
  <c r="EIX31" i="1"/>
  <c r="EIX56" i="1" s="1"/>
  <c r="EIG9" i="1"/>
  <c r="EIG53" i="1" s="1"/>
  <c r="EPF60" i="1"/>
  <c r="EIV53" i="1"/>
  <c r="EIX7" i="1"/>
  <c r="EQF53" i="1"/>
  <c r="EQH7" i="1"/>
  <c r="EQE59" i="1"/>
  <c r="EQE55" i="1"/>
  <c r="EQG6" i="1"/>
  <c r="EPU30" i="1"/>
  <c r="EIV54" i="1"/>
  <c r="EIX27" i="1"/>
  <c r="EIX54" i="1" s="1"/>
  <c r="EPU10" i="1"/>
  <c r="EID54" i="1"/>
  <c r="EIL27" i="1"/>
  <c r="EIL54" i="1" s="1"/>
  <c r="EQE58" i="1"/>
  <c r="EQG40" i="1"/>
  <c r="EQG58" i="1" s="1"/>
  <c r="EIO59" i="1"/>
  <c r="EIO55" i="1"/>
  <c r="EIU57" i="1"/>
  <c r="EIW18" i="1"/>
  <c r="EIW57" i="1" s="1"/>
  <c r="EIU58" i="1"/>
  <c r="EIW40" i="1"/>
  <c r="EIW58" i="1" s="1"/>
  <c r="EHY57" i="1"/>
  <c r="EHZ56" i="1"/>
  <c r="EPI57" i="1"/>
  <c r="EPM18" i="1"/>
  <c r="EPQ18" i="1" s="1"/>
  <c r="EPQ57" i="1" s="1"/>
  <c r="EIN60" i="1"/>
  <c r="EIO53" i="1"/>
  <c r="EIL37" i="1"/>
  <c r="EIL45" i="1"/>
  <c r="EPU9" i="1"/>
  <c r="EQG30" i="1"/>
  <c r="EPV9" i="1"/>
  <c r="EQD59" i="1"/>
  <c r="EQD55" i="1"/>
  <c r="EHZ59" i="1"/>
  <c r="EHZ55" i="1"/>
  <c r="EID6" i="1"/>
  <c r="EHV60" i="1"/>
  <c r="EHY56" i="1"/>
  <c r="EIG31" i="1"/>
  <c r="EIG56" i="1" s="1"/>
  <c r="EPR37" i="1"/>
  <c r="EPV37" i="1" s="1"/>
  <c r="EPI58" i="1"/>
  <c r="EPM40" i="1"/>
  <c r="EPI56" i="1"/>
  <c r="EPQ31" i="1"/>
  <c r="EPM31" i="1"/>
  <c r="EIC18" i="1"/>
  <c r="EIK12" i="1"/>
  <c r="EIC55" i="1"/>
  <c r="EIK6" i="1"/>
  <c r="EQF57" i="1"/>
  <c r="EQH18" i="1"/>
  <c r="EQH57" i="1" s="1"/>
  <c r="EIK13" i="1"/>
  <c r="EPR22" i="1"/>
  <c r="EPV22" i="1" s="1"/>
  <c r="EQE56" i="1"/>
  <c r="EQG31" i="1"/>
  <c r="EQG56" i="1" s="1"/>
  <c r="EHZ54" i="1"/>
  <c r="EIH27" i="1"/>
  <c r="EIH54" i="1" s="1"/>
  <c r="EHY59" i="1"/>
  <c r="EPU44" i="1"/>
  <c r="EPU41" i="1"/>
  <c r="EQF59" i="1"/>
  <c r="EQF55" i="1"/>
  <c r="EQH6" i="1"/>
  <c r="EPI54" i="1"/>
  <c r="EPM27" i="1"/>
  <c r="EIU59" i="1"/>
  <c r="EIU55" i="1"/>
  <c r="EIW6" i="1"/>
  <c r="EIL52" i="1"/>
  <c r="EQH30" i="1"/>
  <c r="EPN15" i="1"/>
  <c r="EID53" i="1"/>
  <c r="EIL7" i="1"/>
  <c r="EIU54" i="1"/>
  <c r="EIW27" i="1"/>
  <c r="EIW54" i="1" s="1"/>
  <c r="EIC31" i="1"/>
  <c r="EHZ53" i="1"/>
  <c r="EIH7" i="1"/>
  <c r="EIG40" i="1"/>
  <c r="EIG58" i="1" s="1"/>
  <c r="EHY58" i="1"/>
  <c r="EIT55" i="1"/>
  <c r="EIT60" i="1" s="1"/>
  <c r="EIT59" i="1"/>
  <c r="EPN36" i="1"/>
  <c r="EPJ54" i="1"/>
  <c r="EPR27" i="1"/>
  <c r="EPR54" i="1" s="1"/>
  <c r="EID31" i="1"/>
  <c r="EQC53" i="1"/>
  <c r="EIK16" i="1"/>
  <c r="EIK37" i="1"/>
  <c r="EIR60" i="1"/>
  <c r="EHR60" i="1"/>
  <c r="EIK30" i="1"/>
  <c r="EPR28" i="1"/>
  <c r="EPU47" i="1"/>
  <c r="EPQ41" i="1"/>
  <c r="EQC59" i="1"/>
  <c r="EQC55" i="1"/>
  <c r="EPU52" i="1"/>
  <c r="EQF58" i="1"/>
  <c r="EQH40" i="1"/>
  <c r="EQH58" i="1" s="1"/>
  <c r="EHW60" i="1"/>
  <c r="EIC58" i="1"/>
  <c r="EIK19" i="1"/>
  <c r="EIU53" i="1"/>
  <c r="EIW7" i="1"/>
  <c r="EPB60" i="1"/>
  <c r="EQF54" i="1"/>
  <c r="EQH27" i="1"/>
  <c r="EQH54" i="1" s="1"/>
  <c r="EPI53" i="1"/>
  <c r="EPU7" i="1"/>
  <c r="EPN28" i="1"/>
  <c r="EIW30" i="1"/>
  <c r="EIX30" i="1"/>
  <c r="EPQ34" i="1"/>
  <c r="EPU34" i="1" s="1"/>
  <c r="EIK9" i="1"/>
  <c r="EPZ55" i="1"/>
  <c r="EPZ60" i="1" s="1"/>
  <c r="EPZ59" i="1"/>
  <c r="EPQ47" i="1"/>
  <c r="EQC60" i="1"/>
  <c r="EPV41" i="1"/>
  <c r="I13" i="6"/>
  <c r="I8" i="6"/>
  <c r="I14" i="6"/>
  <c r="I9" i="6"/>
  <c r="I12" i="6"/>
  <c r="J7" i="6"/>
  <c r="I10" i="6"/>
  <c r="I11" i="6"/>
  <c r="EIL9" i="1"/>
  <c r="EPJ55" i="1"/>
  <c r="EPJ59" i="1"/>
  <c r="EPR6" i="1"/>
  <c r="EPV6" i="1" s="1"/>
  <c r="EIL42" i="1"/>
  <c r="EPQ30" i="1"/>
  <c r="EHY54" i="1"/>
  <c r="EHY60" i="1" s="1"/>
  <c r="EPU46" i="1"/>
  <c r="EPV21" i="1"/>
  <c r="EPN52" i="1"/>
  <c r="EPH60" i="1"/>
  <c r="EID47" i="1"/>
  <c r="EPM53" i="1"/>
  <c r="EQE53" i="1"/>
  <c r="EQG7" i="1"/>
  <c r="EQG53" i="1" s="1"/>
  <c r="EPQ28" i="1"/>
  <c r="EPU28" i="1" s="1"/>
  <c r="EIK47" i="1"/>
  <c r="EHZ58" i="1"/>
  <c r="EIG14" i="1"/>
  <c r="EIK14" i="1" s="1"/>
  <c r="EPJ56" i="1"/>
  <c r="EPN31" i="1"/>
  <c r="EIK44" i="1"/>
  <c r="EPN54" i="1"/>
  <c r="EPW60" i="1"/>
  <c r="EIG48" i="1"/>
  <c r="EIK48" i="1" s="1"/>
  <c r="EIV58" i="1"/>
  <c r="EIX40" i="1"/>
  <c r="EIX58" i="1" s="1"/>
  <c r="EIV55" i="1"/>
  <c r="EIV59" i="1"/>
  <c r="EIX6" i="1"/>
  <c r="EQA60" i="1"/>
  <c r="EHZ57" i="1"/>
  <c r="EIH18" i="1"/>
  <c r="EIH57" i="1" s="1"/>
  <c r="EIV57" i="1"/>
  <c r="EIX18" i="1"/>
  <c r="EIX57" i="1" s="1"/>
  <c r="EQE57" i="1"/>
  <c r="EQG18" i="1"/>
  <c r="EQG57" i="1" s="1"/>
  <c r="EIH9" i="1"/>
  <c r="EPJ53" i="1"/>
  <c r="EPR7" i="1"/>
  <c r="EPQ11" i="1"/>
  <c r="EPU11" i="1" s="1"/>
  <c r="EIC27" i="1"/>
  <c r="EPJ57" i="1"/>
  <c r="EPR18" i="1"/>
  <c r="EPR57" i="1" s="1"/>
  <c r="EPN18" i="1"/>
  <c r="EIO60" i="1"/>
  <c r="EIU56" i="1"/>
  <c r="EIW31" i="1"/>
  <c r="EIW56" i="1" s="1"/>
  <c r="EID40" i="1"/>
  <c r="EPY55" i="1"/>
  <c r="EPY60" i="1" s="1"/>
  <c r="EPY59" i="1"/>
  <c r="EIG41" i="1"/>
  <c r="EIK41" i="1" s="1"/>
  <c r="EQD60" i="1"/>
  <c r="EPI55" i="1"/>
  <c r="EPI59" i="1"/>
  <c r="EPM6" i="1"/>
  <c r="EIS60" i="1"/>
  <c r="EPJ58" i="1"/>
  <c r="EPR40" i="1"/>
  <c r="EPR58" i="1" s="1"/>
  <c r="EPN40" i="1"/>
  <c r="ECS8" i="3"/>
  <c r="AKP8" i="3"/>
  <c r="LS8" i="3"/>
  <c r="C8" i="3"/>
  <c r="EDO8" i="3"/>
  <c r="PJ8" i="3"/>
  <c r="EKV8" i="3"/>
  <c r="CVI8" i="3"/>
  <c r="F60" i="2"/>
  <c r="DIX8" i="3"/>
  <c r="CRZ8" i="3"/>
  <c r="ASV8" i="3"/>
  <c r="CDK8" i="3"/>
  <c r="CZK8" i="3"/>
  <c r="BPE8" i="3"/>
  <c r="FP8" i="3"/>
  <c r="BYK8" i="3"/>
  <c r="BBD8" i="3"/>
  <c r="BXK8" i="3"/>
  <c r="CTH8" i="3"/>
  <c r="APF8" i="3"/>
  <c r="CLC8" i="3"/>
  <c r="DMC8" i="3"/>
  <c r="OT8" i="3"/>
  <c r="EEK8" i="3"/>
  <c r="BUO8" i="3"/>
  <c r="BHD8" i="3"/>
  <c r="DLQ8" i="3"/>
  <c r="DXV8" i="3"/>
  <c r="CZH8" i="3"/>
  <c r="CEN8" i="3"/>
  <c r="AHN8" i="3"/>
  <c r="DSX8" i="3"/>
  <c r="OD8" i="3"/>
  <c r="DUX8" i="3"/>
  <c r="EHM8" i="3"/>
  <c r="EJM8" i="3"/>
  <c r="CPR8" i="3"/>
  <c r="AIO8" i="3"/>
  <c r="CUQ8" i="3"/>
  <c r="CMQ8" i="3"/>
  <c r="BMA8" i="3"/>
  <c r="ALX8" i="3"/>
  <c r="COL8" i="3"/>
  <c r="BSU8" i="3"/>
  <c r="EAR8" i="3"/>
  <c r="SE8" i="3"/>
  <c r="CNE8" i="3"/>
  <c r="F37" i="2"/>
  <c r="SI8" i="3"/>
  <c r="DLV8" i="3"/>
  <c r="CEZ8" i="3"/>
  <c r="OE8" i="3"/>
  <c r="DXF8" i="3"/>
  <c r="EDM8" i="3"/>
  <c r="AYE8" i="3"/>
  <c r="ADN8" i="3"/>
  <c r="H20" i="3"/>
  <c r="AWB8" i="3"/>
  <c r="CTG8" i="3"/>
  <c r="DDG8" i="3"/>
  <c r="BFL8" i="3"/>
  <c r="APM8" i="3"/>
  <c r="DUO8" i="3"/>
  <c r="CMZ8" i="3"/>
  <c r="CLK8" i="3"/>
  <c r="BTK8" i="3"/>
  <c r="AQL8" i="3"/>
  <c r="QT8" i="3"/>
  <c r="DOW8" i="3"/>
  <c r="EOW8" i="3"/>
  <c r="BKS8" i="3"/>
  <c r="DUA8" i="3"/>
  <c r="CVY8" i="3"/>
  <c r="DPP8" i="3"/>
  <c r="EJZ8" i="3"/>
  <c r="CBS8" i="3"/>
  <c r="EFD8" i="3"/>
  <c r="AYF8" i="3"/>
  <c r="BHA8" i="3"/>
  <c r="CGC8" i="3"/>
  <c r="BBL8" i="3"/>
  <c r="NN8" i="3"/>
  <c r="SQ8" i="3"/>
  <c r="CKM8" i="3"/>
  <c r="OY8" i="3"/>
  <c r="JS8" i="3"/>
  <c r="DVR8" i="3"/>
  <c r="DQI8" i="3"/>
  <c r="DBF8" i="3"/>
  <c r="EFZ8" i="3"/>
  <c r="EAT8" i="3"/>
  <c r="CHV8" i="3"/>
  <c r="MN8" i="3"/>
  <c r="BGV8" i="3"/>
  <c r="CEF8" i="3"/>
  <c r="CUC8" i="3"/>
  <c r="EKK8" i="3"/>
  <c r="CU8" i="3"/>
  <c r="ART8" i="3"/>
  <c r="AVJ8" i="3"/>
  <c r="DHI8" i="3"/>
  <c r="AAB8" i="3"/>
  <c r="BRV8" i="3"/>
  <c r="CIV8" i="3"/>
  <c r="FI8" i="3"/>
  <c r="CDS8" i="3"/>
  <c r="EPF8" i="3"/>
  <c r="BDT8" i="3"/>
  <c r="AXQ8" i="3"/>
  <c r="DWJ8" i="3"/>
  <c r="BPY8" i="3"/>
  <c r="AEA8" i="3"/>
  <c r="AWN8" i="3"/>
  <c r="BLL8" i="3"/>
  <c r="EBP8" i="3"/>
  <c r="BME8" i="3"/>
  <c r="BFQ8" i="3"/>
  <c r="CCA8" i="3"/>
  <c r="EID8" i="3"/>
  <c r="BIH8" i="3"/>
  <c r="EBG8" i="3"/>
  <c r="DWL8" i="3"/>
  <c r="GV8" i="3"/>
  <c r="AKO8" i="3"/>
  <c r="CUE8" i="3"/>
  <c r="AEK8" i="3"/>
  <c r="CXK8" i="3"/>
  <c r="BOH8" i="3"/>
  <c r="CLL8" i="3"/>
  <c r="DXD8" i="3"/>
  <c r="DFM8" i="3"/>
  <c r="BPR8" i="3"/>
  <c r="AGJ8" i="3"/>
  <c r="MF8" i="3"/>
  <c r="BCY8" i="3"/>
  <c r="BLF8" i="3"/>
  <c r="AHL8" i="3"/>
  <c r="AKZ8" i="3"/>
  <c r="DGR8" i="3"/>
  <c r="AXZ8" i="3"/>
  <c r="ARN8" i="3"/>
  <c r="CDM8" i="3"/>
  <c r="EAM8" i="3"/>
  <c r="BEE8" i="3"/>
  <c r="AYK8" i="3"/>
  <c r="ENE8" i="3"/>
  <c r="AYZ8" i="3"/>
  <c r="BHF8" i="3"/>
  <c r="CIZ8" i="3"/>
  <c r="CGB8" i="3"/>
  <c r="EHE8" i="3"/>
  <c r="DLX8" i="3"/>
  <c r="DDX8" i="3"/>
  <c r="CIB8" i="3"/>
  <c r="ACN8" i="3"/>
  <c r="DFN8" i="3"/>
  <c r="XB8" i="3"/>
  <c r="WO8" i="3"/>
  <c r="EF8" i="3"/>
  <c r="UG8" i="3"/>
  <c r="ECG8" i="3"/>
  <c r="ALV8" i="3"/>
  <c r="ECQ8" i="3"/>
  <c r="ABI8" i="3"/>
  <c r="CUF8" i="3"/>
  <c r="BZA8" i="3"/>
  <c r="QP8" i="3"/>
  <c r="BVW8" i="3"/>
  <c r="CMU8" i="3"/>
  <c r="ECD8" i="3"/>
  <c r="BVB8" i="3"/>
  <c r="TU8" i="3"/>
  <c r="BAJ8" i="3"/>
  <c r="AOM8" i="3"/>
  <c r="CBA8" i="3"/>
  <c r="DWH8" i="3"/>
  <c r="BSK8" i="3"/>
  <c r="ATM8" i="3"/>
  <c r="DJE8" i="3"/>
  <c r="COI8" i="3"/>
  <c r="EKZ8" i="3"/>
  <c r="ABD8" i="3"/>
  <c r="DCP8" i="3"/>
  <c r="CAQ8" i="3"/>
  <c r="F70" i="2"/>
  <c r="DTM8" i="3"/>
  <c r="EOZ8" i="3"/>
  <c r="BSX8" i="3"/>
  <c r="CSC8" i="3"/>
  <c r="DWE8" i="3"/>
  <c r="EJD8" i="3"/>
  <c r="ZQ8" i="3"/>
  <c r="DMN8" i="3"/>
  <c r="DAR8" i="3"/>
  <c r="DCC8" i="3"/>
  <c r="CIC8" i="3"/>
  <c r="JX8" i="3"/>
  <c r="DB8" i="3"/>
  <c r="BRH8" i="3"/>
  <c r="BHT8" i="3"/>
  <c r="CXO8" i="3"/>
  <c r="EPW8" i="3"/>
  <c r="ECE8" i="3"/>
  <c r="HE8" i="3"/>
  <c r="CCB8" i="3"/>
  <c r="BKR8" i="3"/>
  <c r="ATR8" i="3"/>
  <c r="PZ8" i="3"/>
  <c r="CET8" i="3"/>
  <c r="SZ8" i="3"/>
  <c r="CNZ8" i="3"/>
  <c r="AQK8" i="3"/>
  <c r="EEI8" i="3"/>
  <c r="EMK8" i="3"/>
  <c r="DXI8" i="3"/>
  <c r="QJ8" i="3"/>
  <c r="DAQ8" i="3"/>
  <c r="AKT8" i="3"/>
  <c r="CPK8" i="3"/>
  <c r="AZC8" i="3"/>
  <c r="CY8" i="3"/>
  <c r="DXE8" i="3"/>
  <c r="CEE8" i="3"/>
  <c r="COP8" i="3"/>
  <c r="HT8" i="3"/>
  <c r="AZU8" i="3"/>
  <c r="CMT8" i="3"/>
  <c r="AYL8" i="3"/>
  <c r="KG8" i="3"/>
  <c r="ALN8" i="3"/>
  <c r="BGG8" i="3"/>
  <c r="ID8" i="3"/>
  <c r="CUY8" i="3"/>
  <c r="DUN8" i="3"/>
  <c r="DJP8" i="3"/>
  <c r="AQF8" i="3"/>
  <c r="EME8" i="3"/>
  <c r="DED8" i="3"/>
  <c r="BYU8" i="3"/>
  <c r="TA8" i="3"/>
  <c r="BBI8" i="3"/>
  <c r="CYK8" i="3"/>
  <c r="PE8" i="3"/>
  <c r="ECY8" i="3"/>
  <c r="DH8" i="3"/>
  <c r="AQW8" i="3"/>
  <c r="BTB8" i="3"/>
  <c r="DLU8" i="3"/>
  <c r="JV8" i="3"/>
  <c r="DLJ8" i="3"/>
  <c r="AZY8" i="3"/>
  <c r="CYX8" i="3"/>
  <c r="RP8" i="3"/>
  <c r="CXZ8" i="3"/>
  <c r="ELD8" i="3"/>
  <c r="EML8" i="3"/>
  <c r="COG8" i="3"/>
  <c r="CFM8" i="3"/>
  <c r="BL8" i="3"/>
  <c r="BVI8" i="3"/>
  <c r="EHR8" i="3"/>
  <c r="EOR8" i="3"/>
  <c r="EFT8" i="3"/>
  <c r="DRU8" i="3"/>
  <c r="DRA8" i="3"/>
  <c r="CHA8" i="3"/>
  <c r="DOM8" i="3"/>
  <c r="DHL8" i="3"/>
  <c r="EIF8" i="3"/>
  <c r="BRX8" i="3"/>
  <c r="CHW8" i="3"/>
  <c r="CPP8" i="3"/>
  <c r="CPB8" i="3"/>
  <c r="EPK8" i="3"/>
  <c r="DYB8" i="3"/>
  <c r="AFN8" i="3"/>
  <c r="CCI8" i="3"/>
  <c r="DKC8" i="3"/>
  <c r="AFH8" i="3"/>
  <c r="CIQ8" i="3"/>
  <c r="DAT8" i="3"/>
  <c r="YB8" i="3"/>
  <c r="DCY8" i="3"/>
  <c r="AUA8" i="3"/>
  <c r="CBP8" i="3"/>
  <c r="BUW8" i="3"/>
  <c r="ANQ8" i="3"/>
  <c r="ALG8" i="3"/>
  <c r="DNC8" i="3"/>
  <c r="CNY8" i="3"/>
  <c r="UO8" i="3"/>
  <c r="DXM8" i="3"/>
  <c r="VC8" i="3"/>
  <c r="DBR8" i="3"/>
  <c r="BGY8" i="3"/>
  <c r="EAO8" i="3"/>
  <c r="CYM8" i="3"/>
  <c r="GM8" i="3"/>
  <c r="ALA8" i="3"/>
  <c r="NV8" i="3"/>
  <c r="AYV8" i="3"/>
  <c r="BPQ8" i="3"/>
  <c r="DXT8" i="3"/>
  <c r="F85" i="2"/>
  <c r="CHL8" i="3"/>
  <c r="CLD8" i="3"/>
  <c r="NU8" i="3"/>
  <c r="AKN8" i="3"/>
  <c r="CBK8" i="3"/>
  <c r="DTD8" i="3"/>
  <c r="LP8" i="3"/>
  <c r="AKF8" i="3"/>
  <c r="DEF8" i="3"/>
  <c r="ELX8" i="3"/>
  <c r="EAA8" i="3"/>
  <c r="CWB8" i="3"/>
  <c r="TM8" i="3"/>
  <c r="BFD8" i="3"/>
  <c r="EMN8" i="3"/>
  <c r="APK8" i="3"/>
  <c r="CLQ8" i="3"/>
  <c r="BLZ8" i="3"/>
  <c r="BWS8" i="3"/>
  <c r="AWD8" i="3"/>
  <c r="AMY8" i="3"/>
  <c r="VH8" i="3"/>
  <c r="KT8" i="3"/>
  <c r="DRP8" i="3"/>
  <c r="BBK8" i="3"/>
  <c r="EDN8" i="3"/>
  <c r="CXG8" i="3"/>
  <c r="DRB8" i="3"/>
  <c r="AKA8" i="3"/>
  <c r="BZF8" i="3"/>
  <c r="CND8" i="3"/>
  <c r="EHA8" i="3"/>
  <c r="EAV8" i="3"/>
  <c r="BYX8" i="3"/>
  <c r="AUQ8" i="3"/>
  <c r="BTF8" i="3"/>
  <c r="DKE8" i="3"/>
  <c r="ATE8" i="3"/>
  <c r="G43" i="2"/>
  <c r="ATN8" i="3"/>
  <c r="CKX8" i="3"/>
  <c r="BWY8" i="3"/>
  <c r="EMZ8" i="3"/>
  <c r="AXU8" i="3"/>
  <c r="ANJ8" i="3"/>
  <c r="BBJ8" i="3"/>
  <c r="DRR8" i="3"/>
  <c r="DQQ8" i="3"/>
  <c r="AUV8" i="3"/>
  <c r="BCV8" i="3"/>
  <c r="AMC8" i="3"/>
  <c r="BEW8" i="3"/>
  <c r="EHG8" i="3"/>
  <c r="ABK8" i="3"/>
  <c r="CZA8" i="3"/>
  <c r="CDO8" i="3"/>
  <c r="DCI8" i="3"/>
  <c r="CFU8" i="3"/>
  <c r="BRA8" i="3"/>
  <c r="EJK8" i="3"/>
  <c r="AXE8" i="3"/>
  <c r="DYP8" i="3"/>
  <c r="ARM8" i="3"/>
  <c r="PC8" i="3"/>
  <c r="WM8" i="3"/>
  <c r="CAM8" i="3"/>
  <c r="AOS8" i="3"/>
  <c r="BAG8" i="3"/>
  <c r="UA8" i="3"/>
  <c r="CTQ8" i="3"/>
  <c r="DPR8" i="3"/>
  <c r="BNE8" i="3"/>
  <c r="CUJ8" i="3"/>
  <c r="FT8" i="3"/>
  <c r="EBI8" i="3"/>
  <c r="DNO8" i="3"/>
  <c r="LG8" i="3"/>
  <c r="BPH8" i="3"/>
  <c r="BHI8" i="3"/>
  <c r="BBH8" i="3"/>
  <c r="DQD8" i="3"/>
  <c r="XT8" i="3"/>
  <c r="AUP8" i="3"/>
  <c r="CDW8" i="3"/>
  <c r="EEC8" i="3"/>
  <c r="DVP8" i="3"/>
  <c r="BWR8" i="3"/>
  <c r="CHG8" i="3"/>
  <c r="CQC8" i="3"/>
  <c r="DFS8" i="3"/>
  <c r="CYF8" i="3"/>
  <c r="EIA8" i="3"/>
  <c r="BHJ8" i="3"/>
  <c r="CM8" i="3"/>
  <c r="EGJ8" i="3"/>
  <c r="BS8" i="3"/>
  <c r="EBY8" i="3"/>
  <c r="DQZ8" i="3"/>
  <c r="AZW8" i="3"/>
  <c r="AS8" i="3"/>
  <c r="CRH8" i="3"/>
  <c r="ACB8" i="3"/>
  <c r="AAS8" i="3"/>
  <c r="AFW8" i="3"/>
  <c r="EHL8" i="3"/>
  <c r="AD8" i="3"/>
  <c r="CNR8" i="3"/>
  <c r="BQR8" i="3"/>
  <c r="OP8" i="3"/>
  <c r="EHK8" i="3"/>
  <c r="CDA8" i="3"/>
  <c r="JU8" i="3"/>
  <c r="AXA8" i="3"/>
  <c r="VV8" i="3"/>
  <c r="KM8" i="3"/>
  <c r="K8" i="3"/>
  <c r="CYA8" i="3"/>
  <c r="ELK8" i="3"/>
  <c r="VE8" i="3"/>
  <c r="DMQ8" i="3"/>
  <c r="LZ8" i="3"/>
  <c r="BLH8" i="3"/>
  <c r="CZL8" i="3"/>
  <c r="OS8" i="3"/>
  <c r="M8" i="3"/>
  <c r="AVI8" i="3"/>
  <c r="DHO8" i="3"/>
  <c r="CXL8" i="3"/>
  <c r="DMO8" i="3"/>
  <c r="BLB8" i="3"/>
  <c r="BHQ8" i="3"/>
  <c r="PQ8" i="3"/>
  <c r="DUY8" i="3"/>
  <c r="BIU8" i="3"/>
  <c r="PH8" i="3"/>
  <c r="CED8" i="3"/>
  <c r="GG8" i="3"/>
  <c r="SH8" i="3"/>
  <c r="H46" i="3"/>
  <c r="CMC8" i="3"/>
  <c r="AM8" i="3"/>
  <c r="BOR8" i="3"/>
  <c r="CCE8" i="3"/>
  <c r="CBW8" i="3"/>
  <c r="YH8" i="3"/>
  <c r="BSV8" i="3"/>
  <c r="CKP8" i="3"/>
  <c r="CYW8" i="3"/>
  <c r="DHK8" i="3"/>
  <c r="DGC8" i="3"/>
  <c r="DON8" i="3"/>
  <c r="KR8" i="3"/>
  <c r="VN8" i="3"/>
  <c r="CAE8" i="3"/>
  <c r="G35" i="2"/>
  <c r="CAO8" i="3"/>
  <c r="VX8" i="3"/>
  <c r="ENS8" i="3"/>
  <c r="FM8" i="3"/>
  <c r="BVU8" i="3"/>
  <c r="GO8" i="3"/>
  <c r="BSM8" i="3"/>
  <c r="AXK8" i="3"/>
  <c r="ELW8" i="3"/>
  <c r="BMN8" i="3"/>
  <c r="DEP8" i="3"/>
  <c r="EFI8" i="3"/>
  <c r="CZN8" i="3"/>
  <c r="DEK8" i="3"/>
  <c r="CIL8" i="3"/>
  <c r="AHZ8" i="3"/>
  <c r="BNH8" i="3"/>
  <c r="DNE8" i="3"/>
  <c r="CLI8" i="3"/>
  <c r="CJ8" i="3"/>
  <c r="AGO8" i="3"/>
  <c r="SV8" i="3"/>
  <c r="AQD8" i="3"/>
  <c r="WQ8" i="3"/>
  <c r="ABY8" i="3"/>
  <c r="ADL8" i="3"/>
  <c r="FE8" i="3"/>
  <c r="CTJ8" i="3"/>
  <c r="GR8" i="3"/>
  <c r="DZX8" i="3"/>
  <c r="DJK8" i="3"/>
  <c r="ARX8" i="3"/>
  <c r="DWM8" i="3"/>
  <c r="MW8" i="3"/>
  <c r="CZR8" i="3"/>
  <c r="BAM8" i="3"/>
  <c r="EMT8" i="3"/>
  <c r="EMX8" i="3"/>
  <c r="EJJ8" i="3"/>
  <c r="AFS8" i="3"/>
  <c r="CJE8" i="3"/>
  <c r="DIW8" i="3"/>
  <c r="AQZ8" i="3"/>
  <c r="CKD8" i="3"/>
  <c r="DJB8" i="3"/>
  <c r="ALC8" i="3"/>
  <c r="ZV8" i="3"/>
  <c r="ST8" i="3"/>
  <c r="DVU8" i="3"/>
  <c r="AWQ8" i="3"/>
  <c r="BIO8" i="3"/>
  <c r="AEF8" i="3"/>
  <c r="CWQ8" i="3"/>
  <c r="ECT8" i="3"/>
  <c r="DBU8" i="3"/>
  <c r="EGM8" i="3"/>
  <c r="AVG8" i="3"/>
  <c r="ANB8" i="3"/>
  <c r="AKY8" i="3"/>
  <c r="QM8" i="3"/>
  <c r="BRN8" i="3"/>
  <c r="F71" i="2"/>
  <c r="EHJ8" i="3"/>
  <c r="VZ8" i="3"/>
  <c r="EMJ8" i="3"/>
  <c r="CUD8" i="3"/>
  <c r="ENN8" i="3"/>
  <c r="CFT8" i="3"/>
  <c r="BHX8" i="3"/>
  <c r="CCK8" i="3"/>
  <c r="BWF8" i="3"/>
  <c r="EOG8" i="3"/>
  <c r="AHU8" i="3"/>
  <c r="EAB8" i="3"/>
  <c r="BXA8" i="3"/>
  <c r="BXD8" i="3"/>
  <c r="IE8" i="3"/>
  <c r="CPN8" i="3"/>
  <c r="EA8" i="3"/>
  <c r="HS8" i="3"/>
  <c r="ANN8" i="3"/>
  <c r="EET8" i="3"/>
  <c r="AEL8" i="3"/>
  <c r="BTQ8" i="3"/>
  <c r="G51" i="2"/>
  <c r="BR8" i="3"/>
  <c r="BGS8" i="3"/>
  <c r="AYN8" i="3"/>
  <c r="ARV8" i="3"/>
  <c r="BYJ8" i="3"/>
  <c r="DN8" i="3"/>
  <c r="QB8" i="3"/>
  <c r="CWX8" i="3"/>
  <c r="EDX8" i="3"/>
  <c r="CDF8" i="3"/>
  <c r="EFB8" i="3"/>
  <c r="CSY8" i="3"/>
  <c r="EKS8" i="3"/>
  <c r="BJN8" i="3"/>
  <c r="AMW8" i="3"/>
  <c r="CQA8" i="3"/>
  <c r="BMM8" i="3"/>
  <c r="BCN8" i="3"/>
  <c r="BOF8" i="3"/>
  <c r="CMH8" i="3"/>
  <c r="CFJ8" i="3"/>
  <c r="IX8" i="3"/>
  <c r="APT8" i="3"/>
  <c r="CEA8" i="3"/>
  <c r="DGK8" i="3"/>
  <c r="BDN8" i="3"/>
  <c r="BOW8" i="3"/>
  <c r="DWT8" i="3"/>
  <c r="DLK8" i="3"/>
  <c r="APW8" i="3"/>
  <c r="CSN8" i="3"/>
  <c r="BEV8" i="3"/>
  <c r="AFA8" i="3"/>
  <c r="COJ8" i="3"/>
  <c r="DAJ8" i="3"/>
  <c r="CEK8" i="3"/>
  <c r="HD8" i="3"/>
  <c r="CQI8" i="3"/>
  <c r="DFG8" i="3"/>
  <c r="DUT8" i="3"/>
  <c r="CCM8" i="3"/>
  <c r="CTF8" i="3"/>
  <c r="CTM8" i="3"/>
  <c r="DFI8" i="3"/>
  <c r="CMG8" i="3"/>
  <c r="ENO8" i="3"/>
  <c r="COU8" i="3"/>
  <c r="BMY8" i="3"/>
  <c r="BWU8" i="3"/>
  <c r="ADT8" i="3"/>
  <c r="EOB8" i="3"/>
  <c r="AXH8" i="3"/>
  <c r="DBZ8" i="3"/>
  <c r="BBF8" i="3"/>
  <c r="BER8" i="3"/>
  <c r="JG8" i="3"/>
  <c r="CGO8" i="3"/>
  <c r="EEJ8" i="3"/>
  <c r="CAU8" i="3"/>
  <c r="KY8" i="3"/>
  <c r="CIK8" i="3"/>
  <c r="BKZ8" i="3"/>
  <c r="CMN8" i="3"/>
  <c r="AZJ8" i="3"/>
  <c r="CRC8" i="3"/>
  <c r="AKD8" i="3"/>
  <c r="A8" i="3"/>
  <c r="CUI8" i="3"/>
  <c r="CEP8" i="3"/>
  <c r="CDC8" i="3"/>
  <c r="SX8" i="3"/>
  <c r="TE8" i="3"/>
  <c r="ANF8" i="3"/>
  <c r="ABF8" i="3"/>
  <c r="EBB8" i="3"/>
  <c r="BTS8" i="3"/>
  <c r="AHS8" i="3"/>
  <c r="BG8" i="3"/>
  <c r="COC8" i="3"/>
  <c r="AFF8" i="3"/>
  <c r="GA8" i="3"/>
  <c r="COV8" i="3"/>
  <c r="DOG8" i="3"/>
  <c r="DKK8" i="3"/>
  <c r="EBH8" i="3"/>
  <c r="EGI8" i="3"/>
  <c r="EIT8" i="3"/>
  <c r="COQ8" i="3"/>
  <c r="AE8" i="3"/>
  <c r="AH47" i="3"/>
  <c r="G86" i="2"/>
  <c r="DJU8" i="3"/>
  <c r="RR8" i="3"/>
  <c r="BQV8" i="3"/>
  <c r="CVO8" i="3"/>
  <c r="BWM8" i="3"/>
  <c r="AMK8" i="3"/>
  <c r="DWI8" i="3"/>
  <c r="DYM8" i="3"/>
  <c r="EMP8" i="3"/>
  <c r="CTN8" i="3"/>
  <c r="BFE8" i="3"/>
  <c r="BSE8" i="3"/>
  <c r="ES8" i="3"/>
  <c r="EDW8" i="3"/>
  <c r="AOW8" i="3"/>
  <c r="LE8" i="3"/>
  <c r="QQ8" i="3"/>
  <c r="CML8" i="3"/>
  <c r="AOZ8" i="3"/>
  <c r="WR8" i="3"/>
  <c r="AYB8" i="3"/>
  <c r="EGX8" i="3"/>
  <c r="ELN8" i="3"/>
  <c r="CEU8" i="3"/>
  <c r="ALR8" i="3"/>
  <c r="CFS8" i="3"/>
  <c r="BQQ8" i="3"/>
  <c r="DSZ8" i="3"/>
  <c r="EBE8" i="3"/>
  <c r="CTZ8" i="3"/>
  <c r="BQT8" i="3"/>
  <c r="CTT8" i="3"/>
  <c r="BRM8" i="3"/>
  <c r="BVX8" i="3"/>
  <c r="AAR8" i="3"/>
  <c r="DWC8" i="3"/>
  <c r="DGI8" i="3"/>
  <c r="BEP8" i="3"/>
  <c r="HZ8" i="3"/>
  <c r="AIT8" i="3"/>
  <c r="BKE8" i="3"/>
  <c r="ELS8" i="3"/>
  <c r="BYH8" i="3"/>
  <c r="CZZ8" i="3"/>
  <c r="MO8" i="3"/>
  <c r="ECB8" i="3"/>
  <c r="EFP8" i="3"/>
  <c r="BMI8" i="3"/>
  <c r="AHC8" i="3"/>
  <c r="ACK8" i="3"/>
  <c r="XI8" i="3"/>
  <c r="BVJ8" i="3"/>
  <c r="CTU8" i="3"/>
  <c r="DWX8" i="3"/>
  <c r="ASB8" i="3"/>
  <c r="BAX8" i="3"/>
  <c r="AAL8" i="3"/>
  <c r="BVA8" i="3"/>
  <c r="ANM8" i="3"/>
  <c r="DZH8" i="3"/>
  <c r="CFV8" i="3"/>
  <c r="CKL8" i="3"/>
  <c r="BQX8" i="3"/>
  <c r="DJH8" i="3"/>
  <c r="DWK8" i="3"/>
  <c r="BUY8" i="3"/>
  <c r="EDG8" i="3"/>
  <c r="DWD8" i="3"/>
  <c r="DLY8" i="3"/>
  <c r="EPC8" i="3"/>
  <c r="CTE8" i="3"/>
  <c r="DKD8" i="3"/>
  <c r="CWL8" i="3"/>
  <c r="ASE8" i="3"/>
  <c r="CHY8" i="3"/>
  <c r="DXY8" i="3"/>
  <c r="YO8" i="3"/>
  <c r="CWF8" i="3"/>
  <c r="DAI8" i="3"/>
  <c r="CYO8" i="3"/>
  <c r="F61" i="2"/>
  <c r="EJY8" i="3"/>
  <c r="DNQ8" i="3"/>
  <c r="YE8" i="3"/>
  <c r="DVV8" i="3"/>
  <c r="GD8" i="3"/>
  <c r="G77" i="2"/>
  <c r="EKL8" i="3"/>
  <c r="QI8" i="3"/>
  <c r="DTY8" i="3"/>
  <c r="MV8" i="3"/>
  <c r="BAO8" i="3"/>
  <c r="BWK8" i="3"/>
  <c r="FJ8" i="3"/>
  <c r="CGF8" i="3"/>
  <c r="BFW8" i="3"/>
  <c r="EEQ8" i="3"/>
  <c r="BNQ8" i="3"/>
  <c r="DP8" i="3"/>
  <c r="AOH8" i="3"/>
  <c r="BPI8" i="3"/>
  <c r="DHF8" i="3"/>
  <c r="ZA8" i="3"/>
  <c r="LI8" i="3"/>
  <c r="DWW8" i="3"/>
  <c r="EDI8" i="3"/>
  <c r="AFR8" i="3"/>
  <c r="F8" i="3"/>
  <c r="BNK8" i="3"/>
  <c r="DLR8" i="3"/>
  <c r="EIB8" i="3"/>
  <c r="BOT8" i="3"/>
  <c r="DPB8" i="3"/>
  <c r="YJ8" i="3"/>
  <c r="AYY8" i="3"/>
  <c r="EER8" i="3"/>
  <c r="CQK8" i="3"/>
  <c r="DVC8" i="3"/>
  <c r="DUH8" i="3"/>
  <c r="BBW8" i="3"/>
  <c r="CVB8" i="3"/>
  <c r="ACE8" i="3"/>
  <c r="EL8" i="3"/>
  <c r="BPX8" i="3"/>
  <c r="BUX8" i="3"/>
  <c r="AQG8" i="3"/>
  <c r="BPP8" i="3"/>
  <c r="CPU8" i="3"/>
  <c r="BQU8" i="3"/>
  <c r="RS8" i="3"/>
  <c r="BOA8" i="3"/>
  <c r="AXN8" i="3"/>
  <c r="BEO8" i="3"/>
  <c r="BLS8" i="3"/>
  <c r="CNC8" i="3"/>
  <c r="DDE8" i="3"/>
  <c r="F74" i="2"/>
  <c r="YN8" i="3"/>
  <c r="BZT8" i="3"/>
  <c r="QH8" i="3"/>
  <c r="DSV8" i="3"/>
  <c r="NE8" i="3"/>
  <c r="BUD8" i="3"/>
  <c r="AIL8" i="3"/>
  <c r="EPO8" i="3"/>
  <c r="BLX8" i="3"/>
  <c r="KS8" i="3"/>
  <c r="DZK8" i="3"/>
  <c r="EFE8" i="3"/>
  <c r="NM8" i="3"/>
  <c r="EBC8" i="3"/>
  <c r="DBI8" i="3"/>
  <c r="ELC8" i="3"/>
  <c r="DSR8" i="3"/>
  <c r="BTC8" i="3"/>
  <c r="DUE8" i="3"/>
  <c r="WS8" i="3"/>
  <c r="ARO8" i="3"/>
  <c r="DOD8" i="3"/>
  <c r="CSX8" i="3"/>
  <c r="DEU8" i="3"/>
  <c r="ABA8" i="3"/>
  <c r="VR8" i="3"/>
  <c r="EMH8" i="3"/>
  <c r="AXP8" i="3"/>
  <c r="CHJ8" i="3"/>
  <c r="KC8" i="3"/>
  <c r="AVO8" i="3"/>
  <c r="DKJ8" i="3"/>
  <c r="CBX8" i="3"/>
  <c r="DHC8" i="3"/>
  <c r="ADJ8" i="3"/>
  <c r="CPS8" i="3"/>
  <c r="EKJ8" i="3"/>
  <c r="DCQ8" i="3"/>
  <c r="DJR8" i="3"/>
  <c r="CCU8" i="3"/>
  <c r="AEJ8" i="3"/>
  <c r="EJN8" i="3"/>
  <c r="APD8" i="3"/>
  <c r="DBK8" i="3"/>
  <c r="AZX8" i="3"/>
  <c r="AIB8" i="3"/>
  <c r="BEQ8" i="3"/>
  <c r="CDG8" i="3"/>
  <c r="BWL8" i="3"/>
  <c r="BYL8" i="3"/>
  <c r="ANA8" i="3"/>
  <c r="CYT8" i="3"/>
  <c r="DI8" i="3"/>
  <c r="CRK8" i="3"/>
  <c r="EPY8" i="3"/>
  <c r="APL8" i="3"/>
  <c r="JM8" i="3"/>
  <c r="DXO8" i="3"/>
  <c r="BKD8" i="3"/>
  <c r="CVQ8" i="3"/>
  <c r="CQR8" i="3"/>
  <c r="YA8" i="3"/>
  <c r="CMO8" i="3"/>
  <c r="CIO8" i="3"/>
  <c r="CDU8" i="3"/>
  <c r="CKJ8" i="3"/>
  <c r="FO8" i="3"/>
  <c r="AH46" i="3"/>
  <c r="BWB8" i="3"/>
  <c r="ENK8" i="3"/>
  <c r="BPC8" i="3"/>
  <c r="BFV8" i="3"/>
  <c r="ASS8" i="3"/>
  <c r="EGN8" i="3"/>
  <c r="EMI8" i="3"/>
  <c r="EK8" i="3"/>
  <c r="DSD8" i="3"/>
  <c r="ELA8" i="3"/>
  <c r="TW8" i="3"/>
  <c r="ELO8" i="3"/>
  <c r="BZZ8" i="3"/>
  <c r="AUY8" i="3"/>
  <c r="DGY8" i="3"/>
  <c r="AFY8" i="3"/>
  <c r="DNF8" i="3"/>
  <c r="TT8" i="3"/>
  <c r="EBL8" i="3"/>
  <c r="AGK8" i="3"/>
  <c r="AZV8" i="3"/>
  <c r="AAC8" i="3"/>
  <c r="GS8" i="3"/>
  <c r="CXV8" i="3"/>
  <c r="ECN8" i="3"/>
  <c r="EJA8" i="3"/>
  <c r="AJ8" i="3"/>
  <c r="AFZ8" i="3"/>
  <c r="DSC8" i="3"/>
  <c r="CGP8" i="3"/>
  <c r="AGP8" i="3"/>
  <c r="AJJ8" i="3"/>
  <c r="EGV8" i="3"/>
  <c r="BZK8" i="3"/>
  <c r="ENT8" i="3"/>
  <c r="EOK8" i="3"/>
  <c r="CYP8" i="3"/>
  <c r="QX8" i="3"/>
  <c r="DHU8" i="3"/>
  <c r="H47" i="3"/>
  <c r="AGX8" i="3"/>
  <c r="DEB8" i="3"/>
  <c r="ARG8" i="3"/>
  <c r="EGH8" i="3"/>
  <c r="QC8" i="3"/>
  <c r="DAM8" i="3"/>
  <c r="ASO8" i="3"/>
  <c r="CXJ8" i="3"/>
  <c r="EJE8" i="3"/>
  <c r="ABZ8" i="3"/>
  <c r="AC8" i="3"/>
  <c r="BIG8" i="3"/>
  <c r="DYO8" i="3"/>
  <c r="CLP8" i="3"/>
  <c r="DBN8" i="3"/>
  <c r="ALM8" i="3"/>
  <c r="BDJ8" i="3"/>
  <c r="DHG8" i="3"/>
  <c r="BND8" i="3"/>
  <c r="CJQ8" i="3"/>
  <c r="BFB8" i="3"/>
  <c r="DTX8" i="3"/>
  <c r="DXA8" i="3"/>
  <c r="BQO8" i="3"/>
  <c r="DWF8" i="3"/>
  <c r="AYS8" i="3"/>
  <c r="DMI8" i="3"/>
  <c r="YG8" i="3"/>
  <c r="DMA8" i="3"/>
  <c r="ECV8" i="3"/>
  <c r="DPN8" i="3"/>
  <c r="EDQ8" i="3"/>
  <c r="CYE8" i="3"/>
  <c r="CAF8" i="3"/>
  <c r="AGW8" i="3"/>
  <c r="BRW8" i="3"/>
  <c r="EES8" i="3"/>
  <c r="TN8" i="3"/>
  <c r="HB8" i="3"/>
  <c r="DWA8" i="3"/>
  <c r="BDC8" i="3"/>
  <c r="BXL8" i="3"/>
  <c r="EIE8" i="3"/>
  <c r="ECP8" i="3"/>
  <c r="DFD8" i="3"/>
  <c r="KQ8" i="3"/>
  <c r="DSJ8" i="3"/>
  <c r="EOD8" i="3"/>
  <c r="CCO8" i="3"/>
  <c r="XC8" i="3"/>
  <c r="SM8" i="3"/>
  <c r="AFJ8" i="3"/>
  <c r="DNN8" i="3"/>
  <c r="EO8" i="3"/>
  <c r="BXF8" i="3"/>
  <c r="EDC8" i="3"/>
  <c r="DDF8" i="3"/>
  <c r="AAN8" i="3"/>
  <c r="CQH8" i="3"/>
  <c r="ACM8" i="3"/>
  <c r="DOI8" i="3"/>
  <c r="CKO8" i="3"/>
  <c r="DOB8" i="3"/>
  <c r="ANV8" i="3"/>
  <c r="EJS8" i="3"/>
  <c r="DYA8" i="3"/>
  <c r="BKO8" i="3"/>
  <c r="CQM8" i="3"/>
  <c r="VF8" i="3"/>
  <c r="LL8" i="3"/>
  <c r="BLY8" i="3"/>
  <c r="AMT8" i="3"/>
  <c r="CXX8" i="3"/>
  <c r="AXX8" i="3"/>
  <c r="DHJ8" i="3"/>
  <c r="PT8" i="3"/>
  <c r="DER8" i="3"/>
  <c r="EGC8" i="3"/>
  <c r="EOM8" i="3"/>
  <c r="BM8" i="3"/>
  <c r="ELV8" i="3"/>
  <c r="DBW8" i="3"/>
  <c r="AYX8" i="3"/>
  <c r="LU8" i="3"/>
  <c r="CKH8" i="3"/>
  <c r="DLW8" i="3"/>
  <c r="EHO8" i="3"/>
  <c r="CRT8" i="3"/>
  <c r="YF8" i="3"/>
  <c r="EDF8" i="3"/>
  <c r="BQD8" i="3"/>
  <c r="HR8" i="3"/>
  <c r="EJB8" i="3"/>
  <c r="AQO8" i="3"/>
  <c r="HW8" i="3"/>
  <c r="CNL8" i="3"/>
  <c r="IF8" i="3"/>
  <c r="ABO8" i="3"/>
  <c r="BPD8" i="3"/>
  <c r="EJX8" i="3"/>
  <c r="EMU8" i="3"/>
  <c r="AQB8" i="3"/>
  <c r="DBH8" i="3"/>
  <c r="VS8" i="3"/>
  <c r="BXM8" i="3"/>
  <c r="BTO8" i="3"/>
  <c r="BYW8" i="3"/>
  <c r="BMP8" i="3"/>
  <c r="BNA8" i="3"/>
  <c r="JT8" i="3"/>
  <c r="CSV8" i="3"/>
  <c r="BHL8" i="3"/>
  <c r="DQY8" i="3"/>
  <c r="DYG8" i="3"/>
  <c r="HL8" i="3"/>
  <c r="ACR8" i="3"/>
  <c r="BMJ8" i="3"/>
  <c r="EON8" i="3"/>
  <c r="BUJ8" i="3"/>
  <c r="DNX8" i="3"/>
  <c r="ANY8" i="3"/>
  <c r="ARH8" i="3"/>
  <c r="BFM8" i="3"/>
  <c r="BCP8" i="3"/>
  <c r="CJS8" i="3"/>
  <c r="AUX8" i="3"/>
  <c r="VG8" i="3"/>
  <c r="AVZ8" i="3"/>
  <c r="BXN8" i="3"/>
  <c r="AOR8" i="3"/>
  <c r="ACS8" i="3"/>
  <c r="AWG8" i="3"/>
  <c r="DPS8" i="3"/>
  <c r="BEF8" i="3"/>
  <c r="CNP8" i="3"/>
  <c r="G15" i="2"/>
  <c r="BAL8" i="3"/>
  <c r="DWU8" i="3"/>
  <c r="ZO8" i="3"/>
  <c r="BIB8" i="3"/>
  <c r="DWO8" i="3"/>
  <c r="DTK8" i="3"/>
  <c r="DVS8" i="3"/>
  <c r="DBM8" i="3"/>
  <c r="BXZ8" i="3"/>
  <c r="DXQ8" i="3"/>
  <c r="AIF8" i="3"/>
  <c r="EBK8" i="3"/>
  <c r="ADD8" i="3"/>
  <c r="AON8" i="3"/>
  <c r="CRF8" i="3"/>
  <c r="DMU8" i="3"/>
  <c r="ABU8" i="3"/>
  <c r="CXN8" i="3"/>
  <c r="ELL8" i="3"/>
  <c r="AUB8" i="3"/>
  <c r="CGU8" i="3"/>
  <c r="BXJ8" i="3"/>
  <c r="CUM8" i="3"/>
  <c r="QZ8" i="3"/>
  <c r="CBJ8" i="3"/>
  <c r="UK8" i="3"/>
  <c r="CPH8" i="3"/>
  <c r="DUU8" i="3"/>
  <c r="DLA8" i="3"/>
  <c r="AH20" i="3"/>
  <c r="EPS8" i="3"/>
  <c r="BGX8" i="3"/>
  <c r="CQQ8" i="3"/>
  <c r="CPY8" i="3"/>
  <c r="ADV8" i="3"/>
  <c r="CCG8" i="3"/>
  <c r="BKQ8" i="3"/>
  <c r="DXG8" i="3"/>
  <c r="CFX8" i="3"/>
  <c r="DVQ8" i="3"/>
  <c r="QF8" i="3"/>
  <c r="EAK8" i="3"/>
  <c r="EDY8" i="3"/>
  <c r="G60" i="2"/>
  <c r="AJQ8" i="3"/>
  <c r="CPD8" i="3"/>
  <c r="ELT8" i="3"/>
  <c r="CKV8" i="3"/>
  <c r="EMS8" i="3"/>
  <c r="CKW8" i="3"/>
  <c r="AH8" i="3"/>
  <c r="CPO8" i="3"/>
  <c r="BEJ8" i="3"/>
  <c r="AXB8" i="3"/>
  <c r="CWD8" i="3"/>
  <c r="DVT8" i="3"/>
  <c r="EDT8" i="3"/>
  <c r="DJ8" i="3"/>
  <c r="AYR8" i="3"/>
  <c r="DWB8" i="3"/>
  <c r="JL8" i="3"/>
  <c r="AAX8" i="3"/>
  <c r="IK8" i="3"/>
  <c r="CFA8" i="3"/>
  <c r="BYY8" i="3"/>
  <c r="EGY8" i="3"/>
  <c r="SA8" i="3"/>
  <c r="DTR8" i="3"/>
  <c r="EKR8" i="3"/>
  <c r="BWV8" i="3"/>
  <c r="CRJ8" i="3"/>
  <c r="AOV8" i="3"/>
  <c r="F52" i="2"/>
  <c r="CWE8" i="3"/>
  <c r="CNO8" i="3"/>
  <c r="DAE8" i="3"/>
  <c r="EOH8" i="3"/>
  <c r="BYG8" i="3"/>
  <c r="CYJ8" i="3"/>
  <c r="BUQ8" i="3"/>
  <c r="DNW8" i="3"/>
  <c r="TQ8" i="3"/>
  <c r="CVW8" i="3"/>
  <c r="CBU8" i="3"/>
  <c r="CAL8" i="3"/>
  <c r="CXF8" i="3"/>
  <c r="CDV8" i="3"/>
  <c r="QO8" i="3"/>
  <c r="BVP8" i="3"/>
  <c r="AZA8" i="3"/>
  <c r="MS8" i="3"/>
  <c r="BRU8" i="3"/>
  <c r="DHT8" i="3"/>
  <c r="CKS8" i="3"/>
  <c r="CXY8" i="3"/>
  <c r="II8" i="3"/>
  <c r="EKG8" i="3"/>
  <c r="DTF8" i="3"/>
  <c r="DXK8" i="3"/>
  <c r="CRI8" i="3"/>
  <c r="CJV8" i="3"/>
  <c r="BES8" i="3"/>
  <c r="EMQ8" i="3"/>
  <c r="GU8" i="3"/>
  <c r="DQC8" i="3"/>
  <c r="AAU8" i="3"/>
  <c r="KX8" i="3"/>
  <c r="AXC8" i="3"/>
  <c r="EDK8" i="3"/>
  <c r="LA8" i="3"/>
  <c r="CXB8" i="3"/>
  <c r="EKB8" i="3"/>
  <c r="ABX8" i="3"/>
  <c r="HA8" i="3"/>
  <c r="G59" i="2"/>
  <c r="BFP8" i="3"/>
  <c r="BWN8" i="3"/>
  <c r="BSF8" i="3"/>
  <c r="VD8" i="3"/>
  <c r="G61" i="2"/>
  <c r="EEW8" i="3"/>
  <c r="AST8" i="3"/>
  <c r="AYP8" i="3"/>
  <c r="CHC8" i="3"/>
  <c r="SC8" i="3"/>
  <c r="DZI8" i="3"/>
  <c r="BVS8" i="3"/>
  <c r="AHV8" i="3"/>
  <c r="DYI8" i="3"/>
  <c r="LV8" i="3"/>
  <c r="DXU8" i="3"/>
  <c r="CYC8" i="3"/>
  <c r="EDP8" i="3"/>
  <c r="BYF8" i="3"/>
  <c r="KN8" i="3"/>
  <c r="ZC8" i="3"/>
  <c r="CNU8" i="3"/>
  <c r="DKL8" i="3"/>
  <c r="DKO8" i="3"/>
  <c r="BKG8" i="3"/>
  <c r="UB8" i="3"/>
  <c r="EDE8" i="3"/>
  <c r="CZW8" i="3"/>
  <c r="CDT8" i="3"/>
  <c r="AGM8" i="3"/>
  <c r="BPA8" i="3"/>
  <c r="CVR8" i="3"/>
  <c r="BIM8" i="3"/>
  <c r="CRY8" i="3"/>
  <c r="OR8" i="3"/>
  <c r="BD8" i="3"/>
  <c r="DDY8" i="3"/>
  <c r="BDV8" i="3"/>
  <c r="ARB8" i="3"/>
  <c r="AAG8" i="3"/>
  <c r="DZR8" i="3"/>
  <c r="DET8" i="3"/>
  <c r="DQA8" i="3"/>
  <c r="AVR8" i="3"/>
  <c r="BCE8" i="3"/>
  <c r="BOU8" i="3"/>
  <c r="CAI8" i="3"/>
  <c r="CFE8" i="3"/>
  <c r="LJ8" i="3"/>
  <c r="CB8" i="3"/>
  <c r="WN8" i="3"/>
  <c r="CDL8" i="3"/>
  <c r="AK8" i="3"/>
  <c r="BSP8" i="3"/>
  <c r="EPP8" i="3"/>
  <c r="OW8" i="3"/>
  <c r="UH8" i="3"/>
  <c r="CQP8" i="3"/>
  <c r="CMS8" i="3"/>
  <c r="CFY8" i="3"/>
  <c r="CBV8" i="3"/>
  <c r="BDY8" i="3"/>
  <c r="P8" i="3"/>
  <c r="APP8" i="3"/>
  <c r="RC8" i="3"/>
  <c r="CJT8" i="3"/>
  <c r="AGZ8" i="3"/>
  <c r="CGS8" i="3"/>
  <c r="CXT8" i="3"/>
  <c r="BJA8" i="3"/>
  <c r="AKQ8" i="3"/>
  <c r="ENQ8" i="3"/>
  <c r="COZ8" i="3"/>
  <c r="CKY8" i="3"/>
  <c r="ELY8" i="3"/>
  <c r="BQI8" i="3"/>
  <c r="BRJ8" i="3"/>
  <c r="BAC8" i="3"/>
  <c r="DDA8" i="3"/>
  <c r="DRT8" i="3"/>
  <c r="PF8" i="3"/>
  <c r="BVG8" i="3"/>
  <c r="Y8" i="3"/>
  <c r="DND8" i="3"/>
  <c r="CCS8" i="3"/>
  <c r="CSQ8" i="3"/>
  <c r="BRZ8" i="3"/>
  <c r="APB8" i="3"/>
  <c r="CLF8" i="3"/>
  <c r="EQ8" i="3"/>
  <c r="AO8" i="3"/>
  <c r="DIT8" i="3"/>
  <c r="VO8" i="3"/>
  <c r="CQO8" i="3"/>
  <c r="S8" i="3"/>
  <c r="AN8" i="3"/>
  <c r="AWT8" i="3"/>
  <c r="MB8" i="3"/>
  <c r="DXH8" i="3"/>
  <c r="BNC8" i="3"/>
  <c r="HP8" i="3"/>
  <c r="AVA8" i="3"/>
  <c r="G72" i="2"/>
  <c r="DLI8" i="3"/>
  <c r="WW8" i="3"/>
  <c r="EFU8" i="3"/>
  <c r="BYP8" i="3"/>
  <c r="BDR8" i="3"/>
  <c r="CEJ8" i="3"/>
  <c r="EJW8" i="3"/>
  <c r="BUE8" i="3"/>
  <c r="CIT8" i="3"/>
  <c r="ADQ8" i="3"/>
  <c r="BN8" i="3"/>
  <c r="SD8" i="3"/>
  <c r="BFA8" i="3"/>
  <c r="CS8" i="3"/>
  <c r="EMG8" i="3"/>
  <c r="ASW8" i="3"/>
  <c r="GK8" i="3"/>
  <c r="CCQ8" i="3"/>
  <c r="BSS8" i="3"/>
  <c r="DUP8" i="3"/>
  <c r="NT8" i="3"/>
  <c r="NY8" i="3"/>
  <c r="CRA8" i="3"/>
  <c r="IN8" i="3"/>
  <c r="UE8" i="3"/>
  <c r="CRP8" i="3"/>
  <c r="CQG8" i="3"/>
  <c r="WD8" i="3"/>
  <c r="CSH8" i="3"/>
  <c r="DEI8" i="3"/>
  <c r="BCT8" i="3"/>
  <c r="DQT8" i="3"/>
  <c r="CUP8" i="3"/>
  <c r="CCL8" i="3"/>
  <c r="CLV8" i="3"/>
  <c r="ASL8" i="3"/>
  <c r="AHQ8" i="3"/>
  <c r="AMD8" i="3"/>
  <c r="ECO8" i="3"/>
  <c r="DVJ8" i="3"/>
  <c r="BKX8" i="3"/>
  <c r="CDX8" i="3"/>
  <c r="EMC8" i="3"/>
  <c r="CSA8" i="3"/>
  <c r="VY8" i="3"/>
  <c r="CZJ8" i="3"/>
  <c r="AEZ8" i="3"/>
  <c r="CJP8" i="3"/>
  <c r="OQ8" i="3"/>
  <c r="BPU8" i="3"/>
  <c r="JB8" i="3"/>
  <c r="ND8" i="3"/>
  <c r="RN8" i="3"/>
  <c r="CIU8" i="3"/>
  <c r="RY8" i="3"/>
  <c r="MQ8" i="3"/>
  <c r="Z8" i="3"/>
  <c r="CLJ8" i="3"/>
  <c r="APJ8" i="3"/>
  <c r="G89" i="2"/>
  <c r="F68" i="2"/>
  <c r="EBA8" i="3"/>
  <c r="BVF8" i="3"/>
  <c r="BUZ8" i="3"/>
  <c r="CYD8" i="3"/>
  <c r="CQW8" i="3"/>
  <c r="BOS8" i="3"/>
  <c r="ABH8" i="3"/>
  <c r="CVK8" i="3"/>
  <c r="EKD8" i="3"/>
  <c r="BUM8" i="3"/>
  <c r="BKV8" i="3"/>
  <c r="CID8" i="3"/>
  <c r="BHZ8" i="3"/>
  <c r="BLT8" i="3"/>
  <c r="DFJ8" i="3"/>
  <c r="AMZ8" i="3"/>
  <c r="AIR8" i="3"/>
  <c r="DYK8" i="3"/>
  <c r="WL8" i="3"/>
  <c r="AUC8" i="3"/>
  <c r="DCN8" i="3"/>
  <c r="CTA8" i="3"/>
  <c r="AJY8" i="3"/>
  <c r="DUM8" i="3"/>
  <c r="CMY8" i="3"/>
  <c r="ABS8" i="3"/>
  <c r="DTO8" i="3"/>
  <c r="HM8" i="3"/>
  <c r="ASU8" i="3"/>
  <c r="CGZ8" i="3"/>
  <c r="PI8" i="3"/>
  <c r="BRE8" i="3"/>
  <c r="H8" i="3"/>
  <c r="DGA8" i="3"/>
  <c r="BGD8" i="3"/>
  <c r="BNR8" i="3"/>
  <c r="AQI8" i="3"/>
  <c r="DJL8" i="3"/>
  <c r="EHH8" i="3"/>
  <c r="AKU8" i="3"/>
  <c r="AJZ8" i="3"/>
  <c r="DLZ8" i="3"/>
  <c r="BDB8" i="3"/>
  <c r="AIS8" i="3"/>
  <c r="G42" i="2"/>
  <c r="QW8" i="3"/>
  <c r="CKI8" i="3"/>
  <c r="DOU8" i="3"/>
  <c r="OC8" i="3"/>
  <c r="BRF8" i="3"/>
  <c r="ARD8" i="3"/>
  <c r="BSR8" i="3"/>
  <c r="AUN8" i="3"/>
  <c r="BCW8" i="3"/>
  <c r="BQE8" i="3"/>
  <c r="ANU8" i="3"/>
  <c r="RU8" i="3"/>
  <c r="DZJ8" i="3"/>
  <c r="DGX8" i="3"/>
  <c r="BZ8" i="3"/>
  <c r="DY8" i="3"/>
  <c r="DCT8" i="3"/>
  <c r="DFC8" i="3"/>
  <c r="AJN8" i="3"/>
  <c r="YY8" i="3"/>
  <c r="BVK8" i="3"/>
  <c r="DOF8" i="3"/>
  <c r="XX8" i="3"/>
  <c r="DAZ8" i="3"/>
  <c r="AY8" i="3"/>
  <c r="GP8" i="3"/>
  <c r="ENZ8" i="3"/>
  <c r="BHM8" i="3"/>
  <c r="LW8" i="3"/>
  <c r="BTG8" i="3"/>
  <c r="CPM8" i="3"/>
  <c r="TK8" i="3"/>
  <c r="EFR8" i="3"/>
  <c r="DDI8" i="3"/>
  <c r="DDU8" i="3"/>
  <c r="BOZ8" i="3"/>
  <c r="FA8" i="3"/>
  <c r="EGG8" i="3"/>
  <c r="CQ8" i="3"/>
  <c r="AHP8" i="3"/>
  <c r="AZI8" i="3"/>
  <c r="DRM8" i="3"/>
  <c r="DRZ8" i="3"/>
  <c r="AGS8" i="3"/>
  <c r="CVT8" i="3"/>
  <c r="DDH8" i="3"/>
  <c r="APR8" i="3"/>
  <c r="DJN8" i="3"/>
  <c r="BQW8" i="3"/>
  <c r="CCP8" i="3"/>
  <c r="ANX8" i="3"/>
  <c r="DFX8" i="3"/>
  <c r="EHC8" i="3"/>
  <c r="BZJ8" i="3"/>
  <c r="BJM8" i="3"/>
  <c r="KB8" i="3"/>
  <c r="BNY8" i="3"/>
  <c r="EEM8" i="3"/>
  <c r="DXB8" i="3"/>
  <c r="DOX8" i="3"/>
  <c r="BSA8" i="3"/>
  <c r="ELQ8" i="3"/>
  <c r="ZL8" i="3"/>
  <c r="IO8" i="3"/>
  <c r="CQV8" i="3"/>
  <c r="BP8" i="3"/>
  <c r="DBG8" i="3"/>
  <c r="DPU8" i="3"/>
  <c r="CHB8" i="3"/>
  <c r="ADU8" i="3"/>
  <c r="F51" i="2"/>
  <c r="DTG8" i="3"/>
  <c r="DZW8" i="3"/>
  <c r="ZX8" i="3"/>
  <c r="YL8" i="3"/>
  <c r="DHQ8" i="3"/>
  <c r="XA8" i="3"/>
  <c r="BXX8" i="3"/>
  <c r="EJR8" i="3"/>
  <c r="EEX8" i="3"/>
  <c r="KH8" i="3"/>
  <c r="AOE8" i="3"/>
  <c r="EHZ8" i="3"/>
  <c r="BLU8" i="3"/>
  <c r="LB8" i="3"/>
  <c r="CAA8" i="3"/>
  <c r="F73" i="2"/>
  <c r="YC8" i="3"/>
  <c r="AHF8" i="3"/>
  <c r="AKC8" i="3"/>
  <c r="DCS8" i="3"/>
  <c r="AJK8" i="3"/>
  <c r="EGK8" i="3"/>
  <c r="MP8" i="3"/>
  <c r="BPB8" i="3"/>
  <c r="EEU8" i="3"/>
  <c r="EGU8" i="3"/>
  <c r="ATJ8" i="3"/>
  <c r="CEV8" i="3"/>
  <c r="AXF8" i="3"/>
  <c r="CKK8" i="3"/>
  <c r="VB8" i="3"/>
  <c r="DHB8" i="3"/>
  <c r="CBE8" i="3"/>
  <c r="DPV8" i="3"/>
  <c r="CHU8" i="3"/>
  <c r="DAG8" i="3"/>
  <c r="ECF8" i="3"/>
  <c r="CZV8" i="3"/>
  <c r="AGT8" i="3"/>
  <c r="AP8" i="3"/>
  <c r="BBZ8" i="3"/>
  <c r="BUH8" i="3"/>
  <c r="YI8" i="3"/>
  <c r="ANK8" i="3"/>
  <c r="CJA8" i="3"/>
  <c r="CBZ8" i="3"/>
  <c r="COR8" i="3"/>
  <c r="DWS8" i="3"/>
  <c r="DWY8" i="3"/>
  <c r="COD8" i="3"/>
  <c r="ENX8" i="3"/>
  <c r="DLE8" i="3"/>
  <c r="CVE8" i="3"/>
  <c r="ADI8" i="3"/>
  <c r="CKU8" i="3"/>
  <c r="CSE8" i="3"/>
  <c r="DJT8" i="3"/>
  <c r="DMS8" i="3"/>
  <c r="D8" i="3"/>
  <c r="AQC8" i="3"/>
  <c r="BZR8" i="3"/>
  <c r="ARY8" i="3"/>
  <c r="ASJ8" i="3"/>
  <c r="AVC8" i="3"/>
  <c r="BGQ8" i="3"/>
  <c r="DNV8" i="3"/>
  <c r="BMO8" i="3"/>
  <c r="EBW8" i="3"/>
  <c r="AGG8" i="3"/>
  <c r="CZ8" i="3"/>
  <c r="EMY8" i="3"/>
  <c r="CMX8" i="3"/>
  <c r="DDC8" i="3"/>
  <c r="DMK8" i="3"/>
  <c r="DNT8" i="3"/>
  <c r="BYM8" i="3"/>
  <c r="BQH8" i="3"/>
  <c r="ARF8" i="3"/>
  <c r="DPM8" i="3"/>
  <c r="LR8" i="3"/>
  <c r="CH8" i="3"/>
  <c r="DAN8" i="3"/>
  <c r="DOE8" i="3"/>
  <c r="DQL8" i="3"/>
  <c r="CLG8" i="3"/>
  <c r="DYN8" i="3"/>
  <c r="BKH8" i="3"/>
  <c r="CJW8" i="3"/>
  <c r="ALQ8" i="3"/>
  <c r="DYS8" i="3"/>
  <c r="BDL8" i="3"/>
  <c r="CPE8" i="3"/>
  <c r="CEC8" i="3"/>
  <c r="CAH8" i="3"/>
  <c r="F76" i="2"/>
  <c r="FH8" i="3"/>
  <c r="UN8" i="3"/>
  <c r="EJP8" i="3"/>
  <c r="ANH8" i="3"/>
  <c r="DMP8" i="3"/>
  <c r="AGL8" i="3"/>
  <c r="EGT8" i="3"/>
  <c r="DDD8" i="3"/>
  <c r="CWV8" i="3"/>
  <c r="DZE8" i="3"/>
  <c r="BVH8" i="3"/>
  <c r="DKH8" i="3"/>
  <c r="B8" i="3"/>
  <c r="PK8" i="3"/>
  <c r="ML8" i="3"/>
  <c r="DKQ8" i="3"/>
  <c r="DXZ8" i="3"/>
  <c r="CYG8" i="3"/>
  <c r="DEQ8" i="3"/>
  <c r="AGF8" i="3"/>
  <c r="CFI8" i="3"/>
  <c r="CWW8" i="3"/>
  <c r="PM8" i="3"/>
  <c r="BOK8" i="3"/>
  <c r="EFA8" i="3"/>
  <c r="DEZ8" i="3"/>
  <c r="DOC8" i="3"/>
  <c r="DZG8" i="3"/>
  <c r="BHH8" i="3"/>
  <c r="CVA8" i="3"/>
  <c r="DTH8" i="3"/>
  <c r="EFQ8" i="3"/>
  <c r="AJW8" i="3"/>
  <c r="DKR8" i="3"/>
  <c r="GT8" i="3"/>
  <c r="ATC8" i="3"/>
  <c r="DLD8" i="3"/>
  <c r="COW8" i="3"/>
  <c r="BMW8" i="3"/>
  <c r="ALS8" i="3"/>
  <c r="DCM8" i="3"/>
  <c r="BCR8" i="3"/>
  <c r="BWQ8" i="3"/>
  <c r="CZS8" i="3"/>
  <c r="CDJ8" i="3"/>
  <c r="BSN8" i="3"/>
  <c r="AZP8" i="3"/>
  <c r="BAE8" i="3"/>
  <c r="AEN8" i="3"/>
  <c r="DUK8" i="3"/>
  <c r="CYS8" i="3"/>
  <c r="BWH8" i="3"/>
  <c r="BTE8" i="3"/>
  <c r="EX8" i="3"/>
  <c r="CJC8" i="3"/>
  <c r="AME8" i="3"/>
  <c r="AVF8" i="3"/>
  <c r="ENV8" i="3"/>
  <c r="WP8" i="3"/>
  <c r="BHB8" i="3"/>
  <c r="AJL8" i="3"/>
  <c r="CQE8" i="3"/>
  <c r="AYO8" i="3"/>
  <c r="CN8" i="3"/>
  <c r="CXE8" i="3"/>
  <c r="BRD8" i="3"/>
  <c r="AIE8" i="3"/>
  <c r="BSQ8" i="3"/>
  <c r="EKX8" i="3"/>
  <c r="BAA8" i="3"/>
  <c r="CGI8" i="3"/>
  <c r="DGQ8" i="3"/>
  <c r="EIV8" i="3"/>
  <c r="BZY8" i="3"/>
  <c r="CGG8" i="3"/>
  <c r="OI8" i="3"/>
  <c r="DHY8" i="3"/>
  <c r="CG8" i="3"/>
  <c r="GF8" i="3"/>
  <c r="CK8" i="3"/>
  <c r="JC8" i="3"/>
  <c r="APE8" i="3"/>
  <c r="AZ8" i="3"/>
  <c r="T8" i="3"/>
  <c r="AAZ8" i="3"/>
  <c r="DMW8" i="3"/>
  <c r="CTI8" i="3"/>
  <c r="EAP8" i="3"/>
  <c r="DES8" i="3"/>
  <c r="AIZ8" i="3"/>
  <c r="CUR8" i="3"/>
  <c r="BON8" i="3"/>
  <c r="CIY8" i="3"/>
  <c r="BDU8" i="3"/>
  <c r="LN8" i="3"/>
  <c r="DNH8" i="3"/>
  <c r="MI8" i="3"/>
  <c r="CBC8" i="3"/>
  <c r="DCX8" i="3"/>
  <c r="BZV8" i="3"/>
  <c r="TC8" i="3"/>
  <c r="APV8" i="3"/>
  <c r="AT8" i="3"/>
  <c r="EOC8" i="3"/>
  <c r="EAC8" i="3"/>
  <c r="DPF8" i="3"/>
  <c r="AML8" i="3"/>
  <c r="AXG8" i="3"/>
  <c r="CWN8" i="3"/>
  <c r="CUH8" i="3"/>
  <c r="AHM8" i="3"/>
  <c r="CAR8" i="3"/>
  <c r="BQC8" i="3"/>
  <c r="DOS8" i="3"/>
  <c r="DYL8" i="3"/>
  <c r="FD8" i="3"/>
  <c r="OZ8" i="3"/>
  <c r="DCF8" i="3"/>
  <c r="BLA8" i="3"/>
  <c r="ECK8" i="3"/>
  <c r="EQA8" i="3"/>
  <c r="DYJ8" i="3"/>
  <c r="G67" i="2"/>
  <c r="DXC8" i="3"/>
  <c r="ARE8" i="3"/>
  <c r="ABV8" i="3"/>
  <c r="DFF8" i="3"/>
  <c r="CGW8" i="3"/>
  <c r="DUQ8" i="3"/>
  <c r="AIN8" i="3"/>
  <c r="DLM8" i="3"/>
  <c r="ACH8" i="3"/>
  <c r="AKG8" i="3"/>
  <c r="DRJ8" i="3"/>
  <c r="DYC8" i="3"/>
  <c r="CQB8" i="3"/>
  <c r="EJL8" i="3"/>
  <c r="BKM8" i="3"/>
  <c r="BTW8" i="3"/>
  <c r="CLE8" i="3"/>
  <c r="AJG8" i="3"/>
  <c r="CKQ8" i="3"/>
  <c r="CZE8" i="3"/>
  <c r="CXU8" i="3"/>
  <c r="DKB8" i="3"/>
  <c r="AQM8" i="3"/>
  <c r="BPG8" i="3"/>
  <c r="CSI8" i="3"/>
  <c r="BFK8" i="3"/>
  <c r="AGI8" i="3"/>
  <c r="VQ8" i="3"/>
  <c r="ZU8" i="3"/>
  <c r="CNX8" i="3"/>
  <c r="CVG8" i="3"/>
  <c r="BDE8" i="3"/>
  <c r="IV8" i="3"/>
  <c r="BO8" i="3"/>
  <c r="EPT8" i="3"/>
  <c r="BMQ8" i="3"/>
  <c r="DBL8" i="3"/>
  <c r="F27" i="2"/>
  <c r="EOL8" i="3"/>
  <c r="CWZ8" i="3"/>
  <c r="CKG8" i="3"/>
  <c r="DVO8" i="3"/>
  <c r="BUS8" i="3"/>
  <c r="NZ8" i="3"/>
  <c r="ENF8" i="3"/>
  <c r="IJ8" i="3"/>
  <c r="CZB8" i="3"/>
  <c r="AKB8" i="3"/>
  <c r="VL8" i="3"/>
  <c r="EIM8" i="3"/>
  <c r="DVM8" i="3"/>
  <c r="CRU8" i="3"/>
  <c r="EFJ8" i="3"/>
  <c r="DBE8" i="3"/>
  <c r="CAK8" i="3"/>
  <c r="AYH8" i="3"/>
  <c r="CTB8" i="3"/>
  <c r="EMD8" i="3"/>
  <c r="DWV8" i="3"/>
  <c r="BHW8" i="3"/>
  <c r="BVQ8" i="3"/>
  <c r="DDB8" i="3"/>
  <c r="ACA8" i="3"/>
  <c r="RD8" i="3"/>
  <c r="HJ8" i="3"/>
  <c r="RK8" i="3"/>
  <c r="EPZ8" i="3"/>
  <c r="BWT8" i="3"/>
  <c r="HX8" i="3"/>
  <c r="ARS8" i="3"/>
  <c r="DJG8" i="3"/>
  <c r="BFR8" i="3"/>
  <c r="PW8" i="3"/>
  <c r="CRW8" i="3"/>
  <c r="AQJ8" i="3"/>
  <c r="BUG8" i="3"/>
  <c r="BIL8" i="3"/>
  <c r="BRQ8" i="3"/>
  <c r="BGH8" i="3"/>
  <c r="ZG8" i="3"/>
  <c r="DRE8" i="3"/>
  <c r="ABR8" i="3"/>
  <c r="DRC8" i="3"/>
  <c r="F15" i="2"/>
  <c r="MJ8" i="3"/>
  <c r="BUU8" i="3"/>
  <c r="BPS8" i="3"/>
  <c r="AKW8" i="3"/>
  <c r="CQX8" i="3"/>
  <c r="CCV8" i="3"/>
  <c r="CZI8" i="3"/>
  <c r="CSL8" i="3"/>
  <c r="CFK8" i="3"/>
  <c r="DAB8" i="3"/>
  <c r="JZ8" i="3"/>
  <c r="DJA8" i="3"/>
  <c r="EJV8" i="3"/>
  <c r="BIE8" i="3"/>
  <c r="CFO8" i="3"/>
  <c r="BMH8" i="3"/>
  <c r="DNM8" i="3"/>
  <c r="HV8" i="3"/>
  <c r="CMR8" i="3"/>
  <c r="DUI8" i="3"/>
  <c r="ATB8" i="3"/>
  <c r="ADP8" i="3"/>
  <c r="CFD8" i="3"/>
  <c r="DAL8" i="3"/>
  <c r="BUV8" i="3"/>
  <c r="ATW8" i="3"/>
  <c r="BZD8" i="3"/>
  <c r="EIX8" i="3"/>
  <c r="G75" i="2"/>
  <c r="CJM8" i="3"/>
  <c r="SF8" i="3"/>
  <c r="CWC8" i="3"/>
  <c r="PG8" i="3"/>
  <c r="EEV8" i="3"/>
  <c r="EHQ8" i="3"/>
  <c r="BZG8" i="3"/>
  <c r="BXR8" i="3"/>
  <c r="CTW8" i="3"/>
  <c r="ARU8" i="3"/>
  <c r="VM8" i="3"/>
  <c r="CNK8" i="3"/>
  <c r="CDD8" i="3"/>
  <c r="BQK8" i="3"/>
  <c r="CMK8" i="3"/>
  <c r="AUU8" i="3"/>
  <c r="ALW8" i="3"/>
  <c r="ARI8" i="3"/>
  <c r="HO8" i="3"/>
  <c r="CRB8" i="3"/>
  <c r="DMH8" i="3"/>
  <c r="TL8" i="3"/>
  <c r="BBE8" i="3"/>
  <c r="CYL8" i="3"/>
  <c r="KL8" i="3"/>
  <c r="EQI8" i="3"/>
  <c r="CUS8" i="3"/>
  <c r="BNG8" i="3"/>
  <c r="DCJ8" i="3"/>
  <c r="ARQ8" i="3"/>
  <c r="BRC8" i="3"/>
  <c r="CZM8" i="3"/>
  <c r="BXO8" i="3"/>
  <c r="BSZ8" i="3"/>
  <c r="ENP8" i="3"/>
  <c r="DFU8" i="3"/>
  <c r="BJJ8" i="3"/>
  <c r="AVX8" i="3"/>
  <c r="EBX8" i="3"/>
  <c r="CBY8" i="3"/>
  <c r="DQE8" i="3"/>
  <c r="APN8" i="3"/>
  <c r="DVD8" i="3"/>
  <c r="AOF8" i="3"/>
  <c r="LD8" i="3"/>
  <c r="GE8" i="3"/>
  <c r="BWE8" i="3"/>
  <c r="AQQ8" i="3"/>
  <c r="DXP8" i="3"/>
  <c r="JJ8" i="3"/>
  <c r="NC8" i="3"/>
  <c r="AOI8" i="3"/>
  <c r="EJ8" i="3"/>
  <c r="CMB8" i="3"/>
  <c r="UR8" i="3"/>
  <c r="BOV8" i="3"/>
  <c r="DLB8" i="3"/>
  <c r="AAD8" i="3"/>
  <c r="VW8" i="3"/>
  <c r="DTN8" i="3"/>
  <c r="DTB8" i="3"/>
  <c r="BGL8" i="3"/>
  <c r="AES8" i="3"/>
  <c r="CVV8" i="3"/>
  <c r="CPV8" i="3"/>
  <c r="AHG8" i="3"/>
  <c r="DRW8" i="3"/>
  <c r="EBF8" i="3"/>
  <c r="DTS8" i="3"/>
  <c r="BRG8" i="3"/>
  <c r="CHK8" i="3"/>
  <c r="CRR8" i="3"/>
  <c r="CNV8" i="3"/>
  <c r="DHD8" i="3"/>
  <c r="ARW8" i="3"/>
  <c r="DT8" i="3"/>
  <c r="AKR8" i="3"/>
  <c r="EDL8" i="3"/>
  <c r="DZV8" i="3"/>
  <c r="LM8" i="3"/>
  <c r="ZE8" i="3"/>
  <c r="BJQ8" i="3"/>
  <c r="APH8" i="3"/>
  <c r="CNJ8" i="3"/>
  <c r="IQ8" i="3"/>
  <c r="BTZ8" i="3"/>
  <c r="EFF8" i="3"/>
  <c r="BWA8" i="3"/>
  <c r="BVY8" i="3"/>
  <c r="DUV8" i="3"/>
  <c r="DGO8" i="3"/>
  <c r="ACV8" i="3"/>
  <c r="CBO8" i="3"/>
  <c r="F32" i="2"/>
  <c r="BEU8" i="3"/>
  <c r="EI8" i="3"/>
  <c r="Q8" i="3"/>
  <c r="AMA8" i="3"/>
  <c r="DKV8" i="3"/>
  <c r="BCX8" i="3"/>
  <c r="BXB8" i="3"/>
  <c r="DK8" i="3"/>
  <c r="DYF8" i="3"/>
  <c r="DAO8" i="3"/>
  <c r="DRX8" i="3"/>
  <c r="BKJ8" i="3"/>
  <c r="PX8" i="3"/>
  <c r="EIU8" i="3"/>
  <c r="AQH8" i="3"/>
  <c r="CME8" i="3"/>
  <c r="BYI8" i="3"/>
  <c r="XP8" i="3"/>
  <c r="BHR8" i="3"/>
  <c r="V8" i="3"/>
  <c r="AQS8" i="3"/>
  <c r="CNG8" i="3"/>
  <c r="ABQ8" i="3"/>
  <c r="DF8" i="3"/>
  <c r="BYO8" i="3"/>
  <c r="ANW8" i="3"/>
  <c r="FR8" i="3"/>
  <c r="ACI8" i="3"/>
  <c r="AQ8" i="3"/>
  <c r="AVQ8" i="3"/>
  <c r="DBB8" i="3"/>
  <c r="SS8" i="3"/>
  <c r="PO8" i="3"/>
  <c r="ENW8" i="3"/>
  <c r="CNS8" i="3"/>
  <c r="BVR8" i="3"/>
  <c r="CWS8" i="3"/>
  <c r="EGF8" i="3"/>
  <c r="BRP8" i="3"/>
  <c r="GL8" i="3"/>
  <c r="AIA8" i="3"/>
  <c r="AMO8" i="3"/>
  <c r="AWH8" i="3"/>
  <c r="BII8" i="3"/>
  <c r="ACP8" i="3"/>
  <c r="ATU8" i="3"/>
  <c r="SJ8" i="3"/>
  <c r="FB8" i="3"/>
  <c r="BEY8" i="3"/>
  <c r="SB8" i="3"/>
  <c r="BMU8" i="3"/>
  <c r="ZY8" i="3"/>
  <c r="DHA8" i="3"/>
  <c r="BKP8" i="3"/>
  <c r="AXL8" i="3"/>
  <c r="ECI8" i="3"/>
  <c r="BIA8" i="3"/>
  <c r="AZT8" i="3"/>
  <c r="DRS8" i="3"/>
  <c r="DQF8" i="3"/>
  <c r="OO8" i="3"/>
  <c r="RL8" i="3"/>
  <c r="CZU8" i="3"/>
  <c r="BRT8" i="3"/>
  <c r="EEH8" i="3"/>
  <c r="DQX8" i="3"/>
  <c r="CXD8" i="3"/>
  <c r="AMS8" i="3"/>
  <c r="CIP8" i="3"/>
  <c r="G50" i="2"/>
  <c r="DRD8" i="3"/>
  <c r="ACU8" i="3"/>
  <c r="DHW8" i="3"/>
  <c r="COE8" i="3"/>
  <c r="CA8" i="3"/>
  <c r="COA8" i="3"/>
  <c r="AIX8" i="3"/>
  <c r="DGJ8" i="3"/>
  <c r="DCW8" i="3"/>
  <c r="DOA8" i="3"/>
  <c r="AWC8" i="3"/>
  <c r="DEL8" i="3"/>
  <c r="BDP8" i="3"/>
  <c r="EIQ8" i="3"/>
  <c r="CMD8" i="3"/>
  <c r="DL8" i="3"/>
  <c r="CCT8" i="3"/>
  <c r="BWI8" i="3"/>
  <c r="AGD8" i="3"/>
  <c r="DTA8" i="3"/>
  <c r="CRV8" i="3"/>
  <c r="BDZ8" i="3"/>
  <c r="AXR8" i="3"/>
  <c r="NH8" i="3"/>
  <c r="QL8" i="3"/>
  <c r="ELI8" i="3"/>
  <c r="BOX8" i="3"/>
  <c r="DDP8" i="3"/>
  <c r="BFU8" i="3"/>
  <c r="NG8" i="3"/>
  <c r="EAJ8" i="3"/>
  <c r="FU8" i="3"/>
  <c r="G88" i="2"/>
  <c r="XN8" i="3"/>
  <c r="AUL8" i="3"/>
  <c r="KE8" i="3"/>
  <c r="DRI8" i="3"/>
  <c r="FC8" i="3"/>
  <c r="AXD8" i="3"/>
  <c r="BSJ8" i="3"/>
  <c r="ELG8" i="3"/>
  <c r="DSN8" i="3"/>
  <c r="AAM8" i="3"/>
  <c r="EKW8" i="3"/>
  <c r="ACC8" i="3"/>
  <c r="AYC8" i="3"/>
  <c r="AAH8" i="3"/>
  <c r="CLA8" i="3"/>
  <c r="DNB8" i="3"/>
  <c r="BYT8" i="3"/>
  <c r="BRK8" i="3"/>
  <c r="AAQ8" i="3"/>
  <c r="DPG8" i="3"/>
  <c r="BOC8" i="3"/>
  <c r="DNK8" i="3"/>
  <c r="CRX8" i="3"/>
  <c r="DKG8" i="3"/>
  <c r="BXT8" i="3"/>
  <c r="DQO8" i="3"/>
  <c r="BGT8" i="3"/>
  <c r="DIB8" i="3"/>
  <c r="BOI8" i="3"/>
  <c r="DUC8" i="3"/>
  <c r="EMO8" i="3"/>
  <c r="AXV8" i="3"/>
  <c r="EDB8" i="3"/>
  <c r="DGS8" i="3"/>
  <c r="AZG8" i="3"/>
  <c r="CGD8" i="3"/>
  <c r="BEG8" i="3"/>
  <c r="CZO8" i="3"/>
  <c r="BX8" i="3"/>
  <c r="DR8" i="3"/>
  <c r="EAW8" i="3"/>
  <c r="BMD8" i="3"/>
  <c r="CFQ8" i="3"/>
  <c r="CSM8" i="3"/>
  <c r="DTP8" i="3"/>
  <c r="CSU8" i="3"/>
  <c r="BBM8" i="3"/>
  <c r="BW8" i="3"/>
  <c r="CLZ8" i="3"/>
  <c r="COB8" i="3"/>
  <c r="EPI8" i="3"/>
  <c r="XJ8" i="3"/>
  <c r="BFS8" i="3"/>
  <c r="CXM8" i="3"/>
  <c r="DDJ8" i="3"/>
  <c r="DTT8" i="3"/>
  <c r="PS8" i="3"/>
  <c r="DCV8" i="3"/>
  <c r="DSE8" i="3"/>
  <c r="JD8" i="3"/>
  <c r="NX8" i="3"/>
  <c r="EKQ8" i="3"/>
  <c r="TH8" i="3"/>
  <c r="AWU8" i="3"/>
  <c r="AGV8" i="3"/>
  <c r="CJG8" i="3"/>
  <c r="EAL8" i="3"/>
  <c r="DHV8" i="3"/>
  <c r="BBG8" i="3"/>
  <c r="VU8" i="3"/>
  <c r="DNU8" i="3"/>
  <c r="F87" i="2"/>
  <c r="DQV8" i="3"/>
  <c r="BZL8" i="3"/>
  <c r="DTI8" i="3"/>
  <c r="BDI8" i="3"/>
  <c r="EZ8" i="3"/>
  <c r="CW8" i="3"/>
  <c r="BYD8" i="3"/>
  <c r="AEG8" i="3"/>
  <c r="ELE8" i="3"/>
  <c r="QN8" i="3"/>
  <c r="EFC8" i="3"/>
  <c r="FX8" i="3"/>
  <c r="BMK8" i="3"/>
  <c r="CTY8" i="3"/>
  <c r="EQD8" i="3"/>
  <c r="EFL8" i="3"/>
  <c r="CWT8" i="3"/>
  <c r="AOL8" i="3"/>
  <c r="BVM8" i="3"/>
  <c r="BEN8" i="3"/>
  <c r="CHS8" i="3"/>
  <c r="CPA8" i="3"/>
  <c r="E8" i="3"/>
  <c r="NA8" i="3"/>
  <c r="CLT8" i="3"/>
  <c r="BWX8" i="3"/>
  <c r="DGE8" i="3"/>
  <c r="J8" i="3"/>
  <c r="DOH8" i="3"/>
  <c r="ADH8" i="3"/>
  <c r="BUR8" i="3"/>
  <c r="DAC8" i="3"/>
  <c r="CGH8" i="3"/>
  <c r="BAD8" i="3"/>
  <c r="BOL8" i="3"/>
  <c r="ATL8" i="3"/>
  <c r="CVM8" i="3"/>
  <c r="AOX8" i="3"/>
  <c r="BOD8" i="3"/>
  <c r="EDU8" i="3"/>
  <c r="AWI8" i="3"/>
  <c r="EFH8" i="3"/>
  <c r="BHY8" i="3"/>
  <c r="EB8" i="3"/>
  <c r="EQC8" i="3"/>
  <c r="BUC8" i="3"/>
  <c r="AUH8" i="3"/>
  <c r="AGN8" i="3"/>
  <c r="AVU8" i="3"/>
  <c r="HY8" i="3"/>
  <c r="DCG8" i="3"/>
  <c r="AUE8" i="3"/>
  <c r="AAJ8" i="3"/>
  <c r="DVY8" i="3"/>
  <c r="EQF8" i="3"/>
  <c r="AHD8" i="3"/>
  <c r="G32" i="2"/>
  <c r="EPG8" i="3"/>
  <c r="DFL8" i="3"/>
  <c r="BAF8" i="3"/>
  <c r="AVB8" i="3"/>
  <c r="AWP8" i="3"/>
  <c r="JA8" i="3"/>
  <c r="YT8" i="3"/>
  <c r="EEE8" i="3"/>
  <c r="BJO8" i="3"/>
  <c r="DD8" i="3"/>
  <c r="ADF8" i="3"/>
  <c r="ZJ8" i="3"/>
  <c r="BQM8" i="3"/>
  <c r="BRL8" i="3"/>
  <c r="BMB8" i="3"/>
  <c r="BDH8" i="3"/>
  <c r="GQ8" i="3"/>
  <c r="ASQ8" i="3"/>
  <c r="CJJ8" i="3"/>
  <c r="DMM8" i="3"/>
  <c r="DQN8" i="3"/>
  <c r="CLY8" i="3"/>
  <c r="BRR8" i="3"/>
  <c r="AZB8" i="3"/>
  <c r="EJG8" i="3"/>
  <c r="BOY8" i="3"/>
  <c r="IR8" i="3"/>
  <c r="BDA8" i="3"/>
  <c r="ANR8" i="3"/>
  <c r="BPL8" i="3"/>
  <c r="ADY8" i="3"/>
  <c r="EIR8" i="3"/>
  <c r="DEH8" i="3"/>
  <c r="BIQ8" i="3"/>
  <c r="DEX8" i="3"/>
  <c r="AUZ8" i="3"/>
  <c r="CFR8" i="3"/>
  <c r="F11" i="2"/>
  <c r="CJU8" i="3"/>
  <c r="QD8" i="3"/>
  <c r="AJD8" i="3"/>
  <c r="EDJ8" i="3"/>
  <c r="CLN8" i="3"/>
  <c r="CGN8" i="3"/>
  <c r="ACW8" i="3"/>
  <c r="BSG8" i="3"/>
  <c r="JW8" i="3"/>
  <c r="DMR8" i="3"/>
  <c r="HN8" i="3"/>
  <c r="BED8" i="3"/>
  <c r="AFP8" i="3"/>
  <c r="XO8" i="3"/>
  <c r="ARP8" i="3"/>
  <c r="F86" i="2"/>
  <c r="CGX8" i="3"/>
  <c r="MX8" i="3"/>
  <c r="DSY8" i="3"/>
  <c r="ECU8" i="3"/>
  <c r="DDT8" i="3"/>
  <c r="EPJ8" i="3"/>
  <c r="CPW8" i="3"/>
  <c r="AXM8" i="3"/>
  <c r="ECM8" i="3"/>
  <c r="CJL8" i="3"/>
  <c r="DZZ8" i="3"/>
  <c r="DHM8" i="3"/>
  <c r="DJX8" i="3"/>
  <c r="DAH8" i="3"/>
  <c r="DPQ8" i="3"/>
  <c r="BJK8" i="3"/>
  <c r="BCF8" i="3"/>
  <c r="G27" i="2"/>
  <c r="ANE8" i="3"/>
  <c r="DLF8" i="3"/>
  <c r="CJI8" i="3"/>
  <c r="DGT8" i="3"/>
  <c r="DQG8" i="3"/>
  <c r="WI8" i="3"/>
  <c r="CWG8" i="3"/>
  <c r="EMR8" i="3"/>
  <c r="G37" i="2"/>
  <c r="EII8" i="3"/>
  <c r="BTP8" i="3"/>
  <c r="DYY8" i="3"/>
  <c r="BIP8" i="3"/>
  <c r="END8" i="3"/>
  <c r="BGR8" i="3"/>
  <c r="BY8" i="3"/>
  <c r="DYZ8" i="3"/>
  <c r="ATG8" i="3"/>
  <c r="NW8" i="3"/>
  <c r="ELH8" i="3"/>
  <c r="ECR8" i="3"/>
  <c r="CPX8" i="3"/>
  <c r="AXY8" i="3"/>
  <c r="BNL8" i="3"/>
  <c r="BKA8" i="3"/>
  <c r="DSM8" i="3"/>
  <c r="DPW8" i="3"/>
  <c r="WE8" i="3"/>
  <c r="IY8" i="3"/>
  <c r="ZR8" i="3"/>
  <c r="BPM8" i="3"/>
  <c r="RJ8" i="3"/>
  <c r="DEM8" i="3"/>
  <c r="DEO8" i="3"/>
  <c r="CDP8" i="3"/>
  <c r="CER8" i="3"/>
  <c r="EED8" i="3"/>
  <c r="BTI8" i="3"/>
  <c r="YK8" i="3"/>
  <c r="BAV8" i="3"/>
  <c r="ACF8" i="3"/>
  <c r="G76" i="2"/>
  <c r="BVV8" i="3"/>
  <c r="BEI8" i="3"/>
  <c r="BKL8" i="3"/>
  <c r="GH8" i="3"/>
  <c r="AMF8" i="3"/>
  <c r="CTS8" i="3"/>
  <c r="CAY8" i="3"/>
  <c r="TD8" i="3"/>
  <c r="DGZ8" i="3"/>
  <c r="CHH8" i="3"/>
  <c r="CF8" i="3"/>
  <c r="DRO8" i="3"/>
  <c r="CYZ8" i="3"/>
  <c r="BLN8" i="3"/>
  <c r="CNH8" i="3"/>
  <c r="EAZ8" i="3"/>
  <c r="CZT8" i="3"/>
  <c r="BKB8" i="3"/>
  <c r="BCL8" i="3"/>
  <c r="OK8" i="3"/>
  <c r="ASZ8" i="3"/>
  <c r="ALO8" i="3"/>
  <c r="CHD8" i="3"/>
  <c r="ACZ8" i="3"/>
  <c r="WT8" i="3"/>
  <c r="ALI8" i="3"/>
  <c r="EAH8" i="3"/>
  <c r="WZ8" i="3"/>
  <c r="CIR8" i="3"/>
  <c r="DQR8" i="3"/>
  <c r="ACJ8" i="3"/>
  <c r="CRS8" i="3"/>
  <c r="DTQ8" i="3"/>
  <c r="BCB8" i="3"/>
  <c r="DBY8" i="3"/>
  <c r="DYD8" i="3"/>
  <c r="YM8" i="3"/>
  <c r="ATX8" i="3"/>
  <c r="AQV8" i="3"/>
  <c r="NP8" i="3"/>
  <c r="AUJ8" i="3"/>
  <c r="AJT8" i="3"/>
  <c r="CT8" i="3"/>
  <c r="EEY8" i="3"/>
  <c r="CDI8" i="3"/>
  <c r="DRN8" i="3"/>
  <c r="CYN8" i="3"/>
  <c r="BAS8" i="3"/>
  <c r="DHN8" i="3"/>
  <c r="BJP8" i="3"/>
  <c r="BAZ8" i="3"/>
  <c r="ABG8" i="3"/>
  <c r="QE8" i="3"/>
  <c r="RF8" i="3"/>
  <c r="BMF8" i="3"/>
  <c r="AYM8" i="3"/>
  <c r="AWS8" i="3"/>
  <c r="BXQ8" i="3"/>
  <c r="DBO8" i="3"/>
  <c r="AVN8" i="3"/>
  <c r="DXS8" i="3"/>
  <c r="EJU8" i="3"/>
  <c r="EDR8" i="3"/>
  <c r="DZB8" i="3"/>
  <c r="RT8" i="3"/>
  <c r="DZ8" i="3"/>
  <c r="NK8" i="3"/>
  <c r="BZM8" i="3"/>
  <c r="F75" i="2"/>
  <c r="CZC8" i="3"/>
  <c r="ED8" i="3"/>
  <c r="WY8" i="3"/>
  <c r="VI8" i="3"/>
  <c r="AOO8" i="3"/>
  <c r="AWL8" i="3"/>
  <c r="CHI8" i="3"/>
  <c r="ATD8" i="3"/>
  <c r="AGR8" i="3"/>
  <c r="ACT8" i="3"/>
  <c r="EEP8" i="3"/>
  <c r="EHN8" i="3"/>
  <c r="AKX8" i="3"/>
  <c r="AEV8" i="3"/>
  <c r="AX8" i="3"/>
  <c r="CVC8" i="3"/>
  <c r="EGO8" i="3"/>
  <c r="DDS8" i="3"/>
  <c r="AFC8" i="3"/>
  <c r="AF8" i="3"/>
  <c r="AYU8" i="3"/>
  <c r="JK8" i="3"/>
  <c r="GN8" i="3"/>
  <c r="BIC8" i="3"/>
  <c r="EPL8" i="3"/>
  <c r="DQ8" i="3"/>
  <c r="EFG8" i="3"/>
  <c r="BYZ8" i="3"/>
  <c r="JN8" i="3"/>
  <c r="AW8" i="3"/>
  <c r="G40" i="2"/>
  <c r="ECA8" i="3"/>
  <c r="EC8" i="3"/>
  <c r="APU8" i="3"/>
  <c r="EJH8" i="3"/>
  <c r="BMV8" i="3"/>
  <c r="AFK8" i="3"/>
  <c r="ABW8" i="3"/>
  <c r="AZR8" i="3"/>
  <c r="KK8" i="3"/>
  <c r="UL8" i="3"/>
  <c r="ASH8" i="3"/>
  <c r="LT8" i="3"/>
  <c r="ATH8" i="3"/>
  <c r="AIJ8" i="3"/>
  <c r="BTR8" i="3"/>
  <c r="CD8" i="3"/>
  <c r="CTP8" i="3"/>
  <c r="AL8" i="3"/>
  <c r="EIY8" i="3"/>
  <c r="AND8" i="3"/>
  <c r="ANT8" i="3"/>
  <c r="CVJ8" i="3"/>
  <c r="DBC8" i="3"/>
  <c r="CYQ8" i="3"/>
  <c r="CTC8" i="3"/>
  <c r="DQM8" i="3"/>
  <c r="EOF8" i="3"/>
  <c r="DKS8" i="3"/>
  <c r="BIT8" i="3"/>
  <c r="WC8" i="3"/>
  <c r="ZM8" i="3"/>
  <c r="CIW8" i="3"/>
  <c r="BJV8" i="3"/>
  <c r="RV8" i="3"/>
  <c r="AZZ8" i="3"/>
  <c r="EMM8" i="3"/>
  <c r="EBJ8" i="3"/>
  <c r="BMX8" i="3"/>
  <c r="DEN8" i="3"/>
  <c r="WX8" i="3"/>
  <c r="CBL8" i="3"/>
  <c r="DCL8" i="3"/>
  <c r="CAW8" i="3"/>
  <c r="AMQ8" i="3"/>
  <c r="EKH8" i="3"/>
  <c r="F72" i="2"/>
  <c r="DLG8" i="3"/>
  <c r="QK8" i="3"/>
  <c r="DDZ8" i="3"/>
  <c r="DSK8" i="3"/>
  <c r="BAU8" i="3"/>
  <c r="BHO8" i="3"/>
  <c r="KO8" i="3"/>
  <c r="BHG8" i="3"/>
  <c r="EHF8" i="3"/>
  <c r="DRY8" i="3"/>
  <c r="AEI8" i="3"/>
  <c r="AFL8" i="3"/>
  <c r="AIU8" i="3"/>
  <c r="DIZ8" i="3"/>
  <c r="BVZ8" i="3"/>
  <c r="DCH8" i="3"/>
  <c r="DVN8" i="3"/>
  <c r="AWF8" i="3"/>
  <c r="ASX8" i="3"/>
  <c r="CFP8" i="3"/>
  <c r="BIF8" i="3"/>
  <c r="BGC8" i="3"/>
  <c r="BVC8" i="3"/>
  <c r="BYC8" i="3"/>
  <c r="BUP8" i="3"/>
  <c r="FL8" i="3"/>
  <c r="CMV8" i="3"/>
  <c r="CKB8" i="3"/>
  <c r="AJX8" i="3"/>
  <c r="G85" i="2"/>
  <c r="DFP8" i="3"/>
  <c r="DJI8" i="3"/>
  <c r="BQB8" i="3"/>
  <c r="BDQ8" i="3"/>
  <c r="BTT8" i="3"/>
  <c r="AB8" i="3"/>
  <c r="BZE8" i="3"/>
  <c r="DNP8" i="3"/>
  <c r="RH8" i="3"/>
  <c r="AQE8" i="3"/>
  <c r="AMG8" i="3"/>
  <c r="CZP8" i="3"/>
  <c r="DTL8" i="3"/>
  <c r="ANO8" i="3"/>
  <c r="BBP8" i="3"/>
  <c r="DEG8" i="3"/>
  <c r="AVY8" i="3"/>
  <c r="ENY8" i="3"/>
  <c r="ATV8" i="3"/>
  <c r="DMJ8" i="3"/>
  <c r="WH8" i="3"/>
  <c r="AZM8" i="3"/>
  <c r="EEO8" i="3"/>
  <c r="UT8" i="3"/>
  <c r="CYU8" i="3"/>
  <c r="DVH8" i="3"/>
  <c r="AMI8" i="3"/>
  <c r="BBA8" i="3"/>
  <c r="ZW8" i="3"/>
  <c r="BSO8" i="3"/>
  <c r="AHE8" i="3"/>
  <c r="BLQ8" i="3"/>
  <c r="WU8" i="3"/>
  <c r="QS8" i="3"/>
  <c r="F59" i="2"/>
  <c r="SK8" i="3"/>
  <c r="EKP8" i="3"/>
  <c r="F56" i="2"/>
  <c r="CTX8" i="3"/>
  <c r="DJY8" i="3"/>
  <c r="BNZ8" i="3"/>
  <c r="BH8" i="3"/>
  <c r="DBV8" i="3"/>
  <c r="JI8" i="3"/>
  <c r="CCN8" i="3"/>
  <c r="ENR8" i="3"/>
  <c r="DE8" i="3"/>
  <c r="DJW8" i="3"/>
  <c r="NS8" i="3"/>
  <c r="EBO8" i="3"/>
  <c r="BQG8" i="3"/>
  <c r="BPK8" i="3"/>
  <c r="DIG8" i="3"/>
  <c r="DSF8" i="3"/>
  <c r="CGM8" i="3"/>
  <c r="XR8" i="3"/>
  <c r="BIS8" i="3"/>
  <c r="DMG8" i="3"/>
  <c r="ALH8" i="3"/>
  <c r="CWK8" i="3"/>
  <c r="DLN8" i="3"/>
  <c r="IS8" i="3"/>
  <c r="YP8" i="3"/>
  <c r="DCZ8" i="3"/>
  <c r="CDQ8" i="3"/>
  <c r="DBA8" i="3"/>
  <c r="AIK8" i="3"/>
  <c r="DAD8" i="3"/>
  <c r="DBS8" i="3"/>
  <c r="AUK8" i="3"/>
  <c r="SU8" i="3"/>
  <c r="BGA8" i="3"/>
  <c r="TP8" i="3"/>
  <c r="DUR8" i="3"/>
  <c r="DIU8" i="3"/>
  <c r="EIS8" i="3"/>
  <c r="DCK8" i="3"/>
  <c r="HF8" i="3"/>
  <c r="CWI8" i="3"/>
  <c r="ZT8" i="3"/>
  <c r="BXU8" i="3"/>
  <c r="DOV8" i="3"/>
  <c r="PA8" i="3"/>
  <c r="ECJ8" i="3"/>
  <c r="DZT8" i="3"/>
  <c r="AGH8" i="3"/>
  <c r="CVZ8" i="3"/>
  <c r="EKE8" i="3"/>
  <c r="HH8" i="3"/>
  <c r="DAY8" i="3"/>
  <c r="AJP8" i="3"/>
  <c r="DKU8" i="3"/>
  <c r="CNM8" i="3"/>
  <c r="CWU8" i="3"/>
  <c r="ADM8" i="3"/>
  <c r="BGP8" i="3"/>
  <c r="BU8" i="3"/>
  <c r="BXW8" i="3"/>
  <c r="CYR8" i="3"/>
  <c r="MK8" i="3"/>
  <c r="CVD8" i="3"/>
  <c r="AYA8" i="3"/>
  <c r="DGN8" i="3"/>
  <c r="CFZ8" i="3"/>
  <c r="TO8" i="3"/>
  <c r="BSD8" i="3"/>
  <c r="CAD8" i="3"/>
  <c r="EGE8" i="3"/>
  <c r="DSH8" i="3"/>
  <c r="DMY8" i="3"/>
  <c r="AWJ8" i="3"/>
  <c r="FZ8" i="3"/>
  <c r="G65" i="2"/>
  <c r="FY8" i="3"/>
  <c r="EOS8" i="3"/>
  <c r="EGR8" i="3"/>
  <c r="AFV8" i="3"/>
  <c r="EJO8" i="3"/>
  <c r="CAN8" i="3"/>
  <c r="EPQ8" i="3"/>
  <c r="JE8" i="3"/>
  <c r="DUD8" i="3"/>
  <c r="CZX8" i="3"/>
  <c r="AEX8" i="3"/>
  <c r="IH8" i="3"/>
  <c r="EBU8" i="3"/>
  <c r="ELJ8" i="3"/>
  <c r="BEZ8" i="3"/>
  <c r="EOV8" i="3"/>
  <c r="DWP8" i="3"/>
  <c r="COT8" i="3"/>
  <c r="XF8" i="3"/>
  <c r="LY8" i="3"/>
  <c r="CPF8" i="3"/>
  <c r="AVD8" i="3"/>
  <c r="ALD8" i="3"/>
  <c r="BXE8" i="3"/>
  <c r="BAQ8" i="3"/>
  <c r="DPJ8" i="3"/>
  <c r="CLX8" i="3"/>
  <c r="CGR8" i="3"/>
  <c r="DU8" i="3"/>
  <c r="BDM8" i="3"/>
  <c r="EKO8" i="3"/>
  <c r="CAT8" i="3"/>
  <c r="CSZ8" i="3"/>
  <c r="CNI8" i="3"/>
  <c r="BOJ8" i="3"/>
  <c r="AEB8" i="3"/>
  <c r="CKN8" i="3"/>
  <c r="CBG8" i="3"/>
  <c r="BDF8" i="3"/>
  <c r="BZN8" i="3"/>
  <c r="BZX8" i="3"/>
  <c r="VA8" i="3"/>
  <c r="LH8" i="3"/>
  <c r="G74" i="2"/>
  <c r="ASP8" i="3"/>
  <c r="DDN8" i="3"/>
  <c r="ACL8" i="3"/>
  <c r="CSK8" i="3"/>
  <c r="BGB8" i="3"/>
  <c r="DJC8" i="3"/>
  <c r="AZF8" i="3"/>
  <c r="CLU8" i="3"/>
  <c r="DNA8" i="3"/>
  <c r="DSG8" i="3"/>
  <c r="BCQ8" i="3"/>
  <c r="EAD8" i="3"/>
  <c r="DNG8" i="3"/>
  <c r="CUA8" i="3"/>
  <c r="EIJ8" i="3"/>
  <c r="SW8" i="3"/>
  <c r="DXR8" i="3"/>
  <c r="BVD8" i="3"/>
  <c r="DSW8" i="3"/>
  <c r="ASC8" i="3"/>
  <c r="DKP8" i="3"/>
  <c r="DEA8" i="3"/>
  <c r="CSO8" i="3"/>
  <c r="EAI8" i="3"/>
  <c r="UI8" i="3"/>
  <c r="CGJ8" i="3"/>
  <c r="BMZ8" i="3"/>
  <c r="BTM8" i="3"/>
  <c r="ZZ8" i="3"/>
  <c r="AZD8" i="3"/>
  <c r="BLO8" i="3"/>
  <c r="DRV8" i="3"/>
  <c r="DS8" i="3"/>
  <c r="AFU8" i="3"/>
  <c r="EOO8" i="3"/>
  <c r="TF8" i="3"/>
  <c r="ELR8" i="3"/>
  <c r="OU8" i="3"/>
  <c r="BTN8" i="3"/>
  <c r="GB8" i="3"/>
  <c r="LQ8" i="3"/>
  <c r="W8" i="3"/>
  <c r="AKJ8" i="3"/>
  <c r="ENM8" i="3"/>
  <c r="ARR8" i="3"/>
  <c r="BJC8" i="3"/>
  <c r="BOO8" i="3"/>
  <c r="EOU8" i="3"/>
  <c r="AJR8" i="3"/>
  <c r="EMF8" i="3"/>
  <c r="DIR8" i="3"/>
  <c r="CAC8" i="3"/>
  <c r="ABJ8" i="3"/>
  <c r="AKL8" i="3"/>
  <c r="CPZ8" i="3"/>
  <c r="CUO8" i="3"/>
  <c r="DBD8" i="3"/>
  <c r="BJF8" i="3"/>
  <c r="DVI8" i="3"/>
  <c r="BZU8" i="3"/>
  <c r="PL8" i="3"/>
  <c r="DFY8" i="3"/>
  <c r="EAS8" i="3"/>
  <c r="BML8" i="3"/>
  <c r="AVM8" i="3"/>
  <c r="ALZ8" i="3"/>
  <c r="ABN8" i="3"/>
  <c r="EHB8" i="3"/>
  <c r="UF8" i="3"/>
  <c r="DUZ8" i="3"/>
  <c r="JH8" i="3"/>
  <c r="WJ8" i="3"/>
  <c r="CFH8" i="3"/>
  <c r="DKN8" i="3"/>
  <c r="ZD8" i="3"/>
  <c r="CWM8" i="3"/>
  <c r="BV8" i="3"/>
  <c r="DMD8" i="3"/>
  <c r="ANI8" i="3"/>
  <c r="CEG8" i="3"/>
  <c r="IG8" i="3"/>
  <c r="EOY8" i="3"/>
  <c r="BLC8" i="3"/>
  <c r="BCG8" i="3"/>
  <c r="AXO8" i="3"/>
  <c r="CEW8" i="3"/>
  <c r="FK8" i="3"/>
  <c r="AFB8" i="3"/>
  <c r="BGE8" i="3"/>
  <c r="XZ8" i="3"/>
  <c r="COS8" i="3"/>
  <c r="ET8" i="3"/>
  <c r="EPB8" i="3"/>
  <c r="BFT8" i="3"/>
  <c r="EPE8" i="3"/>
  <c r="KZ8" i="3"/>
  <c r="DQH8" i="3"/>
  <c r="DPD8" i="3"/>
  <c r="BMR8" i="3"/>
  <c r="EQG8" i="3"/>
  <c r="BEC8" i="3"/>
  <c r="BGJ8" i="3"/>
  <c r="BYN8" i="3"/>
  <c r="EHW8" i="3"/>
  <c r="EPA8" i="3"/>
  <c r="EHP8" i="3"/>
  <c r="AKE8" i="3"/>
  <c r="DM8" i="3"/>
  <c r="AHR8" i="3"/>
  <c r="ADZ8" i="3"/>
  <c r="EFN8" i="3"/>
  <c r="XQ8" i="3"/>
  <c r="DFO8" i="3"/>
  <c r="FQ8" i="3"/>
  <c r="BUT8" i="3"/>
  <c r="CBM8" i="3"/>
  <c r="F35" i="2"/>
  <c r="F36" i="2"/>
  <c r="AKK8" i="3"/>
  <c r="CHR8" i="3"/>
  <c r="DOK8" i="3"/>
  <c r="AOQ8" i="3"/>
  <c r="BGN8" i="3"/>
  <c r="DDK8" i="3"/>
  <c r="DXX8" i="3"/>
  <c r="ADB8" i="3"/>
  <c r="ARZ8" i="3"/>
  <c r="BTH8" i="3"/>
  <c r="EDZ8" i="3"/>
  <c r="BHV8" i="3"/>
  <c r="BZO8" i="3"/>
  <c r="CEH8" i="3"/>
  <c r="CWA8" i="3"/>
  <c r="BXI8" i="3"/>
  <c r="CGY8" i="3"/>
  <c r="AWR8" i="3"/>
  <c r="AOY8" i="3"/>
  <c r="DGD8" i="3"/>
  <c r="CBN8" i="3"/>
  <c r="DUB8" i="3"/>
  <c r="CZQ8" i="3"/>
  <c r="BCU8" i="3"/>
  <c r="BNN8" i="3"/>
  <c r="DYR8" i="3"/>
  <c r="ARA8" i="3"/>
  <c r="EG8" i="3"/>
  <c r="BTX8" i="3"/>
  <c r="CIG8" i="3"/>
  <c r="CZG8" i="3"/>
  <c r="ANG8" i="3"/>
  <c r="TS8" i="3"/>
  <c r="CZD8" i="3"/>
  <c r="AQU8" i="3"/>
  <c r="RB8" i="3"/>
  <c r="BJ8" i="3"/>
  <c r="BJG8" i="3"/>
  <c r="BJS8" i="3"/>
  <c r="DVE8" i="3"/>
  <c r="EDV8" i="3"/>
  <c r="DTW8" i="3"/>
  <c r="CCW8" i="3"/>
  <c r="APS8" i="3"/>
  <c r="BJI8" i="3"/>
  <c r="OH8" i="3"/>
  <c r="CXS8" i="3"/>
  <c r="EEL8" i="3"/>
  <c r="CEI8" i="3"/>
  <c r="HK8" i="3"/>
  <c r="CSB8" i="3"/>
  <c r="AIQ8" i="3"/>
  <c r="ATI8" i="3"/>
  <c r="RG8" i="3"/>
  <c r="DSA8" i="3"/>
  <c r="AGU8" i="3"/>
  <c r="EFV8" i="3"/>
  <c r="CJZ8" i="3"/>
  <c r="AGA8" i="3"/>
  <c r="DPK8" i="3"/>
  <c r="WF8" i="3"/>
  <c r="DSP8" i="3"/>
  <c r="ABL8" i="3"/>
  <c r="CQZ8" i="3"/>
  <c r="CC8" i="3"/>
  <c r="QU8" i="3"/>
  <c r="AMN8" i="3"/>
  <c r="CHP8" i="3"/>
  <c r="BAP8" i="3"/>
  <c r="CGT8" i="3"/>
  <c r="ON8" i="3"/>
  <c r="BIK8" i="3"/>
  <c r="EGL8" i="3"/>
  <c r="PV8" i="3"/>
  <c r="AWX8" i="3"/>
  <c r="EEG8" i="3"/>
  <c r="CAX8" i="3"/>
  <c r="BDX8" i="3"/>
  <c r="BLD8" i="3"/>
  <c r="ZF8" i="3"/>
  <c r="EV8" i="3"/>
  <c r="CRL8" i="3"/>
  <c r="CEB8" i="3"/>
  <c r="ASI8" i="3"/>
  <c r="BOB8" i="3"/>
  <c r="AUW8" i="3"/>
  <c r="AA8" i="3"/>
  <c r="ATF8" i="3"/>
  <c r="EBD8" i="3"/>
  <c r="CUU8" i="3"/>
  <c r="BUK8" i="3"/>
  <c r="DGL8" i="3"/>
  <c r="AJS8" i="3"/>
  <c r="ADX8" i="3"/>
  <c r="AMV8" i="3"/>
  <c r="CHM8" i="3"/>
  <c r="CBR8" i="3"/>
  <c r="BSW8" i="3"/>
  <c r="BFG8" i="3"/>
  <c r="CWH8" i="3"/>
  <c r="IB8" i="3"/>
  <c r="CWP8" i="3"/>
  <c r="DJQ8" i="3"/>
  <c r="PY8" i="3"/>
  <c r="VT8" i="3"/>
  <c r="DLL8" i="3"/>
  <c r="DZF8" i="3"/>
  <c r="DIV8" i="3"/>
  <c r="AEM8" i="3"/>
  <c r="CCR8" i="3"/>
  <c r="CNB8" i="3"/>
  <c r="BKI8" i="3"/>
  <c r="BJL8" i="3"/>
  <c r="AIP8" i="3"/>
  <c r="BWW8" i="3"/>
  <c r="DGB8" i="3"/>
  <c r="ABP8" i="3"/>
  <c r="MA8" i="3"/>
  <c r="DUL8" i="3"/>
  <c r="AUF8" i="3"/>
  <c r="EHT8" i="3"/>
  <c r="CGA8" i="3"/>
  <c r="CCD8" i="3"/>
  <c r="DJZ8" i="3"/>
  <c r="DKM8" i="3"/>
  <c r="CJH8" i="3"/>
  <c r="IM8" i="3"/>
  <c r="AIY8" i="3"/>
  <c r="DBP8" i="3"/>
  <c r="ATS8" i="3"/>
  <c r="DZQ8" i="3"/>
  <c r="AOK8" i="3"/>
  <c r="HU8" i="3"/>
  <c r="AAK8" i="3"/>
  <c r="G55" i="2"/>
  <c r="EFK8" i="3"/>
  <c r="AKI8" i="3"/>
  <c r="CDE8" i="3"/>
  <c r="AFM8" i="3"/>
  <c r="AAA8" i="3"/>
  <c r="CJX8" i="3"/>
  <c r="AIM8" i="3"/>
  <c r="BCH8" i="3"/>
  <c r="CCC8" i="3"/>
  <c r="BVT8" i="3"/>
  <c r="CLR8" i="3"/>
  <c r="DHS8" i="3"/>
  <c r="CKC8" i="3"/>
  <c r="CYY8" i="3"/>
  <c r="DGP8" i="3"/>
  <c r="AXW8" i="3"/>
  <c r="NJ8" i="3"/>
  <c r="TI8" i="3"/>
  <c r="BQ8" i="3"/>
  <c r="BQA8" i="3"/>
  <c r="DEE8" i="3"/>
  <c r="AAF8" i="3"/>
  <c r="ENA8" i="3"/>
  <c r="CFG8" i="3"/>
  <c r="BBS8" i="3"/>
  <c r="WK8" i="3"/>
  <c r="DHR8" i="3"/>
  <c r="AEQ8" i="3"/>
  <c r="HQ8" i="3"/>
  <c r="BBU8" i="3"/>
  <c r="AFO8" i="3"/>
  <c r="BSI8" i="3"/>
  <c r="WV8" i="3"/>
  <c r="BFY8" i="3"/>
  <c r="OJ8" i="3"/>
  <c r="DVW8" i="3"/>
  <c r="BPT8" i="3"/>
  <c r="AAE8" i="3"/>
  <c r="AEU8" i="3"/>
  <c r="BQZ8" i="3"/>
  <c r="DNR8" i="3"/>
  <c r="QA8" i="3"/>
  <c r="COY8" i="3"/>
  <c r="BKW8" i="3"/>
  <c r="DLP8" i="3"/>
  <c r="CNT8" i="3"/>
  <c r="EOQ8" i="3"/>
  <c r="ASK8" i="3"/>
  <c r="ECL8" i="3"/>
  <c r="F88" i="2"/>
  <c r="DFV8" i="3"/>
  <c r="BUL8" i="3"/>
  <c r="DA8" i="3"/>
  <c r="DVK8" i="3"/>
  <c r="BWD8" i="3"/>
  <c r="BEM8" i="3"/>
  <c r="DOQ8" i="3"/>
  <c r="CIS8" i="3"/>
  <c r="CQD8" i="3"/>
  <c r="CXC8" i="3"/>
  <c r="CWJ8" i="3"/>
  <c r="DMV8" i="3"/>
  <c r="DIP8" i="3"/>
  <c r="COK8" i="3"/>
  <c r="BBB8" i="3"/>
  <c r="DDQ8" i="3"/>
  <c r="DSU8" i="3"/>
  <c r="AKS8" i="3"/>
  <c r="AVP8" i="3"/>
  <c r="JR8" i="3"/>
  <c r="ASR8" i="3"/>
  <c r="BHK8" i="3"/>
  <c r="DHP8" i="3"/>
  <c r="AVV8" i="3"/>
  <c r="CJK8" i="3"/>
  <c r="DST8" i="3"/>
  <c r="CKT8" i="3"/>
  <c r="AOU8" i="3"/>
  <c r="EQH8" i="3"/>
  <c r="CVS8" i="3"/>
  <c r="AVE8" i="3"/>
  <c r="BCK8" i="3"/>
  <c r="EMA8" i="3"/>
  <c r="KU8" i="3"/>
  <c r="DPT8" i="3"/>
  <c r="BDG8" i="3"/>
  <c r="ACX8" i="3"/>
  <c r="AFT8" i="3"/>
  <c r="CJF8" i="3"/>
  <c r="G68" i="2"/>
  <c r="CIE8" i="3"/>
  <c r="AHB8" i="3"/>
  <c r="EDH8" i="3"/>
  <c r="BUB8" i="3"/>
  <c r="AXS8" i="3"/>
  <c r="XE8" i="3"/>
  <c r="ZI8" i="3"/>
  <c r="BVO8" i="3"/>
  <c r="DJV8" i="3"/>
  <c r="DUG8" i="3"/>
  <c r="ATO8" i="3"/>
  <c r="CFN8" i="3"/>
  <c r="DKY8" i="3"/>
  <c r="DV8" i="3"/>
  <c r="CDZ8" i="3"/>
  <c r="BGK8" i="3"/>
  <c r="TR8" i="3"/>
  <c r="BAT8" i="3"/>
  <c r="AWO8" i="3"/>
  <c r="EDD8" i="3"/>
  <c r="AJH8" i="3"/>
  <c r="ECC8" i="3"/>
  <c r="CSS8" i="3"/>
  <c r="CVU8" i="3"/>
  <c r="DUF8" i="3"/>
  <c r="BTV8" i="3"/>
  <c r="DPZ8" i="3"/>
  <c r="EIH8" i="3"/>
  <c r="AOP8" i="3"/>
  <c r="F80" i="2"/>
  <c r="AYG8" i="3"/>
  <c r="DHE8" i="3"/>
  <c r="EY8" i="3"/>
  <c r="CAS8" i="3"/>
  <c r="CBI8" i="3"/>
  <c r="ENH8" i="3"/>
  <c r="BYR8" i="3"/>
  <c r="ECX8" i="3"/>
  <c r="CTD8" i="3"/>
  <c r="BAK8" i="3"/>
  <c r="BKT8" i="3"/>
  <c r="BKN8" i="3"/>
  <c r="AOJ8" i="3"/>
  <c r="BAR8" i="3"/>
  <c r="AMJ8" i="3"/>
  <c r="ENU8" i="3"/>
  <c r="PN8" i="3"/>
  <c r="DQS8" i="3"/>
  <c r="CJR8" i="3"/>
  <c r="DNS8" i="3"/>
  <c r="EKC8" i="3"/>
  <c r="BSY8" i="3"/>
  <c r="EHY8" i="3"/>
  <c r="UV8" i="3"/>
  <c r="EFM8" i="3"/>
  <c r="MR8" i="3"/>
  <c r="AHX8" i="3"/>
  <c r="CWY8" i="3"/>
  <c r="CXA8" i="3"/>
  <c r="BLR8" i="3"/>
  <c r="CHO8" i="3"/>
  <c r="GC8" i="3"/>
  <c r="BFC8" i="3"/>
  <c r="EJF8" i="3"/>
  <c r="ATY8" i="3"/>
  <c r="AWY8" i="3"/>
  <c r="ECZ8" i="3"/>
  <c r="ENB8" i="3"/>
  <c r="CXP8" i="3"/>
  <c r="KA8" i="3"/>
  <c r="BCI8" i="3"/>
  <c r="DAS8" i="3"/>
  <c r="BRI8" i="3"/>
  <c r="IL8" i="3"/>
  <c r="DEV8" i="3"/>
  <c r="ALJ8" i="3"/>
  <c r="DNI8" i="3"/>
  <c r="BAI8" i="3"/>
  <c r="BNI8" i="3"/>
  <c r="BEH8" i="3"/>
  <c r="DZY8" i="3"/>
  <c r="QY8" i="3"/>
  <c r="XH8" i="3"/>
  <c r="GW8" i="3"/>
  <c r="DJF8" i="3"/>
  <c r="CRM8" i="3"/>
  <c r="AMB8" i="3"/>
  <c r="WB8" i="3"/>
  <c r="CMA8" i="3"/>
  <c r="CXI8" i="3"/>
  <c r="XS8" i="3"/>
  <c r="CXW8" i="3"/>
  <c r="AZH8" i="3"/>
  <c r="G36" i="2"/>
  <c r="DWR8" i="3"/>
  <c r="EOP8" i="3"/>
  <c r="G70" i="2"/>
  <c r="COH8" i="3"/>
  <c r="BZH8" i="3"/>
  <c r="BHP8" i="3"/>
  <c r="DJJ8" i="3"/>
  <c r="BLG8" i="3"/>
  <c r="CJB8" i="3"/>
  <c r="DGM8" i="3"/>
  <c r="EKU8" i="3"/>
  <c r="EEF8" i="3"/>
  <c r="AGQ8" i="3"/>
  <c r="DQU8" i="3"/>
  <c r="DGG8" i="3"/>
  <c r="OL8" i="3"/>
  <c r="BCM8" i="3"/>
  <c r="CJD8" i="3"/>
  <c r="EDS8" i="3"/>
  <c r="CRN8" i="3"/>
  <c r="LO8" i="3"/>
  <c r="YX8" i="3"/>
  <c r="DAX8" i="3"/>
  <c r="DQK8" i="3"/>
  <c r="CBQ8" i="3"/>
  <c r="BBC8" i="3"/>
  <c r="EPN8" i="3"/>
  <c r="DFZ8" i="3"/>
  <c r="BWZ8" i="3"/>
  <c r="DPC8" i="3"/>
  <c r="AV8" i="3"/>
  <c r="CPC8" i="3"/>
  <c r="CLO8" i="3"/>
  <c r="CJO8" i="3"/>
  <c r="BZP8" i="3"/>
  <c r="RZ8" i="3"/>
  <c r="EIO8" i="3"/>
  <c r="CHT8" i="3"/>
  <c r="BNM8" i="3"/>
  <c r="MU8" i="3"/>
  <c r="CUZ8" i="3"/>
  <c r="BSL8" i="3"/>
  <c r="BQS8" i="3"/>
  <c r="OF8" i="3"/>
  <c r="CMM8" i="3"/>
  <c r="SP8" i="3"/>
  <c r="ADS8" i="3"/>
  <c r="BTY8" i="3"/>
  <c r="AJO8" i="3"/>
  <c r="DPX8" i="3"/>
  <c r="NO8" i="3"/>
  <c r="CRE8" i="3"/>
  <c r="CAJ8" i="3"/>
  <c r="EAU8" i="3"/>
  <c r="AOG8" i="3"/>
  <c r="AHH8" i="3"/>
  <c r="BGM8" i="3"/>
  <c r="AXJ8" i="3"/>
  <c r="CTL8" i="3"/>
  <c r="BPF8" i="3"/>
  <c r="TV8" i="3"/>
  <c r="ARJ8" i="3"/>
  <c r="AGC8" i="3"/>
  <c r="BNF8" i="3"/>
  <c r="DIK8" i="3"/>
  <c r="DFW8" i="3"/>
  <c r="DPY8" i="3"/>
  <c r="CWO8" i="3"/>
  <c r="BKC8" i="3"/>
  <c r="EAX8" i="3"/>
  <c r="BHU8" i="3"/>
  <c r="DFR8" i="3"/>
  <c r="KD8" i="3"/>
  <c r="AHK8" i="3"/>
  <c r="EBV8" i="3"/>
  <c r="VP8" i="3"/>
  <c r="DPI8" i="3"/>
  <c r="DLS8" i="3"/>
  <c r="ELF8" i="3"/>
  <c r="EGQ8" i="3"/>
  <c r="BPW8" i="3"/>
  <c r="CCX8" i="3"/>
  <c r="DOT8" i="3"/>
  <c r="AYT8" i="3"/>
  <c r="DVB8" i="3"/>
  <c r="EAE8" i="3"/>
  <c r="DSI8" i="3"/>
  <c r="CXR8" i="3"/>
  <c r="UD8" i="3"/>
  <c r="UX8" i="3"/>
  <c r="CTK8" i="3"/>
  <c r="DFB8" i="3"/>
  <c r="BNS8" i="3"/>
  <c r="AOT8" i="3"/>
  <c r="DDW8" i="3"/>
  <c r="BQN8" i="3"/>
  <c r="BJR8" i="3"/>
  <c r="CTR8" i="3"/>
  <c r="DIQ8" i="3"/>
  <c r="CTV8" i="3"/>
  <c r="EPD8" i="3"/>
  <c r="BCC8" i="3"/>
  <c r="DFH8" i="3"/>
  <c r="ATK8" i="3"/>
  <c r="PR8" i="3"/>
  <c r="AMH8" i="3"/>
  <c r="G73" i="2"/>
  <c r="DXN8" i="3"/>
  <c r="EHS8" i="3"/>
  <c r="CYB8" i="3"/>
  <c r="ELM8" i="3"/>
  <c r="EBZ8" i="3"/>
  <c r="ECW8" i="3"/>
  <c r="BOG8" i="3"/>
  <c r="DOY8" i="3"/>
  <c r="DJM8" i="3"/>
  <c r="CII8" i="3"/>
  <c r="ABE8" i="3"/>
  <c r="CV8" i="3"/>
  <c r="AQY8" i="3"/>
  <c r="CMJ8" i="3"/>
  <c r="KW8" i="3"/>
  <c r="COX8" i="3"/>
  <c r="DBJ8" i="3"/>
  <c r="DWQ8" i="3"/>
  <c r="EPR8" i="3"/>
  <c r="QV8" i="3"/>
  <c r="ALB8" i="3"/>
  <c r="ADR8" i="3"/>
  <c r="CDN8" i="3"/>
  <c r="R8" i="3"/>
  <c r="ZK8" i="3"/>
  <c r="CVL8" i="3"/>
  <c r="BQL8" i="3"/>
  <c r="DVF8" i="3"/>
  <c r="AEW8" i="3"/>
  <c r="BA8" i="3"/>
  <c r="KI8" i="3"/>
  <c r="CGE8" i="3"/>
  <c r="ADA8" i="3"/>
  <c r="BFH8" i="3"/>
  <c r="CJY8" i="3"/>
  <c r="BLV8" i="3"/>
  <c r="BJW8" i="3"/>
  <c r="DKI8" i="3"/>
  <c r="BFO8" i="3"/>
  <c r="BYV8" i="3"/>
  <c r="LC8" i="3"/>
  <c r="DBQ8" i="3"/>
  <c r="EEN8" i="3"/>
  <c r="BUI8" i="3"/>
  <c r="EQB8" i="3"/>
  <c r="AJB8" i="3"/>
  <c r="XG8" i="3"/>
  <c r="CUG8" i="3"/>
  <c r="BDW8" i="3"/>
  <c r="CNQ8" i="3"/>
  <c r="EAY8" i="3"/>
  <c r="DQJ8" i="3"/>
  <c r="CLW8" i="3"/>
  <c r="CHF8" i="3"/>
  <c r="CRG8" i="3"/>
  <c r="ADK8" i="3"/>
  <c r="CIN8" i="3"/>
  <c r="G56" i="2"/>
  <c r="CCY8" i="3"/>
  <c r="AJM8" i="3"/>
  <c r="NB8" i="3"/>
  <c r="F53" i="2"/>
  <c r="EEZ8" i="3"/>
  <c r="EOA8" i="3"/>
  <c r="CIA8" i="3"/>
  <c r="AII8" i="3"/>
  <c r="AEE8" i="3"/>
  <c r="DEY8" i="3"/>
  <c r="UU8" i="3"/>
  <c r="DWZ8" i="3"/>
  <c r="ANS8" i="3"/>
  <c r="BLP8" i="3"/>
  <c r="BQJ8" i="3"/>
  <c r="CEY8" i="3"/>
  <c r="ACQ8" i="3"/>
  <c r="DRQ8" i="3"/>
  <c r="UY8" i="3"/>
  <c r="CEM8" i="3"/>
  <c r="DDV8" i="3"/>
  <c r="BKU8" i="3"/>
  <c r="MT8" i="3"/>
  <c r="CLM8" i="3"/>
  <c r="DGU8" i="3"/>
  <c r="EM8" i="3"/>
  <c r="DTU8" i="3"/>
  <c r="APG8" i="3"/>
  <c r="AMX8" i="3"/>
  <c r="BZS8" i="3"/>
  <c r="DPO8" i="3"/>
  <c r="CSR8" i="3"/>
  <c r="AHY8" i="3"/>
  <c r="BDS8" i="3"/>
  <c r="EGP8" i="3"/>
  <c r="PP8" i="3"/>
  <c r="DXW8" i="3"/>
  <c r="BNT8" i="3"/>
  <c r="BXC8" i="3"/>
  <c r="CUV8" i="3"/>
  <c r="BIZ8" i="3"/>
  <c r="BGO8" i="3"/>
  <c r="CVP8" i="3"/>
  <c r="BFX8" i="3"/>
  <c r="CFW8" i="3"/>
  <c r="FV8" i="3"/>
  <c r="G87" i="2"/>
  <c r="CAP8" i="3"/>
  <c r="CSP8" i="3"/>
  <c r="BZB8" i="3"/>
  <c r="AGE8" i="3"/>
  <c r="GJ8" i="3"/>
  <c r="RA8" i="3"/>
  <c r="AKM8" i="3"/>
  <c r="CHN8" i="3"/>
  <c r="ENG8" i="3"/>
  <c r="EAF8" i="3"/>
  <c r="DJO8" i="3"/>
  <c r="EKY8" i="3"/>
  <c r="BCJ8" i="3"/>
  <c r="BPZ8" i="3"/>
  <c r="TJ8" i="3"/>
  <c r="CPL8" i="3"/>
  <c r="DPA8" i="3"/>
  <c r="DAV8" i="3"/>
  <c r="CX8" i="3"/>
  <c r="AJF8" i="3"/>
  <c r="ELB8" i="3"/>
  <c r="APX8" i="3"/>
  <c r="CVH8" i="3"/>
  <c r="UC8" i="3"/>
  <c r="AGB8" i="3"/>
  <c r="CEL8" i="3"/>
  <c r="ABT8" i="3"/>
  <c r="ER8" i="3"/>
  <c r="EIG8" i="3"/>
  <c r="AFE8" i="3"/>
  <c r="BYS8" i="3"/>
  <c r="DAK8" i="3"/>
  <c r="ECH8" i="3"/>
  <c r="PB8" i="3"/>
  <c r="AEP8" i="3"/>
  <c r="DMZ8" i="3"/>
  <c r="EAQ8" i="3"/>
  <c r="EW8" i="3"/>
  <c r="MM8" i="3"/>
  <c r="ALK8" i="3"/>
  <c r="BVL8" i="3"/>
  <c r="YD8" i="3"/>
  <c r="COF8" i="3"/>
  <c r="CCH8" i="3"/>
  <c r="EMV8" i="3"/>
  <c r="AEY8" i="3"/>
  <c r="ASF8" i="3"/>
  <c r="DIO8" i="3"/>
  <c r="DVZ8" i="3"/>
  <c r="DIC8" i="3"/>
  <c r="API8" i="3"/>
  <c r="BE8" i="3"/>
  <c r="ALL8" i="3"/>
  <c r="CHE8" i="3"/>
  <c r="DTJ8" i="3"/>
  <c r="DMT8" i="3"/>
  <c r="AOB8" i="3"/>
  <c r="AIG8" i="3"/>
  <c r="CNN8" i="3"/>
  <c r="CMF8" i="3"/>
  <c r="BUN8" i="3"/>
  <c r="ATP8" i="3"/>
  <c r="BQP8" i="3"/>
  <c r="CSF8" i="3"/>
  <c r="GI8" i="3"/>
  <c r="EPM8" i="3"/>
  <c r="DVA8" i="3"/>
  <c r="EEB8" i="3"/>
  <c r="DW8" i="3"/>
  <c r="DVG8" i="3"/>
  <c r="DUS8" i="3"/>
  <c r="AWM8" i="3"/>
  <c r="BWP8" i="3"/>
  <c r="DOJ8" i="3"/>
  <c r="JF8" i="3"/>
  <c r="BXS8" i="3"/>
  <c r="CLS8" i="3"/>
  <c r="APC8" i="3"/>
  <c r="ENC8" i="3"/>
  <c r="DEJ8" i="3"/>
  <c r="EIK8" i="3"/>
  <c r="DGV8" i="3"/>
  <c r="CST8" i="3"/>
  <c r="DDL8" i="3"/>
  <c r="DNL8" i="3"/>
  <c r="EKN8" i="3"/>
  <c r="BPN8" i="3"/>
  <c r="CYV8" i="3"/>
  <c r="EOJ8" i="3"/>
  <c r="BBT8" i="3"/>
  <c r="AMU8" i="3"/>
  <c r="CSD8" i="3"/>
  <c r="AJA8" i="3"/>
  <c r="BAB8" i="3"/>
  <c r="CQT8" i="3"/>
  <c r="TZ8" i="3"/>
  <c r="AVH8" i="3"/>
  <c r="CHZ8" i="3"/>
  <c r="EBS8" i="3"/>
  <c r="CQL8" i="3"/>
  <c r="BTD8" i="3"/>
  <c r="ALY8" i="3"/>
  <c r="ADW8" i="3"/>
  <c r="EHD8" i="3"/>
  <c r="ARL8" i="3"/>
  <c r="DLT8" i="3"/>
  <c r="ELZ8" i="3"/>
  <c r="FS8" i="3"/>
  <c r="AAT8" i="3"/>
  <c r="IP8" i="3"/>
  <c r="CP8" i="3"/>
  <c r="DXL8" i="3"/>
  <c r="BRB8" i="3"/>
  <c r="ANP8" i="3"/>
  <c r="EE8" i="3"/>
  <c r="AZS8" i="3"/>
  <c r="COM8" i="3"/>
  <c r="IC8" i="3"/>
  <c r="EFW8" i="3"/>
  <c r="DBT8" i="3"/>
  <c r="YR8" i="3"/>
  <c r="ZN8" i="3"/>
  <c r="CVX8" i="3"/>
  <c r="AKV8" i="3"/>
  <c r="CXH8" i="3"/>
  <c r="BTL8" i="3"/>
  <c r="BRY8" i="3"/>
  <c r="DGF8" i="3"/>
  <c r="DYH8" i="3"/>
  <c r="AHJ8" i="3"/>
  <c r="EMB8" i="3"/>
  <c r="CGQ8" i="3"/>
  <c r="BJH8" i="3"/>
  <c r="AWW8" i="3"/>
  <c r="BYB8" i="3"/>
  <c r="RE8" i="3"/>
  <c r="AWE8" i="3"/>
  <c r="BKF8" i="3"/>
  <c r="AUS8" i="3"/>
  <c r="RQ8" i="3"/>
  <c r="BWG8" i="3"/>
  <c r="EU8" i="3"/>
  <c r="DYE8" i="3"/>
  <c r="ATA8" i="3"/>
  <c r="DG8" i="3"/>
  <c r="EBR8" i="3"/>
  <c r="BDO8" i="3"/>
  <c r="EOX8" i="3"/>
  <c r="AYI8" i="3"/>
  <c r="BRO8" i="3"/>
  <c r="CAB8" i="3"/>
  <c r="ZP8" i="3"/>
  <c r="NF8" i="3"/>
  <c r="MG8" i="3"/>
  <c r="AJU8" i="3"/>
  <c r="DZL8" i="3"/>
  <c r="BOP8" i="3"/>
  <c r="BNU8" i="3"/>
  <c r="AEC8" i="3"/>
  <c r="AIH8" i="3"/>
  <c r="DNZ8" i="3"/>
  <c r="DJS8" i="3"/>
  <c r="BJZ8" i="3"/>
  <c r="AZO8" i="3"/>
  <c r="DQP8" i="3"/>
  <c r="QG8" i="3"/>
  <c r="BAW8" i="3"/>
  <c r="ENI8" i="3"/>
  <c r="AOC8" i="3"/>
  <c r="CPJ8" i="3"/>
  <c r="BSB8" i="3"/>
  <c r="BMC8" i="3"/>
  <c r="MY8" i="3"/>
  <c r="CGK8" i="3"/>
  <c r="AEO8" i="3"/>
  <c r="DQB8" i="3"/>
  <c r="DPL8" i="3"/>
  <c r="F89" i="2"/>
  <c r="DCA8" i="3"/>
  <c r="AMM8" i="3"/>
  <c r="AIC8" i="3"/>
  <c r="DSB8" i="3"/>
  <c r="CKE8" i="3"/>
  <c r="BGZ8" i="3"/>
  <c r="YZ8" i="3"/>
  <c r="BCO8" i="3"/>
  <c r="BOM8" i="3"/>
  <c r="ADO8" i="3"/>
  <c r="CRO8" i="3"/>
  <c r="AZL8" i="3"/>
  <c r="MZ8" i="3"/>
  <c r="SY8" i="3"/>
  <c r="BUA8" i="3"/>
  <c r="AXI8" i="3"/>
  <c r="DSS8" i="3"/>
  <c r="AIW8" i="3"/>
  <c r="CDR8" i="3"/>
  <c r="CCF8" i="3"/>
  <c r="YS8" i="3"/>
  <c r="ANL8" i="3"/>
  <c r="CKF8" i="3"/>
  <c r="BTA8" i="3"/>
  <c r="BST8" i="3"/>
  <c r="AQX8" i="3"/>
  <c r="PU8" i="3"/>
  <c r="DOL8" i="3"/>
  <c r="ALF8" i="3"/>
  <c r="CVN8" i="3"/>
  <c r="BZW8" i="3"/>
  <c r="BFF8" i="3"/>
  <c r="AJC8" i="3"/>
  <c r="ALU8" i="3"/>
  <c r="BRS8" i="3"/>
  <c r="DNY8" i="3"/>
  <c r="BNX8" i="3"/>
  <c r="APY8" i="3"/>
  <c r="BC8" i="3"/>
  <c r="QR8" i="3"/>
  <c r="CFB8" i="3"/>
  <c r="AR8" i="3"/>
  <c r="HI8" i="3"/>
  <c r="BT8" i="3"/>
  <c r="CON8" i="3"/>
  <c r="CUB8" i="3"/>
  <c r="AYD8" i="3"/>
  <c r="CEX8" i="3"/>
  <c r="BFN8" i="3"/>
  <c r="EP8" i="3"/>
  <c r="DZU8" i="3"/>
  <c r="DAA8" i="3"/>
  <c r="BBQ8" i="3"/>
  <c r="CO8" i="3"/>
  <c r="AYW8" i="3"/>
  <c r="ENJ8" i="3"/>
  <c r="BLM8" i="3"/>
  <c r="ENL8" i="3"/>
  <c r="ELU8" i="3"/>
  <c r="EKF8" i="3"/>
  <c r="U8" i="3"/>
  <c r="AHI8" i="3"/>
  <c r="AAV8" i="3"/>
  <c r="CHQ8" i="3"/>
  <c r="YQ8" i="3"/>
  <c r="YV8" i="3"/>
  <c r="AWV8" i="3"/>
  <c r="AUR8" i="3"/>
  <c r="OM8" i="3"/>
  <c r="APQ8" i="3"/>
  <c r="DKA8" i="3"/>
  <c r="F81" i="2"/>
  <c r="BSC8" i="3"/>
  <c r="CR8" i="3"/>
  <c r="LX8" i="3"/>
  <c r="DUJ8" i="3"/>
  <c r="IW8" i="3"/>
  <c r="XD8" i="3"/>
  <c r="UJ8" i="3"/>
  <c r="RI8" i="3"/>
  <c r="AHA8" i="3"/>
  <c r="I8" i="3"/>
  <c r="LK8" i="3"/>
  <c r="BHN8" i="3"/>
  <c r="DRF8" i="3"/>
  <c r="AAI8" i="3"/>
  <c r="CGV8" i="3"/>
  <c r="CBB8" i="3"/>
  <c r="DEC8" i="3"/>
  <c r="BXH8" i="3"/>
  <c r="SG8" i="3"/>
  <c r="EPU8" i="3"/>
  <c r="DX8" i="3"/>
  <c r="BWO8" i="3"/>
  <c r="DZO8" i="3"/>
  <c r="EDA8" i="3"/>
  <c r="EIW8" i="3"/>
  <c r="ZB8" i="3"/>
  <c r="CRQ8" i="3"/>
  <c r="DKX8" i="3"/>
  <c r="CSW8" i="3"/>
  <c r="EQE8" i="3"/>
  <c r="BHC8" i="3"/>
  <c r="BJU8" i="3"/>
  <c r="EKT8" i="3"/>
  <c r="BI8" i="3"/>
  <c r="DO8" i="3"/>
  <c r="BNP8" i="3"/>
  <c r="CPQ8" i="3"/>
  <c r="EKA8" i="3"/>
  <c r="RX8" i="3"/>
  <c r="ZS8" i="3"/>
  <c r="EKM8" i="3"/>
  <c r="ACG8" i="3"/>
  <c r="DRH8" i="3"/>
  <c r="AWZ8" i="3"/>
  <c r="AGY8" i="3"/>
  <c r="EHX8" i="3"/>
  <c r="AJV8" i="3"/>
  <c r="EIN8" i="3"/>
  <c r="AFQ8" i="3"/>
  <c r="BEL8" i="3"/>
  <c r="DPH8" i="3"/>
  <c r="EBM8" i="3"/>
  <c r="BSH8" i="3"/>
  <c r="AQN8" i="3"/>
  <c r="CPI8" i="3"/>
  <c r="EIC8" i="3"/>
  <c r="DDO8" i="3"/>
  <c r="DOO8" i="3"/>
  <c r="OX8" i="3"/>
  <c r="BAH8" i="3"/>
  <c r="BMG8" i="3"/>
  <c r="AQR8" i="3"/>
  <c r="BMS8" i="3"/>
  <c r="ABC8" i="3"/>
  <c r="BAN8" i="3"/>
  <c r="DMF8" i="3"/>
  <c r="BFI8" i="3"/>
  <c r="L8" i="3"/>
  <c r="PD8" i="3"/>
  <c r="CIX8" i="3"/>
  <c r="BYQ8" i="3"/>
  <c r="HC8" i="3"/>
  <c r="CLB8" i="3"/>
  <c r="DKF8" i="3"/>
  <c r="CYH8" i="3"/>
  <c r="IU8" i="3"/>
  <c r="DCU8" i="3"/>
  <c r="IA8" i="3"/>
  <c r="BEK8" i="3"/>
  <c r="BLI8" i="3"/>
  <c r="F57" i="2"/>
  <c r="DME8" i="3"/>
  <c r="AI8" i="3"/>
  <c r="DRK8" i="3"/>
  <c r="XK8" i="3"/>
  <c r="BPJ8" i="3"/>
  <c r="AAO8" i="3"/>
  <c r="COO8" i="3"/>
  <c r="KJ8" i="3"/>
  <c r="GX8" i="3"/>
  <c r="AKH8" i="3"/>
  <c r="DPE8" i="3"/>
  <c r="DGW8" i="3"/>
  <c r="DKT8" i="3"/>
  <c r="DFT8" i="3"/>
  <c r="AUI8" i="3"/>
  <c r="CUL8" i="3"/>
  <c r="EGB8" i="3"/>
  <c r="ASD8" i="3"/>
  <c r="DAW8" i="3"/>
  <c r="DNJ8" i="3"/>
  <c r="SN8" i="3"/>
  <c r="BMT8" i="3"/>
  <c r="ADE8" i="3"/>
  <c r="EJT8" i="3"/>
  <c r="AVK8" i="3"/>
  <c r="BF8" i="3"/>
  <c r="BYE8" i="3"/>
  <c r="CQS8" i="3"/>
  <c r="CEO8" i="3"/>
  <c r="CCJ8" i="3"/>
  <c r="BPV8" i="3"/>
  <c r="CUN8" i="3"/>
  <c r="CBF8" i="3"/>
  <c r="AMP8" i="3"/>
  <c r="F67" i="2"/>
  <c r="TB8" i="3"/>
  <c r="CZF8" i="3"/>
  <c r="AUM8" i="3"/>
  <c r="EAG8" i="3"/>
  <c r="LF8" i="3"/>
  <c r="SL8" i="3"/>
  <c r="EGD8" i="3"/>
  <c r="DSQ8" i="3"/>
  <c r="DVX8" i="3"/>
  <c r="DCO8" i="3"/>
  <c r="BEX8" i="3"/>
  <c r="CIH8" i="3"/>
  <c r="OV8" i="3"/>
  <c r="WA8" i="3"/>
  <c r="G57" i="2"/>
  <c r="BIY8" i="3" s="1"/>
  <c r="CUW8" i="3"/>
  <c r="CLH8" i="3"/>
  <c r="DVL8" i="3"/>
  <c r="DML8" i="3"/>
  <c r="DSL8" i="3"/>
  <c r="DDR8" i="3"/>
  <c r="BKK8" i="3"/>
  <c r="AFX8" i="3"/>
  <c r="AFI8" i="3"/>
  <c r="CPG8" i="3"/>
  <c r="APO8" i="3"/>
  <c r="DLO8" i="3"/>
  <c r="DWG8" i="3"/>
  <c r="CQU8" i="3"/>
  <c r="RW8" i="3"/>
  <c r="CES8" i="3"/>
  <c r="AZQ8" i="3"/>
  <c r="CUT8" i="3"/>
  <c r="DAU8" i="3"/>
  <c r="JQ8" i="3"/>
  <c r="AAY8" i="3"/>
  <c r="EBT8" i="3"/>
  <c r="ASY8" i="3"/>
  <c r="XW8" i="3"/>
  <c r="EFS8" i="3"/>
  <c r="DIH8" i="3"/>
  <c r="DKW8" i="3"/>
  <c r="CBT8" i="3"/>
  <c r="DHX8" i="3"/>
  <c r="MH8" i="3"/>
  <c r="CNF8" i="3"/>
  <c r="AAP8" i="3"/>
  <c r="FG8" i="3"/>
  <c r="CKZ8" i="3"/>
  <c r="APZ8" i="3"/>
  <c r="BNO8" i="3"/>
  <c r="EFY8" i="3"/>
  <c r="BIR8" i="3"/>
  <c r="BBN8" i="3"/>
  <c r="RO8" i="3"/>
  <c r="BXP8" i="3"/>
  <c r="AVT8" i="3"/>
  <c r="DTE8" i="3"/>
  <c r="BPO8" i="3"/>
  <c r="EH8" i="3"/>
  <c r="DMB8" i="3"/>
  <c r="AYJ8" i="3"/>
  <c r="AUD8" i="3"/>
  <c r="BZC8" i="3"/>
  <c r="EGS8" i="3"/>
  <c r="JP8" i="3"/>
  <c r="AJI8" i="3"/>
  <c r="AFD8" i="3"/>
  <c r="BUF8" i="3"/>
  <c r="BJT8" i="3"/>
  <c r="ADG8" i="3"/>
  <c r="DIN8" i="3"/>
  <c r="BDK8" i="3"/>
  <c r="CJN8" i="3"/>
  <c r="BK8" i="3"/>
  <c r="BIV8" i="3"/>
  <c r="MC8" i="3"/>
  <c r="AJE8" i="3"/>
  <c r="FN8" i="3"/>
  <c r="TX8" i="3"/>
  <c r="CKA8" i="3"/>
  <c r="OB8" i="3"/>
  <c r="CQN8" i="3"/>
  <c r="CUX8" i="3"/>
  <c r="BGW8" i="3"/>
  <c r="BID8" i="3"/>
  <c r="DCD8" i="3"/>
  <c r="DTV8" i="3"/>
  <c r="DLH8" i="3"/>
  <c r="BBR8" i="3"/>
  <c r="KF8" i="3"/>
  <c r="VJ8" i="3"/>
  <c r="UP8" i="3"/>
  <c r="BXG8" i="3"/>
  <c r="CIF8" i="3"/>
  <c r="ATZ8" i="3"/>
  <c r="XM8" i="3"/>
  <c r="EOT8" i="3"/>
  <c r="BQF8" i="3"/>
  <c r="DAP8" i="3"/>
  <c r="BNV8" i="3"/>
  <c r="EMW8" i="3"/>
  <c r="BTJ8" i="3"/>
  <c r="JO8" i="3"/>
  <c r="CDB8" i="3"/>
  <c r="AG8" i="3"/>
  <c r="BNB8" i="3"/>
  <c r="BFJ8" i="3"/>
  <c r="AZK8" i="3"/>
  <c r="GZ8" i="3"/>
  <c r="BBY8" i="3"/>
  <c r="ME8" i="3"/>
  <c r="DFA8" i="3"/>
  <c r="ARK8" i="3"/>
  <c r="CMI8" i="3"/>
  <c r="ASG8" i="3"/>
  <c r="AVS8" i="3"/>
  <c r="AUT8" i="3"/>
  <c r="AVL8" i="3"/>
  <c r="EIZ8" i="3"/>
  <c r="ABB8" i="3"/>
  <c r="EOE8" i="3"/>
  <c r="EFX8" i="3"/>
  <c r="BXV8" i="3"/>
  <c r="NQ8" i="3"/>
  <c r="CKR8" i="3"/>
  <c r="CRD8" i="3"/>
  <c r="FW8" i="3"/>
  <c r="ANC8" i="3"/>
  <c r="DWN8" i="3"/>
  <c r="BB8" i="3"/>
  <c r="EHI8" i="3"/>
  <c r="AWA8" i="3"/>
  <c r="EPH8" i="3"/>
  <c r="BGF8" i="3"/>
  <c r="AYQ8" i="3"/>
  <c r="OG8" i="3"/>
  <c r="ELP8" i="3"/>
  <c r="BNJ8" i="3"/>
  <c r="BNW8" i="3"/>
  <c r="TG8" i="3"/>
  <c r="DIJ8" i="3"/>
  <c r="CAG8" i="3"/>
  <c r="CUK8" i="3"/>
  <c r="CQY8" i="3"/>
  <c r="DIY8" i="3"/>
  <c r="AHW8" i="3"/>
  <c r="BLJ8" i="3"/>
  <c r="ADC8" i="3"/>
  <c r="BYA8" i="3"/>
  <c r="DUW8" i="3"/>
  <c r="BLW8" i="3"/>
  <c r="HG8" i="3"/>
  <c r="BJE8" i="3"/>
  <c r="BOE8" i="3"/>
  <c r="AOA8" i="3"/>
  <c r="MD8" i="3"/>
  <c r="IT8" i="3"/>
  <c r="EJC8" i="3"/>
  <c r="DRL8" i="3"/>
  <c r="AZE8" i="3"/>
  <c r="BBO8" i="3"/>
  <c r="AHT8" i="3"/>
  <c r="BIJ8" i="3"/>
  <c r="DMX8" i="3"/>
  <c r="US8" i="3"/>
  <c r="EBQ8" i="3"/>
  <c r="BDD8" i="3"/>
  <c r="DFE8" i="3"/>
  <c r="BXY8" i="3"/>
  <c r="AWK8" i="3"/>
  <c r="DXJ8" i="3"/>
  <c r="NL8" i="3"/>
  <c r="EIP8" i="3"/>
  <c r="CEQ8" i="3"/>
  <c r="AHO8" i="3"/>
  <c r="ASM8" i="3"/>
  <c r="BBX8" i="3"/>
  <c r="BHS8" i="3"/>
  <c r="DEW8" i="3"/>
  <c r="APA8" i="3"/>
  <c r="BCZ8" i="3"/>
  <c r="WG8" i="3"/>
  <c r="CMW8" i="3"/>
  <c r="BWC8" i="3"/>
  <c r="AQT8" i="3"/>
  <c r="CGL8" i="3"/>
  <c r="AOD8" i="3"/>
  <c r="DSO8" i="3"/>
  <c r="YW8" i="3"/>
  <c r="EGW8" i="3"/>
  <c r="NI8" i="3"/>
  <c r="AET8" i="3"/>
  <c r="DFQ8" i="3"/>
  <c r="CI8" i="3"/>
  <c r="NR8" i="3"/>
  <c r="CHX8" i="3"/>
  <c r="JY8" i="3"/>
  <c r="VK8" i="3"/>
  <c r="CPT8" i="3"/>
  <c r="EOI8" i="3"/>
  <c r="AQA8" i="3"/>
  <c r="CQF8" i="3"/>
  <c r="BLK8" i="3"/>
  <c r="DOP8" i="3"/>
  <c r="CFL8" i="3"/>
  <c r="CXQ8" i="3"/>
  <c r="UW8" i="3"/>
  <c r="KV8" i="3"/>
  <c r="EAN8" i="3"/>
  <c r="DC8" i="3"/>
  <c r="EJQ8" i="3"/>
  <c r="AED8" i="3"/>
  <c r="IZ8" i="3"/>
  <c r="DCR8" i="3"/>
  <c r="ZH8" i="3"/>
  <c r="BTU8" i="3"/>
  <c r="EIL8" i="3"/>
  <c r="EHV8" i="3"/>
  <c r="DBX8" i="3"/>
  <c r="RM8" i="3"/>
  <c r="BZQ8" i="3"/>
  <c r="BHE8" i="3"/>
  <c r="CBH8" i="3"/>
  <c r="CCZ8" i="3"/>
  <c r="ALP8" i="3"/>
  <c r="BJB8" i="3"/>
  <c r="TY8" i="3"/>
  <c r="EFO8" i="3"/>
  <c r="DLC8" i="3"/>
  <c r="SO8" i="3"/>
  <c r="DTC8" i="3"/>
  <c r="EGA8" i="3"/>
  <c r="ASA8" i="3"/>
  <c r="BKY8" i="3"/>
  <c r="DAF8" i="3"/>
  <c r="BWJ8" i="3"/>
  <c r="ACD8" i="3"/>
  <c r="ARC8" i="3"/>
  <c r="DJD8" i="3"/>
  <c r="DRG8" i="3"/>
  <c r="EN8" i="3"/>
  <c r="BGU8" i="3"/>
  <c r="CMP8" i="3"/>
  <c r="CSG8" i="3"/>
  <c r="EEA8" i="3"/>
  <c r="DYT8" i="3"/>
  <c r="DOR8" i="3"/>
  <c r="EHU8" i="3"/>
  <c r="AUG8" i="3"/>
  <c r="G71" i="2"/>
  <c r="BIN8" i="3"/>
  <c r="SR8" i="3"/>
  <c r="ATQ8" i="3"/>
  <c r="GY8" i="3"/>
  <c r="BCS8" i="3"/>
  <c r="CSJ8" i="3"/>
  <c r="BVE8" i="3"/>
  <c r="BEA8" i="3"/>
  <c r="CTO8" i="3"/>
  <c r="AER8" i="3"/>
  <c r="ATT8" i="3"/>
  <c r="AQP8" i="3"/>
  <c r="CDH8" i="3"/>
  <c r="CIJ8" i="3"/>
  <c r="AEH8" i="3"/>
  <c r="OA8" i="3"/>
  <c r="BZI8" i="3"/>
  <c r="DDM8" i="3"/>
  <c r="CFF8" i="3"/>
  <c r="DYQ8" i="3"/>
  <c r="DOZ8" i="3"/>
  <c r="G8" i="3"/>
  <c r="AVW8" i="3"/>
  <c r="EPV8" i="3"/>
  <c r="AXT8" i="3"/>
  <c r="F65" i="2"/>
  <c r="DCB8" i="3"/>
  <c r="BFZ8" i="3"/>
  <c r="BQY8" i="3"/>
  <c r="BJD8" i="3"/>
  <c r="DCE8" i="3"/>
  <c r="DFK8" i="3"/>
  <c r="ABM8" i="3"/>
  <c r="BEB8" i="3"/>
  <c r="BCA8" i="3"/>
  <c r="BCD8" i="3"/>
  <c r="YU8" i="3"/>
  <c r="F50" i="2"/>
  <c r="DGH8" i="3"/>
  <c r="BVN8" i="3"/>
  <c r="AMR8" i="3"/>
  <c r="CDY8" i="3"/>
  <c r="EBN8" i="3"/>
  <c r="CAV8" i="3"/>
  <c r="EPX8" i="3"/>
  <c r="DTZ8" i="3"/>
  <c r="AU8" i="3"/>
  <c r="BLE8" i="3"/>
  <c r="DZM8" i="3"/>
  <c r="EGZ8" i="3"/>
  <c r="ALE8" i="3"/>
  <c r="ACO8" i="3"/>
  <c r="CWR8" i="3"/>
  <c r="UM8" i="3"/>
  <c r="AZN8" i="3"/>
  <c r="EJI8" i="3"/>
  <c r="DIS8" i="3"/>
  <c r="AAW8" i="3"/>
  <c r="DKZ8" i="3"/>
  <c r="CVF8" i="3"/>
  <c r="EKI8" i="3"/>
  <c r="AIV8" i="3"/>
  <c r="CFC8" i="3"/>
  <c r="DIA8" i="3"/>
  <c r="FF8" i="3"/>
  <c r="CE8" i="3"/>
  <c r="BGI8" i="3"/>
  <c r="CNW8" i="3"/>
  <c r="CBD8" i="3"/>
  <c r="X8" i="3"/>
  <c r="ALT8" i="3"/>
  <c r="CQJ8" i="3"/>
  <c r="CZY8" i="3"/>
  <c r="AID8" i="3"/>
  <c r="BBV8" i="3"/>
  <c r="DHH8" i="3"/>
  <c r="CNA8" i="3"/>
  <c r="CIM8" i="3"/>
  <c r="DQW8" i="3"/>
  <c r="CAZ8" i="3"/>
  <c r="BOQ8" i="3"/>
  <c r="UQ8" i="3"/>
  <c r="ANZ8" i="3"/>
  <c r="CYI8" i="3"/>
  <c r="DID8" i="3"/>
  <c r="UZ8" i="3"/>
  <c r="DZD8" i="3"/>
  <c r="XY8" i="3"/>
  <c r="AFG8" i="3"/>
  <c r="ACY8" i="3"/>
  <c r="BAY8" i="3"/>
  <c r="CL8" i="3"/>
  <c r="KP8" i="3"/>
  <c r="AUO8" i="3"/>
  <c r="F34" i="3" l="1"/>
  <c r="E34" i="3"/>
  <c r="G34" i="3"/>
  <c r="E46" i="3"/>
  <c r="E50" i="4" s="1"/>
  <c r="AE46" i="3"/>
  <c r="AE49" i="3" s="1"/>
  <c r="AE68" i="3" s="1"/>
  <c r="AE22" i="3"/>
  <c r="BE11" i="3"/>
  <c r="AF32" i="4"/>
  <c r="DYU40" i="1"/>
  <c r="DYX45" i="1"/>
  <c r="DYX29" i="1"/>
  <c r="DYW15" i="1"/>
  <c r="DYW52" i="1"/>
  <c r="DYV49" i="1"/>
  <c r="DYV8" i="1"/>
  <c r="DYV52" i="1"/>
  <c r="DYX36" i="1"/>
  <c r="DYU31" i="1"/>
  <c r="DYW46" i="1"/>
  <c r="DYU33" i="1"/>
  <c r="DYU16" i="1"/>
  <c r="DYX9" i="1"/>
  <c r="DYV24" i="1"/>
  <c r="DYU13" i="1"/>
  <c r="DYW6" i="1"/>
  <c r="DYX22" i="1"/>
  <c r="DYW22" i="1"/>
  <c r="DYU39" i="1"/>
  <c r="DYW16" i="1"/>
  <c r="DYV41" i="1"/>
  <c r="DYX51" i="1"/>
  <c r="DYV22" i="1"/>
  <c r="DYV45" i="1"/>
  <c r="DYW9" i="1"/>
  <c r="DYV18" i="1"/>
  <c r="DYU21" i="1"/>
  <c r="DYW37" i="1"/>
  <c r="DYV21" i="1"/>
  <c r="DYV6" i="1"/>
  <c r="DYV30" i="1"/>
  <c r="DYW29" i="1"/>
  <c r="DYU11" i="1"/>
  <c r="DYW51" i="1"/>
  <c r="DYX23" i="1"/>
  <c r="DYX18" i="1"/>
  <c r="DYV14" i="1"/>
  <c r="DYX48" i="1"/>
  <c r="DYW33" i="1"/>
  <c r="DYW44" i="1"/>
  <c r="DYU52" i="1"/>
  <c r="DYW35" i="1"/>
  <c r="DYW12" i="1"/>
  <c r="DYW30" i="1"/>
  <c r="DYV10" i="1"/>
  <c r="DYW25" i="1"/>
  <c r="DYU7" i="1"/>
  <c r="DYU23" i="1"/>
  <c r="DYU47" i="1"/>
  <c r="DYV31" i="1"/>
  <c r="DYW11" i="1"/>
  <c r="DYU15" i="1"/>
  <c r="DYU22" i="1"/>
  <c r="DYV16" i="1"/>
  <c r="DYX37" i="1"/>
  <c r="DYX33" i="1"/>
  <c r="DYU51" i="1"/>
  <c r="DYW17" i="1"/>
  <c r="DYV42" i="1"/>
  <c r="DYX24" i="1"/>
  <c r="DYU19" i="1"/>
  <c r="DYW24" i="1"/>
  <c r="DYV39" i="1"/>
  <c r="DYU46" i="1"/>
  <c r="DYW19" i="1"/>
  <c r="DYU14" i="1"/>
  <c r="DYV34" i="1"/>
  <c r="DYW13" i="1"/>
  <c r="DYV36" i="1"/>
  <c r="DYV9" i="1"/>
  <c r="DYU36" i="1"/>
  <c r="DYX14" i="1"/>
  <c r="DYU25" i="1"/>
  <c r="DYV51" i="1"/>
  <c r="DYX17" i="1"/>
  <c r="DYV40" i="1"/>
  <c r="DYV27" i="1"/>
  <c r="DYU17" i="1"/>
  <c r="DYU45" i="1"/>
  <c r="DYX7" i="1"/>
  <c r="DYX16" i="1"/>
  <c r="DYU6" i="1"/>
  <c r="DYU20" i="1"/>
  <c r="DYW31" i="1"/>
  <c r="DYV20" i="1"/>
  <c r="DYX42" i="1"/>
  <c r="DYW50" i="1"/>
  <c r="DYV50" i="1"/>
  <c r="DYU32" i="1"/>
  <c r="DYV33" i="1"/>
  <c r="DYW48" i="1"/>
  <c r="DYU44" i="1"/>
  <c r="DYX35" i="1"/>
  <c r="DYX6" i="1"/>
  <c r="DYW36" i="1"/>
  <c r="DYU38" i="1"/>
  <c r="DYX26" i="1"/>
  <c r="DYU9" i="1"/>
  <c r="DYU12" i="1"/>
  <c r="DYV37" i="1"/>
  <c r="DYX39" i="1"/>
  <c r="DYU30" i="1"/>
  <c r="DYW18" i="1"/>
  <c r="DYW34" i="1"/>
  <c r="DYW40" i="1"/>
  <c r="DYW10" i="1"/>
  <c r="DYX28" i="1"/>
  <c r="DYX12" i="1"/>
  <c r="DYV7" i="1"/>
  <c r="DYX11" i="1"/>
  <c r="DYX21" i="1"/>
  <c r="DYV12" i="1"/>
  <c r="DYX49" i="1"/>
  <c r="DYW21" i="1"/>
  <c r="DYX30" i="1"/>
  <c r="DYV15" i="1"/>
  <c r="DYX52" i="1"/>
  <c r="DYV44" i="1"/>
  <c r="DYX25" i="1"/>
  <c r="DYV13" i="1"/>
  <c r="DYW39" i="1"/>
  <c r="DYX50" i="1"/>
  <c r="DYX43" i="1"/>
  <c r="DYU49" i="1"/>
  <c r="DYX27" i="1"/>
  <c r="DYX34" i="1"/>
  <c r="DYW28" i="1"/>
  <c r="DYV47" i="1"/>
  <c r="DYU42" i="1"/>
  <c r="DYV29" i="1"/>
  <c r="DYV43" i="1"/>
  <c r="DYV35" i="1"/>
  <c r="DYU29" i="1"/>
  <c r="DYV25" i="1"/>
  <c r="DYW49" i="1"/>
  <c r="DYX38" i="1"/>
  <c r="DYW42" i="1"/>
  <c r="DYV38" i="1"/>
  <c r="DYW27" i="1"/>
  <c r="DYX44" i="1"/>
  <c r="DYV32" i="1"/>
  <c r="DYU28" i="1"/>
  <c r="DYW7" i="1"/>
  <c r="DYU27" i="1"/>
  <c r="DYW47" i="1"/>
  <c r="DYX10" i="1"/>
  <c r="DYW8" i="1"/>
  <c r="DYX19" i="1"/>
  <c r="DYV46" i="1"/>
  <c r="DYV48" i="1"/>
  <c r="DYU18" i="1"/>
  <c r="DYV23" i="1"/>
  <c r="DYU35" i="1"/>
  <c r="DYW26" i="1"/>
  <c r="DYU41" i="1"/>
  <c r="DYU8" i="1"/>
  <c r="DYX15" i="1"/>
  <c r="DYW43" i="1"/>
  <c r="DYW45" i="1"/>
  <c r="DYU43" i="1"/>
  <c r="DYW20" i="1"/>
  <c r="DYW41" i="1"/>
  <c r="DYU50" i="1"/>
  <c r="DYU10" i="1"/>
  <c r="DYV28" i="1"/>
  <c r="DYX40" i="1"/>
  <c r="DYU24" i="1"/>
  <c r="DYV11" i="1"/>
  <c r="DYV26" i="1"/>
  <c r="DYW38" i="1"/>
  <c r="DYX31" i="1"/>
  <c r="DYX13" i="1"/>
  <c r="DYX32" i="1"/>
  <c r="DYW14" i="1"/>
  <c r="DYX46" i="1"/>
  <c r="DYX41" i="1"/>
  <c r="DYU34" i="1"/>
  <c r="DYX20" i="1"/>
  <c r="DYX8" i="1"/>
  <c r="DYX47" i="1"/>
  <c r="DYU26" i="1"/>
  <c r="DYU48" i="1"/>
  <c r="DYW32" i="1"/>
  <c r="DYW23" i="1"/>
  <c r="DYU37" i="1"/>
  <c r="DYV17" i="1"/>
  <c r="DYV19" i="1"/>
  <c r="H61" i="3"/>
  <c r="E24" i="3"/>
  <c r="E35" i="3"/>
  <c r="G35" i="3"/>
  <c r="F35" i="3"/>
  <c r="E117" i="3"/>
  <c r="E119" i="3" s="1"/>
  <c r="E118" i="3" s="1"/>
  <c r="E121" i="3" s="1"/>
  <c r="AF35" i="3"/>
  <c r="AE35" i="3"/>
  <c r="AG35" i="3"/>
  <c r="E23" i="3"/>
  <c r="F23" i="3" s="1"/>
  <c r="AE20" i="3"/>
  <c r="AH117" i="3" s="1"/>
  <c r="AE24" i="3"/>
  <c r="D16" i="3"/>
  <c r="D18" i="3"/>
  <c r="AF36" i="3"/>
  <c r="AE36" i="3"/>
  <c r="AG36" i="3"/>
  <c r="AG34" i="3"/>
  <c r="AF34" i="3"/>
  <c r="AE34" i="3"/>
  <c r="E22" i="3"/>
  <c r="AE23" i="3"/>
  <c r="AE117" i="3"/>
  <c r="AE120" i="3" s="1"/>
  <c r="AE44" i="3"/>
  <c r="G44" i="3"/>
  <c r="AG44" i="3"/>
  <c r="F44" i="3"/>
  <c r="AF44" i="3"/>
  <c r="E44" i="3"/>
  <c r="E20" i="3"/>
  <c r="E61" i="3" s="1"/>
  <c r="V66" i="3"/>
  <c r="BA66" i="3"/>
  <c r="AE42" i="3"/>
  <c r="BC66" i="3"/>
  <c r="U66" i="3"/>
  <c r="W66" i="3"/>
  <c r="AZ66" i="3"/>
  <c r="E42" i="3"/>
  <c r="AG42" i="3"/>
  <c r="AD66" i="3"/>
  <c r="BD66" i="3"/>
  <c r="AT66" i="3"/>
  <c r="AY66" i="3"/>
  <c r="BB66" i="3"/>
  <c r="AU66" i="3"/>
  <c r="AV66" i="3"/>
  <c r="X66" i="3"/>
  <c r="AB66" i="3"/>
  <c r="Y66" i="3"/>
  <c r="AA66" i="3"/>
  <c r="T66" i="3"/>
  <c r="F42" i="3"/>
  <c r="AC66" i="3"/>
  <c r="G42" i="3"/>
  <c r="AW66" i="3"/>
  <c r="Z66" i="3"/>
  <c r="A2" i="3"/>
  <c r="AF42" i="3"/>
  <c r="AX66" i="3"/>
  <c r="H57" i="4"/>
  <c r="Z76" i="3"/>
  <c r="Z81" i="3" s="1"/>
  <c r="AZ77" i="3"/>
  <c r="AG38" i="3"/>
  <c r="AU13" i="3"/>
  <c r="O82" i="3"/>
  <c r="AU82" i="3"/>
  <c r="AS13" i="3"/>
  <c r="BA76" i="3"/>
  <c r="BA81" i="3" s="1"/>
  <c r="AT13" i="3"/>
  <c r="Q77" i="3"/>
  <c r="E13" i="3"/>
  <c r="N13" i="3"/>
  <c r="Z82" i="3"/>
  <c r="T82" i="3"/>
  <c r="W77" i="3"/>
  <c r="F38" i="3"/>
  <c r="F33" i="4" s="1"/>
  <c r="X82" i="3"/>
  <c r="AU76" i="3"/>
  <c r="AU81" i="3" s="1"/>
  <c r="J13" i="3"/>
  <c r="S72" i="3"/>
  <c r="S77" i="3"/>
  <c r="AY72" i="3"/>
  <c r="AZ13" i="3"/>
  <c r="R77" i="3"/>
  <c r="AP72" i="3"/>
  <c r="AI13" i="3"/>
  <c r="Z77" i="3"/>
  <c r="W13" i="3"/>
  <c r="P13" i="3"/>
  <c r="AT77" i="3"/>
  <c r="AY13" i="3"/>
  <c r="M13" i="3"/>
  <c r="BC13" i="3"/>
  <c r="AX72" i="3"/>
  <c r="W76" i="3"/>
  <c r="W81" i="3" s="1"/>
  <c r="AX77" i="3"/>
  <c r="AO77" i="3"/>
  <c r="AS72" i="3"/>
  <c r="AZ82" i="3"/>
  <c r="Y72" i="3"/>
  <c r="AH53" i="3"/>
  <c r="AH13" i="3"/>
  <c r="AH49" i="3" s="1"/>
  <c r="AQ13" i="3"/>
  <c r="AZ72" i="3"/>
  <c r="AB72" i="3"/>
  <c r="U82" i="3"/>
  <c r="AH82" i="3"/>
  <c r="AW77" i="3"/>
  <c r="AA13" i="3"/>
  <c r="AD77" i="3"/>
  <c r="V76" i="3"/>
  <c r="V81" i="3" s="1"/>
  <c r="BD13" i="3"/>
  <c r="BB77" i="3"/>
  <c r="U76" i="3"/>
  <c r="U81" i="3" s="1"/>
  <c r="AC82" i="3"/>
  <c r="AV77" i="3"/>
  <c r="AB77" i="3"/>
  <c r="AU72" i="3"/>
  <c r="AY77" i="3"/>
  <c r="Y77" i="3"/>
  <c r="P82" i="3"/>
  <c r="T76" i="3"/>
  <c r="T81" i="3" s="1"/>
  <c r="AW13" i="3"/>
  <c r="AF38" i="3"/>
  <c r="V72" i="3"/>
  <c r="P72" i="3"/>
  <c r="BC82" i="3"/>
  <c r="AK13" i="3"/>
  <c r="AW76" i="3"/>
  <c r="AW81" i="3" s="1"/>
  <c r="AT76" i="3"/>
  <c r="AT81" i="3" s="1"/>
  <c r="Y82" i="3"/>
  <c r="E38" i="3"/>
  <c r="AB82" i="3"/>
  <c r="O72" i="3"/>
  <c r="AC76" i="3"/>
  <c r="AC81" i="3" s="1"/>
  <c r="AL13" i="3"/>
  <c r="AD13" i="3"/>
  <c r="Q72" i="3"/>
  <c r="AX82" i="3"/>
  <c r="T77" i="3"/>
  <c r="AD76" i="3"/>
  <c r="AD81" i="3" s="1"/>
  <c r="X76" i="3"/>
  <c r="X81" i="3" s="1"/>
  <c r="AF13" i="3"/>
  <c r="AF22" i="3" s="1"/>
  <c r="AG22" i="3" s="1"/>
  <c r="AH22" i="3" s="1"/>
  <c r="X13" i="3"/>
  <c r="AO82" i="3"/>
  <c r="AZ76" i="3"/>
  <c r="AZ81" i="3" s="1"/>
  <c r="BB72" i="3"/>
  <c r="P77" i="3"/>
  <c r="D15" i="3"/>
  <c r="BC76" i="3"/>
  <c r="BC81" i="3" s="1"/>
  <c r="AR72" i="3"/>
  <c r="AC13" i="3"/>
  <c r="W82" i="3"/>
  <c r="U13" i="3"/>
  <c r="AH72" i="3"/>
  <c r="AR82" i="3"/>
  <c r="W72" i="3"/>
  <c r="G13" i="3"/>
  <c r="K13" i="3"/>
  <c r="AP13" i="3"/>
  <c r="X72" i="3"/>
  <c r="AR13" i="3"/>
  <c r="AB76" i="3"/>
  <c r="AB81" i="3" s="1"/>
  <c r="BB82" i="3"/>
  <c r="V82" i="3"/>
  <c r="T72" i="3"/>
  <c r="AC77" i="3"/>
  <c r="O13" i="3"/>
  <c r="G38" i="3"/>
  <c r="AV76" i="3"/>
  <c r="AV81" i="3" s="1"/>
  <c r="AC72" i="3"/>
  <c r="X77" i="3"/>
  <c r="AH71" i="3"/>
  <c r="F13" i="3"/>
  <c r="F24" i="3" s="1"/>
  <c r="H71" i="3"/>
  <c r="AS82" i="3"/>
  <c r="S13" i="3"/>
  <c r="AQ82" i="3"/>
  <c r="AV13" i="3"/>
  <c r="AO72" i="3"/>
  <c r="R82" i="3"/>
  <c r="I13" i="3"/>
  <c r="AE38" i="3"/>
  <c r="AB13" i="3"/>
  <c r="AA77" i="3"/>
  <c r="Y13" i="3"/>
  <c r="AO13" i="3"/>
  <c r="BD76" i="3"/>
  <c r="BD81" i="3" s="1"/>
  <c r="AH26" i="3"/>
  <c r="AH32" i="3" s="1"/>
  <c r="AH44" i="3" s="1"/>
  <c r="Q13" i="3"/>
  <c r="Q82" i="3"/>
  <c r="S82" i="3"/>
  <c r="BD82" i="3"/>
  <c r="AS77" i="3"/>
  <c r="D17" i="3"/>
  <c r="AY82" i="3"/>
  <c r="AA76" i="3"/>
  <c r="AA81" i="3" s="1"/>
  <c r="BB76" i="3"/>
  <c r="BB81" i="3" s="1"/>
  <c r="AX76" i="3"/>
  <c r="AX81" i="3" s="1"/>
  <c r="U77" i="3"/>
  <c r="Y76" i="3"/>
  <c r="Y81" i="3" s="1"/>
  <c r="AA72" i="3"/>
  <c r="AY76" i="3"/>
  <c r="AY81" i="3" s="1"/>
  <c r="AR77" i="3"/>
  <c r="AV82" i="3"/>
  <c r="AM13" i="3"/>
  <c r="R72" i="3"/>
  <c r="AH50" i="3"/>
  <c r="Z72" i="3"/>
  <c r="AD82" i="3"/>
  <c r="BC72" i="3"/>
  <c r="AU77" i="3"/>
  <c r="BA82" i="3"/>
  <c r="AW72" i="3"/>
  <c r="O77" i="3"/>
  <c r="Z13" i="3"/>
  <c r="BC77" i="3"/>
  <c r="AV72" i="3"/>
  <c r="AA82" i="3"/>
  <c r="T13" i="3"/>
  <c r="R13" i="3"/>
  <c r="BA77" i="3"/>
  <c r="H52" i="3"/>
  <c r="BD77" i="3"/>
  <c r="AT82" i="3"/>
  <c r="AP82" i="3"/>
  <c r="AG13" i="3"/>
  <c r="H82" i="3"/>
  <c r="V77" i="3"/>
  <c r="H72" i="3"/>
  <c r="BA13" i="3"/>
  <c r="AQ77" i="3"/>
  <c r="AT72" i="3"/>
  <c r="AH52" i="3"/>
  <c r="AH55" i="3" s="1"/>
  <c r="AH58" i="3" s="1"/>
  <c r="AH83" i="3" s="1"/>
  <c r="AE13" i="3"/>
  <c r="AD72" i="3"/>
  <c r="BD72" i="3"/>
  <c r="AN13" i="3"/>
  <c r="AW82" i="3"/>
  <c r="V13" i="3"/>
  <c r="BB13" i="3"/>
  <c r="BA72" i="3"/>
  <c r="H13" i="3"/>
  <c r="H50" i="3" s="1"/>
  <c r="H53" i="3"/>
  <c r="U72" i="3"/>
  <c r="AQ72" i="3"/>
  <c r="H26" i="3"/>
  <c r="H32" i="3" s="1"/>
  <c r="H44" i="3" s="1"/>
  <c r="L13" i="3"/>
  <c r="AJ13" i="3"/>
  <c r="AX13" i="3"/>
  <c r="AP77" i="3"/>
  <c r="H50" i="4"/>
  <c r="E47" i="3"/>
  <c r="E53" i="3" s="1"/>
  <c r="AE47" i="3"/>
  <c r="AE53" i="3" s="1"/>
  <c r="AE56" i="3" s="1"/>
  <c r="AE59" i="3" s="1"/>
  <c r="H111" i="3"/>
  <c r="H63" i="3"/>
  <c r="AH63" i="3"/>
  <c r="AH73" i="3"/>
  <c r="AH62" i="3"/>
  <c r="AH67" i="3"/>
  <c r="AY104" i="3"/>
  <c r="AY103" i="3" s="1"/>
  <c r="AT104" i="3"/>
  <c r="AT103" i="3" s="1"/>
  <c r="AR104" i="3"/>
  <c r="AR103" i="3" s="1"/>
  <c r="AZ104" i="3"/>
  <c r="AZ103" i="3" s="1"/>
  <c r="AU104" i="3"/>
  <c r="AU103" i="3" s="1"/>
  <c r="AP104" i="3"/>
  <c r="AP103" i="3" s="1"/>
  <c r="AX104" i="3"/>
  <c r="AX103" i="3" s="1"/>
  <c r="AW104" i="3"/>
  <c r="AW103" i="3" s="1"/>
  <c r="BD104" i="3"/>
  <c r="BD103" i="3" s="1"/>
  <c r="AO104" i="3"/>
  <c r="AO103" i="3" s="1"/>
  <c r="AS104" i="3"/>
  <c r="AS103" i="3" s="1"/>
  <c r="AQ104" i="3"/>
  <c r="AQ103" i="3" s="1"/>
  <c r="AV104" i="3"/>
  <c r="AV103" i="3" s="1"/>
  <c r="BB104" i="3"/>
  <c r="BB103" i="3" s="1"/>
  <c r="BC104" i="3"/>
  <c r="BC103" i="3" s="1"/>
  <c r="BA104" i="3"/>
  <c r="BA103" i="3" s="1"/>
  <c r="AH68" i="3"/>
  <c r="AH78" i="3"/>
  <c r="EIK53" i="1"/>
  <c r="EIC54" i="1"/>
  <c r="EQF60" i="1"/>
  <c r="EPQ53" i="1"/>
  <c r="EPM56" i="1"/>
  <c r="EPU31" i="1"/>
  <c r="EPU56" i="1" s="1"/>
  <c r="EQG59" i="1"/>
  <c r="EQG55" i="1"/>
  <c r="EQG60" i="1" s="1"/>
  <c r="EPN60" i="1"/>
  <c r="EID56" i="1"/>
  <c r="EIC57" i="1"/>
  <c r="EPM57" i="1"/>
  <c r="EPU18" i="1"/>
  <c r="EPU57" i="1" s="1"/>
  <c r="EPM59" i="1"/>
  <c r="EPM55" i="1"/>
  <c r="EPU6" i="1"/>
  <c r="EID58" i="1"/>
  <c r="EID60" i="1" s="1"/>
  <c r="EPN56" i="1"/>
  <c r="EPV31" i="1"/>
  <c r="EPV56" i="1" s="1"/>
  <c r="EPR60" i="1"/>
  <c r="EPM54" i="1"/>
  <c r="EPQ56" i="1"/>
  <c r="EIL18" i="1"/>
  <c r="EIL57" i="1" s="1"/>
  <c r="EIX59" i="1"/>
  <c r="EIX55" i="1"/>
  <c r="EIX60" i="1" s="1"/>
  <c r="EQH60" i="1"/>
  <c r="EPQ6" i="1"/>
  <c r="EPR31" i="1"/>
  <c r="EPR56" i="1" s="1"/>
  <c r="EIG27" i="1"/>
  <c r="EIG54" i="1" s="1"/>
  <c r="EIG60" i="1" s="1"/>
  <c r="EIW53" i="1"/>
  <c r="EPJ60" i="1"/>
  <c r="EPR52" i="1"/>
  <c r="EPV52" i="1" s="1"/>
  <c r="EPQ27" i="1"/>
  <c r="EPQ54" i="1" s="1"/>
  <c r="EID55" i="1"/>
  <c r="EID59" i="1"/>
  <c r="EIH31" i="1"/>
  <c r="EIH56" i="1" s="1"/>
  <c r="EPV36" i="1"/>
  <c r="EPV55" i="1" s="1"/>
  <c r="EIC56" i="1"/>
  <c r="EIK31" i="1"/>
  <c r="EIK56" i="1" s="1"/>
  <c r="EPI60" i="1"/>
  <c r="EHZ60" i="1"/>
  <c r="EIK55" i="1"/>
  <c r="EPM58" i="1"/>
  <c r="EIH6" i="1"/>
  <c r="EQH53" i="1"/>
  <c r="J8" i="6"/>
  <c r="J11" i="6"/>
  <c r="J9" i="6"/>
  <c r="J12" i="6"/>
  <c r="K7" i="6"/>
  <c r="J10" i="6"/>
  <c r="J14" i="6"/>
  <c r="J13" i="6"/>
  <c r="EPV28" i="1"/>
  <c r="EPR15" i="1"/>
  <c r="EPV15" i="1" s="1"/>
  <c r="EQH59" i="1"/>
  <c r="EQH55" i="1"/>
  <c r="EIC59" i="1"/>
  <c r="EPQ40" i="1"/>
  <c r="EPQ58" i="1" s="1"/>
  <c r="EIG18" i="1"/>
  <c r="EIG57" i="1" s="1"/>
  <c r="EPR36" i="1"/>
  <c r="EPN55" i="1"/>
  <c r="EPN58" i="1"/>
  <c r="EPV40" i="1"/>
  <c r="EPV58" i="1" s="1"/>
  <c r="EPN57" i="1"/>
  <c r="EPV18" i="1"/>
  <c r="EPV57" i="1" s="1"/>
  <c r="EPV7" i="1"/>
  <c r="EIH40" i="1"/>
  <c r="EIH58" i="1" s="1"/>
  <c r="EPU53" i="1"/>
  <c r="EIK40" i="1"/>
  <c r="EIK58" i="1" s="1"/>
  <c r="EIU60" i="1"/>
  <c r="EIX53" i="1"/>
  <c r="EQE60" i="1"/>
  <c r="EPN59" i="1"/>
  <c r="EPN53" i="1"/>
  <c r="EPV27" i="1"/>
  <c r="EPV54" i="1" s="1"/>
  <c r="EPR55" i="1"/>
  <c r="EIW59" i="1"/>
  <c r="EIW55" i="1"/>
  <c r="EIW60" i="1" s="1"/>
  <c r="EIH47" i="1"/>
  <c r="EIH53" i="1" s="1"/>
  <c r="EIV60" i="1"/>
  <c r="AI82" i="3"/>
  <c r="I82" i="3"/>
  <c r="AH77" i="3"/>
  <c r="H77" i="3"/>
  <c r="ASN8" i="3"/>
  <c r="E15" i="3"/>
  <c r="DYU8" i="3"/>
  <c r="DIL8" i="3"/>
  <c r="DHZ8" i="3"/>
  <c r="XV8" i="3"/>
  <c r="XL8" i="3"/>
  <c r="E17" i="3"/>
  <c r="N8" i="3"/>
  <c r="DZC8" i="3"/>
  <c r="BIX8" i="3"/>
  <c r="BIW8" i="3"/>
  <c r="DII8" i="3"/>
  <c r="XU8" i="3"/>
  <c r="BJY8" i="3"/>
  <c r="DYV8" i="3"/>
  <c r="BJX8" i="3"/>
  <c r="DYW8" i="3"/>
  <c r="DZN8" i="3"/>
  <c r="DZA8" i="3"/>
  <c r="DZP8" i="3"/>
  <c r="O8" i="3"/>
  <c r="DIM8" i="3"/>
  <c r="DYX8" i="3"/>
  <c r="DIF8" i="3"/>
  <c r="DZS8" i="3"/>
  <c r="BET8" i="3"/>
  <c r="DIE8" i="3"/>
  <c r="G36" i="3" l="1"/>
  <c r="G7" i="4" s="1"/>
  <c r="F36" i="3"/>
  <c r="E36" i="3"/>
  <c r="AH61" i="3"/>
  <c r="H62" i="3"/>
  <c r="G9" i="4"/>
  <c r="E57" i="4"/>
  <c r="E9" i="4"/>
  <c r="H12" i="4"/>
  <c r="AF24" i="3"/>
  <c r="AG24" i="3" s="1"/>
  <c r="AH24" i="3" s="1"/>
  <c r="AH40" i="3" s="1"/>
  <c r="AI46" i="3"/>
  <c r="AI49" i="3" s="1"/>
  <c r="AI20" i="3"/>
  <c r="AJ20" i="3" s="1"/>
  <c r="AI47" i="3"/>
  <c r="AH95" i="3"/>
  <c r="AH111" i="3"/>
  <c r="AH113" i="3" s="1"/>
  <c r="AH112" i="3" s="1"/>
  <c r="AH115" i="3" s="1"/>
  <c r="AH92" i="3"/>
  <c r="AH94" i="3" s="1"/>
  <c r="AH93" i="3" s="1"/>
  <c r="G23" i="3"/>
  <c r="H23" i="3" s="1"/>
  <c r="AE63" i="3"/>
  <c r="AE83" i="3" s="1"/>
  <c r="E52" i="3"/>
  <c r="E55" i="3" s="1"/>
  <c r="E58" i="3" s="1"/>
  <c r="H53" i="4"/>
  <c r="AE119" i="3"/>
  <c r="AE118" i="3" s="1"/>
  <c r="AE121" i="3" s="1"/>
  <c r="AE92" i="3"/>
  <c r="AE94" i="3" s="1"/>
  <c r="AE95" i="3" s="1"/>
  <c r="AE40" i="3"/>
  <c r="E40" i="4" s="1"/>
  <c r="H56" i="3"/>
  <c r="H59" i="3" s="1"/>
  <c r="H90" i="3" s="1"/>
  <c r="G24" i="3"/>
  <c r="H24" i="3" s="1"/>
  <c r="H40" i="3" s="1"/>
  <c r="E39" i="3"/>
  <c r="AE67" i="3"/>
  <c r="H67" i="3"/>
  <c r="H64" i="4"/>
  <c r="E111" i="3"/>
  <c r="H59" i="4"/>
  <c r="E67" i="3"/>
  <c r="H113" i="3"/>
  <c r="H112" i="3" s="1"/>
  <c r="E66" i="3"/>
  <c r="E76" i="3"/>
  <c r="E81" i="3" s="1"/>
  <c r="E71" i="3"/>
  <c r="AH25" i="3"/>
  <c r="H49" i="3"/>
  <c r="H52" i="4" s="1"/>
  <c r="E68" i="4"/>
  <c r="H55" i="3"/>
  <c r="H58" i="3" s="1"/>
  <c r="F22" i="3"/>
  <c r="H64" i="3"/>
  <c r="H95" i="3"/>
  <c r="H92" i="3"/>
  <c r="H94" i="3" s="1"/>
  <c r="H93" i="3" s="1"/>
  <c r="AE64" i="3"/>
  <c r="AE84" i="3" s="1"/>
  <c r="AH69" i="3"/>
  <c r="E109" i="3"/>
  <c r="AH74" i="3"/>
  <c r="AH64" i="3"/>
  <c r="H97" i="3"/>
  <c r="H99" i="3" s="1"/>
  <c r="AH84" i="3"/>
  <c r="AE69" i="3"/>
  <c r="E97" i="3"/>
  <c r="E99" i="3" s="1"/>
  <c r="E100" i="3" s="1"/>
  <c r="AH79" i="3"/>
  <c r="AE97" i="3"/>
  <c r="AE99" i="3" s="1"/>
  <c r="AH97" i="3"/>
  <c r="AH99" i="3" s="1"/>
  <c r="AH98" i="3" s="1"/>
  <c r="AE107" i="3"/>
  <c r="AH86" i="3"/>
  <c r="AI102" i="3"/>
  <c r="AI104" i="3" s="1"/>
  <c r="AI103" i="3" s="1"/>
  <c r="AE88" i="3"/>
  <c r="AH87" i="3"/>
  <c r="AE102" i="3"/>
  <c r="AE104" i="3" s="1"/>
  <c r="AH102" i="3"/>
  <c r="AH104" i="3" s="1"/>
  <c r="AH103" i="3" s="1"/>
  <c r="AE86" i="3"/>
  <c r="AI86" i="3"/>
  <c r="I46" i="3"/>
  <c r="F20" i="3"/>
  <c r="F40" i="3" s="1"/>
  <c r="F35" i="4" s="1"/>
  <c r="I47" i="3"/>
  <c r="I20" i="3"/>
  <c r="I97" i="3" s="1"/>
  <c r="H102" i="3"/>
  <c r="H104" i="3" s="1"/>
  <c r="H103" i="3" s="1"/>
  <c r="E102" i="3"/>
  <c r="E104" i="3" s="1"/>
  <c r="E105" i="3" s="1"/>
  <c r="H87" i="3"/>
  <c r="H88" i="3"/>
  <c r="H86" i="3"/>
  <c r="AH119" i="3"/>
  <c r="AH118" i="3" s="1"/>
  <c r="AH121" i="3" s="1"/>
  <c r="AE109" i="3"/>
  <c r="E64" i="3"/>
  <c r="E84" i="3" s="1"/>
  <c r="E56" i="3"/>
  <c r="E59" i="3" s="1"/>
  <c r="E90" i="3" s="1"/>
  <c r="E88" i="3"/>
  <c r="E60" i="4"/>
  <c r="H84" i="3"/>
  <c r="G22" i="3"/>
  <c r="H22" i="3" s="1"/>
  <c r="H66" i="3" s="1"/>
  <c r="AH88" i="3"/>
  <c r="AI26" i="3"/>
  <c r="H79" i="3"/>
  <c r="I26" i="3"/>
  <c r="H73" i="3"/>
  <c r="H78" i="3"/>
  <c r="H74" i="3"/>
  <c r="E63" i="3"/>
  <c r="E83" i="3" s="1"/>
  <c r="E13" i="4" s="1"/>
  <c r="F9" i="4"/>
  <c r="F38" i="4"/>
  <c r="H54" i="4"/>
  <c r="AE62" i="3"/>
  <c r="E107" i="3"/>
  <c r="H60" i="4"/>
  <c r="G38" i="4"/>
  <c r="H25" i="3"/>
  <c r="H69" i="3"/>
  <c r="AH56" i="3"/>
  <c r="E120" i="3"/>
  <c r="E34" i="4"/>
  <c r="H30" i="4"/>
  <c r="AE50" i="3"/>
  <c r="AE87" i="3" s="1"/>
  <c r="AF47" i="3"/>
  <c r="I24" i="3"/>
  <c r="J24" i="3" s="1"/>
  <c r="K24" i="3" s="1"/>
  <c r="L24" i="3" s="1"/>
  <c r="M24" i="3" s="1"/>
  <c r="N24" i="3" s="1"/>
  <c r="O24" i="3" s="1"/>
  <c r="P24" i="3" s="1"/>
  <c r="Q24" i="3" s="1"/>
  <c r="R24" i="3" s="1"/>
  <c r="S24" i="3" s="1"/>
  <c r="T24" i="3" s="1"/>
  <c r="U24" i="3" s="1"/>
  <c r="V24" i="3" s="1"/>
  <c r="W24" i="3" s="1"/>
  <c r="X24" i="3" s="1"/>
  <c r="Y24" i="3" s="1"/>
  <c r="Z24" i="3" s="1"/>
  <c r="AA24" i="3" s="1"/>
  <c r="AB24" i="3" s="1"/>
  <c r="AC24" i="3" s="1"/>
  <c r="AD24" i="3" s="1"/>
  <c r="AE61" i="3"/>
  <c r="E50" i="3"/>
  <c r="F47" i="3"/>
  <c r="F7" i="4"/>
  <c r="AE90" i="3"/>
  <c r="H68" i="3"/>
  <c r="E86" i="3"/>
  <c r="E7" i="4"/>
  <c r="AF23" i="3"/>
  <c r="AE39" i="3" s="1"/>
  <c r="H117" i="3"/>
  <c r="H119" i="3" s="1"/>
  <c r="H118" i="3" s="1"/>
  <c r="H121" i="3" s="1"/>
  <c r="E92" i="3"/>
  <c r="E94" i="3" s="1"/>
  <c r="E40" i="3"/>
  <c r="AE52" i="3"/>
  <c r="AF46" i="3"/>
  <c r="E49" i="3"/>
  <c r="E52" i="4" s="1"/>
  <c r="F46" i="3"/>
  <c r="G33" i="4"/>
  <c r="E33" i="4"/>
  <c r="AE111" i="3"/>
  <c r="E64" i="4" s="1"/>
  <c r="AF20" i="3"/>
  <c r="AF97" i="3" s="1"/>
  <c r="AF99" i="3" s="1"/>
  <c r="E38" i="4"/>
  <c r="E62" i="3"/>
  <c r="E35" i="4"/>
  <c r="AE89" i="3"/>
  <c r="E78" i="3"/>
  <c r="EPV59" i="1"/>
  <c r="EPU40" i="1"/>
  <c r="EPU58" i="1" s="1"/>
  <c r="EIK27" i="1"/>
  <c r="EIK54" i="1" s="1"/>
  <c r="EIK60" i="1" s="1"/>
  <c r="EIH59" i="1"/>
  <c r="EIH55" i="1"/>
  <c r="EIH60" i="1" s="1"/>
  <c r="EPR59" i="1"/>
  <c r="K11" i="6"/>
  <c r="K14" i="6"/>
  <c r="K12" i="6"/>
  <c r="L7" i="6"/>
  <c r="K10" i="6"/>
  <c r="K13" i="6"/>
  <c r="K9" i="6"/>
  <c r="K8" i="6"/>
  <c r="EIL40" i="1"/>
  <c r="EIL58" i="1" s="1"/>
  <c r="EIK18" i="1"/>
  <c r="EIC60" i="1"/>
  <c r="EIG59" i="1"/>
  <c r="EIL6" i="1"/>
  <c r="EPV60" i="1"/>
  <c r="EPU27" i="1"/>
  <c r="EPU54" i="1" s="1"/>
  <c r="EPU55" i="1"/>
  <c r="EIL31" i="1"/>
  <c r="EIL56" i="1" s="1"/>
  <c r="EIL47" i="1"/>
  <c r="EIL53" i="1" s="1"/>
  <c r="EPR53" i="1"/>
  <c r="EPM60" i="1"/>
  <c r="EPV53" i="1"/>
  <c r="EPQ55" i="1"/>
  <c r="EPQ60" i="1" s="1"/>
  <c r="EPQ59" i="1"/>
  <c r="AH38" i="3"/>
  <c r="J72" i="3"/>
  <c r="J82" i="3"/>
  <c r="AH107" i="3"/>
  <c r="AI22" i="3"/>
  <c r="H98" i="3"/>
  <c r="H109" i="3"/>
  <c r="I23" i="3"/>
  <c r="H39" i="3"/>
  <c r="AJ82" i="3"/>
  <c r="AJ72" i="3"/>
  <c r="H14" i="4"/>
  <c r="AI24" i="3" l="1"/>
  <c r="AI67" i="3"/>
  <c r="AI63" i="3"/>
  <c r="H89" i="3"/>
  <c r="AI111" i="3"/>
  <c r="AI113" i="3" s="1"/>
  <c r="AI112" i="3" s="1"/>
  <c r="AI115" i="3" s="1"/>
  <c r="AI62" i="3"/>
  <c r="AI72" i="3" s="1"/>
  <c r="AI77" i="3" s="1"/>
  <c r="H16" i="4"/>
  <c r="AI52" i="3"/>
  <c r="AI73" i="3" s="1"/>
  <c r="I102" i="3"/>
  <c r="I104" i="3" s="1"/>
  <c r="I103" i="3" s="1"/>
  <c r="I18" i="4" s="1"/>
  <c r="AI97" i="3"/>
  <c r="AI99" i="3" s="1"/>
  <c r="AI98" i="3" s="1"/>
  <c r="E89" i="3"/>
  <c r="AE93" i="3"/>
  <c r="E58" i="4"/>
  <c r="F39" i="3"/>
  <c r="F34" i="4" s="1"/>
  <c r="AI61" i="3"/>
  <c r="AI64" i="3"/>
  <c r="AJ46" i="3"/>
  <c r="E61" i="4"/>
  <c r="E103" i="3"/>
  <c r="H115" i="3"/>
  <c r="H65" i="4"/>
  <c r="E14" i="4"/>
  <c r="E69" i="4"/>
  <c r="F109" i="3"/>
  <c r="AF102" i="3"/>
  <c r="AF104" i="3" s="1"/>
  <c r="AF103" i="3" s="1"/>
  <c r="F61" i="3"/>
  <c r="F71" i="3" s="1"/>
  <c r="F97" i="3"/>
  <c r="F99" i="3" s="1"/>
  <c r="F98" i="3" s="1"/>
  <c r="E113" i="3"/>
  <c r="E112" i="3" s="1"/>
  <c r="E115" i="3" s="1"/>
  <c r="E114" i="3"/>
  <c r="F62" i="3"/>
  <c r="F72" i="3" s="1"/>
  <c r="F77" i="3" s="1"/>
  <c r="AJ47" i="3"/>
  <c r="AI53" i="3"/>
  <c r="AI50" i="3"/>
  <c r="AI87" i="3" s="1"/>
  <c r="E79" i="3"/>
  <c r="E74" i="3"/>
  <c r="E73" i="3"/>
  <c r="AI117" i="3"/>
  <c r="AI119" i="3" s="1"/>
  <c r="AI118" i="3" s="1"/>
  <c r="AI121" i="3" s="1"/>
  <c r="AI71" i="3"/>
  <c r="AI92" i="3"/>
  <c r="AI94" i="3" s="1"/>
  <c r="AI93" i="3" s="1"/>
  <c r="AI95" i="3"/>
  <c r="I99" i="3"/>
  <c r="I98" i="3" s="1"/>
  <c r="H68" i="4"/>
  <c r="E19" i="4"/>
  <c r="E98" i="3"/>
  <c r="H51" i="4"/>
  <c r="H83" i="3"/>
  <c r="H13" i="4" s="1"/>
  <c r="E15" i="4"/>
  <c r="H76" i="3"/>
  <c r="H81" i="3" s="1"/>
  <c r="H69" i="4"/>
  <c r="AH31" i="3"/>
  <c r="AH42" i="3" s="1"/>
  <c r="AI25" i="3"/>
  <c r="AF100" i="3"/>
  <c r="AF98" i="3"/>
  <c r="F17" i="4" s="1"/>
  <c r="E39" i="4"/>
  <c r="E8" i="4"/>
  <c r="E10" i="4" s="1"/>
  <c r="AE55" i="3"/>
  <c r="AE73" i="3"/>
  <c r="AE74" i="3"/>
  <c r="E72" i="3"/>
  <c r="E77" i="3" s="1"/>
  <c r="E82" i="3"/>
  <c r="E95" i="3"/>
  <c r="E93" i="3"/>
  <c r="AE72" i="3"/>
  <c r="AE77" i="3" s="1"/>
  <c r="AE82" i="3"/>
  <c r="E12" i="4" s="1"/>
  <c r="J26" i="3"/>
  <c r="K26" i="3" s="1"/>
  <c r="I32" i="3"/>
  <c r="F107" i="3"/>
  <c r="E53" i="4"/>
  <c r="I22" i="3"/>
  <c r="H107" i="3"/>
  <c r="J20" i="3"/>
  <c r="J95" i="3" s="1"/>
  <c r="I111" i="3"/>
  <c r="I92" i="3"/>
  <c r="I95" i="3"/>
  <c r="I40" i="3"/>
  <c r="I67" i="3"/>
  <c r="I117" i="3"/>
  <c r="I61" i="3"/>
  <c r="I71" i="3"/>
  <c r="I62" i="3"/>
  <c r="AF53" i="3"/>
  <c r="AF86" i="3"/>
  <c r="AG47" i="3"/>
  <c r="AF50" i="3"/>
  <c r="AF87" i="3" s="1"/>
  <c r="AJ111" i="3"/>
  <c r="AJ113" i="3" s="1"/>
  <c r="AJ112" i="3" s="1"/>
  <c r="AJ115" i="3" s="1"/>
  <c r="AJ92" i="3"/>
  <c r="AJ94" i="3" s="1"/>
  <c r="AJ93" i="3" s="1"/>
  <c r="AK20" i="3"/>
  <c r="AJ62" i="3"/>
  <c r="AJ117" i="3"/>
  <c r="AJ119" i="3" s="1"/>
  <c r="AJ118" i="3" s="1"/>
  <c r="AJ121" i="3" s="1"/>
  <c r="AJ61" i="3"/>
  <c r="AJ67" i="3"/>
  <c r="AJ71" i="3"/>
  <c r="AF61" i="3"/>
  <c r="AF92" i="3"/>
  <c r="AF94" i="3" s="1"/>
  <c r="AF111" i="3"/>
  <c r="AF67" i="3"/>
  <c r="AF62" i="3"/>
  <c r="AG20" i="3"/>
  <c r="AF39" i="3"/>
  <c r="F39" i="4" s="1"/>
  <c r="AF40" i="3"/>
  <c r="F40" i="4" s="1"/>
  <c r="AF117" i="3"/>
  <c r="AG23" i="3"/>
  <c r="AH23" i="3" s="1"/>
  <c r="AF109" i="3"/>
  <c r="AI69" i="3"/>
  <c r="AI68" i="3"/>
  <c r="AF107" i="3"/>
  <c r="I57" i="4"/>
  <c r="J47" i="3"/>
  <c r="I86" i="3"/>
  <c r="I53" i="3"/>
  <c r="I50" i="3"/>
  <c r="AH59" i="3"/>
  <c r="H61" i="4"/>
  <c r="AH89" i="3"/>
  <c r="AF64" i="3"/>
  <c r="AF84" i="3" s="1"/>
  <c r="AF52" i="3"/>
  <c r="AG46" i="3"/>
  <c r="AF63" i="3"/>
  <c r="AF83" i="3" s="1"/>
  <c r="AF49" i="3"/>
  <c r="AJ95" i="3"/>
  <c r="AE113" i="3"/>
  <c r="AE112" i="3" s="1"/>
  <c r="AE114" i="3"/>
  <c r="F50" i="3"/>
  <c r="F57" i="4"/>
  <c r="G47" i="3"/>
  <c r="F53" i="3"/>
  <c r="F86" i="3"/>
  <c r="F67" i="3"/>
  <c r="F111" i="3"/>
  <c r="F117" i="3"/>
  <c r="G20" i="3"/>
  <c r="E59" i="4"/>
  <c r="E87" i="3"/>
  <c r="AI32" i="3"/>
  <c r="AI44" i="3" s="1"/>
  <c r="AJ26" i="3"/>
  <c r="I50" i="4"/>
  <c r="J46" i="3"/>
  <c r="I49" i="3"/>
  <c r="I63" i="3"/>
  <c r="I64" i="3"/>
  <c r="I52" i="3"/>
  <c r="AF105" i="3"/>
  <c r="AJ24" i="3"/>
  <c r="AK24" i="3" s="1"/>
  <c r="AL24" i="3" s="1"/>
  <c r="AM24" i="3" s="1"/>
  <c r="AN24" i="3" s="1"/>
  <c r="AO24" i="3" s="1"/>
  <c r="AP24" i="3" s="1"/>
  <c r="AQ24" i="3" s="1"/>
  <c r="AR24" i="3" s="1"/>
  <c r="AS24" i="3" s="1"/>
  <c r="AT24" i="3" s="1"/>
  <c r="AU24" i="3" s="1"/>
  <c r="AV24" i="3" s="1"/>
  <c r="AW24" i="3" s="1"/>
  <c r="AX24" i="3" s="1"/>
  <c r="AY24" i="3" s="1"/>
  <c r="AZ24" i="3" s="1"/>
  <c r="BA24" i="3" s="1"/>
  <c r="BB24" i="3" s="1"/>
  <c r="BC24" i="3" s="1"/>
  <c r="BD24" i="3" s="1"/>
  <c r="AI40" i="3"/>
  <c r="AE66" i="3"/>
  <c r="AE71" i="3"/>
  <c r="AE76" i="3"/>
  <c r="AE81" i="3" s="1"/>
  <c r="E11" i="4" s="1"/>
  <c r="F102" i="3"/>
  <c r="F104" i="3" s="1"/>
  <c r="AI55" i="3"/>
  <c r="AI74" i="3"/>
  <c r="H31" i="3"/>
  <c r="I25" i="3"/>
  <c r="I31" i="3" s="1"/>
  <c r="F92" i="3"/>
  <c r="F94" i="3" s="1"/>
  <c r="F93" i="3" s="1"/>
  <c r="F52" i="3"/>
  <c r="F49" i="3"/>
  <c r="F63" i="3"/>
  <c r="F83" i="3" s="1"/>
  <c r="F13" i="4" s="1"/>
  <c r="F50" i="4"/>
  <c r="F64" i="3"/>
  <c r="G46" i="3"/>
  <c r="AJ49" i="3"/>
  <c r="AJ63" i="3"/>
  <c r="AJ52" i="3"/>
  <c r="AK46" i="3"/>
  <c r="AJ64" i="3"/>
  <c r="AE105" i="3"/>
  <c r="AE103" i="3"/>
  <c r="E18" i="4" s="1"/>
  <c r="AE98" i="3"/>
  <c r="AE100" i="3"/>
  <c r="E69" i="3"/>
  <c r="E68" i="3"/>
  <c r="AJ102" i="3"/>
  <c r="AJ104" i="3" s="1"/>
  <c r="AJ103" i="3" s="1"/>
  <c r="AJ97" i="3"/>
  <c r="AJ99" i="3" s="1"/>
  <c r="AJ98" i="3" s="1"/>
  <c r="F66" i="3"/>
  <c r="F76" i="3"/>
  <c r="F81" i="3" s="1"/>
  <c r="EPU59" i="1"/>
  <c r="EPU60" i="1"/>
  <c r="EIL55" i="1"/>
  <c r="EIL60" i="1" s="1"/>
  <c r="EIL59" i="1"/>
  <c r="L14" i="6"/>
  <c r="L9" i="6"/>
  <c r="L10" i="6"/>
  <c r="L13" i="6"/>
  <c r="L8" i="6"/>
  <c r="L12" i="6"/>
  <c r="M7" i="6"/>
  <c r="L11" i="6"/>
  <c r="EIK57" i="1"/>
  <c r="EIK59" i="1"/>
  <c r="AI38" i="3"/>
  <c r="AJ77" i="3"/>
  <c r="K82" i="3"/>
  <c r="K72" i="3"/>
  <c r="K77" i="3" s="1"/>
  <c r="H18" i="4"/>
  <c r="I109" i="3"/>
  <c r="J23" i="3"/>
  <c r="I39" i="3"/>
  <c r="AI107" i="3"/>
  <c r="AJ22" i="3"/>
  <c r="AK72" i="3"/>
  <c r="AK77" i="3" s="1"/>
  <c r="AK82" i="3"/>
  <c r="J77" i="3"/>
  <c r="H17" i="4"/>
  <c r="AI120" i="3"/>
  <c r="AK120" i="3"/>
  <c r="I100" i="3"/>
  <c r="H120" i="3"/>
  <c r="AI100" i="3"/>
  <c r="AH100" i="3"/>
  <c r="AH105" i="3"/>
  <c r="AJ100" i="3"/>
  <c r="I114" i="3"/>
  <c r="I120" i="3"/>
  <c r="H105" i="3"/>
  <c r="AI114" i="3"/>
  <c r="AH114" i="3"/>
  <c r="I105" i="3"/>
  <c r="AI105" i="3"/>
  <c r="AK105" i="3"/>
  <c r="H114" i="3"/>
  <c r="AH120" i="3"/>
  <c r="AJ105" i="3"/>
  <c r="AJ114" i="3"/>
  <c r="AK114" i="3"/>
  <c r="AJ120" i="3"/>
  <c r="H100" i="3"/>
  <c r="I17" i="4" l="1"/>
  <c r="E17" i="4"/>
  <c r="E16" i="4"/>
  <c r="F82" i="3"/>
  <c r="AJ53" i="3"/>
  <c r="AJ50" i="3"/>
  <c r="AJ87" i="3" s="1"/>
  <c r="AJ86" i="3"/>
  <c r="AK47" i="3"/>
  <c r="F19" i="4"/>
  <c r="F100" i="3"/>
  <c r="AI56" i="3"/>
  <c r="AI88" i="3"/>
  <c r="E22" i="4"/>
  <c r="E23" i="4" s="1"/>
  <c r="J25" i="3"/>
  <c r="K25" i="3" s="1"/>
  <c r="AJ25" i="3"/>
  <c r="AK25" i="3" s="1"/>
  <c r="AI31" i="3"/>
  <c r="AI42" i="3" s="1"/>
  <c r="F69" i="3"/>
  <c r="F68" i="3"/>
  <c r="F52" i="4"/>
  <c r="F73" i="3"/>
  <c r="F74" i="3"/>
  <c r="F55" i="3"/>
  <c r="F53" i="4"/>
  <c r="I59" i="4"/>
  <c r="I87" i="3"/>
  <c r="AL20" i="3"/>
  <c r="AL71" i="3" s="1"/>
  <c r="AK92" i="3"/>
  <c r="AK94" i="3" s="1"/>
  <c r="AK93" i="3" s="1"/>
  <c r="AK117" i="3"/>
  <c r="AK119" i="3" s="1"/>
  <c r="AK118" i="3" s="1"/>
  <c r="AK121" i="3" s="1"/>
  <c r="AK62" i="3"/>
  <c r="AK61" i="3"/>
  <c r="AK67" i="3"/>
  <c r="AK97" i="3"/>
  <c r="AK99" i="3" s="1"/>
  <c r="AK98" i="3" s="1"/>
  <c r="AK40" i="3"/>
  <c r="AK102" i="3"/>
  <c r="AK104" i="3" s="1"/>
  <c r="AK103" i="3" s="1"/>
  <c r="AK111" i="3"/>
  <c r="AK113" i="3" s="1"/>
  <c r="AK112" i="3" s="1"/>
  <c r="AK115" i="3" s="1"/>
  <c r="AE115" i="3"/>
  <c r="E65" i="4"/>
  <c r="AF72" i="3"/>
  <c r="AF77" i="3" s="1"/>
  <c r="AF82" i="3"/>
  <c r="F12" i="4" s="1"/>
  <c r="F95" i="3"/>
  <c r="AL46" i="3"/>
  <c r="AK64" i="3"/>
  <c r="AK49" i="3"/>
  <c r="AK52" i="3"/>
  <c r="AK63" i="3"/>
  <c r="J53" i="3"/>
  <c r="J50" i="3"/>
  <c r="J57" i="4"/>
  <c r="J86" i="3"/>
  <c r="K47" i="3"/>
  <c r="AJ40" i="3"/>
  <c r="I68" i="4"/>
  <c r="I119" i="3"/>
  <c r="I118" i="3" s="1"/>
  <c r="I69" i="4" s="1"/>
  <c r="I44" i="3"/>
  <c r="I30" i="4"/>
  <c r="AJ74" i="3"/>
  <c r="AJ55" i="3"/>
  <c r="AJ73" i="3"/>
  <c r="I29" i="4"/>
  <c r="I42" i="3"/>
  <c r="I9" i="4" s="1"/>
  <c r="G40" i="3"/>
  <c r="G35" i="4" s="1"/>
  <c r="G62" i="3"/>
  <c r="G61" i="3"/>
  <c r="G39" i="3"/>
  <c r="G102" i="3"/>
  <c r="G104" i="3" s="1"/>
  <c r="G107" i="3"/>
  <c r="G109" i="3"/>
  <c r="G97" i="3"/>
  <c r="G99" i="3" s="1"/>
  <c r="G92" i="3"/>
  <c r="G94" i="3" s="1"/>
  <c r="G111" i="3"/>
  <c r="G67" i="3"/>
  <c r="H38" i="3"/>
  <c r="G117" i="3"/>
  <c r="AF68" i="3"/>
  <c r="AF69" i="3"/>
  <c r="AF114" i="3"/>
  <c r="AF113" i="3"/>
  <c r="AF112" i="3" s="1"/>
  <c r="AF115" i="3" s="1"/>
  <c r="L26" i="3"/>
  <c r="M26" i="3" s="1"/>
  <c r="I38" i="3"/>
  <c r="J22" i="3"/>
  <c r="I107" i="3"/>
  <c r="I56" i="3"/>
  <c r="I88" i="3"/>
  <c r="I60" i="4"/>
  <c r="H42" i="3"/>
  <c r="H9" i="4" s="1"/>
  <c r="H29" i="4"/>
  <c r="I74" i="3"/>
  <c r="I73" i="3"/>
  <c r="I53" i="4"/>
  <c r="I55" i="3"/>
  <c r="F119" i="3"/>
  <c r="F118" i="3" s="1"/>
  <c r="F121" i="3" s="1"/>
  <c r="F68" i="4"/>
  <c r="F120" i="3"/>
  <c r="AF95" i="3"/>
  <c r="AF93" i="3"/>
  <c r="F16" i="4" s="1"/>
  <c r="J32" i="3"/>
  <c r="AH90" i="3"/>
  <c r="H15" i="4" s="1"/>
  <c r="H58" i="4"/>
  <c r="AJ69" i="3"/>
  <c r="AJ68" i="3"/>
  <c r="F114" i="3"/>
  <c r="F113" i="3"/>
  <c r="F112" i="3" s="1"/>
  <c r="F64" i="4"/>
  <c r="AG49" i="3"/>
  <c r="AG64" i="3"/>
  <c r="AG84" i="3" s="1"/>
  <c r="AG63" i="3"/>
  <c r="AG83" i="3" s="1"/>
  <c r="AG52" i="3"/>
  <c r="AF66" i="3"/>
  <c r="AF76" i="3"/>
  <c r="AF81" i="3" s="1"/>
  <c r="F11" i="4" s="1"/>
  <c r="AF71" i="3"/>
  <c r="AG86" i="3"/>
  <c r="AG53" i="3"/>
  <c r="AG50" i="3"/>
  <c r="AG87" i="3" s="1"/>
  <c r="AE58" i="3"/>
  <c r="E51" i="4" s="1"/>
  <c r="AE78" i="3"/>
  <c r="AE79" i="3"/>
  <c r="E54" i="4"/>
  <c r="AJ32" i="3"/>
  <c r="AJ44" i="3" s="1"/>
  <c r="AK26" i="3"/>
  <c r="AG109" i="3"/>
  <c r="AG102" i="3"/>
  <c r="AG104" i="3" s="1"/>
  <c r="AG39" i="3"/>
  <c r="G39" i="4" s="1"/>
  <c r="AG92" i="3"/>
  <c r="AG94" i="3" s="1"/>
  <c r="AG62" i="3"/>
  <c r="AG111" i="3"/>
  <c r="AG40" i="3"/>
  <c r="G40" i="4" s="1"/>
  <c r="AG107" i="3"/>
  <c r="AG67" i="3"/>
  <c r="AG61" i="3"/>
  <c r="AG97" i="3"/>
  <c r="AG99" i="3" s="1"/>
  <c r="AG117" i="3"/>
  <c r="AK71" i="3"/>
  <c r="I76" i="3"/>
  <c r="I81" i="3" s="1"/>
  <c r="AK95" i="3"/>
  <c r="I66" i="3"/>
  <c r="G49" i="3"/>
  <c r="G50" i="4"/>
  <c r="G52" i="3"/>
  <c r="G64" i="3"/>
  <c r="G63" i="3"/>
  <c r="G83" i="3" s="1"/>
  <c r="G13" i="4" s="1"/>
  <c r="AI79" i="3"/>
  <c r="AI58" i="3"/>
  <c r="AI78" i="3"/>
  <c r="AF74" i="3"/>
  <c r="AF55" i="3"/>
  <c r="AF73" i="3"/>
  <c r="I94" i="3"/>
  <c r="I93" i="3" s="1"/>
  <c r="I16" i="4" s="1"/>
  <c r="F84" i="3"/>
  <c r="F14" i="4" s="1"/>
  <c r="I69" i="3"/>
  <c r="I52" i="4"/>
  <c r="I68" i="3"/>
  <c r="AF88" i="3"/>
  <c r="AF56" i="3"/>
  <c r="I64" i="4"/>
  <c r="I113" i="3"/>
  <c r="I112" i="3" s="1"/>
  <c r="I65" i="4" s="1"/>
  <c r="F103" i="3"/>
  <c r="F18" i="4" s="1"/>
  <c r="F105" i="3"/>
  <c r="J64" i="3"/>
  <c r="K46" i="3"/>
  <c r="J50" i="4"/>
  <c r="J52" i="3"/>
  <c r="J49" i="3"/>
  <c r="J63" i="3"/>
  <c r="F88" i="3"/>
  <c r="F60" i="4"/>
  <c r="F56" i="3"/>
  <c r="AH109" i="3"/>
  <c r="H19" i="4" s="1"/>
  <c r="AH39" i="3"/>
  <c r="AI23" i="3"/>
  <c r="AH76" i="3"/>
  <c r="AH81" i="3" s="1"/>
  <c r="H11" i="4" s="1"/>
  <c r="AH66" i="3"/>
  <c r="J111" i="3"/>
  <c r="J92" i="3"/>
  <c r="J94" i="3" s="1"/>
  <c r="J93" i="3" s="1"/>
  <c r="J117" i="3"/>
  <c r="J62" i="3"/>
  <c r="J12" i="4" s="1"/>
  <c r="J61" i="3"/>
  <c r="J67" i="3"/>
  <c r="K20" i="3"/>
  <c r="K95" i="3" s="1"/>
  <c r="J97" i="3"/>
  <c r="J71" i="3"/>
  <c r="J40" i="3"/>
  <c r="J102" i="3"/>
  <c r="J104" i="3" s="1"/>
  <c r="J103" i="3" s="1"/>
  <c r="F8" i="4"/>
  <c r="F10" i="4" s="1"/>
  <c r="G50" i="3"/>
  <c r="G57" i="4"/>
  <c r="G53" i="3"/>
  <c r="G86" i="3"/>
  <c r="AF120" i="3"/>
  <c r="AF119" i="3"/>
  <c r="AF118" i="3" s="1"/>
  <c r="AF121" i="3" s="1"/>
  <c r="I72" i="3"/>
  <c r="I77" i="3" s="1"/>
  <c r="I12" i="4"/>
  <c r="F87" i="3"/>
  <c r="F59" i="4"/>
  <c r="M9" i="6"/>
  <c r="M12" i="6"/>
  <c r="N7" i="6"/>
  <c r="M10" i="6"/>
  <c r="M13" i="6"/>
  <c r="M8" i="6"/>
  <c r="M11" i="6"/>
  <c r="M14" i="6"/>
  <c r="AJ38" i="3"/>
  <c r="J76" i="3"/>
  <c r="J81" i="3" s="1"/>
  <c r="J66" i="3"/>
  <c r="AL72" i="3"/>
  <c r="AL77" i="3" s="1"/>
  <c r="AL82" i="3"/>
  <c r="L82" i="3"/>
  <c r="L72" i="3"/>
  <c r="AJ107" i="3"/>
  <c r="AK22" i="3"/>
  <c r="J109" i="3"/>
  <c r="K23" i="3"/>
  <c r="J39" i="3"/>
  <c r="J105" i="3"/>
  <c r="J100" i="3"/>
  <c r="J114" i="3"/>
  <c r="AK100" i="3"/>
  <c r="AL120" i="3"/>
  <c r="J120" i="3"/>
  <c r="AI59" i="3" l="1"/>
  <c r="AI90" i="3" s="1"/>
  <c r="AI89" i="3"/>
  <c r="K32" i="3"/>
  <c r="K44" i="3" s="1"/>
  <c r="AK86" i="3"/>
  <c r="AK50" i="3"/>
  <c r="AK87" i="3" s="1"/>
  <c r="AL47" i="3"/>
  <c r="AK53" i="3"/>
  <c r="AL95" i="3"/>
  <c r="H22" i="4"/>
  <c r="AJ88" i="3"/>
  <c r="AJ56" i="3"/>
  <c r="AK31" i="3"/>
  <c r="AK42" i="3" s="1"/>
  <c r="L25" i="3"/>
  <c r="M25" i="3" s="1"/>
  <c r="J31" i="3"/>
  <c r="J42" i="3" s="1"/>
  <c r="AJ31" i="3"/>
  <c r="AJ42" i="3" s="1"/>
  <c r="AL25" i="3"/>
  <c r="AM25" i="3" s="1"/>
  <c r="N26" i="3"/>
  <c r="O26" i="3" s="1"/>
  <c r="P26" i="3" s="1"/>
  <c r="AI83" i="3"/>
  <c r="AI84" i="3"/>
  <c r="J44" i="3"/>
  <c r="J30" i="4"/>
  <c r="AG100" i="3"/>
  <c r="AG98" i="3"/>
  <c r="J99" i="3"/>
  <c r="J98" i="3" s="1"/>
  <c r="J17" i="4" s="1"/>
  <c r="J38" i="3"/>
  <c r="J107" i="3"/>
  <c r="K22" i="3"/>
  <c r="K76" i="3" s="1"/>
  <c r="K81" i="3" s="1"/>
  <c r="G88" i="3"/>
  <c r="G56" i="3"/>
  <c r="G60" i="4"/>
  <c r="I115" i="3"/>
  <c r="G68" i="3"/>
  <c r="G69" i="3"/>
  <c r="G52" i="4"/>
  <c r="F115" i="3"/>
  <c r="F65" i="4"/>
  <c r="F69" i="4"/>
  <c r="G93" i="3"/>
  <c r="G95" i="3"/>
  <c r="AJ79" i="3"/>
  <c r="AJ58" i="3"/>
  <c r="AJ78" i="3"/>
  <c r="J87" i="3"/>
  <c r="J59" i="4"/>
  <c r="G76" i="3"/>
  <c r="G81" i="3" s="1"/>
  <c r="G71" i="3"/>
  <c r="G66" i="3"/>
  <c r="AI76" i="3"/>
  <c r="AI81" i="3" s="1"/>
  <c r="I11" i="4" s="1"/>
  <c r="AI66" i="3"/>
  <c r="AI109" i="3"/>
  <c r="I19" i="4" s="1"/>
  <c r="AJ23" i="3"/>
  <c r="AI39" i="3"/>
  <c r="I8" i="4" s="1"/>
  <c r="AG68" i="3"/>
  <c r="AG69" i="3"/>
  <c r="J16" i="4"/>
  <c r="K67" i="3"/>
  <c r="K62" i="3"/>
  <c r="K12" i="4" s="1"/>
  <c r="K102" i="3"/>
  <c r="K104" i="3" s="1"/>
  <c r="K103" i="3" s="1"/>
  <c r="K97" i="3"/>
  <c r="K99" i="3" s="1"/>
  <c r="K98" i="3" s="1"/>
  <c r="K40" i="3"/>
  <c r="K61" i="3"/>
  <c r="L20" i="3"/>
  <c r="L31" i="3" s="1"/>
  <c r="K92" i="3"/>
  <c r="K94" i="3" s="1"/>
  <c r="K93" i="3" s="1"/>
  <c r="K16" i="4" s="1"/>
  <c r="K111" i="3"/>
  <c r="K117" i="3"/>
  <c r="K71" i="3"/>
  <c r="F61" i="4"/>
  <c r="F59" i="3"/>
  <c r="F89" i="3"/>
  <c r="J18" i="4"/>
  <c r="AG114" i="3"/>
  <c r="AG113" i="3"/>
  <c r="AG112" i="3" s="1"/>
  <c r="AG115" i="3" s="1"/>
  <c r="I79" i="3"/>
  <c r="I54" i="4"/>
  <c r="I78" i="3"/>
  <c r="I58" i="3"/>
  <c r="G100" i="3"/>
  <c r="G98" i="3"/>
  <c r="J60" i="4"/>
  <c r="J56" i="3"/>
  <c r="J88" i="3"/>
  <c r="AG82" i="3"/>
  <c r="AG72" i="3"/>
  <c r="AG77" i="3" s="1"/>
  <c r="AG56" i="3"/>
  <c r="AG88" i="3"/>
  <c r="G87" i="3"/>
  <c r="G59" i="4"/>
  <c r="AF59" i="3"/>
  <c r="AF90" i="3" s="1"/>
  <c r="AF89" i="3"/>
  <c r="AF79" i="3"/>
  <c r="AF78" i="3"/>
  <c r="AF58" i="3"/>
  <c r="AG95" i="3"/>
  <c r="AG93" i="3"/>
  <c r="G19" i="4"/>
  <c r="AK74" i="3"/>
  <c r="AK55" i="3"/>
  <c r="AK73" i="3"/>
  <c r="F79" i="3"/>
  <c r="F54" i="4"/>
  <c r="F78" i="3"/>
  <c r="F58" i="3"/>
  <c r="K31" i="3"/>
  <c r="G103" i="3"/>
  <c r="G105" i="3"/>
  <c r="AK69" i="3"/>
  <c r="AK68" i="3"/>
  <c r="J68" i="4"/>
  <c r="J119" i="3"/>
  <c r="J118" i="3" s="1"/>
  <c r="J69" i="4" s="1"/>
  <c r="J52" i="4"/>
  <c r="J69" i="3"/>
  <c r="J68" i="3"/>
  <c r="AG105" i="3"/>
  <c r="AG103" i="3"/>
  <c r="G34" i="4"/>
  <c r="G8" i="4"/>
  <c r="G10" i="4" s="1"/>
  <c r="I121" i="3"/>
  <c r="J113" i="3"/>
  <c r="J112" i="3" s="1"/>
  <c r="J65" i="4" s="1"/>
  <c r="J64" i="4"/>
  <c r="AG119" i="3"/>
  <c r="AG118" i="3" s="1"/>
  <c r="AG121" i="3" s="1"/>
  <c r="AG120" i="3"/>
  <c r="AL26" i="3"/>
  <c r="AL32" i="3" s="1"/>
  <c r="AL44" i="3" s="1"/>
  <c r="AK32" i="3"/>
  <c r="AK44" i="3" s="1"/>
  <c r="AG74" i="3"/>
  <c r="AG55" i="3"/>
  <c r="AG73" i="3"/>
  <c r="G82" i="3"/>
  <c r="G72" i="3"/>
  <c r="G77" i="3" s="1"/>
  <c r="J53" i="4"/>
  <c r="J55" i="3"/>
  <c r="J73" i="3"/>
  <c r="J74" i="3"/>
  <c r="AL64" i="3"/>
  <c r="AM46" i="3"/>
  <c r="AL52" i="3"/>
  <c r="AL49" i="3"/>
  <c r="AL63" i="3"/>
  <c r="G120" i="3"/>
  <c r="G119" i="3"/>
  <c r="G118" i="3" s="1"/>
  <c r="G68" i="4"/>
  <c r="G84" i="3"/>
  <c r="G14" i="4" s="1"/>
  <c r="AG76" i="3"/>
  <c r="AG81" i="3" s="1"/>
  <c r="AG66" i="3"/>
  <c r="AG71" i="3"/>
  <c r="I89" i="3"/>
  <c r="I61" i="4"/>
  <c r="I59" i="3"/>
  <c r="H8" i="4"/>
  <c r="K57" i="4"/>
  <c r="L47" i="3"/>
  <c r="K86" i="3"/>
  <c r="K53" i="3"/>
  <c r="K50" i="3"/>
  <c r="K52" i="3"/>
  <c r="K63" i="3"/>
  <c r="K49" i="3"/>
  <c r="K50" i="4"/>
  <c r="K64" i="3"/>
  <c r="L46" i="3"/>
  <c r="G73" i="3"/>
  <c r="G74" i="3"/>
  <c r="G55" i="3"/>
  <c r="G53" i="4"/>
  <c r="G113" i="3"/>
  <c r="G112" i="3" s="1"/>
  <c r="G65" i="4" s="1"/>
  <c r="G64" i="4"/>
  <c r="G114" i="3"/>
  <c r="AL62" i="3"/>
  <c r="AL111" i="3"/>
  <c r="AL113" i="3" s="1"/>
  <c r="AL112" i="3" s="1"/>
  <c r="AL115" i="3" s="1"/>
  <c r="AL92" i="3"/>
  <c r="AL94" i="3" s="1"/>
  <c r="AL93" i="3" s="1"/>
  <c r="AL97" i="3"/>
  <c r="AL99" i="3" s="1"/>
  <c r="AL98" i="3" s="1"/>
  <c r="AL40" i="3"/>
  <c r="AL67" i="3"/>
  <c r="AM20" i="3"/>
  <c r="AM71" i="3" s="1"/>
  <c r="AL61" i="3"/>
  <c r="AL117" i="3"/>
  <c r="AL119" i="3" s="1"/>
  <c r="AL118" i="3" s="1"/>
  <c r="AL121" i="3" s="1"/>
  <c r="AL102" i="3"/>
  <c r="AL104" i="3" s="1"/>
  <c r="AL103" i="3" s="1"/>
  <c r="N12" i="6"/>
  <c r="O7" i="6"/>
  <c r="N13" i="6"/>
  <c r="N8" i="6"/>
  <c r="N11" i="6"/>
  <c r="N14" i="6"/>
  <c r="N10" i="6"/>
  <c r="N9" i="6"/>
  <c r="AK38" i="3"/>
  <c r="AM82" i="3"/>
  <c r="AM72" i="3"/>
  <c r="AM77" i="3" s="1"/>
  <c r="K109" i="3"/>
  <c r="L23" i="3"/>
  <c r="K39" i="3"/>
  <c r="AM95" i="3"/>
  <c r="AK107" i="3"/>
  <c r="AL22" i="3"/>
  <c r="M82" i="3"/>
  <c r="M72" i="3"/>
  <c r="M77" i="3" s="1"/>
  <c r="L77" i="3"/>
  <c r="K100" i="3"/>
  <c r="K114" i="3"/>
  <c r="AL105" i="3"/>
  <c r="AM120" i="3"/>
  <c r="AL100" i="3"/>
  <c r="K120" i="3"/>
  <c r="AL114" i="3"/>
  <c r="K105" i="3"/>
  <c r="AM100" i="3"/>
  <c r="AM114" i="3"/>
  <c r="G17" i="4" l="1"/>
  <c r="K18" i="4"/>
  <c r="G18" i="4"/>
  <c r="K17" i="4"/>
  <c r="G12" i="4"/>
  <c r="J9" i="4"/>
  <c r="AK88" i="3"/>
  <c r="AK56" i="3"/>
  <c r="AL50" i="3"/>
  <c r="AL87" i="3" s="1"/>
  <c r="AL53" i="3"/>
  <c r="AL86" i="3"/>
  <c r="AM47" i="3"/>
  <c r="L32" i="3"/>
  <c r="L30" i="4" s="1"/>
  <c r="K30" i="4"/>
  <c r="AL31" i="3"/>
  <c r="AL42" i="3" s="1"/>
  <c r="K66" i="3"/>
  <c r="AJ59" i="3"/>
  <c r="AJ90" i="3" s="1"/>
  <c r="AJ89" i="3"/>
  <c r="N25" i="3"/>
  <c r="O25" i="3" s="1"/>
  <c r="J115" i="3"/>
  <c r="AN25" i="3"/>
  <c r="AO25" i="3" s="1"/>
  <c r="G11" i="4"/>
  <c r="L95" i="3"/>
  <c r="J29" i="4"/>
  <c r="F51" i="4"/>
  <c r="J121" i="3"/>
  <c r="F90" i="3"/>
  <c r="F15" i="4" s="1"/>
  <c r="F22" i="4" s="1"/>
  <c r="F23" i="4" s="1"/>
  <c r="F58" i="4"/>
  <c r="G115" i="3"/>
  <c r="K59" i="4"/>
  <c r="K87" i="3"/>
  <c r="K53" i="4"/>
  <c r="K74" i="3"/>
  <c r="K55" i="3"/>
  <c r="K73" i="3"/>
  <c r="J79" i="3"/>
  <c r="J58" i="3"/>
  <c r="J54" i="4"/>
  <c r="J78" i="3"/>
  <c r="AM117" i="3"/>
  <c r="AM119" i="3" s="1"/>
  <c r="AM118" i="3" s="1"/>
  <c r="AM121" i="3" s="1"/>
  <c r="AM111" i="3"/>
  <c r="AM113" i="3" s="1"/>
  <c r="AM112" i="3" s="1"/>
  <c r="AM115" i="3" s="1"/>
  <c r="AM67" i="3"/>
  <c r="AN20" i="3"/>
  <c r="AN71" i="3" s="1"/>
  <c r="AM62" i="3"/>
  <c r="AM97" i="3"/>
  <c r="AM99" i="3" s="1"/>
  <c r="AM98" i="3" s="1"/>
  <c r="AM40" i="3"/>
  <c r="AM61" i="3"/>
  <c r="AM31" i="3"/>
  <c r="AM42" i="3" s="1"/>
  <c r="AM92" i="3"/>
  <c r="AM94" i="3" s="1"/>
  <c r="AM93" i="3" s="1"/>
  <c r="AM102" i="3"/>
  <c r="AM104" i="3" s="1"/>
  <c r="AM103" i="3" s="1"/>
  <c r="G58" i="3"/>
  <c r="G54" i="4"/>
  <c r="G79" i="3"/>
  <c r="G78" i="3"/>
  <c r="L53" i="3"/>
  <c r="L50" i="3"/>
  <c r="M47" i="3"/>
  <c r="L86" i="3"/>
  <c r="L57" i="4"/>
  <c r="I51" i="4"/>
  <c r="I83" i="3"/>
  <c r="I13" i="4" s="1"/>
  <c r="I84" i="3"/>
  <c r="I14" i="4" s="1"/>
  <c r="G121" i="3"/>
  <c r="G69" i="4"/>
  <c r="AK78" i="3"/>
  <c r="AK58" i="3"/>
  <c r="AK79" i="3"/>
  <c r="L44" i="3"/>
  <c r="K119" i="3"/>
  <c r="K118" i="3" s="1"/>
  <c r="K69" i="4" s="1"/>
  <c r="K68" i="4"/>
  <c r="K121" i="3"/>
  <c r="L49" i="3"/>
  <c r="L63" i="3"/>
  <c r="M46" i="3"/>
  <c r="L64" i="3"/>
  <c r="L52" i="3"/>
  <c r="L50" i="4"/>
  <c r="I58" i="4"/>
  <c r="I90" i="3"/>
  <c r="I15" i="4" s="1"/>
  <c r="AJ109" i="3"/>
  <c r="J19" i="4" s="1"/>
  <c r="AK23" i="3"/>
  <c r="AJ66" i="3"/>
  <c r="AJ39" i="3"/>
  <c r="J8" i="4" s="1"/>
  <c r="AJ76" i="3"/>
  <c r="AJ81" i="3" s="1"/>
  <c r="J11" i="4" s="1"/>
  <c r="AJ84" i="3"/>
  <c r="AJ83" i="3"/>
  <c r="AL69" i="3"/>
  <c r="AL68" i="3"/>
  <c r="AG79" i="3"/>
  <c r="AG58" i="3"/>
  <c r="AG78" i="3"/>
  <c r="G16" i="4"/>
  <c r="AG89" i="3"/>
  <c r="AG59" i="3"/>
  <c r="AG90" i="3" s="1"/>
  <c r="L111" i="3"/>
  <c r="L92" i="3"/>
  <c r="L94" i="3" s="1"/>
  <c r="L93" i="3" s="1"/>
  <c r="L40" i="3"/>
  <c r="M20" i="3"/>
  <c r="M95" i="3" s="1"/>
  <c r="L117" i="3"/>
  <c r="L97" i="3"/>
  <c r="L62" i="3"/>
  <c r="L12" i="4" s="1"/>
  <c r="L61" i="3"/>
  <c r="L102" i="3"/>
  <c r="L104" i="3" s="1"/>
  <c r="L103" i="3" s="1"/>
  <c r="L18" i="4" s="1"/>
  <c r="L67" i="3"/>
  <c r="L71" i="3"/>
  <c r="J89" i="3"/>
  <c r="J61" i="4"/>
  <c r="J59" i="3"/>
  <c r="K88" i="3"/>
  <c r="K60" i="4"/>
  <c r="K56" i="3"/>
  <c r="L42" i="3"/>
  <c r="K38" i="3"/>
  <c r="K107" i="3"/>
  <c r="L22" i="3"/>
  <c r="L76" i="3" s="1"/>
  <c r="L81" i="3" s="1"/>
  <c r="AM64" i="3"/>
  <c r="AN46" i="3"/>
  <c r="AM49" i="3"/>
  <c r="AM52" i="3"/>
  <c r="AM63" i="3"/>
  <c r="K29" i="4"/>
  <c r="K42" i="3"/>
  <c r="K9" i="4" s="1"/>
  <c r="Q26" i="3"/>
  <c r="R26" i="3" s="1"/>
  <c r="K64" i="4"/>
  <c r="K113" i="3"/>
  <c r="K112" i="3" s="1"/>
  <c r="K65" i="4" s="1"/>
  <c r="G89" i="3"/>
  <c r="G59" i="3"/>
  <c r="G61" i="4"/>
  <c r="AL74" i="3"/>
  <c r="AL55" i="3"/>
  <c r="AL73" i="3"/>
  <c r="K52" i="4"/>
  <c r="K68" i="3"/>
  <c r="K69" i="3"/>
  <c r="AM26" i="3"/>
  <c r="O10" i="6"/>
  <c r="O8" i="6"/>
  <c r="O11" i="6"/>
  <c r="O14" i="6"/>
  <c r="O9" i="6"/>
  <c r="O12" i="6"/>
  <c r="P7" i="6"/>
  <c r="O13" i="6"/>
  <c r="AL38" i="3"/>
  <c r="N82" i="3"/>
  <c r="BE82" i="3" s="1"/>
  <c r="N72" i="3"/>
  <c r="AN72" i="3"/>
  <c r="AN77" i="3" s="1"/>
  <c r="BF77" i="3" s="1"/>
  <c r="AN82" i="3"/>
  <c r="BF82" i="3" s="1"/>
  <c r="AL107" i="3"/>
  <c r="AM22" i="3"/>
  <c r="L109" i="3"/>
  <c r="M23" i="3"/>
  <c r="L39" i="3"/>
  <c r="AN76" i="3"/>
  <c r="AN81" i="3" s="1"/>
  <c r="AN66" i="3"/>
  <c r="N66" i="3"/>
  <c r="N76" i="3"/>
  <c r="AM105" i="3"/>
  <c r="L114" i="3"/>
  <c r="L105" i="3"/>
  <c r="L100" i="3"/>
  <c r="AN114" i="3"/>
  <c r="L120" i="3"/>
  <c r="K115" i="3" l="1"/>
  <c r="I22" i="4"/>
  <c r="AM50" i="3"/>
  <c r="AM87" i="3" s="1"/>
  <c r="AM53" i="3"/>
  <c r="AN47" i="3"/>
  <c r="AM86" i="3"/>
  <c r="AL56" i="3"/>
  <c r="AL88" i="3"/>
  <c r="L29" i="4"/>
  <c r="L9" i="4"/>
  <c r="AK89" i="3"/>
  <c r="AK59" i="3"/>
  <c r="AK90" i="3" s="1"/>
  <c r="P25" i="3"/>
  <c r="Q25" i="3" s="1"/>
  <c r="AP25" i="3"/>
  <c r="AQ25" i="3" s="1"/>
  <c r="L66" i="3"/>
  <c r="L16" i="4"/>
  <c r="AM74" i="3"/>
  <c r="AM73" i="3"/>
  <c r="AM55" i="3"/>
  <c r="M50" i="4"/>
  <c r="N46" i="3"/>
  <c r="M49" i="3"/>
  <c r="M52" i="3"/>
  <c r="M63" i="3"/>
  <c r="M64" i="3"/>
  <c r="G90" i="3"/>
  <c r="G15" i="4" s="1"/>
  <c r="G22" i="4" s="1"/>
  <c r="G23" i="4" s="1"/>
  <c r="G58" i="4"/>
  <c r="AN64" i="3"/>
  <c r="AN63" i="3"/>
  <c r="AO46" i="3"/>
  <c r="AN52" i="3"/>
  <c r="AN49" i="3"/>
  <c r="L68" i="3"/>
  <c r="L52" i="4"/>
  <c r="L69" i="3"/>
  <c r="J51" i="4"/>
  <c r="J83" i="3"/>
  <c r="J13" i="4" s="1"/>
  <c r="J84" i="3"/>
  <c r="J14" i="4" s="1"/>
  <c r="AM69" i="3"/>
  <c r="AM68" i="3"/>
  <c r="L38" i="3"/>
  <c r="L107" i="3"/>
  <c r="M22" i="3"/>
  <c r="M66" i="3" s="1"/>
  <c r="L113" i="3"/>
  <c r="L112" i="3" s="1"/>
  <c r="L65" i="4" s="1"/>
  <c r="L64" i="4"/>
  <c r="AN95" i="3"/>
  <c r="AK84" i="3"/>
  <c r="AK83" i="3"/>
  <c r="L68" i="4"/>
  <c r="L119" i="3"/>
  <c r="L118" i="3" s="1"/>
  <c r="L69" i="4" s="1"/>
  <c r="G51" i="4"/>
  <c r="AN26" i="3"/>
  <c r="AN32" i="3" s="1"/>
  <c r="AN44" i="3" s="1"/>
  <c r="AM32" i="3"/>
  <c r="AM44" i="3" s="1"/>
  <c r="AK76" i="3"/>
  <c r="AK81" i="3" s="1"/>
  <c r="K11" i="4" s="1"/>
  <c r="AK39" i="3"/>
  <c r="K8" i="4" s="1"/>
  <c r="AK66" i="3"/>
  <c r="AK109" i="3"/>
  <c r="K19" i="4" s="1"/>
  <c r="AL23" i="3"/>
  <c r="K79" i="3"/>
  <c r="K58" i="3"/>
  <c r="K54" i="4"/>
  <c r="K78" i="3"/>
  <c r="S26" i="3"/>
  <c r="T26" i="3"/>
  <c r="U26" i="3" s="1"/>
  <c r="M57" i="4"/>
  <c r="M50" i="3"/>
  <c r="M53" i="3"/>
  <c r="N47" i="3"/>
  <c r="M86" i="3"/>
  <c r="L59" i="4"/>
  <c r="L87" i="3"/>
  <c r="K61" i="4"/>
  <c r="K59" i="3"/>
  <c r="K89" i="3"/>
  <c r="L60" i="4"/>
  <c r="L88" i="3"/>
  <c r="L56" i="3"/>
  <c r="AN92" i="3"/>
  <c r="AN94" i="3" s="1"/>
  <c r="AN93" i="3" s="1"/>
  <c r="AN67" i="3"/>
  <c r="AN117" i="3"/>
  <c r="AN119" i="3" s="1"/>
  <c r="AN118" i="3" s="1"/>
  <c r="AN121" i="3" s="1"/>
  <c r="AN61" i="3"/>
  <c r="AN97" i="3"/>
  <c r="AN99" i="3" s="1"/>
  <c r="AN98" i="3" s="1"/>
  <c r="AN40" i="3"/>
  <c r="AN62" i="3"/>
  <c r="AN102" i="3"/>
  <c r="AN104" i="3" s="1"/>
  <c r="AN111" i="3"/>
  <c r="AN113" i="3" s="1"/>
  <c r="AN112" i="3" s="1"/>
  <c r="AN115" i="3" s="1"/>
  <c r="AO20" i="3"/>
  <c r="AN31" i="3"/>
  <c r="AN42" i="3" s="1"/>
  <c r="AL58" i="3"/>
  <c r="AL79" i="3"/>
  <c r="AL78" i="3"/>
  <c r="L99" i="3"/>
  <c r="L98" i="3" s="1"/>
  <c r="L17" i="4" s="1"/>
  <c r="L53" i="4"/>
  <c r="L73" i="3"/>
  <c r="L55" i="3"/>
  <c r="L74" i="3"/>
  <c r="J90" i="3"/>
  <c r="J15" i="4" s="1"/>
  <c r="J58" i="4"/>
  <c r="M117" i="3"/>
  <c r="M97" i="3"/>
  <c r="M102" i="3"/>
  <c r="M62" i="3"/>
  <c r="M12" i="4" s="1"/>
  <c r="M40" i="3"/>
  <c r="M92" i="3"/>
  <c r="M94" i="3" s="1"/>
  <c r="M93" i="3" s="1"/>
  <c r="M16" i="4" s="1"/>
  <c r="N20" i="3"/>
  <c r="N95" i="3" s="1"/>
  <c r="M111" i="3"/>
  <c r="M61" i="3"/>
  <c r="M67" i="3"/>
  <c r="M31" i="3"/>
  <c r="M32" i="3"/>
  <c r="M71" i="3"/>
  <c r="P10" i="6"/>
  <c r="P13" i="6"/>
  <c r="P11" i="6"/>
  <c r="P14" i="6"/>
  <c r="P9" i="6"/>
  <c r="P12" i="6"/>
  <c r="Q7" i="6"/>
  <c r="P8" i="6"/>
  <c r="AM38" i="3"/>
  <c r="AM107" i="3"/>
  <c r="AN22" i="3"/>
  <c r="AN38" i="3" s="1"/>
  <c r="N81" i="3"/>
  <c r="M109" i="3"/>
  <c r="N23" i="3"/>
  <c r="M39" i="3"/>
  <c r="BF72" i="3"/>
  <c r="N77" i="3"/>
  <c r="BE77" i="3" s="1"/>
  <c r="BE72" i="3"/>
  <c r="AN120" i="3"/>
  <c r="M105" i="3"/>
  <c r="M114" i="3"/>
  <c r="AN105" i="3"/>
  <c r="AN100" i="3"/>
  <c r="M120" i="3"/>
  <c r="M100" i="3"/>
  <c r="L20" i="4" l="1"/>
  <c r="M76" i="3"/>
  <c r="M81" i="3" s="1"/>
  <c r="AO113" i="3"/>
  <c r="AO112" i="3" s="1"/>
  <c r="AO26" i="3"/>
  <c r="AL59" i="3"/>
  <c r="AL90" i="3" s="1"/>
  <c r="AL89" i="3"/>
  <c r="AO47" i="3"/>
  <c r="AN53" i="3"/>
  <c r="AN50" i="3"/>
  <c r="AN87" i="3" s="1"/>
  <c r="AN86" i="3"/>
  <c r="AM56" i="3"/>
  <c r="AM88" i="3"/>
  <c r="R25" i="3"/>
  <c r="S25" i="3"/>
  <c r="L121" i="3"/>
  <c r="J22" i="4"/>
  <c r="AR25" i="3"/>
  <c r="M64" i="4"/>
  <c r="M113" i="3"/>
  <c r="M112" i="3" s="1"/>
  <c r="M65" i="4" s="1"/>
  <c r="N67" i="3"/>
  <c r="N111" i="3"/>
  <c r="N102" i="3"/>
  <c r="N104" i="3" s="1"/>
  <c r="N32" i="3"/>
  <c r="N117" i="3"/>
  <c r="N31" i="3"/>
  <c r="N97" i="3"/>
  <c r="N99" i="3" s="1"/>
  <c r="N61" i="3"/>
  <c r="N92" i="3"/>
  <c r="N94" i="3" s="1"/>
  <c r="N40" i="3"/>
  <c r="O20" i="3"/>
  <c r="N62" i="3"/>
  <c r="N12" i="4" s="1"/>
  <c r="N71" i="3"/>
  <c r="AL39" i="3"/>
  <c r="L8" i="4" s="1"/>
  <c r="AL66" i="3"/>
  <c r="AL76" i="3"/>
  <c r="AL81" i="3" s="1"/>
  <c r="L11" i="4" s="1"/>
  <c r="AL109" i="3"/>
  <c r="L19" i="4" s="1"/>
  <c r="AM23" i="3"/>
  <c r="O47" i="3"/>
  <c r="N86" i="3"/>
  <c r="N53" i="3"/>
  <c r="N50" i="3"/>
  <c r="N57" i="4"/>
  <c r="AO119" i="3"/>
  <c r="AO118" i="3" s="1"/>
  <c r="M88" i="3"/>
  <c r="M60" i="4"/>
  <c r="M56" i="3"/>
  <c r="L115" i="3"/>
  <c r="M69" i="3"/>
  <c r="M52" i="4"/>
  <c r="M68" i="3"/>
  <c r="M44" i="3"/>
  <c r="M30" i="4"/>
  <c r="AL83" i="3"/>
  <c r="AL84" i="3"/>
  <c r="AP26" i="3"/>
  <c r="AO32" i="3"/>
  <c r="AO44" i="3" s="1"/>
  <c r="M42" i="3"/>
  <c r="M9" i="4" s="1"/>
  <c r="M29" i="4"/>
  <c r="M119" i="3"/>
  <c r="M118" i="3" s="1"/>
  <c r="M69" i="4" s="1"/>
  <c r="M68" i="4"/>
  <c r="V26" i="3"/>
  <c r="W26" i="3" s="1"/>
  <c r="X26" i="3" s="1"/>
  <c r="M38" i="3"/>
  <c r="M107" i="3"/>
  <c r="N22" i="3"/>
  <c r="N50" i="4"/>
  <c r="O46" i="3"/>
  <c r="N64" i="3"/>
  <c r="N52" i="3"/>
  <c r="N49" i="3"/>
  <c r="N63" i="3"/>
  <c r="M73" i="3"/>
  <c r="M74" i="3"/>
  <c r="M53" i="4"/>
  <c r="M55" i="3"/>
  <c r="M99" i="3"/>
  <c r="M98" i="3" s="1"/>
  <c r="M17" i="4" s="1"/>
  <c r="N11" i="4"/>
  <c r="AO102" i="3"/>
  <c r="AP20" i="3"/>
  <c r="AO111" i="3"/>
  <c r="AO115" i="3" s="1"/>
  <c r="AO95" i="3"/>
  <c r="AO117" i="3"/>
  <c r="AO40" i="3"/>
  <c r="AO71" i="3"/>
  <c r="AO97" i="3"/>
  <c r="AO99" i="3" s="1"/>
  <c r="AO98" i="3" s="1"/>
  <c r="AO61" i="3"/>
  <c r="AO31" i="3"/>
  <c r="AO42" i="3" s="1"/>
  <c r="AO67" i="3"/>
  <c r="AO62" i="3"/>
  <c r="AO92" i="3"/>
  <c r="AO94" i="3" s="1"/>
  <c r="AO93" i="3" s="1"/>
  <c r="AN68" i="3"/>
  <c r="AN69" i="3"/>
  <c r="M104" i="3"/>
  <c r="M103" i="3" s="1"/>
  <c r="M18" i="4"/>
  <c r="M87" i="3"/>
  <c r="M59" i="4"/>
  <c r="L61" i="4"/>
  <c r="L89" i="3"/>
  <c r="L59" i="3"/>
  <c r="AN55" i="3"/>
  <c r="AN74" i="3"/>
  <c r="AN73" i="3"/>
  <c r="AM79" i="3"/>
  <c r="AM58" i="3"/>
  <c r="AM78" i="3"/>
  <c r="BF104" i="3"/>
  <c r="AN103" i="3"/>
  <c r="BF103" i="3" s="1"/>
  <c r="K58" i="4"/>
  <c r="K90" i="3"/>
  <c r="K15" i="4" s="1"/>
  <c r="AP46" i="3"/>
  <c r="AO64" i="3"/>
  <c r="AO52" i="3"/>
  <c r="AO49" i="3"/>
  <c r="AO63" i="3"/>
  <c r="L79" i="3"/>
  <c r="L58" i="3"/>
  <c r="L54" i="4"/>
  <c r="L78" i="3"/>
  <c r="K84" i="3"/>
  <c r="K14" i="4" s="1"/>
  <c r="K83" i="3"/>
  <c r="K13" i="4" s="1"/>
  <c r="K51" i="4"/>
  <c r="Q13" i="6"/>
  <c r="Q8" i="6"/>
  <c r="Q14" i="6"/>
  <c r="Q9" i="6"/>
  <c r="Q12" i="6"/>
  <c r="R7" i="6"/>
  <c r="Q11" i="6"/>
  <c r="Q10" i="6"/>
  <c r="AP113" i="3"/>
  <c r="AP112" i="3" s="1"/>
  <c r="AN107" i="3"/>
  <c r="AO22" i="3"/>
  <c r="N109" i="3"/>
  <c r="O23" i="3"/>
  <c r="N39" i="3"/>
  <c r="AO105" i="3"/>
  <c r="N100" i="3"/>
  <c r="AO120" i="3"/>
  <c r="N120" i="3"/>
  <c r="AO114" i="3"/>
  <c r="N114" i="3"/>
  <c r="AO100" i="3"/>
  <c r="N105" i="3"/>
  <c r="M121" i="3" l="1"/>
  <c r="M20" i="4"/>
  <c r="M115" i="3"/>
  <c r="AN88" i="3"/>
  <c r="AN56" i="3"/>
  <c r="AP47" i="3"/>
  <c r="AO53" i="3"/>
  <c r="AO50" i="3"/>
  <c r="AO87" i="3" s="1"/>
  <c r="AO86" i="3"/>
  <c r="AM89" i="3"/>
  <c r="AM59" i="3"/>
  <c r="AM90" i="3" s="1"/>
  <c r="AO121" i="3"/>
  <c r="AP32" i="3"/>
  <c r="AP44" i="3" s="1"/>
  <c r="AS25" i="3"/>
  <c r="AT25" i="3" s="1"/>
  <c r="K22" i="4"/>
  <c r="T25" i="3"/>
  <c r="U25" i="3" s="1"/>
  <c r="N64" i="4"/>
  <c r="N113" i="3"/>
  <c r="M79" i="3"/>
  <c r="M58" i="3"/>
  <c r="M54" i="4"/>
  <c r="M78" i="3"/>
  <c r="AO69" i="3"/>
  <c r="AO68" i="3"/>
  <c r="O86" i="3"/>
  <c r="O57" i="4"/>
  <c r="P47" i="3"/>
  <c r="O50" i="3"/>
  <c r="O53" i="3"/>
  <c r="O94" i="3"/>
  <c r="N93" i="3"/>
  <c r="N16" i="4" s="1"/>
  <c r="AO74" i="3"/>
  <c r="AO55" i="3"/>
  <c r="AO73" i="3"/>
  <c r="AN78" i="3"/>
  <c r="AN79" i="3"/>
  <c r="AN58" i="3"/>
  <c r="N69" i="3"/>
  <c r="N52" i="4"/>
  <c r="N68" i="3"/>
  <c r="AM66" i="3"/>
  <c r="AM39" i="3"/>
  <c r="M8" i="4" s="1"/>
  <c r="AM76" i="3"/>
  <c r="AM81" i="3" s="1"/>
  <c r="M11" i="4" s="1"/>
  <c r="AM109" i="3"/>
  <c r="M19" i="4" s="1"/>
  <c r="AN23" i="3"/>
  <c r="N38" i="3"/>
  <c r="N107" i="3"/>
  <c r="O22" i="3"/>
  <c r="O38" i="3" s="1"/>
  <c r="L58" i="4"/>
  <c r="L90" i="3"/>
  <c r="L15" i="4" s="1"/>
  <c r="N98" i="3"/>
  <c r="N17" i="4" s="1"/>
  <c r="O99" i="3"/>
  <c r="N42" i="3"/>
  <c r="N9" i="4" s="1"/>
  <c r="N29" i="4"/>
  <c r="N73" i="3"/>
  <c r="N55" i="3"/>
  <c r="N53" i="4"/>
  <c r="N74" i="3"/>
  <c r="AP119" i="3"/>
  <c r="AP118" i="3" s="1"/>
  <c r="M61" i="4"/>
  <c r="M59" i="3"/>
  <c r="M89" i="3"/>
  <c r="O52" i="3"/>
  <c r="O50" i="4"/>
  <c r="P46" i="3"/>
  <c r="O64" i="3"/>
  <c r="O49" i="3"/>
  <c r="O63" i="3"/>
  <c r="N119" i="3"/>
  <c r="N68" i="4"/>
  <c r="AP102" i="3"/>
  <c r="AQ20" i="3"/>
  <c r="AP97" i="3"/>
  <c r="AP99" i="3" s="1"/>
  <c r="AP98" i="3" s="1"/>
  <c r="AP111" i="3"/>
  <c r="AP115" i="3" s="1"/>
  <c r="AP31" i="3"/>
  <c r="AP42" i="3" s="1"/>
  <c r="AP95" i="3"/>
  <c r="AP71" i="3"/>
  <c r="AP40" i="3"/>
  <c r="AP92" i="3"/>
  <c r="AP94" i="3" s="1"/>
  <c r="AP93" i="3" s="1"/>
  <c r="AP117" i="3"/>
  <c r="AP62" i="3"/>
  <c r="AP67" i="3"/>
  <c r="AP61" i="3"/>
  <c r="AP49" i="3"/>
  <c r="AP64" i="3"/>
  <c r="AQ46" i="3"/>
  <c r="AP52" i="3"/>
  <c r="AP63" i="3"/>
  <c r="AQ26" i="3"/>
  <c r="N44" i="3"/>
  <c r="N30" i="4"/>
  <c r="N103" i="3"/>
  <c r="N18" i="4" s="1"/>
  <c r="O104" i="3"/>
  <c r="L83" i="3"/>
  <c r="L13" i="4" s="1"/>
  <c r="L51" i="4"/>
  <c r="L84" i="3"/>
  <c r="L14" i="4" s="1"/>
  <c r="AM84" i="3"/>
  <c r="AM83" i="3"/>
  <c r="Y26" i="3"/>
  <c r="Z26" i="3" s="1"/>
  <c r="N87" i="3"/>
  <c r="N59" i="4"/>
  <c r="N60" i="4"/>
  <c r="N56" i="3"/>
  <c r="N88" i="3"/>
  <c r="N20" i="4" s="1"/>
  <c r="O31" i="3"/>
  <c r="O111" i="3"/>
  <c r="O40" i="3"/>
  <c r="P20" i="3"/>
  <c r="O95" i="3"/>
  <c r="O61" i="3"/>
  <c r="O102" i="3"/>
  <c r="O32" i="3"/>
  <c r="O92" i="3"/>
  <c r="O62" i="3"/>
  <c r="O12" i="4" s="1"/>
  <c r="O67" i="3"/>
  <c r="O117" i="3"/>
  <c r="O71" i="3"/>
  <c r="O97" i="3"/>
  <c r="R8" i="6"/>
  <c r="R11" i="6"/>
  <c r="R9" i="6"/>
  <c r="R12" i="6"/>
  <c r="S7" i="6"/>
  <c r="R10" i="6"/>
  <c r="R14" i="6"/>
  <c r="R13" i="6"/>
  <c r="AQ113" i="3"/>
  <c r="AQ112" i="3" s="1"/>
  <c r="AO76" i="3"/>
  <c r="AO81" i="3" s="1"/>
  <c r="O109" i="3"/>
  <c r="P23" i="3"/>
  <c r="O39" i="3"/>
  <c r="O66" i="3"/>
  <c r="O76" i="3"/>
  <c r="AO107" i="3"/>
  <c r="AP22" i="3"/>
  <c r="AO66" i="3"/>
  <c r="AO38" i="3"/>
  <c r="AP100" i="3"/>
  <c r="AP120" i="3"/>
  <c r="O100" i="3"/>
  <c r="AP105" i="3"/>
  <c r="O120" i="3"/>
  <c r="O114" i="3"/>
  <c r="O105" i="3"/>
  <c r="AP114" i="3"/>
  <c r="AO88" i="3" l="1"/>
  <c r="AO56" i="3"/>
  <c r="AQ47" i="3"/>
  <c r="AP53" i="3"/>
  <c r="AP86" i="3"/>
  <c r="AP50" i="3"/>
  <c r="AP87" i="3" s="1"/>
  <c r="AN89" i="3"/>
  <c r="AN59" i="3"/>
  <c r="AN90" i="3" s="1"/>
  <c r="L22" i="4"/>
  <c r="L21" i="4" s="1"/>
  <c r="V25" i="3"/>
  <c r="W25" i="3" s="1"/>
  <c r="AU25" i="3"/>
  <c r="AV25" i="3" s="1"/>
  <c r="AW25" i="3" s="1"/>
  <c r="AP121" i="3"/>
  <c r="O103" i="3"/>
  <c r="O18" i="4" s="1"/>
  <c r="P104" i="3"/>
  <c r="O74" i="3"/>
  <c r="O53" i="4"/>
  <c r="O73" i="3"/>
  <c r="O55" i="3"/>
  <c r="M90" i="3"/>
  <c r="M15" i="4" s="1"/>
  <c r="M58" i="4"/>
  <c r="AN83" i="3"/>
  <c r="AN84" i="3"/>
  <c r="O107" i="3"/>
  <c r="P22" i="3"/>
  <c r="P38" i="3" s="1"/>
  <c r="AA26" i="3"/>
  <c r="AB26" i="3" s="1"/>
  <c r="AR26" i="3"/>
  <c r="AQ32" i="3"/>
  <c r="AQ44" i="3" s="1"/>
  <c r="O68" i="4"/>
  <c r="P92" i="3"/>
  <c r="P31" i="3"/>
  <c r="Q20" i="3"/>
  <c r="Q29" i="3" s="1"/>
  <c r="P117" i="3"/>
  <c r="P67" i="3"/>
  <c r="P95" i="3"/>
  <c r="P62" i="3"/>
  <c r="P12" i="4" s="1"/>
  <c r="P71" i="3"/>
  <c r="P61" i="3"/>
  <c r="P97" i="3"/>
  <c r="P102" i="3"/>
  <c r="P111" i="3"/>
  <c r="P32" i="3"/>
  <c r="P40" i="3"/>
  <c r="AP55" i="3"/>
  <c r="AP73" i="3"/>
  <c r="AP74" i="3"/>
  <c r="N118" i="3"/>
  <c r="O119" i="3"/>
  <c r="AN109" i="3"/>
  <c r="N19" i="4" s="1"/>
  <c r="AO23" i="3"/>
  <c r="AN39" i="3"/>
  <c r="N8" i="4" s="1"/>
  <c r="AO58" i="3"/>
  <c r="AO79" i="3"/>
  <c r="AO78" i="3"/>
  <c r="AQ64" i="3"/>
  <c r="AQ52" i="3"/>
  <c r="AR46" i="3"/>
  <c r="AQ49" i="3"/>
  <c r="AQ63" i="3"/>
  <c r="N54" i="4"/>
  <c r="N58" i="3"/>
  <c r="N78" i="3"/>
  <c r="N79" i="3"/>
  <c r="M84" i="3"/>
  <c r="M14" i="4" s="1"/>
  <c r="M83" i="3"/>
  <c r="M13" i="4" s="1"/>
  <c r="M51" i="4"/>
  <c r="O64" i="4"/>
  <c r="O69" i="3"/>
  <c r="O52" i="4"/>
  <c r="O68" i="3"/>
  <c r="O42" i="3"/>
  <c r="O9" i="4" s="1"/>
  <c r="O29" i="4"/>
  <c r="AP69" i="3"/>
  <c r="AP68" i="3"/>
  <c r="O93" i="3"/>
  <c r="O16" i="4" s="1"/>
  <c r="P94" i="3"/>
  <c r="O44" i="3"/>
  <c r="O30" i="4"/>
  <c r="P64" i="3"/>
  <c r="Q46" i="3"/>
  <c r="P50" i="4"/>
  <c r="P52" i="3"/>
  <c r="P49" i="3"/>
  <c r="P63" i="3"/>
  <c r="O88" i="3"/>
  <c r="O20" i="4" s="1"/>
  <c r="O60" i="4"/>
  <c r="O56" i="3"/>
  <c r="N112" i="3"/>
  <c r="O113" i="3"/>
  <c r="N89" i="3"/>
  <c r="N61" i="4"/>
  <c r="N59" i="3"/>
  <c r="O98" i="3"/>
  <c r="O17" i="4" s="1"/>
  <c r="P99" i="3"/>
  <c r="O59" i="4"/>
  <c r="O87" i="3"/>
  <c r="P86" i="3"/>
  <c r="Q47" i="3"/>
  <c r="P57" i="4"/>
  <c r="P53" i="3"/>
  <c r="P50" i="3"/>
  <c r="AQ115" i="3"/>
  <c r="AQ119" i="3"/>
  <c r="AQ118" i="3" s="1"/>
  <c r="AQ121" i="3" s="1"/>
  <c r="AQ62" i="3"/>
  <c r="AQ67" i="3"/>
  <c r="AQ97" i="3"/>
  <c r="AQ99" i="3" s="1"/>
  <c r="AQ98" i="3" s="1"/>
  <c r="AR20" i="3"/>
  <c r="AR30" i="3" s="1"/>
  <c r="AQ92" i="3"/>
  <c r="AQ94" i="3" s="1"/>
  <c r="AQ93" i="3" s="1"/>
  <c r="AQ31" i="3"/>
  <c r="AQ42" i="3" s="1"/>
  <c r="AQ111" i="3"/>
  <c r="AQ40" i="3"/>
  <c r="AQ117" i="3"/>
  <c r="AQ95" i="3"/>
  <c r="AQ71" i="3"/>
  <c r="AQ61" i="3"/>
  <c r="AQ102" i="3"/>
  <c r="S11" i="6"/>
  <c r="S14" i="6"/>
  <c r="S12" i="6"/>
  <c r="T7" i="6"/>
  <c r="S10" i="6"/>
  <c r="S13" i="6"/>
  <c r="S9" i="6"/>
  <c r="S8" i="6"/>
  <c r="AR113" i="3"/>
  <c r="AR112" i="3" s="1"/>
  <c r="AP76" i="3"/>
  <c r="AP81" i="3" s="1"/>
  <c r="AP107" i="3"/>
  <c r="AQ22" i="3"/>
  <c r="AP66" i="3"/>
  <c r="AP38" i="3"/>
  <c r="O81" i="3"/>
  <c r="O11" i="4" s="1"/>
  <c r="P109" i="3"/>
  <c r="Q23" i="3"/>
  <c r="P39" i="3"/>
  <c r="P76" i="3"/>
  <c r="P81" i="3" s="1"/>
  <c r="P66" i="3"/>
  <c r="O29" i="3"/>
  <c r="P29" i="3"/>
  <c r="O28" i="3"/>
  <c r="P28" i="3"/>
  <c r="Q28" i="3"/>
  <c r="P30" i="3"/>
  <c r="O30" i="3"/>
  <c r="Q30" i="3"/>
  <c r="AP29" i="3"/>
  <c r="AO29" i="3"/>
  <c r="AQ29" i="3"/>
  <c r="AQ28" i="3"/>
  <c r="AP28" i="3"/>
  <c r="AO28" i="3"/>
  <c r="AO30" i="3"/>
  <c r="AP30" i="3"/>
  <c r="AQ30" i="3"/>
  <c r="K28" i="3"/>
  <c r="N28" i="3"/>
  <c r="AN29" i="3"/>
  <c r="P120" i="3"/>
  <c r="AL30" i="3"/>
  <c r="AK28" i="3"/>
  <c r="J30" i="3"/>
  <c r="AK30" i="3"/>
  <c r="I30" i="3"/>
  <c r="H30" i="3"/>
  <c r="J29" i="3"/>
  <c r="N29" i="3"/>
  <c r="AQ105" i="3"/>
  <c r="AH30" i="3"/>
  <c r="L28" i="3"/>
  <c r="I28" i="3"/>
  <c r="H29" i="3"/>
  <c r="AQ120" i="3"/>
  <c r="K30" i="3"/>
  <c r="M29" i="3"/>
  <c r="J28" i="3"/>
  <c r="AL28" i="3"/>
  <c r="I29" i="3"/>
  <c r="N30" i="3"/>
  <c r="AN30" i="3"/>
  <c r="P105" i="3"/>
  <c r="P100" i="3"/>
  <c r="AM29" i="3"/>
  <c r="M28" i="3"/>
  <c r="AQ114" i="3"/>
  <c r="L30" i="3"/>
  <c r="AI30" i="3"/>
  <c r="AM30" i="3"/>
  <c r="AH28" i="3"/>
  <c r="AI29" i="3"/>
  <c r="AK29" i="3"/>
  <c r="AM28" i="3"/>
  <c r="K29" i="3"/>
  <c r="P114" i="3"/>
  <c r="AJ30" i="3"/>
  <c r="AQ100" i="3"/>
  <c r="AL29" i="3"/>
  <c r="M30" i="3"/>
  <c r="L29" i="3"/>
  <c r="AH29" i="3"/>
  <c r="AI28" i="3"/>
  <c r="H28" i="3"/>
  <c r="AJ28" i="3"/>
  <c r="AN28" i="3"/>
  <c r="AJ29" i="3"/>
  <c r="AR29" i="3" l="1"/>
  <c r="AX25" i="3"/>
  <c r="AY25" i="3" s="1"/>
  <c r="AR28" i="3"/>
  <c r="AP56" i="3"/>
  <c r="AP88" i="3"/>
  <c r="AR47" i="3"/>
  <c r="AQ86" i="3"/>
  <c r="AQ50" i="3"/>
  <c r="AQ87" i="3" s="1"/>
  <c r="AQ53" i="3"/>
  <c r="AO59" i="3"/>
  <c r="AO90" i="3" s="1"/>
  <c r="AO89" i="3"/>
  <c r="M22" i="4"/>
  <c r="M21" i="4" s="1"/>
  <c r="X25" i="3"/>
  <c r="Y25" i="3" s="1"/>
  <c r="AR119" i="3"/>
  <c r="AR118" i="3" s="1"/>
  <c r="AR95" i="3"/>
  <c r="AR62" i="3"/>
  <c r="AR61" i="3"/>
  <c r="AR71" i="3"/>
  <c r="AR67" i="3"/>
  <c r="AR97" i="3"/>
  <c r="AR99" i="3" s="1"/>
  <c r="AR98" i="3" s="1"/>
  <c r="AR102" i="3"/>
  <c r="AR92" i="3"/>
  <c r="AR94" i="3" s="1"/>
  <c r="AR93" i="3" s="1"/>
  <c r="AR31" i="3"/>
  <c r="AR42" i="3" s="1"/>
  <c r="AR111" i="3"/>
  <c r="AR115" i="3" s="1"/>
  <c r="AR40" i="3"/>
  <c r="AR117" i="3"/>
  <c r="AS20" i="3"/>
  <c r="AO109" i="3"/>
  <c r="O19" i="4" s="1"/>
  <c r="AP23" i="3"/>
  <c r="AO39" i="3"/>
  <c r="O8" i="4" s="1"/>
  <c r="P42" i="3"/>
  <c r="P9" i="4" s="1"/>
  <c r="C8" i="6" s="1"/>
  <c r="P29" i="4"/>
  <c r="N84" i="3"/>
  <c r="N14" i="4" s="1"/>
  <c r="N51" i="4"/>
  <c r="N83" i="3"/>
  <c r="N13" i="4" s="1"/>
  <c r="P69" i="3"/>
  <c r="P52" i="4"/>
  <c r="P68" i="3"/>
  <c r="P98" i="3"/>
  <c r="P17" i="4" s="1"/>
  <c r="Q99" i="3"/>
  <c r="P73" i="3"/>
  <c r="P74" i="3"/>
  <c r="P53" i="4"/>
  <c r="C11" i="6" s="1"/>
  <c r="P55" i="3"/>
  <c r="O118" i="3"/>
  <c r="P119" i="3"/>
  <c r="N69" i="4"/>
  <c r="N121" i="3"/>
  <c r="O79" i="3"/>
  <c r="O58" i="3"/>
  <c r="O54" i="4"/>
  <c r="O78" i="3"/>
  <c r="N58" i="4"/>
  <c r="N90" i="3"/>
  <c r="N15" i="4" s="1"/>
  <c r="Q64" i="3"/>
  <c r="R46" i="3"/>
  <c r="Q50" i="4"/>
  <c r="Q52" i="3"/>
  <c r="Q49" i="3"/>
  <c r="Q63" i="3"/>
  <c r="AQ68" i="3"/>
  <c r="AQ69" i="3"/>
  <c r="AR64" i="3"/>
  <c r="AS46" i="3"/>
  <c r="AR52" i="3"/>
  <c r="AR49" i="3"/>
  <c r="AR63" i="3"/>
  <c r="AS26" i="3"/>
  <c r="AS32" i="3" s="1"/>
  <c r="AS44" i="3" s="1"/>
  <c r="AT26" i="3"/>
  <c r="AR32" i="3"/>
  <c r="AR44" i="3" s="1"/>
  <c r="AQ74" i="3"/>
  <c r="AQ55" i="3"/>
  <c r="AQ73" i="3"/>
  <c r="AP58" i="3"/>
  <c r="AP78" i="3"/>
  <c r="AP79" i="3"/>
  <c r="AC26" i="3"/>
  <c r="AD26" i="3" s="1"/>
  <c r="P87" i="3"/>
  <c r="P59" i="4"/>
  <c r="P103" i="3"/>
  <c r="P18" i="4" s="1"/>
  <c r="Q104" i="3"/>
  <c r="O112" i="3"/>
  <c r="P113" i="3"/>
  <c r="P60" i="4"/>
  <c r="C12" i="6" s="1"/>
  <c r="P56" i="3"/>
  <c r="P88" i="3"/>
  <c r="N65" i="4"/>
  <c r="N115" i="3"/>
  <c r="P93" i="3"/>
  <c r="P16" i="4" s="1"/>
  <c r="Q94" i="3"/>
  <c r="P68" i="4"/>
  <c r="Q22" i="3"/>
  <c r="P107" i="3"/>
  <c r="O61" i="4"/>
  <c r="O89" i="3"/>
  <c r="O59" i="3"/>
  <c r="P30" i="4"/>
  <c r="C10" i="6" s="1"/>
  <c r="P44" i="3"/>
  <c r="Q71" i="3"/>
  <c r="Q31" i="3"/>
  <c r="Q97" i="3"/>
  <c r="Q102" i="3"/>
  <c r="Q92" i="3"/>
  <c r="Q95" i="3"/>
  <c r="Q117" i="3"/>
  <c r="Q61" i="3"/>
  <c r="Q40" i="3"/>
  <c r="Q62" i="3"/>
  <c r="Q12" i="4" s="1"/>
  <c r="Q67" i="3"/>
  <c r="Q111" i="3"/>
  <c r="Q32" i="3"/>
  <c r="R20" i="3"/>
  <c r="Q50" i="3"/>
  <c r="R47" i="3"/>
  <c r="Q57" i="4"/>
  <c r="Q86" i="3"/>
  <c r="Q53" i="3"/>
  <c r="AO84" i="3"/>
  <c r="AO83" i="3"/>
  <c r="P64" i="4"/>
  <c r="AS113" i="3"/>
  <c r="AS112" i="3" s="1"/>
  <c r="T14" i="6"/>
  <c r="T9" i="6"/>
  <c r="T10" i="6"/>
  <c r="T13" i="6"/>
  <c r="T8" i="6"/>
  <c r="T12" i="6"/>
  <c r="T11" i="6"/>
  <c r="AL36" i="3"/>
  <c r="L40" i="4" s="1"/>
  <c r="AQ36" i="3"/>
  <c r="Q40" i="4" s="1"/>
  <c r="AP36" i="3"/>
  <c r="P40" i="4" s="1"/>
  <c r="AR36" i="3"/>
  <c r="R40" i="4" s="1"/>
  <c r="AM36" i="3"/>
  <c r="M40" i="4" s="1"/>
  <c r="AJ36" i="3"/>
  <c r="J40" i="4" s="1"/>
  <c r="AO36" i="3"/>
  <c r="O40" i="4" s="1"/>
  <c r="AK36" i="3"/>
  <c r="K40" i="4" s="1"/>
  <c r="AN36" i="3"/>
  <c r="N40" i="4" s="1"/>
  <c r="AI36" i="3"/>
  <c r="I40" i="4" s="1"/>
  <c r="AH36" i="3"/>
  <c r="AO34" i="3"/>
  <c r="O38" i="4" s="1"/>
  <c r="AH34" i="3"/>
  <c r="AP34" i="3"/>
  <c r="P38" i="4" s="1"/>
  <c r="AR34" i="3"/>
  <c r="AQ34" i="3"/>
  <c r="AI34" i="3"/>
  <c r="I38" i="4" s="1"/>
  <c r="AJ34" i="3"/>
  <c r="J38" i="4" s="1"/>
  <c r="AL34" i="3"/>
  <c r="L38" i="4" s="1"/>
  <c r="AN34" i="3"/>
  <c r="N38" i="4" s="1"/>
  <c r="AM34" i="3"/>
  <c r="M38" i="4" s="1"/>
  <c r="AK34" i="3"/>
  <c r="K38" i="4" s="1"/>
  <c r="AQ35" i="3"/>
  <c r="AL35" i="3"/>
  <c r="L39" i="4" s="1"/>
  <c r="AO35" i="3"/>
  <c r="AN35" i="3"/>
  <c r="N39" i="4" s="1"/>
  <c r="AH35" i="3"/>
  <c r="AK35" i="3"/>
  <c r="K39" i="4" s="1"/>
  <c r="AR35" i="3"/>
  <c r="AJ35" i="3"/>
  <c r="J39" i="4" s="1"/>
  <c r="AI35" i="3"/>
  <c r="I39" i="4" s="1"/>
  <c r="AM35" i="3"/>
  <c r="M39" i="4" s="1"/>
  <c r="AP35" i="3"/>
  <c r="Q36" i="3"/>
  <c r="Q28" i="4"/>
  <c r="L28" i="4"/>
  <c r="L31" i="4" s="1"/>
  <c r="L36" i="3"/>
  <c r="L35" i="4" s="1"/>
  <c r="M28" i="4"/>
  <c r="M31" i="4" s="1"/>
  <c r="M36" i="3"/>
  <c r="M35" i="4" s="1"/>
  <c r="O28" i="4"/>
  <c r="O31" i="4" s="1"/>
  <c r="O36" i="3"/>
  <c r="O35" i="4" s="1"/>
  <c r="I36" i="3"/>
  <c r="I35" i="4" s="1"/>
  <c r="I28" i="4"/>
  <c r="N36" i="3"/>
  <c r="N35" i="4" s="1"/>
  <c r="N28" i="4"/>
  <c r="N31" i="4" s="1"/>
  <c r="J36" i="3"/>
  <c r="J35" i="4" s="1"/>
  <c r="J28" i="4"/>
  <c r="K36" i="3"/>
  <c r="K35" i="4" s="1"/>
  <c r="K28" i="4"/>
  <c r="P36" i="3"/>
  <c r="P35" i="4" s="1"/>
  <c r="P28" i="4"/>
  <c r="H28" i="4"/>
  <c r="H36" i="3"/>
  <c r="M34" i="3"/>
  <c r="M26" i="4"/>
  <c r="Q26" i="4"/>
  <c r="Q34" i="3"/>
  <c r="H34" i="3"/>
  <c r="H26" i="4"/>
  <c r="I34" i="3"/>
  <c r="I26" i="4"/>
  <c r="P26" i="4"/>
  <c r="P34" i="3"/>
  <c r="K34" i="3"/>
  <c r="K26" i="4"/>
  <c r="L34" i="3"/>
  <c r="L26" i="4"/>
  <c r="N34" i="3"/>
  <c r="N26" i="4"/>
  <c r="O26" i="4"/>
  <c r="O34" i="3"/>
  <c r="J34" i="3"/>
  <c r="J26" i="4"/>
  <c r="I35" i="3"/>
  <c r="I34" i="4" s="1"/>
  <c r="I27" i="4"/>
  <c r="H27" i="4"/>
  <c r="H35" i="3"/>
  <c r="J35" i="3"/>
  <c r="J34" i="4" s="1"/>
  <c r="J27" i="4"/>
  <c r="K35" i="3"/>
  <c r="K34" i="4" s="1"/>
  <c r="K27" i="4"/>
  <c r="N35" i="3"/>
  <c r="N34" i="4" s="1"/>
  <c r="N27" i="4"/>
  <c r="M35" i="3"/>
  <c r="M34" i="4" s="1"/>
  <c r="M27" i="4"/>
  <c r="Q27" i="4"/>
  <c r="Q35" i="3"/>
  <c r="P27" i="4"/>
  <c r="P35" i="3"/>
  <c r="P34" i="4" s="1"/>
  <c r="O27" i="4"/>
  <c r="O35" i="3"/>
  <c r="O34" i="4" s="1"/>
  <c r="L35" i="3"/>
  <c r="L34" i="4" s="1"/>
  <c r="L27" i="4"/>
  <c r="AQ76" i="3"/>
  <c r="AQ81" i="3" s="1"/>
  <c r="Q109" i="3"/>
  <c r="R23" i="3"/>
  <c r="Q39" i="3"/>
  <c r="Q66" i="3"/>
  <c r="Q76" i="3"/>
  <c r="Q81" i="3" s="1"/>
  <c r="P11" i="4"/>
  <c r="AZ25" i="3"/>
  <c r="BA25" i="3" s="1"/>
  <c r="AQ107" i="3"/>
  <c r="AR22" i="3"/>
  <c r="AQ66" i="3"/>
  <c r="AQ38" i="3"/>
  <c r="Q105" i="3"/>
  <c r="AR100" i="3"/>
  <c r="AR120" i="3"/>
  <c r="Q114" i="3"/>
  <c r="AR105" i="3"/>
  <c r="Q100" i="3"/>
  <c r="Q120" i="3"/>
  <c r="AR114" i="3"/>
  <c r="P20" i="4" l="1"/>
  <c r="C9" i="6" s="1"/>
  <c r="AQ56" i="3"/>
  <c r="AQ88" i="3"/>
  <c r="AR86" i="3"/>
  <c r="AS47" i="3"/>
  <c r="AR50" i="3"/>
  <c r="AR87" i="3" s="1"/>
  <c r="AR53" i="3"/>
  <c r="AP59" i="3"/>
  <c r="AP90" i="3" s="1"/>
  <c r="AP89" i="3"/>
  <c r="Z25" i="3"/>
  <c r="AA25" i="3" s="1"/>
  <c r="O39" i="4"/>
  <c r="Q29" i="4"/>
  <c r="Q42" i="3"/>
  <c r="Q9" i="4" s="1"/>
  <c r="D8" i="6" s="1"/>
  <c r="AR69" i="3"/>
  <c r="AR68" i="3"/>
  <c r="AR55" i="3"/>
  <c r="AR74" i="3"/>
  <c r="AR73" i="3"/>
  <c r="AS64" i="3"/>
  <c r="AT46" i="3"/>
  <c r="AS52" i="3"/>
  <c r="AS49" i="3"/>
  <c r="AS63" i="3"/>
  <c r="Q98" i="3"/>
  <c r="Q17" i="4" s="1"/>
  <c r="R99" i="3"/>
  <c r="AP109" i="3"/>
  <c r="P19" i="4" s="1"/>
  <c r="AQ23" i="3"/>
  <c r="AP39" i="3"/>
  <c r="P8" i="4" s="1"/>
  <c r="P39" i="4"/>
  <c r="Q68" i="4"/>
  <c r="O90" i="3"/>
  <c r="O15" i="4" s="1"/>
  <c r="O58" i="4"/>
  <c r="P89" i="3"/>
  <c r="P59" i="3"/>
  <c r="P61" i="4"/>
  <c r="AP84" i="3"/>
  <c r="AP83" i="3"/>
  <c r="O84" i="3"/>
  <c r="O14" i="4" s="1"/>
  <c r="O51" i="4"/>
  <c r="O83" i="3"/>
  <c r="O13" i="4" s="1"/>
  <c r="Q60" i="4"/>
  <c r="D12" i="6" s="1"/>
  <c r="Q56" i="3"/>
  <c r="Q88" i="3"/>
  <c r="Q20" i="4" s="1"/>
  <c r="D9" i="6" s="1"/>
  <c r="P31" i="4"/>
  <c r="R86" i="3"/>
  <c r="R57" i="4"/>
  <c r="R50" i="3"/>
  <c r="R53" i="3"/>
  <c r="S47" i="3"/>
  <c r="Q87" i="3"/>
  <c r="Q59" i="4"/>
  <c r="P112" i="3"/>
  <c r="Q113" i="3"/>
  <c r="AQ58" i="3"/>
  <c r="AQ79" i="3"/>
  <c r="AQ78" i="3"/>
  <c r="O65" i="4"/>
  <c r="O115" i="3"/>
  <c r="Q52" i="4"/>
  <c r="Q68" i="3"/>
  <c r="Q69" i="3"/>
  <c r="AS92" i="3"/>
  <c r="AS94" i="3" s="1"/>
  <c r="AS93" i="3" s="1"/>
  <c r="AS29" i="3"/>
  <c r="AS35" i="3" s="1"/>
  <c r="AS40" i="3"/>
  <c r="AS117" i="3"/>
  <c r="AS119" i="3" s="1"/>
  <c r="AS118" i="3" s="1"/>
  <c r="AS121" i="3" s="1"/>
  <c r="AS95" i="3"/>
  <c r="AS67" i="3"/>
  <c r="AS62" i="3"/>
  <c r="AS71" i="3"/>
  <c r="AS61" i="3"/>
  <c r="AS28" i="3"/>
  <c r="AS34" i="3" s="1"/>
  <c r="AS102" i="3"/>
  <c r="AS30" i="3"/>
  <c r="AS36" i="3" s="1"/>
  <c r="AS97" i="3"/>
  <c r="AS99" i="3" s="1"/>
  <c r="AS98" i="3" s="1"/>
  <c r="AT20" i="3"/>
  <c r="AS111" i="3"/>
  <c r="AS115" i="3" s="1"/>
  <c r="AS31" i="3"/>
  <c r="AS42" i="3" s="1"/>
  <c r="Q38" i="3"/>
  <c r="Q33" i="4" s="1"/>
  <c r="R22" i="3"/>
  <c r="Q107" i="3"/>
  <c r="R104" i="3"/>
  <c r="Q103" i="3"/>
  <c r="Q18" i="4" s="1"/>
  <c r="Q53" i="4"/>
  <c r="D11" i="6" s="1"/>
  <c r="Q74" i="3"/>
  <c r="Q55" i="3"/>
  <c r="Q73" i="3"/>
  <c r="N22" i="4"/>
  <c r="N21" i="4" s="1"/>
  <c r="R71" i="3"/>
  <c r="R61" i="3"/>
  <c r="R32" i="3"/>
  <c r="R97" i="3"/>
  <c r="R102" i="3"/>
  <c r="R111" i="3"/>
  <c r="R92" i="3"/>
  <c r="R31" i="3"/>
  <c r="R95" i="3"/>
  <c r="S20" i="3"/>
  <c r="R40" i="3"/>
  <c r="R117" i="3"/>
  <c r="R67" i="3"/>
  <c r="R62" i="3"/>
  <c r="R12" i="4" s="1"/>
  <c r="R28" i="3"/>
  <c r="R30" i="3"/>
  <c r="R29" i="3"/>
  <c r="AU26" i="3"/>
  <c r="AV26" i="3" s="1"/>
  <c r="P118" i="3"/>
  <c r="Q119" i="3"/>
  <c r="Q44" i="3"/>
  <c r="Q30" i="4"/>
  <c r="D10" i="6" s="1"/>
  <c r="R64" i="3"/>
  <c r="R50" i="4"/>
  <c r="R49" i="3"/>
  <c r="R52" i="3"/>
  <c r="R63" i="3"/>
  <c r="S46" i="3"/>
  <c r="O69" i="4"/>
  <c r="O121" i="3"/>
  <c r="Q35" i="4"/>
  <c r="Q64" i="4"/>
  <c r="Q93" i="3"/>
  <c r="Q16" i="4" s="1"/>
  <c r="R94" i="3"/>
  <c r="P79" i="3"/>
  <c r="P58" i="3"/>
  <c r="P54" i="4"/>
  <c r="P78" i="3"/>
  <c r="AR121" i="3"/>
  <c r="Q34" i="4"/>
  <c r="R109" i="3"/>
  <c r="S23" i="3"/>
  <c r="R39" i="3"/>
  <c r="R76" i="3"/>
  <c r="R81" i="3" s="1"/>
  <c r="R66" i="3"/>
  <c r="K33" i="4"/>
  <c r="K7" i="4"/>
  <c r="K10" i="4" s="1"/>
  <c r="K23" i="4" s="1"/>
  <c r="H33" i="4"/>
  <c r="H7" i="4"/>
  <c r="H38" i="4"/>
  <c r="AR76" i="3"/>
  <c r="AR81" i="3" s="1"/>
  <c r="H34" i="4"/>
  <c r="P33" i="4"/>
  <c r="P7" i="4"/>
  <c r="P10" i="4" s="1"/>
  <c r="Q7" i="4"/>
  <c r="H39" i="4"/>
  <c r="H40" i="4"/>
  <c r="L33" i="4"/>
  <c r="L7" i="4"/>
  <c r="L10" i="4" s="1"/>
  <c r="L23" i="4" s="1"/>
  <c r="Q11" i="4"/>
  <c r="J7" i="4"/>
  <c r="J10" i="4" s="1"/>
  <c r="J23" i="4" s="1"/>
  <c r="J33" i="4"/>
  <c r="M33" i="4"/>
  <c r="M7" i="4"/>
  <c r="M10" i="4" s="1"/>
  <c r="M23" i="4" s="1"/>
  <c r="N7" i="4"/>
  <c r="N10" i="4" s="1"/>
  <c r="N23" i="4" s="1"/>
  <c r="N33" i="4"/>
  <c r="AR107" i="3"/>
  <c r="AS22" i="3"/>
  <c r="AR66" i="3"/>
  <c r="AR38" i="3"/>
  <c r="R38" i="4" s="1"/>
  <c r="I7" i="4"/>
  <c r="I10" i="4" s="1"/>
  <c r="I23" i="4" s="1"/>
  <c r="I33" i="4"/>
  <c r="Q38" i="4"/>
  <c r="BB25" i="3"/>
  <c r="O33" i="4"/>
  <c r="O7" i="4"/>
  <c r="O10" i="4" s="1"/>
  <c r="H35" i="4"/>
  <c r="R114" i="3"/>
  <c r="AS100" i="3"/>
  <c r="AS114" i="3"/>
  <c r="R120" i="3"/>
  <c r="AS120" i="3"/>
  <c r="R100" i="3"/>
  <c r="R105" i="3"/>
  <c r="AS105" i="3"/>
  <c r="AR56" i="3" l="1"/>
  <c r="AR88" i="3"/>
  <c r="AS53" i="3"/>
  <c r="AS50" i="3"/>
  <c r="AS87" i="3" s="1"/>
  <c r="AS86" i="3"/>
  <c r="AT47" i="3"/>
  <c r="AQ89" i="3"/>
  <c r="AQ59" i="3"/>
  <c r="AQ90" i="3" s="1"/>
  <c r="AB25" i="3"/>
  <c r="AC25" i="3"/>
  <c r="AD25" i="3" s="1"/>
  <c r="P69" i="4"/>
  <c r="P121" i="3"/>
  <c r="R68" i="4"/>
  <c r="Q31" i="4"/>
  <c r="AS68" i="3"/>
  <c r="AS69" i="3"/>
  <c r="AS74" i="3"/>
  <c r="AS55" i="3"/>
  <c r="AS73" i="3"/>
  <c r="AW26" i="3"/>
  <c r="T20" i="3"/>
  <c r="S31" i="3"/>
  <c r="S28" i="3"/>
  <c r="S92" i="3"/>
  <c r="S40" i="3"/>
  <c r="S95" i="3"/>
  <c r="S71" i="3"/>
  <c r="S62" i="3"/>
  <c r="S12" i="4" s="1"/>
  <c r="S29" i="3"/>
  <c r="S61" i="3"/>
  <c r="S30" i="3"/>
  <c r="S67" i="3"/>
  <c r="S97" i="3"/>
  <c r="S102" i="3"/>
  <c r="S111" i="3"/>
  <c r="S32" i="3"/>
  <c r="S117" i="3"/>
  <c r="AT28" i="3"/>
  <c r="AT34" i="3" s="1"/>
  <c r="AT29" i="3"/>
  <c r="AT35" i="3" s="1"/>
  <c r="AT30" i="3"/>
  <c r="AT36" i="3" s="1"/>
  <c r="AT102" i="3"/>
  <c r="AT97" i="3"/>
  <c r="AT99" i="3" s="1"/>
  <c r="AT40" i="3"/>
  <c r="AT71" i="3"/>
  <c r="AU20" i="3"/>
  <c r="AU32" i="3" s="1"/>
  <c r="AU44" i="3" s="1"/>
  <c r="AT111" i="3"/>
  <c r="AT113" i="3" s="1"/>
  <c r="AT31" i="3"/>
  <c r="AT42" i="3" s="1"/>
  <c r="AT92" i="3"/>
  <c r="AT94" i="3" s="1"/>
  <c r="AT95" i="3"/>
  <c r="AT61" i="3"/>
  <c r="AT117" i="3"/>
  <c r="AT119" i="3" s="1"/>
  <c r="AT67" i="3"/>
  <c r="AT62" i="3"/>
  <c r="AT32" i="3"/>
  <c r="AT44" i="3" s="1"/>
  <c r="S63" i="3"/>
  <c r="S50" i="4"/>
  <c r="S64" i="3"/>
  <c r="T46" i="3"/>
  <c r="S52" i="3"/>
  <c r="S49" i="3"/>
  <c r="R35" i="3"/>
  <c r="R34" i="4" s="1"/>
  <c r="R27" i="4"/>
  <c r="Q58" i="3"/>
  <c r="Q79" i="3"/>
  <c r="Q54" i="4"/>
  <c r="Q78" i="3"/>
  <c r="AQ84" i="3"/>
  <c r="AQ83" i="3"/>
  <c r="Q59" i="3"/>
  <c r="Q89" i="3"/>
  <c r="Q61" i="4"/>
  <c r="AU46" i="3"/>
  <c r="AT64" i="3"/>
  <c r="AT49" i="3"/>
  <c r="AT63" i="3"/>
  <c r="AT52" i="3"/>
  <c r="R28" i="4"/>
  <c r="R36" i="3"/>
  <c r="R35" i="4" s="1"/>
  <c r="R29" i="4"/>
  <c r="R42" i="3"/>
  <c r="R9" i="4" s="1"/>
  <c r="E8" i="6" s="1"/>
  <c r="Q112" i="3"/>
  <c r="R113" i="3"/>
  <c r="R74" i="3"/>
  <c r="R53" i="4"/>
  <c r="E11" i="6" s="1"/>
  <c r="R55" i="3"/>
  <c r="R73" i="3"/>
  <c r="R34" i="3"/>
  <c r="R26" i="4"/>
  <c r="S40" i="4"/>
  <c r="P65" i="4"/>
  <c r="P115" i="3"/>
  <c r="O22" i="4"/>
  <c r="O21" i="4" s="1"/>
  <c r="P84" i="3"/>
  <c r="P14" i="4" s="1"/>
  <c r="P83" i="3"/>
  <c r="P13" i="4" s="1"/>
  <c r="P51" i="4"/>
  <c r="R69" i="3"/>
  <c r="R52" i="4"/>
  <c r="R68" i="3"/>
  <c r="R64" i="4"/>
  <c r="R103" i="3"/>
  <c r="R18" i="4" s="1"/>
  <c r="S104" i="3"/>
  <c r="AR79" i="3"/>
  <c r="AR58" i="3"/>
  <c r="AR78" i="3"/>
  <c r="R93" i="3"/>
  <c r="R16" i="4" s="1"/>
  <c r="S94" i="3"/>
  <c r="S86" i="3"/>
  <c r="T47" i="3"/>
  <c r="S57" i="4"/>
  <c r="S53" i="3"/>
  <c r="S50" i="3"/>
  <c r="AR23" i="3"/>
  <c r="AQ39" i="3"/>
  <c r="AQ109" i="3"/>
  <c r="Q19" i="4" s="1"/>
  <c r="R30" i="4"/>
  <c r="E10" i="6" s="1"/>
  <c r="R44" i="3"/>
  <c r="R38" i="3"/>
  <c r="R107" i="3"/>
  <c r="S22" i="3"/>
  <c r="R60" i="4"/>
  <c r="E12" i="6" s="1"/>
  <c r="R88" i="3"/>
  <c r="R20" i="4" s="1"/>
  <c r="E9" i="6" s="1"/>
  <c r="R56" i="3"/>
  <c r="R87" i="3"/>
  <c r="R59" i="4"/>
  <c r="R98" i="3"/>
  <c r="R17" i="4" s="1"/>
  <c r="S99" i="3"/>
  <c r="Q118" i="3"/>
  <c r="R119" i="3"/>
  <c r="P58" i="4"/>
  <c r="P90" i="3"/>
  <c r="P15" i="4" s="1"/>
  <c r="AS66" i="3"/>
  <c r="BF66" i="3" s="1"/>
  <c r="H10" i="4"/>
  <c r="H23" i="4" s="1"/>
  <c r="S109" i="3"/>
  <c r="T23" i="3"/>
  <c r="S39" i="3"/>
  <c r="S76" i="3"/>
  <c r="S66" i="3"/>
  <c r="BE66" i="3" s="1"/>
  <c r="AS107" i="3"/>
  <c r="AT22" i="3"/>
  <c r="AS76" i="3"/>
  <c r="AS38" i="3"/>
  <c r="S38" i="4" s="1"/>
  <c r="R11" i="4"/>
  <c r="BC25" i="3"/>
  <c r="BD25" i="3" s="1"/>
  <c r="S100" i="3"/>
  <c r="S105" i="3"/>
  <c r="S120" i="3"/>
  <c r="AT105" i="3"/>
  <c r="S114" i="3"/>
  <c r="AT114" i="3"/>
  <c r="AT120" i="3"/>
  <c r="AT100" i="3"/>
  <c r="AT53" i="3" l="1"/>
  <c r="AT86" i="3"/>
  <c r="AU47" i="3"/>
  <c r="AT50" i="3"/>
  <c r="AT87" i="3" s="1"/>
  <c r="AS88" i="3"/>
  <c r="AS56" i="3"/>
  <c r="AR89" i="3"/>
  <c r="AR59" i="3"/>
  <c r="AR90" i="3" s="1"/>
  <c r="R118" i="3"/>
  <c r="S119" i="3"/>
  <c r="S93" i="3"/>
  <c r="S16" i="4" s="1"/>
  <c r="T94" i="3"/>
  <c r="S53" i="4"/>
  <c r="S74" i="3"/>
  <c r="S55" i="3"/>
  <c r="S73" i="3"/>
  <c r="Q69" i="4"/>
  <c r="Q121" i="3"/>
  <c r="P22" i="4"/>
  <c r="R112" i="3"/>
  <c r="S113" i="3"/>
  <c r="T63" i="3"/>
  <c r="T50" i="4"/>
  <c r="T49" i="3"/>
  <c r="U46" i="3"/>
  <c r="T64" i="3"/>
  <c r="T52" i="3"/>
  <c r="S27" i="4"/>
  <c r="S35" i="3"/>
  <c r="AS78" i="3"/>
  <c r="AS79" i="3"/>
  <c r="AS58" i="3"/>
  <c r="S98" i="3"/>
  <c r="S17" i="4" s="1"/>
  <c r="T99" i="3"/>
  <c r="Q65" i="4"/>
  <c r="Q115" i="3"/>
  <c r="Q90" i="3"/>
  <c r="Q15" i="4" s="1"/>
  <c r="Q58" i="4"/>
  <c r="AT93" i="3"/>
  <c r="AU94" i="3"/>
  <c r="S68" i="4"/>
  <c r="AR84" i="3"/>
  <c r="AR83" i="3"/>
  <c r="AU113" i="3"/>
  <c r="AT112" i="3"/>
  <c r="AT115" i="3" s="1"/>
  <c r="Q39" i="4"/>
  <c r="Q8" i="4"/>
  <c r="Q10" i="4" s="1"/>
  <c r="S103" i="3"/>
  <c r="S18" i="4" s="1"/>
  <c r="T104" i="3"/>
  <c r="AU40" i="3"/>
  <c r="AU102" i="3"/>
  <c r="AV20" i="3"/>
  <c r="AU95" i="3"/>
  <c r="AU29" i="3"/>
  <c r="AU35" i="3" s="1"/>
  <c r="AU117" i="3"/>
  <c r="AU28" i="3"/>
  <c r="AU34" i="3" s="1"/>
  <c r="AU71" i="3"/>
  <c r="AU67" i="3"/>
  <c r="AU111" i="3"/>
  <c r="AU62" i="3"/>
  <c r="AU61" i="3"/>
  <c r="AU92" i="3"/>
  <c r="AU97" i="3"/>
  <c r="AU31" i="3"/>
  <c r="AU42" i="3" s="1"/>
  <c r="AU30" i="3"/>
  <c r="AU36" i="3" s="1"/>
  <c r="S44" i="3"/>
  <c r="S30" i="4"/>
  <c r="AR109" i="3"/>
  <c r="R19" i="4" s="1"/>
  <c r="AS23" i="3"/>
  <c r="AR39" i="3"/>
  <c r="R31" i="4"/>
  <c r="S64" i="4"/>
  <c r="O23" i="4"/>
  <c r="S87" i="3"/>
  <c r="S59" i="4"/>
  <c r="AT55" i="3"/>
  <c r="AT73" i="3"/>
  <c r="AT74" i="3"/>
  <c r="R89" i="3"/>
  <c r="R61" i="4"/>
  <c r="R59" i="3"/>
  <c r="S88" i="3"/>
  <c r="S20" i="4" s="1"/>
  <c r="S60" i="4"/>
  <c r="S56" i="3"/>
  <c r="R7" i="4"/>
  <c r="R33" i="4"/>
  <c r="Q83" i="3"/>
  <c r="Q13" i="4" s="1"/>
  <c r="Q51" i="4"/>
  <c r="Q84" i="3"/>
  <c r="Q14" i="4" s="1"/>
  <c r="S26" i="4"/>
  <c r="S34" i="3"/>
  <c r="AT69" i="3"/>
  <c r="AT68" i="3"/>
  <c r="AU99" i="3"/>
  <c r="AT98" i="3"/>
  <c r="S42" i="3"/>
  <c r="S9" i="4" s="1"/>
  <c r="S29" i="4"/>
  <c r="T86" i="3"/>
  <c r="T57" i="4"/>
  <c r="U47" i="3"/>
  <c r="T53" i="3"/>
  <c r="T50" i="3"/>
  <c r="R54" i="4"/>
  <c r="R78" i="3"/>
  <c r="R79" i="3"/>
  <c r="R58" i="3"/>
  <c r="AT118" i="3"/>
  <c r="AT121" i="3" s="1"/>
  <c r="AU119" i="3"/>
  <c r="T29" i="3"/>
  <c r="T40" i="3"/>
  <c r="T32" i="3"/>
  <c r="T92" i="3"/>
  <c r="T31" i="3"/>
  <c r="T28" i="3"/>
  <c r="T30" i="3"/>
  <c r="T97" i="3"/>
  <c r="T95" i="3"/>
  <c r="T117" i="3"/>
  <c r="T68" i="4" s="1"/>
  <c r="T62" i="3"/>
  <c r="T12" i="4" s="1"/>
  <c r="T61" i="3"/>
  <c r="T11" i="4" s="1"/>
  <c r="T67" i="3"/>
  <c r="T71" i="3"/>
  <c r="T102" i="3"/>
  <c r="T111" i="3"/>
  <c r="T64" i="4" s="1"/>
  <c r="U20" i="3"/>
  <c r="S38" i="3"/>
  <c r="S107" i="3"/>
  <c r="T22" i="3"/>
  <c r="AU49" i="3"/>
  <c r="AU52" i="3"/>
  <c r="AU63" i="3"/>
  <c r="AV46" i="3"/>
  <c r="AU64" i="3"/>
  <c r="S52" i="4"/>
  <c r="S68" i="3"/>
  <c r="S69" i="3"/>
  <c r="T40" i="4"/>
  <c r="S36" i="3"/>
  <c r="S35" i="4" s="1"/>
  <c r="S28" i="4"/>
  <c r="AX26" i="3"/>
  <c r="AY26" i="3"/>
  <c r="BF76" i="3"/>
  <c r="AS81" i="3"/>
  <c r="BF81" i="3" s="1"/>
  <c r="AT107" i="3"/>
  <c r="AU22" i="3"/>
  <c r="AT38" i="3"/>
  <c r="T38" i="4" s="1"/>
  <c r="S81" i="3"/>
  <c r="BE76" i="3"/>
  <c r="S34" i="4"/>
  <c r="T109" i="3"/>
  <c r="U23" i="3"/>
  <c r="T39" i="3"/>
  <c r="T100" i="3"/>
  <c r="T114" i="3"/>
  <c r="T105" i="3"/>
  <c r="AU114" i="3"/>
  <c r="AU100" i="3"/>
  <c r="T120" i="3"/>
  <c r="AU120" i="3"/>
  <c r="AU105" i="3"/>
  <c r="AS89" i="3" l="1"/>
  <c r="AS59" i="3"/>
  <c r="AS90" i="3" s="1"/>
  <c r="AU86" i="3"/>
  <c r="AU53" i="3"/>
  <c r="AU50" i="3"/>
  <c r="AU87" i="3" s="1"/>
  <c r="AV47" i="3"/>
  <c r="AT88" i="3"/>
  <c r="AT56" i="3"/>
  <c r="AU69" i="3"/>
  <c r="AU68" i="3"/>
  <c r="AS84" i="3"/>
  <c r="AS83" i="3"/>
  <c r="R65" i="4"/>
  <c r="R115" i="3"/>
  <c r="T35" i="3"/>
  <c r="T27" i="4"/>
  <c r="P21" i="4"/>
  <c r="P23" i="4"/>
  <c r="T38" i="3"/>
  <c r="T107" i="3"/>
  <c r="U22" i="3"/>
  <c r="AV119" i="3"/>
  <c r="AU118" i="3"/>
  <c r="AU121" i="3" s="1"/>
  <c r="S59" i="3"/>
  <c r="S89" i="3"/>
  <c r="S61" i="4"/>
  <c r="AV67" i="3"/>
  <c r="AW20" i="3"/>
  <c r="AV62" i="3"/>
  <c r="AV97" i="3"/>
  <c r="AV111" i="3"/>
  <c r="AV92" i="3"/>
  <c r="AV102" i="3"/>
  <c r="AV40" i="3"/>
  <c r="AV32" i="3"/>
  <c r="AV44" i="3" s="1"/>
  <c r="AV117" i="3"/>
  <c r="AV31" i="3"/>
  <c r="AV42" i="3" s="1"/>
  <c r="AV29" i="3"/>
  <c r="AV35" i="3" s="1"/>
  <c r="AV95" i="3"/>
  <c r="AV30" i="3"/>
  <c r="AV36" i="3" s="1"/>
  <c r="AV28" i="3"/>
  <c r="AV34" i="3" s="1"/>
  <c r="AV71" i="3"/>
  <c r="AV61" i="3"/>
  <c r="AZ26" i="3"/>
  <c r="BA26" i="3" s="1"/>
  <c r="R84" i="3"/>
  <c r="R14" i="4" s="1"/>
  <c r="R83" i="3"/>
  <c r="R13" i="4" s="1"/>
  <c r="R51" i="4"/>
  <c r="AV99" i="3"/>
  <c r="AU98" i="3"/>
  <c r="AV94" i="3"/>
  <c r="AU93" i="3"/>
  <c r="U40" i="3"/>
  <c r="U32" i="3"/>
  <c r="U30" i="3"/>
  <c r="U31" i="3"/>
  <c r="U29" i="3"/>
  <c r="U28" i="3"/>
  <c r="U117" i="3"/>
  <c r="U68" i="4" s="1"/>
  <c r="U111" i="3"/>
  <c r="U64" i="4" s="1"/>
  <c r="U67" i="3"/>
  <c r="U61" i="3"/>
  <c r="U11" i="4" s="1"/>
  <c r="U71" i="3"/>
  <c r="U62" i="3"/>
  <c r="U12" i="4" s="1"/>
  <c r="V20" i="3"/>
  <c r="U97" i="3"/>
  <c r="U92" i="3"/>
  <c r="U102" i="3"/>
  <c r="U95" i="3"/>
  <c r="U38" i="3"/>
  <c r="R90" i="3"/>
  <c r="R15" i="4" s="1"/>
  <c r="R58" i="4"/>
  <c r="R39" i="4"/>
  <c r="R8" i="4"/>
  <c r="R10" i="4" s="1"/>
  <c r="T74" i="3"/>
  <c r="T53" i="4"/>
  <c r="T55" i="3"/>
  <c r="T73" i="3"/>
  <c r="S58" i="3"/>
  <c r="S78" i="3"/>
  <c r="S54" i="4"/>
  <c r="S79" i="3"/>
  <c r="T36" i="3"/>
  <c r="T35" i="4" s="1"/>
  <c r="T28" i="4"/>
  <c r="AS109" i="3"/>
  <c r="S19" i="4" s="1"/>
  <c r="AT23" i="3"/>
  <c r="AS39" i="3"/>
  <c r="T103" i="3"/>
  <c r="T18" i="4" s="1"/>
  <c r="U104" i="3"/>
  <c r="U50" i="4"/>
  <c r="U49" i="3"/>
  <c r="U63" i="3"/>
  <c r="U64" i="3"/>
  <c r="V46" i="3"/>
  <c r="U52" i="3"/>
  <c r="T29" i="4"/>
  <c r="T42" i="3"/>
  <c r="T9" i="4" s="1"/>
  <c r="T59" i="4"/>
  <c r="T87" i="3"/>
  <c r="S31" i="4"/>
  <c r="F10" i="6" s="1"/>
  <c r="T68" i="3"/>
  <c r="T69" i="3"/>
  <c r="T52" i="4"/>
  <c r="U94" i="3"/>
  <c r="T93" i="3"/>
  <c r="T16" i="4" s="1"/>
  <c r="T26" i="4"/>
  <c r="T34" i="3"/>
  <c r="AW46" i="3"/>
  <c r="AV52" i="3"/>
  <c r="AV63" i="3"/>
  <c r="AV64" i="3"/>
  <c r="AV49" i="3"/>
  <c r="T60" i="4"/>
  <c r="T88" i="3"/>
  <c r="T56" i="3"/>
  <c r="AT58" i="3"/>
  <c r="AT79" i="3"/>
  <c r="AT78" i="3"/>
  <c r="U40" i="4"/>
  <c r="T98" i="3"/>
  <c r="T17" i="4" s="1"/>
  <c r="U99" i="3"/>
  <c r="S118" i="3"/>
  <c r="T119" i="3"/>
  <c r="S7" i="4"/>
  <c r="S33" i="4"/>
  <c r="V47" i="3"/>
  <c r="U57" i="4"/>
  <c r="U50" i="3"/>
  <c r="U86" i="3"/>
  <c r="U53" i="3"/>
  <c r="AU74" i="3"/>
  <c r="AU55" i="3"/>
  <c r="AU73" i="3"/>
  <c r="T30" i="4"/>
  <c r="T44" i="3"/>
  <c r="Q22" i="4"/>
  <c r="AV113" i="3"/>
  <c r="AU112" i="3"/>
  <c r="AU115" i="3" s="1"/>
  <c r="S112" i="3"/>
  <c r="T113" i="3"/>
  <c r="R69" i="4"/>
  <c r="R121" i="3"/>
  <c r="BE81" i="3"/>
  <c r="S11" i="4"/>
  <c r="U109" i="3"/>
  <c r="V23" i="3"/>
  <c r="U39" i="3"/>
  <c r="AU107" i="3"/>
  <c r="AV22" i="3"/>
  <c r="AU38" i="3"/>
  <c r="U38" i="4" s="1"/>
  <c r="T34" i="4"/>
  <c r="U114" i="3"/>
  <c r="U105" i="3"/>
  <c r="U120" i="3"/>
  <c r="U100" i="3"/>
  <c r="AV120" i="3"/>
  <c r="AV105" i="3"/>
  <c r="AV100" i="3"/>
  <c r="AV114" i="3"/>
  <c r="T20" i="4" l="1"/>
  <c r="AT89" i="3"/>
  <c r="AT59" i="3"/>
  <c r="AT90" i="3" s="1"/>
  <c r="AW47" i="3"/>
  <c r="AV86" i="3"/>
  <c r="AV53" i="3"/>
  <c r="AV50" i="3"/>
  <c r="AV87" i="3" s="1"/>
  <c r="V40" i="4"/>
  <c r="AU88" i="3"/>
  <c r="AU56" i="3"/>
  <c r="T31" i="4"/>
  <c r="G10" i="6" s="1"/>
  <c r="B10" i="6" s="1"/>
  <c r="R22" i="4"/>
  <c r="R23" i="4" s="1"/>
  <c r="BB26" i="3"/>
  <c r="BC26" i="3" s="1"/>
  <c r="BD26" i="3" s="1"/>
  <c r="S65" i="4"/>
  <c r="F13" i="6" s="1"/>
  <c r="S115" i="3"/>
  <c r="T61" i="4"/>
  <c r="T89" i="3"/>
  <c r="T59" i="3"/>
  <c r="U69" i="3"/>
  <c r="U52" i="4"/>
  <c r="U68" i="3"/>
  <c r="S51" i="4"/>
  <c r="F11" i="6" s="1"/>
  <c r="S83" i="3"/>
  <c r="S13" i="4" s="1"/>
  <c r="S84" i="3"/>
  <c r="S14" i="4" s="1"/>
  <c r="U27" i="4"/>
  <c r="U35" i="3"/>
  <c r="AW61" i="3"/>
  <c r="AW97" i="3"/>
  <c r="AW62" i="3"/>
  <c r="AX20" i="3"/>
  <c r="AW111" i="3"/>
  <c r="AW40" i="3"/>
  <c r="AW67" i="3"/>
  <c r="AW102" i="3"/>
  <c r="AW92" i="3"/>
  <c r="AW32" i="3"/>
  <c r="AW44" i="3" s="1"/>
  <c r="AW30" i="3"/>
  <c r="AW36" i="3" s="1"/>
  <c r="AW31" i="3"/>
  <c r="AW42" i="3" s="1"/>
  <c r="AW117" i="3"/>
  <c r="AW95" i="3"/>
  <c r="AW28" i="3"/>
  <c r="AW34" i="3" s="1"/>
  <c r="AW29" i="3"/>
  <c r="AW35" i="3" s="1"/>
  <c r="AW71" i="3"/>
  <c r="V86" i="3"/>
  <c r="W47" i="3"/>
  <c r="V57" i="4"/>
  <c r="V50" i="3"/>
  <c r="V53" i="3"/>
  <c r="AV112" i="3"/>
  <c r="AV115" i="3" s="1"/>
  <c r="AW113" i="3"/>
  <c r="U103" i="3"/>
  <c r="U18" i="4" s="1"/>
  <c r="V104" i="3"/>
  <c r="U42" i="3"/>
  <c r="U9" i="4" s="1"/>
  <c r="U29" i="4"/>
  <c r="Q23" i="4"/>
  <c r="Q21" i="4"/>
  <c r="AV69" i="3"/>
  <c r="AV68" i="3"/>
  <c r="W20" i="3"/>
  <c r="V32" i="3"/>
  <c r="V31" i="3"/>
  <c r="V28" i="3"/>
  <c r="V30" i="3"/>
  <c r="V61" i="3"/>
  <c r="V11" i="4" s="1"/>
  <c r="V95" i="3"/>
  <c r="V71" i="3"/>
  <c r="V62" i="3"/>
  <c r="V12" i="4" s="1"/>
  <c r="V111" i="3"/>
  <c r="V64" i="4" s="1"/>
  <c r="V67" i="3"/>
  <c r="V92" i="3"/>
  <c r="V97" i="3"/>
  <c r="V40" i="3"/>
  <c r="V102" i="3"/>
  <c r="V29" i="3"/>
  <c r="V117" i="3"/>
  <c r="V68" i="4" s="1"/>
  <c r="U28" i="4"/>
  <c r="U36" i="3"/>
  <c r="U35" i="4" s="1"/>
  <c r="T79" i="3"/>
  <c r="T54" i="4"/>
  <c r="T78" i="3"/>
  <c r="T58" i="3"/>
  <c r="U119" i="3"/>
  <c r="T118" i="3"/>
  <c r="S39" i="4"/>
  <c r="S8" i="4"/>
  <c r="S10" i="4" s="1"/>
  <c r="F8" i="6" s="1"/>
  <c r="S69" i="4"/>
  <c r="F14" i="6" s="1"/>
  <c r="S121" i="3"/>
  <c r="AT39" i="3"/>
  <c r="AT109" i="3"/>
  <c r="T19" i="4" s="1"/>
  <c r="AU23" i="3"/>
  <c r="U30" i="4"/>
  <c r="U44" i="3"/>
  <c r="U98" i="3"/>
  <c r="U17" i="4" s="1"/>
  <c r="V99" i="3"/>
  <c r="AV74" i="3"/>
  <c r="AV55" i="3"/>
  <c r="AV73" i="3"/>
  <c r="AU58" i="3"/>
  <c r="AU79" i="3"/>
  <c r="AU78" i="3"/>
  <c r="AW52" i="3"/>
  <c r="AW49" i="3"/>
  <c r="AW63" i="3"/>
  <c r="AW64" i="3"/>
  <c r="AX46" i="3"/>
  <c r="S58" i="4"/>
  <c r="F12" i="6" s="1"/>
  <c r="S90" i="3"/>
  <c r="S15" i="4" s="1"/>
  <c r="T7" i="4"/>
  <c r="T33" i="4"/>
  <c r="U88" i="3"/>
  <c r="U60" i="4"/>
  <c r="U56" i="3"/>
  <c r="V64" i="3"/>
  <c r="W46" i="3"/>
  <c r="V49" i="3"/>
  <c r="V63" i="3"/>
  <c r="V50" i="4"/>
  <c r="V52" i="3"/>
  <c r="AW94" i="3"/>
  <c r="AV93" i="3"/>
  <c r="AW119" i="3"/>
  <c r="AV118" i="3"/>
  <c r="AV121" i="3" s="1"/>
  <c r="V22" i="3"/>
  <c r="U107" i="3"/>
  <c r="U55" i="3"/>
  <c r="U73" i="3"/>
  <c r="U53" i="4"/>
  <c r="U74" i="3"/>
  <c r="U113" i="3"/>
  <c r="T112" i="3"/>
  <c r="U87" i="3"/>
  <c r="U59" i="4"/>
  <c r="AT84" i="3"/>
  <c r="AT83" i="3"/>
  <c r="U93" i="3"/>
  <c r="U16" i="4" s="1"/>
  <c r="V94" i="3"/>
  <c r="U34" i="3"/>
  <c r="U26" i="4"/>
  <c r="AV98" i="3"/>
  <c r="AW99" i="3"/>
  <c r="AV107" i="3"/>
  <c r="AW22" i="3"/>
  <c r="AV38" i="3"/>
  <c r="V38" i="4" s="1"/>
  <c r="V109" i="3"/>
  <c r="W23" i="3"/>
  <c r="V39" i="3"/>
  <c r="U34" i="4"/>
  <c r="V100" i="3"/>
  <c r="V105" i="3"/>
  <c r="AW100" i="3"/>
  <c r="AW105" i="3"/>
  <c r="AW114" i="3"/>
  <c r="AW120" i="3"/>
  <c r="V114" i="3"/>
  <c r="V120" i="3"/>
  <c r="S22" i="4" l="1"/>
  <c r="F9" i="6" s="1"/>
  <c r="U20" i="4"/>
  <c r="AU89" i="3"/>
  <c r="AU59" i="3"/>
  <c r="AU90" i="3" s="1"/>
  <c r="AV88" i="3"/>
  <c r="AV56" i="3"/>
  <c r="AW86" i="3"/>
  <c r="AX47" i="3"/>
  <c r="AW53" i="3"/>
  <c r="AW50" i="3"/>
  <c r="AW87" i="3" s="1"/>
  <c r="R21" i="4"/>
  <c r="S23" i="4"/>
  <c r="T65" i="4"/>
  <c r="G13" i="6" s="1"/>
  <c r="B13" i="6" s="1"/>
  <c r="T115" i="3"/>
  <c r="V27" i="4"/>
  <c r="V35" i="3"/>
  <c r="V34" i="4" s="1"/>
  <c r="V36" i="3"/>
  <c r="V35" i="4" s="1"/>
  <c r="V28" i="4"/>
  <c r="AX49" i="3"/>
  <c r="AX64" i="3"/>
  <c r="AY46" i="3"/>
  <c r="AX52" i="3"/>
  <c r="AX63" i="3"/>
  <c r="W99" i="3"/>
  <c r="V98" i="3"/>
  <c r="V17" i="4" s="1"/>
  <c r="T69" i="4"/>
  <c r="G14" i="6" s="1"/>
  <c r="B14" i="6" s="1"/>
  <c r="T121" i="3"/>
  <c r="V26" i="4"/>
  <c r="V34" i="3"/>
  <c r="W104" i="3"/>
  <c r="V103" i="3"/>
  <c r="V18" i="4" s="1"/>
  <c r="V74" i="3"/>
  <c r="V53" i="4"/>
  <c r="V55" i="3"/>
  <c r="V73" i="3"/>
  <c r="AW98" i="3"/>
  <c r="AX99" i="3"/>
  <c r="V119" i="3"/>
  <c r="U118" i="3"/>
  <c r="V29" i="4"/>
  <c r="V42" i="3"/>
  <c r="V9" i="4" s="1"/>
  <c r="V69" i="3"/>
  <c r="V52" i="4"/>
  <c r="V68" i="3"/>
  <c r="T84" i="3"/>
  <c r="T14" i="4" s="1"/>
  <c r="T51" i="4"/>
  <c r="G11" i="6" s="1"/>
  <c r="B11" i="6" s="1"/>
  <c r="T83" i="3"/>
  <c r="T13" i="4" s="1"/>
  <c r="AX113" i="3"/>
  <c r="AW112" i="3"/>
  <c r="AW115" i="3" s="1"/>
  <c r="AX40" i="3"/>
  <c r="AX97" i="3"/>
  <c r="AX31" i="3"/>
  <c r="AX42" i="3" s="1"/>
  <c r="AX95" i="3"/>
  <c r="AX28" i="3"/>
  <c r="AX34" i="3" s="1"/>
  <c r="AX71" i="3"/>
  <c r="AX30" i="3"/>
  <c r="AX36" i="3" s="1"/>
  <c r="AX61" i="3"/>
  <c r="AX111" i="3"/>
  <c r="AX117" i="3"/>
  <c r="AX29" i="3"/>
  <c r="AX35" i="3" s="1"/>
  <c r="AX62" i="3"/>
  <c r="AX67" i="3"/>
  <c r="AX92" i="3"/>
  <c r="AX102" i="3"/>
  <c r="AY20" i="3"/>
  <c r="AX32" i="3"/>
  <c r="AX44" i="3" s="1"/>
  <c r="V113" i="3"/>
  <c r="U112" i="3"/>
  <c r="W52" i="3"/>
  <c r="W49" i="3"/>
  <c r="W63" i="3"/>
  <c r="W50" i="4"/>
  <c r="X46" i="3"/>
  <c r="W64" i="3"/>
  <c r="AW68" i="3"/>
  <c r="AW69" i="3"/>
  <c r="U31" i="4"/>
  <c r="V44" i="3"/>
  <c r="V30" i="4"/>
  <c r="V31" i="4" s="1"/>
  <c r="T90" i="3"/>
  <c r="T15" i="4" s="1"/>
  <c r="T58" i="4"/>
  <c r="G12" i="6" s="1"/>
  <c r="B12" i="6" s="1"/>
  <c r="U33" i="4"/>
  <c r="U7" i="4"/>
  <c r="U78" i="3"/>
  <c r="U79" i="3"/>
  <c r="U58" i="3"/>
  <c r="U54" i="4"/>
  <c r="AW74" i="3"/>
  <c r="AW55" i="3"/>
  <c r="AW73" i="3"/>
  <c r="AU39" i="3"/>
  <c r="AV23" i="3"/>
  <c r="AU109" i="3"/>
  <c r="U19" i="4" s="1"/>
  <c r="W29" i="3"/>
  <c r="W31" i="3"/>
  <c r="W95" i="3"/>
  <c r="W32" i="3"/>
  <c r="W30" i="3"/>
  <c r="W117" i="3"/>
  <c r="W68" i="4" s="1"/>
  <c r="W28" i="3"/>
  <c r="W62" i="3"/>
  <c r="W12" i="4" s="1"/>
  <c r="W71" i="3"/>
  <c r="W67" i="3"/>
  <c r="W111" i="3"/>
  <c r="W64" i="4" s="1"/>
  <c r="W102" i="3"/>
  <c r="W92" i="3"/>
  <c r="W40" i="3"/>
  <c r="W61" i="3"/>
  <c r="W11" i="4" s="1"/>
  <c r="X20" i="3"/>
  <c r="W97" i="3"/>
  <c r="V60" i="4"/>
  <c r="V88" i="3"/>
  <c r="V20" i="4" s="1"/>
  <c r="V56" i="3"/>
  <c r="W40" i="4"/>
  <c r="V59" i="4"/>
  <c r="V87" i="3"/>
  <c r="V38" i="3"/>
  <c r="V107" i="3"/>
  <c r="W22" i="3"/>
  <c r="T39" i="4"/>
  <c r="T8" i="4"/>
  <c r="T10" i="4" s="1"/>
  <c r="G8" i="6" s="1"/>
  <c r="B8" i="6" s="1"/>
  <c r="X47" i="3"/>
  <c r="W86" i="3"/>
  <c r="W57" i="4"/>
  <c r="W50" i="3"/>
  <c r="W53" i="3"/>
  <c r="V93" i="3"/>
  <c r="V16" i="4" s="1"/>
  <c r="W94" i="3"/>
  <c r="S21" i="4"/>
  <c r="U61" i="4"/>
  <c r="U89" i="3"/>
  <c r="U59" i="3"/>
  <c r="AU84" i="3"/>
  <c r="AU83" i="3"/>
  <c r="AX119" i="3"/>
  <c r="AW118" i="3"/>
  <c r="AW121" i="3" s="1"/>
  <c r="AX94" i="3"/>
  <c r="AW93" i="3"/>
  <c r="AV78" i="3"/>
  <c r="AV58" i="3"/>
  <c r="AV79" i="3"/>
  <c r="AW107" i="3"/>
  <c r="AX22" i="3"/>
  <c r="AW38" i="3"/>
  <c r="W38" i="4" s="1"/>
  <c r="W109" i="3"/>
  <c r="X23" i="3"/>
  <c r="W39" i="3"/>
  <c r="W100" i="3"/>
  <c r="W120" i="3"/>
  <c r="AX120" i="3"/>
  <c r="W105" i="3"/>
  <c r="AX114" i="3"/>
  <c r="AX100" i="3"/>
  <c r="AX105" i="3"/>
  <c r="W114" i="3"/>
  <c r="AW88" i="3" l="1"/>
  <c r="AW56" i="3"/>
  <c r="X40" i="4"/>
  <c r="AX53" i="3"/>
  <c r="AX86" i="3"/>
  <c r="AY47" i="3"/>
  <c r="AX50" i="3"/>
  <c r="AX87" i="3" s="1"/>
  <c r="AV89" i="3"/>
  <c r="AV59" i="3"/>
  <c r="AV90" i="3" s="1"/>
  <c r="X111" i="3"/>
  <c r="X64" i="4" s="1"/>
  <c r="X97" i="3"/>
  <c r="X40" i="3"/>
  <c r="X31" i="3"/>
  <c r="X102" i="3"/>
  <c r="Y20" i="3"/>
  <c r="X32" i="3"/>
  <c r="X29" i="3"/>
  <c r="X28" i="3"/>
  <c r="X95" i="3"/>
  <c r="X30" i="3"/>
  <c r="X61" i="3"/>
  <c r="X11" i="4" s="1"/>
  <c r="X117" i="3"/>
  <c r="X68" i="4" s="1"/>
  <c r="X62" i="3"/>
  <c r="X12" i="4" s="1"/>
  <c r="X67" i="3"/>
  <c r="X92" i="3"/>
  <c r="X71" i="3"/>
  <c r="AW58" i="3"/>
  <c r="AW79" i="3"/>
  <c r="AW78" i="3"/>
  <c r="V58" i="3"/>
  <c r="V54" i="4"/>
  <c r="V78" i="3"/>
  <c r="V79" i="3"/>
  <c r="AX55" i="3"/>
  <c r="AX74" i="3"/>
  <c r="AX73" i="3"/>
  <c r="AZ20" i="3"/>
  <c r="AY102" i="3"/>
  <c r="AY97" i="3"/>
  <c r="AY92" i="3"/>
  <c r="AY28" i="3"/>
  <c r="AY34" i="3" s="1"/>
  <c r="AY111" i="3"/>
  <c r="AY32" i="3"/>
  <c r="AY44" i="3" s="1"/>
  <c r="AY29" i="3"/>
  <c r="AY35" i="3" s="1"/>
  <c r="AY31" i="3"/>
  <c r="AY42" i="3" s="1"/>
  <c r="AY117" i="3"/>
  <c r="AY30" i="3"/>
  <c r="AY36" i="3" s="1"/>
  <c r="AY67" i="3"/>
  <c r="AY71" i="3"/>
  <c r="AY61" i="3"/>
  <c r="AY62" i="3"/>
  <c r="AY95" i="3"/>
  <c r="AY40" i="3"/>
  <c r="AY64" i="3"/>
  <c r="AY49" i="3"/>
  <c r="AY52" i="3"/>
  <c r="AY63" i="3"/>
  <c r="AZ46" i="3"/>
  <c r="X22" i="3"/>
  <c r="W107" i="3"/>
  <c r="AV84" i="3"/>
  <c r="AV83" i="3"/>
  <c r="W36" i="3"/>
  <c r="W35" i="4" s="1"/>
  <c r="W28" i="4"/>
  <c r="U84" i="3"/>
  <c r="U14" i="4" s="1"/>
  <c r="U83" i="3"/>
  <c r="U13" i="4" s="1"/>
  <c r="U51" i="4"/>
  <c r="AX69" i="3"/>
  <c r="AX68" i="3"/>
  <c r="X94" i="3"/>
  <c r="W93" i="3"/>
  <c r="W16" i="4" s="1"/>
  <c r="W44" i="3"/>
  <c r="W30" i="4"/>
  <c r="W103" i="3"/>
  <c r="W18" i="4" s="1"/>
  <c r="X104" i="3"/>
  <c r="AY94" i="3"/>
  <c r="AX93" i="3"/>
  <c r="X63" i="3"/>
  <c r="X50" i="4"/>
  <c r="X64" i="3"/>
  <c r="Y46" i="3"/>
  <c r="X49" i="3"/>
  <c r="X52" i="3"/>
  <c r="V7" i="4"/>
  <c r="V33" i="4"/>
  <c r="W56" i="3"/>
  <c r="W60" i="4"/>
  <c r="W88" i="3"/>
  <c r="W29" i="4"/>
  <c r="W42" i="3"/>
  <c r="W9" i="4" s="1"/>
  <c r="W87" i="3"/>
  <c r="W59" i="4"/>
  <c r="V59" i="3"/>
  <c r="V61" i="4"/>
  <c r="V89" i="3"/>
  <c r="W27" i="4"/>
  <c r="W35" i="3"/>
  <c r="U69" i="4"/>
  <c r="U121" i="3"/>
  <c r="W68" i="3"/>
  <c r="W52" i="4"/>
  <c r="W69" i="3"/>
  <c r="V118" i="3"/>
  <c r="W119" i="3"/>
  <c r="AW23" i="3"/>
  <c r="AV39" i="3"/>
  <c r="AV109" i="3"/>
  <c r="V19" i="4" s="1"/>
  <c r="W55" i="3"/>
  <c r="W53" i="4"/>
  <c r="W74" i="3"/>
  <c r="W73" i="3"/>
  <c r="AY99" i="3"/>
  <c r="AX98" i="3"/>
  <c r="W20" i="4"/>
  <c r="X86" i="3"/>
  <c r="Y47" i="3"/>
  <c r="X57" i="4"/>
  <c r="X53" i="3"/>
  <c r="X50" i="3"/>
  <c r="U39" i="4"/>
  <c r="U8" i="4"/>
  <c r="U10" i="4" s="1"/>
  <c r="U65" i="4"/>
  <c r="U115" i="3"/>
  <c r="AY113" i="3"/>
  <c r="AX112" i="3"/>
  <c r="AX115" i="3" s="1"/>
  <c r="X99" i="3"/>
  <c r="W98" i="3"/>
  <c r="W17" i="4" s="1"/>
  <c r="AY119" i="3"/>
  <c r="AX118" i="3"/>
  <c r="AX121" i="3" s="1"/>
  <c r="W38" i="3"/>
  <c r="U58" i="4"/>
  <c r="U90" i="3"/>
  <c r="U15" i="4" s="1"/>
  <c r="W34" i="3"/>
  <c r="W26" i="4"/>
  <c r="V112" i="3"/>
  <c r="W113" i="3"/>
  <c r="T22" i="4"/>
  <c r="AX107" i="3"/>
  <c r="AY22" i="3"/>
  <c r="AX38" i="3"/>
  <c r="X38" i="4" s="1"/>
  <c r="W34" i="4"/>
  <c r="X109" i="3"/>
  <c r="Y23" i="3"/>
  <c r="X39" i="3"/>
  <c r="X120" i="3"/>
  <c r="X105" i="3"/>
  <c r="X114" i="3"/>
  <c r="AY120" i="3"/>
  <c r="AY114" i="3"/>
  <c r="AY105" i="3"/>
  <c r="X100" i="3"/>
  <c r="AY100" i="3"/>
  <c r="AY50" i="3" l="1"/>
  <c r="AY87" i="3" s="1"/>
  <c r="AY53" i="3"/>
  <c r="AZ47" i="3"/>
  <c r="AY86" i="3"/>
  <c r="AX88" i="3"/>
  <c r="AX56" i="3"/>
  <c r="AW89" i="3"/>
  <c r="AW59" i="3"/>
  <c r="AW90" i="3" s="1"/>
  <c r="U22" i="4"/>
  <c r="U23" i="4" s="1"/>
  <c r="Y99" i="3"/>
  <c r="X98" i="3"/>
  <c r="X17" i="4" s="1"/>
  <c r="AZ113" i="3"/>
  <c r="AY112" i="3"/>
  <c r="AY115" i="3" s="1"/>
  <c r="AZ99" i="3"/>
  <c r="AY98" i="3"/>
  <c r="W58" i="3"/>
  <c r="W78" i="3"/>
  <c r="W54" i="4"/>
  <c r="W79" i="3"/>
  <c r="X53" i="4"/>
  <c r="X55" i="3"/>
  <c r="X73" i="3"/>
  <c r="X74" i="3"/>
  <c r="X88" i="3"/>
  <c r="X20" i="4" s="1"/>
  <c r="X60" i="4"/>
  <c r="X56" i="3"/>
  <c r="X34" i="3"/>
  <c r="X26" i="4"/>
  <c r="X69" i="3"/>
  <c r="X52" i="4"/>
  <c r="X68" i="3"/>
  <c r="AW109" i="3"/>
  <c r="W19" i="4" s="1"/>
  <c r="AX23" i="3"/>
  <c r="AW39" i="3"/>
  <c r="W39" i="4" s="1"/>
  <c r="V58" i="4"/>
  <c r="V90" i="3"/>
  <c r="V15" i="4" s="1"/>
  <c r="Y63" i="3"/>
  <c r="Z46" i="3"/>
  <c r="Y52" i="3"/>
  <c r="Y50" i="4"/>
  <c r="Y64" i="3"/>
  <c r="Y49" i="3"/>
  <c r="BA46" i="3"/>
  <c r="AZ64" i="3"/>
  <c r="AZ52" i="3"/>
  <c r="AZ49" i="3"/>
  <c r="AZ63" i="3"/>
  <c r="X35" i="3"/>
  <c r="X34" i="4" s="1"/>
  <c r="X27" i="4"/>
  <c r="V39" i="4"/>
  <c r="V8" i="4"/>
  <c r="V10" i="4" s="1"/>
  <c r="AY118" i="3"/>
  <c r="AY121" i="3" s="1"/>
  <c r="AZ119" i="3"/>
  <c r="Y86" i="3"/>
  <c r="Z47" i="3"/>
  <c r="Y53" i="3"/>
  <c r="Y50" i="3"/>
  <c r="Y57" i="4"/>
  <c r="X119" i="3"/>
  <c r="W118" i="3"/>
  <c r="AZ92" i="3"/>
  <c r="AZ71" i="3"/>
  <c r="BA20" i="3"/>
  <c r="AZ32" i="3"/>
  <c r="AZ44" i="3" s="1"/>
  <c r="AZ97" i="3"/>
  <c r="AZ40" i="3"/>
  <c r="AZ102" i="3"/>
  <c r="AZ30" i="3"/>
  <c r="AZ36" i="3" s="1"/>
  <c r="Z40" i="4" s="1"/>
  <c r="AZ31" i="3"/>
  <c r="AZ42" i="3" s="1"/>
  <c r="AZ29" i="3"/>
  <c r="AZ35" i="3" s="1"/>
  <c r="AZ95" i="3"/>
  <c r="AZ117" i="3"/>
  <c r="AZ28" i="3"/>
  <c r="AZ34" i="3" s="1"/>
  <c r="AZ67" i="3"/>
  <c r="AZ61" i="3"/>
  <c r="AZ62" i="3"/>
  <c r="AZ111" i="3"/>
  <c r="X44" i="3"/>
  <c r="X30" i="4"/>
  <c r="X87" i="3"/>
  <c r="X59" i="4"/>
  <c r="U21" i="4"/>
  <c r="Y94" i="3"/>
  <c r="X93" i="3"/>
  <c r="X16" i="4" s="1"/>
  <c r="X38" i="3"/>
  <c r="Y22" i="3"/>
  <c r="Y38" i="3" s="1"/>
  <c r="X107" i="3"/>
  <c r="AW84" i="3"/>
  <c r="AW83" i="3"/>
  <c r="T21" i="4"/>
  <c r="T23" i="4"/>
  <c r="G9" i="6"/>
  <c r="B9" i="6" s="1"/>
  <c r="A18" i="6" s="1"/>
  <c r="V69" i="4"/>
  <c r="V121" i="3"/>
  <c r="AY74" i="3"/>
  <c r="AY55" i="3"/>
  <c r="AY73" i="3"/>
  <c r="Y40" i="4"/>
  <c r="Y92" i="3"/>
  <c r="Y102" i="3"/>
  <c r="Y32" i="3"/>
  <c r="Y28" i="3"/>
  <c r="Y40" i="3"/>
  <c r="Y97" i="3"/>
  <c r="Z20" i="3"/>
  <c r="Y29" i="3"/>
  <c r="Y95" i="3"/>
  <c r="Y30" i="3"/>
  <c r="Y111" i="3"/>
  <c r="Y64" i="4" s="1"/>
  <c r="Y31" i="3"/>
  <c r="Y61" i="3"/>
  <c r="Y11" i="4" s="1"/>
  <c r="Y67" i="3"/>
  <c r="Y71" i="3"/>
  <c r="Y62" i="3"/>
  <c r="Y12" i="4" s="1"/>
  <c r="Y117" i="3"/>
  <c r="Y68" i="4" s="1"/>
  <c r="AY69" i="3"/>
  <c r="AY68" i="3"/>
  <c r="AX79" i="3"/>
  <c r="AX58" i="3"/>
  <c r="AX78" i="3"/>
  <c r="X42" i="3"/>
  <c r="X9" i="4" s="1"/>
  <c r="X29" i="4"/>
  <c r="AY93" i="3"/>
  <c r="AZ94" i="3"/>
  <c r="W7" i="4"/>
  <c r="W33" i="4"/>
  <c r="X103" i="3"/>
  <c r="X18" i="4" s="1"/>
  <c r="Y104" i="3"/>
  <c r="X113" i="3"/>
  <c r="W112" i="3"/>
  <c r="X28" i="4"/>
  <c r="X36" i="3"/>
  <c r="X35" i="4" s="1"/>
  <c r="V65" i="4"/>
  <c r="V115" i="3"/>
  <c r="W61" i="4"/>
  <c r="W89" i="3"/>
  <c r="W59" i="3"/>
  <c r="W31" i="4"/>
  <c r="V51" i="4"/>
  <c r="V83" i="3"/>
  <c r="V13" i="4" s="1"/>
  <c r="V84" i="3"/>
  <c r="V14" i="4" s="1"/>
  <c r="AY107" i="3"/>
  <c r="AZ22" i="3"/>
  <c r="AY38" i="3"/>
  <c r="Y38" i="4" s="1"/>
  <c r="Y109" i="3"/>
  <c r="Z23" i="3"/>
  <c r="Y39" i="3"/>
  <c r="AZ105" i="3"/>
  <c r="Y114" i="3"/>
  <c r="AZ114" i="3"/>
  <c r="Y100" i="3"/>
  <c r="Y120" i="3"/>
  <c r="AZ100" i="3"/>
  <c r="AZ120" i="3"/>
  <c r="Y105" i="3"/>
  <c r="X31" i="4" l="1"/>
  <c r="AX89" i="3"/>
  <c r="AX59" i="3"/>
  <c r="AX90" i="3" s="1"/>
  <c r="AZ50" i="3"/>
  <c r="AZ87" i="3" s="1"/>
  <c r="AZ86" i="3"/>
  <c r="BA47" i="3"/>
  <c r="AZ53" i="3"/>
  <c r="AY88" i="3"/>
  <c r="AY56" i="3"/>
  <c r="Y29" i="4"/>
  <c r="Y42" i="3"/>
  <c r="Y9" i="4" s="1"/>
  <c r="W65" i="4"/>
  <c r="W115" i="3"/>
  <c r="Y103" i="3"/>
  <c r="Y18" i="4" s="1"/>
  <c r="Z104" i="3"/>
  <c r="Z22" i="3"/>
  <c r="Y107" i="3"/>
  <c r="Z57" i="4"/>
  <c r="Z86" i="3"/>
  <c r="Z50" i="3"/>
  <c r="Z53" i="3"/>
  <c r="AA47" i="3"/>
  <c r="BA64" i="3"/>
  <c r="BB46" i="3"/>
  <c r="BA52" i="3"/>
  <c r="BA49" i="3"/>
  <c r="BA63" i="3"/>
  <c r="AY78" i="3"/>
  <c r="AY58" i="3"/>
  <c r="AY79" i="3"/>
  <c r="Y52" i="4"/>
  <c r="Y69" i="3"/>
  <c r="Y68" i="3"/>
  <c r="W90" i="3"/>
  <c r="W15" i="4" s="1"/>
  <c r="W58" i="4"/>
  <c r="Z117" i="3"/>
  <c r="Z68" i="4" s="1"/>
  <c r="Z31" i="3"/>
  <c r="Z28" i="3"/>
  <c r="Z95" i="3"/>
  <c r="Z30" i="3"/>
  <c r="Z61" i="3"/>
  <c r="Z11" i="4" s="1"/>
  <c r="Z67" i="3"/>
  <c r="Z62" i="3"/>
  <c r="Z12" i="4" s="1"/>
  <c r="Z111" i="3"/>
  <c r="Z64" i="4" s="1"/>
  <c r="Z71" i="3"/>
  <c r="Z40" i="3"/>
  <c r="Z102" i="3"/>
  <c r="AA20" i="3"/>
  <c r="Z97" i="3"/>
  <c r="Z92" i="3"/>
  <c r="Z32" i="3"/>
  <c r="Z29" i="3"/>
  <c r="AZ118" i="3"/>
  <c r="AZ121" i="3" s="1"/>
  <c r="BA119" i="3"/>
  <c r="Y35" i="3"/>
  <c r="Y34" i="4" s="1"/>
  <c r="Y27" i="4"/>
  <c r="W84" i="3"/>
  <c r="W14" i="4" s="1"/>
  <c r="W83" i="3"/>
  <c r="W13" i="4" s="1"/>
  <c r="W51" i="4"/>
  <c r="BA94" i="3"/>
  <c r="AZ93" i="3"/>
  <c r="BA40" i="3"/>
  <c r="BA62" i="3"/>
  <c r="BB20" i="3"/>
  <c r="BA97" i="3"/>
  <c r="BA111" i="3"/>
  <c r="BA92" i="3"/>
  <c r="BA31" i="3"/>
  <c r="BA42" i="3" s="1"/>
  <c r="BA117" i="3"/>
  <c r="BA29" i="3"/>
  <c r="BA35" i="3" s="1"/>
  <c r="BA28" i="3"/>
  <c r="BA34" i="3" s="1"/>
  <c r="BA30" i="3"/>
  <c r="BA36" i="3" s="1"/>
  <c r="BA71" i="3"/>
  <c r="BA61" i="3"/>
  <c r="BA67" i="3"/>
  <c r="BA102" i="3"/>
  <c r="BA32" i="3"/>
  <c r="BA44" i="3" s="1"/>
  <c r="BA95" i="3"/>
  <c r="Y74" i="3"/>
  <c r="Y55" i="3"/>
  <c r="Y53" i="4"/>
  <c r="Y73" i="3"/>
  <c r="X7" i="4"/>
  <c r="X33" i="4"/>
  <c r="Y93" i="3"/>
  <c r="Y16" i="4" s="1"/>
  <c r="Z94" i="3"/>
  <c r="Y26" i="4"/>
  <c r="Y34" i="3"/>
  <c r="Z63" i="3"/>
  <c r="AA46" i="3"/>
  <c r="Z64" i="3"/>
  <c r="Z50" i="4"/>
  <c r="Z49" i="3"/>
  <c r="Z52" i="3"/>
  <c r="X61" i="4"/>
  <c r="X89" i="3"/>
  <c r="X59" i="3"/>
  <c r="AZ98" i="3"/>
  <c r="BA99" i="3"/>
  <c r="Y44" i="3"/>
  <c r="Y30" i="4"/>
  <c r="W69" i="4"/>
  <c r="W121" i="3"/>
  <c r="AZ112" i="3"/>
  <c r="AZ115" i="3" s="1"/>
  <c r="BA113" i="3"/>
  <c r="X118" i="3"/>
  <c r="Y119" i="3"/>
  <c r="AZ68" i="3"/>
  <c r="AZ69" i="3"/>
  <c r="Y98" i="3"/>
  <c r="Y17" i="4" s="1"/>
  <c r="Z99" i="3"/>
  <c r="AX83" i="3"/>
  <c r="AX84" i="3"/>
  <c r="AX109" i="3"/>
  <c r="X19" i="4" s="1"/>
  <c r="AY23" i="3"/>
  <c r="AX39" i="3"/>
  <c r="X39" i="4" s="1"/>
  <c r="X54" i="4"/>
  <c r="X78" i="3"/>
  <c r="X79" i="3"/>
  <c r="X58" i="3"/>
  <c r="W8" i="4"/>
  <c r="W10" i="4" s="1"/>
  <c r="Y36" i="3"/>
  <c r="Y35" i="4" s="1"/>
  <c r="Y28" i="4"/>
  <c r="Y87" i="3"/>
  <c r="Y59" i="4"/>
  <c r="AZ74" i="3"/>
  <c r="AZ73" i="3"/>
  <c r="AZ55" i="3"/>
  <c r="V22" i="4"/>
  <c r="X112" i="3"/>
  <c r="Y113" i="3"/>
  <c r="Y60" i="4"/>
  <c r="Y88" i="3"/>
  <c r="Y56" i="3"/>
  <c r="Z109" i="3"/>
  <c r="AA23" i="3"/>
  <c r="Z39" i="3"/>
  <c r="AZ107" i="3"/>
  <c r="BA22" i="3"/>
  <c r="AZ38" i="3"/>
  <c r="Z38" i="4" s="1"/>
  <c r="BA105" i="3"/>
  <c r="Z105" i="3"/>
  <c r="BA114" i="3"/>
  <c r="BA100" i="3"/>
  <c r="Z100" i="3"/>
  <c r="Z120" i="3"/>
  <c r="Z114" i="3"/>
  <c r="BA120" i="3"/>
  <c r="Y20" i="4" l="1"/>
  <c r="AY89" i="3"/>
  <c r="AY59" i="3"/>
  <c r="AY90" i="3" s="1"/>
  <c r="AZ88" i="3"/>
  <c r="AZ56" i="3"/>
  <c r="BB47" i="3"/>
  <c r="BA53" i="3"/>
  <c r="BA50" i="3"/>
  <c r="BA87" i="3" s="1"/>
  <c r="BA86" i="3"/>
  <c r="AA40" i="4"/>
  <c r="W22" i="4"/>
  <c r="X69" i="4"/>
  <c r="X121" i="3"/>
  <c r="Z74" i="3"/>
  <c r="Z53" i="4"/>
  <c r="Z73" i="3"/>
  <c r="Z55" i="3"/>
  <c r="Z44" i="3"/>
  <c r="Z30" i="4"/>
  <c r="Z87" i="3"/>
  <c r="Z59" i="4"/>
  <c r="Z113" i="3"/>
  <c r="Y112" i="3"/>
  <c r="AZ79" i="3"/>
  <c r="AZ58" i="3"/>
  <c r="AZ78" i="3"/>
  <c r="BA112" i="3"/>
  <c r="BA115" i="3" s="1"/>
  <c r="BB113" i="3"/>
  <c r="Z52" i="4"/>
  <c r="Z68" i="3"/>
  <c r="Z69" i="3"/>
  <c r="Z28" i="4"/>
  <c r="Z36" i="3"/>
  <c r="Z35" i="4" s="1"/>
  <c r="AY109" i="3"/>
  <c r="Y19" i="4" s="1"/>
  <c r="AY39" i="3"/>
  <c r="AZ23" i="3"/>
  <c r="Y54" i="4"/>
  <c r="Y78" i="3"/>
  <c r="Y79" i="3"/>
  <c r="Y58" i="3"/>
  <c r="BB94" i="3"/>
  <c r="BA93" i="3"/>
  <c r="AY84" i="3"/>
  <c r="AY83" i="3"/>
  <c r="AA63" i="3"/>
  <c r="AA52" i="3"/>
  <c r="AA50" i="4"/>
  <c r="AB46" i="3"/>
  <c r="AA64" i="3"/>
  <c r="AA49" i="3"/>
  <c r="AA61" i="3"/>
  <c r="AA11" i="4" s="1"/>
  <c r="AA92" i="3"/>
  <c r="AA71" i="3"/>
  <c r="AA102" i="3"/>
  <c r="AA40" i="3"/>
  <c r="AA111" i="3"/>
  <c r="AA64" i="4" s="1"/>
  <c r="AA62" i="3"/>
  <c r="AA12" i="4" s="1"/>
  <c r="AA97" i="3"/>
  <c r="AB20" i="3"/>
  <c r="AA29" i="3"/>
  <c r="AA31" i="3"/>
  <c r="AA28" i="3"/>
  <c r="AA95" i="3"/>
  <c r="AA30" i="3"/>
  <c r="AA117" i="3"/>
  <c r="AA68" i="4" s="1"/>
  <c r="AA67" i="3"/>
  <c r="AA32" i="3"/>
  <c r="Z26" i="4"/>
  <c r="Z34" i="3"/>
  <c r="Z38" i="3"/>
  <c r="AA22" i="3"/>
  <c r="Z107" i="3"/>
  <c r="Y31" i="4"/>
  <c r="Z103" i="3"/>
  <c r="Z18" i="4" s="1"/>
  <c r="AA104" i="3"/>
  <c r="Y61" i="4"/>
  <c r="Y59" i="3"/>
  <c r="Y89" i="3"/>
  <c r="Y7" i="4"/>
  <c r="Y33" i="4"/>
  <c r="Z29" i="4"/>
  <c r="Z42" i="3"/>
  <c r="Z9" i="4" s="1"/>
  <c r="BA69" i="3"/>
  <c r="BA68" i="3"/>
  <c r="AA99" i="3"/>
  <c r="Z98" i="3"/>
  <c r="Z17" i="4" s="1"/>
  <c r="BB99" i="3"/>
  <c r="BA98" i="3"/>
  <c r="BA55" i="3"/>
  <c r="BA74" i="3"/>
  <c r="BA73" i="3"/>
  <c r="AA94" i="3"/>
  <c r="Z93" i="3"/>
  <c r="Z16" i="4" s="1"/>
  <c r="BB52" i="3"/>
  <c r="BB64" i="3"/>
  <c r="BC46" i="3"/>
  <c r="BB49" i="3"/>
  <c r="BB63" i="3"/>
  <c r="X58" i="4"/>
  <c r="X90" i="3"/>
  <c r="X15" i="4" s="1"/>
  <c r="BB119" i="3"/>
  <c r="BA118" i="3"/>
  <c r="BA121" i="3" s="1"/>
  <c r="X65" i="4"/>
  <c r="X115" i="3"/>
  <c r="X84" i="3"/>
  <c r="X14" i="4" s="1"/>
  <c r="X83" i="3"/>
  <c r="X13" i="4" s="1"/>
  <c r="X51" i="4"/>
  <c r="AB47" i="3"/>
  <c r="AA50" i="3"/>
  <c r="AA86" i="3"/>
  <c r="AA57" i="4"/>
  <c r="AA53" i="3"/>
  <c r="V23" i="4"/>
  <c r="V21" i="4"/>
  <c r="Z119" i="3"/>
  <c r="Y118" i="3"/>
  <c r="BB111" i="3"/>
  <c r="BB102" i="3"/>
  <c r="BB40" i="3"/>
  <c r="BB32" i="3"/>
  <c r="BB44" i="3" s="1"/>
  <c r="BB30" i="3"/>
  <c r="BB36" i="3" s="1"/>
  <c r="AB40" i="4" s="1"/>
  <c r="BB29" i="3"/>
  <c r="BB35" i="3" s="1"/>
  <c r="BB95" i="3"/>
  <c r="BB117" i="3"/>
  <c r="BB28" i="3"/>
  <c r="BB34" i="3" s="1"/>
  <c r="BB62" i="3"/>
  <c r="BB71" i="3"/>
  <c r="BB61" i="3"/>
  <c r="BB92" i="3"/>
  <c r="BB67" i="3"/>
  <c r="BC20" i="3"/>
  <c r="BB97" i="3"/>
  <c r="BB31" i="3"/>
  <c r="BB42" i="3" s="1"/>
  <c r="Z27" i="4"/>
  <c r="Z35" i="3"/>
  <c r="Z34" i="4" s="1"/>
  <c r="Z60" i="4"/>
  <c r="Z88" i="3"/>
  <c r="Z20" i="4" s="1"/>
  <c r="Z56" i="3"/>
  <c r="X8" i="4"/>
  <c r="X10" i="4" s="1"/>
  <c r="BA107" i="3"/>
  <c r="BB22" i="3"/>
  <c r="BA38" i="3"/>
  <c r="AA38" i="4" s="1"/>
  <c r="AA109" i="3"/>
  <c r="AB23" i="3"/>
  <c r="AA39" i="3"/>
  <c r="AA114" i="3"/>
  <c r="BB114" i="3"/>
  <c r="BB105" i="3"/>
  <c r="AA120" i="3"/>
  <c r="AA105" i="3"/>
  <c r="BB120" i="3"/>
  <c r="AA100" i="3"/>
  <c r="BB100" i="3"/>
  <c r="BA88" i="3" l="1"/>
  <c r="BA56" i="3"/>
  <c r="BB53" i="3"/>
  <c r="BC47" i="3"/>
  <c r="BB86" i="3"/>
  <c r="BB50" i="3"/>
  <c r="BB87" i="3" s="1"/>
  <c r="AZ59" i="3"/>
  <c r="AZ90" i="3" s="1"/>
  <c r="AZ89" i="3"/>
  <c r="W23" i="4"/>
  <c r="W21" i="4"/>
  <c r="AA88" i="3"/>
  <c r="AA20" i="4" s="1"/>
  <c r="AA60" i="4"/>
  <c r="AA56" i="3"/>
  <c r="Z112" i="3"/>
  <c r="AA113" i="3"/>
  <c r="BC29" i="3"/>
  <c r="BC35" i="3" s="1"/>
  <c r="BC30" i="3"/>
  <c r="BC36" i="3" s="1"/>
  <c r="BC67" i="3"/>
  <c r="BC61" i="3"/>
  <c r="BC40" i="3"/>
  <c r="BC71" i="3"/>
  <c r="BC102" i="3"/>
  <c r="BC111" i="3"/>
  <c r="BC97" i="3"/>
  <c r="BC92" i="3"/>
  <c r="BC32" i="3"/>
  <c r="BC44" i="3" s="1"/>
  <c r="BC28" i="3"/>
  <c r="BC34" i="3" s="1"/>
  <c r="BC31" i="3"/>
  <c r="BC42" i="3" s="1"/>
  <c r="BC117" i="3"/>
  <c r="BC62" i="3"/>
  <c r="BD20" i="3"/>
  <c r="BF20" i="3" s="1"/>
  <c r="BC95" i="3"/>
  <c r="BC99" i="3"/>
  <c r="BB98" i="3"/>
  <c r="AA103" i="3"/>
  <c r="AA18" i="4" s="1"/>
  <c r="AB104" i="3"/>
  <c r="AA28" i="4"/>
  <c r="AA36" i="3"/>
  <c r="AA35" i="4" s="1"/>
  <c r="AA87" i="3"/>
  <c r="AA59" i="4"/>
  <c r="BB69" i="3"/>
  <c r="BB68" i="3"/>
  <c r="AA98" i="3"/>
  <c r="AA17" i="4" s="1"/>
  <c r="AB99" i="3"/>
  <c r="AB57" i="4"/>
  <c r="AB86" i="3"/>
  <c r="AC47" i="3"/>
  <c r="AB50" i="3"/>
  <c r="AB53" i="3"/>
  <c r="BC49" i="3"/>
  <c r="BC52" i="3"/>
  <c r="BD46" i="3"/>
  <c r="BC64" i="3"/>
  <c r="BC63" i="3"/>
  <c r="AA26" i="4"/>
  <c r="AA34" i="3"/>
  <c r="AA16" i="4"/>
  <c r="BB93" i="3"/>
  <c r="BC94" i="3"/>
  <c r="Z31" i="4"/>
  <c r="AA38" i="3"/>
  <c r="AA107" i="3"/>
  <c r="AB22" i="3"/>
  <c r="Y51" i="4"/>
  <c r="Y84" i="3"/>
  <c r="Y14" i="4" s="1"/>
  <c r="Y83" i="3"/>
  <c r="Y13" i="4" s="1"/>
  <c r="Z89" i="3"/>
  <c r="Z61" i="4"/>
  <c r="Z59" i="3"/>
  <c r="X22" i="4"/>
  <c r="BB55" i="3"/>
  <c r="BB73" i="3"/>
  <c r="BB74" i="3"/>
  <c r="AA29" i="4"/>
  <c r="AA42" i="3"/>
  <c r="AA9" i="4" s="1"/>
  <c r="AA69" i="3"/>
  <c r="AA68" i="3"/>
  <c r="AA52" i="4"/>
  <c r="BC113" i="3"/>
  <c r="BB112" i="3"/>
  <c r="BB115" i="3" s="1"/>
  <c r="Z58" i="3"/>
  <c r="Z79" i="3"/>
  <c r="Z54" i="4"/>
  <c r="Z78" i="3"/>
  <c r="Z7" i="4"/>
  <c r="Z33" i="4"/>
  <c r="AA35" i="3"/>
  <c r="AA34" i="4" s="1"/>
  <c r="AA27" i="4"/>
  <c r="Y69" i="4"/>
  <c r="Y121" i="3"/>
  <c r="AA93" i="3"/>
  <c r="AB94" i="3"/>
  <c r="AB61" i="3"/>
  <c r="AB11" i="4" s="1"/>
  <c r="AB111" i="3"/>
  <c r="AB64" i="4" s="1"/>
  <c r="AB92" i="3"/>
  <c r="AB102" i="3"/>
  <c r="AC20" i="3"/>
  <c r="AB97" i="3"/>
  <c r="AB32" i="3"/>
  <c r="AB40" i="3"/>
  <c r="AB95" i="3"/>
  <c r="AB31" i="3"/>
  <c r="AB29" i="3"/>
  <c r="AB117" i="3"/>
  <c r="AB68" i="4" s="1"/>
  <c r="AB30" i="3"/>
  <c r="AB62" i="3"/>
  <c r="AB12" i="4" s="1"/>
  <c r="AB28" i="3"/>
  <c r="AB67" i="3"/>
  <c r="AB71" i="3"/>
  <c r="AC46" i="3"/>
  <c r="AB50" i="4"/>
  <c r="AB64" i="3"/>
  <c r="AB52" i="3"/>
  <c r="AB49" i="3"/>
  <c r="AB63" i="3"/>
  <c r="AA44" i="3"/>
  <c r="AA30" i="4"/>
  <c r="AZ39" i="3"/>
  <c r="AZ109" i="3"/>
  <c r="Z19" i="4" s="1"/>
  <c r="BA23" i="3"/>
  <c r="AZ84" i="3"/>
  <c r="AZ83" i="3"/>
  <c r="AA74" i="3"/>
  <c r="AA53" i="4"/>
  <c r="AA55" i="3"/>
  <c r="AA73" i="3"/>
  <c r="Y39" i="4"/>
  <c r="Y8" i="4"/>
  <c r="Y10" i="4" s="1"/>
  <c r="AA119" i="3"/>
  <c r="Z118" i="3"/>
  <c r="BB118" i="3"/>
  <c r="BB121" i="3" s="1"/>
  <c r="BC119" i="3"/>
  <c r="BA79" i="3"/>
  <c r="BA58" i="3"/>
  <c r="BA78" i="3"/>
  <c r="Y90" i="3"/>
  <c r="Y15" i="4" s="1"/>
  <c r="Y58" i="4"/>
  <c r="Y65" i="4"/>
  <c r="Y115" i="3"/>
  <c r="BB107" i="3"/>
  <c r="BC22" i="3"/>
  <c r="BB38" i="3"/>
  <c r="AB38" i="4" s="1"/>
  <c r="AB109" i="3"/>
  <c r="AC23" i="3"/>
  <c r="AB39" i="3"/>
  <c r="AB100" i="3"/>
  <c r="AB120" i="3"/>
  <c r="BC120" i="3"/>
  <c r="BC100" i="3"/>
  <c r="AB105" i="3"/>
  <c r="AB114" i="3"/>
  <c r="BC105" i="3"/>
  <c r="BC114" i="3"/>
  <c r="BD47" i="3" l="1"/>
  <c r="BC86" i="3"/>
  <c r="BC50" i="3"/>
  <c r="BC87" i="3" s="1"/>
  <c r="BC53" i="3"/>
  <c r="BB88" i="3"/>
  <c r="BB56" i="3"/>
  <c r="BA89" i="3"/>
  <c r="BA59" i="3"/>
  <c r="BA90" i="3" s="1"/>
  <c r="AB38" i="3"/>
  <c r="AC22" i="3"/>
  <c r="AC38" i="3" s="1"/>
  <c r="AB107" i="3"/>
  <c r="AB119" i="3"/>
  <c r="AA118" i="3"/>
  <c r="AB34" i="3"/>
  <c r="AB26" i="4"/>
  <c r="BC74" i="3"/>
  <c r="BC55" i="3"/>
  <c r="BC73" i="3"/>
  <c r="BD63" i="3"/>
  <c r="BF63" i="3" s="1"/>
  <c r="BD49" i="3"/>
  <c r="BD64" i="3"/>
  <c r="BF64" i="3" s="1"/>
  <c r="BD52" i="3"/>
  <c r="AA31" i="4"/>
  <c r="BC69" i="3"/>
  <c r="BC68" i="3"/>
  <c r="Z69" i="4"/>
  <c r="Z121" i="3"/>
  <c r="Z39" i="4"/>
  <c r="Z8" i="4"/>
  <c r="Z10" i="4" s="1"/>
  <c r="AC117" i="3"/>
  <c r="AC68" i="4" s="1"/>
  <c r="AC31" i="3"/>
  <c r="AC95" i="3"/>
  <c r="AC62" i="3"/>
  <c r="AC71" i="3"/>
  <c r="AC67" i="3"/>
  <c r="AD20" i="3"/>
  <c r="AC61" i="3"/>
  <c r="AC111" i="3"/>
  <c r="AC64" i="4" s="1"/>
  <c r="AC102" i="3"/>
  <c r="AC40" i="3"/>
  <c r="AC97" i="3"/>
  <c r="AC29" i="3"/>
  <c r="AC28" i="3"/>
  <c r="AC30" i="3"/>
  <c r="AC92" i="3"/>
  <c r="AC32" i="3"/>
  <c r="BE20" i="3"/>
  <c r="AB28" i="4"/>
  <c r="AB36" i="3"/>
  <c r="AB35" i="4" s="1"/>
  <c r="AB56" i="3"/>
  <c r="AB88" i="3"/>
  <c r="AB60" i="4"/>
  <c r="AC40" i="4"/>
  <c r="BB79" i="3"/>
  <c r="BB58" i="3"/>
  <c r="BB78" i="3"/>
  <c r="AB59" i="4"/>
  <c r="AB87" i="3"/>
  <c r="AB68" i="3"/>
  <c r="AB69" i="3"/>
  <c r="AB52" i="4"/>
  <c r="AB35" i="3"/>
  <c r="AB27" i="4"/>
  <c r="X21" i="4"/>
  <c r="X23" i="4"/>
  <c r="BD94" i="3"/>
  <c r="BC93" i="3"/>
  <c r="AC57" i="4"/>
  <c r="AC53" i="3"/>
  <c r="AC86" i="3"/>
  <c r="AD47" i="3"/>
  <c r="AC50" i="3"/>
  <c r="AC104" i="3"/>
  <c r="AB103" i="3"/>
  <c r="AB18" i="4" s="1"/>
  <c r="Z51" i="4"/>
  <c r="Z84" i="3"/>
  <c r="Z14" i="4" s="1"/>
  <c r="Z83" i="3"/>
  <c r="Z13" i="4" s="1"/>
  <c r="Z90" i="3"/>
  <c r="Z15" i="4" s="1"/>
  <c r="Z58" i="4"/>
  <c r="AB113" i="3"/>
  <c r="AA112" i="3"/>
  <c r="AB42" i="3"/>
  <c r="AB9" i="4" s="1"/>
  <c r="AB29" i="4"/>
  <c r="AC94" i="3"/>
  <c r="AB93" i="3"/>
  <c r="AB16" i="4" s="1"/>
  <c r="Z65" i="4"/>
  <c r="Z115" i="3"/>
  <c r="AB53" i="4"/>
  <c r="AB55" i="3"/>
  <c r="AB73" i="3"/>
  <c r="AB74" i="3"/>
  <c r="BA83" i="3"/>
  <c r="BA84" i="3"/>
  <c r="BC112" i="3"/>
  <c r="BC115" i="3" s="1"/>
  <c r="BD113" i="3"/>
  <c r="BD112" i="3" s="1"/>
  <c r="AA7" i="4"/>
  <c r="AA33" i="4"/>
  <c r="AB98" i="3"/>
  <c r="AB17" i="4" s="1"/>
  <c r="AC99" i="3"/>
  <c r="BC98" i="3"/>
  <c r="BD99" i="3"/>
  <c r="AA61" i="4"/>
  <c r="AA59" i="3"/>
  <c r="AA89" i="3"/>
  <c r="Y22" i="4"/>
  <c r="AA79" i="3"/>
  <c r="AA58" i="3"/>
  <c r="AA54" i="4"/>
  <c r="AA78" i="3"/>
  <c r="AC52" i="3"/>
  <c r="AC63" i="3"/>
  <c r="AD46" i="3"/>
  <c r="AC50" i="4"/>
  <c r="AC64" i="3"/>
  <c r="AC49" i="3"/>
  <c r="BC118" i="3"/>
  <c r="BC121" i="3" s="1"/>
  <c r="BD119" i="3"/>
  <c r="BD118" i="3" s="1"/>
  <c r="BB23" i="3"/>
  <c r="BA109" i="3"/>
  <c r="AA19" i="4" s="1"/>
  <c r="BA39" i="3"/>
  <c r="AB44" i="3"/>
  <c r="AB30" i="4"/>
  <c r="AB31" i="4" s="1"/>
  <c r="BD71" i="3"/>
  <c r="BF71" i="3" s="1"/>
  <c r="BD61" i="3"/>
  <c r="BF61" i="3" s="1"/>
  <c r="BD97" i="3"/>
  <c r="BF97" i="3" s="1"/>
  <c r="BD92" i="3"/>
  <c r="BF92" i="3" s="1"/>
  <c r="BD62" i="3"/>
  <c r="BF62" i="3" s="1"/>
  <c r="BD67" i="3"/>
  <c r="BF67" i="3" s="1"/>
  <c r="BD111" i="3"/>
  <c r="BD102" i="3"/>
  <c r="BF102" i="3" s="1"/>
  <c r="BD40" i="3"/>
  <c r="BF40" i="3" s="1"/>
  <c r="BD95" i="3"/>
  <c r="BF95" i="3" s="1"/>
  <c r="BD32" i="3"/>
  <c r="BD44" i="3" s="1"/>
  <c r="BF44" i="3" s="1"/>
  <c r="BD28" i="3"/>
  <c r="BD34" i="3" s="1"/>
  <c r="BD30" i="3"/>
  <c r="BD36" i="3" s="1"/>
  <c r="BD31" i="3"/>
  <c r="BD42" i="3" s="1"/>
  <c r="BD29" i="3"/>
  <c r="BD35" i="3" s="1"/>
  <c r="BF35" i="3" s="1"/>
  <c r="BD117" i="3"/>
  <c r="AC109" i="3"/>
  <c r="AD23" i="3"/>
  <c r="AC39" i="3"/>
  <c r="BC107" i="3"/>
  <c r="BD22" i="3"/>
  <c r="BC38" i="3"/>
  <c r="AC120" i="3"/>
  <c r="BD114" i="3"/>
  <c r="AC114" i="3"/>
  <c r="BD105" i="3"/>
  <c r="BD100" i="3"/>
  <c r="BD120" i="3"/>
  <c r="AC100" i="3"/>
  <c r="AC105" i="3"/>
  <c r="BB59" i="3" l="1"/>
  <c r="BB90" i="3" s="1"/>
  <c r="BB89" i="3"/>
  <c r="BD121" i="3"/>
  <c r="AB20" i="4"/>
  <c r="BC88" i="3"/>
  <c r="BC56" i="3"/>
  <c r="BD86" i="3"/>
  <c r="BF86" i="3" s="1"/>
  <c r="BD53" i="3"/>
  <c r="BD50" i="3"/>
  <c r="BD87" i="3" s="1"/>
  <c r="BF87" i="3" s="1"/>
  <c r="BD115" i="3"/>
  <c r="BF105" i="3"/>
  <c r="BF100" i="3"/>
  <c r="Z22" i="4"/>
  <c r="AC26" i="4"/>
  <c r="AC34" i="3"/>
  <c r="AC119" i="3"/>
  <c r="AB118" i="3"/>
  <c r="AC35" i="3"/>
  <c r="AC34" i="4" s="1"/>
  <c r="AC27" i="4"/>
  <c r="AA39" i="4"/>
  <c r="AA8" i="4"/>
  <c r="AA10" i="4" s="1"/>
  <c r="AC12" i="4"/>
  <c r="BD73" i="3"/>
  <c r="BF73" i="3" s="1"/>
  <c r="BD74" i="3"/>
  <c r="BF74" i="3" s="1"/>
  <c r="BD55" i="3"/>
  <c r="AC107" i="3"/>
  <c r="AD22" i="3"/>
  <c r="AD107" i="3" s="1"/>
  <c r="AB89" i="3"/>
  <c r="AB61" i="4"/>
  <c r="AB59" i="3"/>
  <c r="BB109" i="3"/>
  <c r="AB19" i="4" s="1"/>
  <c r="BC23" i="3"/>
  <c r="BB39" i="3"/>
  <c r="AA84" i="3"/>
  <c r="AA14" i="4" s="1"/>
  <c r="AA51" i="4"/>
  <c r="AA83" i="3"/>
  <c r="AA13" i="4" s="1"/>
  <c r="AC93" i="3"/>
  <c r="AD94" i="3"/>
  <c r="AD93" i="3" s="1"/>
  <c r="AD104" i="3"/>
  <c r="AD103" i="3" s="1"/>
  <c r="AC103" i="3"/>
  <c r="AC18" i="4" s="1"/>
  <c r="AC29" i="4"/>
  <c r="AC42" i="3"/>
  <c r="BD69" i="3"/>
  <c r="BF69" i="3" s="1"/>
  <c r="BD68" i="3"/>
  <c r="BF68" i="3" s="1"/>
  <c r="AB34" i="4"/>
  <c r="AC59" i="4"/>
  <c r="AC87" i="3"/>
  <c r="BF42" i="3"/>
  <c r="F46" i="4"/>
  <c r="AD53" i="3"/>
  <c r="AD57" i="4"/>
  <c r="AE57" i="4" s="1"/>
  <c r="AD86" i="3"/>
  <c r="AD50" i="3"/>
  <c r="Y23" i="4"/>
  <c r="Y21" i="4"/>
  <c r="AA65" i="4"/>
  <c r="AA115" i="3"/>
  <c r="BC78" i="3"/>
  <c r="BC79" i="3"/>
  <c r="BC58" i="3"/>
  <c r="AC69" i="3"/>
  <c r="AC52" i="4"/>
  <c r="AC68" i="3"/>
  <c r="AB112" i="3"/>
  <c r="AC113" i="3"/>
  <c r="AC88" i="3"/>
  <c r="AC60" i="4"/>
  <c r="AC56" i="3"/>
  <c r="AC11" i="4"/>
  <c r="AC74" i="3"/>
  <c r="AC55" i="3"/>
  <c r="AC73" i="3"/>
  <c r="AC53" i="4"/>
  <c r="AC98" i="3"/>
  <c r="AC17" i="4" s="1"/>
  <c r="AD99" i="3"/>
  <c r="AD98" i="3" s="1"/>
  <c r="BE99" i="3"/>
  <c r="BE86" i="3"/>
  <c r="AC30" i="4"/>
  <c r="AC44" i="3"/>
  <c r="AD61" i="3"/>
  <c r="AD11" i="4" s="1"/>
  <c r="AD111" i="3"/>
  <c r="AD102" i="3"/>
  <c r="AD92" i="3"/>
  <c r="AD95" i="3"/>
  <c r="BE95" i="3" s="1"/>
  <c r="AD30" i="3"/>
  <c r="AD40" i="3"/>
  <c r="BE40" i="3" s="1"/>
  <c r="AD97" i="3"/>
  <c r="AD31" i="3"/>
  <c r="AD32" i="3"/>
  <c r="AD117" i="3"/>
  <c r="AD29" i="3"/>
  <c r="AD28" i="3"/>
  <c r="AD67" i="3"/>
  <c r="BE67" i="3" s="1"/>
  <c r="AD71" i="3"/>
  <c r="BE71" i="3" s="1"/>
  <c r="AD62" i="3"/>
  <c r="AD12" i="4" s="1"/>
  <c r="AD38" i="3"/>
  <c r="BE38" i="3" s="1"/>
  <c r="BB83" i="3"/>
  <c r="BB84" i="3"/>
  <c r="AC16" i="4"/>
  <c r="AB7" i="4"/>
  <c r="AB33" i="4"/>
  <c r="AD40" i="4"/>
  <c r="AE40" i="4" s="1"/>
  <c r="BF36" i="3"/>
  <c r="F44" i="4"/>
  <c r="BF34" i="3"/>
  <c r="AA90" i="3"/>
  <c r="AA15" i="4" s="1"/>
  <c r="AA58" i="4"/>
  <c r="AD64" i="3"/>
  <c r="BE64" i="3" s="1"/>
  <c r="AD49" i="3"/>
  <c r="AD63" i="3"/>
  <c r="BE63" i="3" s="1"/>
  <c r="AD50" i="4"/>
  <c r="AE50" i="4" s="1"/>
  <c r="AD52" i="3"/>
  <c r="BF99" i="3"/>
  <c r="BD98" i="3"/>
  <c r="BF98" i="3" s="1"/>
  <c r="AB58" i="3"/>
  <c r="AB79" i="3"/>
  <c r="AB54" i="4"/>
  <c r="AB78" i="3"/>
  <c r="BD93" i="3"/>
  <c r="BF93" i="3" s="1"/>
  <c r="BF94" i="3"/>
  <c r="AC36" i="3"/>
  <c r="AC28" i="4"/>
  <c r="AA69" i="4"/>
  <c r="AA121" i="3"/>
  <c r="BD107" i="3"/>
  <c r="BF107" i="3" s="1"/>
  <c r="BD38" i="3"/>
  <c r="AC38" i="4"/>
  <c r="AD109" i="3"/>
  <c r="AD39" i="3"/>
  <c r="AD100" i="3"/>
  <c r="AD114" i="3"/>
  <c r="AD120" i="3"/>
  <c r="AD105" i="3"/>
  <c r="BE104" i="3" l="1"/>
  <c r="BE98" i="3"/>
  <c r="BD56" i="3"/>
  <c r="BD88" i="3"/>
  <c r="BF88" i="3" s="1"/>
  <c r="BC89" i="3"/>
  <c r="BC59" i="3"/>
  <c r="BC90" i="3" s="1"/>
  <c r="BE94" i="3"/>
  <c r="AE12" i="4"/>
  <c r="AD16" i="4"/>
  <c r="AE16" i="4" s="1"/>
  <c r="BE103" i="3"/>
  <c r="BE61" i="3"/>
  <c r="AD18" i="4"/>
  <c r="AE18" i="4" s="1"/>
  <c r="AE11" i="4"/>
  <c r="AC20" i="4"/>
  <c r="BE100" i="3"/>
  <c r="BE105" i="3"/>
  <c r="AC35" i="4"/>
  <c r="AD29" i="4"/>
  <c r="AE29" i="4" s="1"/>
  <c r="AD42" i="3"/>
  <c r="AD9" i="4" s="1"/>
  <c r="AC118" i="3"/>
  <c r="AD119" i="3"/>
  <c r="AD118" i="3" s="1"/>
  <c r="AD69" i="4" s="1"/>
  <c r="AD68" i="3"/>
  <c r="BE68" i="3" s="1"/>
  <c r="AD69" i="3"/>
  <c r="BE69" i="3" s="1"/>
  <c r="AD52" i="4"/>
  <c r="AE52" i="4" s="1"/>
  <c r="BE97" i="3"/>
  <c r="AD17" i="4"/>
  <c r="AE17" i="4" s="1"/>
  <c r="AC31" i="4"/>
  <c r="AA22" i="4"/>
  <c r="BD58" i="3"/>
  <c r="BD78" i="3"/>
  <c r="BF78" i="3" s="1"/>
  <c r="BD79" i="3"/>
  <c r="BF79" i="3" s="1"/>
  <c r="AC33" i="4"/>
  <c r="AC7" i="4"/>
  <c r="AC61" i="4"/>
  <c r="AC89" i="3"/>
  <c r="AC59" i="3"/>
  <c r="Z23" i="4"/>
  <c r="Z21" i="4"/>
  <c r="AD28" i="4"/>
  <c r="AE28" i="4" s="1"/>
  <c r="AD36" i="3"/>
  <c r="AD35" i="4" s="1"/>
  <c r="AC9" i="4"/>
  <c r="E46" i="4"/>
  <c r="G46" i="4" s="1"/>
  <c r="AB39" i="4"/>
  <c r="AB8" i="4"/>
  <c r="AB10" i="4" s="1"/>
  <c r="BE62" i="3"/>
  <c r="BC39" i="3"/>
  <c r="BC109" i="3"/>
  <c r="AC19" i="4" s="1"/>
  <c r="BD23" i="3"/>
  <c r="AB115" i="3"/>
  <c r="AB65" i="4"/>
  <c r="AF40" i="4"/>
  <c r="BE102" i="3"/>
  <c r="AD88" i="3"/>
  <c r="BE88" i="3" s="1"/>
  <c r="AD60" i="4"/>
  <c r="AE60" i="4" s="1"/>
  <c r="AD56" i="3"/>
  <c r="AB90" i="3"/>
  <c r="AB15" i="4" s="1"/>
  <c r="AB58" i="4"/>
  <c r="BE107" i="3"/>
  <c r="AD27" i="4"/>
  <c r="AE27" i="4" s="1"/>
  <c r="AD35" i="3"/>
  <c r="BE35" i="3" s="1"/>
  <c r="AB84" i="3"/>
  <c r="AB14" i="4" s="1"/>
  <c r="AB51" i="4"/>
  <c r="AB83" i="3"/>
  <c r="AB13" i="4" s="1"/>
  <c r="AD73" i="3"/>
  <c r="BE73" i="3" s="1"/>
  <c r="AD53" i="4"/>
  <c r="AE53" i="4" s="1"/>
  <c r="AD74" i="3"/>
  <c r="BE74" i="3" s="1"/>
  <c r="AD55" i="3"/>
  <c r="AD64" i="4"/>
  <c r="AE64" i="4" s="1"/>
  <c r="BC84" i="3"/>
  <c r="BC83" i="3"/>
  <c r="AC112" i="3"/>
  <c r="AD113" i="3"/>
  <c r="AD112" i="3" s="1"/>
  <c r="AD65" i="4" s="1"/>
  <c r="AD87" i="3"/>
  <c r="BE87" i="3" s="1"/>
  <c r="AD59" i="4"/>
  <c r="AE59" i="4" s="1"/>
  <c r="AD34" i="3"/>
  <c r="AD26" i="4"/>
  <c r="AE26" i="4" s="1"/>
  <c r="AD68" i="4"/>
  <c r="AE68" i="4" s="1"/>
  <c r="AC54" i="4"/>
  <c r="AC78" i="3"/>
  <c r="AC58" i="3"/>
  <c r="AC79" i="3"/>
  <c r="BE92" i="3"/>
  <c r="AD30" i="4"/>
  <c r="AD44" i="3"/>
  <c r="BE44" i="3" s="1"/>
  <c r="BE93" i="3"/>
  <c r="AB69" i="4"/>
  <c r="AB121" i="3"/>
  <c r="BE109" i="3"/>
  <c r="BF38" i="3"/>
  <c r="AD38" i="4"/>
  <c r="BE39" i="3"/>
  <c r="E45" i="4"/>
  <c r="AE20" i="4" l="1"/>
  <c r="E44" i="4"/>
  <c r="G44" i="4" s="1"/>
  <c r="AB22" i="4"/>
  <c r="AB23" i="4" s="1"/>
  <c r="BD59" i="3"/>
  <c r="BD90" i="3" s="1"/>
  <c r="BF90" i="3" s="1"/>
  <c r="BD89" i="3"/>
  <c r="BF89" i="3" s="1"/>
  <c r="BE42" i="3"/>
  <c r="AD31" i="4"/>
  <c r="AD34" i="4"/>
  <c r="AE7" i="4"/>
  <c r="AB21" i="4"/>
  <c r="AD20" i="4"/>
  <c r="AC69" i="4"/>
  <c r="AE69" i="4" s="1"/>
  <c r="AC121" i="3"/>
  <c r="AE9" i="4"/>
  <c r="AC65" i="4"/>
  <c r="AE65" i="4" s="1"/>
  <c r="AC115" i="3"/>
  <c r="BD84" i="3"/>
  <c r="BF84" i="3" s="1"/>
  <c r="BD83" i="3"/>
  <c r="BF83" i="3" s="1"/>
  <c r="BD39" i="3"/>
  <c r="BD109" i="3"/>
  <c r="AA21" i="4"/>
  <c r="AA23" i="4"/>
  <c r="BE36" i="3"/>
  <c r="AE30" i="4"/>
  <c r="AE31" i="4" s="1"/>
  <c r="AF35" i="4"/>
  <c r="AE35" i="4"/>
  <c r="AC39" i="4"/>
  <c r="AC8" i="4"/>
  <c r="AC10" i="4" s="1"/>
  <c r="AC90" i="3"/>
  <c r="AC58" i="4"/>
  <c r="AD7" i="4"/>
  <c r="AD33" i="4"/>
  <c r="AF33" i="4" s="1"/>
  <c r="AD115" i="3"/>
  <c r="AD79" i="3"/>
  <c r="BE79" i="3" s="1"/>
  <c r="AD58" i="3"/>
  <c r="AD54" i="4"/>
  <c r="AE54" i="4" s="1"/>
  <c r="AD78" i="3"/>
  <c r="BE78" i="3" s="1"/>
  <c r="AC51" i="4"/>
  <c r="AC84" i="3"/>
  <c r="AC14" i="4" s="1"/>
  <c r="AC83" i="3"/>
  <c r="AD121" i="3"/>
  <c r="AD59" i="3"/>
  <c r="AD89" i="3"/>
  <c r="BE89" i="3" s="1"/>
  <c r="AD61" i="4"/>
  <c r="AE61" i="4" s="1"/>
  <c r="BE34" i="3"/>
  <c r="AF34" i="4"/>
  <c r="AE34" i="4"/>
  <c r="AF38" i="4"/>
  <c r="AE38" i="4"/>
  <c r="AE33" i="4" l="1"/>
  <c r="AC13" i="4"/>
  <c r="AD51" i="4"/>
  <c r="AE51" i="4" s="1"/>
  <c r="AD84" i="3"/>
  <c r="AD14" i="4" s="1"/>
  <c r="AE14" i="4" s="1"/>
  <c r="AD83" i="3"/>
  <c r="AD13" i="4" s="1"/>
  <c r="BF109" i="3"/>
  <c r="AD19" i="4"/>
  <c r="AE19" i="4" s="1"/>
  <c r="AD8" i="4"/>
  <c r="AD10" i="4" s="1"/>
  <c r="AE10" i="4" s="1"/>
  <c r="BF39" i="3"/>
  <c r="AD39" i="4"/>
  <c r="AF39" i="4" s="1"/>
  <c r="F45" i="4"/>
  <c r="G45" i="4" s="1"/>
  <c r="AD90" i="3"/>
  <c r="AD15" i="4" s="1"/>
  <c r="AD58" i="4"/>
  <c r="AE58" i="4" s="1"/>
  <c r="AC15" i="4"/>
  <c r="BE90" i="3" l="1"/>
  <c r="AD22" i="4"/>
  <c r="BE83" i="3"/>
  <c r="AE8" i="4"/>
  <c r="AE15" i="4"/>
  <c r="AC22" i="4"/>
  <c r="AE13" i="4"/>
  <c r="BE84" i="3"/>
  <c r="AE39" i="4"/>
  <c r="AC21" i="4" l="1"/>
  <c r="AC23" i="4"/>
  <c r="AE22" i="4"/>
  <c r="AD23" i="4"/>
  <c r="AE23" i="4" s="1"/>
  <c r="AD21" i="4"/>
  <c r="A17" i="6" l="1"/>
  <c r="AE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Melissa Ko</author>
  </authors>
  <commentList>
    <comment ref="J16" authorId="0" shapeId="0" xr:uid="{00000000-0006-0000-0100-000001000000}">
      <text>
        <r>
          <rPr>
            <sz val="9"/>
            <color rgb="FF000000"/>
            <rFont val="Tahoma"/>
            <family val="2"/>
          </rPr>
          <t>If national WASH targets are more ambitious than 80% in the roadmap period, a higher value should be entered. Note, however, that this reflects coverage in hotspots, where a higher prportion of the unserved reside.</t>
        </r>
      </text>
    </comment>
    <comment ref="J17" authorId="0" shapeId="0" xr:uid="{168C1774-5CAE-43C4-9954-0647981A445A}">
      <text>
        <r>
          <rPr>
            <sz val="9"/>
            <color rgb="FF000000"/>
            <rFont val="Tahoma"/>
            <family val="2"/>
          </rPr>
          <t>This depends on how long the roadmap period is. If it is 6 years, 2 campaigns would be appropriate. The roadmap should last until at least 80% WASH coverage has been achieved.</t>
        </r>
      </text>
    </comment>
    <comment ref="J19" authorId="0" shapeId="0" xr:uid="{00000000-0006-0000-0100-000003000000}">
      <text>
        <r>
          <rPr>
            <sz val="9"/>
            <color rgb="FF000000"/>
            <rFont val="Tahoma"/>
            <family val="2"/>
          </rPr>
          <t>This reflects how long it would take to implement a vaccination campaign across all the hotspots of the country</t>
        </r>
      </text>
    </comment>
    <comment ref="J22" authorId="0" shapeId="0" xr:uid="{D302AA1F-93E4-427B-8316-CC5050537428}">
      <text>
        <r>
          <rPr>
            <sz val="9"/>
            <color rgb="FF000000"/>
            <rFont val="Tahoma"/>
            <family val="2"/>
          </rPr>
          <t>Source: World Bank</t>
        </r>
      </text>
    </comment>
    <comment ref="J23" authorId="0" shapeId="0" xr:uid="{F46B2C34-4F2C-428A-8975-B0ACF0C14072}">
      <text>
        <r>
          <rPr>
            <sz val="9"/>
            <color rgb="FF000000"/>
            <rFont val="Tahoma"/>
            <family val="2"/>
          </rPr>
          <t xml:space="preserve">Sourced from research studies to specifically determine the value of life for a country.
</t>
        </r>
        <r>
          <rPr>
            <sz val="9"/>
            <color rgb="FF000000"/>
            <rFont val="Tahoma"/>
            <family val="2"/>
          </rPr>
          <t xml:space="preserve">
</t>
        </r>
        <r>
          <rPr>
            <sz val="9"/>
            <color rgb="FF000000"/>
            <rFont val="Tahoma"/>
            <family val="2"/>
          </rPr>
          <t>Default value is extrapolated value of life of US$ 10 million from the USA to a country based on difference in GDP per capita</t>
        </r>
      </text>
    </comment>
    <comment ref="J24" authorId="0" shapeId="0" xr:uid="{C58CDC01-2E0A-4334-BE77-1769DDBD0599}">
      <text>
        <r>
          <rPr>
            <sz val="9"/>
            <color rgb="FF000000"/>
            <rFont val="Tahoma"/>
            <family val="2"/>
          </rPr>
          <t xml:space="preserve">Normally based on hourly minimum wage rate, average wage of unskilled labour, or average economic product (GDP divided by population size, divided by working days and hours per day worked)
</t>
        </r>
      </text>
    </comment>
    <comment ref="J25" authorId="0" shapeId="0" xr:uid="{E9043EDF-3446-448F-A721-3B433A7B4987}">
      <text>
        <r>
          <rPr>
            <sz val="9"/>
            <color rgb="FF000000"/>
            <rFont val="Tahoma"/>
            <family val="2"/>
          </rPr>
          <t>Based on real GDP per capita growth - nominal growth minus rate of inflation in latest year</t>
        </r>
      </text>
    </comment>
    <comment ref="F53" authorId="1" shapeId="0" xr:uid="{00000000-0006-0000-0100-000008000000}">
      <text>
        <r>
          <rPr>
            <b/>
            <sz val="10"/>
            <color rgb="FF000000"/>
            <rFont val="Tahoma"/>
            <family val="2"/>
          </rPr>
          <t>Melissa Ko:</t>
        </r>
        <r>
          <rPr>
            <sz val="10"/>
            <color rgb="FF000000"/>
            <rFont val="Tahoma"/>
            <family val="2"/>
          </rPr>
          <t xml:space="preserve">
</t>
        </r>
        <r>
          <rPr>
            <sz val="10"/>
            <color rgb="FF000000"/>
            <rFont val="Tahoma"/>
            <family val="2"/>
          </rPr>
          <t>Not  sure why this is 0 need to check with Guy.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tc={58ACB6E2-EE8E-5840-96D2-5D5460A9E188}</author>
    <author>tc={A5495B6D-DA11-8546-8800-67E3A117E39F}</author>
    <author>tc={6C603486-CF70-3345-8E91-945167093D7B}</author>
    <author>tc={8D801AAD-1197-834E-8DC8-DD2743356B9E}</author>
    <author>tc={CAF5A66F-2A95-834C-8163-750BD52C6C94}</author>
    <author>tc={31266BAE-57CB-1640-8D33-ED1A87FE43B6}</author>
    <author>tc={BB95EBFE-53F4-0D4C-8EB6-1711AD7D7389}</author>
    <author>tc={68814DBF-F1AD-4742-BD7F-55883099F42B}</author>
    <author>tc={08682D01-D95E-054F-BB6E-ADA10B20A571}</author>
  </authors>
  <commentList>
    <comment ref="A8"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Currently pulling from Row 9 from Tables tab which is ONLY OCV for the first 3 years, but if you need to adjust to include all interventions, please pull from Row 10.</t>
      </text>
    </comment>
    <comment ref="A9"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Currently pulling from Row 20 from Tables tab which is ONLY OCV for the first 3 years, but if you need to adjust to include all interventions, please pull from Row 22.</t>
      </text>
    </comment>
    <comment ref="A10"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Currently pulling from Row 30 from Tables tab which is ONLY OCV for the first 3 years, but if you need to adjust to include all interventions, please pull from Row 31.</t>
      </text>
    </comment>
    <comment ref="A11" authorId="3"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For the cases and deaths averted, it’s the difference of two rows in the Tables tab. Similarly to the above, it considers only OCV for the first 3 years (e.g., difference between Row 50 and Row 53) then switches to all Roadmap interventions in Year 4 (Row 50 and 51).</t>
      </text>
    </comment>
    <comment ref="A12" authorId="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Similarly to the above, it considers only OCV for the first 3 years (e.g., difference between Row 57 and Row 60) then switches to all Roadmap interventions in Year 4 (Row 57 and 58).</t>
      </text>
    </comment>
    <comment ref="A13" authorId="5" shapeId="0" xr:uid="{00000000-0006-0000-0200-000006000000}">
      <text>
        <t>[Threaded comment]
Your version of Excel allows you to read this threaded comment; however, any edits to it will get removed if the file is opened in a newer version of Excel. Learn more: https://go.microsoft.com/fwlink/?linkid=870924
Comment:
    As these values didn’t have the breakout of Roadmap interventions, the first 3 years are currently zeroed out with the logic that OCV doesn’t prevent diarrhea cases or deaths. Diarrhea cases and deaths only begin to be averted in Year 4 (difference of Rows 64 and 65)</t>
      </text>
    </comment>
    <comment ref="C13" authorId="6" shapeId="0" xr:uid="{00000000-0006-0000-0200-000007000000}">
      <text>
        <t>[Threaded comment]
Your version of Excel allows you to read this threaded comment; however, any edits to it will get removed if the file is opened in a newer version of Excel. Learn more: https://go.microsoft.com/fwlink/?linkid=870924
Comment:
    These values are zeroed out considering that WASH is not implemented until after Y4, if there requires changes, then the formulas can be copied over.</t>
      </text>
    </comment>
    <comment ref="A14" authorId="7" shapeId="0" xr:uid="{00000000-0006-0000-0200-000008000000}">
      <text>
        <t>[Threaded comment]
Your version of Excel allows you to read this threaded comment; however, any edits to it will get removed if the file is opened in a newer version of Excel. Learn more: https://go.microsoft.com/fwlink/?linkid=870924
Comment:
    As these values didn’t have the breakout of Roadmap interventions, the first 3 years are currently zeroed out with the logic that OCV doesn’t prevent diarrhea cases or deaths. Diarrhea cases and deaths only begin to be averted in Year 4 (difference of Rows 68 and 69)</t>
      </text>
    </comment>
    <comment ref="A17" authorId="8" shapeId="0" xr:uid="{00000000-0006-0000-0200-000009000000}">
      <text>
        <t>[Threaded comment]
Your version of Excel allows you to read this threaded comment; however, any edits to it will get removed if the file is opened in a newer version of Excel. Learn more: https://go.microsoft.com/fwlink/?linkid=870924
Comment:
    As it was quite difficult to only show the cost benefit ratio for only certain interventions and for certain time periods, this is just the total over the entire time period for everything. We could consider to manipulate this formula further to only include OCV for the first 3 years similar to the above as well as the same timeline that is selected by the country (e.g., 5 years instead of until 2040). I have made the calculation below in red text (using the data from the Summary tab)</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46" authorId="0" shapeId="0" xr:uid="{00000000-0006-0000-0400-000001000000}">
      <text>
        <r>
          <rPr>
            <b/>
            <sz val="9"/>
            <color rgb="FF000000"/>
            <rFont val="Tahoma"/>
            <family val="2"/>
          </rPr>
          <t>Administrator:</t>
        </r>
        <r>
          <rPr>
            <sz val="9"/>
            <color rgb="FF000000"/>
            <rFont val="Tahoma"/>
            <family val="2"/>
          </rPr>
          <t xml:space="preserve">
</t>
        </r>
        <r>
          <rPr>
            <sz val="9"/>
            <color rgb="FF000000"/>
            <rFont val="Tahoma"/>
            <family val="2"/>
          </rPr>
          <t xml:space="preserve">I can't understand why this cell has a different formula to the cells on the left and right. Kenya starts the roadmap period in 2019, not 2018.
</t>
        </r>
        <r>
          <rPr>
            <sz val="9"/>
            <color rgb="FF000000"/>
            <rFont val="Tahoma"/>
            <family val="2"/>
          </rPr>
          <t xml:space="preserve">But I can see in the result it produces that it is making sense, as 2018 has the same number as 207, and then 2019 we experience a reduction in cases (comparing WASH or OCV with business as usual) which is what should happen.
</t>
        </r>
        <r>
          <rPr>
            <sz val="9"/>
            <color rgb="FF000000"/>
            <rFont val="Tahoma"/>
            <family val="2"/>
          </rPr>
          <t>So this might all be OK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Nitin Jain</author>
    <author>Administrator</author>
  </authors>
  <commentList>
    <comment ref="DYU5" authorId="0" shapeId="0" xr:uid="{00000000-0006-0000-0500-000001000000}">
      <text>
        <r>
          <rPr>
            <b/>
            <sz val="10"/>
            <color rgb="FF000000"/>
            <rFont val="Tahoma"/>
            <family val="2"/>
          </rPr>
          <t>Nitin Jain:</t>
        </r>
        <r>
          <rPr>
            <sz val="10"/>
            <color rgb="FF000000"/>
            <rFont val="Tahoma"/>
            <family val="2"/>
          </rPr>
          <t xml:space="preserve">
</t>
        </r>
        <r>
          <rPr>
            <sz val="10"/>
            <color rgb="FF000000"/>
            <rFont val="Tahoma"/>
            <family val="2"/>
          </rPr>
          <t xml:space="preserve">CALCULATED FIELD
</t>
        </r>
      </text>
    </comment>
    <comment ref="DYV5" authorId="0" shapeId="0" xr:uid="{00000000-0006-0000-0500-000002000000}">
      <text>
        <r>
          <rPr>
            <b/>
            <sz val="10"/>
            <color rgb="FF000000"/>
            <rFont val="Tahoma"/>
            <family val="2"/>
          </rPr>
          <t>Nitin Jain:</t>
        </r>
        <r>
          <rPr>
            <sz val="10"/>
            <color rgb="FF000000"/>
            <rFont val="Tahoma"/>
            <family val="2"/>
          </rPr>
          <t xml:space="preserve">
</t>
        </r>
        <r>
          <rPr>
            <sz val="10"/>
            <color rgb="FF000000"/>
            <rFont val="Tahoma"/>
            <family val="2"/>
          </rPr>
          <t>CALCULATED FIELD</t>
        </r>
      </text>
    </comment>
    <comment ref="DYW5" authorId="0" shapeId="0" xr:uid="{00000000-0006-0000-0500-000003000000}">
      <text>
        <r>
          <rPr>
            <b/>
            <sz val="10"/>
            <color rgb="FF000000"/>
            <rFont val="Tahoma"/>
            <family val="2"/>
          </rPr>
          <t>Nitin Jain:</t>
        </r>
        <r>
          <rPr>
            <sz val="10"/>
            <color rgb="FF000000"/>
            <rFont val="Tahoma"/>
            <family val="2"/>
          </rPr>
          <t xml:space="preserve">
</t>
        </r>
        <r>
          <rPr>
            <sz val="10"/>
            <color rgb="FF000000"/>
            <rFont val="Tahoma"/>
            <family val="2"/>
          </rPr>
          <t xml:space="preserve">CALCULATED FIELD
</t>
        </r>
      </text>
    </comment>
    <comment ref="DYX5" authorId="0" shapeId="0" xr:uid="{00000000-0006-0000-0500-000004000000}">
      <text>
        <r>
          <rPr>
            <b/>
            <sz val="10"/>
            <color rgb="FF000000"/>
            <rFont val="Tahoma"/>
            <family val="2"/>
          </rPr>
          <t>Nitin Jain:</t>
        </r>
        <r>
          <rPr>
            <sz val="10"/>
            <color rgb="FF000000"/>
            <rFont val="Tahoma"/>
            <family val="2"/>
          </rPr>
          <t xml:space="preserve">
</t>
        </r>
        <r>
          <rPr>
            <sz val="10"/>
            <color rgb="FF000000"/>
            <rFont val="Tahoma"/>
            <family val="2"/>
          </rPr>
          <t>CALCULATED FIELD</t>
        </r>
      </text>
    </comment>
    <comment ref="XG6" authorId="1" shapeId="0" xr:uid="{00000000-0006-0000-0500-000005000000}">
      <text>
        <r>
          <rPr>
            <b/>
            <sz val="9"/>
            <color indexed="81"/>
            <rFont val="Tahoma"/>
            <family val="2"/>
          </rPr>
          <t>Borehole</t>
        </r>
      </text>
    </comment>
    <comment ref="XK6" authorId="1" shapeId="0" xr:uid="{00000000-0006-0000-0500-000006000000}">
      <text>
        <r>
          <rPr>
            <sz val="9"/>
            <color indexed="81"/>
            <rFont val="Tahoma"/>
            <family val="2"/>
          </rPr>
          <t>Dug well</t>
        </r>
      </text>
    </comment>
    <comment ref="XG22" authorId="1" shapeId="0" xr:uid="{00000000-0006-0000-0500-000007000000}">
      <text>
        <r>
          <rPr>
            <b/>
            <sz val="9"/>
            <color indexed="81"/>
            <rFont val="Tahoma"/>
            <family val="2"/>
          </rPr>
          <t>Added 1.37 IEC cost</t>
        </r>
      </text>
    </comment>
    <comment ref="XK22" authorId="1" shapeId="0" xr:uid="{00000000-0006-0000-0500-000008000000}">
      <text>
        <r>
          <rPr>
            <b/>
            <sz val="9"/>
            <color indexed="81"/>
            <rFont val="Tahoma"/>
            <family val="2"/>
          </rPr>
          <t>Unit costs of shallow well also available</t>
        </r>
      </text>
    </comment>
  </commentList>
</comments>
</file>

<file path=xl/sharedStrings.xml><?xml version="1.0" encoding="utf-8"?>
<sst xmlns="http://schemas.openxmlformats.org/spreadsheetml/2006/main" count="9617" uniqueCount="4460">
  <si>
    <t>COUNTRY DATA VERIFICATION</t>
  </si>
  <si>
    <t xml:space="preserve">  Step 1: SELECT COUNTRY --&gt; </t>
  </si>
  <si>
    <t>Mozambique</t>
  </si>
  <si>
    <t>OVERVIEW AND TIME</t>
  </si>
  <si>
    <t xml:space="preserve">Start </t>
  </si>
  <si>
    <t>End</t>
  </si>
  <si>
    <t>Roadmap start and end year</t>
  </si>
  <si>
    <t>WASH Target in elimination year</t>
  </si>
  <si>
    <t>BASELINE DATA</t>
  </si>
  <si>
    <t>Urban</t>
  </si>
  <si>
    <t>Rural</t>
  </si>
  <si>
    <t>National population size ('000)</t>
  </si>
  <si>
    <t>Average population growth until 2030 (% annual)</t>
  </si>
  <si>
    <t>Population age breakdown (3 age groups must add to 100%)</t>
  </si>
  <si>
    <t>0-4 years</t>
  </si>
  <si>
    <t>5-14 years</t>
  </si>
  <si>
    <t>15+ years</t>
  </si>
  <si>
    <t>Average household size (number of members)</t>
  </si>
  <si>
    <t>Population living in cholera hotspots in Year 0</t>
  </si>
  <si>
    <t>Water Basic Coverage - Year 0</t>
  </si>
  <si>
    <t>Sanitation Basic Coverage -  Year 0</t>
  </si>
  <si>
    <t>Hygiene Basic Coverage - Year 0</t>
  </si>
  <si>
    <t>UNIT COSTS - TUBEWELLS</t>
  </si>
  <si>
    <t>New facility life (number of years before replacement)</t>
  </si>
  <si>
    <t>UNIT COSTS - PIT LATRINES</t>
  </si>
  <si>
    <t>UNIT COSTS - HYGIENE</t>
  </si>
  <si>
    <t>New handwashing station cost (initial cost per person, US$ 2018 prices)</t>
  </si>
  <si>
    <t>O&amp;M cost, including soap (cost per person per year, US$ 2018 prices)</t>
  </si>
  <si>
    <t>UNIT COSTS - OTHER</t>
  </si>
  <si>
    <t>Emergency WASH (cost per person receiving emergency WASH)</t>
  </si>
  <si>
    <t>National Surveillance Costs (average annual cost from start of roadmap)</t>
  </si>
  <si>
    <t>Doses per person vaccinated</t>
  </si>
  <si>
    <t>CHOLERA EPIDEMIOLOGY</t>
  </si>
  <si>
    <t>Total number of cholera cases (last year of data or average last 3 years)</t>
  </si>
  <si>
    <t>Total number of cholera deaths (last year of data or average last 3 years)</t>
  </si>
  <si>
    <t>Percentage of hotspots (population) with outbreaks per year</t>
  </si>
  <si>
    <t>CHOLERA HEALTH OUTCOMES FROM ELEMENTS OF ROADMAP</t>
  </si>
  <si>
    <t>Protective effect (proportion reduction in risk) - WASH alone</t>
  </si>
  <si>
    <t>Protective effect (proportion reduction in risk) - OCV alone</t>
  </si>
  <si>
    <t>Protective effect (proportion reduction in risk) - WASH &amp; OCV together</t>
  </si>
  <si>
    <t>Protective effect (proportion reduction in risk) - WASH &amp; OCV &amp; CM</t>
  </si>
  <si>
    <t>RESPONSE TO CHOLERA OUTBREAKS</t>
  </si>
  <si>
    <t>Average number of OCV doses given per person in outbreak</t>
  </si>
  <si>
    <t>% population in outbreak covered with emergency WASH</t>
  </si>
  <si>
    <t>% population in outbreak hotspot receiving emergency OCV during outbreak</t>
  </si>
  <si>
    <t>% cases in outbreak needing intensive medical care (e.g. hospital admission)</t>
  </si>
  <si>
    <t>% cases in outbreak covered with ORS case management</t>
  </si>
  <si>
    <t>% cases in outbreak covered with intensive case management</t>
  </si>
  <si>
    <t>Under CM strengthening, % population in outbreak receiving needed CM</t>
  </si>
  <si>
    <t>Days of productive time lost per adult cholera case</t>
  </si>
  <si>
    <t>HEALTH ASSUMPTIONS FOR DIARRHEAL DISEASE</t>
  </si>
  <si>
    <t>% attribution of diarrhea cases to poor WASH</t>
  </si>
  <si>
    <t>% reduction of WASH-related diarrhea cases from implementing basic WASH</t>
  </si>
  <si>
    <t>Diarrhea prevalence rate, per population age group</t>
  </si>
  <si>
    <t>0-4 yr</t>
  </si>
  <si>
    <t>5-14 yr</t>
  </si>
  <si>
    <t>15+ yr</t>
  </si>
  <si>
    <t>Treatment seeking rate (% diarrhea cases to any formal health facility)</t>
  </si>
  <si>
    <t>Average cost per case seeking treatment for diarrhea (US$ in 2018 prices)</t>
  </si>
  <si>
    <t>% diarrhea cases treated with ORS</t>
  </si>
  <si>
    <t>Average no. of days off work for adults with diarrhea</t>
  </si>
  <si>
    <t>Number of diarrhea deaths nationally</t>
  </si>
  <si>
    <t>WASH COVERAGE - Additional details for estimating time savings</t>
  </si>
  <si>
    <t>Water - percent (%) with 'limited' coverage - Year 0</t>
  </si>
  <si>
    <t>Water - percent (%) with unimproved coverage - Year 0</t>
  </si>
  <si>
    <t>Water - percent (%) using surface water - Year 0</t>
  </si>
  <si>
    <t>Sanitation - percent (%) using open defecation - Year 0</t>
  </si>
  <si>
    <t>Sanitation - percent (%) using shared facility - Year 0</t>
  </si>
  <si>
    <t>TIME SAVINGS AFTER RECEIVING BASIC WATER OR SANITATION SERVICE</t>
  </si>
  <si>
    <t>Water - from limited coverage to basic - hours saved per HH per day</t>
  </si>
  <si>
    <t>Water - from unimproved coverage to basic - hours saved per HH per day</t>
  </si>
  <si>
    <t>Water - from surface sources to basic - hours saved per HH per day</t>
  </si>
  <si>
    <t>Sanitation - from OD to basic - hours saved per person per day</t>
  </si>
  <si>
    <t>Sanitation - from shared facility to basic - hours saved per person per day</t>
  </si>
  <si>
    <t>Abbreviations</t>
  </si>
  <si>
    <t>CM</t>
  </si>
  <si>
    <t>Case management</t>
  </si>
  <si>
    <t>GDP</t>
  </si>
  <si>
    <t>Gross Domestic Product</t>
  </si>
  <si>
    <t>HH</t>
  </si>
  <si>
    <t>Household</t>
  </si>
  <si>
    <t>O&amp;M</t>
  </si>
  <si>
    <t>Operations and maintenance</t>
  </si>
  <si>
    <t>OCV</t>
  </si>
  <si>
    <t>Oral cholera vaccine</t>
  </si>
  <si>
    <t>ORS</t>
  </si>
  <si>
    <t>Oral rehydration salts</t>
  </si>
  <si>
    <t>United States Dollars</t>
  </si>
  <si>
    <t>From</t>
  </si>
  <si>
    <t xml:space="preserve">to </t>
  </si>
  <si>
    <t>All values are rounded</t>
  </si>
  <si>
    <t>Total</t>
  </si>
  <si>
    <t>Estimated benefits from implementing the Roadmap</t>
  </si>
  <si>
    <t>Estimated population benefiting from Roadmap interventions</t>
  </si>
  <si>
    <t xml:space="preserve">Estimated cholera cases averted </t>
  </si>
  <si>
    <t xml:space="preserve">Estimated cholera deaths averted </t>
  </si>
  <si>
    <t>Estimated diarrhea cases averted</t>
  </si>
  <si>
    <t>Estimated diarrhea deaths averted</t>
  </si>
  <si>
    <t>Assumption</t>
  </si>
  <si>
    <t>First 3 years, key intervention is OCV to give time to plan and implement WASH</t>
  </si>
  <si>
    <t>Year 1</t>
  </si>
  <si>
    <t>Year 2</t>
  </si>
  <si>
    <t xml:space="preserve"> Year 3</t>
  </si>
  <si>
    <t>Year 4</t>
  </si>
  <si>
    <t>Year 5</t>
  </si>
  <si>
    <t>WASH Ramp up</t>
  </si>
  <si>
    <t>Hlookup</t>
  </si>
  <si>
    <t>TOTAL</t>
  </si>
  <si>
    <r>
      <t>1. Cost - Benefit</t>
    </r>
    <r>
      <rPr>
        <sz val="12"/>
        <color rgb="FFFF0000"/>
        <rFont val="Times New Roman"/>
        <family val="1"/>
      </rPr>
      <t xml:space="preserve"> (NOTE DOES NOT INCLDUE SURVEILLANCE)</t>
    </r>
  </si>
  <si>
    <t>Cost: WASH Capital</t>
  </si>
  <si>
    <t>Cost: WASH O&amp;M</t>
  </si>
  <si>
    <t>Cost: OCV Campaigns, Surveillance</t>
  </si>
  <si>
    <t>Total costs</t>
  </si>
  <si>
    <t>Benefit: Emergency WASH costs averted</t>
  </si>
  <si>
    <t>Benefit: Emergency OCV costs averted</t>
  </si>
  <si>
    <t>Benefit: Emergency CM costs averted</t>
  </si>
  <si>
    <t>Benefit: Cholera productive time gained</t>
  </si>
  <si>
    <t>Benefit: Cholera value of life gained</t>
  </si>
  <si>
    <t>Benefit: Diarrhea treatment costs averted</t>
  </si>
  <si>
    <t>Benefit: Diarrhea productive time gained</t>
  </si>
  <si>
    <t>Benefit: Diarrhea value of life gained</t>
  </si>
  <si>
    <t>Benefit: WASH access time savings</t>
  </si>
  <si>
    <t>Benefits of OCV Only</t>
  </si>
  <si>
    <t>Benefits for ramp up of WASH</t>
  </si>
  <si>
    <t>Total benefits</t>
  </si>
  <si>
    <t>Net Benefits</t>
  </si>
  <si>
    <t>2. Population to be reached</t>
  </si>
  <si>
    <t>3a. WASH Total costs by year for increasing coverage - Urban</t>
  </si>
  <si>
    <t>Water</t>
  </si>
  <si>
    <t>Sanitation</t>
  </si>
  <si>
    <t>Hygiene</t>
  </si>
  <si>
    <t>3b. WASH Total costs by year for increasing coverage - Rural</t>
  </si>
  <si>
    <t>3d. Distribution of total costs</t>
  </si>
  <si>
    <t>WASH capital costs</t>
  </si>
  <si>
    <t>WASH O&amp;M costs</t>
  </si>
  <si>
    <t>Surveillance</t>
  </si>
  <si>
    <t>4a. Cholera cases averted by implementing roadmap</t>
  </si>
  <si>
    <t>No roadmap</t>
  </si>
  <si>
    <t>Roadmap</t>
  </si>
  <si>
    <t>WASH alone</t>
  </si>
  <si>
    <t>OCV alone</t>
  </si>
  <si>
    <t>WASH and OCV</t>
  </si>
  <si>
    <t>4b. Cholera deaths averted by implementing roadmap</t>
  </si>
  <si>
    <t>4f. Diarrhea cases</t>
  </si>
  <si>
    <t>4g. Diarrhea deaths</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</si>
  <si>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</si>
  <si>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</si>
  <si>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</si>
  <si>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</si>
  <si>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</si>
  <si>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</si>
  <si>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</si>
  <si>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</si>
  <si>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</si>
  <si>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</si>
  <si>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</si>
  <si>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</si>
  <si>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</si>
  <si>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</si>
  <si>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</si>
  <si>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</si>
  <si>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</si>
  <si>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</si>
  <si>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</si>
  <si>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</si>
  <si>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</si>
  <si>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</si>
  <si>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</si>
  <si>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</si>
  <si>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</si>
  <si>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</si>
  <si>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</si>
  <si>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</si>
  <si>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</si>
  <si>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</si>
  <si>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</si>
  <si>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</si>
  <si>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</si>
  <si>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</si>
  <si>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</si>
  <si>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</si>
  <si>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</si>
  <si>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</si>
  <si>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</si>
  <si>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</si>
  <si>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</si>
  <si>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</si>
  <si>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</si>
  <si>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</si>
  <si>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</si>
  <si>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</si>
  <si>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</si>
  <si>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</si>
  <si>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</si>
  <si>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</si>
  <si>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</si>
  <si>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</si>
  <si>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</si>
  <si>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</si>
  <si>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</si>
  <si>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</si>
  <si>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</si>
  <si>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</si>
  <si>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</si>
  <si>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</si>
  <si>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</si>
  <si>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</si>
  <si>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</si>
  <si>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</si>
  <si>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</si>
  <si>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</si>
  <si>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</si>
  <si>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</si>
  <si>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</si>
  <si>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</si>
  <si>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</si>
  <si>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</si>
  <si>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</si>
  <si>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</si>
  <si>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</si>
  <si>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</si>
  <si>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</si>
  <si>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</si>
  <si>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</si>
  <si>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</si>
  <si>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</si>
  <si>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</si>
  <si>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</si>
  <si>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</si>
  <si>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</si>
  <si>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</si>
  <si>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</si>
  <si>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</si>
  <si>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</si>
  <si>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</si>
  <si>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</si>
  <si>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</si>
  <si>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</si>
  <si>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</si>
  <si>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</si>
  <si>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</si>
  <si>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</si>
  <si>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</si>
  <si>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</si>
  <si>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</si>
  <si>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</si>
  <si>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</si>
  <si>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</si>
  <si>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</si>
  <si>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</si>
  <si>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</si>
  <si>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</si>
  <si>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</si>
  <si>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</si>
  <si>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</si>
  <si>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</si>
  <si>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</si>
  <si>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</si>
  <si>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</si>
  <si>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</si>
  <si>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</si>
  <si>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</si>
  <si>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</si>
  <si>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</si>
  <si>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</si>
  <si>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</si>
  <si>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</si>
  <si>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</si>
  <si>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</si>
  <si>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</si>
  <si>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</si>
  <si>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</si>
  <si>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</si>
  <si>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</si>
  <si>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</si>
  <si>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</si>
  <si>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</si>
  <si>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</si>
  <si>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</si>
  <si>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</si>
  <si>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</si>
  <si>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</si>
  <si>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</si>
  <si>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</si>
  <si>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</si>
  <si>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</si>
  <si>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</si>
  <si>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</si>
  <si>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</si>
  <si>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</si>
  <si>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</si>
  <si>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</si>
  <si>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</si>
  <si>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</si>
  <si>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</si>
  <si>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</si>
  <si>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</si>
  <si>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</si>
  <si>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</si>
  <si>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</si>
  <si>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</si>
  <si>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</si>
  <si>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</si>
  <si>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</si>
  <si>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</si>
  <si>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</si>
  <si>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</si>
  <si>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</si>
  <si>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</si>
  <si>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</si>
  <si>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</si>
  <si>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</si>
  <si>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</si>
  <si>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</si>
  <si>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</si>
  <si>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</si>
  <si>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</si>
  <si>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</si>
  <si>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</si>
  <si>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</si>
  <si>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</si>
  <si>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</si>
  <si>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</si>
  <si>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</si>
  <si>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</si>
  <si>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</si>
  <si>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</si>
  <si>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</si>
  <si>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</si>
  <si>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</si>
  <si>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</si>
  <si>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</si>
  <si>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</si>
  <si>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</si>
  <si>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</si>
  <si>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</si>
  <si>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</si>
  <si>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</si>
  <si>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</si>
  <si>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</si>
  <si>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</si>
  <si>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</si>
  <si>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</si>
  <si>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</si>
  <si>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</si>
  <si>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</si>
  <si>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</si>
  <si>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</si>
  <si>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</si>
  <si>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</si>
  <si>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</si>
  <si>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</si>
  <si>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</si>
  <si>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</si>
  <si>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</si>
  <si>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</si>
  <si>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</si>
  <si>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</si>
  <si>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</si>
  <si>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HI</t>
  </si>
  <si>
    <t>HJ</t>
  </si>
  <si>
    <t>HK</t>
  </si>
  <si>
    <t>HL</t>
  </si>
  <si>
    <t>HM</t>
  </si>
  <si>
    <t>HN</t>
  </si>
  <si>
    <t>HO</t>
  </si>
  <si>
    <t>HP</t>
  </si>
  <si>
    <t>HQ</t>
  </si>
  <si>
    <t>HR</t>
  </si>
  <si>
    <t>HS</t>
  </si>
  <si>
    <t>HT</t>
  </si>
  <si>
    <t>HU</t>
  </si>
  <si>
    <t>HV</t>
  </si>
  <si>
    <t>HW</t>
  </si>
  <si>
    <t>HX</t>
  </si>
  <si>
    <t>HY</t>
  </si>
  <si>
    <t>HZ</t>
  </si>
  <si>
    <t>IA</t>
  </si>
  <si>
    <t>IB</t>
  </si>
  <si>
    <t>IC</t>
  </si>
  <si>
    <t>ID</t>
  </si>
  <si>
    <t>IE</t>
  </si>
  <si>
    <t>IF</t>
  </si>
  <si>
    <t>IG</t>
  </si>
  <si>
    <t>IH</t>
  </si>
  <si>
    <t>II</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</si>
  <si>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</si>
  <si>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</si>
  <si>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</si>
  <si>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</si>
  <si>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</si>
  <si>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</si>
  <si>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</si>
  <si>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</si>
  <si>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</si>
  <si>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</si>
  <si>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</si>
  <si>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</si>
  <si>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</si>
  <si>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</si>
  <si>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</si>
  <si>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</si>
  <si>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</si>
  <si>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</si>
  <si>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</si>
  <si>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</si>
  <si>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</si>
  <si>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</si>
  <si>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</si>
  <si>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</si>
  <si>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</si>
  <si>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</si>
  <si>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</si>
  <si>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</si>
  <si>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</si>
  <si>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</si>
  <si>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</si>
  <si>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</si>
  <si>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</si>
  <si>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</si>
  <si>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</si>
  <si>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</si>
  <si>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</si>
  <si>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</si>
  <si>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</si>
  <si>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</si>
  <si>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</si>
  <si>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</si>
  <si>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</si>
  <si>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</si>
  <si>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</si>
  <si>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</si>
  <si>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</si>
  <si>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</si>
  <si>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</si>
  <si>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</si>
  <si>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</si>
  <si>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</si>
  <si>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</si>
  <si>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</si>
  <si>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</si>
  <si>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</si>
  <si>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</si>
  <si>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</si>
  <si>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</si>
  <si>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</si>
  <si>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</si>
  <si>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</si>
  <si>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</si>
  <si>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</si>
  <si>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</si>
  <si>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</si>
  <si>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</si>
  <si>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</si>
  <si>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</si>
  <si>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</si>
  <si>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</si>
  <si>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</si>
  <si>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</si>
  <si>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</si>
  <si>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</si>
  <si>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</si>
  <si>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</si>
  <si>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</si>
  <si>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</si>
  <si>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</si>
  <si>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</si>
  <si>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</si>
  <si>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</si>
  <si>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</si>
  <si>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</si>
  <si>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</si>
  <si>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</si>
  <si>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</si>
  <si>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</si>
  <si>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</si>
  <si>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</si>
  <si>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</si>
  <si>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</si>
  <si>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</si>
  <si>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</si>
  <si>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</si>
  <si>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</si>
  <si>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</si>
  <si>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</si>
  <si>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</si>
  <si>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</si>
  <si>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</si>
  <si>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</si>
  <si>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</si>
  <si>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</si>
  <si>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</si>
  <si>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ML</t>
  </si>
  <si>
    <t>MM</t>
  </si>
  <si>
    <t>MN</t>
  </si>
  <si>
    <t>MO</t>
  </si>
  <si>
    <t>MP</t>
  </si>
  <si>
    <t>MQ</t>
  </si>
  <si>
    <t>MR</t>
  </si>
  <si>
    <t>MS</t>
  </si>
  <si>
    <t>MT</t>
  </si>
  <si>
    <t>MU</t>
  </si>
  <si>
    <t>MV</t>
  </si>
  <si>
    <t>MW</t>
  </si>
  <si>
    <t>MX</t>
  </si>
  <si>
    <t>MY</t>
  </si>
  <si>
    <t>MZ</t>
  </si>
  <si>
    <t>NA</t>
  </si>
  <si>
    <t>NB</t>
  </si>
  <si>
    <t>NC</t>
  </si>
  <si>
    <t>ND</t>
  </si>
  <si>
    <t>NE</t>
  </si>
  <si>
    <t>NF</t>
  </si>
  <si>
    <t>NG</t>
  </si>
  <si>
    <t>NH</t>
  </si>
  <si>
    <t>NI</t>
  </si>
  <si>
    <t>NJ</t>
  </si>
  <si>
    <t>NK</t>
  </si>
  <si>
    <t>NL</t>
  </si>
  <si>
    <t>NM</t>
  </si>
  <si>
    <t>NN</t>
  </si>
  <si>
    <t>NO</t>
  </si>
  <si>
    <t>NP</t>
  </si>
  <si>
    <t>NQ</t>
  </si>
  <si>
    <t>NR</t>
  </si>
  <si>
    <t>NS</t>
  </si>
  <si>
    <t>NT</t>
  </si>
  <si>
    <t>NU</t>
  </si>
  <si>
    <t>NV</t>
  </si>
  <si>
    <t>NW</t>
  </si>
  <si>
    <t>NX</t>
  </si>
  <si>
    <t>NY</t>
  </si>
  <si>
    <t>NZ</t>
  </si>
  <si>
    <t>OA</t>
  </si>
  <si>
    <t>OB</t>
  </si>
  <si>
    <t>OC</t>
  </si>
  <si>
    <t>OD</t>
  </si>
  <si>
    <t>OE</t>
  </si>
  <si>
    <t>OF</t>
  </si>
  <si>
    <t>OG</t>
  </si>
  <si>
    <t>OH</t>
  </si>
  <si>
    <t>OI</t>
  </si>
  <si>
    <t>OJ</t>
  </si>
  <si>
    <t>OK</t>
  </si>
  <si>
    <t>OL</t>
  </si>
  <si>
    <t>OM</t>
  </si>
  <si>
    <t>ON</t>
  </si>
  <si>
    <t>OO</t>
  </si>
  <si>
    <t>OP</t>
  </si>
  <si>
    <t>OQ</t>
  </si>
  <si>
    <t>OR</t>
  </si>
  <si>
    <t>OS</t>
  </si>
  <si>
    <t>OT</t>
  </si>
  <si>
    <t>OU</t>
  </si>
  <si>
    <t>OV</t>
  </si>
  <si>
    <t>OW</t>
  </si>
  <si>
    <t>OX</t>
  </si>
  <si>
    <t>OY</t>
  </si>
  <si>
    <t>OZ</t>
  </si>
  <si>
    <t>PA</t>
  </si>
  <si>
    <t>PB</t>
  </si>
  <si>
    <t>PC</t>
  </si>
  <si>
    <t>PD</t>
  </si>
  <si>
    <t>PE</t>
  </si>
  <si>
    <t>PF</t>
  </si>
  <si>
    <t>PG</t>
  </si>
  <si>
    <t>PH</t>
  </si>
  <si>
    <t>PI</t>
  </si>
  <si>
    <t>PJ</t>
  </si>
  <si>
    <t>PK</t>
  </si>
  <si>
    <t>PL</t>
  </si>
  <si>
    <t>PM</t>
  </si>
  <si>
    <t>PN</t>
  </si>
  <si>
    <t>PO</t>
  </si>
  <si>
    <t>PP</t>
  </si>
  <si>
    <t>PQ</t>
  </si>
  <si>
    <t>PR</t>
  </si>
  <si>
    <t>PS</t>
  </si>
  <si>
    <t>PT</t>
  </si>
  <si>
    <t>PU</t>
  </si>
  <si>
    <t>PV</t>
  </si>
  <si>
    <t>PW</t>
  </si>
  <si>
    <t>PX</t>
  </si>
  <si>
    <t>PY</t>
  </si>
  <si>
    <t>PZ</t>
  </si>
  <si>
    <t>QA</t>
  </si>
  <si>
    <t>QB</t>
  </si>
  <si>
    <t>QC</t>
  </si>
  <si>
    <t>QD</t>
  </si>
  <si>
    <t>QE</t>
  </si>
  <si>
    <t>QF</t>
  </si>
  <si>
    <t>QG</t>
  </si>
  <si>
    <t>QH</t>
  </si>
  <si>
    <t>QI</t>
  </si>
  <si>
    <t>QJ</t>
  </si>
  <si>
    <t>QK</t>
  </si>
  <si>
    <t>QL</t>
  </si>
  <si>
    <t>QM</t>
  </si>
  <si>
    <t>QN</t>
  </si>
  <si>
    <t>QO</t>
  </si>
  <si>
    <t>QP</t>
  </si>
  <si>
    <t>QQ</t>
  </si>
  <si>
    <t>QR</t>
  </si>
  <si>
    <t>QS</t>
  </si>
  <si>
    <t>QT</t>
  </si>
  <si>
    <t>QU</t>
  </si>
  <si>
    <t>QV</t>
  </si>
  <si>
    <t>QW</t>
  </si>
  <si>
    <t>QX</t>
  </si>
  <si>
    <t>QY</t>
  </si>
  <si>
    <t>QZ</t>
  </si>
  <si>
    <t>RA</t>
  </si>
  <si>
    <t>RB</t>
  </si>
  <si>
    <t>RC</t>
  </si>
  <si>
    <t>RD</t>
  </si>
  <si>
    <t>RE</t>
  </si>
  <si>
    <t>RF</t>
  </si>
  <si>
    <t>RG</t>
  </si>
  <si>
    <t>RH</t>
  </si>
  <si>
    <t>RI</t>
  </si>
  <si>
    <t>RJ</t>
  </si>
  <si>
    <t>RK</t>
  </si>
  <si>
    <t>RL</t>
  </si>
  <si>
    <t>RM</t>
  </si>
  <si>
    <t>RN</t>
  </si>
  <si>
    <t>RO</t>
  </si>
  <si>
    <t>RP</t>
  </si>
  <si>
    <t>RQ</t>
  </si>
  <si>
    <t>RR</t>
  </si>
  <si>
    <t>RS</t>
  </si>
  <si>
    <t>RT</t>
  </si>
  <si>
    <t>RU</t>
  </si>
  <si>
    <t>RV</t>
  </si>
  <si>
    <t>RW</t>
  </si>
  <si>
    <t>RX</t>
  </si>
  <si>
    <t>RY</t>
  </si>
  <si>
    <t>RZ</t>
  </si>
  <si>
    <t>SA</t>
  </si>
  <si>
    <t>SB</t>
  </si>
  <si>
    <t>SC</t>
  </si>
  <si>
    <t>SD</t>
  </si>
  <si>
    <t>SE</t>
  </si>
  <si>
    <t>SF</t>
  </si>
  <si>
    <t>SG</t>
  </si>
  <si>
    <t>SH</t>
  </si>
  <si>
    <t>SI</t>
  </si>
  <si>
    <t>SJ</t>
  </si>
  <si>
    <t>SK</t>
  </si>
  <si>
    <t>SL</t>
  </si>
  <si>
    <t>SM</t>
  </si>
  <si>
    <t>SN</t>
  </si>
  <si>
    <t>SO</t>
  </si>
  <si>
    <t>SP</t>
  </si>
  <si>
    <t>SQ</t>
  </si>
  <si>
    <t>SR</t>
  </si>
  <si>
    <t>SS</t>
  </si>
  <si>
    <t>ST</t>
  </si>
  <si>
    <t>SU</t>
  </si>
  <si>
    <t>SV</t>
  </si>
  <si>
    <t>SW</t>
  </si>
  <si>
    <t>SX</t>
  </si>
  <si>
    <t>SY</t>
  </si>
  <si>
    <t>SZ</t>
  </si>
  <si>
    <t>TA</t>
  </si>
  <si>
    <t>TB</t>
  </si>
  <si>
    <t>TC</t>
  </si>
  <si>
    <t>TD</t>
  </si>
  <si>
    <t>TE</t>
  </si>
  <si>
    <t>TF</t>
  </si>
  <si>
    <t>TG</t>
  </si>
  <si>
    <t>TH</t>
  </si>
  <si>
    <t>TI</t>
  </si>
  <si>
    <t>TJ</t>
  </si>
  <si>
    <t>TK</t>
  </si>
  <si>
    <t>TL</t>
  </si>
  <si>
    <t>TM</t>
  </si>
  <si>
    <t>TN</t>
  </si>
  <si>
    <t>TO</t>
  </si>
  <si>
    <t>TP</t>
  </si>
  <si>
    <t>TQ</t>
  </si>
  <si>
    <t>TR</t>
  </si>
  <si>
    <t>TS</t>
  </si>
  <si>
    <t>TT</t>
  </si>
  <si>
    <t>TU</t>
  </si>
  <si>
    <t>TV</t>
  </si>
  <si>
    <t>TW</t>
  </si>
  <si>
    <t>TX</t>
  </si>
  <si>
    <t>TY</t>
  </si>
  <si>
    <t>TZ</t>
  </si>
  <si>
    <t>UA</t>
  </si>
  <si>
    <t>UB</t>
  </si>
  <si>
    <t>UC</t>
  </si>
  <si>
    <t>UD</t>
  </si>
  <si>
    <t>UE</t>
  </si>
  <si>
    <t>UF</t>
  </si>
  <si>
    <t>UG</t>
  </si>
  <si>
    <t>UH</t>
  </si>
  <si>
    <t>UI</t>
  </si>
  <si>
    <t>UJ</t>
  </si>
  <si>
    <t>UK</t>
  </si>
  <si>
    <t>UL</t>
  </si>
  <si>
    <t>UM</t>
  </si>
  <si>
    <t>UN</t>
  </si>
  <si>
    <t>UO</t>
  </si>
  <si>
    <t>UP</t>
  </si>
  <si>
    <t>UQ</t>
  </si>
  <si>
    <t>UR</t>
  </si>
  <si>
    <t>US</t>
  </si>
  <si>
    <t>UT</t>
  </si>
  <si>
    <t>UU</t>
  </si>
  <si>
    <t>UV</t>
  </si>
  <si>
    <t>UW</t>
  </si>
  <si>
    <t>UX</t>
  </si>
  <si>
    <t>UY</t>
  </si>
  <si>
    <t>UZ</t>
  </si>
  <si>
    <t>VA</t>
  </si>
  <si>
    <t>VB</t>
  </si>
  <si>
    <t>VC</t>
  </si>
  <si>
    <t>VD</t>
  </si>
  <si>
    <t>VE</t>
  </si>
  <si>
    <t>VF</t>
  </si>
  <si>
    <t>VG</t>
  </si>
  <si>
    <t>VH</t>
  </si>
  <si>
    <t>VI</t>
  </si>
  <si>
    <t>VJ</t>
  </si>
  <si>
    <t>VK</t>
  </si>
  <si>
    <t>VL</t>
  </si>
  <si>
    <t>VM</t>
  </si>
  <si>
    <t>VN</t>
  </si>
  <si>
    <t>VO</t>
  </si>
  <si>
    <t>VP</t>
  </si>
  <si>
    <t>VQ</t>
  </si>
  <si>
    <t>VR</t>
  </si>
  <si>
    <t>VS</t>
  </si>
  <si>
    <t>VT</t>
  </si>
  <si>
    <t>VU</t>
  </si>
  <si>
    <t>VV</t>
  </si>
  <si>
    <t>VW</t>
  </si>
  <si>
    <t>VX</t>
  </si>
  <si>
    <t>VY</t>
  </si>
  <si>
    <t>VZ</t>
  </si>
  <si>
    <t>WA</t>
  </si>
  <si>
    <t>WB</t>
  </si>
  <si>
    <t>WC</t>
  </si>
  <si>
    <t>WD</t>
  </si>
  <si>
    <t>WE</t>
  </si>
  <si>
    <t>WF</t>
  </si>
  <si>
    <t>WG</t>
  </si>
  <si>
    <t>WH</t>
  </si>
  <si>
    <t>WI</t>
  </si>
  <si>
    <t>WJ</t>
  </si>
  <si>
    <t>WK</t>
  </si>
  <si>
    <t>WL</t>
  </si>
  <si>
    <t>WM</t>
  </si>
  <si>
    <t>WN</t>
  </si>
  <si>
    <t>WO</t>
  </si>
  <si>
    <t>WP</t>
  </si>
  <si>
    <t>WQ</t>
  </si>
  <si>
    <t>WR</t>
  </si>
  <si>
    <t>WS</t>
  </si>
  <si>
    <t>WT</t>
  </si>
  <si>
    <t>WU</t>
  </si>
  <si>
    <t>WV</t>
  </si>
  <si>
    <t>WW</t>
  </si>
  <si>
    <t>WX</t>
  </si>
  <si>
    <t>WY</t>
  </si>
  <si>
    <t>WZ</t>
  </si>
  <si>
    <t>XA</t>
  </si>
  <si>
    <t>XB</t>
  </si>
  <si>
    <t>XC</t>
  </si>
  <si>
    <t>XD</t>
  </si>
  <si>
    <t>XE</t>
  </si>
  <si>
    <t>XF</t>
  </si>
  <si>
    <t>XG</t>
  </si>
  <si>
    <t>XH</t>
  </si>
  <si>
    <t>XI</t>
  </si>
  <si>
    <t>XJ</t>
  </si>
  <si>
    <t>XK</t>
  </si>
  <si>
    <t>XL</t>
  </si>
  <si>
    <t>XM</t>
  </si>
  <si>
    <t>XN</t>
  </si>
  <si>
    <t>XO</t>
  </si>
  <si>
    <t>XP</t>
  </si>
  <si>
    <t>XQ</t>
  </si>
  <si>
    <t>XR</t>
  </si>
  <si>
    <t>XS</t>
  </si>
  <si>
    <t>XT</t>
  </si>
  <si>
    <t>XU</t>
  </si>
  <si>
    <t>XV</t>
  </si>
  <si>
    <t>XW</t>
  </si>
  <si>
    <t>XX</t>
  </si>
  <si>
    <t>XY</t>
  </si>
  <si>
    <t>XZ</t>
  </si>
  <si>
    <t>YA</t>
  </si>
  <si>
    <t>YB</t>
  </si>
  <si>
    <t>YC</t>
  </si>
  <si>
    <t>YD</t>
  </si>
  <si>
    <t>YE</t>
  </si>
  <si>
    <t>YF</t>
  </si>
  <si>
    <t>YG</t>
  </si>
  <si>
    <t>YH</t>
  </si>
  <si>
    <t>YI</t>
  </si>
  <si>
    <t>YJ</t>
  </si>
  <si>
    <t>YK</t>
  </si>
  <si>
    <t>YL</t>
  </si>
  <si>
    <t>YM</t>
  </si>
  <si>
    <t>YN</t>
  </si>
  <si>
    <t>YO</t>
  </si>
  <si>
    <t>YP</t>
  </si>
  <si>
    <t>YQ</t>
  </si>
  <si>
    <t>YR</t>
  </si>
  <si>
    <t>YS</t>
  </si>
  <si>
    <t>YT</t>
  </si>
  <si>
    <t>YU</t>
  </si>
  <si>
    <t>YV</t>
  </si>
  <si>
    <t>YW</t>
  </si>
  <si>
    <t>YX</t>
  </si>
  <si>
    <t>YY</t>
  </si>
  <si>
    <t>YZ</t>
  </si>
  <si>
    <t>ZA</t>
  </si>
  <si>
    <t>ZB</t>
  </si>
  <si>
    <t>ZC</t>
  </si>
  <si>
    <t>ZD</t>
  </si>
  <si>
    <t>ZE</t>
  </si>
  <si>
    <t>ZF</t>
  </si>
  <si>
    <t>ZG</t>
  </si>
  <si>
    <t>ZH</t>
  </si>
  <si>
    <t>ZI</t>
  </si>
  <si>
    <t>ZJ</t>
  </si>
  <si>
    <t>ZK</t>
  </si>
  <si>
    <t>ZL</t>
  </si>
  <si>
    <t>ZM</t>
  </si>
  <si>
    <t>ZN</t>
  </si>
  <si>
    <t>ZO</t>
  </si>
  <si>
    <t>ZP</t>
  </si>
  <si>
    <t>ZQ</t>
  </si>
  <si>
    <t>ZR</t>
  </si>
  <si>
    <t>ZS</t>
  </si>
  <si>
    <t>ZT</t>
  </si>
  <si>
    <t>ZU</t>
  </si>
  <si>
    <t>ZV</t>
  </si>
  <si>
    <t>ZW</t>
  </si>
  <si>
    <t>ZX</t>
  </si>
  <si>
    <t>ZY</t>
  </si>
  <si>
    <t>ZZ</t>
  </si>
  <si>
    <t>AAA</t>
  </si>
  <si>
    <t>AAB</t>
  </si>
  <si>
    <t>AAC</t>
  </si>
  <si>
    <t>AAD</t>
  </si>
  <si>
    <t>AAE</t>
  </si>
  <si>
    <t>AAF</t>
  </si>
  <si>
    <t>AAG</t>
  </si>
  <si>
    <t>AAH</t>
  </si>
  <si>
    <t>AAI</t>
  </si>
  <si>
    <t>AAJ</t>
  </si>
  <si>
    <t>AAK</t>
  </si>
  <si>
    <t>AAL</t>
  </si>
  <si>
    <t>AAM</t>
  </si>
  <si>
    <t>AAN</t>
  </si>
  <si>
    <t>AAO</t>
  </si>
  <si>
    <t>AAP</t>
  </si>
  <si>
    <t>AAQ</t>
  </si>
  <si>
    <t>AAR</t>
  </si>
  <si>
    <t>AAS</t>
  </si>
  <si>
    <t>AAT</t>
  </si>
  <si>
    <t>AAU</t>
  </si>
  <si>
    <t>AAV</t>
  </si>
  <si>
    <t>AAW</t>
  </si>
  <si>
    <t>AAX</t>
  </si>
  <si>
    <t>AAY</t>
  </si>
  <si>
    <t>AAZ</t>
  </si>
  <si>
    <t>ABA</t>
  </si>
  <si>
    <t>ABB</t>
  </si>
  <si>
    <t>ABC</t>
  </si>
  <si>
    <t>ABD</t>
  </si>
  <si>
    <t>ABE</t>
  </si>
  <si>
    <t>ABF</t>
  </si>
  <si>
    <t>ABG</t>
  </si>
  <si>
    <t>ABH</t>
  </si>
  <si>
    <t>ABI</t>
  </si>
  <si>
    <t>ABJ</t>
  </si>
  <si>
    <t>ABK</t>
  </si>
  <si>
    <t>ABL</t>
  </si>
  <si>
    <t>ABM</t>
  </si>
  <si>
    <t>ABN</t>
  </si>
  <si>
    <t>ABO</t>
  </si>
  <si>
    <t>ABP</t>
  </si>
  <si>
    <t>ABQ</t>
  </si>
  <si>
    <t>ABR</t>
  </si>
  <si>
    <t>ABS</t>
  </si>
  <si>
    <t>ABT</t>
  </si>
  <si>
    <t>ABU</t>
  </si>
  <si>
    <t>ABV</t>
  </si>
  <si>
    <t>ABW</t>
  </si>
  <si>
    <t>ABX</t>
  </si>
  <si>
    <t>ABY</t>
  </si>
  <si>
    <t>ABZ</t>
  </si>
  <si>
    <t>ACA</t>
  </si>
  <si>
    <t>ACB</t>
  </si>
  <si>
    <t>ACC</t>
  </si>
  <si>
    <t>ACD</t>
  </si>
  <si>
    <t>ACE</t>
  </si>
  <si>
    <t>ACF</t>
  </si>
  <si>
    <t>ACG</t>
  </si>
  <si>
    <t>ACH</t>
  </si>
  <si>
    <t>ACI</t>
  </si>
  <si>
    <t>ACJ</t>
  </si>
  <si>
    <t>ACK</t>
  </si>
  <si>
    <t>ACL</t>
  </si>
  <si>
    <t>ACM</t>
  </si>
  <si>
    <t>ACN</t>
  </si>
  <si>
    <t>ACO</t>
  </si>
  <si>
    <t>ACP</t>
  </si>
  <si>
    <t>ACQ</t>
  </si>
  <si>
    <t>ACR</t>
  </si>
  <si>
    <t>ACS</t>
  </si>
  <si>
    <t>ACT</t>
  </si>
  <si>
    <t>ACU</t>
  </si>
  <si>
    <t>ACV</t>
  </si>
  <si>
    <t>ACW</t>
  </si>
  <si>
    <t>ACX</t>
  </si>
  <si>
    <t>ACY</t>
  </si>
  <si>
    <t>ACZ</t>
  </si>
  <si>
    <t>ADA</t>
  </si>
  <si>
    <t>ADB</t>
  </si>
  <si>
    <t>ADC</t>
  </si>
  <si>
    <t>ADD</t>
  </si>
  <si>
    <t>ADE</t>
  </si>
  <si>
    <t>ADF</t>
  </si>
  <si>
    <t>ADG</t>
  </si>
  <si>
    <t>ADH</t>
  </si>
  <si>
    <t>ADI</t>
  </si>
  <si>
    <t>ADJ</t>
  </si>
  <si>
    <t>ADK</t>
  </si>
  <si>
    <t>ADL</t>
  </si>
  <si>
    <t>ADM</t>
  </si>
  <si>
    <t>ADN</t>
  </si>
  <si>
    <t>ADO</t>
  </si>
  <si>
    <t>ADP</t>
  </si>
  <si>
    <t>ADQ</t>
  </si>
  <si>
    <t>ADR</t>
  </si>
  <si>
    <t>ADS</t>
  </si>
  <si>
    <t>ADT</t>
  </si>
  <si>
    <t>ADU</t>
  </si>
  <si>
    <t>ADV</t>
  </si>
  <si>
    <t>ADW</t>
  </si>
  <si>
    <t>ADX</t>
  </si>
  <si>
    <t>ADY</t>
  </si>
  <si>
    <t>ADZ</t>
  </si>
  <si>
    <t>AEA</t>
  </si>
  <si>
    <t>AEB</t>
  </si>
  <si>
    <t>AEC</t>
  </si>
  <si>
    <t>AED</t>
  </si>
  <si>
    <t>AEE</t>
  </si>
  <si>
    <t>AEF</t>
  </si>
  <si>
    <t>AEG</t>
  </si>
  <si>
    <t>AEH</t>
  </si>
  <si>
    <t>AEI</t>
  </si>
  <si>
    <t>AEJ</t>
  </si>
  <si>
    <t>AEK</t>
  </si>
  <si>
    <t>AEL</t>
  </si>
  <si>
    <t>AEM</t>
  </si>
  <si>
    <t>AEN</t>
  </si>
  <si>
    <t>AEO</t>
  </si>
  <si>
    <t>AEP</t>
  </si>
  <si>
    <t>AEQ</t>
  </si>
  <si>
    <t>AER</t>
  </si>
  <si>
    <t>AES</t>
  </si>
  <si>
    <t>AET</t>
  </si>
  <si>
    <t>AEU</t>
  </si>
  <si>
    <t>AEV</t>
  </si>
  <si>
    <t>AEW</t>
  </si>
  <si>
    <t>AEX</t>
  </si>
  <si>
    <t>AEY</t>
  </si>
  <si>
    <t>AEZ</t>
  </si>
  <si>
    <t>AFA</t>
  </si>
  <si>
    <t>AFB</t>
  </si>
  <si>
    <t>AFC</t>
  </si>
  <si>
    <t>AFD</t>
  </si>
  <si>
    <t>AFE</t>
  </si>
  <si>
    <t>AFF</t>
  </si>
  <si>
    <t>AFG</t>
  </si>
  <si>
    <t>AFH</t>
  </si>
  <si>
    <t>AFI</t>
  </si>
  <si>
    <t>AFJ</t>
  </si>
  <si>
    <t>AFK</t>
  </si>
  <si>
    <t>AFL</t>
  </si>
  <si>
    <t>AFM</t>
  </si>
  <si>
    <t>AFN</t>
  </si>
  <si>
    <t>AFO</t>
  </si>
  <si>
    <t>AFP</t>
  </si>
  <si>
    <t>AFQ</t>
  </si>
  <si>
    <t>AFR</t>
  </si>
  <si>
    <t>AFS</t>
  </si>
  <si>
    <t>AFT</t>
  </si>
  <si>
    <t>AFU</t>
  </si>
  <si>
    <t>AFV</t>
  </si>
  <si>
    <t>AFW</t>
  </si>
  <si>
    <t>AFX</t>
  </si>
  <si>
    <t>AFY</t>
  </si>
  <si>
    <t>AFZ</t>
  </si>
  <si>
    <t>AGA</t>
  </si>
  <si>
    <t>AGB</t>
  </si>
  <si>
    <t>AGC</t>
  </si>
  <si>
    <t>AGD</t>
  </si>
  <si>
    <t>AGE</t>
  </si>
  <si>
    <t>AGF</t>
  </si>
  <si>
    <t>AGG</t>
  </si>
  <si>
    <t>AGH</t>
  </si>
  <si>
    <t>AGI</t>
  </si>
  <si>
    <t>AGJ</t>
  </si>
  <si>
    <t>AGK</t>
  </si>
  <si>
    <t>AGL</t>
  </si>
  <si>
    <t>AGM</t>
  </si>
  <si>
    <t>AGN</t>
  </si>
  <si>
    <t>AGO</t>
  </si>
  <si>
    <t>AGP</t>
  </si>
  <si>
    <t>AGQ</t>
  </si>
  <si>
    <t>AGR</t>
  </si>
  <si>
    <t>AGS</t>
  </si>
  <si>
    <t>AGT</t>
  </si>
  <si>
    <t>AGU</t>
  </si>
  <si>
    <t>AGV</t>
  </si>
  <si>
    <t>AGW</t>
  </si>
  <si>
    <t>AGX</t>
  </si>
  <si>
    <t>AGY</t>
  </si>
  <si>
    <t>AGZ</t>
  </si>
  <si>
    <t>AHA</t>
  </si>
  <si>
    <t>AHB</t>
  </si>
  <si>
    <t>AHC</t>
  </si>
  <si>
    <t>AHD</t>
  </si>
  <si>
    <t>AHE</t>
  </si>
  <si>
    <t>AHF</t>
  </si>
  <si>
    <t>AHG</t>
  </si>
  <si>
    <t>AHH</t>
  </si>
  <si>
    <t>AHI</t>
  </si>
  <si>
    <t>AHJ</t>
  </si>
  <si>
    <t>AHK</t>
  </si>
  <si>
    <t>AHL</t>
  </si>
  <si>
    <t>AHM</t>
  </si>
  <si>
    <t>AHN</t>
  </si>
  <si>
    <t>AHO</t>
  </si>
  <si>
    <t>AHP</t>
  </si>
  <si>
    <t>AHQ</t>
  </si>
  <si>
    <t>AHR</t>
  </si>
  <si>
    <t>AHS</t>
  </si>
  <si>
    <t>AHT</t>
  </si>
  <si>
    <t>AHU</t>
  </si>
  <si>
    <t>AHV</t>
  </si>
  <si>
    <t>AHW</t>
  </si>
  <si>
    <t>AHX</t>
  </si>
  <si>
    <t>AHY</t>
  </si>
  <si>
    <t>AHZ</t>
  </si>
  <si>
    <t>AIA</t>
  </si>
  <si>
    <t>AIB</t>
  </si>
  <si>
    <t>AIC</t>
  </si>
  <si>
    <t>AID</t>
  </si>
  <si>
    <t>AIE</t>
  </si>
  <si>
    <t>AIF</t>
  </si>
  <si>
    <t>AIG</t>
  </si>
  <si>
    <t>AIH</t>
  </si>
  <si>
    <t>AII</t>
  </si>
  <si>
    <t>AIJ</t>
  </si>
  <si>
    <t>AIK</t>
  </si>
  <si>
    <t>AIL</t>
  </si>
  <si>
    <t>AIM</t>
  </si>
  <si>
    <t>AIN</t>
  </si>
  <si>
    <t>AIO</t>
  </si>
  <si>
    <t>AIP</t>
  </si>
  <si>
    <t>AIQ</t>
  </si>
  <si>
    <t>AIR</t>
  </si>
  <si>
    <t>AIS</t>
  </si>
  <si>
    <t>AIT</t>
  </si>
  <si>
    <t>AIU</t>
  </si>
  <si>
    <t>AIV</t>
  </si>
  <si>
    <t>AIW</t>
  </si>
  <si>
    <t>AIX</t>
  </si>
  <si>
    <t>AIY</t>
  </si>
  <si>
    <t>AIZ</t>
  </si>
  <si>
    <t>AJA</t>
  </si>
  <si>
    <t>AJB</t>
  </si>
  <si>
    <t>AJC</t>
  </si>
  <si>
    <t>AJD</t>
  </si>
  <si>
    <t>AJE</t>
  </si>
  <si>
    <t>AJF</t>
  </si>
  <si>
    <t>AJG</t>
  </si>
  <si>
    <t>AJH</t>
  </si>
  <si>
    <t>AJI</t>
  </si>
  <si>
    <t>AJJ</t>
  </si>
  <si>
    <t>AJK</t>
  </si>
  <si>
    <t>AJL</t>
  </si>
  <si>
    <t>AJM</t>
  </si>
  <si>
    <t>AJN</t>
  </si>
  <si>
    <t>AJO</t>
  </si>
  <si>
    <t>AJP</t>
  </si>
  <si>
    <t>AJQ</t>
  </si>
  <si>
    <t>AJR</t>
  </si>
  <si>
    <t>AJS</t>
  </si>
  <si>
    <t>AJT</t>
  </si>
  <si>
    <t>AJU</t>
  </si>
  <si>
    <t>AJV</t>
  </si>
  <si>
    <t>AJW</t>
  </si>
  <si>
    <t>AJX</t>
  </si>
  <si>
    <t>AJY</t>
  </si>
  <si>
    <t>AJZ</t>
  </si>
  <si>
    <t>AKA</t>
  </si>
  <si>
    <t>AKB</t>
  </si>
  <si>
    <t>AKC</t>
  </si>
  <si>
    <t>AKD</t>
  </si>
  <si>
    <t>AKE</t>
  </si>
  <si>
    <t>AKF</t>
  </si>
  <si>
    <t>AKG</t>
  </si>
  <si>
    <t>AKH</t>
  </si>
  <si>
    <t>AKI</t>
  </si>
  <si>
    <t>AKJ</t>
  </si>
  <si>
    <t>AKK</t>
  </si>
  <si>
    <t>AKL</t>
  </si>
  <si>
    <t>AKM</t>
  </si>
  <si>
    <t>AKN</t>
  </si>
  <si>
    <t>AKO</t>
  </si>
  <si>
    <t>AKP</t>
  </si>
  <si>
    <t>AKQ</t>
  </si>
  <si>
    <t>AKR</t>
  </si>
  <si>
    <t>AKS</t>
  </si>
  <si>
    <t>AKT</t>
  </si>
  <si>
    <t>AKU</t>
  </si>
  <si>
    <t>AKV</t>
  </si>
  <si>
    <t>AKW</t>
  </si>
  <si>
    <t>AKX</t>
  </si>
  <si>
    <t>AKY</t>
  </si>
  <si>
    <t>AKZ</t>
  </si>
  <si>
    <t>ALA</t>
  </si>
  <si>
    <t>ALB</t>
  </si>
  <si>
    <t>ALC</t>
  </si>
  <si>
    <t>ALD</t>
  </si>
  <si>
    <t>ALE</t>
  </si>
  <si>
    <t>ALF</t>
  </si>
  <si>
    <t>ALG</t>
  </si>
  <si>
    <t>ALH</t>
  </si>
  <si>
    <t>ALI</t>
  </si>
  <si>
    <t>ALJ</t>
  </si>
  <si>
    <t>ALK</t>
  </si>
  <si>
    <t>ALL</t>
  </si>
  <si>
    <t>ALM</t>
  </si>
  <si>
    <t>ALN</t>
  </si>
  <si>
    <t>ALO</t>
  </si>
  <si>
    <t>ALP</t>
  </si>
  <si>
    <t>ALQ</t>
  </si>
  <si>
    <t>ALR</t>
  </si>
  <si>
    <t>ALS</t>
  </si>
  <si>
    <t>ALT</t>
  </si>
  <si>
    <t>ALU</t>
  </si>
  <si>
    <t>ALV</t>
  </si>
  <si>
    <t>ALW</t>
  </si>
  <si>
    <t>ALX</t>
  </si>
  <si>
    <t>ALY</t>
  </si>
  <si>
    <t>ALZ</t>
  </si>
  <si>
    <t>AMA</t>
  </si>
  <si>
    <t>AMB</t>
  </si>
  <si>
    <t>AMC</t>
  </si>
  <si>
    <t>AMD</t>
  </si>
  <si>
    <t>AME</t>
  </si>
  <si>
    <t>AMF</t>
  </si>
  <si>
    <t>AMG</t>
  </si>
  <si>
    <t>AMH</t>
  </si>
  <si>
    <t>AMI</t>
  </si>
  <si>
    <t>AMJ</t>
  </si>
  <si>
    <t>AMK</t>
  </si>
  <si>
    <t>AML</t>
  </si>
  <si>
    <t>AMM</t>
  </si>
  <si>
    <t>AMN</t>
  </si>
  <si>
    <t>AMO</t>
  </si>
  <si>
    <t>AMP</t>
  </si>
  <si>
    <t>AMQ</t>
  </si>
  <si>
    <t>AMR</t>
  </si>
  <si>
    <t>AMS</t>
  </si>
  <si>
    <t>AMT</t>
  </si>
  <si>
    <t>AMU</t>
  </si>
  <si>
    <t>AMV</t>
  </si>
  <si>
    <t>AMW</t>
  </si>
  <si>
    <t>AMX</t>
  </si>
  <si>
    <t>AMY</t>
  </si>
  <si>
    <t>AMZ</t>
  </si>
  <si>
    <t>ANA</t>
  </si>
  <si>
    <t>ANB</t>
  </si>
  <si>
    <t>ANC</t>
  </si>
  <si>
    <t>AND</t>
  </si>
  <si>
    <t>ANE</t>
  </si>
  <si>
    <t>ANF</t>
  </si>
  <si>
    <t>ANG</t>
  </si>
  <si>
    <t>ANH</t>
  </si>
  <si>
    <t>ANI</t>
  </si>
  <si>
    <t>ANJ</t>
  </si>
  <si>
    <t>ANK</t>
  </si>
  <si>
    <t>ANL</t>
  </si>
  <si>
    <t>ANM</t>
  </si>
  <si>
    <t>ANN</t>
  </si>
  <si>
    <t>ANO</t>
  </si>
  <si>
    <t>ANP</t>
  </si>
  <si>
    <t>ANQ</t>
  </si>
  <si>
    <t>ANR</t>
  </si>
  <si>
    <t>ANS</t>
  </si>
  <si>
    <t>ANT</t>
  </si>
  <si>
    <t>ANU</t>
  </si>
  <si>
    <t>ANV</t>
  </si>
  <si>
    <t>ANW</t>
  </si>
  <si>
    <t>ANX</t>
  </si>
  <si>
    <t>ANY</t>
  </si>
  <si>
    <t>ANZ</t>
  </si>
  <si>
    <t>AOA</t>
  </si>
  <si>
    <t>AOB</t>
  </si>
  <si>
    <t>AOC</t>
  </si>
  <si>
    <t>AOD</t>
  </si>
  <si>
    <t>AOE</t>
  </si>
  <si>
    <t>AOF</t>
  </si>
  <si>
    <t>AOG</t>
  </si>
  <si>
    <t>AOH</t>
  </si>
  <si>
    <t>AOI</t>
  </si>
  <si>
    <t>AOJ</t>
  </si>
  <si>
    <t>AOK</t>
  </si>
  <si>
    <t>AOL</t>
  </si>
  <si>
    <t>AOM</t>
  </si>
  <si>
    <t>AON</t>
  </si>
  <si>
    <t>AOO</t>
  </si>
  <si>
    <t>AOP</t>
  </si>
  <si>
    <t>AOQ</t>
  </si>
  <si>
    <t>AOR</t>
  </si>
  <si>
    <t>AOS</t>
  </si>
  <si>
    <t>AOT</t>
  </si>
  <si>
    <t>AOU</t>
  </si>
  <si>
    <t>AOV</t>
  </si>
  <si>
    <t>AOW</t>
  </si>
  <si>
    <t>AOX</t>
  </si>
  <si>
    <t>AOY</t>
  </si>
  <si>
    <t>AOZ</t>
  </si>
  <si>
    <t>APA</t>
  </si>
  <si>
    <t>APB</t>
  </si>
  <si>
    <t>APC</t>
  </si>
  <si>
    <t>APD</t>
  </si>
  <si>
    <t>APE</t>
  </si>
  <si>
    <t>APF</t>
  </si>
  <si>
    <t>APG</t>
  </si>
  <si>
    <t>APH</t>
  </si>
  <si>
    <t>API</t>
  </si>
  <si>
    <t>APJ</t>
  </si>
  <si>
    <t>APK</t>
  </si>
  <si>
    <t>APL</t>
  </si>
  <si>
    <t>APM</t>
  </si>
  <si>
    <t>APN</t>
  </si>
  <si>
    <t>APO</t>
  </si>
  <si>
    <t>APP</t>
  </si>
  <si>
    <t>APQ</t>
  </si>
  <si>
    <t>APR</t>
  </si>
  <si>
    <t>APS</t>
  </si>
  <si>
    <t>APT</t>
  </si>
  <si>
    <t>APU</t>
  </si>
  <si>
    <t>APV</t>
  </si>
  <si>
    <t>APW</t>
  </si>
  <si>
    <t>APX</t>
  </si>
  <si>
    <t>APY</t>
  </si>
  <si>
    <t>APZ</t>
  </si>
  <si>
    <t>AQA</t>
  </si>
  <si>
    <t>AQB</t>
  </si>
  <si>
    <t>AQC</t>
  </si>
  <si>
    <t>AQD</t>
  </si>
  <si>
    <t>AQE</t>
  </si>
  <si>
    <t>AQF</t>
  </si>
  <si>
    <t>AQG</t>
  </si>
  <si>
    <t>AQH</t>
  </si>
  <si>
    <t>AQI</t>
  </si>
  <si>
    <t>AQJ</t>
  </si>
  <si>
    <t>AQK</t>
  </si>
  <si>
    <t>AQL</t>
  </si>
  <si>
    <t>AQM</t>
  </si>
  <si>
    <t>AQN</t>
  </si>
  <si>
    <t>AQO</t>
  </si>
  <si>
    <t>AQP</t>
  </si>
  <si>
    <t>AQQ</t>
  </si>
  <si>
    <t>AQR</t>
  </si>
  <si>
    <t>AQS</t>
  </si>
  <si>
    <t>AQT</t>
  </si>
  <si>
    <t>AQU</t>
  </si>
  <si>
    <t>AQV</t>
  </si>
  <si>
    <t>AQW</t>
  </si>
  <si>
    <t>AQX</t>
  </si>
  <si>
    <t>AQY</t>
  </si>
  <si>
    <t>AQZ</t>
  </si>
  <si>
    <t>ARA</t>
  </si>
  <si>
    <t>ARB</t>
  </si>
  <si>
    <t>ARC</t>
  </si>
  <si>
    <t>ARD</t>
  </si>
  <si>
    <t>ARE</t>
  </si>
  <si>
    <t>ARF</t>
  </si>
  <si>
    <t>ARG</t>
  </si>
  <si>
    <t>ARH</t>
  </si>
  <si>
    <t>ARI</t>
  </si>
  <si>
    <t>ARJ</t>
  </si>
  <si>
    <t>ARK</t>
  </si>
  <si>
    <t>ARL</t>
  </si>
  <si>
    <t>ARM</t>
  </si>
  <si>
    <t>ARN</t>
  </si>
  <si>
    <t>ARO</t>
  </si>
  <si>
    <t>ARP</t>
  </si>
  <si>
    <t>ARQ</t>
  </si>
  <si>
    <t>ARR</t>
  </si>
  <si>
    <t>ARS</t>
  </si>
  <si>
    <t>ART</t>
  </si>
  <si>
    <t>ARU</t>
  </si>
  <si>
    <t>ARV</t>
  </si>
  <si>
    <t>ARW</t>
  </si>
  <si>
    <t>ARX</t>
  </si>
  <si>
    <t>ARY</t>
  </si>
  <si>
    <t>ARZ</t>
  </si>
  <si>
    <t>ASA</t>
  </si>
  <si>
    <t>ASB</t>
  </si>
  <si>
    <t>ASC</t>
  </si>
  <si>
    <t>ASD</t>
  </si>
  <si>
    <t>ASE</t>
  </si>
  <si>
    <t>ASF</t>
  </si>
  <si>
    <t>ASG</t>
  </si>
  <si>
    <t>ASH</t>
  </si>
  <si>
    <t>ASI</t>
  </si>
  <si>
    <t>ASJ</t>
  </si>
  <si>
    <t>ASK</t>
  </si>
  <si>
    <t>ASL</t>
  </si>
  <si>
    <t>ASM</t>
  </si>
  <si>
    <t>ASN</t>
  </si>
  <si>
    <t>ASO</t>
  </si>
  <si>
    <t>ASP</t>
  </si>
  <si>
    <t>ASQ</t>
  </si>
  <si>
    <t>ASR</t>
  </si>
  <si>
    <t>ASS</t>
  </si>
  <si>
    <t>AST</t>
  </si>
  <si>
    <t>ASU</t>
  </si>
  <si>
    <t>ASV</t>
  </si>
  <si>
    <t>ASW</t>
  </si>
  <si>
    <t>ASX</t>
  </si>
  <si>
    <t>ASY</t>
  </si>
  <si>
    <t>ASZ</t>
  </si>
  <si>
    <t>ATA</t>
  </si>
  <si>
    <t>ATB</t>
  </si>
  <si>
    <t>ATC</t>
  </si>
  <si>
    <t>ATD</t>
  </si>
  <si>
    <t>ATE</t>
  </si>
  <si>
    <t>ATF</t>
  </si>
  <si>
    <t>ATG</t>
  </si>
  <si>
    <t>ATH</t>
  </si>
  <si>
    <t>ATI</t>
  </si>
  <si>
    <t>ATJ</t>
  </si>
  <si>
    <t>ATK</t>
  </si>
  <si>
    <t>ATL</t>
  </si>
  <si>
    <t>ATM</t>
  </si>
  <si>
    <t>ATN</t>
  </si>
  <si>
    <t>ATO</t>
  </si>
  <si>
    <t>ATP</t>
  </si>
  <si>
    <t>ATQ</t>
  </si>
  <si>
    <t>ATR</t>
  </si>
  <si>
    <t>ATS</t>
  </si>
  <si>
    <t>ATT</t>
  </si>
  <si>
    <t>ATU</t>
  </si>
  <si>
    <t>ATV</t>
  </si>
  <si>
    <t>ATW</t>
  </si>
  <si>
    <t>ATX</t>
  </si>
  <si>
    <t>ATY</t>
  </si>
  <si>
    <t>ATZ</t>
  </si>
  <si>
    <t>AUA</t>
  </si>
  <si>
    <t>AUB</t>
  </si>
  <si>
    <t>AUC</t>
  </si>
  <si>
    <t>AUD</t>
  </si>
  <si>
    <t>AUE</t>
  </si>
  <si>
    <t>AUF</t>
  </si>
  <si>
    <t>AUG</t>
  </si>
  <si>
    <t>AUH</t>
  </si>
  <si>
    <t>AUI</t>
  </si>
  <si>
    <t>AUJ</t>
  </si>
  <si>
    <t>AUK</t>
  </si>
  <si>
    <t>AUL</t>
  </si>
  <si>
    <t>AUM</t>
  </si>
  <si>
    <t>AUN</t>
  </si>
  <si>
    <t>AUO</t>
  </si>
  <si>
    <t>AUP</t>
  </si>
  <si>
    <t>AUQ</t>
  </si>
  <si>
    <t>AUR</t>
  </si>
  <si>
    <t>AUS</t>
  </si>
  <si>
    <t>AUT</t>
  </si>
  <si>
    <t>AUU</t>
  </si>
  <si>
    <t>AUV</t>
  </si>
  <si>
    <t>AUW</t>
  </si>
  <si>
    <t>AUX</t>
  </si>
  <si>
    <t>AUY</t>
  </si>
  <si>
    <t>AUZ</t>
  </si>
  <si>
    <t>AVA</t>
  </si>
  <si>
    <t>AVB</t>
  </si>
  <si>
    <t>AVC</t>
  </si>
  <si>
    <t>AVD</t>
  </si>
  <si>
    <t>AVE</t>
  </si>
  <si>
    <t>AVF</t>
  </si>
  <si>
    <t>AVG</t>
  </si>
  <si>
    <t>AVH</t>
  </si>
  <si>
    <t>AVI</t>
  </si>
  <si>
    <t>AVJ</t>
  </si>
  <si>
    <t>AVK</t>
  </si>
  <si>
    <t>AVL</t>
  </si>
  <si>
    <t>AVM</t>
  </si>
  <si>
    <t>AVN</t>
  </si>
  <si>
    <t>AVO</t>
  </si>
  <si>
    <t>AVP</t>
  </si>
  <si>
    <t>AVQ</t>
  </si>
  <si>
    <t>AVR</t>
  </si>
  <si>
    <t>AVS</t>
  </si>
  <si>
    <t>AVT</t>
  </si>
  <si>
    <t>AVU</t>
  </si>
  <si>
    <t>AVV</t>
  </si>
  <si>
    <t>AVW</t>
  </si>
  <si>
    <t>AVX</t>
  </si>
  <si>
    <t>AVY</t>
  </si>
  <si>
    <t>AVZ</t>
  </si>
  <si>
    <t>AWA</t>
  </si>
  <si>
    <t>AWB</t>
  </si>
  <si>
    <t>AWC</t>
  </si>
  <si>
    <t>AWD</t>
  </si>
  <si>
    <t>AWE</t>
  </si>
  <si>
    <t>AWF</t>
  </si>
  <si>
    <t>AWG</t>
  </si>
  <si>
    <t>AWH</t>
  </si>
  <si>
    <t>AWI</t>
  </si>
  <si>
    <t>AWJ</t>
  </si>
  <si>
    <t>AWK</t>
  </si>
  <si>
    <t>AWL</t>
  </si>
  <si>
    <t>AWM</t>
  </si>
  <si>
    <t>AWN</t>
  </si>
  <si>
    <t>AWO</t>
  </si>
  <si>
    <t>AWP</t>
  </si>
  <si>
    <t>AWQ</t>
  </si>
  <si>
    <t>AWR</t>
  </si>
  <si>
    <t>AWS</t>
  </si>
  <si>
    <t>AWT</t>
  </si>
  <si>
    <t>AWU</t>
  </si>
  <si>
    <t>AWV</t>
  </si>
  <si>
    <t>AWW</t>
  </si>
  <si>
    <t>AWX</t>
  </si>
  <si>
    <t>AWY</t>
  </si>
  <si>
    <t>AWZ</t>
  </si>
  <si>
    <t>AXA</t>
  </si>
  <si>
    <t>AXB</t>
  </si>
  <si>
    <t>AXC</t>
  </si>
  <si>
    <t>AXD</t>
  </si>
  <si>
    <t>AXE</t>
  </si>
  <si>
    <t>AXF</t>
  </si>
  <si>
    <t>AXG</t>
  </si>
  <si>
    <t>AXH</t>
  </si>
  <si>
    <t>AXI</t>
  </si>
  <si>
    <t>AXJ</t>
  </si>
  <si>
    <t>AXK</t>
  </si>
  <si>
    <t>AXL</t>
  </si>
  <si>
    <t>AXM</t>
  </si>
  <si>
    <t>AXN</t>
  </si>
  <si>
    <t>AXO</t>
  </si>
  <si>
    <t>AXP</t>
  </si>
  <si>
    <t>AXQ</t>
  </si>
  <si>
    <t>AXR</t>
  </si>
  <si>
    <t>AXS</t>
  </si>
  <si>
    <t>AXT</t>
  </si>
  <si>
    <t>AXU</t>
  </si>
  <si>
    <t>AXV</t>
  </si>
  <si>
    <t>AXW</t>
  </si>
  <si>
    <t>AXX</t>
  </si>
  <si>
    <t>AXY</t>
  </si>
  <si>
    <t>AXZ</t>
  </si>
  <si>
    <t>AYA</t>
  </si>
  <si>
    <t>AYB</t>
  </si>
  <si>
    <t>AYC</t>
  </si>
  <si>
    <t>AYD</t>
  </si>
  <si>
    <t>AYE</t>
  </si>
  <si>
    <t>AYF</t>
  </si>
  <si>
    <t>AYG</t>
  </si>
  <si>
    <t>AYH</t>
  </si>
  <si>
    <t>AYI</t>
  </si>
  <si>
    <t>AYJ</t>
  </si>
  <si>
    <t>AYK</t>
  </si>
  <si>
    <t>AYL</t>
  </si>
  <si>
    <t>AYM</t>
  </si>
  <si>
    <t>AYN</t>
  </si>
  <si>
    <t>AYO</t>
  </si>
  <si>
    <t>AYP</t>
  </si>
  <si>
    <t>AYQ</t>
  </si>
  <si>
    <t>AYR</t>
  </si>
  <si>
    <t>AYS</t>
  </si>
  <si>
    <t>AYT</t>
  </si>
  <si>
    <t>AYU</t>
  </si>
  <si>
    <t>AYV</t>
  </si>
  <si>
    <t>AYW</t>
  </si>
  <si>
    <t>AYX</t>
  </si>
  <si>
    <t>AYY</t>
  </si>
  <si>
    <t>AYZ</t>
  </si>
  <si>
    <t>AZA</t>
  </si>
  <si>
    <t>AZB</t>
  </si>
  <si>
    <t>AZC</t>
  </si>
  <si>
    <t>AZD</t>
  </si>
  <si>
    <t>AZE</t>
  </si>
  <si>
    <t>AZF</t>
  </si>
  <si>
    <t>AZG</t>
  </si>
  <si>
    <t>AZH</t>
  </si>
  <si>
    <t>AZI</t>
  </si>
  <si>
    <t>AZJ</t>
  </si>
  <si>
    <t>AZK</t>
  </si>
  <si>
    <t>AZL</t>
  </si>
  <si>
    <t>AZM</t>
  </si>
  <si>
    <t>AZN</t>
  </si>
  <si>
    <t>AZO</t>
  </si>
  <si>
    <t>AZP</t>
  </si>
  <si>
    <t>AZQ</t>
  </si>
  <si>
    <t>AZR</t>
  </si>
  <si>
    <t>AZS</t>
  </si>
  <si>
    <t>AZT</t>
  </si>
  <si>
    <t>AZU</t>
  </si>
  <si>
    <t>AZV</t>
  </si>
  <si>
    <t>AZW</t>
  </si>
  <si>
    <t>AZX</t>
  </si>
  <si>
    <t>AZY</t>
  </si>
  <si>
    <t>AZZ</t>
  </si>
  <si>
    <t>BAA</t>
  </si>
  <si>
    <t>BAB</t>
  </si>
  <si>
    <t>BAC</t>
  </si>
  <si>
    <t>BAD</t>
  </si>
  <si>
    <t>BAE</t>
  </si>
  <si>
    <t>BAF</t>
  </si>
  <si>
    <t>BAG</t>
  </si>
  <si>
    <t>BAH</t>
  </si>
  <si>
    <t>BAI</t>
  </si>
  <si>
    <t>BAJ</t>
  </si>
  <si>
    <t>BAK</t>
  </si>
  <si>
    <t>BAL</t>
  </si>
  <si>
    <t>BAM</t>
  </si>
  <si>
    <t>BAN</t>
  </si>
  <si>
    <t>BAO</t>
  </si>
  <si>
    <t>BAP</t>
  </si>
  <si>
    <t>BAQ</t>
  </si>
  <si>
    <t>BAR</t>
  </si>
  <si>
    <t>BAS</t>
  </si>
  <si>
    <t>BAT</t>
  </si>
  <si>
    <t>BAU</t>
  </si>
  <si>
    <t>BAV</t>
  </si>
  <si>
    <t>BAW</t>
  </si>
  <si>
    <t>BAX</t>
  </si>
  <si>
    <t>BAY</t>
  </si>
  <si>
    <t>BAZ</t>
  </si>
  <si>
    <t>BBA</t>
  </si>
  <si>
    <t>BBB</t>
  </si>
  <si>
    <t>BBC</t>
  </si>
  <si>
    <t>BBD</t>
  </si>
  <si>
    <t>BBE</t>
  </si>
  <si>
    <t>BBF</t>
  </si>
  <si>
    <t>BBG</t>
  </si>
  <si>
    <t>BBH</t>
  </si>
  <si>
    <t>BBI</t>
  </si>
  <si>
    <t>BBJ</t>
  </si>
  <si>
    <t>BBK</t>
  </si>
  <si>
    <t>BBL</t>
  </si>
  <si>
    <t>BBM</t>
  </si>
  <si>
    <t>BBN</t>
  </si>
  <si>
    <t>BBO</t>
  </si>
  <si>
    <t>BBP</t>
  </si>
  <si>
    <t>BBQ</t>
  </si>
  <si>
    <t>BBR</t>
  </si>
  <si>
    <t>BBS</t>
  </si>
  <si>
    <t>BBT</t>
  </si>
  <si>
    <t>BBU</t>
  </si>
  <si>
    <t>BBV</t>
  </si>
  <si>
    <t>BBW</t>
  </si>
  <si>
    <t>BBX</t>
  </si>
  <si>
    <t>BBY</t>
  </si>
  <si>
    <t>BBZ</t>
  </si>
  <si>
    <t>BCA</t>
  </si>
  <si>
    <t>BCB</t>
  </si>
  <si>
    <t>BCC</t>
  </si>
  <si>
    <t>BCD</t>
  </si>
  <si>
    <t>BCE</t>
  </si>
  <si>
    <t>BCF</t>
  </si>
  <si>
    <t>BCG</t>
  </si>
  <si>
    <t>BCH</t>
  </si>
  <si>
    <t>BCI</t>
  </si>
  <si>
    <t>BCJ</t>
  </si>
  <si>
    <t>BCK</t>
  </si>
  <si>
    <t>BCL</t>
  </si>
  <si>
    <t>BCM</t>
  </si>
  <si>
    <t>BCN</t>
  </si>
  <si>
    <t>BCO</t>
  </si>
  <si>
    <t>BCP</t>
  </si>
  <si>
    <t>BCQ</t>
  </si>
  <si>
    <t>BCR</t>
  </si>
  <si>
    <t>BCS</t>
  </si>
  <si>
    <t>BCT</t>
  </si>
  <si>
    <t>BCU</t>
  </si>
  <si>
    <t>BCV</t>
  </si>
  <si>
    <t>BCW</t>
  </si>
  <si>
    <t>BCX</t>
  </si>
  <si>
    <t>BCY</t>
  </si>
  <si>
    <t>BCZ</t>
  </si>
  <si>
    <t>BDA</t>
  </si>
  <si>
    <t>BDB</t>
  </si>
  <si>
    <t>BDC</t>
  </si>
  <si>
    <t>BDD</t>
  </si>
  <si>
    <t>BDE</t>
  </si>
  <si>
    <t>BDF</t>
  </si>
  <si>
    <t>BDG</t>
  </si>
  <si>
    <t>BDH</t>
  </si>
  <si>
    <t>BDI</t>
  </si>
  <si>
    <t>BDJ</t>
  </si>
  <si>
    <t>BDK</t>
  </si>
  <si>
    <t>BDL</t>
  </si>
  <si>
    <t>BDM</t>
  </si>
  <si>
    <t>BDN</t>
  </si>
  <si>
    <t>BDO</t>
  </si>
  <si>
    <t>BDP</t>
  </si>
  <si>
    <t>BDQ</t>
  </si>
  <si>
    <t>BDR</t>
  </si>
  <si>
    <t>BDS</t>
  </si>
  <si>
    <t>BDT</t>
  </si>
  <si>
    <t>BDU</t>
  </si>
  <si>
    <t>BDV</t>
  </si>
  <si>
    <t>BDW</t>
  </si>
  <si>
    <t>BDX</t>
  </si>
  <si>
    <t>BDY</t>
  </si>
  <si>
    <t>BDZ</t>
  </si>
  <si>
    <t>BEA</t>
  </si>
  <si>
    <t>BEB</t>
  </si>
  <si>
    <t>BEC</t>
  </si>
  <si>
    <t>BED</t>
  </si>
  <si>
    <t>BEE</t>
  </si>
  <si>
    <t>BEF</t>
  </si>
  <si>
    <t>BEG</t>
  </si>
  <si>
    <t>BEH</t>
  </si>
  <si>
    <t>BEI</t>
  </si>
  <si>
    <t>BEJ</t>
  </si>
  <si>
    <t>BEK</t>
  </si>
  <si>
    <t>BEL</t>
  </si>
  <si>
    <t>BEM</t>
  </si>
  <si>
    <t>BEN</t>
  </si>
  <si>
    <t>BEO</t>
  </si>
  <si>
    <t>BEP</t>
  </si>
  <si>
    <t>BEQ</t>
  </si>
  <si>
    <t>BER</t>
  </si>
  <si>
    <t>BES</t>
  </si>
  <si>
    <t>BET</t>
  </si>
  <si>
    <t>BEU</t>
  </si>
  <si>
    <t>BEV</t>
  </si>
  <si>
    <t>BEW</t>
  </si>
  <si>
    <t>BEX</t>
  </si>
  <si>
    <t>BEY</t>
  </si>
  <si>
    <t>BEZ</t>
  </si>
  <si>
    <t>BFA</t>
  </si>
  <si>
    <t>BFB</t>
  </si>
  <si>
    <t>BFC</t>
  </si>
  <si>
    <t>BFD</t>
  </si>
  <si>
    <t>BFE</t>
  </si>
  <si>
    <t>BFF</t>
  </si>
  <si>
    <t>BFG</t>
  </si>
  <si>
    <t>BFH</t>
  </si>
  <si>
    <t>BFI</t>
  </si>
  <si>
    <t>BFJ</t>
  </si>
  <si>
    <t>BFK</t>
  </si>
  <si>
    <t>BFL</t>
  </si>
  <si>
    <t>BFM</t>
  </si>
  <si>
    <t>BFN</t>
  </si>
  <si>
    <t>BFO</t>
  </si>
  <si>
    <t>BFP</t>
  </si>
  <si>
    <t>BFQ</t>
  </si>
  <si>
    <t>BFR</t>
  </si>
  <si>
    <t>BFS</t>
  </si>
  <si>
    <t>BFT</t>
  </si>
  <si>
    <t>BFU</t>
  </si>
  <si>
    <t>BFV</t>
  </si>
  <si>
    <t>BFW</t>
  </si>
  <si>
    <t>BFX</t>
  </si>
  <si>
    <t>BFY</t>
  </si>
  <si>
    <t>BFZ</t>
  </si>
  <si>
    <t>BGA</t>
  </si>
  <si>
    <t>BGB</t>
  </si>
  <si>
    <t>BGC</t>
  </si>
  <si>
    <t>BGD</t>
  </si>
  <si>
    <t>BGE</t>
  </si>
  <si>
    <t>BGF</t>
  </si>
  <si>
    <t>BGG</t>
  </si>
  <si>
    <t>BGH</t>
  </si>
  <si>
    <t>BGI</t>
  </si>
  <si>
    <t>BGJ</t>
  </si>
  <si>
    <t>BGK</t>
  </si>
  <si>
    <t>BGL</t>
  </si>
  <si>
    <t>BGM</t>
  </si>
  <si>
    <t>BGN</t>
  </si>
  <si>
    <t>BGO</t>
  </si>
  <si>
    <t>BGP</t>
  </si>
  <si>
    <t>BGQ</t>
  </si>
  <si>
    <t>BGR</t>
  </si>
  <si>
    <t>BGS</t>
  </si>
  <si>
    <t>BGT</t>
  </si>
  <si>
    <t>BGU</t>
  </si>
  <si>
    <t>BGV</t>
  </si>
  <si>
    <t>BGW</t>
  </si>
  <si>
    <t>BGX</t>
  </si>
  <si>
    <t>BGY</t>
  </si>
  <si>
    <t>BGZ</t>
  </si>
  <si>
    <t>BHA</t>
  </si>
  <si>
    <t>BHB</t>
  </si>
  <si>
    <t>BHC</t>
  </si>
  <si>
    <t>BHD</t>
  </si>
  <si>
    <t>BHE</t>
  </si>
  <si>
    <t>BHF</t>
  </si>
  <si>
    <t>BHG</t>
  </si>
  <si>
    <t>BHH</t>
  </si>
  <si>
    <t>BHI</t>
  </si>
  <si>
    <t>BHJ</t>
  </si>
  <si>
    <t>BHK</t>
  </si>
  <si>
    <t>BHL</t>
  </si>
  <si>
    <t>BHM</t>
  </si>
  <si>
    <t>BHN</t>
  </si>
  <si>
    <t>BHO</t>
  </si>
  <si>
    <t>BHP</t>
  </si>
  <si>
    <t>BHQ</t>
  </si>
  <si>
    <t>BHR</t>
  </si>
  <si>
    <t>BHS</t>
  </si>
  <si>
    <t>BHT</t>
  </si>
  <si>
    <t>BHU</t>
  </si>
  <si>
    <t>BHV</t>
  </si>
  <si>
    <t>BHW</t>
  </si>
  <si>
    <t>BHX</t>
  </si>
  <si>
    <t>BHY</t>
  </si>
  <si>
    <t>BHZ</t>
  </si>
  <si>
    <t>BIA</t>
  </si>
  <si>
    <t>BIB</t>
  </si>
  <si>
    <t>BIC</t>
  </si>
  <si>
    <t>BID</t>
  </si>
  <si>
    <t>BIE</t>
  </si>
  <si>
    <t>BIF</t>
  </si>
  <si>
    <t>BIG</t>
  </si>
  <si>
    <t>BIH</t>
  </si>
  <si>
    <t>BII</t>
  </si>
  <si>
    <t>BIJ</t>
  </si>
  <si>
    <t>BIK</t>
  </si>
  <si>
    <t>BIL</t>
  </si>
  <si>
    <t>BIM</t>
  </si>
  <si>
    <t>BIN</t>
  </si>
  <si>
    <t>BIO</t>
  </si>
  <si>
    <t>BIP</t>
  </si>
  <si>
    <t>BIQ</t>
  </si>
  <si>
    <t>BIR</t>
  </si>
  <si>
    <t>BIS</t>
  </si>
  <si>
    <t>BIT</t>
  </si>
  <si>
    <t>BIU</t>
  </si>
  <si>
    <t>BIV</t>
  </si>
  <si>
    <t>BIW</t>
  </si>
  <si>
    <t>BIX</t>
  </si>
  <si>
    <t>BIY</t>
  </si>
  <si>
    <t>BIZ</t>
  </si>
  <si>
    <t>BJA</t>
  </si>
  <si>
    <t>BJB</t>
  </si>
  <si>
    <t>BJC</t>
  </si>
  <si>
    <t>BJD</t>
  </si>
  <si>
    <t>BJE</t>
  </si>
  <si>
    <t>BJF</t>
  </si>
  <si>
    <t>BJG</t>
  </si>
  <si>
    <t>BJH</t>
  </si>
  <si>
    <t>BJI</t>
  </si>
  <si>
    <t>BJJ</t>
  </si>
  <si>
    <t>BJK</t>
  </si>
  <si>
    <t>BJL</t>
  </si>
  <si>
    <t>BJM</t>
  </si>
  <si>
    <t>BJN</t>
  </si>
  <si>
    <t>BJO</t>
  </si>
  <si>
    <t>BJP</t>
  </si>
  <si>
    <t>BJQ</t>
  </si>
  <si>
    <t>BJR</t>
  </si>
  <si>
    <t>BJS</t>
  </si>
  <si>
    <t>BJT</t>
  </si>
  <si>
    <t>BJU</t>
  </si>
  <si>
    <t>BJV</t>
  </si>
  <si>
    <t>BJW</t>
  </si>
  <si>
    <t>BJX</t>
  </si>
  <si>
    <t>BJY</t>
  </si>
  <si>
    <t>BJZ</t>
  </si>
  <si>
    <t>BKA</t>
  </si>
  <si>
    <t>BKB</t>
  </si>
  <si>
    <t>BKC</t>
  </si>
  <si>
    <t>BKD</t>
  </si>
  <si>
    <t>BKE</t>
  </si>
  <si>
    <t>BKF</t>
  </si>
  <si>
    <t>BKG</t>
  </si>
  <si>
    <t>BKH</t>
  </si>
  <si>
    <t>BKI</t>
  </si>
  <si>
    <t>BKJ</t>
  </si>
  <si>
    <t>BKK</t>
  </si>
  <si>
    <t>BKL</t>
  </si>
  <si>
    <t>BKM</t>
  </si>
  <si>
    <t>BKN</t>
  </si>
  <si>
    <t>BKO</t>
  </si>
  <si>
    <t>BKP</t>
  </si>
  <si>
    <t>BKQ</t>
  </si>
  <si>
    <t>BKR</t>
  </si>
  <si>
    <t>BKS</t>
  </si>
  <si>
    <t>BKT</t>
  </si>
  <si>
    <t>BKU</t>
  </si>
  <si>
    <t>BKV</t>
  </si>
  <si>
    <t>BKW</t>
  </si>
  <si>
    <t>BKX</t>
  </si>
  <si>
    <t>BKY</t>
  </si>
  <si>
    <t>BKZ</t>
  </si>
  <si>
    <t>BLA</t>
  </si>
  <si>
    <t>BLB</t>
  </si>
  <si>
    <t>BLC</t>
  </si>
  <si>
    <t>BLD</t>
  </si>
  <si>
    <t>BLE</t>
  </si>
  <si>
    <t>BLF</t>
  </si>
  <si>
    <t>BLG</t>
  </si>
  <si>
    <t>BLH</t>
  </si>
  <si>
    <t>BLI</t>
  </si>
  <si>
    <t>BLJ</t>
  </si>
  <si>
    <t>BLK</t>
  </si>
  <si>
    <t>BLL</t>
  </si>
  <si>
    <t>BLM</t>
  </si>
  <si>
    <t>BLN</t>
  </si>
  <si>
    <t>BLO</t>
  </si>
  <si>
    <t>BLP</t>
  </si>
  <si>
    <t>BLQ</t>
  </si>
  <si>
    <t>BLR</t>
  </si>
  <si>
    <t>BLS</t>
  </si>
  <si>
    <t>BLT</t>
  </si>
  <si>
    <t>BLU</t>
  </si>
  <si>
    <t>BLV</t>
  </si>
  <si>
    <t>BLW</t>
  </si>
  <si>
    <t>BLX</t>
  </si>
  <si>
    <t>BLY</t>
  </si>
  <si>
    <t>BLZ</t>
  </si>
  <si>
    <t>BMA</t>
  </si>
  <si>
    <t>BMB</t>
  </si>
  <si>
    <t>BMC</t>
  </si>
  <si>
    <t>BMD</t>
  </si>
  <si>
    <t>BME</t>
  </si>
  <si>
    <t>BMF</t>
  </si>
  <si>
    <t>BMG</t>
  </si>
  <si>
    <t>BMH</t>
  </si>
  <si>
    <t>BMI</t>
  </si>
  <si>
    <t>BMJ</t>
  </si>
  <si>
    <t>BMK</t>
  </si>
  <si>
    <t>BML</t>
  </si>
  <si>
    <t>BMM</t>
  </si>
  <si>
    <t>BMN</t>
  </si>
  <si>
    <t>BMO</t>
  </si>
  <si>
    <t>BMP</t>
  </si>
  <si>
    <t>BMQ</t>
  </si>
  <si>
    <t>BMR</t>
  </si>
  <si>
    <t>BMS</t>
  </si>
  <si>
    <t>BMT</t>
  </si>
  <si>
    <t>BMU</t>
  </si>
  <si>
    <t>BMV</t>
  </si>
  <si>
    <t>BMW</t>
  </si>
  <si>
    <t>BMX</t>
  </si>
  <si>
    <t>BMY</t>
  </si>
  <si>
    <t>BMZ</t>
  </si>
  <si>
    <t>BNA</t>
  </si>
  <si>
    <t>BNB</t>
  </si>
  <si>
    <t>BNC</t>
  </si>
  <si>
    <t>BND</t>
  </si>
  <si>
    <t>BNE</t>
  </si>
  <si>
    <t>BNF</t>
  </si>
  <si>
    <t>BNG</t>
  </si>
  <si>
    <t>BNH</t>
  </si>
  <si>
    <t>BNI</t>
  </si>
  <si>
    <t>BNJ</t>
  </si>
  <si>
    <t>BNK</t>
  </si>
  <si>
    <t>BNL</t>
  </si>
  <si>
    <t>BNM</t>
  </si>
  <si>
    <t>BNN</t>
  </si>
  <si>
    <t>BNO</t>
  </si>
  <si>
    <t>BNP</t>
  </si>
  <si>
    <t>BNQ</t>
  </si>
  <si>
    <t>BNR</t>
  </si>
  <si>
    <t>BNS</t>
  </si>
  <si>
    <t>BNT</t>
  </si>
  <si>
    <t>BNU</t>
  </si>
  <si>
    <t>BNV</t>
  </si>
  <si>
    <t>BNW</t>
  </si>
  <si>
    <t>BNX</t>
  </si>
  <si>
    <t>BNY</t>
  </si>
  <si>
    <t>BNZ</t>
  </si>
  <si>
    <t>BOA</t>
  </si>
  <si>
    <t>BOB</t>
  </si>
  <si>
    <t>BOC</t>
  </si>
  <si>
    <t>BOD</t>
  </si>
  <si>
    <t>BOE</t>
  </si>
  <si>
    <t>BOF</t>
  </si>
  <si>
    <t>BOG</t>
  </si>
  <si>
    <t>BOH</t>
  </si>
  <si>
    <t>BOI</t>
  </si>
  <si>
    <t>BOJ</t>
  </si>
  <si>
    <t>BOK</t>
  </si>
  <si>
    <t>BOL</t>
  </si>
  <si>
    <t>BOM</t>
  </si>
  <si>
    <t>BON</t>
  </si>
  <si>
    <t>BOO</t>
  </si>
  <si>
    <t>BOP</t>
  </si>
  <si>
    <t>BOQ</t>
  </si>
  <si>
    <t>BOR</t>
  </si>
  <si>
    <t>BOS</t>
  </si>
  <si>
    <t>BOT</t>
  </si>
  <si>
    <t>BOU</t>
  </si>
  <si>
    <t>BOV</t>
  </si>
  <si>
    <t>BOW</t>
  </si>
  <si>
    <t>BOX</t>
  </si>
  <si>
    <t>BOY</t>
  </si>
  <si>
    <t>BOZ</t>
  </si>
  <si>
    <t>BPA</t>
  </si>
  <si>
    <t>BPB</t>
  </si>
  <si>
    <t>BPC</t>
  </si>
  <si>
    <t>BPD</t>
  </si>
  <si>
    <t>BPE</t>
  </si>
  <si>
    <t>BPF</t>
  </si>
  <si>
    <t>BPG</t>
  </si>
  <si>
    <t>BPH</t>
  </si>
  <si>
    <t>BPI</t>
  </si>
  <si>
    <t>BPJ</t>
  </si>
  <si>
    <t>BPK</t>
  </si>
  <si>
    <t>BPL</t>
  </si>
  <si>
    <t>BPM</t>
  </si>
  <si>
    <t>BPN</t>
  </si>
  <si>
    <t>BPO</t>
  </si>
  <si>
    <t>BPP</t>
  </si>
  <si>
    <t>BPQ</t>
  </si>
  <si>
    <t>BPR</t>
  </si>
  <si>
    <t>BPS</t>
  </si>
  <si>
    <t>BPT</t>
  </si>
  <si>
    <t>BPU</t>
  </si>
  <si>
    <t>BPV</t>
  </si>
  <si>
    <t>BPW</t>
  </si>
  <si>
    <t>BPX</t>
  </si>
  <si>
    <t>BPY</t>
  </si>
  <si>
    <t>BPZ</t>
  </si>
  <si>
    <t>BQA</t>
  </si>
  <si>
    <t>BQB</t>
  </si>
  <si>
    <t>BQC</t>
  </si>
  <si>
    <t>BQD</t>
  </si>
  <si>
    <t>BQE</t>
  </si>
  <si>
    <t>BQF</t>
  </si>
  <si>
    <t>BQG</t>
  </si>
  <si>
    <t>BQH</t>
  </si>
  <si>
    <t>BQI</t>
  </si>
  <si>
    <t>BQJ</t>
  </si>
  <si>
    <t>BQK</t>
  </si>
  <si>
    <t>BQL</t>
  </si>
  <si>
    <t>BQM</t>
  </si>
  <si>
    <t>BQN</t>
  </si>
  <si>
    <t>BQO</t>
  </si>
  <si>
    <t>BQP</t>
  </si>
  <si>
    <t>BQQ</t>
  </si>
  <si>
    <t>BQR</t>
  </si>
  <si>
    <t>BQS</t>
  </si>
  <si>
    <t>BQT</t>
  </si>
  <si>
    <t>BQU</t>
  </si>
  <si>
    <t>BQV</t>
  </si>
  <si>
    <t>BQW</t>
  </si>
  <si>
    <t>BQX</t>
  </si>
  <si>
    <t>BQY</t>
  </si>
  <si>
    <t>BQZ</t>
  </si>
  <si>
    <t>BRA</t>
  </si>
  <si>
    <t>BRB</t>
  </si>
  <si>
    <t>BRC</t>
  </si>
  <si>
    <t>BRD</t>
  </si>
  <si>
    <t>BRE</t>
  </si>
  <si>
    <t>BRF</t>
  </si>
  <si>
    <t>BRG</t>
  </si>
  <si>
    <t>BRH</t>
  </si>
  <si>
    <t>BRI</t>
  </si>
  <si>
    <t>BRJ</t>
  </si>
  <si>
    <t>BRK</t>
  </si>
  <si>
    <t>BRL</t>
  </si>
  <si>
    <t>BRM</t>
  </si>
  <si>
    <t>BRN</t>
  </si>
  <si>
    <t>BRO</t>
  </si>
  <si>
    <t>BRP</t>
  </si>
  <si>
    <t>BRQ</t>
  </si>
  <si>
    <t>BRR</t>
  </si>
  <si>
    <t>BRS</t>
  </si>
  <si>
    <t>BRT</t>
  </si>
  <si>
    <t>BRU</t>
  </si>
  <si>
    <t>BRV</t>
  </si>
  <si>
    <t>BRW</t>
  </si>
  <si>
    <t>BRX</t>
  </si>
  <si>
    <t>BRY</t>
  </si>
  <si>
    <t>BRZ</t>
  </si>
  <si>
    <t>BSA</t>
  </si>
  <si>
    <t>BSB</t>
  </si>
  <si>
    <t>BSC</t>
  </si>
  <si>
    <t>BSD</t>
  </si>
  <si>
    <t>BSE</t>
  </si>
  <si>
    <t>BSF</t>
  </si>
  <si>
    <t>BSG</t>
  </si>
  <si>
    <t>BSH</t>
  </si>
  <si>
    <t>BSI</t>
  </si>
  <si>
    <t>BSJ</t>
  </si>
  <si>
    <t>BSK</t>
  </si>
  <si>
    <t>BSL</t>
  </si>
  <si>
    <t>BSM</t>
  </si>
  <si>
    <t>BSN</t>
  </si>
  <si>
    <t>BSO</t>
  </si>
  <si>
    <t>BSP</t>
  </si>
  <si>
    <t>BSQ</t>
  </si>
  <si>
    <t>BSR</t>
  </si>
  <si>
    <t>BSS</t>
  </si>
  <si>
    <t>BST</t>
  </si>
  <si>
    <t>BSU</t>
  </si>
  <si>
    <t>BSV</t>
  </si>
  <si>
    <t>BSW</t>
  </si>
  <si>
    <t>BSX</t>
  </si>
  <si>
    <t>BSY</t>
  </si>
  <si>
    <t>BSZ</t>
  </si>
  <si>
    <t>BTA</t>
  </si>
  <si>
    <t>BTB</t>
  </si>
  <si>
    <t>BTC</t>
  </si>
  <si>
    <t>BTD</t>
  </si>
  <si>
    <t>BTE</t>
  </si>
  <si>
    <t>BTF</t>
  </si>
  <si>
    <t>BTG</t>
  </si>
  <si>
    <t>BTH</t>
  </si>
  <si>
    <t>BTI</t>
  </si>
  <si>
    <t>BTJ</t>
  </si>
  <si>
    <t>BTK</t>
  </si>
  <si>
    <t>BTL</t>
  </si>
  <si>
    <t>BTM</t>
  </si>
  <si>
    <t>BTN</t>
  </si>
  <si>
    <t>BTO</t>
  </si>
  <si>
    <t>BTP</t>
  </si>
  <si>
    <t>BTQ</t>
  </si>
  <si>
    <t>BTR</t>
  </si>
  <si>
    <t>BTS</t>
  </si>
  <si>
    <t>BTT</t>
  </si>
  <si>
    <t>BTU</t>
  </si>
  <si>
    <t>BTV</t>
  </si>
  <si>
    <t>BTW</t>
  </si>
  <si>
    <t>BTX</t>
  </si>
  <si>
    <t>BTY</t>
  </si>
  <si>
    <t>BTZ</t>
  </si>
  <si>
    <t>BUA</t>
  </si>
  <si>
    <t>BUB</t>
  </si>
  <si>
    <t>BUC</t>
  </si>
  <si>
    <t>BUD</t>
  </si>
  <si>
    <t>BUE</t>
  </si>
  <si>
    <t>BUF</t>
  </si>
  <si>
    <t>BUG</t>
  </si>
  <si>
    <t>BUH</t>
  </si>
  <si>
    <t>BUI</t>
  </si>
  <si>
    <t>BUJ</t>
  </si>
  <si>
    <t>BUK</t>
  </si>
  <si>
    <t>BUL</t>
  </si>
  <si>
    <t>BUM</t>
  </si>
  <si>
    <t>BUN</t>
  </si>
  <si>
    <t>BUO</t>
  </si>
  <si>
    <t>BUP</t>
  </si>
  <si>
    <t>BUQ</t>
  </si>
  <si>
    <t>BUR</t>
  </si>
  <si>
    <t>BUS</t>
  </si>
  <si>
    <t>BUT</t>
  </si>
  <si>
    <t>BUU</t>
  </si>
  <si>
    <t>BUV</t>
  </si>
  <si>
    <t>BUW</t>
  </si>
  <si>
    <t>BUX</t>
  </si>
  <si>
    <t>BUY</t>
  </si>
  <si>
    <t>BUZ</t>
  </si>
  <si>
    <t>BVA</t>
  </si>
  <si>
    <t>BVB</t>
  </si>
  <si>
    <t>BVC</t>
  </si>
  <si>
    <t>BVD</t>
  </si>
  <si>
    <t>BVE</t>
  </si>
  <si>
    <t>BVF</t>
  </si>
  <si>
    <t>BVG</t>
  </si>
  <si>
    <t>BVH</t>
  </si>
  <si>
    <t>BVI</t>
  </si>
  <si>
    <t>BVJ</t>
  </si>
  <si>
    <t>BVK</t>
  </si>
  <si>
    <t>BVL</t>
  </si>
  <si>
    <t>BVM</t>
  </si>
  <si>
    <t>BVN</t>
  </si>
  <si>
    <t>BVO</t>
  </si>
  <si>
    <t>BVP</t>
  </si>
  <si>
    <t>BVQ</t>
  </si>
  <si>
    <t>BVR</t>
  </si>
  <si>
    <t>BVS</t>
  </si>
  <si>
    <t>BVT</t>
  </si>
  <si>
    <t>BVU</t>
  </si>
  <si>
    <t>BVV</t>
  </si>
  <si>
    <t>BVW</t>
  </si>
  <si>
    <t>BVX</t>
  </si>
  <si>
    <t>BVY</t>
  </si>
  <si>
    <t>BVZ</t>
  </si>
  <si>
    <t>BWA</t>
  </si>
  <si>
    <t>BWB</t>
  </si>
  <si>
    <t>BWC</t>
  </si>
  <si>
    <t>BWD</t>
  </si>
  <si>
    <t>BWE</t>
  </si>
  <si>
    <t>BWF</t>
  </si>
  <si>
    <t>BWG</t>
  </si>
  <si>
    <t>BWH</t>
  </si>
  <si>
    <t>BWI</t>
  </si>
  <si>
    <t>BWJ</t>
  </si>
  <si>
    <t>BWK</t>
  </si>
  <si>
    <t>BWL</t>
  </si>
  <si>
    <t>BWM</t>
  </si>
  <si>
    <t>BWN</t>
  </si>
  <si>
    <t>BWO</t>
  </si>
  <si>
    <t>BWP</t>
  </si>
  <si>
    <t>BWQ</t>
  </si>
  <si>
    <t>BWR</t>
  </si>
  <si>
    <t>BWS</t>
  </si>
  <si>
    <t>BWT</t>
  </si>
  <si>
    <t>BWU</t>
  </si>
  <si>
    <t>BWV</t>
  </si>
  <si>
    <t>BWW</t>
  </si>
  <si>
    <t>BWX</t>
  </si>
  <si>
    <t>BWY</t>
  </si>
  <si>
    <t>BWZ</t>
  </si>
  <si>
    <t>BXA</t>
  </si>
  <si>
    <t>BXB</t>
  </si>
  <si>
    <t>BXC</t>
  </si>
  <si>
    <t>BXD</t>
  </si>
  <si>
    <t>BXE</t>
  </si>
  <si>
    <t>BXF</t>
  </si>
  <si>
    <t>BXG</t>
  </si>
  <si>
    <t>BXH</t>
  </si>
  <si>
    <t>BXI</t>
  </si>
  <si>
    <t>BXJ</t>
  </si>
  <si>
    <t>BXK</t>
  </si>
  <si>
    <t>BXL</t>
  </si>
  <si>
    <t>BXM</t>
  </si>
  <si>
    <t>BXN</t>
  </si>
  <si>
    <t>BXO</t>
  </si>
  <si>
    <t>BXP</t>
  </si>
  <si>
    <t>BXQ</t>
  </si>
  <si>
    <t>BXR</t>
  </si>
  <si>
    <t>BXS</t>
  </si>
  <si>
    <t>BXT</t>
  </si>
  <si>
    <t>BXU</t>
  </si>
  <si>
    <t>BXV</t>
  </si>
  <si>
    <t>BXW</t>
  </si>
  <si>
    <t>BXX</t>
  </si>
  <si>
    <t>BXY</t>
  </si>
  <si>
    <t>BXZ</t>
  </si>
  <si>
    <t>BYA</t>
  </si>
  <si>
    <t>BYB</t>
  </si>
  <si>
    <t>BYC</t>
  </si>
  <si>
    <t>BYD</t>
  </si>
  <si>
    <t>BYE</t>
  </si>
  <si>
    <t>BYF</t>
  </si>
  <si>
    <t>BYG</t>
  </si>
  <si>
    <t>BYH</t>
  </si>
  <si>
    <t>BYI</t>
  </si>
  <si>
    <t>BYJ</t>
  </si>
  <si>
    <t>BYK</t>
  </si>
  <si>
    <t>BYL</t>
  </si>
  <si>
    <t>BYM</t>
  </si>
  <si>
    <t>BYN</t>
  </si>
  <si>
    <t>BYO</t>
  </si>
  <si>
    <t>BYP</t>
  </si>
  <si>
    <t>BYQ</t>
  </si>
  <si>
    <t>BYR</t>
  </si>
  <si>
    <t>BYS</t>
  </si>
  <si>
    <t>BYT</t>
  </si>
  <si>
    <t>BYU</t>
  </si>
  <si>
    <t>BYV</t>
  </si>
  <si>
    <t>BYW</t>
  </si>
  <si>
    <t>BYX</t>
  </si>
  <si>
    <t>BYY</t>
  </si>
  <si>
    <t>BYZ</t>
  </si>
  <si>
    <t>BZA</t>
  </si>
  <si>
    <t>BZB</t>
  </si>
  <si>
    <t>BZC</t>
  </si>
  <si>
    <t>BZD</t>
  </si>
  <si>
    <t>BZE</t>
  </si>
  <si>
    <t>BZF</t>
  </si>
  <si>
    <t>BZG</t>
  </si>
  <si>
    <t>BZH</t>
  </si>
  <si>
    <t>BZI</t>
  </si>
  <si>
    <t>BZJ</t>
  </si>
  <si>
    <t>BZK</t>
  </si>
  <si>
    <t>BZL</t>
  </si>
  <si>
    <t>BZM</t>
  </si>
  <si>
    <t>BZN</t>
  </si>
  <si>
    <t>BZO</t>
  </si>
  <si>
    <t>BZP</t>
  </si>
  <si>
    <t>BZQ</t>
  </si>
  <si>
    <t>BZR</t>
  </si>
  <si>
    <t>BZS</t>
  </si>
  <si>
    <t>BZT</t>
  </si>
  <si>
    <t>BZU</t>
  </si>
  <si>
    <t>BZV</t>
  </si>
  <si>
    <t>BZW</t>
  </si>
  <si>
    <t>BZX</t>
  </si>
  <si>
    <t>BZY</t>
  </si>
  <si>
    <t>BZZ</t>
  </si>
  <si>
    <t>CAA</t>
  </si>
  <si>
    <t>CAB</t>
  </si>
  <si>
    <t>CAC</t>
  </si>
  <si>
    <t>CAD</t>
  </si>
  <si>
    <t>CAE</t>
  </si>
  <si>
    <t>CAF</t>
  </si>
  <si>
    <t>CAG</t>
  </si>
  <si>
    <t>CAH</t>
  </si>
  <si>
    <t>CAI</t>
  </si>
  <si>
    <t>CAJ</t>
  </si>
  <si>
    <t>CAK</t>
  </si>
  <si>
    <t>CAL</t>
  </si>
  <si>
    <t>CAM</t>
  </si>
  <si>
    <t>CAN</t>
  </si>
  <si>
    <t>CAO</t>
  </si>
  <si>
    <t>CAP</t>
  </si>
  <si>
    <t>CAQ</t>
  </si>
  <si>
    <t>CAR</t>
  </si>
  <si>
    <t>CAS</t>
  </si>
  <si>
    <t>CAT</t>
  </si>
  <si>
    <t>CAU</t>
  </si>
  <si>
    <t>CAV</t>
  </si>
  <si>
    <t>CAW</t>
  </si>
  <si>
    <t>CAX</t>
  </si>
  <si>
    <t>CAY</t>
  </si>
  <si>
    <t>CAZ</t>
  </si>
  <si>
    <t>CBA</t>
  </si>
  <si>
    <t>CBB</t>
  </si>
  <si>
    <t>CBC</t>
  </si>
  <si>
    <t>CBD</t>
  </si>
  <si>
    <t>CBE</t>
  </si>
  <si>
    <t>CBF</t>
  </si>
  <si>
    <t>CBG</t>
  </si>
  <si>
    <t>CBH</t>
  </si>
  <si>
    <t>CBI</t>
  </si>
  <si>
    <t>CBJ</t>
  </si>
  <si>
    <t>CBK</t>
  </si>
  <si>
    <t>CBL</t>
  </si>
  <si>
    <t>CBM</t>
  </si>
  <si>
    <t>CBN</t>
  </si>
  <si>
    <t>CBO</t>
  </si>
  <si>
    <t>CBP</t>
  </si>
  <si>
    <t>CBQ</t>
  </si>
  <si>
    <t>CBR</t>
  </si>
  <si>
    <t>CBS</t>
  </si>
  <si>
    <t>CBT</t>
  </si>
  <si>
    <t>CBU</t>
  </si>
  <si>
    <t>CBV</t>
  </si>
  <si>
    <t>CBW</t>
  </si>
  <si>
    <t>CBX</t>
  </si>
  <si>
    <t>CBY</t>
  </si>
  <si>
    <t>CBZ</t>
  </si>
  <si>
    <t>CCA</t>
  </si>
  <si>
    <t>CCB</t>
  </si>
  <si>
    <t>CCC</t>
  </si>
  <si>
    <t>CCD</t>
  </si>
  <si>
    <t>CCE</t>
  </si>
  <si>
    <t>CCF</t>
  </si>
  <si>
    <t>CCG</t>
  </si>
  <si>
    <t>CCH</t>
  </si>
  <si>
    <t>CCI</t>
  </si>
  <si>
    <t>CCJ</t>
  </si>
  <si>
    <t>CCK</t>
  </si>
  <si>
    <t>CCL</t>
  </si>
  <si>
    <t>CCM</t>
  </si>
  <si>
    <t>CCN</t>
  </si>
  <si>
    <t>CCO</t>
  </si>
  <si>
    <t>CCP</t>
  </si>
  <si>
    <t>CCQ</t>
  </si>
  <si>
    <t>CCR</t>
  </si>
  <si>
    <t>CCS</t>
  </si>
  <si>
    <t>CCT</t>
  </si>
  <si>
    <t>CCU</t>
  </si>
  <si>
    <t>CCV</t>
  </si>
  <si>
    <t>CCW</t>
  </si>
  <si>
    <t>CCX</t>
  </si>
  <si>
    <t>CCY</t>
  </si>
  <si>
    <t>CCZ</t>
  </si>
  <si>
    <t>CDA</t>
  </si>
  <si>
    <t>CDB</t>
  </si>
  <si>
    <t>CDC</t>
  </si>
  <si>
    <t>CDD</t>
  </si>
  <si>
    <t>CDE</t>
  </si>
  <si>
    <t>CDF</t>
  </si>
  <si>
    <t>CDG</t>
  </si>
  <si>
    <t>CDH</t>
  </si>
  <si>
    <t>CDI</t>
  </si>
  <si>
    <t>CDJ</t>
  </si>
  <si>
    <t>CDK</t>
  </si>
  <si>
    <t>CDL</t>
  </si>
  <si>
    <t>CDM</t>
  </si>
  <si>
    <t>CDN</t>
  </si>
  <si>
    <t>CDO</t>
  </si>
  <si>
    <t>CDP</t>
  </si>
  <si>
    <t>CDQ</t>
  </si>
  <si>
    <t>CDR</t>
  </si>
  <si>
    <t>CDS</t>
  </si>
  <si>
    <t>CDT</t>
  </si>
  <si>
    <t>CDU</t>
  </si>
  <si>
    <t>CDV</t>
  </si>
  <si>
    <t>CDW</t>
  </si>
  <si>
    <t>CDX</t>
  </si>
  <si>
    <t>CDY</t>
  </si>
  <si>
    <t>CDZ</t>
  </si>
  <si>
    <t>CEA</t>
  </si>
  <si>
    <t>CEB</t>
  </si>
  <si>
    <t>CEC</t>
  </si>
  <si>
    <t>CED</t>
  </si>
  <si>
    <t>CEE</t>
  </si>
  <si>
    <t>CEF</t>
  </si>
  <si>
    <t>CEG</t>
  </si>
  <si>
    <t>CEH</t>
  </si>
  <si>
    <t>CEI</t>
  </si>
  <si>
    <t>CEJ</t>
  </si>
  <si>
    <t>CEK</t>
  </si>
  <si>
    <t>CEL</t>
  </si>
  <si>
    <t>CEM</t>
  </si>
  <si>
    <t>CEN</t>
  </si>
  <si>
    <t>CEO</t>
  </si>
  <si>
    <t>CEP</t>
  </si>
  <si>
    <t>CEQ</t>
  </si>
  <si>
    <t>CER</t>
  </si>
  <si>
    <t>CES</t>
  </si>
  <si>
    <t>CET</t>
  </si>
  <si>
    <t>CEU</t>
  </si>
  <si>
    <t>CEV</t>
  </si>
  <si>
    <t>CEW</t>
  </si>
  <si>
    <t>CEX</t>
  </si>
  <si>
    <t>CEY</t>
  </si>
  <si>
    <t>CEZ</t>
  </si>
  <si>
    <t>CFA</t>
  </si>
  <si>
    <t>CFB</t>
  </si>
  <si>
    <t>CFC</t>
  </si>
  <si>
    <t>CFD</t>
  </si>
  <si>
    <t>CFE</t>
  </si>
  <si>
    <t>CFF</t>
  </si>
  <si>
    <t>CFG</t>
  </si>
  <si>
    <t>CFH</t>
  </si>
  <si>
    <t>CFI</t>
  </si>
  <si>
    <t>CFJ</t>
  </si>
  <si>
    <t>CFK</t>
  </si>
  <si>
    <t>CFL</t>
  </si>
  <si>
    <t>CFM</t>
  </si>
  <si>
    <t>CFN</t>
  </si>
  <si>
    <t>CFO</t>
  </si>
  <si>
    <t>CFP</t>
  </si>
  <si>
    <t>CFQ</t>
  </si>
  <si>
    <t>CFR</t>
  </si>
  <si>
    <t>CFS</t>
  </si>
  <si>
    <t>CFT</t>
  </si>
  <si>
    <t>CFU</t>
  </si>
  <si>
    <t>CFV</t>
  </si>
  <si>
    <t>CFW</t>
  </si>
  <si>
    <t>CFX</t>
  </si>
  <si>
    <t>CFY</t>
  </si>
  <si>
    <t>CFZ</t>
  </si>
  <si>
    <t>CGA</t>
  </si>
  <si>
    <t>CGB</t>
  </si>
  <si>
    <t>CGC</t>
  </si>
  <si>
    <t>CGD</t>
  </si>
  <si>
    <t>CGE</t>
  </si>
  <si>
    <t>CGF</t>
  </si>
  <si>
    <t>CGG</t>
  </si>
  <si>
    <t>CGH</t>
  </si>
  <si>
    <t>CGI</t>
  </si>
  <si>
    <t>CGJ</t>
  </si>
  <si>
    <t>CGK</t>
  </si>
  <si>
    <t>CGL</t>
  </si>
  <si>
    <t>CGM</t>
  </si>
  <si>
    <t>CGN</t>
  </si>
  <si>
    <t>CGO</t>
  </si>
  <si>
    <t>CGP</t>
  </si>
  <si>
    <t>CGQ</t>
  </si>
  <si>
    <t>CGR</t>
  </si>
  <si>
    <t>CGS</t>
  </si>
  <si>
    <t>CGT</t>
  </si>
  <si>
    <t>CGU</t>
  </si>
  <si>
    <t>CGV</t>
  </si>
  <si>
    <t>CGW</t>
  </si>
  <si>
    <t>CGX</t>
  </si>
  <si>
    <t>CGY</t>
  </si>
  <si>
    <t>CGZ</t>
  </si>
  <si>
    <t>CHA</t>
  </si>
  <si>
    <t>CHB</t>
  </si>
  <si>
    <t>CHC</t>
  </si>
  <si>
    <t>CHD</t>
  </si>
  <si>
    <t>CHE</t>
  </si>
  <si>
    <t>CHF</t>
  </si>
  <si>
    <t>CHG</t>
  </si>
  <si>
    <t>CHH</t>
  </si>
  <si>
    <t>CHI</t>
  </si>
  <si>
    <t>CHJ</t>
  </si>
  <si>
    <t>CHK</t>
  </si>
  <si>
    <t>CHL</t>
  </si>
  <si>
    <t>CHM</t>
  </si>
  <si>
    <t>CHN</t>
  </si>
  <si>
    <t>CHO</t>
  </si>
  <si>
    <t>CHP</t>
  </si>
  <si>
    <t>CHQ</t>
  </si>
  <si>
    <t>CHR</t>
  </si>
  <si>
    <t>CHS</t>
  </si>
  <si>
    <t>CHT</t>
  </si>
  <si>
    <t>CHU</t>
  </si>
  <si>
    <t>CHV</t>
  </si>
  <si>
    <t>CHW</t>
  </si>
  <si>
    <t>CHX</t>
  </si>
  <si>
    <t>CHY</t>
  </si>
  <si>
    <t>CHZ</t>
  </si>
  <si>
    <t>CIA</t>
  </si>
  <si>
    <t>CIB</t>
  </si>
  <si>
    <t>CIC</t>
  </si>
  <si>
    <t>CID</t>
  </si>
  <si>
    <t>CIE</t>
  </si>
  <si>
    <t>CIF</t>
  </si>
  <si>
    <t>CIG</t>
  </si>
  <si>
    <t>CIH</t>
  </si>
  <si>
    <t>CII</t>
  </si>
  <si>
    <t>CIJ</t>
  </si>
  <si>
    <t>CIK</t>
  </si>
  <si>
    <t>CIL</t>
  </si>
  <si>
    <t>CIM</t>
  </si>
  <si>
    <t>CIN</t>
  </si>
  <si>
    <t>CIO</t>
  </si>
  <si>
    <t>CIP</t>
  </si>
  <si>
    <t>CIQ</t>
  </si>
  <si>
    <t>CIR</t>
  </si>
  <si>
    <t>CIS</t>
  </si>
  <si>
    <t>CIT</t>
  </si>
  <si>
    <t>CIU</t>
  </si>
  <si>
    <t>CIV</t>
  </si>
  <si>
    <t>CIW</t>
  </si>
  <si>
    <t>CIX</t>
  </si>
  <si>
    <t>CIY</t>
  </si>
  <si>
    <t>CIZ</t>
  </si>
  <si>
    <t>CJA</t>
  </si>
  <si>
    <t>CJB</t>
  </si>
  <si>
    <t>CJC</t>
  </si>
  <si>
    <t>CJD</t>
  </si>
  <si>
    <t>CJE</t>
  </si>
  <si>
    <t>CJF</t>
  </si>
  <si>
    <t>CJG</t>
  </si>
  <si>
    <t>CJH</t>
  </si>
  <si>
    <t>CJI</t>
  </si>
  <si>
    <t>CJJ</t>
  </si>
  <si>
    <t>CJK</t>
  </si>
  <si>
    <t>CJL</t>
  </si>
  <si>
    <t>CJM</t>
  </si>
  <si>
    <t>CJN</t>
  </si>
  <si>
    <t>CJO</t>
  </si>
  <si>
    <t>CJP</t>
  </si>
  <si>
    <t>CJQ</t>
  </si>
  <si>
    <t>CJR</t>
  </si>
  <si>
    <t>CJS</t>
  </si>
  <si>
    <t>CJT</t>
  </si>
  <si>
    <t>CJU</t>
  </si>
  <si>
    <t>CJV</t>
  </si>
  <si>
    <t>CJW</t>
  </si>
  <si>
    <t>CJX</t>
  </si>
  <si>
    <t>CJY</t>
  </si>
  <si>
    <t>CJZ</t>
  </si>
  <si>
    <t>CKA</t>
  </si>
  <si>
    <t>CKB</t>
  </si>
  <si>
    <t>CKC</t>
  </si>
  <si>
    <t>CKD</t>
  </si>
  <si>
    <t>CKE</t>
  </si>
  <si>
    <t>CKF</t>
  </si>
  <si>
    <t>CKG</t>
  </si>
  <si>
    <t>CKH</t>
  </si>
  <si>
    <t>CKI</t>
  </si>
  <si>
    <t>CKJ</t>
  </si>
  <si>
    <t>CKK</t>
  </si>
  <si>
    <t>CKL</t>
  </si>
  <si>
    <t>CKM</t>
  </si>
  <si>
    <t>CKN</t>
  </si>
  <si>
    <t>CKO</t>
  </si>
  <si>
    <t>CKP</t>
  </si>
  <si>
    <t>CKQ</t>
  </si>
  <si>
    <t>CKR</t>
  </si>
  <si>
    <t>CKS</t>
  </si>
  <si>
    <t>CKT</t>
  </si>
  <si>
    <t>CKU</t>
  </si>
  <si>
    <t>CKV</t>
  </si>
  <si>
    <t>CKW</t>
  </si>
  <si>
    <t>CKX</t>
  </si>
  <si>
    <t>CKY</t>
  </si>
  <si>
    <t>CKZ</t>
  </si>
  <si>
    <t>CLA</t>
  </si>
  <si>
    <t>CLB</t>
  </si>
  <si>
    <t>CLC</t>
  </si>
  <si>
    <t>CLD</t>
  </si>
  <si>
    <t>CLE</t>
  </si>
  <si>
    <t>CLF</t>
  </si>
  <si>
    <t>CLG</t>
  </si>
  <si>
    <t>CLH</t>
  </si>
  <si>
    <t>CLI</t>
  </si>
  <si>
    <t>CLJ</t>
  </si>
  <si>
    <t>CLK</t>
  </si>
  <si>
    <t>CLL</t>
  </si>
  <si>
    <t>CLM</t>
  </si>
  <si>
    <t>CLN</t>
  </si>
  <si>
    <t>CLO</t>
  </si>
  <si>
    <t>CLP</t>
  </si>
  <si>
    <t>CLQ</t>
  </si>
  <si>
    <t>CLR</t>
  </si>
  <si>
    <t>CLS</t>
  </si>
  <si>
    <t>CLT</t>
  </si>
  <si>
    <t>CLU</t>
  </si>
  <si>
    <t>CLV</t>
  </si>
  <si>
    <t>CLW</t>
  </si>
  <si>
    <t>CLX</t>
  </si>
  <si>
    <t>CLY</t>
  </si>
  <si>
    <t>CLZ</t>
  </si>
  <si>
    <t>CMA</t>
  </si>
  <si>
    <t>CMB</t>
  </si>
  <si>
    <t>CMC</t>
  </si>
  <si>
    <t>CMD</t>
  </si>
  <si>
    <t>CME</t>
  </si>
  <si>
    <t>CMF</t>
  </si>
  <si>
    <t>CMG</t>
  </si>
  <si>
    <t>CMH</t>
  </si>
  <si>
    <t>CMI</t>
  </si>
  <si>
    <t>CMJ</t>
  </si>
  <si>
    <t>CMK</t>
  </si>
  <si>
    <t>CML</t>
  </si>
  <si>
    <t>CMM</t>
  </si>
  <si>
    <t>CMN</t>
  </si>
  <si>
    <t>CMO</t>
  </si>
  <si>
    <t>CMP</t>
  </si>
  <si>
    <t>CMQ</t>
  </si>
  <si>
    <t>CMR</t>
  </si>
  <si>
    <t>CMS</t>
  </si>
  <si>
    <t>CMT</t>
  </si>
  <si>
    <t>CMU</t>
  </si>
  <si>
    <t>CMV</t>
  </si>
  <si>
    <t>CMW</t>
  </si>
  <si>
    <t>CMX</t>
  </si>
  <si>
    <t>CMY</t>
  </si>
  <si>
    <t>CMZ</t>
  </si>
  <si>
    <t>CNA</t>
  </si>
  <si>
    <t>CNB</t>
  </si>
  <si>
    <t>CNC</t>
  </si>
  <si>
    <t>CND</t>
  </si>
  <si>
    <t>CNE</t>
  </si>
  <si>
    <t>CNF</t>
  </si>
  <si>
    <t>CNG</t>
  </si>
  <si>
    <t>CNH</t>
  </si>
  <si>
    <t>CNI</t>
  </si>
  <si>
    <t>CNJ</t>
  </si>
  <si>
    <t>CNK</t>
  </si>
  <si>
    <t>CNL</t>
  </si>
  <si>
    <t>CNM</t>
  </si>
  <si>
    <t>CNN</t>
  </si>
  <si>
    <t>CNO</t>
  </si>
  <si>
    <t>CNP</t>
  </si>
  <si>
    <t>CNQ</t>
  </si>
  <si>
    <t>CNR</t>
  </si>
  <si>
    <t>CNS</t>
  </si>
  <si>
    <t>CNT</t>
  </si>
  <si>
    <t>CNU</t>
  </si>
  <si>
    <t>CNV</t>
  </si>
  <si>
    <t>CNW</t>
  </si>
  <si>
    <t>CNX</t>
  </si>
  <si>
    <t>CNY</t>
  </si>
  <si>
    <t>CNZ</t>
  </si>
  <si>
    <t>COA</t>
  </si>
  <si>
    <t>COB</t>
  </si>
  <si>
    <t>COC</t>
  </si>
  <si>
    <t>COD</t>
  </si>
  <si>
    <t>COE</t>
  </si>
  <si>
    <t>COF</t>
  </si>
  <si>
    <t>COG</t>
  </si>
  <si>
    <t>COH</t>
  </si>
  <si>
    <t>COI</t>
  </si>
  <si>
    <t>COJ</t>
  </si>
  <si>
    <t>COK</t>
  </si>
  <si>
    <t>COL</t>
  </si>
  <si>
    <t>COM</t>
  </si>
  <si>
    <t>CON</t>
  </si>
  <si>
    <t>COO</t>
  </si>
  <si>
    <t>COP</t>
  </si>
  <si>
    <t>COQ</t>
  </si>
  <si>
    <t>COR</t>
  </si>
  <si>
    <t>COS</t>
  </si>
  <si>
    <t>COT</t>
  </si>
  <si>
    <t>COU</t>
  </si>
  <si>
    <t>COV</t>
  </si>
  <si>
    <t>COW</t>
  </si>
  <si>
    <t>COX</t>
  </si>
  <si>
    <t>COY</t>
  </si>
  <si>
    <t>COZ</t>
  </si>
  <si>
    <t>CPA</t>
  </si>
  <si>
    <t>CPB</t>
  </si>
  <si>
    <t>CPC</t>
  </si>
  <si>
    <t>CPD</t>
  </si>
  <si>
    <t>CPE</t>
  </si>
  <si>
    <t>CPF</t>
  </si>
  <si>
    <t>CPG</t>
  </si>
  <si>
    <t>CPH</t>
  </si>
  <si>
    <t>CPI</t>
  </si>
  <si>
    <t>CPJ</t>
  </si>
  <si>
    <t>CPK</t>
  </si>
  <si>
    <t>CPL</t>
  </si>
  <si>
    <t>CPM</t>
  </si>
  <si>
    <t>CPN</t>
  </si>
  <si>
    <t>CPO</t>
  </si>
  <si>
    <t>CPP</t>
  </si>
  <si>
    <t>CPQ</t>
  </si>
  <si>
    <t>CPR</t>
  </si>
  <si>
    <t>CPS</t>
  </si>
  <si>
    <t>CPT</t>
  </si>
  <si>
    <t>CPU</t>
  </si>
  <si>
    <t>CPV</t>
  </si>
  <si>
    <t>CPW</t>
  </si>
  <si>
    <t>CPX</t>
  </si>
  <si>
    <t>CPY</t>
  </si>
  <si>
    <t>CPZ</t>
  </si>
  <si>
    <t>CQA</t>
  </si>
  <si>
    <t>CQB</t>
  </si>
  <si>
    <t>CQC</t>
  </si>
  <si>
    <t>CQD</t>
  </si>
  <si>
    <t>CQE</t>
  </si>
  <si>
    <t>CQF</t>
  </si>
  <si>
    <t>CQG</t>
  </si>
  <si>
    <t>CQH</t>
  </si>
  <si>
    <t>CQI</t>
  </si>
  <si>
    <t>CQJ</t>
  </si>
  <si>
    <t>CQK</t>
  </si>
  <si>
    <t>CQL</t>
  </si>
  <si>
    <t>CQM</t>
  </si>
  <si>
    <t>CQN</t>
  </si>
  <si>
    <t>CQO</t>
  </si>
  <si>
    <t>CQP</t>
  </si>
  <si>
    <t>CQQ</t>
  </si>
  <si>
    <t>CQR</t>
  </si>
  <si>
    <t>CQS</t>
  </si>
  <si>
    <t>CQT</t>
  </si>
  <si>
    <t>CQU</t>
  </si>
  <si>
    <t>CQV</t>
  </si>
  <si>
    <t>CQW</t>
  </si>
  <si>
    <t>CQX</t>
  </si>
  <si>
    <t>CQY</t>
  </si>
  <si>
    <t>CQZ</t>
  </si>
  <si>
    <t>CRA</t>
  </si>
  <si>
    <t>CRB</t>
  </si>
  <si>
    <t>CRC</t>
  </si>
  <si>
    <t>CRD</t>
  </si>
  <si>
    <t>CRE</t>
  </si>
  <si>
    <t>CRF</t>
  </si>
  <si>
    <t>CRG</t>
  </si>
  <si>
    <t>CRH</t>
  </si>
  <si>
    <t>CRI</t>
  </si>
  <si>
    <t>CRJ</t>
  </si>
  <si>
    <t>CRK</t>
  </si>
  <si>
    <t>CRL</t>
  </si>
  <si>
    <t>CRM</t>
  </si>
  <si>
    <t>CRN</t>
  </si>
  <si>
    <t>CRO</t>
  </si>
  <si>
    <t>CRP</t>
  </si>
  <si>
    <t>CRQ</t>
  </si>
  <si>
    <t>CRR</t>
  </si>
  <si>
    <t>CRS</t>
  </si>
  <si>
    <t>CRT</t>
  </si>
  <si>
    <t>CRU</t>
  </si>
  <si>
    <t>CRV</t>
  </si>
  <si>
    <t>CRW</t>
  </si>
  <si>
    <t>CRX</t>
  </si>
  <si>
    <t>CRY</t>
  </si>
  <si>
    <t>CRZ</t>
  </si>
  <si>
    <t>CSA</t>
  </si>
  <si>
    <t>CSB</t>
  </si>
  <si>
    <t>CSC</t>
  </si>
  <si>
    <t>CSD</t>
  </si>
  <si>
    <t>CSE</t>
  </si>
  <si>
    <t>CSF</t>
  </si>
  <si>
    <t>CSG</t>
  </si>
  <si>
    <t>CSH</t>
  </si>
  <si>
    <t>CSI</t>
  </si>
  <si>
    <t>CSJ</t>
  </si>
  <si>
    <t>CSK</t>
  </si>
  <si>
    <t>CSL</t>
  </si>
  <si>
    <t>CSM</t>
  </si>
  <si>
    <t>CSN</t>
  </si>
  <si>
    <t>CSO</t>
  </si>
  <si>
    <t>CSP</t>
  </si>
  <si>
    <t>CSQ</t>
  </si>
  <si>
    <t>CSR</t>
  </si>
  <si>
    <t>CSS</t>
  </si>
  <si>
    <t>CST</t>
  </si>
  <si>
    <t>CSU</t>
  </si>
  <si>
    <t>CSV</t>
  </si>
  <si>
    <t>CSW</t>
  </si>
  <si>
    <t>CSX</t>
  </si>
  <si>
    <t>CSY</t>
  </si>
  <si>
    <t>CSZ</t>
  </si>
  <si>
    <t>CTA</t>
  </si>
  <si>
    <t>CTB</t>
  </si>
  <si>
    <t>CTC</t>
  </si>
  <si>
    <t>CTD</t>
  </si>
  <si>
    <t>CTE</t>
  </si>
  <si>
    <t>CTF</t>
  </si>
  <si>
    <t>CTG</t>
  </si>
  <si>
    <t>CTH</t>
  </si>
  <si>
    <t>CTI</t>
  </si>
  <si>
    <t>CTJ</t>
  </si>
  <si>
    <t>CTK</t>
  </si>
  <si>
    <t>CTL</t>
  </si>
  <si>
    <t>CTM</t>
  </si>
  <si>
    <t>CTN</t>
  </si>
  <si>
    <t>CTO</t>
  </si>
  <si>
    <t>CTP</t>
  </si>
  <si>
    <t>CTQ</t>
  </si>
  <si>
    <t>CTR</t>
  </si>
  <si>
    <t>CTS</t>
  </si>
  <si>
    <t>CTT</t>
  </si>
  <si>
    <t>CTU</t>
  </si>
  <si>
    <t>CTV</t>
  </si>
  <si>
    <t>CTW</t>
  </si>
  <si>
    <t>CTX</t>
  </si>
  <si>
    <t>CTY</t>
  </si>
  <si>
    <t>CTZ</t>
  </si>
  <si>
    <t>CUA</t>
  </si>
  <si>
    <t>CUB</t>
  </si>
  <si>
    <t>CUC</t>
  </si>
  <si>
    <t>CUD</t>
  </si>
  <si>
    <t>CUE</t>
  </si>
  <si>
    <t>CUF</t>
  </si>
  <si>
    <t>CUG</t>
  </si>
  <si>
    <t>CUH</t>
  </si>
  <si>
    <t>CUI</t>
  </si>
  <si>
    <t>CUJ</t>
  </si>
  <si>
    <t>CUK</t>
  </si>
  <si>
    <t>CUL</t>
  </si>
  <si>
    <t>CUM</t>
  </si>
  <si>
    <t>CUN</t>
  </si>
  <si>
    <t>CUO</t>
  </si>
  <si>
    <t>CUP</t>
  </si>
  <si>
    <t>CUQ</t>
  </si>
  <si>
    <t>CUR</t>
  </si>
  <si>
    <t>CUS</t>
  </si>
  <si>
    <t>CUT</t>
  </si>
  <si>
    <t>CUU</t>
  </si>
  <si>
    <t>CUV</t>
  </si>
  <si>
    <t>CUW</t>
  </si>
  <si>
    <t>CUX</t>
  </si>
  <si>
    <t>CUY</t>
  </si>
  <si>
    <t>CUZ</t>
  </si>
  <si>
    <t>CVA</t>
  </si>
  <si>
    <t>CVB</t>
  </si>
  <si>
    <t>CVC</t>
  </si>
  <si>
    <t>CVD</t>
  </si>
  <si>
    <t>CVE</t>
  </si>
  <si>
    <t>CVF</t>
  </si>
  <si>
    <t>CVG</t>
  </si>
  <si>
    <t>CVH</t>
  </si>
  <si>
    <t>CVI</t>
  </si>
  <si>
    <t>CVJ</t>
  </si>
  <si>
    <t>CVK</t>
  </si>
  <si>
    <t>CVL</t>
  </si>
  <si>
    <t>CVM</t>
  </si>
  <si>
    <t>CVN</t>
  </si>
  <si>
    <t>CVO</t>
  </si>
  <si>
    <t>CVP</t>
  </si>
  <si>
    <t>CVQ</t>
  </si>
  <si>
    <t>CVR</t>
  </si>
  <si>
    <t>CVS</t>
  </si>
  <si>
    <t>CVT</t>
  </si>
  <si>
    <t>CVU</t>
  </si>
  <si>
    <t>CVV</t>
  </si>
  <si>
    <t>CVW</t>
  </si>
  <si>
    <t>CVX</t>
  </si>
  <si>
    <t>CVY</t>
  </si>
  <si>
    <t>CVZ</t>
  </si>
  <si>
    <t>CWA</t>
  </si>
  <si>
    <t>CWB</t>
  </si>
  <si>
    <t>CWC</t>
  </si>
  <si>
    <t>CWD</t>
  </si>
  <si>
    <t>CWE</t>
  </si>
  <si>
    <t>CWF</t>
  </si>
  <si>
    <t>CWG</t>
  </si>
  <si>
    <t>CWH</t>
  </si>
  <si>
    <t>CWI</t>
  </si>
  <si>
    <t>CWJ</t>
  </si>
  <si>
    <t>CWK</t>
  </si>
  <si>
    <t>CWL</t>
  </si>
  <si>
    <t>CWM</t>
  </si>
  <si>
    <t>CWN</t>
  </si>
  <si>
    <t>CWO</t>
  </si>
  <si>
    <t>CWP</t>
  </si>
  <si>
    <t>CWQ</t>
  </si>
  <si>
    <t>CWR</t>
  </si>
  <si>
    <t>CWS</t>
  </si>
  <si>
    <t>CWT</t>
  </si>
  <si>
    <t>CWU</t>
  </si>
  <si>
    <t>CWV</t>
  </si>
  <si>
    <t>CWW</t>
  </si>
  <si>
    <t>CWX</t>
  </si>
  <si>
    <t>CWY</t>
  </si>
  <si>
    <t>CWZ</t>
  </si>
  <si>
    <t>CXA</t>
  </si>
  <si>
    <t>CXB</t>
  </si>
  <si>
    <t>CXC</t>
  </si>
  <si>
    <t>CXD</t>
  </si>
  <si>
    <t>CXE</t>
  </si>
  <si>
    <t>CXF</t>
  </si>
  <si>
    <t>CXG</t>
  </si>
  <si>
    <t>CXH</t>
  </si>
  <si>
    <t>CXI</t>
  </si>
  <si>
    <t>CXJ</t>
  </si>
  <si>
    <t>CXK</t>
  </si>
  <si>
    <t>CXL</t>
  </si>
  <si>
    <t>CXM</t>
  </si>
  <si>
    <t>CXN</t>
  </si>
  <si>
    <t>CXO</t>
  </si>
  <si>
    <t>CXP</t>
  </si>
  <si>
    <t>CXQ</t>
  </si>
  <si>
    <t>CXR</t>
  </si>
  <si>
    <t>CXS</t>
  </si>
  <si>
    <t>CXT</t>
  </si>
  <si>
    <t>CXU</t>
  </si>
  <si>
    <t>CXV</t>
  </si>
  <si>
    <t>CXW</t>
  </si>
  <si>
    <t>CXX</t>
  </si>
  <si>
    <t>CXY</t>
  </si>
  <si>
    <t>CXZ</t>
  </si>
  <si>
    <t>CYA</t>
  </si>
  <si>
    <t>CYB</t>
  </si>
  <si>
    <t>CYC</t>
  </si>
  <si>
    <t>CYD</t>
  </si>
  <si>
    <t>CYE</t>
  </si>
  <si>
    <t>CYF</t>
  </si>
  <si>
    <t>CYG</t>
  </si>
  <si>
    <t>CYH</t>
  </si>
  <si>
    <t>CYI</t>
  </si>
  <si>
    <t>CYJ</t>
  </si>
  <si>
    <t>CYK</t>
  </si>
  <si>
    <t>CYL</t>
  </si>
  <si>
    <t>CYM</t>
  </si>
  <si>
    <t>CYN</t>
  </si>
  <si>
    <t>CYO</t>
  </si>
  <si>
    <t>CYP</t>
  </si>
  <si>
    <t>CYQ</t>
  </si>
  <si>
    <t>CYR</t>
  </si>
  <si>
    <t>CYS</t>
  </si>
  <si>
    <t>CYT</t>
  </si>
  <si>
    <t>CYU</t>
  </si>
  <si>
    <t>CYV</t>
  </si>
  <si>
    <t>CYW</t>
  </si>
  <si>
    <t>CYX</t>
  </si>
  <si>
    <t>CYY</t>
  </si>
  <si>
    <t>CYZ</t>
  </si>
  <si>
    <t>CZA</t>
  </si>
  <si>
    <t>CZB</t>
  </si>
  <si>
    <t>CZC</t>
  </si>
  <si>
    <t>CZD</t>
  </si>
  <si>
    <t>CZE</t>
  </si>
  <si>
    <t>CZF</t>
  </si>
  <si>
    <t>CZG</t>
  </si>
  <si>
    <t>CZH</t>
  </si>
  <si>
    <t>CZI</t>
  </si>
  <si>
    <t>CZJ</t>
  </si>
  <si>
    <t>CZK</t>
  </si>
  <si>
    <t>CZL</t>
  </si>
  <si>
    <t>CZM</t>
  </si>
  <si>
    <t>CZN</t>
  </si>
  <si>
    <t>CZO</t>
  </si>
  <si>
    <t>CZP</t>
  </si>
  <si>
    <t>CZQ</t>
  </si>
  <si>
    <t>CZR</t>
  </si>
  <si>
    <t>CZS</t>
  </si>
  <si>
    <t>CZT</t>
  </si>
  <si>
    <t>CZU</t>
  </si>
  <si>
    <t>CZV</t>
  </si>
  <si>
    <t>CZW</t>
  </si>
  <si>
    <t>CZX</t>
  </si>
  <si>
    <t>CZY</t>
  </si>
  <si>
    <t>CZZ</t>
  </si>
  <si>
    <t>DAA</t>
  </si>
  <si>
    <t>DAB</t>
  </si>
  <si>
    <t>DAC</t>
  </si>
  <si>
    <t>DAD</t>
  </si>
  <si>
    <t>DAE</t>
  </si>
  <si>
    <t>DAF</t>
  </si>
  <si>
    <t>DAG</t>
  </si>
  <si>
    <t>DAH</t>
  </si>
  <si>
    <t>DAI</t>
  </si>
  <si>
    <t>DAJ</t>
  </si>
  <si>
    <t>DAK</t>
  </si>
  <si>
    <t>DAL</t>
  </si>
  <si>
    <t>DAM</t>
  </si>
  <si>
    <t>DAN</t>
  </si>
  <si>
    <t>DAO</t>
  </si>
  <si>
    <t>DAP</t>
  </si>
  <si>
    <t>DAQ</t>
  </si>
  <si>
    <t>DAR</t>
  </si>
  <si>
    <t>DAS</t>
  </si>
  <si>
    <t>DAT</t>
  </si>
  <si>
    <t>DAU</t>
  </si>
  <si>
    <t>DAV</t>
  </si>
  <si>
    <t>DAW</t>
  </si>
  <si>
    <t>DAX</t>
  </si>
  <si>
    <t>DAY</t>
  </si>
  <si>
    <t>DAZ</t>
  </si>
  <si>
    <t>DBA</t>
  </si>
  <si>
    <t>DBB</t>
  </si>
  <si>
    <t>DBC</t>
  </si>
  <si>
    <t>DBD</t>
  </si>
  <si>
    <t>DBE</t>
  </si>
  <si>
    <t>DBF</t>
  </si>
  <si>
    <t>DBG</t>
  </si>
  <si>
    <t>DBH</t>
  </si>
  <si>
    <t>DBI</t>
  </si>
  <si>
    <t>DBJ</t>
  </si>
  <si>
    <t>DBK</t>
  </si>
  <si>
    <t>DBL</t>
  </si>
  <si>
    <t>DBM</t>
  </si>
  <si>
    <t>DBN</t>
  </si>
  <si>
    <t>DBO</t>
  </si>
  <si>
    <t>DBP</t>
  </si>
  <si>
    <t>DBQ</t>
  </si>
  <si>
    <t>DBR</t>
  </si>
  <si>
    <t>DBS</t>
  </si>
  <si>
    <t>DBT</t>
  </si>
  <si>
    <t>DBU</t>
  </si>
  <si>
    <t>DBV</t>
  </si>
  <si>
    <t>DBW</t>
  </si>
  <si>
    <t>DBX</t>
  </si>
  <si>
    <t>DBY</t>
  </si>
  <si>
    <t>DBZ</t>
  </si>
  <si>
    <t>DCA</t>
  </si>
  <si>
    <t>DCB</t>
  </si>
  <si>
    <t>DCC</t>
  </si>
  <si>
    <t>DCD</t>
  </si>
  <si>
    <t>DCE</t>
  </si>
  <si>
    <t>DCF</t>
  </si>
  <si>
    <t>DCG</t>
  </si>
  <si>
    <t>DCH</t>
  </si>
  <si>
    <t>DCI</t>
  </si>
  <si>
    <t>DCJ</t>
  </si>
  <si>
    <t>DCK</t>
  </si>
  <si>
    <t>DCL</t>
  </si>
  <si>
    <t>DCM</t>
  </si>
  <si>
    <t>DCN</t>
  </si>
  <si>
    <t>DCO</t>
  </si>
  <si>
    <t>DCP</t>
  </si>
  <si>
    <t>DCQ</t>
  </si>
  <si>
    <t>DCR</t>
  </si>
  <si>
    <t>DCS</t>
  </si>
  <si>
    <t>DCT</t>
  </si>
  <si>
    <t>DCU</t>
  </si>
  <si>
    <t>DCV</t>
  </si>
  <si>
    <t>DCW</t>
  </si>
  <si>
    <t>DCX</t>
  </si>
  <si>
    <t>DCY</t>
  </si>
  <si>
    <t>DCZ</t>
  </si>
  <si>
    <t>DDA</t>
  </si>
  <si>
    <t>DDB</t>
  </si>
  <si>
    <t>DDC</t>
  </si>
  <si>
    <t>DDD</t>
  </si>
  <si>
    <t>DDE</t>
  </si>
  <si>
    <t>DDF</t>
  </si>
  <si>
    <t>DDG</t>
  </si>
  <si>
    <t>DDH</t>
  </si>
  <si>
    <t>DDI</t>
  </si>
  <si>
    <t>DDJ</t>
  </si>
  <si>
    <t>DDK</t>
  </si>
  <si>
    <t>DDL</t>
  </si>
  <si>
    <t>DDM</t>
  </si>
  <si>
    <t>DDN</t>
  </si>
  <si>
    <t>DDO</t>
  </si>
  <si>
    <t>DDP</t>
  </si>
  <si>
    <t>DDQ</t>
  </si>
  <si>
    <t>DDR</t>
  </si>
  <si>
    <t>DDS</t>
  </si>
  <si>
    <t>DDT</t>
  </si>
  <si>
    <t>DDU</t>
  </si>
  <si>
    <t>DDV</t>
  </si>
  <si>
    <t>DDW</t>
  </si>
  <si>
    <t>DDX</t>
  </si>
  <si>
    <t>DDY</t>
  </si>
  <si>
    <t>DDZ</t>
  </si>
  <si>
    <t>DEA</t>
  </si>
  <si>
    <t>DEB</t>
  </si>
  <si>
    <t>DEC</t>
  </si>
  <si>
    <t>DED</t>
  </si>
  <si>
    <t>DEE</t>
  </si>
  <si>
    <t>DEF</t>
  </si>
  <si>
    <t>DEG</t>
  </si>
  <si>
    <t>DEH</t>
  </si>
  <si>
    <t>DEI</t>
  </si>
  <si>
    <t>DEJ</t>
  </si>
  <si>
    <t>DEK</t>
  </si>
  <si>
    <t>DEL</t>
  </si>
  <si>
    <t>DEM</t>
  </si>
  <si>
    <t>DEN</t>
  </si>
  <si>
    <t>DEO</t>
  </si>
  <si>
    <t>DEP</t>
  </si>
  <si>
    <t>DEQ</t>
  </si>
  <si>
    <t>DER</t>
  </si>
  <si>
    <t>DES</t>
  </si>
  <si>
    <t>DET</t>
  </si>
  <si>
    <t>DEU</t>
  </si>
  <si>
    <t>DEV</t>
  </si>
  <si>
    <t>DEW</t>
  </si>
  <si>
    <t>DEX</t>
  </si>
  <si>
    <t>DEY</t>
  </si>
  <si>
    <t>DEZ</t>
  </si>
  <si>
    <t>DFA</t>
  </si>
  <si>
    <t>DFB</t>
  </si>
  <si>
    <t>DFC</t>
  </si>
  <si>
    <t>DFD</t>
  </si>
  <si>
    <t>DFE</t>
  </si>
  <si>
    <t>DFF</t>
  </si>
  <si>
    <t>DFG</t>
  </si>
  <si>
    <t>DFH</t>
  </si>
  <si>
    <t>DFI</t>
  </si>
  <si>
    <t>DFJ</t>
  </si>
  <si>
    <t>DFK</t>
  </si>
  <si>
    <t>DFL</t>
  </si>
  <si>
    <t>DFM</t>
  </si>
  <si>
    <t>DFN</t>
  </si>
  <si>
    <t>DFO</t>
  </si>
  <si>
    <t>DFP</t>
  </si>
  <si>
    <t>DFQ</t>
  </si>
  <si>
    <t>DFR</t>
  </si>
  <si>
    <t>DFS</t>
  </si>
  <si>
    <t>DFT</t>
  </si>
  <si>
    <t>DFU</t>
  </si>
  <si>
    <t>DFV</t>
  </si>
  <si>
    <t>DFW</t>
  </si>
  <si>
    <t>DFX</t>
  </si>
  <si>
    <t>DFY</t>
  </si>
  <si>
    <t>DFZ</t>
  </si>
  <si>
    <t>DGA</t>
  </si>
  <si>
    <t>DGB</t>
  </si>
  <si>
    <t>DGC</t>
  </si>
  <si>
    <t>DGD</t>
  </si>
  <si>
    <t>DGE</t>
  </si>
  <si>
    <t>DGF</t>
  </si>
  <si>
    <t>DGG</t>
  </si>
  <si>
    <t>DGH</t>
  </si>
  <si>
    <t>DGI</t>
  </si>
  <si>
    <t>DGJ</t>
  </si>
  <si>
    <t>DGK</t>
  </si>
  <si>
    <t>DGL</t>
  </si>
  <si>
    <t>DGM</t>
  </si>
  <si>
    <t>DGN</t>
  </si>
  <si>
    <t>DGO</t>
  </si>
  <si>
    <t>DGP</t>
  </si>
  <si>
    <t>DGQ</t>
  </si>
  <si>
    <t>DGR</t>
  </si>
  <si>
    <t>DGS</t>
  </si>
  <si>
    <t>DGT</t>
  </si>
  <si>
    <t>DGU</t>
  </si>
  <si>
    <t>DGV</t>
  </si>
  <si>
    <t>DGW</t>
  </si>
  <si>
    <t>DGX</t>
  </si>
  <si>
    <t>DGY</t>
  </si>
  <si>
    <t>DGZ</t>
  </si>
  <si>
    <t>DHA</t>
  </si>
  <si>
    <t>DHB</t>
  </si>
  <si>
    <t>DHC</t>
  </si>
  <si>
    <t>DHD</t>
  </si>
  <si>
    <t>DHE</t>
  </si>
  <si>
    <t>DHF</t>
  </si>
  <si>
    <t>DHG</t>
  </si>
  <si>
    <t>DHH</t>
  </si>
  <si>
    <t>DHI</t>
  </si>
  <si>
    <t>DHJ</t>
  </si>
  <si>
    <t>DHK</t>
  </si>
  <si>
    <t>DHL</t>
  </si>
  <si>
    <t>DHM</t>
  </si>
  <si>
    <t>DHN</t>
  </si>
  <si>
    <t>DHO</t>
  </si>
  <si>
    <t>DHP</t>
  </si>
  <si>
    <t>DHQ</t>
  </si>
  <si>
    <t>DHR</t>
  </si>
  <si>
    <t>DHS</t>
  </si>
  <si>
    <t>DHT</t>
  </si>
  <si>
    <t>DHU</t>
  </si>
  <si>
    <t>DHV</t>
  </si>
  <si>
    <t>DHW</t>
  </si>
  <si>
    <t>DHX</t>
  </si>
  <si>
    <t>DHY</t>
  </si>
  <si>
    <t>DHZ</t>
  </si>
  <si>
    <t>DIA</t>
  </si>
  <si>
    <t>DIB</t>
  </si>
  <si>
    <t>DIC</t>
  </si>
  <si>
    <t>DID</t>
  </si>
  <si>
    <t>DIE</t>
  </si>
  <si>
    <t>DIF</t>
  </si>
  <si>
    <t>DIG</t>
  </si>
  <si>
    <t>DIH</t>
  </si>
  <si>
    <t>DII</t>
  </si>
  <si>
    <t>DIJ</t>
  </si>
  <si>
    <t>DIK</t>
  </si>
  <si>
    <t>DIL</t>
  </si>
  <si>
    <t>DIM</t>
  </si>
  <si>
    <t>DIN</t>
  </si>
  <si>
    <t>DIO</t>
  </si>
  <si>
    <t>DIP</t>
  </si>
  <si>
    <t>DIQ</t>
  </si>
  <si>
    <t>DIR</t>
  </si>
  <si>
    <t>DIS</t>
  </si>
  <si>
    <t>DIT</t>
  </si>
  <si>
    <t>DIU</t>
  </si>
  <si>
    <t>DIV</t>
  </si>
  <si>
    <t>DIW</t>
  </si>
  <si>
    <t>DIX</t>
  </si>
  <si>
    <t>DIY</t>
  </si>
  <si>
    <t>DIZ</t>
  </si>
  <si>
    <t>DJA</t>
  </si>
  <si>
    <t>DJB</t>
  </si>
  <si>
    <t>DJC</t>
  </si>
  <si>
    <t>DJD</t>
  </si>
  <si>
    <t>DJE</t>
  </si>
  <si>
    <t>DJF</t>
  </si>
  <si>
    <t>DJG</t>
  </si>
  <si>
    <t>DJH</t>
  </si>
  <si>
    <t>DJI</t>
  </si>
  <si>
    <t>DJJ</t>
  </si>
  <si>
    <t>DJK</t>
  </si>
  <si>
    <t>DJL</t>
  </si>
  <si>
    <t>DJM</t>
  </si>
  <si>
    <t>DJN</t>
  </si>
  <si>
    <t>DJO</t>
  </si>
  <si>
    <t>DJP</t>
  </si>
  <si>
    <t>DJQ</t>
  </si>
  <si>
    <t>DJR</t>
  </si>
  <si>
    <t>DJS</t>
  </si>
  <si>
    <t>DJT</t>
  </si>
  <si>
    <t>DJU</t>
  </si>
  <si>
    <t>DJV</t>
  </si>
  <si>
    <t>DJW</t>
  </si>
  <si>
    <t>DJX</t>
  </si>
  <si>
    <t>DJY</t>
  </si>
  <si>
    <t>DJZ</t>
  </si>
  <si>
    <t>DKA</t>
  </si>
  <si>
    <t>DKB</t>
  </si>
  <si>
    <t>DKC</t>
  </si>
  <si>
    <t>DKD</t>
  </si>
  <si>
    <t>DKE</t>
  </si>
  <si>
    <t>DKF</t>
  </si>
  <si>
    <t>DKG</t>
  </si>
  <si>
    <t>DKH</t>
  </si>
  <si>
    <t>DKI</t>
  </si>
  <si>
    <t>DKJ</t>
  </si>
  <si>
    <t>DKK</t>
  </si>
  <si>
    <t>DKL</t>
  </si>
  <si>
    <t>DKM</t>
  </si>
  <si>
    <t>DKN</t>
  </si>
  <si>
    <t>DKO</t>
  </si>
  <si>
    <t>DKP</t>
  </si>
  <si>
    <t>DKQ</t>
  </si>
  <si>
    <t>DKR</t>
  </si>
  <si>
    <t>DKS</t>
  </si>
  <si>
    <t>DKT</t>
  </si>
  <si>
    <t>DKU</t>
  </si>
  <si>
    <t>DKV</t>
  </si>
  <si>
    <t>DKW</t>
  </si>
  <si>
    <t>DKX</t>
  </si>
  <si>
    <t>DKY</t>
  </si>
  <si>
    <t>DKZ</t>
  </si>
  <si>
    <t>DLA</t>
  </si>
  <si>
    <t>DLB</t>
  </si>
  <si>
    <t>DLC</t>
  </si>
  <si>
    <t>DLD</t>
  </si>
  <si>
    <t>DLE</t>
  </si>
  <si>
    <t>DLF</t>
  </si>
  <si>
    <t>DLG</t>
  </si>
  <si>
    <t>DLH</t>
  </si>
  <si>
    <t>DLI</t>
  </si>
  <si>
    <t>DLJ</t>
  </si>
  <si>
    <t>DLK</t>
  </si>
  <si>
    <t>DLL</t>
  </si>
  <si>
    <t>DLM</t>
  </si>
  <si>
    <t>DLN</t>
  </si>
  <si>
    <t>DLO</t>
  </si>
  <si>
    <t>DLP</t>
  </si>
  <si>
    <t>DLQ</t>
  </si>
  <si>
    <t>DLR</t>
  </si>
  <si>
    <t>DLS</t>
  </si>
  <si>
    <t>DLT</t>
  </si>
  <si>
    <t>DLU</t>
  </si>
  <si>
    <t>DLV</t>
  </si>
  <si>
    <t>DLW</t>
  </si>
  <si>
    <t>DLX</t>
  </si>
  <si>
    <t>DLY</t>
  </si>
  <si>
    <t>DLZ</t>
  </si>
  <si>
    <t>DMA</t>
  </si>
  <si>
    <t>DMB</t>
  </si>
  <si>
    <t>DMC</t>
  </si>
  <si>
    <t>DMD</t>
  </si>
  <si>
    <t>DME</t>
  </si>
  <si>
    <t>DMF</t>
  </si>
  <si>
    <t>DMG</t>
  </si>
  <si>
    <t>DMH</t>
  </si>
  <si>
    <t>DMI</t>
  </si>
  <si>
    <t>DMJ</t>
  </si>
  <si>
    <t>DMK</t>
  </si>
  <si>
    <t>DML</t>
  </si>
  <si>
    <t>DMM</t>
  </si>
  <si>
    <t>DMN</t>
  </si>
  <si>
    <t>DMO</t>
  </si>
  <si>
    <t>DMP</t>
  </si>
  <si>
    <t>DMQ</t>
  </si>
  <si>
    <t>DMR</t>
  </si>
  <si>
    <t>DMS</t>
  </si>
  <si>
    <t>DMT</t>
  </si>
  <si>
    <t>DMU</t>
  </si>
  <si>
    <t>DMV</t>
  </si>
  <si>
    <t>DMW</t>
  </si>
  <si>
    <t>DMX</t>
  </si>
  <si>
    <t>DMY</t>
  </si>
  <si>
    <t>DMZ</t>
  </si>
  <si>
    <t>DNA</t>
  </si>
  <si>
    <t>DNB</t>
  </si>
  <si>
    <t>DNC</t>
  </si>
  <si>
    <t>DND</t>
  </si>
  <si>
    <t>DNE</t>
  </si>
  <si>
    <t>DNF</t>
  </si>
  <si>
    <t>DNG</t>
  </si>
  <si>
    <t>DNH</t>
  </si>
  <si>
    <t>DNI</t>
  </si>
  <si>
    <t>DNJ</t>
  </si>
  <si>
    <t>DNK</t>
  </si>
  <si>
    <t>DNL</t>
  </si>
  <si>
    <t>DNM</t>
  </si>
  <si>
    <t>DNN</t>
  </si>
  <si>
    <t>DNO</t>
  </si>
  <si>
    <t>DNP</t>
  </si>
  <si>
    <t>DNQ</t>
  </si>
  <si>
    <t>DNR</t>
  </si>
  <si>
    <t>DNS</t>
  </si>
  <si>
    <t>DNT</t>
  </si>
  <si>
    <t>DNU</t>
  </si>
  <si>
    <t>DNV</t>
  </si>
  <si>
    <t>DNW</t>
  </si>
  <si>
    <t>DNX</t>
  </si>
  <si>
    <t>DNY</t>
  </si>
  <si>
    <t>DNZ</t>
  </si>
  <si>
    <t>DOA</t>
  </si>
  <si>
    <t>DOB</t>
  </si>
  <si>
    <t>DOC</t>
  </si>
  <si>
    <t>DOD</t>
  </si>
  <si>
    <t>DOE</t>
  </si>
  <si>
    <t>DOF</t>
  </si>
  <si>
    <t>DOG</t>
  </si>
  <si>
    <t>DOH</t>
  </si>
  <si>
    <t>DOI</t>
  </si>
  <si>
    <t>DOJ</t>
  </si>
  <si>
    <t>DOK</t>
  </si>
  <si>
    <t>DOL</t>
  </si>
  <si>
    <t>DOM</t>
  </si>
  <si>
    <t>DON</t>
  </si>
  <si>
    <t>DOO</t>
  </si>
  <si>
    <t>DOP</t>
  </si>
  <si>
    <t>DOQ</t>
  </si>
  <si>
    <t>DOR</t>
  </si>
  <si>
    <t>DOS</t>
  </si>
  <si>
    <t>DOT</t>
  </si>
  <si>
    <t>DOU</t>
  </si>
  <si>
    <t>DOV</t>
  </si>
  <si>
    <t>DOW</t>
  </si>
  <si>
    <t>DOX</t>
  </si>
  <si>
    <t>DOY</t>
  </si>
  <si>
    <t>DOZ</t>
  </si>
  <si>
    <t>DPA</t>
  </si>
  <si>
    <t>DPB</t>
  </si>
  <si>
    <t>DPC</t>
  </si>
  <si>
    <t>DPD</t>
  </si>
  <si>
    <t>DPE</t>
  </si>
  <si>
    <t>DPF</t>
  </si>
  <si>
    <t>DPG</t>
  </si>
  <si>
    <t>DPH</t>
  </si>
  <si>
    <t>DPI</t>
  </si>
  <si>
    <t>DPJ</t>
  </si>
  <si>
    <t>DPK</t>
  </si>
  <si>
    <t>DPL</t>
  </si>
  <si>
    <t>DPM</t>
  </si>
  <si>
    <t>DPN</t>
  </si>
  <si>
    <t>DPO</t>
  </si>
  <si>
    <t>DPP</t>
  </si>
  <si>
    <t>DPQ</t>
  </si>
  <si>
    <t>DPR</t>
  </si>
  <si>
    <t>DPS</t>
  </si>
  <si>
    <t>DPT</t>
  </si>
  <si>
    <t>DPU</t>
  </si>
  <si>
    <t>DPV</t>
  </si>
  <si>
    <t>DPW</t>
  </si>
  <si>
    <t>DPX</t>
  </si>
  <si>
    <t>DPY</t>
  </si>
  <si>
    <t>DPZ</t>
  </si>
  <si>
    <t>DQA</t>
  </si>
  <si>
    <t>DQB</t>
  </si>
  <si>
    <t>DQC</t>
  </si>
  <si>
    <t>DQD</t>
  </si>
  <si>
    <t>DQE</t>
  </si>
  <si>
    <t>DQF</t>
  </si>
  <si>
    <t>DQG</t>
  </si>
  <si>
    <t>DQH</t>
  </si>
  <si>
    <t>DQI</t>
  </si>
  <si>
    <t>DQJ</t>
  </si>
  <si>
    <t>DQK</t>
  </si>
  <si>
    <t>DQL</t>
  </si>
  <si>
    <t>DQM</t>
  </si>
  <si>
    <t>DQN</t>
  </si>
  <si>
    <t>DQO</t>
  </si>
  <si>
    <t>DQP</t>
  </si>
  <si>
    <t>DQQ</t>
  </si>
  <si>
    <t>DQR</t>
  </si>
  <si>
    <t>DQS</t>
  </si>
  <si>
    <t>DQT</t>
  </si>
  <si>
    <t>DQU</t>
  </si>
  <si>
    <t>DQV</t>
  </si>
  <si>
    <t>DQW</t>
  </si>
  <si>
    <t>DQX</t>
  </si>
  <si>
    <t>DQY</t>
  </si>
  <si>
    <t>DQZ</t>
  </si>
  <si>
    <t>DRA</t>
  </si>
  <si>
    <t>DRB</t>
  </si>
  <si>
    <t>DRC</t>
  </si>
  <si>
    <t>DRD</t>
  </si>
  <si>
    <t>DRE</t>
  </si>
  <si>
    <t>DRF</t>
  </si>
  <si>
    <t>DRG</t>
  </si>
  <si>
    <t>DRH</t>
  </si>
  <si>
    <t>DRI</t>
  </si>
  <si>
    <t>DRJ</t>
  </si>
  <si>
    <t>DRK</t>
  </si>
  <si>
    <t>DRL</t>
  </si>
  <si>
    <t>DRM</t>
  </si>
  <si>
    <t>DRN</t>
  </si>
  <si>
    <t>DRO</t>
  </si>
  <si>
    <t>DRP</t>
  </si>
  <si>
    <t>DRQ</t>
  </si>
  <si>
    <t>DRR</t>
  </si>
  <si>
    <t>DRS</t>
  </si>
  <si>
    <t>DRT</t>
  </si>
  <si>
    <t>DRU</t>
  </si>
  <si>
    <t>DRV</t>
  </si>
  <si>
    <t>DRW</t>
  </si>
  <si>
    <t>DRX</t>
  </si>
  <si>
    <t>DRY</t>
  </si>
  <si>
    <t>DRZ</t>
  </si>
  <si>
    <t>DSA</t>
  </si>
  <si>
    <t>DSB</t>
  </si>
  <si>
    <t>DSC</t>
  </si>
  <si>
    <t>DSD</t>
  </si>
  <si>
    <t>DSE</t>
  </si>
  <si>
    <t>DSF</t>
  </si>
  <si>
    <t>DSG</t>
  </si>
  <si>
    <t>DSH</t>
  </si>
  <si>
    <t>DSI</t>
  </si>
  <si>
    <t>DSJ</t>
  </si>
  <si>
    <t>DSK</t>
  </si>
  <si>
    <t>DSL</t>
  </si>
  <si>
    <t>DSM</t>
  </si>
  <si>
    <t>DSN</t>
  </si>
  <si>
    <t>DSO</t>
  </si>
  <si>
    <t>DSP</t>
  </si>
  <si>
    <t>DSQ</t>
  </si>
  <si>
    <t>DSR</t>
  </si>
  <si>
    <t>DSS</t>
  </si>
  <si>
    <t>DST</t>
  </si>
  <si>
    <t>DSU</t>
  </si>
  <si>
    <t>DSV</t>
  </si>
  <si>
    <t>DSW</t>
  </si>
  <si>
    <t>DSX</t>
  </si>
  <si>
    <t>DSY</t>
  </si>
  <si>
    <t>DSZ</t>
  </si>
  <si>
    <t>DTA</t>
  </si>
  <si>
    <t>DTB</t>
  </si>
  <si>
    <t>DTC</t>
  </si>
  <si>
    <t>DTD</t>
  </si>
  <si>
    <t>DTE</t>
  </si>
  <si>
    <t>DTF</t>
  </si>
  <si>
    <t>DTG</t>
  </si>
  <si>
    <t>DTH</t>
  </si>
  <si>
    <t>DTI</t>
  </si>
  <si>
    <t>DTJ</t>
  </si>
  <si>
    <t>DTK</t>
  </si>
  <si>
    <t>DTL</t>
  </si>
  <si>
    <t>DTM</t>
  </si>
  <si>
    <t>DTN</t>
  </si>
  <si>
    <t>DTO</t>
  </si>
  <si>
    <t>DTP</t>
  </si>
  <si>
    <t>DTQ</t>
  </si>
  <si>
    <t>DTR</t>
  </si>
  <si>
    <t>DTS</t>
  </si>
  <si>
    <t>DTT</t>
  </si>
  <si>
    <t>DTU</t>
  </si>
  <si>
    <t>DTV</t>
  </si>
  <si>
    <t>DTW</t>
  </si>
  <si>
    <t>DTX</t>
  </si>
  <si>
    <t>DTY</t>
  </si>
  <si>
    <t>DTZ</t>
  </si>
  <si>
    <t>DUA</t>
  </si>
  <si>
    <t>DUB</t>
  </si>
  <si>
    <t>DUC</t>
  </si>
  <si>
    <t>DUD</t>
  </si>
  <si>
    <t>DUE</t>
  </si>
  <si>
    <t>DUF</t>
  </si>
  <si>
    <t>DUG</t>
  </si>
  <si>
    <t>DUH</t>
  </si>
  <si>
    <t>DUI</t>
  </si>
  <si>
    <t>DUJ</t>
  </si>
  <si>
    <t>DUK</t>
  </si>
  <si>
    <t>DUL</t>
  </si>
  <si>
    <t>DUM</t>
  </si>
  <si>
    <t>DUN</t>
  </si>
  <si>
    <t>DUO</t>
  </si>
  <si>
    <t>DUP</t>
  </si>
  <si>
    <t>DUQ</t>
  </si>
  <si>
    <t>DUR</t>
  </si>
  <si>
    <t>DUS</t>
  </si>
  <si>
    <t>DUT</t>
  </si>
  <si>
    <t>DUU</t>
  </si>
  <si>
    <t>DUV</t>
  </si>
  <si>
    <t>DUW</t>
  </si>
  <si>
    <t>DUX</t>
  </si>
  <si>
    <t>DUY</t>
  </si>
  <si>
    <t>DUZ</t>
  </si>
  <si>
    <t>DVA</t>
  </si>
  <si>
    <t>DVB</t>
  </si>
  <si>
    <t>DVC</t>
  </si>
  <si>
    <t>DVD</t>
  </si>
  <si>
    <t>DVE</t>
  </si>
  <si>
    <t>DVF</t>
  </si>
  <si>
    <t>DVG</t>
  </si>
  <si>
    <t>DVH</t>
  </si>
  <si>
    <t>DVI</t>
  </si>
  <si>
    <t>DVJ</t>
  </si>
  <si>
    <t>DVK</t>
  </si>
  <si>
    <t>DVL</t>
  </si>
  <si>
    <t>DVM</t>
  </si>
  <si>
    <t>DVN</t>
  </si>
  <si>
    <t>DVO</t>
  </si>
  <si>
    <t>DVP</t>
  </si>
  <si>
    <t>DVQ</t>
  </si>
  <si>
    <t>DVR</t>
  </si>
  <si>
    <t>DVS</t>
  </si>
  <si>
    <t>DVT</t>
  </si>
  <si>
    <t>DVU</t>
  </si>
  <si>
    <t>DVV</t>
  </si>
  <si>
    <t>DVW</t>
  </si>
  <si>
    <t>DVX</t>
  </si>
  <si>
    <t>DVY</t>
  </si>
  <si>
    <t>DVZ</t>
  </si>
  <si>
    <t>DWA</t>
  </si>
  <si>
    <t>DWB</t>
  </si>
  <si>
    <t>DWC</t>
  </si>
  <si>
    <t>DWD</t>
  </si>
  <si>
    <t>DWE</t>
  </si>
  <si>
    <t>DWF</t>
  </si>
  <si>
    <t>DWG</t>
  </si>
  <si>
    <t>DWH</t>
  </si>
  <si>
    <t>DWI</t>
  </si>
  <si>
    <t>DWJ</t>
  </si>
  <si>
    <t>DWK</t>
  </si>
  <si>
    <t>DWL</t>
  </si>
  <si>
    <t>DWM</t>
  </si>
  <si>
    <t>DWN</t>
  </si>
  <si>
    <t>DWO</t>
  </si>
  <si>
    <t>DWP</t>
  </si>
  <si>
    <t>DWQ</t>
  </si>
  <si>
    <t>DWR</t>
  </si>
  <si>
    <t>DWS</t>
  </si>
  <si>
    <t>DWT</t>
  </si>
  <si>
    <t>DWU</t>
  </si>
  <si>
    <t>DWV</t>
  </si>
  <si>
    <t>DWW</t>
  </si>
  <si>
    <t>DWX</t>
  </si>
  <si>
    <t>DWY</t>
  </si>
  <si>
    <t>DWZ</t>
  </si>
  <si>
    <t>DXA</t>
  </si>
  <si>
    <t>DXB</t>
  </si>
  <si>
    <t>DXC</t>
  </si>
  <si>
    <t>DXD</t>
  </si>
  <si>
    <t>DXE</t>
  </si>
  <si>
    <t>DXF</t>
  </si>
  <si>
    <t>DXG</t>
  </si>
  <si>
    <t>DXH</t>
  </si>
  <si>
    <t>DXI</t>
  </si>
  <si>
    <t>DXJ</t>
  </si>
  <si>
    <t>DXK</t>
  </si>
  <si>
    <t>DXL</t>
  </si>
  <si>
    <t>DXM</t>
  </si>
  <si>
    <t>DXN</t>
  </si>
  <si>
    <t>DXO</t>
  </si>
  <si>
    <t>DXP</t>
  </si>
  <si>
    <t>DXQ</t>
  </si>
  <si>
    <t>DXR</t>
  </si>
  <si>
    <t>DXS</t>
  </si>
  <si>
    <t>DXT</t>
  </si>
  <si>
    <t>DXU</t>
  </si>
  <si>
    <t>DXV</t>
  </si>
  <si>
    <t>DXW</t>
  </si>
  <si>
    <t>DXX</t>
  </si>
  <si>
    <t>DXY</t>
  </si>
  <si>
    <t>DXZ</t>
  </si>
  <si>
    <t>DYA</t>
  </si>
  <si>
    <t>DYB</t>
  </si>
  <si>
    <t>DYC</t>
  </si>
  <si>
    <t>DYD</t>
  </si>
  <si>
    <t>DYE</t>
  </si>
  <si>
    <t>DYF</t>
  </si>
  <si>
    <t>DYG</t>
  </si>
  <si>
    <t>DYH</t>
  </si>
  <si>
    <t>DYI</t>
  </si>
  <si>
    <t>DYJ</t>
  </si>
  <si>
    <t>DYK</t>
  </si>
  <si>
    <t>DYL</t>
  </si>
  <si>
    <t>DYM</t>
  </si>
  <si>
    <t>DYN</t>
  </si>
  <si>
    <t>DYO</t>
  </si>
  <si>
    <t>DYP</t>
  </si>
  <si>
    <t>DYQ</t>
  </si>
  <si>
    <t>DYR</t>
  </si>
  <si>
    <t>DYS</t>
  </si>
  <si>
    <t>DYT</t>
  </si>
  <si>
    <t>DYU</t>
  </si>
  <si>
    <t>DYV</t>
  </si>
  <si>
    <t>DYW</t>
  </si>
  <si>
    <t>DYX</t>
  </si>
  <si>
    <t>DYY</t>
  </si>
  <si>
    <t>DYZ</t>
  </si>
  <si>
    <t>DZA</t>
  </si>
  <si>
    <t>DZB</t>
  </si>
  <si>
    <t>DZC</t>
  </si>
  <si>
    <t>DZD</t>
  </si>
  <si>
    <t>DZE</t>
  </si>
  <si>
    <t>DZF</t>
  </si>
  <si>
    <t>DZG</t>
  </si>
  <si>
    <t>DZH</t>
  </si>
  <si>
    <t>DZI</t>
  </si>
  <si>
    <t>DZJ</t>
  </si>
  <si>
    <t>DZK</t>
  </si>
  <si>
    <t>DZL</t>
  </si>
  <si>
    <t>DZM</t>
  </si>
  <si>
    <t>DZN</t>
  </si>
  <si>
    <t>DZO</t>
  </si>
  <si>
    <t>DZP</t>
  </si>
  <si>
    <t>DZQ</t>
  </si>
  <si>
    <t>DZR</t>
  </si>
  <si>
    <t>DZS</t>
  </si>
  <si>
    <t>DZT</t>
  </si>
  <si>
    <t>DZU</t>
  </si>
  <si>
    <t>DZV</t>
  </si>
  <si>
    <t>DZW</t>
  </si>
  <si>
    <t>DZX</t>
  </si>
  <si>
    <t>DZY</t>
  </si>
  <si>
    <t>DZZ</t>
  </si>
  <si>
    <t>EAA</t>
  </si>
  <si>
    <t>EAB</t>
  </si>
  <si>
    <t>EAC</t>
  </si>
  <si>
    <t>EAD</t>
  </si>
  <si>
    <t>EAE</t>
  </si>
  <si>
    <t>EAF</t>
  </si>
  <si>
    <t>EAG</t>
  </si>
  <si>
    <t>EAH</t>
  </si>
  <si>
    <t>EAI</t>
  </si>
  <si>
    <t>EAJ</t>
  </si>
  <si>
    <t>EAK</t>
  </si>
  <si>
    <t>EAL</t>
  </si>
  <si>
    <t>EAM</t>
  </si>
  <si>
    <t>EAN</t>
  </si>
  <si>
    <t>EAO</t>
  </si>
  <si>
    <t>EAP</t>
  </si>
  <si>
    <t>EAQ</t>
  </si>
  <si>
    <t>EAR</t>
  </si>
  <si>
    <t>EAS</t>
  </si>
  <si>
    <t>EAT</t>
  </si>
  <si>
    <t>EAU</t>
  </si>
  <si>
    <t>EAV</t>
  </si>
  <si>
    <t>EAW</t>
  </si>
  <si>
    <t>EAX</t>
  </si>
  <si>
    <t>EAY</t>
  </si>
  <si>
    <t>EAZ</t>
  </si>
  <si>
    <t>EBA</t>
  </si>
  <si>
    <t>EBB</t>
  </si>
  <si>
    <t>EBC</t>
  </si>
  <si>
    <t>EBD</t>
  </si>
  <si>
    <t>EBE</t>
  </si>
  <si>
    <t>EBF</t>
  </si>
  <si>
    <t>EBG</t>
  </si>
  <si>
    <t>EBH</t>
  </si>
  <si>
    <t>EBI</t>
  </si>
  <si>
    <t>EBJ</t>
  </si>
  <si>
    <t>EBK</t>
  </si>
  <si>
    <t>EBL</t>
  </si>
  <si>
    <t>EBM</t>
  </si>
  <si>
    <t>EBN</t>
  </si>
  <si>
    <t>EBO</t>
  </si>
  <si>
    <t>EBP</t>
  </si>
  <si>
    <t>EBQ</t>
  </si>
  <si>
    <t>EBR</t>
  </si>
  <si>
    <t>EBS</t>
  </si>
  <si>
    <t>EBT</t>
  </si>
  <si>
    <t>EBU</t>
  </si>
  <si>
    <t>EBV</t>
  </si>
  <si>
    <t>EBW</t>
  </si>
  <si>
    <t>EBX</t>
  </si>
  <si>
    <t>EBY</t>
  </si>
  <si>
    <t>EBZ</t>
  </si>
  <si>
    <t>ECA</t>
  </si>
  <si>
    <t>ECB</t>
  </si>
  <si>
    <t>ECC</t>
  </si>
  <si>
    <t>ECD</t>
  </si>
  <si>
    <t>ECE</t>
  </si>
  <si>
    <t>ECF</t>
  </si>
  <si>
    <t>ECG</t>
  </si>
  <si>
    <t>ECH</t>
  </si>
  <si>
    <t>ECI</t>
  </si>
  <si>
    <t>ECJ</t>
  </si>
  <si>
    <t>ECK</t>
  </si>
  <si>
    <t>ECL</t>
  </si>
  <si>
    <t>ECM</t>
  </si>
  <si>
    <t>ECN</t>
  </si>
  <si>
    <t>ECO</t>
  </si>
  <si>
    <t>ECP</t>
  </si>
  <si>
    <t>ECQ</t>
  </si>
  <si>
    <t>ECR</t>
  </si>
  <si>
    <t>ECS</t>
  </si>
  <si>
    <t>ECT</t>
  </si>
  <si>
    <t>ECU</t>
  </si>
  <si>
    <t>ECV</t>
  </si>
  <si>
    <t>ECW</t>
  </si>
  <si>
    <t>ECX</t>
  </si>
  <si>
    <t>ECY</t>
  </si>
  <si>
    <t>ECZ</t>
  </si>
  <si>
    <t>EDA</t>
  </si>
  <si>
    <t>EDB</t>
  </si>
  <si>
    <t>EDC</t>
  </si>
  <si>
    <t>EDD</t>
  </si>
  <si>
    <t>EDE</t>
  </si>
  <si>
    <t>EDF</t>
  </si>
  <si>
    <t>EDG</t>
  </si>
  <si>
    <t>EDH</t>
  </si>
  <si>
    <t>EDI</t>
  </si>
  <si>
    <t>EDJ</t>
  </si>
  <si>
    <t>EDK</t>
  </si>
  <si>
    <t>EDL</t>
  </si>
  <si>
    <t>EDM</t>
  </si>
  <si>
    <t>EDN</t>
  </si>
  <si>
    <t>EDO</t>
  </si>
  <si>
    <t>EDP</t>
  </si>
  <si>
    <t>EDQ</t>
  </si>
  <si>
    <t>EDR</t>
  </si>
  <si>
    <t>EDS</t>
  </si>
  <si>
    <t>EDT</t>
  </si>
  <si>
    <t>EDU</t>
  </si>
  <si>
    <t>EDV</t>
  </si>
  <si>
    <t>EDW</t>
  </si>
  <si>
    <t>EDX</t>
  </si>
  <si>
    <t>EDY</t>
  </si>
  <si>
    <t>EDZ</t>
  </si>
  <si>
    <t>EEA</t>
  </si>
  <si>
    <t>EEB</t>
  </si>
  <si>
    <t>EEC</t>
  </si>
  <si>
    <t>EED</t>
  </si>
  <si>
    <t>EEE</t>
  </si>
  <si>
    <t>EEF</t>
  </si>
  <si>
    <t>EEG</t>
  </si>
  <si>
    <t>EEH</t>
  </si>
  <si>
    <t>EEI</t>
  </si>
  <si>
    <t>EEJ</t>
  </si>
  <si>
    <t>EEK</t>
  </si>
  <si>
    <t>EEL</t>
  </si>
  <si>
    <t>EEM</t>
  </si>
  <si>
    <t>EEN</t>
  </si>
  <si>
    <t>EEO</t>
  </si>
  <si>
    <t>EEP</t>
  </si>
  <si>
    <t>EEQ</t>
  </si>
  <si>
    <t>EER</t>
  </si>
  <si>
    <t>EES</t>
  </si>
  <si>
    <t>EET</t>
  </si>
  <si>
    <t>EEU</t>
  </si>
  <si>
    <t>EEV</t>
  </si>
  <si>
    <t>EEW</t>
  </si>
  <si>
    <t>EEX</t>
  </si>
  <si>
    <t>EEY</t>
  </si>
  <si>
    <t>EEZ</t>
  </si>
  <si>
    <t>EFA</t>
  </si>
  <si>
    <t>EFB</t>
  </si>
  <si>
    <t>EFC</t>
  </si>
  <si>
    <t>EFD</t>
  </si>
  <si>
    <t>EFE</t>
  </si>
  <si>
    <t>EFF</t>
  </si>
  <si>
    <t>EFG</t>
  </si>
  <si>
    <t>EFH</t>
  </si>
  <si>
    <t>EFI</t>
  </si>
  <si>
    <t>EFJ</t>
  </si>
  <si>
    <t>EFK</t>
  </si>
  <si>
    <t>EFL</t>
  </si>
  <si>
    <t>EFM</t>
  </si>
  <si>
    <t>EFN</t>
  </si>
  <si>
    <t>EFO</t>
  </si>
  <si>
    <t>EFP</t>
  </si>
  <si>
    <t>EFQ</t>
  </si>
  <si>
    <t>EFR</t>
  </si>
  <si>
    <t>EFS</t>
  </si>
  <si>
    <t>EFT</t>
  </si>
  <si>
    <t>EFU</t>
  </si>
  <si>
    <t>EFV</t>
  </si>
  <si>
    <t>EFW</t>
  </si>
  <si>
    <t>EFX</t>
  </si>
  <si>
    <t>EFY</t>
  </si>
  <si>
    <t>EFZ</t>
  </si>
  <si>
    <t>EGA</t>
  </si>
  <si>
    <t>EGB</t>
  </si>
  <si>
    <t>EGC</t>
  </si>
  <si>
    <t>EGD</t>
  </si>
  <si>
    <t>EGE</t>
  </si>
  <si>
    <t>EGF</t>
  </si>
  <si>
    <t>EGG</t>
  </si>
  <si>
    <t>EGH</t>
  </si>
  <si>
    <t>EGI</t>
  </si>
  <si>
    <t>EGJ</t>
  </si>
  <si>
    <t>EGK</t>
  </si>
  <si>
    <t>EGL</t>
  </si>
  <si>
    <t>EGM</t>
  </si>
  <si>
    <t>EGN</t>
  </si>
  <si>
    <t>EGO</t>
  </si>
  <si>
    <t>EGP</t>
  </si>
  <si>
    <t>EGQ</t>
  </si>
  <si>
    <t>EGR</t>
  </si>
  <si>
    <t>EGS</t>
  </si>
  <si>
    <t>EGT</t>
  </si>
  <si>
    <t>EGU</t>
  </si>
  <si>
    <t>EGV</t>
  </si>
  <si>
    <t>EGW</t>
  </si>
  <si>
    <t>EGX</t>
  </si>
  <si>
    <t>EGY</t>
  </si>
  <si>
    <t>EGZ</t>
  </si>
  <si>
    <t>EHA</t>
  </si>
  <si>
    <t>EHB</t>
  </si>
  <si>
    <t>EHC</t>
  </si>
  <si>
    <t>EHD</t>
  </si>
  <si>
    <t>EHE</t>
  </si>
  <si>
    <t>EHF</t>
  </si>
  <si>
    <t>EHG</t>
  </si>
  <si>
    <t>EHH</t>
  </si>
  <si>
    <t>EHI</t>
  </si>
  <si>
    <t>EHJ</t>
  </si>
  <si>
    <t>EHK</t>
  </si>
  <si>
    <t>EHL</t>
  </si>
  <si>
    <t>EHM</t>
  </si>
  <si>
    <t>EHN</t>
  </si>
  <si>
    <t>EHO</t>
  </si>
  <si>
    <t>EHP</t>
  </si>
  <si>
    <t>EHQ</t>
  </si>
  <si>
    <t>EHR</t>
  </si>
  <si>
    <t>EHS</t>
  </si>
  <si>
    <t>EHT</t>
  </si>
  <si>
    <t>EHU</t>
  </si>
  <si>
    <t>EHV</t>
  </si>
  <si>
    <t>EHW</t>
  </si>
  <si>
    <t>EHX</t>
  </si>
  <si>
    <t>EHY</t>
  </si>
  <si>
    <t>EHZ</t>
  </si>
  <si>
    <t>EIA</t>
  </si>
  <si>
    <t>EIB</t>
  </si>
  <si>
    <t>EIC</t>
  </si>
  <si>
    <t>EID</t>
  </si>
  <si>
    <t>EIE</t>
  </si>
  <si>
    <t>EIF</t>
  </si>
  <si>
    <t>EIG</t>
  </si>
  <si>
    <t>EIH</t>
  </si>
  <si>
    <t>EII</t>
  </si>
  <si>
    <t>EIJ</t>
  </si>
  <si>
    <t>EIK</t>
  </si>
  <si>
    <t>EIL</t>
  </si>
  <si>
    <t>EIM</t>
  </si>
  <si>
    <t>EIN</t>
  </si>
  <si>
    <t>EIO</t>
  </si>
  <si>
    <t>EIP</t>
  </si>
  <si>
    <t>EIQ</t>
  </si>
  <si>
    <t>EIR</t>
  </si>
  <si>
    <t>EIS</t>
  </si>
  <si>
    <t>EIT</t>
  </si>
  <si>
    <t>EIU</t>
  </si>
  <si>
    <t>EIV</t>
  </si>
  <si>
    <t>EIW</t>
  </si>
  <si>
    <t>EIX</t>
  </si>
  <si>
    <t>EIY</t>
  </si>
  <si>
    <t>EIZ</t>
  </si>
  <si>
    <t>EJA</t>
  </si>
  <si>
    <t>EJB</t>
  </si>
  <si>
    <t>EJC</t>
  </si>
  <si>
    <t>EJD</t>
  </si>
  <si>
    <t>EJE</t>
  </si>
  <si>
    <t>EJF</t>
  </si>
  <si>
    <t>EJG</t>
  </si>
  <si>
    <t>EJH</t>
  </si>
  <si>
    <t>EJI</t>
  </si>
  <si>
    <t>EJJ</t>
  </si>
  <si>
    <t>EJK</t>
  </si>
  <si>
    <t>EJL</t>
  </si>
  <si>
    <t>EJM</t>
  </si>
  <si>
    <t>EJN</t>
  </si>
  <si>
    <t>EJO</t>
  </si>
  <si>
    <t>EJP</t>
  </si>
  <si>
    <t>EJQ</t>
  </si>
  <si>
    <t>EJR</t>
  </si>
  <si>
    <t>EJS</t>
  </si>
  <si>
    <t>EJT</t>
  </si>
  <si>
    <t>EJU</t>
  </si>
  <si>
    <t>EJV</t>
  </si>
  <si>
    <t>EJW</t>
  </si>
  <si>
    <t>EJX</t>
  </si>
  <si>
    <t>EJY</t>
  </si>
  <si>
    <t>EJZ</t>
  </si>
  <si>
    <t>EKA</t>
  </si>
  <si>
    <t>EKB</t>
  </si>
  <si>
    <t>EKC</t>
  </si>
  <si>
    <t>EKD</t>
  </si>
  <si>
    <t>EKE</t>
  </si>
  <si>
    <t>EKF</t>
  </si>
  <si>
    <t>EKG</t>
  </si>
  <si>
    <t>EKH</t>
  </si>
  <si>
    <t>EKI</t>
  </si>
  <si>
    <t>EKJ</t>
  </si>
  <si>
    <t>EKK</t>
  </si>
  <si>
    <t>EKL</t>
  </si>
  <si>
    <t>EKM</t>
  </si>
  <si>
    <t>EKN</t>
  </si>
  <si>
    <t>EKO</t>
  </si>
  <si>
    <t>EKP</t>
  </si>
  <si>
    <t>EKQ</t>
  </si>
  <si>
    <t>EKR</t>
  </si>
  <si>
    <t>EKS</t>
  </si>
  <si>
    <t>EKT</t>
  </si>
  <si>
    <t>EKU</t>
  </si>
  <si>
    <t>EKV</t>
  </si>
  <si>
    <t>EKW</t>
  </si>
  <si>
    <t>EKX</t>
  </si>
  <si>
    <t>EKY</t>
  </si>
  <si>
    <t>EKZ</t>
  </si>
  <si>
    <t>ELA</t>
  </si>
  <si>
    <t>ELB</t>
  </si>
  <si>
    <t>ELC</t>
  </si>
  <si>
    <t>ELD</t>
  </si>
  <si>
    <t>ELE</t>
  </si>
  <si>
    <t>ELF</t>
  </si>
  <si>
    <t>ELG</t>
  </si>
  <si>
    <t>ELH</t>
  </si>
  <si>
    <t>ELI</t>
  </si>
  <si>
    <t>ELJ</t>
  </si>
  <si>
    <t>ELK</t>
  </si>
  <si>
    <t>ELL</t>
  </si>
  <si>
    <t>ELM</t>
  </si>
  <si>
    <t>ELN</t>
  </si>
  <si>
    <t>ELO</t>
  </si>
  <si>
    <t>ELP</t>
  </si>
  <si>
    <t>ELQ</t>
  </si>
  <si>
    <t>ELR</t>
  </si>
  <si>
    <t>ELS</t>
  </si>
  <si>
    <t>ELT</t>
  </si>
  <si>
    <t>ELU</t>
  </si>
  <si>
    <t>ELV</t>
  </si>
  <si>
    <t>ELW</t>
  </si>
  <si>
    <t>ELX</t>
  </si>
  <si>
    <t>ELY</t>
  </si>
  <si>
    <t>ELZ</t>
  </si>
  <si>
    <t>EMA</t>
  </si>
  <si>
    <t>EMB</t>
  </si>
  <si>
    <t>EMC</t>
  </si>
  <si>
    <t>EMD</t>
  </si>
  <si>
    <t>EME</t>
  </si>
  <si>
    <t>EMF</t>
  </si>
  <si>
    <t>EMG</t>
  </si>
  <si>
    <t>EMH</t>
  </si>
  <si>
    <t>EMI</t>
  </si>
  <si>
    <t>EMJ</t>
  </si>
  <si>
    <t>EMK</t>
  </si>
  <si>
    <t>EML</t>
  </si>
  <si>
    <t>EMM</t>
  </si>
  <si>
    <t>EMN</t>
  </si>
  <si>
    <t>EMO</t>
  </si>
  <si>
    <t>EMP</t>
  </si>
  <si>
    <t>EMQ</t>
  </si>
  <si>
    <t>EMR</t>
  </si>
  <si>
    <t>EMS</t>
  </si>
  <si>
    <t>EMT</t>
  </si>
  <si>
    <t>EMU</t>
  </si>
  <si>
    <t>EMV</t>
  </si>
  <si>
    <t>EMW</t>
  </si>
  <si>
    <t>EMX</t>
  </si>
  <si>
    <t>EMY</t>
  </si>
  <si>
    <t>EMZ</t>
  </si>
  <si>
    <t>ENA</t>
  </si>
  <si>
    <t>ENB</t>
  </si>
  <si>
    <t>ENC</t>
  </si>
  <si>
    <t>END</t>
  </si>
  <si>
    <t>ENE</t>
  </si>
  <si>
    <t>ENF</t>
  </si>
  <si>
    <t>ENG</t>
  </si>
  <si>
    <t>ENH</t>
  </si>
  <si>
    <t>ENI</t>
  </si>
  <si>
    <t>ENJ</t>
  </si>
  <si>
    <t>ENK</t>
  </si>
  <si>
    <t>ENL</t>
  </si>
  <si>
    <t>ENM</t>
  </si>
  <si>
    <t>ENN</t>
  </si>
  <si>
    <t>ENO</t>
  </si>
  <si>
    <t>ENP</t>
  </si>
  <si>
    <t>ENQ</t>
  </si>
  <si>
    <t>ENR</t>
  </si>
  <si>
    <t>ENS</t>
  </si>
  <si>
    <t>ENT</t>
  </si>
  <si>
    <t>ENU</t>
  </si>
  <si>
    <t>ENV</t>
  </si>
  <si>
    <t>ENW</t>
  </si>
  <si>
    <t>ENX</t>
  </si>
  <si>
    <t>ENY</t>
  </si>
  <si>
    <t>ENZ</t>
  </si>
  <si>
    <t>EOA</t>
  </si>
  <si>
    <t>EOB</t>
  </si>
  <si>
    <t>EOC</t>
  </si>
  <si>
    <t>EOD</t>
  </si>
  <si>
    <t>EOE</t>
  </si>
  <si>
    <t>EOF</t>
  </si>
  <si>
    <t>EOG</t>
  </si>
  <si>
    <t>EOH</t>
  </si>
  <si>
    <t>EOI</t>
  </si>
  <si>
    <t>EOJ</t>
  </si>
  <si>
    <t>EOK</t>
  </si>
  <si>
    <t>EOL</t>
  </si>
  <si>
    <t>EOM</t>
  </si>
  <si>
    <t>EON</t>
  </si>
  <si>
    <t>EOO</t>
  </si>
  <si>
    <t>EOP</t>
  </si>
  <si>
    <t>EOQ</t>
  </si>
  <si>
    <t>EOR</t>
  </si>
  <si>
    <t>EOS</t>
  </si>
  <si>
    <t>EOT</t>
  </si>
  <si>
    <t>EOU</t>
  </si>
  <si>
    <t>EOV</t>
  </si>
  <si>
    <t>EOW</t>
  </si>
  <si>
    <t>EOX</t>
  </si>
  <si>
    <t>EOY</t>
  </si>
  <si>
    <t>EOZ</t>
  </si>
  <si>
    <t>EPA</t>
  </si>
  <si>
    <t>EPB</t>
  </si>
  <si>
    <t>EPC</t>
  </si>
  <si>
    <t>EPD</t>
  </si>
  <si>
    <t>EPE</t>
  </si>
  <si>
    <t>EPF</t>
  </si>
  <si>
    <t>EPG</t>
  </si>
  <si>
    <t>EPH</t>
  </si>
  <si>
    <t>EPI</t>
  </si>
  <si>
    <t>EPJ</t>
  </si>
  <si>
    <t>EPK</t>
  </si>
  <si>
    <t>EPL</t>
  </si>
  <si>
    <t>EPM</t>
  </si>
  <si>
    <t>EPN</t>
  </si>
  <si>
    <t>EPO</t>
  </si>
  <si>
    <t>EPP</t>
  </si>
  <si>
    <t>EPQ</t>
  </si>
  <si>
    <t>EPR</t>
  </si>
  <si>
    <t>EPS</t>
  </si>
  <si>
    <t>EPT</t>
  </si>
  <si>
    <t>EPU</t>
  </si>
  <si>
    <t>EPV</t>
  </si>
  <si>
    <t>EPW</t>
  </si>
  <si>
    <t>EPX</t>
  </si>
  <si>
    <t>EPY</t>
  </si>
  <si>
    <t>EPZ</t>
  </si>
  <si>
    <t>EQA</t>
  </si>
  <si>
    <t>EQB</t>
  </si>
  <si>
    <t>EQC</t>
  </si>
  <si>
    <t>EQD</t>
  </si>
  <si>
    <t>EQE</t>
  </si>
  <si>
    <t>EQF</t>
  </si>
  <si>
    <t>EQG</t>
  </si>
  <si>
    <t>EQH</t>
  </si>
  <si>
    <t>EQI</t>
  </si>
  <si>
    <t>Country</t>
  </si>
  <si>
    <t>ISO-3</t>
  </si>
  <si>
    <t>Category</t>
  </si>
  <si>
    <t>Size</t>
  </si>
  <si>
    <t>UN Region</t>
  </si>
  <si>
    <t>WHO Region</t>
  </si>
  <si>
    <t>WB Income Group</t>
  </si>
  <si>
    <t>GAVI</t>
  </si>
  <si>
    <t>Population (total, '000)</t>
  </si>
  <si>
    <t>Elimination plans</t>
  </si>
  <si>
    <t>Demographic information</t>
  </si>
  <si>
    <t>Coverage assumptions for WASH and OCV (%), according to Roadmap timings</t>
  </si>
  <si>
    <t>Population to be reached with interventions</t>
  </si>
  <si>
    <t>Unit costs per capita in 2018 prices (US$) for non-response preventive interventions</t>
  </si>
  <si>
    <t>WASH capital costs by year for increasing coverage</t>
  </si>
  <si>
    <t>WASH O&amp;M costs by year for serving population with service</t>
  </si>
  <si>
    <t>OCV Costs of preventive campaigns (when WASH implemented)</t>
  </si>
  <si>
    <t>OCV Costs of preventive campaigns (when WASH not implemented)</t>
  </si>
  <si>
    <t>Cholera health impacts - business as usual</t>
  </si>
  <si>
    <t>Cholera health outcomes - WASH alone</t>
  </si>
  <si>
    <t>Cholera health outcomes - OCV alone</t>
  </si>
  <si>
    <t>Cholera health outcomes - WASH and OCV</t>
  </si>
  <si>
    <t>Cholera health outcomes - WASH, OCV and CM</t>
  </si>
  <si>
    <t>Other costs for cholera response</t>
  </si>
  <si>
    <t>Costs by year for responding to outbreaks - business as usual</t>
  </si>
  <si>
    <t>Costs by year for responding to outbreaks - WASH only</t>
  </si>
  <si>
    <t>Costs by year for responding to outbreaks - OCV alone</t>
  </si>
  <si>
    <t>Costs by year for responding to outbreaks - WASH and OCV</t>
  </si>
  <si>
    <t>Costs by year for responding to outbreaks - WASH, OCV and CM</t>
  </si>
  <si>
    <t>Loss of value due to cholera deaths</t>
  </si>
  <si>
    <t>Other health impacts</t>
  </si>
  <si>
    <t>Total costs of treatment seeking (other health)</t>
  </si>
  <si>
    <t>Loss of health-related productive time (other health)</t>
  </si>
  <si>
    <t>Loss of value of life (other health)</t>
  </si>
  <si>
    <t>Gain in water access-related productive time</t>
  </si>
  <si>
    <t>Gain in sanitation access time</t>
  </si>
  <si>
    <t>Value of loss of life (VSL)</t>
  </si>
  <si>
    <t>Value of hour of time lost</t>
  </si>
  <si>
    <t>Increase in value of time</t>
  </si>
  <si>
    <t>Discount rate</t>
  </si>
  <si>
    <t>Coverage</t>
  </si>
  <si>
    <t>Gains in time (water = hours per HH per day; sanitation = hours per person)</t>
  </si>
  <si>
    <t>Total cases (other health)</t>
  </si>
  <si>
    <t>Total deaths (other health)</t>
  </si>
  <si>
    <t>1=high capacity</t>
  </si>
  <si>
    <t>2=large and/or low capacity country</t>
  </si>
  <si>
    <t xml:space="preserve"> </t>
  </si>
  <si>
    <t>Roadmap start</t>
  </si>
  <si>
    <t>Elimination year (80% WASH coverage in hotspots)</t>
  </si>
  <si>
    <t>Years to reach elimination year</t>
  </si>
  <si>
    <t>Pop. Growth (annual)</t>
  </si>
  <si>
    <t>Population age breakdown</t>
  </si>
  <si>
    <t>Av. HH size</t>
  </si>
  <si>
    <t>Hotspot Population (thousands)</t>
  </si>
  <si>
    <t>Water Coverage - Basic+ (target)</t>
  </si>
  <si>
    <t>Sanitation Coverage - Basic (target)</t>
  </si>
  <si>
    <t>Hygiene Coverage - Basic (target)</t>
  </si>
  <si>
    <t>OCV Coverage (target) when WASH implemented</t>
  </si>
  <si>
    <t>OCV Coverage (target) when WASH not implemented</t>
  </si>
  <si>
    <t>Population numbers to be reached with Water</t>
  </si>
  <si>
    <t>Population numbers to be reached with Sanitation</t>
  </si>
  <si>
    <t>Population numbers to be reached with Hygiene</t>
  </si>
  <si>
    <t>Population numbers to be reached with OCV (with WASH)</t>
  </si>
  <si>
    <t>Population numbers to be reached with OCV (alone)</t>
  </si>
  <si>
    <t>Water (long term) - basic plus treatment</t>
  </si>
  <si>
    <t>Sanitation (long term)</t>
  </si>
  <si>
    <t>Hygiene (long term)</t>
  </si>
  <si>
    <t>Emergency WASH (for population still not covered with 1 or more WASH element)</t>
  </si>
  <si>
    <t>Costs of enhanced surveillance (annual lump sum)</t>
  </si>
  <si>
    <t>OCV Campaigns</t>
  </si>
  <si>
    <t>Predicted number of cholera cases - business as usual</t>
  </si>
  <si>
    <t>Predicted number of cholera deaths - business as usual</t>
  </si>
  <si>
    <t>Predicted number of cholera cases - WASH alone</t>
  </si>
  <si>
    <t>Predicted number of cholera deaths - WASH alone</t>
  </si>
  <si>
    <t>Predicted number of cholera cases - OCV alone</t>
  </si>
  <si>
    <t>Predicted number of cholera deaths - OCV alone</t>
  </si>
  <si>
    <t>Predicted number of cholera cases - WASH and OCV</t>
  </si>
  <si>
    <t>Predicted number of cholera deaths - WASH and OCV</t>
  </si>
  <si>
    <t>Predicted number of cholera cases - WASH, OCV and CM</t>
  </si>
  <si>
    <t>Predicted number of cholera deaths - WASH, OCV and CM</t>
  </si>
  <si>
    <t>% overall hotspot population receiving emergency OCV during outbreak</t>
  </si>
  <si>
    <t>% cases in outbreak needing intensive medical care (i.e. more than ORS)</t>
  </si>
  <si>
    <t>% cases in outbreak covered with ORS case management (regular)</t>
  </si>
  <si>
    <t>% cases in outbreak covered with intensive case management (regular)</t>
  </si>
  <si>
    <t>Unit costs</t>
  </si>
  <si>
    <t>Days of productive time loss/adult/cholera case</t>
  </si>
  <si>
    <t>Emergency WASH</t>
  </si>
  <si>
    <t>Emergency OCV</t>
  </si>
  <si>
    <t>Case management of cholera cases</t>
  </si>
  <si>
    <t>Loss of productive time of adults</t>
  </si>
  <si>
    <t>Case management for cholera cases</t>
  </si>
  <si>
    <t>Case Management</t>
  </si>
  <si>
    <t>Business as usual</t>
  </si>
  <si>
    <t>WASH, OCV and CM</t>
  </si>
  <si>
    <t>Health assumptions</t>
  </si>
  <si>
    <t>Diarrhea prevalence rate</t>
  </si>
  <si>
    <t>Treatment seeking rate</t>
  </si>
  <si>
    <t>Cost/case seeking treatment</t>
  </si>
  <si>
    <t>% cases treated ORS</t>
  </si>
  <si>
    <t>Days off work for diarrhea (adults)</t>
  </si>
  <si>
    <t>National diarrhea deaths</t>
  </si>
  <si>
    <t>Hotspot diarrhea deaths</t>
  </si>
  <si>
    <t>WASH</t>
  </si>
  <si>
    <t>Global</t>
  </si>
  <si>
    <t>Averted cases</t>
  </si>
  <si>
    <t>Aggregated cases BAU</t>
  </si>
  <si>
    <t>Aggregated cases WASH</t>
  </si>
  <si>
    <t>Aggregated cases averted</t>
  </si>
  <si>
    <t>Averted deaths</t>
  </si>
  <si>
    <t>Aggregated deaths BAU</t>
  </si>
  <si>
    <t>Aggregated deaths WASH</t>
  </si>
  <si>
    <t>Aggregated deaths averted</t>
  </si>
  <si>
    <t>2=moderate capacity</t>
  </si>
  <si>
    <t>1=small and/or high capacity country</t>
  </si>
  <si>
    <t>Total and distribution</t>
  </si>
  <si>
    <t>Urban (tubewell)</t>
  </si>
  <si>
    <t>Rural (tubewell)</t>
  </si>
  <si>
    <t>Urban (pit latrine)</t>
  </si>
  <si>
    <t>Rural (pit latrine)</t>
  </si>
  <si>
    <t>EPI surveillance</t>
  </si>
  <si>
    <t>Lab capacity</t>
  </si>
  <si>
    <t>Vaccine unit price / dose 2018</t>
  </si>
  <si>
    <t>Vaccine unit price / dose 2019-2020</t>
  </si>
  <si>
    <t>Vaccine unit price / dose, after 2020</t>
  </si>
  <si>
    <t>Doses</t>
  </si>
  <si>
    <t>Vaccine Delivery Cost</t>
  </si>
  <si>
    <t>Protective</t>
  </si>
  <si>
    <t>Incremental</t>
  </si>
  <si>
    <t>Emergency WASH (cost per unserved person)</t>
  </si>
  <si>
    <t>Proportion of hotspot (population) with outbreaks per year</t>
  </si>
  <si>
    <t>OCV vaccine</t>
  </si>
  <si>
    <t>OCV Delivery Costs per Unit (Person)</t>
  </si>
  <si>
    <t>ORS cost per case</t>
  </si>
  <si>
    <t>Intensive CM (routine)</t>
  </si>
  <si>
    <t>Intensive CM (strengthened)</t>
  </si>
  <si>
    <t>% attribution</t>
  </si>
  <si>
    <t>% reduction from</t>
  </si>
  <si>
    <t>Limited service</t>
  </si>
  <si>
    <t>Unimproved service</t>
  </si>
  <si>
    <t>Surface water</t>
  </si>
  <si>
    <t>Percent with OD</t>
  </si>
  <si>
    <t>Percent shared</t>
  </si>
  <si>
    <t>From shared</t>
  </si>
  <si>
    <t>3=crisis country (control only)</t>
  </si>
  <si>
    <t>Members</t>
  </si>
  <si>
    <t>FOR CALCULS: Total pop at risk</t>
  </si>
  <si>
    <t>MEMORY: MEAN</t>
  </si>
  <si>
    <t>MEMORY: LOW</t>
  </si>
  <si>
    <t>MEMORY: HIGH</t>
  </si>
  <si>
    <t>TOTAL 2018 Hotspot</t>
  </si>
  <si>
    <t>Coverage adjustment factor</t>
  </si>
  <si>
    <t>Target in elimination year</t>
  </si>
  <si>
    <t>Basic JMP 2015</t>
  </si>
  <si>
    <t>Free contam.</t>
  </si>
  <si>
    <t>Dummy</t>
  </si>
  <si>
    <t>OCV frequency (years)</t>
  </si>
  <si>
    <t>Total number of times hotspots are fully vaccinated with 2 doses</t>
  </si>
  <si>
    <t>Target coverage (2 doses)</t>
  </si>
  <si>
    <t>Years to implement campaign</t>
  </si>
  <si>
    <t>New facility cost</t>
  </si>
  <si>
    <t>New facility life</t>
  </si>
  <si>
    <t>Treatment</t>
  </si>
  <si>
    <t>O&amp;M cost</t>
  </si>
  <si>
    <t>Operations cost</t>
  </si>
  <si>
    <t>Source</t>
  </si>
  <si>
    <t>effect</t>
  </si>
  <si>
    <t>protect CM</t>
  </si>
  <si>
    <t>Vaccine price (2018)</t>
  </si>
  <si>
    <t>Vaccine price (2019-20)</t>
  </si>
  <si>
    <t>Vaccine price (&gt;2021)</t>
  </si>
  <si>
    <t>Av. doses given per person in outbreak</t>
  </si>
  <si>
    <t>to poor WASH</t>
  </si>
  <si>
    <t>basic WASH</t>
  </si>
  <si>
    <t>From limited</t>
  </si>
  <si>
    <t>From unimproved</t>
  </si>
  <si>
    <t>From surface water</t>
  </si>
  <si>
    <t>From ODF</t>
  </si>
  <si>
    <t>Annual increase</t>
  </si>
  <si>
    <t>Total BAU 2018-30</t>
  </si>
  <si>
    <t>Total BAU 2018-40</t>
  </si>
  <si>
    <t>Annual BAU 2018-30</t>
  </si>
  <si>
    <t>Annual BAU 2018-40</t>
  </si>
  <si>
    <t>Total WASH 2018-30</t>
  </si>
  <si>
    <t>Total WASH 2018-40</t>
  </si>
  <si>
    <t>Annual WASH 2018-30</t>
  </si>
  <si>
    <t>Annual WASH 2018-40</t>
  </si>
  <si>
    <t>Total averted 2018-30</t>
  </si>
  <si>
    <t>Total averted 2018-40</t>
  </si>
  <si>
    <t>Annual averted 2018-30</t>
  </si>
  <si>
    <t>Annual averted 2018-40</t>
  </si>
  <si>
    <t xml:space="preserve">CRISIS COUNTRY? </t>
  </si>
  <si>
    <t>A1000</t>
  </si>
  <si>
    <t>F14</t>
  </si>
  <si>
    <t>G14</t>
  </si>
  <si>
    <t>K14</t>
  </si>
  <si>
    <t>K15</t>
  </si>
  <si>
    <t>F15</t>
  </si>
  <si>
    <t>G15</t>
  </si>
  <si>
    <t>F17</t>
  </si>
  <si>
    <t>F18</t>
  </si>
  <si>
    <t>F19</t>
  </si>
  <si>
    <t>G17</t>
  </si>
  <si>
    <t>G18</t>
  </si>
  <si>
    <t>G19</t>
  </si>
  <si>
    <t>F20</t>
  </si>
  <si>
    <t>G20</t>
  </si>
  <si>
    <t>F21</t>
  </si>
  <si>
    <t>G21</t>
  </si>
  <si>
    <t>K16</t>
  </si>
  <si>
    <t>F22</t>
  </si>
  <si>
    <t>G22</t>
  </si>
  <si>
    <t>F23</t>
  </si>
  <si>
    <t>G23</t>
  </si>
  <si>
    <t>F24</t>
  </si>
  <si>
    <t>G24</t>
  </si>
  <si>
    <t>K17</t>
  </si>
  <si>
    <t>K18</t>
  </si>
  <si>
    <t>K19</t>
  </si>
  <si>
    <t>F26</t>
  </si>
  <si>
    <t>F27</t>
  </si>
  <si>
    <t>F28</t>
  </si>
  <si>
    <t>F29</t>
  </si>
  <si>
    <t>G26</t>
  </si>
  <si>
    <t>G27</t>
  </si>
  <si>
    <t>G28</t>
  </si>
  <si>
    <t>G29</t>
  </si>
  <si>
    <t>F31</t>
  </si>
  <si>
    <t>F32</t>
  </si>
  <si>
    <t>F33</t>
  </si>
  <si>
    <t>G31</t>
  </si>
  <si>
    <t>G32</t>
  </si>
  <si>
    <t>G33</t>
  </si>
  <si>
    <t>F35</t>
  </si>
  <si>
    <t>F36</t>
  </si>
  <si>
    <t>F37</t>
  </si>
  <si>
    <t>G35</t>
  </si>
  <si>
    <t>G36</t>
  </si>
  <si>
    <t>G37</t>
  </si>
  <si>
    <t>F39</t>
  </si>
  <si>
    <t>G39</t>
  </si>
  <si>
    <t>F40</t>
  </si>
  <si>
    <t>F42</t>
  </si>
  <si>
    <t>F43</t>
  </si>
  <si>
    <t>F44</t>
  </si>
  <si>
    <t>G44</t>
  </si>
  <si>
    <t>F46</t>
  </si>
  <si>
    <t>G46</t>
  </si>
  <si>
    <t>F47</t>
  </si>
  <si>
    <t>G47</t>
  </si>
  <si>
    <t>F50</t>
  </si>
  <si>
    <t>F51</t>
  </si>
  <si>
    <t>F52</t>
  </si>
  <si>
    <t>F53</t>
  </si>
  <si>
    <t>F56</t>
  </si>
  <si>
    <t>G56</t>
  </si>
  <si>
    <t>F57</t>
  </si>
  <si>
    <t>G57</t>
  </si>
  <si>
    <t>F58</t>
  </si>
  <si>
    <t>G58</t>
  </si>
  <si>
    <t>F59</t>
  </si>
  <si>
    <t>G59</t>
  </si>
  <si>
    <t>F60</t>
  </si>
  <si>
    <t>G60</t>
  </si>
  <si>
    <t>F61</t>
  </si>
  <si>
    <t>G61</t>
  </si>
  <si>
    <t>F48</t>
  </si>
  <si>
    <t>G48</t>
  </si>
  <si>
    <t>F55</t>
  </si>
  <si>
    <t>F62</t>
  </si>
  <si>
    <t>G62</t>
  </si>
  <si>
    <t>F63</t>
  </si>
  <si>
    <t>G63</t>
  </si>
  <si>
    <t>F64</t>
  </si>
  <si>
    <t>G64</t>
  </si>
  <si>
    <t>F65</t>
  </si>
  <si>
    <t>G65</t>
  </si>
  <si>
    <t>F67</t>
  </si>
  <si>
    <t>F68</t>
  </si>
  <si>
    <t>F70</t>
  </si>
  <si>
    <t>F71</t>
  </si>
  <si>
    <t>F72</t>
  </si>
  <si>
    <t>G70</t>
  </si>
  <si>
    <t>G71</t>
  </si>
  <si>
    <t>G72</t>
  </si>
  <si>
    <t>F73</t>
  </si>
  <si>
    <t>G73</t>
  </si>
  <si>
    <t>F74</t>
  </si>
  <si>
    <t>G74</t>
  </si>
  <si>
    <t>F75</t>
  </si>
  <si>
    <t>G75</t>
  </si>
  <si>
    <t>F76</t>
  </si>
  <si>
    <t>G76</t>
  </si>
  <si>
    <t>F77</t>
  </si>
  <si>
    <t>G77</t>
  </si>
  <si>
    <t>K22</t>
  </si>
  <si>
    <t>K23</t>
  </si>
  <si>
    <t>K24</t>
  </si>
  <si>
    <t>K25</t>
  </si>
  <si>
    <t>F11</t>
  </si>
  <si>
    <t>F79</t>
  </si>
  <si>
    <t>F80</t>
  </si>
  <si>
    <t>F81</t>
  </si>
  <si>
    <t>F82</t>
  </si>
  <si>
    <t>F83</t>
  </si>
  <si>
    <t>G79</t>
  </si>
  <si>
    <t>G80</t>
  </si>
  <si>
    <t>G81</t>
  </si>
  <si>
    <t>G82</t>
  </si>
  <si>
    <t>G83</t>
  </si>
  <si>
    <t>F85</t>
  </si>
  <si>
    <t>F86</t>
  </si>
  <si>
    <t>F87</t>
  </si>
  <si>
    <t>F88</t>
  </si>
  <si>
    <t>F89</t>
  </si>
  <si>
    <t>G85</t>
  </si>
  <si>
    <t>G86</t>
  </si>
  <si>
    <t>G87</t>
  </si>
  <si>
    <t>G88</t>
  </si>
  <si>
    <t>G89</t>
  </si>
  <si>
    <t>K20</t>
  </si>
  <si>
    <t>URBAN</t>
  </si>
  <si>
    <t>RURAL</t>
  </si>
  <si>
    <t>Roadmap Years (1=Roadmap Year)</t>
  </si>
  <si>
    <t>Cell reference: Roadmap Start Year</t>
  </si>
  <si>
    <t>Urban start</t>
  </si>
  <si>
    <t>Urban end</t>
  </si>
  <si>
    <t>Rural start</t>
  </si>
  <si>
    <t>Rural end</t>
  </si>
  <si>
    <t>WASH - Non-crisis countries</t>
  </si>
  <si>
    <t>WASH - Crisis countries</t>
  </si>
  <si>
    <t>NEED TO ADD SURVEILANCE COST FORMULAS BACK INTO YC AND YD</t>
  </si>
  <si>
    <t>Discounting (number of years)</t>
  </si>
  <si>
    <t>Total 2018</t>
  </si>
  <si>
    <t>Hotspot pop.</t>
  </si>
  <si>
    <t>From OD</t>
  </si>
  <si>
    <t>CRISIS COUNTRIES</t>
  </si>
  <si>
    <t>Afghanistan</t>
  </si>
  <si>
    <t>South Asia</t>
  </si>
  <si>
    <t>EMRO</t>
  </si>
  <si>
    <t>Low income</t>
  </si>
  <si>
    <t>Yes</t>
  </si>
  <si>
    <t>Continuous, phased over 3 years</t>
  </si>
  <si>
    <t>B'desh</t>
  </si>
  <si>
    <t>Crisis</t>
  </si>
  <si>
    <t>Angola</t>
  </si>
  <si>
    <t>Sub-Saharan Africa</t>
  </si>
  <si>
    <t>AFRO</t>
  </si>
  <si>
    <t>Upper middle income</t>
  </si>
  <si>
    <t>once every 3 years</t>
  </si>
  <si>
    <t>Guinea</t>
  </si>
  <si>
    <t>Stable</t>
  </si>
  <si>
    <t>Bangladesh</t>
  </si>
  <si>
    <t>SEARO</t>
  </si>
  <si>
    <t>Benin</t>
  </si>
  <si>
    <t>Burkina Faso</t>
  </si>
  <si>
    <t>Burundi</t>
  </si>
  <si>
    <t>Cameroon</t>
  </si>
  <si>
    <t>Lower middle income</t>
  </si>
  <si>
    <t>Chad</t>
  </si>
  <si>
    <t>TCD</t>
  </si>
  <si>
    <t>Congo, Rep.</t>
  </si>
  <si>
    <t>Cote d'Ivoire</t>
  </si>
  <si>
    <t>Democratic Republic of Congo</t>
  </si>
  <si>
    <t>Djibouti</t>
  </si>
  <si>
    <t>Dom. Rep.</t>
  </si>
  <si>
    <t>LAC</t>
  </si>
  <si>
    <t>AMRO</t>
  </si>
  <si>
    <t>No</t>
  </si>
  <si>
    <t>Eritrea</t>
  </si>
  <si>
    <t>ERI</t>
  </si>
  <si>
    <t>Ethiopia</t>
  </si>
  <si>
    <t>ETH</t>
  </si>
  <si>
    <t>Ghana</t>
  </si>
  <si>
    <t>GHA</t>
  </si>
  <si>
    <t>GIN</t>
  </si>
  <si>
    <t>Guinea-Bissau</t>
  </si>
  <si>
    <t>GNB</t>
  </si>
  <si>
    <t>Haiti</t>
  </si>
  <si>
    <t>HTI</t>
  </si>
  <si>
    <t>India</t>
  </si>
  <si>
    <t>IND</t>
  </si>
  <si>
    <t>Iran</t>
  </si>
  <si>
    <t>IRN</t>
  </si>
  <si>
    <t>Na</t>
  </si>
  <si>
    <t>Iraq</t>
  </si>
  <si>
    <t>IRQ</t>
  </si>
  <si>
    <t>Western Asia</t>
  </si>
  <si>
    <t>Kenya</t>
  </si>
  <si>
    <t>KEN</t>
  </si>
  <si>
    <t>Liberia</t>
  </si>
  <si>
    <t>LBR</t>
  </si>
  <si>
    <t>Malawi</t>
  </si>
  <si>
    <t>MWI</t>
  </si>
  <si>
    <t>Malaysia</t>
  </si>
  <si>
    <t>MYS</t>
  </si>
  <si>
    <t>South-East Asia</t>
  </si>
  <si>
    <t>WPRO</t>
  </si>
  <si>
    <t>Mali</t>
  </si>
  <si>
    <t>MLI</t>
  </si>
  <si>
    <t>MOZ</t>
  </si>
  <si>
    <t>M'bique</t>
  </si>
  <si>
    <t>Myanmar</t>
  </si>
  <si>
    <t>MMR</t>
  </si>
  <si>
    <t>Namibia</t>
  </si>
  <si>
    <t>NAM</t>
  </si>
  <si>
    <t>Nepal</t>
  </si>
  <si>
    <t>NPL</t>
  </si>
  <si>
    <t>Niger</t>
  </si>
  <si>
    <t>NER</t>
  </si>
  <si>
    <t>Nigeria</t>
  </si>
  <si>
    <t>NGA</t>
  </si>
  <si>
    <t>Pakistan</t>
  </si>
  <si>
    <t>PAK</t>
  </si>
  <si>
    <t>Papua New Guinea</t>
  </si>
  <si>
    <t>PNG</t>
  </si>
  <si>
    <t>Oceania</t>
  </si>
  <si>
    <t>Philippines</t>
  </si>
  <si>
    <t>PHL</t>
  </si>
  <si>
    <t>Sierra Leone</t>
  </si>
  <si>
    <t>SLE</t>
  </si>
  <si>
    <t>Somalia</t>
  </si>
  <si>
    <t>SOM</t>
  </si>
  <si>
    <t>South Sudan</t>
  </si>
  <si>
    <t>SSD</t>
  </si>
  <si>
    <t>S. Sudan</t>
  </si>
  <si>
    <t>Sudan</t>
  </si>
  <si>
    <t>SDN</t>
  </si>
  <si>
    <t>Thailand</t>
  </si>
  <si>
    <t>THA</t>
  </si>
  <si>
    <t>Togo</t>
  </si>
  <si>
    <t>TGO</t>
  </si>
  <si>
    <t>Uganda</t>
  </si>
  <si>
    <t>UGA</t>
  </si>
  <si>
    <t>United Republic of Tanzania</t>
  </si>
  <si>
    <t>TZA</t>
  </si>
  <si>
    <t>Tanzania</t>
  </si>
  <si>
    <t>Yemen</t>
  </si>
  <si>
    <t>YEM</t>
  </si>
  <si>
    <t>Zambia</t>
  </si>
  <si>
    <t>ZMB</t>
  </si>
  <si>
    <t>Zimbabwe</t>
  </si>
  <si>
    <t>ZWE</t>
  </si>
  <si>
    <t>SUB-SAHARAN AFRICA</t>
  </si>
  <si>
    <t>WESTERN ASIA</t>
  </si>
  <si>
    <t>SOUTH ASIA</t>
  </si>
  <si>
    <t>SOUTHEASTERN ASIA</t>
  </si>
  <si>
    <t>LATIN AMERICA</t>
  </si>
  <si>
    <t>OCEANIA</t>
  </si>
  <si>
    <t>GLOBAL</t>
  </si>
  <si>
    <t>ASIA (from W Asia to Pacific)</t>
  </si>
  <si>
    <t>Non-crisis</t>
  </si>
  <si>
    <t>In USD</t>
  </si>
  <si>
    <t>New facility cost (initial cost per person in USD)</t>
  </si>
  <si>
    <t>Water treatment (cost per person per year in USD)</t>
  </si>
  <si>
    <t>Water source O&amp;M cost (cost per person per year in USD)</t>
  </si>
  <si>
    <t>O&amp;M cost (cost per person per year in USD)</t>
  </si>
  <si>
    <t>USD</t>
  </si>
  <si>
    <t xml:space="preserve">Step 1: In the "User Inputs" tab, select the country you are interested in estimating costs and benefits of implementing the Roadmap </t>
  </si>
  <si>
    <t>INSTRUCTIONS</t>
  </si>
  <si>
    <t>Step 3: See tab "Summary" for adjusted outputs and estimates on costs and benefits of implementing the Roadmap (note that this tab does not require any adjustments)</t>
  </si>
  <si>
    <t xml:space="preserve"> Step 2: ENTER COUNTRY DATA- Please validate and replace default values with country data if available</t>
  </si>
  <si>
    <t>OBJECTIVE OF TOOL</t>
  </si>
  <si>
    <t>This tool was developed using the methodology from the GTFCC Global Investment Case (completed in 2019) to estimate the potential costs and benefits of implementing the Roadmap. The tool has been simplified for country use to provide key inputs into their Country Investment Case to advocate for implementing the interventions of Ending Cholera: A roadmap to 2030. The Country Invesment Case can be used to assist countries to fundraise for different interventions.</t>
  </si>
  <si>
    <t>Step 3: Summary of the outcomes</t>
  </si>
  <si>
    <t>Estimated costs from implementing the Roadmap (USD)</t>
  </si>
  <si>
    <t>Time period for Country investment case (in years)</t>
  </si>
  <si>
    <t>Social discount rate for valuing future costs and benefits in present values (2019)</t>
  </si>
  <si>
    <t>UNIT COSTS - OCV CAMPAIGNS (Preventive)</t>
  </si>
  <si>
    <t>Overall estimated benefit per US dollar invested of implementing Roadmap for the full time period:</t>
  </si>
  <si>
    <t xml:space="preserve">FIXED TIME PERIOD 2022-2040 ---&gt; Total Benefits / Total Costs (WASH included in all years) </t>
  </si>
  <si>
    <t xml:space="preserve">VARIABLE TIME PERIOD (based on user input) --&gt; Total Benefits / Total Costs time period selected [WASH benefits &amp; costs only included from 2026 onwards] </t>
  </si>
  <si>
    <r>
      <t xml:space="preserve">Step 2: Data is already pre-populated from the Roadmap Global Investment Case completed in 2019; </t>
    </r>
    <r>
      <rPr>
        <b/>
        <sz val="12"/>
        <color theme="7"/>
        <rFont val="Calibri"/>
        <family val="2"/>
        <scheme val="minor"/>
      </rPr>
      <t>Adjust as needed any cells in yellow</t>
    </r>
    <r>
      <rPr>
        <sz val="12"/>
        <color theme="1"/>
        <rFont val="Calibri"/>
        <family val="2"/>
        <scheme val="minor"/>
      </rPr>
      <t xml:space="preserve"> in the "User inputs" tab by revising any values</t>
    </r>
  </si>
  <si>
    <t>ORS (oral rehydration salts) costs per cholera case (US$ in 2025 prices)</t>
  </si>
  <si>
    <t>Cholera Case Management costs (routine) (USD in 2025 prices)</t>
  </si>
  <si>
    <t>Cholera Case Management costs (intensive) (USD in 2025 prices)</t>
  </si>
  <si>
    <t>Vaccine delivery (cost per person receiving required doses, US$ 2025)</t>
  </si>
  <si>
    <t>Vaccine unit price per dose, after 2025 (in USD)</t>
  </si>
  <si>
    <t>ROADMAP DATA SOURCE /COMMENT</t>
  </si>
  <si>
    <t>MMCCP</t>
  </si>
  <si>
    <t>National Statistic Office 2025 projections (20,270,568) (Applying distribution of population by area of residence for 2020 Integrated Household Survey - 84.4 Rural &amp; 15.6 Urban)</t>
  </si>
  <si>
    <t>Calculations based on the 2018 census National Population tables</t>
  </si>
  <si>
    <t xml:space="preserve">PAMI </t>
  </si>
  <si>
    <t>2024/2025 Malawi WASH Budget Brief by UNICEF (Investing in climate-resilient WASH services amidst recurring climatic shocks and vulnerabilities in Malawi)</t>
  </si>
  <si>
    <t>The WHO/UNICEF Joint Monitoring Programme (JMP) 2022 Data</t>
  </si>
  <si>
    <t>Expert opinion, Dept. of Water development</t>
  </si>
  <si>
    <t>2024/2025 Malawi WASH Budget Brief - UNICEF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</si>
</sst>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quot;$&quot;#,##0_);[Red]\(&quot;$&quot;#,##0\)"/>
    <numFmt numFmtId="165" formatCode="&quot;$&quot;#,##0.00_);[Red]\(&quot;$&quot;#,##0.00\)"/>
    <numFmt numFmtId="166" formatCode="_(* #,##0.00_);_(* \(#,##0.00\);_(* &quot;-&quot;??_);_(@_)"/>
    <numFmt numFmtId="167" formatCode="0.00_);[Red]\(0.00\)"/>
    <numFmt numFmtId="168" formatCode="0_);[Red]\(0\)"/>
    <numFmt numFmtId="169" formatCode="&quot;$&quot;#,##0"/>
    <numFmt numFmtId="170" formatCode="#,##0.0"/>
    <numFmt numFmtId="171" formatCode="0.0"/>
    <numFmt numFmtId="172" formatCode="0.0%"/>
    <numFmt numFmtId="173" formatCode="&quot;$&quot;#,##0.0"/>
    <numFmt numFmtId="174" formatCode="&quot;$&quot;#,##0.00"/>
    <numFmt numFmtId="175" formatCode="&quot;$&quot;#,##0.000"/>
    <numFmt numFmtId="176" formatCode="_(* #,##0_);_(* \(#,##0\);_(* &quot;-&quot;??_);_(@_)"/>
    <numFmt numFmtId="177" formatCode="_(* #,##0.0_);_(* \(#,##0.0\);_(* &quot;-&quot;??_);_(@_)"/>
    <numFmt numFmtId="178" formatCode="#,##0.0_);\(#,##0.0\)"/>
    <numFmt numFmtId="179" formatCode="&quot;$&quot;#,##0.0_);\(&quot;$&quot;#,##0.0\)"/>
    <numFmt numFmtId="180" formatCode="_(* #,##0.0_);_(* \(#,##0.0\);_(* &quot;-&quot;?_);_(@_)"/>
    <numFmt numFmtId="181" formatCode="#0.0,,\ &quot;m&quot;"/>
    <numFmt numFmtId="182" formatCode="#0.000,,\ &quot;m&quot;"/>
    <numFmt numFmtId="183" formatCode="#0.0,\ &quot;k&quot;"/>
    <numFmt numFmtId="184" formatCode="#0,\ &quot;k&quot;"/>
    <numFmt numFmtId="185" formatCode="_([$$-409]* #,##0_);_([$$-409]* \(#,##0\);_([$$-409]* &quot;-&quot;_);_(@_)"/>
  </numFmts>
  <fonts count="64"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sz val="11"/>
      <color theme="1"/>
      <name val="Calibri"/>
      <family val="2"/>
      <scheme val="minor"/>
    </font>
    <font>
      <sz val="10"/>
      <color rgb="FF000000"/>
      <name val="Calibri"/>
      <family val="2"/>
      <scheme val="minor"/>
    </font>
    <font>
      <sz val="11"/>
      <color rgb="FF000000"/>
      <name val="Calibri"/>
      <family val="2"/>
      <scheme val="minor"/>
    </font>
    <font>
      <sz val="10"/>
      <color theme="1"/>
      <name val="Calibri"/>
      <family val="2"/>
      <scheme val="minor"/>
    </font>
    <font>
      <sz val="12"/>
      <name val="Calibri"/>
      <family val="2"/>
      <scheme val="minor"/>
    </font>
    <font>
      <sz val="9"/>
      <color theme="1"/>
      <name val="Calibri"/>
      <family val="2"/>
      <scheme val="minor"/>
    </font>
    <font>
      <sz val="9"/>
      <name val="Calibri"/>
      <family val="2"/>
      <scheme val="minor"/>
    </font>
    <font>
      <sz val="10"/>
      <name val="Calibri"/>
      <family val="2"/>
      <scheme val="minor"/>
    </font>
    <font>
      <sz val="11"/>
      <name val="Calibri"/>
      <family val="2"/>
      <scheme val="minor"/>
    </font>
    <font>
      <b/>
      <sz val="10"/>
      <color rgb="FF000000"/>
      <name val="Tahoma"/>
      <family val="2"/>
    </font>
    <font>
      <sz val="10"/>
      <color rgb="FF000000"/>
      <name val="Tahoma"/>
      <family val="2"/>
    </font>
    <font>
      <b/>
      <sz val="9"/>
      <color indexed="81"/>
      <name val="Tahoma"/>
      <family val="2"/>
    </font>
    <font>
      <sz val="9"/>
      <color indexed="81"/>
      <name val="Tahoma"/>
      <family val="2"/>
    </font>
    <font>
      <sz val="12"/>
      <color theme="1"/>
      <name val="Calibri"/>
      <family val="2"/>
    </font>
    <font>
      <b/>
      <sz val="12"/>
      <color theme="1"/>
      <name val="Calibri"/>
      <family val="2"/>
    </font>
    <font>
      <b/>
      <sz val="18"/>
      <color theme="0"/>
      <name val="Calibri"/>
      <family val="2"/>
    </font>
    <font>
      <b/>
      <sz val="12"/>
      <color rgb="FFFF0000"/>
      <name val="Calibri"/>
      <family val="2"/>
    </font>
    <font>
      <b/>
      <sz val="14"/>
      <color theme="1"/>
      <name val="Calibri"/>
      <family val="2"/>
    </font>
    <font>
      <sz val="22"/>
      <color rgb="FF00B050"/>
      <name val="Calibri"/>
      <family val="2"/>
    </font>
    <font>
      <b/>
      <sz val="22"/>
      <color rgb="FF00B050"/>
      <name val="Calibri"/>
      <family val="2"/>
    </font>
    <font>
      <b/>
      <sz val="14"/>
      <color theme="1"/>
      <name val="Times New Roman"/>
      <family val="1"/>
    </font>
    <font>
      <b/>
      <sz val="12"/>
      <color theme="7" tint="-0.499984740745262"/>
      <name val="Calibri"/>
      <family val="2"/>
    </font>
    <font>
      <sz val="12"/>
      <color theme="0"/>
      <name val="Calibri"/>
      <family val="2"/>
    </font>
    <font>
      <sz val="12"/>
      <color theme="7" tint="-0.499984740745262"/>
      <name val="Calibri"/>
      <family val="2"/>
    </font>
    <font>
      <sz val="12"/>
      <color theme="1"/>
      <name val="Times New Roman"/>
      <family val="1"/>
    </font>
    <font>
      <b/>
      <sz val="12"/>
      <color theme="1"/>
      <name val="Times New Roman"/>
      <family val="1"/>
    </font>
    <font>
      <b/>
      <sz val="11"/>
      <color theme="1"/>
      <name val="Calibri"/>
      <family val="2"/>
    </font>
    <font>
      <sz val="11"/>
      <color theme="1"/>
      <name val="Calibri"/>
      <family val="2"/>
    </font>
    <font>
      <sz val="12"/>
      <color theme="1" tint="0.499984740745262"/>
      <name val="Calibri"/>
      <family val="2"/>
    </font>
    <font>
      <sz val="12"/>
      <color rgb="FFFF0000"/>
      <name val="Calibri"/>
      <family val="2"/>
    </font>
    <font>
      <b/>
      <sz val="12"/>
      <color rgb="FFFF0000"/>
      <name val="Times New Roman"/>
      <family val="1"/>
    </font>
    <font>
      <sz val="12"/>
      <name val="Calibri"/>
      <family val="2"/>
    </font>
    <font>
      <sz val="9"/>
      <color rgb="FF000000"/>
      <name val="Tahoma"/>
      <family val="2"/>
    </font>
    <font>
      <b/>
      <sz val="22"/>
      <color theme="0"/>
      <name val="Times New Roman"/>
      <family val="1"/>
    </font>
    <font>
      <b/>
      <sz val="9"/>
      <color theme="0"/>
      <name val="Times New Roman"/>
      <family val="1"/>
    </font>
    <font>
      <sz val="12"/>
      <color theme="0"/>
      <name val="Times New Roman"/>
      <family val="1"/>
    </font>
    <font>
      <sz val="12"/>
      <color rgb="FF00B050"/>
      <name val="Times New Roman"/>
      <family val="1"/>
    </font>
    <font>
      <sz val="9"/>
      <color rgb="FF222222"/>
      <name val="Calibri"/>
      <family val="2"/>
    </font>
    <font>
      <sz val="9"/>
      <color theme="1"/>
      <name val="Calibri"/>
      <family val="2"/>
    </font>
    <font>
      <sz val="9"/>
      <color theme="1"/>
      <name val="Times New Roman"/>
      <family val="2"/>
    </font>
    <font>
      <sz val="9"/>
      <color rgb="FF000000"/>
      <name val="Calibri"/>
      <family val="2"/>
      <scheme val="minor"/>
    </font>
    <font>
      <sz val="9"/>
      <color rgb="FFFF0000"/>
      <name val="Calibri"/>
      <family val="2"/>
      <scheme val="minor"/>
    </font>
    <font>
      <sz val="11"/>
      <color rgb="FF00B0F0"/>
      <name val="Times New Roman"/>
      <family val="2"/>
    </font>
    <font>
      <sz val="12"/>
      <color rgb="FFFFCCFF"/>
      <name val="Times New Roman"/>
      <family val="2"/>
    </font>
    <font>
      <sz val="12"/>
      <color theme="9" tint="-0.249977111117893"/>
      <name val="Calibri"/>
      <family val="2"/>
      <scheme val="minor"/>
    </font>
    <font>
      <sz val="12"/>
      <color rgb="FFFF0000"/>
      <name val="Times New Roman"/>
      <family val="2"/>
    </font>
    <font>
      <sz val="12"/>
      <color theme="9" tint="-0.249977111117893"/>
      <name val="Times New Roman"/>
      <family val="2"/>
    </font>
    <font>
      <b/>
      <sz val="12"/>
      <color theme="9" tint="0.39997558519241921"/>
      <name val="Times New Roman"/>
      <family val="2"/>
    </font>
    <font>
      <i/>
      <sz val="12"/>
      <color theme="9" tint="0.39997558519241921"/>
      <name val="Times New Roman"/>
      <family val="2"/>
    </font>
    <font>
      <sz val="12"/>
      <color theme="9" tint="0.39997558519241921"/>
      <name val="Times New Roman"/>
      <family val="2"/>
    </font>
    <font>
      <b/>
      <i/>
      <sz val="12"/>
      <color theme="9" tint="0.39997558519241921"/>
      <name val="Times New Roman"/>
      <family val="1"/>
    </font>
    <font>
      <b/>
      <sz val="9"/>
      <color rgb="FF000000"/>
      <name val="Tahoma"/>
      <family val="2"/>
    </font>
    <font>
      <sz val="12"/>
      <color rgb="FFFF0000"/>
      <name val="Times New Roman"/>
      <family val="1"/>
    </font>
    <font>
      <b/>
      <strike/>
      <sz val="11"/>
      <color theme="1"/>
      <name val="Calibri"/>
      <family val="2"/>
    </font>
    <font>
      <b/>
      <strike/>
      <sz val="12"/>
      <color theme="1"/>
      <name val="Calibri"/>
      <family val="2"/>
    </font>
    <font>
      <b/>
      <sz val="16"/>
      <color theme="1"/>
      <name val="Calibri"/>
      <family val="2"/>
      <scheme val="minor"/>
    </font>
    <font>
      <sz val="16"/>
      <color theme="1"/>
      <name val="Calibri"/>
      <family val="2"/>
      <scheme val="minor"/>
    </font>
    <font>
      <sz val="12"/>
      <color theme="1"/>
      <name val="Calibri"/>
      <family val="2"/>
    </font>
    <font>
      <sz val="16"/>
      <color rgb="FFFF0000"/>
      <name val="Calibri"/>
      <family val="2"/>
      <scheme val="minor"/>
    </font>
    <font>
      <b/>
      <sz val="12"/>
      <color theme="7"/>
      <name val="Calibri"/>
      <family val="2"/>
      <scheme val="minor"/>
    </font>
  </fonts>
  <fills count="25">
    <fill>
      <patternFill patternType="none"/>
    </fill>
    <fill>
      <patternFill patternType="gray125"/>
    </fill>
    <fill>
      <patternFill patternType="solid">
        <fgColor rgb="FFFFCCFF"/>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000"/>
        <bgColor indexed="64"/>
      </patternFill>
    </fill>
    <fill>
      <patternFill patternType="solid">
        <fgColor rgb="FFFF85FF"/>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6" tint="0.39997558519241921"/>
        <bgColor indexed="64"/>
      </patternFill>
    </fill>
  </fills>
  <borders count="61">
    <border>
      <left/>
      <right/>
      <top/>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bottom/>
      <diagonal/>
    </border>
    <border>
      <left/>
      <right style="thick">
        <color auto="1"/>
      </right>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thin">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hair">
        <color auto="1"/>
      </right>
      <top style="hair">
        <color auto="1"/>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right style="thin">
        <color auto="1"/>
      </right>
      <top style="hair">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auto="1"/>
      </bottom>
      <diagonal/>
    </border>
    <border>
      <left/>
      <right/>
      <top style="medium">
        <color indexed="64"/>
      </top>
      <bottom style="medium">
        <color auto="1"/>
      </bottom>
      <diagonal/>
    </border>
    <border>
      <left/>
      <right style="medium">
        <color indexed="64"/>
      </right>
      <top style="medium">
        <color indexed="64"/>
      </top>
      <bottom style="medium">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ck">
        <color rgb="FFFF0000"/>
      </top>
      <bottom style="thick">
        <color rgb="FFFF0000"/>
      </bottom>
      <diagonal/>
    </border>
    <border>
      <left style="hair">
        <color auto="1"/>
      </left>
      <right style="medium">
        <color indexed="64"/>
      </right>
      <top style="thin">
        <color auto="1"/>
      </top>
      <bottom style="hair">
        <color auto="1"/>
      </bottom>
      <diagonal/>
    </border>
    <border>
      <left style="hair">
        <color auto="1"/>
      </left>
      <right style="medium">
        <color indexed="64"/>
      </right>
      <top style="hair">
        <color auto="1"/>
      </top>
      <bottom style="hair">
        <color auto="1"/>
      </bottom>
      <diagonal/>
    </border>
    <border>
      <left/>
      <right style="medium">
        <color indexed="64"/>
      </right>
      <top style="hair">
        <color auto="1"/>
      </top>
      <bottom style="hair">
        <color auto="1"/>
      </bottom>
      <diagonal/>
    </border>
    <border>
      <left style="hair">
        <color auto="1"/>
      </left>
      <right style="medium">
        <color indexed="64"/>
      </right>
      <top style="hair">
        <color auto="1"/>
      </top>
      <bottom/>
      <diagonal/>
    </border>
    <border>
      <left style="hair">
        <color auto="1"/>
      </left>
      <right style="medium">
        <color indexed="64"/>
      </right>
      <top style="hair">
        <color auto="1"/>
      </top>
      <bottom style="thin">
        <color auto="1"/>
      </bottom>
      <diagonal/>
    </border>
    <border>
      <left/>
      <right style="hair">
        <color auto="1"/>
      </right>
      <top style="thin">
        <color auto="1"/>
      </top>
      <bottom style="hair">
        <color auto="1"/>
      </bottom>
      <diagonal/>
    </border>
    <border>
      <left/>
      <right style="hair">
        <color auto="1"/>
      </right>
      <top style="hair">
        <color auto="1"/>
      </top>
      <bottom/>
      <diagonal/>
    </border>
    <border>
      <left/>
      <right style="hair">
        <color auto="1"/>
      </right>
      <top style="hair">
        <color auto="1"/>
      </top>
      <bottom style="thin">
        <color auto="1"/>
      </bottom>
      <diagonal/>
    </border>
    <border>
      <left style="thin">
        <color indexed="64"/>
      </left>
      <right/>
      <top/>
      <bottom/>
      <diagonal/>
    </border>
    <border>
      <left style="hair">
        <color auto="1"/>
      </left>
      <right style="thin">
        <color indexed="64"/>
      </right>
      <top style="hair">
        <color auto="1"/>
      </top>
      <bottom style="hair">
        <color auto="1"/>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5">
    <xf numFmtId="0" fontId="0" fillId="0" borderId="0"/>
    <xf numFmtId="166"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cellStyleXfs>
  <cellXfs count="498">
    <xf numFmtId="0" fontId="0" fillId="0" borderId="0" xfId="0"/>
    <xf numFmtId="0" fontId="1" fillId="0" borderId="0" xfId="0" applyFont="1"/>
    <xf numFmtId="0" fontId="4" fillId="0" borderId="0" xfId="0" applyFont="1"/>
    <xf numFmtId="0" fontId="1" fillId="2" borderId="0" xfId="0" applyFont="1" applyFill="1"/>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horizontal="center"/>
    </xf>
    <xf numFmtId="0" fontId="1" fillId="2" borderId="0" xfId="0" applyFont="1" applyFill="1" applyAlignment="1">
      <alignment horizontal="center" wrapText="1"/>
    </xf>
    <xf numFmtId="9" fontId="1" fillId="2" borderId="0" xfId="0" applyNumberFormat="1" applyFont="1" applyFill="1"/>
    <xf numFmtId="0" fontId="1" fillId="0" borderId="0" xfId="0" applyFont="1" applyAlignment="1">
      <alignment vertical="top"/>
    </xf>
    <xf numFmtId="0" fontId="1" fillId="0" borderId="0" xfId="0" applyFont="1" applyAlignment="1">
      <alignment horizontal="center" vertical="top" wrapText="1"/>
    </xf>
    <xf numFmtId="0" fontId="1" fillId="4" borderId="0" xfId="0" applyFont="1" applyFill="1" applyAlignment="1">
      <alignment horizontal="center" wrapText="1"/>
    </xf>
    <xf numFmtId="0" fontId="1" fillId="4" borderId="0" xfId="0" applyFont="1" applyFill="1" applyAlignment="1">
      <alignment horizontal="center"/>
    </xf>
    <xf numFmtId="0" fontId="1" fillId="4" borderId="0" xfId="0" applyFont="1" applyFill="1"/>
    <xf numFmtId="0" fontId="1" fillId="5" borderId="0" xfId="0" applyFont="1" applyFill="1"/>
    <xf numFmtId="0" fontId="1" fillId="6" borderId="0" xfId="0" applyFont="1" applyFill="1" applyAlignment="1">
      <alignment vertical="top" wrapText="1"/>
    </xf>
    <xf numFmtId="0" fontId="1" fillId="2" borderId="0" xfId="0" applyFont="1" applyFill="1" applyAlignment="1">
      <alignment vertical="top" wrapText="1"/>
    </xf>
    <xf numFmtId="0" fontId="1" fillId="4" borderId="0" xfId="0" applyFont="1" applyFill="1" applyAlignment="1">
      <alignment wrapText="1"/>
    </xf>
    <xf numFmtId="0" fontId="1" fillId="3" borderId="0" xfId="0" applyFont="1" applyFill="1"/>
    <xf numFmtId="0" fontId="1" fillId="7" borderId="0" xfId="0" applyFont="1" applyFill="1"/>
    <xf numFmtId="0" fontId="1" fillId="6" borderId="0" xfId="0" applyFont="1" applyFill="1" applyAlignment="1">
      <alignment horizontal="center" wrapText="1"/>
    </xf>
    <xf numFmtId="0" fontId="1" fillId="2" borderId="0" xfId="0" applyFont="1" applyFill="1" applyAlignment="1">
      <alignment horizontal="center" vertical="top" wrapText="1"/>
    </xf>
    <xf numFmtId="0" fontId="1" fillId="0" borderId="0" xfId="0" applyFont="1" applyAlignment="1">
      <alignment horizontal="center" wrapText="1"/>
    </xf>
    <xf numFmtId="0" fontId="1" fillId="0" borderId="0" xfId="0" applyFont="1" applyAlignment="1">
      <alignment vertical="top" wrapText="1"/>
    </xf>
    <xf numFmtId="0" fontId="1" fillId="8" borderId="0" xfId="0" applyFont="1" applyFill="1" applyAlignment="1">
      <alignment horizontal="center" vertical="center"/>
    </xf>
    <xf numFmtId="167" fontId="1" fillId="0" borderId="0" xfId="0" applyNumberFormat="1" applyFont="1"/>
    <xf numFmtId="167" fontId="5" fillId="0" borderId="0" xfId="0" applyNumberFormat="1" applyFont="1" applyAlignment="1">
      <alignment vertical="center" wrapText="1"/>
    </xf>
    <xf numFmtId="168" fontId="4" fillId="0" borderId="0" xfId="3" applyNumberFormat="1"/>
    <xf numFmtId="168" fontId="5" fillId="0" borderId="0" xfId="0" applyNumberFormat="1" applyFont="1" applyAlignment="1">
      <alignment vertical="center" wrapText="1"/>
    </xf>
    <xf numFmtId="167" fontId="4" fillId="0" borderId="0" xfId="3" applyNumberFormat="1"/>
    <xf numFmtId="167" fontId="5" fillId="0" borderId="0" xfId="0" applyNumberFormat="1" applyFont="1" applyAlignment="1">
      <alignment vertical="center"/>
    </xf>
    <xf numFmtId="38" fontId="6" fillId="0" borderId="0" xfId="0" applyNumberFormat="1" applyFont="1" applyAlignment="1">
      <alignment vertical="center" wrapText="1"/>
    </xf>
    <xf numFmtId="167" fontId="7" fillId="0" borderId="0" xfId="0" applyNumberFormat="1" applyFont="1"/>
    <xf numFmtId="38" fontId="0" fillId="0" borderId="0" xfId="0" applyNumberFormat="1"/>
    <xf numFmtId="167" fontId="0" fillId="0" borderId="0" xfId="0" applyNumberFormat="1"/>
    <xf numFmtId="38" fontId="1" fillId="0" borderId="0" xfId="0" applyNumberFormat="1" applyFont="1"/>
    <xf numFmtId="167" fontId="1" fillId="9" borderId="0" xfId="0" applyNumberFormat="1" applyFont="1" applyFill="1"/>
    <xf numFmtId="167" fontId="1" fillId="10" borderId="0" xfId="0" applyNumberFormat="1" applyFont="1" applyFill="1"/>
    <xf numFmtId="167" fontId="1" fillId="3" borderId="0" xfId="0" applyNumberFormat="1" applyFont="1" applyFill="1"/>
    <xf numFmtId="167" fontId="2" fillId="0" borderId="1" xfId="0" applyNumberFormat="1" applyFont="1" applyBorder="1" applyAlignment="1">
      <alignment horizontal="center"/>
    </xf>
    <xf numFmtId="168" fontId="2" fillId="0" borderId="2" xfId="0" applyNumberFormat="1" applyFont="1" applyBorder="1" applyAlignment="1">
      <alignment horizontal="center"/>
    </xf>
    <xf numFmtId="167" fontId="1" fillId="0" borderId="0" xfId="0" applyNumberFormat="1" applyFont="1" applyAlignment="1">
      <alignment horizontal="center" wrapText="1"/>
    </xf>
    <xf numFmtId="38" fontId="1" fillId="3" borderId="0" xfId="0" applyNumberFormat="1" applyFont="1" applyFill="1"/>
    <xf numFmtId="38" fontId="8" fillId="0" borderId="0" xfId="0" applyNumberFormat="1" applyFont="1"/>
    <xf numFmtId="167" fontId="1" fillId="11" borderId="0" xfId="0" applyNumberFormat="1" applyFont="1" applyFill="1"/>
    <xf numFmtId="38" fontId="8" fillId="0" borderId="0" xfId="0" applyNumberFormat="1" applyFont="1" applyAlignment="1">
      <alignment horizontal="right" wrapText="1"/>
    </xf>
    <xf numFmtId="167" fontId="8" fillId="0" borderId="0" xfId="0" applyNumberFormat="1" applyFont="1"/>
    <xf numFmtId="167" fontId="1" fillId="0" borderId="0" xfId="0" applyNumberFormat="1" applyFont="1" applyAlignment="1">
      <alignment horizontal="center"/>
    </xf>
    <xf numFmtId="169" fontId="4" fillId="0" borderId="0" xfId="0" applyNumberFormat="1" applyFont="1"/>
    <xf numFmtId="169" fontId="7" fillId="0" borderId="0" xfId="0" applyNumberFormat="1" applyFont="1"/>
    <xf numFmtId="169" fontId="9" fillId="0" borderId="0" xfId="0" applyNumberFormat="1" applyFont="1"/>
    <xf numFmtId="169" fontId="10" fillId="0" borderId="0" xfId="0" applyNumberFormat="1" applyFont="1"/>
    <xf numFmtId="170" fontId="9" fillId="0" borderId="0" xfId="0" applyNumberFormat="1" applyFont="1"/>
    <xf numFmtId="170" fontId="9" fillId="0" borderId="0" xfId="0" applyNumberFormat="1" applyFont="1" applyAlignment="1">
      <alignment horizontal="center" wrapText="1"/>
    </xf>
    <xf numFmtId="170" fontId="9" fillId="0" borderId="0" xfId="0" applyNumberFormat="1" applyFont="1" applyAlignment="1">
      <alignment horizontal="right" wrapText="1"/>
    </xf>
    <xf numFmtId="170" fontId="1" fillId="0" borderId="0" xfId="0" applyNumberFormat="1" applyFont="1" applyAlignment="1">
      <alignment horizontal="right" wrapText="1"/>
    </xf>
    <xf numFmtId="170" fontId="1" fillId="0" borderId="0" xfId="0" applyNumberFormat="1" applyFont="1"/>
    <xf numFmtId="170" fontId="1" fillId="0" borderId="0" xfId="0" applyNumberFormat="1" applyFont="1" applyAlignment="1">
      <alignment horizontal="center"/>
    </xf>
    <xf numFmtId="170" fontId="1" fillId="0" borderId="0" xfId="0" applyNumberFormat="1" applyFont="1" applyAlignment="1">
      <alignment horizontal="center" wrapText="1"/>
    </xf>
    <xf numFmtId="170" fontId="1" fillId="3" borderId="0" xfId="0" applyNumberFormat="1" applyFont="1" applyFill="1"/>
    <xf numFmtId="170" fontId="8" fillId="0" borderId="0" xfId="0" applyNumberFormat="1" applyFont="1"/>
    <xf numFmtId="167" fontId="8" fillId="0" borderId="0" xfId="0" applyNumberFormat="1" applyFont="1" applyAlignment="1">
      <alignment horizontal="center"/>
    </xf>
    <xf numFmtId="9" fontId="8" fillId="0" borderId="0" xfId="0" applyNumberFormat="1" applyFont="1" applyAlignment="1">
      <alignment horizontal="center"/>
    </xf>
    <xf numFmtId="164" fontId="10" fillId="0" borderId="0" xfId="0" applyNumberFormat="1" applyFont="1"/>
    <xf numFmtId="164" fontId="11" fillId="0" borderId="0" xfId="0" applyNumberFormat="1" applyFont="1"/>
    <xf numFmtId="164" fontId="12" fillId="0" borderId="0" xfId="0" applyNumberFormat="1" applyFont="1"/>
    <xf numFmtId="164" fontId="8" fillId="0" borderId="0" xfId="0" applyNumberFormat="1" applyFont="1"/>
    <xf numFmtId="164" fontId="1" fillId="0" borderId="0" xfId="0" applyNumberFormat="1" applyFont="1"/>
    <xf numFmtId="164" fontId="1" fillId="3" borderId="0" xfId="0" applyNumberFormat="1" applyFont="1" applyFill="1"/>
    <xf numFmtId="168" fontId="1" fillId="0" borderId="0" xfId="0" applyNumberFormat="1" applyFont="1"/>
    <xf numFmtId="3" fontId="1" fillId="0" borderId="0" xfId="0" applyNumberFormat="1" applyFont="1"/>
    <xf numFmtId="3" fontId="12" fillId="0" borderId="0" xfId="0" applyNumberFormat="1" applyFont="1"/>
    <xf numFmtId="167" fontId="1" fillId="8" borderId="0" xfId="0" applyNumberFormat="1" applyFont="1" applyFill="1"/>
    <xf numFmtId="167" fontId="1" fillId="9" borderId="0" xfId="0" applyNumberFormat="1" applyFont="1" applyFill="1" applyAlignment="1">
      <alignment wrapText="1"/>
    </xf>
    <xf numFmtId="167" fontId="0" fillId="0" borderId="1" xfId="0" applyNumberFormat="1" applyBorder="1" applyAlignment="1">
      <alignment horizontal="center"/>
    </xf>
    <xf numFmtId="168" fontId="0" fillId="0" borderId="2" xfId="0" applyNumberFormat="1" applyBorder="1" applyAlignment="1">
      <alignment horizontal="center"/>
    </xf>
    <xf numFmtId="167" fontId="1" fillId="0" borderId="0" xfId="0" applyNumberFormat="1" applyFont="1" applyAlignment="1">
      <alignment horizontal="center" vertical="top" wrapText="1"/>
    </xf>
    <xf numFmtId="164" fontId="10" fillId="3" borderId="0" xfId="0" applyNumberFormat="1" applyFont="1" applyFill="1"/>
    <xf numFmtId="164" fontId="12" fillId="3" borderId="0" xfId="0" applyNumberFormat="1" applyFont="1" applyFill="1"/>
    <xf numFmtId="3" fontId="12" fillId="3" borderId="0" xfId="0" applyNumberFormat="1" applyFont="1" applyFill="1"/>
    <xf numFmtId="38" fontId="0" fillId="12" borderId="0" xfId="0" applyNumberFormat="1" applyFill="1"/>
    <xf numFmtId="167" fontId="1" fillId="11" borderId="0" xfId="0" applyNumberFormat="1" applyFont="1" applyFill="1" applyAlignment="1">
      <alignment horizontal="center"/>
    </xf>
    <xf numFmtId="167" fontId="8" fillId="10" borderId="0" xfId="0" applyNumberFormat="1" applyFont="1" applyFill="1" applyAlignment="1">
      <alignment horizontal="center"/>
    </xf>
    <xf numFmtId="167" fontId="8" fillId="11" borderId="0" xfId="0" applyNumberFormat="1" applyFont="1" applyFill="1" applyAlignment="1">
      <alignment horizontal="center"/>
    </xf>
    <xf numFmtId="167" fontId="11" fillId="0" borderId="0" xfId="0" applyNumberFormat="1" applyFont="1" applyAlignment="1">
      <alignment vertical="center" wrapText="1"/>
    </xf>
    <xf numFmtId="168" fontId="12" fillId="0" borderId="0" xfId="3" applyNumberFormat="1" applyFont="1"/>
    <xf numFmtId="168" fontId="11" fillId="0" borderId="0" xfId="0" applyNumberFormat="1" applyFont="1" applyAlignment="1">
      <alignment vertical="center" wrapText="1"/>
    </xf>
    <xf numFmtId="167" fontId="12" fillId="0" borderId="0" xfId="3" applyNumberFormat="1" applyFont="1"/>
    <xf numFmtId="167" fontId="11" fillId="0" borderId="0" xfId="0" applyNumberFormat="1" applyFont="1" applyAlignment="1">
      <alignment vertical="center"/>
    </xf>
    <xf numFmtId="167" fontId="11" fillId="0" borderId="0" xfId="0" applyNumberFormat="1" applyFont="1"/>
    <xf numFmtId="168" fontId="8" fillId="0" borderId="0" xfId="0" applyNumberFormat="1" applyFont="1"/>
    <xf numFmtId="167" fontId="2" fillId="0" borderId="0" xfId="0" applyNumberFormat="1" applyFont="1"/>
    <xf numFmtId="167" fontId="8" fillId="3" borderId="0" xfId="0" applyNumberFormat="1" applyFont="1" applyFill="1"/>
    <xf numFmtId="169" fontId="11" fillId="0" borderId="0" xfId="0" applyNumberFormat="1" applyFont="1"/>
    <xf numFmtId="167" fontId="8" fillId="11" borderId="0" xfId="0" applyNumberFormat="1" applyFont="1" applyFill="1" applyAlignment="1">
      <alignment horizontal="center" vertical="top" wrapText="1"/>
    </xf>
    <xf numFmtId="38" fontId="0" fillId="13" borderId="0" xfId="0" applyNumberFormat="1" applyFill="1"/>
    <xf numFmtId="169" fontId="12" fillId="0" borderId="0" xfId="0" applyNumberFormat="1" applyFont="1"/>
    <xf numFmtId="38" fontId="0" fillId="10" borderId="0" xfId="0" applyNumberFormat="1" applyFill="1"/>
    <xf numFmtId="170" fontId="9" fillId="14" borderId="0" xfId="0" applyNumberFormat="1" applyFont="1" applyFill="1"/>
    <xf numFmtId="38" fontId="0" fillId="14" borderId="0" xfId="0" applyNumberFormat="1" applyFill="1"/>
    <xf numFmtId="167" fontId="1" fillId="14" borderId="0" xfId="0" applyNumberFormat="1" applyFont="1" applyFill="1"/>
    <xf numFmtId="168" fontId="4" fillId="14" borderId="0" xfId="3" applyNumberFormat="1" applyFill="1"/>
    <xf numFmtId="167" fontId="1" fillId="12" borderId="0" xfId="0" applyNumberFormat="1" applyFont="1" applyFill="1"/>
    <xf numFmtId="167" fontId="0" fillId="0" borderId="3" xfId="0" applyNumberFormat="1" applyBorder="1" applyAlignment="1">
      <alignment horizontal="center"/>
    </xf>
    <xf numFmtId="168" fontId="0" fillId="0" borderId="4" xfId="0" applyNumberFormat="1" applyBorder="1" applyAlignment="1">
      <alignment horizontal="center"/>
    </xf>
    <xf numFmtId="1" fontId="5" fillId="0" borderId="0" xfId="0" applyNumberFormat="1" applyFont="1" applyAlignment="1">
      <alignment vertical="center" wrapText="1"/>
    </xf>
    <xf numFmtId="0" fontId="4" fillId="0" borderId="0" xfId="3"/>
    <xf numFmtId="1" fontId="5" fillId="0" borderId="0" xfId="0" applyNumberFormat="1" applyFont="1" applyAlignment="1">
      <alignment vertical="center"/>
    </xf>
    <xf numFmtId="3" fontId="0" fillId="0" borderId="0" xfId="0" applyNumberFormat="1"/>
    <xf numFmtId="171" fontId="7" fillId="0" borderId="0" xfId="0" applyNumberFormat="1" applyFont="1"/>
    <xf numFmtId="172" fontId="1" fillId="0" borderId="0" xfId="0" applyNumberFormat="1" applyFont="1"/>
    <xf numFmtId="4" fontId="0" fillId="0" borderId="0" xfId="0" applyNumberFormat="1"/>
    <xf numFmtId="9" fontId="0" fillId="0" borderId="0" xfId="0" applyNumberFormat="1"/>
    <xf numFmtId="9" fontId="1" fillId="0" borderId="0" xfId="0" applyNumberFormat="1" applyFont="1"/>
    <xf numFmtId="9" fontId="1" fillId="0" borderId="0" xfId="0" applyNumberFormat="1" applyFont="1" applyAlignment="1">
      <alignment wrapText="1"/>
    </xf>
    <xf numFmtId="9" fontId="1" fillId="0" borderId="0" xfId="0" applyNumberFormat="1" applyFont="1" applyAlignment="1">
      <alignment vertical="top" wrapText="1"/>
    </xf>
    <xf numFmtId="9" fontId="1" fillId="0" borderId="0" xfId="0" applyNumberFormat="1" applyFont="1" applyAlignment="1">
      <alignment horizontal="center" wrapText="1"/>
    </xf>
    <xf numFmtId="1" fontId="1" fillId="0" borderId="0" xfId="0" applyNumberFormat="1" applyFont="1" applyAlignment="1">
      <alignment horizontal="center" wrapText="1"/>
    </xf>
    <xf numFmtId="169" fontId="1" fillId="0" borderId="0" xfId="0" applyNumberFormat="1" applyFont="1"/>
    <xf numFmtId="173" fontId="1" fillId="0" borderId="0" xfId="0" applyNumberFormat="1" applyFont="1"/>
    <xf numFmtId="174" fontId="8" fillId="0" borderId="0" xfId="0" applyNumberFormat="1" applyFont="1"/>
    <xf numFmtId="3" fontId="8" fillId="0" borderId="0" xfId="0" applyNumberFormat="1" applyFont="1"/>
    <xf numFmtId="174" fontId="1" fillId="0" borderId="0" xfId="0" applyNumberFormat="1" applyFont="1"/>
    <xf numFmtId="174" fontId="1" fillId="0" borderId="0" xfId="0" applyNumberFormat="1" applyFont="1" applyAlignment="1">
      <alignment horizontal="center" vertical="top" wrapText="1"/>
    </xf>
    <xf numFmtId="169" fontId="0" fillId="0" borderId="0" xfId="0" applyNumberFormat="1"/>
    <xf numFmtId="170" fontId="0" fillId="0" borderId="0" xfId="0" applyNumberFormat="1"/>
    <xf numFmtId="164" fontId="8" fillId="0" borderId="0" xfId="0" applyNumberFormat="1" applyFont="1" applyAlignment="1">
      <alignment horizontal="center"/>
    </xf>
    <xf numFmtId="175" fontId="8" fillId="0" borderId="0" xfId="0" applyNumberFormat="1" applyFont="1"/>
    <xf numFmtId="174" fontId="8"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9" fontId="8" fillId="0" borderId="0" xfId="0" applyNumberFormat="1" applyFont="1"/>
    <xf numFmtId="2" fontId="8" fillId="0" borderId="0" xfId="0" applyNumberFormat="1" applyFont="1"/>
    <xf numFmtId="3" fontId="1" fillId="13" borderId="0" xfId="0" applyNumberFormat="1" applyFont="1" applyFill="1"/>
    <xf numFmtId="0" fontId="17" fillId="0" borderId="0" xfId="0" applyFont="1"/>
    <xf numFmtId="0" fontId="17" fillId="0" borderId="0" xfId="0" applyFont="1" applyAlignment="1">
      <alignment horizontal="left"/>
    </xf>
    <xf numFmtId="0" fontId="18" fillId="0" borderId="0" xfId="0" applyFont="1"/>
    <xf numFmtId="0" fontId="17" fillId="0" borderId="5" xfId="0" applyFont="1" applyBorder="1"/>
    <xf numFmtId="0" fontId="20" fillId="0" borderId="0" xfId="0" applyFont="1"/>
    <xf numFmtId="0" fontId="18" fillId="0" borderId="10" xfId="0" applyFont="1" applyBorder="1"/>
    <xf numFmtId="0" fontId="17" fillId="0" borderId="11" xfId="0" applyFont="1" applyBorder="1"/>
    <xf numFmtId="0" fontId="18" fillId="0" borderId="11" xfId="0" applyFont="1" applyBorder="1" applyAlignment="1">
      <alignment horizontal="left"/>
    </xf>
    <xf numFmtId="0" fontId="18" fillId="0" borderId="13" xfId="0" applyFont="1" applyBorder="1"/>
    <xf numFmtId="0" fontId="17" fillId="0" borderId="14" xfId="0" applyFont="1" applyBorder="1"/>
    <xf numFmtId="0" fontId="29" fillId="0" borderId="0" xfId="0" applyFont="1" applyAlignment="1">
      <alignment vertical="top"/>
    </xf>
    <xf numFmtId="0" fontId="0" fillId="0" borderId="0" xfId="0" applyAlignment="1">
      <alignment vertical="top"/>
    </xf>
    <xf numFmtId="0" fontId="30" fillId="0" borderId="16" xfId="0" applyFont="1" applyBorder="1"/>
    <xf numFmtId="0" fontId="31" fillId="0" borderId="17" xfId="0" applyFont="1" applyBorder="1"/>
    <xf numFmtId="0" fontId="30" fillId="0" borderId="17" xfId="0" applyFont="1" applyBorder="1" applyAlignment="1">
      <alignment horizontal="left"/>
    </xf>
    <xf numFmtId="0" fontId="30" fillId="0" borderId="17" xfId="0" applyFont="1" applyBorder="1" applyAlignment="1">
      <alignment horizontal="center"/>
    </xf>
    <xf numFmtId="0" fontId="30" fillId="0" borderId="17" xfId="0" applyFont="1" applyBorder="1"/>
    <xf numFmtId="0" fontId="30" fillId="0" borderId="18" xfId="0" applyFont="1" applyBorder="1"/>
    <xf numFmtId="0" fontId="30" fillId="0" borderId="0" xfId="0" applyFont="1"/>
    <xf numFmtId="0" fontId="31" fillId="0" borderId="19" xfId="0" applyFont="1" applyBorder="1"/>
    <xf numFmtId="0" fontId="17" fillId="0" borderId="20" xfId="0" applyFont="1" applyBorder="1" applyAlignment="1">
      <alignment horizontal="left" vertical="center"/>
    </xf>
    <xf numFmtId="0" fontId="17" fillId="0" borderId="20" xfId="0" applyFont="1" applyBorder="1"/>
    <xf numFmtId="0" fontId="31" fillId="0" borderId="21" xfId="0" applyFont="1" applyBorder="1"/>
    <xf numFmtId="0" fontId="31" fillId="0" borderId="0" xfId="0" applyFont="1"/>
    <xf numFmtId="0" fontId="17" fillId="0" borderId="20" xfId="0" applyFont="1" applyBorder="1" applyAlignment="1">
      <alignment horizontal="left"/>
    </xf>
    <xf numFmtId="3" fontId="0" fillId="0" borderId="0" xfId="0" applyNumberFormat="1" applyAlignment="1">
      <alignment vertical="top"/>
    </xf>
    <xf numFmtId="0" fontId="31" fillId="0" borderId="20" xfId="0" applyFont="1" applyBorder="1"/>
    <xf numFmtId="172" fontId="0" fillId="0" borderId="0" xfId="0" applyNumberFormat="1" applyAlignment="1">
      <alignment vertical="top"/>
    </xf>
    <xf numFmtId="9" fontId="0" fillId="0" borderId="0" xfId="0" applyNumberFormat="1" applyAlignment="1">
      <alignment vertical="top"/>
    </xf>
    <xf numFmtId="0" fontId="17" fillId="0" borderId="19" xfId="0" applyFont="1" applyBorder="1"/>
    <xf numFmtId="0" fontId="17" fillId="0" borderId="21" xfId="0" applyFont="1" applyBorder="1"/>
    <xf numFmtId="0" fontId="18" fillId="0" borderId="19" xfId="0" applyFont="1" applyBorder="1"/>
    <xf numFmtId="0" fontId="20" fillId="0" borderId="21" xfId="0" quotePrefix="1" applyFont="1" applyBorder="1"/>
    <xf numFmtId="1" fontId="0" fillId="0" borderId="0" xfId="0" applyNumberFormat="1" applyAlignment="1">
      <alignment vertical="top"/>
    </xf>
    <xf numFmtId="169" fontId="17" fillId="0" borderId="22" xfId="1" applyNumberFormat="1" applyFont="1" applyFill="1" applyBorder="1" applyAlignment="1">
      <alignment horizontal="center"/>
    </xf>
    <xf numFmtId="0" fontId="17" fillId="0" borderId="24" xfId="0" applyFont="1" applyBorder="1"/>
    <xf numFmtId="0" fontId="17" fillId="0" borderId="25" xfId="0" applyFont="1" applyBorder="1"/>
    <xf numFmtId="0" fontId="33" fillId="0" borderId="24" xfId="0" applyFont="1" applyBorder="1"/>
    <xf numFmtId="0" fontId="34" fillId="0" borderId="0" xfId="0" quotePrefix="1" applyFont="1" applyAlignment="1">
      <alignment vertical="top"/>
    </xf>
    <xf numFmtId="0" fontId="33" fillId="0" borderId="26" xfId="0" applyFont="1" applyBorder="1"/>
    <xf numFmtId="166" fontId="33" fillId="0" borderId="24" xfId="1" applyFont="1" applyFill="1" applyBorder="1"/>
    <xf numFmtId="9" fontId="17" fillId="0" borderId="20" xfId="2" applyFont="1" applyFill="1" applyBorder="1"/>
    <xf numFmtId="0" fontId="17" fillId="0" borderId="27" xfId="0" applyFont="1" applyBorder="1"/>
    <xf numFmtId="0" fontId="17" fillId="0" borderId="24" xfId="0" applyFont="1" applyBorder="1" applyAlignment="1">
      <alignment horizontal="left"/>
    </xf>
    <xf numFmtId="0" fontId="18" fillId="0" borderId="27" xfId="0" applyFont="1" applyBorder="1"/>
    <xf numFmtId="0" fontId="35" fillId="0" borderId="25" xfId="0" applyFont="1" applyBorder="1"/>
    <xf numFmtId="169" fontId="0" fillId="0" borderId="0" xfId="0" applyNumberFormat="1" applyAlignment="1">
      <alignment vertical="top"/>
    </xf>
    <xf numFmtId="164" fontId="33" fillId="0" borderId="24" xfId="0" applyNumberFormat="1" applyFont="1" applyBorder="1"/>
    <xf numFmtId="174" fontId="0" fillId="0" borderId="0" xfId="0" applyNumberFormat="1" applyAlignment="1">
      <alignment vertical="top"/>
    </xf>
    <xf numFmtId="9" fontId="17" fillId="0" borderId="24" xfId="2" applyFont="1" applyFill="1" applyBorder="1"/>
    <xf numFmtId="0" fontId="17" fillId="0" borderId="28" xfId="0" applyFont="1" applyBorder="1"/>
    <xf numFmtId="0" fontId="17" fillId="0" borderId="29" xfId="0" applyFont="1" applyBorder="1"/>
    <xf numFmtId="0" fontId="17" fillId="0" borderId="29" xfId="0" applyFont="1" applyBorder="1" applyAlignment="1">
      <alignment horizontal="left"/>
    </xf>
    <xf numFmtId="0" fontId="17" fillId="0" borderId="30" xfId="0" applyFont="1" applyBorder="1"/>
    <xf numFmtId="0" fontId="17" fillId="0" borderId="31" xfId="0" applyFont="1" applyBorder="1"/>
    <xf numFmtId="0" fontId="17" fillId="0" borderId="32" xfId="0" applyFont="1" applyBorder="1"/>
    <xf numFmtId="0" fontId="17" fillId="0" borderId="34" xfId="0" applyFont="1" applyBorder="1"/>
    <xf numFmtId="0" fontId="17" fillId="0" borderId="35" xfId="0" applyFont="1" applyBorder="1"/>
    <xf numFmtId="0" fontId="17" fillId="0" borderId="36" xfId="0" applyFont="1" applyBorder="1" applyAlignment="1">
      <alignment horizontal="left"/>
    </xf>
    <xf numFmtId="0" fontId="17" fillId="0" borderId="6" xfId="0" applyFont="1" applyBorder="1" applyAlignment="1">
      <alignment horizontal="left"/>
    </xf>
    <xf numFmtId="0" fontId="0" fillId="0" borderId="0" xfId="0" applyAlignment="1">
      <alignment horizontal="right" vertical="top"/>
    </xf>
    <xf numFmtId="173" fontId="0" fillId="0" borderId="0" xfId="0" applyNumberFormat="1" applyAlignment="1">
      <alignment vertical="top"/>
    </xf>
    <xf numFmtId="0" fontId="17" fillId="0" borderId="33" xfId="0" applyFont="1" applyBorder="1" applyAlignment="1">
      <alignment horizontal="left"/>
    </xf>
    <xf numFmtId="0" fontId="28" fillId="0" borderId="0" xfId="0" applyFont="1" applyAlignment="1">
      <alignment vertical="top"/>
    </xf>
    <xf numFmtId="175" fontId="0" fillId="0" borderId="0" xfId="0" applyNumberFormat="1" applyAlignment="1">
      <alignment vertical="top"/>
    </xf>
    <xf numFmtId="172" fontId="0" fillId="0" borderId="0" xfId="0" applyNumberFormat="1" applyAlignment="1">
      <alignment horizontal="right" vertical="top"/>
    </xf>
    <xf numFmtId="170" fontId="0" fillId="0" borderId="0" xfId="0" applyNumberFormat="1" applyAlignment="1">
      <alignment vertical="top"/>
    </xf>
    <xf numFmtId="0" fontId="37" fillId="15" borderId="0" xfId="0" applyFont="1" applyFill="1" applyAlignment="1">
      <alignment horizontal="left" vertical="center"/>
    </xf>
    <xf numFmtId="167" fontId="37" fillId="15" borderId="0" xfId="0" applyNumberFormat="1" applyFont="1" applyFill="1"/>
    <xf numFmtId="0" fontId="38" fillId="15" borderId="0" xfId="0" applyFont="1" applyFill="1"/>
    <xf numFmtId="0" fontId="39" fillId="15" borderId="0" xfId="0" applyFont="1" applyFill="1"/>
    <xf numFmtId="0" fontId="40" fillId="0" borderId="0" xfId="0" applyFont="1"/>
    <xf numFmtId="0" fontId="34" fillId="0" borderId="0" xfId="0" applyFont="1"/>
    <xf numFmtId="0" fontId="29" fillId="0" borderId="0" xfId="0" applyFont="1"/>
    <xf numFmtId="0" fontId="41" fillId="0" borderId="37" xfId="0" applyFont="1" applyBorder="1" applyAlignment="1">
      <alignment horizontal="center"/>
    </xf>
    <xf numFmtId="0" fontId="42" fillId="0" borderId="37" xfId="0" applyFont="1" applyBorder="1" applyAlignment="1">
      <alignment horizontal="center"/>
    </xf>
    <xf numFmtId="0" fontId="42" fillId="0" borderId="37" xfId="0" applyFont="1" applyBorder="1"/>
    <xf numFmtId="0" fontId="9" fillId="0" borderId="37" xfId="0" applyFont="1" applyBorder="1"/>
    <xf numFmtId="0" fontId="9" fillId="0" borderId="37" xfId="0" applyFont="1" applyBorder="1" applyAlignment="1">
      <alignment horizontal="center"/>
    </xf>
    <xf numFmtId="0" fontId="43" fillId="0" borderId="37" xfId="0" applyFont="1" applyBorder="1" applyAlignment="1">
      <alignment horizontal="center"/>
    </xf>
    <xf numFmtId="0" fontId="9" fillId="0" borderId="37" xfId="0" applyFont="1" applyBorder="1" applyAlignment="1">
      <alignment horizontal="center" wrapText="1"/>
    </xf>
    <xf numFmtId="9" fontId="9" fillId="0" borderId="37" xfId="0" applyNumberFormat="1" applyFont="1" applyBorder="1"/>
    <xf numFmtId="0" fontId="9" fillId="0" borderId="37" xfId="0" applyFont="1" applyBorder="1" applyAlignment="1">
      <alignment horizontal="center" vertical="center"/>
    </xf>
    <xf numFmtId="0" fontId="9" fillId="0" borderId="37" xfId="0" applyFont="1" applyBorder="1" applyAlignment="1">
      <alignment horizontal="center" vertical="center" wrapText="1"/>
    </xf>
    <xf numFmtId="0" fontId="9" fillId="17" borderId="37" xfId="0" applyFont="1" applyFill="1" applyBorder="1" applyAlignment="1">
      <alignment horizontal="center" vertical="center"/>
    </xf>
    <xf numFmtId="0" fontId="1" fillId="0" borderId="37" xfId="0" applyFont="1" applyBorder="1"/>
    <xf numFmtId="0" fontId="1" fillId="0" borderId="37" xfId="0" applyFont="1" applyBorder="1" applyAlignment="1">
      <alignment vertical="top" wrapText="1"/>
    </xf>
    <xf numFmtId="167" fontId="9" fillId="0" borderId="37" xfId="0" applyNumberFormat="1" applyFont="1" applyBorder="1" applyAlignment="1">
      <alignment vertical="center"/>
    </xf>
    <xf numFmtId="167" fontId="44" fillId="0" borderId="37" xfId="0" applyNumberFormat="1" applyFont="1" applyBorder="1" applyAlignment="1">
      <alignment vertical="center" wrapText="1"/>
    </xf>
    <xf numFmtId="168" fontId="9" fillId="0" borderId="37" xfId="4" applyNumberFormat="1" applyFont="1" applyBorder="1" applyAlignment="1">
      <alignment vertical="center"/>
    </xf>
    <xf numFmtId="168" fontId="44" fillId="0" borderId="37" xfId="0" applyNumberFormat="1" applyFont="1" applyBorder="1" applyAlignment="1">
      <alignment vertical="center" wrapText="1"/>
    </xf>
    <xf numFmtId="167" fontId="9" fillId="0" borderId="37" xfId="4" applyNumberFormat="1" applyFont="1" applyBorder="1" applyAlignment="1">
      <alignment vertical="center"/>
    </xf>
    <xf numFmtId="167" fontId="44" fillId="0" borderId="37" xfId="0" applyNumberFormat="1" applyFont="1" applyBorder="1" applyAlignment="1">
      <alignment vertical="center"/>
    </xf>
    <xf numFmtId="38" fontId="44" fillId="2" borderId="37" xfId="0" applyNumberFormat="1" applyFont="1" applyFill="1" applyBorder="1" applyAlignment="1">
      <alignment vertical="center" wrapText="1"/>
    </xf>
    <xf numFmtId="168" fontId="9" fillId="2" borderId="37" xfId="4" applyNumberFormat="1" applyFont="1" applyFill="1" applyBorder="1" applyAlignment="1">
      <alignment vertical="center"/>
    </xf>
    <xf numFmtId="167" fontId="9" fillId="2" borderId="37" xfId="0" applyNumberFormat="1" applyFont="1" applyFill="1" applyBorder="1" applyAlignment="1">
      <alignment vertical="center"/>
    </xf>
    <xf numFmtId="38" fontId="43" fillId="0" borderId="37" xfId="0" applyNumberFormat="1" applyFont="1" applyBorder="1" applyAlignment="1">
      <alignment vertical="center"/>
    </xf>
    <xf numFmtId="167" fontId="43" fillId="0" borderId="37" xfId="0" applyNumberFormat="1" applyFont="1" applyBorder="1" applyAlignment="1">
      <alignment vertical="center"/>
    </xf>
    <xf numFmtId="38" fontId="9" fillId="0" borderId="37" xfId="0" applyNumberFormat="1" applyFont="1" applyBorder="1" applyAlignment="1">
      <alignment vertical="center"/>
    </xf>
    <xf numFmtId="38" fontId="9" fillId="2" borderId="37" xfId="0" applyNumberFormat="1" applyFont="1" applyFill="1" applyBorder="1" applyAlignment="1">
      <alignment vertical="center"/>
    </xf>
    <xf numFmtId="167" fontId="45" fillId="0" borderId="37" xfId="0" applyNumberFormat="1" applyFont="1" applyBorder="1" applyAlignment="1">
      <alignment horizontal="center" vertical="center"/>
    </xf>
    <xf numFmtId="168" fontId="45" fillId="2" borderId="37" xfId="0" applyNumberFormat="1" applyFont="1" applyFill="1" applyBorder="1" applyAlignment="1">
      <alignment horizontal="center" vertical="center"/>
    </xf>
    <xf numFmtId="167" fontId="9" fillId="2" borderId="37" xfId="0" applyNumberFormat="1" applyFont="1" applyFill="1" applyBorder="1" applyAlignment="1">
      <alignment horizontal="center" vertical="center" wrapText="1"/>
    </xf>
    <xf numFmtId="38" fontId="10" fillId="0" borderId="37" xfId="0" applyNumberFormat="1" applyFont="1" applyBorder="1" applyAlignment="1">
      <alignment vertical="center"/>
    </xf>
    <xf numFmtId="38" fontId="10" fillId="2" borderId="37" xfId="0" applyNumberFormat="1" applyFont="1" applyFill="1" applyBorder="1" applyAlignment="1">
      <alignment vertical="center"/>
    </xf>
    <xf numFmtId="38" fontId="10" fillId="0" borderId="37" xfId="0" applyNumberFormat="1" applyFont="1" applyBorder="1" applyAlignment="1">
      <alignment horizontal="right" vertical="center" wrapText="1"/>
    </xf>
    <xf numFmtId="167" fontId="10" fillId="0" borderId="37" xfId="0" applyNumberFormat="1" applyFont="1" applyBorder="1" applyAlignment="1">
      <alignment vertical="center"/>
    </xf>
    <xf numFmtId="167" fontId="10" fillId="17" borderId="37" xfId="0" applyNumberFormat="1" applyFont="1" applyFill="1" applyBorder="1" applyAlignment="1">
      <alignment vertical="center"/>
    </xf>
    <xf numFmtId="167" fontId="9" fillId="0" borderId="37" xfId="0" applyNumberFormat="1" applyFont="1" applyBorder="1" applyAlignment="1">
      <alignment horizontal="center" vertical="center"/>
    </xf>
    <xf numFmtId="169" fontId="9" fillId="0" borderId="37" xfId="0" applyNumberFormat="1" applyFont="1" applyBorder="1" applyAlignment="1">
      <alignment vertical="center"/>
    </xf>
    <xf numFmtId="169" fontId="10" fillId="0" borderId="37" xfId="0" applyNumberFormat="1" applyFont="1" applyBorder="1" applyAlignment="1">
      <alignment vertical="center"/>
    </xf>
    <xf numFmtId="170" fontId="9" fillId="0" borderId="37" xfId="0" applyNumberFormat="1" applyFont="1" applyBorder="1" applyAlignment="1">
      <alignment vertical="center"/>
    </xf>
    <xf numFmtId="170" fontId="9" fillId="2" borderId="37" xfId="0" applyNumberFormat="1" applyFont="1" applyFill="1" applyBorder="1" applyAlignment="1">
      <alignment vertical="center"/>
    </xf>
    <xf numFmtId="170" fontId="9" fillId="2" borderId="37" xfId="0" applyNumberFormat="1" applyFont="1" applyFill="1" applyBorder="1" applyAlignment="1">
      <alignment horizontal="center" vertical="center"/>
    </xf>
    <xf numFmtId="170" fontId="9" fillId="2" borderId="37" xfId="0" applyNumberFormat="1" applyFont="1" applyFill="1" applyBorder="1" applyAlignment="1">
      <alignment horizontal="center" vertical="center" wrapText="1"/>
    </xf>
    <xf numFmtId="170" fontId="10" fillId="2" borderId="37" xfId="0" applyNumberFormat="1" applyFont="1" applyFill="1" applyBorder="1" applyAlignment="1">
      <alignment vertical="center"/>
    </xf>
    <xf numFmtId="167" fontId="10" fillId="17" borderId="37" xfId="0" applyNumberFormat="1" applyFont="1" applyFill="1" applyBorder="1" applyAlignment="1">
      <alignment horizontal="center" vertical="center"/>
    </xf>
    <xf numFmtId="167" fontId="10" fillId="0" borderId="37" xfId="0" applyNumberFormat="1" applyFont="1" applyBorder="1" applyAlignment="1">
      <alignment horizontal="center" vertical="center"/>
    </xf>
    <xf numFmtId="9" fontId="10" fillId="2" borderId="37" xfId="0" applyNumberFormat="1" applyFont="1" applyFill="1" applyBorder="1" applyAlignment="1">
      <alignment horizontal="center" vertical="center"/>
    </xf>
    <xf numFmtId="167" fontId="10" fillId="2" borderId="37" xfId="0" applyNumberFormat="1" applyFont="1" applyFill="1" applyBorder="1" applyAlignment="1">
      <alignment vertical="center"/>
    </xf>
    <xf numFmtId="167" fontId="10" fillId="2" borderId="37" xfId="0" applyNumberFormat="1" applyFont="1" applyFill="1" applyBorder="1" applyAlignment="1">
      <alignment horizontal="center" vertical="center"/>
    </xf>
    <xf numFmtId="164" fontId="10" fillId="0" borderId="37" xfId="0" applyNumberFormat="1" applyFont="1" applyBorder="1" applyAlignment="1">
      <alignment vertical="center"/>
    </xf>
    <xf numFmtId="164" fontId="9" fillId="0" borderId="37" xfId="0" applyNumberFormat="1" applyFont="1" applyBorder="1" applyAlignment="1">
      <alignment vertical="center"/>
    </xf>
    <xf numFmtId="164" fontId="9" fillId="17" borderId="37" xfId="0" applyNumberFormat="1" applyFont="1" applyFill="1" applyBorder="1" applyAlignment="1">
      <alignment vertical="center"/>
    </xf>
    <xf numFmtId="167" fontId="9" fillId="17" borderId="37" xfId="0" applyNumberFormat="1" applyFont="1" applyFill="1" applyBorder="1" applyAlignment="1">
      <alignment vertical="center"/>
    </xf>
    <xf numFmtId="168" fontId="9" fillId="0" borderId="37" xfId="0" applyNumberFormat="1" applyFont="1" applyBorder="1" applyAlignment="1">
      <alignment vertical="center"/>
    </xf>
    <xf numFmtId="0" fontId="46" fillId="0" borderId="0" xfId="0" applyFont="1" applyAlignment="1">
      <alignment horizontal="center"/>
    </xf>
    <xf numFmtId="0" fontId="0" fillId="0" borderId="0" xfId="0" applyAlignment="1">
      <alignment horizontal="left"/>
    </xf>
    <xf numFmtId="0" fontId="29" fillId="6" borderId="0" xfId="0" applyFont="1" applyFill="1" applyAlignment="1">
      <alignment horizontal="left"/>
    </xf>
    <xf numFmtId="0" fontId="0" fillId="6" borderId="0" xfId="0" applyFill="1" applyAlignment="1">
      <alignment horizontal="left"/>
    </xf>
    <xf numFmtId="0" fontId="29" fillId="4" borderId="0" xfId="0" applyFont="1" applyFill="1" applyAlignment="1">
      <alignment horizontal="left"/>
    </xf>
    <xf numFmtId="0" fontId="0" fillId="4" borderId="0" xfId="0" applyFill="1" applyAlignment="1">
      <alignment horizontal="left"/>
    </xf>
    <xf numFmtId="0" fontId="29" fillId="7" borderId="0" xfId="0" applyFont="1" applyFill="1" applyAlignment="1">
      <alignment horizontal="left"/>
    </xf>
    <xf numFmtId="0" fontId="0" fillId="7" borderId="0" xfId="0" applyFill="1" applyAlignment="1">
      <alignment horizontal="left"/>
    </xf>
    <xf numFmtId="0" fontId="29" fillId="0" borderId="0" xfId="0" applyFont="1" applyAlignment="1">
      <alignment horizontal="center"/>
    </xf>
    <xf numFmtId="0" fontId="29" fillId="6" borderId="0" xfId="0" applyFont="1" applyFill="1" applyAlignment="1">
      <alignment horizontal="center"/>
    </xf>
    <xf numFmtId="0" fontId="29" fillId="4" borderId="0" xfId="0" applyFont="1" applyFill="1" applyAlignment="1">
      <alignment horizontal="center"/>
    </xf>
    <xf numFmtId="0" fontId="29" fillId="7" borderId="0" xfId="0" applyFont="1" applyFill="1" applyAlignment="1">
      <alignment horizontal="center"/>
    </xf>
    <xf numFmtId="0" fontId="29" fillId="16" borderId="0" xfId="0" applyFont="1" applyFill="1" applyAlignment="1">
      <alignment horizontal="center"/>
    </xf>
    <xf numFmtId="0" fontId="29" fillId="0" borderId="0" xfId="0" applyFont="1" applyAlignment="1">
      <alignment horizontal="left"/>
    </xf>
    <xf numFmtId="0" fontId="47" fillId="0" borderId="0" xfId="0" applyFont="1" applyAlignment="1">
      <alignment horizontal="center"/>
    </xf>
    <xf numFmtId="0" fontId="47" fillId="7" borderId="0" xfId="0" applyFont="1" applyFill="1" applyAlignment="1">
      <alignment horizontal="center"/>
    </xf>
    <xf numFmtId="0" fontId="29" fillId="18" borderId="0" xfId="0" applyFont="1" applyFill="1" applyAlignment="1">
      <alignment horizontal="center"/>
    </xf>
    <xf numFmtId="0" fontId="0" fillId="7" borderId="0" xfId="0" applyFill="1"/>
    <xf numFmtId="0" fontId="0" fillId="16" borderId="0" xfId="0" applyFill="1"/>
    <xf numFmtId="176" fontId="0" fillId="0" borderId="0" xfId="1" applyNumberFormat="1" applyFont="1"/>
    <xf numFmtId="176" fontId="1" fillId="0" borderId="0" xfId="1" applyNumberFormat="1" applyFont="1"/>
    <xf numFmtId="176" fontId="48" fillId="0" borderId="0" xfId="1" applyNumberFormat="1" applyFont="1"/>
    <xf numFmtId="176" fontId="0" fillId="7" borderId="0" xfId="1" applyNumberFormat="1" applyFont="1" applyFill="1"/>
    <xf numFmtId="164" fontId="0" fillId="16" borderId="0" xfId="0" applyNumberFormat="1" applyFill="1"/>
    <xf numFmtId="9" fontId="0" fillId="0" borderId="0" xfId="2" applyFont="1" applyFill="1"/>
    <xf numFmtId="9" fontId="0" fillId="0" borderId="0" xfId="2" applyFont="1"/>
    <xf numFmtId="9" fontId="0" fillId="8" borderId="0" xfId="2" applyFont="1" applyFill="1"/>
    <xf numFmtId="9" fontId="0" fillId="19" borderId="0" xfId="2" applyFont="1" applyFill="1"/>
    <xf numFmtId="9" fontId="0" fillId="7" borderId="0" xfId="2" applyFont="1" applyFill="1"/>
    <xf numFmtId="176" fontId="0" fillId="19" borderId="0" xfId="1" applyNumberFormat="1" applyFont="1" applyFill="1"/>
    <xf numFmtId="176" fontId="49" fillId="0" borderId="0" xfId="1" applyNumberFormat="1" applyFont="1"/>
    <xf numFmtId="176" fontId="50" fillId="3" borderId="0" xfId="1" applyNumberFormat="1" applyFont="1" applyFill="1"/>
    <xf numFmtId="176" fontId="50" fillId="0" borderId="0" xfId="1" applyNumberFormat="1" applyFont="1"/>
    <xf numFmtId="0" fontId="51" fillId="0" borderId="0" xfId="0" applyFont="1"/>
    <xf numFmtId="0" fontId="52" fillId="0" borderId="0" xfId="0" applyFont="1" applyAlignment="1">
      <alignment horizontal="right"/>
    </xf>
    <xf numFmtId="0" fontId="52" fillId="0" borderId="0" xfId="0" applyFont="1"/>
    <xf numFmtId="176" fontId="52" fillId="0" borderId="0" xfId="1" applyNumberFormat="1" applyFont="1"/>
    <xf numFmtId="176" fontId="52" fillId="7" borderId="0" xfId="1" applyNumberFormat="1" applyFont="1" applyFill="1"/>
    <xf numFmtId="0" fontId="53" fillId="0" borderId="0" xfId="0" applyFont="1"/>
    <xf numFmtId="0" fontId="54" fillId="0" borderId="0" xfId="0" applyFont="1"/>
    <xf numFmtId="176" fontId="0" fillId="0" borderId="0" xfId="0" applyNumberFormat="1"/>
    <xf numFmtId="176" fontId="0" fillId="16" borderId="0" xfId="0" applyNumberFormat="1" applyFill="1"/>
    <xf numFmtId="176" fontId="0" fillId="16" borderId="0" xfId="1" applyNumberFormat="1" applyFont="1" applyFill="1"/>
    <xf numFmtId="177" fontId="0" fillId="0" borderId="0" xfId="1" applyNumberFormat="1" applyFont="1"/>
    <xf numFmtId="176" fontId="52" fillId="16" borderId="0" xfId="1" applyNumberFormat="1" applyFont="1" applyFill="1"/>
    <xf numFmtId="177" fontId="52" fillId="0" borderId="0" xfId="1" applyNumberFormat="1" applyFont="1"/>
    <xf numFmtId="0" fontId="34" fillId="3" borderId="0" xfId="0" applyFont="1" applyFill="1"/>
    <xf numFmtId="176" fontId="1" fillId="0" borderId="0" xfId="0" applyNumberFormat="1" applyFont="1"/>
    <xf numFmtId="176" fontId="1" fillId="0" borderId="0" xfId="0" applyNumberFormat="1" applyFont="1" applyAlignment="1">
      <alignment horizontal="center" vertical="top" wrapText="1"/>
    </xf>
    <xf numFmtId="176" fontId="4" fillId="0" borderId="0" xfId="0" applyNumberFormat="1" applyFont="1" applyAlignment="1">
      <alignment horizontal="center" vertical="top" wrapText="1"/>
    </xf>
    <xf numFmtId="1" fontId="29" fillId="0" borderId="0" xfId="0" applyNumberFormat="1" applyFont="1" applyAlignment="1">
      <alignment horizontal="center"/>
    </xf>
    <xf numFmtId="1" fontId="29" fillId="0" borderId="0" xfId="1" applyNumberFormat="1" applyFont="1" applyAlignment="1">
      <alignment horizontal="center"/>
    </xf>
    <xf numFmtId="176" fontId="0" fillId="0" borderId="0" xfId="1" applyNumberFormat="1" applyFont="1" applyAlignment="1">
      <alignment horizontal="center"/>
    </xf>
    <xf numFmtId="176" fontId="29" fillId="0" borderId="0" xfId="1" applyNumberFormat="1" applyFont="1"/>
    <xf numFmtId="176" fontId="29" fillId="0" borderId="0" xfId="1" applyNumberFormat="1" applyFont="1" applyAlignment="1">
      <alignment horizontal="center"/>
    </xf>
    <xf numFmtId="0" fontId="29" fillId="3" borderId="0" xfId="0" applyFont="1" applyFill="1"/>
    <xf numFmtId="176" fontId="29" fillId="3" borderId="0" xfId="1" applyNumberFormat="1" applyFont="1" applyFill="1"/>
    <xf numFmtId="176" fontId="29" fillId="3" borderId="0" xfId="1" applyNumberFormat="1" applyFont="1" applyFill="1" applyAlignment="1">
      <alignment horizontal="center"/>
    </xf>
    <xf numFmtId="176" fontId="0" fillId="12" borderId="0" xfId="1" applyNumberFormat="1" applyFont="1" applyFill="1"/>
    <xf numFmtId="164" fontId="0" fillId="0" borderId="0" xfId="0" applyNumberFormat="1"/>
    <xf numFmtId="176" fontId="0" fillId="8" borderId="0" xfId="1" applyNumberFormat="1" applyFont="1" applyFill="1"/>
    <xf numFmtId="9" fontId="31" fillId="20" borderId="20" xfId="2" applyFont="1" applyFill="1" applyBorder="1" applyProtection="1">
      <protection locked="0"/>
    </xf>
    <xf numFmtId="2" fontId="17" fillId="20" borderId="20" xfId="2" applyNumberFormat="1" applyFont="1" applyFill="1" applyBorder="1" applyProtection="1">
      <protection locked="0"/>
    </xf>
    <xf numFmtId="166" fontId="31" fillId="20" borderId="20" xfId="1" applyFont="1" applyFill="1" applyBorder="1" applyAlignment="1" applyProtection="1">
      <alignment horizontal="center"/>
      <protection locked="0"/>
    </xf>
    <xf numFmtId="0" fontId="25" fillId="0" borderId="0" xfId="0" applyFont="1"/>
    <xf numFmtId="0" fontId="26" fillId="0" borderId="0" xfId="0" applyFont="1"/>
    <xf numFmtId="0" fontId="27" fillId="0" borderId="0" xfId="0" quotePrefix="1" applyFont="1"/>
    <xf numFmtId="0" fontId="31" fillId="20" borderId="20" xfId="0" applyFont="1" applyFill="1" applyBorder="1" applyProtection="1">
      <protection locked="0"/>
    </xf>
    <xf numFmtId="0" fontId="17" fillId="0" borderId="41" xfId="0" applyFont="1" applyBorder="1"/>
    <xf numFmtId="0" fontId="17" fillId="0" borderId="42" xfId="0" applyFont="1" applyBorder="1"/>
    <xf numFmtId="0" fontId="17" fillId="16" borderId="0" xfId="0" applyFont="1" applyFill="1"/>
    <xf numFmtId="0" fontId="18" fillId="16" borderId="0" xfId="0" applyFont="1" applyFill="1"/>
    <xf numFmtId="0" fontId="30" fillId="0" borderId="41" xfId="0" applyFont="1" applyBorder="1"/>
    <xf numFmtId="0" fontId="30" fillId="0" borderId="42" xfId="0" applyFont="1" applyBorder="1"/>
    <xf numFmtId="0" fontId="31" fillId="0" borderId="41" xfId="0" applyFont="1" applyBorder="1"/>
    <xf numFmtId="0" fontId="31" fillId="0" borderId="42" xfId="0" applyFont="1" applyBorder="1"/>
    <xf numFmtId="0" fontId="17" fillId="0" borderId="43" xfId="0" applyFont="1" applyBorder="1"/>
    <xf numFmtId="0" fontId="17" fillId="0" borderId="44" xfId="0" applyFont="1" applyBorder="1"/>
    <xf numFmtId="0" fontId="17" fillId="0" borderId="44" xfId="0" applyFont="1" applyBorder="1" applyAlignment="1">
      <alignment horizontal="left"/>
    </xf>
    <xf numFmtId="0" fontId="18" fillId="0" borderId="44" xfId="0" applyFont="1" applyBorder="1"/>
    <xf numFmtId="0" fontId="17" fillId="0" borderId="45" xfId="0" applyFont="1" applyBorder="1"/>
    <xf numFmtId="0" fontId="24" fillId="16" borderId="8" xfId="0" applyFont="1" applyFill="1" applyBorder="1" applyAlignment="1" applyProtection="1">
      <alignment vertical="center"/>
      <protection locked="0"/>
    </xf>
    <xf numFmtId="0" fontId="24" fillId="16" borderId="9" xfId="0" applyFont="1" applyFill="1" applyBorder="1" applyAlignment="1" applyProtection="1">
      <alignment vertical="center"/>
      <protection locked="0"/>
    </xf>
    <xf numFmtId="0" fontId="19" fillId="15" borderId="39" xfId="0" applyFont="1" applyFill="1" applyBorder="1" applyAlignment="1">
      <alignment vertical="center" wrapText="1"/>
    </xf>
    <xf numFmtId="0" fontId="19" fillId="15" borderId="40" xfId="0" applyFont="1" applyFill="1" applyBorder="1" applyAlignment="1">
      <alignment vertical="center" wrapText="1"/>
    </xf>
    <xf numFmtId="0" fontId="30" fillId="0" borderId="47" xfId="0" applyFont="1" applyBorder="1" applyAlignment="1">
      <alignment horizontal="center"/>
    </xf>
    <xf numFmtId="0" fontId="17" fillId="0" borderId="48" xfId="0" applyFont="1" applyBorder="1"/>
    <xf numFmtId="169" fontId="17" fillId="0" borderId="49" xfId="1" applyNumberFormat="1" applyFont="1" applyFill="1" applyBorder="1" applyAlignment="1">
      <alignment horizontal="center"/>
    </xf>
    <xf numFmtId="9" fontId="17" fillId="0" borderId="48" xfId="2" applyFont="1" applyFill="1" applyBorder="1"/>
    <xf numFmtId="9" fontId="17" fillId="0" borderId="50" xfId="2" applyFont="1" applyFill="1" applyBorder="1"/>
    <xf numFmtId="2" fontId="17" fillId="20" borderId="48" xfId="2" applyNumberFormat="1" applyFont="1" applyFill="1" applyBorder="1" applyProtection="1">
      <protection locked="0"/>
    </xf>
    <xf numFmtId="0" fontId="17" fillId="0" borderId="51" xfId="0" applyFont="1" applyBorder="1"/>
    <xf numFmtId="0" fontId="30" fillId="0" borderId="52" xfId="0" applyFont="1" applyBorder="1"/>
    <xf numFmtId="0" fontId="30" fillId="0" borderId="23" xfId="0" applyFont="1" applyBorder="1"/>
    <xf numFmtId="0" fontId="57" fillId="0" borderId="23" xfId="0" applyFont="1" applyBorder="1"/>
    <xf numFmtId="0" fontId="58" fillId="0" borderId="23" xfId="0" applyFont="1" applyBorder="1"/>
    <xf numFmtId="0" fontId="18" fillId="0" borderId="23" xfId="0" applyFont="1" applyBorder="1"/>
    <xf numFmtId="0" fontId="18" fillId="0" borderId="53" xfId="0" applyFont="1" applyBorder="1"/>
    <xf numFmtId="0" fontId="20" fillId="0" borderId="53" xfId="0" applyFont="1" applyBorder="1"/>
    <xf numFmtId="0" fontId="20" fillId="0" borderId="53" xfId="0" quotePrefix="1" applyFont="1" applyBorder="1"/>
    <xf numFmtId="0" fontId="18" fillId="0" borderId="54" xfId="0" applyFont="1" applyBorder="1"/>
    <xf numFmtId="0" fontId="19" fillId="0" borderId="0" xfId="0" applyFont="1" applyAlignment="1">
      <alignment vertical="center" wrapText="1"/>
    </xf>
    <xf numFmtId="0" fontId="24" fillId="0" borderId="0" xfId="0" applyFont="1" applyAlignment="1" applyProtection="1">
      <alignment vertical="center"/>
      <protection locked="0"/>
    </xf>
    <xf numFmtId="0" fontId="3" fillId="0" borderId="0" xfId="0" applyFont="1"/>
    <xf numFmtId="0" fontId="59" fillId="0" borderId="0" xfId="0" applyFont="1"/>
    <xf numFmtId="181" fontId="0" fillId="0" borderId="0" xfId="1" applyNumberFormat="1" applyFont="1"/>
    <xf numFmtId="1" fontId="0" fillId="0" borderId="0" xfId="0" applyNumberFormat="1" applyAlignment="1">
      <alignment horizontal="center"/>
    </xf>
    <xf numFmtId="182" fontId="0" fillId="0" borderId="0" xfId="1" applyNumberFormat="1" applyFont="1"/>
    <xf numFmtId="9" fontId="0" fillId="3" borderId="0" xfId="2" applyFont="1" applyFill="1"/>
    <xf numFmtId="183" fontId="0" fillId="0" borderId="0" xfId="1" applyNumberFormat="1" applyFont="1"/>
    <xf numFmtId="0" fontId="3" fillId="0" borderId="0" xfId="0" applyFont="1" applyAlignment="1">
      <alignment horizontal="left"/>
    </xf>
    <xf numFmtId="0" fontId="31" fillId="21" borderId="20" xfId="0" applyFont="1" applyFill="1" applyBorder="1" applyProtection="1">
      <protection locked="0"/>
    </xf>
    <xf numFmtId="0" fontId="17" fillId="0" borderId="14" xfId="0" applyFont="1" applyBorder="1" applyAlignment="1">
      <alignment horizontal="left"/>
    </xf>
    <xf numFmtId="0" fontId="17" fillId="0" borderId="11" xfId="0" applyFont="1" applyBorder="1" applyAlignment="1">
      <alignment horizontal="left"/>
    </xf>
    <xf numFmtId="0" fontId="18" fillId="0" borderId="11" xfId="0" applyFont="1" applyBorder="1"/>
    <xf numFmtId="0" fontId="18" fillId="0" borderId="12" xfId="0" applyFont="1" applyBorder="1"/>
    <xf numFmtId="0" fontId="17" fillId="0" borderId="55" xfId="0" applyFont="1" applyBorder="1"/>
    <xf numFmtId="0" fontId="17" fillId="0" borderId="57" xfId="0" applyFont="1" applyBorder="1"/>
    <xf numFmtId="0" fontId="17" fillId="0" borderId="15" xfId="0" applyFont="1" applyBorder="1"/>
    <xf numFmtId="185" fontId="0" fillId="0" borderId="0" xfId="1" applyNumberFormat="1" applyFont="1"/>
    <xf numFmtId="0" fontId="21" fillId="22" borderId="0" xfId="0" applyFont="1" applyFill="1" applyAlignment="1">
      <alignment vertical="center"/>
    </xf>
    <xf numFmtId="0" fontId="22" fillId="22" borderId="0" xfId="0" applyFont="1" applyFill="1"/>
    <xf numFmtId="0" fontId="23" fillId="22" borderId="0" xfId="0" applyFont="1" applyFill="1"/>
    <xf numFmtId="0" fontId="18" fillId="22" borderId="0" xfId="0" applyFont="1" applyFill="1"/>
    <xf numFmtId="0" fontId="17" fillId="22" borderId="0" xfId="0" applyFont="1" applyFill="1"/>
    <xf numFmtId="0" fontId="17" fillId="22" borderId="0" xfId="0" applyFont="1" applyFill="1" applyAlignment="1">
      <alignment horizontal="left"/>
    </xf>
    <xf numFmtId="0" fontId="17" fillId="22" borderId="42" xfId="0" applyFont="1" applyFill="1" applyBorder="1"/>
    <xf numFmtId="0" fontId="24" fillId="5" borderId="7" xfId="0" applyFont="1" applyFill="1" applyBorder="1" applyAlignment="1" applyProtection="1">
      <alignment vertical="center"/>
      <protection locked="0"/>
    </xf>
    <xf numFmtId="0" fontId="24" fillId="5" borderId="46" xfId="0" applyFont="1" applyFill="1" applyBorder="1" applyAlignment="1" applyProtection="1">
      <alignment vertical="center"/>
      <protection locked="0"/>
    </xf>
    <xf numFmtId="0" fontId="17" fillId="5" borderId="20" xfId="1" applyNumberFormat="1" applyFont="1" applyFill="1" applyBorder="1" applyProtection="1">
      <protection locked="0"/>
    </xf>
    <xf numFmtId="0" fontId="17" fillId="5" borderId="56" xfId="1" applyNumberFormat="1" applyFont="1" applyFill="1" applyBorder="1" applyProtection="1">
      <protection locked="0"/>
    </xf>
    <xf numFmtId="9" fontId="17" fillId="5" borderId="29" xfId="1" applyNumberFormat="1" applyFont="1" applyFill="1" applyBorder="1" applyProtection="1">
      <protection locked="0"/>
    </xf>
    <xf numFmtId="176" fontId="17" fillId="5" borderId="20" xfId="1" applyNumberFormat="1" applyFont="1" applyFill="1" applyBorder="1" applyProtection="1">
      <protection locked="0"/>
    </xf>
    <xf numFmtId="176" fontId="17" fillId="5" borderId="48" xfId="1" applyNumberFormat="1" applyFont="1" applyFill="1" applyBorder="1" applyProtection="1">
      <protection locked="0"/>
    </xf>
    <xf numFmtId="9" fontId="17" fillId="5" borderId="20" xfId="2" applyFont="1" applyFill="1" applyBorder="1" applyProtection="1">
      <protection locked="0"/>
    </xf>
    <xf numFmtId="9" fontId="17" fillId="5" borderId="48" xfId="2" applyFont="1" applyFill="1" applyBorder="1" applyProtection="1">
      <protection locked="0"/>
    </xf>
    <xf numFmtId="178" fontId="17" fillId="5" borderId="20" xfId="1" applyNumberFormat="1" applyFont="1" applyFill="1" applyBorder="1" applyProtection="1">
      <protection locked="0"/>
    </xf>
    <xf numFmtId="178" fontId="17" fillId="5" borderId="48" xfId="1" applyNumberFormat="1" applyFont="1" applyFill="1" applyBorder="1" applyProtection="1">
      <protection locked="0"/>
    </xf>
    <xf numFmtId="179" fontId="17" fillId="5" borderId="20" xfId="1" applyNumberFormat="1" applyFont="1" applyFill="1" applyBorder="1" applyProtection="1">
      <protection locked="0"/>
    </xf>
    <xf numFmtId="179" fontId="17" fillId="5" borderId="48" xfId="1" applyNumberFormat="1" applyFont="1" applyFill="1" applyBorder="1" applyProtection="1">
      <protection locked="0"/>
    </xf>
    <xf numFmtId="0" fontId="3" fillId="0" borderId="58" xfId="0" applyFont="1" applyBorder="1"/>
    <xf numFmtId="185" fontId="3" fillId="0" borderId="59" xfId="1" applyNumberFormat="1" applyFont="1" applyFill="1" applyBorder="1"/>
    <xf numFmtId="0" fontId="60" fillId="0" borderId="0" xfId="0" applyFont="1"/>
    <xf numFmtId="176" fontId="3" fillId="0" borderId="59" xfId="1" applyNumberFormat="1" applyFont="1" applyFill="1" applyBorder="1"/>
    <xf numFmtId="176" fontId="0" fillId="0" borderId="0" xfId="1" applyNumberFormat="1" applyFont="1" applyFill="1"/>
    <xf numFmtId="176" fontId="3" fillId="0" borderId="60" xfId="1" applyNumberFormat="1" applyFont="1" applyFill="1" applyBorder="1"/>
    <xf numFmtId="9" fontId="17" fillId="23" borderId="12" xfId="2" applyFont="1" applyFill="1" applyBorder="1" applyAlignment="1" applyProtection="1">
      <alignment horizontal="center"/>
      <protection locked="0"/>
    </xf>
    <xf numFmtId="177" fontId="17" fillId="23" borderId="20" xfId="1" applyNumberFormat="1" applyFont="1" applyFill="1" applyBorder="1" applyProtection="1">
      <protection locked="0"/>
    </xf>
    <xf numFmtId="177" fontId="17" fillId="23" borderId="48" xfId="1" applyNumberFormat="1" applyFont="1" applyFill="1" applyBorder="1" applyProtection="1">
      <protection locked="0"/>
    </xf>
    <xf numFmtId="9" fontId="32" fillId="23" borderId="20" xfId="0" applyNumberFormat="1" applyFont="1" applyFill="1" applyBorder="1"/>
    <xf numFmtId="9" fontId="32" fillId="23" borderId="48" xfId="0" applyNumberFormat="1" applyFont="1" applyFill="1" applyBorder="1"/>
    <xf numFmtId="9" fontId="17" fillId="23" borderId="20" xfId="2" applyFont="1" applyFill="1" applyBorder="1" applyProtection="1">
      <protection locked="0"/>
    </xf>
    <xf numFmtId="9" fontId="17" fillId="23" borderId="48" xfId="2" applyFont="1" applyFill="1" applyBorder="1" applyProtection="1">
      <protection locked="0"/>
    </xf>
    <xf numFmtId="176" fontId="17" fillId="23" borderId="20" xfId="1" applyNumberFormat="1" applyFont="1" applyFill="1" applyBorder="1" applyProtection="1">
      <protection locked="0"/>
    </xf>
    <xf numFmtId="176" fontId="17" fillId="23" borderId="48" xfId="1" applyNumberFormat="1" applyFont="1" applyFill="1" applyBorder="1" applyProtection="1">
      <protection locked="0"/>
    </xf>
    <xf numFmtId="179" fontId="61" fillId="24" borderId="20" xfId="1" applyNumberFormat="1" applyFont="1" applyFill="1" applyBorder="1" applyProtection="1">
      <protection locked="0"/>
    </xf>
    <xf numFmtId="179" fontId="61" fillId="24" borderId="48" xfId="1" applyNumberFormat="1" applyFont="1" applyFill="1" applyBorder="1" applyProtection="1">
      <protection locked="0"/>
    </xf>
    <xf numFmtId="176" fontId="61" fillId="24" borderId="20" xfId="1" applyNumberFormat="1" applyFont="1" applyFill="1" applyBorder="1" applyProtection="1">
      <protection locked="0"/>
    </xf>
    <xf numFmtId="176" fontId="61" fillId="24" borderId="48" xfId="1" applyNumberFormat="1" applyFont="1" applyFill="1" applyBorder="1" applyProtection="1">
      <protection locked="0"/>
    </xf>
    <xf numFmtId="179" fontId="17" fillId="24" borderId="20" xfId="1" applyNumberFormat="1" applyFont="1" applyFill="1" applyBorder="1" applyProtection="1">
      <protection locked="0"/>
    </xf>
    <xf numFmtId="179" fontId="17" fillId="24" borderId="48" xfId="1" applyNumberFormat="1" applyFont="1" applyFill="1" applyBorder="1" applyProtection="1">
      <protection locked="0"/>
    </xf>
    <xf numFmtId="9" fontId="17" fillId="24" borderId="20" xfId="2" applyFont="1" applyFill="1" applyBorder="1" applyProtection="1">
      <protection locked="0"/>
    </xf>
    <xf numFmtId="9" fontId="17" fillId="24" borderId="48" xfId="2" applyFont="1" applyFill="1" applyBorder="1" applyProtection="1">
      <protection locked="0"/>
    </xf>
    <xf numFmtId="174" fontId="17" fillId="24" borderId="20" xfId="1" applyNumberFormat="1" applyFont="1" applyFill="1" applyBorder="1" applyProtection="1">
      <protection locked="0"/>
    </xf>
    <xf numFmtId="174" fontId="17" fillId="24" borderId="48" xfId="1" applyNumberFormat="1" applyFont="1" applyFill="1" applyBorder="1" applyProtection="1">
      <protection locked="0"/>
    </xf>
    <xf numFmtId="176" fontId="17" fillId="24" borderId="20" xfId="1" applyNumberFormat="1" applyFont="1" applyFill="1" applyBorder="1" applyProtection="1">
      <protection locked="0"/>
    </xf>
    <xf numFmtId="176" fontId="17" fillId="24" borderId="48" xfId="1" applyNumberFormat="1" applyFont="1" applyFill="1" applyBorder="1" applyProtection="1">
      <protection locked="0"/>
    </xf>
    <xf numFmtId="180" fontId="17" fillId="24" borderId="20" xfId="1" applyNumberFormat="1" applyFont="1" applyFill="1" applyBorder="1" applyProtection="1">
      <protection locked="0"/>
    </xf>
    <xf numFmtId="180" fontId="17" fillId="24" borderId="48" xfId="1" applyNumberFormat="1" applyFont="1" applyFill="1" applyBorder="1" applyProtection="1">
      <protection locked="0"/>
    </xf>
    <xf numFmtId="176" fontId="0" fillId="5" borderId="0" xfId="1" applyNumberFormat="1" applyFont="1" applyFill="1"/>
    <xf numFmtId="184" fontId="0" fillId="0" borderId="0" xfId="1" applyNumberFormat="1" applyFont="1"/>
    <xf numFmtId="176" fontId="31" fillId="20" borderId="20" xfId="1" applyNumberFormat="1" applyFont="1" applyFill="1" applyBorder="1" applyProtection="1">
      <protection locked="0"/>
    </xf>
    <xf numFmtId="166" fontId="31" fillId="20" borderId="20" xfId="1" applyFont="1" applyFill="1" applyBorder="1" applyProtection="1">
      <protection locked="0"/>
    </xf>
    <xf numFmtId="185" fontId="0" fillId="4" borderId="0" xfId="1" applyNumberFormat="1" applyFont="1" applyFill="1"/>
    <xf numFmtId="176" fontId="0" fillId="4" borderId="0" xfId="1" applyNumberFormat="1" applyFont="1" applyFill="1"/>
    <xf numFmtId="0" fontId="62" fillId="0" borderId="0" xfId="0" applyFont="1"/>
    <xf numFmtId="174" fontId="61" fillId="24" borderId="20" xfId="1" applyNumberFormat="1" applyFont="1" applyFill="1" applyBorder="1" applyProtection="1">
      <protection locked="0"/>
    </xf>
    <xf numFmtId="9" fontId="17" fillId="0" borderId="0" xfId="0" applyNumberFormat="1" applyFont="1"/>
    <xf numFmtId="3" fontId="17" fillId="0" borderId="0" xfId="0" applyNumberFormat="1" applyFont="1"/>
    <xf numFmtId="166" fontId="17" fillId="0" borderId="0" xfId="1" applyFont="1"/>
    <xf numFmtId="176" fontId="17" fillId="0" borderId="0" xfId="0" applyNumberFormat="1" applyFont="1"/>
    <xf numFmtId="176" fontId="34" fillId="0" borderId="0" xfId="0" quotePrefix="1" applyNumberFormat="1" applyFont="1" applyAlignment="1">
      <alignment vertical="top"/>
    </xf>
    <xf numFmtId="166" fontId="31" fillId="0" borderId="0" xfId="1" applyFont="1"/>
    <xf numFmtId="166" fontId="31" fillId="0" borderId="0" xfId="0" applyNumberFormat="1" applyFont="1"/>
    <xf numFmtId="173" fontId="17" fillId="24" borderId="20" xfId="1" applyNumberFormat="1" applyFont="1" applyFill="1" applyBorder="1" applyProtection="1">
      <protection locked="0"/>
    </xf>
    <xf numFmtId="173" fontId="17" fillId="24" borderId="48" xfId="1" applyNumberFormat="1" applyFont="1" applyFill="1" applyBorder="1" applyProtection="1">
      <protection locked="0"/>
    </xf>
    <xf numFmtId="0" fontId="18" fillId="0" borderId="20" xfId="0" applyFont="1" applyBorder="1"/>
    <xf numFmtId="0" fontId="33" fillId="0" borderId="20" xfId="0" applyFont="1" applyBorder="1"/>
    <xf numFmtId="0" fontId="0" fillId="0" borderId="0" xfId="0" applyAlignment="1">
      <alignment horizontal="left" wrapText="1"/>
    </xf>
    <xf numFmtId="20" fontId="0" fillId="0" borderId="0" xfId="0" applyNumberFormat="1" applyAlignment="1">
      <alignment horizontal="left" wrapText="1"/>
    </xf>
    <xf numFmtId="0" fontId="19" fillId="15" borderId="38" xfId="0" applyFont="1" applyFill="1" applyBorder="1" applyAlignment="1">
      <alignment horizontal="center" vertical="center" wrapText="1"/>
    </xf>
    <xf numFmtId="0" fontId="19" fillId="15" borderId="39" xfId="0" applyFont="1" applyFill="1" applyBorder="1" applyAlignment="1">
      <alignment horizontal="center" vertical="center" wrapText="1"/>
    </xf>
    <xf numFmtId="0" fontId="19" fillId="15" borderId="40" xfId="0" applyFont="1" applyFill="1" applyBorder="1" applyAlignment="1">
      <alignment horizontal="center" vertical="center" wrapText="1"/>
    </xf>
    <xf numFmtId="9" fontId="17" fillId="24" borderId="22" xfId="2" applyFont="1" applyFill="1" applyBorder="1" applyAlignment="1" applyProtection="1">
      <alignment horizontal="center"/>
      <protection locked="0"/>
    </xf>
    <xf numFmtId="9" fontId="17" fillId="24" borderId="49" xfId="2" applyFont="1" applyFill="1" applyBorder="1" applyAlignment="1" applyProtection="1">
      <alignment horizontal="center"/>
      <protection locked="0"/>
    </xf>
    <xf numFmtId="169" fontId="17" fillId="5" borderId="22" xfId="1" applyNumberFormat="1" applyFont="1" applyFill="1" applyBorder="1" applyAlignment="1" applyProtection="1">
      <alignment horizontal="center"/>
      <protection locked="0"/>
    </xf>
    <xf numFmtId="169" fontId="17" fillId="5" borderId="49" xfId="1" applyNumberFormat="1" applyFont="1" applyFill="1" applyBorder="1" applyAlignment="1" applyProtection="1">
      <alignment horizontal="center"/>
      <protection locked="0"/>
    </xf>
    <xf numFmtId="179" fontId="17" fillId="5" borderId="22" xfId="1" applyNumberFormat="1" applyFont="1" applyFill="1" applyBorder="1" applyAlignment="1" applyProtection="1">
      <alignment horizontal="center"/>
      <protection locked="0"/>
    </xf>
    <xf numFmtId="179" fontId="17" fillId="5" borderId="49" xfId="1" applyNumberFormat="1" applyFont="1" applyFill="1" applyBorder="1" applyAlignment="1" applyProtection="1">
      <alignment horizontal="center"/>
      <protection locked="0"/>
    </xf>
    <xf numFmtId="37" fontId="17" fillId="24" borderId="22" xfId="1" applyNumberFormat="1" applyFont="1" applyFill="1" applyBorder="1" applyAlignment="1" applyProtection="1">
      <alignment horizontal="center"/>
      <protection locked="0"/>
    </xf>
    <xf numFmtId="37" fontId="17" fillId="24" borderId="49" xfId="1" applyNumberFormat="1" applyFont="1" applyFill="1" applyBorder="1" applyAlignment="1" applyProtection="1">
      <alignment horizontal="center"/>
      <protection locked="0"/>
    </xf>
    <xf numFmtId="2" fontId="17" fillId="24" borderId="22" xfId="1" applyNumberFormat="1" applyFont="1" applyFill="1" applyBorder="1" applyAlignment="1" applyProtection="1">
      <alignment horizontal="center"/>
      <protection locked="0"/>
    </xf>
    <xf numFmtId="2" fontId="17" fillId="24" borderId="49" xfId="1" applyNumberFormat="1" applyFont="1" applyFill="1" applyBorder="1" applyAlignment="1" applyProtection="1">
      <alignment horizontal="center"/>
      <protection locked="0"/>
    </xf>
    <xf numFmtId="2" fontId="17" fillId="24" borderId="22" xfId="1" applyNumberFormat="1" applyFont="1" applyFill="1" applyBorder="1" applyAlignment="1">
      <alignment horizontal="center"/>
    </xf>
    <xf numFmtId="2" fontId="17" fillId="24" borderId="49" xfId="1" applyNumberFormat="1" applyFont="1" applyFill="1" applyBorder="1" applyAlignment="1">
      <alignment horizontal="center"/>
    </xf>
    <xf numFmtId="2" fontId="17" fillId="24" borderId="22" xfId="0" applyNumberFormat="1" applyFont="1" applyFill="1" applyBorder="1" applyAlignment="1" applyProtection="1">
      <alignment horizontal="center"/>
      <protection locked="0"/>
    </xf>
    <xf numFmtId="2" fontId="17" fillId="24" borderId="49" xfId="0" applyNumberFormat="1" applyFont="1" applyFill="1" applyBorder="1" applyAlignment="1" applyProtection="1">
      <alignment horizontal="center"/>
      <protection locked="0"/>
    </xf>
    <xf numFmtId="0" fontId="37" fillId="15" borderId="0" xfId="0" applyFont="1" applyFill="1" applyAlignment="1">
      <alignment horizontal="left"/>
    </xf>
    <xf numFmtId="0" fontId="9" fillId="0" borderId="37" xfId="0" applyFont="1" applyBorder="1" applyAlignment="1">
      <alignment horizontal="center"/>
    </xf>
    <xf numFmtId="0" fontId="9" fillId="0" borderId="37" xfId="0" applyFont="1" applyBorder="1"/>
    <xf numFmtId="0" fontId="43" fillId="0" borderId="37" xfId="0" applyFont="1" applyBorder="1" applyAlignment="1">
      <alignment horizontal="center"/>
    </xf>
    <xf numFmtId="0" fontId="1" fillId="0" borderId="37" xfId="0" applyFont="1" applyBorder="1" applyAlignment="1">
      <alignment horizontal="center"/>
    </xf>
    <xf numFmtId="0" fontId="0" fillId="0" borderId="37" xfId="0" applyBorder="1"/>
    <xf numFmtId="0" fontId="9" fillId="0" borderId="37" xfId="0" applyFont="1" applyBorder="1" applyAlignment="1">
      <alignment horizontal="center" vertical="top" wrapText="1"/>
    </xf>
    <xf numFmtId="0" fontId="43" fillId="0" borderId="37" xfId="0" applyFont="1" applyBorder="1" applyAlignment="1">
      <alignment horizontal="center" vertical="top" wrapText="1"/>
    </xf>
    <xf numFmtId="0" fontId="0" fillId="0" borderId="37" xfId="0" applyBorder="1" applyAlignment="1">
      <alignment horizontal="center"/>
    </xf>
    <xf numFmtId="0" fontId="9" fillId="0" borderId="37" xfId="0" applyFont="1" applyBorder="1" applyAlignment="1">
      <alignment horizontal="center" wrapText="1"/>
    </xf>
    <xf numFmtId="0" fontId="9" fillId="0" borderId="37" xfId="0" applyFont="1" applyBorder="1" applyAlignment="1">
      <alignment wrapText="1"/>
    </xf>
    <xf numFmtId="0" fontId="9" fillId="0" borderId="37" xfId="0" applyFont="1" applyBorder="1" applyAlignment="1">
      <alignment horizontal="left"/>
    </xf>
    <xf numFmtId="176" fontId="1" fillId="0" borderId="0" xfId="0" applyNumberFormat="1" applyFont="1" applyAlignment="1">
      <alignment horizontal="center"/>
    </xf>
    <xf numFmtId="176" fontId="0" fillId="0" borderId="0" xfId="0" applyNumberFormat="1" applyAlignment="1">
      <alignment horizontal="center"/>
    </xf>
    <xf numFmtId="0" fontId="1" fillId="0" borderId="0" xfId="0" applyFont="1" applyAlignment="1">
      <alignment horizontal="center"/>
    </xf>
    <xf numFmtId="0" fontId="1" fillId="0" borderId="0" xfId="0" applyFont="1"/>
    <xf numFmtId="0" fontId="29" fillId="16" borderId="0" xfId="0" applyFont="1" applyFill="1" applyAlignment="1">
      <alignment horizontal="center"/>
    </xf>
    <xf numFmtId="0" fontId="0" fillId="0" borderId="0" xfId="0" applyAlignment="1">
      <alignment horizontal="center"/>
    </xf>
    <xf numFmtId="0" fontId="1" fillId="0" borderId="0" xfId="0" applyFont="1" applyAlignment="1">
      <alignment horizontal="center" wrapText="1"/>
    </xf>
    <xf numFmtId="0" fontId="0" fillId="0" borderId="0" xfId="0"/>
    <xf numFmtId="0" fontId="1" fillId="0" borderId="0" xfId="0" applyFont="1" applyAlignment="1">
      <alignment horizontal="center" vertical="top" wrapText="1"/>
    </xf>
    <xf numFmtId="0" fontId="1" fillId="2" borderId="0" xfId="0" applyFont="1" applyFill="1"/>
    <xf numFmtId="0" fontId="0" fillId="2" borderId="0" xfId="0" applyFill="1"/>
    <xf numFmtId="0" fontId="1" fillId="2" borderId="0" xfId="0" applyFont="1" applyFill="1" applyAlignment="1">
      <alignment horizontal="center" vertical="top" wrapText="1"/>
    </xf>
    <xf numFmtId="0" fontId="4" fillId="2" borderId="0" xfId="0" applyFont="1" applyFill="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1" fillId="0" borderId="0" xfId="0" applyFont="1" applyAlignment="1">
      <alignment wrapText="1"/>
    </xf>
    <xf numFmtId="0" fontId="1" fillId="0" borderId="0" xfId="0" applyFont="1" applyAlignment="1">
      <alignment horizontal="left"/>
    </xf>
    <xf numFmtId="0" fontId="0" fillId="2" borderId="0" xfId="0" applyFill="1" applyAlignment="1">
      <alignment horizontal="center"/>
    </xf>
    <xf numFmtId="0" fontId="1" fillId="3" borderId="0" xfId="0" applyFont="1" applyFill="1" applyAlignment="1">
      <alignment horizontal="center"/>
    </xf>
  </cellXfs>
  <cellStyles count="5">
    <cellStyle name="Comma" xfId="1" builtinId="3"/>
    <cellStyle name="Normal" xfId="0" builtinId="0"/>
    <cellStyle name="Normal 2" xfId="3" xr:uid="{00000000-0005-0000-0000-000002000000}"/>
    <cellStyle name="Normal 2 3" xfId="4" xr:uid="{00000000-0005-0000-0000-000003000000}"/>
    <cellStyle name="Percent" xfId="2" builtinId="5"/>
  </cellStyles>
  <dxfs count="3">
    <dxf>
      <font>
        <b val="0"/>
        <i val="0"/>
        <strike val="0"/>
        <color rgb="FFFFCCFF"/>
      </font>
      <fill>
        <patternFill patternType="none">
          <bgColor auto="1"/>
        </patternFill>
      </fill>
    </dxf>
    <dxf>
      <font>
        <color theme="0"/>
      </font>
      <fill>
        <patternFill patternType="none">
          <bgColor auto="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ghvisions.sharepoint.com/sites/GHVCholerateam/Shared%20Documents/MMGH-GHV%20Scope%20of%20Work/Work%20Package%201/Investment%20Case%20Methodology%20Revision/Previous%20version/Cholera%20Investment%20Case_Country%20Tool_FINAL_ope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User Inputs"/>
      <sheetName val="Country Report"/>
      <sheetName val="Tables"/>
      <sheetName val="Country Model"/>
      <sheetName val="Country Data"/>
    </sheetNames>
    <sheetDataSet>
      <sheetData sheetId="0"/>
      <sheetData sheetId="1">
        <row r="11">
          <cell r="F11">
            <v>0.05</v>
          </cell>
        </row>
      </sheetData>
      <sheetData sheetId="2"/>
      <sheetData sheetId="3"/>
      <sheetData sheetId="4"/>
      <sheetData sheetId="5">
        <row r="6">
          <cell r="A6" t="str">
            <v>Afghanistan</v>
          </cell>
        </row>
        <row r="7">
          <cell r="A7" t="str">
            <v>Angola</v>
          </cell>
        </row>
        <row r="8">
          <cell r="A8" t="str">
            <v>Bangladesh</v>
          </cell>
        </row>
        <row r="9">
          <cell r="A9" t="str">
            <v>Benin</v>
          </cell>
        </row>
        <row r="10">
          <cell r="A10" t="str">
            <v>Burkina Faso</v>
          </cell>
        </row>
        <row r="11">
          <cell r="A11" t="str">
            <v>Burundi</v>
          </cell>
        </row>
        <row r="12">
          <cell r="A12" t="str">
            <v>Cameroon</v>
          </cell>
        </row>
        <row r="13">
          <cell r="A13" t="str">
            <v>Chad</v>
          </cell>
        </row>
        <row r="14">
          <cell r="A14" t="str">
            <v>Congo, Rep.</v>
          </cell>
        </row>
        <row r="15">
          <cell r="A15" t="str">
            <v>Cote d'Ivoire</v>
          </cell>
        </row>
        <row r="16">
          <cell r="A16" t="str">
            <v>Democratic Republic of Congo</v>
          </cell>
        </row>
        <row r="17">
          <cell r="A17" t="str">
            <v>Djibouti</v>
          </cell>
        </row>
        <row r="18">
          <cell r="A18" t="str">
            <v>Dom. Rep.</v>
          </cell>
        </row>
        <row r="19">
          <cell r="A19" t="str">
            <v>Eritrea</v>
          </cell>
        </row>
        <row r="20">
          <cell r="A20" t="str">
            <v>Ethiopia</v>
          </cell>
        </row>
        <row r="21">
          <cell r="A21" t="str">
            <v>Ghana</v>
          </cell>
        </row>
        <row r="22">
          <cell r="A22" t="str">
            <v>Guinea</v>
          </cell>
        </row>
        <row r="23">
          <cell r="A23" t="str">
            <v>Guinea-Bissau</v>
          </cell>
        </row>
        <row r="24">
          <cell r="A24" t="str">
            <v>Haiti</v>
          </cell>
        </row>
        <row r="25">
          <cell r="A25" t="str">
            <v>India</v>
          </cell>
        </row>
        <row r="26">
          <cell r="A26" t="str">
            <v>Iran</v>
          </cell>
        </row>
        <row r="27">
          <cell r="A27" t="str">
            <v>Iraq</v>
          </cell>
        </row>
        <row r="28">
          <cell r="A28" t="str">
            <v>Kenya</v>
          </cell>
        </row>
        <row r="29">
          <cell r="A29" t="str">
            <v>Liberia</v>
          </cell>
        </row>
        <row r="30">
          <cell r="A30" t="str">
            <v>Malawi</v>
          </cell>
        </row>
        <row r="31">
          <cell r="A31" t="str">
            <v>Malaysia</v>
          </cell>
        </row>
        <row r="32">
          <cell r="A32" t="str">
            <v>Mali</v>
          </cell>
        </row>
        <row r="33">
          <cell r="A33" t="str">
            <v>Mozambique</v>
          </cell>
        </row>
        <row r="34">
          <cell r="A34" t="str">
            <v>Myanmar</v>
          </cell>
        </row>
        <row r="35">
          <cell r="A35" t="str">
            <v>Namibia</v>
          </cell>
        </row>
        <row r="36">
          <cell r="A36" t="str">
            <v>Nepal</v>
          </cell>
        </row>
        <row r="37">
          <cell r="A37" t="str">
            <v>Niger</v>
          </cell>
        </row>
        <row r="38">
          <cell r="A38" t="str">
            <v>Nigeria</v>
          </cell>
        </row>
        <row r="39">
          <cell r="A39" t="str">
            <v>Pakistan</v>
          </cell>
        </row>
        <row r="40">
          <cell r="A40" t="str">
            <v>Papua New Guinea</v>
          </cell>
        </row>
        <row r="41">
          <cell r="A41" t="str">
            <v>Philippines</v>
          </cell>
        </row>
        <row r="42">
          <cell r="A42" t="str">
            <v>Sierra Leone</v>
          </cell>
        </row>
        <row r="43">
          <cell r="A43" t="str">
            <v>Somalia</v>
          </cell>
        </row>
        <row r="44">
          <cell r="A44" t="str">
            <v>South Sudan</v>
          </cell>
        </row>
        <row r="45">
          <cell r="A45" t="str">
            <v>Sudan</v>
          </cell>
        </row>
        <row r="46">
          <cell r="A46" t="str">
            <v>Thailand</v>
          </cell>
        </row>
        <row r="47">
          <cell r="A47" t="str">
            <v>Togo</v>
          </cell>
        </row>
        <row r="48">
          <cell r="A48" t="str">
            <v>Uganda</v>
          </cell>
        </row>
        <row r="49">
          <cell r="A49" t="str">
            <v>United Republic of Tanzania</v>
          </cell>
        </row>
        <row r="50">
          <cell r="A50" t="str">
            <v>Yemen</v>
          </cell>
        </row>
        <row r="51">
          <cell r="A51" t="str">
            <v>Zambia</v>
          </cell>
        </row>
        <row r="52">
          <cell r="A52" t="str">
            <v>Zimbabwe</v>
          </cell>
        </row>
      </sheetData>
    </sheetDataSet>
  </externalBook>
</externalLink>
</file>

<file path=xl/persons/person.xml><?xml version="1.0" encoding="utf-8"?>
<personList xmlns="http://schemas.microsoft.com/office/spreadsheetml/2018/threadedcomments" xmlns:x="http://schemas.openxmlformats.org/spreadsheetml/2006/main">
  <person displayName="Melissa Ko" id="{1849BB39-D7D3-C644-85F0-AC88D5584126}" userId="S::kom@mmglobalhealth.org::23b20d86-e47e-415f-9bd9-67289a2fbf5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2-08-11T12:31:44.46" personId="{1849BB39-D7D3-C644-85F0-AC88D5584126}" id="{58ACB6E2-EE8E-5840-96D2-5D5460A9E188}">
    <text>Currently pulling from Row 9 from Tables tab which is ONLY OCV for the first 3 years, but if you need to adjust to include all interventions, please pull from Row 10.</text>
  </threadedComment>
  <threadedComment ref="A9" dT="2022-08-11T12:32:21.71" personId="{1849BB39-D7D3-C644-85F0-AC88D5584126}" id="{A5495B6D-DA11-8546-8800-67E3A117E39F}">
    <text>Currently pulling from Row 20 from Tables tab which is ONLY OCV for the first 3 years, but if you need to adjust to include all interventions, please pull from Row 22.</text>
  </threadedComment>
  <threadedComment ref="A10" dT="2022-08-11T12:32:37.31" personId="{1849BB39-D7D3-C644-85F0-AC88D5584126}" id="{6C603486-CF70-3345-8E91-945167093D7B}">
    <text>Currently pulling from Row 30 from Tables tab which is ONLY OCV for the first 3 years, but if you need to adjust to include all interventions, please pull from Row 31.</text>
  </threadedComment>
  <threadedComment ref="A11" dT="2022-08-11T12:33:43.59" personId="{1849BB39-D7D3-C644-85F0-AC88D5584126}" id="{8D801AAD-1197-834E-8DC8-DD2743356B9E}">
    <text>For the cases and deaths averted, it’s the difference of two rows in the Tables tab. Similarly to the above, it considers only OCV for the first 3 years (e.g., difference between Row 50 and Row 53) then switches to all Roadmap interventions in Year 4 (Row 50 and 51).</text>
  </threadedComment>
  <threadedComment ref="A12" dT="2022-08-11T12:34:18.15" personId="{1849BB39-D7D3-C644-85F0-AC88D5584126}" id="{CAF5A66F-2A95-834C-8163-750BD52C6C94}">
    <text>Similarly to the above, it considers only OCV for the first 3 years (e.g., difference between Row 57 and Row 60) then switches to all Roadmap interventions in Year 4 (Row 57 and 58).</text>
  </threadedComment>
  <threadedComment ref="A13" dT="2022-08-11T12:37:03.40" personId="{1849BB39-D7D3-C644-85F0-AC88D5584126}" id="{31266BAE-57CB-1640-8D33-ED1A87FE43B6}">
    <text>As these values didn’t have the breakout of Roadmap interventions, the first 3 years are currently zeroed out with the logic that OCV doesn’t prevent diarrhea cases or deaths. Diarrhea cases and deaths only begin to be averted in Year 4 (difference of Rows 64 and 65)</text>
  </threadedComment>
  <threadedComment ref="C13" dT="2022-08-10T16:08:34.64" personId="{1849BB39-D7D3-C644-85F0-AC88D5584126}" id="{BB95EBFE-53F4-0D4C-8EB6-1711AD7D7389}">
    <text>These values are zeroed out considering that WASH is not implemented until after Y4, if there requires changes, then the formulas can be copied over.</text>
  </threadedComment>
  <threadedComment ref="A14" dT="2022-08-11T12:37:31.45" personId="{1849BB39-D7D3-C644-85F0-AC88D5584126}" id="{68814DBF-F1AD-4742-BD7F-55883099F42B}">
    <text>As these values didn’t have the breakout of Roadmap interventions, the first 3 years are currently zeroed out with the logic that OCV doesn’t prevent diarrhea cases or deaths. Diarrhea cases and deaths only begin to be averted in Year 4 (difference of Rows 68 and 69)</text>
  </threadedComment>
  <threadedComment ref="A17" dT="2022-08-11T12:39:14.99" personId="{1849BB39-D7D3-C644-85F0-AC88D5584126}" id="{08682D01-D95E-054F-BB6E-ADA10B20A571}">
    <text>As it was quite difficult to only show the cost benefit ratio for only certain interventions and for certain time periods, this is just the total over the entire time period for everything. We could consider to manipulate this formula further to only include OCV for the first 3 years similar to the above as well as the same timeline that is selected by the country (e.g., 5 years instead of until 2040). I have made the calculation below in red text (using the data from the Summary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A1:K11"/>
  <sheetViews>
    <sheetView workbookViewId="0"/>
  </sheetViews>
  <sheetFormatPr defaultColWidth="11.25" defaultRowHeight="15.75" x14ac:dyDescent="0.25"/>
  <sheetData>
    <row r="1" spans="1:11" x14ac:dyDescent="0.25">
      <c r="A1" s="363" t="s">
        <v>4432</v>
      </c>
    </row>
    <row r="3" spans="1:11" ht="22.9" customHeight="1" x14ac:dyDescent="0.25">
      <c r="A3" s="448" t="s">
        <v>4431</v>
      </c>
      <c r="B3" s="448"/>
      <c r="C3" s="448"/>
      <c r="D3" s="448"/>
      <c r="E3" s="448"/>
      <c r="F3" s="448"/>
      <c r="G3" s="448"/>
      <c r="H3" s="448"/>
      <c r="I3" s="448"/>
      <c r="J3" s="448"/>
      <c r="K3" s="448"/>
    </row>
    <row r="4" spans="1:11" ht="34.15" customHeight="1" x14ac:dyDescent="0.25">
      <c r="A4" s="449" t="s">
        <v>4445</v>
      </c>
      <c r="B4" s="449"/>
      <c r="C4" s="449"/>
      <c r="D4" s="449"/>
      <c r="E4" s="449"/>
      <c r="F4" s="449"/>
      <c r="G4" s="449"/>
      <c r="H4" s="449"/>
      <c r="I4" s="449"/>
      <c r="J4" s="449"/>
      <c r="K4" s="449"/>
    </row>
    <row r="5" spans="1:11" ht="34.15" customHeight="1" x14ac:dyDescent="0.25">
      <c r="A5" s="448" t="s">
        <v>4433</v>
      </c>
      <c r="B5" s="448"/>
      <c r="C5" s="448"/>
      <c r="D5" s="448"/>
      <c r="E5" s="448"/>
      <c r="F5" s="448"/>
      <c r="G5" s="448"/>
      <c r="H5" s="448"/>
      <c r="I5" s="448"/>
      <c r="J5" s="448"/>
      <c r="K5" s="448"/>
    </row>
    <row r="9" spans="1:11" x14ac:dyDescent="0.25">
      <c r="A9" s="363" t="s">
        <v>4435</v>
      </c>
    </row>
    <row r="11" spans="1:11" ht="67.150000000000006" customHeight="1" x14ac:dyDescent="0.25">
      <c r="A11" s="448" t="s">
        <v>4436</v>
      </c>
      <c r="B11" s="448"/>
      <c r="C11" s="448"/>
      <c r="D11" s="448"/>
      <c r="E11" s="448"/>
      <c r="F11" s="448"/>
      <c r="G11" s="448"/>
      <c r="H11" s="448"/>
      <c r="I11" s="448"/>
      <c r="J11" s="448"/>
      <c r="K11" s="448"/>
    </row>
  </sheetData>
  <mergeCells count="4">
    <mergeCell ref="A11:K11"/>
    <mergeCell ref="A3:K3"/>
    <mergeCell ref="A4:K4"/>
    <mergeCell ref="A5:K5"/>
  </mergeCells>
  <pageMargins left="0.7" right="0.7" top="0.75" bottom="0.75" header="0.3" footer="0.3"/>
  <pageSetup orientation="portrait" r:id="rId1"/>
  <headerFooter>
    <oddFooter>&amp;L_x000D_&amp;1#&amp;"Calibri"&amp;10&amp;K000000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T212"/>
  <sheetViews>
    <sheetView zoomScale="78" workbookViewId="0">
      <selection activeCell="J92" sqref="J92"/>
    </sheetView>
  </sheetViews>
  <sheetFormatPr defaultColWidth="10.75" defaultRowHeight="15.75" outlineLevelRow="2" outlineLevelCol="1" x14ac:dyDescent="0.25"/>
  <cols>
    <col min="1" max="3" width="3" style="134" customWidth="1"/>
    <col min="4" max="4" width="2.75" style="134" customWidth="1"/>
    <col min="5" max="5" width="62.75" style="135" customWidth="1"/>
    <col min="6" max="6" width="17.75" style="134" bestFit="1" customWidth="1"/>
    <col min="7" max="7" width="14.75" style="134" bestFit="1" customWidth="1"/>
    <col min="8" max="8" width="4.375" style="134" bestFit="1" customWidth="1"/>
    <col min="9" max="9" width="3.125" style="136" customWidth="1" outlineLevel="1"/>
    <col min="10" max="10" width="27.25" style="134" customWidth="1" outlineLevel="1"/>
    <col min="11" max="11" width="14.625" style="134" customWidth="1" outlineLevel="1"/>
    <col min="12" max="12" width="3.875" style="134" customWidth="1" outlineLevel="1"/>
    <col min="13" max="13" width="4.625" style="134" customWidth="1" outlineLevel="1"/>
    <col min="14" max="14" width="4.375" style="134" bestFit="1" customWidth="1"/>
    <col min="15" max="15" width="12.375" style="134" bestFit="1" customWidth="1"/>
    <col min="16" max="16" width="10.75" style="134"/>
    <col min="17" max="17" width="11.5" style="134" bestFit="1" customWidth="1"/>
    <col min="18" max="18" width="10.75" style="134"/>
    <col min="19" max="19" width="12.375" style="134" bestFit="1" customWidth="1"/>
    <col min="20" max="16384" width="10.75" style="134"/>
  </cols>
  <sheetData>
    <row r="1" spans="2:20" ht="7.9" customHeight="1" x14ac:dyDescent="0.25"/>
    <row r="2" spans="2:20" ht="7.9" customHeight="1" thickBot="1" x14ac:dyDescent="0.3"/>
    <row r="3" spans="2:20" ht="43.9" customHeight="1" thickBot="1" x14ac:dyDescent="0.3">
      <c r="B3" s="450" t="s">
        <v>0</v>
      </c>
      <c r="C3" s="451"/>
      <c r="D3" s="451"/>
      <c r="E3" s="451"/>
      <c r="F3" s="451"/>
      <c r="G3" s="452"/>
      <c r="H3" s="361"/>
      <c r="I3" s="343"/>
      <c r="J3" s="343"/>
      <c r="K3" s="343"/>
      <c r="L3" s="343"/>
      <c r="M3" s="344"/>
    </row>
    <row r="4" spans="2:20" ht="16.5" thickBot="1" x14ac:dyDescent="0.3">
      <c r="B4" s="328"/>
      <c r="G4" s="329"/>
      <c r="M4" s="329"/>
      <c r="O4" s="138"/>
      <c r="P4" s="138"/>
      <c r="Q4" s="138"/>
      <c r="R4" s="138"/>
      <c r="S4" s="138"/>
      <c r="T4" s="138"/>
    </row>
    <row r="5" spans="2:20" ht="19.149999999999999" customHeight="1" thickTop="1" thickBot="1" x14ac:dyDescent="0.5">
      <c r="B5" s="328"/>
      <c r="C5" s="380" t="s">
        <v>1</v>
      </c>
      <c r="D5" s="381"/>
      <c r="E5" s="382"/>
      <c r="F5" s="387" t="s">
        <v>4365</v>
      </c>
      <c r="G5" s="388"/>
      <c r="H5" s="362"/>
      <c r="I5" s="341"/>
      <c r="J5" s="342"/>
      <c r="K5" s="330"/>
      <c r="L5" s="330"/>
      <c r="M5" s="329"/>
      <c r="O5" s="138"/>
      <c r="P5" s="138"/>
      <c r="Q5" s="138"/>
      <c r="R5" s="138"/>
      <c r="S5" s="138"/>
      <c r="T5" s="138"/>
    </row>
    <row r="6" spans="2:20" ht="16.5" thickTop="1" x14ac:dyDescent="0.25">
      <c r="B6" s="328"/>
      <c r="G6" s="329"/>
      <c r="M6" s="329"/>
    </row>
    <row r="7" spans="2:20" x14ac:dyDescent="0.25">
      <c r="B7" s="328"/>
      <c r="C7" s="383" t="s">
        <v>4434</v>
      </c>
      <c r="D7" s="384"/>
      <c r="E7" s="385"/>
      <c r="F7" s="384"/>
      <c r="G7" s="386"/>
      <c r="I7" s="331" t="s">
        <v>4451</v>
      </c>
      <c r="J7" s="330"/>
      <c r="K7" s="330"/>
      <c r="L7" s="330"/>
      <c r="M7" s="329"/>
    </row>
    <row r="8" spans="2:20" x14ac:dyDescent="0.25">
      <c r="B8" s="328"/>
      <c r="C8" s="139" t="s">
        <v>3</v>
      </c>
      <c r="D8" s="140"/>
      <c r="E8" s="373"/>
      <c r="F8" s="374" t="s">
        <v>4</v>
      </c>
      <c r="G8" s="375" t="s">
        <v>5</v>
      </c>
      <c r="M8" s="329"/>
    </row>
    <row r="9" spans="2:20" x14ac:dyDescent="0.25">
      <c r="B9" s="328"/>
      <c r="C9" s="376"/>
      <c r="E9" s="135" t="s">
        <v>6</v>
      </c>
      <c r="F9" s="389">
        <v>2026</v>
      </c>
      <c r="G9" s="390">
        <v>2030</v>
      </c>
      <c r="I9" s="324"/>
      <c r="J9" s="134" t="s">
        <v>4452</v>
      </c>
      <c r="K9" s="325"/>
      <c r="L9" s="325"/>
      <c r="M9" s="329"/>
    </row>
    <row r="10" spans="2:20" x14ac:dyDescent="0.25">
      <c r="B10" s="328"/>
      <c r="C10" s="376"/>
      <c r="E10" s="134" t="s">
        <v>4439</v>
      </c>
      <c r="F10" s="389">
        <v>5</v>
      </c>
      <c r="G10" s="377"/>
      <c r="I10" s="326"/>
      <c r="J10" s="325"/>
      <c r="K10" s="325"/>
      <c r="L10" s="325"/>
      <c r="M10" s="329"/>
    </row>
    <row r="11" spans="2:20" outlineLevel="1" x14ac:dyDescent="0.25">
      <c r="B11" s="328"/>
      <c r="C11" s="139" t="s">
        <v>4440</v>
      </c>
      <c r="D11" s="140"/>
      <c r="E11" s="141"/>
      <c r="F11" s="406">
        <f ca="1">INDIRECT("'Country Data'!"&amp;ADDRESS(MATCH($F$5,'Country Data'!$A:$A,FALSE),MATCH(ADDRESS(ROW(),COLUMN(),4),'Country Model'!$9:$9,FALSE),4))+F2</f>
        <v>0.05</v>
      </c>
      <c r="G11" s="377"/>
      <c r="I11" s="326"/>
      <c r="J11" s="325"/>
      <c r="K11" s="325"/>
      <c r="L11" s="325"/>
      <c r="M11" s="329"/>
    </row>
    <row r="12" spans="2:20" x14ac:dyDescent="0.25">
      <c r="B12" s="328"/>
      <c r="C12" s="142"/>
      <c r="D12" s="143"/>
      <c r="E12" s="372" t="s">
        <v>7</v>
      </c>
      <c r="F12" s="391">
        <v>0.9</v>
      </c>
      <c r="G12" s="378"/>
      <c r="M12" s="329"/>
      <c r="P12" s="144"/>
      <c r="Q12" s="145"/>
      <c r="R12" s="145"/>
    </row>
    <row r="13" spans="2:20" s="152" customFormat="1" x14ac:dyDescent="0.25">
      <c r="B13" s="332"/>
      <c r="C13" s="146" t="s">
        <v>8</v>
      </c>
      <c r="D13" s="147"/>
      <c r="E13" s="148"/>
      <c r="F13" s="149" t="s">
        <v>9</v>
      </c>
      <c r="G13" s="345" t="s">
        <v>10</v>
      </c>
      <c r="I13" s="352"/>
      <c r="J13" s="147"/>
      <c r="K13" s="150"/>
      <c r="L13" s="151"/>
      <c r="M13" s="333"/>
      <c r="P13" s="145"/>
      <c r="Q13" s="145"/>
      <c r="R13" s="145"/>
    </row>
    <row r="14" spans="2:20" s="157" customFormat="1" ht="16.149999999999999" customHeight="1" x14ac:dyDescent="0.25">
      <c r="B14" s="334"/>
      <c r="C14" s="153"/>
      <c r="D14" s="154" t="s">
        <v>11</v>
      </c>
      <c r="E14" s="154"/>
      <c r="F14" s="392">
        <v>3234</v>
      </c>
      <c r="G14" s="393">
        <v>17499</v>
      </c>
      <c r="I14" s="353"/>
      <c r="J14" s="446" t="s">
        <v>4453</v>
      </c>
      <c r="K14" s="371"/>
      <c r="L14" s="156"/>
      <c r="M14" s="335"/>
      <c r="Q14" s="442"/>
      <c r="S14" s="443"/>
    </row>
    <row r="15" spans="2:20" s="157" customFormat="1" outlineLevel="1" x14ac:dyDescent="0.25">
      <c r="B15" s="334"/>
      <c r="C15" s="153"/>
      <c r="D15" s="158" t="s">
        <v>12</v>
      </c>
      <c r="E15" s="158"/>
      <c r="F15" s="407">
        <f ca="1">INDIRECT("'Country Data'!"&amp;ADDRESS(MATCH($F$5,'Country Data'!$A:$A,FALSE),MATCH(ADDRESS(ROW(),COLUMN(),4),'Country Model'!$9:$9,FALSE),4))</f>
        <v>4.2208078310923502</v>
      </c>
      <c r="G15" s="408">
        <f ca="1">INDIRECT("'Country Data'!"&amp;ADDRESS(MATCH($F$5,'Country Data'!$A:$A,FALSE),MATCH(ADDRESS(ROW(),COLUMN(),4),'Country Model'!$9:$9,FALSE),4))</f>
        <v>2.3622411736826234</v>
      </c>
      <c r="I15" s="353"/>
      <c r="J15" s="155"/>
      <c r="K15" s="371"/>
      <c r="L15" s="156"/>
      <c r="M15" s="335"/>
      <c r="P15" s="145"/>
      <c r="Q15" s="145"/>
      <c r="R15" s="145"/>
    </row>
    <row r="16" spans="2:20" s="157" customFormat="1" outlineLevel="1" x14ac:dyDescent="0.25">
      <c r="B16" s="334"/>
      <c r="C16" s="153"/>
      <c r="D16" s="158" t="s">
        <v>13</v>
      </c>
      <c r="E16" s="158"/>
      <c r="F16" s="409">
        <f>F17+F18+F19</f>
        <v>1</v>
      </c>
      <c r="G16" s="410">
        <f>G17+G18+G19</f>
        <v>1</v>
      </c>
      <c r="I16" s="353"/>
      <c r="J16" s="155"/>
      <c r="K16" s="321"/>
      <c r="L16" s="156"/>
      <c r="M16" s="335"/>
      <c r="P16" s="145"/>
      <c r="Q16" s="145"/>
      <c r="R16" s="145"/>
    </row>
    <row r="17" spans="2:18" s="157" customFormat="1" outlineLevel="1" x14ac:dyDescent="0.25">
      <c r="B17" s="334"/>
      <c r="C17" s="153"/>
      <c r="D17" s="155"/>
      <c r="E17" s="158" t="s">
        <v>14</v>
      </c>
      <c r="F17" s="411">
        <v>0.13</v>
      </c>
      <c r="G17" s="412">
        <v>0.15</v>
      </c>
      <c r="I17" s="353"/>
      <c r="J17" s="155" t="s">
        <v>4454</v>
      </c>
      <c r="K17" s="327"/>
      <c r="L17" s="156"/>
      <c r="M17" s="335"/>
      <c r="P17" s="144"/>
      <c r="Q17" s="145"/>
      <c r="R17" s="145"/>
    </row>
    <row r="18" spans="2:18" s="157" customFormat="1" outlineLevel="1" x14ac:dyDescent="0.25">
      <c r="B18" s="334"/>
      <c r="C18" s="153"/>
      <c r="D18" s="155"/>
      <c r="E18" s="158" t="s">
        <v>15</v>
      </c>
      <c r="F18" s="411">
        <v>0.25</v>
      </c>
      <c r="G18" s="412">
        <v>0.3</v>
      </c>
      <c r="I18" s="353"/>
      <c r="J18" s="155"/>
      <c r="K18" s="321"/>
      <c r="L18" s="156"/>
      <c r="M18" s="335"/>
      <c r="P18" s="145"/>
      <c r="Q18" s="159"/>
      <c r="R18" s="145"/>
    </row>
    <row r="19" spans="2:18" s="157" customFormat="1" outlineLevel="1" x14ac:dyDescent="0.25">
      <c r="B19" s="334"/>
      <c r="C19" s="153"/>
      <c r="D19" s="155"/>
      <c r="E19" s="158" t="s">
        <v>16</v>
      </c>
      <c r="F19" s="411">
        <v>0.62</v>
      </c>
      <c r="G19" s="412">
        <v>0.55000000000000004</v>
      </c>
      <c r="I19" s="353"/>
      <c r="J19" s="155"/>
      <c r="K19" s="327"/>
      <c r="L19" s="156"/>
      <c r="M19" s="335"/>
      <c r="P19" s="145"/>
      <c r="Q19" s="159"/>
      <c r="R19" s="145"/>
    </row>
    <row r="20" spans="2:18" s="157" customFormat="1" x14ac:dyDescent="0.25">
      <c r="B20" s="334"/>
      <c r="C20" s="153"/>
      <c r="D20" s="155" t="s">
        <v>17</v>
      </c>
      <c r="E20" s="158"/>
      <c r="F20" s="396">
        <v>4</v>
      </c>
      <c r="G20" s="397">
        <v>4.5</v>
      </c>
      <c r="I20" s="353"/>
      <c r="J20" s="160"/>
      <c r="K20" s="323"/>
      <c r="L20" s="156"/>
      <c r="M20" s="335"/>
      <c r="P20" s="145"/>
      <c r="Q20" s="161"/>
      <c r="R20" s="145"/>
    </row>
    <row r="21" spans="2:18" s="157" customFormat="1" x14ac:dyDescent="0.25">
      <c r="B21" s="334"/>
      <c r="C21" s="153"/>
      <c r="D21" s="155" t="s">
        <v>18</v>
      </c>
      <c r="F21" s="392">
        <v>1215861</v>
      </c>
      <c r="G21" s="393">
        <v>7036077</v>
      </c>
      <c r="I21" s="353"/>
      <c r="J21" s="160" t="s">
        <v>4455</v>
      </c>
      <c r="K21" s="160"/>
      <c r="L21" s="156"/>
      <c r="M21" s="335"/>
      <c r="P21" s="145"/>
      <c r="Q21" s="145"/>
      <c r="R21" s="145"/>
    </row>
    <row r="22" spans="2:18" s="157" customFormat="1" x14ac:dyDescent="0.25">
      <c r="B22" s="334"/>
      <c r="C22" s="153"/>
      <c r="D22" s="155" t="s">
        <v>19</v>
      </c>
      <c r="E22" s="158"/>
      <c r="F22" s="394">
        <v>0.52</v>
      </c>
      <c r="G22" s="395">
        <v>0.57999999999999996</v>
      </c>
      <c r="I22" s="354"/>
      <c r="J22" s="155" t="s">
        <v>4456</v>
      </c>
      <c r="K22" s="431"/>
      <c r="L22" s="156"/>
      <c r="M22" s="335"/>
      <c r="P22" s="144"/>
      <c r="Q22" s="145"/>
      <c r="R22" s="145"/>
    </row>
    <row r="23" spans="2:18" s="157" customFormat="1" x14ac:dyDescent="0.25">
      <c r="B23" s="334"/>
      <c r="C23" s="153"/>
      <c r="D23" s="155" t="s">
        <v>20</v>
      </c>
      <c r="E23" s="158"/>
      <c r="F23" s="394">
        <v>7.0000000000000007E-2</v>
      </c>
      <c r="G23" s="395">
        <v>0.02</v>
      </c>
      <c r="I23" s="354"/>
      <c r="J23" s="155" t="s">
        <v>4457</v>
      </c>
      <c r="K23" s="431"/>
      <c r="L23" s="156"/>
      <c r="M23" s="335"/>
      <c r="P23" s="145"/>
      <c r="Q23" s="162"/>
      <c r="R23" s="145"/>
    </row>
    <row r="24" spans="2:18" x14ac:dyDescent="0.25">
      <c r="B24" s="328"/>
      <c r="C24" s="163"/>
      <c r="D24" s="155" t="s">
        <v>21</v>
      </c>
      <c r="E24" s="158"/>
      <c r="F24" s="394">
        <v>0.28000000000000003</v>
      </c>
      <c r="G24" s="395">
        <v>0.13</v>
      </c>
      <c r="I24" s="355"/>
      <c r="J24" s="155" t="s">
        <v>4457</v>
      </c>
      <c r="K24" s="432"/>
      <c r="L24" s="164"/>
      <c r="M24" s="329"/>
      <c r="P24" s="145"/>
      <c r="Q24" s="162"/>
      <c r="R24" s="145"/>
    </row>
    <row r="25" spans="2:18" x14ac:dyDescent="0.25">
      <c r="B25" s="328"/>
      <c r="C25" s="165" t="s">
        <v>22</v>
      </c>
      <c r="D25" s="155"/>
      <c r="E25" s="158"/>
      <c r="F25" s="155"/>
      <c r="G25" s="346"/>
      <c r="I25" s="355"/>
      <c r="J25" s="155"/>
      <c r="K25" s="321"/>
      <c r="L25" s="166"/>
      <c r="M25" s="329"/>
      <c r="P25" s="145"/>
      <c r="Q25" s="162"/>
      <c r="R25" s="145"/>
    </row>
    <row r="26" spans="2:18" x14ac:dyDescent="0.25">
      <c r="B26" s="328"/>
      <c r="C26" s="163"/>
      <c r="D26" s="155" t="s">
        <v>4426</v>
      </c>
      <c r="E26" s="158"/>
      <c r="F26" s="398">
        <v>65</v>
      </c>
      <c r="G26" s="399">
        <v>50</v>
      </c>
      <c r="I26" s="356"/>
      <c r="J26" s="447" t="s">
        <v>4458</v>
      </c>
      <c r="K26" s="155"/>
      <c r="L26" s="164"/>
      <c r="M26" s="329"/>
      <c r="P26" s="145"/>
      <c r="Q26" s="162"/>
      <c r="R26" s="145"/>
    </row>
    <row r="27" spans="2:18" outlineLevel="1" x14ac:dyDescent="0.25">
      <c r="B27" s="328"/>
      <c r="C27" s="163"/>
      <c r="D27" s="155" t="s">
        <v>23</v>
      </c>
      <c r="E27" s="158"/>
      <c r="F27" s="413">
        <f ca="1">INDIRECT("'Country Data'!"&amp;ADDRESS(MATCH($F$5,'Country Data'!$A:$A,FALSE),MATCH(ADDRESS(ROW(),COLUMN(),4),'Country Model'!$9:$9,FALSE),4))</f>
        <v>20</v>
      </c>
      <c r="G27" s="414">
        <f ca="1">INDIRECT("'Country Data'!"&amp;ADDRESS(MATCH($F$5,'Country Data'!$A:$A,FALSE),MATCH(ADDRESS(ROW(),COLUMN(),4),'Country Model'!$9:$9,FALSE),4))</f>
        <v>20</v>
      </c>
      <c r="I27" s="356"/>
      <c r="J27" s="155"/>
      <c r="K27" s="155"/>
      <c r="L27" s="164"/>
      <c r="M27" s="329"/>
      <c r="P27" s="145"/>
      <c r="Q27" s="162"/>
      <c r="R27" s="145"/>
    </row>
    <row r="28" spans="2:18" x14ac:dyDescent="0.25">
      <c r="B28" s="328"/>
      <c r="C28" s="163"/>
      <c r="D28" s="155" t="s">
        <v>4427</v>
      </c>
      <c r="E28" s="158"/>
      <c r="F28" s="398">
        <v>5</v>
      </c>
      <c r="G28" s="399">
        <v>5</v>
      </c>
      <c r="I28" s="356"/>
      <c r="J28" s="155"/>
      <c r="K28" s="155"/>
      <c r="L28" s="164"/>
      <c r="M28" s="329"/>
      <c r="P28" s="145"/>
      <c r="Q28" s="162"/>
      <c r="R28" s="145"/>
    </row>
    <row r="29" spans="2:18" x14ac:dyDescent="0.25">
      <c r="B29" s="328"/>
      <c r="C29" s="163"/>
      <c r="D29" s="155" t="s">
        <v>4428</v>
      </c>
      <c r="E29" s="158"/>
      <c r="F29" s="398">
        <v>2.5</v>
      </c>
      <c r="G29" s="399">
        <v>3</v>
      </c>
      <c r="I29" s="356"/>
      <c r="J29" s="155"/>
      <c r="K29" s="155"/>
      <c r="L29" s="164"/>
      <c r="M29" s="329"/>
      <c r="P29" s="145"/>
      <c r="Q29" s="162"/>
      <c r="R29" s="145"/>
    </row>
    <row r="30" spans="2:18" ht="15" customHeight="1" x14ac:dyDescent="0.25">
      <c r="B30" s="328"/>
      <c r="C30" s="165" t="s">
        <v>24</v>
      </c>
      <c r="D30" s="155"/>
      <c r="E30" s="158"/>
      <c r="F30" s="155"/>
      <c r="G30" s="346"/>
      <c r="I30" s="356"/>
      <c r="J30" s="155"/>
      <c r="K30" s="155"/>
      <c r="L30" s="164"/>
      <c r="M30" s="329"/>
      <c r="P30" s="145"/>
      <c r="Q30" s="167"/>
      <c r="R30" s="145"/>
    </row>
    <row r="31" spans="2:18" x14ac:dyDescent="0.25">
      <c r="B31" s="328"/>
      <c r="C31" s="163"/>
      <c r="D31" s="155" t="s">
        <v>4426</v>
      </c>
      <c r="E31" s="158"/>
      <c r="F31" s="398">
        <v>40</v>
      </c>
      <c r="G31" s="399">
        <v>40</v>
      </c>
      <c r="I31" s="356"/>
      <c r="J31" s="155"/>
      <c r="K31" s="155"/>
      <c r="L31" s="164"/>
      <c r="M31" s="329"/>
      <c r="P31" s="145"/>
      <c r="Q31" s="167"/>
      <c r="R31" s="145"/>
    </row>
    <row r="32" spans="2:18" outlineLevel="1" x14ac:dyDescent="0.25">
      <c r="B32" s="328"/>
      <c r="C32" s="163"/>
      <c r="D32" s="155" t="s">
        <v>23</v>
      </c>
      <c r="E32" s="158"/>
      <c r="F32" s="413">
        <f ca="1">INDIRECT("'Country Data'!"&amp;ADDRESS(MATCH($F$5,'Country Data'!$A:$A,FALSE),MATCH(ADDRESS(ROW(),COLUMN(),4),'Country Model'!$9:$9,FALSE),4))</f>
        <v>10</v>
      </c>
      <c r="G32" s="414">
        <f ca="1">INDIRECT("'Country Data'!"&amp;ADDRESS(MATCH($F$5,'Country Data'!$A:$A,FALSE),MATCH(ADDRESS(ROW(),COLUMN(),4),'Country Model'!$9:$9,FALSE),4))</f>
        <v>10</v>
      </c>
      <c r="I32" s="356"/>
      <c r="J32" s="155"/>
      <c r="K32" s="155"/>
      <c r="L32" s="164"/>
      <c r="M32" s="329"/>
      <c r="P32" s="145"/>
      <c r="Q32" s="167"/>
      <c r="R32" s="145"/>
    </row>
    <row r="33" spans="2:18" x14ac:dyDescent="0.25">
      <c r="B33" s="328"/>
      <c r="C33" s="163"/>
      <c r="D33" s="155" t="s">
        <v>4429</v>
      </c>
      <c r="E33" s="158"/>
      <c r="F33" s="398">
        <v>5.5</v>
      </c>
      <c r="G33" s="399">
        <v>5.5</v>
      </c>
      <c r="I33" s="356"/>
      <c r="J33" s="155"/>
      <c r="K33" s="155"/>
      <c r="L33" s="164"/>
      <c r="M33" s="329"/>
      <c r="O33" s="438"/>
      <c r="P33" s="145"/>
      <c r="Q33" s="162"/>
      <c r="R33" s="145"/>
    </row>
    <row r="34" spans="2:18" outlineLevel="1" x14ac:dyDescent="0.25">
      <c r="B34" s="328"/>
      <c r="C34" s="165" t="s">
        <v>25</v>
      </c>
      <c r="D34" s="155"/>
      <c r="E34" s="158"/>
      <c r="F34" s="155"/>
      <c r="G34" s="346"/>
      <c r="I34" s="356"/>
      <c r="J34" s="155"/>
      <c r="K34" s="155"/>
      <c r="L34" s="164"/>
      <c r="M34" s="329"/>
      <c r="O34" s="439"/>
      <c r="P34" s="145"/>
      <c r="Q34" s="162"/>
      <c r="R34" s="145"/>
    </row>
    <row r="35" spans="2:18" outlineLevel="1" x14ac:dyDescent="0.25">
      <c r="B35" s="328"/>
      <c r="C35" s="163"/>
      <c r="D35" s="155" t="s">
        <v>26</v>
      </c>
      <c r="E35" s="158"/>
      <c r="F35" s="415">
        <f ca="1">INDIRECT("'Country Data'!"&amp;ADDRESS(MATCH($F$5,'Country Data'!$A:$A,FALSE),MATCH(ADDRESS(ROW(),COLUMN(),4),'Country Model'!$9:$9,FALSE),4))</f>
        <v>17.499201106759248</v>
      </c>
      <c r="G35" s="416">
        <f ca="1">INDIRECT("'Country Data'!"&amp;ADDRESS(MATCH($F$5,'Country Data'!$A:$A,FALSE),MATCH(ADDRESS(ROW(),COLUMN(),4),'Country Model'!$9:$9,FALSE),4))</f>
        <v>3.1001201385378412</v>
      </c>
      <c r="I35" s="356"/>
      <c r="J35" s="160"/>
      <c r="K35" s="155"/>
      <c r="L35" s="164"/>
      <c r="M35" s="329"/>
      <c r="P35" s="145"/>
      <c r="Q35" s="162"/>
      <c r="R35" s="145"/>
    </row>
    <row r="36" spans="2:18" outlineLevel="1" x14ac:dyDescent="0.25">
      <c r="B36" s="328"/>
      <c r="C36" s="163"/>
      <c r="D36" s="155" t="s">
        <v>23</v>
      </c>
      <c r="E36" s="158"/>
      <c r="F36" s="417">
        <f ca="1">INDIRECT("'Country Data'!"&amp;ADDRESS(MATCH($F$5,'Country Data'!$A:$A,FALSE),MATCH(ADDRESS(ROW(),COLUMN(),4),'Country Model'!$9:$9,FALSE),4))</f>
        <v>5</v>
      </c>
      <c r="G36" s="418">
        <f ca="1">INDIRECT("'Country Data'!"&amp;ADDRESS(MATCH($F$5,'Country Data'!$A:$A,FALSE),MATCH(ADDRESS(ROW(),COLUMN(),4),'Country Model'!$9:$9,FALSE),4))</f>
        <v>5</v>
      </c>
      <c r="I36" s="356"/>
      <c r="J36" s="160"/>
      <c r="K36" s="155"/>
      <c r="L36" s="164"/>
      <c r="M36" s="329"/>
      <c r="P36" s="145"/>
      <c r="Q36" s="162"/>
      <c r="R36" s="145"/>
    </row>
    <row r="37" spans="2:18" outlineLevel="1" x14ac:dyDescent="0.25">
      <c r="B37" s="328"/>
      <c r="C37" s="163"/>
      <c r="D37" s="155" t="s">
        <v>27</v>
      </c>
      <c r="E37" s="158"/>
      <c r="F37" s="419">
        <f ca="1">INDIRECT("'Country Data'!"&amp;ADDRESS(MATCH($F$5,'Country Data'!$A:$A,FALSE),MATCH(ADDRESS(ROW(),COLUMN(),4),'Country Model'!$9:$9,FALSE),4))</f>
        <v>11.114799258530546</v>
      </c>
      <c r="G37" s="420">
        <f ca="1">INDIRECT("'Country Data'!"&amp;ADDRESS(MATCH($F$5,'Country Data'!$A:$A,FALSE),MATCH(ADDRESS(ROW(),COLUMN(),4),'Country Model'!$9:$9,FALSE),4))</f>
        <v>5.3609711862608647</v>
      </c>
      <c r="I37" s="356"/>
      <c r="J37" s="160"/>
      <c r="K37" s="155"/>
      <c r="L37" s="164"/>
      <c r="M37" s="329"/>
      <c r="P37" s="145"/>
      <c r="Q37" s="162"/>
      <c r="R37" s="145"/>
    </row>
    <row r="38" spans="2:18" x14ac:dyDescent="0.25">
      <c r="B38" s="328"/>
      <c r="C38" s="165" t="s">
        <v>28</v>
      </c>
      <c r="D38" s="155"/>
      <c r="E38" s="158"/>
      <c r="F38" s="155"/>
      <c r="G38" s="346"/>
      <c r="I38" s="356"/>
      <c r="J38" s="155"/>
      <c r="K38" s="155"/>
      <c r="L38" s="164"/>
      <c r="M38" s="329"/>
      <c r="P38" s="145"/>
      <c r="Q38" s="162"/>
      <c r="R38" s="145"/>
    </row>
    <row r="39" spans="2:18" x14ac:dyDescent="0.25">
      <c r="B39" s="328"/>
      <c r="C39" s="163"/>
      <c r="D39" s="155" t="s">
        <v>29</v>
      </c>
      <c r="E39" s="158"/>
      <c r="F39" s="398">
        <v>10</v>
      </c>
      <c r="G39" s="399">
        <v>10</v>
      </c>
      <c r="I39" s="356"/>
      <c r="J39" s="155"/>
      <c r="K39" s="155"/>
      <c r="L39" s="164"/>
      <c r="M39" s="329"/>
      <c r="P39" s="145"/>
      <c r="Q39" s="162"/>
      <c r="R39" s="145"/>
    </row>
    <row r="40" spans="2:18" x14ac:dyDescent="0.25">
      <c r="B40" s="328"/>
      <c r="C40" s="163"/>
      <c r="D40" s="155" t="s">
        <v>30</v>
      </c>
      <c r="E40" s="158"/>
      <c r="F40" s="455">
        <v>482124</v>
      </c>
      <c r="G40" s="456" t="e">
        <f ca="1">INDIRECT("'Country Data'!"&amp;ADDRESS(MATCH($F$5,'Country Data'!$A:$A,FALSE),MATCH(ADDRESS(ROW(),COLUMN(),4),'Country Model'!$9:$9,FALSE),4))</f>
        <v>#N/A</v>
      </c>
      <c r="I40" s="356"/>
      <c r="J40" s="155"/>
      <c r="K40" s="155"/>
      <c r="L40" s="164"/>
      <c r="M40" s="329"/>
      <c r="P40" s="145"/>
      <c r="Q40" s="167"/>
      <c r="R40" s="145"/>
    </row>
    <row r="41" spans="2:18" x14ac:dyDescent="0.25">
      <c r="B41" s="328"/>
      <c r="C41" s="165" t="s">
        <v>4441</v>
      </c>
      <c r="D41" s="155"/>
      <c r="E41" s="158"/>
      <c r="F41" s="168"/>
      <c r="G41" s="347"/>
      <c r="I41" s="357"/>
      <c r="J41" s="169"/>
      <c r="K41" s="169"/>
      <c r="L41" s="170"/>
      <c r="M41" s="329"/>
      <c r="P41" s="145"/>
      <c r="Q41" s="167"/>
      <c r="R41" s="145"/>
    </row>
    <row r="42" spans="2:18" x14ac:dyDescent="0.25">
      <c r="B42" s="328"/>
      <c r="C42" s="163"/>
      <c r="D42" s="155" t="s">
        <v>4450</v>
      </c>
      <c r="E42" s="158"/>
      <c r="F42" s="457">
        <v>2.5</v>
      </c>
      <c r="G42" s="458" t="e">
        <f ca="1">INDIRECT("'Country Data'!"&amp;ADDRESS(MATCH($F$5,'Country Data'!$A:$A,FALSE),MATCH(ADDRESS(ROW(),COLUMN(),4),'Country Model'!$9:$9,FALSE),4))</f>
        <v>#N/A</v>
      </c>
      <c r="I42" s="357"/>
      <c r="J42" s="169"/>
      <c r="K42" s="169"/>
      <c r="L42" s="170"/>
      <c r="M42" s="329"/>
      <c r="P42" s="145"/>
      <c r="Q42" s="167"/>
      <c r="R42" s="145"/>
    </row>
    <row r="43" spans="2:18" outlineLevel="1" x14ac:dyDescent="0.25">
      <c r="B43" s="328"/>
      <c r="C43" s="163"/>
      <c r="D43" s="155" t="s">
        <v>31</v>
      </c>
      <c r="E43" s="158"/>
      <c r="F43" s="459">
        <v>2</v>
      </c>
      <c r="G43" s="460" t="e">
        <f ca="1">INDIRECT("'Country Data'!"&amp;ADDRESS(MATCH($F$5,'Country Data'!$A:$A,FALSE),MATCH(ADDRESS(ROW(),COLUMN(),4),'Country Model'!$9:$9,FALSE),4))</f>
        <v>#N/A</v>
      </c>
      <c r="I43" s="357"/>
      <c r="J43" s="169"/>
      <c r="K43" s="169"/>
      <c r="L43" s="170"/>
      <c r="M43" s="329"/>
      <c r="P43" s="145"/>
      <c r="Q43" s="167"/>
      <c r="R43" s="145"/>
    </row>
    <row r="44" spans="2:18" outlineLevel="1" x14ac:dyDescent="0.25">
      <c r="B44" s="328"/>
      <c r="C44" s="163"/>
      <c r="D44" s="155" t="s">
        <v>4449</v>
      </c>
      <c r="E44" s="158"/>
      <c r="F44" s="419">
        <v>1.25</v>
      </c>
      <c r="G44" s="420">
        <v>1.25</v>
      </c>
      <c r="I44" s="357"/>
      <c r="J44" s="169"/>
      <c r="K44" s="169"/>
      <c r="L44" s="170"/>
      <c r="M44" s="329"/>
      <c r="O44" s="440"/>
      <c r="P44" s="145"/>
      <c r="Q44" s="167"/>
      <c r="R44" s="145"/>
    </row>
    <row r="45" spans="2:18" x14ac:dyDescent="0.25">
      <c r="B45" s="328"/>
      <c r="C45" s="165" t="s">
        <v>32</v>
      </c>
      <c r="D45" s="155"/>
      <c r="E45" s="158"/>
      <c r="F45" s="155"/>
      <c r="G45" s="346"/>
      <c r="I45" s="358"/>
      <c r="J45" s="171"/>
      <c r="K45" s="171"/>
      <c r="L45" s="170"/>
      <c r="M45" s="329"/>
      <c r="O45" s="441"/>
      <c r="P45" s="145"/>
      <c r="Q45" s="167"/>
      <c r="R45" s="145"/>
    </row>
    <row r="46" spans="2:18" x14ac:dyDescent="0.25">
      <c r="B46" s="328"/>
      <c r="C46" s="163"/>
      <c r="D46" s="155" t="s">
        <v>33</v>
      </c>
      <c r="E46" s="158"/>
      <c r="F46" s="392">
        <v>12110</v>
      </c>
      <c r="G46" s="393">
        <v>42384</v>
      </c>
      <c r="I46" s="358"/>
      <c r="J46" s="173"/>
      <c r="K46" s="174"/>
      <c r="L46" s="170"/>
      <c r="M46" s="329"/>
      <c r="P46" s="144"/>
      <c r="Q46" s="145"/>
      <c r="R46" s="145"/>
    </row>
    <row r="47" spans="2:18" x14ac:dyDescent="0.25">
      <c r="B47" s="328"/>
      <c r="C47" s="163"/>
      <c r="D47" s="155" t="s">
        <v>34</v>
      </c>
      <c r="E47" s="158"/>
      <c r="F47" s="392">
        <v>319</v>
      </c>
      <c r="G47" s="393">
        <v>1275</v>
      </c>
      <c r="I47" s="358"/>
      <c r="J47" s="173"/>
      <c r="K47" s="174"/>
      <c r="L47" s="170"/>
      <c r="M47" s="329"/>
      <c r="P47" s="145"/>
      <c r="Q47" s="162"/>
      <c r="R47" s="145"/>
    </row>
    <row r="48" spans="2:18" x14ac:dyDescent="0.25">
      <c r="B48" s="328"/>
      <c r="C48" s="165"/>
      <c r="D48" s="155" t="s">
        <v>35</v>
      </c>
      <c r="E48" s="158"/>
      <c r="F48" s="394">
        <v>0.8</v>
      </c>
      <c r="G48" s="395">
        <v>0.3</v>
      </c>
      <c r="H48" s="437"/>
      <c r="I48" s="357"/>
      <c r="J48" s="169"/>
      <c r="K48" s="169"/>
      <c r="L48" s="170"/>
      <c r="M48" s="329"/>
      <c r="N48" s="437"/>
      <c r="O48" s="440"/>
      <c r="P48" s="145"/>
      <c r="Q48" s="162"/>
      <c r="R48" s="145"/>
    </row>
    <row r="49" spans="2:18" outlineLevel="1" x14ac:dyDescent="0.25">
      <c r="B49" s="328"/>
      <c r="C49" s="165" t="s">
        <v>36</v>
      </c>
      <c r="D49" s="155"/>
      <c r="E49" s="158"/>
      <c r="F49" s="175"/>
      <c r="G49" s="348"/>
      <c r="I49" s="357"/>
      <c r="J49" s="169"/>
      <c r="K49" s="169"/>
      <c r="L49" s="170"/>
      <c r="M49" s="329"/>
      <c r="P49" s="145"/>
      <c r="Q49" s="162"/>
      <c r="R49" s="145"/>
    </row>
    <row r="50" spans="2:18" outlineLevel="1" x14ac:dyDescent="0.25">
      <c r="B50" s="328"/>
      <c r="C50" s="165"/>
      <c r="D50" s="155" t="s">
        <v>37</v>
      </c>
      <c r="E50" s="158"/>
      <c r="F50" s="461">
        <f ca="1">INDIRECT("'Country Data'!"&amp;ADDRESS(MATCH($F$5,'Country Data'!$A:$A,FALSE),MATCH(ADDRESS(ROW(),COLUMN(),4),'Country Model'!$9:$9,FALSE),4))</f>
        <v>0.5</v>
      </c>
      <c r="G50" s="462" t="e">
        <f ca="1">INDIRECT("'Country Data'!"&amp;ADDRESS(MATCH($F$5,'Country Data'!$A:$A,FALSE),MATCH(ADDRESS(ROW(),COLUMN(),4),'Country Model'!$9:$9,FALSE),4))</f>
        <v>#N/A</v>
      </c>
      <c r="I50" s="358"/>
      <c r="J50" s="171"/>
      <c r="K50" s="171"/>
      <c r="L50" s="170"/>
      <c r="M50" s="329"/>
      <c r="O50" s="172"/>
      <c r="P50" s="145"/>
      <c r="Q50" s="162"/>
      <c r="R50" s="145"/>
    </row>
    <row r="51" spans="2:18" outlineLevel="1" x14ac:dyDescent="0.25">
      <c r="B51" s="328"/>
      <c r="C51" s="165"/>
      <c r="D51" s="155" t="s">
        <v>38</v>
      </c>
      <c r="E51" s="158"/>
      <c r="F51" s="461">
        <f ca="1">INDIRECT("'Country Data'!"&amp;ADDRESS(MATCH($F$5,'Country Data'!$A:$A,FALSE),MATCH(ADDRESS(ROW(),COLUMN(),4),'Country Model'!$9:$9,FALSE),4))</f>
        <v>0.76</v>
      </c>
      <c r="G51" s="462" t="e">
        <f ca="1">INDIRECT("'Country Data'!"&amp;ADDRESS(MATCH($F$5,'Country Data'!$A:$A,FALSE),MATCH(ADDRESS(ROW(),COLUMN(),4),'Country Model'!$9:$9,FALSE),4))</f>
        <v>#N/A</v>
      </c>
      <c r="I51" s="358"/>
      <c r="J51" s="173"/>
      <c r="K51" s="174"/>
      <c r="L51" s="170"/>
      <c r="M51" s="329"/>
      <c r="P51" s="145"/>
      <c r="Q51" s="162"/>
      <c r="R51" s="145"/>
    </row>
    <row r="52" spans="2:18" outlineLevel="1" x14ac:dyDescent="0.25">
      <c r="B52" s="328"/>
      <c r="C52" s="165"/>
      <c r="D52" s="155" t="s">
        <v>39</v>
      </c>
      <c r="E52" s="158"/>
      <c r="F52" s="463">
        <f ca="1">INDIRECT("'Country Data'!"&amp;ADDRESS(MATCH($F$5,'Country Data'!$A:$A,FALSE),MATCH(ADDRESS(ROW(),COLUMN(),4),'Country Model'!$9:$9,FALSE),4))</f>
        <v>0.76</v>
      </c>
      <c r="G52" s="464"/>
      <c r="I52" s="359"/>
      <c r="J52" s="173"/>
      <c r="K52" s="174"/>
      <c r="L52" s="170"/>
      <c r="M52" s="329"/>
      <c r="P52" s="145"/>
      <c r="Q52" s="162"/>
      <c r="R52" s="145"/>
    </row>
    <row r="53" spans="2:18" outlineLevel="1" x14ac:dyDescent="0.25">
      <c r="B53" s="328"/>
      <c r="C53" s="165"/>
      <c r="D53" s="155" t="s">
        <v>40</v>
      </c>
      <c r="E53" s="158"/>
      <c r="F53" s="463">
        <f ca="1">INDIRECT("'Country Data'!"&amp;ADDRESS(MATCH($F$5,'Country Data'!$A:$A,FALSE),MATCH(ADDRESS(ROW(),COLUMN(),4),'Country Model'!$9:$9,FALSE),4))</f>
        <v>0</v>
      </c>
      <c r="G53" s="464"/>
      <c r="I53" s="359"/>
      <c r="J53" s="173"/>
      <c r="K53" s="174"/>
      <c r="L53" s="170"/>
      <c r="M53" s="329"/>
      <c r="P53" s="145"/>
      <c r="Q53" s="162"/>
      <c r="R53" s="145"/>
    </row>
    <row r="54" spans="2:18" x14ac:dyDescent="0.25">
      <c r="B54" s="328"/>
      <c r="C54" s="165" t="s">
        <v>41</v>
      </c>
      <c r="D54" s="155"/>
      <c r="E54" s="158"/>
      <c r="F54" s="155"/>
      <c r="G54" s="346"/>
      <c r="I54" s="358"/>
      <c r="J54" s="173"/>
      <c r="K54" s="174"/>
      <c r="L54" s="170"/>
      <c r="M54" s="329"/>
      <c r="P54" s="145"/>
      <c r="Q54" s="162"/>
      <c r="R54" s="145"/>
    </row>
    <row r="55" spans="2:18" outlineLevel="1" x14ac:dyDescent="0.25">
      <c r="B55" s="328"/>
      <c r="C55" s="165"/>
      <c r="D55" s="155" t="s">
        <v>42</v>
      </c>
      <c r="E55" s="158"/>
      <c r="F55" s="465">
        <v>1</v>
      </c>
      <c r="G55" s="466" t="e">
        <f ca="1">INDIRECT("'Country Data'!"&amp;ADDRESS(MATCH($F$5,'Country Data'!$A:$A,FALSE),MATCH(ADDRESS(ROW(),COLUMN(),4),'Country Model'!$9:$9,FALSE),4))</f>
        <v>#N/A</v>
      </c>
      <c r="I55" s="357"/>
      <c r="J55" s="169"/>
      <c r="K55" s="169"/>
      <c r="L55" s="170"/>
      <c r="M55" s="329"/>
      <c r="P55" s="145"/>
      <c r="Q55" s="162"/>
      <c r="R55" s="145"/>
    </row>
    <row r="56" spans="2:18" outlineLevel="1" x14ac:dyDescent="0.25">
      <c r="B56" s="328"/>
      <c r="C56" s="165"/>
      <c r="D56" s="155" t="s">
        <v>43</v>
      </c>
      <c r="E56" s="158"/>
      <c r="F56" s="421">
        <f ca="1">INDIRECT("'Country Data'!"&amp;ADDRESS(MATCH($F$5,'Country Data'!$A:$A,FALSE),MATCH(ADDRESS(ROW(),COLUMN(),4),'Country Model'!$9:$9,FALSE),4))</f>
        <v>0.9</v>
      </c>
      <c r="G56" s="422">
        <f ca="1">INDIRECT("'Country Data'!"&amp;ADDRESS(MATCH($F$5,'Country Data'!$A:$A,FALSE),MATCH(ADDRESS(ROW(),COLUMN(),4),'Country Model'!$9:$9,FALSE),4))</f>
        <v>0.9</v>
      </c>
      <c r="I56" s="357"/>
      <c r="J56" s="169"/>
      <c r="K56" s="169"/>
      <c r="L56" s="170"/>
      <c r="M56" s="329"/>
      <c r="P56" s="145"/>
      <c r="Q56" s="162"/>
      <c r="R56" s="145"/>
    </row>
    <row r="57" spans="2:18" outlineLevel="1" x14ac:dyDescent="0.25">
      <c r="B57" s="328"/>
      <c r="C57" s="165"/>
      <c r="D57" s="155" t="s">
        <v>44</v>
      </c>
      <c r="E57" s="158"/>
      <c r="F57" s="421">
        <f ca="1">INDIRECT("'Country Data'!"&amp;ADDRESS(MATCH($F$5,'Country Data'!$A:$A,FALSE),MATCH(ADDRESS(ROW(),COLUMN(),4),'Country Model'!$9:$9,FALSE),4))</f>
        <v>0.71400000000000008</v>
      </c>
      <c r="G57" s="422">
        <f ca="1">INDIRECT("'Country Data'!"&amp;ADDRESS(MATCH($F$5,'Country Data'!$A:$A,FALSE),MATCH(ADDRESS(ROW(),COLUMN(),4),'Country Model'!$9:$9,FALSE),4))</f>
        <v>0.71400000000000008</v>
      </c>
      <c r="I57" s="357"/>
      <c r="J57" s="169"/>
      <c r="K57" s="169"/>
      <c r="L57" s="170"/>
      <c r="M57" s="329"/>
      <c r="P57" s="145"/>
      <c r="Q57" s="162"/>
      <c r="R57" s="145"/>
    </row>
    <row r="58" spans="2:18" outlineLevel="1" x14ac:dyDescent="0.25">
      <c r="B58" s="328"/>
      <c r="C58" s="165"/>
      <c r="D58" s="155" t="s">
        <v>45</v>
      </c>
      <c r="E58" s="158"/>
      <c r="F58" s="421">
        <v>0.2</v>
      </c>
      <c r="G58" s="422">
        <v>0.2</v>
      </c>
      <c r="I58" s="357"/>
      <c r="J58" s="169"/>
      <c r="K58" s="169"/>
      <c r="L58" s="170"/>
      <c r="M58" s="329"/>
      <c r="P58" s="145"/>
      <c r="Q58" s="162"/>
      <c r="R58" s="145"/>
    </row>
    <row r="59" spans="2:18" outlineLevel="1" x14ac:dyDescent="0.25">
      <c r="B59" s="328"/>
      <c r="C59" s="165"/>
      <c r="D59" s="155" t="s">
        <v>46</v>
      </c>
      <c r="E59" s="158"/>
      <c r="F59" s="421">
        <f ca="1">INDIRECT("'Country Data'!"&amp;ADDRESS(MATCH($F$5,'Country Data'!$A:$A,FALSE),MATCH(ADDRESS(ROW(),COLUMN(),4),'Country Model'!$9:$9,FALSE),4))</f>
        <v>0.8</v>
      </c>
      <c r="G59" s="422">
        <f ca="1">INDIRECT("'Country Data'!"&amp;ADDRESS(MATCH($F$5,'Country Data'!$A:$A,FALSE),MATCH(ADDRESS(ROW(),COLUMN(),4),'Country Model'!$9:$9,FALSE),4))</f>
        <v>0.8</v>
      </c>
      <c r="I59" s="357"/>
      <c r="J59" s="169"/>
      <c r="K59" s="169"/>
      <c r="L59" s="170"/>
      <c r="M59" s="329"/>
      <c r="P59" s="145"/>
      <c r="Q59" s="162"/>
      <c r="R59" s="145"/>
    </row>
    <row r="60" spans="2:18" outlineLevel="1" x14ac:dyDescent="0.25">
      <c r="B60" s="328"/>
      <c r="C60" s="165"/>
      <c r="D60" s="155" t="s">
        <v>47</v>
      </c>
      <c r="E60" s="158"/>
      <c r="F60" s="421">
        <f ca="1">INDIRECT("'Country Data'!"&amp;ADDRESS(MATCH($F$5,'Country Data'!$A:$A,FALSE),MATCH(ADDRESS(ROW(),COLUMN(),4),'Country Model'!$9:$9,FALSE),4))</f>
        <v>0.8</v>
      </c>
      <c r="G60" s="422">
        <f ca="1">INDIRECT("'Country Data'!"&amp;ADDRESS(MATCH($F$5,'Country Data'!$A:$A,FALSE),MATCH(ADDRESS(ROW(),COLUMN(),4),'Country Model'!$9:$9,FALSE),4))</f>
        <v>0.8</v>
      </c>
      <c r="I60" s="357"/>
      <c r="J60" s="169"/>
      <c r="K60" s="169"/>
      <c r="L60" s="170"/>
      <c r="M60" s="329"/>
      <c r="P60" s="145"/>
      <c r="Q60" s="162"/>
      <c r="R60" s="145"/>
    </row>
    <row r="61" spans="2:18" outlineLevel="1" x14ac:dyDescent="0.25">
      <c r="B61" s="328"/>
      <c r="C61" s="165"/>
      <c r="D61" s="155" t="s">
        <v>48</v>
      </c>
      <c r="E61" s="158"/>
      <c r="F61" s="421">
        <f ca="1">INDIRECT("'Country Data'!"&amp;ADDRESS(MATCH($F$5,'Country Data'!$A:$A,FALSE),MATCH(ADDRESS(ROW(),COLUMN(),4),'Country Model'!$9:$9,FALSE),4))</f>
        <v>1</v>
      </c>
      <c r="G61" s="422">
        <f ca="1">INDIRECT("'Country Data'!"&amp;ADDRESS(MATCH($F$5,'Country Data'!$A:$A,FALSE),MATCH(ADDRESS(ROW(),COLUMN(),4),'Country Model'!$9:$9,FALSE),4))</f>
        <v>1</v>
      </c>
      <c r="I61" s="357"/>
      <c r="J61" s="169"/>
      <c r="K61" s="169"/>
      <c r="L61" s="170"/>
      <c r="M61" s="329"/>
      <c r="P61" s="145"/>
      <c r="Q61" s="162"/>
      <c r="R61" s="145"/>
    </row>
    <row r="62" spans="2:18" outlineLevel="1" x14ac:dyDescent="0.25">
      <c r="B62" s="328"/>
      <c r="C62" s="165"/>
      <c r="D62" s="155" t="s">
        <v>4446</v>
      </c>
      <c r="E62" s="158"/>
      <c r="F62" s="423">
        <v>2.5</v>
      </c>
      <c r="G62" s="424">
        <v>2.5</v>
      </c>
      <c r="I62" s="357"/>
      <c r="J62" s="169"/>
      <c r="K62" s="169"/>
      <c r="L62" s="170"/>
      <c r="M62" s="329"/>
      <c r="P62" s="145"/>
      <c r="Q62" s="167"/>
      <c r="R62" s="145"/>
    </row>
    <row r="63" spans="2:18" x14ac:dyDescent="0.25">
      <c r="B63" s="328"/>
      <c r="C63" s="165"/>
      <c r="D63" s="155" t="s">
        <v>4447</v>
      </c>
      <c r="E63" s="158"/>
      <c r="F63" s="444">
        <v>50</v>
      </c>
      <c r="G63" s="445">
        <v>50</v>
      </c>
      <c r="I63" s="357"/>
      <c r="J63" s="169"/>
      <c r="K63" s="169"/>
      <c r="L63" s="170"/>
      <c r="M63" s="329"/>
      <c r="P63" s="145"/>
      <c r="Q63" s="167"/>
      <c r="R63" s="145"/>
    </row>
    <row r="64" spans="2:18" x14ac:dyDescent="0.25">
      <c r="B64" s="328"/>
      <c r="C64" s="165"/>
      <c r="D64" s="155" t="s">
        <v>4448</v>
      </c>
      <c r="E64" s="158"/>
      <c r="F64" s="444">
        <v>150</v>
      </c>
      <c r="G64" s="445">
        <v>150</v>
      </c>
      <c r="I64" s="357"/>
      <c r="J64" s="169"/>
      <c r="K64" s="169"/>
      <c r="L64" s="170"/>
      <c r="M64" s="329"/>
      <c r="P64" s="145"/>
      <c r="Q64" s="162"/>
      <c r="R64" s="145"/>
    </row>
    <row r="65" spans="2:18" outlineLevel="1" x14ac:dyDescent="0.25">
      <c r="B65" s="328"/>
      <c r="C65" s="165"/>
      <c r="D65" s="155" t="s">
        <v>49</v>
      </c>
      <c r="E65" s="158"/>
      <c r="F65" s="425">
        <f ca="1">INDIRECT("'Country Data'!"&amp;ADDRESS(MATCH($F$5,'Country Data'!$A:$A,FALSE),MATCH(ADDRESS(ROW(),COLUMN(),4),'Country Model'!$9:$9,FALSE),4))</f>
        <v>4</v>
      </c>
      <c r="G65" s="426">
        <f ca="1">INDIRECT("'Country Data'!"&amp;ADDRESS(MATCH($F$5,'Country Data'!$A:$A,FALSE),MATCH(ADDRESS(ROW(),COLUMN(),4),'Country Model'!$9:$9,FALSE),4))</f>
        <v>4</v>
      </c>
      <c r="I65" s="357"/>
      <c r="J65" s="169"/>
      <c r="K65" s="169"/>
      <c r="L65" s="170"/>
      <c r="M65" s="329"/>
      <c r="P65" s="145"/>
      <c r="Q65" s="162"/>
      <c r="R65" s="145"/>
    </row>
    <row r="66" spans="2:18" outlineLevel="2" x14ac:dyDescent="0.25">
      <c r="B66" s="328"/>
      <c r="C66" s="165" t="s">
        <v>50</v>
      </c>
      <c r="D66" s="155"/>
      <c r="E66" s="158"/>
      <c r="F66" s="155"/>
      <c r="G66" s="346"/>
      <c r="I66" s="357"/>
      <c r="J66" s="169"/>
      <c r="K66" s="169"/>
      <c r="L66" s="170"/>
      <c r="M66" s="329"/>
      <c r="P66" s="145"/>
      <c r="Q66" s="162"/>
      <c r="R66" s="145"/>
    </row>
    <row r="67" spans="2:18" outlineLevel="2" x14ac:dyDescent="0.25">
      <c r="B67" s="328"/>
      <c r="C67" s="163"/>
      <c r="D67" s="155" t="s">
        <v>51</v>
      </c>
      <c r="E67" s="158"/>
      <c r="F67" s="453">
        <f ca="1">INDIRECT("'Country Data'!"&amp;ADDRESS(MATCH($F$5,'Country Data'!$A:$A,FALSE),MATCH(ADDRESS(ROW(),COLUMN(),4),'Country Model'!$9:$9,FALSE),4))</f>
        <v>0.56000000000000005</v>
      </c>
      <c r="G67" s="454" t="e">
        <f ca="1">INDIRECT("'Country Data'!"&amp;ADDRESS(MATCH($F$5,'Country Data'!$A:$A,FALSE),MATCH(ADDRESS(ROW(),COLUMN(),4),'Country Model'!$9:$9,FALSE),4))</f>
        <v>#N/A</v>
      </c>
      <c r="I67" s="357"/>
      <c r="J67" s="169"/>
      <c r="K67" s="169"/>
      <c r="L67" s="170"/>
      <c r="M67" s="329"/>
      <c r="P67" s="145"/>
      <c r="Q67" s="162"/>
      <c r="R67" s="145"/>
    </row>
    <row r="68" spans="2:18" outlineLevel="2" x14ac:dyDescent="0.25">
      <c r="B68" s="328"/>
      <c r="C68" s="163"/>
      <c r="D68" s="155" t="s">
        <v>52</v>
      </c>
      <c r="E68" s="158"/>
      <c r="F68" s="453">
        <f ca="1">INDIRECT("'Country Data'!"&amp;ADDRESS(MATCH($F$5,'Country Data'!$A:$A,FALSE),MATCH(ADDRESS(ROW(),COLUMN(),4),'Country Model'!$9:$9,FALSE),4))</f>
        <v>0.5</v>
      </c>
      <c r="G68" s="454" t="e">
        <f ca="1">INDIRECT("'Country Data'!"&amp;ADDRESS(MATCH($F$5,'Country Data'!$A:$A,FALSE),MATCH(ADDRESS(ROW(),COLUMN(),4),'Country Model'!$9:$9,FALSE),4))</f>
        <v>#N/A</v>
      </c>
      <c r="I68" s="357"/>
      <c r="J68" s="169"/>
      <c r="K68" s="169"/>
      <c r="L68" s="170"/>
      <c r="M68" s="329"/>
      <c r="P68" s="145"/>
      <c r="Q68" s="162"/>
      <c r="R68" s="145"/>
    </row>
    <row r="69" spans="2:18" outlineLevel="2" x14ac:dyDescent="0.25">
      <c r="B69" s="328"/>
      <c r="C69" s="176"/>
      <c r="D69" s="169" t="s">
        <v>53</v>
      </c>
      <c r="E69" s="177"/>
      <c r="F69" s="155"/>
      <c r="G69" s="346"/>
      <c r="I69" s="357"/>
      <c r="J69" s="169"/>
      <c r="K69" s="169"/>
      <c r="L69" s="170"/>
      <c r="M69" s="329"/>
      <c r="P69" s="145"/>
      <c r="Q69" s="167"/>
      <c r="R69" s="145"/>
    </row>
    <row r="70" spans="2:18" outlineLevel="2" x14ac:dyDescent="0.25">
      <c r="B70" s="328"/>
      <c r="C70" s="176"/>
      <c r="D70" s="169"/>
      <c r="E70" s="177" t="s">
        <v>54</v>
      </c>
      <c r="F70" s="421">
        <f ca="1">INDIRECT("'Country Data'!"&amp;ADDRESS(MATCH($F$5,'Country Data'!$A:$A,FALSE),MATCH(ADDRESS(ROW(),COLUMN(),4),'Country Model'!$9:$9,FALSE),4))</f>
        <v>0.19</v>
      </c>
      <c r="G70" s="422">
        <f ca="1">INDIRECT("'Country Data'!"&amp;ADDRESS(MATCH($F$5,'Country Data'!$A:$A,FALSE),MATCH(ADDRESS(ROW(),COLUMN(),4),'Country Model'!$9:$9,FALSE),4))</f>
        <v>0.19</v>
      </c>
      <c r="I70" s="357"/>
      <c r="J70" s="169"/>
      <c r="K70" s="169"/>
      <c r="L70" s="170"/>
      <c r="M70" s="329"/>
      <c r="P70" s="145"/>
      <c r="Q70" s="167"/>
      <c r="R70" s="145"/>
    </row>
    <row r="71" spans="2:18" outlineLevel="2" x14ac:dyDescent="0.25">
      <c r="B71" s="328"/>
      <c r="C71" s="176"/>
      <c r="D71" s="169"/>
      <c r="E71" s="177" t="s">
        <v>55</v>
      </c>
      <c r="F71" s="421">
        <f ca="1">INDIRECT("'Country Data'!"&amp;ADDRESS(MATCH($F$5,'Country Data'!$A:$A,FALSE),MATCH(ADDRESS(ROW(),COLUMN(),4),'Country Model'!$9:$9,FALSE),4))</f>
        <v>9.5000000000000001E-2</v>
      </c>
      <c r="G71" s="422">
        <f ca="1">INDIRECT("'Country Data'!"&amp;ADDRESS(MATCH($F$5,'Country Data'!$A:$A,FALSE),MATCH(ADDRESS(ROW(),COLUMN(),4),'Country Model'!$9:$9,FALSE),4))</f>
        <v>9.5000000000000001E-2</v>
      </c>
      <c r="I71" s="357"/>
      <c r="J71" s="169"/>
      <c r="K71" s="169"/>
      <c r="L71" s="170"/>
      <c r="M71" s="329"/>
      <c r="P71" s="145"/>
      <c r="Q71" s="145"/>
      <c r="R71" s="145"/>
    </row>
    <row r="72" spans="2:18" outlineLevel="2" x14ac:dyDescent="0.25">
      <c r="B72" s="328"/>
      <c r="C72" s="176"/>
      <c r="D72" s="169"/>
      <c r="E72" s="177" t="s">
        <v>56</v>
      </c>
      <c r="F72" s="421">
        <f ca="1">INDIRECT("'Country Data'!"&amp;ADDRESS(MATCH($F$5,'Country Data'!$A:$A,FALSE),MATCH(ADDRESS(ROW(),COLUMN(),4),'Country Model'!$9:$9,FALSE),4))</f>
        <v>4.7500000000000001E-2</v>
      </c>
      <c r="G72" s="422">
        <f ca="1">INDIRECT("'Country Data'!"&amp;ADDRESS(MATCH($F$5,'Country Data'!$A:$A,FALSE),MATCH(ADDRESS(ROW(),COLUMN(),4),'Country Model'!$9:$9,FALSE),4))</f>
        <v>4.7500000000000001E-2</v>
      </c>
      <c r="I72" s="357"/>
      <c r="J72" s="169"/>
      <c r="K72" s="169"/>
      <c r="L72" s="170"/>
      <c r="M72" s="329"/>
      <c r="P72" s="144"/>
      <c r="Q72" s="145"/>
      <c r="R72" s="145"/>
    </row>
    <row r="73" spans="2:18" outlineLevel="2" x14ac:dyDescent="0.25">
      <c r="B73" s="328"/>
      <c r="C73" s="176"/>
      <c r="D73" s="169" t="s">
        <v>57</v>
      </c>
      <c r="E73" s="177"/>
      <c r="F73" s="421">
        <f ca="1">INDIRECT("'Country Data'!"&amp;ADDRESS(MATCH($F$5,'Country Data'!$A:$A,FALSE),MATCH(ADDRESS(ROW(),COLUMN(),4),'Country Model'!$9:$9,FALSE),4))</f>
        <v>0.55200000000000005</v>
      </c>
      <c r="G73" s="422">
        <f ca="1">INDIRECT("'Country Data'!"&amp;ADDRESS(MATCH($F$5,'Country Data'!$A:$A,FALSE),MATCH(ADDRESS(ROW(),COLUMN(),4),'Country Model'!$9:$9,FALSE),4))</f>
        <v>0.63300000000000001</v>
      </c>
      <c r="I73" s="357"/>
      <c r="J73" s="169"/>
      <c r="K73" s="169"/>
      <c r="L73" s="170"/>
      <c r="M73" s="329"/>
      <c r="P73" s="145"/>
      <c r="Q73" s="162"/>
      <c r="R73" s="145"/>
    </row>
    <row r="74" spans="2:18" ht="15" customHeight="1" outlineLevel="2" x14ac:dyDescent="0.25">
      <c r="B74" s="328"/>
      <c r="C74" s="176"/>
      <c r="D74" s="169" t="s">
        <v>58</v>
      </c>
      <c r="E74" s="177"/>
      <c r="F74" s="436">
        <f ca="1">INDIRECT("'Country Data'!"&amp;ADDRESS(MATCH($F$5,'Country Data'!$A:$A,FALSE),MATCH(ADDRESS(ROW(),COLUMN(),4),'Country Model'!$9:$9,FALSE),4))</f>
        <v>1.8860797472001671</v>
      </c>
      <c r="G74" s="436">
        <f ca="1">INDIRECT("'Country Data'!"&amp;ADDRESS(MATCH($F$5,'Country Data'!$A:$A,FALSE),MATCH(ADDRESS(ROW(),COLUMN(),4),'Country Model'!$9:$9,FALSE),4))</f>
        <v>1.8860797472001671</v>
      </c>
      <c r="I74" s="357"/>
      <c r="J74" s="169"/>
      <c r="K74" s="169"/>
      <c r="L74" s="170"/>
      <c r="M74" s="329"/>
      <c r="P74" s="145"/>
      <c r="Q74" s="162"/>
      <c r="R74" s="145"/>
    </row>
    <row r="75" spans="2:18" outlineLevel="2" x14ac:dyDescent="0.25">
      <c r="B75" s="328"/>
      <c r="C75" s="176"/>
      <c r="D75" s="169" t="s">
        <v>59</v>
      </c>
      <c r="E75" s="177"/>
      <c r="F75" s="421">
        <f ca="1">INDIRECT("'Country Data'!"&amp;ADDRESS(MATCH($F$5,'Country Data'!$A:$A,FALSE),MATCH(ADDRESS(ROW(),COLUMN(),4),'Country Model'!$9:$9,FALSE),4))</f>
        <v>0.8</v>
      </c>
      <c r="G75" s="422">
        <f ca="1">INDIRECT("'Country Data'!"&amp;ADDRESS(MATCH($F$5,'Country Data'!$A:$A,FALSE),MATCH(ADDRESS(ROW(),COLUMN(),4),'Country Model'!$9:$9,FALSE),4))</f>
        <v>0.8</v>
      </c>
      <c r="I75" s="357"/>
      <c r="J75" s="169"/>
      <c r="K75" s="169"/>
      <c r="L75" s="170"/>
      <c r="M75" s="329"/>
      <c r="P75" s="145"/>
      <c r="Q75" s="162"/>
      <c r="R75" s="145"/>
    </row>
    <row r="76" spans="2:18" outlineLevel="2" x14ac:dyDescent="0.25">
      <c r="B76" s="328"/>
      <c r="C76" s="176"/>
      <c r="D76" s="169" t="s">
        <v>60</v>
      </c>
      <c r="E76" s="177"/>
      <c r="F76" s="427">
        <f ca="1">INDIRECT("'Country Data'!"&amp;ADDRESS(MATCH($F$5,'Country Data'!$A:$A,FALSE),MATCH(ADDRESS(ROW(),COLUMN(),4),'Country Model'!$9:$9,FALSE),4))</f>
        <v>2</v>
      </c>
      <c r="G76" s="428">
        <f ca="1">INDIRECT("'Country Data'!"&amp;ADDRESS(MATCH($F$5,'Country Data'!$A:$A,FALSE),MATCH(ADDRESS(ROW(),COLUMN(),4),'Country Model'!$9:$9,FALSE),4))</f>
        <v>2</v>
      </c>
      <c r="I76" s="357"/>
      <c r="J76" s="169"/>
      <c r="K76" s="169"/>
      <c r="L76" s="170"/>
      <c r="M76" s="329"/>
      <c r="P76" s="145"/>
      <c r="Q76" s="162"/>
      <c r="R76" s="145"/>
    </row>
    <row r="77" spans="2:18" x14ac:dyDescent="0.25">
      <c r="B77" s="328"/>
      <c r="C77" s="176"/>
      <c r="D77" s="169" t="s">
        <v>61</v>
      </c>
      <c r="E77" s="177"/>
      <c r="F77" s="392">
        <v>580</v>
      </c>
      <c r="G77" s="393">
        <f ca="1">INDIRECT("'Country Data'!"&amp;ADDRESS(MATCH($F$5,'Country Data'!$A:$A,FALSE),MATCH(ADDRESS(ROW(),COLUMN(),4),'Country Model'!$9:$9,FALSE),4))</f>
        <v>3525.9638180859879</v>
      </c>
      <c r="I77" s="357"/>
      <c r="J77" s="169"/>
      <c r="K77" s="169"/>
      <c r="L77" s="170"/>
      <c r="M77" s="329"/>
      <c r="P77" s="145"/>
      <c r="Q77" s="162"/>
      <c r="R77" s="145"/>
    </row>
    <row r="78" spans="2:18" x14ac:dyDescent="0.25">
      <c r="B78" s="328"/>
      <c r="C78" s="178" t="s">
        <v>62</v>
      </c>
      <c r="D78" s="169"/>
      <c r="E78" s="177"/>
      <c r="F78" s="155"/>
      <c r="G78" s="346"/>
      <c r="I78" s="358"/>
      <c r="J78" s="169"/>
      <c r="K78" s="171"/>
      <c r="L78" s="179"/>
      <c r="M78" s="329"/>
      <c r="O78" s="172"/>
      <c r="P78" s="145"/>
      <c r="Q78" s="145"/>
      <c r="R78" s="145"/>
    </row>
    <row r="79" spans="2:18" x14ac:dyDescent="0.25">
      <c r="B79" s="328"/>
      <c r="C79" s="178"/>
      <c r="D79" s="169" t="s">
        <v>63</v>
      </c>
      <c r="E79" s="177"/>
      <c r="F79" s="394">
        <v>0.34</v>
      </c>
      <c r="G79" s="395">
        <v>0.23</v>
      </c>
      <c r="I79" s="358"/>
      <c r="J79" s="169" t="s">
        <v>4459</v>
      </c>
      <c r="K79" s="171"/>
      <c r="L79" s="179"/>
      <c r="M79" s="329"/>
      <c r="O79" s="145"/>
      <c r="P79" s="180"/>
      <c r="Q79" s="145"/>
      <c r="R79" s="145"/>
    </row>
    <row r="80" spans="2:18" x14ac:dyDescent="0.25">
      <c r="B80" s="328"/>
      <c r="C80" s="178"/>
      <c r="D80" s="169" t="s">
        <v>64</v>
      </c>
      <c r="E80" s="177"/>
      <c r="F80" s="394">
        <f ca="1">INDIRECT("'Country Data'!"&amp;ADDRESS(MATCH($F$5,'Country Data'!$A:$A,FALSE),MATCH(ADDRESS(ROW(),COLUMN(),4),'Country Model'!$9:$9,FALSE),4))</f>
        <v>0.04</v>
      </c>
      <c r="G80" s="395">
        <v>0.06</v>
      </c>
      <c r="I80" s="358"/>
      <c r="J80" s="169" t="s">
        <v>4459</v>
      </c>
      <c r="K80" s="181"/>
      <c r="L80" s="179"/>
      <c r="M80" s="329"/>
      <c r="O80" s="145"/>
      <c r="P80" s="180"/>
      <c r="Q80" s="145"/>
      <c r="R80" s="145"/>
    </row>
    <row r="81" spans="2:18" x14ac:dyDescent="0.25">
      <c r="B81" s="328"/>
      <c r="C81" s="178"/>
      <c r="D81" s="169" t="s">
        <v>65</v>
      </c>
      <c r="E81" s="177"/>
      <c r="F81" s="394">
        <f ca="1">INDIRECT("'Country Data'!"&amp;ADDRESS(MATCH($F$5,'Country Data'!$A:$A,FALSE),MATCH(ADDRESS(ROW(),COLUMN(),4),'Country Model'!$9:$9,FALSE),4))</f>
        <v>0</v>
      </c>
      <c r="G81" s="395">
        <v>0.02</v>
      </c>
      <c r="I81" s="358"/>
      <c r="J81" s="169" t="s">
        <v>4459</v>
      </c>
      <c r="K81" s="171"/>
      <c r="L81" s="179"/>
      <c r="M81" s="329"/>
      <c r="O81" s="145"/>
      <c r="P81" s="180"/>
      <c r="Q81" s="145"/>
      <c r="R81" s="145"/>
    </row>
    <row r="82" spans="2:18" x14ac:dyDescent="0.25">
      <c r="B82" s="328"/>
      <c r="C82" s="178"/>
      <c r="D82" s="169" t="s">
        <v>66</v>
      </c>
      <c r="E82" s="177"/>
      <c r="F82" s="394">
        <v>0.02</v>
      </c>
      <c r="G82" s="395">
        <v>7.0000000000000007E-2</v>
      </c>
      <c r="I82" s="358"/>
      <c r="J82" s="169" t="s">
        <v>4457</v>
      </c>
      <c r="K82" s="171"/>
      <c r="L82" s="179"/>
      <c r="M82" s="329"/>
      <c r="O82" s="145"/>
      <c r="P82" s="161"/>
      <c r="Q82" s="145"/>
      <c r="R82" s="145"/>
    </row>
    <row r="83" spans="2:18" x14ac:dyDescent="0.25">
      <c r="B83" s="328"/>
      <c r="C83" s="178"/>
      <c r="D83" s="169" t="s">
        <v>67</v>
      </c>
      <c r="E83" s="177"/>
      <c r="F83" s="394">
        <v>0.39</v>
      </c>
      <c r="G83" s="395">
        <v>0.24</v>
      </c>
      <c r="I83" s="357"/>
      <c r="J83" s="169" t="s">
        <v>4457</v>
      </c>
      <c r="K83" s="169"/>
      <c r="L83" s="170"/>
      <c r="M83" s="329"/>
      <c r="O83" s="145"/>
      <c r="P83" s="182"/>
      <c r="Q83" s="145"/>
      <c r="R83" s="145"/>
    </row>
    <row r="84" spans="2:18" outlineLevel="1" x14ac:dyDescent="0.25">
      <c r="B84" s="328"/>
      <c r="C84" s="178" t="s">
        <v>68</v>
      </c>
      <c r="D84" s="169"/>
      <c r="E84" s="177"/>
      <c r="F84" s="183"/>
      <c r="G84" s="349"/>
      <c r="I84" s="357"/>
      <c r="J84" s="169"/>
      <c r="K84" s="169"/>
      <c r="L84" s="170"/>
      <c r="M84" s="329"/>
      <c r="O84" s="145"/>
      <c r="P84" s="182"/>
      <c r="Q84" s="145"/>
      <c r="R84" s="145"/>
    </row>
    <row r="85" spans="2:18" outlineLevel="1" x14ac:dyDescent="0.25">
      <c r="B85" s="328"/>
      <c r="C85" s="178"/>
      <c r="D85" s="169" t="s">
        <v>69</v>
      </c>
      <c r="E85" s="177"/>
      <c r="F85" s="322">
        <f ca="1">INDIRECT("'Country Data'!"&amp;ADDRESS(MATCH($F$5,'Country Data'!$A:$A,FALSE),MATCH(ADDRESS(ROW(),COLUMN(),4),'Country Model'!$9:$9,FALSE),4))</f>
        <v>0.67</v>
      </c>
      <c r="G85" s="350">
        <f ca="1">INDIRECT("'Country Data'!"&amp;ADDRESS(MATCH($F$5,'Country Data'!$A:$A,FALSE),MATCH(ADDRESS(ROW(),COLUMN(),4),'Country Model'!$9:$9,FALSE),4))</f>
        <v>1</v>
      </c>
      <c r="I85" s="357"/>
      <c r="J85" s="169"/>
      <c r="K85" s="169"/>
      <c r="L85" s="170"/>
      <c r="M85" s="329"/>
      <c r="O85" s="145"/>
      <c r="P85" s="161"/>
      <c r="Q85" s="145"/>
      <c r="R85" s="145"/>
    </row>
    <row r="86" spans="2:18" outlineLevel="1" x14ac:dyDescent="0.25">
      <c r="B86" s="328"/>
      <c r="C86" s="178"/>
      <c r="D86" s="169" t="s">
        <v>70</v>
      </c>
      <c r="E86" s="177"/>
      <c r="F86" s="322">
        <f ca="1">INDIRECT("'Country Data'!"&amp;ADDRESS(MATCH($F$5,'Country Data'!$A:$A,FALSE),MATCH(ADDRESS(ROW(),COLUMN(),4),'Country Model'!$9:$9,FALSE),4))</f>
        <v>0.33</v>
      </c>
      <c r="G86" s="350">
        <f ca="1">INDIRECT("'Country Data'!"&amp;ADDRESS(MATCH($F$5,'Country Data'!$A:$A,FALSE),MATCH(ADDRESS(ROW(),COLUMN(),4),'Country Model'!$9:$9,FALSE),4))</f>
        <v>0.5</v>
      </c>
      <c r="I86" s="357"/>
      <c r="J86" s="169"/>
      <c r="K86" s="169"/>
      <c r="L86" s="170"/>
      <c r="M86" s="329"/>
      <c r="O86" s="145"/>
      <c r="P86" s="161"/>
      <c r="Q86" s="145"/>
      <c r="R86" s="145"/>
    </row>
    <row r="87" spans="2:18" outlineLevel="1" x14ac:dyDescent="0.25">
      <c r="B87" s="328"/>
      <c r="C87" s="178"/>
      <c r="D87" s="169" t="s">
        <v>71</v>
      </c>
      <c r="E87" s="177"/>
      <c r="F87" s="322">
        <f ca="1">INDIRECT("'Country Data'!"&amp;ADDRESS(MATCH($F$5,'Country Data'!$A:$A,FALSE),MATCH(ADDRESS(ROW(),COLUMN(),4),'Country Model'!$9:$9,FALSE),4))</f>
        <v>0.33</v>
      </c>
      <c r="G87" s="350">
        <f ca="1">INDIRECT("'Country Data'!"&amp;ADDRESS(MATCH($F$5,'Country Data'!$A:$A,FALSE),MATCH(ADDRESS(ROW(),COLUMN(),4),'Country Model'!$9:$9,FALSE),4))</f>
        <v>0.33</v>
      </c>
      <c r="I87" s="357"/>
      <c r="J87" s="169"/>
      <c r="K87" s="169"/>
      <c r="L87" s="170"/>
      <c r="M87" s="329"/>
      <c r="O87" s="145"/>
      <c r="P87" s="162"/>
      <c r="Q87" s="145"/>
      <c r="R87" s="145"/>
    </row>
    <row r="88" spans="2:18" outlineLevel="1" x14ac:dyDescent="0.25">
      <c r="B88" s="328"/>
      <c r="C88" s="178"/>
      <c r="D88" s="169" t="s">
        <v>72</v>
      </c>
      <c r="E88" s="177"/>
      <c r="F88" s="322">
        <f ca="1">INDIRECT("'Country Data'!"&amp;ADDRESS(MATCH($F$5,'Country Data'!$A:$A,FALSE),MATCH(ADDRESS(ROW(),COLUMN(),4),'Country Model'!$9:$9,FALSE),4))</f>
        <v>0.33</v>
      </c>
      <c r="G88" s="350">
        <f ca="1">INDIRECT("'Country Data'!"&amp;ADDRESS(MATCH($F$5,'Country Data'!$A:$A,FALSE),MATCH(ADDRESS(ROW(),COLUMN(),4),'Country Model'!$9:$9,FALSE),4))</f>
        <v>0.5</v>
      </c>
      <c r="I88" s="357"/>
      <c r="J88" s="169"/>
      <c r="K88" s="169"/>
      <c r="L88" s="170"/>
      <c r="M88" s="329"/>
      <c r="P88" s="145"/>
      <c r="Q88" s="162"/>
      <c r="R88" s="145"/>
    </row>
    <row r="89" spans="2:18" outlineLevel="1" x14ac:dyDescent="0.25">
      <c r="B89" s="328"/>
      <c r="C89" s="178"/>
      <c r="D89" s="169" t="s">
        <v>73</v>
      </c>
      <c r="E89" s="177"/>
      <c r="F89" s="322">
        <f ca="1">INDIRECT("'Country Data'!"&amp;ADDRESS(MATCH($F$5,'Country Data'!$A:$A,FALSE),MATCH(ADDRESS(ROW(),COLUMN(),4),'Country Model'!$9:$9,FALSE),4))</f>
        <v>0.17</v>
      </c>
      <c r="G89" s="350">
        <f ca="1">INDIRECT("'Country Data'!"&amp;ADDRESS(MATCH($F$5,'Country Data'!$A:$A,FALSE),MATCH(ADDRESS(ROW(),COLUMN(),4),'Country Model'!$9:$9,FALSE),4))</f>
        <v>0.17</v>
      </c>
      <c r="I89" s="357"/>
      <c r="J89" s="169"/>
      <c r="K89" s="169"/>
      <c r="L89" s="170"/>
      <c r="M89" s="329"/>
      <c r="P89" s="145"/>
      <c r="Q89" s="162"/>
      <c r="R89" s="145"/>
    </row>
    <row r="90" spans="2:18" x14ac:dyDescent="0.25">
      <c r="B90" s="328"/>
      <c r="C90" s="184"/>
      <c r="D90" s="185"/>
      <c r="E90" s="186"/>
      <c r="F90" s="185"/>
      <c r="G90" s="351"/>
      <c r="I90" s="360"/>
      <c r="J90" s="185"/>
      <c r="K90" s="185"/>
      <c r="L90" s="187"/>
      <c r="M90" s="329"/>
      <c r="P90" s="145"/>
      <c r="Q90" s="145"/>
      <c r="R90" s="145"/>
    </row>
    <row r="91" spans="2:18" ht="16.5" thickBot="1" x14ac:dyDescent="0.3">
      <c r="B91" s="336"/>
      <c r="C91" s="337"/>
      <c r="D91" s="337"/>
      <c r="E91" s="338"/>
      <c r="F91" s="337"/>
      <c r="G91" s="340"/>
      <c r="I91" s="339"/>
      <c r="J91" s="337"/>
      <c r="K91" s="337"/>
      <c r="L91" s="337"/>
      <c r="M91" s="340"/>
      <c r="P91" s="144"/>
      <c r="Q91" s="145"/>
      <c r="R91" s="145"/>
    </row>
    <row r="92" spans="2:18" ht="16.5" thickBot="1" x14ac:dyDescent="0.3">
      <c r="P92" s="145"/>
      <c r="Q92" s="162"/>
      <c r="R92" s="145"/>
    </row>
    <row r="93" spans="2:18" ht="16.5" thickTop="1" x14ac:dyDescent="0.25">
      <c r="B93" s="190"/>
      <c r="C93" s="191"/>
      <c r="D93" s="191"/>
      <c r="E93" s="192"/>
      <c r="P93" s="145"/>
      <c r="Q93" s="167"/>
      <c r="R93" s="145"/>
    </row>
    <row r="94" spans="2:18" x14ac:dyDescent="0.25">
      <c r="B94" s="137"/>
      <c r="C94" s="136" t="s">
        <v>74</v>
      </c>
      <c r="E94" s="193"/>
      <c r="P94" s="145"/>
      <c r="Q94" s="167"/>
      <c r="R94" s="145"/>
    </row>
    <row r="95" spans="2:18" x14ac:dyDescent="0.25">
      <c r="B95" s="137"/>
      <c r="C95" s="134" t="s">
        <v>75</v>
      </c>
      <c r="E95" s="193" t="s">
        <v>76</v>
      </c>
      <c r="P95" s="145"/>
      <c r="Q95" s="194"/>
      <c r="R95" s="145"/>
    </row>
    <row r="96" spans="2:18" x14ac:dyDescent="0.25">
      <c r="B96" s="137"/>
      <c r="C96" s="134" t="s">
        <v>77</v>
      </c>
      <c r="E96" s="193" t="s">
        <v>78</v>
      </c>
      <c r="P96" s="145"/>
      <c r="Q96" s="194"/>
      <c r="R96" s="145"/>
    </row>
    <row r="97" spans="2:18" x14ac:dyDescent="0.25">
      <c r="B97" s="137"/>
      <c r="C97" s="134" t="s">
        <v>79</v>
      </c>
      <c r="E97" s="193" t="s">
        <v>80</v>
      </c>
      <c r="P97" s="145"/>
      <c r="Q97" s="194"/>
      <c r="R97" s="145"/>
    </row>
    <row r="98" spans="2:18" x14ac:dyDescent="0.25">
      <c r="B98" s="137"/>
      <c r="C98" s="134" t="s">
        <v>81</v>
      </c>
      <c r="E98" s="193" t="s">
        <v>82</v>
      </c>
      <c r="P98" s="145"/>
      <c r="Q98" s="145"/>
      <c r="R98" s="145"/>
    </row>
    <row r="99" spans="2:18" x14ac:dyDescent="0.25">
      <c r="B99" s="137"/>
      <c r="C99" s="134" t="s">
        <v>83</v>
      </c>
      <c r="E99" s="193" t="s">
        <v>84</v>
      </c>
      <c r="P99" s="145"/>
      <c r="Q99" s="145"/>
      <c r="R99" s="145"/>
    </row>
    <row r="100" spans="2:18" x14ac:dyDescent="0.25">
      <c r="B100" s="137"/>
      <c r="C100" s="134" t="s">
        <v>85</v>
      </c>
      <c r="E100" s="193" t="s">
        <v>86</v>
      </c>
      <c r="P100" s="144"/>
      <c r="Q100" s="145"/>
      <c r="R100" s="145"/>
    </row>
    <row r="101" spans="2:18" x14ac:dyDescent="0.25">
      <c r="B101" s="137"/>
      <c r="C101" s="134" t="s">
        <v>4430</v>
      </c>
      <c r="E101" s="193" t="s">
        <v>87</v>
      </c>
      <c r="P101" s="145"/>
      <c r="Q101" s="195"/>
      <c r="R101" s="145"/>
    </row>
    <row r="102" spans="2:18" ht="16.5" thickBot="1" x14ac:dyDescent="0.3">
      <c r="B102" s="188"/>
      <c r="C102" s="189"/>
      <c r="D102" s="189"/>
      <c r="E102" s="196"/>
      <c r="P102" s="145"/>
      <c r="Q102" s="195"/>
      <c r="R102" s="145"/>
    </row>
    <row r="103" spans="2:18" ht="16.5" thickTop="1" x14ac:dyDescent="0.25">
      <c r="P103" s="145"/>
      <c r="Q103" s="145"/>
      <c r="R103" s="145"/>
    </row>
    <row r="104" spans="2:18" x14ac:dyDescent="0.25">
      <c r="F104" s="134" t="s">
        <v>4020</v>
      </c>
      <c r="P104" s="145"/>
      <c r="Q104" s="195"/>
      <c r="R104" s="145"/>
    </row>
    <row r="105" spans="2:18" x14ac:dyDescent="0.25">
      <c r="P105" s="145"/>
      <c r="Q105" s="195"/>
      <c r="R105" s="145"/>
    </row>
    <row r="106" spans="2:18" x14ac:dyDescent="0.25">
      <c r="P106" s="145"/>
      <c r="Q106" s="145"/>
      <c r="R106" s="145"/>
    </row>
    <row r="107" spans="2:18" x14ac:dyDescent="0.25">
      <c r="P107" s="145"/>
      <c r="Q107" s="195"/>
      <c r="R107" s="145"/>
    </row>
    <row r="108" spans="2:18" x14ac:dyDescent="0.25">
      <c r="P108" s="145"/>
      <c r="Q108" s="195"/>
      <c r="R108" s="145"/>
    </row>
    <row r="109" spans="2:18" x14ac:dyDescent="0.25">
      <c r="P109" s="145"/>
      <c r="Q109" s="159"/>
      <c r="R109" s="145"/>
    </row>
    <row r="110" spans="2:18" x14ac:dyDescent="0.25">
      <c r="P110" s="145"/>
      <c r="Q110" s="195"/>
      <c r="R110" s="145"/>
    </row>
    <row r="111" spans="2:18" x14ac:dyDescent="0.25">
      <c r="P111" s="145"/>
      <c r="Q111" s="195"/>
      <c r="R111" s="145"/>
    </row>
    <row r="112" spans="2:18" x14ac:dyDescent="0.25">
      <c r="P112" s="145"/>
      <c r="Q112" s="159"/>
      <c r="R112" s="145"/>
    </row>
    <row r="113" spans="16:18" x14ac:dyDescent="0.25">
      <c r="P113" s="145"/>
      <c r="Q113" s="195"/>
      <c r="R113" s="145"/>
    </row>
    <row r="114" spans="16:18" x14ac:dyDescent="0.25">
      <c r="P114" s="145"/>
      <c r="Q114" s="195"/>
      <c r="R114" s="145"/>
    </row>
    <row r="115" spans="16:18" x14ac:dyDescent="0.25">
      <c r="P115" s="145"/>
      <c r="Q115" s="195"/>
      <c r="R115" s="145"/>
    </row>
    <row r="116" spans="16:18" x14ac:dyDescent="0.25">
      <c r="P116" s="145"/>
      <c r="Q116" s="195"/>
      <c r="R116" s="145"/>
    </row>
    <row r="117" spans="16:18" x14ac:dyDescent="0.25">
      <c r="P117" s="144"/>
      <c r="Q117" s="145"/>
      <c r="R117" s="145"/>
    </row>
    <row r="118" spans="16:18" x14ac:dyDescent="0.25">
      <c r="P118" s="145"/>
      <c r="Q118" s="195"/>
      <c r="R118" s="145"/>
    </row>
    <row r="119" spans="16:18" x14ac:dyDescent="0.25">
      <c r="P119" s="145"/>
      <c r="Q119" s="195"/>
      <c r="R119" s="145"/>
    </row>
    <row r="120" spans="16:18" x14ac:dyDescent="0.25">
      <c r="P120" s="145"/>
      <c r="Q120" s="145"/>
      <c r="R120" s="145"/>
    </row>
    <row r="121" spans="16:18" x14ac:dyDescent="0.25">
      <c r="P121" s="144"/>
      <c r="Q121" s="145"/>
      <c r="R121" s="145"/>
    </row>
    <row r="122" spans="16:18" x14ac:dyDescent="0.25">
      <c r="P122" s="197"/>
      <c r="Q122" s="198"/>
      <c r="R122" s="145"/>
    </row>
    <row r="123" spans="16:18" x14ac:dyDescent="0.25">
      <c r="P123" s="197"/>
      <c r="Q123" s="198"/>
      <c r="R123" s="145"/>
    </row>
    <row r="124" spans="16:18" x14ac:dyDescent="0.25">
      <c r="P124" s="197"/>
      <c r="Q124" s="198"/>
      <c r="R124" s="145"/>
    </row>
    <row r="125" spans="16:18" x14ac:dyDescent="0.25">
      <c r="P125" s="197"/>
      <c r="Q125" s="145"/>
      <c r="R125" s="145"/>
    </row>
    <row r="126" spans="16:18" x14ac:dyDescent="0.25">
      <c r="P126" s="197"/>
      <c r="Q126" s="145"/>
      <c r="R126" s="145"/>
    </row>
    <row r="127" spans="16:18" x14ac:dyDescent="0.25">
      <c r="P127" s="197"/>
      <c r="Q127" s="162"/>
      <c r="R127" s="145"/>
    </row>
    <row r="128" spans="16:18" x14ac:dyDescent="0.25">
      <c r="P128" s="197"/>
      <c r="Q128" s="195"/>
      <c r="R128" s="145"/>
    </row>
    <row r="129" spans="16:18" x14ac:dyDescent="0.25">
      <c r="P129" s="197"/>
      <c r="Q129" s="195"/>
      <c r="R129" s="145"/>
    </row>
    <row r="130" spans="16:18" x14ac:dyDescent="0.25">
      <c r="P130" s="197"/>
      <c r="Q130" s="195"/>
      <c r="R130" s="145"/>
    </row>
    <row r="131" spans="16:18" x14ac:dyDescent="0.25">
      <c r="P131" s="145"/>
      <c r="Q131" s="145"/>
      <c r="R131" s="145"/>
    </row>
    <row r="132" spans="16:18" x14ac:dyDescent="0.25">
      <c r="P132" s="144"/>
      <c r="Q132" s="145"/>
      <c r="R132" s="145"/>
    </row>
    <row r="133" spans="16:18" x14ac:dyDescent="0.25">
      <c r="P133" s="145"/>
      <c r="Q133" s="159"/>
      <c r="R133" s="145"/>
    </row>
    <row r="134" spans="16:18" x14ac:dyDescent="0.25">
      <c r="P134" s="145"/>
      <c r="Q134" s="161"/>
      <c r="R134" s="145"/>
    </row>
    <row r="135" spans="16:18" x14ac:dyDescent="0.25">
      <c r="P135" s="145"/>
      <c r="Q135" s="159"/>
      <c r="R135" s="145"/>
    </row>
    <row r="136" spans="16:18" x14ac:dyDescent="0.25">
      <c r="P136" s="145"/>
      <c r="Q136" s="159"/>
      <c r="R136" s="145"/>
    </row>
    <row r="137" spans="16:18" x14ac:dyDescent="0.25">
      <c r="P137" s="145"/>
      <c r="Q137" s="161"/>
      <c r="R137" s="145"/>
    </row>
    <row r="138" spans="16:18" x14ac:dyDescent="0.25">
      <c r="P138" s="145"/>
      <c r="Q138" s="161"/>
      <c r="R138" s="145"/>
    </row>
    <row r="139" spans="16:18" x14ac:dyDescent="0.25">
      <c r="P139" s="145"/>
      <c r="Q139" s="161"/>
      <c r="R139" s="145"/>
    </row>
    <row r="140" spans="16:18" x14ac:dyDescent="0.25">
      <c r="P140" s="145"/>
      <c r="Q140" s="161"/>
      <c r="R140" s="145"/>
    </row>
    <row r="141" spans="16:18" x14ac:dyDescent="0.25">
      <c r="P141" s="145"/>
      <c r="Q141" s="159"/>
      <c r="R141" s="145"/>
    </row>
    <row r="142" spans="16:18" x14ac:dyDescent="0.25">
      <c r="P142" s="145"/>
      <c r="Q142" s="159"/>
      <c r="R142" s="145"/>
    </row>
    <row r="143" spans="16:18" x14ac:dyDescent="0.25">
      <c r="P143" s="145"/>
      <c r="Q143" s="161"/>
      <c r="R143" s="145"/>
    </row>
    <row r="144" spans="16:18" x14ac:dyDescent="0.25">
      <c r="P144" s="145"/>
      <c r="Q144" s="161"/>
      <c r="R144" s="145"/>
    </row>
    <row r="145" spans="16:18" x14ac:dyDescent="0.25">
      <c r="P145" s="145"/>
      <c r="Q145" s="145"/>
      <c r="R145" s="145"/>
    </row>
    <row r="146" spans="16:18" x14ac:dyDescent="0.25">
      <c r="P146" s="144"/>
      <c r="Q146" s="145"/>
      <c r="R146" s="145"/>
    </row>
    <row r="147" spans="16:18" x14ac:dyDescent="0.25">
      <c r="P147" s="145"/>
      <c r="Q147" s="199"/>
      <c r="R147" s="145"/>
    </row>
    <row r="148" spans="16:18" x14ac:dyDescent="0.25">
      <c r="P148" s="145"/>
      <c r="Q148" s="199"/>
      <c r="R148" s="145"/>
    </row>
    <row r="149" spans="16:18" x14ac:dyDescent="0.25">
      <c r="P149" s="145"/>
      <c r="Q149" s="161"/>
      <c r="R149" s="145"/>
    </row>
    <row r="150" spans="16:18" x14ac:dyDescent="0.25">
      <c r="P150" s="145"/>
      <c r="Q150" s="161"/>
      <c r="R150" s="145"/>
    </row>
    <row r="151" spans="16:18" x14ac:dyDescent="0.25">
      <c r="P151" s="145"/>
      <c r="Q151" s="161"/>
      <c r="R151" s="145"/>
    </row>
    <row r="152" spans="16:18" x14ac:dyDescent="0.25">
      <c r="P152" s="145"/>
      <c r="Q152" s="161"/>
      <c r="R152" s="145"/>
    </row>
    <row r="153" spans="16:18" x14ac:dyDescent="0.25">
      <c r="P153" s="145"/>
      <c r="Q153" s="161"/>
      <c r="R153" s="145"/>
    </row>
    <row r="154" spans="16:18" x14ac:dyDescent="0.25">
      <c r="P154" s="145"/>
      <c r="Q154" s="161"/>
      <c r="R154" s="145"/>
    </row>
    <row r="155" spans="16:18" x14ac:dyDescent="0.25">
      <c r="P155" s="145"/>
      <c r="Q155" s="145"/>
      <c r="R155" s="145"/>
    </row>
    <row r="156" spans="16:18" x14ac:dyDescent="0.25">
      <c r="P156" s="144"/>
      <c r="Q156" s="145"/>
      <c r="R156" s="145"/>
    </row>
    <row r="157" spans="16:18" x14ac:dyDescent="0.25">
      <c r="P157" s="145"/>
      <c r="Q157" s="161"/>
      <c r="R157" s="145"/>
    </row>
    <row r="158" spans="16:18" x14ac:dyDescent="0.25">
      <c r="P158" s="145"/>
      <c r="Q158" s="161"/>
      <c r="R158" s="145"/>
    </row>
    <row r="159" spans="16:18" x14ac:dyDescent="0.25">
      <c r="P159" s="145"/>
      <c r="Q159" s="161"/>
      <c r="R159" s="145"/>
    </row>
    <row r="160" spans="16:18" x14ac:dyDescent="0.25">
      <c r="P160" s="145"/>
      <c r="Q160" s="161"/>
      <c r="R160" s="145"/>
    </row>
    <row r="161" spans="16:18" x14ac:dyDescent="0.25">
      <c r="P161" s="145"/>
      <c r="Q161" s="161"/>
      <c r="R161" s="145"/>
    </row>
    <row r="162" spans="16:18" x14ac:dyDescent="0.25">
      <c r="P162" s="145"/>
      <c r="Q162" s="161"/>
      <c r="R162" s="145"/>
    </row>
    <row r="163" spans="16:18" x14ac:dyDescent="0.25">
      <c r="P163" s="145"/>
      <c r="Q163" s="161"/>
      <c r="R163" s="145"/>
    </row>
    <row r="164" spans="16:18" x14ac:dyDescent="0.25">
      <c r="P164" s="145"/>
      <c r="Q164" s="161"/>
      <c r="R164" s="145"/>
    </row>
    <row r="165" spans="16:18" x14ac:dyDescent="0.25">
      <c r="P165" s="145"/>
      <c r="Q165" s="161"/>
      <c r="R165" s="145"/>
    </row>
    <row r="166" spans="16:18" x14ac:dyDescent="0.25">
      <c r="P166" s="145"/>
      <c r="Q166" s="161"/>
      <c r="R166" s="145"/>
    </row>
    <row r="167" spans="16:18" x14ac:dyDescent="0.25">
      <c r="P167" s="145"/>
      <c r="Q167" s="145"/>
      <c r="R167" s="145"/>
    </row>
    <row r="168" spans="16:18" x14ac:dyDescent="0.25">
      <c r="P168" s="144"/>
      <c r="Q168" s="145"/>
      <c r="R168" s="145"/>
    </row>
    <row r="169" spans="16:18" x14ac:dyDescent="0.25">
      <c r="P169" s="145"/>
      <c r="Q169" s="180"/>
      <c r="R169" s="145"/>
    </row>
    <row r="170" spans="16:18" x14ac:dyDescent="0.25">
      <c r="P170" s="145"/>
      <c r="Q170" s="180"/>
      <c r="R170" s="145"/>
    </row>
    <row r="171" spans="16:18" x14ac:dyDescent="0.25">
      <c r="P171" s="145"/>
      <c r="Q171" s="182"/>
      <c r="R171" s="145"/>
    </row>
    <row r="172" spans="16:18" x14ac:dyDescent="0.25">
      <c r="P172" s="145"/>
      <c r="Q172" s="182"/>
      <c r="R172" s="145"/>
    </row>
    <row r="173" spans="16:18" x14ac:dyDescent="0.25">
      <c r="P173" s="145"/>
      <c r="Q173" s="180"/>
      <c r="R173" s="145"/>
    </row>
    <row r="174" spans="16:18" x14ac:dyDescent="0.25">
      <c r="P174" s="145"/>
      <c r="Q174" s="180"/>
      <c r="R174" s="145"/>
    </row>
    <row r="175" spans="16:18" x14ac:dyDescent="0.25">
      <c r="P175" s="145"/>
      <c r="Q175" s="180"/>
      <c r="R175" s="145"/>
    </row>
    <row r="176" spans="16:18" x14ac:dyDescent="0.25">
      <c r="P176" s="145"/>
      <c r="Q176" s="180"/>
      <c r="R176" s="145"/>
    </row>
    <row r="177" spans="16:18" x14ac:dyDescent="0.25">
      <c r="P177" s="145"/>
      <c r="Q177" s="159"/>
      <c r="R177" s="145"/>
    </row>
    <row r="178" spans="16:18" x14ac:dyDescent="0.25">
      <c r="P178" s="145"/>
      <c r="Q178" s="159"/>
      <c r="R178" s="145"/>
    </row>
    <row r="179" spans="16:18" x14ac:dyDescent="0.25">
      <c r="P179" s="145"/>
      <c r="Q179" s="145"/>
      <c r="R179" s="145"/>
    </row>
    <row r="180" spans="16:18" x14ac:dyDescent="0.25">
      <c r="P180" s="145"/>
      <c r="Q180" s="145"/>
      <c r="R180" s="145"/>
    </row>
    <row r="191" spans="16:18" x14ac:dyDescent="0.25">
      <c r="P191" s="145"/>
      <c r="Q191" s="145"/>
      <c r="R191" s="145"/>
    </row>
    <row r="192" spans="16:18" x14ac:dyDescent="0.25">
      <c r="P192" s="144"/>
      <c r="Q192" s="145"/>
      <c r="R192" s="145"/>
    </row>
    <row r="193" spans="16:18" x14ac:dyDescent="0.25">
      <c r="P193" s="197"/>
      <c r="Q193" s="162"/>
      <c r="R193" s="145"/>
    </row>
    <row r="194" spans="16:18" x14ac:dyDescent="0.25">
      <c r="P194" s="197"/>
      <c r="Q194" s="162"/>
      <c r="R194" s="145"/>
    </row>
    <row r="195" spans="16:18" x14ac:dyDescent="0.25">
      <c r="P195" s="145"/>
      <c r="Q195" s="161"/>
      <c r="R195" s="145"/>
    </row>
    <row r="196" spans="16:18" x14ac:dyDescent="0.25">
      <c r="P196" s="145"/>
      <c r="Q196" s="161"/>
      <c r="R196" s="145"/>
    </row>
    <row r="197" spans="16:18" x14ac:dyDescent="0.25">
      <c r="P197" s="145"/>
      <c r="Q197" s="161"/>
      <c r="R197" s="145"/>
    </row>
    <row r="198" spans="16:18" x14ac:dyDescent="0.25">
      <c r="P198" s="145"/>
      <c r="Q198" s="161"/>
      <c r="R198" s="145"/>
    </row>
    <row r="199" spans="16:18" x14ac:dyDescent="0.25">
      <c r="P199" s="145"/>
      <c r="Q199" s="161"/>
      <c r="R199" s="145"/>
    </row>
    <row r="200" spans="16:18" x14ac:dyDescent="0.25">
      <c r="P200" s="145"/>
      <c r="Q200" s="161"/>
      <c r="R200" s="145"/>
    </row>
    <row r="201" spans="16:18" x14ac:dyDescent="0.25">
      <c r="P201" s="145"/>
      <c r="Q201" s="161"/>
      <c r="R201" s="145"/>
    </row>
    <row r="202" spans="16:18" x14ac:dyDescent="0.25">
      <c r="P202" s="145"/>
      <c r="Q202" s="161"/>
      <c r="R202" s="145"/>
    </row>
    <row r="203" spans="16:18" x14ac:dyDescent="0.25">
      <c r="P203" s="145"/>
      <c r="Q203" s="161"/>
      <c r="R203" s="145"/>
    </row>
    <row r="204" spans="16:18" x14ac:dyDescent="0.25">
      <c r="P204" s="145"/>
      <c r="Q204" s="161"/>
      <c r="R204" s="145"/>
    </row>
    <row r="205" spans="16:18" x14ac:dyDescent="0.25">
      <c r="P205" s="145"/>
      <c r="Q205" s="195"/>
      <c r="R205" s="145"/>
    </row>
    <row r="206" spans="16:18" x14ac:dyDescent="0.25">
      <c r="P206" s="145"/>
      <c r="Q206" s="195"/>
      <c r="R206" s="145"/>
    </row>
    <row r="207" spans="16:18" x14ac:dyDescent="0.25">
      <c r="P207" s="145"/>
      <c r="Q207" s="200"/>
      <c r="R207" s="145"/>
    </row>
    <row r="208" spans="16:18" x14ac:dyDescent="0.25">
      <c r="P208" s="145"/>
      <c r="Q208" s="200"/>
      <c r="R208" s="145"/>
    </row>
    <row r="209" spans="16:18" x14ac:dyDescent="0.25">
      <c r="P209" s="145"/>
      <c r="Q209" s="200"/>
      <c r="R209" s="145"/>
    </row>
    <row r="210" spans="16:18" x14ac:dyDescent="0.25">
      <c r="P210" s="145"/>
      <c r="Q210" s="200"/>
      <c r="R210" s="145"/>
    </row>
    <row r="211" spans="16:18" x14ac:dyDescent="0.25">
      <c r="P211" s="145"/>
      <c r="Q211" s="145"/>
      <c r="R211" s="145"/>
    </row>
    <row r="212" spans="16:18" x14ac:dyDescent="0.25">
      <c r="P212" s="145"/>
      <c r="Q212" s="145"/>
      <c r="R212" s="145"/>
    </row>
  </sheetData>
  <mergeCells count="11">
    <mergeCell ref="B3:G3"/>
    <mergeCell ref="F68:G68"/>
    <mergeCell ref="F40:G40"/>
    <mergeCell ref="F42:G42"/>
    <mergeCell ref="F43:G43"/>
    <mergeCell ref="F50:G50"/>
    <mergeCell ref="F51:G51"/>
    <mergeCell ref="F52:G52"/>
    <mergeCell ref="F53:G53"/>
    <mergeCell ref="F55:G55"/>
    <mergeCell ref="F67:G67"/>
  </mergeCells>
  <conditionalFormatting sqref="F14">
    <cfRule type="expression" dxfId="2" priority="1">
      <formula>ISFORMULA</formula>
    </cfRule>
  </conditionalFormatting>
  <dataValidations count="1">
    <dataValidation type="list" allowBlank="1" showInputMessage="1" showErrorMessage="1" sqref="F5" xr:uid="{00000000-0002-0000-0100-000000000000}">
      <formula1>Country</formula1>
    </dataValidation>
  </dataValidations>
  <pageMargins left="0.7" right="0.7" top="0.75" bottom="0.75" header="0.3" footer="0.3"/>
  <pageSetup paperSize="9" scale="48" fitToHeight="0" orientation="portrait" r:id="rId1"/>
  <headerFooter>
    <oddFooter>&amp;L_x000D_&amp;1#&amp;"Calibri"&amp;10&amp;K000000 Internal</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21"/>
  <sheetViews>
    <sheetView zoomScale="93" zoomScaleNormal="93" workbookViewId="0">
      <selection activeCell="C21" sqref="C21"/>
    </sheetView>
  </sheetViews>
  <sheetFormatPr defaultColWidth="11" defaultRowHeight="15.75" x14ac:dyDescent="0.25"/>
  <cols>
    <col min="1" max="1" width="59.25" customWidth="1"/>
    <col min="2" max="2" width="16.125" customWidth="1"/>
    <col min="3" max="5" width="15" bestFit="1" customWidth="1"/>
    <col min="6" max="7" width="14.25" bestFit="1" customWidth="1"/>
    <col min="8" max="9" width="15.375" customWidth="1"/>
    <col min="10" max="11" width="12.5" bestFit="1" customWidth="1"/>
    <col min="12" max="12" width="2.25" bestFit="1" customWidth="1"/>
  </cols>
  <sheetData>
    <row r="1" spans="1:21" ht="18.75" x14ac:dyDescent="0.25">
      <c r="A1" s="380" t="s">
        <v>4437</v>
      </c>
    </row>
    <row r="3" spans="1:21" ht="21" x14ac:dyDescent="0.35">
      <c r="A3" s="364" t="str">
        <f>UPPER('User Inputs'!F5 &amp; " CHOLERA INVESTMENT REPORT")</f>
        <v>MALAWI CHOLERA INVESTMENT REPORT</v>
      </c>
    </row>
    <row r="4" spans="1:21" x14ac:dyDescent="0.25">
      <c r="A4" s="363"/>
      <c r="B4" s="370" t="s">
        <v>88</v>
      </c>
      <c r="C4" s="370">
        <f>'User Inputs'!$F$9</f>
        <v>2026</v>
      </c>
      <c r="D4" s="370" t="s">
        <v>89</v>
      </c>
      <c r="E4" s="370">
        <f>'User Inputs'!$F$10+$C$4-1</f>
        <v>2030</v>
      </c>
    </row>
    <row r="6" spans="1:21" ht="16.5" thickBot="1" x14ac:dyDescent="0.3">
      <c r="A6" t="s">
        <v>4425</v>
      </c>
    </row>
    <row r="7" spans="1:21" s="363" customFormat="1" x14ac:dyDescent="0.25">
      <c r="A7" s="363" t="s">
        <v>90</v>
      </c>
      <c r="B7" s="400" t="s">
        <v>91</v>
      </c>
      <c r="C7" s="363">
        <f>C4</f>
        <v>2026</v>
      </c>
      <c r="D7" s="363">
        <f>IF(AND(C7+1&lt;=$E$4,C7+1&gt;$C$4),C7+1,0)</f>
        <v>2027</v>
      </c>
      <c r="E7" s="363">
        <f t="shared" ref="E7:T7" si="0">IF(AND(D7+1&lt;=$E$4,D7+1&gt;$C$4),D7+1,0)</f>
        <v>2028</v>
      </c>
      <c r="F7" s="363">
        <f t="shared" si="0"/>
        <v>2029</v>
      </c>
      <c r="G7" s="363">
        <f t="shared" si="0"/>
        <v>2030</v>
      </c>
      <c r="H7" s="363">
        <f t="shared" si="0"/>
        <v>0</v>
      </c>
      <c r="I7" s="363">
        <f t="shared" si="0"/>
        <v>0</v>
      </c>
      <c r="J7" s="363">
        <f t="shared" si="0"/>
        <v>0</v>
      </c>
      <c r="K7" s="363">
        <f t="shared" si="0"/>
        <v>0</v>
      </c>
      <c r="L7" s="363">
        <f t="shared" si="0"/>
        <v>0</v>
      </c>
      <c r="M7" s="363">
        <f t="shared" si="0"/>
        <v>0</v>
      </c>
      <c r="N7" s="363">
        <f t="shared" si="0"/>
        <v>0</v>
      </c>
      <c r="O7" s="363">
        <f t="shared" si="0"/>
        <v>0</v>
      </c>
      <c r="P7" s="363">
        <f t="shared" si="0"/>
        <v>0</v>
      </c>
      <c r="Q7" s="363">
        <f t="shared" si="0"/>
        <v>0</v>
      </c>
      <c r="R7" s="363">
        <f t="shared" si="0"/>
        <v>0</v>
      </c>
      <c r="S7" s="363">
        <f t="shared" si="0"/>
        <v>0</v>
      </c>
      <c r="T7" s="363">
        <f t="shared" si="0"/>
        <v>0</v>
      </c>
    </row>
    <row r="8" spans="1:21" ht="16.899999999999999" customHeight="1" x14ac:dyDescent="0.25">
      <c r="A8" t="s">
        <v>4438</v>
      </c>
      <c r="B8" s="401">
        <f ca="1">ROUND(SUM(C8:U8),-6)</f>
        <v>335000000</v>
      </c>
      <c r="C8" s="433">
        <f ca="1">IF(C7&gt;2021,HLOOKUP(C$7,Tables!$L$5:$AD$10,Tables!$AG9,FALSE)*-1,"")</f>
        <v>0</v>
      </c>
      <c r="D8" s="433">
        <f ca="1">IF(D7&gt;2021,HLOOKUP(D$7,Tables!$L$5:$AD$10,Tables!$AG9,FALSE)*-1,"")</f>
        <v>0</v>
      </c>
      <c r="E8" s="433">
        <f ca="1">IF(E7&gt;2021,HLOOKUP(E$7,Tables!$L$5:$AD$10,Tables!$AG9,FALSE)*-1,"")</f>
        <v>0</v>
      </c>
      <c r="F8" s="379">
        <f ca="1">IF(F7&gt;2021,HLOOKUP(F$7,Tables!$L$5:$AD$10,Tables!$AG10,FALSE)*-1,"")</f>
        <v>165240995.07597572</v>
      </c>
      <c r="G8" s="379">
        <f ca="1">IF(G7&gt;2021,HLOOKUP(G$7,Tables!$L$5:$AD$10,Tables!$AG10,FALSE)*-1,"")</f>
        <v>169774481.84020051</v>
      </c>
      <c r="H8" s="379" t="str">
        <f>IF(H7&gt;2021,HLOOKUP(H$7,Tables!$L$5:$AD$10,Tables!$AG10,FALSE)*-1,"")</f>
        <v/>
      </c>
      <c r="I8" s="379" t="str">
        <f>IF(I7&gt;2021,HLOOKUP(I$7,Tables!$L$5:$AD$10,Tables!$AG10,FALSE)*-1,"")</f>
        <v/>
      </c>
      <c r="J8" s="379" t="str">
        <f>IF(J7&gt;2021,HLOOKUP(J$7,Tables!$L$5:$AD$10,Tables!$AG10,FALSE)*-1,"")</f>
        <v/>
      </c>
      <c r="K8" s="379" t="str">
        <f>IF(K7&gt;2021,HLOOKUP(K$7,Tables!$L$5:$AD$10,Tables!$AG10,FALSE)*-1,"")</f>
        <v/>
      </c>
      <c r="L8" s="379" t="str">
        <f>IF(L7&gt;2021,HLOOKUP(L$7,Tables!$L$5:$AD$10,Tables!$AG10,FALSE)*-1,"")</f>
        <v/>
      </c>
      <c r="M8" s="379" t="str">
        <f>IF(M7&gt;2021,HLOOKUP(M$7,Tables!$L$5:$AD$10,Tables!$AG10,FALSE)*-1,"")</f>
        <v/>
      </c>
      <c r="N8" s="379" t="str">
        <f>IF(N7&gt;2021,HLOOKUP(N$7,Tables!$L$5:$AD$10,Tables!$AG10,FALSE)*-1,"")</f>
        <v/>
      </c>
      <c r="O8" s="379" t="str">
        <f>IF(O7&gt;2021,HLOOKUP(O$7,Tables!$L$5:$AD$10,Tables!$AG10,FALSE)*-1,"")</f>
        <v/>
      </c>
      <c r="P8" s="379" t="str">
        <f>IF(P7&gt;2021,HLOOKUP(P$7,Tables!$L$5:$AD$10,Tables!$AG10,FALSE)*-1,"")</f>
        <v/>
      </c>
      <c r="Q8" s="379" t="str">
        <f>IF(Q7&gt;2021,HLOOKUP(Q$7,Tables!$L$5:$AD$10,Tables!$AG10,FALSE)*-1,"")</f>
        <v/>
      </c>
      <c r="R8" s="379" t="str">
        <f>IF(R7&gt;2021,HLOOKUP(R$7,Tables!$L$5:$AD$10,Tables!$AG10,FALSE)*-1,"")</f>
        <v/>
      </c>
      <c r="S8" s="379" t="str">
        <f>IF(S7&gt;2021,HLOOKUP(S$7,Tables!$L$5:$AD$10,Tables!$AG10,FALSE)*-1,"")</f>
        <v/>
      </c>
      <c r="T8" s="379" t="str">
        <f>IF(T7&gt;2021,HLOOKUP(T$7,Tables!$L$5:$AD$10,Tables!$AG10,FALSE)*-1,"")</f>
        <v/>
      </c>
      <c r="U8" s="367"/>
    </row>
    <row r="9" spans="1:21" ht="16.899999999999999" customHeight="1" x14ac:dyDescent="0.25">
      <c r="A9" t="s">
        <v>92</v>
      </c>
      <c r="B9" s="403">
        <f ca="1">ROUND(SUM(C9:U9),-6)</f>
        <v>1697000000</v>
      </c>
      <c r="C9" s="434">
        <f ca="1">IF(C7&gt;2021,HLOOKUP(C$7,Tables!$L$5:$AD$20,Tables!$AG20,FALSE),"")</f>
        <v>82659768.944606826</v>
      </c>
      <c r="D9" s="434">
        <f ca="1">IF(D7&gt;2021,HLOOKUP(D$7,Tables!$L$5:$AD$20,Tables!$AG20,FALSE),"")</f>
        <v>85001360.098629415</v>
      </c>
      <c r="E9" s="434">
        <f ca="1">IF(E7&gt;2021,HLOOKUP(E$7,Tables!$L$5:$AD$20,Tables!$AG20,FALSE),"")</f>
        <v>87414682.877261743</v>
      </c>
      <c r="F9" s="279">
        <f ca="1">IF(F7&gt;2021,HLOOKUP(F$7,Tables!$L$5:$AD$22,Tables!$AG22,FALSE),"")</f>
        <v>712652528.29542506</v>
      </c>
      <c r="G9" s="279">
        <f ca="1">IF(G7&gt;2021,HLOOKUP(G$7,Tables!$L$5:$AD$22,Tables!$AG22,FALSE),"")</f>
        <v>729346660.97773302</v>
      </c>
      <c r="H9" s="279" t="str">
        <f>IF(H7&gt;2021,HLOOKUP(H$7,Tables!$L$5:$AD$22,Tables!$AG22,FALSE),"")</f>
        <v/>
      </c>
      <c r="I9" s="279" t="str">
        <f>IF(I7&gt;2021,HLOOKUP(I$7,Tables!$L$5:$AD$22,Tables!$AG22,FALSE),"")</f>
        <v/>
      </c>
      <c r="J9" s="279" t="str">
        <f>IF(J7&gt;2021,HLOOKUP(J$7,Tables!$L$5:$AD$22,Tables!$AG22,FALSE),"")</f>
        <v/>
      </c>
      <c r="K9" s="279" t="str">
        <f>IF(K7&gt;2021,HLOOKUP(K$7,Tables!$L$5:$AD$22,Tables!$AG22,FALSE),"")</f>
        <v/>
      </c>
      <c r="L9" s="279" t="str">
        <f>IF(L7&gt;2021,HLOOKUP(L$7,Tables!$L$5:$AD$22,Tables!$AG22,FALSE),"")</f>
        <v/>
      </c>
      <c r="M9" s="279" t="str">
        <f>IF(M7&gt;2021,HLOOKUP(M$7,Tables!$L$5:$AD$22,Tables!$AG22,FALSE),"")</f>
        <v/>
      </c>
      <c r="N9" s="279" t="str">
        <f>IF(N7&gt;2021,HLOOKUP(N$7,Tables!$L$5:$AD$22,Tables!$AG22,FALSE),"")</f>
        <v/>
      </c>
      <c r="O9" s="279" t="str">
        <f>IF(O7&gt;2021,HLOOKUP(O$7,Tables!$L$5:$AD$22,Tables!$AG22,FALSE),"")</f>
        <v/>
      </c>
      <c r="P9" s="279" t="str">
        <f>IF(P7&gt;2021,HLOOKUP(P$7,Tables!$L$5:$AD$22,Tables!$AG22,FALSE),"")</f>
        <v/>
      </c>
      <c r="Q9" s="279" t="str">
        <f>IF(Q7&gt;2021,HLOOKUP(Q$7,Tables!$L$5:$AD$22,Tables!$AG22,FALSE),"")</f>
        <v/>
      </c>
      <c r="R9" s="279" t="str">
        <f>IF(R7&gt;2021,HLOOKUP(R$7,Tables!$L$5:$AD$22,Tables!$AG22,FALSE),"")</f>
        <v/>
      </c>
      <c r="S9" s="279" t="str">
        <f>IF(S7&gt;2021,HLOOKUP(S$7,Tables!$L$5:$AD$22,Tables!$AG22,FALSE),"")</f>
        <v/>
      </c>
      <c r="T9" s="279" t="str">
        <f>IF(T7&gt;2021,HLOOKUP(T$7,Tables!$L$5:$AD$22,Tables!$AG22,FALSE),"")</f>
        <v/>
      </c>
      <c r="U9" s="367"/>
    </row>
    <row r="10" spans="1:21" x14ac:dyDescent="0.25">
      <c r="A10" t="s">
        <v>93</v>
      </c>
      <c r="B10" s="403">
        <f ca="1">ROUND(SUM(C10:U10),-6)</f>
        <v>19000000</v>
      </c>
      <c r="C10" s="434">
        <f ca="1">IF(C7&gt;2021,HLOOKUP(C$7,Tables!$L$5:$AD$31,Tables!$AG30,FALSE),"")</f>
        <v>0</v>
      </c>
      <c r="D10" s="434">
        <f ca="1">IF(D7&gt;2021,HLOOKUP(D$7,Tables!$L$5:$AD$31,Tables!$AG30,FALSE),"")</f>
        <v>8878485.7480439469</v>
      </c>
      <c r="E10" s="434">
        <f ca="1">IF(E7&gt;2021,HLOOKUP(E$7,Tables!$L$5:$AD$31,Tables!$AG30,FALSE),"")</f>
        <v>0</v>
      </c>
      <c r="F10" s="279">
        <f ca="1">IF(F7&gt;2021,HLOOKUP(F$7,Tables!$L$5:$AD$31,Tables!$AG31,FALSE),"")</f>
        <v>287512.68441100395</v>
      </c>
      <c r="G10" s="279">
        <f ca="1">IF(G7&gt;2021,HLOOKUP(G$7,Tables!$L$5:$AD$31,Tables!$AG31,FALSE),"")</f>
        <v>9907599.6534002461</v>
      </c>
      <c r="H10" s="279" t="str">
        <f>IF(H7&gt;2021,HLOOKUP(H$7,Tables!$L$5:$AD$31,Tables!$AG31,FALSE),"")</f>
        <v/>
      </c>
      <c r="I10" s="279" t="str">
        <f>IF(I7&gt;2021,HLOOKUP(I$7,Tables!$L$5:$AD$31,Tables!$AG31,FALSE),"")</f>
        <v/>
      </c>
      <c r="J10" s="279" t="str">
        <f>IF(J7&gt;2021,HLOOKUP(J$7,Tables!$L$5:$AD$31,Tables!$AG31,FALSE),"")</f>
        <v/>
      </c>
      <c r="K10" s="279" t="str">
        <f>IF(K7&gt;2021,HLOOKUP(K$7,Tables!$L$5:$AD$31,Tables!$AG31,FALSE),"")</f>
        <v/>
      </c>
      <c r="L10" s="279" t="str">
        <f>IF(L7&gt;2021,HLOOKUP(L$7,Tables!$L$5:$AD$31,Tables!$AG31,FALSE),"")</f>
        <v/>
      </c>
      <c r="M10" s="279" t="str">
        <f>IF(M7&gt;2021,HLOOKUP(M$7,Tables!$L$5:$AD$31,Tables!$AG31,FALSE),"")</f>
        <v/>
      </c>
      <c r="N10" s="279" t="str">
        <f>IF(N7&gt;2021,HLOOKUP(N$7,Tables!$L$5:$AD$31,Tables!$AG31,FALSE),"")</f>
        <v/>
      </c>
      <c r="O10" s="279" t="str">
        <f>IF(O7&gt;2021,HLOOKUP(O$7,Tables!$L$5:$AD$31,Tables!$AG31,FALSE),"")</f>
        <v/>
      </c>
      <c r="P10" s="279" t="str">
        <f>IF(P7&gt;2021,HLOOKUP(P$7,Tables!$L$5:$AD$31,Tables!$AG31,FALSE),"")</f>
        <v/>
      </c>
      <c r="Q10" s="279" t="str">
        <f>IF(Q7&gt;2021,HLOOKUP(Q$7,Tables!$L$5:$AD$31,Tables!$AG31,FALSE),"")</f>
        <v/>
      </c>
      <c r="R10" s="279" t="str">
        <f>IF(R7&gt;2021,HLOOKUP(R$7,Tables!$L$5:$AD$31,Tables!$AG31,FALSE),"")</f>
        <v/>
      </c>
      <c r="S10" s="279" t="str">
        <f>IF(S7&gt;2021,HLOOKUP(S$7,Tables!$L$5:$AD$31,Tables!$AG31,FALSE),"")</f>
        <v/>
      </c>
      <c r="T10" s="279" t="str">
        <f>IF(T7&gt;2021,HLOOKUP(T$7,Tables!$L$5:$AD$31,Tables!$AG31,FALSE),"")</f>
        <v/>
      </c>
      <c r="U10" s="365"/>
    </row>
    <row r="11" spans="1:21" x14ac:dyDescent="0.25">
      <c r="A11" t="s">
        <v>94</v>
      </c>
      <c r="B11" s="403">
        <f ca="1">SUM(C11:U11)</f>
        <v>300309.09221088293</v>
      </c>
      <c r="C11" s="434">
        <f ca="1">IF(C$7&gt;2021,HLOOKUP(C$7,Tables!$L$5:$AD$103,Tables!$AG50,FALSE)-HLOOKUP(C$7,Tables!$L$5:$AD$103,Tables!$AG53,FALSE),"")</f>
        <v>48760.623039149112</v>
      </c>
      <c r="D11" s="434">
        <f ca="1">IF(D$7&gt;2021,HLOOKUP(D$7,Tables!$L$5:$AD$103,Tables!$AG50,FALSE)-HLOOKUP(D$7,Tables!$L$5:$AD$103,Tables!$AG53,FALSE),"")</f>
        <v>50137.304015559086</v>
      </c>
      <c r="E11" s="434">
        <f ca="1">IF(E$7&gt;2021,HLOOKUP(E$7,Tables!$L$5:$AD$103,Tables!$AG50,FALSE)-HLOOKUP(E$7,Tables!$L$5:$AD$103,Tables!$AG53,FALSE),"")</f>
        <v>51555.995474045747</v>
      </c>
      <c r="F11" s="279">
        <f ca="1">IF(F$7&gt;2021,HLOOKUP(F$7,Tables!$L$5:$AD$103,Tables!$AG50,FALSE)-HLOOKUP(F$7,Tables!$L$5:$AD$103,Tables!$AG51,FALSE),"")</f>
        <v>73877.666890025954</v>
      </c>
      <c r="G11" s="279">
        <f ca="1">IF(G$7&gt;2021,HLOOKUP(G$7,Tables!$L$5:$AD$103,Tables!$AG50,FALSE)-HLOOKUP(G$7,Tables!$L$5:$AD$103,Tables!$AG51,FALSE),"")</f>
        <v>75977.502792103012</v>
      </c>
      <c r="H11" s="279" t="str">
        <f>IF(H$7&gt;2021,HLOOKUP(H$7,Tables!$L$5:$AD$103,Tables!$AG50,FALSE)-HLOOKUP(H$7,Tables!$L$5:$AD$103,Tables!$AG51,FALSE),"")</f>
        <v/>
      </c>
      <c r="I11" s="279" t="str">
        <f>IF(I$7&gt;2021,HLOOKUP(I$7,Tables!$L$5:$AD$103,Tables!$AG50,FALSE)-HLOOKUP(I$7,Tables!$L$5:$AD$103,Tables!$AG51,FALSE),"")</f>
        <v/>
      </c>
      <c r="J11" s="279" t="str">
        <f>IF(J$7&gt;2021,HLOOKUP(J$7,Tables!$L$5:$AD$103,Tables!$AG50,FALSE)-HLOOKUP(J$7,Tables!$L$5:$AD$103,Tables!$AG51,FALSE),"")</f>
        <v/>
      </c>
      <c r="K11" s="279" t="str">
        <f>IF(K$7&gt;2021,HLOOKUP(K$7,Tables!$L$5:$AD$103,Tables!$AG50,FALSE)-HLOOKUP(K$7,Tables!$L$5:$AD$103,Tables!$AG51,FALSE),"")</f>
        <v/>
      </c>
      <c r="L11" s="279" t="str">
        <f>IF(L$7&gt;2021,HLOOKUP(L$7,Tables!$L$5:$AD$103,Tables!$AG50,FALSE)-HLOOKUP(L$7,Tables!$L$5:$AD$103,Tables!$AG51,FALSE),"")</f>
        <v/>
      </c>
      <c r="M11" s="279" t="str">
        <f>IF(M$7&gt;2021,HLOOKUP(M$7,Tables!$L$5:$AD$103,Tables!$AG50,FALSE)-HLOOKUP(M$7,Tables!$L$5:$AD$103,Tables!$AG51,FALSE),"")</f>
        <v/>
      </c>
      <c r="N11" s="279" t="str">
        <f>IF(N$7&gt;2021,HLOOKUP(N$7,Tables!$L$5:$AD$103,Tables!$AG50,FALSE)-HLOOKUP(N$7,Tables!$L$5:$AD$103,Tables!$AG51,FALSE),"")</f>
        <v/>
      </c>
      <c r="O11" s="279" t="str">
        <f>IF(O$7&gt;2021,HLOOKUP(O$7,Tables!$L$5:$AD$103,Tables!$AG50,FALSE)-HLOOKUP(O$7,Tables!$L$5:$AD$103,Tables!$AG51,FALSE),"")</f>
        <v/>
      </c>
      <c r="P11" s="279" t="str">
        <f>IF(P$7&gt;2021,HLOOKUP(P$7,Tables!$L$5:$AD$103,Tables!$AG50,FALSE)-HLOOKUP(P$7,Tables!$L$5:$AD$103,Tables!$AG51,FALSE),"")</f>
        <v/>
      </c>
      <c r="Q11" s="279" t="str">
        <f>IF(Q$7&gt;2021,HLOOKUP(Q$7,Tables!$L$5:$AD$103,Tables!$AG50,FALSE)-HLOOKUP(Q$7,Tables!$L$5:$AD$103,Tables!$AG51,FALSE),"")</f>
        <v/>
      </c>
      <c r="R11" s="279" t="str">
        <f>IF(R$7&gt;2021,HLOOKUP(R$7,Tables!$L$5:$AD$103,Tables!$AG50,FALSE)-HLOOKUP(R$7,Tables!$L$5:$AD$103,Tables!$AG51,FALSE),"")</f>
        <v/>
      </c>
      <c r="S11" s="279" t="str">
        <f>IF(S$7&gt;2021,HLOOKUP(S$7,Tables!$L$5:$AD$103,Tables!$AG50,FALSE)-HLOOKUP(S$7,Tables!$L$5:$AD$103,Tables!$AG51,FALSE),"")</f>
        <v/>
      </c>
      <c r="T11" s="279" t="str">
        <f>IF(T$7&gt;2021,HLOOKUP(T$7,Tables!$L$5:$AD$103,Tables!$AG50,FALSE)-HLOOKUP(T$7,Tables!$L$5:$AD$103,Tables!$AG51,FALSE),"")</f>
        <v/>
      </c>
      <c r="U11" s="369"/>
    </row>
    <row r="12" spans="1:21" x14ac:dyDescent="0.25">
      <c r="A12" t="s">
        <v>95</v>
      </c>
      <c r="B12" s="403">
        <f ca="1">SUM(C12:U12)</f>
        <v>8746.6176660196616</v>
      </c>
      <c r="C12" s="434">
        <f ca="1">IF(C$7&gt;2021,HLOOKUP(C$7,Tables!$L$5:$AD$103,Tables!$AG57,FALSE)-HLOOKUP(C$7,Tables!$L$5:$AD$103,Tables!$AG60,FALSE),"")</f>
        <v>1421.5752279883109</v>
      </c>
      <c r="D12" s="434">
        <f ca="1">IF(D$7&gt;2021,HLOOKUP(D$7,Tables!$L$5:$AD$103,Tables!$AG57,FALSE)-HLOOKUP(D$7,Tables!$L$5:$AD$103,Tables!$AG60,FALSE),"")</f>
        <v>1461.0789016968379</v>
      </c>
      <c r="E12" s="434">
        <f ca="1">IF(E$7&gt;2021,HLOOKUP(E$7,Tables!$L$5:$AD$103,Tables!$AG57,FALSE)-HLOOKUP(E$7,Tables!$L$5:$AD$103,Tables!$AG60,FALSE),"")</f>
        <v>1501.7657306344518</v>
      </c>
      <c r="F12" s="279">
        <f ca="1">IF(F$7&gt;2021,HLOOKUP(F$7,Tables!$L$5:$AD$103,Tables!$AG57,FALSE)-HLOOKUP(F$7,Tables!$L$5:$AD$103,Tables!$AG58,FALSE),"")</f>
        <v>2151.02144725783</v>
      </c>
      <c r="G12" s="279">
        <f ca="1">IF(G$7&gt;2021,HLOOKUP(G$7,Tables!$L$5:$AD$103,Tables!$AG57,FALSE)-HLOOKUP(G$7,Tables!$L$5:$AD$103,Tables!$AG58,FALSE),"")</f>
        <v>2211.1763584422324</v>
      </c>
      <c r="H12" s="279" t="str">
        <f>IF(H$7&gt;2021,HLOOKUP(H$7,Tables!$L$5:$AD$103,Tables!$AG57,FALSE)-HLOOKUP(H$7,Tables!$L$5:$AD$103,Tables!$AG58,FALSE),"")</f>
        <v/>
      </c>
      <c r="I12" s="279" t="str">
        <f>IF(I$7&gt;2021,HLOOKUP(I$7,Tables!$L$5:$AD$103,Tables!$AG57,FALSE)-HLOOKUP(I$7,Tables!$L$5:$AD$103,Tables!$AG58,FALSE),"")</f>
        <v/>
      </c>
      <c r="J12" s="279" t="str">
        <f>IF(J$7&gt;2021,HLOOKUP(J$7,Tables!$L$5:$AD$103,Tables!$AG57,FALSE)-HLOOKUP(J$7,Tables!$L$5:$AD$103,Tables!$AG58,FALSE),"")</f>
        <v/>
      </c>
      <c r="K12" s="279" t="str">
        <f>IF(K$7&gt;2021,HLOOKUP(K$7,Tables!$L$5:$AD$103,Tables!$AG57,FALSE)-HLOOKUP(K$7,Tables!$L$5:$AD$103,Tables!$AG58,FALSE),"")</f>
        <v/>
      </c>
      <c r="L12" s="279" t="str">
        <f>IF(L$7&gt;2021,HLOOKUP(L$7,Tables!$L$5:$AD$103,Tables!$AG57,FALSE)-HLOOKUP(L$7,Tables!$L$5:$AD$103,Tables!$AG58,FALSE),"")</f>
        <v/>
      </c>
      <c r="M12" s="279" t="str">
        <f>IF(M$7&gt;2021,HLOOKUP(M$7,Tables!$L$5:$AD$103,Tables!$AG57,FALSE)-HLOOKUP(M$7,Tables!$L$5:$AD$103,Tables!$AG58,FALSE),"")</f>
        <v/>
      </c>
      <c r="N12" s="279" t="str">
        <f>IF(N$7&gt;2021,HLOOKUP(N$7,Tables!$L$5:$AD$103,Tables!$AG57,FALSE)-HLOOKUP(N$7,Tables!$L$5:$AD$103,Tables!$AG58,FALSE),"")</f>
        <v/>
      </c>
      <c r="O12" s="279" t="str">
        <f>IF(O$7&gt;2021,HLOOKUP(O$7,Tables!$L$5:$AD$103,Tables!$AG57,FALSE)-HLOOKUP(O$7,Tables!$L$5:$AD$103,Tables!$AG58,FALSE),"")</f>
        <v/>
      </c>
      <c r="P12" s="279" t="str">
        <f>IF(P$7&gt;2021,HLOOKUP(P$7,Tables!$L$5:$AD$103,Tables!$AG57,FALSE)-HLOOKUP(P$7,Tables!$L$5:$AD$103,Tables!$AG58,FALSE),"")</f>
        <v/>
      </c>
      <c r="Q12" s="279" t="str">
        <f>IF(Q$7&gt;2021,HLOOKUP(Q$7,Tables!$L$5:$AD$103,Tables!$AG57,FALSE)-HLOOKUP(Q$7,Tables!$L$5:$AD$103,Tables!$AG58,FALSE),"")</f>
        <v/>
      </c>
      <c r="R12" s="279" t="str">
        <f>IF(R$7&gt;2021,HLOOKUP(R$7,Tables!$L$5:$AD$103,Tables!$AG57,FALSE)-HLOOKUP(R$7,Tables!$L$5:$AD$103,Tables!$AG58,FALSE),"")</f>
        <v/>
      </c>
      <c r="S12" s="279" t="str">
        <f>IF(S$7&gt;2021,HLOOKUP(S$7,Tables!$L$5:$AD$103,Tables!$AG57,FALSE)-HLOOKUP(S$7,Tables!$L$5:$AD$103,Tables!$AG58,FALSE),"")</f>
        <v/>
      </c>
      <c r="T12" s="279" t="str">
        <f>IF(T$7&gt;2021,HLOOKUP(T$7,Tables!$L$5:$AD$103,Tables!$AG57,FALSE)-HLOOKUP(T$7,Tables!$L$5:$AD$103,Tables!$AG58,FALSE),"")</f>
        <v/>
      </c>
      <c r="U12" s="369"/>
    </row>
    <row r="13" spans="1:21" x14ac:dyDescent="0.25">
      <c r="A13" t="s">
        <v>96</v>
      </c>
      <c r="B13" s="403">
        <f ca="1">SUM(C13:U13)</f>
        <v>140836161.96930122</v>
      </c>
      <c r="C13" s="429">
        <v>0</v>
      </c>
      <c r="D13" s="429">
        <v>0</v>
      </c>
      <c r="E13" s="429">
        <v>0</v>
      </c>
      <c r="F13" s="404">
        <f ca="1">IF(F$7&gt;2021,HLOOKUP(F$7,Tables!$L$5:$AD$103,Tables!$AG64,FALSE)-HLOOKUP(F$7,Tables!$L$5:$AD$103,Tables!$AG65,FALSE),"")</f>
        <v>70344950.604480803</v>
      </c>
      <c r="G13" s="404">
        <f ca="1">IF(G$7&gt;2021,HLOOKUP(G$7,Tables!$L$5:$AD$103,Tables!$AG64,FALSE)-HLOOKUP(G$7,Tables!$L$5:$AD$103,Tables!$AG65,FALSE),"")</f>
        <v>70491211.364820436</v>
      </c>
      <c r="H13" s="404" t="str">
        <f>IF(H$7&gt;2021,HLOOKUP(H$7,Tables!$L$5:$AD$103,Tables!$AG64,FALSE)-HLOOKUP(H$7,Tables!$L$5:$AD$103,Tables!$AG65,FALSE),"")</f>
        <v/>
      </c>
      <c r="I13" s="404" t="str">
        <f>IF(I$7&gt;2021,HLOOKUP(I$7,Tables!$L$5:$AD$103,Tables!$AG64,FALSE)-HLOOKUP(I$7,Tables!$L$5:$AD$103,Tables!$AG65,FALSE),"")</f>
        <v/>
      </c>
      <c r="J13" s="404" t="str">
        <f>IF(J$7&gt;2021,HLOOKUP(J$7,Tables!$L$5:$AD$103,Tables!$AG64,FALSE)-HLOOKUP(J$7,Tables!$L$5:$AD$103,Tables!$AG65,FALSE),"")</f>
        <v/>
      </c>
      <c r="K13" s="404" t="str">
        <f>IF(K$7&gt;2021,HLOOKUP(K$7,Tables!$L$5:$AD$103,Tables!$AG64,FALSE)-HLOOKUP(K$7,Tables!$L$5:$AD$103,Tables!$AG65,FALSE),"")</f>
        <v/>
      </c>
      <c r="L13" s="404" t="str">
        <f>IF(L$7&gt;2021,HLOOKUP(L$7,Tables!$L$5:$AD$103,Tables!$AG64,FALSE)-HLOOKUP(L$7,Tables!$L$5:$AD$103,Tables!$AG65,FALSE),"")</f>
        <v/>
      </c>
      <c r="M13" s="279" t="str">
        <f>IF(M$7&gt;2021,HLOOKUP(M$7,Tables!$L$5:$AD$103,Tables!$AG64,FALSE)-HLOOKUP(M$7,Tables!$L$5:$AD$103,Tables!$AG65,FALSE),"")</f>
        <v/>
      </c>
      <c r="N13" s="279" t="str">
        <f>IF(N$7&gt;2021,HLOOKUP(N$7,Tables!$L$5:$AD$103,Tables!$AG64,FALSE)-HLOOKUP(N$7,Tables!$L$5:$AD$103,Tables!$AG65,FALSE),"")</f>
        <v/>
      </c>
      <c r="O13" s="279" t="str">
        <f>IF(O$7&gt;2021,HLOOKUP(O$7,Tables!$L$5:$AD$103,Tables!$AG64,FALSE)-HLOOKUP(O$7,Tables!$L$5:$AD$103,Tables!$AG65,FALSE),"")</f>
        <v/>
      </c>
      <c r="P13" s="279" t="str">
        <f>IF(P$7&gt;2021,HLOOKUP(P$7,Tables!$L$5:$AD$103,Tables!$AG64,FALSE)-HLOOKUP(P$7,Tables!$L$5:$AD$103,Tables!$AG65,FALSE),"")</f>
        <v/>
      </c>
      <c r="Q13" s="279" t="str">
        <f>IF(Q$7&gt;2021,HLOOKUP(Q$7,Tables!$L$5:$AD$103,Tables!$AG64,FALSE)-HLOOKUP(Q$7,Tables!$L$5:$AD$103,Tables!$AG65,FALSE),"")</f>
        <v/>
      </c>
      <c r="R13" s="279" t="str">
        <f>IF(R$7&gt;2021,HLOOKUP(R$7,Tables!$L$5:$AD$103,Tables!$AG64,FALSE)-HLOOKUP(R$7,Tables!$L$5:$AD$103,Tables!$AG65,FALSE),"")</f>
        <v/>
      </c>
      <c r="S13" s="279" t="str">
        <f>IF(S$7&gt;2021,HLOOKUP(S$7,Tables!$L$5:$AD$103,Tables!$AG64,FALSE)-HLOOKUP(S$7,Tables!$L$5:$AD$103,Tables!$AG65,FALSE),"")</f>
        <v/>
      </c>
      <c r="T13" s="279" t="str">
        <f>IF(T$7&gt;2021,HLOOKUP(T$7,Tables!$L$5:$AD$103,Tables!$AG64,FALSE)-HLOOKUP(T$7,Tables!$L$5:$AD$103,Tables!$AG65,FALSE),"")</f>
        <v/>
      </c>
      <c r="U13" s="430"/>
    </row>
    <row r="14" spans="1:21" ht="16.5" thickBot="1" x14ac:dyDescent="0.3">
      <c r="A14" t="s">
        <v>97</v>
      </c>
      <c r="B14" s="405">
        <f ca="1">SUM(C14:U14)</f>
        <v>4219.5633359984031</v>
      </c>
      <c r="C14" s="429">
        <v>0</v>
      </c>
      <c r="D14" s="429">
        <v>0</v>
      </c>
      <c r="E14" s="429">
        <v>0</v>
      </c>
      <c r="F14" s="404">
        <f ca="1">IF(F$7&gt;2021,HLOOKUP(F$7,Tables!$L$5:$AD$103,Tables!$AG68,FALSE)-HLOOKUP(F$7,Tables!$L$5:$AD$103,Tables!$AG69,FALSE),"")</f>
        <v>2079.5573979244882</v>
      </c>
      <c r="G14" s="404">
        <f ca="1">IF(G$7&gt;2021,HLOOKUP(G$7,Tables!$L$5:$AD$103,Tables!$AG68,FALSE)-HLOOKUP(G$7,Tables!$L$5:$AD$103,Tables!$AG69,FALSE),"")</f>
        <v>2140.0059380739149</v>
      </c>
      <c r="H14" s="404" t="str">
        <f>IF(H$7&gt;2021,HLOOKUP(H$7,Tables!$L$5:$AD$103,Tables!$AG68,FALSE)-HLOOKUP(H$7,Tables!$L$5:$AD$103,Tables!$AG69,FALSE),"")</f>
        <v/>
      </c>
      <c r="I14" s="404" t="str">
        <f>IF(I$7&gt;2021,HLOOKUP(I$7,Tables!$L$5:$AD$103,Tables!$AG68,FALSE)-HLOOKUP(I$7,Tables!$L$5:$AD$103,Tables!$AG69,FALSE),"")</f>
        <v/>
      </c>
      <c r="J14" s="404" t="str">
        <f>IF(J$7&gt;2021,HLOOKUP(J$7,Tables!$L$5:$AD$103,Tables!$AG68,FALSE)-HLOOKUP(J$7,Tables!$L$5:$AD$103,Tables!$AG69,FALSE),"")</f>
        <v/>
      </c>
      <c r="K14" s="404" t="str">
        <f>IF(K$7&gt;2021,HLOOKUP(K$7,Tables!$L$5:$AD$103,Tables!$AG68,FALSE)-HLOOKUP(K$7,Tables!$L$5:$AD$103,Tables!$AG69,FALSE),"")</f>
        <v/>
      </c>
      <c r="L14" s="404" t="str">
        <f>IF(L$7&gt;2021,HLOOKUP(L$7,Tables!$L$5:$AD$103,Tables!$AG68,FALSE)-HLOOKUP(L$7,Tables!$L$5:$AD$103,Tables!$AG69,FALSE),"")</f>
        <v/>
      </c>
      <c r="M14" s="279" t="str">
        <f>IF(M$7&gt;2021,HLOOKUP(M$7,Tables!$L$5:$AD$103,Tables!$AG68,FALSE)-HLOOKUP(M$7,Tables!$L$5:$AD$103,Tables!$AG69,FALSE),"")</f>
        <v/>
      </c>
      <c r="N14" s="279" t="str">
        <f>IF(N$7&gt;2021,HLOOKUP(N$7,Tables!$L$5:$AD$103,Tables!$AG68,FALSE)-HLOOKUP(N$7,Tables!$L$5:$AD$103,Tables!$AG69,FALSE),"")</f>
        <v/>
      </c>
      <c r="O14" s="279" t="str">
        <f>IF(O$7&gt;2021,HLOOKUP(O$7,Tables!$L$5:$AD$103,Tables!$AG68,FALSE)-HLOOKUP(O$7,Tables!$L$5:$AD$103,Tables!$AG69,FALSE),"")</f>
        <v/>
      </c>
      <c r="P14" s="279" t="str">
        <f>IF(P$7&gt;2021,HLOOKUP(P$7,Tables!$L$5:$AD$103,Tables!$AG68,FALSE)-HLOOKUP(P$7,Tables!$L$5:$AD$103,Tables!$AG69,FALSE),"")</f>
        <v/>
      </c>
      <c r="Q14" s="279" t="str">
        <f>IF(Q$7&gt;2021,HLOOKUP(Q$7,Tables!$L$5:$AD$103,Tables!$AG68,FALSE)-HLOOKUP(Q$7,Tables!$L$5:$AD$103,Tables!$AG69,FALSE),"")</f>
        <v/>
      </c>
      <c r="R14" s="279" t="str">
        <f>IF(R$7&gt;2021,HLOOKUP(R$7,Tables!$L$5:$AD$103,Tables!$AG68,FALSE)-HLOOKUP(R$7,Tables!$L$5:$AD$103,Tables!$AG69,FALSE),"")</f>
        <v/>
      </c>
      <c r="S14" s="279" t="str">
        <f>IF(S$7&gt;2021,HLOOKUP(S$7,Tables!$L$5:$AD$103,Tables!$AG68,FALSE)-HLOOKUP(S$7,Tables!$L$5:$AD$103,Tables!$AG69,FALSE),"")</f>
        <v/>
      </c>
      <c r="T14" s="279" t="str">
        <f>IF(T$7&gt;2021,HLOOKUP(T$7,Tables!$L$5:$AD$103,Tables!$AG68,FALSE)-HLOOKUP(T$7,Tables!$L$5:$AD$103,Tables!$AG69,FALSE),"")</f>
        <v/>
      </c>
      <c r="U14" s="369"/>
    </row>
    <row r="16" spans="1:21" x14ac:dyDescent="0.25">
      <c r="A16" t="s">
        <v>4442</v>
      </c>
    </row>
    <row r="17" spans="1:3" ht="21" x14ac:dyDescent="0.35">
      <c r="A17" s="402" t="str">
        <f ca="1">"US$1 invested in the Roadmap results in US$"&amp; ROUND(Tables!AE22/Tables!AE10*-1,0) &amp;" in benefits"</f>
        <v>US$1 invested in the Roadmap results in US$4 in benefits</v>
      </c>
      <c r="C17" t="s">
        <v>4443</v>
      </c>
    </row>
    <row r="18" spans="1:3" ht="21" x14ac:dyDescent="0.35">
      <c r="A18" s="435" t="str">
        <f ca="1">"US$1 invested in the Roadmap results in US$"&amp; ROUND(B9/B8,0) &amp;" in benefits"</f>
        <v>US$1 invested in the Roadmap results in US$5 in benefits</v>
      </c>
      <c r="C18" t="s">
        <v>4444</v>
      </c>
    </row>
    <row r="20" spans="1:3" x14ac:dyDescent="0.25">
      <c r="A20" t="s">
        <v>98</v>
      </c>
    </row>
    <row r="21" spans="1:3" x14ac:dyDescent="0.25">
      <c r="A21" t="s">
        <v>99</v>
      </c>
    </row>
  </sheetData>
  <conditionalFormatting sqref="C7:U7">
    <cfRule type="cellIs" dxfId="1" priority="1" operator="equal">
      <formula>0</formula>
    </cfRule>
  </conditionalFormatting>
  <pageMargins left="0.7" right="0.7" top="0.75" bottom="0.75" header="0.3" footer="0.3"/>
  <headerFooter>
    <oddFooter>&amp;L_x000D_&amp;1#&amp;"Calibri"&amp;10&amp;K000000 Internal</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AG69"/>
  <sheetViews>
    <sheetView tabSelected="1" zoomScale="95" zoomScaleNormal="95" workbookViewId="0">
      <pane xSplit="11" ySplit="5" topLeftCell="P6" activePane="bottomRight" state="frozen"/>
      <selection pane="topRight" activeCell="A15" sqref="A15"/>
      <selection pane="bottomLeft" activeCell="A15" sqref="A15"/>
      <selection pane="bottomRight" activeCell="R17" sqref="R17"/>
    </sheetView>
  </sheetViews>
  <sheetFormatPr defaultColWidth="10.75" defaultRowHeight="15.75" outlineLevelRow="1" outlineLevelCol="1" x14ac:dyDescent="0.25"/>
  <cols>
    <col min="1" max="1" width="3.75" customWidth="1"/>
    <col min="2" max="2" width="2.25" customWidth="1"/>
    <col min="3" max="3" width="2" style="207" customWidth="1"/>
    <col min="4" max="4" width="51.875" customWidth="1"/>
    <col min="5" max="11" width="15.625" style="279" hidden="1" customWidth="1" outlineLevel="1"/>
    <col min="12" max="12" width="15.75" style="279" customWidth="1" collapsed="1"/>
    <col min="13" max="30" width="15.75" style="279" customWidth="1"/>
    <col min="31" max="31" width="16.625" style="279" bestFit="1" customWidth="1"/>
    <col min="32" max="32" width="14.75" customWidth="1"/>
  </cols>
  <sheetData>
    <row r="2" spans="2:33" x14ac:dyDescent="0.25">
      <c r="D2">
        <v>-1</v>
      </c>
      <c r="L2" s="279" t="s">
        <v>100</v>
      </c>
      <c r="M2" s="279" t="s">
        <v>101</v>
      </c>
      <c r="N2" s="279" t="s">
        <v>102</v>
      </c>
      <c r="O2" s="279" t="s">
        <v>103</v>
      </c>
      <c r="P2" s="279" t="s">
        <v>104</v>
      </c>
    </row>
    <row r="3" spans="2:33" x14ac:dyDescent="0.25">
      <c r="D3" t="s">
        <v>105</v>
      </c>
      <c r="L3" s="368">
        <v>0.1</v>
      </c>
      <c r="M3" s="368">
        <v>0.3</v>
      </c>
      <c r="N3" s="368">
        <v>0.5</v>
      </c>
      <c r="O3" s="368">
        <v>0.75</v>
      </c>
      <c r="P3" s="368">
        <v>1</v>
      </c>
      <c r="AG3" t="s">
        <v>106</v>
      </c>
    </row>
    <row r="5" spans="2:33" s="310" customFormat="1" x14ac:dyDescent="0.25">
      <c r="E5" s="311">
        <v>2015</v>
      </c>
      <c r="F5" s="311">
        <v>2016</v>
      </c>
      <c r="G5" s="311">
        <v>2017</v>
      </c>
      <c r="H5" s="311">
        <v>2018</v>
      </c>
      <c r="I5" s="311">
        <v>2019</v>
      </c>
      <c r="J5" s="311">
        <v>2020</v>
      </c>
      <c r="K5" s="311">
        <v>2021</v>
      </c>
      <c r="L5" s="311">
        <v>2022</v>
      </c>
      <c r="M5" s="311">
        <v>2023</v>
      </c>
      <c r="N5" s="311">
        <v>2024</v>
      </c>
      <c r="O5" s="311">
        <v>2025</v>
      </c>
      <c r="P5" s="311">
        <v>2026</v>
      </c>
      <c r="Q5" s="311">
        <v>2027</v>
      </c>
      <c r="R5" s="311">
        <v>2028</v>
      </c>
      <c r="S5" s="311">
        <v>2029</v>
      </c>
      <c r="T5" s="311">
        <v>2030</v>
      </c>
      <c r="U5" s="311">
        <v>2031</v>
      </c>
      <c r="V5" s="311">
        <v>2032</v>
      </c>
      <c r="W5" s="311">
        <v>2033</v>
      </c>
      <c r="X5" s="311">
        <v>2034</v>
      </c>
      <c r="Y5" s="311">
        <v>2035</v>
      </c>
      <c r="Z5" s="311">
        <v>2036</v>
      </c>
      <c r="AA5" s="311">
        <v>2037</v>
      </c>
      <c r="AB5" s="311">
        <v>2038</v>
      </c>
      <c r="AC5" s="311">
        <v>2039</v>
      </c>
      <c r="AD5" s="311">
        <v>2040</v>
      </c>
      <c r="AE5" s="311" t="s">
        <v>107</v>
      </c>
      <c r="AG5" s="310">
        <v>1</v>
      </c>
    </row>
    <row r="6" spans="2:33" s="6" customFormat="1" x14ac:dyDescent="0.25">
      <c r="B6" s="207" t="s">
        <v>108</v>
      </c>
      <c r="E6" s="312"/>
      <c r="F6" s="312"/>
      <c r="G6" s="312"/>
      <c r="H6" s="312"/>
      <c r="I6" s="312"/>
      <c r="J6" s="312"/>
      <c r="K6" s="312"/>
      <c r="L6" s="312"/>
      <c r="M6" s="312"/>
      <c r="N6" s="312"/>
      <c r="O6" s="312"/>
      <c r="P6" s="312"/>
      <c r="Q6" s="312"/>
      <c r="R6" s="312"/>
      <c r="S6" s="312"/>
      <c r="T6" s="312"/>
      <c r="U6" s="312"/>
      <c r="V6" s="312"/>
      <c r="W6" s="312"/>
      <c r="X6" s="312"/>
      <c r="Y6" s="312"/>
      <c r="Z6" s="312"/>
      <c r="AA6" s="312"/>
      <c r="AB6" s="312"/>
      <c r="AC6" s="312"/>
      <c r="AD6" s="312"/>
      <c r="AE6" s="312"/>
      <c r="AG6" s="366">
        <f>AG5+1</f>
        <v>2</v>
      </c>
    </row>
    <row r="7" spans="2:33" x14ac:dyDescent="0.25">
      <c r="D7" t="s">
        <v>109</v>
      </c>
      <c r="E7" s="279">
        <f ca="1">(SUM('Country Model'!E34:E36)+SUM('Country Model'!AE34:AE36))*-1</f>
        <v>0</v>
      </c>
      <c r="F7" s="279">
        <f ca="1">(SUM('Country Model'!F34:F36)+SUM('Country Model'!AF34:AF36))*-1</f>
        <v>0</v>
      </c>
      <c r="G7" s="279">
        <f ca="1">(SUM('Country Model'!G34:G36)+SUM('Country Model'!AG34:AG36))*-1</f>
        <v>0</v>
      </c>
      <c r="H7" s="279">
        <f ca="1">(SUM('Country Model'!H34:H36)+SUM('Country Model'!AH34:AH36))*-1</f>
        <v>-91852303.368146956</v>
      </c>
      <c r="I7" s="279">
        <f ca="1">(SUM('Country Model'!I34:I36)+SUM('Country Model'!AI34:AI36))*-1</f>
        <v>-91852303.368146956</v>
      </c>
      <c r="J7" s="279">
        <f ca="1">(SUM('Country Model'!J34:J36)+SUM('Country Model'!AJ34:AJ36))*-1</f>
        <v>-91852303.368146956</v>
      </c>
      <c r="K7" s="279">
        <f ca="1">(SUM('Country Model'!K34:K36)+SUM('Country Model'!AK34:AK36))*-1</f>
        <v>-91852303.368146956</v>
      </c>
      <c r="L7" s="279">
        <f ca="1">(SUM('Country Model'!L34:L36)+SUM('Country Model'!AL34:AL36))*-1</f>
        <v>-91852303.368146956</v>
      </c>
      <c r="M7" s="279">
        <f ca="1">(SUM('Country Model'!M34:M36)+SUM('Country Model'!AM34:AM36))*-1</f>
        <v>-91852303.368146956</v>
      </c>
      <c r="N7" s="279">
        <f ca="1">(SUM('Country Model'!N34:N36)+SUM('Country Model'!AN34:AN36))*-1</f>
        <v>-91852303.368146956</v>
      </c>
      <c r="O7" s="279">
        <f ca="1">(SUM('Country Model'!O34:O36)+SUM('Country Model'!AO34:AO36))*-1</f>
        <v>-25857343.881482661</v>
      </c>
      <c r="P7" s="279">
        <f ca="1">(SUM('Country Model'!P34:P36)+SUM('Country Model'!AP34:AP36))*-1</f>
        <v>-26617889.701847263</v>
      </c>
      <c r="Q7" s="279">
        <f ca="1">(SUM('Country Model'!Q34:Q36)+SUM('Country Model'!AQ34:AQ36))*-1</f>
        <v>-27402721.390778746</v>
      </c>
      <c r="R7" s="279">
        <f ca="1">(SUM('Country Model'!R34:R36)+SUM('Country Model'!AR34:AR36))*-1</f>
        <v>-28212679.391672987</v>
      </c>
      <c r="S7" s="279">
        <f ca="1">(SUM('Country Model'!S34:S36)+SUM('Country Model'!AS34:AS36))*-1</f>
        <v>-29048635.260340884</v>
      </c>
      <c r="T7" s="279">
        <f ca="1">(SUM('Country Model'!T34:T36)+SUM('Country Model'!AT34:AT36))*-1</f>
        <v>-29911492.875183947</v>
      </c>
      <c r="U7" s="279">
        <f ca="1">(SUM('Country Model'!U34:U36)+SUM('Country Model'!AU34:AU36))*-1</f>
        <v>-30802189.696015894</v>
      </c>
      <c r="V7" s="279">
        <f ca="1">(SUM('Country Model'!V34:V36)+SUM('Country Model'!AV34:AV36))*-1</f>
        <v>-31721698.073526278</v>
      </c>
      <c r="W7" s="279">
        <f ca="1">(SUM('Country Model'!W34:W36)+SUM('Country Model'!AW34:AW36))*-1</f>
        <v>-32671026.611462358</v>
      </c>
      <c r="X7" s="279">
        <f ca="1">(SUM('Country Model'!X34:X36)+SUM('Country Model'!AX34:AX36))*-1</f>
        <v>-33651221.583697259</v>
      </c>
      <c r="Y7" s="279">
        <f ca="1">(SUM('Country Model'!Y34:Y36)+SUM('Country Model'!AY34:AY36))*-1</f>
        <v>-34663368.408438846</v>
      </c>
      <c r="Z7" s="279">
        <f ca="1">(SUM('Country Model'!Z34:Z36)+SUM('Country Model'!AZ34:AZ36))*-1</f>
        <v>-35708593.18192444</v>
      </c>
      <c r="AA7" s="279">
        <f ca="1">(SUM('Country Model'!AA34:AA36)+SUM('Country Model'!BA34:BA36))*-1</f>
        <v>-36788064.274053387</v>
      </c>
      <c r="AB7" s="279">
        <f ca="1">(SUM('Country Model'!AB34:AB36)+SUM('Country Model'!BB34:BB36))*-1</f>
        <v>-37902993.988500923</v>
      </c>
      <c r="AC7" s="279">
        <f ca="1">(SUM('Country Model'!AC34:AC36)+SUM('Country Model'!BC34:BC36))*-1</f>
        <v>-39054640.289968833</v>
      </c>
      <c r="AD7" s="279">
        <f ca="1">(SUM('Country Model'!AD34:AD36)+SUM('Country Model'!BD34:BD36))*-1</f>
        <v>-40244308.601338163</v>
      </c>
      <c r="AE7" s="312">
        <f t="shared" ref="AE7:AE23" ca="1" si="0">SUM(E7:AD7)</f>
        <v>-1163224990.7872612</v>
      </c>
      <c r="AG7" s="366">
        <f t="shared" ref="AG7:AG69" si="1">AG6+1</f>
        <v>3</v>
      </c>
    </row>
    <row r="8" spans="2:33" x14ac:dyDescent="0.25">
      <c r="D8" t="s">
        <v>110</v>
      </c>
      <c r="E8" s="279">
        <f ca="1">(SUM('Country Model'!E38:E40)+SUM('Country Model'!AE38:AE40))*-1</f>
        <v>0</v>
      </c>
      <c r="F8" s="279">
        <f ca="1">(SUM('Country Model'!F38:F40)+SUM('Country Model'!AF38:AF40))*-1</f>
        <v>0</v>
      </c>
      <c r="G8" s="279">
        <f ca="1">(SUM('Country Model'!G38:G40)+SUM('Country Model'!AG38:AG40))*-1</f>
        <v>0</v>
      </c>
      <c r="H8" s="279">
        <f ca="1">(SUM('Country Model'!H38:H40)+SUM('Country Model'!AH38:AH40))*-1</f>
        <v>-29650577.285545595</v>
      </c>
      <c r="I8" s="279">
        <f ca="1">(SUM('Country Model'!I38:I40)+SUM('Country Model'!AI38:AI40))*-1</f>
        <v>-36866230.048624136</v>
      </c>
      <c r="J8" s="279">
        <f ca="1">(SUM('Country Model'!J38:J40)+SUM('Country Model'!AJ38:AJ40))*-1</f>
        <v>-51761203.473052308</v>
      </c>
      <c r="K8" s="279">
        <f ca="1">(SUM('Country Model'!K38:K40)+SUM('Country Model'!AK38:AK40))*-1</f>
        <v>-67421232.646271259</v>
      </c>
      <c r="L8" s="279">
        <f ca="1">(SUM('Country Model'!L38:L40)+SUM('Country Model'!AL38:AL40))*-1</f>
        <v>-83878350.952593118</v>
      </c>
      <c r="M8" s="279">
        <f ca="1">(SUM('Country Model'!M38:M40)+SUM('Country Model'!AM38:AM40))*-1</f>
        <v>-101165886.89388776</v>
      </c>
      <c r="N8" s="279">
        <f ca="1">(SUM('Country Model'!N38:N40)+SUM('Country Model'!AN38:AN40))*-1</f>
        <v>-119318517.53033787</v>
      </c>
      <c r="O8" s="279">
        <f ca="1">(SUM('Country Model'!O38:O40)+SUM('Country Model'!AO38:AO40))*-1</f>
        <v>-122505869.62801404</v>
      </c>
      <c r="P8" s="279">
        <f ca="1">(SUM('Country Model'!P38:P40)+SUM('Country Model'!AP38:AP40))*-1</f>
        <v>-125784079.36029448</v>
      </c>
      <c r="Q8" s="279">
        <f ca="1">(SUM('Country Model'!Q38:Q40)+SUM('Country Model'!AQ38:AQ40))*-1</f>
        <v>-129155949.95932996</v>
      </c>
      <c r="R8" s="279">
        <f ca="1">(SUM('Country Model'!R38:R40)+SUM('Country Model'!AR38:AR40))*-1</f>
        <v>-132624378.60521279</v>
      </c>
      <c r="S8" s="279">
        <f ca="1">(SUM('Country Model'!S38:S40)+SUM('Country Model'!AS38:AS40))*-1</f>
        <v>-136192359.81563482</v>
      </c>
      <c r="T8" s="279">
        <f ca="1">(SUM('Country Model'!T38:T40)+SUM('Country Model'!AT38:AT40))*-1</f>
        <v>-139862988.96501657</v>
      </c>
      <c r="U8" s="279">
        <f ca="1">(SUM('Country Model'!U38:U40)+SUM('Country Model'!AU38:AU40))*-1</f>
        <v>-143639465.9382517</v>
      </c>
      <c r="V8" s="279">
        <f ca="1">(SUM('Country Model'!V38:V40)+SUM('Country Model'!AV38:AV40))*-1</f>
        <v>-147525098.92441893</v>
      </c>
      <c r="W8" s="279">
        <f ca="1">(SUM('Country Model'!W38:W40)+SUM('Country Model'!AW38:AW40))*-1</f>
        <v>-151523308.35603344</v>
      </c>
      <c r="X8" s="279">
        <f ca="1">(SUM('Country Model'!X38:X40)+SUM('Country Model'!AX38:AX40))*-1</f>
        <v>-155637630.99963537</v>
      </c>
      <c r="Y8" s="279">
        <f ca="1">(SUM('Country Model'!Y38:Y40)+SUM('Country Model'!AY38:AY40))*-1</f>
        <v>-159871724.20375097</v>
      </c>
      <c r="Z8" s="279">
        <f ca="1">(SUM('Country Model'!Z38:Z40)+SUM('Country Model'!AZ38:AZ40))*-1</f>
        <v>-164229370.31050745</v>
      </c>
      <c r="AA8" s="279">
        <f ca="1">(SUM('Country Model'!AA38:AA40)+SUM('Country Model'!BA38:BA40))*-1</f>
        <v>-168714481.23743927</v>
      </c>
      <c r="AB8" s="279">
        <f ca="1">(SUM('Country Model'!AB38:AB40)+SUM('Country Model'!BB38:BB40))*-1</f>
        <v>-173331103.23629168</v>
      </c>
      <c r="AC8" s="279">
        <f ca="1">(SUM('Country Model'!AC38:AC40)+SUM('Country Model'!BC38:BC40))*-1</f>
        <v>-178083421.83590445</v>
      </c>
      <c r="AD8" s="279">
        <f ca="1">(SUM('Country Model'!AD38:AD40)+SUM('Country Model'!BD38:BD40))*-1</f>
        <v>-182975766.97654906</v>
      </c>
      <c r="AE8" s="312">
        <f t="shared" ca="1" si="0"/>
        <v>-2901718997.1825972</v>
      </c>
      <c r="AG8" s="366">
        <f t="shared" si="1"/>
        <v>4</v>
      </c>
    </row>
    <row r="9" spans="2:33" x14ac:dyDescent="0.25">
      <c r="D9" t="s">
        <v>111</v>
      </c>
      <c r="E9" s="279">
        <f ca="1">('Country Model'!E42+'Country Model'!AE42)*-1</f>
        <v>0</v>
      </c>
      <c r="F9" s="279">
        <f ca="1">('Country Model'!F42+'Country Model'!AF42)*-1</f>
        <v>0</v>
      </c>
      <c r="G9" s="279">
        <f ca="1">('Country Model'!G42+'Country Model'!AG42)*-1</f>
        <v>0</v>
      </c>
      <c r="H9" s="279">
        <f ca="1">('Country Model'!H42+'Country Model'!AH42)*-1</f>
        <v>-41243186.123999998</v>
      </c>
      <c r="I9" s="279">
        <f ca="1">('Country Model'!I42+'Country Model'!AI42)*-1</f>
        <v>0</v>
      </c>
      <c r="J9" s="279">
        <f ca="1">('Country Model'!J42+'Country Model'!AJ42)*-1</f>
        <v>0</v>
      </c>
      <c r="K9" s="279">
        <f ca="1">('Country Model'!K42+'Country Model'!AK42)*-1</f>
        <v>-44597074.009036332</v>
      </c>
      <c r="L9" s="279">
        <f ca="1">('Country Model'!L42+'Country Model'!AL42)*-1</f>
        <v>0</v>
      </c>
      <c r="M9" s="279">
        <f ca="1">('Country Model'!M42+'Country Model'!AM42)*-1</f>
        <v>0</v>
      </c>
      <c r="N9" s="279">
        <f ca="1">('Country Model'!N42+'Country Model'!AN42)*-1</f>
        <v>0</v>
      </c>
      <c r="O9" s="279">
        <f ca="1">('Country Model'!O42+'Country Model'!AO42)*-1</f>
        <v>0</v>
      </c>
      <c r="P9" s="279">
        <f ca="1">('Country Model'!P42+'Country Model'!AP42)*-1</f>
        <v>0</v>
      </c>
      <c r="Q9" s="279">
        <f ca="1">('Country Model'!Q42+'Country Model'!AQ42)*-1</f>
        <v>0</v>
      </c>
      <c r="R9" s="279">
        <f ca="1">('Country Model'!R42+'Country Model'!AR42)*-1</f>
        <v>0</v>
      </c>
      <c r="S9" s="279">
        <f ca="1">('Country Model'!S42+'Country Model'!AS42)*-1</f>
        <v>0</v>
      </c>
      <c r="T9" s="279">
        <f ca="1">('Country Model'!T42+'Country Model'!AT42)*-1</f>
        <v>0</v>
      </c>
      <c r="U9" s="279">
        <f ca="1">('Country Model'!U42+'Country Model'!AU42)*-1</f>
        <v>0</v>
      </c>
      <c r="V9" s="279">
        <f ca="1">('Country Model'!V42+'Country Model'!AV42)*-1</f>
        <v>0</v>
      </c>
      <c r="W9" s="279">
        <f ca="1">('Country Model'!W42+'Country Model'!AW42)*-1</f>
        <v>0</v>
      </c>
      <c r="X9" s="279">
        <f ca="1">('Country Model'!X42+'Country Model'!AX42)*-1</f>
        <v>0</v>
      </c>
      <c r="Y9" s="279">
        <f ca="1">('Country Model'!Y42+'Country Model'!AY42)*-1</f>
        <v>0</v>
      </c>
      <c r="Z9" s="279">
        <f ca="1">('Country Model'!Z42+'Country Model'!AZ42)*-1</f>
        <v>0</v>
      </c>
      <c r="AA9" s="279">
        <f ca="1">('Country Model'!AA42+'Country Model'!BA42)*-1</f>
        <v>0</v>
      </c>
      <c r="AB9" s="279">
        <f ca="1">('Country Model'!AB42+'Country Model'!BB42)*-1</f>
        <v>0</v>
      </c>
      <c r="AC9" s="279">
        <f ca="1">('Country Model'!AC42+'Country Model'!BC42)*-1</f>
        <v>0</v>
      </c>
      <c r="AD9" s="279">
        <f ca="1">('Country Model'!AD42+'Country Model'!BD42)*-1</f>
        <v>0</v>
      </c>
      <c r="AE9" s="312">
        <f t="shared" ca="1" si="0"/>
        <v>-85840260.13303633</v>
      </c>
      <c r="AG9" s="366">
        <f t="shared" si="1"/>
        <v>5</v>
      </c>
    </row>
    <row r="10" spans="2:33" s="207" customFormat="1" x14ac:dyDescent="0.25">
      <c r="C10" s="207" t="s">
        <v>112</v>
      </c>
      <c r="E10" s="313">
        <f ca="1">SUM(E7:E9)</f>
        <v>0</v>
      </c>
      <c r="F10" s="313">
        <f t="shared" ref="F10:AD10" ca="1" si="2">SUM(F7:F9)</f>
        <v>0</v>
      </c>
      <c r="G10" s="313">
        <f t="shared" ca="1" si="2"/>
        <v>0</v>
      </c>
      <c r="H10" s="313">
        <f t="shared" ca="1" si="2"/>
        <v>-162746066.77769256</v>
      </c>
      <c r="I10" s="313">
        <f t="shared" ca="1" si="2"/>
        <v>-128718533.41677108</v>
      </c>
      <c r="J10" s="313">
        <f t="shared" ca="1" si="2"/>
        <v>-143613506.84119928</v>
      </c>
      <c r="K10" s="313">
        <f t="shared" ca="1" si="2"/>
        <v>-203870610.02345455</v>
      </c>
      <c r="L10" s="313">
        <f t="shared" ca="1" si="2"/>
        <v>-175730654.32074007</v>
      </c>
      <c r="M10" s="313">
        <f t="shared" ca="1" si="2"/>
        <v>-193018190.26203471</v>
      </c>
      <c r="N10" s="313">
        <f t="shared" ca="1" si="2"/>
        <v>-211170820.89848483</v>
      </c>
      <c r="O10" s="313">
        <f t="shared" ca="1" si="2"/>
        <v>-148363213.50949669</v>
      </c>
      <c r="P10" s="313">
        <f t="shared" ca="1" si="2"/>
        <v>-152401969.06214175</v>
      </c>
      <c r="Q10" s="313">
        <f t="shared" ca="1" si="2"/>
        <v>-156558671.35010871</v>
      </c>
      <c r="R10" s="313">
        <f t="shared" ca="1" si="2"/>
        <v>-160837057.99688578</v>
      </c>
      <c r="S10" s="313">
        <f t="shared" ca="1" si="2"/>
        <v>-165240995.07597572</v>
      </c>
      <c r="T10" s="313">
        <f t="shared" ca="1" si="2"/>
        <v>-169774481.84020051</v>
      </c>
      <c r="U10" s="313">
        <f t="shared" ca="1" si="2"/>
        <v>-174441655.6342676</v>
      </c>
      <c r="V10" s="313">
        <f t="shared" ca="1" si="2"/>
        <v>-179246796.99794519</v>
      </c>
      <c r="W10" s="313">
        <f t="shared" ca="1" si="2"/>
        <v>-184194334.9674958</v>
      </c>
      <c r="X10" s="313">
        <f t="shared" ca="1" si="2"/>
        <v>-189288852.58333263</v>
      </c>
      <c r="Y10" s="313">
        <f t="shared" ca="1" si="2"/>
        <v>-194535092.61218983</v>
      </c>
      <c r="Z10" s="313">
        <f t="shared" ca="1" si="2"/>
        <v>-199937963.49243188</v>
      </c>
      <c r="AA10" s="313">
        <f t="shared" ca="1" si="2"/>
        <v>-205502545.51149267</v>
      </c>
      <c r="AB10" s="313">
        <f t="shared" ca="1" si="2"/>
        <v>-211234097.2247926</v>
      </c>
      <c r="AC10" s="313">
        <f t="shared" ca="1" si="2"/>
        <v>-217138062.12587327</v>
      </c>
      <c r="AD10" s="313">
        <f t="shared" ca="1" si="2"/>
        <v>-223220075.57788724</v>
      </c>
      <c r="AE10" s="314">
        <f t="shared" ca="1" si="0"/>
        <v>-4150784248.1028948</v>
      </c>
      <c r="AG10" s="366">
        <f t="shared" si="1"/>
        <v>6</v>
      </c>
    </row>
    <row r="11" spans="2:33" x14ac:dyDescent="0.25">
      <c r="D11" t="s">
        <v>113</v>
      </c>
      <c r="E11" s="279">
        <f ca="1">('Country Model'!E61- 'Country Model'!E81) + ('Country Model'!AE61-'Country Model'!AE81)</f>
        <v>0</v>
      </c>
      <c r="F11" s="279">
        <f ca="1">('Country Model'!F61- 'Country Model'!F81) + ('Country Model'!AF61-'Country Model'!AF81)</f>
        <v>0</v>
      </c>
      <c r="G11" s="279">
        <f ca="1">('Country Model'!G61- 'Country Model'!G81) + ('Country Model'!AG61-'Country Model'!AG81)</f>
        <v>0</v>
      </c>
      <c r="H11" s="279">
        <f ca="1">('Country Model'!H61- 'Country Model'!H81) + ('Country Model'!AH61-'Country Model'!AH81)</f>
        <v>20916220.618779428</v>
      </c>
      <c r="I11" s="279">
        <f ca="1">('Country Model'!I61- 'Country Model'!I81) + ('Country Model'!AI61-'Country Model'!AI81)</f>
        <v>22026786.863884114</v>
      </c>
      <c r="J11" s="279">
        <f ca="1">('Country Model'!J61- 'Country Model'!J81) + ('Country Model'!AJ61-'Country Model'!AJ81)</f>
        <v>23185115.611485384</v>
      </c>
      <c r="K11" s="279">
        <f ca="1">('Country Model'!K61- 'Country Model'!K81) + ('Country Model'!AK61-'Country Model'!AK81)</f>
        <v>24393180.63356455</v>
      </c>
      <c r="L11" s="279">
        <f ca="1">('Country Model'!L61- 'Country Model'!L81) + ('Country Model'!AL61-'Country Model'!AL81)</f>
        <v>25653038.335476831</v>
      </c>
      <c r="M11" s="279">
        <f ca="1">('Country Model'!M61- 'Country Model'!M81) + ('Country Model'!AM61-'Country Model'!AM81)</f>
        <v>26966831.31188415</v>
      </c>
      <c r="N11" s="279">
        <f ca="1">('Country Model'!N61- 'Country Model'!N81) + ('Country Model'!AN61-'Country Model'!AN81)</f>
        <v>29765537.877734173</v>
      </c>
      <c r="O11" s="279">
        <f ca="1">('Country Model'!O61- 'Country Model'!O81) + ('Country Model'!AO61-'Country Model'!AO81)</f>
        <v>30656328.201254129</v>
      </c>
      <c r="P11" s="279">
        <f ca="1">('Country Model'!P61- 'Country Model'!P81) + ('Country Model'!AP61-'Country Model'!AP81)</f>
        <v>31576081.762174278</v>
      </c>
      <c r="Q11" s="279">
        <f ca="1">('Country Model'!Q61- 'Country Model'!Q81) + ('Country Model'!AQ61-'Country Model'!AQ81)</f>
        <v>32525817.056230769</v>
      </c>
      <c r="R11" s="279">
        <f ca="1">('Country Model'!R61- 'Country Model'!R81) + ('Country Model'!AR61-'Country Model'!AR81)</f>
        <v>33506590.749246038</v>
      </c>
      <c r="S11" s="279">
        <f ca="1">('Country Model'!S61- 'Country Model'!S81) + ('Country Model'!AS61-'Country Model'!AS81)</f>
        <v>34519499.17438639</v>
      </c>
      <c r="T11" s="279">
        <f ca="1">('Country Model'!T61- 'Country Model'!T81) + ('Country Model'!AT61-'Country Model'!AT81)</f>
        <v>35565679.889927059</v>
      </c>
      <c r="U11" s="279">
        <f ca="1">('Country Model'!U61- 'Country Model'!U81) + ('Country Model'!AU61-'Country Model'!AU81)</f>
        <v>36646313.300015084</v>
      </c>
      <c r="V11" s="279">
        <f ca="1">('Country Model'!V61- 'Country Model'!V81) + ('Country Model'!AV61-'Country Model'!AV81)</f>
        <v>37762624.341024071</v>
      </c>
      <c r="W11" s="279">
        <f ca="1">('Country Model'!W61- 'Country Model'!W81) + ('Country Model'!AW61-'Country Model'!AW81)</f>
        <v>38915884.236202732</v>
      </c>
      <c r="X11" s="279">
        <f ca="1">('Country Model'!X61- 'Country Model'!X81) + ('Country Model'!AX61-'Country Model'!AX81)</f>
        <v>40107412.321431682</v>
      </c>
      <c r="Y11" s="279">
        <f ca="1">('Country Model'!Y61- 'Country Model'!Y81) + ('Country Model'!AY61-'Country Model'!AY81)</f>
        <v>41338577.94501999</v>
      </c>
      <c r="Z11" s="279">
        <f ca="1">('Country Model'!Z61- 'Country Model'!Z81) + ('Country Model'!AZ61-'Country Model'!AZ81)</f>
        <v>42610802.444595344</v>
      </c>
      <c r="AA11" s="279">
        <f ca="1">('Country Model'!AA61- 'Country Model'!AA81) + ('Country Model'!BA61-'Country Model'!BA81)</f>
        <v>43925561.20426856</v>
      </c>
      <c r="AB11" s="279">
        <f ca="1">('Country Model'!AB61- 'Country Model'!AB81) + ('Country Model'!BB61-'Country Model'!BB81)</f>
        <v>45284385.795386024</v>
      </c>
      <c r="AC11" s="279">
        <f ca="1">('Country Model'!AC61- 'Country Model'!AC81) + ('Country Model'!BC61-'Country Model'!BC81)</f>
        <v>46688866.204321444</v>
      </c>
      <c r="AD11" s="279">
        <f ca="1">('Country Model'!AD61- 'Country Model'!AD81) + ('Country Model'!BD61-'Country Model'!BD81)</f>
        <v>48140653.150902398</v>
      </c>
      <c r="AE11" s="312">
        <f t="shared" ca="1" si="0"/>
        <v>792677789.02919471</v>
      </c>
      <c r="AG11" s="366">
        <f t="shared" si="1"/>
        <v>7</v>
      </c>
    </row>
    <row r="12" spans="2:33" x14ac:dyDescent="0.25">
      <c r="D12" t="s">
        <v>114</v>
      </c>
      <c r="E12" s="279">
        <f ca="1">('Country Model'!E62-'Country Model'!E82)-('Country Model'!AE62-'Country Model'!AE82)</f>
        <v>0</v>
      </c>
      <c r="F12" s="279">
        <f ca="1">('Country Model'!F62-'Country Model'!F82)-('Country Model'!AF62-'Country Model'!AF82)</f>
        <v>0</v>
      </c>
      <c r="G12" s="279">
        <f ca="1">('Country Model'!G62-'Country Model'!G82)-('Country Model'!AG62-'Country Model'!AG82)</f>
        <v>0</v>
      </c>
      <c r="H12" s="279">
        <f ca="1">('Country Model'!H62-'Country Model'!H82)-('Country Model'!AH62-'Country Model'!AH82)</f>
        <v>-1901549.2630679996</v>
      </c>
      <c r="I12" s="279">
        <f ca="1">('Country Model'!I62-'Country Model'!I82)-('Country Model'!AI62-'Country Model'!AI82)</f>
        <v>-1813899.7795582754</v>
      </c>
      <c r="J12" s="279">
        <f ca="1">('Country Model'!J62-'Country Model'!J82)-('Country Model'!AJ62-'Country Model'!AJ82)</f>
        <v>-1826951.0626505907</v>
      </c>
      <c r="K12" s="279">
        <f ca="1">('Country Model'!K62-'Country Model'!K82)-('Country Model'!AK62-'Country Model'!AK82)</f>
        <v>-1721154.302747458</v>
      </c>
      <c r="L12" s="279">
        <f ca="1">('Country Model'!L62-'Country Model'!L82)-('Country Model'!AL62-'Country Model'!AL82)</f>
        <v>-1731521.1696027406</v>
      </c>
      <c r="M12" s="279">
        <f ca="1">('Country Model'!M62-'Country Model'!M82)-('Country Model'!AM62-'Country Model'!AM82)</f>
        <v>-1740854.4041184816</v>
      </c>
      <c r="N12" s="279">
        <f ca="1">('Country Model'!N62-'Country Model'!N82)-('Country Model'!AN62-'Country Model'!AN82)</f>
        <v>-1749075.6254181736</v>
      </c>
      <c r="O12" s="279">
        <f ca="1">('Country Model'!O62-'Country Model'!O82)-('Country Model'!AO62-'Country Model'!AO82)</f>
        <v>-1756102.3233637505</v>
      </c>
      <c r="P12" s="279">
        <f ca="1">('Country Model'!P62-'Country Model'!P82)-('Country Model'!AP62-'Country Model'!AP82)</f>
        <v>-1761847.6648744417</v>
      </c>
      <c r="Q12" s="279">
        <f ca="1">('Country Model'!Q62-'Country Model'!Q82)-('Country Model'!AQ62-'Country Model'!AQ82)</f>
        <v>-1766220.2916126195</v>
      </c>
      <c r="R12" s="279">
        <f ca="1">('Country Model'!R62-'Country Model'!R82)-('Country Model'!AR62-'Country Model'!AR82)</f>
        <v>-1769124.1086614146</v>
      </c>
      <c r="S12" s="279">
        <f ca="1">('Country Model'!S62-'Country Model'!S82)-('Country Model'!AS62-'Country Model'!AS82)</f>
        <v>-1770458.0638028216</v>
      </c>
      <c r="T12" s="279">
        <f ca="1">('Country Model'!T62-'Country Model'!T82)-('Country Model'!AT62-'Country Model'!AT82)</f>
        <v>-1770115.916988201</v>
      </c>
      <c r="U12" s="279">
        <f ca="1">('Country Model'!U62-'Country Model'!U82)-('Country Model'!AU62-'Country Model'!AU82)</f>
        <v>-1767985.999575635</v>
      </c>
      <c r="V12" s="279">
        <f ca="1">('Country Model'!V62-'Country Model'!V82)-('Country Model'!AV62-'Country Model'!AV82)</f>
        <v>-1763950.9628903097</v>
      </c>
      <c r="W12" s="279">
        <f ca="1">('Country Model'!W62-'Country Model'!W82)-('Country Model'!AW62-'Country Model'!AW82)</f>
        <v>-1757887.5156451217</v>
      </c>
      <c r="X12" s="279">
        <f ca="1">('Country Model'!X62-'Country Model'!X82)-('Country Model'!AX62-'Country Model'!AX82)</f>
        <v>-1749666.1497388729</v>
      </c>
      <c r="Y12" s="279">
        <f ca="1">('Country Model'!Y62-'Country Model'!Y82)-('Country Model'!AY62-'Country Model'!AY82)</f>
        <v>-1739150.8539287462</v>
      </c>
      <c r="Z12" s="279">
        <f ca="1">('Country Model'!Z62-'Country Model'!Z82)-('Country Model'!AZ62-'Country Model'!AZ82)</f>
        <v>-1726198.8148522093</v>
      </c>
      <c r="AA12" s="279">
        <f ca="1">('Country Model'!AA62-'Country Model'!AA82)-('Country Model'!BA62-'Country Model'!BA82)</f>
        <v>-1710660.1048510461</v>
      </c>
      <c r="AB12" s="279">
        <f ca="1">('Country Model'!AB62-'Country Model'!AB82)-('Country Model'!BB62-'Country Model'!BB82)</f>
        <v>-1692377.3560268022</v>
      </c>
      <c r="AC12" s="279">
        <f ca="1">('Country Model'!AC62-'Country Model'!AC82)-('Country Model'!BC62-'Country Model'!BC82)</f>
        <v>-1671185.4199324762</v>
      </c>
      <c r="AD12" s="279">
        <f ca="1">('Country Model'!AD62-'Country Model'!AD82)-('Country Model'!BD62-'Country Model'!BD82)</f>
        <v>-1646911.012279897</v>
      </c>
      <c r="AE12" s="312">
        <f t="shared" ca="1" si="0"/>
        <v>-40304848.166188084</v>
      </c>
      <c r="AG12" s="366">
        <f t="shared" si="1"/>
        <v>8</v>
      </c>
    </row>
    <row r="13" spans="2:33" x14ac:dyDescent="0.25">
      <c r="D13" t="s">
        <v>115</v>
      </c>
      <c r="E13" s="279">
        <f ca="1">'Country Model'!E63-'Country Model'!E83</f>
        <v>0</v>
      </c>
      <c r="F13" s="279">
        <f ca="1">'Country Model'!F63-'Country Model'!F83</f>
        <v>0</v>
      </c>
      <c r="G13" s="279">
        <f ca="1">'Country Model'!G63-'Country Model'!G83</f>
        <v>0</v>
      </c>
      <c r="H13" s="279">
        <f ca="1">'Country Model'!H63-'Country Model'!H83</f>
        <v>85930.117647058825</v>
      </c>
      <c r="I13" s="279">
        <f ca="1">'Country Model'!I63-'Country Model'!I83</f>
        <v>95666.118698886101</v>
      </c>
      <c r="J13" s="279">
        <f ca="1">'Country Model'!J63-'Country Model'!J83</f>
        <v>106070.90915609103</v>
      </c>
      <c r="K13" s="279">
        <f ca="1">'Country Model'!K63-'Country Model'!K83</f>
        <v>117183.60075101904</v>
      </c>
      <c r="L13" s="279">
        <f ca="1">'Country Model'!L63-'Country Model'!L83</f>
        <v>129045.41541518379</v>
      </c>
      <c r="M13" s="279">
        <f ca="1">'Country Model'!M63-'Country Model'!M83</f>
        <v>141699.79373576381</v>
      </c>
      <c r="N13" s="279">
        <f ca="1">'Country Model'!N63-'Country Model'!N83</f>
        <v>155192.50880821398</v>
      </c>
      <c r="O13" s="279">
        <f ca="1">'Country Model'!O63-'Country Model'!O83</f>
        <v>161742.88637325977</v>
      </c>
      <c r="P13" s="279">
        <f ca="1">'Country Model'!P63-'Country Model'!P83</f>
        <v>168569.74278753714</v>
      </c>
      <c r="Q13" s="279">
        <f ca="1">'Country Model'!Q63-'Country Model'!Q83</f>
        <v>175684.74769196575</v>
      </c>
      <c r="R13" s="279">
        <f ca="1">'Country Model'!R63-'Country Model'!R83</f>
        <v>183100.0632805831</v>
      </c>
      <c r="S13" s="279">
        <f ca="1">'Country Model'!S63-'Country Model'!S83</f>
        <v>190828.365090265</v>
      </c>
      <c r="T13" s="279">
        <f ca="1">'Country Model'!T63-'Country Model'!T83</f>
        <v>198882.8636679404</v>
      </c>
      <c r="U13" s="279">
        <f ca="1">'Country Model'!U63-'Country Model'!U83</f>
        <v>207277.32715233756</v>
      </c>
      <c r="V13" s="279">
        <f ca="1">'Country Model'!V63-'Country Model'!V83</f>
        <v>216026.10480886238</v>
      </c>
      <c r="W13" s="279">
        <f ca="1">'Country Model'!W63-'Country Model'!W83</f>
        <v>225144.1515578386</v>
      </c>
      <c r="X13" s="279">
        <f ca="1">'Country Model'!X63-'Country Model'!X83</f>
        <v>234647.05353803828</v>
      </c>
      <c r="Y13" s="279">
        <f ca="1">'Country Model'!Y63-'Country Model'!Y83</f>
        <v>244551.05474919925</v>
      </c>
      <c r="Z13" s="279">
        <f ca="1">'Country Model'!Z63-'Country Model'!Z83</f>
        <v>254873.08481907239</v>
      </c>
      <c r="AA13" s="279">
        <f ca="1">'Country Model'!AA63-'Country Model'!AA83</f>
        <v>265630.78794246243</v>
      </c>
      <c r="AB13" s="279">
        <f ca="1">'Country Model'!AB63-'Country Model'!AB83</f>
        <v>276842.55304173025</v>
      </c>
      <c r="AC13" s="279">
        <f ca="1">'Country Model'!AC63-'Country Model'!AC83</f>
        <v>288527.54520031164</v>
      </c>
      <c r="AD13" s="279">
        <f ca="1">'Country Model'!AD63-'Country Model'!AD83</f>
        <v>300705.7384229849</v>
      </c>
      <c r="AE13" s="312">
        <f t="shared" ca="1" si="0"/>
        <v>4423822.5343366051</v>
      </c>
      <c r="AG13" s="366">
        <f t="shared" si="1"/>
        <v>9</v>
      </c>
    </row>
    <row r="14" spans="2:33" ht="15" customHeight="1" x14ac:dyDescent="0.25">
      <c r="D14" t="s">
        <v>116</v>
      </c>
      <c r="E14" s="279">
        <f ca="1">('Country Model'!E64-'Country Model'!E84)+('Country Model'!AE64-'Country Model'!AE84)</f>
        <v>0</v>
      </c>
      <c r="F14" s="279">
        <f ca="1">('Country Model'!F64-'Country Model'!F84)+('Country Model'!AF64-'Country Model'!AF84)</f>
        <v>0</v>
      </c>
      <c r="G14" s="279">
        <f ca="1">('Country Model'!G64-'Country Model'!G84)+('Country Model'!AG64-'Country Model'!AG84)</f>
        <v>0</v>
      </c>
      <c r="H14" s="279">
        <f ca="1">('Country Model'!H64-'Country Model'!H84)+('Country Model'!AH64-'Country Model'!AH84)</f>
        <v>197148.82168782031</v>
      </c>
      <c r="I14" s="279">
        <f ca="1">('Country Model'!I64-'Country Model'!I84)+('Country Model'!AI64-'Country Model'!AI84)</f>
        <v>213329.57713646081</v>
      </c>
      <c r="J14" s="279">
        <f ca="1">('Country Model'!J64-'Country Model'!J84)+('Country Model'!AJ64-'Country Model'!AJ84)</f>
        <v>230498.96404796539</v>
      </c>
      <c r="K14" s="279">
        <f ca="1">('Country Model'!K64-'Country Model'!K84)+('Country Model'!AK64-'Country Model'!AK84)</f>
        <v>248711.92507093059</v>
      </c>
      <c r="L14" s="279">
        <f ca="1">('Country Model'!L64-'Country Model'!L84)+('Country Model'!AL64-'Country Model'!AL84)</f>
        <v>268026.36735950125</v>
      </c>
      <c r="M14" s="279">
        <f ca="1">('Country Model'!M64-'Country Model'!M84)+('Country Model'!AM64-'Country Model'!AM84)</f>
        <v>288503.32235309156</v>
      </c>
      <c r="N14" s="279">
        <f ca="1">('Country Model'!N64-'Country Model'!N84)+('Country Model'!AN64-'Country Model'!AN84)</f>
        <v>310207.11426051724</v>
      </c>
      <c r="O14" s="279">
        <f ca="1">('Country Model'!O64-'Country Model'!O84)+('Country Model'!AO64-'Country Model'!AO84)</f>
        <v>319006.05050422397</v>
      </c>
      <c r="P14" s="279">
        <f ca="1">('Country Model'!P64-'Country Model'!P84)+('Country Model'!AP64-'Country Model'!AP84)</f>
        <v>328074.64141497947</v>
      </c>
      <c r="Q14" s="279">
        <f ca="1">('Country Model'!Q64-'Country Model'!Q84)+('Country Model'!AQ64-'Country Model'!AQ84)</f>
        <v>337421.86138794292</v>
      </c>
      <c r="R14" s="279">
        <f ca="1">('Country Model'!R64-'Country Model'!R84)+('Country Model'!AR64-'Country Model'!AR84)</f>
        <v>347057.006768297</v>
      </c>
      <c r="S14" s="279">
        <f ca="1">('Country Model'!S64-'Country Model'!S84)+('Country Model'!AS64-'Country Model'!AS84)</f>
        <v>356989.70810294105</v>
      </c>
      <c r="T14" s="279">
        <f ca="1">('Country Model'!T64-'Country Model'!T84)+('Country Model'!AT64-'Country Model'!AT84)</f>
        <v>367229.94287806068</v>
      </c>
      <c r="U14" s="279">
        <f ca="1">('Country Model'!U64-'Country Model'!U84)+('Country Model'!AU64-'Country Model'!AU84)</f>
        <v>377788.0487623607</v>
      </c>
      <c r="V14" s="279">
        <f ca="1">('Country Model'!V64-'Country Model'!V84)+('Country Model'!AV64-'Country Model'!AV84)</f>
        <v>388674.73737656767</v>
      </c>
      <c r="W14" s="279">
        <f ca="1">('Country Model'!W64-'Country Model'!W84)+('Country Model'!AW64-'Country Model'!AW84)</f>
        <v>399901.10861066083</v>
      </c>
      <c r="X14" s="279">
        <f ca="1">('Country Model'!X64-'Country Model'!X84)+('Country Model'!AX64-'Country Model'!AX84)</f>
        <v>411478.66551118001</v>
      </c>
      <c r="Y14" s="279">
        <f ca="1">('Country Model'!Y64-'Country Model'!Y84)+('Country Model'!AY64-'Country Model'!AY84)</f>
        <v>423419.32976188255</v>
      </c>
      <c r="Z14" s="279">
        <f ca="1">('Country Model'!Z64-'Country Model'!Z84)+('Country Model'!AZ64-'Country Model'!AZ84)</f>
        <v>435735.45778199029</v>
      </c>
      <c r="AA14" s="279">
        <f ca="1">('Country Model'!AA64-'Country Model'!AA84)+('Country Model'!BA64-'Country Model'!BA84)</f>
        <v>448439.85746726772</v>
      </c>
      <c r="AB14" s="279">
        <f ca="1">('Country Model'!AB64-'Country Model'!AB84)+('Country Model'!BB64-'Country Model'!BB84)</f>
        <v>461545.80560022336</v>
      </c>
      <c r="AC14" s="279">
        <f ca="1">('Country Model'!AC64-'Country Model'!AC84)+('Country Model'!BC64-'Country Model'!BC84)</f>
        <v>475067.06595681526</v>
      </c>
      <c r="AD14" s="279">
        <f ca="1">('Country Model'!AD64-'Country Model'!AD84)+('Country Model'!BD64-'Country Model'!BD84)</f>
        <v>489017.90813817887</v>
      </c>
      <c r="AE14" s="312">
        <f t="shared" ca="1" si="0"/>
        <v>8123273.2879398586</v>
      </c>
      <c r="AG14" s="366">
        <f t="shared" si="1"/>
        <v>10</v>
      </c>
    </row>
    <row r="15" spans="2:33" x14ac:dyDescent="0.25">
      <c r="D15" t="s">
        <v>117</v>
      </c>
      <c r="E15" s="279">
        <f ca="1">('Country Model'!E86-'Country Model'!E90)+('Country Model'!AE86-'Country Model'!AE90)</f>
        <v>0</v>
      </c>
      <c r="F15" s="279">
        <f ca="1">('Country Model'!F86-'Country Model'!F90)+('Country Model'!AF86-'Country Model'!AF90)</f>
        <v>0</v>
      </c>
      <c r="G15" s="279">
        <f ca="1">('Country Model'!G86-'Country Model'!G90)+('Country Model'!AG86-'Country Model'!AG90)</f>
        <v>0</v>
      </c>
      <c r="H15" s="279">
        <f ca="1">('Country Model'!H86-'Country Model'!H90)+('Country Model'!AH86-'Country Model'!AH90)</f>
        <v>71751619.932183385</v>
      </c>
      <c r="I15" s="279">
        <f ca="1">('Country Model'!I86-'Country Model'!I90)+('Country Model'!AI86-'Country Model'!AI90)</f>
        <v>77636110.536918551</v>
      </c>
      <c r="J15" s="279">
        <f ca="1">('Country Model'!J86-'Country Model'!J90)+('Country Model'!AJ86-'Country Model'!AJ90)</f>
        <v>83793136.94279699</v>
      </c>
      <c r="K15" s="279">
        <f ca="1">('Country Model'!K86-'Country Model'!K90)+('Country Model'!AK86-'Country Model'!AK90)</f>
        <v>90234025.32435438</v>
      </c>
      <c r="L15" s="279">
        <f ca="1">('Country Model'!L86-'Country Model'!L90)+('Country Model'!AL86-'Country Model'!AL90)</f>
        <v>96970569.675945848</v>
      </c>
      <c r="M15" s="279">
        <f ca="1">('Country Model'!M86-'Country Model'!M90)+('Country Model'!AM86-'Country Model'!AM90)</f>
        <v>104015051.66278662</v>
      </c>
      <c r="N15" s="279">
        <f ca="1">('Country Model'!N86-'Country Model'!N90)+('Country Model'!AN86-'Country Model'!AN90)</f>
        <v>111380261.3412376</v>
      </c>
      <c r="O15" s="279">
        <f ca="1">('Country Model'!O86-'Country Model'!O90)+('Country Model'!AO86-'Country Model'!AO90)</f>
        <v>114462542.29152909</v>
      </c>
      <c r="P15" s="279">
        <f ca="1">('Country Model'!P86-'Country Model'!P90)+('Country Model'!AP86-'Country Model'!AP90)</f>
        <v>117636678.88206404</v>
      </c>
      <c r="Q15" s="279">
        <f ca="1">('Country Model'!Q86-'Country Model'!Q90)+('Country Model'!AQ86-'Country Model'!AQ90)</f>
        <v>120905644.80607498</v>
      </c>
      <c r="R15" s="279">
        <f ca="1">('Country Model'!R86-'Country Model'!R90)+('Country Model'!AR86-'Country Model'!AR90)</f>
        <v>124272517.93120438</v>
      </c>
      <c r="S15" s="279">
        <f ca="1">('Country Model'!S86-'Country Model'!S90)+('Country Model'!AS86-'Country Model'!AS90)</f>
        <v>127740484.19241674</v>
      </c>
      <c r="T15" s="279">
        <f ca="1">('Country Model'!T86-'Country Model'!T90)+('Country Model'!AT86-'Country Model'!AT90)</f>
        <v>131312841.63731502</v>
      </c>
      <c r="U15" s="279">
        <f ca="1">('Country Model'!U86-'Country Model'!U90)+('Country Model'!AU86-'Country Model'!AU90)</f>
        <v>134993004.63001302</v>
      </c>
      <c r="V15" s="279">
        <f ca="1">('Country Model'!V86-'Country Model'!V90)+('Country Model'!AV86-'Country Model'!AV90)</f>
        <v>138784508.21996832</v>
      </c>
      <c r="W15" s="279">
        <f ca="1">('Country Model'!W86-'Country Model'!W90)+('Country Model'!AW86-'Country Model'!AW90)</f>
        <v>142691012.68244308</v>
      </c>
      <c r="X15" s="279">
        <f ca="1">('Country Model'!X86-'Country Model'!X90)+('Country Model'!AX86-'Country Model'!AX90)</f>
        <v>146716308.23753595</v>
      </c>
      <c r="Y15" s="279">
        <f ca="1">('Country Model'!Y86-'Country Model'!Y90)+('Country Model'!AY86-'Country Model'!AY90)</f>
        <v>150864319.95501253</v>
      </c>
      <c r="Z15" s="279">
        <f ca="1">('Country Model'!Z86-'Country Model'!Z90)+('Country Model'!AZ86-'Country Model'!AZ90)</f>
        <v>155139112.8524611</v>
      </c>
      <c r="AA15" s="279">
        <f ca="1">('Country Model'!AA86-'Country Model'!AA90)+('Country Model'!BA86-'Country Model'!BA90)</f>
        <v>159544897.1946097</v>
      </c>
      <c r="AB15" s="279">
        <f ca="1">('Country Model'!AB86-'Country Model'!AB90)+('Country Model'!BB86-'Country Model'!BB90)</f>
        <v>164086034.00196385</v>
      </c>
      <c r="AC15" s="279">
        <f ca="1">('Country Model'!AC86-'Country Model'!AC90)+('Country Model'!BC86-'Country Model'!BC90)</f>
        <v>168767040.77726084</v>
      </c>
      <c r="AD15" s="279">
        <f ca="1">('Country Model'!AD86-'Country Model'!AD90)+('Country Model'!BD86-'Country Model'!BD90)</f>
        <v>173592597.45858774</v>
      </c>
      <c r="AE15" s="312">
        <f t="shared" ca="1" si="0"/>
        <v>2907290321.1666832</v>
      </c>
      <c r="AG15" s="366">
        <f t="shared" si="1"/>
        <v>11</v>
      </c>
    </row>
    <row r="16" spans="2:33" x14ac:dyDescent="0.25">
      <c r="D16" t="s">
        <v>118</v>
      </c>
      <c r="E16" s="279">
        <f ca="1">('Country Model'!E92-'Country Model'!E93)+('Country Model'!AE92-'Country Model'!AE93)</f>
        <v>0</v>
      </c>
      <c r="F16" s="279">
        <f ca="1">('Country Model'!F92-'Country Model'!F93)+('Country Model'!AF92-'Country Model'!AF93)</f>
        <v>0</v>
      </c>
      <c r="G16" s="279">
        <f ca="1">('Country Model'!G92-'Country Model'!G93)+('Country Model'!AG92-'Country Model'!AG93)</f>
        <v>0</v>
      </c>
      <c r="H16" s="279">
        <f ca="1">('Country Model'!H92-'Country Model'!H93)+('Country Model'!AH92-'Country Model'!AH93)</f>
        <v>27229869.066734925</v>
      </c>
      <c r="I16" s="279">
        <f ca="1">('Country Model'!I92-'Country Model'!I93)+('Country Model'!AI92-'Country Model'!AI93)</f>
        <v>55762115.839818537</v>
      </c>
      <c r="J16" s="279">
        <f ca="1">('Country Model'!J92-'Country Model'!J93)+('Country Model'!AJ92-'Country Model'!AJ93)</f>
        <v>85643895.40082863</v>
      </c>
      <c r="K16" s="279">
        <f ca="1">('Country Model'!K92-'Country Model'!K93)+('Country Model'!AK92-'Country Model'!AK93)</f>
        <v>116923904.73226042</v>
      </c>
      <c r="L16" s="279">
        <f ca="1">('Country Model'!L92-'Country Model'!L93)+('Country Model'!AL92-'Country Model'!AL93)</f>
        <v>149652431.23716709</v>
      </c>
      <c r="M16" s="279">
        <f ca="1">('Country Model'!M92-'Country Model'!M93)+('Country Model'!AM92-'Country Model'!AM93)</f>
        <v>183881402.78564209</v>
      </c>
      <c r="N16" s="279">
        <f ca="1">('Country Model'!N92-'Country Model'!N93)+('Country Model'!AN92-'Country Model'!AN93)</f>
        <v>219664439.33768168</v>
      </c>
      <c r="O16" s="279">
        <f ca="1">('Country Model'!O92-'Country Model'!O93)+('Country Model'!AO92-'Country Model'!AO93)</f>
        <v>220913532.64353588</v>
      </c>
      <c r="P16" s="279">
        <f ca="1">('Country Model'!P92-'Country Model'!P93)+('Country Model'!AP92-'Country Model'!AP93)</f>
        <v>222025836.49381864</v>
      </c>
      <c r="Q16" s="279">
        <f ca="1">('Country Model'!Q92-'Country Model'!Q93)+('Country Model'!AQ92-'Country Model'!AQ93)</f>
        <v>222991100.55490613</v>
      </c>
      <c r="R16" s="279">
        <f ca="1">('Country Model'!R92-'Country Model'!R93)+('Country Model'!AR92-'Country Model'!AR93)</f>
        <v>223798536.09551883</v>
      </c>
      <c r="S16" s="279">
        <f ca="1">('Country Model'!S92-'Country Model'!S93)+('Country Model'!AS92-'Country Model'!AS93)</f>
        <v>224436790.76390329</v>
      </c>
      <c r="T16" s="279">
        <f ca="1">('Country Model'!T92-'Country Model'!T93)+('Country Model'!AT92-'Country Model'!AT93)</f>
        <v>224893922.2413958</v>
      </c>
      <c r="U16" s="279">
        <f ca="1">('Country Model'!U92-'Country Model'!U93)+('Country Model'!AU92-'Country Model'!AU93)</f>
        <v>225157370.72354802</v>
      </c>
      <c r="V16" s="279">
        <f ca="1">('Country Model'!V92-'Country Model'!V93)+('Country Model'!AV92-'Country Model'!AV93)</f>
        <v>225213930.17790431</v>
      </c>
      <c r="W16" s="279">
        <f ca="1">('Country Model'!W92-'Country Model'!W93)+('Country Model'!AW92-'Country Model'!AW93)</f>
        <v>225049718.32533038</v>
      </c>
      <c r="X16" s="279">
        <f ca="1">('Country Model'!X92-'Country Model'!X93)+('Country Model'!AX92-'Country Model'!AX93)</f>
        <v>224650145.28952476</v>
      </c>
      <c r="Y16" s="279">
        <f ca="1">('Country Model'!Y92-'Country Model'!Y93)+('Country Model'!AY92-'Country Model'!AY93)</f>
        <v>223999880.85696945</v>
      </c>
      <c r="Z16" s="279">
        <f ca="1">('Country Model'!Z92-'Country Model'!Z93)+('Country Model'!AZ92-'Country Model'!AZ93)</f>
        <v>223082820.28709984</v>
      </c>
      <c r="AA16" s="279">
        <f ca="1">('Country Model'!AA92-'Country Model'!AA93)+('Country Model'!BA92-'Country Model'!BA93)</f>
        <v>221882048.60990098</v>
      </c>
      <c r="AB16" s="279">
        <f ca="1">('Country Model'!AB92-'Country Model'!AB93)+('Country Model'!BB92-'Country Model'!BB93)</f>
        <v>220379803.34544307</v>
      </c>
      <c r="AC16" s="279">
        <f ca="1">('Country Model'!AC92-'Country Model'!AC93)+('Country Model'!BC92-'Country Model'!BC93)</f>
        <v>218557435.57707176</v>
      </c>
      <c r="AD16" s="279">
        <f ca="1">('Country Model'!AD92-'Country Model'!AD93)+('Country Model'!BD92-'Country Model'!BD93)</f>
        <v>216395369.30704165</v>
      </c>
      <c r="AE16" s="312">
        <f t="shared" ca="1" si="0"/>
        <v>4402186299.6930456</v>
      </c>
      <c r="AG16" s="366">
        <f t="shared" si="1"/>
        <v>12</v>
      </c>
    </row>
    <row r="17" spans="2:33" x14ac:dyDescent="0.25">
      <c r="D17" t="s">
        <v>119</v>
      </c>
      <c r="E17" s="279">
        <f ca="1">('Country Model'!E97-'Country Model'!E98)+('Country Model'!AE97-'Country Model'!AE98)</f>
        <v>0</v>
      </c>
      <c r="F17" s="279">
        <f ca="1">('Country Model'!F97-'Country Model'!F98)+('Country Model'!AF97-'Country Model'!AF98)</f>
        <v>0</v>
      </c>
      <c r="G17" s="279">
        <f ca="1">('Country Model'!G97-'Country Model'!G98)+('Country Model'!AG97-'Country Model'!AG98)</f>
        <v>0</v>
      </c>
      <c r="H17" s="279">
        <f ca="1">('Country Model'!H97-'Country Model'!H98)+('Country Model'!AH97-'Country Model'!AH98)</f>
        <v>947969.74982870184</v>
      </c>
      <c r="I17" s="279">
        <f ca="1">('Country Model'!I97-'Country Model'!I98)+('Country Model'!AI97-'Country Model'!AI98)</f>
        <v>1966596.4957938539</v>
      </c>
      <c r="J17" s="279">
        <f ca="1">('Country Model'!J97-'Country Model'!J98)+('Country Model'!AJ97-'Country Model'!AJ98)</f>
        <v>3059978.9908332694</v>
      </c>
      <c r="K17" s="279">
        <f ca="1">('Country Model'!K97-'Country Model'!K98)+('Country Model'!AK97-'Country Model'!AK98)</f>
        <v>4232436.8300180668</v>
      </c>
      <c r="L17" s="279">
        <f ca="1">('Country Model'!L97-'Country Model'!L98)+('Country Model'!AL97-'Country Model'!AL98)</f>
        <v>5488522.1528186966</v>
      </c>
      <c r="M17" s="279">
        <f ca="1">('Country Model'!M97-'Country Model'!M98)+('Country Model'!AM97-'Country Model'!AM98)</f>
        <v>6833031.9696027078</v>
      </c>
      <c r="N17" s="279">
        <f ca="1">('Country Model'!N97-'Country Model'!N98)+('Country Model'!AN97-'Country Model'!AN98)</f>
        <v>8271021.1461567674</v>
      </c>
      <c r="O17" s="279">
        <f ca="1">('Country Model'!O97-'Country Model'!O98)+('Country Model'!AO97-'Country Model'!AO98)</f>
        <v>8543553.0888897888</v>
      </c>
      <c r="P17" s="279">
        <f ca="1">('Country Model'!P97-'Country Model'!P98)+('Country Model'!AP97-'Country Model'!AP98)</f>
        <v>8825636.8844587989</v>
      </c>
      <c r="Q17" s="279">
        <f ca="1">('Country Model'!Q97-'Country Model'!Q98)+('Country Model'!AQ97-'Country Model'!AQ98)</f>
        <v>9117643.391685091</v>
      </c>
      <c r="R17" s="279">
        <f ca="1">('Country Model'!R97-'Country Model'!R98)+('Country Model'!AR97-'Country Model'!AR98)</f>
        <v>9419959.8054792602</v>
      </c>
      <c r="S17" s="279">
        <f ca="1">('Country Model'!S97-'Country Model'!S98)+('Country Model'!AS97-'Country Model'!AS98)</f>
        <v>9732990.4629849009</v>
      </c>
      <c r="T17" s="279">
        <f ca="1">('Country Model'!T97-'Country Model'!T98)+('Country Model'!AT97-'Country Model'!AT98)</f>
        <v>10057157.692618275</v>
      </c>
      <c r="U17" s="279">
        <f ca="1">('Country Model'!U97-'Country Model'!U98)+('Country Model'!AU97-'Country Model'!AU98)</f>
        <v>10392902.708373997</v>
      </c>
      <c r="V17" s="279">
        <f ca="1">('Country Model'!V97-'Country Model'!V98)+('Country Model'!AV97-'Country Model'!AV98)</f>
        <v>10740686.551899025</v>
      </c>
      <c r="W17" s="279">
        <f ca="1">('Country Model'!W97-'Country Model'!W98)+('Country Model'!AW97-'Country Model'!AW98)</f>
        <v>11100991.084977733</v>
      </c>
      <c r="X17" s="279">
        <f ca="1">('Country Model'!X97-'Country Model'!X98)+('Country Model'!AX97-'Country Model'!AX98)</f>
        <v>11474320.03521822</v>
      </c>
      <c r="Y17" s="279">
        <f ca="1">('Country Model'!Y97-'Country Model'!Y98)+('Country Model'!AY97-'Country Model'!AY98)</f>
        <v>11861200.097886477</v>
      </c>
      <c r="Z17" s="279">
        <f ca="1">('Country Model'!Z97-'Country Model'!Z98)+('Country Model'!AZ97-'Country Model'!AZ98)</f>
        <v>12262182.096999617</v>
      </c>
      <c r="AA17" s="279">
        <f ca="1">('Country Model'!AA97-'Country Model'!AA98)+('Country Model'!BA97-'Country Model'!BA98)</f>
        <v>12677842.208963629</v>
      </c>
      <c r="AB17" s="279">
        <f ca="1">('Country Model'!AB97-'Country Model'!AB98)+('Country Model'!BB97-'Country Model'!BB98)</f>
        <v>13108783.252224654</v>
      </c>
      <c r="AC17" s="279">
        <f ca="1">('Country Model'!AC97-'Country Model'!AC98)+('Country Model'!BC97-'Country Model'!BC98)</f>
        <v>13555636.046597103</v>
      </c>
      <c r="AD17" s="279">
        <f ca="1">('Country Model'!AD97-'Country Model'!AD98)+('Country Model'!BD97-'Country Model'!BD98)</f>
        <v>14019060.846136333</v>
      </c>
      <c r="AE17" s="312">
        <f t="shared" ca="1" si="0"/>
        <v>207690103.59044495</v>
      </c>
      <c r="AG17" s="366">
        <f t="shared" si="1"/>
        <v>13</v>
      </c>
    </row>
    <row r="18" spans="2:33" x14ac:dyDescent="0.25">
      <c r="D18" t="s">
        <v>120</v>
      </c>
      <c r="E18" s="279">
        <f ca="1">('Country Model'!E102-'Country Model'!E103)+('Country Model'!AE102-'Country Model'!AE103)</f>
        <v>0</v>
      </c>
      <c r="F18" s="279">
        <f ca="1">('Country Model'!F102-'Country Model'!F103)+('Country Model'!AF102-'Country Model'!AF103)</f>
        <v>0</v>
      </c>
      <c r="G18" s="279">
        <f ca="1">('Country Model'!G102-'Country Model'!G103)+('Country Model'!AG102-'Country Model'!AG103)</f>
        <v>0</v>
      </c>
      <c r="H18" s="279">
        <f ca="1">('Country Model'!H102-'Country Model'!H103)+('Country Model'!AH102-'Country Model'!AH103)</f>
        <v>154247410.69593498</v>
      </c>
      <c r="I18" s="279">
        <f ca="1">('Country Model'!I102-'Country Model'!I103)+('Country Model'!AI102-'Country Model'!AI103)</f>
        <v>160645024.42049727</v>
      </c>
      <c r="J18" s="279">
        <f ca="1">('Country Model'!J102-'Country Model'!J103)+('Country Model'!AJ102-'Country Model'!AJ103)</f>
        <v>167342763.63732833</v>
      </c>
      <c r="K18" s="279">
        <f ca="1">('Country Model'!K102-'Country Model'!K103)+('Country Model'!AK102-'Country Model'!AK103)</f>
        <v>174356325.89168641</v>
      </c>
      <c r="L18" s="279">
        <f ca="1">('Country Model'!L102-'Country Model'!L103)+('Country Model'!AL102-'Country Model'!AL103)</f>
        <v>181702291.5964402</v>
      </c>
      <c r="M18" s="279">
        <f ca="1">('Country Model'!M102-'Country Model'!M103)+('Country Model'!AM102-'Country Model'!AM103)</f>
        <v>189398175.57655832</v>
      </c>
      <c r="N18" s="279">
        <f ca="1">('Country Model'!N102-'Country Model'!N103)+('Country Model'!AN102-'Country Model'!AN103)</f>
        <v>197462481.6646266</v>
      </c>
      <c r="O18" s="279">
        <f ca="1">('Country Model'!O102-'Country Model'!O103)+('Country Model'!AO102-'Country Model'!AO103)</f>
        <v>204453171.73805308</v>
      </c>
      <c r="P18" s="279">
        <f ca="1">('Country Model'!P102-'Country Model'!P103)+('Country Model'!AP102-'Country Model'!AP103)</f>
        <v>211697511.68171373</v>
      </c>
      <c r="Q18" s="279">
        <f ca="1">('Country Model'!Q102-'Country Model'!Q103)+('Country Model'!AQ102-'Country Model'!AQ103)</f>
        <v>219205020.41697183</v>
      </c>
      <c r="R18" s="279">
        <f ca="1">('Country Model'!R102-'Country Model'!R103)+('Country Model'!AR102-'Country Model'!AR103)</f>
        <v>226985589.76385462</v>
      </c>
      <c r="S18" s="279">
        <f ca="1">('Country Model'!S102-'Country Model'!S103)+('Country Model'!AS102-'Country Model'!AS103)</f>
        <v>235049499.79836512</v>
      </c>
      <c r="T18" s="279">
        <f ca="1">('Country Model'!T102-'Country Model'!T103)+('Country Model'!AT102-'Country Model'!AT103)</f>
        <v>243407434.87641335</v>
      </c>
      <c r="U18" s="279">
        <f ca="1">('Country Model'!U102-'Country Model'!U103)+('Country Model'!AU102-'Country Model'!AU103)</f>
        <v>252070500.35477817</v>
      </c>
      <c r="V18" s="279">
        <f ca="1">('Country Model'!V102-'Country Model'!V103)+('Country Model'!AV102-'Country Model'!AV103)</f>
        <v>261050240.04095593</v>
      </c>
      <c r="W18" s="279">
        <f ca="1">('Country Model'!W102-'Country Model'!W103)+('Country Model'!AW102-'Country Model'!AW103)</f>
        <v>270358654.40527415</v>
      </c>
      <c r="X18" s="279">
        <f ca="1">('Country Model'!X102-'Country Model'!X103)+('Country Model'!AX102-'Country Model'!AX103)</f>
        <v>280008219.59023881</v>
      </c>
      <c r="Y18" s="279">
        <f ca="1">('Country Model'!Y102-'Country Model'!Y103)+('Country Model'!AY102-'Country Model'!AY103)</f>
        <v>290011907.2537573</v>
      </c>
      <c r="Z18" s="279">
        <f ca="1">('Country Model'!Z102-'Country Model'!Z103)+('Country Model'!AZ102-'Country Model'!AZ103)</f>
        <v>300383205.28463286</v>
      </c>
      <c r="AA18" s="279">
        <f ca="1">('Country Model'!AA102-'Country Model'!AA103)+('Country Model'!BA102-'Country Model'!BA103)</f>
        <v>311136139.43056881</v>
      </c>
      <c r="AB18" s="279">
        <f ca="1">('Country Model'!AB102-'Country Model'!AB103)+('Country Model'!BB102-'Country Model'!BB103)</f>
        <v>322285295.88085091</v>
      </c>
      <c r="AC18" s="279">
        <f ca="1">('Country Model'!AC102-'Country Model'!AC103)+('Country Model'!BC102-'Country Model'!BC103)</f>
        <v>333845844.8479076</v>
      </c>
      <c r="AD18" s="279">
        <f ca="1">('Country Model'!AD102-'Country Model'!AD103)+('Country Model'!BD102-'Country Model'!BD103)</f>
        <v>345833565.19407171</v>
      </c>
      <c r="AE18" s="312">
        <f t="shared" ca="1" si="0"/>
        <v>5532936274.041481</v>
      </c>
      <c r="AG18" s="366">
        <f t="shared" si="1"/>
        <v>14</v>
      </c>
    </row>
    <row r="19" spans="2:33" x14ac:dyDescent="0.25">
      <c r="D19" t="s">
        <v>121</v>
      </c>
      <c r="E19" s="279">
        <f ca="1">('Country Model'!E107+'Country Model'!E109)+('Country Model'!AE107+'Country Model'!AE109)</f>
        <v>0</v>
      </c>
      <c r="F19" s="279">
        <f ca="1">('Country Model'!F107+'Country Model'!F109)+('Country Model'!AF107+'Country Model'!AF109)</f>
        <v>0</v>
      </c>
      <c r="G19" s="279">
        <f ca="1">('Country Model'!G107+'Country Model'!G109)+('Country Model'!AG107+'Country Model'!AG109)</f>
        <v>0</v>
      </c>
      <c r="H19" s="279">
        <f ca="1">('Country Model'!H107+'Country Model'!H109)+('Country Model'!AH107+'Country Model'!AH109)</f>
        <v>8039644.6390237501</v>
      </c>
      <c r="I19" s="279">
        <f ca="1">('Country Model'!I107+'Country Model'!I109)+('Country Model'!AI107+'Country Model'!AI109)</f>
        <v>16644499.747102495</v>
      </c>
      <c r="J19" s="279">
        <f ca="1">('Country Model'!J107+'Country Model'!J109)+('Country Model'!AJ107+'Country Model'!AJ109)</f>
        <v>25844912.294873361</v>
      </c>
      <c r="K19" s="279">
        <f ca="1">('Country Model'!K107+'Country Model'!K109)+('Country Model'!AK107+'Country Model'!AK109)</f>
        <v>35672714.42326957</v>
      </c>
      <c r="L19" s="279">
        <f ca="1">('Country Model'!L107+'Country Model'!L109)+('Country Model'!AL107+'Country Model'!AL109)</f>
        <v>46161293.876993008</v>
      </c>
      <c r="M19" s="279">
        <f ca="1">('Country Model'!M107+'Country Model'!M109)+('Country Model'!AM107+'Country Model'!AM109)</f>
        <v>57345667.778206676</v>
      </c>
      <c r="N19" s="279">
        <f ca="1">('Country Model'!N107+'Country Model'!N109)+('Country Model'!AN107+'Country Model'!AN109)</f>
        <v>69262559.901770666</v>
      </c>
      <c r="O19" s="279">
        <f ca="1">('Country Model'!O107+'Country Model'!O109)+('Country Model'!AO107+'Country Model'!AO109)</f>
        <v>71706671.418686941</v>
      </c>
      <c r="P19" s="279">
        <f ca="1">('Country Model'!P107+'Country Model'!P109)+('Country Model'!AP107+'Country Model'!AP109)</f>
        <v>74238746.325482786</v>
      </c>
      <c r="Q19" s="279">
        <f ca="1">('Country Model'!Q107+'Country Model'!Q109)+('Country Model'!AQ107+'Country Model'!AQ109)</f>
        <v>76862037.098729551</v>
      </c>
      <c r="R19" s="279">
        <f ca="1">('Country Model'!R107+'Country Model'!R109)+('Country Model'!AR107+'Country Model'!AR109)</f>
        <v>79579920.768302143</v>
      </c>
      <c r="S19" s="279">
        <f ca="1">('Country Model'!S107+'Country Model'!S109)+('Country Model'!AS107+'Country Model'!AS109)</f>
        <v>82395903.893978253</v>
      </c>
      <c r="T19" s="279">
        <f ca="1">('Country Model'!T107+'Country Model'!T109)+('Country Model'!AT107+'Country Model'!AT109)</f>
        <v>85313627.750505835</v>
      </c>
      <c r="U19" s="279">
        <f ca="1">('Country Model'!U107+'Country Model'!U109)+('Country Model'!AU107+'Country Model'!AU109)</f>
        <v>88336873.730300114</v>
      </c>
      <c r="V19" s="279">
        <f ca="1">('Country Model'!V107+'Country Model'!V109)+('Country Model'!AV107+'Country Model'!AV109)</f>
        <v>91469568.973353446</v>
      </c>
      <c r="W19" s="279">
        <f ca="1">('Country Model'!W107+'Country Model'!W109)+('Country Model'!AW107+'Country Model'!AW109)</f>
        <v>94715792.234381467</v>
      </c>
      <c r="X19" s="279">
        <f ca="1">('Country Model'!X107+'Country Model'!X109)+('Country Model'!AX107+'Country Model'!AX109)</f>
        <v>98079779.997691855</v>
      </c>
      <c r="Y19" s="279">
        <f ca="1">('Country Model'!Y107+'Country Model'!Y109)+('Country Model'!AY107+'Country Model'!AY109)</f>
        <v>101565932.85074539</v>
      </c>
      <c r="Z19" s="279">
        <f ca="1">('Country Model'!Z107+'Country Model'!Z109)+('Country Model'!AZ107+'Country Model'!AZ109)</f>
        <v>105178822.12788649</v>
      </c>
      <c r="AA19" s="279">
        <f ca="1">('Country Model'!AA107+'Country Model'!AA109)+('Country Model'!BA107+'Country Model'!BA109)</f>
        <v>108923196.83625318</v>
      </c>
      <c r="AB19" s="279">
        <f ca="1">('Country Model'!AB107+'Country Model'!AB109)+('Country Model'!BB107+'Country Model'!BB109)</f>
        <v>112803990.8764316</v>
      </c>
      <c r="AC19" s="279">
        <f ca="1">('Country Model'!AC107+'Country Model'!AC109)+('Country Model'!BC107+'Country Model'!BC109)</f>
        <v>116826330.57100643</v>
      </c>
      <c r="AD19" s="279">
        <f ca="1">('Country Model'!AD107+'Country Model'!AD109)+('Country Model'!BD107+'Country Model'!BD109)</f>
        <v>120995542.5147687</v>
      </c>
      <c r="AE19" s="312">
        <f t="shared" ca="1" si="0"/>
        <v>1767964030.6297438</v>
      </c>
      <c r="AG19" s="366">
        <f t="shared" si="1"/>
        <v>15</v>
      </c>
    </row>
    <row r="20" spans="2:33" x14ac:dyDescent="0.25">
      <c r="D20" t="s">
        <v>122</v>
      </c>
      <c r="L20" s="279">
        <f ca="1">('Country Model'!L86-'Country Model'!L88)+('Country Model'!AL86-'Country Model'!AL88)+L12</f>
        <v>73965797.389133796</v>
      </c>
      <c r="M20" s="279">
        <f ca="1">('Country Model'!M86-'Country Model'!M88)+('Country Model'!AM86-'Country Model'!AM88)+M12</f>
        <v>76042730.639681667</v>
      </c>
      <c r="N20" s="279">
        <f ca="1">('Country Model'!N86-'Country Model'!N88)+('Country Model'!AN86-'Country Model'!AN88)+N12</f>
        <v>78182641.337117061</v>
      </c>
      <c r="O20" s="279">
        <f ca="1">('Country Model'!O86-'Country Model'!O88)+('Country Model'!AO86-'Country Model'!AO88)+O12</f>
        <v>80387604.497615948</v>
      </c>
      <c r="P20" s="279">
        <f ca="1">('Country Model'!P86-'Country Model'!P88)+('Country Model'!AP86-'Country Model'!AP88)+P12</f>
        <v>82659768.944606826</v>
      </c>
      <c r="Q20" s="279">
        <f ca="1">('Country Model'!Q86-'Country Model'!Q88)+('Country Model'!AQ86-'Country Model'!AQ88)+Q12</f>
        <v>85001360.098629415</v>
      </c>
      <c r="R20" s="279">
        <f ca="1">('Country Model'!R86-'Country Model'!R88)+('Country Model'!AR86-'Country Model'!AR88)+R12</f>
        <v>87414682.877261743</v>
      </c>
      <c r="S20" s="279">
        <f ca="1">('Country Model'!S86-'Country Model'!S88)+('Country Model'!AS86-'Country Model'!AS88)+S12</f>
        <v>89902124.709578604</v>
      </c>
      <c r="T20" s="279">
        <f ca="1">('Country Model'!T86-'Country Model'!T88)+('Country Model'!AT86-'Country Model'!AT88)+T12</f>
        <v>92466158.669790834</v>
      </c>
      <c r="U20" s="279">
        <f ca="1">('Country Model'!U86-'Country Model'!U88)+('Country Model'!AU86-'Country Model'!AU88)+U12</f>
        <v>95109346.734904304</v>
      </c>
      <c r="V20" s="279">
        <f ca="1">('Country Model'!V86-'Country Model'!V88)+('Country Model'!AV86-'Country Model'!AV88)+V12</f>
        <v>97834343.171439901</v>
      </c>
      <c r="W20" s="279">
        <f ca="1">('Country Model'!W86-'Country Model'!W88)+('Country Model'!AW86-'Country Model'!AW88)+W12</f>
        <v>100643898.05646111</v>
      </c>
      <c r="X20" s="279">
        <f ca="1">('Country Model'!X86-'Country Model'!X88)+('Country Model'!AX86-'Country Model'!AX88)+X12</f>
        <v>103540860.93837517</v>
      </c>
      <c r="Y20" s="279">
        <f ca="1">('Country Model'!Y86-'Country Model'!Y88)+('Country Model'!AY86-'Country Model'!AY88)+Y12</f>
        <v>106528184.64319789</v>
      </c>
      <c r="Z20" s="279">
        <f ca="1">('Country Model'!Z86-'Country Model'!Z88)+('Country Model'!AZ86-'Country Model'!AZ88)+Z12</f>
        <v>109608929.23220813</v>
      </c>
      <c r="AA20" s="279">
        <f ca="1">('Country Model'!AA86-'Country Model'!AA88)+('Country Model'!BA86-'Country Model'!BA88)+AA12</f>
        <v>112786266.11716297</v>
      </c>
      <c r="AB20" s="279">
        <f ca="1">('Country Model'!AB86-'Country Model'!AB88)+('Country Model'!BB86-'Country Model'!BB88)+AB12</f>
        <v>116063482.33950022</v>
      </c>
      <c r="AC20" s="279">
        <f ca="1">('Country Model'!AC86-'Country Model'!AC88)+('Country Model'!BC86-'Country Model'!BC88)+AC12</f>
        <v>119443985.02021942</v>
      </c>
      <c r="AD20" s="279">
        <f ca="1">('Country Model'!AD86-'Country Model'!AD88)+('Country Model'!BD86-'Country Model'!BD88)+AD12</f>
        <v>122931305.98741248</v>
      </c>
      <c r="AE20" s="279">
        <f ca="1">('Country Model'!AE86-'Country Model'!AE88)+('Country Model'!BE86-'Country Model'!BE88)+AE12</f>
        <v>234402580.86945096</v>
      </c>
      <c r="AG20" s="366">
        <f t="shared" si="1"/>
        <v>16</v>
      </c>
    </row>
    <row r="21" spans="2:33" x14ac:dyDescent="0.25">
      <c r="D21" t="s">
        <v>123</v>
      </c>
      <c r="L21" s="279">
        <f ca="1">IF(Tables!L$5='User Inputs'!$F$9,Tables!L$22*Tables!$L$3,IF(Tables!L5='User Inputs'!$F$9+1,Tables!L22*Tables!$M$3,IF(Tables!L5='User Inputs'!$F$9+2,Tables!L22*Tables!$N$3,IF(Tables!L5='User Inputs'!$F$9+3,Tables!L22*Tables!$O$3,IF(Tables!L5='User Inputs'!$F$9+4,Tables!L22*Tables!$P$3,L22)))))</f>
        <v>504293697.48801357</v>
      </c>
      <c r="M21" s="279">
        <f ca="1">IF(Tables!M$5='User Inputs'!$F$9,Tables!M$22*Tables!$L$3,IF(Tables!M5='User Inputs'!$F$9+1,Tables!M22*Tables!$M$3,IF(Tables!M5='User Inputs'!$F$9+2,Tables!M22*Tables!$N$3,IF(Tables!M5='User Inputs'!$F$9+3,Tables!M22*Tables!$O$3,IF(Tables!M5='User Inputs'!$F$9+4,Tables!M22*Tables!$P$3,M22)))))</f>
        <v>567129509.79665101</v>
      </c>
      <c r="N21" s="279">
        <f ca="1">IF(Tables!N$5='User Inputs'!$F$9,Tables!N$22*Tables!$L$3,IF(Tables!N5='User Inputs'!$F$9+1,Tables!N22*Tables!$M$3,IF(Tables!N5='User Inputs'!$F$9+2,Tables!N22*Tables!$N$3,IF(Tables!N5='User Inputs'!$F$9+3,Tables!N22*Tables!$O$3,IF(Tables!N5='User Inputs'!$F$9+4,Tables!N22*Tables!$P$3,N22)))))</f>
        <v>634522625.2668581</v>
      </c>
      <c r="O21" s="279">
        <f ca="1">IF(Tables!O$5='User Inputs'!$F$9,Tables!O$22*Tables!$L$3,IF(Tables!O5='User Inputs'!$F$9+1,Tables!O22*Tables!$M$3,IF(Tables!O5='User Inputs'!$F$9+2,Tables!O22*Tables!$N$3,IF(Tables!O5='User Inputs'!$F$9+3,Tables!O22*Tables!$O$3,IF(Tables!O5='User Inputs'!$F$9+4,Tables!O22*Tables!$P$3,O22)))))</f>
        <v>649460445.99546278</v>
      </c>
      <c r="P21" s="279">
        <f ca="1">IF(Tables!P$5='User Inputs'!$F$9,Tables!P$22*Tables!$L$3,IF(Tables!P5='User Inputs'!$F$9+1,Tables!P22*Tables!$M$3,IF(Tables!P5='User Inputs'!$F$9+2,Tables!P22*Tables!$N$3,IF(Tables!P5='User Inputs'!$F$9+3,Tables!P22*Tables!$O$3,IF(Tables!P5='User Inputs'!$F$9+4,Tables!P22*Tables!$P$3,P22)))))</f>
        <v>66473528.874904037</v>
      </c>
      <c r="Q21" s="279">
        <f ca="1">IF(Tables!Q$5='User Inputs'!$F$9,Tables!Q$22*Tables!$L$3,IF(Tables!Q5='User Inputs'!$F$9+1,Tables!Q22*Tables!$M$3,IF(Tables!Q5='User Inputs'!$F$9+2,Tables!Q22*Tables!$N$3,IF(Tables!Q5='User Inputs'!$F$9+3,Tables!Q22*Tables!$O$3,IF(Tables!Q5='User Inputs'!$F$9+4,Tables!Q22*Tables!$P$3,Q22)))))</f>
        <v>204106244.89261964</v>
      </c>
      <c r="R21" s="279">
        <f ca="1">IF(Tables!R$5='User Inputs'!$F$9,Tables!R$22*Tables!$L$3,IF(Tables!R5='User Inputs'!$F$9+1,Tables!R22*Tables!$M$3,IF(Tables!R5='User Inputs'!$F$9+2,Tables!R22*Tables!$N$3,IF(Tables!R5='User Inputs'!$F$9+3,Tables!R22*Tables!$O$3,IF(Tables!R5='User Inputs'!$F$9+4,Tables!R22*Tables!$P$3,R22)))))</f>
        <v>348162074.03749645</v>
      </c>
      <c r="S21" s="279">
        <f ca="1">IF(Tables!S$5='User Inputs'!$F$9,Tables!S$22*Tables!$L$3,IF(Tables!S5='User Inputs'!$F$9+1,Tables!S22*Tables!$M$3,IF(Tables!S5='User Inputs'!$F$9+2,Tables!S22*Tables!$N$3,IF(Tables!S5='User Inputs'!$F$9+3,Tables!S22*Tables!$O$3,IF(Tables!S5='User Inputs'!$F$9+4,Tables!S22*Tables!$P$3,S22)))))</f>
        <v>534489396.22156882</v>
      </c>
      <c r="T21" s="279">
        <f ca="1">IF(Tables!T$5='User Inputs'!$F$9,Tables!T$22*Tables!$L$3,IF(Tables!T5='User Inputs'!$F$9+1,Tables!T22*Tables!$M$3,IF(Tables!T5='User Inputs'!$F$9+2,Tables!T22*Tables!$N$3,IF(Tables!T5='User Inputs'!$F$9+3,Tables!T22*Tables!$O$3,IF(Tables!T5='User Inputs'!$F$9+4,Tables!T22*Tables!$P$3,T22)))))</f>
        <v>729346660.97773302</v>
      </c>
      <c r="U21" s="279">
        <f ca="1">IF(Tables!U$5='User Inputs'!$F$9,Tables!U$22*Tables!$L$3,IF(Tables!U5='User Inputs'!$F$9+1,Tables!U22*Tables!$M$3,IF(Tables!U5='User Inputs'!$F$9+2,Tables!U22*Tables!$N$3,IF(Tables!U5='User Inputs'!$F$9+3,Tables!U22*Tables!$O$3,IF(Tables!U5='User Inputs'!$F$9+4,Tables!U22*Tables!$P$3,U22)))))</f>
        <v>746414044.82336748</v>
      </c>
      <c r="V21" s="279">
        <f ca="1">IF(Tables!V$5='User Inputs'!$F$9,Tables!V$22*Tables!$L$3,IF(Tables!V5='User Inputs'!$F$9+1,Tables!V22*Tables!$M$3,IF(Tables!V5='User Inputs'!$F$9+2,Tables!V22*Tables!$N$3,IF(Tables!V5='User Inputs'!$F$9+3,Tables!V22*Tables!$O$3,IF(Tables!V5='User Inputs'!$F$9+4,Tables!V22*Tables!$P$3,V22)))))</f>
        <v>763862308.18440032</v>
      </c>
      <c r="W21" s="279">
        <f ca="1">IF(Tables!W$5='User Inputs'!$F$9,Tables!W$22*Tables!$L$3,IF(Tables!W5='User Inputs'!$F$9+1,Tables!W22*Tables!$M$3,IF(Tables!W5='User Inputs'!$F$9+2,Tables!W22*Tables!$N$3,IF(Tables!W5='User Inputs'!$F$9+3,Tables!W22*Tables!$O$3,IF(Tables!W5='User Inputs'!$F$9+4,Tables!W22*Tables!$P$3,W22)))))</f>
        <v>781699210.71313286</v>
      </c>
      <c r="X21" s="279">
        <f ca="1">IF(Tables!X$5='User Inputs'!$F$9,Tables!X$22*Tables!$L$3,IF(Tables!X5='User Inputs'!$F$9+1,Tables!X22*Tables!$M$3,IF(Tables!X5='User Inputs'!$F$9+2,Tables!X22*Tables!$N$3,IF(Tables!X5='User Inputs'!$F$9+3,Tables!X22*Tables!$O$3,IF(Tables!X5='User Inputs'!$F$9+4,Tables!X22*Tables!$P$3,X22)))))</f>
        <v>799932645.04095173</v>
      </c>
      <c r="Y21" s="279">
        <f ca="1">IF(Tables!Y$5='User Inputs'!$F$9,Tables!Y$22*Tables!$L$3,IF(Tables!Y5='User Inputs'!$F$9+1,Tables!Y22*Tables!$M$3,IF(Tables!Y5='User Inputs'!$F$9+2,Tables!Y22*Tables!$N$3,IF(Tables!Y5='User Inputs'!$F$9+3,Tables!Y22*Tables!$O$3,IF(Tables!Y5='User Inputs'!$F$9+4,Tables!Y22*Tables!$P$3,Y22)))))</f>
        <v>818570638.48997355</v>
      </c>
      <c r="Z21" s="279">
        <f ca="1">IF(Tables!Z$5='User Inputs'!$F$9,Tables!Z$22*Tables!$L$3,IF(Tables!Z5='User Inputs'!$F$9+1,Tables!Z22*Tables!$M$3,IF(Tables!Z5='User Inputs'!$F$9+2,Tables!Z22*Tables!$N$3,IF(Tables!Z5='User Inputs'!$F$9+3,Tables!Z22*Tables!$O$3,IF(Tables!Z5='User Inputs'!$F$9+4,Tables!Z22*Tables!$P$3,Z22)))))</f>
        <v>837621354.82142425</v>
      </c>
      <c r="AA21" s="279">
        <f ca="1">IF(Tables!AA$5='User Inputs'!$F$9,Tables!AA$22*Tables!$L$3,IF(Tables!AA5='User Inputs'!$F$9+1,Tables!AA22*Tables!$M$3,IF(Tables!AA5='User Inputs'!$F$9+2,Tables!AA22*Tables!$N$3,IF(Tables!AA5='User Inputs'!$F$9+3,Tables!AA22*Tables!$O$3,IF(Tables!AA5='User Inputs'!$F$9+4,Tables!AA22*Tables!$P$3,AA22)))))</f>
        <v>857093096.0251236</v>
      </c>
      <c r="AB21" s="279">
        <f ca="1">IF(Tables!AB$5='User Inputs'!$F$9,Tables!AB$22*Tables!$L$3,IF(Tables!AB5='User Inputs'!$F$9+1,Tables!AB22*Tables!$M$3,IF(Tables!AB5='User Inputs'!$F$9+2,Tables!AB22*Tables!$N$3,IF(Tables!AB5='User Inputs'!$F$9+3,Tables!AB22*Tables!$O$3,IF(Tables!AB5='User Inputs'!$F$9+4,Tables!AB22*Tables!$P$3,AB22)))))</f>
        <v>876994304.15491521</v>
      </c>
      <c r="AC21" s="279">
        <f ca="1">IF(Tables!AC$5='User Inputs'!$F$9,Tables!AC$22*Tables!$L$3,IF(Tables!AC5='User Inputs'!$F$9+1,Tables!AC22*Tables!$M$3,IF(Tables!AC5='User Inputs'!$F$9+2,Tables!AC22*Tables!$N$3,IF(Tables!AC5='User Inputs'!$F$9+3,Tables!AC22*Tables!$O$3,IF(Tables!AC5='User Inputs'!$F$9+4,Tables!AC22*Tables!$P$3,AC22)))))</f>
        <v>897333563.21538985</v>
      </c>
      <c r="AD21" s="279">
        <f ca="1">IF(Tables!AD$5='User Inputs'!$F$9,Tables!AD$22*Tables!$L$3,IF(Tables!AD5='User Inputs'!$F$9+1,Tables!AD22*Tables!$M$3,IF(Tables!AD5='User Inputs'!$F$9+2,Tables!AD22*Tables!$N$3,IF(Tables!AD5='User Inputs'!$F$9+3,Tables!AD22*Tables!$O$3,IF(Tables!AD5='User Inputs'!$F$9+4,Tables!AD22*Tables!$P$3,AD22)))))</f>
        <v>918119601.10578978</v>
      </c>
      <c r="AE21" s="279">
        <f ca="1">IF(Tables!AE$5='User Inputs'!$F$9,Tables!AE$22*Tables!$L$3,IF(Tables!AE5='User Inputs'!$F$9+1,Tables!AE22*Tables!$M$3,IF(Tables!AE5='User Inputs'!$F$9+2,Tables!AE22*Tables!$N$3,IF(Tables!AE5='User Inputs'!$F$9+3,Tables!AE22*Tables!$O$3,IF(Tables!AE5='User Inputs'!$F$9+4,Tables!AE22*Tables!$P$3,AE22)))))</f>
        <v>15582987065.806683</v>
      </c>
      <c r="AG21" s="366">
        <f t="shared" si="1"/>
        <v>17</v>
      </c>
    </row>
    <row r="22" spans="2:33" s="207" customFormat="1" x14ac:dyDescent="0.25">
      <c r="C22" s="207" t="s">
        <v>124</v>
      </c>
      <c r="E22" s="313">
        <f t="shared" ref="E22:AD22" ca="1" si="3">SUM(E11:E19)</f>
        <v>0</v>
      </c>
      <c r="F22" s="313">
        <f t="shared" ca="1" si="3"/>
        <v>0</v>
      </c>
      <c r="G22" s="313">
        <f t="shared" ca="1" si="3"/>
        <v>0</v>
      </c>
      <c r="H22" s="313">
        <f t="shared" ca="1" si="3"/>
        <v>281514264.37875205</v>
      </c>
      <c r="I22" s="313">
        <f t="shared" ca="1" si="3"/>
        <v>333176229.82029188</v>
      </c>
      <c r="J22" s="313">
        <f t="shared" ca="1" si="3"/>
        <v>387379421.68869942</v>
      </c>
      <c r="K22" s="313">
        <f t="shared" ca="1" si="3"/>
        <v>444457329.0582279</v>
      </c>
      <c r="L22" s="313">
        <f t="shared" ca="1" si="3"/>
        <v>504293697.48801357</v>
      </c>
      <c r="M22" s="313">
        <f t="shared" ca="1" si="3"/>
        <v>567129509.79665101</v>
      </c>
      <c r="N22" s="313">
        <f t="shared" ca="1" si="3"/>
        <v>634522625.2668581</v>
      </c>
      <c r="O22" s="313">
        <f t="shared" ca="1" si="3"/>
        <v>649460445.99546278</v>
      </c>
      <c r="P22" s="313">
        <f t="shared" ca="1" si="3"/>
        <v>664735288.74904037</v>
      </c>
      <c r="Q22" s="313">
        <f t="shared" ca="1" si="3"/>
        <v>680354149.64206553</v>
      </c>
      <c r="R22" s="313">
        <f t="shared" ca="1" si="3"/>
        <v>696324148.0749929</v>
      </c>
      <c r="S22" s="313">
        <f t="shared" ca="1" si="3"/>
        <v>712652528.29542506</v>
      </c>
      <c r="T22" s="313">
        <f t="shared" ca="1" si="3"/>
        <v>729346660.97773302</v>
      </c>
      <c r="U22" s="313">
        <f t="shared" ca="1" si="3"/>
        <v>746414044.82336748</v>
      </c>
      <c r="V22" s="313">
        <f t="shared" ca="1" si="3"/>
        <v>763862308.18440032</v>
      </c>
      <c r="W22" s="313">
        <f t="shared" ca="1" si="3"/>
        <v>781699210.71313286</v>
      </c>
      <c r="X22" s="313">
        <f t="shared" ca="1" si="3"/>
        <v>799932645.04095173</v>
      </c>
      <c r="Y22" s="313">
        <f t="shared" ca="1" si="3"/>
        <v>818570638.48997355</v>
      </c>
      <c r="Z22" s="313">
        <f t="shared" ca="1" si="3"/>
        <v>837621354.82142425</v>
      </c>
      <c r="AA22" s="313">
        <f t="shared" ca="1" si="3"/>
        <v>857093096.0251236</v>
      </c>
      <c r="AB22" s="313">
        <f t="shared" ca="1" si="3"/>
        <v>876994304.15491521</v>
      </c>
      <c r="AC22" s="313">
        <f t="shared" ca="1" si="3"/>
        <v>897333563.21538985</v>
      </c>
      <c r="AD22" s="313">
        <f t="shared" ca="1" si="3"/>
        <v>918119601.10578978</v>
      </c>
      <c r="AE22" s="314">
        <f t="shared" ca="1" si="0"/>
        <v>15582987065.806683</v>
      </c>
      <c r="AG22" s="366">
        <f t="shared" si="1"/>
        <v>18</v>
      </c>
    </row>
    <row r="23" spans="2:33" s="207" customFormat="1" x14ac:dyDescent="0.25">
      <c r="C23" s="315" t="s">
        <v>125</v>
      </c>
      <c r="D23" s="315"/>
      <c r="E23" s="316">
        <f t="shared" ref="E23:AD23" ca="1" si="4">E22-E10</f>
        <v>0</v>
      </c>
      <c r="F23" s="316">
        <f t="shared" ca="1" si="4"/>
        <v>0</v>
      </c>
      <c r="G23" s="316">
        <f t="shared" ca="1" si="4"/>
        <v>0</v>
      </c>
      <c r="H23" s="316">
        <f t="shared" ca="1" si="4"/>
        <v>444260331.15644461</v>
      </c>
      <c r="I23" s="316">
        <f t="shared" ca="1" si="4"/>
        <v>461894763.23706293</v>
      </c>
      <c r="J23" s="316">
        <f t="shared" ca="1" si="4"/>
        <v>530992928.5298987</v>
      </c>
      <c r="K23" s="316">
        <f t="shared" ca="1" si="4"/>
        <v>648327939.08168244</v>
      </c>
      <c r="L23" s="316">
        <f t="shared" ca="1" si="4"/>
        <v>680024351.80875361</v>
      </c>
      <c r="M23" s="316">
        <f ca="1">M22-M10</f>
        <v>760147700.05868578</v>
      </c>
      <c r="N23" s="316">
        <f t="shared" ca="1" si="4"/>
        <v>845693446.16534293</v>
      </c>
      <c r="O23" s="316">
        <f t="shared" ca="1" si="4"/>
        <v>797823659.50495946</v>
      </c>
      <c r="P23" s="316">
        <f t="shared" ca="1" si="4"/>
        <v>817137257.81118214</v>
      </c>
      <c r="Q23" s="316">
        <f t="shared" ca="1" si="4"/>
        <v>836912820.99217427</v>
      </c>
      <c r="R23" s="316">
        <f t="shared" ca="1" si="4"/>
        <v>857161206.07187867</v>
      </c>
      <c r="S23" s="316">
        <f t="shared" ca="1" si="4"/>
        <v>877893523.37140083</v>
      </c>
      <c r="T23" s="316">
        <f t="shared" ca="1" si="4"/>
        <v>899121142.81793356</v>
      </c>
      <c r="U23" s="316">
        <f t="shared" ca="1" si="4"/>
        <v>920855700.45763505</v>
      </c>
      <c r="V23" s="316">
        <f t="shared" ca="1" si="4"/>
        <v>943109105.18234551</v>
      </c>
      <c r="W23" s="316">
        <f t="shared" ca="1" si="4"/>
        <v>965893545.68062866</v>
      </c>
      <c r="X23" s="316">
        <f t="shared" ca="1" si="4"/>
        <v>989221497.62428439</v>
      </c>
      <c r="Y23" s="316">
        <f t="shared" ca="1" si="4"/>
        <v>1013105731.1021633</v>
      </c>
      <c r="Z23" s="316">
        <f t="shared" ca="1" si="4"/>
        <v>1037559318.3138561</v>
      </c>
      <c r="AA23" s="316">
        <f t="shared" ca="1" si="4"/>
        <v>1062595641.5366163</v>
      </c>
      <c r="AB23" s="316">
        <f t="shared" ca="1" si="4"/>
        <v>1088228401.3797078</v>
      </c>
      <c r="AC23" s="316">
        <f t="shared" ca="1" si="4"/>
        <v>1114471625.3412631</v>
      </c>
      <c r="AD23" s="316">
        <f t="shared" ca="1" si="4"/>
        <v>1141339676.683677</v>
      </c>
      <c r="AE23" s="317">
        <f t="shared" ca="1" si="0"/>
        <v>19733771313.909576</v>
      </c>
      <c r="AG23" s="366">
        <f t="shared" si="1"/>
        <v>19</v>
      </c>
    </row>
    <row r="24" spans="2:33" x14ac:dyDescent="0.25">
      <c r="AE24" s="312"/>
      <c r="AG24" s="366">
        <f t="shared" si="1"/>
        <v>20</v>
      </c>
    </row>
    <row r="25" spans="2:33" x14ac:dyDescent="0.25">
      <c r="B25" t="s">
        <v>126</v>
      </c>
      <c r="AE25" s="312"/>
      <c r="AG25" s="366">
        <f t="shared" si="1"/>
        <v>21</v>
      </c>
    </row>
    <row r="26" spans="2:33" x14ac:dyDescent="0.25">
      <c r="D26" t="str">
        <f>'Country Model'!C28</f>
        <v>Population numbers to be reached with Water</v>
      </c>
      <c r="E26" s="318"/>
      <c r="F26" s="318"/>
      <c r="G26" s="318"/>
      <c r="H26" s="279">
        <f ca="1">'Country Model'!H28+'Country Model'!AH28</f>
        <v>862606.5100413172</v>
      </c>
      <c r="I26" s="279">
        <f ca="1">'Country Model'!I28+'Country Model'!AI28</f>
        <v>862606.5100413172</v>
      </c>
      <c r="J26" s="279">
        <f ca="1">'Country Model'!J28+'Country Model'!AJ28</f>
        <v>862606.5100413172</v>
      </c>
      <c r="K26" s="279">
        <f ca="1">'Country Model'!K28+'Country Model'!AK28</f>
        <v>862606.5100413172</v>
      </c>
      <c r="L26" s="279">
        <f ca="1">'Country Model'!L28+'Country Model'!AL28</f>
        <v>862606.5100413172</v>
      </c>
      <c r="M26" s="279">
        <f ca="1">'Country Model'!M28+'Country Model'!AM28</f>
        <v>862606.5100413172</v>
      </c>
      <c r="N26" s="279">
        <f ca="1">'Country Model'!N28+'Country Model'!AN28</f>
        <v>862606.5100413172</v>
      </c>
      <c r="O26" s="279">
        <f ca="1">'Country Model'!O28+'Country Model'!AO28</f>
        <v>256969.19622588274</v>
      </c>
      <c r="P26" s="279">
        <f ca="1">'Country Model'!P28+'Country Model'!AP28</f>
        <v>264261.74653201387</v>
      </c>
      <c r="Q26" s="279">
        <f ca="1">'Country Model'!Q28+'Country Model'!AQ28</f>
        <v>271778.15616424894</v>
      </c>
      <c r="R26" s="279">
        <f ca="1">'Country Model'!R28+'Country Model'!AR28</f>
        <v>279525.89080628194</v>
      </c>
      <c r="S26" s="279">
        <f ca="1">'Country Model'!S28+'Country Model'!AS28</f>
        <v>287512.68441100395</v>
      </c>
      <c r="T26" s="279">
        <f ca="1">'Country Model'!T28+'Country Model'!AT28</f>
        <v>295746.54941708362</v>
      </c>
      <c r="U26" s="279">
        <f ca="1">'Country Model'!U28+'Country Model'!AU28</f>
        <v>304235.7873706345</v>
      </c>
      <c r="V26" s="279">
        <f ca="1">'Country Model'!V28+'Country Model'!AV28</f>
        <v>312988.99996845284</v>
      </c>
      <c r="W26" s="279">
        <f ca="1">'Country Model'!W28+'Country Model'!AW28</f>
        <v>322015.1005399609</v>
      </c>
      <c r="X26" s="279">
        <f ca="1">'Country Model'!X28+'Country Model'!AX28</f>
        <v>331323.32598576043</v>
      </c>
      <c r="Y26" s="279">
        <f ca="1">'Country Model'!Y28+'Country Model'!AY28</f>
        <v>340923.24919139873</v>
      </c>
      <c r="Z26" s="279">
        <f ca="1">'Country Model'!Z28+'Country Model'!AZ28</f>
        <v>350824.79193569068</v>
      </c>
      <c r="AA26" s="279">
        <f ca="1">'Country Model'!AA28+'Country Model'!BA28</f>
        <v>361038.23831384024</v>
      </c>
      <c r="AB26" s="279">
        <f ca="1">'Country Model'!AB28+'Country Model'!BB28</f>
        <v>371574.24869632581</v>
      </c>
      <c r="AC26" s="279">
        <f ca="1">'Country Model'!AC28+'Country Model'!BC28</f>
        <v>382443.87424545782</v>
      </c>
      <c r="AD26" s="279">
        <f ca="1">'Country Model'!AD28+'Country Model'!BD28</f>
        <v>393658.57201240631</v>
      </c>
      <c r="AE26" s="279">
        <f ca="1">SUM(H26:AD26)</f>
        <v>11165065.982105661</v>
      </c>
      <c r="AG26" s="366">
        <f t="shared" si="1"/>
        <v>22</v>
      </c>
    </row>
    <row r="27" spans="2:33" x14ac:dyDescent="0.25">
      <c r="D27" t="str">
        <f>'Country Model'!C29</f>
        <v>Population numbers to be reached with Sanitation</v>
      </c>
      <c r="E27" s="318"/>
      <c r="F27" s="318"/>
      <c r="G27" s="318"/>
      <c r="H27" s="279">
        <f ca="1">'Country Model'!H29+'Country Model'!AH29</f>
        <v>1022458.619633154</v>
      </c>
      <c r="I27" s="279">
        <f ca="1">'Country Model'!I29+'Country Model'!AI29</f>
        <v>1022458.619633154</v>
      </c>
      <c r="J27" s="279">
        <f ca="1">'Country Model'!J29+'Country Model'!AJ29</f>
        <v>1022458.619633154</v>
      </c>
      <c r="K27" s="279">
        <f ca="1">'Country Model'!K29+'Country Model'!AK29</f>
        <v>1022458.619633154</v>
      </c>
      <c r="L27" s="279">
        <f ca="1">'Country Model'!L29+'Country Model'!AL29</f>
        <v>1022458.619633154</v>
      </c>
      <c r="M27" s="279">
        <f ca="1">'Country Model'!M29+'Country Model'!AM29</f>
        <v>1022458.619633154</v>
      </c>
      <c r="N27" s="279">
        <f ca="1">'Country Model'!N29+'Country Model'!AN29</f>
        <v>1022458.619633154</v>
      </c>
      <c r="O27" s="279">
        <f ca="1">'Country Model'!O29+'Country Model'!AO29</f>
        <v>256969.19622588274</v>
      </c>
      <c r="P27" s="279">
        <f ca="1">'Country Model'!P29+'Country Model'!AP29</f>
        <v>264261.74653201387</v>
      </c>
      <c r="Q27" s="279">
        <f ca="1">'Country Model'!Q29+'Country Model'!AQ29</f>
        <v>271778.15616424894</v>
      </c>
      <c r="R27" s="279">
        <f ca="1">'Country Model'!R29+'Country Model'!AR29</f>
        <v>279525.89080628194</v>
      </c>
      <c r="S27" s="279">
        <f ca="1">'Country Model'!S29+'Country Model'!AS29</f>
        <v>287512.68441100395</v>
      </c>
      <c r="T27" s="279">
        <f ca="1">'Country Model'!T29+'Country Model'!AT29</f>
        <v>295746.54941708362</v>
      </c>
      <c r="U27" s="279">
        <f ca="1">'Country Model'!U29+'Country Model'!AU29</f>
        <v>304235.7873706345</v>
      </c>
      <c r="V27" s="279">
        <f ca="1">'Country Model'!V29+'Country Model'!AV29</f>
        <v>312988.99996845284</v>
      </c>
      <c r="W27" s="279">
        <f ca="1">'Country Model'!W29+'Country Model'!AW29</f>
        <v>322015.1005399609</v>
      </c>
      <c r="X27" s="279">
        <f ca="1">'Country Model'!X29+'Country Model'!AX29</f>
        <v>331323.32598576043</v>
      </c>
      <c r="Y27" s="279">
        <f ca="1">'Country Model'!Y29+'Country Model'!AY29</f>
        <v>340923.24919139873</v>
      </c>
      <c r="Z27" s="279">
        <f ca="1">'Country Model'!Z29+'Country Model'!AZ29</f>
        <v>350824.79193569068</v>
      </c>
      <c r="AA27" s="279">
        <f ca="1">'Country Model'!AA29+'Country Model'!BA29</f>
        <v>361038.23831384024</v>
      </c>
      <c r="AB27" s="279">
        <f ca="1">'Country Model'!AB29+'Country Model'!BB29</f>
        <v>371574.24869632581</v>
      </c>
      <c r="AC27" s="279">
        <f ca="1">'Country Model'!AC29+'Country Model'!BC29</f>
        <v>382443.87424545782</v>
      </c>
      <c r="AD27" s="279">
        <f ca="1">'Country Model'!AD29+'Country Model'!BD29</f>
        <v>393658.57201240631</v>
      </c>
      <c r="AE27" s="279">
        <f ca="1">SUM(H27:AD27)</f>
        <v>12284030.74924852</v>
      </c>
      <c r="AG27" s="366">
        <f t="shared" si="1"/>
        <v>23</v>
      </c>
    </row>
    <row r="28" spans="2:33" x14ac:dyDescent="0.25">
      <c r="D28" t="str">
        <f>'Country Model'!C30</f>
        <v>Population numbers to be reached with Hygiene</v>
      </c>
      <c r="E28" s="318"/>
      <c r="F28" s="318"/>
      <c r="G28" s="318"/>
      <c r="H28" s="279">
        <f ca="1">'Country Model'!H30+'Country Model'!AH30</f>
        <v>1196308.2437147866</v>
      </c>
      <c r="I28" s="279">
        <f ca="1">'Country Model'!I30+'Country Model'!AI30</f>
        <v>1196308.2437147866</v>
      </c>
      <c r="J28" s="279">
        <f ca="1">'Country Model'!J30+'Country Model'!AJ30</f>
        <v>1196308.2437147866</v>
      </c>
      <c r="K28" s="279">
        <f ca="1">'Country Model'!K30+'Country Model'!AK30</f>
        <v>1196308.2437147866</v>
      </c>
      <c r="L28" s="279">
        <f ca="1">'Country Model'!L30+'Country Model'!AL30</f>
        <v>1196308.2437147866</v>
      </c>
      <c r="M28" s="279">
        <f ca="1">'Country Model'!M30+'Country Model'!AM30</f>
        <v>1196308.2437147866</v>
      </c>
      <c r="N28" s="279">
        <f ca="1">'Country Model'!N30+'Country Model'!AN30</f>
        <v>1196308.2437147866</v>
      </c>
      <c r="O28" s="279">
        <f ca="1">'Country Model'!O30+'Country Model'!AO30</f>
        <v>256969.19622588274</v>
      </c>
      <c r="P28" s="279">
        <f ca="1">'Country Model'!P30+'Country Model'!AP30</f>
        <v>264261.74653201387</v>
      </c>
      <c r="Q28" s="279">
        <f ca="1">'Country Model'!Q30+'Country Model'!AQ30</f>
        <v>271778.15616424894</v>
      </c>
      <c r="R28" s="279">
        <f ca="1">'Country Model'!R30+'Country Model'!AR30</f>
        <v>279525.89080628194</v>
      </c>
      <c r="S28" s="279">
        <f ca="1">'Country Model'!S30+'Country Model'!AS30</f>
        <v>287512.68441100395</v>
      </c>
      <c r="T28" s="279">
        <f ca="1">'Country Model'!T30+'Country Model'!AT30</f>
        <v>295746.54941708362</v>
      </c>
      <c r="U28" s="279">
        <f ca="1">'Country Model'!U30+'Country Model'!AU30</f>
        <v>304235.7873706345</v>
      </c>
      <c r="V28" s="279">
        <f ca="1">'Country Model'!V30+'Country Model'!AV30</f>
        <v>312988.99996845284</v>
      </c>
      <c r="W28" s="279">
        <f ca="1">'Country Model'!W30+'Country Model'!AW30</f>
        <v>322015.1005399609</v>
      </c>
      <c r="X28" s="279">
        <f ca="1">'Country Model'!X30+'Country Model'!AX30</f>
        <v>331323.32598576043</v>
      </c>
      <c r="Y28" s="279">
        <f ca="1">'Country Model'!Y30+'Country Model'!AY30</f>
        <v>340923.24919139873</v>
      </c>
      <c r="Z28" s="279">
        <f ca="1">'Country Model'!Z30+'Country Model'!AZ30</f>
        <v>350824.79193569068</v>
      </c>
      <c r="AA28" s="279">
        <f ca="1">'Country Model'!AA30+'Country Model'!BA30</f>
        <v>361038.23831384024</v>
      </c>
      <c r="AB28" s="279">
        <f ca="1">'Country Model'!AB30+'Country Model'!BB30</f>
        <v>371574.24869632581</v>
      </c>
      <c r="AC28" s="279">
        <f ca="1">'Country Model'!AC30+'Country Model'!BC30</f>
        <v>382443.87424545782</v>
      </c>
      <c r="AD28" s="279">
        <f ca="1">'Country Model'!AD30+'Country Model'!BD30</f>
        <v>393658.57201240631</v>
      </c>
      <c r="AE28" s="279">
        <f ca="1">SUM(H28:AD28)</f>
        <v>13500978.11781995</v>
      </c>
      <c r="AG28" s="366">
        <f t="shared" si="1"/>
        <v>24</v>
      </c>
    </row>
    <row r="29" spans="2:33" x14ac:dyDescent="0.25">
      <c r="D29" t="str">
        <f>'Country Model'!C31</f>
        <v>Population numbers to be reached with OCV (with WASH)</v>
      </c>
      <c r="E29" s="318"/>
      <c r="F29" s="318"/>
      <c r="G29" s="318"/>
      <c r="H29" s="279">
        <f ca="1">'Country Model'!H31+'Country Model'!AH31</f>
        <v>7014147.2999999998</v>
      </c>
      <c r="I29" s="279">
        <f ca="1">'Country Model'!I31+'Country Model'!AI31</f>
        <v>0</v>
      </c>
      <c r="J29" s="279">
        <f ca="1">'Country Model'!J31+'Country Model'!AJ31</f>
        <v>0</v>
      </c>
      <c r="K29" s="279">
        <f ca="1">'Country Model'!K31+'Country Model'!AK31</f>
        <v>7584536.3960946146</v>
      </c>
      <c r="L29" s="279">
        <f ca="1">'Country Model'!L31+'Country Model'!AL31</f>
        <v>0</v>
      </c>
      <c r="M29" s="279">
        <f ca="1">'Country Model'!M31+'Country Model'!AM31</f>
        <v>0</v>
      </c>
      <c r="N29" s="279">
        <f ca="1">'Country Model'!N31+'Country Model'!AN31</f>
        <v>0</v>
      </c>
      <c r="O29" s="279">
        <f ca="1">'Country Model'!O31+'Country Model'!AO31</f>
        <v>0</v>
      </c>
      <c r="P29" s="279">
        <f ca="1">'Country Model'!P31+'Country Model'!AP31</f>
        <v>0</v>
      </c>
      <c r="Q29" s="279">
        <f ca="1">'Country Model'!Q31+'Country Model'!AQ31</f>
        <v>0</v>
      </c>
      <c r="R29" s="279">
        <f ca="1">'Country Model'!R31+'Country Model'!AR31</f>
        <v>0</v>
      </c>
      <c r="S29" s="279">
        <f ca="1">'Country Model'!S31+'Country Model'!AS31</f>
        <v>0</v>
      </c>
      <c r="T29" s="279">
        <f ca="1">'Country Model'!T31+'Country Model'!AT31</f>
        <v>0</v>
      </c>
      <c r="U29" s="279">
        <f ca="1">'Country Model'!U31+'Country Model'!AU31</f>
        <v>0</v>
      </c>
      <c r="V29" s="279">
        <f ca="1">'Country Model'!V31+'Country Model'!AV31</f>
        <v>0</v>
      </c>
      <c r="W29" s="279">
        <f ca="1">'Country Model'!W31+'Country Model'!AW31</f>
        <v>0</v>
      </c>
      <c r="X29" s="279">
        <f ca="1">'Country Model'!X31+'Country Model'!AX31</f>
        <v>0</v>
      </c>
      <c r="Y29" s="279">
        <f ca="1">'Country Model'!Y31+'Country Model'!AY31</f>
        <v>0</v>
      </c>
      <c r="Z29" s="279">
        <f ca="1">'Country Model'!Z31+'Country Model'!AZ31</f>
        <v>0</v>
      </c>
      <c r="AA29" s="279">
        <f ca="1">'Country Model'!AA31+'Country Model'!BA31</f>
        <v>0</v>
      </c>
      <c r="AB29" s="279">
        <f ca="1">'Country Model'!AB31+'Country Model'!BB31</f>
        <v>0</v>
      </c>
      <c r="AC29" s="279">
        <f ca="1">'Country Model'!AC31+'Country Model'!BC31</f>
        <v>0</v>
      </c>
      <c r="AD29" s="279">
        <f ca="1">'Country Model'!AD31+'Country Model'!BD31</f>
        <v>0</v>
      </c>
      <c r="AE29" s="279">
        <f ca="1">SUM(H29:AD29)</f>
        <v>14598683.696094614</v>
      </c>
      <c r="AG29" s="366">
        <f t="shared" si="1"/>
        <v>25</v>
      </c>
    </row>
    <row r="30" spans="2:33" x14ac:dyDescent="0.25">
      <c r="D30" t="str">
        <f>'Country Model'!C32</f>
        <v>Population numbers to be reached with OCV (alone)</v>
      </c>
      <c r="E30" s="318"/>
      <c r="F30" s="318"/>
      <c r="G30" s="318"/>
      <c r="H30" s="279">
        <f ca="1">'Country Model'!H32+'Country Model'!AH32</f>
        <v>7014147.2999999998</v>
      </c>
      <c r="I30" s="279">
        <f ca="1">'Country Model'!I32+'Country Model'!AI32</f>
        <v>0</v>
      </c>
      <c r="J30" s="279">
        <f ca="1">'Country Model'!J32+'Country Model'!AJ32</f>
        <v>0</v>
      </c>
      <c r="K30" s="279">
        <f ca="1">'Country Model'!K32+'Country Model'!AK32</f>
        <v>7584536.3960946146</v>
      </c>
      <c r="L30" s="279">
        <f ca="1">'Country Model'!L32+'Country Model'!AL32</f>
        <v>0</v>
      </c>
      <c r="M30" s="279">
        <f ca="1">'Country Model'!M32+'Country Model'!AM32</f>
        <v>0</v>
      </c>
      <c r="N30" s="279">
        <f ca="1">'Country Model'!N32+'Country Model'!AN32</f>
        <v>8204428.0139601231</v>
      </c>
      <c r="O30" s="279">
        <f ca="1">'Country Model'!O32+'Country Model'!AO32</f>
        <v>0</v>
      </c>
      <c r="P30" s="279">
        <f ca="1">'Country Model'!P32+'Country Model'!AP32</f>
        <v>0</v>
      </c>
      <c r="Q30" s="279">
        <f ca="1">'Country Model'!Q32+'Country Model'!AQ32</f>
        <v>8878485.7480439469</v>
      </c>
      <c r="R30" s="279">
        <f ca="1">'Country Model'!R32+'Country Model'!AR32</f>
        <v>0</v>
      </c>
      <c r="S30" s="279">
        <f ca="1">'Country Model'!S32+'Country Model'!AS32</f>
        <v>0</v>
      </c>
      <c r="T30" s="279">
        <f ca="1">'Country Model'!T32+'Country Model'!AT32</f>
        <v>9611853.103983162</v>
      </c>
      <c r="U30" s="279">
        <f ca="1">'Country Model'!U32+'Country Model'!AU32</f>
        <v>0</v>
      </c>
      <c r="V30" s="279">
        <f ca="1">'Country Model'!V32+'Country Model'!AV32</f>
        <v>0</v>
      </c>
      <c r="W30" s="279">
        <f ca="1">'Country Model'!W32+'Country Model'!AW32</f>
        <v>10410207.008680351</v>
      </c>
      <c r="X30" s="279">
        <f ca="1">'Country Model'!X32+'Country Model'!AX32</f>
        <v>0</v>
      </c>
      <c r="Y30" s="279">
        <f ca="1">'Country Model'!Y32+'Country Model'!AY32</f>
        <v>0</v>
      </c>
      <c r="Z30" s="279">
        <f ca="1">'Country Model'!Z32+'Country Model'!AZ32</f>
        <v>11279817.670726275</v>
      </c>
      <c r="AA30" s="279">
        <f ca="1">'Country Model'!AA32+'Country Model'!BA32</f>
        <v>0</v>
      </c>
      <c r="AB30" s="279">
        <f ca="1">'Country Model'!AB32+'Country Model'!BB32</f>
        <v>0</v>
      </c>
      <c r="AC30" s="279">
        <f ca="1">'Country Model'!AC32+'Country Model'!BC32</f>
        <v>12227615.577793553</v>
      </c>
      <c r="AD30" s="279">
        <f ca="1">'Country Model'!AD32+'Country Model'!BD32</f>
        <v>0</v>
      </c>
      <c r="AE30" s="279">
        <f ca="1">SUM(H30:AD30)</f>
        <v>75211090.819282025</v>
      </c>
      <c r="AG30" s="366">
        <f t="shared" si="1"/>
        <v>26</v>
      </c>
    </row>
    <row r="31" spans="2:33" x14ac:dyDescent="0.25">
      <c r="D31" t="s">
        <v>107</v>
      </c>
      <c r="L31" s="279">
        <f ca="1">L30+L28</f>
        <v>1196308.2437147866</v>
      </c>
      <c r="M31" s="279">
        <f t="shared" ref="M31:AE31" ca="1" si="5">M30+M28</f>
        <v>1196308.2437147866</v>
      </c>
      <c r="N31" s="279">
        <f t="shared" ca="1" si="5"/>
        <v>9400736.2576749101</v>
      </c>
      <c r="O31" s="279">
        <f t="shared" ca="1" si="5"/>
        <v>256969.19622588274</v>
      </c>
      <c r="P31" s="279">
        <f t="shared" ca="1" si="5"/>
        <v>264261.74653201387</v>
      </c>
      <c r="Q31" s="279">
        <f t="shared" ca="1" si="5"/>
        <v>9150263.9042081963</v>
      </c>
      <c r="R31" s="279">
        <f t="shared" ca="1" si="5"/>
        <v>279525.89080628194</v>
      </c>
      <c r="S31" s="279">
        <f t="shared" ca="1" si="5"/>
        <v>287512.68441100395</v>
      </c>
      <c r="T31" s="279">
        <f t="shared" ca="1" si="5"/>
        <v>9907599.6534002461</v>
      </c>
      <c r="U31" s="279">
        <f t="shared" ca="1" si="5"/>
        <v>304235.7873706345</v>
      </c>
      <c r="V31" s="279">
        <f t="shared" ca="1" si="5"/>
        <v>312988.99996845284</v>
      </c>
      <c r="W31" s="279">
        <f t="shared" ca="1" si="5"/>
        <v>10732222.109220311</v>
      </c>
      <c r="X31" s="279">
        <f t="shared" ca="1" si="5"/>
        <v>331323.32598576043</v>
      </c>
      <c r="Y31" s="279">
        <f t="shared" ca="1" si="5"/>
        <v>340923.24919139873</v>
      </c>
      <c r="Z31" s="279">
        <f t="shared" ca="1" si="5"/>
        <v>11630642.462661967</v>
      </c>
      <c r="AA31" s="279">
        <f t="shared" ca="1" si="5"/>
        <v>361038.23831384024</v>
      </c>
      <c r="AB31" s="279">
        <f t="shared" ca="1" si="5"/>
        <v>371574.24869632581</v>
      </c>
      <c r="AC31" s="279">
        <f t="shared" ca="1" si="5"/>
        <v>12610059.452039011</v>
      </c>
      <c r="AD31" s="279">
        <f t="shared" ca="1" si="5"/>
        <v>393658.57201240631</v>
      </c>
      <c r="AE31" s="279">
        <f t="shared" ca="1" si="5"/>
        <v>88712068.937101975</v>
      </c>
      <c r="AG31" s="366">
        <f t="shared" si="1"/>
        <v>27</v>
      </c>
    </row>
    <row r="32" spans="2:33" x14ac:dyDescent="0.25">
      <c r="B32" t="s">
        <v>127</v>
      </c>
      <c r="AF32" s="272" t="str">
        <f ca="1">"NPV @ "&amp; ROUND(('User Inputs'!$F$11*100),0) &amp; "%"</f>
        <v>NPV @ 5%</v>
      </c>
      <c r="AG32" s="366">
        <f t="shared" si="1"/>
        <v>28</v>
      </c>
    </row>
    <row r="33" spans="2:33" x14ac:dyDescent="0.25">
      <c r="D33" s="279" t="s">
        <v>128</v>
      </c>
      <c r="E33" s="279">
        <f ca="1">'Country Model'!E34+'Country Model'!E38</f>
        <v>0</v>
      </c>
      <c r="F33" s="279">
        <f ca="1">'Country Model'!F34+'Country Model'!F38</f>
        <v>0</v>
      </c>
      <c r="G33" s="279">
        <f ca="1">'Country Model'!G34+'Country Model'!G38</f>
        <v>0</v>
      </c>
      <c r="H33" s="279">
        <f ca="1">'Country Model'!H34+'Country Model'!H38</f>
        <v>14669258.462508997</v>
      </c>
      <c r="I33" s="279">
        <f ca="1">'Country Model'!I34+'Country Model'!I38</f>
        <v>7877719.0429284573</v>
      </c>
      <c r="J33" s="279">
        <f ca="1">'Country Model'!J34+'Country Model'!J38</f>
        <v>8041151.9649817618</v>
      </c>
      <c r="K33" s="279">
        <f ca="1">'Country Model'!K34+'Country Model'!K38</f>
        <v>8215066.5390073238</v>
      </c>
      <c r="L33" s="279">
        <f ca="1">'Country Model'!L34+'Country Model'!L38</f>
        <v>8400056.4264540002</v>
      </c>
      <c r="M33" s="279">
        <f ca="1">'Country Model'!M34+'Country Model'!M38</f>
        <v>8596746.7300962303</v>
      </c>
      <c r="N33" s="279">
        <f ca="1">'Country Model'!N34+'Country Model'!N38</f>
        <v>8805795.5905690342</v>
      </c>
      <c r="O33" s="279">
        <f ca="1">'Country Model'!O34+'Country Model'!O38</f>
        <v>7181233.5252814181</v>
      </c>
      <c r="P33" s="279">
        <f ca="1">'Country Model'!P34+'Country Model'!P38</f>
        <v>7484339.5922855288</v>
      </c>
      <c r="Q33" s="279">
        <f ca="1">'Country Model'!Q34+'Country Model'!Q38</f>
        <v>7800239.1839022618</v>
      </c>
      <c r="R33" s="279">
        <f ca="1">'Country Model'!R34+'Country Model'!R38</f>
        <v>8129472.2902203435</v>
      </c>
      <c r="S33" s="279">
        <f ca="1">'Country Model'!S34+'Country Model'!S38</f>
        <v>8472601.6932724416</v>
      </c>
      <c r="T33" s="279">
        <f ca="1">'Country Model'!T34+'Country Model'!T38</f>
        <v>8830213.929039361</v>
      </c>
      <c r="U33" s="279">
        <f ca="1">'Country Model'!U34+'Country Model'!U38</f>
        <v>9202920.2900584526</v>
      </c>
      <c r="V33" s="279">
        <f ca="1">'Country Model'!V34+'Country Model'!V38</f>
        <v>9591357.8703504167</v>
      </c>
      <c r="W33" s="279">
        <f ca="1">'Country Model'!W34+'Country Model'!W38</f>
        <v>9996190.654450288</v>
      </c>
      <c r="X33" s="279">
        <f ca="1">'Country Model'!X34+'Country Model'!X38</f>
        <v>10418110.652404238</v>
      </c>
      <c r="Y33" s="279">
        <f ca="1">'Country Model'!Y34+'Country Model'!Y38</f>
        <v>10857839.082672771</v>
      </c>
      <c r="Z33" s="279">
        <f ca="1">'Country Model'!Z34+'Country Model'!Z38</f>
        <v>11316127.604961643</v>
      </c>
      <c r="AA33" s="279">
        <f ca="1">'Country Model'!AA34+'Country Model'!AA38</f>
        <v>11793759.605088253</v>
      </c>
      <c r="AB33" s="279">
        <f ca="1">'Country Model'!AB34+'Country Model'!AB38</f>
        <v>12291551.534080032</v>
      </c>
      <c r="AC33" s="279">
        <f ca="1">'Country Model'!AC34+'Country Model'!AC38</f>
        <v>12810354.303793237</v>
      </c>
      <c r="AD33" s="279">
        <f ca="1">'Country Model'!AD34+'Country Model'!AD38</f>
        <v>13351054.741438424</v>
      </c>
      <c r="AE33" s="279">
        <f ca="1">SUM(H33:AD33)</f>
        <v>224133161.30984494</v>
      </c>
      <c r="AF33" s="283">
        <f ca="1">NPV(NPV_Country,E33:AD33)</f>
        <v>110279513.83787604</v>
      </c>
      <c r="AG33" s="366">
        <f t="shared" si="1"/>
        <v>29</v>
      </c>
    </row>
    <row r="34" spans="2:33" x14ac:dyDescent="0.25">
      <c r="D34" s="279" t="s">
        <v>129</v>
      </c>
      <c r="E34" s="279">
        <f ca="1">'Country Model'!E35+'Country Model'!E39</f>
        <v>0</v>
      </c>
      <c r="F34" s="279">
        <f ca="1">'Country Model'!F35+'Country Model'!F39</f>
        <v>0</v>
      </c>
      <c r="G34" s="279">
        <f ca="1">'Country Model'!G35+'Country Model'!G39</f>
        <v>0</v>
      </c>
      <c r="H34" s="279">
        <f ca="1">'Country Model'!H35+'Country Model'!H39</f>
        <v>7180877.7945208298</v>
      </c>
      <c r="I34" s="279">
        <f ca="1">'Country Model'!I35+'Country Model'!I39</f>
        <v>7755837.6733395476</v>
      </c>
      <c r="J34" s="279">
        <f ca="1">'Country Model'!J35+'Country Model'!J39</f>
        <v>8378388.8884456018</v>
      </c>
      <c r="K34" s="279">
        <f ca="1">'Country Model'!K35+'Country Model'!K39</f>
        <v>9051524.6139356773</v>
      </c>
      <c r="L34" s="279">
        <f ca="1">'Country Model'!L35+'Country Model'!L39</f>
        <v>9778405.91115316</v>
      </c>
      <c r="M34" s="279">
        <f ca="1">'Country Model'!M35+'Country Model'!M39</f>
        <v>10562370.568679113</v>
      </c>
      <c r="N34" s="279">
        <f ca="1">'Country Model'!N35+'Country Model'!N39</f>
        <v>11406942.389466537</v>
      </c>
      <c r="O34" s="279">
        <f ca="1">'Country Model'!O35+'Country Model'!O39</f>
        <v>7587688.1330962423</v>
      </c>
      <c r="P34" s="279">
        <f ca="1">'Country Model'!P35+'Country Model'!P39</f>
        <v>7907949.8680168353</v>
      </c>
      <c r="Q34" s="279">
        <f ca="1">'Country Model'!Q35+'Country Model'!Q39</f>
        <v>8241729.2353249462</v>
      </c>
      <c r="R34" s="279">
        <f ca="1">'Country Model'!R35+'Country Model'!R39</f>
        <v>8589596.7883069701</v>
      </c>
      <c r="S34" s="279">
        <f ca="1">'Country Model'!S35+'Country Model'!S39</f>
        <v>8952147.1622070856</v>
      </c>
      <c r="T34" s="279">
        <f ca="1">'Country Model'!T35+'Country Model'!T39</f>
        <v>9330000.090680439</v>
      </c>
      <c r="U34" s="279">
        <f ca="1">'Country Model'!U35+'Country Model'!U39</f>
        <v>9723801.4651487991</v>
      </c>
      <c r="V34" s="279">
        <f ca="1">'Country Model'!V35+'Country Model'!V39</f>
        <v>10134224.438869666</v>
      </c>
      <c r="W34" s="279">
        <f ca="1">'Country Model'!W35+'Country Model'!W39</f>
        <v>10561970.577605968</v>
      </c>
      <c r="X34" s="279">
        <f ca="1">'Country Model'!X35+'Country Model'!X39</f>
        <v>11007771.058863226</v>
      </c>
      <c r="Y34" s="279">
        <f ca="1">'Country Model'!Y35+'Country Model'!Y39</f>
        <v>11472387.921744436</v>
      </c>
      <c r="Z34" s="279">
        <f ca="1">'Country Model'!Z35+'Country Model'!Z39</f>
        <v>11956615.369558727</v>
      </c>
      <c r="AA34" s="279">
        <f ca="1">'Country Model'!AA35+'Country Model'!AA39</f>
        <v>12461281.127410645</v>
      </c>
      <c r="AB34" s="279">
        <f ca="1">'Country Model'!AB35+'Country Model'!AB39</f>
        <v>12987247.857090831</v>
      </c>
      <c r="AC34" s="279">
        <f ca="1">'Country Model'!AC35+'Country Model'!AC39</f>
        <v>13535414.631686296</v>
      </c>
      <c r="AD34" s="279">
        <f ca="1">'Country Model'!AD35+'Country Model'!AD39</f>
        <v>14106718.472431336</v>
      </c>
      <c r="AE34" s="279">
        <f ca="1">SUM(H34:AD34)</f>
        <v>232670892.0375829</v>
      </c>
      <c r="AF34" s="283">
        <f ca="1">NPV(NPV_Country,E34:AD34)</f>
        <v>112264132.00971507</v>
      </c>
      <c r="AG34" s="366">
        <f t="shared" si="1"/>
        <v>30</v>
      </c>
    </row>
    <row r="35" spans="2:33" x14ac:dyDescent="0.25">
      <c r="D35" s="279" t="s">
        <v>130</v>
      </c>
      <c r="E35" s="279">
        <f ca="1">'Country Model'!E36+'Country Model'!E40</f>
        <v>0</v>
      </c>
      <c r="F35" s="279">
        <f ca="1">'Country Model'!F36+'Country Model'!F40</f>
        <v>0</v>
      </c>
      <c r="G35" s="279">
        <f ca="1">'Country Model'!G36+'Country Model'!G40</f>
        <v>0</v>
      </c>
      <c r="H35" s="279">
        <f ca="1">'Country Model'!H36+'Country Model'!H40</f>
        <v>4684069.7161219334</v>
      </c>
      <c r="I35" s="279">
        <f ca="1">'Country Model'!I36+'Country Model'!I40</f>
        <v>6170490.7417380372</v>
      </c>
      <c r="J35" s="279">
        <f ca="1">'Country Model'!J36+'Country Model'!J40</f>
        <v>7779947.7660398316</v>
      </c>
      <c r="K35" s="279">
        <f ca="1">'Country Model'!K36+'Country Model'!K40</f>
        <v>9520178.9235903434</v>
      </c>
      <c r="L35" s="279">
        <f ca="1">'Country Model'!L36+'Country Model'!L40</f>
        <v>11399356.381208798</v>
      </c>
      <c r="M35" s="279">
        <f ca="1">'Country Model'!M36+'Country Model'!M40</f>
        <v>13426109.191649543</v>
      </c>
      <c r="N35" s="279">
        <f ca="1">'Country Model'!N36+'Country Model'!N40</f>
        <v>15609547.303262759</v>
      </c>
      <c r="O35" s="279">
        <f ca="1">'Country Model'!O36+'Country Model'!O40</f>
        <v>13966051.843690678</v>
      </c>
      <c r="P35" s="279">
        <f ca="1">'Country Model'!P36+'Country Model'!P40</f>
        <v>14555532.053603595</v>
      </c>
      <c r="Q35" s="279">
        <f ca="1">'Country Model'!Q36+'Country Model'!Q40</f>
        <v>15169893.090379251</v>
      </c>
      <c r="R35" s="279">
        <f ca="1">'Country Model'!R36+'Country Model'!R40</f>
        <v>15810185.125906318</v>
      </c>
      <c r="S35" s="279">
        <f ca="1">'Country Model'!S36+'Country Model'!S40</f>
        <v>16477502.657810764</v>
      </c>
      <c r="T35" s="279">
        <f ca="1">'Country Model'!T36+'Country Model'!T40</f>
        <v>17172986.380360097</v>
      </c>
      <c r="U35" s="279">
        <f ca="1">'Country Model'!U36+'Country Model'!U40</f>
        <v>17897825.134334758</v>
      </c>
      <c r="V35" s="279">
        <f ca="1">'Country Model'!V36+'Country Model'!V40</f>
        <v>18653257.939199969</v>
      </c>
      <c r="W35" s="279">
        <f ca="1">'Country Model'!W36+'Country Model'!W40</f>
        <v>19440576.111051589</v>
      </c>
      <c r="X35" s="279">
        <f ca="1">'Country Model'!X36+'Country Model'!X40</f>
        <v>20261125.469956324</v>
      </c>
      <c r="Y35" s="279">
        <f ca="1">'Country Model'!Y36+'Country Model'!Y40</f>
        <v>21116308.640459683</v>
      </c>
      <c r="Z35" s="279">
        <f ca="1">'Country Model'!Z36+'Country Model'!Z40</f>
        <v>22007587.449193835</v>
      </c>
      <c r="AA35" s="279">
        <f ca="1">'Country Model'!AA36+'Country Model'!AA40</f>
        <v>22936485.423683908</v>
      </c>
      <c r="AB35" s="279">
        <f ca="1">'Country Model'!AB36+'Country Model'!AB40</f>
        <v>23904590.396624111</v>
      </c>
      <c r="AC35" s="279">
        <f ca="1">'Country Model'!AC36+'Country Model'!AC40</f>
        <v>24913557.220075373</v>
      </c>
      <c r="AD35" s="279">
        <f ca="1">'Country Model'!AD36+'Country Model'!AD40</f>
        <v>25965110.594223991</v>
      </c>
      <c r="AE35" s="279">
        <f ca="1">SUM(H35:AD35)</f>
        <v>378838275.55416548</v>
      </c>
      <c r="AF35" s="283">
        <f ca="1">NPV(NPV_Country,E35:AD35)</f>
        <v>170837566.18511376</v>
      </c>
      <c r="AG35" s="366">
        <f t="shared" si="1"/>
        <v>31</v>
      </c>
    </row>
    <row r="36" spans="2:33" x14ac:dyDescent="0.25">
      <c r="AF36" s="319"/>
      <c r="AG36" s="366">
        <f t="shared" si="1"/>
        <v>32</v>
      </c>
    </row>
    <row r="37" spans="2:33" x14ac:dyDescent="0.25">
      <c r="B37" t="s">
        <v>131</v>
      </c>
      <c r="AF37" s="319"/>
      <c r="AG37" s="366">
        <f t="shared" si="1"/>
        <v>33</v>
      </c>
    </row>
    <row r="38" spans="2:33" x14ac:dyDescent="0.25">
      <c r="D38" s="279" t="s">
        <v>128</v>
      </c>
      <c r="E38" s="279">
        <f ca="1">'Country Model'!AE34+'Country Model'!AE38</f>
        <v>0</v>
      </c>
      <c r="F38" s="279">
        <f ca="1">'Country Model'!AF34+'Country Model'!AF38</f>
        <v>0</v>
      </c>
      <c r="G38" s="279">
        <f ca="1">'Country Model'!AG34+'Country Model'!AG38</f>
        <v>0</v>
      </c>
      <c r="H38" s="279">
        <f ca="1">'Country Model'!AH34+'Country Model'!AH38</f>
        <v>50269874.368590839</v>
      </c>
      <c r="I38" s="279">
        <f ca="1">'Country Model'!AI34+'Country Model'!AI38</f>
        <v>54539989.337413974</v>
      </c>
      <c r="J38" s="279">
        <f ca="1">'Country Model'!AJ34+'Country Model'!AJ38</f>
        <v>59005278.324108958</v>
      </c>
      <c r="K38" s="279">
        <f ca="1">'Country Model'!AK34+'Country Model'!AK38</f>
        <v>63672579.488246225</v>
      </c>
      <c r="L38" s="279">
        <f ca="1">'Country Model'!AL34+'Country Model'!AL38</f>
        <v>68548945.146357268</v>
      </c>
      <c r="M38" s="279">
        <f ca="1">'Country Model'!AM34+'Country Model'!AM38</f>
        <v>73641648.073924035</v>
      </c>
      <c r="N38" s="279">
        <f ca="1">'Country Model'!AN34+'Country Model'!AN38</f>
        <v>78958187.985601157</v>
      </c>
      <c r="O38" s="279">
        <f ca="1">'Country Model'!AO34+'Country Model'!AO38</f>
        <v>50972205.809872903</v>
      </c>
      <c r="P38" s="279">
        <f ca="1">'Country Model'!AP34+'Country Model'!AP38</f>
        <v>52176292.242648013</v>
      </c>
      <c r="Q38" s="279">
        <f ca="1">'Country Model'!AQ34+'Country Model'!AQ38</f>
        <v>53408822.100904793</v>
      </c>
      <c r="R38" s="279">
        <f ca="1">'Country Model'!AR34+'Country Model'!AR38</f>
        <v>54670467.286951222</v>
      </c>
      <c r="S38" s="279">
        <f ca="1">'Country Model'!AS34+'Country Model'!AS38</f>
        <v>55961915.57504829</v>
      </c>
      <c r="T38" s="279">
        <f ca="1">'Country Model'!AT34+'Country Model'!AT38</f>
        <v>57283870.986343622</v>
      </c>
      <c r="U38" s="279">
        <f ca="1">'Country Model'!AU34+'Country Model'!AU38</f>
        <v>58637054.172662191</v>
      </c>
      <c r="V38" s="279">
        <f ca="1">'Country Model'!AV34+'Country Model'!AV38</f>
        <v>60022202.80936344</v>
      </c>
      <c r="W38" s="279">
        <f ca="1">'Country Model'!AW34+'Country Model'!AW38</f>
        <v>61440071.997477561</v>
      </c>
      <c r="X38" s="279">
        <f ca="1">'Country Model'!AX34+'Country Model'!AX38</f>
        <v>62891434.675342143</v>
      </c>
      <c r="Y38" s="279">
        <f ca="1">'Country Model'!AY34+'Country Model'!AY38</f>
        <v>64377082.039962858</v>
      </c>
      <c r="Z38" s="279">
        <f ca="1">'Country Model'!AZ34+'Country Model'!AZ38</f>
        <v>65897823.978326276</v>
      </c>
      <c r="AA38" s="279">
        <f ca="1">'Country Model'!BA34+'Country Model'!BA38</f>
        <v>67454489.508903146</v>
      </c>
      <c r="AB38" s="279">
        <f ca="1">'Country Model'!BB34+'Country Model'!BB38</f>
        <v>69047927.233579904</v>
      </c>
      <c r="AC38" s="279">
        <f ca="1">'Country Model'!BC34+'Country Model'!BC38</f>
        <v>70679005.800265938</v>
      </c>
      <c r="AD38" s="279">
        <f ca="1">'Country Model'!BD34+'Country Model'!BD38</f>
        <v>72348614.376429319</v>
      </c>
      <c r="AE38" s="279">
        <f ca="1">SUM(H38:AD38)</f>
        <v>1425905783.3183243</v>
      </c>
      <c r="AF38" s="283">
        <f ca="1">NPV(NPV_Country,E38:AD38)</f>
        <v>712431030.7981379</v>
      </c>
      <c r="AG38" s="366">
        <f t="shared" si="1"/>
        <v>34</v>
      </c>
    </row>
    <row r="39" spans="2:33" x14ac:dyDescent="0.25">
      <c r="D39" s="279" t="s">
        <v>129</v>
      </c>
      <c r="E39" s="279">
        <f ca="1">'Country Model'!AE35+'Country Model'!AE39</f>
        <v>0</v>
      </c>
      <c r="F39" s="279">
        <f ca="1">'Country Model'!AF35+'Country Model'!AF39</f>
        <v>0</v>
      </c>
      <c r="G39" s="279">
        <f ca="1">'Country Model'!AG35+'Country Model'!AG39</f>
        <v>0</v>
      </c>
      <c r="H39" s="279">
        <f ca="1">'Country Model'!AH35+'Country Model'!AH39</f>
        <v>37481751.769376762</v>
      </c>
      <c r="I39" s="279">
        <f ca="1">'Country Model'!AI35+'Country Model'!AI39</f>
        <v>40868627.963216074</v>
      </c>
      <c r="J39" s="279">
        <f ca="1">'Country Model'!AJ35+'Country Model'!AJ39</f>
        <v>44413711.847604722</v>
      </c>
      <c r="K39" s="279">
        <f ca="1">'Country Model'!AK35+'Country Model'!AK39</f>
        <v>48122587.977936059</v>
      </c>
      <c r="L39" s="279">
        <f ca="1">'Country Model'!AL35+'Country Model'!AL39</f>
        <v>52001016.468144923</v>
      </c>
      <c r="M39" s="279">
        <f ca="1">'Country Model'!AM35+'Country Model'!AM39</f>
        <v>56054938.168655612</v>
      </c>
      <c r="N39" s="279">
        <f ca="1">'Country Model'!AN35+'Country Model'!AN39</f>
        <v>60290479.990996227</v>
      </c>
      <c r="O39" s="279">
        <f ca="1">'Country Model'!AO35+'Country Model'!AO39</f>
        <v>34306104.192733929</v>
      </c>
      <c r="P39" s="279">
        <f ca="1">'Country Model'!AP35+'Country Model'!AP39</f>
        <v>35116497.111061186</v>
      </c>
      <c r="Q39" s="279">
        <f ca="1">'Country Model'!AQ35+'Country Model'!AQ39</f>
        <v>35946033.464573719</v>
      </c>
      <c r="R39" s="279">
        <f ca="1">'Country Model'!AR35+'Country Model'!AR39</f>
        <v>36795165.46737957</v>
      </c>
      <c r="S39" s="279">
        <f ca="1">'Country Model'!AS35+'Country Model'!AS39</f>
        <v>37664356.015974678</v>
      </c>
      <c r="T39" s="279">
        <f ca="1">'Country Model'!AT35+'Country Model'!AT39</f>
        <v>38554078.941586465</v>
      </c>
      <c r="U39" s="279">
        <f ca="1">'Country Model'!AU35+'Country Model'!AU39</f>
        <v>39464819.268478677</v>
      </c>
      <c r="V39" s="279">
        <f ca="1">'Country Model'!AV35+'Country Model'!AV39</f>
        <v>40397073.478358142</v>
      </c>
      <c r="W39" s="279">
        <f ca="1">'Country Model'!AW35+'Country Model'!AW39</f>
        <v>41351349.781026773</v>
      </c>
      <c r="X39" s="279">
        <f ca="1">'Country Model'!AX35+'Country Model'!AX39</f>
        <v>42328168.391427651</v>
      </c>
      <c r="Y39" s="279">
        <f ca="1">'Country Model'!AY35+'Country Model'!AY39</f>
        <v>43328061.813235715</v>
      </c>
      <c r="Z39" s="279">
        <f ca="1">'Country Model'!AZ35+'Country Model'!AZ39</f>
        <v>44351575.129146606</v>
      </c>
      <c r="AA39" s="279">
        <f ca="1">'Country Model'!BA35+'Country Model'!BA39</f>
        <v>45399266.298024066</v>
      </c>
      <c r="AB39" s="279">
        <f ca="1">'Country Model'!BB35+'Country Model'!BB39</f>
        <v>46471706.459065802</v>
      </c>
      <c r="AC39" s="279">
        <f ca="1">'Country Model'!BC35+'Country Model'!BC39</f>
        <v>47569480.243154787</v>
      </c>
      <c r="AD39" s="279">
        <f ca="1">'Country Model'!BD35+'Country Model'!BD39</f>
        <v>48693186.091565393</v>
      </c>
      <c r="AE39" s="279">
        <f ca="1">SUM(H39:AD39)</f>
        <v>996970036.33272338</v>
      </c>
      <c r="AF39" s="283">
        <f ca="1">NPV(NPV_Country,E39:AD39)</f>
        <v>505548695.8407709</v>
      </c>
      <c r="AG39" s="366">
        <f t="shared" si="1"/>
        <v>35</v>
      </c>
    </row>
    <row r="40" spans="2:33" x14ac:dyDescent="0.25">
      <c r="D40" s="279" t="s">
        <v>130</v>
      </c>
      <c r="E40" s="279">
        <f ca="1">'Country Model'!AE36+'Country Model'!AE40</f>
        <v>0</v>
      </c>
      <c r="F40" s="279">
        <f ca="1">'Country Model'!AF36+'Country Model'!AF40</f>
        <v>0</v>
      </c>
      <c r="G40" s="279">
        <f ca="1">'Country Model'!AG36+'Country Model'!AG40</f>
        <v>0</v>
      </c>
      <c r="H40" s="279">
        <f ca="1">'Country Model'!AH36+'Country Model'!AH40</f>
        <v>7217048.5425731987</v>
      </c>
      <c r="I40" s="279">
        <f ca="1">'Country Model'!AI36+'Country Model'!AI40</f>
        <v>11505868.658135008</v>
      </c>
      <c r="J40" s="279">
        <f ca="1">'Country Model'!AJ36+'Country Model'!AJ40</f>
        <v>15995028.0500184</v>
      </c>
      <c r="K40" s="279">
        <f ca="1">'Country Model'!AK36+'Country Model'!AK40</f>
        <v>20691598.471702598</v>
      </c>
      <c r="L40" s="279">
        <f ca="1">'Country Model'!AL36+'Country Model'!AL40</f>
        <v>25602873.987421956</v>
      </c>
      <c r="M40" s="279">
        <f ca="1">'Country Model'!AM36+'Country Model'!AM40</f>
        <v>30736377.529030196</v>
      </c>
      <c r="N40" s="279">
        <f ca="1">'Country Model'!AN36+'Country Model'!AN40</f>
        <v>36099867.638589121</v>
      </c>
      <c r="O40" s="279">
        <f ca="1">'Country Model'!AO36+'Country Model'!AO40</f>
        <v>34349930.004821531</v>
      </c>
      <c r="P40" s="279">
        <f ca="1">'Country Model'!AP36+'Country Model'!AP40</f>
        <v>35161358.19452659</v>
      </c>
      <c r="Q40" s="279">
        <f ca="1">'Country Model'!AQ36+'Country Model'!AQ40</f>
        <v>35991954.275023729</v>
      </c>
      <c r="R40" s="279">
        <f ca="1">'Country Model'!AR36+'Country Model'!AR40</f>
        <v>36842171.03812135</v>
      </c>
      <c r="S40" s="279">
        <f ca="1">'Country Model'!AS36+'Country Model'!AS40</f>
        <v>37712471.971662432</v>
      </c>
      <c r="T40" s="279">
        <f ca="1">'Country Model'!AT36+'Country Model'!AT40</f>
        <v>38603331.512190558</v>
      </c>
      <c r="U40" s="279">
        <f ca="1">'Country Model'!AU36+'Country Model'!AU40</f>
        <v>39515235.30358471</v>
      </c>
      <c r="V40" s="279">
        <f ca="1">'Country Model'!AV36+'Country Model'!AV40</f>
        <v>40448680.461803563</v>
      </c>
      <c r="W40" s="279">
        <f ca="1">'Country Model'!AW36+'Country Model'!AW40</f>
        <v>41404175.845883615</v>
      </c>
      <c r="X40" s="279">
        <f ca="1">'Country Model'!AX36+'Country Model'!AX40</f>
        <v>42382242.335339025</v>
      </c>
      <c r="Y40" s="279">
        <f ca="1">'Country Model'!AY36+'Country Model'!AY40</f>
        <v>43383413.114114366</v>
      </c>
      <c r="Z40" s="279">
        <f ca="1">'Country Model'!AZ36+'Country Model'!AZ40</f>
        <v>44408233.961244792</v>
      </c>
      <c r="AA40" s="279">
        <f ca="1">'Country Model'!BA36+'Country Model'!BA40</f>
        <v>45457263.548382618</v>
      </c>
      <c r="AB40" s="279">
        <f ca="1">'Country Model'!BB36+'Country Model'!BB40</f>
        <v>46531073.744351938</v>
      </c>
      <c r="AC40" s="279">
        <f ca="1">'Country Model'!BC36+'Country Model'!BC40</f>
        <v>47630249.92689763</v>
      </c>
      <c r="AD40" s="279">
        <f ca="1">'Country Model'!BD36+'Country Model'!BD40</f>
        <v>48755391.301798746</v>
      </c>
      <c r="AE40" s="279">
        <f ca="1">SUM(H40:AD40)</f>
        <v>806425839.41721773</v>
      </c>
      <c r="AF40" s="283">
        <f ca="1">NPV(NPV_Country,E40:AD40)</f>
        <v>368244496.45481586</v>
      </c>
      <c r="AG40" s="366">
        <f t="shared" si="1"/>
        <v>36</v>
      </c>
    </row>
    <row r="41" spans="2:33" x14ac:dyDescent="0.25">
      <c r="AG41" s="366">
        <f t="shared" si="1"/>
        <v>37</v>
      </c>
    </row>
    <row r="42" spans="2:33" x14ac:dyDescent="0.25">
      <c r="B42" t="s">
        <v>132</v>
      </c>
      <c r="AG42" s="366">
        <f t="shared" si="1"/>
        <v>38</v>
      </c>
    </row>
    <row r="43" spans="2:33" x14ac:dyDescent="0.25">
      <c r="E43" s="279" t="s">
        <v>9</v>
      </c>
      <c r="F43" s="279" t="s">
        <v>10</v>
      </c>
      <c r="G43" s="279" t="s">
        <v>107</v>
      </c>
      <c r="AG43" s="366">
        <f t="shared" si="1"/>
        <v>39</v>
      </c>
    </row>
    <row r="44" spans="2:33" x14ac:dyDescent="0.25">
      <c r="D44" t="s">
        <v>133</v>
      </c>
      <c r="E44" s="279">
        <f ca="1">SUM('Country Model'!E34:AD36)</f>
        <v>290836021.92852044</v>
      </c>
      <c r="F44" s="279">
        <f ca="1">SUM('Country Model'!AE34:BD36)</f>
        <v>872388968.85874152</v>
      </c>
      <c r="G44" s="279">
        <f ca="1">SUM(E44:F44)</f>
        <v>1163224990.787262</v>
      </c>
      <c r="AG44" s="366">
        <f t="shared" si="1"/>
        <v>40</v>
      </c>
    </row>
    <row r="45" spans="2:33" x14ac:dyDescent="0.25">
      <c r="D45" t="s">
        <v>134</v>
      </c>
      <c r="E45" s="279">
        <f ca="1">SUM('Country Model'!E38:AD40)</f>
        <v>544806306.97307277</v>
      </c>
      <c r="F45" s="279">
        <f ca="1">SUM('Country Model'!AE38:BD40)</f>
        <v>2356912690.2095242</v>
      </c>
      <c r="G45" s="279">
        <f ca="1">SUM(E45:F45)</f>
        <v>2901718997.1825972</v>
      </c>
      <c r="AG45" s="366">
        <f t="shared" si="1"/>
        <v>41</v>
      </c>
    </row>
    <row r="46" spans="2:33" x14ac:dyDescent="0.25">
      <c r="D46" t="s">
        <v>83</v>
      </c>
      <c r="E46" s="279">
        <f ca="1">SUM('Country Model'!E42:AC42)</f>
        <v>12956161.181779105</v>
      </c>
      <c r="F46" s="279">
        <f ca="1">SUM('Country Model'!AE42:BD42)</f>
        <v>72884098.951257229</v>
      </c>
      <c r="G46" s="279">
        <f ca="1">SUM(E46:F46)</f>
        <v>85840260.13303633</v>
      </c>
      <c r="AG46" s="366">
        <f t="shared" si="1"/>
        <v>42</v>
      </c>
    </row>
    <row r="47" spans="2:33" x14ac:dyDescent="0.25">
      <c r="D47" t="s">
        <v>135</v>
      </c>
      <c r="E47" s="320"/>
      <c r="F47" s="320"/>
      <c r="G47" s="279">
        <f>SUM(E47:F47)</f>
        <v>0</v>
      </c>
      <c r="AG47" s="366">
        <f t="shared" si="1"/>
        <v>43</v>
      </c>
    </row>
    <row r="48" spans="2:33" x14ac:dyDescent="0.25">
      <c r="AG48" s="366">
        <f t="shared" si="1"/>
        <v>44</v>
      </c>
    </row>
    <row r="49" spans="2:33" x14ac:dyDescent="0.25">
      <c r="B49" t="s">
        <v>136</v>
      </c>
      <c r="AG49" s="366">
        <f t="shared" si="1"/>
        <v>45</v>
      </c>
    </row>
    <row r="50" spans="2:33" x14ac:dyDescent="0.25">
      <c r="D50" t="s">
        <v>137</v>
      </c>
      <c r="E50" s="279">
        <f ca="1">'Country Model'!E46+'Country Model'!AE46</f>
        <v>29427</v>
      </c>
      <c r="F50" s="279">
        <f ca="1">'Country Model'!F46+'Country Model'!AF46</f>
        <v>30384.658507112046</v>
      </c>
      <c r="G50" s="279">
        <f ca="1">'Country Model'!G46+'Country Model'!AG46</f>
        <v>31376.019758345617</v>
      </c>
      <c r="H50" s="279">
        <f ca="1">'Country Model'!H46+'Country Model'!AH46</f>
        <v>54494</v>
      </c>
      <c r="I50" s="279">
        <f ca="1">'Country Model'!I46+'Country Model'!AI46</f>
        <v>56006.352127398932</v>
      </c>
      <c r="J50" s="279">
        <f ca="1">'Country Model'!J46+'Country Model'!AJ46</f>
        <v>57563.929533864706</v>
      </c>
      <c r="K50" s="279">
        <f ca="1">'Country Model'!K46+'Country Model'!AK46</f>
        <v>59168.201521003924</v>
      </c>
      <c r="L50" s="279">
        <f ca="1">'Country Model'!L46+'Country Model'!AL46</f>
        <v>60820.689023104787</v>
      </c>
      <c r="M50" s="279">
        <f ca="1">'Country Model'!M46+'Country Model'!AM46</f>
        <v>62522.966541164955</v>
      </c>
      <c r="N50" s="279">
        <f ca="1">'Country Model'!N46+'Country Model'!AN46</f>
        <v>64276.664152756726</v>
      </c>
      <c r="O50" s="279">
        <f ca="1">'Country Model'!O46+'Country Model'!AO46</f>
        <v>66083.469600793556</v>
      </c>
      <c r="P50" s="279">
        <f ca="1">'Country Model'!P46+'Country Model'!AP46</f>
        <v>67945.130464388101</v>
      </c>
      <c r="Q50" s="279">
        <f ca="1">'Country Model'!Q46+'Country Model'!AQ46</f>
        <v>69863.456415123306</v>
      </c>
      <c r="R50" s="279">
        <f ca="1">'Country Model'!R46+'Country Model'!AR46</f>
        <v>71840.321562194891</v>
      </c>
      <c r="S50" s="279">
        <f ca="1">'Country Model'!S46+'Country Model'!AS46</f>
        <v>73877.666890025954</v>
      </c>
      <c r="T50" s="279">
        <f ca="1">'Country Model'!T46+'Country Model'!AT46</f>
        <v>75977.502792103012</v>
      </c>
      <c r="U50" s="279">
        <f ca="1">'Country Model'!U46+'Country Model'!AU46</f>
        <v>78141.911704937345</v>
      </c>
      <c r="V50" s="279">
        <f ca="1">'Country Model'!V46+'Country Model'!AV46</f>
        <v>80373.050846216443</v>
      </c>
      <c r="W50" s="279">
        <f ca="1">'Country Model'!W46+'Country Model'!AW46</f>
        <v>82673.155061378478</v>
      </c>
      <c r="X50" s="279">
        <f ca="1">'Country Model'!X46+'Country Model'!AX46</f>
        <v>85044.53978301704</v>
      </c>
      <c r="Y50" s="279">
        <f ca="1">'Country Model'!Y46+'Country Model'!AY46</f>
        <v>87489.604107705614</v>
      </c>
      <c r="Z50" s="279">
        <f ca="1">'Country Model'!Z46+'Country Model'!AZ46</f>
        <v>90010.833995020992</v>
      </c>
      <c r="AA50" s="279">
        <f ca="1">'Country Model'!AA46+'Country Model'!BA46</f>
        <v>92610.805593742392</v>
      </c>
      <c r="AB50" s="279">
        <f ca="1">'Country Model'!AB46+'Country Model'!BB46</f>
        <v>95292.188700408282</v>
      </c>
      <c r="AC50" s="279">
        <f ca="1">'Country Model'!AC46+'Country Model'!BC46</f>
        <v>98057.750355628203</v>
      </c>
      <c r="AD50" s="279">
        <f ca="1">'Country Model'!AD46+'Country Model'!BD46</f>
        <v>100910.35858376935</v>
      </c>
      <c r="AE50" s="279">
        <f ca="1">SUM(E50:AD50)</f>
        <v>1822232.2276212042</v>
      </c>
      <c r="AG50" s="366">
        <f t="shared" si="1"/>
        <v>46</v>
      </c>
    </row>
    <row r="51" spans="2:33" x14ac:dyDescent="0.25">
      <c r="D51" t="s">
        <v>138</v>
      </c>
      <c r="E51" s="279">
        <f ca="1">IF('Country Model'!$EQI$8="Crisis","NA",'Country Model'!E58+'Country Model'!AE58)</f>
        <v>29427</v>
      </c>
      <c r="F51" s="279">
        <f ca="1">IF('Country Model'!$EQI$8="Crisis","NA",'Country Model'!F58+'Country Model'!AF58)</f>
        <v>30384.658507112046</v>
      </c>
      <c r="G51" s="279">
        <f ca="1">IF('Country Model'!$EQI$8="Crisis","NA",'Country Model'!G58+'Country Model'!AG58)</f>
        <v>31376.019758345617</v>
      </c>
      <c r="H51" s="279">
        <f ca="1">IF('Country Model'!$EQI$8="Crisis","NA",'Country Model'!H58+'Country Model'!AH58)</f>
        <v>13188.463865546219</v>
      </c>
      <c r="I51" s="279">
        <f ca="1">IF('Country Model'!$EQI$8="Crisis","NA",'Country Model'!I58+'Country Model'!AI58)</f>
        <v>11295.398748382977</v>
      </c>
      <c r="J51" s="279">
        <f ca="1">IF('Country Model'!$EQI$8="Crisis","NA",'Country Model'!J58+'Country Model'!AJ58)</f>
        <v>9287.6256054638834</v>
      </c>
      <c r="K51" s="279">
        <f ca="1">IF('Country Model'!$EQI$8="Crisis","NA",'Country Model'!K58+'Country Model'!AK58)</f>
        <v>7159.8495958189615</v>
      </c>
      <c r="L51" s="279">
        <f ca="1">IF('Country Model'!$EQI$8="Crisis","NA",'Country Model'!L58+'Country Model'!AL58)</f>
        <v>4906.5429800151751</v>
      </c>
      <c r="M51" s="279">
        <f ca="1">IF('Country Model'!$EQI$8="Crisis","NA",'Country Model'!M58+'Country Model'!AM58)</f>
        <v>2521.9347848537122</v>
      </c>
      <c r="N51" s="279">
        <f ca="1">IF('Country Model'!$EQI$8="Crisis","NA",'Country Model'!N58+'Country Model'!AN58)</f>
        <v>0</v>
      </c>
      <c r="O51" s="279">
        <f ca="1">IF('Country Model'!$EQI$8="Crisis","NA",'Country Model'!O58+'Country Model'!AO58)</f>
        <v>0</v>
      </c>
      <c r="P51" s="279">
        <f ca="1">IF('Country Model'!$EQI$8="Crisis","NA",'Country Model'!P58+'Country Model'!AP58)</f>
        <v>0</v>
      </c>
      <c r="Q51" s="279">
        <f ca="1">IF('Country Model'!$EQI$8="Crisis","NA",'Country Model'!Q58+'Country Model'!AQ58)</f>
        <v>0</v>
      </c>
      <c r="R51" s="279">
        <f ca="1">IF('Country Model'!$EQI$8="Crisis","NA",'Country Model'!R58+'Country Model'!AR58)</f>
        <v>0</v>
      </c>
      <c r="S51" s="279">
        <f ca="1">IF('Country Model'!$EQI$8="Crisis","NA",'Country Model'!S58+'Country Model'!AS58)</f>
        <v>0</v>
      </c>
      <c r="T51" s="279">
        <f ca="1">IF('Country Model'!$EQI$8="Crisis","NA",'Country Model'!T58+'Country Model'!AT58)</f>
        <v>0</v>
      </c>
      <c r="U51" s="279">
        <f ca="1">IF('Country Model'!$EQI$8="Crisis","NA",'Country Model'!U58+'Country Model'!AU58)</f>
        <v>0</v>
      </c>
      <c r="V51" s="279">
        <f ca="1">IF('Country Model'!$EQI$8="Crisis","NA",'Country Model'!V58+'Country Model'!AV58)</f>
        <v>0</v>
      </c>
      <c r="W51" s="279">
        <f ca="1">IF('Country Model'!$EQI$8="Crisis","NA",'Country Model'!W58+'Country Model'!AW58)</f>
        <v>0</v>
      </c>
      <c r="X51" s="279">
        <f ca="1">IF('Country Model'!$EQI$8="Crisis","NA",'Country Model'!X58+'Country Model'!AX58)</f>
        <v>0</v>
      </c>
      <c r="Y51" s="279">
        <f ca="1">IF('Country Model'!$EQI$8="Crisis","NA",'Country Model'!Y58+'Country Model'!AY58)</f>
        <v>0</v>
      </c>
      <c r="Z51" s="279">
        <f ca="1">IF('Country Model'!$EQI$8="Crisis","NA",'Country Model'!Z58+'Country Model'!AZ58)</f>
        <v>0</v>
      </c>
      <c r="AA51" s="279">
        <f ca="1">IF('Country Model'!$EQI$8="Crisis","NA",'Country Model'!AA58+'Country Model'!BA58)</f>
        <v>0</v>
      </c>
      <c r="AB51" s="279">
        <f ca="1">IF('Country Model'!$EQI$8="Crisis","NA",'Country Model'!AB58+'Country Model'!BB58)</f>
        <v>0</v>
      </c>
      <c r="AC51" s="279">
        <f ca="1">IF('Country Model'!$EQI$8="Crisis","NA",'Country Model'!AC58+'Country Model'!BC58)</f>
        <v>0</v>
      </c>
      <c r="AD51" s="279">
        <f ca="1">IF('Country Model'!$EQI$8="Crisis","NA",'Country Model'!AD58+'Country Model'!BD58)</f>
        <v>0</v>
      </c>
      <c r="AE51" s="279">
        <f ca="1">SUM(E51:AD51)</f>
        <v>139547.49384553859</v>
      </c>
      <c r="AG51" s="366">
        <f t="shared" si="1"/>
        <v>47</v>
      </c>
    </row>
    <row r="52" spans="2:33" x14ac:dyDescent="0.25">
      <c r="D52" t="s">
        <v>139</v>
      </c>
      <c r="E52" s="279">
        <f ca="1">IF('Country Model'!$EQI$8="Crisis","NA",'Country Model'!E49+'Country Model'!AE49)</f>
        <v>29427</v>
      </c>
      <c r="F52" s="279">
        <f ca="1">IF('Country Model'!$EQI$8="Crisis","NA",'Country Model'!F49+'Country Model'!AF49)</f>
        <v>30384.658507112046</v>
      </c>
      <c r="G52" s="279">
        <f ca="1">IF('Country Model'!$EQI$8="Crisis","NA",'Country Model'!G49+'Country Model'!AG49)</f>
        <v>31376.019758345617</v>
      </c>
      <c r="H52" s="279">
        <f ca="1">IF('Country Model'!$EQI$8="Crisis","NA",'Country Model'!H49+'Country Model'!AH49)</f>
        <v>46709.142857142855</v>
      </c>
      <c r="I52" s="279">
        <f ca="1">IF('Country Model'!$EQI$8="Crisis","NA",'Country Model'!I49+'Country Model'!AI49)</f>
        <v>40004.537233856376</v>
      </c>
      <c r="J52" s="279">
        <f ca="1">IF('Country Model'!$EQI$8="Crisis","NA",'Country Model'!J49+'Country Model'!AJ49)</f>
        <v>32893.67401935126</v>
      </c>
      <c r="K52" s="279">
        <f ca="1">IF('Country Model'!$EQI$8="Crisis","NA",'Country Model'!K49+'Country Model'!AK49)</f>
        <v>25357.800651858823</v>
      </c>
      <c r="L52" s="279">
        <f ca="1">IF('Country Model'!$EQI$8="Crisis","NA",'Country Model'!L49+'Country Model'!AL49)</f>
        <v>17377.339720887081</v>
      </c>
      <c r="M52" s="279">
        <f ca="1">IF('Country Model'!$EQI$8="Crisis","NA",'Country Model'!M49+'Country Model'!AM49)</f>
        <v>8931.852363023565</v>
      </c>
      <c r="N52" s="279">
        <f ca="1">IF('Country Model'!$EQI$8="Crisis","NA",'Country Model'!N49+'Country Model'!AN49)</f>
        <v>0</v>
      </c>
      <c r="O52" s="279">
        <f ca="1">IF('Country Model'!$EQI$8="Crisis","NA",'Country Model'!O49+'Country Model'!AO49)</f>
        <v>0</v>
      </c>
      <c r="P52" s="279">
        <f ca="1">IF('Country Model'!$EQI$8="Crisis","NA",'Country Model'!P49+'Country Model'!AP49)</f>
        <v>0</v>
      </c>
      <c r="Q52" s="279">
        <f ca="1">IF('Country Model'!$EQI$8="Crisis","NA",'Country Model'!Q49+'Country Model'!AQ49)</f>
        <v>0</v>
      </c>
      <c r="R52" s="279">
        <f ca="1">IF('Country Model'!$EQI$8="Crisis","NA",'Country Model'!R49+'Country Model'!AR49)</f>
        <v>0</v>
      </c>
      <c r="S52" s="279">
        <f ca="1">IF('Country Model'!$EQI$8="Crisis","NA",'Country Model'!S49+'Country Model'!AS49)</f>
        <v>0</v>
      </c>
      <c r="T52" s="279">
        <f ca="1">IF('Country Model'!$EQI$8="Crisis","NA",'Country Model'!T49+'Country Model'!AT49)</f>
        <v>0</v>
      </c>
      <c r="U52" s="279">
        <f ca="1">IF('Country Model'!$EQI$8="Crisis","NA",'Country Model'!U49+'Country Model'!AU49)</f>
        <v>0</v>
      </c>
      <c r="V52" s="279">
        <f ca="1">IF('Country Model'!$EQI$8="Crisis","NA",'Country Model'!V49+'Country Model'!AV49)</f>
        <v>0</v>
      </c>
      <c r="W52" s="279">
        <f ca="1">IF('Country Model'!$EQI$8="Crisis","NA",'Country Model'!W49+'Country Model'!AW49)</f>
        <v>0</v>
      </c>
      <c r="X52" s="279">
        <f ca="1">IF('Country Model'!$EQI$8="Crisis","NA",'Country Model'!X49+'Country Model'!AX49)</f>
        <v>0</v>
      </c>
      <c r="Y52" s="279">
        <f ca="1">IF('Country Model'!$EQI$8="Crisis","NA",'Country Model'!Y49+'Country Model'!AY49)</f>
        <v>0</v>
      </c>
      <c r="Z52" s="279">
        <f ca="1">IF('Country Model'!$EQI$8="Crisis","NA",'Country Model'!Z49+'Country Model'!AZ49)</f>
        <v>0</v>
      </c>
      <c r="AA52" s="279">
        <f ca="1">IF('Country Model'!$EQI$8="Crisis","NA",'Country Model'!AA49+'Country Model'!BA49)</f>
        <v>0</v>
      </c>
      <c r="AB52" s="279">
        <f ca="1">IF('Country Model'!$EQI$8="Crisis","NA",'Country Model'!AB49+'Country Model'!BB49)</f>
        <v>0</v>
      </c>
      <c r="AC52" s="279">
        <f ca="1">IF('Country Model'!$EQI$8="Crisis","NA",'Country Model'!AC49+'Country Model'!BC49)</f>
        <v>0</v>
      </c>
      <c r="AD52" s="279">
        <f ca="1">IF('Country Model'!$EQI$8="Crisis","NA",'Country Model'!AD49+'Country Model'!BD49)</f>
        <v>0</v>
      </c>
      <c r="AE52" s="279">
        <f ca="1">SUM(E52:AD52)</f>
        <v>262462.02511157765</v>
      </c>
      <c r="AG52" s="366">
        <f t="shared" si="1"/>
        <v>48</v>
      </c>
    </row>
    <row r="53" spans="2:33" x14ac:dyDescent="0.25">
      <c r="D53" t="s">
        <v>140</v>
      </c>
      <c r="E53" s="279">
        <f ca="1">'Country Model'!E52+'Country Model'!AE52</f>
        <v>29427</v>
      </c>
      <c r="F53" s="279">
        <f ca="1">'Country Model'!F52+'Country Model'!AF52</f>
        <v>30384.658507112046</v>
      </c>
      <c r="G53" s="279">
        <f ca="1">'Country Model'!G52+'Country Model'!AG52</f>
        <v>31376.019758345617</v>
      </c>
      <c r="H53" s="279">
        <f ca="1">'Country Model'!H52+'Country Model'!AH52</f>
        <v>15386.54117647059</v>
      </c>
      <c r="I53" s="279">
        <f ca="1">'Country Model'!I52+'Country Model'!AI52</f>
        <v>15813.558247736168</v>
      </c>
      <c r="J53" s="279">
        <f ca="1">'Country Model'!J52+'Country Model'!AJ52</f>
        <v>16253.344809561797</v>
      </c>
      <c r="K53" s="279">
        <f ca="1">'Country Model'!K52+'Country Model'!AK52</f>
        <v>16706.31572357758</v>
      </c>
      <c r="L53" s="279">
        <f ca="1">'Country Model'!L52+'Country Model'!AL52</f>
        <v>17172.900430053116</v>
      </c>
      <c r="M53" s="279">
        <f ca="1">'Country Model'!M52+'Country Model'!AM52</f>
        <v>17653.543493975987</v>
      </c>
      <c r="N53" s="279">
        <f ca="1">'Country Model'!N52+'Country Model'!AN52</f>
        <v>18148.705172543076</v>
      </c>
      <c r="O53" s="279">
        <f ca="1">'Country Model'!O52+'Country Model'!AO52</f>
        <v>18658.862004929946</v>
      </c>
      <c r="P53" s="279">
        <f ca="1">'Country Model'!P52+'Country Model'!AP52</f>
        <v>19184.507425238993</v>
      </c>
      <c r="Q53" s="279">
        <f ca="1">'Country Model'!Q52+'Country Model'!AQ52</f>
        <v>19726.152399564224</v>
      </c>
      <c r="R53" s="279">
        <f ca="1">'Country Model'!R52+'Country Model'!AR52</f>
        <v>20284.326088149144</v>
      </c>
      <c r="S53" s="279">
        <f ca="1">'Country Model'!S52+'Country Model'!AS52</f>
        <v>20859.576533654385</v>
      </c>
      <c r="T53" s="279">
        <f ca="1">'Country Model'!T52+'Country Model'!AT52</f>
        <v>21452.471376593792</v>
      </c>
      <c r="U53" s="279">
        <f ca="1">'Country Model'!U52+'Country Model'!AU52</f>
        <v>22063.598599041132</v>
      </c>
      <c r="V53" s="279">
        <f ca="1">'Country Model'!V52+'Country Model'!AV52</f>
        <v>22693.567297755228</v>
      </c>
      <c r="W53" s="279">
        <f ca="1">'Country Model'!W52+'Country Model'!AW52</f>
        <v>23343.008487918632</v>
      </c>
      <c r="X53" s="279">
        <f ca="1">'Country Model'!X52+'Country Model'!AX52</f>
        <v>24012.575938734226</v>
      </c>
      <c r="Y53" s="279">
        <f ca="1">'Country Model'!Y52+'Country Model'!AY52</f>
        <v>24702.9470421757</v>
      </c>
      <c r="Z53" s="279">
        <f ca="1">'Country Model'!Z52+'Country Model'!AZ52</f>
        <v>25414.823716241222</v>
      </c>
      <c r="AA53" s="279">
        <f ca="1">'Country Model'!AA52+'Country Model'!BA52</f>
        <v>26148.933344115499</v>
      </c>
      <c r="AB53" s="279">
        <f ca="1">'Country Model'!AB52+'Country Model'!BB52</f>
        <v>26906.029750703514</v>
      </c>
      <c r="AC53" s="279">
        <f ca="1">'Country Model'!AC52+'Country Model'!BC52</f>
        <v>27686.89421805973</v>
      </c>
      <c r="AD53" s="279">
        <f ca="1">'Country Model'!AD52+'Country Model'!BD52</f>
        <v>28492.336541299584</v>
      </c>
      <c r="AE53" s="279">
        <f ca="1">SUM(E53:AD53)</f>
        <v>579953.1980835509</v>
      </c>
      <c r="AG53" s="366">
        <f t="shared" si="1"/>
        <v>49</v>
      </c>
    </row>
    <row r="54" spans="2:33" hidden="1" outlineLevel="1" x14ac:dyDescent="0.25">
      <c r="D54" t="s">
        <v>141</v>
      </c>
      <c r="E54" s="279">
        <f ca="1">IF('Country Model'!$EQI$8="Crisis","NA",'Country Model'!E55+'Country Model'!AE55)</f>
        <v>29427</v>
      </c>
      <c r="F54" s="279">
        <f ca="1">IF('Country Model'!$EQI$8="Crisis","NA",'Country Model'!F55+'Country Model'!AF55)</f>
        <v>30384.658507112046</v>
      </c>
      <c r="G54" s="279">
        <f ca="1">IF('Country Model'!$EQI$8="Crisis","NA",'Country Model'!G55+'Country Model'!AG55)</f>
        <v>31376.019758345617</v>
      </c>
      <c r="H54" s="279">
        <f ca="1">IF('Country Model'!$EQI$8="Crisis","NA",'Country Model'!H55+'Country Model'!AH55)</f>
        <v>13188.463865546219</v>
      </c>
      <c r="I54" s="279">
        <f ca="1">IF('Country Model'!$EQI$8="Crisis","NA",'Country Model'!I55+'Country Model'!AI55)</f>
        <v>11295.398748382977</v>
      </c>
      <c r="J54" s="279">
        <f ca="1">IF('Country Model'!$EQI$8="Crisis","NA",'Country Model'!J55+'Country Model'!AJ55)</f>
        <v>9287.6256054638834</v>
      </c>
      <c r="K54" s="279">
        <f ca="1">IF('Country Model'!$EQI$8="Crisis","NA",'Country Model'!K55+'Country Model'!AK55)</f>
        <v>7159.8495958189615</v>
      </c>
      <c r="L54" s="279">
        <f ca="1">IF('Country Model'!$EQI$8="Crisis","NA",'Country Model'!L55+'Country Model'!AL55)</f>
        <v>4906.5429800151751</v>
      </c>
      <c r="M54" s="279">
        <f ca="1">IF('Country Model'!$EQI$8="Crisis","NA",'Country Model'!M55+'Country Model'!AM55)</f>
        <v>2521.9347848537122</v>
      </c>
      <c r="N54" s="279">
        <f ca="1">IF('Country Model'!$EQI$8="Crisis","NA",'Country Model'!N55+'Country Model'!AN55)</f>
        <v>0</v>
      </c>
      <c r="O54" s="279">
        <f ca="1">IF('Country Model'!$EQI$8="Crisis","NA",'Country Model'!O55+'Country Model'!AO55)</f>
        <v>0</v>
      </c>
      <c r="P54" s="279">
        <f ca="1">IF('Country Model'!$EQI$8="Crisis","NA",'Country Model'!P55+'Country Model'!AP55)</f>
        <v>0</v>
      </c>
      <c r="Q54" s="279">
        <f ca="1">IF('Country Model'!$EQI$8="Crisis","NA",'Country Model'!Q55+'Country Model'!AQ55)</f>
        <v>0</v>
      </c>
      <c r="R54" s="279">
        <f ca="1">IF('Country Model'!$EQI$8="Crisis","NA",'Country Model'!R55+'Country Model'!AR55)</f>
        <v>0</v>
      </c>
      <c r="S54" s="279">
        <f ca="1">IF('Country Model'!$EQI$8="Crisis","NA",'Country Model'!S55+'Country Model'!AS55)</f>
        <v>0</v>
      </c>
      <c r="T54" s="279">
        <f ca="1">IF('Country Model'!$EQI$8="Crisis","NA",'Country Model'!T55+'Country Model'!AT55)</f>
        <v>0</v>
      </c>
      <c r="U54" s="279">
        <f ca="1">IF('Country Model'!$EQI$8="Crisis","NA",'Country Model'!U55+'Country Model'!AU55)</f>
        <v>0</v>
      </c>
      <c r="V54" s="279">
        <f ca="1">IF('Country Model'!$EQI$8="Crisis","NA",'Country Model'!V55+'Country Model'!AV55)</f>
        <v>0</v>
      </c>
      <c r="W54" s="279">
        <f ca="1">IF('Country Model'!$EQI$8="Crisis","NA",'Country Model'!W55+'Country Model'!AW55)</f>
        <v>0</v>
      </c>
      <c r="X54" s="279">
        <f ca="1">IF('Country Model'!$EQI$8="Crisis","NA",'Country Model'!X55+'Country Model'!AX55)</f>
        <v>0</v>
      </c>
      <c r="Y54" s="279">
        <f ca="1">IF('Country Model'!$EQI$8="Crisis","NA",'Country Model'!Y55+'Country Model'!AY55)</f>
        <v>0</v>
      </c>
      <c r="Z54" s="279">
        <f ca="1">IF('Country Model'!$EQI$8="Crisis","NA",'Country Model'!Z55+'Country Model'!AZ55)</f>
        <v>0</v>
      </c>
      <c r="AA54" s="279">
        <f ca="1">IF('Country Model'!$EQI$8="Crisis","NA",'Country Model'!AA55+'Country Model'!BA55)</f>
        <v>0</v>
      </c>
      <c r="AB54" s="279">
        <f ca="1">IF('Country Model'!$EQI$8="Crisis","NA",'Country Model'!AB55+'Country Model'!BB55)</f>
        <v>0</v>
      </c>
      <c r="AC54" s="279">
        <f ca="1">IF('Country Model'!$EQI$8="Crisis","NA",'Country Model'!AC55+'Country Model'!BC55)</f>
        <v>0</v>
      </c>
      <c r="AD54" s="279">
        <f ca="1">IF('Country Model'!$EQI$8="Crisis","NA",'Country Model'!AD55+'Country Model'!BD55)</f>
        <v>0</v>
      </c>
      <c r="AE54" s="279">
        <f ca="1">SUM(E54:AD54)</f>
        <v>139547.49384553859</v>
      </c>
      <c r="AG54" s="366">
        <f t="shared" si="1"/>
        <v>50</v>
      </c>
    </row>
    <row r="55" spans="2:33" collapsed="1" x14ac:dyDescent="0.25">
      <c r="AG55" s="366">
        <f t="shared" si="1"/>
        <v>51</v>
      </c>
    </row>
    <row r="56" spans="2:33" ht="28.9" customHeight="1" x14ac:dyDescent="0.25">
      <c r="B56" t="s">
        <v>142</v>
      </c>
      <c r="AG56" s="366">
        <f t="shared" si="1"/>
        <v>52</v>
      </c>
    </row>
    <row r="57" spans="2:33" x14ac:dyDescent="0.25">
      <c r="D57" t="s">
        <v>137</v>
      </c>
      <c r="E57" s="279">
        <f ca="1">'Country Model'!E47+'Country Model'!AE47</f>
        <v>1118</v>
      </c>
      <c r="F57" s="279">
        <f ca="1">'Country Model'!F47+'Country Model'!AF47</f>
        <v>1154.3836684320954</v>
      </c>
      <c r="G57" s="279">
        <f ca="1">'Country Model'!G47+'Country Model'!AG47</f>
        <v>1192.0477823030005</v>
      </c>
      <c r="H57" s="279">
        <f ca="1">'Country Model'!H47+'Country Model'!AH47</f>
        <v>1594</v>
      </c>
      <c r="I57" s="279">
        <f ca="1">'Country Model'!I47+'Country Model'!AI47</f>
        <v>1637.5829519456381</v>
      </c>
      <c r="J57" s="279">
        <f ca="1">'Country Model'!J47+'Country Model'!AJ47</f>
        <v>1682.4456827480426</v>
      </c>
      <c r="K57" s="279">
        <f ca="1">'Country Model'!K47+'Country Model'!AK47</f>
        <v>1728.6289862064268</v>
      </c>
      <c r="L57" s="279">
        <f ca="1">'Country Model'!L47+'Country Model'!AL47</f>
        <v>1776.1750655838364</v>
      </c>
      <c r="M57" s="279">
        <f ca="1">'Country Model'!M47+'Country Model'!AM47</f>
        <v>1825.127585719116</v>
      </c>
      <c r="N57" s="279">
        <f ca="1">'Country Model'!N47+'Country Model'!AN47</f>
        <v>1875.5317271641188</v>
      </c>
      <c r="O57" s="279">
        <f ca="1">'Country Model'!O47+'Country Model'!AO47</f>
        <v>1927.434242427521</v>
      </c>
      <c r="P57" s="279">
        <f ca="1">'Country Model'!P47+'Country Model'!AP47</f>
        <v>1980.8835144099412</v>
      </c>
      <c r="Q57" s="279">
        <f ca="1">'Country Model'!Q47+'Country Model'!AQ47</f>
        <v>2035.9296171185447</v>
      </c>
      <c r="R57" s="279">
        <f ca="1">'Country Model'!R47+'Country Model'!AR47</f>
        <v>2092.6243787529247</v>
      </c>
      <c r="S57" s="279">
        <f ca="1">'Country Model'!S47+'Country Model'!AS47</f>
        <v>2151.02144725783</v>
      </c>
      <c r="T57" s="279">
        <f ca="1">'Country Model'!T47+'Country Model'!AT47</f>
        <v>2211.1763584422324</v>
      </c>
      <c r="U57" s="279">
        <f ca="1">'Country Model'!U47+'Country Model'!AU47</f>
        <v>2273.1466067683141</v>
      </c>
      <c r="V57" s="279">
        <f ca="1">'Country Model'!V47+'Country Model'!AV47</f>
        <v>2336.9917189182256</v>
      </c>
      <c r="W57" s="279">
        <f ca="1">'Country Model'!W47+'Country Model'!AW47</f>
        <v>2402.7733302508882</v>
      </c>
      <c r="X57" s="279">
        <f ca="1">'Country Model'!X47+'Country Model'!AX47</f>
        <v>2470.5552642657458</v>
      </c>
      <c r="Y57" s="279">
        <f ca="1">'Country Model'!Y47+'Country Model'!AY47</f>
        <v>2540.4036151951886</v>
      </c>
      <c r="Z57" s="279">
        <f ca="1">'Country Model'!Z47+'Country Model'!AZ47</f>
        <v>2612.3868338523735</v>
      </c>
      <c r="AA57" s="279">
        <f ca="1">'Country Model'!AA47+'Country Model'!BA47</f>
        <v>2686.575816866397</v>
      </c>
      <c r="AB57" s="279">
        <f ca="1">'Country Model'!AB47+'Country Model'!BB47</f>
        <v>2763.0439994422268</v>
      </c>
      <c r="AC57" s="279">
        <f ca="1">'Country Model'!AC47+'Country Model'!BC47</f>
        <v>2841.8674517884392</v>
      </c>
      <c r="AD57" s="279">
        <f ca="1">'Country Model'!AD47+'Country Model'!BD47</f>
        <v>2923.1249793617435</v>
      </c>
      <c r="AE57" s="279">
        <f ca="1">SUM(E57:AD57)</f>
        <v>53833.86262522082</v>
      </c>
      <c r="AG57" s="366">
        <f t="shared" si="1"/>
        <v>53</v>
      </c>
    </row>
    <row r="58" spans="2:33" x14ac:dyDescent="0.25">
      <c r="D58" t="s">
        <v>138</v>
      </c>
      <c r="E58" s="279">
        <f ca="1">IF('Country Model'!$EQI$8="Crisis","NA",'Country Model'!E59+'Country Model'!AE59)</f>
        <v>1118</v>
      </c>
      <c r="F58" s="279">
        <f ca="1">IF('Country Model'!$EQI$8="Crisis","NA",'Country Model'!F59+'Country Model'!AF59)</f>
        <v>1154.3836684320954</v>
      </c>
      <c r="G58" s="279">
        <f ca="1">IF('Country Model'!$EQI$8="Crisis","NA",'Country Model'!G59+'Country Model'!AG59)</f>
        <v>1192.0477823030005</v>
      </c>
      <c r="H58" s="279">
        <f ca="1">IF('Country Model'!$EQI$8="Crisis","NA",'Country Model'!H59+'Country Model'!AH59)</f>
        <v>385.77478991596638</v>
      </c>
      <c r="I58" s="279">
        <f ca="1">IF('Country Model'!$EQI$8="Crisis","NA",'Country Model'!I59+'Country Model'!AI59)</f>
        <v>330.26883064449845</v>
      </c>
      <c r="J58" s="279">
        <f ca="1">IF('Country Model'!$EQI$8="Crisis","NA",'Country Model'!J59+'Country Model'!AJ59)</f>
        <v>271.4534210820371</v>
      </c>
      <c r="K58" s="279">
        <f ca="1">IF('Country Model'!$EQI$8="Crisis","NA",'Country Model'!K59+'Country Model'!AK59)</f>
        <v>209.17863362497934</v>
      </c>
      <c r="L58" s="279">
        <f ca="1">IF('Country Model'!$EQI$8="Crisis","NA",'Country Model'!L59+'Country Model'!AL59)</f>
        <v>143.28807251768765</v>
      </c>
      <c r="M58" s="279">
        <f ca="1">IF('Country Model'!$EQI$8="Crisis","NA",'Country Model'!M59+'Country Model'!AM59)</f>
        <v>73.618591692871902</v>
      </c>
      <c r="N58" s="279">
        <f ca="1">IF('Country Model'!$EQI$8="Crisis","NA",'Country Model'!N59+'Country Model'!AN59)</f>
        <v>0</v>
      </c>
      <c r="O58" s="279">
        <f ca="1">IF('Country Model'!$EQI$8="Crisis","NA",'Country Model'!O59+'Country Model'!AO59)</f>
        <v>0</v>
      </c>
      <c r="P58" s="279">
        <f ca="1">IF('Country Model'!$EQI$8="Crisis","NA",'Country Model'!P59+'Country Model'!AP59)</f>
        <v>0</v>
      </c>
      <c r="Q58" s="279">
        <f ca="1">IF('Country Model'!$EQI$8="Crisis","NA",'Country Model'!Q59+'Country Model'!AQ59)</f>
        <v>0</v>
      </c>
      <c r="R58" s="279">
        <f ca="1">IF('Country Model'!$EQI$8="Crisis","NA",'Country Model'!R59+'Country Model'!AR59)</f>
        <v>0</v>
      </c>
      <c r="S58" s="279">
        <f ca="1">IF('Country Model'!$EQI$8="Crisis","NA",'Country Model'!S59+'Country Model'!AS59)</f>
        <v>0</v>
      </c>
      <c r="T58" s="279">
        <f ca="1">IF('Country Model'!$EQI$8="Crisis","NA",'Country Model'!T59+'Country Model'!AT59)</f>
        <v>0</v>
      </c>
      <c r="U58" s="279">
        <f ca="1">IF('Country Model'!$EQI$8="Crisis","NA",'Country Model'!U59+'Country Model'!AU59)</f>
        <v>0</v>
      </c>
      <c r="V58" s="279">
        <f ca="1">IF('Country Model'!$EQI$8="Crisis","NA",'Country Model'!V59+'Country Model'!AV59)</f>
        <v>0</v>
      </c>
      <c r="W58" s="279">
        <f ca="1">IF('Country Model'!$EQI$8="Crisis","NA",'Country Model'!W59+'Country Model'!AW59)</f>
        <v>0</v>
      </c>
      <c r="X58" s="279">
        <f ca="1">IF('Country Model'!$EQI$8="Crisis","NA",'Country Model'!X59+'Country Model'!AX59)</f>
        <v>0</v>
      </c>
      <c r="Y58" s="279">
        <f ca="1">IF('Country Model'!$EQI$8="Crisis","NA",'Country Model'!Y59+'Country Model'!AY59)</f>
        <v>0</v>
      </c>
      <c r="Z58" s="279">
        <f ca="1">IF('Country Model'!$EQI$8="Crisis","NA",'Country Model'!Z59+'Country Model'!AZ59)</f>
        <v>0</v>
      </c>
      <c r="AA58" s="279">
        <f ca="1">IF('Country Model'!$EQI$8="Crisis","NA",'Country Model'!AA59+'Country Model'!BA59)</f>
        <v>0</v>
      </c>
      <c r="AB58" s="279">
        <f ca="1">IF('Country Model'!$EQI$8="Crisis","NA",'Country Model'!AB59+'Country Model'!BB59)</f>
        <v>0</v>
      </c>
      <c r="AC58" s="279">
        <f ca="1">IF('Country Model'!$EQI$8="Crisis","NA",'Country Model'!AC59+'Country Model'!BC59)</f>
        <v>0</v>
      </c>
      <c r="AD58" s="279">
        <f ca="1">IF('Country Model'!$EQI$8="Crisis","NA",'Country Model'!AD59+'Country Model'!BD59)</f>
        <v>0</v>
      </c>
      <c r="AE58" s="279">
        <f ca="1">SUM(E58:AD58)</f>
        <v>4878.0137902131373</v>
      </c>
      <c r="AG58" s="366">
        <f t="shared" si="1"/>
        <v>54</v>
      </c>
    </row>
    <row r="59" spans="2:33" x14ac:dyDescent="0.25">
      <c r="D59" t="s">
        <v>139</v>
      </c>
      <c r="E59" s="279">
        <f ca="1">IF('Country Model'!$EQI$8="Crisis","NA",'Country Model'!E50+'Country Model'!AE50)</f>
        <v>1118</v>
      </c>
      <c r="F59" s="279">
        <f ca="1">IF('Country Model'!$EQI$8="Crisis","NA",'Country Model'!F50+'Country Model'!AF50)</f>
        <v>1154.3836684320954</v>
      </c>
      <c r="G59" s="279">
        <f ca="1">IF('Country Model'!$EQI$8="Crisis","NA",'Country Model'!G50+'Country Model'!AG50)</f>
        <v>1192.0477823030005</v>
      </c>
      <c r="H59" s="279">
        <f ca="1">IF('Country Model'!$EQI$8="Crisis","NA",'Country Model'!H50+'Country Model'!AH50)</f>
        <v>1366.2857142857142</v>
      </c>
      <c r="I59" s="279">
        <f ca="1">IF('Country Model'!$EQI$8="Crisis","NA",'Country Model'!I50+'Country Model'!AI50)</f>
        <v>1169.7021085325987</v>
      </c>
      <c r="J59" s="279">
        <f ca="1">IF('Country Model'!$EQI$8="Crisis","NA",'Country Model'!J50+'Country Model'!AJ50)</f>
        <v>961.39753299888139</v>
      </c>
      <c r="K59" s="279">
        <f ca="1">IF('Country Model'!$EQI$8="Crisis","NA",'Country Model'!K50+'Country Model'!AK50)</f>
        <v>740.84099408846862</v>
      </c>
      <c r="L59" s="279">
        <f ca="1">IF('Country Model'!$EQI$8="Crisis","NA",'Country Model'!L50+'Country Model'!AL50)</f>
        <v>507.47859016681036</v>
      </c>
      <c r="M59" s="279">
        <f ca="1">IF('Country Model'!$EQI$8="Crisis","NA",'Country Model'!M50+'Country Model'!AM50)</f>
        <v>260.732512245588</v>
      </c>
      <c r="N59" s="279">
        <f ca="1">IF('Country Model'!$EQI$8="Crisis","NA",'Country Model'!N50+'Country Model'!AN50)</f>
        <v>0</v>
      </c>
      <c r="O59" s="279">
        <f ca="1">IF('Country Model'!$EQI$8="Crisis","NA",'Country Model'!O50+'Country Model'!AO50)</f>
        <v>0</v>
      </c>
      <c r="P59" s="279">
        <f ca="1">IF('Country Model'!$EQI$8="Crisis","NA",'Country Model'!P50+'Country Model'!AP50)</f>
        <v>0</v>
      </c>
      <c r="Q59" s="279">
        <f ca="1">IF('Country Model'!$EQI$8="Crisis","NA",'Country Model'!Q50+'Country Model'!AQ50)</f>
        <v>0</v>
      </c>
      <c r="R59" s="279">
        <f ca="1">IF('Country Model'!$EQI$8="Crisis","NA",'Country Model'!R50+'Country Model'!AR50)</f>
        <v>0</v>
      </c>
      <c r="S59" s="279">
        <f ca="1">IF('Country Model'!$EQI$8="Crisis","NA",'Country Model'!S50+'Country Model'!AS50)</f>
        <v>0</v>
      </c>
      <c r="T59" s="279">
        <f ca="1">IF('Country Model'!$EQI$8="Crisis","NA",'Country Model'!T50+'Country Model'!AT50)</f>
        <v>0</v>
      </c>
      <c r="U59" s="279">
        <f ca="1">IF('Country Model'!$EQI$8="Crisis","NA",'Country Model'!U50+'Country Model'!AU50)</f>
        <v>0</v>
      </c>
      <c r="V59" s="279">
        <f ca="1">IF('Country Model'!$EQI$8="Crisis","NA",'Country Model'!V50+'Country Model'!AV50)</f>
        <v>0</v>
      </c>
      <c r="W59" s="279">
        <f ca="1">IF('Country Model'!$EQI$8="Crisis","NA",'Country Model'!W50+'Country Model'!AW50)</f>
        <v>0</v>
      </c>
      <c r="X59" s="279">
        <f ca="1">IF('Country Model'!$EQI$8="Crisis","NA",'Country Model'!X50+'Country Model'!AX50)</f>
        <v>0</v>
      </c>
      <c r="Y59" s="279">
        <f ca="1">IF('Country Model'!$EQI$8="Crisis","NA",'Country Model'!Y50+'Country Model'!AY50)</f>
        <v>0</v>
      </c>
      <c r="Z59" s="279">
        <f ca="1">IF('Country Model'!$EQI$8="Crisis","NA",'Country Model'!Z50+'Country Model'!AZ50)</f>
        <v>0</v>
      </c>
      <c r="AA59" s="279">
        <f ca="1">IF('Country Model'!$EQI$8="Crisis","NA",'Country Model'!AA50+'Country Model'!BA50)</f>
        <v>0</v>
      </c>
      <c r="AB59" s="279">
        <f ca="1">IF('Country Model'!$EQI$8="Crisis","NA",'Country Model'!AB50+'Country Model'!BB50)</f>
        <v>0</v>
      </c>
      <c r="AC59" s="279">
        <f ca="1">IF('Country Model'!$EQI$8="Crisis","NA",'Country Model'!AC50+'Country Model'!BC50)</f>
        <v>0</v>
      </c>
      <c r="AD59" s="279">
        <f ca="1">IF('Country Model'!$EQI$8="Crisis","NA",'Country Model'!AD50+'Country Model'!BD50)</f>
        <v>0</v>
      </c>
      <c r="AE59" s="279">
        <f ca="1">SUM(E59:AD59)</f>
        <v>8470.8689030531568</v>
      </c>
      <c r="AG59" s="366">
        <f t="shared" si="1"/>
        <v>55</v>
      </c>
    </row>
    <row r="60" spans="2:33" x14ac:dyDescent="0.25">
      <c r="D60" t="s">
        <v>140</v>
      </c>
      <c r="E60" s="279">
        <f ca="1">'Country Model'!E53+'Country Model'!AE53</f>
        <v>1118</v>
      </c>
      <c r="F60" s="279">
        <f ca="1">'Country Model'!F53+'Country Model'!AF53</f>
        <v>1154.3836684320954</v>
      </c>
      <c r="G60" s="279">
        <f ca="1">'Country Model'!G53+'Country Model'!AG53</f>
        <v>1192.0477823030005</v>
      </c>
      <c r="H60" s="279">
        <f ca="1">'Country Model'!H53+'Country Model'!AH53</f>
        <v>450.07058823529411</v>
      </c>
      <c r="I60" s="279">
        <f ca="1">'Country Model'!I53+'Country Model'!AI53</f>
        <v>462.37636290229784</v>
      </c>
      <c r="J60" s="279">
        <f ca="1">'Country Model'!J53+'Country Model'!AJ53</f>
        <v>475.04348689356493</v>
      </c>
      <c r="K60" s="279">
        <f ca="1">'Country Model'!K53+'Country Model'!AK53</f>
        <v>488.08347845828519</v>
      </c>
      <c r="L60" s="279">
        <f ca="1">'Country Model'!L53+'Country Model'!AL53</f>
        <v>501.50825381190674</v>
      </c>
      <c r="M60" s="279">
        <f ca="1">'Country Model'!M53+'Country Model'!AM53</f>
        <v>515.33014185010336</v>
      </c>
      <c r="N60" s="279">
        <f ca="1">'Country Model'!N53+'Country Model'!AN53</f>
        <v>529.56189943457468</v>
      </c>
      <c r="O60" s="279">
        <f ca="1">'Country Model'!O53+'Country Model'!AO53</f>
        <v>544.21672727365296</v>
      </c>
      <c r="P60" s="279">
        <f ca="1">'Country Model'!P53+'Country Model'!AP53</f>
        <v>559.30828642163044</v>
      </c>
      <c r="Q60" s="279">
        <f ca="1">'Country Model'!Q53+'Country Model'!AQ53</f>
        <v>574.85071542170681</v>
      </c>
      <c r="R60" s="279">
        <f ca="1">'Country Model'!R53+'Country Model'!AR53</f>
        <v>590.85864811847284</v>
      </c>
      <c r="S60" s="279">
        <f ca="1">'Country Model'!S53+'Country Model'!AS53</f>
        <v>607.34723216691668</v>
      </c>
      <c r="T60" s="279">
        <f ca="1">'Country Model'!T53+'Country Model'!AT53</f>
        <v>624.33214826604194</v>
      </c>
      <c r="U60" s="279">
        <f ca="1">'Country Model'!U53+'Country Model'!AU53</f>
        <v>641.82963014634743</v>
      </c>
      <c r="V60" s="279">
        <f ca="1">'Country Model'!V53+'Country Model'!AV53</f>
        <v>659.85648534161669</v>
      </c>
      <c r="W60" s="279">
        <f ca="1">'Country Model'!W53+'Country Model'!AW53</f>
        <v>678.43011677672132</v>
      </c>
      <c r="X60" s="279">
        <f ca="1">'Country Model'!X53+'Country Model'!AX53</f>
        <v>697.56854520444585</v>
      </c>
      <c r="Y60" s="279">
        <f ca="1">'Country Model'!Y53+'Country Model'!AY53</f>
        <v>717.29043252570023</v>
      </c>
      <c r="Z60" s="279">
        <f ca="1">'Country Model'!Z53+'Country Model'!AZ53</f>
        <v>737.6151060289053</v>
      </c>
      <c r="AA60" s="279">
        <f ca="1">'Country Model'!AA53+'Country Model'!BA53</f>
        <v>758.56258358580624</v>
      </c>
      <c r="AB60" s="279">
        <f ca="1">'Country Model'!AB53+'Country Model'!BB53</f>
        <v>780.15359984251108</v>
      </c>
      <c r="AC60" s="279">
        <f ca="1">'Country Model'!AC53+'Country Model'!BC53</f>
        <v>802.40963344614761</v>
      </c>
      <c r="AD60" s="279">
        <f ca="1">'Country Model'!AD53+'Country Model'!BD53</f>
        <v>825.35293534919811</v>
      </c>
      <c r="AE60" s="279">
        <f ca="1">SUM(E60:AD60)</f>
        <v>17686.388488236938</v>
      </c>
      <c r="AG60" s="366">
        <f t="shared" si="1"/>
        <v>56</v>
      </c>
    </row>
    <row r="61" spans="2:33" outlineLevel="1" x14ac:dyDescent="0.25">
      <c r="D61" t="s">
        <v>141</v>
      </c>
      <c r="E61" s="279">
        <f ca="1">'Country Model'!E56+'Country Model'!AE56</f>
        <v>1118</v>
      </c>
      <c r="F61" s="279">
        <f ca="1">'Country Model'!F56+'Country Model'!AF56</f>
        <v>1154.3836684320954</v>
      </c>
      <c r="G61" s="279">
        <f ca="1">'Country Model'!G56+'Country Model'!AG56</f>
        <v>1192.0477823030005</v>
      </c>
      <c r="H61" s="279">
        <f ca="1">'Country Model'!H56+'Country Model'!AH56</f>
        <v>385.77478991596638</v>
      </c>
      <c r="I61" s="279">
        <f ca="1">'Country Model'!I56+'Country Model'!AI56</f>
        <v>330.26883064449845</v>
      </c>
      <c r="J61" s="279">
        <f ca="1">'Country Model'!J56+'Country Model'!AJ56</f>
        <v>271.4534210820371</v>
      </c>
      <c r="K61" s="279">
        <f ca="1">'Country Model'!K56+'Country Model'!AK56</f>
        <v>209.17863362497934</v>
      </c>
      <c r="L61" s="279">
        <f ca="1">'Country Model'!L56+'Country Model'!AL56</f>
        <v>143.28807251768765</v>
      </c>
      <c r="M61" s="279">
        <f ca="1">'Country Model'!M56+'Country Model'!AM56</f>
        <v>73.618591692871902</v>
      </c>
      <c r="N61" s="279">
        <f ca="1">'Country Model'!N56+'Country Model'!AN56</f>
        <v>0</v>
      </c>
      <c r="O61" s="279">
        <f ca="1">'Country Model'!O56+'Country Model'!AO56</f>
        <v>0</v>
      </c>
      <c r="P61" s="279">
        <f ca="1">'Country Model'!P56+'Country Model'!AP56</f>
        <v>0</v>
      </c>
      <c r="Q61" s="279">
        <f ca="1">'Country Model'!Q56+'Country Model'!AQ56</f>
        <v>0</v>
      </c>
      <c r="R61" s="279">
        <f ca="1">'Country Model'!R56+'Country Model'!AR56</f>
        <v>0</v>
      </c>
      <c r="S61" s="279">
        <f ca="1">'Country Model'!S56+'Country Model'!AS56</f>
        <v>0</v>
      </c>
      <c r="T61" s="279">
        <f ca="1">'Country Model'!T56+'Country Model'!AT56</f>
        <v>0</v>
      </c>
      <c r="U61" s="279">
        <f ca="1">'Country Model'!U56+'Country Model'!AU56</f>
        <v>0</v>
      </c>
      <c r="V61" s="279">
        <f ca="1">'Country Model'!V56+'Country Model'!AV56</f>
        <v>0</v>
      </c>
      <c r="W61" s="279">
        <f ca="1">'Country Model'!W56+'Country Model'!AW56</f>
        <v>0</v>
      </c>
      <c r="X61" s="279">
        <f ca="1">'Country Model'!X56+'Country Model'!AX56</f>
        <v>0</v>
      </c>
      <c r="Y61" s="279">
        <f ca="1">'Country Model'!Y56+'Country Model'!AY56</f>
        <v>0</v>
      </c>
      <c r="Z61" s="279">
        <f ca="1">'Country Model'!Z56+'Country Model'!AZ56</f>
        <v>0</v>
      </c>
      <c r="AA61" s="279">
        <f ca="1">'Country Model'!AA56+'Country Model'!BA56</f>
        <v>0</v>
      </c>
      <c r="AB61" s="279">
        <f ca="1">'Country Model'!AB56+'Country Model'!BB56</f>
        <v>0</v>
      </c>
      <c r="AC61" s="279">
        <f ca="1">'Country Model'!AC56+'Country Model'!BC56</f>
        <v>0</v>
      </c>
      <c r="AD61" s="279">
        <f ca="1">'Country Model'!AD56+'Country Model'!BD56</f>
        <v>0</v>
      </c>
      <c r="AE61" s="279">
        <f ca="1">SUM(E61:AD61)</f>
        <v>4878.0137902131373</v>
      </c>
      <c r="AG61" s="366">
        <f t="shared" si="1"/>
        <v>57</v>
      </c>
    </row>
    <row r="62" spans="2:33" x14ac:dyDescent="0.25">
      <c r="AG62" s="366">
        <f t="shared" si="1"/>
        <v>58</v>
      </c>
    </row>
    <row r="63" spans="2:33" x14ac:dyDescent="0.25">
      <c r="B63" t="s">
        <v>143</v>
      </c>
      <c r="AG63" s="366">
        <f t="shared" si="1"/>
        <v>59</v>
      </c>
    </row>
    <row r="64" spans="2:33" x14ac:dyDescent="0.25">
      <c r="D64" t="s">
        <v>137</v>
      </c>
      <c r="E64" s="279">
        <f ca="1">'Country Model'!E111+'Country Model'!AE111</f>
        <v>4365898.9615072003</v>
      </c>
      <c r="F64" s="279">
        <f ca="1">'Country Model'!F111+'Country Model'!AF111</f>
        <v>4475702.9953954741</v>
      </c>
      <c r="G64" s="279">
        <f ca="1">'Country Model'!G111+'Country Model'!AG111</f>
        <v>4588382.4342497652</v>
      </c>
      <c r="H64" s="279">
        <f ca="1">'Country Model'!H111+'Country Model'!AH111</f>
        <v>119452868.77992001</v>
      </c>
      <c r="I64" s="279">
        <f ca="1">'Country Model'!I111+'Country Model'!AI111</f>
        <v>122311248.95178948</v>
      </c>
      <c r="J64" s="279">
        <f ca="1">'Country Model'!J111+'Country Model'!AJ111</f>
        <v>125238696.41937472</v>
      </c>
      <c r="K64" s="279">
        <f ca="1">'Country Model'!K111+'Country Model'!AK111</f>
        <v>128236907.94977041</v>
      </c>
      <c r="L64" s="279">
        <f ca="1">'Country Model'!L111+'Country Model'!AL111</f>
        <v>131307623.14507738</v>
      </c>
      <c r="M64" s="279">
        <f ca="1">'Country Model'!M111+'Country Model'!AM111</f>
        <v>134452625.57047895</v>
      </c>
      <c r="N64" s="279">
        <f ca="1">'Country Model'!N111+'Country Model'!AN111</f>
        <v>137673743.9138706</v>
      </c>
      <c r="O64" s="279">
        <f ca="1">'Country Model'!O111+'Country Model'!AO111</f>
        <v>140972853.17799467</v>
      </c>
      <c r="P64" s="279">
        <f ca="1">'Country Model'!P111+'Country Model'!AP111</f>
        <v>144351875.90606418</v>
      </c>
      <c r="Q64" s="279">
        <f ca="1">'Country Model'!Q111+'Country Model'!AQ111</f>
        <v>147812783.44189134</v>
      </c>
      <c r="R64" s="279">
        <f ca="1">'Country Model'!R111+'Country Model'!AR111</f>
        <v>151357597.22557062</v>
      </c>
      <c r="S64" s="279">
        <f ca="1">'Country Model'!S111+'Country Model'!AS111</f>
        <v>154988390.1258001</v>
      </c>
      <c r="T64" s="279">
        <f ca="1">'Country Model'!T111+'Country Model'!AT111</f>
        <v>158707287.8099615</v>
      </c>
      <c r="U64" s="279">
        <f ca="1">'Country Model'!U111+'Country Model'!AU111</f>
        <v>162516470.15311587</v>
      </c>
      <c r="V64" s="279">
        <f ca="1">'Country Model'!V111+'Country Model'!AV111</f>
        <v>166418172.68711114</v>
      </c>
      <c r="W64" s="279">
        <f ca="1">'Country Model'!W111+'Country Model'!AW111</f>
        <v>170414688.09103686</v>
      </c>
      <c r="X64" s="279">
        <f ca="1">'Country Model'!X111+'Country Model'!AX111</f>
        <v>174508367.72430301</v>
      </c>
      <c r="Y64" s="279">
        <f ca="1">'Country Model'!Y111+'Country Model'!AY111</f>
        <v>178701623.20366389</v>
      </c>
      <c r="Z64" s="279">
        <f ca="1">'Country Model'!Z111+'Country Model'!AZ111</f>
        <v>182996928.02554977</v>
      </c>
      <c r="AA64" s="279">
        <f ca="1">'Country Model'!AA111+'Country Model'!BA111</f>
        <v>187396819.23511824</v>
      </c>
      <c r="AB64" s="279">
        <f ca="1">'Country Model'!AB111+'Country Model'!BB111</f>
        <v>191903899.14348179</v>
      </c>
      <c r="AC64" s="279">
        <f ca="1">'Country Model'!AC111+'Country Model'!BC111</f>
        <v>196520837.0946202</v>
      </c>
      <c r="AD64" s="279">
        <f ca="1">'Country Model'!AD111+'Country Model'!BD111</f>
        <v>201250371.28353548</v>
      </c>
      <c r="AE64" s="279">
        <f ca="1">SUM(E64:AD64)</f>
        <v>3622922663.4502535</v>
      </c>
      <c r="AG64" s="366">
        <f t="shared" si="1"/>
        <v>60</v>
      </c>
    </row>
    <row r="65" spans="2:33" x14ac:dyDescent="0.25">
      <c r="D65" t="s">
        <v>138</v>
      </c>
      <c r="E65" s="279">
        <f ca="1">'Country Model'!E112+'Country Model'!AE112</f>
        <v>4365898.9615072003</v>
      </c>
      <c r="F65" s="279">
        <f ca="1">'Country Model'!F112+'Country Model'!AF112</f>
        <v>4475702.9953954741</v>
      </c>
      <c r="G65" s="279">
        <f ca="1">'Country Model'!G112+'Country Model'!AG112</f>
        <v>4588382.4342497652</v>
      </c>
      <c r="H65" s="279">
        <f ca="1">'Country Model'!H112+'Country Model'!AH112</f>
        <v>110920521.00992572</v>
      </c>
      <c r="I65" s="279">
        <f ca="1">'Country Model'!I112+'Country Model'!AI112</f>
        <v>104838213.38724813</v>
      </c>
      <c r="J65" s="279">
        <f ca="1">'Country Model'!J112+'Country Model'!AJ112</f>
        <v>98401832.900937274</v>
      </c>
      <c r="K65" s="279">
        <f ca="1">'Country Model'!K112+'Country Model'!AK112</f>
        <v>91597791.392693147</v>
      </c>
      <c r="L65" s="279">
        <f ca="1">'Country Model'!L112+'Country Model'!AL112</f>
        <v>84412043.450406879</v>
      </c>
      <c r="M65" s="279">
        <f ca="1">'Country Model'!M112+'Country Model'!AM112</f>
        <v>76830071.754559398</v>
      </c>
      <c r="N65" s="279">
        <f ca="1">'Country Model'!N112+'Country Model'!AN112</f>
        <v>68836871.956935301</v>
      </c>
      <c r="O65" s="279">
        <f ca="1">'Country Model'!O112+'Country Model'!AO112</f>
        <v>71742344.039172649</v>
      </c>
      <c r="P65" s="279">
        <f ca="1">'Country Model'!P112+'Country Model'!AP112</f>
        <v>74770450.514587268</v>
      </c>
      <c r="Q65" s="279">
        <f ca="1">'Country Model'!Q112+'Country Model'!AQ112</f>
        <v>77926367.545249984</v>
      </c>
      <c r="R65" s="279">
        <f ca="1">'Country Model'!R112+'Country Model'!AR112</f>
        <v>81215489.769085705</v>
      </c>
      <c r="S65" s="279">
        <f ca="1">'Country Model'!S112+'Country Model'!AS112</f>
        <v>84643439.5213193</v>
      </c>
      <c r="T65" s="279">
        <f ca="1">'Country Model'!T112+'Country Model'!AT112</f>
        <v>88216076.445141062</v>
      </c>
      <c r="U65" s="279">
        <f ca="1">'Country Model'!U112+'Country Model'!AU112</f>
        <v>91939507.508019999</v>
      </c>
      <c r="V65" s="279">
        <f ca="1">'Country Model'!V112+'Country Model'!AV112</f>
        <v>95820097.440786242</v>
      </c>
      <c r="W65" s="279">
        <f ca="1">'Country Model'!W112+'Country Model'!AW112</f>
        <v>99864479.617327273</v>
      </c>
      <c r="X65" s="279">
        <f ca="1">'Country Model'!X112+'Country Model'!AX112</f>
        <v>104079567.39349505</v>
      </c>
      <c r="Y65" s="279">
        <f ca="1">'Country Model'!Y112+'Country Model'!AY112</f>
        <v>108472565.92460674</v>
      </c>
      <c r="Z65" s="279">
        <f ca="1">'Country Model'!Z112+'Country Model'!AZ112</f>
        <v>113050984.48173934</v>
      </c>
      <c r="AA65" s="279">
        <f ca="1">'Country Model'!AA112+'Country Model'!BA112</f>
        <v>117822649.28787161</v>
      </c>
      <c r="AB65" s="279">
        <f ca="1">'Country Model'!AB112+'Country Model'!BB112</f>
        <v>122795716.89581457</v>
      </c>
      <c r="AC65" s="279">
        <f ca="1">'Country Model'!AC112+'Country Model'!BC112</f>
        <v>127978688.13079911</v>
      </c>
      <c r="AD65" s="279">
        <f ca="1">'Country Model'!AD112+'Country Model'!BD112</f>
        <v>133380422.62155314</v>
      </c>
      <c r="AE65" s="279">
        <f ca="1">SUM(E65:AD65)</f>
        <v>2242986177.3804269</v>
      </c>
      <c r="AG65" s="366">
        <f t="shared" si="1"/>
        <v>61</v>
      </c>
    </row>
    <row r="66" spans="2:33" x14ac:dyDescent="0.25">
      <c r="AG66" s="366">
        <f t="shared" si="1"/>
        <v>62</v>
      </c>
    </row>
    <row r="67" spans="2:33" x14ac:dyDescent="0.25">
      <c r="B67" t="s">
        <v>144</v>
      </c>
      <c r="AG67" s="366">
        <f t="shared" si="1"/>
        <v>63</v>
      </c>
    </row>
    <row r="68" spans="2:33" x14ac:dyDescent="0.25">
      <c r="D68" t="s">
        <v>137</v>
      </c>
      <c r="E68" s="279">
        <f ca="1">'Country Model'!E117+'Country Model'!AE117</f>
        <v>133.85373159011851</v>
      </c>
      <c r="F68" s="279">
        <f ca="1">'Country Model'!F117+'Country Model'!AF117</f>
        <v>139.24404692745483</v>
      </c>
      <c r="G68" s="279">
        <f ca="1">'Country Model'!G117+'Country Model'!AG117</f>
        <v>144.86203874838841</v>
      </c>
      <c r="H68" s="279">
        <f ca="1">'Country Model'!H117+'Country Model'!AH117</f>
        <v>2920.9273226588916</v>
      </c>
      <c r="I68" s="279">
        <f ca="1">'Country Model'!I117+'Country Model'!AI117</f>
        <v>3024.6791775318679</v>
      </c>
      <c r="J68" s="279">
        <f ca="1">'Country Model'!J117+'Country Model'!AJ117</f>
        <v>3132.1993554872165</v>
      </c>
      <c r="K68" s="279">
        <f ca="1">'Country Model'!K117+'Country Model'!AK117</f>
        <v>3243.6288899575625</v>
      </c>
      <c r="L68" s="279">
        <f ca="1">'Country Model'!L117+'Country Model'!AL117</f>
        <v>3359.1142970904771</v>
      </c>
      <c r="M68" s="279">
        <f ca="1">'Country Model'!M117+'Country Model'!AM117</f>
        <v>3478.8077986223821</v>
      </c>
      <c r="N68" s="279">
        <f ca="1">'Country Model'!N117+'Country Model'!AN117</f>
        <v>3602.8675542584037</v>
      </c>
      <c r="O68" s="279">
        <f ca="1">'Country Model'!O117+'Country Model'!AO117</f>
        <v>3731.4579039832333</v>
      </c>
      <c r="P68" s="279">
        <f ca="1">'Country Model'!P117+'Country Model'!AP117</f>
        <v>3864.7496207477684</v>
      </c>
      <c r="Q68" s="279">
        <f ca="1">'Country Model'!Q117+'Country Model'!AQ117</f>
        <v>4002.9201739971591</v>
      </c>
      <c r="R68" s="279">
        <f ca="1">'Country Model'!R117+'Country Model'!AR117</f>
        <v>4146.1540045276179</v>
      </c>
      <c r="S68" s="279">
        <f ca="1">'Country Model'!S117+'Country Model'!AS117</f>
        <v>4294.642811182217</v>
      </c>
      <c r="T68" s="279">
        <f ca="1">'Country Model'!T117+'Country Model'!AT117</f>
        <v>4448.5858499198102</v>
      </c>
      <c r="U68" s="279">
        <f ca="1">'Country Model'!U117+'Country Model'!AU117</f>
        <v>4608.1902458163358</v>
      </c>
      <c r="V68" s="279">
        <f ca="1">'Country Model'!V117+'Country Model'!AV117</f>
        <v>4773.6713185840508</v>
      </c>
      <c r="W68" s="279">
        <f ca="1">'Country Model'!W117+'Country Model'!AW117</f>
        <v>4945.2529222219073</v>
      </c>
      <c r="X68" s="279">
        <f ca="1">'Country Model'!X117+'Country Model'!AX117</f>
        <v>5123.1677994391266</v>
      </c>
      <c r="Y68" s="279">
        <f ca="1">'Country Model'!Y117+'Country Model'!AY117</f>
        <v>5307.6579515245021</v>
      </c>
      <c r="Z68" s="279">
        <f ca="1">'Country Model'!Z117+'Country Model'!AZ117</f>
        <v>5498.9750243656581</v>
      </c>
      <c r="AA68" s="279">
        <f ca="1">'Country Model'!AA117+'Country Model'!BA117</f>
        <v>5697.3807113560433</v>
      </c>
      <c r="AB68" s="279">
        <f ca="1">'Country Model'!AB117+'Country Model'!BB117</f>
        <v>5903.1471739622839</v>
      </c>
      <c r="AC68" s="279">
        <f ca="1">'Country Model'!AC117+'Country Model'!BC117</f>
        <v>6116.5574807614366</v>
      </c>
      <c r="AD68" s="279">
        <f ca="1">'Country Model'!AD117+'Country Model'!BD117</f>
        <v>6337.9060657960435</v>
      </c>
      <c r="AE68" s="279">
        <f ca="1">SUM(E68:AD68)</f>
        <v>101980.60127105794</v>
      </c>
      <c r="AG68" s="366">
        <f t="shared" si="1"/>
        <v>64</v>
      </c>
    </row>
    <row r="69" spans="2:33" x14ac:dyDescent="0.25">
      <c r="D69" t="s">
        <v>138</v>
      </c>
      <c r="E69" s="279">
        <f ca="1">'Country Model'!E118+'Country Model'!AE118</f>
        <v>133.85373159011851</v>
      </c>
      <c r="F69" s="279">
        <f ca="1">'Country Model'!F118+'Country Model'!AF118</f>
        <v>139.24404692745483</v>
      </c>
      <c r="G69" s="279">
        <f ca="1">'Country Model'!G118+'Country Model'!AG118</f>
        <v>144.86203874838841</v>
      </c>
      <c r="H69" s="279">
        <f ca="1">'Country Model'!H118+'Country Model'!AH118</f>
        <v>2712.2896567546854</v>
      </c>
      <c r="I69" s="279">
        <f ca="1">'Country Model'!I118+'Country Model'!AI118</f>
        <v>2592.5821521701728</v>
      </c>
      <c r="J69" s="279">
        <f ca="1">'Country Model'!J118+'Country Model'!AJ118</f>
        <v>2461.0137793113845</v>
      </c>
      <c r="K69" s="279">
        <f ca="1">'Country Model'!K118+'Country Model'!AK118</f>
        <v>2316.8777785411157</v>
      </c>
      <c r="L69" s="279">
        <f ca="1">'Country Model'!L118+'Country Model'!AL118</f>
        <v>2159.4306195581635</v>
      </c>
      <c r="M69" s="279">
        <f ca="1">'Country Model'!M118+'Country Model'!AM118</f>
        <v>1987.8901706413612</v>
      </c>
      <c r="N69" s="279">
        <f ca="1">'Country Model'!N118+'Country Model'!AN118</f>
        <v>1801.4337771292019</v>
      </c>
      <c r="O69" s="279">
        <f ca="1">'Country Model'!O118+'Country Model'!AO118</f>
        <v>1877.4688350662141</v>
      </c>
      <c r="P69" s="279">
        <f ca="1">'Country Model'!P118+'Country Model'!AP118</f>
        <v>1956.7131866830073</v>
      </c>
      <c r="Q69" s="279">
        <f ca="1">'Country Model'!Q118+'Country Model'!AQ118</f>
        <v>2039.3022900985404</v>
      </c>
      <c r="R69" s="279">
        <f ca="1">'Country Model'!R118+'Country Model'!AR118</f>
        <v>2125.3773208586654</v>
      </c>
      <c r="S69" s="279">
        <f ca="1">'Country Model'!S118+'Country Model'!AS118</f>
        <v>2215.0854132577288</v>
      </c>
      <c r="T69" s="279">
        <f ca="1">'Country Model'!T118+'Country Model'!AT118</f>
        <v>2308.5799118458954</v>
      </c>
      <c r="U69" s="279">
        <f ca="1">'Country Model'!U118+'Country Model'!AU118</f>
        <v>2406.0206335521116</v>
      </c>
      <c r="V69" s="279">
        <f ca="1">'Country Model'!V118+'Country Model'!AV118</f>
        <v>2507.5741408707772</v>
      </c>
      <c r="W69" s="279">
        <f ca="1">'Country Model'!W118+'Country Model'!AW118</f>
        <v>2613.4140265790979</v>
      </c>
      <c r="X69" s="279">
        <f ca="1">'Country Model'!X118+'Country Model'!AX118</f>
        <v>2723.7212104718142</v>
      </c>
      <c r="Y69" s="279">
        <f ca="1">'Country Model'!Y118+'Country Model'!AY118</f>
        <v>2838.6842486205319</v>
      </c>
      <c r="Z69" s="279">
        <f ca="1">'Country Model'!Z118+'Country Model'!AZ118</f>
        <v>2958.4996556862925</v>
      </c>
      <c r="AA69" s="279">
        <f ca="1">'Country Model'!AA118+'Country Model'!BA118</f>
        <v>3083.3722408363396</v>
      </c>
      <c r="AB69" s="279">
        <f ca="1">'Country Model'!AB118+'Country Model'!BB118</f>
        <v>3213.5154578392876</v>
      </c>
      <c r="AC69" s="279">
        <f ca="1">'Country Model'!AC118+'Country Model'!BC118</f>
        <v>3349.1517699371316</v>
      </c>
      <c r="AD69" s="279">
        <f ca="1">'Country Model'!AD118+'Country Model'!BD118</f>
        <v>3490.513030117806</v>
      </c>
      <c r="AE69" s="279">
        <f ca="1">SUM(E69:AD69)</f>
        <v>58156.471123693293</v>
      </c>
      <c r="AG69" s="366">
        <f t="shared" si="1"/>
        <v>65</v>
      </c>
    </row>
  </sheetData>
  <sheetProtection algorithmName="SHA-512" hashValue="Lh7Rj+QGrqcpkzk83P1giLOfxWjG5eRC4V2pfAMPEp7mc5VSRDMKexMWdMHiB+TRBTwsATd9k3VVa/pAApcvJw==" saltValue="cTPuCduqPghc9vwM48XZUg==" spinCount="100000" sheet="1" objects="1" scenarios="1"/>
  <pageMargins left="0.7" right="0.7" top="0.75" bottom="0.75" header="0.3" footer="0.3"/>
  <headerFooter>
    <oddFooter>&amp;L_x000D_&amp;1#&amp;"Calibri"&amp;10&amp;K000000 Internal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QI136"/>
  <sheetViews>
    <sheetView zoomScaleNormal="100" workbookViewId="0">
      <pane xSplit="4" ySplit="14" topLeftCell="AO15" activePane="bottomRight" state="frozen"/>
      <selection pane="topRight" activeCell="A15" sqref="A15"/>
      <selection pane="bottomLeft" activeCell="A15" sqref="A15"/>
      <selection pane="bottomRight" activeCell="AP23" sqref="AP23"/>
    </sheetView>
  </sheetViews>
  <sheetFormatPr defaultColWidth="10.75" defaultRowHeight="15.75" outlineLevelRow="1" outlineLevelCol="1" x14ac:dyDescent="0.25"/>
  <cols>
    <col min="1" max="1" width="6.75" customWidth="1"/>
    <col min="2" max="2" width="3.25" style="207" customWidth="1"/>
    <col min="3" max="3" width="62.75" customWidth="1"/>
    <col min="4" max="4" width="8.25" hidden="1" customWidth="1" outlineLevel="1"/>
    <col min="5" max="9" width="13.75" hidden="1" customWidth="1" outlineLevel="1"/>
    <col min="10" max="10" width="16" hidden="1" customWidth="1" outlineLevel="1"/>
    <col min="11" max="11" width="15.25" hidden="1" customWidth="1" outlineLevel="1"/>
    <col min="12" max="12" width="13.75" customWidth="1" collapsed="1"/>
    <col min="13" max="29" width="13.75" customWidth="1"/>
    <col min="30" max="30" width="16.25" customWidth="1"/>
    <col min="31" max="31" width="16.75" customWidth="1"/>
    <col min="32" max="32" width="15" customWidth="1"/>
    <col min="33" max="33" width="15.25" customWidth="1"/>
    <col min="34" max="47" width="13.25" customWidth="1"/>
    <col min="48" max="48" width="14.75" customWidth="1"/>
    <col min="49" max="55" width="13.25" customWidth="1"/>
    <col min="56" max="57" width="15" customWidth="1"/>
    <col min="58" max="58" width="15.75" customWidth="1"/>
  </cols>
  <sheetData>
    <row r="1" spans="1:3831" s="205" customFormat="1" ht="27" x14ac:dyDescent="0.35">
      <c r="A1" s="467" t="str">
        <f>'User Inputs'!F5</f>
        <v>Malawi</v>
      </c>
      <c r="B1" s="467"/>
      <c r="C1" s="467"/>
      <c r="D1" s="201"/>
      <c r="E1" s="202"/>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c r="BT1" s="203"/>
      <c r="BU1" s="203"/>
      <c r="BV1" s="203"/>
      <c r="BW1" s="203"/>
      <c r="BX1" s="203"/>
      <c r="BY1" s="203"/>
      <c r="BZ1" s="203"/>
      <c r="CA1" s="203"/>
      <c r="CB1" s="203"/>
      <c r="CC1" s="203"/>
      <c r="CD1" s="203"/>
      <c r="CE1" s="203"/>
      <c r="CF1" s="203"/>
      <c r="CG1" s="203"/>
      <c r="CH1" s="203"/>
      <c r="CI1" s="203"/>
      <c r="CJ1" s="203"/>
      <c r="CK1" s="203"/>
      <c r="CL1" s="203"/>
      <c r="CM1" s="203"/>
      <c r="CN1" s="203"/>
      <c r="CO1" s="203"/>
      <c r="CP1" s="203"/>
      <c r="CQ1" s="203"/>
      <c r="CR1" s="203"/>
      <c r="CS1" s="203"/>
      <c r="CT1" s="203"/>
      <c r="CU1" s="203"/>
      <c r="CV1" s="203"/>
      <c r="CW1" s="203"/>
      <c r="CX1" s="203"/>
      <c r="CY1" s="203"/>
      <c r="CZ1" s="203"/>
      <c r="DA1" s="203"/>
      <c r="DB1" s="203"/>
      <c r="DC1" s="203"/>
      <c r="DD1" s="203"/>
      <c r="DE1" s="203"/>
      <c r="DF1" s="203"/>
      <c r="DG1" s="203"/>
      <c r="DH1" s="203"/>
      <c r="DI1" s="203"/>
      <c r="DJ1" s="203"/>
      <c r="DK1" s="203"/>
      <c r="DL1" s="203"/>
      <c r="DM1" s="203"/>
      <c r="DN1" s="203"/>
      <c r="DO1" s="203"/>
      <c r="DP1" s="203"/>
      <c r="DQ1" s="203"/>
      <c r="DR1" s="203"/>
      <c r="DS1" s="203"/>
      <c r="DT1" s="203"/>
      <c r="DU1" s="203"/>
      <c r="DV1" s="203"/>
      <c r="DW1" s="203"/>
      <c r="DX1" s="203"/>
      <c r="DY1" s="203"/>
      <c r="DZ1" s="203"/>
      <c r="EA1" s="203"/>
      <c r="EB1" s="203"/>
      <c r="EC1" s="203"/>
      <c r="ED1" s="203"/>
      <c r="EE1" s="203"/>
      <c r="EF1" s="203"/>
      <c r="EG1" s="203"/>
      <c r="EH1" s="203"/>
      <c r="EI1" s="203"/>
      <c r="EJ1" s="203"/>
      <c r="EK1" s="203"/>
      <c r="EL1" s="203"/>
      <c r="EM1" s="203"/>
      <c r="EN1" s="203"/>
      <c r="EO1" s="203"/>
      <c r="EP1" s="203"/>
      <c r="EQ1" s="203"/>
      <c r="ER1" s="203"/>
      <c r="ES1" s="203"/>
      <c r="ET1" s="203"/>
      <c r="EU1" s="203"/>
      <c r="EV1" s="203"/>
      <c r="EW1" s="203"/>
      <c r="EX1" s="203"/>
      <c r="EY1" s="203"/>
      <c r="EZ1" s="203"/>
      <c r="FA1" s="203"/>
      <c r="FB1" s="203"/>
      <c r="FC1" s="203"/>
      <c r="FD1" s="203"/>
      <c r="FE1" s="203"/>
      <c r="FF1" s="203"/>
      <c r="FG1" s="203"/>
      <c r="FH1" s="203"/>
      <c r="FI1" s="203"/>
      <c r="FJ1" s="203"/>
      <c r="FK1" s="203"/>
      <c r="FL1" s="203"/>
      <c r="FM1" s="203"/>
      <c r="FN1" s="203"/>
      <c r="FO1" s="203"/>
      <c r="FP1" s="203"/>
      <c r="FQ1" s="203"/>
      <c r="FR1" s="203"/>
      <c r="FS1" s="203"/>
      <c r="FT1" s="203"/>
      <c r="FU1" s="203"/>
      <c r="FV1" s="203"/>
      <c r="FW1" s="203"/>
      <c r="FX1" s="203"/>
      <c r="FY1" s="203"/>
      <c r="FZ1" s="203"/>
      <c r="GA1" s="203"/>
      <c r="GB1" s="203"/>
      <c r="GC1" s="203"/>
      <c r="GD1" s="203"/>
      <c r="GE1" s="203"/>
      <c r="GF1" s="203"/>
      <c r="GG1" s="203"/>
      <c r="GH1" s="203"/>
      <c r="GI1" s="203"/>
      <c r="GJ1" s="203"/>
      <c r="GK1" s="203"/>
      <c r="GL1" s="203"/>
      <c r="GM1" s="203"/>
      <c r="GN1" s="203"/>
      <c r="GO1" s="203"/>
      <c r="GP1" s="203"/>
      <c r="GQ1" s="203"/>
      <c r="GR1" s="203"/>
      <c r="GS1" s="203"/>
      <c r="GT1" s="203"/>
      <c r="GU1" s="203"/>
      <c r="GV1" s="203"/>
      <c r="GW1" s="203"/>
      <c r="GX1" s="203"/>
      <c r="GY1" s="203"/>
      <c r="GZ1" s="203"/>
      <c r="HA1" s="203"/>
      <c r="HB1" s="203"/>
      <c r="HC1" s="203"/>
      <c r="HD1" s="203"/>
      <c r="HE1" s="203"/>
      <c r="HF1" s="203"/>
      <c r="HG1" s="203"/>
      <c r="HH1" s="203"/>
      <c r="HI1" s="203"/>
      <c r="HJ1" s="203"/>
      <c r="HK1" s="203"/>
      <c r="HL1" s="203"/>
      <c r="HM1" s="203"/>
      <c r="HN1" s="203"/>
      <c r="HO1" s="203"/>
      <c r="HP1" s="203"/>
      <c r="HQ1" s="203"/>
      <c r="HR1" s="203"/>
      <c r="HS1" s="203"/>
      <c r="HT1" s="203"/>
      <c r="HU1" s="203"/>
      <c r="HV1" s="203"/>
      <c r="HW1" s="203"/>
      <c r="HX1" s="203"/>
      <c r="HY1" s="203"/>
      <c r="HZ1" s="203"/>
      <c r="IA1" s="203"/>
      <c r="IB1" s="203"/>
      <c r="IC1" s="203"/>
      <c r="ID1" s="203"/>
      <c r="IE1" s="203"/>
      <c r="IF1" s="203"/>
      <c r="IG1" s="203"/>
      <c r="IH1" s="203"/>
      <c r="II1" s="203"/>
      <c r="IJ1" s="203"/>
      <c r="IK1" s="203"/>
      <c r="IL1" s="203"/>
      <c r="IM1" s="203"/>
      <c r="IN1" s="203"/>
      <c r="IO1" s="203"/>
      <c r="IP1" s="203"/>
      <c r="IQ1" s="203"/>
      <c r="IR1" s="203"/>
      <c r="IS1" s="203"/>
      <c r="IT1" s="203"/>
      <c r="IU1" s="203"/>
      <c r="IV1" s="203"/>
      <c r="IW1" s="203"/>
      <c r="IX1" s="203"/>
      <c r="IY1" s="203"/>
      <c r="IZ1" s="203"/>
      <c r="JA1" s="203"/>
      <c r="JB1" s="203"/>
      <c r="JC1" s="203"/>
      <c r="JD1" s="203"/>
      <c r="JE1" s="203"/>
      <c r="JF1" s="203"/>
      <c r="JG1" s="203"/>
      <c r="JH1" s="203"/>
      <c r="JI1" s="203"/>
      <c r="JJ1" s="203"/>
      <c r="JK1" s="203"/>
      <c r="JL1" s="203"/>
      <c r="JM1" s="203"/>
      <c r="JN1" s="203"/>
      <c r="JO1" s="203"/>
      <c r="JP1" s="203"/>
      <c r="JQ1" s="203"/>
      <c r="JR1" s="203"/>
      <c r="JS1" s="203"/>
      <c r="JT1" s="203"/>
      <c r="JU1" s="203"/>
      <c r="JV1" s="203"/>
      <c r="JW1" s="203"/>
      <c r="JX1" s="203"/>
      <c r="JY1" s="203"/>
      <c r="JZ1" s="203"/>
      <c r="KA1" s="203"/>
      <c r="KB1" s="203"/>
      <c r="KC1" s="203"/>
      <c r="KD1" s="203"/>
      <c r="KE1" s="203"/>
      <c r="KF1" s="203"/>
      <c r="KG1" s="203"/>
      <c r="KH1" s="203"/>
      <c r="KI1" s="203"/>
      <c r="KJ1" s="203"/>
      <c r="KK1" s="203"/>
      <c r="KL1" s="203"/>
      <c r="KM1" s="203"/>
      <c r="KN1" s="203"/>
      <c r="KO1" s="203"/>
      <c r="KP1" s="203"/>
      <c r="KQ1" s="203"/>
      <c r="KR1" s="203"/>
      <c r="KS1" s="203"/>
      <c r="KT1" s="203"/>
      <c r="KU1" s="203"/>
      <c r="KV1" s="203"/>
      <c r="KW1" s="203"/>
      <c r="KX1" s="203"/>
      <c r="KY1" s="203"/>
      <c r="KZ1" s="203"/>
      <c r="LA1" s="203"/>
      <c r="LB1" s="203"/>
      <c r="LC1" s="203"/>
      <c r="LD1" s="203"/>
      <c r="LE1" s="203"/>
      <c r="LF1" s="203"/>
      <c r="LG1" s="203"/>
      <c r="LH1" s="203"/>
      <c r="LI1" s="203"/>
      <c r="LJ1" s="203"/>
      <c r="LK1" s="203"/>
      <c r="LL1" s="203"/>
      <c r="LM1" s="203"/>
      <c r="LN1" s="203"/>
      <c r="LO1" s="203"/>
      <c r="LP1" s="203"/>
      <c r="LQ1" s="203"/>
      <c r="LR1" s="203"/>
      <c r="LS1" s="203"/>
      <c r="LT1" s="203"/>
      <c r="LU1" s="203"/>
      <c r="LV1" s="203"/>
      <c r="LW1" s="203"/>
      <c r="LX1" s="203"/>
      <c r="LY1" s="203"/>
      <c r="LZ1" s="203"/>
      <c r="MA1" s="203"/>
      <c r="MB1" s="203"/>
      <c r="MC1" s="203"/>
      <c r="MD1" s="203"/>
      <c r="ME1" s="203"/>
      <c r="MF1" s="203"/>
      <c r="MG1" s="203"/>
      <c r="MH1" s="203"/>
      <c r="MI1" s="203"/>
      <c r="MJ1" s="203"/>
      <c r="MK1" s="203"/>
      <c r="ML1" s="203"/>
      <c r="MM1" s="203"/>
      <c r="MN1" s="203"/>
      <c r="MO1" s="203"/>
      <c r="MP1" s="203"/>
      <c r="MQ1" s="203"/>
      <c r="MR1" s="203"/>
      <c r="MS1" s="203"/>
      <c r="MT1" s="203"/>
      <c r="MU1" s="203"/>
      <c r="MV1" s="203"/>
      <c r="MW1" s="203"/>
      <c r="MX1" s="203"/>
      <c r="MY1" s="203"/>
      <c r="MZ1" s="203"/>
      <c r="NA1" s="203"/>
      <c r="NB1" s="203"/>
      <c r="NC1" s="203"/>
      <c r="ND1" s="203"/>
      <c r="NE1" s="203"/>
      <c r="NF1" s="203"/>
      <c r="NG1" s="203"/>
      <c r="NH1" s="203"/>
      <c r="NI1" s="203"/>
      <c r="NJ1" s="203"/>
      <c r="NK1" s="203"/>
      <c r="NL1" s="203"/>
      <c r="NM1" s="203"/>
      <c r="NN1" s="203"/>
      <c r="NO1" s="203"/>
      <c r="NP1" s="203"/>
      <c r="NQ1" s="203"/>
      <c r="NR1" s="203"/>
      <c r="NS1" s="203"/>
      <c r="NT1" s="203"/>
      <c r="NU1" s="203"/>
      <c r="NV1" s="203"/>
      <c r="NW1" s="203"/>
      <c r="NX1" s="203"/>
      <c r="NY1" s="203"/>
      <c r="NZ1" s="203"/>
      <c r="OA1" s="203"/>
      <c r="OB1" s="203"/>
      <c r="OC1" s="203"/>
      <c r="OD1" s="203"/>
      <c r="OE1" s="203"/>
      <c r="OF1" s="203"/>
      <c r="OG1" s="203"/>
      <c r="OH1" s="203"/>
      <c r="OI1" s="203"/>
      <c r="OJ1" s="203"/>
      <c r="OK1" s="203"/>
      <c r="OL1" s="203"/>
      <c r="OM1" s="203"/>
      <c r="ON1" s="203"/>
      <c r="OO1" s="203"/>
      <c r="OP1" s="203"/>
      <c r="OQ1" s="203"/>
      <c r="OR1" s="203"/>
      <c r="OS1" s="203"/>
      <c r="OT1" s="203"/>
      <c r="OU1" s="203"/>
      <c r="OV1" s="203"/>
      <c r="OW1" s="203"/>
      <c r="OX1" s="203"/>
      <c r="OY1" s="203"/>
      <c r="OZ1" s="203"/>
      <c r="PA1" s="203"/>
      <c r="PB1" s="203"/>
      <c r="PC1" s="203"/>
      <c r="PD1" s="203"/>
      <c r="PE1" s="203"/>
      <c r="PF1" s="203"/>
      <c r="PG1" s="203"/>
      <c r="PH1" s="203"/>
      <c r="PI1" s="203"/>
      <c r="PJ1" s="203"/>
      <c r="PK1" s="203"/>
      <c r="PL1" s="203"/>
      <c r="PM1" s="203"/>
      <c r="PN1" s="203"/>
      <c r="PO1" s="203"/>
      <c r="PP1" s="203"/>
      <c r="PQ1" s="203"/>
      <c r="PR1" s="203"/>
      <c r="PS1" s="203"/>
      <c r="PT1" s="203"/>
      <c r="PU1" s="203"/>
      <c r="PV1" s="203"/>
      <c r="PW1" s="203"/>
      <c r="PX1" s="203"/>
      <c r="PY1" s="203"/>
      <c r="PZ1" s="203"/>
      <c r="QA1" s="203"/>
      <c r="QB1" s="203"/>
      <c r="QC1" s="203"/>
      <c r="QD1" s="203"/>
      <c r="QE1" s="203"/>
      <c r="QF1" s="203"/>
      <c r="QG1" s="203"/>
      <c r="QH1" s="203"/>
      <c r="QI1" s="203"/>
      <c r="QJ1" s="203"/>
      <c r="QK1" s="203"/>
      <c r="QL1" s="203"/>
      <c r="QM1" s="203"/>
      <c r="QN1" s="203"/>
      <c r="QO1" s="203"/>
      <c r="QP1" s="203"/>
      <c r="QQ1" s="203"/>
      <c r="QR1" s="203"/>
      <c r="QS1" s="203"/>
      <c r="QT1" s="203"/>
      <c r="QU1" s="203"/>
      <c r="QV1" s="203"/>
      <c r="QW1" s="203"/>
      <c r="QX1" s="203"/>
      <c r="QY1" s="203"/>
      <c r="QZ1" s="203"/>
      <c r="RA1" s="203"/>
      <c r="RB1" s="203"/>
      <c r="RC1" s="203"/>
      <c r="RD1" s="203"/>
      <c r="RE1" s="203"/>
      <c r="RF1" s="203"/>
      <c r="RG1" s="203"/>
      <c r="RH1" s="203"/>
      <c r="RI1" s="203"/>
      <c r="RJ1" s="203"/>
      <c r="RK1" s="203"/>
      <c r="RL1" s="203"/>
      <c r="RM1" s="203"/>
      <c r="RN1" s="203"/>
      <c r="RO1" s="203"/>
      <c r="RP1" s="203"/>
      <c r="RQ1" s="203"/>
      <c r="RR1" s="203"/>
      <c r="RS1" s="203"/>
      <c r="RT1" s="203"/>
      <c r="RU1" s="203"/>
      <c r="RV1" s="203"/>
      <c r="RW1" s="203"/>
      <c r="RX1" s="203"/>
      <c r="RY1" s="203"/>
      <c r="RZ1" s="203"/>
      <c r="SA1" s="203"/>
      <c r="SB1" s="203"/>
      <c r="SC1" s="203"/>
      <c r="SD1" s="203"/>
      <c r="SE1" s="203"/>
      <c r="SF1" s="203"/>
      <c r="SG1" s="203"/>
      <c r="SH1" s="203"/>
      <c r="SI1" s="203"/>
      <c r="SJ1" s="203"/>
      <c r="SK1" s="203"/>
      <c r="SL1" s="203"/>
      <c r="SM1" s="203"/>
      <c r="SN1" s="203"/>
      <c r="SO1" s="203"/>
      <c r="SP1" s="203"/>
      <c r="SQ1" s="203"/>
      <c r="SR1" s="203"/>
      <c r="SS1" s="203"/>
      <c r="ST1" s="203"/>
      <c r="SU1" s="203"/>
      <c r="SV1" s="203"/>
      <c r="SW1" s="203"/>
      <c r="SX1" s="203"/>
      <c r="SY1" s="203"/>
      <c r="SZ1" s="203"/>
      <c r="TA1" s="203"/>
      <c r="TB1" s="203"/>
      <c r="TC1" s="203"/>
      <c r="TD1" s="203"/>
      <c r="TE1" s="203"/>
      <c r="TF1" s="203"/>
      <c r="TG1" s="203"/>
      <c r="TH1" s="203"/>
      <c r="TI1" s="203"/>
      <c r="TJ1" s="203"/>
      <c r="TK1" s="203"/>
      <c r="TL1" s="203"/>
      <c r="TM1" s="203"/>
      <c r="TN1" s="203"/>
      <c r="TO1" s="203"/>
      <c r="TP1" s="203"/>
      <c r="TQ1" s="203"/>
      <c r="TR1" s="203"/>
      <c r="TS1" s="203"/>
      <c r="TT1" s="203"/>
      <c r="TU1" s="203"/>
      <c r="TV1" s="203"/>
      <c r="TW1" s="203"/>
      <c r="TX1" s="203"/>
      <c r="TY1" s="203"/>
      <c r="TZ1" s="203"/>
      <c r="UA1" s="203"/>
      <c r="UB1" s="203"/>
      <c r="UC1" s="203"/>
      <c r="UD1" s="203"/>
      <c r="UE1" s="203"/>
      <c r="UF1" s="203"/>
      <c r="UG1" s="203"/>
      <c r="UH1" s="203"/>
      <c r="UI1" s="203"/>
      <c r="UJ1" s="203"/>
      <c r="UK1" s="203"/>
      <c r="UL1" s="203"/>
      <c r="UM1" s="203"/>
      <c r="UN1" s="203"/>
      <c r="UO1" s="203"/>
      <c r="UP1" s="203"/>
      <c r="UQ1" s="203"/>
      <c r="UR1" s="203"/>
      <c r="US1" s="203"/>
      <c r="UT1" s="203"/>
      <c r="UU1" s="203"/>
      <c r="UV1" s="203"/>
      <c r="UW1" s="203"/>
      <c r="UX1" s="203"/>
      <c r="UY1" s="203"/>
      <c r="UZ1" s="203"/>
      <c r="VA1" s="203"/>
      <c r="VB1" s="203"/>
      <c r="VC1" s="203"/>
      <c r="VD1" s="203"/>
      <c r="VE1" s="203"/>
      <c r="VF1" s="203"/>
      <c r="VG1" s="203"/>
      <c r="VH1" s="203"/>
      <c r="VI1" s="203"/>
      <c r="VJ1" s="203"/>
      <c r="VK1" s="203"/>
      <c r="VL1" s="203"/>
      <c r="VM1" s="203"/>
      <c r="VN1" s="203"/>
      <c r="VO1" s="203"/>
      <c r="VP1" s="203"/>
      <c r="VQ1" s="203"/>
      <c r="VR1" s="203"/>
      <c r="VS1" s="203"/>
      <c r="VT1" s="203"/>
      <c r="VU1" s="203"/>
      <c r="VV1" s="203"/>
      <c r="VW1" s="203"/>
      <c r="VX1" s="203"/>
      <c r="VY1" s="203"/>
      <c r="VZ1" s="203"/>
      <c r="WA1" s="203"/>
      <c r="WB1" s="203"/>
      <c r="WC1" s="203"/>
      <c r="WD1" s="203"/>
      <c r="WE1" s="203"/>
      <c r="WF1" s="203"/>
      <c r="WG1" s="203"/>
      <c r="WH1" s="203"/>
      <c r="WI1" s="203"/>
      <c r="WJ1" s="203"/>
      <c r="WK1" s="203"/>
      <c r="WL1" s="203"/>
      <c r="WM1" s="203"/>
      <c r="WN1" s="203"/>
      <c r="WO1" s="203"/>
      <c r="WP1" s="203"/>
      <c r="WQ1" s="203"/>
      <c r="WR1" s="203"/>
      <c r="WS1" s="203"/>
      <c r="WT1" s="203"/>
      <c r="WU1" s="203"/>
      <c r="WV1" s="203"/>
      <c r="WW1" s="203"/>
      <c r="WX1" s="203"/>
      <c r="WY1" s="203"/>
      <c r="WZ1" s="203"/>
      <c r="XA1" s="203"/>
      <c r="XB1" s="203"/>
      <c r="XC1" s="203"/>
      <c r="XD1" s="203"/>
      <c r="XE1" s="203"/>
      <c r="XF1" s="203"/>
      <c r="XG1" s="203"/>
      <c r="XH1" s="203"/>
      <c r="XI1" s="203"/>
      <c r="XJ1" s="203"/>
      <c r="XK1" s="203"/>
      <c r="XL1" s="203"/>
      <c r="XM1" s="203"/>
      <c r="XN1" s="203"/>
      <c r="XO1" s="203"/>
      <c r="XP1" s="203"/>
      <c r="XQ1" s="203"/>
      <c r="XR1" s="203"/>
      <c r="XS1" s="203"/>
      <c r="XT1" s="203"/>
      <c r="XU1" s="203"/>
      <c r="XV1" s="203"/>
      <c r="XW1" s="203"/>
      <c r="XX1" s="203"/>
      <c r="XY1" s="203"/>
      <c r="XZ1" s="203"/>
      <c r="YA1" s="203"/>
      <c r="YB1" s="203"/>
      <c r="YC1" s="203"/>
      <c r="YD1" s="203"/>
      <c r="YE1" s="203"/>
      <c r="YF1" s="203"/>
      <c r="YG1" s="203"/>
      <c r="YH1" s="203"/>
      <c r="YI1" s="203"/>
      <c r="YJ1" s="203"/>
      <c r="YK1" s="203"/>
      <c r="YL1" s="203"/>
      <c r="YM1" s="203"/>
      <c r="YN1" s="203"/>
      <c r="YO1" s="203"/>
      <c r="YP1" s="203"/>
      <c r="YQ1" s="203"/>
      <c r="YR1" s="203"/>
      <c r="YS1" s="203"/>
      <c r="YT1" s="203"/>
      <c r="YU1" s="203"/>
      <c r="YV1" s="203"/>
      <c r="YW1" s="203"/>
      <c r="YX1" s="203"/>
      <c r="YY1" s="203"/>
      <c r="YZ1" s="203"/>
      <c r="ZA1" s="203"/>
      <c r="ZB1" s="203"/>
      <c r="ZC1" s="203"/>
      <c r="ZD1" s="203"/>
      <c r="ZE1" s="203"/>
      <c r="ZF1" s="203"/>
      <c r="ZG1" s="203"/>
      <c r="ZH1" s="203"/>
      <c r="ZI1" s="203"/>
      <c r="ZJ1" s="203"/>
      <c r="ZK1" s="203"/>
      <c r="ZL1" s="203"/>
      <c r="ZM1" s="203"/>
      <c r="ZN1" s="203"/>
      <c r="ZO1" s="203"/>
      <c r="ZP1" s="203"/>
      <c r="ZQ1" s="203"/>
      <c r="ZR1" s="203"/>
      <c r="ZS1" s="203"/>
      <c r="ZT1" s="203"/>
      <c r="ZU1" s="203"/>
      <c r="ZV1" s="203"/>
      <c r="ZW1" s="203"/>
      <c r="ZX1" s="203"/>
      <c r="ZY1" s="203"/>
      <c r="ZZ1" s="203"/>
      <c r="AAA1" s="203"/>
      <c r="AAB1" s="203"/>
      <c r="AAC1" s="203"/>
      <c r="AAD1" s="203"/>
      <c r="AAE1" s="203"/>
      <c r="AAF1" s="203"/>
      <c r="AAG1" s="203"/>
      <c r="AAH1" s="203"/>
      <c r="AAI1" s="203"/>
      <c r="AAJ1" s="203"/>
      <c r="AAK1" s="203"/>
      <c r="AAL1" s="203"/>
      <c r="AAM1" s="203"/>
      <c r="AAN1" s="203"/>
      <c r="AAO1" s="203"/>
      <c r="AAP1" s="203"/>
      <c r="AAQ1" s="203"/>
      <c r="AAR1" s="203"/>
      <c r="AAS1" s="203"/>
      <c r="AAT1" s="203"/>
      <c r="AAU1" s="203"/>
      <c r="AAV1" s="203"/>
      <c r="AAW1" s="203"/>
      <c r="AAX1" s="203"/>
      <c r="AAY1" s="203"/>
      <c r="AAZ1" s="203"/>
      <c r="ABA1" s="203"/>
      <c r="ABB1" s="203"/>
      <c r="ABC1" s="203"/>
      <c r="ABD1" s="203"/>
      <c r="ABE1" s="203"/>
      <c r="ABF1" s="203"/>
      <c r="ABG1" s="203"/>
      <c r="ABH1" s="203"/>
      <c r="ABI1" s="203"/>
      <c r="ABJ1" s="203"/>
      <c r="ABK1" s="203"/>
      <c r="ABL1" s="203"/>
      <c r="ABM1" s="203"/>
      <c r="ABN1" s="203"/>
      <c r="ABO1" s="203"/>
      <c r="ABP1" s="203"/>
      <c r="ABQ1" s="203"/>
      <c r="ABR1" s="203"/>
      <c r="ABS1" s="203"/>
      <c r="ABT1" s="203"/>
      <c r="ABU1" s="203"/>
      <c r="ABV1" s="203"/>
      <c r="ABW1" s="203"/>
      <c r="ABX1" s="203"/>
      <c r="ABY1" s="203"/>
      <c r="ABZ1" s="203"/>
      <c r="ACA1" s="203"/>
      <c r="ACB1" s="203"/>
      <c r="ACC1" s="203"/>
      <c r="ACD1" s="203"/>
      <c r="ACE1" s="203"/>
      <c r="ACF1" s="203"/>
      <c r="ACG1" s="203"/>
      <c r="ACH1" s="203"/>
      <c r="ACI1" s="203"/>
      <c r="ACJ1" s="203"/>
      <c r="ACK1" s="203"/>
      <c r="ACL1" s="203"/>
      <c r="ACM1" s="203"/>
      <c r="ACN1" s="203"/>
      <c r="ACO1" s="203"/>
      <c r="ACP1" s="203"/>
      <c r="ACQ1" s="203"/>
      <c r="ACR1" s="203"/>
      <c r="ACS1" s="203"/>
      <c r="ACT1" s="203"/>
      <c r="ACU1" s="203"/>
      <c r="ACV1" s="203"/>
      <c r="ACW1" s="203"/>
      <c r="ACX1" s="203"/>
      <c r="ACY1" s="203"/>
      <c r="ACZ1" s="203"/>
      <c r="ADA1" s="203"/>
      <c r="ADB1" s="203"/>
      <c r="ADC1" s="203"/>
      <c r="ADD1" s="203"/>
      <c r="ADE1" s="203"/>
      <c r="ADF1" s="203"/>
      <c r="ADG1" s="203"/>
      <c r="ADH1" s="203"/>
      <c r="ADI1" s="203"/>
      <c r="ADJ1" s="203"/>
      <c r="ADK1" s="203"/>
      <c r="ADL1" s="203"/>
      <c r="ADM1" s="203"/>
      <c r="ADN1" s="203"/>
      <c r="ADO1" s="203"/>
      <c r="ADP1" s="203"/>
      <c r="ADQ1" s="203"/>
      <c r="ADR1" s="203"/>
      <c r="ADS1" s="203"/>
      <c r="ADT1" s="203"/>
      <c r="ADU1" s="203"/>
      <c r="ADV1" s="203"/>
      <c r="ADW1" s="203"/>
      <c r="ADX1" s="203"/>
      <c r="ADY1" s="203"/>
      <c r="ADZ1" s="203"/>
      <c r="AEA1" s="203"/>
      <c r="AEB1" s="203"/>
      <c r="AEC1" s="203"/>
      <c r="AED1" s="203"/>
      <c r="AEE1" s="203"/>
      <c r="AEF1" s="203"/>
      <c r="AEG1" s="203"/>
      <c r="AEH1" s="203"/>
      <c r="AEI1" s="203"/>
      <c r="AEJ1" s="203"/>
      <c r="AEK1" s="203"/>
      <c r="AEL1" s="203"/>
      <c r="AEM1" s="203"/>
      <c r="AEN1" s="203"/>
      <c r="AEO1" s="203"/>
      <c r="AEP1" s="203"/>
      <c r="AEQ1" s="203"/>
      <c r="AER1" s="203"/>
      <c r="AES1" s="203"/>
      <c r="AET1" s="203"/>
      <c r="AEU1" s="203"/>
      <c r="AEV1" s="203"/>
      <c r="AEW1" s="203"/>
      <c r="AEX1" s="203"/>
      <c r="AEY1" s="203"/>
      <c r="AEZ1" s="203"/>
      <c r="AFA1" s="203"/>
      <c r="AFB1" s="203"/>
      <c r="AFC1" s="203"/>
      <c r="AFD1" s="203"/>
      <c r="AFE1" s="203"/>
      <c r="AFF1" s="203"/>
      <c r="AFG1" s="203"/>
      <c r="AFH1" s="203"/>
      <c r="AFI1" s="203"/>
      <c r="AFJ1" s="203"/>
      <c r="AFK1" s="203"/>
      <c r="AFL1" s="203"/>
      <c r="AFM1" s="203"/>
      <c r="AFN1" s="203"/>
      <c r="AFO1" s="203"/>
      <c r="AFP1" s="203"/>
      <c r="AFQ1" s="203"/>
      <c r="AFR1" s="203"/>
      <c r="AFS1" s="203"/>
      <c r="AFT1" s="203"/>
      <c r="AFU1" s="203"/>
      <c r="AFV1" s="203"/>
      <c r="AFW1" s="203"/>
      <c r="AFX1" s="203"/>
      <c r="AFY1" s="203"/>
      <c r="AFZ1" s="203"/>
      <c r="AGA1" s="203"/>
      <c r="AGB1" s="203"/>
      <c r="AGC1" s="203"/>
      <c r="AGD1" s="203"/>
      <c r="AGE1" s="203"/>
      <c r="AGF1" s="203"/>
      <c r="AGG1" s="203"/>
      <c r="AGH1" s="203"/>
      <c r="AGI1" s="203"/>
      <c r="AGJ1" s="203"/>
      <c r="AGK1" s="203"/>
      <c r="AGL1" s="203"/>
      <c r="AGM1" s="203"/>
      <c r="AGN1" s="203"/>
      <c r="AGO1" s="203"/>
      <c r="AGP1" s="203"/>
      <c r="AGQ1" s="203"/>
      <c r="AGR1" s="203"/>
      <c r="AGS1" s="203"/>
      <c r="AGT1" s="203"/>
      <c r="AGU1" s="203"/>
      <c r="AGV1" s="203"/>
      <c r="AGW1" s="203"/>
      <c r="AGX1" s="203"/>
      <c r="AGY1" s="203"/>
      <c r="AGZ1" s="203"/>
      <c r="AHA1" s="203"/>
      <c r="AHB1" s="203"/>
      <c r="AHC1" s="203"/>
      <c r="AHD1" s="203"/>
      <c r="AHE1" s="203"/>
      <c r="AHF1" s="203"/>
      <c r="AHG1" s="203"/>
      <c r="AHH1" s="203"/>
      <c r="AHI1" s="203"/>
      <c r="AHJ1" s="203"/>
      <c r="AHK1" s="203"/>
      <c r="AHL1" s="203"/>
      <c r="AHM1" s="203"/>
      <c r="AHN1" s="203"/>
      <c r="AHO1" s="203"/>
      <c r="AHP1" s="203"/>
      <c r="AHQ1" s="203"/>
      <c r="AHR1" s="203"/>
      <c r="AHS1" s="203"/>
      <c r="AHT1" s="203"/>
      <c r="AHU1" s="203"/>
      <c r="AHV1" s="203"/>
      <c r="AHW1" s="203"/>
      <c r="AHX1" s="203"/>
      <c r="AHY1" s="203"/>
      <c r="AHZ1" s="203"/>
      <c r="AIA1" s="203"/>
      <c r="AIB1" s="203"/>
      <c r="AIC1" s="203"/>
      <c r="AID1" s="203"/>
      <c r="AIE1" s="203"/>
      <c r="AIF1" s="203"/>
      <c r="AIG1" s="203"/>
      <c r="AIH1" s="203"/>
      <c r="AII1" s="203"/>
      <c r="AIJ1" s="203"/>
      <c r="AIK1" s="203"/>
      <c r="AIL1" s="203"/>
      <c r="AIM1" s="203"/>
      <c r="AIN1" s="203"/>
      <c r="AIO1" s="203"/>
      <c r="AIP1" s="203"/>
      <c r="AIQ1" s="203"/>
      <c r="AIR1" s="203"/>
      <c r="AIS1" s="203"/>
      <c r="AIT1" s="203"/>
      <c r="AIU1" s="203"/>
      <c r="AIV1" s="203"/>
      <c r="AIW1" s="203"/>
      <c r="AIX1" s="203"/>
      <c r="AIY1" s="203"/>
      <c r="AIZ1" s="203"/>
      <c r="AJA1" s="203"/>
      <c r="AJB1" s="203"/>
      <c r="AJC1" s="203"/>
      <c r="AJD1" s="203"/>
      <c r="AJE1" s="203"/>
      <c r="AJF1" s="203"/>
      <c r="AJG1" s="203"/>
      <c r="AJH1" s="203"/>
      <c r="AJI1" s="203"/>
      <c r="AJJ1" s="203"/>
      <c r="AJK1" s="203"/>
      <c r="AJL1" s="203"/>
      <c r="AJM1" s="203"/>
      <c r="AJN1" s="203"/>
      <c r="AJO1" s="203"/>
      <c r="AJP1" s="203"/>
      <c r="AJQ1" s="203"/>
      <c r="AJR1" s="203"/>
      <c r="AJS1" s="203"/>
      <c r="AJT1" s="203"/>
      <c r="AJU1" s="203"/>
      <c r="AJV1" s="203"/>
      <c r="AJW1" s="203"/>
      <c r="AJX1" s="203"/>
      <c r="AJY1" s="203"/>
      <c r="AJZ1" s="203"/>
      <c r="AKA1" s="203"/>
      <c r="AKB1" s="203"/>
      <c r="AKC1" s="203"/>
      <c r="AKD1" s="203"/>
      <c r="AKE1" s="203"/>
      <c r="AKF1" s="203"/>
      <c r="AKG1" s="203"/>
      <c r="AKH1" s="203"/>
      <c r="AKI1" s="203"/>
      <c r="AKJ1" s="203"/>
      <c r="AKK1" s="203"/>
      <c r="AKL1" s="203"/>
      <c r="AKM1" s="203"/>
      <c r="AKN1" s="203"/>
      <c r="AKO1" s="203"/>
      <c r="AKP1" s="203"/>
      <c r="AKQ1" s="203"/>
      <c r="AKR1" s="203"/>
      <c r="AKS1" s="203"/>
      <c r="AKT1" s="203"/>
      <c r="AKU1" s="203"/>
      <c r="AKV1" s="203"/>
      <c r="AKW1" s="203"/>
      <c r="AKX1" s="203"/>
      <c r="AKY1" s="203"/>
      <c r="AKZ1" s="203"/>
      <c r="ALA1" s="203"/>
      <c r="ALB1" s="203"/>
      <c r="ALC1" s="203"/>
      <c r="ALD1" s="203"/>
      <c r="ALE1" s="203"/>
      <c r="ALF1" s="203"/>
      <c r="ALG1" s="203"/>
      <c r="ALH1" s="203"/>
      <c r="ALI1" s="203"/>
      <c r="ALJ1" s="203"/>
      <c r="ALK1" s="203"/>
      <c r="ALL1" s="203"/>
      <c r="ALM1" s="203"/>
      <c r="ALN1" s="203"/>
      <c r="ALO1" s="203"/>
      <c r="ALP1" s="203"/>
      <c r="ALQ1" s="203"/>
      <c r="ALR1" s="203"/>
      <c r="ALS1" s="203"/>
      <c r="ALT1" s="203"/>
      <c r="ALU1" s="203"/>
      <c r="ALV1" s="203"/>
      <c r="ALW1" s="203"/>
      <c r="ALX1" s="203"/>
      <c r="ALY1" s="203"/>
      <c r="ALZ1" s="203"/>
      <c r="AMA1" s="203"/>
      <c r="AMB1" s="203"/>
      <c r="AMC1" s="203"/>
      <c r="AMD1" s="203"/>
      <c r="AME1" s="203"/>
      <c r="AMF1" s="203"/>
      <c r="AMG1" s="203"/>
      <c r="AMH1" s="203"/>
      <c r="AMI1" s="203"/>
      <c r="AMJ1" s="203"/>
      <c r="AMK1" s="203"/>
      <c r="AML1" s="203"/>
      <c r="AMM1" s="203"/>
      <c r="AMN1" s="203"/>
      <c r="AMO1" s="203"/>
      <c r="AMP1" s="203"/>
      <c r="AMQ1" s="203"/>
      <c r="AMR1" s="203"/>
      <c r="AMS1" s="203"/>
      <c r="AMT1" s="203"/>
      <c r="AMU1" s="203"/>
      <c r="AMV1" s="203"/>
      <c r="AMW1" s="203"/>
      <c r="AMX1" s="203"/>
      <c r="AMY1" s="203"/>
      <c r="AMZ1" s="203"/>
      <c r="ANA1" s="203"/>
      <c r="ANB1" s="203"/>
      <c r="ANC1" s="203"/>
      <c r="AND1" s="203"/>
      <c r="ANE1" s="203"/>
      <c r="ANF1" s="203"/>
      <c r="ANG1" s="203"/>
      <c r="ANH1" s="203"/>
      <c r="ANI1" s="203"/>
      <c r="ANJ1" s="203"/>
      <c r="ANK1" s="203"/>
      <c r="ANL1" s="203"/>
      <c r="ANM1" s="203"/>
      <c r="ANN1" s="203"/>
      <c r="ANO1" s="203"/>
      <c r="ANP1" s="203"/>
      <c r="ANQ1" s="203"/>
      <c r="ANR1" s="203"/>
      <c r="ANS1" s="203"/>
      <c r="ANT1" s="203"/>
      <c r="ANU1" s="203"/>
      <c r="ANV1" s="203"/>
      <c r="ANW1" s="203"/>
      <c r="ANX1" s="203"/>
      <c r="ANY1" s="203"/>
      <c r="ANZ1" s="203"/>
      <c r="AOA1" s="203"/>
      <c r="AOB1" s="203"/>
      <c r="AOC1" s="203"/>
      <c r="AOD1" s="203"/>
      <c r="AOE1" s="203"/>
      <c r="AOF1" s="203"/>
      <c r="AOG1" s="203"/>
      <c r="AOH1" s="203"/>
      <c r="AOI1" s="203"/>
      <c r="AOJ1" s="203"/>
      <c r="AOK1" s="203"/>
      <c r="AOL1" s="203"/>
      <c r="AOM1" s="203"/>
      <c r="AON1" s="203"/>
      <c r="AOO1" s="203"/>
      <c r="AOP1" s="203"/>
      <c r="AOQ1" s="203"/>
      <c r="AOR1" s="203"/>
      <c r="AOS1" s="203"/>
      <c r="AOT1" s="203"/>
      <c r="AOU1" s="203"/>
      <c r="AOV1" s="203"/>
      <c r="AOW1" s="203"/>
      <c r="AOX1" s="203"/>
      <c r="AOY1" s="203"/>
      <c r="AOZ1" s="203"/>
      <c r="APA1" s="203"/>
      <c r="APB1" s="203"/>
      <c r="APC1" s="203"/>
      <c r="APD1" s="203"/>
      <c r="APE1" s="203"/>
      <c r="APF1" s="203"/>
      <c r="APG1" s="203"/>
      <c r="APH1" s="203"/>
      <c r="API1" s="203"/>
      <c r="APJ1" s="203"/>
      <c r="APK1" s="203"/>
      <c r="APL1" s="203"/>
      <c r="APM1" s="203"/>
      <c r="APN1" s="203"/>
      <c r="APO1" s="203"/>
      <c r="APP1" s="203"/>
      <c r="APQ1" s="203"/>
      <c r="APR1" s="203"/>
      <c r="APS1" s="203"/>
      <c r="APT1" s="203"/>
      <c r="APU1" s="203"/>
      <c r="APV1" s="203"/>
      <c r="APW1" s="203"/>
      <c r="APX1" s="203"/>
      <c r="APY1" s="203"/>
      <c r="APZ1" s="203"/>
      <c r="AQA1" s="203"/>
      <c r="AQB1" s="203"/>
      <c r="AQC1" s="203"/>
      <c r="AQD1" s="203"/>
      <c r="AQE1" s="203"/>
      <c r="AQF1" s="203"/>
      <c r="AQG1" s="203"/>
      <c r="AQH1" s="203"/>
      <c r="AQI1" s="203"/>
      <c r="AQJ1" s="203"/>
      <c r="AQK1" s="203"/>
      <c r="AQL1" s="203"/>
      <c r="AQM1" s="203"/>
      <c r="AQN1" s="203"/>
      <c r="AQO1" s="203"/>
      <c r="AQP1" s="203"/>
      <c r="AQQ1" s="203"/>
      <c r="AQR1" s="203"/>
      <c r="AQS1" s="203"/>
      <c r="AQT1" s="203"/>
      <c r="AQU1" s="203"/>
      <c r="AQV1" s="203"/>
      <c r="AQW1" s="203"/>
      <c r="AQX1" s="203"/>
      <c r="AQY1" s="203"/>
      <c r="AQZ1" s="203"/>
      <c r="ARA1" s="203"/>
      <c r="ARB1" s="203"/>
      <c r="ARC1" s="203"/>
      <c r="ARD1" s="203"/>
      <c r="ARE1" s="203"/>
      <c r="ARF1" s="203"/>
      <c r="ARG1" s="203"/>
      <c r="ARH1" s="203"/>
      <c r="ARI1" s="203"/>
      <c r="ARJ1" s="203"/>
      <c r="ARK1" s="203"/>
      <c r="ARL1" s="203"/>
      <c r="ARM1" s="203"/>
      <c r="ARN1" s="203"/>
      <c r="ARO1" s="203"/>
      <c r="ARP1" s="203"/>
      <c r="ARQ1" s="203"/>
      <c r="ARR1" s="203"/>
      <c r="ARS1" s="203"/>
      <c r="ART1" s="203"/>
      <c r="ARU1" s="203"/>
      <c r="ARV1" s="203"/>
      <c r="ARW1" s="203"/>
      <c r="ARX1" s="203"/>
      <c r="ARY1" s="203"/>
      <c r="ARZ1" s="203"/>
      <c r="ASA1" s="203"/>
      <c r="ASB1" s="203"/>
      <c r="ASC1" s="203"/>
      <c r="ASD1" s="203"/>
      <c r="ASE1" s="203"/>
      <c r="ASF1" s="203"/>
      <c r="ASG1" s="203"/>
      <c r="ASH1" s="203"/>
      <c r="ASI1" s="203"/>
      <c r="ASJ1" s="203"/>
      <c r="ASK1" s="203"/>
      <c r="ASL1" s="203"/>
      <c r="ASM1" s="203"/>
      <c r="ASN1" s="203"/>
      <c r="ASO1" s="203"/>
      <c r="ASP1" s="203"/>
      <c r="ASQ1" s="203"/>
      <c r="ASR1" s="203"/>
      <c r="ASS1" s="203"/>
      <c r="AST1" s="203"/>
      <c r="ASU1" s="203"/>
      <c r="ASV1" s="203"/>
      <c r="ASW1" s="203"/>
      <c r="ASX1" s="203"/>
      <c r="ASY1" s="203"/>
      <c r="ASZ1" s="203"/>
      <c r="ATA1" s="203"/>
      <c r="ATB1" s="203"/>
      <c r="ATC1" s="203"/>
      <c r="ATD1" s="203"/>
      <c r="ATE1" s="203"/>
      <c r="ATF1" s="203"/>
      <c r="ATG1" s="203"/>
      <c r="ATH1" s="203"/>
      <c r="ATI1" s="203"/>
      <c r="ATJ1" s="203"/>
      <c r="ATK1" s="203"/>
      <c r="ATL1" s="203"/>
      <c r="ATM1" s="203"/>
      <c r="ATN1" s="203"/>
      <c r="ATO1" s="203"/>
      <c r="ATP1" s="203"/>
      <c r="ATQ1" s="203"/>
      <c r="ATR1" s="203"/>
      <c r="ATS1" s="203"/>
      <c r="ATT1" s="203"/>
      <c r="ATU1" s="203"/>
      <c r="ATV1" s="203"/>
      <c r="ATW1" s="203"/>
      <c r="ATX1" s="203"/>
      <c r="ATY1" s="203"/>
      <c r="ATZ1" s="203"/>
      <c r="AUA1" s="203"/>
      <c r="AUB1" s="203"/>
      <c r="AUC1" s="203"/>
      <c r="AUD1" s="203"/>
      <c r="AUE1" s="203"/>
      <c r="AUF1" s="203"/>
      <c r="AUG1" s="203"/>
      <c r="AUH1" s="203"/>
      <c r="AUI1" s="203"/>
      <c r="AUJ1" s="203"/>
      <c r="AUK1" s="203"/>
      <c r="AUL1" s="203"/>
      <c r="AUM1" s="203"/>
      <c r="AUN1" s="203"/>
      <c r="AUO1" s="203"/>
      <c r="AUP1" s="203"/>
      <c r="AUQ1" s="203"/>
      <c r="AUR1" s="203"/>
      <c r="AUS1" s="203"/>
      <c r="AUT1" s="203"/>
      <c r="AUU1" s="203"/>
      <c r="AUV1" s="203"/>
      <c r="AUW1" s="203"/>
      <c r="AUX1" s="203"/>
      <c r="AUY1" s="203"/>
      <c r="AUZ1" s="203"/>
      <c r="AVA1" s="203"/>
      <c r="AVB1" s="203"/>
      <c r="AVC1" s="203"/>
      <c r="AVD1" s="203"/>
      <c r="AVE1" s="203"/>
      <c r="AVF1" s="203"/>
      <c r="AVG1" s="203"/>
      <c r="AVH1" s="203"/>
      <c r="AVI1" s="203"/>
      <c r="AVJ1" s="203"/>
      <c r="AVK1" s="203"/>
      <c r="AVL1" s="203"/>
      <c r="AVM1" s="203"/>
      <c r="AVN1" s="203"/>
      <c r="AVO1" s="203"/>
      <c r="AVP1" s="203"/>
      <c r="AVQ1" s="203"/>
      <c r="AVR1" s="203"/>
      <c r="AVS1" s="203"/>
      <c r="AVT1" s="203"/>
      <c r="AVU1" s="203"/>
      <c r="AVV1" s="203"/>
      <c r="AVW1" s="203"/>
      <c r="AVX1" s="203"/>
      <c r="AVY1" s="203"/>
      <c r="AVZ1" s="203"/>
      <c r="AWA1" s="203"/>
      <c r="AWB1" s="203"/>
      <c r="AWC1" s="203"/>
      <c r="AWD1" s="203"/>
      <c r="AWE1" s="203"/>
      <c r="AWF1" s="203"/>
      <c r="AWG1" s="203"/>
      <c r="AWH1" s="203"/>
      <c r="AWI1" s="203"/>
      <c r="AWJ1" s="203"/>
      <c r="AWK1" s="203"/>
      <c r="AWL1" s="203"/>
      <c r="AWM1" s="203"/>
      <c r="AWN1" s="203"/>
      <c r="AWO1" s="203"/>
      <c r="AWP1" s="203"/>
      <c r="AWQ1" s="203"/>
      <c r="AWR1" s="203"/>
      <c r="AWS1" s="203"/>
      <c r="AWT1" s="203"/>
      <c r="AWU1" s="203"/>
      <c r="AWV1" s="203"/>
      <c r="AWW1" s="203"/>
      <c r="AWX1" s="203"/>
      <c r="AWY1" s="203"/>
      <c r="AWZ1" s="203"/>
      <c r="AXA1" s="203"/>
      <c r="AXB1" s="203"/>
      <c r="AXC1" s="203"/>
      <c r="AXD1" s="203"/>
      <c r="AXE1" s="203"/>
      <c r="AXF1" s="203"/>
      <c r="AXG1" s="203"/>
      <c r="AXH1" s="203"/>
      <c r="AXI1" s="203"/>
      <c r="AXJ1" s="203"/>
      <c r="AXK1" s="203"/>
      <c r="AXL1" s="203"/>
      <c r="AXM1" s="203"/>
      <c r="AXN1" s="203"/>
      <c r="AXO1" s="203"/>
      <c r="AXP1" s="203"/>
      <c r="AXQ1" s="203"/>
      <c r="AXR1" s="203"/>
      <c r="AXS1" s="203"/>
      <c r="AXT1" s="203"/>
      <c r="AXU1" s="203"/>
      <c r="AXV1" s="203"/>
      <c r="AXW1" s="203"/>
      <c r="AXX1" s="203"/>
      <c r="AXY1" s="203"/>
      <c r="AXZ1" s="203"/>
      <c r="AYA1" s="203"/>
      <c r="AYB1" s="203"/>
      <c r="AYC1" s="203"/>
      <c r="AYD1" s="203"/>
      <c r="AYE1" s="203"/>
      <c r="AYF1" s="203"/>
      <c r="AYG1" s="203"/>
      <c r="AYH1" s="203"/>
      <c r="AYI1" s="203"/>
      <c r="AYJ1" s="203"/>
      <c r="AYK1" s="203"/>
      <c r="AYL1" s="203"/>
      <c r="AYM1" s="203"/>
      <c r="AYN1" s="203"/>
      <c r="AYO1" s="203"/>
      <c r="AYP1" s="203"/>
      <c r="AYQ1" s="203"/>
      <c r="AYR1" s="203"/>
      <c r="AYS1" s="203"/>
      <c r="AYT1" s="203"/>
      <c r="AYU1" s="203"/>
      <c r="AYV1" s="203"/>
      <c r="AYW1" s="203"/>
      <c r="AYX1" s="203"/>
      <c r="AYY1" s="203"/>
      <c r="AYZ1" s="203"/>
      <c r="AZA1" s="203"/>
      <c r="AZB1" s="203"/>
      <c r="AZC1" s="203"/>
      <c r="AZD1" s="203"/>
      <c r="AZE1" s="203"/>
      <c r="AZF1" s="203"/>
      <c r="AZG1" s="203"/>
      <c r="AZH1" s="203"/>
      <c r="AZI1" s="203"/>
      <c r="AZJ1" s="203"/>
      <c r="AZK1" s="203"/>
      <c r="AZL1" s="203"/>
      <c r="AZM1" s="203"/>
      <c r="AZN1" s="203"/>
      <c r="AZO1" s="203"/>
      <c r="AZP1" s="203"/>
      <c r="AZQ1" s="203"/>
      <c r="AZR1" s="203"/>
      <c r="AZS1" s="203"/>
      <c r="AZT1" s="203"/>
      <c r="AZU1" s="203"/>
      <c r="AZV1" s="203"/>
      <c r="AZW1" s="203"/>
      <c r="AZX1" s="203"/>
      <c r="AZY1" s="203"/>
      <c r="AZZ1" s="203"/>
      <c r="BAA1" s="203"/>
      <c r="BAB1" s="203"/>
      <c r="BAC1" s="203"/>
      <c r="BAD1" s="203"/>
      <c r="BAE1" s="203"/>
      <c r="BAF1" s="203"/>
      <c r="BAG1" s="203"/>
      <c r="BAH1" s="203"/>
      <c r="BAI1" s="203"/>
      <c r="BAJ1" s="203"/>
      <c r="BAK1" s="203"/>
      <c r="BAL1" s="203"/>
      <c r="BAM1" s="203"/>
      <c r="BAN1" s="203"/>
      <c r="BAO1" s="203"/>
      <c r="BAP1" s="203"/>
      <c r="BAQ1" s="203"/>
      <c r="BAR1" s="203"/>
      <c r="BAS1" s="203"/>
      <c r="BAT1" s="203"/>
      <c r="BAU1" s="203"/>
      <c r="BAV1" s="203"/>
      <c r="BAW1" s="203"/>
      <c r="BAX1" s="203"/>
      <c r="BAY1" s="203"/>
      <c r="BAZ1" s="203"/>
      <c r="BBA1" s="203"/>
      <c r="BBB1" s="203"/>
      <c r="BBC1" s="203"/>
      <c r="BBD1" s="203"/>
      <c r="BBE1" s="203"/>
      <c r="BBF1" s="203"/>
      <c r="BBG1" s="203"/>
      <c r="BBH1" s="203"/>
      <c r="BBI1" s="203"/>
      <c r="BBJ1" s="203"/>
      <c r="BBK1" s="203"/>
      <c r="BBL1" s="203"/>
      <c r="BBM1" s="203"/>
      <c r="BBN1" s="203"/>
      <c r="BBO1" s="203"/>
      <c r="BBP1" s="203"/>
      <c r="BBQ1" s="203"/>
      <c r="BBR1" s="203"/>
      <c r="BBS1" s="203"/>
      <c r="BBT1" s="203"/>
      <c r="BBU1" s="203"/>
      <c r="BBV1" s="203"/>
      <c r="BBW1" s="203"/>
      <c r="BBX1" s="203"/>
      <c r="BBY1" s="203"/>
      <c r="BBZ1" s="203"/>
      <c r="BCA1" s="203"/>
      <c r="BCB1" s="203"/>
      <c r="BCC1" s="203"/>
      <c r="BCD1" s="203"/>
      <c r="BCE1" s="203"/>
      <c r="BCF1" s="203"/>
      <c r="BCG1" s="203"/>
      <c r="BCH1" s="203"/>
      <c r="BCI1" s="203"/>
      <c r="BCJ1" s="203"/>
      <c r="BCK1" s="203"/>
      <c r="BCL1" s="203"/>
      <c r="BCM1" s="203"/>
      <c r="BCN1" s="203"/>
      <c r="BCO1" s="203"/>
      <c r="BCP1" s="203"/>
      <c r="BCQ1" s="203"/>
      <c r="BCR1" s="203"/>
      <c r="BCS1" s="203"/>
      <c r="BCT1" s="203"/>
      <c r="BCU1" s="203"/>
      <c r="BCV1" s="203"/>
      <c r="BCW1" s="203"/>
      <c r="BCX1" s="203"/>
      <c r="BCY1" s="203"/>
      <c r="BCZ1" s="203"/>
      <c r="BDA1" s="203"/>
      <c r="BDB1" s="203"/>
      <c r="BDC1" s="203"/>
      <c r="BDD1" s="203"/>
      <c r="BDE1" s="203"/>
      <c r="BDF1" s="203"/>
      <c r="BDG1" s="203"/>
      <c r="BDH1" s="203"/>
      <c r="BDI1" s="203"/>
      <c r="BDJ1" s="203"/>
      <c r="BDK1" s="203"/>
      <c r="BDL1" s="203"/>
      <c r="BDM1" s="203"/>
      <c r="BDN1" s="203"/>
      <c r="BDO1" s="203"/>
      <c r="BDP1" s="203"/>
      <c r="BDQ1" s="203"/>
      <c r="BDR1" s="203"/>
      <c r="BDS1" s="203"/>
      <c r="BDT1" s="203"/>
      <c r="BDU1" s="203"/>
      <c r="BDV1" s="203"/>
      <c r="BDW1" s="203"/>
      <c r="BDX1" s="203"/>
      <c r="BDY1" s="203"/>
      <c r="BDZ1" s="203"/>
      <c r="BEA1" s="203"/>
      <c r="BEB1" s="203"/>
      <c r="BEC1" s="203"/>
      <c r="BED1" s="203"/>
      <c r="BEE1" s="203"/>
      <c r="BEF1" s="203"/>
      <c r="BEG1" s="203"/>
      <c r="BEH1" s="203"/>
      <c r="BEI1" s="203"/>
      <c r="BEJ1" s="203"/>
      <c r="BEK1" s="203"/>
      <c r="BEL1" s="203"/>
      <c r="BEM1" s="203"/>
      <c r="BEN1" s="203"/>
      <c r="BEO1" s="203"/>
      <c r="BEP1" s="203"/>
      <c r="BEQ1" s="203"/>
      <c r="BER1" s="203"/>
      <c r="BES1" s="203"/>
      <c r="BET1" s="203"/>
      <c r="BEU1" s="203"/>
      <c r="BEV1" s="203"/>
      <c r="BEW1" s="203"/>
      <c r="BEX1" s="203"/>
      <c r="BEY1" s="203"/>
      <c r="BEZ1" s="203"/>
      <c r="BFA1" s="203"/>
      <c r="BFB1" s="203"/>
      <c r="BFC1" s="203"/>
      <c r="BFD1" s="203"/>
      <c r="BFE1" s="203"/>
      <c r="BFF1" s="203"/>
      <c r="BFG1" s="203"/>
      <c r="BFH1" s="203"/>
      <c r="BFI1" s="203"/>
      <c r="BFJ1" s="203"/>
      <c r="BFK1" s="203"/>
      <c r="BFL1" s="203"/>
      <c r="BFM1" s="203"/>
      <c r="BFN1" s="203"/>
      <c r="BFO1" s="203"/>
      <c r="BFP1" s="203"/>
      <c r="BFQ1" s="203"/>
      <c r="BFR1" s="203"/>
      <c r="BFS1" s="203"/>
      <c r="BFT1" s="203"/>
      <c r="BFU1" s="203"/>
      <c r="BFV1" s="203"/>
      <c r="BFW1" s="203"/>
      <c r="BFX1" s="203"/>
      <c r="BFY1" s="203"/>
      <c r="BFZ1" s="203"/>
      <c r="BGA1" s="203"/>
      <c r="BGB1" s="203"/>
      <c r="BGC1" s="203"/>
      <c r="BGD1" s="203"/>
      <c r="BGE1" s="203"/>
      <c r="BGF1" s="203"/>
      <c r="BGG1" s="203"/>
      <c r="BGH1" s="203"/>
      <c r="BGI1" s="203"/>
      <c r="BGJ1" s="203"/>
      <c r="BGK1" s="203"/>
      <c r="BGL1" s="203"/>
      <c r="BGM1" s="203"/>
      <c r="BGN1" s="203"/>
      <c r="BGO1" s="203"/>
      <c r="BGP1" s="203"/>
      <c r="BGQ1" s="203"/>
      <c r="BGR1" s="203"/>
      <c r="BGS1" s="203"/>
      <c r="BGT1" s="203"/>
      <c r="BGU1" s="203"/>
      <c r="BGV1" s="203"/>
      <c r="BGW1" s="203"/>
      <c r="BGX1" s="203"/>
      <c r="BGY1" s="203"/>
      <c r="BGZ1" s="203"/>
      <c r="BHA1" s="203"/>
      <c r="BHB1" s="203"/>
      <c r="BHC1" s="203"/>
      <c r="BHD1" s="203"/>
      <c r="BHE1" s="203"/>
      <c r="BHF1" s="203"/>
      <c r="BHG1" s="203"/>
      <c r="BHH1" s="203"/>
      <c r="BHI1" s="203"/>
      <c r="BHJ1" s="203"/>
      <c r="BHK1" s="203"/>
      <c r="BHL1" s="203"/>
      <c r="BHM1" s="203"/>
      <c r="BHN1" s="203"/>
      <c r="BHO1" s="203"/>
      <c r="BHP1" s="203"/>
      <c r="BHQ1" s="203"/>
      <c r="BHR1" s="203"/>
      <c r="BHS1" s="203"/>
      <c r="BHT1" s="203"/>
      <c r="BHU1" s="203"/>
      <c r="BHV1" s="203"/>
      <c r="BHW1" s="203"/>
      <c r="BHX1" s="203"/>
      <c r="BHY1" s="203"/>
      <c r="BHZ1" s="203"/>
      <c r="BIA1" s="203"/>
      <c r="BIB1" s="203"/>
      <c r="BIC1" s="203"/>
      <c r="BID1" s="203"/>
      <c r="BIE1" s="203"/>
      <c r="BIF1" s="203"/>
      <c r="BIG1" s="203"/>
      <c r="BIH1" s="203"/>
      <c r="BII1" s="203"/>
      <c r="BIJ1" s="203"/>
      <c r="BIK1" s="203"/>
      <c r="BIL1" s="203"/>
      <c r="BIM1" s="203"/>
      <c r="BIN1" s="203"/>
      <c r="BIO1" s="203"/>
      <c r="BIP1" s="203"/>
      <c r="BIQ1" s="203"/>
      <c r="BIR1" s="203"/>
      <c r="BIS1" s="203"/>
      <c r="BIT1" s="203"/>
      <c r="BIU1" s="203"/>
      <c r="BIV1" s="203"/>
      <c r="BIW1" s="203"/>
      <c r="BIX1" s="203"/>
      <c r="BIY1" s="203"/>
      <c r="BIZ1" s="203"/>
      <c r="BJA1" s="203"/>
      <c r="BJB1" s="203"/>
      <c r="BJC1" s="203"/>
      <c r="BJD1" s="203"/>
      <c r="BJE1" s="203"/>
      <c r="BJF1" s="203"/>
      <c r="BJG1" s="203"/>
      <c r="BJH1" s="203"/>
      <c r="BJI1" s="203"/>
      <c r="BJJ1" s="203"/>
      <c r="BJK1" s="203"/>
      <c r="BJL1" s="203"/>
      <c r="BJM1" s="203"/>
      <c r="BJN1" s="203"/>
      <c r="BJO1" s="203"/>
      <c r="BJP1" s="203"/>
      <c r="BJQ1" s="203"/>
      <c r="BJR1" s="203"/>
      <c r="BJS1" s="203"/>
      <c r="BJT1" s="203"/>
      <c r="BJU1" s="203"/>
      <c r="BJV1" s="203"/>
      <c r="BJW1" s="203"/>
      <c r="BJX1" s="203"/>
      <c r="BJY1" s="203"/>
      <c r="BJZ1" s="203"/>
      <c r="BKA1" s="203"/>
      <c r="BKB1" s="203"/>
      <c r="BKC1" s="203"/>
      <c r="BKD1" s="203"/>
      <c r="BKE1" s="203"/>
      <c r="BKF1" s="203"/>
      <c r="BKG1" s="203"/>
      <c r="BKH1" s="203"/>
      <c r="BKI1" s="203"/>
      <c r="BKJ1" s="203"/>
      <c r="BKK1" s="203"/>
      <c r="BKL1" s="203"/>
      <c r="BKM1" s="203"/>
      <c r="BKN1" s="203"/>
      <c r="BKO1" s="203"/>
      <c r="BKP1" s="203"/>
      <c r="BKQ1" s="203"/>
      <c r="BKR1" s="203"/>
      <c r="BKS1" s="203"/>
      <c r="BKT1" s="203"/>
      <c r="BKU1" s="203"/>
      <c r="BKV1" s="203"/>
      <c r="BKW1" s="203"/>
      <c r="BKX1" s="203"/>
      <c r="BKY1" s="203"/>
      <c r="BKZ1" s="203"/>
      <c r="BLA1" s="203"/>
      <c r="BLB1" s="203"/>
      <c r="BLC1" s="203"/>
      <c r="BLD1" s="203"/>
      <c r="BLE1" s="203"/>
      <c r="BLF1" s="203"/>
      <c r="BLG1" s="203"/>
      <c r="BLH1" s="203"/>
      <c r="BLI1" s="203"/>
      <c r="BLJ1" s="203"/>
      <c r="BLK1" s="203"/>
      <c r="BLL1" s="203"/>
      <c r="BLM1" s="203"/>
      <c r="BLN1" s="203"/>
      <c r="BLO1" s="203"/>
      <c r="BLP1" s="203"/>
      <c r="BLQ1" s="203"/>
      <c r="BLR1" s="203"/>
      <c r="BLS1" s="203"/>
      <c r="BLT1" s="203"/>
      <c r="BLU1" s="203"/>
      <c r="BLV1" s="203"/>
      <c r="BLW1" s="203"/>
      <c r="BLX1" s="203"/>
      <c r="BLY1" s="203"/>
      <c r="BLZ1" s="203"/>
      <c r="BMA1" s="203"/>
      <c r="BMB1" s="203"/>
      <c r="BMC1" s="203"/>
      <c r="BMD1" s="203"/>
      <c r="BME1" s="203"/>
      <c r="BMF1" s="203"/>
      <c r="BMG1" s="203"/>
      <c r="BMH1" s="203"/>
      <c r="BMI1" s="203"/>
      <c r="BMJ1" s="203"/>
      <c r="BMK1" s="203"/>
      <c r="BML1" s="203"/>
      <c r="BMM1" s="203"/>
      <c r="BMN1" s="203"/>
      <c r="BMO1" s="203"/>
      <c r="BMP1" s="203"/>
      <c r="BMQ1" s="203"/>
      <c r="BMR1" s="203"/>
      <c r="BMS1" s="203"/>
      <c r="BMT1" s="203"/>
      <c r="BMU1" s="203"/>
      <c r="BMV1" s="203"/>
      <c r="BMW1" s="203"/>
      <c r="BMX1" s="203"/>
      <c r="BMY1" s="203"/>
      <c r="BMZ1" s="203"/>
      <c r="BNA1" s="203"/>
      <c r="BNB1" s="203"/>
      <c r="BNC1" s="203"/>
      <c r="BND1" s="203"/>
      <c r="BNE1" s="203"/>
      <c r="BNF1" s="203"/>
      <c r="BNG1" s="203"/>
      <c r="BNH1" s="203"/>
      <c r="BNI1" s="203"/>
      <c r="BNJ1" s="203"/>
      <c r="BNK1" s="203"/>
      <c r="BNL1" s="203"/>
      <c r="BNM1" s="203"/>
      <c r="BNN1" s="203"/>
      <c r="BNO1" s="203"/>
      <c r="BNP1" s="203"/>
      <c r="BNQ1" s="203"/>
      <c r="BNR1" s="203"/>
      <c r="BNS1" s="203"/>
      <c r="BNT1" s="203"/>
      <c r="BNU1" s="203"/>
      <c r="BNV1" s="203"/>
      <c r="BNW1" s="203"/>
      <c r="BNX1" s="203"/>
      <c r="BNY1" s="203"/>
      <c r="BNZ1" s="203"/>
      <c r="BOA1" s="203"/>
      <c r="BOB1" s="203"/>
      <c r="BOC1" s="203"/>
      <c r="BOD1" s="203"/>
      <c r="BOE1" s="203"/>
      <c r="BOF1" s="203"/>
      <c r="BOG1" s="203"/>
      <c r="BOH1" s="203"/>
      <c r="BOI1" s="203"/>
      <c r="BOJ1" s="203"/>
      <c r="BOK1" s="203"/>
      <c r="BOL1" s="203"/>
      <c r="BOM1" s="203"/>
      <c r="BON1" s="203"/>
      <c r="BOO1" s="203"/>
      <c r="BOP1" s="203"/>
      <c r="BOQ1" s="203"/>
      <c r="BOR1" s="203"/>
      <c r="BOS1" s="203"/>
      <c r="BOT1" s="203"/>
      <c r="BOU1" s="203"/>
      <c r="BOV1" s="203"/>
      <c r="BOW1" s="203"/>
      <c r="BOX1" s="203"/>
      <c r="BOY1" s="203"/>
      <c r="BOZ1" s="203"/>
      <c r="BPA1" s="203"/>
      <c r="BPB1" s="203"/>
      <c r="BPC1" s="203"/>
      <c r="BPD1" s="203"/>
      <c r="BPE1" s="203"/>
      <c r="BPF1" s="203"/>
      <c r="BPG1" s="203"/>
      <c r="BPH1" s="203"/>
      <c r="BPI1" s="203"/>
      <c r="BPJ1" s="203"/>
      <c r="BPK1" s="203"/>
      <c r="BPL1" s="203"/>
      <c r="BPM1" s="203"/>
      <c r="BPN1" s="203"/>
      <c r="BPO1" s="203"/>
      <c r="BPP1" s="203"/>
      <c r="BPQ1" s="203"/>
      <c r="BPR1" s="203"/>
      <c r="BPS1" s="203"/>
      <c r="BPT1" s="203"/>
      <c r="BPU1" s="203"/>
      <c r="BPV1" s="203"/>
      <c r="BPW1" s="203"/>
      <c r="BPX1" s="203"/>
      <c r="BPY1" s="203"/>
      <c r="BPZ1" s="203"/>
      <c r="BQA1" s="203"/>
      <c r="BQB1" s="203"/>
      <c r="BQC1" s="203"/>
      <c r="BQD1" s="203"/>
      <c r="BQE1" s="203"/>
      <c r="BQF1" s="203"/>
      <c r="BQG1" s="203"/>
      <c r="BQH1" s="203"/>
      <c r="BQI1" s="203"/>
      <c r="BQJ1" s="203"/>
      <c r="BQK1" s="203"/>
      <c r="BQL1" s="203"/>
      <c r="BQM1" s="203"/>
      <c r="BQN1" s="203"/>
      <c r="BQO1" s="203"/>
      <c r="BQP1" s="203"/>
      <c r="BQQ1" s="203"/>
      <c r="BQR1" s="203"/>
      <c r="BQS1" s="203"/>
      <c r="BQT1" s="203"/>
      <c r="BQU1" s="203"/>
      <c r="BQV1" s="203"/>
      <c r="BQW1" s="203"/>
      <c r="BQX1" s="203"/>
      <c r="BQY1" s="203"/>
      <c r="BQZ1" s="203"/>
      <c r="BRA1" s="203"/>
      <c r="BRB1" s="203"/>
      <c r="BRC1" s="203"/>
      <c r="BRD1" s="203"/>
      <c r="BRE1" s="203"/>
      <c r="BRF1" s="203"/>
      <c r="BRG1" s="203"/>
      <c r="BRH1" s="203"/>
      <c r="BRI1" s="203"/>
      <c r="BRJ1" s="203"/>
      <c r="BRK1" s="203"/>
      <c r="BRL1" s="203"/>
      <c r="BRM1" s="203"/>
      <c r="BRN1" s="203"/>
      <c r="BRO1" s="203"/>
      <c r="BRP1" s="203"/>
      <c r="BRQ1" s="203"/>
      <c r="BRR1" s="203"/>
      <c r="BRS1" s="203"/>
      <c r="BRT1" s="203"/>
      <c r="BRU1" s="203"/>
      <c r="BRV1" s="203"/>
      <c r="BRW1" s="203"/>
      <c r="BRX1" s="203"/>
      <c r="BRY1" s="203"/>
      <c r="BRZ1" s="203"/>
      <c r="BSA1" s="203"/>
      <c r="BSB1" s="203"/>
      <c r="BSC1" s="203"/>
      <c r="BSD1" s="203"/>
      <c r="BSE1" s="203"/>
      <c r="BSF1" s="203"/>
      <c r="BSG1" s="203"/>
      <c r="BSH1" s="203"/>
      <c r="BSI1" s="203"/>
      <c r="BSJ1" s="203"/>
      <c r="BSK1" s="203"/>
      <c r="BSL1" s="203"/>
      <c r="BSM1" s="203"/>
      <c r="BSN1" s="203"/>
      <c r="BSO1" s="203"/>
      <c r="BSP1" s="203"/>
      <c r="BSQ1" s="203"/>
      <c r="BSR1" s="203"/>
      <c r="BSS1" s="203"/>
      <c r="BST1" s="203"/>
      <c r="BSU1" s="203"/>
      <c r="BSV1" s="203"/>
      <c r="BSW1" s="203"/>
      <c r="BSX1" s="203"/>
      <c r="BSY1" s="203"/>
      <c r="BSZ1" s="203"/>
      <c r="BTA1" s="203"/>
      <c r="BTB1" s="203"/>
      <c r="BTC1" s="203"/>
      <c r="BTD1" s="203"/>
      <c r="BTE1" s="203"/>
      <c r="BTF1" s="203"/>
      <c r="BTG1" s="203"/>
      <c r="BTH1" s="203"/>
      <c r="BTI1" s="203"/>
      <c r="BTJ1" s="203"/>
      <c r="BTK1" s="203"/>
      <c r="BTL1" s="203"/>
      <c r="BTM1" s="203"/>
      <c r="BTN1" s="203"/>
      <c r="BTO1" s="203"/>
      <c r="BTP1" s="203"/>
      <c r="BTQ1" s="203"/>
      <c r="BTR1" s="203"/>
      <c r="BTS1" s="203"/>
      <c r="BTT1" s="203"/>
      <c r="BTU1" s="203"/>
      <c r="BTV1" s="203"/>
      <c r="BTW1" s="203"/>
      <c r="BTX1" s="203"/>
      <c r="BTY1" s="203"/>
      <c r="BTZ1" s="203"/>
      <c r="BUA1" s="203"/>
      <c r="BUB1" s="203"/>
      <c r="BUC1" s="203"/>
      <c r="BUD1" s="203"/>
      <c r="BUE1" s="203"/>
      <c r="BUF1" s="203"/>
      <c r="BUG1" s="203"/>
      <c r="BUH1" s="203"/>
      <c r="BUI1" s="203"/>
      <c r="BUJ1" s="203"/>
      <c r="BUK1" s="203"/>
      <c r="BUL1" s="203"/>
      <c r="BUM1" s="203"/>
      <c r="BUN1" s="203"/>
      <c r="BUO1" s="203"/>
      <c r="BUP1" s="203"/>
      <c r="BUQ1" s="203"/>
      <c r="BUR1" s="203"/>
      <c r="BUS1" s="203"/>
      <c r="BUT1" s="203"/>
      <c r="BUU1" s="203"/>
      <c r="BUV1" s="203"/>
      <c r="BUW1" s="203"/>
      <c r="BUX1" s="203"/>
      <c r="BUY1" s="203"/>
      <c r="BUZ1" s="203"/>
      <c r="BVA1" s="203"/>
      <c r="BVB1" s="203"/>
      <c r="BVC1" s="203"/>
      <c r="BVD1" s="203"/>
      <c r="BVE1" s="203"/>
      <c r="BVF1" s="203"/>
      <c r="BVG1" s="203"/>
      <c r="BVH1" s="203"/>
      <c r="BVI1" s="203"/>
      <c r="BVJ1" s="203"/>
      <c r="BVK1" s="203"/>
      <c r="BVL1" s="203"/>
      <c r="BVM1" s="203"/>
      <c r="BVN1" s="203"/>
      <c r="BVO1" s="203"/>
      <c r="BVP1" s="203"/>
      <c r="BVQ1" s="203"/>
      <c r="BVR1" s="203"/>
      <c r="BVS1" s="203"/>
      <c r="BVT1" s="203"/>
      <c r="BVU1" s="203"/>
      <c r="BVV1" s="203"/>
      <c r="BVW1" s="203"/>
      <c r="BVX1" s="203"/>
      <c r="BVY1" s="203"/>
      <c r="BVZ1" s="203"/>
      <c r="BWA1" s="203"/>
      <c r="BWB1" s="203"/>
      <c r="BWC1" s="203"/>
      <c r="BWD1" s="203"/>
      <c r="BWE1" s="203"/>
      <c r="BWF1" s="203"/>
      <c r="BWG1" s="203"/>
      <c r="BWH1" s="203"/>
      <c r="BWI1" s="203"/>
      <c r="BWJ1" s="203"/>
      <c r="BWK1" s="203"/>
      <c r="BWL1" s="203"/>
      <c r="BWM1" s="203"/>
      <c r="BWN1" s="203"/>
      <c r="BWO1" s="203"/>
      <c r="BWP1" s="203"/>
      <c r="BWQ1" s="203"/>
      <c r="BWR1" s="203"/>
      <c r="BWS1" s="203"/>
      <c r="BWT1" s="203"/>
      <c r="BWU1" s="203"/>
      <c r="BWV1" s="203"/>
      <c r="BWW1" s="203"/>
      <c r="BWX1" s="203"/>
      <c r="BWY1" s="203"/>
      <c r="BWZ1" s="203"/>
      <c r="BXA1" s="203"/>
      <c r="BXB1" s="203"/>
      <c r="BXC1" s="203"/>
      <c r="BXD1" s="203"/>
      <c r="BXE1" s="203"/>
      <c r="BXF1" s="203"/>
      <c r="BXG1" s="203"/>
      <c r="BXH1" s="203"/>
      <c r="BXI1" s="203"/>
      <c r="BXJ1" s="203"/>
      <c r="BXK1" s="203"/>
      <c r="BXL1" s="203"/>
      <c r="BXM1" s="203"/>
      <c r="BXN1" s="203"/>
      <c r="BXO1" s="203"/>
      <c r="BXP1" s="203"/>
      <c r="BXQ1" s="203"/>
      <c r="BXR1" s="203"/>
      <c r="BXS1" s="203"/>
      <c r="BXT1" s="203"/>
      <c r="BXU1" s="203"/>
      <c r="BXV1" s="203"/>
      <c r="BXW1" s="203"/>
      <c r="BXX1" s="203"/>
      <c r="BXY1" s="203"/>
      <c r="BXZ1" s="203"/>
      <c r="BYA1" s="203"/>
      <c r="BYB1" s="203"/>
      <c r="BYC1" s="203"/>
      <c r="BYD1" s="203"/>
      <c r="BYE1" s="203"/>
      <c r="BYF1" s="203"/>
      <c r="BYG1" s="203"/>
      <c r="BYH1" s="203"/>
      <c r="BYI1" s="203"/>
      <c r="BYJ1" s="203"/>
      <c r="BYK1" s="203"/>
      <c r="BYL1" s="203"/>
      <c r="BYM1" s="203"/>
      <c r="BYN1" s="203"/>
      <c r="BYO1" s="203"/>
      <c r="BYP1" s="203"/>
      <c r="BYQ1" s="203"/>
      <c r="BYR1" s="203"/>
      <c r="BYS1" s="203"/>
      <c r="BYT1" s="203"/>
      <c r="BYU1" s="203"/>
      <c r="BYV1" s="203"/>
      <c r="BYW1" s="203"/>
      <c r="BYX1" s="203"/>
      <c r="BYY1" s="203"/>
      <c r="BYZ1" s="203"/>
      <c r="BZA1" s="203"/>
      <c r="BZB1" s="203"/>
      <c r="BZC1" s="203"/>
      <c r="BZD1" s="203"/>
      <c r="BZE1" s="203"/>
      <c r="BZF1" s="203"/>
      <c r="BZG1" s="203"/>
      <c r="BZH1" s="203"/>
      <c r="BZI1" s="203"/>
      <c r="BZJ1" s="203"/>
      <c r="BZK1" s="203"/>
      <c r="BZL1" s="203"/>
      <c r="BZM1" s="203"/>
      <c r="BZN1" s="203"/>
      <c r="BZO1" s="203"/>
      <c r="BZP1" s="203"/>
      <c r="BZQ1" s="203"/>
      <c r="BZR1" s="203"/>
      <c r="BZS1" s="203"/>
      <c r="BZT1" s="203"/>
      <c r="BZU1" s="203"/>
      <c r="BZV1" s="203"/>
      <c r="BZW1" s="203"/>
      <c r="BZX1" s="203"/>
      <c r="BZY1" s="203"/>
      <c r="BZZ1" s="203"/>
      <c r="CAA1" s="203"/>
      <c r="CAB1" s="203"/>
      <c r="CAC1" s="203"/>
      <c r="CAD1" s="203"/>
      <c r="CAE1" s="203"/>
      <c r="CAF1" s="203"/>
      <c r="CAG1" s="203"/>
      <c r="CAH1" s="203"/>
      <c r="CAI1" s="203"/>
      <c r="CAJ1" s="203"/>
      <c r="CAK1" s="203"/>
      <c r="CAL1" s="203"/>
      <c r="CAM1" s="203"/>
      <c r="CAN1" s="203"/>
      <c r="CAO1" s="203"/>
      <c r="CAP1" s="203"/>
      <c r="CAQ1" s="203"/>
      <c r="CAR1" s="203"/>
      <c r="CAS1" s="203"/>
      <c r="CAT1" s="203"/>
      <c r="CAU1" s="203"/>
      <c r="CAV1" s="203"/>
      <c r="CAW1" s="203"/>
      <c r="CAX1" s="203"/>
      <c r="CAY1" s="203"/>
      <c r="CAZ1" s="203"/>
      <c r="CBA1" s="203"/>
      <c r="CBB1" s="203"/>
      <c r="CBC1" s="203"/>
      <c r="CBD1" s="203"/>
      <c r="CBE1" s="203"/>
      <c r="CBF1" s="203"/>
      <c r="CBG1" s="203"/>
      <c r="CBH1" s="203"/>
      <c r="CBI1" s="203"/>
      <c r="CBJ1" s="203"/>
      <c r="CBK1" s="203"/>
      <c r="CBL1" s="203"/>
      <c r="CBM1" s="203"/>
      <c r="CBN1" s="203"/>
      <c r="CBO1" s="203"/>
      <c r="CBP1" s="203"/>
      <c r="CBQ1" s="203"/>
      <c r="CBR1" s="203"/>
      <c r="CBS1" s="203"/>
      <c r="CBT1" s="203"/>
      <c r="CBU1" s="203"/>
      <c r="CBV1" s="203"/>
      <c r="CBW1" s="203"/>
      <c r="CBX1" s="203"/>
      <c r="CBY1" s="203"/>
      <c r="CBZ1" s="203"/>
      <c r="CCA1" s="203"/>
      <c r="CCB1" s="203"/>
      <c r="CCC1" s="203"/>
      <c r="CCD1" s="203"/>
      <c r="CCE1" s="203"/>
      <c r="CCF1" s="203"/>
      <c r="CCG1" s="203"/>
      <c r="CCH1" s="203"/>
      <c r="CCI1" s="203"/>
      <c r="CCJ1" s="203"/>
      <c r="CCK1" s="203"/>
      <c r="CCL1" s="203"/>
      <c r="CCM1" s="203"/>
      <c r="CCN1" s="203"/>
      <c r="CCO1" s="203"/>
      <c r="CCP1" s="203"/>
      <c r="CCQ1" s="203"/>
      <c r="CCR1" s="203"/>
      <c r="CCS1" s="203"/>
      <c r="CCT1" s="203"/>
      <c r="CCU1" s="203"/>
      <c r="CCV1" s="203"/>
      <c r="CCW1" s="203"/>
      <c r="CCX1" s="203"/>
      <c r="CCY1" s="203"/>
      <c r="CCZ1" s="203"/>
      <c r="CDA1" s="203"/>
      <c r="CDB1" s="203"/>
      <c r="CDC1" s="203"/>
      <c r="CDD1" s="203"/>
      <c r="CDE1" s="203"/>
      <c r="CDF1" s="203"/>
      <c r="CDG1" s="203"/>
      <c r="CDH1" s="203"/>
      <c r="CDI1" s="203"/>
      <c r="CDJ1" s="203"/>
      <c r="CDK1" s="203"/>
      <c r="CDL1" s="203"/>
      <c r="CDM1" s="203"/>
      <c r="CDN1" s="203"/>
      <c r="CDO1" s="203"/>
      <c r="CDP1" s="203"/>
      <c r="CDQ1" s="203"/>
      <c r="CDR1" s="203"/>
      <c r="CDS1" s="203"/>
      <c r="CDT1" s="203"/>
      <c r="CDU1" s="203"/>
      <c r="CDV1" s="203"/>
      <c r="CDW1" s="203"/>
      <c r="CDX1" s="203"/>
      <c r="CDY1" s="203"/>
      <c r="CDZ1" s="203"/>
      <c r="CEA1" s="203"/>
      <c r="CEB1" s="203"/>
      <c r="CEC1" s="203"/>
      <c r="CED1" s="203"/>
      <c r="CEE1" s="203"/>
      <c r="CEF1" s="203"/>
      <c r="CEG1" s="203"/>
      <c r="CEH1" s="203"/>
      <c r="CEI1" s="203"/>
      <c r="CEJ1" s="203"/>
      <c r="CEK1" s="203"/>
      <c r="CEL1" s="203"/>
      <c r="CEM1" s="203"/>
      <c r="CEN1" s="203"/>
      <c r="CEO1" s="203"/>
      <c r="CEP1" s="203"/>
      <c r="CEQ1" s="203"/>
      <c r="CER1" s="203"/>
      <c r="CES1" s="203"/>
      <c r="CET1" s="203"/>
      <c r="CEU1" s="203"/>
      <c r="CEV1" s="203"/>
      <c r="CEW1" s="203"/>
      <c r="CEX1" s="203"/>
      <c r="CEY1" s="203"/>
      <c r="CEZ1" s="203"/>
      <c r="CFA1" s="203"/>
      <c r="CFB1" s="203"/>
      <c r="CFC1" s="203"/>
      <c r="CFD1" s="203"/>
      <c r="CFE1" s="203"/>
      <c r="CFF1" s="203"/>
      <c r="CFG1" s="203"/>
      <c r="CFH1" s="203"/>
      <c r="CFI1" s="203"/>
      <c r="CFJ1" s="203"/>
      <c r="CFK1" s="203"/>
      <c r="CFL1" s="203"/>
      <c r="CFM1" s="203"/>
      <c r="CFN1" s="203"/>
      <c r="CFO1" s="203"/>
      <c r="CFP1" s="203"/>
      <c r="CFQ1" s="203"/>
      <c r="CFR1" s="203"/>
      <c r="CFS1" s="203"/>
      <c r="CFT1" s="203"/>
      <c r="CFU1" s="203"/>
      <c r="CFV1" s="203"/>
      <c r="CFW1" s="203"/>
      <c r="CFX1" s="203"/>
      <c r="CFY1" s="203"/>
      <c r="CFZ1" s="203"/>
      <c r="CGA1" s="203"/>
      <c r="CGB1" s="203"/>
      <c r="CGC1" s="203"/>
      <c r="CGD1" s="203"/>
      <c r="CGE1" s="203"/>
      <c r="CGF1" s="203"/>
      <c r="CGG1" s="203"/>
      <c r="CGH1" s="203"/>
      <c r="CGI1" s="203"/>
      <c r="CGJ1" s="203"/>
      <c r="CGK1" s="203"/>
      <c r="CGL1" s="203"/>
      <c r="CGM1" s="203"/>
      <c r="CGN1" s="203"/>
      <c r="CGO1" s="203"/>
      <c r="CGP1" s="203"/>
      <c r="CGQ1" s="203"/>
      <c r="CGR1" s="203"/>
      <c r="CGS1" s="203"/>
      <c r="CGT1" s="203"/>
      <c r="CGU1" s="203"/>
      <c r="CGV1" s="203"/>
      <c r="CGW1" s="203"/>
      <c r="CGX1" s="203"/>
      <c r="CGY1" s="203"/>
      <c r="CGZ1" s="203"/>
      <c r="CHA1" s="203"/>
      <c r="CHB1" s="203"/>
      <c r="CHC1" s="203"/>
      <c r="CHD1" s="203"/>
      <c r="CHE1" s="203"/>
      <c r="CHF1" s="203"/>
      <c r="CHG1" s="203"/>
      <c r="CHH1" s="203"/>
      <c r="CHI1" s="203"/>
      <c r="CHJ1" s="203"/>
      <c r="CHK1" s="203"/>
      <c r="CHL1" s="203"/>
      <c r="CHM1" s="203"/>
      <c r="CHN1" s="203"/>
      <c r="CHO1" s="203"/>
      <c r="CHP1" s="203"/>
      <c r="CHQ1" s="203"/>
      <c r="CHR1" s="203"/>
      <c r="CHS1" s="203"/>
      <c r="CHT1" s="203"/>
      <c r="CHU1" s="203"/>
      <c r="CHV1" s="203"/>
      <c r="CHW1" s="203"/>
      <c r="CHX1" s="203"/>
      <c r="CHY1" s="203"/>
      <c r="CHZ1" s="203"/>
      <c r="CIA1" s="203"/>
      <c r="CIB1" s="203"/>
      <c r="CIC1" s="203"/>
      <c r="CID1" s="203"/>
      <c r="CIE1" s="203"/>
      <c r="CIF1" s="203"/>
      <c r="CIG1" s="203"/>
      <c r="CIH1" s="203"/>
      <c r="CII1" s="203"/>
      <c r="CIJ1" s="203"/>
      <c r="CIK1" s="203"/>
      <c r="CIL1" s="203"/>
      <c r="CIM1" s="203"/>
      <c r="CIN1" s="203"/>
      <c r="CIO1" s="203"/>
      <c r="CIP1" s="203"/>
      <c r="CIQ1" s="203"/>
      <c r="CIR1" s="203"/>
      <c r="CIS1" s="203"/>
      <c r="CIT1" s="203"/>
      <c r="CIU1" s="203"/>
      <c r="CIV1" s="203"/>
      <c r="CIW1" s="203"/>
      <c r="CIX1" s="203"/>
      <c r="CIY1" s="203"/>
      <c r="CIZ1" s="203"/>
      <c r="CJA1" s="203"/>
      <c r="CJB1" s="203"/>
      <c r="CJC1" s="203"/>
      <c r="CJD1" s="203"/>
      <c r="CJE1" s="203"/>
      <c r="CJF1" s="203"/>
      <c r="CJG1" s="203"/>
      <c r="CJH1" s="203"/>
      <c r="CJI1" s="203"/>
      <c r="CJJ1" s="203"/>
      <c r="CJK1" s="203"/>
      <c r="CJL1" s="203"/>
      <c r="CJM1" s="203"/>
      <c r="CJN1" s="203"/>
      <c r="CJO1" s="203"/>
      <c r="CJP1" s="203"/>
      <c r="CJQ1" s="203"/>
      <c r="CJR1" s="203"/>
      <c r="CJS1" s="203"/>
      <c r="CJT1" s="203"/>
      <c r="CJU1" s="203"/>
      <c r="CJV1" s="203"/>
      <c r="CJW1" s="203"/>
      <c r="CJX1" s="203"/>
      <c r="CJY1" s="203"/>
      <c r="CJZ1" s="203"/>
      <c r="CKA1" s="203"/>
      <c r="CKB1" s="203"/>
      <c r="CKC1" s="203"/>
      <c r="CKD1" s="203"/>
      <c r="CKE1" s="203"/>
      <c r="CKF1" s="203"/>
      <c r="CKG1" s="203"/>
      <c r="CKH1" s="203"/>
      <c r="CKI1" s="203"/>
      <c r="CKJ1" s="203"/>
      <c r="CKK1" s="203"/>
      <c r="CKL1" s="203"/>
      <c r="CKM1" s="203"/>
      <c r="CKN1" s="203"/>
      <c r="CKO1" s="203"/>
      <c r="CKP1" s="203"/>
      <c r="CKQ1" s="203"/>
      <c r="CKR1" s="203"/>
      <c r="CKS1" s="203"/>
      <c r="CKT1" s="203"/>
      <c r="CKU1" s="203"/>
      <c r="CKV1" s="203"/>
      <c r="CKW1" s="203"/>
      <c r="CKX1" s="203"/>
      <c r="CKY1" s="203"/>
      <c r="CKZ1" s="203"/>
      <c r="CLA1" s="203"/>
      <c r="CLB1" s="203"/>
      <c r="CLC1" s="203"/>
      <c r="CLD1" s="203"/>
      <c r="CLE1" s="203"/>
      <c r="CLF1" s="203"/>
      <c r="CLG1" s="203"/>
      <c r="CLH1" s="203"/>
      <c r="CLI1" s="203"/>
      <c r="CLJ1" s="203"/>
      <c r="CLK1" s="203"/>
      <c r="CLL1" s="203"/>
      <c r="CLM1" s="203"/>
      <c r="CLN1" s="203"/>
      <c r="CLO1" s="203"/>
      <c r="CLP1" s="203"/>
      <c r="CLQ1" s="203"/>
      <c r="CLR1" s="203"/>
      <c r="CLS1" s="203"/>
      <c r="CLT1" s="203"/>
      <c r="CLU1" s="203"/>
      <c r="CLV1" s="203"/>
      <c r="CLW1" s="203"/>
      <c r="CLX1" s="203"/>
      <c r="CLY1" s="203"/>
      <c r="CLZ1" s="203"/>
      <c r="CMA1" s="203"/>
      <c r="CMB1" s="203"/>
      <c r="CMC1" s="203"/>
      <c r="CMD1" s="203"/>
      <c r="CME1" s="203"/>
      <c r="CMF1" s="203"/>
      <c r="CMG1" s="203"/>
      <c r="CMH1" s="203"/>
      <c r="CMI1" s="203"/>
      <c r="CMJ1" s="203"/>
      <c r="CMK1" s="203"/>
      <c r="CML1" s="203"/>
      <c r="CMM1" s="203"/>
      <c r="CMN1" s="203"/>
      <c r="CMO1" s="203"/>
      <c r="CMP1" s="203"/>
      <c r="CMQ1" s="203"/>
      <c r="CMR1" s="203"/>
      <c r="CMS1" s="203"/>
      <c r="CMT1" s="203"/>
      <c r="CMU1" s="203"/>
      <c r="CMV1" s="203"/>
      <c r="CMW1" s="203"/>
      <c r="CMX1" s="203"/>
      <c r="CMY1" s="203"/>
      <c r="CMZ1" s="203"/>
      <c r="CNA1" s="203"/>
      <c r="CNB1" s="203"/>
      <c r="CNC1" s="203"/>
      <c r="CND1" s="203"/>
      <c r="CNE1" s="203"/>
      <c r="CNF1" s="203"/>
      <c r="CNG1" s="203"/>
      <c r="CNH1" s="203"/>
      <c r="CNI1" s="203"/>
      <c r="CNJ1" s="203"/>
      <c r="CNK1" s="203"/>
      <c r="CNL1" s="203"/>
      <c r="CNM1" s="203"/>
      <c r="CNN1" s="203"/>
      <c r="CNO1" s="203"/>
      <c r="CNP1" s="203"/>
      <c r="CNQ1" s="203"/>
      <c r="CNR1" s="203"/>
      <c r="CNS1" s="203"/>
      <c r="CNT1" s="203"/>
      <c r="CNU1" s="203"/>
      <c r="CNV1" s="203"/>
      <c r="CNW1" s="203"/>
      <c r="CNX1" s="203"/>
      <c r="CNY1" s="203"/>
      <c r="CNZ1" s="203"/>
      <c r="COA1" s="203"/>
      <c r="COB1" s="203"/>
      <c r="COC1" s="203"/>
      <c r="COD1" s="203"/>
      <c r="COE1" s="203"/>
      <c r="COF1" s="203"/>
      <c r="COG1" s="203"/>
      <c r="COH1" s="203"/>
      <c r="COI1" s="203"/>
      <c r="COJ1" s="203"/>
      <c r="COK1" s="203"/>
      <c r="COL1" s="203"/>
      <c r="COM1" s="203"/>
      <c r="CON1" s="203"/>
      <c r="COO1" s="203"/>
      <c r="COP1" s="203"/>
      <c r="COQ1" s="203"/>
      <c r="COR1" s="203"/>
      <c r="COS1" s="203"/>
      <c r="COT1" s="203"/>
      <c r="COU1" s="203"/>
      <c r="COV1" s="203"/>
      <c r="COW1" s="203"/>
      <c r="COX1" s="203"/>
      <c r="COY1" s="203"/>
      <c r="COZ1" s="203"/>
      <c r="CPA1" s="203"/>
      <c r="CPB1" s="203"/>
      <c r="CPC1" s="203"/>
      <c r="CPD1" s="203"/>
      <c r="CPE1" s="203"/>
      <c r="CPF1" s="203"/>
      <c r="CPG1" s="203"/>
      <c r="CPH1" s="203"/>
      <c r="CPI1" s="203"/>
      <c r="CPJ1" s="203"/>
      <c r="CPK1" s="203"/>
      <c r="CPL1" s="203"/>
      <c r="CPM1" s="203"/>
      <c r="CPN1" s="203"/>
      <c r="CPO1" s="203"/>
      <c r="CPP1" s="203"/>
      <c r="CPQ1" s="203"/>
      <c r="CPR1" s="203"/>
      <c r="CPS1" s="203"/>
      <c r="CPT1" s="203"/>
      <c r="CPU1" s="203"/>
      <c r="CPV1" s="203"/>
      <c r="CPW1" s="203"/>
      <c r="CPX1" s="203"/>
      <c r="CPY1" s="203"/>
      <c r="CPZ1" s="203"/>
      <c r="CQA1" s="203"/>
      <c r="CQB1" s="203"/>
      <c r="CQC1" s="203"/>
      <c r="CQD1" s="203"/>
      <c r="CQE1" s="203"/>
      <c r="CQF1" s="203"/>
      <c r="CQG1" s="203"/>
      <c r="CQH1" s="203"/>
      <c r="CQI1" s="203"/>
      <c r="CQJ1" s="203"/>
      <c r="CQK1" s="203"/>
      <c r="CQL1" s="203"/>
      <c r="CQM1" s="203"/>
      <c r="CQN1" s="203"/>
      <c r="CQO1" s="203"/>
      <c r="CQP1" s="203"/>
      <c r="CQQ1" s="203"/>
      <c r="CQR1" s="203"/>
      <c r="CQS1" s="203"/>
      <c r="CQT1" s="203"/>
      <c r="CQU1" s="203"/>
      <c r="CQV1" s="203"/>
      <c r="CQW1" s="203"/>
      <c r="CQX1" s="203"/>
      <c r="CQY1" s="203"/>
      <c r="CQZ1" s="203"/>
      <c r="CRA1" s="203"/>
      <c r="CRB1" s="203"/>
      <c r="CRC1" s="203"/>
      <c r="CRD1" s="203"/>
      <c r="CRE1" s="203"/>
      <c r="CRF1" s="203"/>
      <c r="CRG1" s="203"/>
      <c r="CRH1" s="203"/>
      <c r="CRI1" s="203"/>
      <c r="CRJ1" s="203"/>
      <c r="CRK1" s="203"/>
      <c r="CRL1" s="203"/>
      <c r="CRM1" s="203"/>
      <c r="CRN1" s="203"/>
      <c r="CRO1" s="203"/>
      <c r="CRP1" s="203"/>
      <c r="CRQ1" s="203"/>
      <c r="CRR1" s="203"/>
      <c r="CRS1" s="203"/>
      <c r="CRT1" s="203"/>
      <c r="CRU1" s="203"/>
      <c r="CRV1" s="203"/>
      <c r="CRW1" s="203"/>
      <c r="CRX1" s="203"/>
      <c r="CRY1" s="203"/>
      <c r="CRZ1" s="203"/>
      <c r="CSA1" s="203"/>
      <c r="CSB1" s="203"/>
      <c r="CSC1" s="203"/>
      <c r="CSD1" s="203"/>
      <c r="CSE1" s="203"/>
      <c r="CSF1" s="203"/>
      <c r="CSG1" s="203"/>
      <c r="CSH1" s="203"/>
      <c r="CSI1" s="203"/>
      <c r="CSJ1" s="203"/>
      <c r="CSK1" s="203"/>
      <c r="CSL1" s="203"/>
      <c r="CSM1" s="203"/>
      <c r="CSN1" s="203"/>
      <c r="CSO1" s="203"/>
      <c r="CSP1" s="203"/>
      <c r="CSQ1" s="203"/>
      <c r="CSR1" s="203"/>
      <c r="CSS1" s="203"/>
      <c r="CST1" s="203"/>
      <c r="CSU1" s="203"/>
      <c r="CSV1" s="203"/>
      <c r="CSW1" s="203"/>
      <c r="CSX1" s="203"/>
      <c r="CSY1" s="203"/>
      <c r="CSZ1" s="203"/>
      <c r="CTA1" s="203"/>
      <c r="CTB1" s="203"/>
      <c r="CTC1" s="203"/>
      <c r="CTD1" s="203"/>
      <c r="CTE1" s="203"/>
      <c r="CTF1" s="203"/>
      <c r="CTG1" s="203"/>
      <c r="CTH1" s="203"/>
      <c r="CTI1" s="203"/>
      <c r="CTJ1" s="203"/>
      <c r="CTK1" s="203"/>
      <c r="CTL1" s="203"/>
      <c r="CTM1" s="203"/>
      <c r="CTN1" s="203"/>
      <c r="CTO1" s="203"/>
      <c r="CTP1" s="203"/>
      <c r="CTQ1" s="203"/>
      <c r="CTR1" s="203"/>
      <c r="CTS1" s="203"/>
      <c r="CTT1" s="203"/>
      <c r="CTU1" s="203"/>
      <c r="CTV1" s="203"/>
      <c r="CTW1" s="203"/>
      <c r="CTX1" s="203"/>
      <c r="CTY1" s="203"/>
      <c r="CTZ1" s="203"/>
      <c r="CUA1" s="203"/>
      <c r="CUB1" s="203"/>
      <c r="CUC1" s="203"/>
      <c r="CUD1" s="203"/>
      <c r="CUE1" s="203"/>
      <c r="CUF1" s="203"/>
      <c r="CUG1" s="203"/>
      <c r="CUH1" s="203"/>
      <c r="CUI1" s="203"/>
      <c r="CUJ1" s="203"/>
      <c r="CUK1" s="203"/>
      <c r="CUL1" s="203"/>
      <c r="CUM1" s="203"/>
      <c r="CUN1" s="203"/>
      <c r="CUO1" s="203"/>
      <c r="CUP1" s="203"/>
      <c r="CUQ1" s="203"/>
      <c r="CUR1" s="203"/>
      <c r="CUS1" s="203"/>
      <c r="CUT1" s="203"/>
      <c r="CUU1" s="203"/>
      <c r="CUV1" s="203"/>
      <c r="CUW1" s="203"/>
      <c r="CUX1" s="203"/>
      <c r="CUY1" s="203"/>
      <c r="CUZ1" s="203"/>
      <c r="CVA1" s="203"/>
      <c r="CVB1" s="203"/>
      <c r="CVC1" s="203"/>
      <c r="CVD1" s="203"/>
      <c r="CVE1" s="203"/>
      <c r="CVF1" s="203"/>
      <c r="CVG1" s="203"/>
      <c r="CVH1" s="203"/>
      <c r="CVI1" s="203"/>
      <c r="CVJ1" s="203"/>
      <c r="CVK1" s="203"/>
      <c r="CVL1" s="203"/>
      <c r="CVM1" s="203"/>
      <c r="CVN1" s="203"/>
      <c r="CVO1" s="203"/>
      <c r="CVP1" s="203"/>
      <c r="CVQ1" s="203"/>
      <c r="CVR1" s="203"/>
      <c r="CVS1" s="203"/>
      <c r="CVT1" s="203"/>
      <c r="CVU1" s="203"/>
      <c r="CVV1" s="203"/>
      <c r="CVW1" s="203"/>
      <c r="CVX1" s="203"/>
      <c r="CVY1" s="203"/>
      <c r="CVZ1" s="203"/>
      <c r="CWA1" s="203"/>
      <c r="CWB1" s="203"/>
      <c r="CWC1" s="203"/>
      <c r="CWD1" s="203"/>
      <c r="CWE1" s="203"/>
      <c r="CWF1" s="203"/>
      <c r="CWG1" s="203"/>
      <c r="CWH1" s="203"/>
      <c r="CWI1" s="203"/>
      <c r="CWJ1" s="203"/>
      <c r="CWK1" s="203"/>
      <c r="CWL1" s="203"/>
      <c r="CWM1" s="203"/>
      <c r="CWN1" s="203"/>
      <c r="CWO1" s="203"/>
      <c r="CWP1" s="203"/>
      <c r="CWQ1" s="203"/>
      <c r="CWR1" s="203"/>
      <c r="CWS1" s="203"/>
      <c r="CWT1" s="203"/>
      <c r="CWU1" s="203"/>
      <c r="CWV1" s="203"/>
      <c r="CWW1" s="203"/>
      <c r="CWX1" s="203"/>
      <c r="CWY1" s="203"/>
      <c r="CWZ1" s="203"/>
      <c r="CXA1" s="203"/>
      <c r="CXB1" s="203"/>
      <c r="CXC1" s="203"/>
      <c r="CXD1" s="203"/>
      <c r="CXE1" s="203"/>
      <c r="CXF1" s="203"/>
      <c r="CXG1" s="203"/>
      <c r="CXH1" s="203"/>
      <c r="CXI1" s="203"/>
      <c r="CXJ1" s="203"/>
      <c r="CXK1" s="203"/>
      <c r="CXL1" s="203"/>
      <c r="CXM1" s="203"/>
      <c r="CXN1" s="203"/>
      <c r="CXO1" s="203"/>
      <c r="CXP1" s="203"/>
      <c r="CXQ1" s="203"/>
      <c r="CXR1" s="203"/>
      <c r="CXS1" s="203"/>
      <c r="CXT1" s="203"/>
      <c r="CXU1" s="203"/>
      <c r="CXV1" s="203"/>
      <c r="CXW1" s="203"/>
      <c r="CXX1" s="203"/>
      <c r="CXY1" s="203"/>
      <c r="CXZ1" s="203"/>
      <c r="CYA1" s="203"/>
      <c r="CYB1" s="203"/>
      <c r="CYC1" s="203"/>
      <c r="CYD1" s="203"/>
      <c r="CYE1" s="203"/>
      <c r="CYF1" s="203"/>
      <c r="CYG1" s="203"/>
      <c r="CYH1" s="203"/>
      <c r="CYI1" s="203"/>
      <c r="CYJ1" s="203"/>
      <c r="CYK1" s="203"/>
      <c r="CYL1" s="203"/>
      <c r="CYM1" s="203"/>
      <c r="CYN1" s="203"/>
      <c r="CYO1" s="203"/>
      <c r="CYP1" s="203"/>
      <c r="CYQ1" s="203"/>
      <c r="CYR1" s="203"/>
      <c r="CYS1" s="203"/>
      <c r="CYT1" s="203"/>
      <c r="CYU1" s="203"/>
      <c r="CYV1" s="203"/>
      <c r="CYW1" s="203"/>
      <c r="CYX1" s="203"/>
      <c r="CYY1" s="203"/>
      <c r="CYZ1" s="203"/>
      <c r="CZA1" s="203"/>
      <c r="CZB1" s="203"/>
      <c r="CZC1" s="203"/>
      <c r="CZD1" s="203"/>
      <c r="CZE1" s="203"/>
      <c r="CZF1" s="203"/>
      <c r="CZG1" s="203"/>
      <c r="CZH1" s="203"/>
      <c r="CZI1" s="203"/>
      <c r="CZJ1" s="203"/>
      <c r="CZK1" s="203"/>
      <c r="CZL1" s="203"/>
      <c r="CZM1" s="203"/>
      <c r="CZN1" s="203"/>
      <c r="CZO1" s="203"/>
      <c r="CZP1" s="203"/>
      <c r="CZQ1" s="203"/>
      <c r="CZR1" s="203"/>
      <c r="CZS1" s="203"/>
      <c r="CZT1" s="203"/>
      <c r="CZU1" s="203"/>
      <c r="CZV1" s="203"/>
      <c r="CZW1" s="203"/>
      <c r="CZX1" s="203"/>
      <c r="CZY1" s="203"/>
      <c r="CZZ1" s="203"/>
      <c r="DAA1" s="203"/>
      <c r="DAB1" s="203"/>
      <c r="DAC1" s="203"/>
      <c r="DAD1" s="203"/>
      <c r="DAE1" s="203"/>
      <c r="DAF1" s="203"/>
      <c r="DAG1" s="203"/>
      <c r="DAH1" s="203"/>
      <c r="DAI1" s="203"/>
      <c r="DAJ1" s="203"/>
      <c r="DAK1" s="203"/>
      <c r="DAL1" s="203"/>
      <c r="DAM1" s="203"/>
      <c r="DAN1" s="203"/>
      <c r="DAO1" s="203"/>
      <c r="DAP1" s="203"/>
      <c r="DAQ1" s="203"/>
      <c r="DAR1" s="203"/>
      <c r="DAS1" s="203"/>
      <c r="DAT1" s="203"/>
      <c r="DAU1" s="203"/>
      <c r="DAV1" s="203"/>
      <c r="DAW1" s="203"/>
      <c r="DAX1" s="203"/>
      <c r="DAY1" s="203"/>
      <c r="DAZ1" s="203"/>
      <c r="DBA1" s="203"/>
      <c r="DBB1" s="203"/>
      <c r="DBC1" s="203"/>
      <c r="DBD1" s="203"/>
      <c r="DBE1" s="203"/>
      <c r="DBF1" s="203"/>
      <c r="DBG1" s="203"/>
      <c r="DBH1" s="203"/>
      <c r="DBI1" s="203"/>
      <c r="DBJ1" s="203"/>
      <c r="DBK1" s="203"/>
      <c r="DBL1" s="203"/>
      <c r="DBM1" s="203"/>
      <c r="DBN1" s="203"/>
      <c r="DBO1" s="203"/>
      <c r="DBP1" s="203"/>
      <c r="DBQ1" s="203"/>
      <c r="DBR1" s="203"/>
      <c r="DBS1" s="203"/>
      <c r="DBT1" s="203"/>
      <c r="DBU1" s="203"/>
      <c r="DBV1" s="203"/>
      <c r="DBW1" s="203"/>
      <c r="DBX1" s="203"/>
      <c r="DBY1" s="203"/>
      <c r="DBZ1" s="203"/>
      <c r="DCA1" s="203"/>
      <c r="DCB1" s="203"/>
      <c r="DCC1" s="203"/>
      <c r="DCD1" s="203"/>
      <c r="DCE1" s="203"/>
      <c r="DCF1" s="203"/>
      <c r="DCG1" s="203"/>
      <c r="DCH1" s="203"/>
      <c r="DCI1" s="203"/>
      <c r="DCJ1" s="203"/>
      <c r="DCK1" s="203"/>
      <c r="DCL1" s="203"/>
      <c r="DCM1" s="203"/>
      <c r="DCN1" s="203"/>
      <c r="DCO1" s="203"/>
      <c r="DCP1" s="203"/>
      <c r="DCQ1" s="203"/>
      <c r="DCR1" s="203"/>
      <c r="DCS1" s="203"/>
      <c r="DCT1" s="203"/>
      <c r="DCU1" s="203"/>
      <c r="DCV1" s="203"/>
      <c r="DCW1" s="203"/>
      <c r="DCX1" s="203"/>
      <c r="DCY1" s="203"/>
      <c r="DCZ1" s="203"/>
      <c r="DDA1" s="203"/>
      <c r="DDB1" s="203"/>
      <c r="DDC1" s="203"/>
      <c r="DDD1" s="203"/>
      <c r="DDE1" s="203"/>
      <c r="DDF1" s="203"/>
      <c r="DDG1" s="203"/>
      <c r="DDH1" s="203"/>
      <c r="DDI1" s="203"/>
      <c r="DDJ1" s="203"/>
      <c r="DDK1" s="203"/>
      <c r="DDL1" s="203"/>
      <c r="DDM1" s="203"/>
      <c r="DDN1" s="203"/>
      <c r="DDO1" s="203"/>
      <c r="DDP1" s="203"/>
      <c r="DDQ1" s="203"/>
      <c r="DDR1" s="203"/>
      <c r="DDS1" s="203"/>
      <c r="DDT1" s="203"/>
      <c r="DDU1" s="203"/>
      <c r="DDV1" s="203"/>
      <c r="DDW1" s="203"/>
      <c r="DDX1" s="203"/>
      <c r="DDY1" s="203"/>
      <c r="DDZ1" s="203"/>
      <c r="DEA1" s="203"/>
      <c r="DEB1" s="203"/>
      <c r="DEC1" s="203"/>
      <c r="DED1" s="203"/>
      <c r="DEE1" s="203"/>
      <c r="DEF1" s="203"/>
      <c r="DEG1" s="203"/>
      <c r="DEH1" s="203"/>
      <c r="DEI1" s="203"/>
      <c r="DEJ1" s="203"/>
      <c r="DEK1" s="203"/>
      <c r="DEL1" s="203"/>
      <c r="DEM1" s="203"/>
      <c r="DEN1" s="203"/>
      <c r="DEO1" s="203"/>
      <c r="DEP1" s="203"/>
      <c r="DEQ1" s="203"/>
      <c r="DER1" s="203"/>
      <c r="DES1" s="203"/>
      <c r="DET1" s="203"/>
      <c r="DEU1" s="203"/>
      <c r="DEV1" s="203"/>
      <c r="DEW1" s="203"/>
      <c r="DEX1" s="203"/>
      <c r="DEY1" s="203"/>
      <c r="DEZ1" s="203"/>
      <c r="DFA1" s="203"/>
      <c r="DFB1" s="203"/>
      <c r="DFC1" s="203"/>
      <c r="DFD1" s="203"/>
      <c r="DFE1" s="203"/>
      <c r="DFF1" s="203"/>
      <c r="DFG1" s="203"/>
      <c r="DFH1" s="203"/>
      <c r="DFI1" s="203"/>
      <c r="DFJ1" s="203"/>
      <c r="DFK1" s="203"/>
      <c r="DFL1" s="203"/>
      <c r="DFM1" s="203"/>
      <c r="DFN1" s="203"/>
      <c r="DFO1" s="203"/>
      <c r="DFP1" s="203"/>
      <c r="DFQ1" s="203"/>
      <c r="DFR1" s="203"/>
      <c r="DFS1" s="203"/>
      <c r="DFT1" s="203"/>
      <c r="DFU1" s="203"/>
      <c r="DFV1" s="203"/>
      <c r="DFW1" s="203"/>
      <c r="DFX1" s="203"/>
      <c r="DFY1" s="203"/>
      <c r="DFZ1" s="203"/>
      <c r="DGA1" s="203"/>
      <c r="DGB1" s="203"/>
      <c r="DGC1" s="203"/>
      <c r="DGD1" s="203"/>
      <c r="DGE1" s="203"/>
      <c r="DGF1" s="203"/>
      <c r="DGG1" s="203"/>
      <c r="DGH1" s="203"/>
      <c r="DGI1" s="203"/>
      <c r="DGJ1" s="203"/>
      <c r="DGK1" s="203"/>
      <c r="DGL1" s="203"/>
      <c r="DGM1" s="203"/>
      <c r="DGN1" s="203"/>
      <c r="DGO1" s="203"/>
      <c r="DGP1" s="203"/>
      <c r="DGQ1" s="203"/>
      <c r="DGR1" s="203"/>
      <c r="DGS1" s="203"/>
      <c r="DGT1" s="203"/>
      <c r="DGU1" s="203"/>
      <c r="DGV1" s="203"/>
      <c r="DGW1" s="203"/>
      <c r="DGX1" s="203"/>
      <c r="DGY1" s="203"/>
      <c r="DGZ1" s="203"/>
      <c r="DHA1" s="203"/>
      <c r="DHB1" s="203"/>
      <c r="DHC1" s="203"/>
      <c r="DHD1" s="203"/>
      <c r="DHE1" s="203"/>
      <c r="DHF1" s="203"/>
      <c r="DHG1" s="203"/>
      <c r="DHH1" s="203"/>
      <c r="DHI1" s="203"/>
      <c r="DHJ1" s="203"/>
      <c r="DHK1" s="203"/>
      <c r="DHL1" s="203"/>
      <c r="DHM1" s="203"/>
      <c r="DHN1" s="203"/>
      <c r="DHO1" s="203"/>
      <c r="DHP1" s="203"/>
      <c r="DHQ1" s="203"/>
      <c r="DHR1" s="203"/>
      <c r="DHS1" s="203"/>
      <c r="DHT1" s="203"/>
      <c r="DHU1" s="203"/>
      <c r="DHV1" s="203"/>
      <c r="DHW1" s="203"/>
      <c r="DHX1" s="203"/>
      <c r="DHY1" s="203"/>
      <c r="DHZ1" s="203"/>
      <c r="DIA1" s="203"/>
      <c r="DIB1" s="203"/>
      <c r="DIC1" s="203"/>
      <c r="DID1" s="203"/>
      <c r="DIE1" s="203"/>
      <c r="DIF1" s="203"/>
      <c r="DIG1" s="203"/>
      <c r="DIH1" s="203"/>
      <c r="DII1" s="203"/>
      <c r="DIJ1" s="203"/>
      <c r="DIK1" s="203"/>
      <c r="DIL1" s="203"/>
      <c r="DIM1" s="203"/>
      <c r="DIN1" s="203"/>
      <c r="DIO1" s="203"/>
      <c r="DIP1" s="203"/>
      <c r="DIQ1" s="203"/>
      <c r="DIR1" s="203"/>
      <c r="DIS1" s="203"/>
      <c r="DIT1" s="203"/>
      <c r="DIU1" s="203"/>
      <c r="DIV1" s="203"/>
      <c r="DIW1" s="203"/>
      <c r="DIX1" s="203"/>
      <c r="DIY1" s="203"/>
      <c r="DIZ1" s="203"/>
      <c r="DJA1" s="203"/>
      <c r="DJB1" s="203"/>
      <c r="DJC1" s="203"/>
      <c r="DJD1" s="203"/>
      <c r="DJE1" s="203"/>
      <c r="DJF1" s="203"/>
      <c r="DJG1" s="203"/>
      <c r="DJH1" s="203"/>
      <c r="DJI1" s="203"/>
      <c r="DJJ1" s="203"/>
      <c r="DJK1" s="203"/>
      <c r="DJL1" s="203"/>
      <c r="DJM1" s="203"/>
      <c r="DJN1" s="203"/>
      <c r="DJO1" s="203"/>
      <c r="DJP1" s="203"/>
      <c r="DJQ1" s="203"/>
      <c r="DJR1" s="203"/>
      <c r="DJS1" s="203"/>
      <c r="DJT1" s="203"/>
      <c r="DJU1" s="203"/>
      <c r="DJV1" s="203"/>
      <c r="DJW1" s="203"/>
      <c r="DJX1" s="203"/>
      <c r="DJY1" s="203"/>
      <c r="DJZ1" s="203"/>
      <c r="DKA1" s="203"/>
      <c r="DKB1" s="203"/>
      <c r="DKC1" s="203"/>
      <c r="DKD1" s="203"/>
      <c r="DKE1" s="203"/>
      <c r="DKF1" s="203"/>
      <c r="DKG1" s="203"/>
      <c r="DKH1" s="203"/>
      <c r="DKI1" s="203"/>
      <c r="DKJ1" s="203"/>
      <c r="DKK1" s="203"/>
      <c r="DKL1" s="203"/>
      <c r="DKM1" s="203"/>
      <c r="DKN1" s="203"/>
      <c r="DKO1" s="203"/>
      <c r="DKP1" s="203"/>
      <c r="DKQ1" s="203"/>
      <c r="DKR1" s="203"/>
      <c r="DKS1" s="203"/>
      <c r="DKT1" s="203"/>
      <c r="DKU1" s="203"/>
      <c r="DKV1" s="203"/>
      <c r="DKW1" s="203"/>
      <c r="DKX1" s="203"/>
      <c r="DKY1" s="203"/>
      <c r="DKZ1" s="203"/>
      <c r="DLA1" s="203"/>
      <c r="DLB1" s="203"/>
      <c r="DLC1" s="203"/>
      <c r="DLD1" s="203"/>
      <c r="DLE1" s="203"/>
      <c r="DLF1" s="203"/>
      <c r="DLG1" s="203"/>
      <c r="DLH1" s="203"/>
      <c r="DLI1" s="203"/>
      <c r="DLJ1" s="203"/>
      <c r="DLK1" s="203"/>
      <c r="DLL1" s="203"/>
      <c r="DLM1" s="203"/>
      <c r="DLN1" s="203"/>
      <c r="DLO1" s="203"/>
      <c r="DLP1" s="203"/>
      <c r="DLQ1" s="203"/>
      <c r="DLR1" s="203"/>
      <c r="DLS1" s="203"/>
      <c r="DLT1" s="203"/>
      <c r="DLU1" s="203"/>
      <c r="DLV1" s="203"/>
      <c r="DLW1" s="203"/>
      <c r="DLX1" s="203"/>
      <c r="DLY1" s="203"/>
      <c r="DLZ1" s="203"/>
      <c r="DMA1" s="203"/>
      <c r="DMB1" s="203"/>
      <c r="DMC1" s="203"/>
      <c r="DMD1" s="203"/>
      <c r="DME1" s="203"/>
      <c r="DMF1" s="203"/>
      <c r="DMG1" s="203"/>
      <c r="DMH1" s="203"/>
      <c r="DMI1" s="203"/>
      <c r="DMJ1" s="203"/>
      <c r="DMK1" s="203"/>
      <c r="DML1" s="203"/>
      <c r="DMM1" s="203"/>
      <c r="DMN1" s="203"/>
      <c r="DMO1" s="203"/>
      <c r="DMP1" s="203"/>
      <c r="DMQ1" s="203"/>
      <c r="DMR1" s="203"/>
      <c r="DMS1" s="203"/>
      <c r="DMT1" s="203"/>
      <c r="DMU1" s="203"/>
      <c r="DMV1" s="203"/>
      <c r="DMW1" s="203"/>
      <c r="DMX1" s="203"/>
      <c r="DMY1" s="203"/>
      <c r="DMZ1" s="203"/>
      <c r="DNA1" s="203"/>
      <c r="DNB1" s="203"/>
      <c r="DNC1" s="203"/>
      <c r="DND1" s="203"/>
      <c r="DNE1" s="203"/>
      <c r="DNF1" s="203"/>
      <c r="DNG1" s="203"/>
      <c r="DNH1" s="203"/>
      <c r="DNI1" s="203"/>
      <c r="DNJ1" s="203"/>
      <c r="DNK1" s="203"/>
      <c r="DNL1" s="203"/>
      <c r="DNM1" s="203"/>
      <c r="DNN1" s="203"/>
      <c r="DNO1" s="203"/>
      <c r="DNP1" s="203"/>
      <c r="DNQ1" s="203"/>
      <c r="DNR1" s="203"/>
      <c r="DNS1" s="203"/>
      <c r="DNT1" s="203"/>
      <c r="DNU1" s="203"/>
      <c r="DNV1" s="203"/>
      <c r="DNW1" s="203"/>
      <c r="DNX1" s="203"/>
      <c r="DNY1" s="203"/>
      <c r="DNZ1" s="203"/>
      <c r="DOA1" s="203"/>
      <c r="DOB1" s="203"/>
      <c r="DOC1" s="203"/>
      <c r="DOD1" s="203"/>
      <c r="DOE1" s="203"/>
      <c r="DOF1" s="203"/>
      <c r="DOG1" s="203"/>
      <c r="DOH1" s="203"/>
      <c r="DOI1" s="203"/>
      <c r="DOJ1" s="203"/>
      <c r="DOK1" s="203"/>
      <c r="DOL1" s="203"/>
      <c r="DOM1" s="203"/>
      <c r="DON1" s="203"/>
      <c r="DOO1" s="203"/>
      <c r="DOP1" s="203"/>
      <c r="DOQ1" s="203"/>
      <c r="DOR1" s="203"/>
      <c r="DOS1" s="203"/>
      <c r="DOT1" s="203"/>
      <c r="DOU1" s="203"/>
      <c r="DOV1" s="203"/>
      <c r="DOW1" s="203"/>
      <c r="DOX1" s="203"/>
      <c r="DOY1" s="203"/>
      <c r="DOZ1" s="203"/>
      <c r="DPA1" s="203"/>
      <c r="DPB1" s="203"/>
      <c r="DPC1" s="203"/>
      <c r="DPD1" s="203"/>
      <c r="DPE1" s="203"/>
      <c r="DPF1" s="203"/>
      <c r="DPG1" s="203"/>
      <c r="DPH1" s="203"/>
      <c r="DPI1" s="203"/>
      <c r="DPJ1" s="203"/>
      <c r="DPK1" s="203"/>
      <c r="DPL1" s="203"/>
      <c r="DPM1" s="203"/>
      <c r="DPN1" s="203"/>
      <c r="DPO1" s="203"/>
      <c r="DPP1" s="203"/>
      <c r="DPQ1" s="203"/>
      <c r="DPR1" s="203"/>
      <c r="DPS1" s="203"/>
      <c r="DPT1" s="203"/>
      <c r="DPU1" s="203"/>
      <c r="DPV1" s="203"/>
      <c r="DPW1" s="203"/>
      <c r="DPX1" s="203"/>
      <c r="DPY1" s="203"/>
      <c r="DPZ1" s="203"/>
      <c r="DQA1" s="203"/>
      <c r="DQB1" s="203"/>
      <c r="DQC1" s="203"/>
      <c r="DQD1" s="203"/>
      <c r="DQE1" s="203"/>
      <c r="DQF1" s="203"/>
      <c r="DQG1" s="203"/>
      <c r="DQH1" s="203"/>
      <c r="DQI1" s="203"/>
      <c r="DQJ1" s="203"/>
      <c r="DQK1" s="203"/>
      <c r="DQL1" s="203"/>
      <c r="DQM1" s="203"/>
      <c r="DQN1" s="203"/>
      <c r="DQO1" s="203"/>
      <c r="DQP1" s="203"/>
      <c r="DQQ1" s="203"/>
      <c r="DQR1" s="203"/>
      <c r="DQS1" s="203"/>
      <c r="DQT1" s="203"/>
      <c r="DQU1" s="203"/>
      <c r="DQV1" s="203"/>
      <c r="DQW1" s="203"/>
      <c r="DQX1" s="203"/>
      <c r="DQY1" s="203"/>
      <c r="DQZ1" s="203"/>
      <c r="DRA1" s="203"/>
      <c r="DRB1" s="203"/>
      <c r="DRC1" s="203"/>
      <c r="DRD1" s="203"/>
      <c r="DRE1" s="203"/>
      <c r="DRF1" s="203"/>
      <c r="DRG1" s="203"/>
      <c r="DRH1" s="203"/>
      <c r="DRI1" s="203"/>
      <c r="DRJ1" s="203"/>
      <c r="DRK1" s="203"/>
      <c r="DRL1" s="203"/>
      <c r="DRM1" s="203"/>
      <c r="DRN1" s="203"/>
      <c r="DRO1" s="203"/>
      <c r="DRP1" s="203"/>
      <c r="DRQ1" s="203"/>
      <c r="DRR1" s="203"/>
      <c r="DRS1" s="203"/>
      <c r="DRT1" s="203"/>
      <c r="DRU1" s="203"/>
      <c r="DRV1" s="203"/>
      <c r="DRW1" s="203"/>
      <c r="DRX1" s="203"/>
      <c r="DRY1" s="203"/>
      <c r="DRZ1" s="203"/>
      <c r="DSA1" s="203"/>
      <c r="DSB1" s="203"/>
      <c r="DSC1" s="203"/>
      <c r="DSD1" s="203"/>
      <c r="DSE1" s="203"/>
      <c r="DSF1" s="203"/>
      <c r="DSG1" s="203"/>
      <c r="DSH1" s="203"/>
      <c r="DSI1" s="203"/>
      <c r="DSJ1" s="203"/>
      <c r="DSK1" s="203"/>
      <c r="DSL1" s="203"/>
      <c r="DSM1" s="203"/>
      <c r="DSN1" s="203"/>
      <c r="DSO1" s="203"/>
      <c r="DSP1" s="203"/>
      <c r="DSQ1" s="203"/>
      <c r="DSR1" s="203"/>
      <c r="DSS1" s="203"/>
      <c r="DST1" s="203"/>
      <c r="DSU1" s="203"/>
      <c r="DSV1" s="203"/>
      <c r="DSW1" s="203"/>
      <c r="DSX1" s="203"/>
      <c r="DSY1" s="203"/>
      <c r="DSZ1" s="203"/>
      <c r="DTA1" s="203"/>
      <c r="DTB1" s="203"/>
      <c r="DTC1" s="203"/>
      <c r="DTD1" s="203"/>
      <c r="DTE1" s="203"/>
      <c r="DTF1" s="203"/>
      <c r="DTG1" s="203"/>
      <c r="DTH1" s="203"/>
      <c r="DTI1" s="203"/>
      <c r="DTJ1" s="203"/>
      <c r="DTK1" s="203"/>
      <c r="DTL1" s="203"/>
      <c r="DTM1" s="203"/>
      <c r="DTN1" s="203"/>
      <c r="DTO1" s="203"/>
      <c r="DTP1" s="203"/>
      <c r="DTQ1" s="203"/>
      <c r="DTR1" s="203"/>
      <c r="DTS1" s="203"/>
      <c r="DTT1" s="203"/>
      <c r="DTU1" s="203"/>
      <c r="DTV1" s="203"/>
      <c r="DTW1" s="203"/>
      <c r="DTX1" s="203"/>
      <c r="DTY1" s="203"/>
      <c r="DTZ1" s="203"/>
      <c r="DUA1" s="203"/>
      <c r="DUB1" s="203"/>
      <c r="DUC1" s="203"/>
      <c r="DUD1" s="203"/>
      <c r="DUE1" s="203"/>
      <c r="DUF1" s="203"/>
      <c r="DUG1" s="203"/>
      <c r="DUH1" s="203"/>
      <c r="DUI1" s="203"/>
      <c r="DUJ1" s="203"/>
      <c r="DUK1" s="203"/>
      <c r="DUL1" s="203"/>
      <c r="DUM1" s="203"/>
      <c r="DUN1" s="203"/>
      <c r="DUO1" s="203"/>
      <c r="DUP1" s="203"/>
      <c r="DUQ1" s="203"/>
      <c r="DUR1" s="203"/>
      <c r="DUS1" s="203"/>
      <c r="DUT1" s="203"/>
      <c r="DUU1" s="203"/>
      <c r="DUV1" s="203"/>
      <c r="DUW1" s="203"/>
      <c r="DUX1" s="203"/>
      <c r="DUY1" s="203"/>
      <c r="DUZ1" s="203"/>
      <c r="DVA1" s="203"/>
      <c r="DVB1" s="203"/>
      <c r="DVC1" s="203"/>
      <c r="DVD1" s="203"/>
      <c r="DVE1" s="203"/>
      <c r="DVF1" s="203"/>
      <c r="DVG1" s="203"/>
      <c r="DVH1" s="203"/>
      <c r="DVI1" s="203"/>
      <c r="DVJ1" s="203"/>
      <c r="DVK1" s="203"/>
      <c r="DVL1" s="203"/>
      <c r="DVM1" s="203"/>
      <c r="DVN1" s="203"/>
      <c r="DVO1" s="203"/>
      <c r="DVP1" s="203"/>
      <c r="DVQ1" s="203"/>
      <c r="DVR1" s="203"/>
      <c r="DVS1" s="203"/>
      <c r="DVT1" s="203"/>
      <c r="DVU1" s="203"/>
      <c r="DVV1" s="203"/>
      <c r="DVW1" s="203"/>
      <c r="DVX1" s="203"/>
      <c r="DVY1" s="203"/>
      <c r="DVZ1" s="203"/>
      <c r="DWA1" s="203"/>
      <c r="DWB1" s="203"/>
      <c r="DWC1" s="203"/>
      <c r="DWD1" s="203"/>
      <c r="DWE1" s="203"/>
      <c r="DWF1" s="203"/>
      <c r="DWG1" s="203"/>
      <c r="DWH1" s="203"/>
      <c r="DWI1" s="203"/>
      <c r="DWJ1" s="203"/>
      <c r="DWK1" s="203"/>
      <c r="DWL1" s="203"/>
      <c r="DWM1" s="203"/>
      <c r="DWN1" s="203"/>
      <c r="DWO1" s="203"/>
      <c r="DWP1" s="203"/>
      <c r="DWQ1" s="203"/>
      <c r="DWR1" s="203"/>
      <c r="DWS1" s="203"/>
      <c r="DWT1" s="203"/>
      <c r="DWU1" s="203"/>
      <c r="DWV1" s="203"/>
      <c r="DWW1" s="203"/>
      <c r="DWX1" s="203"/>
      <c r="DWY1" s="203"/>
      <c r="DWZ1" s="203"/>
      <c r="DXA1" s="203"/>
      <c r="DXB1" s="203"/>
      <c r="DXC1" s="203"/>
      <c r="DXD1" s="203"/>
      <c r="DXE1" s="203"/>
      <c r="DXF1" s="203"/>
      <c r="DXG1" s="203"/>
      <c r="DXH1" s="203"/>
      <c r="DXI1" s="203"/>
      <c r="DXJ1" s="203"/>
      <c r="DXK1" s="203"/>
      <c r="DXL1" s="203"/>
      <c r="DXM1" s="203"/>
      <c r="DXN1" s="203"/>
      <c r="DXO1" s="203"/>
      <c r="DXP1" s="203"/>
      <c r="DXQ1" s="203"/>
      <c r="DXR1" s="203"/>
      <c r="DXS1" s="203"/>
      <c r="DXT1" s="203"/>
      <c r="DXU1" s="203"/>
      <c r="DXV1" s="203"/>
      <c r="DXW1" s="203"/>
      <c r="DXX1" s="203"/>
      <c r="DXY1" s="203"/>
      <c r="DXZ1" s="203"/>
      <c r="DYA1" s="203"/>
      <c r="DYB1" s="203"/>
      <c r="DYC1" s="203"/>
      <c r="DYD1" s="203"/>
      <c r="DYE1" s="203"/>
      <c r="DYF1" s="203"/>
      <c r="DYG1" s="203"/>
      <c r="DYH1" s="203"/>
      <c r="DYI1" s="203"/>
      <c r="DYJ1" s="203"/>
      <c r="DYK1" s="203"/>
      <c r="DYL1" s="203"/>
      <c r="DYM1" s="203"/>
      <c r="DYN1" s="203"/>
      <c r="DYO1" s="203"/>
      <c r="DYP1" s="203"/>
      <c r="DYQ1" s="203"/>
      <c r="DYR1" s="203"/>
      <c r="DYS1" s="203"/>
      <c r="DYT1" s="203"/>
      <c r="DYU1" s="203"/>
      <c r="DYV1" s="203"/>
      <c r="DYW1" s="203"/>
      <c r="DYX1" s="203"/>
      <c r="DYY1" s="203"/>
      <c r="DYZ1" s="203"/>
      <c r="DZA1" s="203"/>
      <c r="DZB1" s="203"/>
      <c r="DZC1" s="203"/>
      <c r="DZD1" s="203"/>
      <c r="DZE1" s="203"/>
      <c r="DZF1" s="203"/>
      <c r="DZG1" s="203"/>
      <c r="DZH1" s="203"/>
      <c r="DZI1" s="203"/>
      <c r="DZJ1" s="203"/>
      <c r="DZK1" s="203"/>
      <c r="DZL1" s="203"/>
      <c r="DZM1" s="203"/>
      <c r="DZN1" s="203"/>
      <c r="DZO1" s="203"/>
      <c r="DZP1" s="203"/>
      <c r="DZQ1" s="203"/>
      <c r="DZR1" s="203"/>
      <c r="DZS1" s="203"/>
      <c r="DZT1" s="203"/>
      <c r="DZU1" s="203"/>
      <c r="DZV1" s="203"/>
      <c r="DZW1" s="203"/>
      <c r="DZX1" s="203"/>
      <c r="DZY1" s="203"/>
      <c r="DZZ1" s="203"/>
      <c r="EAA1" s="203"/>
      <c r="EAB1" s="203"/>
      <c r="EAC1" s="203"/>
      <c r="EAD1" s="203"/>
      <c r="EAE1" s="203"/>
      <c r="EAF1" s="203"/>
      <c r="EAG1" s="203"/>
      <c r="EAH1" s="203"/>
      <c r="EAI1" s="203"/>
      <c r="EAJ1" s="203"/>
      <c r="EAK1" s="203"/>
      <c r="EAL1" s="203"/>
      <c r="EAM1" s="203"/>
      <c r="EAN1" s="203"/>
      <c r="EAO1" s="203"/>
      <c r="EAP1" s="203"/>
      <c r="EAQ1" s="203"/>
      <c r="EAR1" s="203"/>
      <c r="EAS1" s="203"/>
      <c r="EAT1" s="203"/>
      <c r="EAU1" s="203"/>
      <c r="EAV1" s="203"/>
      <c r="EAW1" s="203"/>
      <c r="EAX1" s="203"/>
      <c r="EAY1" s="203"/>
      <c r="EAZ1" s="203"/>
      <c r="EBA1" s="203"/>
      <c r="EBB1" s="203"/>
      <c r="EBC1" s="203"/>
      <c r="EBD1" s="203"/>
      <c r="EBE1" s="203"/>
      <c r="EBF1" s="203"/>
      <c r="EBG1" s="203"/>
      <c r="EBH1" s="203"/>
      <c r="EBI1" s="203"/>
      <c r="EBJ1" s="203"/>
      <c r="EBK1" s="203"/>
      <c r="EBL1" s="203"/>
      <c r="EBM1" s="203"/>
      <c r="EBN1" s="203"/>
      <c r="EBO1" s="203"/>
      <c r="EBP1" s="203"/>
      <c r="EBQ1" s="203"/>
      <c r="EBR1" s="203"/>
      <c r="EBS1" s="203"/>
      <c r="EBT1" s="203"/>
      <c r="EBU1" s="203"/>
      <c r="EBV1" s="203"/>
      <c r="EBW1" s="203"/>
      <c r="EBX1" s="203"/>
      <c r="EBY1" s="203"/>
      <c r="EBZ1" s="203"/>
      <c r="ECA1" s="203"/>
      <c r="ECB1" s="203"/>
      <c r="ECC1" s="203"/>
      <c r="ECD1" s="203"/>
      <c r="ECE1" s="203"/>
      <c r="ECF1" s="203"/>
      <c r="ECG1" s="203"/>
      <c r="ECH1" s="203"/>
      <c r="ECI1" s="203"/>
      <c r="ECJ1" s="203"/>
      <c r="ECK1" s="203"/>
      <c r="ECL1" s="203"/>
      <c r="ECM1" s="203"/>
      <c r="ECN1" s="203"/>
      <c r="ECO1" s="203"/>
      <c r="ECP1" s="203"/>
      <c r="ECQ1" s="203"/>
      <c r="ECR1" s="203"/>
      <c r="ECS1" s="203"/>
      <c r="ECT1" s="203"/>
      <c r="ECU1" s="203"/>
      <c r="ECV1" s="203"/>
      <c r="ECW1" s="203"/>
      <c r="ECX1" s="203"/>
      <c r="ECY1" s="203"/>
      <c r="ECZ1" s="203"/>
      <c r="EDA1" s="203"/>
      <c r="EDB1" s="203"/>
      <c r="EDC1" s="203"/>
      <c r="EDD1" s="203"/>
      <c r="EDE1" s="203"/>
      <c r="EDF1" s="203"/>
      <c r="EDG1" s="203"/>
      <c r="EDH1" s="203"/>
      <c r="EDI1" s="203"/>
      <c r="EDJ1" s="203"/>
      <c r="EDK1" s="203"/>
      <c r="EDL1" s="203"/>
      <c r="EDM1" s="203"/>
      <c r="EDN1" s="203"/>
      <c r="EDO1" s="203"/>
      <c r="EDP1" s="203"/>
      <c r="EDQ1" s="203"/>
      <c r="EDR1" s="203"/>
      <c r="EDS1" s="203"/>
      <c r="EDT1" s="203"/>
      <c r="EDU1" s="203"/>
      <c r="EDV1" s="203"/>
      <c r="EDW1" s="203"/>
      <c r="EDX1" s="203"/>
      <c r="EDY1" s="203"/>
      <c r="EDZ1" s="203"/>
      <c r="EEA1" s="203"/>
      <c r="EEB1" s="203"/>
      <c r="EEC1" s="203"/>
      <c r="EED1" s="203"/>
      <c r="EEE1" s="203"/>
      <c r="EEF1" s="203"/>
      <c r="EEG1" s="203"/>
      <c r="EEH1" s="203"/>
      <c r="EEI1" s="203"/>
      <c r="EEJ1" s="203"/>
      <c r="EEK1" s="203"/>
      <c r="EEL1" s="203"/>
      <c r="EEM1" s="203"/>
      <c r="EEN1" s="203"/>
      <c r="EEO1" s="203"/>
      <c r="EEP1" s="203"/>
      <c r="EEQ1" s="203"/>
      <c r="EER1" s="203"/>
      <c r="EES1" s="203"/>
      <c r="EET1" s="203"/>
      <c r="EEU1" s="203"/>
      <c r="EEV1" s="203"/>
      <c r="EEW1" s="203"/>
      <c r="EEX1" s="203"/>
      <c r="EEY1" s="203"/>
      <c r="EEZ1" s="203"/>
      <c r="EFA1" s="203"/>
      <c r="EFB1" s="203"/>
      <c r="EFC1" s="203"/>
      <c r="EFD1" s="203"/>
      <c r="EFE1" s="203"/>
      <c r="EFF1" s="203"/>
      <c r="EFG1" s="203"/>
      <c r="EFH1" s="203"/>
      <c r="EFI1" s="203"/>
      <c r="EFJ1" s="203"/>
      <c r="EFK1" s="203"/>
      <c r="EFL1" s="203"/>
      <c r="EFM1" s="203"/>
      <c r="EFN1" s="203"/>
      <c r="EFO1" s="203"/>
      <c r="EFP1" s="203"/>
      <c r="EFQ1" s="203"/>
      <c r="EFR1" s="203"/>
      <c r="EFS1" s="203"/>
      <c r="EFT1" s="203"/>
      <c r="EFU1" s="203"/>
      <c r="EFV1" s="203"/>
      <c r="EFW1" s="203"/>
      <c r="EFX1" s="203"/>
      <c r="EFY1" s="203"/>
      <c r="EFZ1" s="203"/>
      <c r="EGA1" s="203"/>
      <c r="EGB1" s="203"/>
      <c r="EGC1" s="203"/>
      <c r="EGD1" s="203"/>
      <c r="EGE1" s="203"/>
      <c r="EGF1" s="203"/>
      <c r="EGG1" s="203"/>
      <c r="EGH1" s="203"/>
      <c r="EGI1" s="203"/>
      <c r="EGJ1" s="203"/>
      <c r="EGK1" s="203"/>
      <c r="EGL1" s="203"/>
      <c r="EGM1" s="203"/>
      <c r="EGN1" s="203"/>
      <c r="EGO1" s="203"/>
      <c r="EGP1" s="203"/>
      <c r="EGQ1" s="203"/>
      <c r="EGR1" s="203"/>
      <c r="EGS1" s="203"/>
      <c r="EGT1" s="203"/>
      <c r="EGU1" s="203"/>
      <c r="EGV1" s="203"/>
      <c r="EGW1" s="203"/>
      <c r="EGX1" s="203"/>
      <c r="EGY1" s="203"/>
      <c r="EGZ1" s="203"/>
      <c r="EHA1" s="203"/>
      <c r="EHB1" s="203"/>
      <c r="EHC1" s="203"/>
      <c r="EHD1" s="203"/>
      <c r="EHE1" s="203"/>
      <c r="EHF1" s="203"/>
      <c r="EHG1" s="203"/>
      <c r="EHH1" s="203"/>
      <c r="EHI1" s="203"/>
      <c r="EHJ1" s="203"/>
      <c r="EHK1" s="203"/>
      <c r="EHL1" s="203"/>
      <c r="EHM1" s="203"/>
      <c r="EHN1" s="203"/>
      <c r="EHO1" s="203"/>
      <c r="EHP1" s="203"/>
      <c r="EHQ1" s="203"/>
      <c r="EHR1" s="203"/>
      <c r="EHS1" s="203"/>
      <c r="EHT1" s="203"/>
      <c r="EHU1" s="203"/>
      <c r="EHV1" s="203"/>
      <c r="EHW1" s="203"/>
      <c r="EHX1" s="203"/>
      <c r="EHY1" s="203"/>
      <c r="EHZ1" s="203"/>
      <c r="EIA1" s="203"/>
      <c r="EIB1" s="203"/>
      <c r="EIC1" s="203"/>
      <c r="EID1" s="203"/>
      <c r="EIE1" s="203"/>
      <c r="EIF1" s="203"/>
      <c r="EIG1" s="203"/>
      <c r="EIH1" s="203"/>
      <c r="EII1" s="203"/>
      <c r="EIJ1" s="203"/>
      <c r="EIK1" s="203"/>
      <c r="EIL1" s="203"/>
      <c r="EIM1" s="203"/>
      <c r="EIN1" s="203"/>
      <c r="EIO1" s="203"/>
      <c r="EIP1" s="203"/>
      <c r="EIQ1" s="203"/>
      <c r="EIR1" s="203"/>
      <c r="EIS1" s="203"/>
      <c r="EIT1" s="203"/>
      <c r="EIU1" s="203"/>
      <c r="EIV1" s="203"/>
      <c r="EIW1" s="203"/>
      <c r="EIX1" s="203"/>
      <c r="EIY1" s="203"/>
      <c r="EIZ1" s="203"/>
      <c r="EJA1" s="203"/>
      <c r="EJB1" s="203"/>
      <c r="EJC1" s="203"/>
      <c r="EJD1" s="203"/>
      <c r="EJE1" s="203"/>
      <c r="EJF1" s="203"/>
      <c r="EJG1" s="203"/>
      <c r="EJH1" s="203"/>
      <c r="EJI1" s="203"/>
      <c r="EJJ1" s="203"/>
      <c r="EJK1" s="203"/>
      <c r="EJL1" s="203"/>
      <c r="EJM1" s="203"/>
      <c r="EJN1" s="203"/>
      <c r="EJO1" s="203"/>
      <c r="EJP1" s="203"/>
      <c r="EJQ1" s="203"/>
      <c r="EJR1" s="203"/>
      <c r="EJS1" s="203"/>
      <c r="EJT1" s="203"/>
      <c r="EJU1" s="203"/>
      <c r="EJV1" s="203"/>
      <c r="EJW1" s="203"/>
      <c r="EJX1" s="203"/>
      <c r="EJY1" s="203"/>
      <c r="EJZ1" s="203"/>
      <c r="EKA1" s="203"/>
      <c r="EKB1" s="203"/>
      <c r="EKC1" s="203"/>
      <c r="EKD1" s="203"/>
      <c r="EKE1" s="203"/>
      <c r="EKF1" s="203"/>
      <c r="EKG1" s="203"/>
      <c r="EKH1" s="203"/>
      <c r="EKI1" s="203"/>
      <c r="EKJ1" s="203"/>
      <c r="EKK1" s="203"/>
      <c r="EKL1" s="203"/>
      <c r="EKM1" s="203"/>
      <c r="EKN1" s="203"/>
      <c r="EKO1" s="203"/>
      <c r="EKP1" s="203"/>
      <c r="EKQ1" s="203"/>
      <c r="EKR1" s="203"/>
      <c r="EKS1" s="203"/>
      <c r="EKT1" s="203"/>
      <c r="EKU1" s="203"/>
      <c r="EKV1" s="203"/>
      <c r="EKW1" s="203"/>
      <c r="EKX1" s="203"/>
      <c r="EKY1" s="203"/>
      <c r="EKZ1" s="203"/>
      <c r="ELA1" s="203"/>
      <c r="ELB1" s="203"/>
      <c r="ELC1" s="203"/>
      <c r="ELD1" s="203"/>
      <c r="ELE1" s="203"/>
      <c r="ELF1" s="203"/>
      <c r="ELG1" s="203"/>
      <c r="ELH1" s="203"/>
      <c r="ELI1" s="203"/>
      <c r="ELJ1" s="203"/>
      <c r="ELK1" s="203"/>
      <c r="ELL1" s="203"/>
      <c r="ELM1" s="203"/>
      <c r="ELN1" s="203"/>
      <c r="ELO1" s="203"/>
      <c r="ELP1" s="203"/>
      <c r="ELQ1" s="203"/>
      <c r="ELR1" s="203"/>
      <c r="ELS1" s="203"/>
      <c r="ELT1" s="203"/>
      <c r="ELU1" s="203"/>
      <c r="ELV1" s="203"/>
      <c r="ELW1" s="203"/>
      <c r="ELX1" s="203"/>
      <c r="ELY1" s="203"/>
      <c r="ELZ1" s="203"/>
      <c r="EMA1" s="203"/>
      <c r="EMB1" s="203"/>
      <c r="EMC1" s="203"/>
      <c r="EMD1" s="203"/>
      <c r="EME1" s="203"/>
      <c r="EMF1" s="203"/>
      <c r="EMG1" s="203"/>
      <c r="EMH1" s="203"/>
      <c r="EMI1" s="203"/>
      <c r="EMJ1" s="203"/>
      <c r="EMK1" s="203"/>
      <c r="EML1" s="203"/>
      <c r="EMM1" s="203"/>
      <c r="EMN1" s="203"/>
      <c r="EMO1" s="203"/>
      <c r="EMP1" s="203"/>
      <c r="EMQ1" s="203"/>
      <c r="EMR1" s="203"/>
      <c r="EMS1" s="203"/>
      <c r="EMT1" s="203"/>
      <c r="EMU1" s="203"/>
      <c r="EMV1" s="203"/>
      <c r="EMW1" s="203"/>
      <c r="EMX1" s="203"/>
      <c r="EMY1" s="203"/>
      <c r="EMZ1" s="203"/>
      <c r="ENA1" s="203"/>
      <c r="ENB1" s="203"/>
      <c r="ENC1" s="203"/>
      <c r="END1" s="203"/>
      <c r="ENE1" s="203"/>
      <c r="ENF1" s="203"/>
      <c r="ENG1" s="203"/>
      <c r="ENH1" s="203"/>
      <c r="ENI1" s="203"/>
      <c r="ENJ1" s="203"/>
      <c r="ENK1" s="203"/>
      <c r="ENL1" s="203"/>
      <c r="ENM1" s="203"/>
      <c r="ENN1" s="203"/>
      <c r="ENO1" s="203"/>
      <c r="ENP1" s="203"/>
      <c r="ENQ1" s="203"/>
      <c r="ENR1" s="203"/>
      <c r="ENS1" s="203"/>
      <c r="ENT1" s="203"/>
      <c r="ENU1" s="203"/>
      <c r="ENV1" s="203"/>
      <c r="ENW1" s="203"/>
      <c r="ENX1" s="203"/>
      <c r="ENY1" s="203"/>
      <c r="ENZ1" s="203"/>
      <c r="EOA1" s="203"/>
      <c r="EOB1" s="203"/>
      <c r="EOC1" s="203"/>
      <c r="EOD1" s="203"/>
      <c r="EOE1" s="203"/>
      <c r="EOF1" s="203"/>
      <c r="EOG1" s="203"/>
      <c r="EOH1" s="203"/>
      <c r="EOI1" s="203"/>
      <c r="EOJ1" s="203"/>
      <c r="EOK1" s="203"/>
      <c r="EOL1" s="203"/>
      <c r="EOM1" s="203"/>
      <c r="EON1" s="203"/>
      <c r="EOO1" s="203"/>
      <c r="EOP1" s="203"/>
      <c r="EOQ1" s="203"/>
      <c r="EOR1" s="203"/>
      <c r="EOS1" s="203"/>
      <c r="EOT1" s="203"/>
      <c r="EOU1" s="203"/>
      <c r="EOV1" s="203"/>
      <c r="EOW1" s="203"/>
      <c r="EOX1" s="203"/>
      <c r="EOY1" s="203"/>
      <c r="EOZ1" s="203"/>
      <c r="EPA1" s="203"/>
      <c r="EPB1" s="203"/>
      <c r="EPC1" s="203"/>
      <c r="EPD1" s="203"/>
      <c r="EPE1" s="203"/>
      <c r="EPF1" s="203"/>
      <c r="EPG1" s="203"/>
      <c r="EPH1" s="203"/>
      <c r="EPI1" s="203"/>
      <c r="EPJ1" s="203"/>
      <c r="EPK1" s="203"/>
      <c r="EPL1" s="203"/>
      <c r="EPM1" s="203"/>
      <c r="EPN1" s="203"/>
      <c r="EPO1" s="203"/>
      <c r="EPP1" s="203"/>
      <c r="EPQ1" s="203"/>
      <c r="EPR1" s="203"/>
      <c r="EPS1" s="203"/>
      <c r="EPT1" s="203"/>
      <c r="EPU1" s="203"/>
      <c r="EPV1" s="203"/>
      <c r="EPW1" s="203"/>
      <c r="EPX1" s="203"/>
      <c r="EPY1" s="203"/>
      <c r="EPZ1" s="203"/>
      <c r="EQA1" s="203"/>
      <c r="EQB1" s="203"/>
      <c r="EQC1" s="203"/>
      <c r="EQD1" s="203"/>
      <c r="EQE1" s="203"/>
      <c r="EQF1" s="203"/>
      <c r="EQG1" s="203"/>
      <c r="EQH1" s="203"/>
      <c r="EQI1" s="204"/>
    </row>
    <row r="2" spans="1:3831" collapsed="1" x14ac:dyDescent="0.25">
      <c r="A2" s="206" t="str">
        <f ca="1">IF($EQI$8="Crisis","Crisis Country","")</f>
        <v/>
      </c>
      <c r="D2" s="33"/>
    </row>
    <row r="3" spans="1:3831" s="210" customFormat="1" ht="12" outlineLevel="1" x14ac:dyDescent="0.2">
      <c r="A3" s="208" t="s">
        <v>145</v>
      </c>
      <c r="B3" s="208" t="s">
        <v>146</v>
      </c>
      <c r="C3" s="208" t="s">
        <v>147</v>
      </c>
      <c r="D3" s="208" t="s">
        <v>148</v>
      </c>
      <c r="E3" s="208" t="s">
        <v>149</v>
      </c>
      <c r="F3" s="208" t="s">
        <v>150</v>
      </c>
      <c r="G3" s="208" t="s">
        <v>151</v>
      </c>
      <c r="H3" s="208" t="s">
        <v>152</v>
      </c>
      <c r="I3" s="208" t="s">
        <v>153</v>
      </c>
      <c r="J3" s="208" t="s">
        <v>154</v>
      </c>
      <c r="K3" s="208" t="s">
        <v>155</v>
      </c>
      <c r="L3" s="208" t="s">
        <v>156</v>
      </c>
      <c r="M3" s="208" t="s">
        <v>157</v>
      </c>
      <c r="N3" s="208" t="s">
        <v>158</v>
      </c>
      <c r="O3" s="208" t="s">
        <v>159</v>
      </c>
      <c r="P3" s="208" t="s">
        <v>160</v>
      </c>
      <c r="Q3" s="208" t="s">
        <v>161</v>
      </c>
      <c r="R3" s="208" t="s">
        <v>162</v>
      </c>
      <c r="S3" s="208" t="s">
        <v>163</v>
      </c>
      <c r="T3" s="208" t="s">
        <v>164</v>
      </c>
      <c r="U3" s="208" t="s">
        <v>165</v>
      </c>
      <c r="V3" s="208" t="s">
        <v>166</v>
      </c>
      <c r="W3" s="208" t="s">
        <v>167</v>
      </c>
      <c r="X3" s="208" t="s">
        <v>168</v>
      </c>
      <c r="Y3" s="208" t="s">
        <v>169</v>
      </c>
      <c r="Z3" s="208" t="s">
        <v>170</v>
      </c>
      <c r="AA3" s="208" t="s">
        <v>171</v>
      </c>
      <c r="AB3" s="208" t="s">
        <v>172</v>
      </c>
      <c r="AC3" s="208" t="s">
        <v>173</v>
      </c>
      <c r="AD3" s="208" t="s">
        <v>174</v>
      </c>
      <c r="AE3" s="208" t="s">
        <v>175</v>
      </c>
      <c r="AF3" s="208" t="s">
        <v>176</v>
      </c>
      <c r="AG3" s="208" t="s">
        <v>177</v>
      </c>
      <c r="AH3" s="208" t="s">
        <v>178</v>
      </c>
      <c r="AI3" s="208" t="s">
        <v>179</v>
      </c>
      <c r="AJ3" s="208" t="s">
        <v>180</v>
      </c>
      <c r="AK3" s="208" t="s">
        <v>181</v>
      </c>
      <c r="AL3" s="208" t="s">
        <v>182</v>
      </c>
      <c r="AM3" s="208" t="s">
        <v>183</v>
      </c>
      <c r="AN3" s="208" t="s">
        <v>184</v>
      </c>
      <c r="AO3" s="208" t="s">
        <v>185</v>
      </c>
      <c r="AP3" s="208" t="s">
        <v>186</v>
      </c>
      <c r="AQ3" s="208" t="s">
        <v>187</v>
      </c>
      <c r="AR3" s="208" t="s">
        <v>188</v>
      </c>
      <c r="AS3" s="208" t="s">
        <v>189</v>
      </c>
      <c r="AT3" s="208" t="s">
        <v>190</v>
      </c>
      <c r="AU3" s="208" t="s">
        <v>191</v>
      </c>
      <c r="AV3" s="208" t="s">
        <v>192</v>
      </c>
      <c r="AW3" s="208" t="s">
        <v>193</v>
      </c>
      <c r="AX3" s="208" t="s">
        <v>194</v>
      </c>
      <c r="AY3" s="208" t="s">
        <v>195</v>
      </c>
      <c r="AZ3" s="208" t="s">
        <v>196</v>
      </c>
      <c r="BA3" s="208" t="s">
        <v>197</v>
      </c>
      <c r="BB3" s="208" t="s">
        <v>198</v>
      </c>
      <c r="BC3" s="208" t="s">
        <v>199</v>
      </c>
      <c r="BD3" s="208" t="s">
        <v>200</v>
      </c>
      <c r="BE3" s="208" t="s">
        <v>201</v>
      </c>
      <c r="BF3" s="208" t="s">
        <v>202</v>
      </c>
      <c r="BG3" s="208" t="s">
        <v>203</v>
      </c>
      <c r="BH3" s="208" t="s">
        <v>204</v>
      </c>
      <c r="BI3" s="208" t="s">
        <v>205</v>
      </c>
      <c r="BJ3" s="208" t="s">
        <v>206</v>
      </c>
      <c r="BK3" s="208" t="s">
        <v>207</v>
      </c>
      <c r="BL3" s="208" t="s">
        <v>208</v>
      </c>
      <c r="BM3" s="208" t="s">
        <v>209</v>
      </c>
      <c r="BN3" s="208" t="s">
        <v>210</v>
      </c>
      <c r="BO3" s="208" t="s">
        <v>211</v>
      </c>
      <c r="BP3" s="208" t="s">
        <v>212</v>
      </c>
      <c r="BQ3" s="208" t="s">
        <v>213</v>
      </c>
      <c r="BR3" s="208" t="s">
        <v>214</v>
      </c>
      <c r="BS3" s="208" t="s">
        <v>215</v>
      </c>
      <c r="BT3" s="208" t="s">
        <v>216</v>
      </c>
      <c r="BU3" s="208" t="s">
        <v>217</v>
      </c>
      <c r="BV3" s="208" t="s">
        <v>218</v>
      </c>
      <c r="BW3" s="208" t="s">
        <v>219</v>
      </c>
      <c r="BX3" s="208" t="s">
        <v>220</v>
      </c>
      <c r="BY3" s="208" t="s">
        <v>221</v>
      </c>
      <c r="BZ3" s="208" t="s">
        <v>222</v>
      </c>
      <c r="CA3" s="208" t="s">
        <v>223</v>
      </c>
      <c r="CB3" s="208" t="s">
        <v>224</v>
      </c>
      <c r="CC3" s="208" t="s">
        <v>225</v>
      </c>
      <c r="CD3" s="208" t="s">
        <v>226</v>
      </c>
      <c r="CE3" s="208" t="s">
        <v>227</v>
      </c>
      <c r="CF3" s="208" t="s">
        <v>228</v>
      </c>
      <c r="CG3" s="208" t="s">
        <v>229</v>
      </c>
      <c r="CH3" s="208" t="s">
        <v>230</v>
      </c>
      <c r="CI3" s="208" t="s">
        <v>231</v>
      </c>
      <c r="CJ3" s="208" t="s">
        <v>232</v>
      </c>
      <c r="CK3" s="208" t="s">
        <v>233</v>
      </c>
      <c r="CL3" s="208" t="s">
        <v>234</v>
      </c>
      <c r="CM3" s="208" t="s">
        <v>75</v>
      </c>
      <c r="CN3" s="208" t="s">
        <v>235</v>
      </c>
      <c r="CO3" s="208" t="s">
        <v>236</v>
      </c>
      <c r="CP3" s="208" t="s">
        <v>237</v>
      </c>
      <c r="CQ3" s="208" t="s">
        <v>238</v>
      </c>
      <c r="CR3" s="208" t="s">
        <v>239</v>
      </c>
      <c r="CS3" s="208" t="s">
        <v>240</v>
      </c>
      <c r="CT3" s="208" t="s">
        <v>241</v>
      </c>
      <c r="CU3" s="208" t="s">
        <v>242</v>
      </c>
      <c r="CV3" s="208" t="s">
        <v>243</v>
      </c>
      <c r="CW3" s="208" t="s">
        <v>244</v>
      </c>
      <c r="CX3" s="208" t="s">
        <v>245</v>
      </c>
      <c r="CY3" s="208" t="s">
        <v>246</v>
      </c>
      <c r="CZ3" s="208" t="s">
        <v>247</v>
      </c>
      <c r="DA3" s="208" t="s">
        <v>248</v>
      </c>
      <c r="DB3" s="208" t="s">
        <v>249</v>
      </c>
      <c r="DC3" s="208" t="s">
        <v>250</v>
      </c>
      <c r="DD3" s="208" t="s">
        <v>251</v>
      </c>
      <c r="DE3" s="208" t="s">
        <v>252</v>
      </c>
      <c r="DF3" s="208" t="s">
        <v>253</v>
      </c>
      <c r="DG3" s="208" t="s">
        <v>254</v>
      </c>
      <c r="DH3" s="208" t="s">
        <v>255</v>
      </c>
      <c r="DI3" s="208" t="s">
        <v>256</v>
      </c>
      <c r="DJ3" s="208" t="s">
        <v>257</v>
      </c>
      <c r="DK3" s="208" t="s">
        <v>258</v>
      </c>
      <c r="DL3" s="208" t="s">
        <v>259</v>
      </c>
      <c r="DM3" s="208" t="s">
        <v>260</v>
      </c>
      <c r="DN3" s="208" t="s">
        <v>261</v>
      </c>
      <c r="DO3" s="208" t="s">
        <v>262</v>
      </c>
      <c r="DP3" s="208" t="s">
        <v>263</v>
      </c>
      <c r="DQ3" s="208" t="s">
        <v>264</v>
      </c>
      <c r="DR3" s="208" t="s">
        <v>265</v>
      </c>
      <c r="DS3" s="208" t="s">
        <v>266</v>
      </c>
      <c r="DT3" s="208" t="s">
        <v>267</v>
      </c>
      <c r="DU3" s="208" t="s">
        <v>268</v>
      </c>
      <c r="DV3" s="208" t="s">
        <v>269</v>
      </c>
      <c r="DW3" s="208" t="s">
        <v>270</v>
      </c>
      <c r="DX3" s="208" t="s">
        <v>271</v>
      </c>
      <c r="DY3" s="208" t="s">
        <v>272</v>
      </c>
      <c r="DZ3" s="208" t="s">
        <v>273</v>
      </c>
      <c r="EA3" s="208" t="s">
        <v>274</v>
      </c>
      <c r="EB3" s="208" t="s">
        <v>275</v>
      </c>
      <c r="EC3" s="208" t="s">
        <v>276</v>
      </c>
      <c r="ED3" s="208" t="s">
        <v>277</v>
      </c>
      <c r="EE3" s="208" t="s">
        <v>278</v>
      </c>
      <c r="EF3" s="208" t="s">
        <v>279</v>
      </c>
      <c r="EG3" s="208" t="s">
        <v>280</v>
      </c>
      <c r="EH3" s="208" t="s">
        <v>281</v>
      </c>
      <c r="EI3" s="208" t="s">
        <v>282</v>
      </c>
      <c r="EJ3" s="208" t="s">
        <v>283</v>
      </c>
      <c r="EK3" s="208" t="s">
        <v>284</v>
      </c>
      <c r="EL3" s="208" t="s">
        <v>285</v>
      </c>
      <c r="EM3" s="208" t="s">
        <v>286</v>
      </c>
      <c r="EN3" s="208" t="s">
        <v>287</v>
      </c>
      <c r="EO3" s="208" t="s">
        <v>288</v>
      </c>
      <c r="EP3" s="208" t="s">
        <v>289</v>
      </c>
      <c r="EQ3" s="208" t="s">
        <v>290</v>
      </c>
      <c r="ER3" s="208" t="s">
        <v>291</v>
      </c>
      <c r="ES3" s="208" t="s">
        <v>292</v>
      </c>
      <c r="ET3" s="208" t="s">
        <v>293</v>
      </c>
      <c r="EU3" s="208" t="s">
        <v>294</v>
      </c>
      <c r="EV3" s="208" t="s">
        <v>295</v>
      </c>
      <c r="EW3" s="208" t="s">
        <v>296</v>
      </c>
      <c r="EX3" s="208" t="s">
        <v>297</v>
      </c>
      <c r="EY3" s="208" t="s">
        <v>298</v>
      </c>
      <c r="EZ3" s="208" t="s">
        <v>299</v>
      </c>
      <c r="FA3" s="208" t="s">
        <v>300</v>
      </c>
      <c r="FB3" s="208" t="s">
        <v>301</v>
      </c>
      <c r="FC3" s="208" t="s">
        <v>302</v>
      </c>
      <c r="FD3" s="208" t="s">
        <v>303</v>
      </c>
      <c r="FE3" s="208" t="s">
        <v>304</v>
      </c>
      <c r="FF3" s="208" t="s">
        <v>305</v>
      </c>
      <c r="FG3" s="208" t="s">
        <v>306</v>
      </c>
      <c r="FH3" s="208" t="s">
        <v>307</v>
      </c>
      <c r="FI3" s="208" t="s">
        <v>308</v>
      </c>
      <c r="FJ3" s="208" t="s">
        <v>309</v>
      </c>
      <c r="FK3" s="208" t="s">
        <v>310</v>
      </c>
      <c r="FL3" s="208" t="s">
        <v>311</v>
      </c>
      <c r="FM3" s="208" t="s">
        <v>312</v>
      </c>
      <c r="FN3" s="208" t="s">
        <v>313</v>
      </c>
      <c r="FO3" s="208" t="s">
        <v>314</v>
      </c>
      <c r="FP3" s="208" t="s">
        <v>315</v>
      </c>
      <c r="FQ3" s="208" t="s">
        <v>316</v>
      </c>
      <c r="FR3" s="208" t="s">
        <v>317</v>
      </c>
      <c r="FS3" s="208" t="s">
        <v>318</v>
      </c>
      <c r="FT3" s="208" t="s">
        <v>319</v>
      </c>
      <c r="FU3" s="208" t="s">
        <v>320</v>
      </c>
      <c r="FV3" s="208" t="s">
        <v>321</v>
      </c>
      <c r="FW3" s="208" t="s">
        <v>322</v>
      </c>
      <c r="FX3" s="208" t="s">
        <v>323</v>
      </c>
      <c r="FY3" s="208" t="s">
        <v>324</v>
      </c>
      <c r="FZ3" s="208" t="s">
        <v>325</v>
      </c>
      <c r="GA3" s="208" t="s">
        <v>326</v>
      </c>
      <c r="GB3" s="208" t="s">
        <v>327</v>
      </c>
      <c r="GC3" s="208" t="s">
        <v>328</v>
      </c>
      <c r="GD3" s="208" t="s">
        <v>329</v>
      </c>
      <c r="GE3" s="208" t="s">
        <v>330</v>
      </c>
      <c r="GF3" s="208" t="s">
        <v>331</v>
      </c>
      <c r="GG3" s="208" t="s">
        <v>332</v>
      </c>
      <c r="GH3" s="208" t="s">
        <v>333</v>
      </c>
      <c r="GI3" s="208" t="s">
        <v>334</v>
      </c>
      <c r="GJ3" s="208" t="s">
        <v>335</v>
      </c>
      <c r="GK3" s="208" t="s">
        <v>336</v>
      </c>
      <c r="GL3" s="208" t="s">
        <v>337</v>
      </c>
      <c r="GM3" s="208" t="s">
        <v>338</v>
      </c>
      <c r="GN3" s="208" t="s">
        <v>339</v>
      </c>
      <c r="GO3" s="208" t="s">
        <v>340</v>
      </c>
      <c r="GP3" s="208" t="s">
        <v>341</v>
      </c>
      <c r="GQ3" s="208" t="s">
        <v>342</v>
      </c>
      <c r="GR3" s="208" t="s">
        <v>343</v>
      </c>
      <c r="GS3" s="208" t="s">
        <v>344</v>
      </c>
      <c r="GT3" s="208" t="s">
        <v>345</v>
      </c>
      <c r="GU3" s="208" t="s">
        <v>346</v>
      </c>
      <c r="GV3" s="208" t="s">
        <v>347</v>
      </c>
      <c r="GW3" s="208" t="s">
        <v>348</v>
      </c>
      <c r="GX3" s="208" t="s">
        <v>349</v>
      </c>
      <c r="GY3" s="208" t="s">
        <v>350</v>
      </c>
      <c r="GZ3" s="208" t="s">
        <v>351</v>
      </c>
      <c r="HA3" s="208" t="s">
        <v>352</v>
      </c>
      <c r="HB3" s="208" t="s">
        <v>353</v>
      </c>
      <c r="HC3" s="208" t="s">
        <v>354</v>
      </c>
      <c r="HD3" s="208" t="s">
        <v>355</v>
      </c>
      <c r="HE3" s="208" t="s">
        <v>356</v>
      </c>
      <c r="HF3" s="208" t="s">
        <v>357</v>
      </c>
      <c r="HG3" s="208" t="s">
        <v>358</v>
      </c>
      <c r="HH3" s="208" t="s">
        <v>79</v>
      </c>
      <c r="HI3" s="208" t="s">
        <v>359</v>
      </c>
      <c r="HJ3" s="208" t="s">
        <v>360</v>
      </c>
      <c r="HK3" s="208" t="s">
        <v>361</v>
      </c>
      <c r="HL3" s="208" t="s">
        <v>362</v>
      </c>
      <c r="HM3" s="208" t="s">
        <v>363</v>
      </c>
      <c r="HN3" s="208" t="s">
        <v>364</v>
      </c>
      <c r="HO3" s="208" t="s">
        <v>365</v>
      </c>
      <c r="HP3" s="208" t="s">
        <v>366</v>
      </c>
      <c r="HQ3" s="208" t="s">
        <v>367</v>
      </c>
      <c r="HR3" s="208" t="s">
        <v>368</v>
      </c>
      <c r="HS3" s="208" t="s">
        <v>369</v>
      </c>
      <c r="HT3" s="208" t="s">
        <v>370</v>
      </c>
      <c r="HU3" s="208" t="s">
        <v>371</v>
      </c>
      <c r="HV3" s="208" t="s">
        <v>372</v>
      </c>
      <c r="HW3" s="208" t="s">
        <v>373</v>
      </c>
      <c r="HX3" s="208" t="s">
        <v>374</v>
      </c>
      <c r="HY3" s="208" t="s">
        <v>375</v>
      </c>
      <c r="HZ3" s="208" t="s">
        <v>376</v>
      </c>
      <c r="IA3" s="208" t="s">
        <v>377</v>
      </c>
      <c r="IB3" s="208" t="s">
        <v>378</v>
      </c>
      <c r="IC3" s="208" t="s">
        <v>379</v>
      </c>
      <c r="ID3" s="208" t="s">
        <v>380</v>
      </c>
      <c r="IE3" s="208" t="s">
        <v>381</v>
      </c>
      <c r="IF3" s="208" t="s">
        <v>382</v>
      </c>
      <c r="IG3" s="208" t="s">
        <v>383</v>
      </c>
      <c r="IH3" s="208" t="s">
        <v>384</v>
      </c>
      <c r="II3" s="208" t="s">
        <v>385</v>
      </c>
      <c r="IJ3" s="208" t="s">
        <v>386</v>
      </c>
      <c r="IK3" s="208" t="s">
        <v>387</v>
      </c>
      <c r="IL3" s="208" t="s">
        <v>388</v>
      </c>
      <c r="IM3" s="208" t="s">
        <v>389</v>
      </c>
      <c r="IN3" s="208" t="s">
        <v>390</v>
      </c>
      <c r="IO3" s="208" t="s">
        <v>391</v>
      </c>
      <c r="IP3" s="208" t="s">
        <v>392</v>
      </c>
      <c r="IQ3" s="208" t="s">
        <v>393</v>
      </c>
      <c r="IR3" s="208" t="s">
        <v>394</v>
      </c>
      <c r="IS3" s="208" t="s">
        <v>395</v>
      </c>
      <c r="IT3" s="208" t="s">
        <v>396</v>
      </c>
      <c r="IU3" s="208" t="s">
        <v>397</v>
      </c>
      <c r="IV3" s="208" t="s">
        <v>398</v>
      </c>
      <c r="IW3" s="208" t="s">
        <v>399</v>
      </c>
      <c r="IX3" s="208" t="s">
        <v>400</v>
      </c>
      <c r="IY3" s="208" t="s">
        <v>401</v>
      </c>
      <c r="IZ3" s="208" t="s">
        <v>402</v>
      </c>
      <c r="JA3" s="208" t="s">
        <v>403</v>
      </c>
      <c r="JB3" s="208" t="s">
        <v>404</v>
      </c>
      <c r="JC3" s="208" t="s">
        <v>405</v>
      </c>
      <c r="JD3" s="208" t="s">
        <v>406</v>
      </c>
      <c r="JE3" s="208" t="s">
        <v>407</v>
      </c>
      <c r="JF3" s="208" t="s">
        <v>408</v>
      </c>
      <c r="JG3" s="208" t="s">
        <v>409</v>
      </c>
      <c r="JH3" s="208" t="s">
        <v>410</v>
      </c>
      <c r="JI3" s="208" t="s">
        <v>411</v>
      </c>
      <c r="JJ3" s="208" t="s">
        <v>412</v>
      </c>
      <c r="JK3" s="208" t="s">
        <v>413</v>
      </c>
      <c r="JL3" s="208" t="s">
        <v>414</v>
      </c>
      <c r="JM3" s="208" t="s">
        <v>415</v>
      </c>
      <c r="JN3" s="208" t="s">
        <v>416</v>
      </c>
      <c r="JO3" s="208" t="s">
        <v>417</v>
      </c>
      <c r="JP3" s="208" t="s">
        <v>418</v>
      </c>
      <c r="JQ3" s="208" t="s">
        <v>419</v>
      </c>
      <c r="JR3" s="208" t="s">
        <v>420</v>
      </c>
      <c r="JS3" s="208" t="s">
        <v>421</v>
      </c>
      <c r="JT3" s="208" t="s">
        <v>422</v>
      </c>
      <c r="JU3" s="208" t="s">
        <v>423</v>
      </c>
      <c r="JV3" s="208" t="s">
        <v>424</v>
      </c>
      <c r="JW3" s="208" t="s">
        <v>425</v>
      </c>
      <c r="JX3" s="208" t="s">
        <v>426</v>
      </c>
      <c r="JY3" s="208" t="s">
        <v>427</v>
      </c>
      <c r="JZ3" s="208" t="s">
        <v>428</v>
      </c>
      <c r="KA3" s="208" t="s">
        <v>429</v>
      </c>
      <c r="KB3" s="208" t="s">
        <v>430</v>
      </c>
      <c r="KC3" s="208" t="s">
        <v>431</v>
      </c>
      <c r="KD3" s="208" t="s">
        <v>432</v>
      </c>
      <c r="KE3" s="208" t="s">
        <v>433</v>
      </c>
      <c r="KF3" s="208" t="s">
        <v>434</v>
      </c>
      <c r="KG3" s="208" t="s">
        <v>435</v>
      </c>
      <c r="KH3" s="208" t="s">
        <v>436</v>
      </c>
      <c r="KI3" s="208" t="s">
        <v>437</v>
      </c>
      <c r="KJ3" s="208" t="s">
        <v>438</v>
      </c>
      <c r="KK3" s="208" t="s">
        <v>439</v>
      </c>
      <c r="KL3" s="208" t="s">
        <v>440</v>
      </c>
      <c r="KM3" s="208" t="s">
        <v>441</v>
      </c>
      <c r="KN3" s="208" t="s">
        <v>442</v>
      </c>
      <c r="KO3" s="208" t="s">
        <v>443</v>
      </c>
      <c r="KP3" s="208" t="s">
        <v>444</v>
      </c>
      <c r="KQ3" s="208" t="s">
        <v>445</v>
      </c>
      <c r="KR3" s="208" t="s">
        <v>446</v>
      </c>
      <c r="KS3" s="208" t="s">
        <v>447</v>
      </c>
      <c r="KT3" s="208" t="s">
        <v>448</v>
      </c>
      <c r="KU3" s="208" t="s">
        <v>449</v>
      </c>
      <c r="KV3" s="208" t="s">
        <v>450</v>
      </c>
      <c r="KW3" s="208" t="s">
        <v>451</v>
      </c>
      <c r="KX3" s="208" t="s">
        <v>452</v>
      </c>
      <c r="KY3" s="208" t="s">
        <v>453</v>
      </c>
      <c r="KZ3" s="208" t="s">
        <v>454</v>
      </c>
      <c r="LA3" s="208" t="s">
        <v>455</v>
      </c>
      <c r="LB3" s="208" t="s">
        <v>456</v>
      </c>
      <c r="LC3" s="208" t="s">
        <v>457</v>
      </c>
      <c r="LD3" s="208" t="s">
        <v>458</v>
      </c>
      <c r="LE3" s="208" t="s">
        <v>459</v>
      </c>
      <c r="LF3" s="208" t="s">
        <v>460</v>
      </c>
      <c r="LG3" s="208" t="s">
        <v>461</v>
      </c>
      <c r="LH3" s="208" t="s">
        <v>462</v>
      </c>
      <c r="LI3" s="208" t="s">
        <v>463</v>
      </c>
      <c r="LJ3" s="208" t="s">
        <v>464</v>
      </c>
      <c r="LK3" s="208" t="s">
        <v>465</v>
      </c>
      <c r="LL3" s="208" t="s">
        <v>466</v>
      </c>
      <c r="LM3" s="208" t="s">
        <v>467</v>
      </c>
      <c r="LN3" s="208" t="s">
        <v>468</v>
      </c>
      <c r="LO3" s="208" t="s">
        <v>469</v>
      </c>
      <c r="LP3" s="208" t="s">
        <v>470</v>
      </c>
      <c r="LQ3" s="208" t="s">
        <v>471</v>
      </c>
      <c r="LR3" s="208" t="s">
        <v>472</v>
      </c>
      <c r="LS3" s="208" t="s">
        <v>473</v>
      </c>
      <c r="LT3" s="208" t="s">
        <v>474</v>
      </c>
      <c r="LU3" s="208" t="s">
        <v>475</v>
      </c>
      <c r="LV3" s="208" t="s">
        <v>476</v>
      </c>
      <c r="LW3" s="208" t="s">
        <v>477</v>
      </c>
      <c r="LX3" s="208" t="s">
        <v>478</v>
      </c>
      <c r="LY3" s="208" t="s">
        <v>479</v>
      </c>
      <c r="LZ3" s="208" t="s">
        <v>480</v>
      </c>
      <c r="MA3" s="208" t="s">
        <v>481</v>
      </c>
      <c r="MB3" s="208" t="s">
        <v>482</v>
      </c>
      <c r="MC3" s="208" t="s">
        <v>483</v>
      </c>
      <c r="MD3" s="208" t="s">
        <v>484</v>
      </c>
      <c r="ME3" s="208" t="s">
        <v>485</v>
      </c>
      <c r="MF3" s="208" t="s">
        <v>486</v>
      </c>
      <c r="MG3" s="208" t="s">
        <v>487</v>
      </c>
      <c r="MH3" s="208" t="s">
        <v>488</v>
      </c>
      <c r="MI3" s="208" t="s">
        <v>489</v>
      </c>
      <c r="MJ3" s="208" t="s">
        <v>490</v>
      </c>
      <c r="MK3" s="208" t="s">
        <v>491</v>
      </c>
      <c r="ML3" s="208" t="s">
        <v>492</v>
      </c>
      <c r="MM3" s="208" t="s">
        <v>493</v>
      </c>
      <c r="MN3" s="208" t="s">
        <v>494</v>
      </c>
      <c r="MO3" s="208" t="s">
        <v>495</v>
      </c>
      <c r="MP3" s="208" t="s">
        <v>496</v>
      </c>
      <c r="MQ3" s="208" t="s">
        <v>497</v>
      </c>
      <c r="MR3" s="208" t="s">
        <v>498</v>
      </c>
      <c r="MS3" s="208" t="s">
        <v>499</v>
      </c>
      <c r="MT3" s="208" t="s">
        <v>500</v>
      </c>
      <c r="MU3" s="208" t="s">
        <v>501</v>
      </c>
      <c r="MV3" s="208" t="s">
        <v>502</v>
      </c>
      <c r="MW3" s="208" t="s">
        <v>503</v>
      </c>
      <c r="MX3" s="208" t="s">
        <v>504</v>
      </c>
      <c r="MY3" s="208" t="s">
        <v>505</v>
      </c>
      <c r="MZ3" s="208" t="s">
        <v>506</v>
      </c>
      <c r="NA3" s="208" t="s">
        <v>507</v>
      </c>
      <c r="NB3" s="208" t="s">
        <v>508</v>
      </c>
      <c r="NC3" s="208" t="s">
        <v>509</v>
      </c>
      <c r="ND3" s="208" t="s">
        <v>510</v>
      </c>
      <c r="NE3" s="208" t="s">
        <v>511</v>
      </c>
      <c r="NF3" s="208" t="s">
        <v>512</v>
      </c>
      <c r="NG3" s="208" t="s">
        <v>513</v>
      </c>
      <c r="NH3" s="208" t="s">
        <v>514</v>
      </c>
      <c r="NI3" s="208" t="s">
        <v>515</v>
      </c>
      <c r="NJ3" s="208" t="s">
        <v>516</v>
      </c>
      <c r="NK3" s="208" t="s">
        <v>517</v>
      </c>
      <c r="NL3" s="208" t="s">
        <v>518</v>
      </c>
      <c r="NM3" s="208" t="s">
        <v>519</v>
      </c>
      <c r="NN3" s="208" t="s">
        <v>520</v>
      </c>
      <c r="NO3" s="208" t="s">
        <v>521</v>
      </c>
      <c r="NP3" s="208" t="s">
        <v>522</v>
      </c>
      <c r="NQ3" s="208" t="s">
        <v>523</v>
      </c>
      <c r="NR3" s="208" t="s">
        <v>524</v>
      </c>
      <c r="NS3" s="208" t="s">
        <v>525</v>
      </c>
      <c r="NT3" s="208" t="s">
        <v>526</v>
      </c>
      <c r="NU3" s="208" t="s">
        <v>527</v>
      </c>
      <c r="NV3" s="208" t="s">
        <v>528</v>
      </c>
      <c r="NW3" s="208" t="s">
        <v>529</v>
      </c>
      <c r="NX3" s="208" t="s">
        <v>530</v>
      </c>
      <c r="NY3" s="208" t="s">
        <v>531</v>
      </c>
      <c r="NZ3" s="208" t="s">
        <v>532</v>
      </c>
      <c r="OA3" s="208" t="s">
        <v>533</v>
      </c>
      <c r="OB3" s="208" t="s">
        <v>534</v>
      </c>
      <c r="OC3" s="208" t="s">
        <v>535</v>
      </c>
      <c r="OD3" s="208" t="s">
        <v>536</v>
      </c>
      <c r="OE3" s="208" t="s">
        <v>537</v>
      </c>
      <c r="OF3" s="208" t="s">
        <v>538</v>
      </c>
      <c r="OG3" s="208" t="s">
        <v>539</v>
      </c>
      <c r="OH3" s="208" t="s">
        <v>540</v>
      </c>
      <c r="OI3" s="208" t="s">
        <v>541</v>
      </c>
      <c r="OJ3" s="208" t="s">
        <v>542</v>
      </c>
      <c r="OK3" s="208" t="s">
        <v>543</v>
      </c>
      <c r="OL3" s="208" t="s">
        <v>544</v>
      </c>
      <c r="OM3" s="208" t="s">
        <v>545</v>
      </c>
      <c r="ON3" s="208" t="s">
        <v>546</v>
      </c>
      <c r="OO3" s="208" t="s">
        <v>547</v>
      </c>
      <c r="OP3" s="208" t="s">
        <v>548</v>
      </c>
      <c r="OQ3" s="208" t="s">
        <v>549</v>
      </c>
      <c r="OR3" s="208" t="s">
        <v>550</v>
      </c>
      <c r="OS3" s="208" t="s">
        <v>551</v>
      </c>
      <c r="OT3" s="208" t="s">
        <v>552</v>
      </c>
      <c r="OU3" s="208" t="s">
        <v>553</v>
      </c>
      <c r="OV3" s="208" t="s">
        <v>554</v>
      </c>
      <c r="OW3" s="208" t="s">
        <v>555</v>
      </c>
      <c r="OX3" s="208" t="s">
        <v>556</v>
      </c>
      <c r="OY3" s="208" t="s">
        <v>557</v>
      </c>
      <c r="OZ3" s="208" t="s">
        <v>558</v>
      </c>
      <c r="PA3" s="208" t="s">
        <v>559</v>
      </c>
      <c r="PB3" s="208" t="s">
        <v>560</v>
      </c>
      <c r="PC3" s="208" t="s">
        <v>561</v>
      </c>
      <c r="PD3" s="208" t="s">
        <v>562</v>
      </c>
      <c r="PE3" s="208" t="s">
        <v>563</v>
      </c>
      <c r="PF3" s="208" t="s">
        <v>564</v>
      </c>
      <c r="PG3" s="208" t="s">
        <v>565</v>
      </c>
      <c r="PH3" s="208" t="s">
        <v>566</v>
      </c>
      <c r="PI3" s="208" t="s">
        <v>567</v>
      </c>
      <c r="PJ3" s="208" t="s">
        <v>568</v>
      </c>
      <c r="PK3" s="208" t="s">
        <v>569</v>
      </c>
      <c r="PL3" s="208" t="s">
        <v>570</v>
      </c>
      <c r="PM3" s="208" t="s">
        <v>571</v>
      </c>
      <c r="PN3" s="208" t="s">
        <v>572</v>
      </c>
      <c r="PO3" s="208" t="s">
        <v>573</v>
      </c>
      <c r="PP3" s="208" t="s">
        <v>574</v>
      </c>
      <c r="PQ3" s="208" t="s">
        <v>575</v>
      </c>
      <c r="PR3" s="208" t="s">
        <v>576</v>
      </c>
      <c r="PS3" s="208" t="s">
        <v>577</v>
      </c>
      <c r="PT3" s="208" t="s">
        <v>578</v>
      </c>
      <c r="PU3" s="208" t="s">
        <v>579</v>
      </c>
      <c r="PV3" s="208" t="s">
        <v>580</v>
      </c>
      <c r="PW3" s="208" t="s">
        <v>581</v>
      </c>
      <c r="PX3" s="208" t="s">
        <v>582</v>
      </c>
      <c r="PY3" s="208" t="s">
        <v>583</v>
      </c>
      <c r="PZ3" s="208" t="s">
        <v>584</v>
      </c>
      <c r="QA3" s="208" t="s">
        <v>585</v>
      </c>
      <c r="QB3" s="208" t="s">
        <v>586</v>
      </c>
      <c r="QC3" s="208" t="s">
        <v>587</v>
      </c>
      <c r="QD3" s="208" t="s">
        <v>588</v>
      </c>
      <c r="QE3" s="208" t="s">
        <v>589</v>
      </c>
      <c r="QF3" s="208" t="s">
        <v>590</v>
      </c>
      <c r="QG3" s="208" t="s">
        <v>591</v>
      </c>
      <c r="QH3" s="208" t="s">
        <v>592</v>
      </c>
      <c r="QI3" s="208" t="s">
        <v>593</v>
      </c>
      <c r="QJ3" s="208" t="s">
        <v>594</v>
      </c>
      <c r="QK3" s="208" t="s">
        <v>595</v>
      </c>
      <c r="QL3" s="208" t="s">
        <v>596</v>
      </c>
      <c r="QM3" s="208" t="s">
        <v>597</v>
      </c>
      <c r="QN3" s="208" t="s">
        <v>598</v>
      </c>
      <c r="QO3" s="208" t="s">
        <v>599</v>
      </c>
      <c r="QP3" s="208" t="s">
        <v>600</v>
      </c>
      <c r="QQ3" s="208" t="s">
        <v>601</v>
      </c>
      <c r="QR3" s="208" t="s">
        <v>602</v>
      </c>
      <c r="QS3" s="208" t="s">
        <v>603</v>
      </c>
      <c r="QT3" s="208" t="s">
        <v>604</v>
      </c>
      <c r="QU3" s="208" t="s">
        <v>605</v>
      </c>
      <c r="QV3" s="208" t="s">
        <v>606</v>
      </c>
      <c r="QW3" s="208" t="s">
        <v>607</v>
      </c>
      <c r="QX3" s="208" t="s">
        <v>608</v>
      </c>
      <c r="QY3" s="208" t="s">
        <v>609</v>
      </c>
      <c r="QZ3" s="208" t="s">
        <v>610</v>
      </c>
      <c r="RA3" s="208" t="s">
        <v>611</v>
      </c>
      <c r="RB3" s="208" t="s">
        <v>612</v>
      </c>
      <c r="RC3" s="208" t="s">
        <v>613</v>
      </c>
      <c r="RD3" s="208" t="s">
        <v>614</v>
      </c>
      <c r="RE3" s="208" t="s">
        <v>615</v>
      </c>
      <c r="RF3" s="208" t="s">
        <v>616</v>
      </c>
      <c r="RG3" s="208" t="s">
        <v>617</v>
      </c>
      <c r="RH3" s="208" t="s">
        <v>618</v>
      </c>
      <c r="RI3" s="208" t="s">
        <v>619</v>
      </c>
      <c r="RJ3" s="208" t="s">
        <v>620</v>
      </c>
      <c r="RK3" s="208" t="s">
        <v>621</v>
      </c>
      <c r="RL3" s="208" t="s">
        <v>622</v>
      </c>
      <c r="RM3" s="208" t="s">
        <v>623</v>
      </c>
      <c r="RN3" s="208" t="s">
        <v>624</v>
      </c>
      <c r="RO3" s="208" t="s">
        <v>625</v>
      </c>
      <c r="RP3" s="208" t="s">
        <v>626</v>
      </c>
      <c r="RQ3" s="208" t="s">
        <v>627</v>
      </c>
      <c r="RR3" s="208" t="s">
        <v>628</v>
      </c>
      <c r="RS3" s="208" t="s">
        <v>629</v>
      </c>
      <c r="RT3" s="208" t="s">
        <v>630</v>
      </c>
      <c r="RU3" s="208" t="s">
        <v>631</v>
      </c>
      <c r="RV3" s="208" t="s">
        <v>632</v>
      </c>
      <c r="RW3" s="208" t="s">
        <v>633</v>
      </c>
      <c r="RX3" s="208" t="s">
        <v>634</v>
      </c>
      <c r="RY3" s="208" t="s">
        <v>635</v>
      </c>
      <c r="RZ3" s="208" t="s">
        <v>636</v>
      </c>
      <c r="SA3" s="208" t="s">
        <v>637</v>
      </c>
      <c r="SB3" s="208" t="s">
        <v>638</v>
      </c>
      <c r="SC3" s="208" t="s">
        <v>639</v>
      </c>
      <c r="SD3" s="208" t="s">
        <v>640</v>
      </c>
      <c r="SE3" s="208" t="s">
        <v>641</v>
      </c>
      <c r="SF3" s="208" t="s">
        <v>642</v>
      </c>
      <c r="SG3" s="208" t="s">
        <v>643</v>
      </c>
      <c r="SH3" s="208" t="s">
        <v>644</v>
      </c>
      <c r="SI3" s="208" t="s">
        <v>645</v>
      </c>
      <c r="SJ3" s="208" t="s">
        <v>646</v>
      </c>
      <c r="SK3" s="208" t="s">
        <v>647</v>
      </c>
      <c r="SL3" s="208" t="s">
        <v>648</v>
      </c>
      <c r="SM3" s="208" t="s">
        <v>649</v>
      </c>
      <c r="SN3" s="208" t="s">
        <v>650</v>
      </c>
      <c r="SO3" s="208" t="s">
        <v>651</v>
      </c>
      <c r="SP3" s="208" t="s">
        <v>652</v>
      </c>
      <c r="SQ3" s="208" t="s">
        <v>653</v>
      </c>
      <c r="SR3" s="208" t="s">
        <v>654</v>
      </c>
      <c r="SS3" s="208" t="s">
        <v>655</v>
      </c>
      <c r="ST3" s="208" t="s">
        <v>656</v>
      </c>
      <c r="SU3" s="208" t="s">
        <v>657</v>
      </c>
      <c r="SV3" s="208" t="s">
        <v>658</v>
      </c>
      <c r="SW3" s="208" t="s">
        <v>659</v>
      </c>
      <c r="SX3" s="208" t="s">
        <v>660</v>
      </c>
      <c r="SY3" s="208" t="s">
        <v>661</v>
      </c>
      <c r="SZ3" s="208" t="s">
        <v>662</v>
      </c>
      <c r="TA3" s="208" t="s">
        <v>663</v>
      </c>
      <c r="TB3" s="208" t="s">
        <v>664</v>
      </c>
      <c r="TC3" s="208" t="s">
        <v>665</v>
      </c>
      <c r="TD3" s="208" t="s">
        <v>666</v>
      </c>
      <c r="TE3" s="208" t="s">
        <v>667</v>
      </c>
      <c r="TF3" s="208" t="s">
        <v>668</v>
      </c>
      <c r="TG3" s="208" t="s">
        <v>669</v>
      </c>
      <c r="TH3" s="208" t="s">
        <v>670</v>
      </c>
      <c r="TI3" s="208" t="s">
        <v>671</v>
      </c>
      <c r="TJ3" s="208" t="s">
        <v>672</v>
      </c>
      <c r="TK3" s="208" t="s">
        <v>673</v>
      </c>
      <c r="TL3" s="208" t="s">
        <v>674</v>
      </c>
      <c r="TM3" s="208" t="s">
        <v>675</v>
      </c>
      <c r="TN3" s="208" t="s">
        <v>676</v>
      </c>
      <c r="TO3" s="208" t="s">
        <v>677</v>
      </c>
      <c r="TP3" s="208" t="s">
        <v>678</v>
      </c>
      <c r="TQ3" s="208" t="s">
        <v>679</v>
      </c>
      <c r="TR3" s="208" t="s">
        <v>680</v>
      </c>
      <c r="TS3" s="208" t="s">
        <v>681</v>
      </c>
      <c r="TT3" s="208" t="s">
        <v>682</v>
      </c>
      <c r="TU3" s="208" t="s">
        <v>683</v>
      </c>
      <c r="TV3" s="208" t="s">
        <v>684</v>
      </c>
      <c r="TW3" s="208" t="s">
        <v>685</v>
      </c>
      <c r="TX3" s="208" t="s">
        <v>686</v>
      </c>
      <c r="TY3" s="208" t="s">
        <v>687</v>
      </c>
      <c r="TZ3" s="208" t="s">
        <v>688</v>
      </c>
      <c r="UA3" s="208" t="s">
        <v>689</v>
      </c>
      <c r="UB3" s="208" t="s">
        <v>690</v>
      </c>
      <c r="UC3" s="208" t="s">
        <v>691</v>
      </c>
      <c r="UD3" s="208" t="s">
        <v>692</v>
      </c>
      <c r="UE3" s="208" t="s">
        <v>693</v>
      </c>
      <c r="UF3" s="208" t="s">
        <v>694</v>
      </c>
      <c r="UG3" s="208" t="s">
        <v>695</v>
      </c>
      <c r="UH3" s="208" t="s">
        <v>696</v>
      </c>
      <c r="UI3" s="208" t="s">
        <v>697</v>
      </c>
      <c r="UJ3" s="208" t="s">
        <v>698</v>
      </c>
      <c r="UK3" s="208" t="s">
        <v>699</v>
      </c>
      <c r="UL3" s="208" t="s">
        <v>700</v>
      </c>
      <c r="UM3" s="208" t="s">
        <v>701</v>
      </c>
      <c r="UN3" s="208" t="s">
        <v>702</v>
      </c>
      <c r="UO3" s="208" t="s">
        <v>703</v>
      </c>
      <c r="UP3" s="208" t="s">
        <v>704</v>
      </c>
      <c r="UQ3" s="208" t="s">
        <v>705</v>
      </c>
      <c r="UR3" s="208" t="s">
        <v>706</v>
      </c>
      <c r="US3" s="208" t="s">
        <v>707</v>
      </c>
      <c r="UT3" s="208" t="s">
        <v>708</v>
      </c>
      <c r="UU3" s="208" t="s">
        <v>709</v>
      </c>
      <c r="UV3" s="208" t="s">
        <v>710</v>
      </c>
      <c r="UW3" s="208" t="s">
        <v>711</v>
      </c>
      <c r="UX3" s="208" t="s">
        <v>712</v>
      </c>
      <c r="UY3" s="208" t="s">
        <v>713</v>
      </c>
      <c r="UZ3" s="208" t="s">
        <v>714</v>
      </c>
      <c r="VA3" s="208" t="s">
        <v>715</v>
      </c>
      <c r="VB3" s="208" t="s">
        <v>716</v>
      </c>
      <c r="VC3" s="208" t="s">
        <v>717</v>
      </c>
      <c r="VD3" s="208" t="s">
        <v>718</v>
      </c>
      <c r="VE3" s="208" t="s">
        <v>719</v>
      </c>
      <c r="VF3" s="208" t="s">
        <v>720</v>
      </c>
      <c r="VG3" s="208" t="s">
        <v>721</v>
      </c>
      <c r="VH3" s="208" t="s">
        <v>722</v>
      </c>
      <c r="VI3" s="208" t="s">
        <v>723</v>
      </c>
      <c r="VJ3" s="208" t="s">
        <v>724</v>
      </c>
      <c r="VK3" s="208" t="s">
        <v>725</v>
      </c>
      <c r="VL3" s="208" t="s">
        <v>726</v>
      </c>
      <c r="VM3" s="208" t="s">
        <v>727</v>
      </c>
      <c r="VN3" s="208" t="s">
        <v>728</v>
      </c>
      <c r="VO3" s="208" t="s">
        <v>729</v>
      </c>
      <c r="VP3" s="208" t="s">
        <v>730</v>
      </c>
      <c r="VQ3" s="208" t="s">
        <v>731</v>
      </c>
      <c r="VR3" s="208" t="s">
        <v>732</v>
      </c>
      <c r="VS3" s="208" t="s">
        <v>733</v>
      </c>
      <c r="VT3" s="208" t="s">
        <v>734</v>
      </c>
      <c r="VU3" s="208" t="s">
        <v>735</v>
      </c>
      <c r="VV3" s="208" t="s">
        <v>736</v>
      </c>
      <c r="VW3" s="208" t="s">
        <v>737</v>
      </c>
      <c r="VX3" s="208" t="s">
        <v>738</v>
      </c>
      <c r="VY3" s="208" t="s">
        <v>739</v>
      </c>
      <c r="VZ3" s="208" t="s">
        <v>740</v>
      </c>
      <c r="WA3" s="208" t="s">
        <v>741</v>
      </c>
      <c r="WB3" s="208" t="s">
        <v>742</v>
      </c>
      <c r="WC3" s="208" t="s">
        <v>743</v>
      </c>
      <c r="WD3" s="208" t="s">
        <v>744</v>
      </c>
      <c r="WE3" s="208" t="s">
        <v>745</v>
      </c>
      <c r="WF3" s="208" t="s">
        <v>746</v>
      </c>
      <c r="WG3" s="208" t="s">
        <v>747</v>
      </c>
      <c r="WH3" s="208" t="s">
        <v>748</v>
      </c>
      <c r="WI3" s="208" t="s">
        <v>749</v>
      </c>
      <c r="WJ3" s="208" t="s">
        <v>750</v>
      </c>
      <c r="WK3" s="208" t="s">
        <v>751</v>
      </c>
      <c r="WL3" s="208" t="s">
        <v>752</v>
      </c>
      <c r="WM3" s="208" t="s">
        <v>753</v>
      </c>
      <c r="WN3" s="208" t="s">
        <v>754</v>
      </c>
      <c r="WO3" s="208" t="s">
        <v>755</v>
      </c>
      <c r="WP3" s="208" t="s">
        <v>756</v>
      </c>
      <c r="WQ3" s="208" t="s">
        <v>757</v>
      </c>
      <c r="WR3" s="208" t="s">
        <v>758</v>
      </c>
      <c r="WS3" s="208" t="s">
        <v>759</v>
      </c>
      <c r="WT3" s="208" t="s">
        <v>760</v>
      </c>
      <c r="WU3" s="208" t="s">
        <v>761</v>
      </c>
      <c r="WV3" s="208" t="s">
        <v>762</v>
      </c>
      <c r="WW3" s="208" t="s">
        <v>763</v>
      </c>
      <c r="WX3" s="208" t="s">
        <v>764</v>
      </c>
      <c r="WY3" s="208" t="s">
        <v>765</v>
      </c>
      <c r="WZ3" s="208" t="s">
        <v>766</v>
      </c>
      <c r="XA3" s="208" t="s">
        <v>767</v>
      </c>
      <c r="XB3" s="208" t="s">
        <v>768</v>
      </c>
      <c r="XC3" s="208" t="s">
        <v>769</v>
      </c>
      <c r="XD3" s="208" t="s">
        <v>770</v>
      </c>
      <c r="XE3" s="208" t="s">
        <v>771</v>
      </c>
      <c r="XF3" s="208" t="s">
        <v>772</v>
      </c>
      <c r="XG3" s="208" t="s">
        <v>773</v>
      </c>
      <c r="XH3" s="208" t="s">
        <v>774</v>
      </c>
      <c r="XI3" s="208" t="s">
        <v>775</v>
      </c>
      <c r="XJ3" s="208" t="s">
        <v>776</v>
      </c>
      <c r="XK3" s="208" t="s">
        <v>777</v>
      </c>
      <c r="XL3" s="208" t="s">
        <v>778</v>
      </c>
      <c r="XM3" s="208" t="s">
        <v>779</v>
      </c>
      <c r="XN3" s="208" t="s">
        <v>780</v>
      </c>
      <c r="XO3" s="208" t="s">
        <v>781</v>
      </c>
      <c r="XP3" s="208" t="s">
        <v>782</v>
      </c>
      <c r="XQ3" s="208" t="s">
        <v>783</v>
      </c>
      <c r="XR3" s="208" t="s">
        <v>784</v>
      </c>
      <c r="XS3" s="208" t="s">
        <v>785</v>
      </c>
      <c r="XT3" s="208" t="s">
        <v>786</v>
      </c>
      <c r="XU3" s="208" t="s">
        <v>787</v>
      </c>
      <c r="XV3" s="208" t="s">
        <v>788</v>
      </c>
      <c r="XW3" s="208" t="s">
        <v>789</v>
      </c>
      <c r="XX3" s="208" t="s">
        <v>790</v>
      </c>
      <c r="XY3" s="208" t="s">
        <v>791</v>
      </c>
      <c r="XZ3" s="208" t="s">
        <v>792</v>
      </c>
      <c r="YA3" s="208" t="s">
        <v>793</v>
      </c>
      <c r="YB3" s="208" t="s">
        <v>794</v>
      </c>
      <c r="YC3" s="208" t="s">
        <v>795</v>
      </c>
      <c r="YD3" s="208" t="s">
        <v>796</v>
      </c>
      <c r="YE3" s="208" t="s">
        <v>797</v>
      </c>
      <c r="YF3" s="208" t="s">
        <v>798</v>
      </c>
      <c r="YG3" s="208" t="s">
        <v>799</v>
      </c>
      <c r="YH3" s="208" t="s">
        <v>800</v>
      </c>
      <c r="YI3" s="208" t="s">
        <v>801</v>
      </c>
      <c r="YJ3" s="208" t="s">
        <v>802</v>
      </c>
      <c r="YK3" s="208" t="s">
        <v>803</v>
      </c>
      <c r="YL3" s="208" t="s">
        <v>804</v>
      </c>
      <c r="YM3" s="208" t="s">
        <v>805</v>
      </c>
      <c r="YN3" s="208" t="s">
        <v>806</v>
      </c>
      <c r="YO3" s="208" t="s">
        <v>807</v>
      </c>
      <c r="YP3" s="208" t="s">
        <v>808</v>
      </c>
      <c r="YQ3" s="208" t="s">
        <v>809</v>
      </c>
      <c r="YR3" s="208" t="s">
        <v>810</v>
      </c>
      <c r="YS3" s="208" t="s">
        <v>811</v>
      </c>
      <c r="YT3" s="208" t="s">
        <v>812</v>
      </c>
      <c r="YU3" s="208" t="s">
        <v>813</v>
      </c>
      <c r="YV3" s="208" t="s">
        <v>814</v>
      </c>
      <c r="YW3" s="208" t="s">
        <v>815</v>
      </c>
      <c r="YX3" s="208" t="s">
        <v>816</v>
      </c>
      <c r="YY3" s="208" t="s">
        <v>817</v>
      </c>
      <c r="YZ3" s="208" t="s">
        <v>818</v>
      </c>
      <c r="ZA3" s="208" t="s">
        <v>819</v>
      </c>
      <c r="ZB3" s="208" t="s">
        <v>820</v>
      </c>
      <c r="ZC3" s="208" t="s">
        <v>821</v>
      </c>
      <c r="ZD3" s="208" t="s">
        <v>822</v>
      </c>
      <c r="ZE3" s="208" t="s">
        <v>823</v>
      </c>
      <c r="ZF3" s="208" t="s">
        <v>824</v>
      </c>
      <c r="ZG3" s="208" t="s">
        <v>825</v>
      </c>
      <c r="ZH3" s="208" t="s">
        <v>826</v>
      </c>
      <c r="ZI3" s="208" t="s">
        <v>827</v>
      </c>
      <c r="ZJ3" s="208" t="s">
        <v>828</v>
      </c>
      <c r="ZK3" s="208" t="s">
        <v>829</v>
      </c>
      <c r="ZL3" s="208" t="s">
        <v>830</v>
      </c>
      <c r="ZM3" s="208" t="s">
        <v>831</v>
      </c>
      <c r="ZN3" s="208" t="s">
        <v>832</v>
      </c>
      <c r="ZO3" s="208" t="s">
        <v>833</v>
      </c>
      <c r="ZP3" s="208" t="s">
        <v>834</v>
      </c>
      <c r="ZQ3" s="208" t="s">
        <v>835</v>
      </c>
      <c r="ZR3" s="208" t="s">
        <v>836</v>
      </c>
      <c r="ZS3" s="208" t="s">
        <v>837</v>
      </c>
      <c r="ZT3" s="208" t="s">
        <v>838</v>
      </c>
      <c r="ZU3" s="208" t="s">
        <v>839</v>
      </c>
      <c r="ZV3" s="208" t="s">
        <v>840</v>
      </c>
      <c r="ZW3" s="208" t="s">
        <v>841</v>
      </c>
      <c r="ZX3" s="208" t="s">
        <v>842</v>
      </c>
      <c r="ZY3" s="208" t="s">
        <v>843</v>
      </c>
      <c r="ZZ3" s="208" t="s">
        <v>844</v>
      </c>
      <c r="AAA3" s="208" t="s">
        <v>845</v>
      </c>
      <c r="AAB3" s="208" t="s">
        <v>846</v>
      </c>
      <c r="AAC3" s="208" t="s">
        <v>847</v>
      </c>
      <c r="AAD3" s="208" t="s">
        <v>848</v>
      </c>
      <c r="AAE3" s="208" t="s">
        <v>849</v>
      </c>
      <c r="AAF3" s="208" t="s">
        <v>850</v>
      </c>
      <c r="AAG3" s="208" t="s">
        <v>851</v>
      </c>
      <c r="AAH3" s="208" t="s">
        <v>852</v>
      </c>
      <c r="AAI3" s="208" t="s">
        <v>853</v>
      </c>
      <c r="AAJ3" s="208" t="s">
        <v>854</v>
      </c>
      <c r="AAK3" s="208" t="s">
        <v>855</v>
      </c>
      <c r="AAL3" s="208" t="s">
        <v>856</v>
      </c>
      <c r="AAM3" s="208" t="s">
        <v>857</v>
      </c>
      <c r="AAN3" s="208" t="s">
        <v>858</v>
      </c>
      <c r="AAO3" s="208" t="s">
        <v>859</v>
      </c>
      <c r="AAP3" s="208" t="s">
        <v>860</v>
      </c>
      <c r="AAQ3" s="208" t="s">
        <v>861</v>
      </c>
      <c r="AAR3" s="208" t="s">
        <v>862</v>
      </c>
      <c r="AAS3" s="208" t="s">
        <v>863</v>
      </c>
      <c r="AAT3" s="208" t="s">
        <v>864</v>
      </c>
      <c r="AAU3" s="208" t="s">
        <v>865</v>
      </c>
      <c r="AAV3" s="208" t="s">
        <v>866</v>
      </c>
      <c r="AAW3" s="208" t="s">
        <v>867</v>
      </c>
      <c r="AAX3" s="208" t="s">
        <v>868</v>
      </c>
      <c r="AAY3" s="208" t="s">
        <v>869</v>
      </c>
      <c r="AAZ3" s="208" t="s">
        <v>870</v>
      </c>
      <c r="ABA3" s="208" t="s">
        <v>871</v>
      </c>
      <c r="ABB3" s="208" t="s">
        <v>872</v>
      </c>
      <c r="ABC3" s="208" t="s">
        <v>873</v>
      </c>
      <c r="ABD3" s="208" t="s">
        <v>874</v>
      </c>
      <c r="ABE3" s="208" t="s">
        <v>875</v>
      </c>
      <c r="ABF3" s="208" t="s">
        <v>876</v>
      </c>
      <c r="ABG3" s="208" t="s">
        <v>877</v>
      </c>
      <c r="ABH3" s="208" t="s">
        <v>878</v>
      </c>
      <c r="ABI3" s="208" t="s">
        <v>879</v>
      </c>
      <c r="ABJ3" s="208" t="s">
        <v>880</v>
      </c>
      <c r="ABK3" s="208" t="s">
        <v>881</v>
      </c>
      <c r="ABL3" s="208" t="s">
        <v>882</v>
      </c>
      <c r="ABM3" s="208" t="s">
        <v>883</v>
      </c>
      <c r="ABN3" s="208" t="s">
        <v>884</v>
      </c>
      <c r="ABO3" s="208" t="s">
        <v>885</v>
      </c>
      <c r="ABP3" s="208" t="s">
        <v>886</v>
      </c>
      <c r="ABQ3" s="208" t="s">
        <v>887</v>
      </c>
      <c r="ABR3" s="208" t="s">
        <v>888</v>
      </c>
      <c r="ABS3" s="208" t="s">
        <v>889</v>
      </c>
      <c r="ABT3" s="208" t="s">
        <v>890</v>
      </c>
      <c r="ABU3" s="208" t="s">
        <v>891</v>
      </c>
      <c r="ABV3" s="208" t="s">
        <v>892</v>
      </c>
      <c r="ABW3" s="208" t="s">
        <v>893</v>
      </c>
      <c r="ABX3" s="208" t="s">
        <v>894</v>
      </c>
      <c r="ABY3" s="208" t="s">
        <v>895</v>
      </c>
      <c r="ABZ3" s="208" t="s">
        <v>896</v>
      </c>
      <c r="ACA3" s="208" t="s">
        <v>897</v>
      </c>
      <c r="ACB3" s="208" t="s">
        <v>898</v>
      </c>
      <c r="ACC3" s="208" t="s">
        <v>899</v>
      </c>
      <c r="ACD3" s="208" t="s">
        <v>900</v>
      </c>
      <c r="ACE3" s="208" t="s">
        <v>901</v>
      </c>
      <c r="ACF3" s="208" t="s">
        <v>902</v>
      </c>
      <c r="ACG3" s="208" t="s">
        <v>903</v>
      </c>
      <c r="ACH3" s="208" t="s">
        <v>904</v>
      </c>
      <c r="ACI3" s="208" t="s">
        <v>905</v>
      </c>
      <c r="ACJ3" s="208" t="s">
        <v>906</v>
      </c>
      <c r="ACK3" s="208" t="s">
        <v>907</v>
      </c>
      <c r="ACL3" s="208" t="s">
        <v>908</v>
      </c>
      <c r="ACM3" s="208" t="s">
        <v>909</v>
      </c>
      <c r="ACN3" s="208" t="s">
        <v>910</v>
      </c>
      <c r="ACO3" s="208" t="s">
        <v>911</v>
      </c>
      <c r="ACP3" s="208" t="s">
        <v>912</v>
      </c>
      <c r="ACQ3" s="208" t="s">
        <v>913</v>
      </c>
      <c r="ACR3" s="208" t="s">
        <v>914</v>
      </c>
      <c r="ACS3" s="208" t="s">
        <v>915</v>
      </c>
      <c r="ACT3" s="208" t="s">
        <v>916</v>
      </c>
      <c r="ACU3" s="208" t="s">
        <v>917</v>
      </c>
      <c r="ACV3" s="208" t="s">
        <v>918</v>
      </c>
      <c r="ACW3" s="208" t="s">
        <v>919</v>
      </c>
      <c r="ACX3" s="208" t="s">
        <v>920</v>
      </c>
      <c r="ACY3" s="208" t="s">
        <v>921</v>
      </c>
      <c r="ACZ3" s="208" t="s">
        <v>922</v>
      </c>
      <c r="ADA3" s="208" t="s">
        <v>923</v>
      </c>
      <c r="ADB3" s="208" t="s">
        <v>924</v>
      </c>
      <c r="ADC3" s="208" t="s">
        <v>925</v>
      </c>
      <c r="ADD3" s="208" t="s">
        <v>926</v>
      </c>
      <c r="ADE3" s="208" t="s">
        <v>927</v>
      </c>
      <c r="ADF3" s="208" t="s">
        <v>928</v>
      </c>
      <c r="ADG3" s="208" t="s">
        <v>929</v>
      </c>
      <c r="ADH3" s="208" t="s">
        <v>930</v>
      </c>
      <c r="ADI3" s="208" t="s">
        <v>931</v>
      </c>
      <c r="ADJ3" s="208" t="s">
        <v>932</v>
      </c>
      <c r="ADK3" s="208" t="s">
        <v>933</v>
      </c>
      <c r="ADL3" s="208" t="s">
        <v>934</v>
      </c>
      <c r="ADM3" s="208" t="s">
        <v>935</v>
      </c>
      <c r="ADN3" s="208" t="s">
        <v>936</v>
      </c>
      <c r="ADO3" s="208" t="s">
        <v>937</v>
      </c>
      <c r="ADP3" s="208" t="s">
        <v>938</v>
      </c>
      <c r="ADQ3" s="208" t="s">
        <v>939</v>
      </c>
      <c r="ADR3" s="208" t="s">
        <v>940</v>
      </c>
      <c r="ADS3" s="208" t="s">
        <v>941</v>
      </c>
      <c r="ADT3" s="208" t="s">
        <v>942</v>
      </c>
      <c r="ADU3" s="208" t="s">
        <v>943</v>
      </c>
      <c r="ADV3" s="208" t="s">
        <v>944</v>
      </c>
      <c r="ADW3" s="208" t="s">
        <v>945</v>
      </c>
      <c r="ADX3" s="208" t="s">
        <v>946</v>
      </c>
      <c r="ADY3" s="208" t="s">
        <v>947</v>
      </c>
      <c r="ADZ3" s="208" t="s">
        <v>948</v>
      </c>
      <c r="AEA3" s="208" t="s">
        <v>949</v>
      </c>
      <c r="AEB3" s="208" t="s">
        <v>950</v>
      </c>
      <c r="AEC3" s="208" t="s">
        <v>951</v>
      </c>
      <c r="AED3" s="208" t="s">
        <v>952</v>
      </c>
      <c r="AEE3" s="208" t="s">
        <v>953</v>
      </c>
      <c r="AEF3" s="208" t="s">
        <v>954</v>
      </c>
      <c r="AEG3" s="208" t="s">
        <v>955</v>
      </c>
      <c r="AEH3" s="208" t="s">
        <v>956</v>
      </c>
      <c r="AEI3" s="208" t="s">
        <v>957</v>
      </c>
      <c r="AEJ3" s="208" t="s">
        <v>958</v>
      </c>
      <c r="AEK3" s="208" t="s">
        <v>959</v>
      </c>
      <c r="AEL3" s="208" t="s">
        <v>960</v>
      </c>
      <c r="AEM3" s="208" t="s">
        <v>961</v>
      </c>
      <c r="AEN3" s="208" t="s">
        <v>962</v>
      </c>
      <c r="AEO3" s="208" t="s">
        <v>963</v>
      </c>
      <c r="AEP3" s="208" t="s">
        <v>964</v>
      </c>
      <c r="AEQ3" s="208" t="s">
        <v>965</v>
      </c>
      <c r="AER3" s="208" t="s">
        <v>966</v>
      </c>
      <c r="AES3" s="208" t="s">
        <v>967</v>
      </c>
      <c r="AET3" s="208" t="s">
        <v>968</v>
      </c>
      <c r="AEU3" s="208" t="s">
        <v>969</v>
      </c>
      <c r="AEV3" s="208" t="s">
        <v>970</v>
      </c>
      <c r="AEW3" s="208" t="s">
        <v>971</v>
      </c>
      <c r="AEX3" s="208" t="s">
        <v>972</v>
      </c>
      <c r="AEY3" s="208" t="s">
        <v>973</v>
      </c>
      <c r="AEZ3" s="208" t="s">
        <v>974</v>
      </c>
      <c r="AFA3" s="208" t="s">
        <v>975</v>
      </c>
      <c r="AFB3" s="208" t="s">
        <v>976</v>
      </c>
      <c r="AFC3" s="208" t="s">
        <v>977</v>
      </c>
      <c r="AFD3" s="208" t="s">
        <v>978</v>
      </c>
      <c r="AFE3" s="208" t="s">
        <v>979</v>
      </c>
      <c r="AFF3" s="208" t="s">
        <v>980</v>
      </c>
      <c r="AFG3" s="208" t="s">
        <v>981</v>
      </c>
      <c r="AFH3" s="208" t="s">
        <v>982</v>
      </c>
      <c r="AFI3" s="208" t="s">
        <v>983</v>
      </c>
      <c r="AFJ3" s="208" t="s">
        <v>984</v>
      </c>
      <c r="AFK3" s="208" t="s">
        <v>985</v>
      </c>
      <c r="AFL3" s="208" t="s">
        <v>986</v>
      </c>
      <c r="AFM3" s="208" t="s">
        <v>987</v>
      </c>
      <c r="AFN3" s="208" t="s">
        <v>988</v>
      </c>
      <c r="AFO3" s="208" t="s">
        <v>989</v>
      </c>
      <c r="AFP3" s="208" t="s">
        <v>990</v>
      </c>
      <c r="AFQ3" s="208" t="s">
        <v>991</v>
      </c>
      <c r="AFR3" s="208" t="s">
        <v>992</v>
      </c>
      <c r="AFS3" s="208" t="s">
        <v>993</v>
      </c>
      <c r="AFT3" s="208" t="s">
        <v>994</v>
      </c>
      <c r="AFU3" s="208" t="s">
        <v>995</v>
      </c>
      <c r="AFV3" s="208" t="s">
        <v>996</v>
      </c>
      <c r="AFW3" s="208" t="s">
        <v>997</v>
      </c>
      <c r="AFX3" s="208" t="s">
        <v>998</v>
      </c>
      <c r="AFY3" s="208" t="s">
        <v>999</v>
      </c>
      <c r="AFZ3" s="208" t="s">
        <v>1000</v>
      </c>
      <c r="AGA3" s="208" t="s">
        <v>1001</v>
      </c>
      <c r="AGB3" s="208" t="s">
        <v>1002</v>
      </c>
      <c r="AGC3" s="208" t="s">
        <v>1003</v>
      </c>
      <c r="AGD3" s="208" t="s">
        <v>1004</v>
      </c>
      <c r="AGE3" s="208" t="s">
        <v>1005</v>
      </c>
      <c r="AGF3" s="208" t="s">
        <v>1006</v>
      </c>
      <c r="AGG3" s="208" t="s">
        <v>1007</v>
      </c>
      <c r="AGH3" s="208" t="s">
        <v>1008</v>
      </c>
      <c r="AGI3" s="208" t="s">
        <v>1009</v>
      </c>
      <c r="AGJ3" s="208" t="s">
        <v>1010</v>
      </c>
      <c r="AGK3" s="208" t="s">
        <v>1011</v>
      </c>
      <c r="AGL3" s="208" t="s">
        <v>1012</v>
      </c>
      <c r="AGM3" s="208" t="s">
        <v>1013</v>
      </c>
      <c r="AGN3" s="208" t="s">
        <v>1014</v>
      </c>
      <c r="AGO3" s="208" t="s">
        <v>1015</v>
      </c>
      <c r="AGP3" s="208" t="s">
        <v>1016</v>
      </c>
      <c r="AGQ3" s="208" t="s">
        <v>1017</v>
      </c>
      <c r="AGR3" s="208" t="s">
        <v>1018</v>
      </c>
      <c r="AGS3" s="208" t="s">
        <v>1019</v>
      </c>
      <c r="AGT3" s="208" t="s">
        <v>1020</v>
      </c>
      <c r="AGU3" s="208" t="s">
        <v>1021</v>
      </c>
      <c r="AGV3" s="208" t="s">
        <v>1022</v>
      </c>
      <c r="AGW3" s="208" t="s">
        <v>1023</v>
      </c>
      <c r="AGX3" s="208" t="s">
        <v>1024</v>
      </c>
      <c r="AGY3" s="208" t="s">
        <v>1025</v>
      </c>
      <c r="AGZ3" s="208" t="s">
        <v>1026</v>
      </c>
      <c r="AHA3" s="208" t="s">
        <v>1027</v>
      </c>
      <c r="AHB3" s="208" t="s">
        <v>1028</v>
      </c>
      <c r="AHC3" s="208" t="s">
        <v>1029</v>
      </c>
      <c r="AHD3" s="208" t="s">
        <v>1030</v>
      </c>
      <c r="AHE3" s="208" t="s">
        <v>1031</v>
      </c>
      <c r="AHF3" s="208" t="s">
        <v>1032</v>
      </c>
      <c r="AHG3" s="208" t="s">
        <v>1033</v>
      </c>
      <c r="AHH3" s="208" t="s">
        <v>1034</v>
      </c>
      <c r="AHI3" s="208" t="s">
        <v>1035</v>
      </c>
      <c r="AHJ3" s="208" t="s">
        <v>1036</v>
      </c>
      <c r="AHK3" s="208" t="s">
        <v>1037</v>
      </c>
      <c r="AHL3" s="208" t="s">
        <v>1038</v>
      </c>
      <c r="AHM3" s="208" t="s">
        <v>1039</v>
      </c>
      <c r="AHN3" s="208" t="s">
        <v>1040</v>
      </c>
      <c r="AHO3" s="208" t="s">
        <v>1041</v>
      </c>
      <c r="AHP3" s="208" t="s">
        <v>1042</v>
      </c>
      <c r="AHQ3" s="208" t="s">
        <v>1043</v>
      </c>
      <c r="AHR3" s="208" t="s">
        <v>1044</v>
      </c>
      <c r="AHS3" s="208" t="s">
        <v>1045</v>
      </c>
      <c r="AHT3" s="208" t="s">
        <v>1046</v>
      </c>
      <c r="AHU3" s="208" t="s">
        <v>1047</v>
      </c>
      <c r="AHV3" s="208" t="s">
        <v>1048</v>
      </c>
      <c r="AHW3" s="208" t="s">
        <v>1049</v>
      </c>
      <c r="AHX3" s="208" t="s">
        <v>1050</v>
      </c>
      <c r="AHY3" s="208" t="s">
        <v>1051</v>
      </c>
      <c r="AHZ3" s="208" t="s">
        <v>1052</v>
      </c>
      <c r="AIA3" s="208" t="s">
        <v>1053</v>
      </c>
      <c r="AIB3" s="208" t="s">
        <v>1054</v>
      </c>
      <c r="AIC3" s="208" t="s">
        <v>1055</v>
      </c>
      <c r="AID3" s="208" t="s">
        <v>1056</v>
      </c>
      <c r="AIE3" s="208" t="s">
        <v>1057</v>
      </c>
      <c r="AIF3" s="208" t="s">
        <v>1058</v>
      </c>
      <c r="AIG3" s="208" t="s">
        <v>1059</v>
      </c>
      <c r="AIH3" s="208" t="s">
        <v>1060</v>
      </c>
      <c r="AII3" s="208" t="s">
        <v>1061</v>
      </c>
      <c r="AIJ3" s="208" t="s">
        <v>1062</v>
      </c>
      <c r="AIK3" s="208" t="s">
        <v>1063</v>
      </c>
      <c r="AIL3" s="208" t="s">
        <v>1064</v>
      </c>
      <c r="AIM3" s="208" t="s">
        <v>1065</v>
      </c>
      <c r="AIN3" s="208" t="s">
        <v>1066</v>
      </c>
      <c r="AIO3" s="208" t="s">
        <v>1067</v>
      </c>
      <c r="AIP3" s="208" t="s">
        <v>1068</v>
      </c>
      <c r="AIQ3" s="208" t="s">
        <v>1069</v>
      </c>
      <c r="AIR3" s="208" t="s">
        <v>1070</v>
      </c>
      <c r="AIS3" s="208" t="s">
        <v>1071</v>
      </c>
      <c r="AIT3" s="208" t="s">
        <v>1072</v>
      </c>
      <c r="AIU3" s="208" t="s">
        <v>1073</v>
      </c>
      <c r="AIV3" s="208" t="s">
        <v>1074</v>
      </c>
      <c r="AIW3" s="208" t="s">
        <v>1075</v>
      </c>
      <c r="AIX3" s="208" t="s">
        <v>1076</v>
      </c>
      <c r="AIY3" s="208" t="s">
        <v>1077</v>
      </c>
      <c r="AIZ3" s="208" t="s">
        <v>1078</v>
      </c>
      <c r="AJA3" s="208" t="s">
        <v>1079</v>
      </c>
      <c r="AJB3" s="208" t="s">
        <v>1080</v>
      </c>
      <c r="AJC3" s="208" t="s">
        <v>1081</v>
      </c>
      <c r="AJD3" s="208" t="s">
        <v>1082</v>
      </c>
      <c r="AJE3" s="208" t="s">
        <v>1083</v>
      </c>
      <c r="AJF3" s="208" t="s">
        <v>1084</v>
      </c>
      <c r="AJG3" s="208" t="s">
        <v>1085</v>
      </c>
      <c r="AJH3" s="208" t="s">
        <v>1086</v>
      </c>
      <c r="AJI3" s="208" t="s">
        <v>1087</v>
      </c>
      <c r="AJJ3" s="208" t="s">
        <v>1088</v>
      </c>
      <c r="AJK3" s="208" t="s">
        <v>1089</v>
      </c>
      <c r="AJL3" s="208" t="s">
        <v>1090</v>
      </c>
      <c r="AJM3" s="208" t="s">
        <v>1091</v>
      </c>
      <c r="AJN3" s="208" t="s">
        <v>1092</v>
      </c>
      <c r="AJO3" s="208" t="s">
        <v>1093</v>
      </c>
      <c r="AJP3" s="208" t="s">
        <v>1094</v>
      </c>
      <c r="AJQ3" s="208" t="s">
        <v>1095</v>
      </c>
      <c r="AJR3" s="208" t="s">
        <v>1096</v>
      </c>
      <c r="AJS3" s="208" t="s">
        <v>1097</v>
      </c>
      <c r="AJT3" s="208" t="s">
        <v>1098</v>
      </c>
      <c r="AJU3" s="208" t="s">
        <v>1099</v>
      </c>
      <c r="AJV3" s="208" t="s">
        <v>1100</v>
      </c>
      <c r="AJW3" s="208" t="s">
        <v>1101</v>
      </c>
      <c r="AJX3" s="208" t="s">
        <v>1102</v>
      </c>
      <c r="AJY3" s="208" t="s">
        <v>1103</v>
      </c>
      <c r="AJZ3" s="208" t="s">
        <v>1104</v>
      </c>
      <c r="AKA3" s="208" t="s">
        <v>1105</v>
      </c>
      <c r="AKB3" s="208" t="s">
        <v>1106</v>
      </c>
      <c r="AKC3" s="208" t="s">
        <v>1107</v>
      </c>
      <c r="AKD3" s="208" t="s">
        <v>1108</v>
      </c>
      <c r="AKE3" s="208" t="s">
        <v>1109</v>
      </c>
      <c r="AKF3" s="208" t="s">
        <v>1110</v>
      </c>
      <c r="AKG3" s="208" t="s">
        <v>1111</v>
      </c>
      <c r="AKH3" s="208" t="s">
        <v>1112</v>
      </c>
      <c r="AKI3" s="208" t="s">
        <v>1113</v>
      </c>
      <c r="AKJ3" s="208" t="s">
        <v>1114</v>
      </c>
      <c r="AKK3" s="208" t="s">
        <v>1115</v>
      </c>
      <c r="AKL3" s="208" t="s">
        <v>1116</v>
      </c>
      <c r="AKM3" s="208" t="s">
        <v>1117</v>
      </c>
      <c r="AKN3" s="208" t="s">
        <v>1118</v>
      </c>
      <c r="AKO3" s="208" t="s">
        <v>1119</v>
      </c>
      <c r="AKP3" s="208" t="s">
        <v>1120</v>
      </c>
      <c r="AKQ3" s="208" t="s">
        <v>1121</v>
      </c>
      <c r="AKR3" s="208" t="s">
        <v>1122</v>
      </c>
      <c r="AKS3" s="208" t="s">
        <v>1123</v>
      </c>
      <c r="AKT3" s="208" t="s">
        <v>1124</v>
      </c>
      <c r="AKU3" s="208" t="s">
        <v>1125</v>
      </c>
      <c r="AKV3" s="208" t="s">
        <v>1126</v>
      </c>
      <c r="AKW3" s="208" t="s">
        <v>1127</v>
      </c>
      <c r="AKX3" s="208" t="s">
        <v>1128</v>
      </c>
      <c r="AKY3" s="208" t="s">
        <v>1129</v>
      </c>
      <c r="AKZ3" s="208" t="s">
        <v>1130</v>
      </c>
      <c r="ALA3" s="208" t="s">
        <v>1131</v>
      </c>
      <c r="ALB3" s="208" t="s">
        <v>1132</v>
      </c>
      <c r="ALC3" s="208" t="s">
        <v>1133</v>
      </c>
      <c r="ALD3" s="208" t="s">
        <v>1134</v>
      </c>
      <c r="ALE3" s="208" t="s">
        <v>1135</v>
      </c>
      <c r="ALF3" s="208" t="s">
        <v>1136</v>
      </c>
      <c r="ALG3" s="208" t="s">
        <v>1137</v>
      </c>
      <c r="ALH3" s="208" t="s">
        <v>1138</v>
      </c>
      <c r="ALI3" s="208" t="s">
        <v>1139</v>
      </c>
      <c r="ALJ3" s="208" t="s">
        <v>1140</v>
      </c>
      <c r="ALK3" s="208" t="s">
        <v>1141</v>
      </c>
      <c r="ALL3" s="208" t="s">
        <v>1142</v>
      </c>
      <c r="ALM3" s="208" t="s">
        <v>1143</v>
      </c>
      <c r="ALN3" s="208" t="s">
        <v>1144</v>
      </c>
      <c r="ALO3" s="208" t="s">
        <v>1145</v>
      </c>
      <c r="ALP3" s="208" t="s">
        <v>1146</v>
      </c>
      <c r="ALQ3" s="208" t="s">
        <v>1147</v>
      </c>
      <c r="ALR3" s="208" t="s">
        <v>1148</v>
      </c>
      <c r="ALS3" s="208" t="s">
        <v>1149</v>
      </c>
      <c r="ALT3" s="208" t="s">
        <v>1150</v>
      </c>
      <c r="ALU3" s="208" t="s">
        <v>1151</v>
      </c>
      <c r="ALV3" s="208" t="s">
        <v>1152</v>
      </c>
      <c r="ALW3" s="208" t="s">
        <v>1153</v>
      </c>
      <c r="ALX3" s="208" t="s">
        <v>1154</v>
      </c>
      <c r="ALY3" s="208" t="s">
        <v>1155</v>
      </c>
      <c r="ALZ3" s="208" t="s">
        <v>1156</v>
      </c>
      <c r="AMA3" s="208" t="s">
        <v>1157</v>
      </c>
      <c r="AMB3" s="208" t="s">
        <v>1158</v>
      </c>
      <c r="AMC3" s="208" t="s">
        <v>1159</v>
      </c>
      <c r="AMD3" s="208" t="s">
        <v>1160</v>
      </c>
      <c r="AME3" s="208" t="s">
        <v>1161</v>
      </c>
      <c r="AMF3" s="208" t="s">
        <v>1162</v>
      </c>
      <c r="AMG3" s="208" t="s">
        <v>1163</v>
      </c>
      <c r="AMH3" s="208" t="s">
        <v>1164</v>
      </c>
      <c r="AMI3" s="208" t="s">
        <v>1165</v>
      </c>
      <c r="AMJ3" s="208" t="s">
        <v>1166</v>
      </c>
      <c r="AMK3" s="208" t="s">
        <v>1167</v>
      </c>
      <c r="AML3" s="208" t="s">
        <v>1168</v>
      </c>
      <c r="AMM3" s="208" t="s">
        <v>1169</v>
      </c>
      <c r="AMN3" s="208" t="s">
        <v>1170</v>
      </c>
      <c r="AMO3" s="208" t="s">
        <v>1171</v>
      </c>
      <c r="AMP3" s="208" t="s">
        <v>1172</v>
      </c>
      <c r="AMQ3" s="208" t="s">
        <v>1173</v>
      </c>
      <c r="AMR3" s="208" t="s">
        <v>1174</v>
      </c>
      <c r="AMS3" s="208" t="s">
        <v>1175</v>
      </c>
      <c r="AMT3" s="208" t="s">
        <v>1176</v>
      </c>
      <c r="AMU3" s="208" t="s">
        <v>1177</v>
      </c>
      <c r="AMV3" s="208" t="s">
        <v>1178</v>
      </c>
      <c r="AMW3" s="208" t="s">
        <v>1179</v>
      </c>
      <c r="AMX3" s="208" t="s">
        <v>1180</v>
      </c>
      <c r="AMY3" s="208" t="s">
        <v>1181</v>
      </c>
      <c r="AMZ3" s="208" t="s">
        <v>1182</v>
      </c>
      <c r="ANA3" s="208" t="s">
        <v>1183</v>
      </c>
      <c r="ANB3" s="208" t="s">
        <v>1184</v>
      </c>
      <c r="ANC3" s="208" t="s">
        <v>1185</v>
      </c>
      <c r="AND3" s="208" t="s">
        <v>1186</v>
      </c>
      <c r="ANE3" s="208" t="s">
        <v>1187</v>
      </c>
      <c r="ANF3" s="208" t="s">
        <v>1188</v>
      </c>
      <c r="ANG3" s="208" t="s">
        <v>1189</v>
      </c>
      <c r="ANH3" s="208" t="s">
        <v>1190</v>
      </c>
      <c r="ANI3" s="208" t="s">
        <v>1191</v>
      </c>
      <c r="ANJ3" s="208" t="s">
        <v>1192</v>
      </c>
      <c r="ANK3" s="208" t="s">
        <v>1193</v>
      </c>
      <c r="ANL3" s="208" t="s">
        <v>1194</v>
      </c>
      <c r="ANM3" s="208" t="s">
        <v>1195</v>
      </c>
      <c r="ANN3" s="208" t="s">
        <v>1196</v>
      </c>
      <c r="ANO3" s="208" t="s">
        <v>1197</v>
      </c>
      <c r="ANP3" s="208" t="s">
        <v>1198</v>
      </c>
      <c r="ANQ3" s="208" t="s">
        <v>1199</v>
      </c>
      <c r="ANR3" s="208" t="s">
        <v>1200</v>
      </c>
      <c r="ANS3" s="208" t="s">
        <v>1201</v>
      </c>
      <c r="ANT3" s="208" t="s">
        <v>1202</v>
      </c>
      <c r="ANU3" s="208" t="s">
        <v>1203</v>
      </c>
      <c r="ANV3" s="208" t="s">
        <v>1204</v>
      </c>
      <c r="ANW3" s="208" t="s">
        <v>1205</v>
      </c>
      <c r="ANX3" s="208" t="s">
        <v>1206</v>
      </c>
      <c r="ANY3" s="208" t="s">
        <v>1207</v>
      </c>
      <c r="ANZ3" s="208" t="s">
        <v>1208</v>
      </c>
      <c r="AOA3" s="208" t="s">
        <v>1209</v>
      </c>
      <c r="AOB3" s="208" t="s">
        <v>1210</v>
      </c>
      <c r="AOC3" s="208" t="s">
        <v>1211</v>
      </c>
      <c r="AOD3" s="208" t="s">
        <v>1212</v>
      </c>
      <c r="AOE3" s="208" t="s">
        <v>1213</v>
      </c>
      <c r="AOF3" s="208" t="s">
        <v>1214</v>
      </c>
      <c r="AOG3" s="208" t="s">
        <v>1215</v>
      </c>
      <c r="AOH3" s="208" t="s">
        <v>1216</v>
      </c>
      <c r="AOI3" s="208" t="s">
        <v>1217</v>
      </c>
      <c r="AOJ3" s="208" t="s">
        <v>1218</v>
      </c>
      <c r="AOK3" s="208" t="s">
        <v>1219</v>
      </c>
      <c r="AOL3" s="208" t="s">
        <v>1220</v>
      </c>
      <c r="AOM3" s="208" t="s">
        <v>1221</v>
      </c>
      <c r="AON3" s="208" t="s">
        <v>1222</v>
      </c>
      <c r="AOO3" s="208" t="s">
        <v>1223</v>
      </c>
      <c r="AOP3" s="208" t="s">
        <v>1224</v>
      </c>
      <c r="AOQ3" s="208" t="s">
        <v>1225</v>
      </c>
      <c r="AOR3" s="208" t="s">
        <v>1226</v>
      </c>
      <c r="AOS3" s="208" t="s">
        <v>1227</v>
      </c>
      <c r="AOT3" s="208" t="s">
        <v>1228</v>
      </c>
      <c r="AOU3" s="208" t="s">
        <v>1229</v>
      </c>
      <c r="AOV3" s="208" t="s">
        <v>1230</v>
      </c>
      <c r="AOW3" s="208" t="s">
        <v>1231</v>
      </c>
      <c r="AOX3" s="208" t="s">
        <v>1232</v>
      </c>
      <c r="AOY3" s="208" t="s">
        <v>1233</v>
      </c>
      <c r="AOZ3" s="208" t="s">
        <v>1234</v>
      </c>
      <c r="APA3" s="208" t="s">
        <v>1235</v>
      </c>
      <c r="APB3" s="208" t="s">
        <v>1236</v>
      </c>
      <c r="APC3" s="208" t="s">
        <v>1237</v>
      </c>
      <c r="APD3" s="208" t="s">
        <v>1238</v>
      </c>
      <c r="APE3" s="208" t="s">
        <v>1239</v>
      </c>
      <c r="APF3" s="208" t="s">
        <v>1240</v>
      </c>
      <c r="APG3" s="208" t="s">
        <v>1241</v>
      </c>
      <c r="APH3" s="208" t="s">
        <v>1242</v>
      </c>
      <c r="API3" s="208" t="s">
        <v>1243</v>
      </c>
      <c r="APJ3" s="208" t="s">
        <v>1244</v>
      </c>
      <c r="APK3" s="208" t="s">
        <v>1245</v>
      </c>
      <c r="APL3" s="208" t="s">
        <v>1246</v>
      </c>
      <c r="APM3" s="208" t="s">
        <v>1247</v>
      </c>
      <c r="APN3" s="208" t="s">
        <v>1248</v>
      </c>
      <c r="APO3" s="208" t="s">
        <v>1249</v>
      </c>
      <c r="APP3" s="208" t="s">
        <v>1250</v>
      </c>
      <c r="APQ3" s="208" t="s">
        <v>1251</v>
      </c>
      <c r="APR3" s="208" t="s">
        <v>1252</v>
      </c>
      <c r="APS3" s="208" t="s">
        <v>1253</v>
      </c>
      <c r="APT3" s="208" t="s">
        <v>1254</v>
      </c>
      <c r="APU3" s="208" t="s">
        <v>1255</v>
      </c>
      <c r="APV3" s="208" t="s">
        <v>1256</v>
      </c>
      <c r="APW3" s="208" t="s">
        <v>1257</v>
      </c>
      <c r="APX3" s="208" t="s">
        <v>1258</v>
      </c>
      <c r="APY3" s="208" t="s">
        <v>1259</v>
      </c>
      <c r="APZ3" s="208" t="s">
        <v>1260</v>
      </c>
      <c r="AQA3" s="208" t="s">
        <v>1261</v>
      </c>
      <c r="AQB3" s="208" t="s">
        <v>1262</v>
      </c>
      <c r="AQC3" s="208" t="s">
        <v>1263</v>
      </c>
      <c r="AQD3" s="208" t="s">
        <v>1264</v>
      </c>
      <c r="AQE3" s="208" t="s">
        <v>1265</v>
      </c>
      <c r="AQF3" s="208" t="s">
        <v>1266</v>
      </c>
      <c r="AQG3" s="208" t="s">
        <v>1267</v>
      </c>
      <c r="AQH3" s="208" t="s">
        <v>1268</v>
      </c>
      <c r="AQI3" s="208" t="s">
        <v>1269</v>
      </c>
      <c r="AQJ3" s="208" t="s">
        <v>1270</v>
      </c>
      <c r="AQK3" s="208" t="s">
        <v>1271</v>
      </c>
      <c r="AQL3" s="208" t="s">
        <v>1272</v>
      </c>
      <c r="AQM3" s="208" t="s">
        <v>1273</v>
      </c>
      <c r="AQN3" s="208" t="s">
        <v>1274</v>
      </c>
      <c r="AQO3" s="208" t="s">
        <v>1275</v>
      </c>
      <c r="AQP3" s="208" t="s">
        <v>1276</v>
      </c>
      <c r="AQQ3" s="208" t="s">
        <v>1277</v>
      </c>
      <c r="AQR3" s="208" t="s">
        <v>1278</v>
      </c>
      <c r="AQS3" s="208" t="s">
        <v>1279</v>
      </c>
      <c r="AQT3" s="208" t="s">
        <v>1280</v>
      </c>
      <c r="AQU3" s="208" t="s">
        <v>1281</v>
      </c>
      <c r="AQV3" s="208" t="s">
        <v>1282</v>
      </c>
      <c r="AQW3" s="208" t="s">
        <v>1283</v>
      </c>
      <c r="AQX3" s="208" t="s">
        <v>1284</v>
      </c>
      <c r="AQY3" s="208" t="s">
        <v>1285</v>
      </c>
      <c r="AQZ3" s="208" t="s">
        <v>1286</v>
      </c>
      <c r="ARA3" s="208" t="s">
        <v>1287</v>
      </c>
      <c r="ARB3" s="208" t="s">
        <v>1288</v>
      </c>
      <c r="ARC3" s="208" t="s">
        <v>1289</v>
      </c>
      <c r="ARD3" s="208" t="s">
        <v>1290</v>
      </c>
      <c r="ARE3" s="208" t="s">
        <v>1291</v>
      </c>
      <c r="ARF3" s="208" t="s">
        <v>1292</v>
      </c>
      <c r="ARG3" s="208" t="s">
        <v>1293</v>
      </c>
      <c r="ARH3" s="208" t="s">
        <v>1294</v>
      </c>
      <c r="ARI3" s="208" t="s">
        <v>1295</v>
      </c>
      <c r="ARJ3" s="208" t="s">
        <v>1296</v>
      </c>
      <c r="ARK3" s="208" t="s">
        <v>1297</v>
      </c>
      <c r="ARL3" s="208" t="s">
        <v>1298</v>
      </c>
      <c r="ARM3" s="208" t="s">
        <v>1299</v>
      </c>
      <c r="ARN3" s="208" t="s">
        <v>1300</v>
      </c>
      <c r="ARO3" s="208" t="s">
        <v>1301</v>
      </c>
      <c r="ARP3" s="208" t="s">
        <v>1302</v>
      </c>
      <c r="ARQ3" s="208" t="s">
        <v>1303</v>
      </c>
      <c r="ARR3" s="208" t="s">
        <v>1304</v>
      </c>
      <c r="ARS3" s="208" t="s">
        <v>1305</v>
      </c>
      <c r="ART3" s="208" t="s">
        <v>1306</v>
      </c>
      <c r="ARU3" s="208" t="s">
        <v>1307</v>
      </c>
      <c r="ARV3" s="208" t="s">
        <v>1308</v>
      </c>
      <c r="ARW3" s="208" t="s">
        <v>1309</v>
      </c>
      <c r="ARX3" s="208" t="s">
        <v>1310</v>
      </c>
      <c r="ARY3" s="208" t="s">
        <v>1311</v>
      </c>
      <c r="ARZ3" s="208" t="s">
        <v>1312</v>
      </c>
      <c r="ASA3" s="208" t="s">
        <v>1313</v>
      </c>
      <c r="ASB3" s="208" t="s">
        <v>1314</v>
      </c>
      <c r="ASC3" s="208" t="s">
        <v>1315</v>
      </c>
      <c r="ASD3" s="208" t="s">
        <v>1316</v>
      </c>
      <c r="ASE3" s="208" t="s">
        <v>1317</v>
      </c>
      <c r="ASF3" s="208" t="s">
        <v>1318</v>
      </c>
      <c r="ASG3" s="208" t="s">
        <v>1319</v>
      </c>
      <c r="ASH3" s="208" t="s">
        <v>1320</v>
      </c>
      <c r="ASI3" s="208" t="s">
        <v>1321</v>
      </c>
      <c r="ASJ3" s="208" t="s">
        <v>1322</v>
      </c>
      <c r="ASK3" s="208" t="s">
        <v>1323</v>
      </c>
      <c r="ASL3" s="208" t="s">
        <v>1324</v>
      </c>
      <c r="ASM3" s="208" t="s">
        <v>1325</v>
      </c>
      <c r="ASN3" s="208" t="s">
        <v>1326</v>
      </c>
      <c r="ASO3" s="208" t="s">
        <v>1327</v>
      </c>
      <c r="ASP3" s="208" t="s">
        <v>1328</v>
      </c>
      <c r="ASQ3" s="208" t="s">
        <v>1329</v>
      </c>
      <c r="ASR3" s="208" t="s">
        <v>1330</v>
      </c>
      <c r="ASS3" s="208" t="s">
        <v>1331</v>
      </c>
      <c r="AST3" s="208" t="s">
        <v>1332</v>
      </c>
      <c r="ASU3" s="208" t="s">
        <v>1333</v>
      </c>
      <c r="ASV3" s="208" t="s">
        <v>1334</v>
      </c>
      <c r="ASW3" s="208" t="s">
        <v>1335</v>
      </c>
      <c r="ASX3" s="208" t="s">
        <v>1336</v>
      </c>
      <c r="ASY3" s="208" t="s">
        <v>1337</v>
      </c>
      <c r="ASZ3" s="208" t="s">
        <v>1338</v>
      </c>
      <c r="ATA3" s="208" t="s">
        <v>1339</v>
      </c>
      <c r="ATB3" s="208" t="s">
        <v>1340</v>
      </c>
      <c r="ATC3" s="208" t="s">
        <v>1341</v>
      </c>
      <c r="ATD3" s="208" t="s">
        <v>1342</v>
      </c>
      <c r="ATE3" s="208" t="s">
        <v>1343</v>
      </c>
      <c r="ATF3" s="208" t="s">
        <v>1344</v>
      </c>
      <c r="ATG3" s="208" t="s">
        <v>1345</v>
      </c>
      <c r="ATH3" s="208" t="s">
        <v>1346</v>
      </c>
      <c r="ATI3" s="208" t="s">
        <v>1347</v>
      </c>
      <c r="ATJ3" s="208" t="s">
        <v>1348</v>
      </c>
      <c r="ATK3" s="208" t="s">
        <v>1349</v>
      </c>
      <c r="ATL3" s="208" t="s">
        <v>1350</v>
      </c>
      <c r="ATM3" s="208" t="s">
        <v>1351</v>
      </c>
      <c r="ATN3" s="208" t="s">
        <v>1352</v>
      </c>
      <c r="ATO3" s="208" t="s">
        <v>1353</v>
      </c>
      <c r="ATP3" s="208" t="s">
        <v>1354</v>
      </c>
      <c r="ATQ3" s="208" t="s">
        <v>1355</v>
      </c>
      <c r="ATR3" s="208" t="s">
        <v>1356</v>
      </c>
      <c r="ATS3" s="208" t="s">
        <v>1357</v>
      </c>
      <c r="ATT3" s="208" t="s">
        <v>1358</v>
      </c>
      <c r="ATU3" s="208" t="s">
        <v>1359</v>
      </c>
      <c r="ATV3" s="208" t="s">
        <v>1360</v>
      </c>
      <c r="ATW3" s="208" t="s">
        <v>1361</v>
      </c>
      <c r="ATX3" s="208" t="s">
        <v>1362</v>
      </c>
      <c r="ATY3" s="208" t="s">
        <v>1363</v>
      </c>
      <c r="ATZ3" s="208" t="s">
        <v>1364</v>
      </c>
      <c r="AUA3" s="208" t="s">
        <v>1365</v>
      </c>
      <c r="AUB3" s="208" t="s">
        <v>1366</v>
      </c>
      <c r="AUC3" s="208" t="s">
        <v>1367</v>
      </c>
      <c r="AUD3" s="208" t="s">
        <v>1368</v>
      </c>
      <c r="AUE3" s="208" t="s">
        <v>1369</v>
      </c>
      <c r="AUF3" s="208" t="s">
        <v>1370</v>
      </c>
      <c r="AUG3" s="208" t="s">
        <v>1371</v>
      </c>
      <c r="AUH3" s="208" t="s">
        <v>1372</v>
      </c>
      <c r="AUI3" s="208" t="s">
        <v>1373</v>
      </c>
      <c r="AUJ3" s="208" t="s">
        <v>1374</v>
      </c>
      <c r="AUK3" s="208" t="s">
        <v>1375</v>
      </c>
      <c r="AUL3" s="208" t="s">
        <v>1376</v>
      </c>
      <c r="AUM3" s="208" t="s">
        <v>1377</v>
      </c>
      <c r="AUN3" s="208" t="s">
        <v>1378</v>
      </c>
      <c r="AUO3" s="208" t="s">
        <v>1379</v>
      </c>
      <c r="AUP3" s="208" t="s">
        <v>1380</v>
      </c>
      <c r="AUQ3" s="208" t="s">
        <v>1381</v>
      </c>
      <c r="AUR3" s="208" t="s">
        <v>1382</v>
      </c>
      <c r="AUS3" s="208" t="s">
        <v>1383</v>
      </c>
      <c r="AUT3" s="208" t="s">
        <v>1384</v>
      </c>
      <c r="AUU3" s="208" t="s">
        <v>1385</v>
      </c>
      <c r="AUV3" s="208" t="s">
        <v>1386</v>
      </c>
      <c r="AUW3" s="208" t="s">
        <v>1387</v>
      </c>
      <c r="AUX3" s="208" t="s">
        <v>1388</v>
      </c>
      <c r="AUY3" s="208" t="s">
        <v>1389</v>
      </c>
      <c r="AUZ3" s="208" t="s">
        <v>1390</v>
      </c>
      <c r="AVA3" s="208" t="s">
        <v>1391</v>
      </c>
      <c r="AVB3" s="208" t="s">
        <v>1392</v>
      </c>
      <c r="AVC3" s="208" t="s">
        <v>1393</v>
      </c>
      <c r="AVD3" s="208" t="s">
        <v>1394</v>
      </c>
      <c r="AVE3" s="208" t="s">
        <v>1395</v>
      </c>
      <c r="AVF3" s="208" t="s">
        <v>1396</v>
      </c>
      <c r="AVG3" s="208" t="s">
        <v>1397</v>
      </c>
      <c r="AVH3" s="208" t="s">
        <v>1398</v>
      </c>
      <c r="AVI3" s="208" t="s">
        <v>1399</v>
      </c>
      <c r="AVJ3" s="208" t="s">
        <v>1400</v>
      </c>
      <c r="AVK3" s="208" t="s">
        <v>1401</v>
      </c>
      <c r="AVL3" s="208" t="s">
        <v>1402</v>
      </c>
      <c r="AVM3" s="208" t="s">
        <v>1403</v>
      </c>
      <c r="AVN3" s="208" t="s">
        <v>1404</v>
      </c>
      <c r="AVO3" s="208" t="s">
        <v>1405</v>
      </c>
      <c r="AVP3" s="208" t="s">
        <v>1406</v>
      </c>
      <c r="AVQ3" s="208" t="s">
        <v>1407</v>
      </c>
      <c r="AVR3" s="208" t="s">
        <v>1408</v>
      </c>
      <c r="AVS3" s="208" t="s">
        <v>1409</v>
      </c>
      <c r="AVT3" s="208" t="s">
        <v>1410</v>
      </c>
      <c r="AVU3" s="208" t="s">
        <v>1411</v>
      </c>
      <c r="AVV3" s="208" t="s">
        <v>1412</v>
      </c>
      <c r="AVW3" s="208" t="s">
        <v>1413</v>
      </c>
      <c r="AVX3" s="208" t="s">
        <v>1414</v>
      </c>
      <c r="AVY3" s="208" t="s">
        <v>1415</v>
      </c>
      <c r="AVZ3" s="208" t="s">
        <v>1416</v>
      </c>
      <c r="AWA3" s="208" t="s">
        <v>1417</v>
      </c>
      <c r="AWB3" s="208" t="s">
        <v>1418</v>
      </c>
      <c r="AWC3" s="208" t="s">
        <v>1419</v>
      </c>
      <c r="AWD3" s="208" t="s">
        <v>1420</v>
      </c>
      <c r="AWE3" s="208" t="s">
        <v>1421</v>
      </c>
      <c r="AWF3" s="208" t="s">
        <v>1422</v>
      </c>
      <c r="AWG3" s="208" t="s">
        <v>1423</v>
      </c>
      <c r="AWH3" s="208" t="s">
        <v>1424</v>
      </c>
      <c r="AWI3" s="208" t="s">
        <v>1425</v>
      </c>
      <c r="AWJ3" s="208" t="s">
        <v>1426</v>
      </c>
      <c r="AWK3" s="208" t="s">
        <v>1427</v>
      </c>
      <c r="AWL3" s="208" t="s">
        <v>1428</v>
      </c>
      <c r="AWM3" s="208" t="s">
        <v>1429</v>
      </c>
      <c r="AWN3" s="208" t="s">
        <v>1430</v>
      </c>
      <c r="AWO3" s="208" t="s">
        <v>1431</v>
      </c>
      <c r="AWP3" s="208" t="s">
        <v>1432</v>
      </c>
      <c r="AWQ3" s="208" t="s">
        <v>1433</v>
      </c>
      <c r="AWR3" s="208" t="s">
        <v>1434</v>
      </c>
      <c r="AWS3" s="208" t="s">
        <v>1435</v>
      </c>
      <c r="AWT3" s="208" t="s">
        <v>1436</v>
      </c>
      <c r="AWU3" s="208" t="s">
        <v>1437</v>
      </c>
      <c r="AWV3" s="208" t="s">
        <v>1438</v>
      </c>
      <c r="AWW3" s="208" t="s">
        <v>1439</v>
      </c>
      <c r="AWX3" s="208" t="s">
        <v>1440</v>
      </c>
      <c r="AWY3" s="208" t="s">
        <v>1441</v>
      </c>
      <c r="AWZ3" s="208" t="s">
        <v>1442</v>
      </c>
      <c r="AXA3" s="208" t="s">
        <v>1443</v>
      </c>
      <c r="AXB3" s="208" t="s">
        <v>1444</v>
      </c>
      <c r="AXC3" s="208" t="s">
        <v>1445</v>
      </c>
      <c r="AXD3" s="208" t="s">
        <v>1446</v>
      </c>
      <c r="AXE3" s="208" t="s">
        <v>1447</v>
      </c>
      <c r="AXF3" s="208" t="s">
        <v>1448</v>
      </c>
      <c r="AXG3" s="208" t="s">
        <v>1449</v>
      </c>
      <c r="AXH3" s="208" t="s">
        <v>1450</v>
      </c>
      <c r="AXI3" s="208" t="s">
        <v>1451</v>
      </c>
      <c r="AXJ3" s="208" t="s">
        <v>1452</v>
      </c>
      <c r="AXK3" s="208" t="s">
        <v>1453</v>
      </c>
      <c r="AXL3" s="208" t="s">
        <v>1454</v>
      </c>
      <c r="AXM3" s="208" t="s">
        <v>1455</v>
      </c>
      <c r="AXN3" s="208" t="s">
        <v>1456</v>
      </c>
      <c r="AXO3" s="208" t="s">
        <v>1457</v>
      </c>
      <c r="AXP3" s="208" t="s">
        <v>1458</v>
      </c>
      <c r="AXQ3" s="208" t="s">
        <v>1459</v>
      </c>
      <c r="AXR3" s="208" t="s">
        <v>1460</v>
      </c>
      <c r="AXS3" s="208" t="s">
        <v>1461</v>
      </c>
      <c r="AXT3" s="208" t="s">
        <v>1462</v>
      </c>
      <c r="AXU3" s="208" t="s">
        <v>1463</v>
      </c>
      <c r="AXV3" s="208" t="s">
        <v>1464</v>
      </c>
      <c r="AXW3" s="208" t="s">
        <v>1465</v>
      </c>
      <c r="AXX3" s="208" t="s">
        <v>1466</v>
      </c>
      <c r="AXY3" s="208" t="s">
        <v>1467</v>
      </c>
      <c r="AXZ3" s="208" t="s">
        <v>1468</v>
      </c>
      <c r="AYA3" s="208" t="s">
        <v>1469</v>
      </c>
      <c r="AYB3" s="208" t="s">
        <v>1470</v>
      </c>
      <c r="AYC3" s="208" t="s">
        <v>1471</v>
      </c>
      <c r="AYD3" s="208" t="s">
        <v>1472</v>
      </c>
      <c r="AYE3" s="208" t="s">
        <v>1473</v>
      </c>
      <c r="AYF3" s="208" t="s">
        <v>1474</v>
      </c>
      <c r="AYG3" s="208" t="s">
        <v>1475</v>
      </c>
      <c r="AYH3" s="208" t="s">
        <v>1476</v>
      </c>
      <c r="AYI3" s="208" t="s">
        <v>1477</v>
      </c>
      <c r="AYJ3" s="208" t="s">
        <v>1478</v>
      </c>
      <c r="AYK3" s="208" t="s">
        <v>1479</v>
      </c>
      <c r="AYL3" s="208" t="s">
        <v>1480</v>
      </c>
      <c r="AYM3" s="208" t="s">
        <v>1481</v>
      </c>
      <c r="AYN3" s="208" t="s">
        <v>1482</v>
      </c>
      <c r="AYO3" s="208" t="s">
        <v>1483</v>
      </c>
      <c r="AYP3" s="208" t="s">
        <v>1484</v>
      </c>
      <c r="AYQ3" s="208" t="s">
        <v>1485</v>
      </c>
      <c r="AYR3" s="208" t="s">
        <v>1486</v>
      </c>
      <c r="AYS3" s="208" t="s">
        <v>1487</v>
      </c>
      <c r="AYT3" s="208" t="s">
        <v>1488</v>
      </c>
      <c r="AYU3" s="208" t="s">
        <v>1489</v>
      </c>
      <c r="AYV3" s="208" t="s">
        <v>1490</v>
      </c>
      <c r="AYW3" s="208" t="s">
        <v>1491</v>
      </c>
      <c r="AYX3" s="208" t="s">
        <v>1492</v>
      </c>
      <c r="AYY3" s="208" t="s">
        <v>1493</v>
      </c>
      <c r="AYZ3" s="208" t="s">
        <v>1494</v>
      </c>
      <c r="AZA3" s="208" t="s">
        <v>1495</v>
      </c>
      <c r="AZB3" s="208" t="s">
        <v>1496</v>
      </c>
      <c r="AZC3" s="208" t="s">
        <v>1497</v>
      </c>
      <c r="AZD3" s="208" t="s">
        <v>1498</v>
      </c>
      <c r="AZE3" s="208" t="s">
        <v>1499</v>
      </c>
      <c r="AZF3" s="208" t="s">
        <v>1500</v>
      </c>
      <c r="AZG3" s="208" t="s">
        <v>1501</v>
      </c>
      <c r="AZH3" s="208" t="s">
        <v>1502</v>
      </c>
      <c r="AZI3" s="208" t="s">
        <v>1503</v>
      </c>
      <c r="AZJ3" s="208" t="s">
        <v>1504</v>
      </c>
      <c r="AZK3" s="208" t="s">
        <v>1505</v>
      </c>
      <c r="AZL3" s="208" t="s">
        <v>1506</v>
      </c>
      <c r="AZM3" s="208" t="s">
        <v>1507</v>
      </c>
      <c r="AZN3" s="208" t="s">
        <v>1508</v>
      </c>
      <c r="AZO3" s="208" t="s">
        <v>1509</v>
      </c>
      <c r="AZP3" s="208" t="s">
        <v>1510</v>
      </c>
      <c r="AZQ3" s="208" t="s">
        <v>1511</v>
      </c>
      <c r="AZR3" s="208" t="s">
        <v>1512</v>
      </c>
      <c r="AZS3" s="208" t="s">
        <v>1513</v>
      </c>
      <c r="AZT3" s="208" t="s">
        <v>1514</v>
      </c>
      <c r="AZU3" s="208" t="s">
        <v>1515</v>
      </c>
      <c r="AZV3" s="208" t="s">
        <v>1516</v>
      </c>
      <c r="AZW3" s="208" t="s">
        <v>1517</v>
      </c>
      <c r="AZX3" s="208" t="s">
        <v>1518</v>
      </c>
      <c r="AZY3" s="208" t="s">
        <v>1519</v>
      </c>
      <c r="AZZ3" s="208" t="s">
        <v>1520</v>
      </c>
      <c r="BAA3" s="208" t="s">
        <v>1521</v>
      </c>
      <c r="BAB3" s="208" t="s">
        <v>1522</v>
      </c>
      <c r="BAC3" s="208" t="s">
        <v>1523</v>
      </c>
      <c r="BAD3" s="208" t="s">
        <v>1524</v>
      </c>
      <c r="BAE3" s="208" t="s">
        <v>1525</v>
      </c>
      <c r="BAF3" s="208" t="s">
        <v>1526</v>
      </c>
      <c r="BAG3" s="208" t="s">
        <v>1527</v>
      </c>
      <c r="BAH3" s="208" t="s">
        <v>1528</v>
      </c>
      <c r="BAI3" s="208" t="s">
        <v>1529</v>
      </c>
      <c r="BAJ3" s="208" t="s">
        <v>1530</v>
      </c>
      <c r="BAK3" s="208" t="s">
        <v>1531</v>
      </c>
      <c r="BAL3" s="208" t="s">
        <v>1532</v>
      </c>
      <c r="BAM3" s="208" t="s">
        <v>1533</v>
      </c>
      <c r="BAN3" s="208" t="s">
        <v>1534</v>
      </c>
      <c r="BAO3" s="208" t="s">
        <v>1535</v>
      </c>
      <c r="BAP3" s="208" t="s">
        <v>1536</v>
      </c>
      <c r="BAQ3" s="208" t="s">
        <v>1537</v>
      </c>
      <c r="BAR3" s="208" t="s">
        <v>1538</v>
      </c>
      <c r="BAS3" s="208" t="s">
        <v>1539</v>
      </c>
      <c r="BAT3" s="208" t="s">
        <v>1540</v>
      </c>
      <c r="BAU3" s="208" t="s">
        <v>1541</v>
      </c>
      <c r="BAV3" s="208" t="s">
        <v>1542</v>
      </c>
      <c r="BAW3" s="208" t="s">
        <v>1543</v>
      </c>
      <c r="BAX3" s="208" t="s">
        <v>1544</v>
      </c>
      <c r="BAY3" s="208" t="s">
        <v>1545</v>
      </c>
      <c r="BAZ3" s="208" t="s">
        <v>1546</v>
      </c>
      <c r="BBA3" s="208" t="s">
        <v>1547</v>
      </c>
      <c r="BBB3" s="208" t="s">
        <v>1548</v>
      </c>
      <c r="BBC3" s="208" t="s">
        <v>1549</v>
      </c>
      <c r="BBD3" s="208" t="s">
        <v>1550</v>
      </c>
      <c r="BBE3" s="208" t="s">
        <v>1551</v>
      </c>
      <c r="BBF3" s="208" t="s">
        <v>1552</v>
      </c>
      <c r="BBG3" s="208" t="s">
        <v>1553</v>
      </c>
      <c r="BBH3" s="208" t="s">
        <v>1554</v>
      </c>
      <c r="BBI3" s="208" t="s">
        <v>1555</v>
      </c>
      <c r="BBJ3" s="208" t="s">
        <v>1556</v>
      </c>
      <c r="BBK3" s="208" t="s">
        <v>1557</v>
      </c>
      <c r="BBL3" s="208" t="s">
        <v>1558</v>
      </c>
      <c r="BBM3" s="208" t="s">
        <v>1559</v>
      </c>
      <c r="BBN3" s="208" t="s">
        <v>1560</v>
      </c>
      <c r="BBO3" s="208" t="s">
        <v>1561</v>
      </c>
      <c r="BBP3" s="208" t="s">
        <v>1562</v>
      </c>
      <c r="BBQ3" s="208" t="s">
        <v>1563</v>
      </c>
      <c r="BBR3" s="208" t="s">
        <v>1564</v>
      </c>
      <c r="BBS3" s="208" t="s">
        <v>1565</v>
      </c>
      <c r="BBT3" s="208" t="s">
        <v>1566</v>
      </c>
      <c r="BBU3" s="208" t="s">
        <v>1567</v>
      </c>
      <c r="BBV3" s="208" t="s">
        <v>1568</v>
      </c>
      <c r="BBW3" s="208" t="s">
        <v>1569</v>
      </c>
      <c r="BBX3" s="208" t="s">
        <v>1570</v>
      </c>
      <c r="BBY3" s="208" t="s">
        <v>1571</v>
      </c>
      <c r="BBZ3" s="208" t="s">
        <v>1572</v>
      </c>
      <c r="BCA3" s="208" t="s">
        <v>1573</v>
      </c>
      <c r="BCB3" s="208" t="s">
        <v>1574</v>
      </c>
      <c r="BCC3" s="208" t="s">
        <v>1575</v>
      </c>
      <c r="BCD3" s="208" t="s">
        <v>1576</v>
      </c>
      <c r="BCE3" s="208" t="s">
        <v>1577</v>
      </c>
      <c r="BCF3" s="208" t="s">
        <v>1578</v>
      </c>
      <c r="BCG3" s="208" t="s">
        <v>1579</v>
      </c>
      <c r="BCH3" s="208" t="s">
        <v>1580</v>
      </c>
      <c r="BCI3" s="208" t="s">
        <v>1581</v>
      </c>
      <c r="BCJ3" s="208" t="s">
        <v>1582</v>
      </c>
      <c r="BCK3" s="208" t="s">
        <v>1583</v>
      </c>
      <c r="BCL3" s="208" t="s">
        <v>1584</v>
      </c>
      <c r="BCM3" s="208" t="s">
        <v>1585</v>
      </c>
      <c r="BCN3" s="208" t="s">
        <v>1586</v>
      </c>
      <c r="BCO3" s="208" t="s">
        <v>1587</v>
      </c>
      <c r="BCP3" s="208" t="s">
        <v>1588</v>
      </c>
      <c r="BCQ3" s="208" t="s">
        <v>1589</v>
      </c>
      <c r="BCR3" s="208" t="s">
        <v>1590</v>
      </c>
      <c r="BCS3" s="208" t="s">
        <v>1591</v>
      </c>
      <c r="BCT3" s="208" t="s">
        <v>1592</v>
      </c>
      <c r="BCU3" s="208" t="s">
        <v>1593</v>
      </c>
      <c r="BCV3" s="208" t="s">
        <v>1594</v>
      </c>
      <c r="BCW3" s="208" t="s">
        <v>1595</v>
      </c>
      <c r="BCX3" s="208" t="s">
        <v>1596</v>
      </c>
      <c r="BCY3" s="208" t="s">
        <v>1597</v>
      </c>
      <c r="BCZ3" s="208" t="s">
        <v>1598</v>
      </c>
      <c r="BDA3" s="208" t="s">
        <v>1599</v>
      </c>
      <c r="BDB3" s="208" t="s">
        <v>1600</v>
      </c>
      <c r="BDC3" s="208" t="s">
        <v>1601</v>
      </c>
      <c r="BDD3" s="208" t="s">
        <v>1602</v>
      </c>
      <c r="BDE3" s="208" t="s">
        <v>1603</v>
      </c>
      <c r="BDF3" s="208" t="s">
        <v>1604</v>
      </c>
      <c r="BDG3" s="208" t="s">
        <v>1605</v>
      </c>
      <c r="BDH3" s="208" t="s">
        <v>1606</v>
      </c>
      <c r="BDI3" s="208" t="s">
        <v>1607</v>
      </c>
      <c r="BDJ3" s="208" t="s">
        <v>1608</v>
      </c>
      <c r="BDK3" s="208" t="s">
        <v>1609</v>
      </c>
      <c r="BDL3" s="208" t="s">
        <v>1610</v>
      </c>
      <c r="BDM3" s="208" t="s">
        <v>1611</v>
      </c>
      <c r="BDN3" s="208" t="s">
        <v>1612</v>
      </c>
      <c r="BDO3" s="208" t="s">
        <v>1613</v>
      </c>
      <c r="BDP3" s="208" t="s">
        <v>1614</v>
      </c>
      <c r="BDQ3" s="208" t="s">
        <v>1615</v>
      </c>
      <c r="BDR3" s="208" t="s">
        <v>1616</v>
      </c>
      <c r="BDS3" s="208" t="s">
        <v>1617</v>
      </c>
      <c r="BDT3" s="208" t="s">
        <v>1618</v>
      </c>
      <c r="BDU3" s="208" t="s">
        <v>1619</v>
      </c>
      <c r="BDV3" s="208" t="s">
        <v>1620</v>
      </c>
      <c r="BDW3" s="208" t="s">
        <v>1621</v>
      </c>
      <c r="BDX3" s="208" t="s">
        <v>1622</v>
      </c>
      <c r="BDY3" s="208" t="s">
        <v>1623</v>
      </c>
      <c r="BDZ3" s="208" t="s">
        <v>1624</v>
      </c>
      <c r="BEA3" s="208" t="s">
        <v>1625</v>
      </c>
      <c r="BEB3" s="208" t="s">
        <v>1626</v>
      </c>
      <c r="BEC3" s="208" t="s">
        <v>1627</v>
      </c>
      <c r="BED3" s="208" t="s">
        <v>1628</v>
      </c>
      <c r="BEE3" s="208" t="s">
        <v>1629</v>
      </c>
      <c r="BEF3" s="208" t="s">
        <v>1630</v>
      </c>
      <c r="BEG3" s="208" t="s">
        <v>1631</v>
      </c>
      <c r="BEH3" s="208" t="s">
        <v>1632</v>
      </c>
      <c r="BEI3" s="208" t="s">
        <v>1633</v>
      </c>
      <c r="BEJ3" s="208" t="s">
        <v>1634</v>
      </c>
      <c r="BEK3" s="208" t="s">
        <v>1635</v>
      </c>
      <c r="BEL3" s="208" t="s">
        <v>1636</v>
      </c>
      <c r="BEM3" s="208" t="s">
        <v>1637</v>
      </c>
      <c r="BEN3" s="208" t="s">
        <v>1638</v>
      </c>
      <c r="BEO3" s="208" t="s">
        <v>1639</v>
      </c>
      <c r="BEP3" s="208" t="s">
        <v>1640</v>
      </c>
      <c r="BEQ3" s="208" t="s">
        <v>1641</v>
      </c>
      <c r="BER3" s="208" t="s">
        <v>1642</v>
      </c>
      <c r="BES3" s="208" t="s">
        <v>1643</v>
      </c>
      <c r="BET3" s="208" t="s">
        <v>1644</v>
      </c>
      <c r="BEU3" s="208" t="s">
        <v>1645</v>
      </c>
      <c r="BEV3" s="208" t="s">
        <v>1646</v>
      </c>
      <c r="BEW3" s="208" t="s">
        <v>1647</v>
      </c>
      <c r="BEX3" s="208" t="s">
        <v>1648</v>
      </c>
      <c r="BEY3" s="208" t="s">
        <v>1649</v>
      </c>
      <c r="BEZ3" s="208" t="s">
        <v>1650</v>
      </c>
      <c r="BFA3" s="208" t="s">
        <v>1651</v>
      </c>
      <c r="BFB3" s="208" t="s">
        <v>1652</v>
      </c>
      <c r="BFC3" s="208" t="s">
        <v>1653</v>
      </c>
      <c r="BFD3" s="208" t="s">
        <v>1654</v>
      </c>
      <c r="BFE3" s="208" t="s">
        <v>1655</v>
      </c>
      <c r="BFF3" s="208" t="s">
        <v>1656</v>
      </c>
      <c r="BFG3" s="208" t="s">
        <v>1657</v>
      </c>
      <c r="BFH3" s="208" t="s">
        <v>1658</v>
      </c>
      <c r="BFI3" s="208" t="s">
        <v>1659</v>
      </c>
      <c r="BFJ3" s="208" t="s">
        <v>1660</v>
      </c>
      <c r="BFK3" s="208" t="s">
        <v>1661</v>
      </c>
      <c r="BFL3" s="208" t="s">
        <v>1662</v>
      </c>
      <c r="BFM3" s="208" t="s">
        <v>1663</v>
      </c>
      <c r="BFN3" s="208" t="s">
        <v>1664</v>
      </c>
      <c r="BFO3" s="208" t="s">
        <v>1665</v>
      </c>
      <c r="BFP3" s="208" t="s">
        <v>1666</v>
      </c>
      <c r="BFQ3" s="208" t="s">
        <v>1667</v>
      </c>
      <c r="BFR3" s="208" t="s">
        <v>1668</v>
      </c>
      <c r="BFS3" s="208" t="s">
        <v>1669</v>
      </c>
      <c r="BFT3" s="208" t="s">
        <v>1670</v>
      </c>
      <c r="BFU3" s="208" t="s">
        <v>1671</v>
      </c>
      <c r="BFV3" s="208" t="s">
        <v>1672</v>
      </c>
      <c r="BFW3" s="208" t="s">
        <v>1673</v>
      </c>
      <c r="BFX3" s="208" t="s">
        <v>1674</v>
      </c>
      <c r="BFY3" s="208" t="s">
        <v>1675</v>
      </c>
      <c r="BFZ3" s="208" t="s">
        <v>1676</v>
      </c>
      <c r="BGA3" s="208" t="s">
        <v>1677</v>
      </c>
      <c r="BGB3" s="208" t="s">
        <v>1678</v>
      </c>
      <c r="BGC3" s="208" t="s">
        <v>1679</v>
      </c>
      <c r="BGD3" s="208" t="s">
        <v>1680</v>
      </c>
      <c r="BGE3" s="208" t="s">
        <v>1681</v>
      </c>
      <c r="BGF3" s="208" t="s">
        <v>1682</v>
      </c>
      <c r="BGG3" s="208" t="s">
        <v>1683</v>
      </c>
      <c r="BGH3" s="208" t="s">
        <v>1684</v>
      </c>
      <c r="BGI3" s="208" t="s">
        <v>1685</v>
      </c>
      <c r="BGJ3" s="208" t="s">
        <v>1686</v>
      </c>
      <c r="BGK3" s="208" t="s">
        <v>1687</v>
      </c>
      <c r="BGL3" s="208" t="s">
        <v>1688</v>
      </c>
      <c r="BGM3" s="208" t="s">
        <v>1689</v>
      </c>
      <c r="BGN3" s="208" t="s">
        <v>1690</v>
      </c>
      <c r="BGO3" s="208" t="s">
        <v>1691</v>
      </c>
      <c r="BGP3" s="208" t="s">
        <v>1692</v>
      </c>
      <c r="BGQ3" s="208" t="s">
        <v>1693</v>
      </c>
      <c r="BGR3" s="208" t="s">
        <v>1694</v>
      </c>
      <c r="BGS3" s="208" t="s">
        <v>1695</v>
      </c>
      <c r="BGT3" s="208" t="s">
        <v>1696</v>
      </c>
      <c r="BGU3" s="208" t="s">
        <v>1697</v>
      </c>
      <c r="BGV3" s="208" t="s">
        <v>1698</v>
      </c>
      <c r="BGW3" s="208" t="s">
        <v>1699</v>
      </c>
      <c r="BGX3" s="208" t="s">
        <v>1700</v>
      </c>
      <c r="BGY3" s="208" t="s">
        <v>1701</v>
      </c>
      <c r="BGZ3" s="208" t="s">
        <v>1702</v>
      </c>
      <c r="BHA3" s="208" t="s">
        <v>1703</v>
      </c>
      <c r="BHB3" s="208" t="s">
        <v>1704</v>
      </c>
      <c r="BHC3" s="208" t="s">
        <v>1705</v>
      </c>
      <c r="BHD3" s="208" t="s">
        <v>1706</v>
      </c>
      <c r="BHE3" s="208" t="s">
        <v>1707</v>
      </c>
      <c r="BHF3" s="208" t="s">
        <v>1708</v>
      </c>
      <c r="BHG3" s="208" t="s">
        <v>1709</v>
      </c>
      <c r="BHH3" s="208" t="s">
        <v>1710</v>
      </c>
      <c r="BHI3" s="208" t="s">
        <v>1711</v>
      </c>
      <c r="BHJ3" s="208" t="s">
        <v>1712</v>
      </c>
      <c r="BHK3" s="208" t="s">
        <v>1713</v>
      </c>
      <c r="BHL3" s="208" t="s">
        <v>1714</v>
      </c>
      <c r="BHM3" s="208" t="s">
        <v>1715</v>
      </c>
      <c r="BHN3" s="208" t="s">
        <v>1716</v>
      </c>
      <c r="BHO3" s="208" t="s">
        <v>1717</v>
      </c>
      <c r="BHP3" s="208" t="s">
        <v>1718</v>
      </c>
      <c r="BHQ3" s="208" t="s">
        <v>1719</v>
      </c>
      <c r="BHR3" s="208" t="s">
        <v>1720</v>
      </c>
      <c r="BHS3" s="208" t="s">
        <v>1721</v>
      </c>
      <c r="BHT3" s="208" t="s">
        <v>1722</v>
      </c>
      <c r="BHU3" s="208" t="s">
        <v>1723</v>
      </c>
      <c r="BHV3" s="208" t="s">
        <v>1724</v>
      </c>
      <c r="BHW3" s="208" t="s">
        <v>1725</v>
      </c>
      <c r="BHX3" s="208" t="s">
        <v>1726</v>
      </c>
      <c r="BHY3" s="208" t="s">
        <v>1727</v>
      </c>
      <c r="BHZ3" s="208" t="s">
        <v>1728</v>
      </c>
      <c r="BIA3" s="208" t="s">
        <v>1729</v>
      </c>
      <c r="BIB3" s="208" t="s">
        <v>1730</v>
      </c>
      <c r="BIC3" s="208" t="s">
        <v>1731</v>
      </c>
      <c r="BID3" s="208" t="s">
        <v>1732</v>
      </c>
      <c r="BIE3" s="208" t="s">
        <v>1733</v>
      </c>
      <c r="BIF3" s="208" t="s">
        <v>1734</v>
      </c>
      <c r="BIG3" s="208" t="s">
        <v>1735</v>
      </c>
      <c r="BIH3" s="208" t="s">
        <v>1736</v>
      </c>
      <c r="BII3" s="208" t="s">
        <v>1737</v>
      </c>
      <c r="BIJ3" s="208" t="s">
        <v>1738</v>
      </c>
      <c r="BIK3" s="208" t="s">
        <v>1739</v>
      </c>
      <c r="BIL3" s="208" t="s">
        <v>1740</v>
      </c>
      <c r="BIM3" s="208" t="s">
        <v>1741</v>
      </c>
      <c r="BIN3" s="208" t="s">
        <v>1742</v>
      </c>
      <c r="BIO3" s="208" t="s">
        <v>1743</v>
      </c>
      <c r="BIP3" s="208" t="s">
        <v>1744</v>
      </c>
      <c r="BIQ3" s="208" t="s">
        <v>1745</v>
      </c>
      <c r="BIR3" s="208" t="s">
        <v>1746</v>
      </c>
      <c r="BIS3" s="208" t="s">
        <v>1747</v>
      </c>
      <c r="BIT3" s="208" t="s">
        <v>1748</v>
      </c>
      <c r="BIU3" s="208" t="s">
        <v>1749</v>
      </c>
      <c r="BIV3" s="208" t="s">
        <v>1750</v>
      </c>
      <c r="BIW3" s="208" t="s">
        <v>1751</v>
      </c>
      <c r="BIX3" s="208" t="s">
        <v>1752</v>
      </c>
      <c r="BIY3" s="208" t="s">
        <v>1753</v>
      </c>
      <c r="BIZ3" s="208" t="s">
        <v>1754</v>
      </c>
      <c r="BJA3" s="208" t="s">
        <v>1755</v>
      </c>
      <c r="BJB3" s="208" t="s">
        <v>1756</v>
      </c>
      <c r="BJC3" s="208" t="s">
        <v>1757</v>
      </c>
      <c r="BJD3" s="208" t="s">
        <v>1758</v>
      </c>
      <c r="BJE3" s="208" t="s">
        <v>1759</v>
      </c>
      <c r="BJF3" s="208" t="s">
        <v>1760</v>
      </c>
      <c r="BJG3" s="208" t="s">
        <v>1761</v>
      </c>
      <c r="BJH3" s="208" t="s">
        <v>1762</v>
      </c>
      <c r="BJI3" s="208" t="s">
        <v>1763</v>
      </c>
      <c r="BJJ3" s="208" t="s">
        <v>1764</v>
      </c>
      <c r="BJK3" s="208" t="s">
        <v>1765</v>
      </c>
      <c r="BJL3" s="208" t="s">
        <v>1766</v>
      </c>
      <c r="BJM3" s="208" t="s">
        <v>1767</v>
      </c>
      <c r="BJN3" s="208" t="s">
        <v>1768</v>
      </c>
      <c r="BJO3" s="208" t="s">
        <v>1769</v>
      </c>
      <c r="BJP3" s="208" t="s">
        <v>1770</v>
      </c>
      <c r="BJQ3" s="208" t="s">
        <v>1771</v>
      </c>
      <c r="BJR3" s="208" t="s">
        <v>1772</v>
      </c>
      <c r="BJS3" s="208" t="s">
        <v>1773</v>
      </c>
      <c r="BJT3" s="208" t="s">
        <v>1774</v>
      </c>
      <c r="BJU3" s="208" t="s">
        <v>1775</v>
      </c>
      <c r="BJV3" s="208" t="s">
        <v>1776</v>
      </c>
      <c r="BJW3" s="208" t="s">
        <v>1777</v>
      </c>
      <c r="BJX3" s="208" t="s">
        <v>1778</v>
      </c>
      <c r="BJY3" s="208" t="s">
        <v>1779</v>
      </c>
      <c r="BJZ3" s="208" t="s">
        <v>1780</v>
      </c>
      <c r="BKA3" s="208" t="s">
        <v>1781</v>
      </c>
      <c r="BKB3" s="208" t="s">
        <v>1782</v>
      </c>
      <c r="BKC3" s="208" t="s">
        <v>1783</v>
      </c>
      <c r="BKD3" s="208" t="s">
        <v>1784</v>
      </c>
      <c r="BKE3" s="208" t="s">
        <v>1785</v>
      </c>
      <c r="BKF3" s="208" t="s">
        <v>1786</v>
      </c>
      <c r="BKG3" s="208" t="s">
        <v>1787</v>
      </c>
      <c r="BKH3" s="208" t="s">
        <v>1788</v>
      </c>
      <c r="BKI3" s="208" t="s">
        <v>1789</v>
      </c>
      <c r="BKJ3" s="208" t="s">
        <v>1790</v>
      </c>
      <c r="BKK3" s="208" t="s">
        <v>1791</v>
      </c>
      <c r="BKL3" s="208" t="s">
        <v>1792</v>
      </c>
      <c r="BKM3" s="208" t="s">
        <v>1793</v>
      </c>
      <c r="BKN3" s="208" t="s">
        <v>1794</v>
      </c>
      <c r="BKO3" s="208" t="s">
        <v>1795</v>
      </c>
      <c r="BKP3" s="208" t="s">
        <v>1796</v>
      </c>
      <c r="BKQ3" s="208" t="s">
        <v>1797</v>
      </c>
      <c r="BKR3" s="208" t="s">
        <v>1798</v>
      </c>
      <c r="BKS3" s="208" t="s">
        <v>1799</v>
      </c>
      <c r="BKT3" s="208" t="s">
        <v>1800</v>
      </c>
      <c r="BKU3" s="208" t="s">
        <v>1801</v>
      </c>
      <c r="BKV3" s="208" t="s">
        <v>1802</v>
      </c>
      <c r="BKW3" s="208" t="s">
        <v>1803</v>
      </c>
      <c r="BKX3" s="208" t="s">
        <v>1804</v>
      </c>
      <c r="BKY3" s="208" t="s">
        <v>1805</v>
      </c>
      <c r="BKZ3" s="208" t="s">
        <v>1806</v>
      </c>
      <c r="BLA3" s="208" t="s">
        <v>1807</v>
      </c>
      <c r="BLB3" s="208" t="s">
        <v>1808</v>
      </c>
      <c r="BLC3" s="208" t="s">
        <v>1809</v>
      </c>
      <c r="BLD3" s="208" t="s">
        <v>1810</v>
      </c>
      <c r="BLE3" s="208" t="s">
        <v>1811</v>
      </c>
      <c r="BLF3" s="208" t="s">
        <v>1812</v>
      </c>
      <c r="BLG3" s="208" t="s">
        <v>1813</v>
      </c>
      <c r="BLH3" s="208" t="s">
        <v>1814</v>
      </c>
      <c r="BLI3" s="208" t="s">
        <v>1815</v>
      </c>
      <c r="BLJ3" s="208" t="s">
        <v>1816</v>
      </c>
      <c r="BLK3" s="208" t="s">
        <v>1817</v>
      </c>
      <c r="BLL3" s="208" t="s">
        <v>1818</v>
      </c>
      <c r="BLM3" s="208" t="s">
        <v>1819</v>
      </c>
      <c r="BLN3" s="208" t="s">
        <v>1820</v>
      </c>
      <c r="BLO3" s="208" t="s">
        <v>1821</v>
      </c>
      <c r="BLP3" s="208" t="s">
        <v>1822</v>
      </c>
      <c r="BLQ3" s="208" t="s">
        <v>1823</v>
      </c>
      <c r="BLR3" s="208" t="s">
        <v>1824</v>
      </c>
      <c r="BLS3" s="208" t="s">
        <v>1825</v>
      </c>
      <c r="BLT3" s="208" t="s">
        <v>1826</v>
      </c>
      <c r="BLU3" s="208" t="s">
        <v>1827</v>
      </c>
      <c r="BLV3" s="208" t="s">
        <v>1828</v>
      </c>
      <c r="BLW3" s="208" t="s">
        <v>1829</v>
      </c>
      <c r="BLX3" s="208" t="s">
        <v>1830</v>
      </c>
      <c r="BLY3" s="208" t="s">
        <v>1831</v>
      </c>
      <c r="BLZ3" s="208" t="s">
        <v>1832</v>
      </c>
      <c r="BMA3" s="208" t="s">
        <v>1833</v>
      </c>
      <c r="BMB3" s="208" t="s">
        <v>1834</v>
      </c>
      <c r="BMC3" s="208" t="s">
        <v>1835</v>
      </c>
      <c r="BMD3" s="208" t="s">
        <v>1836</v>
      </c>
      <c r="BME3" s="208" t="s">
        <v>1837</v>
      </c>
      <c r="BMF3" s="208" t="s">
        <v>1838</v>
      </c>
      <c r="BMG3" s="208" t="s">
        <v>1839</v>
      </c>
      <c r="BMH3" s="208" t="s">
        <v>1840</v>
      </c>
      <c r="BMI3" s="208" t="s">
        <v>1841</v>
      </c>
      <c r="BMJ3" s="208" t="s">
        <v>1842</v>
      </c>
      <c r="BMK3" s="208" t="s">
        <v>1843</v>
      </c>
      <c r="BML3" s="208" t="s">
        <v>1844</v>
      </c>
      <c r="BMM3" s="208" t="s">
        <v>1845</v>
      </c>
      <c r="BMN3" s="208" t="s">
        <v>1846</v>
      </c>
      <c r="BMO3" s="208" t="s">
        <v>1847</v>
      </c>
      <c r="BMP3" s="208" t="s">
        <v>1848</v>
      </c>
      <c r="BMQ3" s="208" t="s">
        <v>1849</v>
      </c>
      <c r="BMR3" s="208" t="s">
        <v>1850</v>
      </c>
      <c r="BMS3" s="208" t="s">
        <v>1851</v>
      </c>
      <c r="BMT3" s="208" t="s">
        <v>1852</v>
      </c>
      <c r="BMU3" s="208" t="s">
        <v>1853</v>
      </c>
      <c r="BMV3" s="208" t="s">
        <v>1854</v>
      </c>
      <c r="BMW3" s="208" t="s">
        <v>1855</v>
      </c>
      <c r="BMX3" s="208" t="s">
        <v>1856</v>
      </c>
      <c r="BMY3" s="208" t="s">
        <v>1857</v>
      </c>
      <c r="BMZ3" s="208" t="s">
        <v>1858</v>
      </c>
      <c r="BNA3" s="208" t="s">
        <v>1859</v>
      </c>
      <c r="BNB3" s="208" t="s">
        <v>1860</v>
      </c>
      <c r="BNC3" s="208" t="s">
        <v>1861</v>
      </c>
      <c r="BND3" s="208" t="s">
        <v>1862</v>
      </c>
      <c r="BNE3" s="208" t="s">
        <v>1863</v>
      </c>
      <c r="BNF3" s="208" t="s">
        <v>1864</v>
      </c>
      <c r="BNG3" s="208" t="s">
        <v>1865</v>
      </c>
      <c r="BNH3" s="208" t="s">
        <v>1866</v>
      </c>
      <c r="BNI3" s="208" t="s">
        <v>1867</v>
      </c>
      <c r="BNJ3" s="208" t="s">
        <v>1868</v>
      </c>
      <c r="BNK3" s="208" t="s">
        <v>1869</v>
      </c>
      <c r="BNL3" s="208" t="s">
        <v>1870</v>
      </c>
      <c r="BNM3" s="208" t="s">
        <v>1871</v>
      </c>
      <c r="BNN3" s="208" t="s">
        <v>1872</v>
      </c>
      <c r="BNO3" s="208" t="s">
        <v>1873</v>
      </c>
      <c r="BNP3" s="208" t="s">
        <v>1874</v>
      </c>
      <c r="BNQ3" s="208" t="s">
        <v>1875</v>
      </c>
      <c r="BNR3" s="208" t="s">
        <v>1876</v>
      </c>
      <c r="BNS3" s="208" t="s">
        <v>1877</v>
      </c>
      <c r="BNT3" s="208" t="s">
        <v>1878</v>
      </c>
      <c r="BNU3" s="208" t="s">
        <v>1879</v>
      </c>
      <c r="BNV3" s="208" t="s">
        <v>1880</v>
      </c>
      <c r="BNW3" s="208" t="s">
        <v>1881</v>
      </c>
      <c r="BNX3" s="208" t="s">
        <v>1882</v>
      </c>
      <c r="BNY3" s="208" t="s">
        <v>1883</v>
      </c>
      <c r="BNZ3" s="208" t="s">
        <v>1884</v>
      </c>
      <c r="BOA3" s="208" t="s">
        <v>1885</v>
      </c>
      <c r="BOB3" s="208" t="s">
        <v>1886</v>
      </c>
      <c r="BOC3" s="208" t="s">
        <v>1887</v>
      </c>
      <c r="BOD3" s="208" t="s">
        <v>1888</v>
      </c>
      <c r="BOE3" s="208" t="s">
        <v>1889</v>
      </c>
      <c r="BOF3" s="208" t="s">
        <v>1890</v>
      </c>
      <c r="BOG3" s="208" t="s">
        <v>1891</v>
      </c>
      <c r="BOH3" s="208" t="s">
        <v>1892</v>
      </c>
      <c r="BOI3" s="208" t="s">
        <v>1893</v>
      </c>
      <c r="BOJ3" s="208" t="s">
        <v>1894</v>
      </c>
      <c r="BOK3" s="208" t="s">
        <v>1895</v>
      </c>
      <c r="BOL3" s="208" t="s">
        <v>1896</v>
      </c>
      <c r="BOM3" s="208" t="s">
        <v>1897</v>
      </c>
      <c r="BON3" s="208" t="s">
        <v>1898</v>
      </c>
      <c r="BOO3" s="208" t="s">
        <v>1899</v>
      </c>
      <c r="BOP3" s="208" t="s">
        <v>1900</v>
      </c>
      <c r="BOQ3" s="208" t="s">
        <v>1901</v>
      </c>
      <c r="BOR3" s="208" t="s">
        <v>1902</v>
      </c>
      <c r="BOS3" s="208" t="s">
        <v>1903</v>
      </c>
      <c r="BOT3" s="208" t="s">
        <v>1904</v>
      </c>
      <c r="BOU3" s="208" t="s">
        <v>1905</v>
      </c>
      <c r="BOV3" s="208" t="s">
        <v>1906</v>
      </c>
      <c r="BOW3" s="208" t="s">
        <v>1907</v>
      </c>
      <c r="BOX3" s="208" t="s">
        <v>1908</v>
      </c>
      <c r="BOY3" s="208" t="s">
        <v>1909</v>
      </c>
      <c r="BOZ3" s="208" t="s">
        <v>1910</v>
      </c>
      <c r="BPA3" s="208" t="s">
        <v>1911</v>
      </c>
      <c r="BPB3" s="208" t="s">
        <v>1912</v>
      </c>
      <c r="BPC3" s="208" t="s">
        <v>1913</v>
      </c>
      <c r="BPD3" s="208" t="s">
        <v>1914</v>
      </c>
      <c r="BPE3" s="208" t="s">
        <v>1915</v>
      </c>
      <c r="BPF3" s="208" t="s">
        <v>1916</v>
      </c>
      <c r="BPG3" s="208" t="s">
        <v>1917</v>
      </c>
      <c r="BPH3" s="208" t="s">
        <v>1918</v>
      </c>
      <c r="BPI3" s="208" t="s">
        <v>1919</v>
      </c>
      <c r="BPJ3" s="208" t="s">
        <v>1920</v>
      </c>
      <c r="BPK3" s="208" t="s">
        <v>1921</v>
      </c>
      <c r="BPL3" s="208" t="s">
        <v>1922</v>
      </c>
      <c r="BPM3" s="208" t="s">
        <v>1923</v>
      </c>
      <c r="BPN3" s="208" t="s">
        <v>1924</v>
      </c>
      <c r="BPO3" s="208" t="s">
        <v>1925</v>
      </c>
      <c r="BPP3" s="208" t="s">
        <v>1926</v>
      </c>
      <c r="BPQ3" s="208" t="s">
        <v>1927</v>
      </c>
      <c r="BPR3" s="208" t="s">
        <v>1928</v>
      </c>
      <c r="BPS3" s="208" t="s">
        <v>1929</v>
      </c>
      <c r="BPT3" s="208" t="s">
        <v>1930</v>
      </c>
      <c r="BPU3" s="208" t="s">
        <v>1931</v>
      </c>
      <c r="BPV3" s="208" t="s">
        <v>1932</v>
      </c>
      <c r="BPW3" s="208" t="s">
        <v>1933</v>
      </c>
      <c r="BPX3" s="208" t="s">
        <v>1934</v>
      </c>
      <c r="BPY3" s="208" t="s">
        <v>1935</v>
      </c>
      <c r="BPZ3" s="208" t="s">
        <v>1936</v>
      </c>
      <c r="BQA3" s="208" t="s">
        <v>1937</v>
      </c>
      <c r="BQB3" s="208" t="s">
        <v>1938</v>
      </c>
      <c r="BQC3" s="208" t="s">
        <v>1939</v>
      </c>
      <c r="BQD3" s="208" t="s">
        <v>1940</v>
      </c>
      <c r="BQE3" s="208" t="s">
        <v>1941</v>
      </c>
      <c r="BQF3" s="208" t="s">
        <v>1942</v>
      </c>
      <c r="BQG3" s="208" t="s">
        <v>1943</v>
      </c>
      <c r="BQH3" s="208" t="s">
        <v>1944</v>
      </c>
      <c r="BQI3" s="208" t="s">
        <v>1945</v>
      </c>
      <c r="BQJ3" s="208" t="s">
        <v>1946</v>
      </c>
      <c r="BQK3" s="208" t="s">
        <v>1947</v>
      </c>
      <c r="BQL3" s="208" t="s">
        <v>1948</v>
      </c>
      <c r="BQM3" s="208" t="s">
        <v>1949</v>
      </c>
      <c r="BQN3" s="208" t="s">
        <v>1950</v>
      </c>
      <c r="BQO3" s="208" t="s">
        <v>1951</v>
      </c>
      <c r="BQP3" s="208" t="s">
        <v>1952</v>
      </c>
      <c r="BQQ3" s="208" t="s">
        <v>1953</v>
      </c>
      <c r="BQR3" s="208" t="s">
        <v>1954</v>
      </c>
      <c r="BQS3" s="208" t="s">
        <v>1955</v>
      </c>
      <c r="BQT3" s="208" t="s">
        <v>1956</v>
      </c>
      <c r="BQU3" s="208" t="s">
        <v>1957</v>
      </c>
      <c r="BQV3" s="208" t="s">
        <v>1958</v>
      </c>
      <c r="BQW3" s="208" t="s">
        <v>1959</v>
      </c>
      <c r="BQX3" s="208" t="s">
        <v>1960</v>
      </c>
      <c r="BQY3" s="208" t="s">
        <v>1961</v>
      </c>
      <c r="BQZ3" s="208" t="s">
        <v>1962</v>
      </c>
      <c r="BRA3" s="208" t="s">
        <v>1963</v>
      </c>
      <c r="BRB3" s="208" t="s">
        <v>1964</v>
      </c>
      <c r="BRC3" s="208" t="s">
        <v>1965</v>
      </c>
      <c r="BRD3" s="208" t="s">
        <v>1966</v>
      </c>
      <c r="BRE3" s="208" t="s">
        <v>1967</v>
      </c>
      <c r="BRF3" s="208" t="s">
        <v>1968</v>
      </c>
      <c r="BRG3" s="208" t="s">
        <v>1969</v>
      </c>
      <c r="BRH3" s="208" t="s">
        <v>1970</v>
      </c>
      <c r="BRI3" s="208" t="s">
        <v>1971</v>
      </c>
      <c r="BRJ3" s="208" t="s">
        <v>1972</v>
      </c>
      <c r="BRK3" s="208" t="s">
        <v>1973</v>
      </c>
      <c r="BRL3" s="208" t="s">
        <v>1974</v>
      </c>
      <c r="BRM3" s="208" t="s">
        <v>1975</v>
      </c>
      <c r="BRN3" s="208" t="s">
        <v>1976</v>
      </c>
      <c r="BRO3" s="208" t="s">
        <v>1977</v>
      </c>
      <c r="BRP3" s="208" t="s">
        <v>1978</v>
      </c>
      <c r="BRQ3" s="208" t="s">
        <v>1979</v>
      </c>
      <c r="BRR3" s="208" t="s">
        <v>1980</v>
      </c>
      <c r="BRS3" s="208" t="s">
        <v>1981</v>
      </c>
      <c r="BRT3" s="208" t="s">
        <v>1982</v>
      </c>
      <c r="BRU3" s="208" t="s">
        <v>1983</v>
      </c>
      <c r="BRV3" s="208" t="s">
        <v>1984</v>
      </c>
      <c r="BRW3" s="208" t="s">
        <v>1985</v>
      </c>
      <c r="BRX3" s="208" t="s">
        <v>1986</v>
      </c>
      <c r="BRY3" s="208" t="s">
        <v>1987</v>
      </c>
      <c r="BRZ3" s="208" t="s">
        <v>1988</v>
      </c>
      <c r="BSA3" s="208" t="s">
        <v>1989</v>
      </c>
      <c r="BSB3" s="208" t="s">
        <v>1990</v>
      </c>
      <c r="BSC3" s="208" t="s">
        <v>1991</v>
      </c>
      <c r="BSD3" s="208" t="s">
        <v>1992</v>
      </c>
      <c r="BSE3" s="208" t="s">
        <v>1993</v>
      </c>
      <c r="BSF3" s="208" t="s">
        <v>1994</v>
      </c>
      <c r="BSG3" s="208" t="s">
        <v>1995</v>
      </c>
      <c r="BSH3" s="208" t="s">
        <v>1996</v>
      </c>
      <c r="BSI3" s="208" t="s">
        <v>1997</v>
      </c>
      <c r="BSJ3" s="208" t="s">
        <v>1998</v>
      </c>
      <c r="BSK3" s="208" t="s">
        <v>1999</v>
      </c>
      <c r="BSL3" s="208" t="s">
        <v>2000</v>
      </c>
      <c r="BSM3" s="208" t="s">
        <v>2001</v>
      </c>
      <c r="BSN3" s="208" t="s">
        <v>2002</v>
      </c>
      <c r="BSO3" s="208" t="s">
        <v>2003</v>
      </c>
      <c r="BSP3" s="208" t="s">
        <v>2004</v>
      </c>
      <c r="BSQ3" s="208" t="s">
        <v>2005</v>
      </c>
      <c r="BSR3" s="208" t="s">
        <v>2006</v>
      </c>
      <c r="BSS3" s="208" t="s">
        <v>2007</v>
      </c>
      <c r="BST3" s="208" t="s">
        <v>2008</v>
      </c>
      <c r="BSU3" s="208" t="s">
        <v>2009</v>
      </c>
      <c r="BSV3" s="208" t="s">
        <v>2010</v>
      </c>
      <c r="BSW3" s="208" t="s">
        <v>2011</v>
      </c>
      <c r="BSX3" s="208" t="s">
        <v>2012</v>
      </c>
      <c r="BSY3" s="208" t="s">
        <v>2013</v>
      </c>
      <c r="BSZ3" s="208" t="s">
        <v>2014</v>
      </c>
      <c r="BTA3" s="208" t="s">
        <v>2015</v>
      </c>
      <c r="BTB3" s="208" t="s">
        <v>2016</v>
      </c>
      <c r="BTC3" s="208" t="s">
        <v>2017</v>
      </c>
      <c r="BTD3" s="208" t="s">
        <v>2018</v>
      </c>
      <c r="BTE3" s="208" t="s">
        <v>2019</v>
      </c>
      <c r="BTF3" s="208" t="s">
        <v>2020</v>
      </c>
      <c r="BTG3" s="208" t="s">
        <v>2021</v>
      </c>
      <c r="BTH3" s="208" t="s">
        <v>2022</v>
      </c>
      <c r="BTI3" s="208" t="s">
        <v>2023</v>
      </c>
      <c r="BTJ3" s="208" t="s">
        <v>2024</v>
      </c>
      <c r="BTK3" s="208" t="s">
        <v>2025</v>
      </c>
      <c r="BTL3" s="208" t="s">
        <v>2026</v>
      </c>
      <c r="BTM3" s="208" t="s">
        <v>2027</v>
      </c>
      <c r="BTN3" s="208" t="s">
        <v>2028</v>
      </c>
      <c r="BTO3" s="208" t="s">
        <v>2029</v>
      </c>
      <c r="BTP3" s="208" t="s">
        <v>2030</v>
      </c>
      <c r="BTQ3" s="208" t="s">
        <v>2031</v>
      </c>
      <c r="BTR3" s="208" t="s">
        <v>2032</v>
      </c>
      <c r="BTS3" s="208" t="s">
        <v>2033</v>
      </c>
      <c r="BTT3" s="208" t="s">
        <v>2034</v>
      </c>
      <c r="BTU3" s="208" t="s">
        <v>2035</v>
      </c>
      <c r="BTV3" s="208" t="s">
        <v>2036</v>
      </c>
      <c r="BTW3" s="208" t="s">
        <v>2037</v>
      </c>
      <c r="BTX3" s="208" t="s">
        <v>2038</v>
      </c>
      <c r="BTY3" s="208" t="s">
        <v>2039</v>
      </c>
      <c r="BTZ3" s="208" t="s">
        <v>2040</v>
      </c>
      <c r="BUA3" s="208" t="s">
        <v>2041</v>
      </c>
      <c r="BUB3" s="208" t="s">
        <v>2042</v>
      </c>
      <c r="BUC3" s="208" t="s">
        <v>2043</v>
      </c>
      <c r="BUD3" s="208" t="s">
        <v>2044</v>
      </c>
      <c r="BUE3" s="208" t="s">
        <v>2045</v>
      </c>
      <c r="BUF3" s="208" t="s">
        <v>2046</v>
      </c>
      <c r="BUG3" s="208" t="s">
        <v>2047</v>
      </c>
      <c r="BUH3" s="208" t="s">
        <v>2048</v>
      </c>
      <c r="BUI3" s="208" t="s">
        <v>2049</v>
      </c>
      <c r="BUJ3" s="208" t="s">
        <v>2050</v>
      </c>
      <c r="BUK3" s="208" t="s">
        <v>2051</v>
      </c>
      <c r="BUL3" s="208" t="s">
        <v>2052</v>
      </c>
      <c r="BUM3" s="208" t="s">
        <v>2053</v>
      </c>
      <c r="BUN3" s="208" t="s">
        <v>2054</v>
      </c>
      <c r="BUO3" s="208" t="s">
        <v>2055</v>
      </c>
      <c r="BUP3" s="208" t="s">
        <v>2056</v>
      </c>
      <c r="BUQ3" s="208" t="s">
        <v>2057</v>
      </c>
      <c r="BUR3" s="208" t="s">
        <v>2058</v>
      </c>
      <c r="BUS3" s="208" t="s">
        <v>2059</v>
      </c>
      <c r="BUT3" s="208" t="s">
        <v>2060</v>
      </c>
      <c r="BUU3" s="208" t="s">
        <v>2061</v>
      </c>
      <c r="BUV3" s="208" t="s">
        <v>2062</v>
      </c>
      <c r="BUW3" s="208" t="s">
        <v>2063</v>
      </c>
      <c r="BUX3" s="208" t="s">
        <v>2064</v>
      </c>
      <c r="BUY3" s="208" t="s">
        <v>2065</v>
      </c>
      <c r="BUZ3" s="208" t="s">
        <v>2066</v>
      </c>
      <c r="BVA3" s="208" t="s">
        <v>2067</v>
      </c>
      <c r="BVB3" s="208" t="s">
        <v>2068</v>
      </c>
      <c r="BVC3" s="208" t="s">
        <v>2069</v>
      </c>
      <c r="BVD3" s="208" t="s">
        <v>2070</v>
      </c>
      <c r="BVE3" s="208" t="s">
        <v>2071</v>
      </c>
      <c r="BVF3" s="208" t="s">
        <v>2072</v>
      </c>
      <c r="BVG3" s="208" t="s">
        <v>2073</v>
      </c>
      <c r="BVH3" s="208" t="s">
        <v>2074</v>
      </c>
      <c r="BVI3" s="208" t="s">
        <v>2075</v>
      </c>
      <c r="BVJ3" s="208" t="s">
        <v>2076</v>
      </c>
      <c r="BVK3" s="208" t="s">
        <v>2077</v>
      </c>
      <c r="BVL3" s="208" t="s">
        <v>2078</v>
      </c>
      <c r="BVM3" s="208" t="s">
        <v>2079</v>
      </c>
      <c r="BVN3" s="208" t="s">
        <v>2080</v>
      </c>
      <c r="BVO3" s="208" t="s">
        <v>2081</v>
      </c>
      <c r="BVP3" s="208" t="s">
        <v>2082</v>
      </c>
      <c r="BVQ3" s="208" t="s">
        <v>2083</v>
      </c>
      <c r="BVR3" s="208" t="s">
        <v>2084</v>
      </c>
      <c r="BVS3" s="208" t="s">
        <v>2085</v>
      </c>
      <c r="BVT3" s="208" t="s">
        <v>2086</v>
      </c>
      <c r="BVU3" s="208" t="s">
        <v>2087</v>
      </c>
      <c r="BVV3" s="208" t="s">
        <v>2088</v>
      </c>
      <c r="BVW3" s="208" t="s">
        <v>2089</v>
      </c>
      <c r="BVX3" s="208" t="s">
        <v>2090</v>
      </c>
      <c r="BVY3" s="208" t="s">
        <v>2091</v>
      </c>
      <c r="BVZ3" s="208" t="s">
        <v>2092</v>
      </c>
      <c r="BWA3" s="208" t="s">
        <v>2093</v>
      </c>
      <c r="BWB3" s="208" t="s">
        <v>2094</v>
      </c>
      <c r="BWC3" s="208" t="s">
        <v>2095</v>
      </c>
      <c r="BWD3" s="208" t="s">
        <v>2096</v>
      </c>
      <c r="BWE3" s="208" t="s">
        <v>2097</v>
      </c>
      <c r="BWF3" s="208" t="s">
        <v>2098</v>
      </c>
      <c r="BWG3" s="208" t="s">
        <v>2099</v>
      </c>
      <c r="BWH3" s="208" t="s">
        <v>2100</v>
      </c>
      <c r="BWI3" s="208" t="s">
        <v>2101</v>
      </c>
      <c r="BWJ3" s="208" t="s">
        <v>2102</v>
      </c>
      <c r="BWK3" s="208" t="s">
        <v>2103</v>
      </c>
      <c r="BWL3" s="208" t="s">
        <v>2104</v>
      </c>
      <c r="BWM3" s="208" t="s">
        <v>2105</v>
      </c>
      <c r="BWN3" s="208" t="s">
        <v>2106</v>
      </c>
      <c r="BWO3" s="208" t="s">
        <v>2107</v>
      </c>
      <c r="BWP3" s="208" t="s">
        <v>2108</v>
      </c>
      <c r="BWQ3" s="208" t="s">
        <v>2109</v>
      </c>
      <c r="BWR3" s="208" t="s">
        <v>2110</v>
      </c>
      <c r="BWS3" s="208" t="s">
        <v>2111</v>
      </c>
      <c r="BWT3" s="208" t="s">
        <v>2112</v>
      </c>
      <c r="BWU3" s="208" t="s">
        <v>2113</v>
      </c>
      <c r="BWV3" s="208" t="s">
        <v>2114</v>
      </c>
      <c r="BWW3" s="208" t="s">
        <v>2115</v>
      </c>
      <c r="BWX3" s="208" t="s">
        <v>2116</v>
      </c>
      <c r="BWY3" s="208" t="s">
        <v>2117</v>
      </c>
      <c r="BWZ3" s="208" t="s">
        <v>2118</v>
      </c>
      <c r="BXA3" s="208" t="s">
        <v>2119</v>
      </c>
      <c r="BXB3" s="208" t="s">
        <v>2120</v>
      </c>
      <c r="BXC3" s="208" t="s">
        <v>2121</v>
      </c>
      <c r="BXD3" s="208" t="s">
        <v>2122</v>
      </c>
      <c r="BXE3" s="208" t="s">
        <v>2123</v>
      </c>
      <c r="BXF3" s="208" t="s">
        <v>2124</v>
      </c>
      <c r="BXG3" s="208" t="s">
        <v>2125</v>
      </c>
      <c r="BXH3" s="208" t="s">
        <v>2126</v>
      </c>
      <c r="BXI3" s="208" t="s">
        <v>2127</v>
      </c>
      <c r="BXJ3" s="208" t="s">
        <v>2128</v>
      </c>
      <c r="BXK3" s="208" t="s">
        <v>2129</v>
      </c>
      <c r="BXL3" s="208" t="s">
        <v>2130</v>
      </c>
      <c r="BXM3" s="208" t="s">
        <v>2131</v>
      </c>
      <c r="BXN3" s="208" t="s">
        <v>2132</v>
      </c>
      <c r="BXO3" s="208" t="s">
        <v>2133</v>
      </c>
      <c r="BXP3" s="208" t="s">
        <v>2134</v>
      </c>
      <c r="BXQ3" s="208" t="s">
        <v>2135</v>
      </c>
      <c r="BXR3" s="208" t="s">
        <v>2136</v>
      </c>
      <c r="BXS3" s="208" t="s">
        <v>2137</v>
      </c>
      <c r="BXT3" s="208" t="s">
        <v>2138</v>
      </c>
      <c r="BXU3" s="208" t="s">
        <v>2139</v>
      </c>
      <c r="BXV3" s="208" t="s">
        <v>2140</v>
      </c>
      <c r="BXW3" s="208" t="s">
        <v>2141</v>
      </c>
      <c r="BXX3" s="208" t="s">
        <v>2142</v>
      </c>
      <c r="BXY3" s="208" t="s">
        <v>2143</v>
      </c>
      <c r="BXZ3" s="208" t="s">
        <v>2144</v>
      </c>
      <c r="BYA3" s="208" t="s">
        <v>2145</v>
      </c>
      <c r="BYB3" s="208" t="s">
        <v>2146</v>
      </c>
      <c r="BYC3" s="208" t="s">
        <v>2147</v>
      </c>
      <c r="BYD3" s="208" t="s">
        <v>2148</v>
      </c>
      <c r="BYE3" s="208" t="s">
        <v>2149</v>
      </c>
      <c r="BYF3" s="208" t="s">
        <v>2150</v>
      </c>
      <c r="BYG3" s="208" t="s">
        <v>2151</v>
      </c>
      <c r="BYH3" s="208" t="s">
        <v>2152</v>
      </c>
      <c r="BYI3" s="208" t="s">
        <v>2153</v>
      </c>
      <c r="BYJ3" s="208" t="s">
        <v>2154</v>
      </c>
      <c r="BYK3" s="208" t="s">
        <v>2155</v>
      </c>
      <c r="BYL3" s="208" t="s">
        <v>2156</v>
      </c>
      <c r="BYM3" s="208" t="s">
        <v>2157</v>
      </c>
      <c r="BYN3" s="208" t="s">
        <v>2158</v>
      </c>
      <c r="BYO3" s="208" t="s">
        <v>2159</v>
      </c>
      <c r="BYP3" s="208" t="s">
        <v>2160</v>
      </c>
      <c r="BYQ3" s="208" t="s">
        <v>2161</v>
      </c>
      <c r="BYR3" s="208" t="s">
        <v>2162</v>
      </c>
      <c r="BYS3" s="208" t="s">
        <v>2163</v>
      </c>
      <c r="BYT3" s="208" t="s">
        <v>2164</v>
      </c>
      <c r="BYU3" s="208" t="s">
        <v>2165</v>
      </c>
      <c r="BYV3" s="208" t="s">
        <v>2166</v>
      </c>
      <c r="BYW3" s="208" t="s">
        <v>2167</v>
      </c>
      <c r="BYX3" s="208" t="s">
        <v>2168</v>
      </c>
      <c r="BYY3" s="208" t="s">
        <v>2169</v>
      </c>
      <c r="BYZ3" s="208" t="s">
        <v>2170</v>
      </c>
      <c r="BZA3" s="208" t="s">
        <v>2171</v>
      </c>
      <c r="BZB3" s="208" t="s">
        <v>2172</v>
      </c>
      <c r="BZC3" s="208" t="s">
        <v>2173</v>
      </c>
      <c r="BZD3" s="208" t="s">
        <v>2174</v>
      </c>
      <c r="BZE3" s="208" t="s">
        <v>2175</v>
      </c>
      <c r="BZF3" s="208" t="s">
        <v>2176</v>
      </c>
      <c r="BZG3" s="208" t="s">
        <v>2177</v>
      </c>
      <c r="BZH3" s="208" t="s">
        <v>2178</v>
      </c>
      <c r="BZI3" s="208" t="s">
        <v>2179</v>
      </c>
      <c r="BZJ3" s="208" t="s">
        <v>2180</v>
      </c>
      <c r="BZK3" s="208" t="s">
        <v>2181</v>
      </c>
      <c r="BZL3" s="208" t="s">
        <v>2182</v>
      </c>
      <c r="BZM3" s="208" t="s">
        <v>2183</v>
      </c>
      <c r="BZN3" s="208" t="s">
        <v>2184</v>
      </c>
      <c r="BZO3" s="208" t="s">
        <v>2185</v>
      </c>
      <c r="BZP3" s="208" t="s">
        <v>2186</v>
      </c>
      <c r="BZQ3" s="208" t="s">
        <v>2187</v>
      </c>
      <c r="BZR3" s="208" t="s">
        <v>2188</v>
      </c>
      <c r="BZS3" s="208" t="s">
        <v>2189</v>
      </c>
      <c r="BZT3" s="208" t="s">
        <v>2190</v>
      </c>
      <c r="BZU3" s="208" t="s">
        <v>2191</v>
      </c>
      <c r="BZV3" s="208" t="s">
        <v>2192</v>
      </c>
      <c r="BZW3" s="208" t="s">
        <v>2193</v>
      </c>
      <c r="BZX3" s="208" t="s">
        <v>2194</v>
      </c>
      <c r="BZY3" s="208" t="s">
        <v>2195</v>
      </c>
      <c r="BZZ3" s="208" t="s">
        <v>2196</v>
      </c>
      <c r="CAA3" s="208" t="s">
        <v>2197</v>
      </c>
      <c r="CAB3" s="208" t="s">
        <v>2198</v>
      </c>
      <c r="CAC3" s="208" t="s">
        <v>2199</v>
      </c>
      <c r="CAD3" s="208" t="s">
        <v>2200</v>
      </c>
      <c r="CAE3" s="208" t="s">
        <v>2201</v>
      </c>
      <c r="CAF3" s="208" t="s">
        <v>2202</v>
      </c>
      <c r="CAG3" s="208" t="s">
        <v>2203</v>
      </c>
      <c r="CAH3" s="208" t="s">
        <v>2204</v>
      </c>
      <c r="CAI3" s="208" t="s">
        <v>2205</v>
      </c>
      <c r="CAJ3" s="208" t="s">
        <v>2206</v>
      </c>
      <c r="CAK3" s="208" t="s">
        <v>2207</v>
      </c>
      <c r="CAL3" s="208" t="s">
        <v>2208</v>
      </c>
      <c r="CAM3" s="208" t="s">
        <v>2209</v>
      </c>
      <c r="CAN3" s="208" t="s">
        <v>2210</v>
      </c>
      <c r="CAO3" s="208" t="s">
        <v>2211</v>
      </c>
      <c r="CAP3" s="208" t="s">
        <v>2212</v>
      </c>
      <c r="CAQ3" s="208" t="s">
        <v>2213</v>
      </c>
      <c r="CAR3" s="208" t="s">
        <v>2214</v>
      </c>
      <c r="CAS3" s="208" t="s">
        <v>2215</v>
      </c>
      <c r="CAT3" s="208" t="s">
        <v>2216</v>
      </c>
      <c r="CAU3" s="208" t="s">
        <v>2217</v>
      </c>
      <c r="CAV3" s="208" t="s">
        <v>2218</v>
      </c>
      <c r="CAW3" s="208" t="s">
        <v>2219</v>
      </c>
      <c r="CAX3" s="208" t="s">
        <v>2220</v>
      </c>
      <c r="CAY3" s="208" t="s">
        <v>2221</v>
      </c>
      <c r="CAZ3" s="208" t="s">
        <v>2222</v>
      </c>
      <c r="CBA3" s="208" t="s">
        <v>2223</v>
      </c>
      <c r="CBB3" s="208" t="s">
        <v>2224</v>
      </c>
      <c r="CBC3" s="208" t="s">
        <v>2225</v>
      </c>
      <c r="CBD3" s="208" t="s">
        <v>2226</v>
      </c>
      <c r="CBE3" s="208" t="s">
        <v>2227</v>
      </c>
      <c r="CBF3" s="208" t="s">
        <v>2228</v>
      </c>
      <c r="CBG3" s="208" t="s">
        <v>2229</v>
      </c>
      <c r="CBH3" s="208" t="s">
        <v>2230</v>
      </c>
      <c r="CBI3" s="208" t="s">
        <v>2231</v>
      </c>
      <c r="CBJ3" s="208" t="s">
        <v>2232</v>
      </c>
      <c r="CBK3" s="208" t="s">
        <v>2233</v>
      </c>
      <c r="CBL3" s="208" t="s">
        <v>2234</v>
      </c>
      <c r="CBM3" s="208" t="s">
        <v>2235</v>
      </c>
      <c r="CBN3" s="208" t="s">
        <v>2236</v>
      </c>
      <c r="CBO3" s="208" t="s">
        <v>2237</v>
      </c>
      <c r="CBP3" s="208" t="s">
        <v>2238</v>
      </c>
      <c r="CBQ3" s="208" t="s">
        <v>2239</v>
      </c>
      <c r="CBR3" s="208" t="s">
        <v>2240</v>
      </c>
      <c r="CBS3" s="208" t="s">
        <v>2241</v>
      </c>
      <c r="CBT3" s="208" t="s">
        <v>2242</v>
      </c>
      <c r="CBU3" s="208" t="s">
        <v>2243</v>
      </c>
      <c r="CBV3" s="208" t="s">
        <v>2244</v>
      </c>
      <c r="CBW3" s="208" t="s">
        <v>2245</v>
      </c>
      <c r="CBX3" s="208" t="s">
        <v>2246</v>
      </c>
      <c r="CBY3" s="208" t="s">
        <v>2247</v>
      </c>
      <c r="CBZ3" s="208" t="s">
        <v>2248</v>
      </c>
      <c r="CCA3" s="208" t="s">
        <v>2249</v>
      </c>
      <c r="CCB3" s="208" t="s">
        <v>2250</v>
      </c>
      <c r="CCC3" s="208" t="s">
        <v>2251</v>
      </c>
      <c r="CCD3" s="208" t="s">
        <v>2252</v>
      </c>
      <c r="CCE3" s="208" t="s">
        <v>2253</v>
      </c>
      <c r="CCF3" s="208" t="s">
        <v>2254</v>
      </c>
      <c r="CCG3" s="208" t="s">
        <v>2255</v>
      </c>
      <c r="CCH3" s="208" t="s">
        <v>2256</v>
      </c>
      <c r="CCI3" s="208" t="s">
        <v>2257</v>
      </c>
      <c r="CCJ3" s="208" t="s">
        <v>2258</v>
      </c>
      <c r="CCK3" s="208" t="s">
        <v>2259</v>
      </c>
      <c r="CCL3" s="208" t="s">
        <v>2260</v>
      </c>
      <c r="CCM3" s="208" t="s">
        <v>2261</v>
      </c>
      <c r="CCN3" s="208" t="s">
        <v>2262</v>
      </c>
      <c r="CCO3" s="208" t="s">
        <v>2263</v>
      </c>
      <c r="CCP3" s="208" t="s">
        <v>2264</v>
      </c>
      <c r="CCQ3" s="208" t="s">
        <v>2265</v>
      </c>
      <c r="CCR3" s="208" t="s">
        <v>2266</v>
      </c>
      <c r="CCS3" s="208" t="s">
        <v>2267</v>
      </c>
      <c r="CCT3" s="208" t="s">
        <v>2268</v>
      </c>
      <c r="CCU3" s="208" t="s">
        <v>2269</v>
      </c>
      <c r="CCV3" s="208" t="s">
        <v>2270</v>
      </c>
      <c r="CCW3" s="208" t="s">
        <v>2271</v>
      </c>
      <c r="CCX3" s="208" t="s">
        <v>2272</v>
      </c>
      <c r="CCY3" s="208" t="s">
        <v>2273</v>
      </c>
      <c r="CCZ3" s="208" t="s">
        <v>2274</v>
      </c>
      <c r="CDA3" s="208" t="s">
        <v>2275</v>
      </c>
      <c r="CDB3" s="208" t="s">
        <v>2276</v>
      </c>
      <c r="CDC3" s="208" t="s">
        <v>2277</v>
      </c>
      <c r="CDD3" s="208" t="s">
        <v>2278</v>
      </c>
      <c r="CDE3" s="208" t="s">
        <v>2279</v>
      </c>
      <c r="CDF3" s="208" t="s">
        <v>2280</v>
      </c>
      <c r="CDG3" s="208" t="s">
        <v>2281</v>
      </c>
      <c r="CDH3" s="208" t="s">
        <v>2282</v>
      </c>
      <c r="CDI3" s="208" t="s">
        <v>2283</v>
      </c>
      <c r="CDJ3" s="208" t="s">
        <v>2284</v>
      </c>
      <c r="CDK3" s="208" t="s">
        <v>2285</v>
      </c>
      <c r="CDL3" s="208" t="s">
        <v>2286</v>
      </c>
      <c r="CDM3" s="208" t="s">
        <v>2287</v>
      </c>
      <c r="CDN3" s="208" t="s">
        <v>2288</v>
      </c>
      <c r="CDO3" s="208" t="s">
        <v>2289</v>
      </c>
      <c r="CDP3" s="208" t="s">
        <v>2290</v>
      </c>
      <c r="CDQ3" s="208" t="s">
        <v>2291</v>
      </c>
      <c r="CDR3" s="208" t="s">
        <v>2292</v>
      </c>
      <c r="CDS3" s="208" t="s">
        <v>2293</v>
      </c>
      <c r="CDT3" s="208" t="s">
        <v>2294</v>
      </c>
      <c r="CDU3" s="208" t="s">
        <v>2295</v>
      </c>
      <c r="CDV3" s="208" t="s">
        <v>2296</v>
      </c>
      <c r="CDW3" s="208" t="s">
        <v>2297</v>
      </c>
      <c r="CDX3" s="208" t="s">
        <v>2298</v>
      </c>
      <c r="CDY3" s="208" t="s">
        <v>2299</v>
      </c>
      <c r="CDZ3" s="208" t="s">
        <v>2300</v>
      </c>
      <c r="CEA3" s="208" t="s">
        <v>2301</v>
      </c>
      <c r="CEB3" s="208" t="s">
        <v>2302</v>
      </c>
      <c r="CEC3" s="208" t="s">
        <v>2303</v>
      </c>
      <c r="CED3" s="208" t="s">
        <v>2304</v>
      </c>
      <c r="CEE3" s="208" t="s">
        <v>2305</v>
      </c>
      <c r="CEF3" s="208" t="s">
        <v>2306</v>
      </c>
      <c r="CEG3" s="208" t="s">
        <v>2307</v>
      </c>
      <c r="CEH3" s="208" t="s">
        <v>2308</v>
      </c>
      <c r="CEI3" s="208" t="s">
        <v>2309</v>
      </c>
      <c r="CEJ3" s="208" t="s">
        <v>2310</v>
      </c>
      <c r="CEK3" s="208" t="s">
        <v>2311</v>
      </c>
      <c r="CEL3" s="208" t="s">
        <v>2312</v>
      </c>
      <c r="CEM3" s="208" t="s">
        <v>2313</v>
      </c>
      <c r="CEN3" s="208" t="s">
        <v>2314</v>
      </c>
      <c r="CEO3" s="208" t="s">
        <v>2315</v>
      </c>
      <c r="CEP3" s="208" t="s">
        <v>2316</v>
      </c>
      <c r="CEQ3" s="208" t="s">
        <v>2317</v>
      </c>
      <c r="CER3" s="208" t="s">
        <v>2318</v>
      </c>
      <c r="CES3" s="208" t="s">
        <v>2319</v>
      </c>
      <c r="CET3" s="208" t="s">
        <v>2320</v>
      </c>
      <c r="CEU3" s="208" t="s">
        <v>2321</v>
      </c>
      <c r="CEV3" s="208" t="s">
        <v>2322</v>
      </c>
      <c r="CEW3" s="208" t="s">
        <v>2323</v>
      </c>
      <c r="CEX3" s="208" t="s">
        <v>2324</v>
      </c>
      <c r="CEY3" s="208" t="s">
        <v>2325</v>
      </c>
      <c r="CEZ3" s="208" t="s">
        <v>2326</v>
      </c>
      <c r="CFA3" s="208" t="s">
        <v>2327</v>
      </c>
      <c r="CFB3" s="208" t="s">
        <v>2328</v>
      </c>
      <c r="CFC3" s="208" t="s">
        <v>2329</v>
      </c>
      <c r="CFD3" s="208" t="s">
        <v>2330</v>
      </c>
      <c r="CFE3" s="208" t="s">
        <v>2331</v>
      </c>
      <c r="CFF3" s="208" t="s">
        <v>2332</v>
      </c>
      <c r="CFG3" s="208" t="s">
        <v>2333</v>
      </c>
      <c r="CFH3" s="208" t="s">
        <v>2334</v>
      </c>
      <c r="CFI3" s="208" t="s">
        <v>2335</v>
      </c>
      <c r="CFJ3" s="208" t="s">
        <v>2336</v>
      </c>
      <c r="CFK3" s="208" t="s">
        <v>2337</v>
      </c>
      <c r="CFL3" s="208" t="s">
        <v>2338</v>
      </c>
      <c r="CFM3" s="208" t="s">
        <v>2339</v>
      </c>
      <c r="CFN3" s="208" t="s">
        <v>2340</v>
      </c>
      <c r="CFO3" s="208" t="s">
        <v>2341</v>
      </c>
      <c r="CFP3" s="208" t="s">
        <v>2342</v>
      </c>
      <c r="CFQ3" s="208" t="s">
        <v>2343</v>
      </c>
      <c r="CFR3" s="208" t="s">
        <v>2344</v>
      </c>
      <c r="CFS3" s="208" t="s">
        <v>2345</v>
      </c>
      <c r="CFT3" s="208" t="s">
        <v>2346</v>
      </c>
      <c r="CFU3" s="208" t="s">
        <v>2347</v>
      </c>
      <c r="CFV3" s="208" t="s">
        <v>2348</v>
      </c>
      <c r="CFW3" s="208" t="s">
        <v>2349</v>
      </c>
      <c r="CFX3" s="208" t="s">
        <v>2350</v>
      </c>
      <c r="CFY3" s="208" t="s">
        <v>2351</v>
      </c>
      <c r="CFZ3" s="208" t="s">
        <v>2352</v>
      </c>
      <c r="CGA3" s="208" t="s">
        <v>2353</v>
      </c>
      <c r="CGB3" s="208" t="s">
        <v>2354</v>
      </c>
      <c r="CGC3" s="208" t="s">
        <v>2355</v>
      </c>
      <c r="CGD3" s="208" t="s">
        <v>2356</v>
      </c>
      <c r="CGE3" s="208" t="s">
        <v>2357</v>
      </c>
      <c r="CGF3" s="208" t="s">
        <v>2358</v>
      </c>
      <c r="CGG3" s="208" t="s">
        <v>2359</v>
      </c>
      <c r="CGH3" s="208" t="s">
        <v>2360</v>
      </c>
      <c r="CGI3" s="208" t="s">
        <v>2361</v>
      </c>
      <c r="CGJ3" s="208" t="s">
        <v>2362</v>
      </c>
      <c r="CGK3" s="208" t="s">
        <v>2363</v>
      </c>
      <c r="CGL3" s="208" t="s">
        <v>2364</v>
      </c>
      <c r="CGM3" s="208" t="s">
        <v>2365</v>
      </c>
      <c r="CGN3" s="208" t="s">
        <v>2366</v>
      </c>
      <c r="CGO3" s="208" t="s">
        <v>2367</v>
      </c>
      <c r="CGP3" s="208" t="s">
        <v>2368</v>
      </c>
      <c r="CGQ3" s="208" t="s">
        <v>2369</v>
      </c>
      <c r="CGR3" s="208" t="s">
        <v>2370</v>
      </c>
      <c r="CGS3" s="208" t="s">
        <v>2371</v>
      </c>
      <c r="CGT3" s="208" t="s">
        <v>2372</v>
      </c>
      <c r="CGU3" s="208" t="s">
        <v>2373</v>
      </c>
      <c r="CGV3" s="208" t="s">
        <v>2374</v>
      </c>
      <c r="CGW3" s="208" t="s">
        <v>2375</v>
      </c>
      <c r="CGX3" s="208" t="s">
        <v>2376</v>
      </c>
      <c r="CGY3" s="208" t="s">
        <v>2377</v>
      </c>
      <c r="CGZ3" s="208" t="s">
        <v>2378</v>
      </c>
      <c r="CHA3" s="208" t="s">
        <v>2379</v>
      </c>
      <c r="CHB3" s="208" t="s">
        <v>2380</v>
      </c>
      <c r="CHC3" s="208" t="s">
        <v>2381</v>
      </c>
      <c r="CHD3" s="208" t="s">
        <v>2382</v>
      </c>
      <c r="CHE3" s="208" t="s">
        <v>2383</v>
      </c>
      <c r="CHF3" s="208" t="s">
        <v>2384</v>
      </c>
      <c r="CHG3" s="208" t="s">
        <v>2385</v>
      </c>
      <c r="CHH3" s="208" t="s">
        <v>2386</v>
      </c>
      <c r="CHI3" s="208" t="s">
        <v>2387</v>
      </c>
      <c r="CHJ3" s="208" t="s">
        <v>2388</v>
      </c>
      <c r="CHK3" s="208" t="s">
        <v>2389</v>
      </c>
      <c r="CHL3" s="208" t="s">
        <v>2390</v>
      </c>
      <c r="CHM3" s="208" t="s">
        <v>2391</v>
      </c>
      <c r="CHN3" s="208" t="s">
        <v>2392</v>
      </c>
      <c r="CHO3" s="208" t="s">
        <v>2393</v>
      </c>
      <c r="CHP3" s="208" t="s">
        <v>2394</v>
      </c>
      <c r="CHQ3" s="208" t="s">
        <v>2395</v>
      </c>
      <c r="CHR3" s="208" t="s">
        <v>2396</v>
      </c>
      <c r="CHS3" s="208" t="s">
        <v>2397</v>
      </c>
      <c r="CHT3" s="208" t="s">
        <v>2398</v>
      </c>
      <c r="CHU3" s="208" t="s">
        <v>2399</v>
      </c>
      <c r="CHV3" s="208" t="s">
        <v>2400</v>
      </c>
      <c r="CHW3" s="208" t="s">
        <v>2401</v>
      </c>
      <c r="CHX3" s="208" t="s">
        <v>2402</v>
      </c>
      <c r="CHY3" s="208" t="s">
        <v>2403</v>
      </c>
      <c r="CHZ3" s="208" t="s">
        <v>2404</v>
      </c>
      <c r="CIA3" s="208" t="s">
        <v>2405</v>
      </c>
      <c r="CIB3" s="208" t="s">
        <v>2406</v>
      </c>
      <c r="CIC3" s="208" t="s">
        <v>2407</v>
      </c>
      <c r="CID3" s="208" t="s">
        <v>2408</v>
      </c>
      <c r="CIE3" s="208" t="s">
        <v>2409</v>
      </c>
      <c r="CIF3" s="208" t="s">
        <v>2410</v>
      </c>
      <c r="CIG3" s="208" t="s">
        <v>2411</v>
      </c>
      <c r="CIH3" s="208" t="s">
        <v>2412</v>
      </c>
      <c r="CII3" s="208" t="s">
        <v>2413</v>
      </c>
      <c r="CIJ3" s="208" t="s">
        <v>2414</v>
      </c>
      <c r="CIK3" s="208" t="s">
        <v>2415</v>
      </c>
      <c r="CIL3" s="208" t="s">
        <v>2416</v>
      </c>
      <c r="CIM3" s="208" t="s">
        <v>2417</v>
      </c>
      <c r="CIN3" s="208" t="s">
        <v>2418</v>
      </c>
      <c r="CIO3" s="208" t="s">
        <v>2419</v>
      </c>
      <c r="CIP3" s="208" t="s">
        <v>2420</v>
      </c>
      <c r="CIQ3" s="208" t="s">
        <v>2421</v>
      </c>
      <c r="CIR3" s="208" t="s">
        <v>2422</v>
      </c>
      <c r="CIS3" s="208" t="s">
        <v>2423</v>
      </c>
      <c r="CIT3" s="208" t="s">
        <v>2424</v>
      </c>
      <c r="CIU3" s="208" t="s">
        <v>2425</v>
      </c>
      <c r="CIV3" s="208" t="s">
        <v>2426</v>
      </c>
      <c r="CIW3" s="208" t="s">
        <v>2427</v>
      </c>
      <c r="CIX3" s="208" t="s">
        <v>2428</v>
      </c>
      <c r="CIY3" s="208" t="s">
        <v>2429</v>
      </c>
      <c r="CIZ3" s="208" t="s">
        <v>2430</v>
      </c>
      <c r="CJA3" s="208" t="s">
        <v>2431</v>
      </c>
      <c r="CJB3" s="208" t="s">
        <v>2432</v>
      </c>
      <c r="CJC3" s="208" t="s">
        <v>2433</v>
      </c>
      <c r="CJD3" s="208" t="s">
        <v>2434</v>
      </c>
      <c r="CJE3" s="208" t="s">
        <v>2435</v>
      </c>
      <c r="CJF3" s="208" t="s">
        <v>2436</v>
      </c>
      <c r="CJG3" s="208" t="s">
        <v>2437</v>
      </c>
      <c r="CJH3" s="208" t="s">
        <v>2438</v>
      </c>
      <c r="CJI3" s="208" t="s">
        <v>2439</v>
      </c>
      <c r="CJJ3" s="208" t="s">
        <v>2440</v>
      </c>
      <c r="CJK3" s="208" t="s">
        <v>2441</v>
      </c>
      <c r="CJL3" s="208" t="s">
        <v>2442</v>
      </c>
      <c r="CJM3" s="208" t="s">
        <v>2443</v>
      </c>
      <c r="CJN3" s="208" t="s">
        <v>2444</v>
      </c>
      <c r="CJO3" s="208" t="s">
        <v>2445</v>
      </c>
      <c r="CJP3" s="208" t="s">
        <v>2446</v>
      </c>
      <c r="CJQ3" s="208" t="s">
        <v>2447</v>
      </c>
      <c r="CJR3" s="208" t="s">
        <v>2448</v>
      </c>
      <c r="CJS3" s="208" t="s">
        <v>2449</v>
      </c>
      <c r="CJT3" s="208" t="s">
        <v>2450</v>
      </c>
      <c r="CJU3" s="208" t="s">
        <v>2451</v>
      </c>
      <c r="CJV3" s="208" t="s">
        <v>2452</v>
      </c>
      <c r="CJW3" s="208" t="s">
        <v>2453</v>
      </c>
      <c r="CJX3" s="208" t="s">
        <v>2454</v>
      </c>
      <c r="CJY3" s="208" t="s">
        <v>2455</v>
      </c>
      <c r="CJZ3" s="208" t="s">
        <v>2456</v>
      </c>
      <c r="CKA3" s="208" t="s">
        <v>2457</v>
      </c>
      <c r="CKB3" s="208" t="s">
        <v>2458</v>
      </c>
      <c r="CKC3" s="208" t="s">
        <v>2459</v>
      </c>
      <c r="CKD3" s="208" t="s">
        <v>2460</v>
      </c>
      <c r="CKE3" s="208" t="s">
        <v>2461</v>
      </c>
      <c r="CKF3" s="208" t="s">
        <v>2462</v>
      </c>
      <c r="CKG3" s="208" t="s">
        <v>2463</v>
      </c>
      <c r="CKH3" s="208" t="s">
        <v>2464</v>
      </c>
      <c r="CKI3" s="208" t="s">
        <v>2465</v>
      </c>
      <c r="CKJ3" s="208" t="s">
        <v>2466</v>
      </c>
      <c r="CKK3" s="208" t="s">
        <v>2467</v>
      </c>
      <c r="CKL3" s="208" t="s">
        <v>2468</v>
      </c>
      <c r="CKM3" s="208" t="s">
        <v>2469</v>
      </c>
      <c r="CKN3" s="208" t="s">
        <v>2470</v>
      </c>
      <c r="CKO3" s="208" t="s">
        <v>2471</v>
      </c>
      <c r="CKP3" s="208" t="s">
        <v>2472</v>
      </c>
      <c r="CKQ3" s="208" t="s">
        <v>2473</v>
      </c>
      <c r="CKR3" s="208" t="s">
        <v>2474</v>
      </c>
      <c r="CKS3" s="208" t="s">
        <v>2475</v>
      </c>
      <c r="CKT3" s="208" t="s">
        <v>2476</v>
      </c>
      <c r="CKU3" s="208" t="s">
        <v>2477</v>
      </c>
      <c r="CKV3" s="208" t="s">
        <v>2478</v>
      </c>
      <c r="CKW3" s="208" t="s">
        <v>2479</v>
      </c>
      <c r="CKX3" s="208" t="s">
        <v>2480</v>
      </c>
      <c r="CKY3" s="208" t="s">
        <v>2481</v>
      </c>
      <c r="CKZ3" s="208" t="s">
        <v>2482</v>
      </c>
      <c r="CLA3" s="208" t="s">
        <v>2483</v>
      </c>
      <c r="CLB3" s="208" t="s">
        <v>2484</v>
      </c>
      <c r="CLC3" s="208" t="s">
        <v>2485</v>
      </c>
      <c r="CLD3" s="208" t="s">
        <v>2486</v>
      </c>
      <c r="CLE3" s="208" t="s">
        <v>2487</v>
      </c>
      <c r="CLF3" s="208" t="s">
        <v>2488</v>
      </c>
      <c r="CLG3" s="208" t="s">
        <v>2489</v>
      </c>
      <c r="CLH3" s="208" t="s">
        <v>2490</v>
      </c>
      <c r="CLI3" s="208" t="s">
        <v>2491</v>
      </c>
      <c r="CLJ3" s="208" t="s">
        <v>2492</v>
      </c>
      <c r="CLK3" s="208" t="s">
        <v>2493</v>
      </c>
      <c r="CLL3" s="208" t="s">
        <v>2494</v>
      </c>
      <c r="CLM3" s="208" t="s">
        <v>2495</v>
      </c>
      <c r="CLN3" s="208" t="s">
        <v>2496</v>
      </c>
      <c r="CLO3" s="208" t="s">
        <v>2497</v>
      </c>
      <c r="CLP3" s="208" t="s">
        <v>2498</v>
      </c>
      <c r="CLQ3" s="208" t="s">
        <v>2499</v>
      </c>
      <c r="CLR3" s="208" t="s">
        <v>2500</v>
      </c>
      <c r="CLS3" s="208" t="s">
        <v>2501</v>
      </c>
      <c r="CLT3" s="208" t="s">
        <v>2502</v>
      </c>
      <c r="CLU3" s="208" t="s">
        <v>2503</v>
      </c>
      <c r="CLV3" s="208" t="s">
        <v>2504</v>
      </c>
      <c r="CLW3" s="208" t="s">
        <v>2505</v>
      </c>
      <c r="CLX3" s="208" t="s">
        <v>2506</v>
      </c>
      <c r="CLY3" s="208" t="s">
        <v>2507</v>
      </c>
      <c r="CLZ3" s="208" t="s">
        <v>2508</v>
      </c>
      <c r="CMA3" s="208" t="s">
        <v>2509</v>
      </c>
      <c r="CMB3" s="208" t="s">
        <v>2510</v>
      </c>
      <c r="CMC3" s="208" t="s">
        <v>2511</v>
      </c>
      <c r="CMD3" s="208" t="s">
        <v>2512</v>
      </c>
      <c r="CME3" s="208" t="s">
        <v>2513</v>
      </c>
      <c r="CMF3" s="208" t="s">
        <v>2514</v>
      </c>
      <c r="CMG3" s="208" t="s">
        <v>2515</v>
      </c>
      <c r="CMH3" s="208" t="s">
        <v>2516</v>
      </c>
      <c r="CMI3" s="208" t="s">
        <v>2517</v>
      </c>
      <c r="CMJ3" s="208" t="s">
        <v>2518</v>
      </c>
      <c r="CMK3" s="208" t="s">
        <v>2519</v>
      </c>
      <c r="CML3" s="208" t="s">
        <v>2520</v>
      </c>
      <c r="CMM3" s="208" t="s">
        <v>2521</v>
      </c>
      <c r="CMN3" s="208" t="s">
        <v>2522</v>
      </c>
      <c r="CMO3" s="208" t="s">
        <v>2523</v>
      </c>
      <c r="CMP3" s="208" t="s">
        <v>2524</v>
      </c>
      <c r="CMQ3" s="208" t="s">
        <v>2525</v>
      </c>
      <c r="CMR3" s="208" t="s">
        <v>2526</v>
      </c>
      <c r="CMS3" s="208" t="s">
        <v>2527</v>
      </c>
      <c r="CMT3" s="208" t="s">
        <v>2528</v>
      </c>
      <c r="CMU3" s="208" t="s">
        <v>2529</v>
      </c>
      <c r="CMV3" s="208" t="s">
        <v>2530</v>
      </c>
      <c r="CMW3" s="208" t="s">
        <v>2531</v>
      </c>
      <c r="CMX3" s="208" t="s">
        <v>2532</v>
      </c>
      <c r="CMY3" s="208" t="s">
        <v>2533</v>
      </c>
      <c r="CMZ3" s="208" t="s">
        <v>2534</v>
      </c>
      <c r="CNA3" s="208" t="s">
        <v>2535</v>
      </c>
      <c r="CNB3" s="208" t="s">
        <v>2536</v>
      </c>
      <c r="CNC3" s="208" t="s">
        <v>2537</v>
      </c>
      <c r="CND3" s="208" t="s">
        <v>2538</v>
      </c>
      <c r="CNE3" s="208" t="s">
        <v>2539</v>
      </c>
      <c r="CNF3" s="208" t="s">
        <v>2540</v>
      </c>
      <c r="CNG3" s="208" t="s">
        <v>2541</v>
      </c>
      <c r="CNH3" s="208" t="s">
        <v>2542</v>
      </c>
      <c r="CNI3" s="208" t="s">
        <v>2543</v>
      </c>
      <c r="CNJ3" s="208" t="s">
        <v>2544</v>
      </c>
      <c r="CNK3" s="208" t="s">
        <v>2545</v>
      </c>
      <c r="CNL3" s="208" t="s">
        <v>2546</v>
      </c>
      <c r="CNM3" s="208" t="s">
        <v>2547</v>
      </c>
      <c r="CNN3" s="208" t="s">
        <v>2548</v>
      </c>
      <c r="CNO3" s="208" t="s">
        <v>2549</v>
      </c>
      <c r="CNP3" s="208" t="s">
        <v>2550</v>
      </c>
      <c r="CNQ3" s="208" t="s">
        <v>2551</v>
      </c>
      <c r="CNR3" s="208" t="s">
        <v>2552</v>
      </c>
      <c r="CNS3" s="208" t="s">
        <v>2553</v>
      </c>
      <c r="CNT3" s="208" t="s">
        <v>2554</v>
      </c>
      <c r="CNU3" s="208" t="s">
        <v>2555</v>
      </c>
      <c r="CNV3" s="208" t="s">
        <v>2556</v>
      </c>
      <c r="CNW3" s="208" t="s">
        <v>2557</v>
      </c>
      <c r="CNX3" s="208" t="s">
        <v>2558</v>
      </c>
      <c r="CNY3" s="208" t="s">
        <v>2559</v>
      </c>
      <c r="CNZ3" s="208" t="s">
        <v>2560</v>
      </c>
      <c r="COA3" s="208" t="s">
        <v>2561</v>
      </c>
      <c r="COB3" s="208" t="s">
        <v>2562</v>
      </c>
      <c r="COC3" s="208" t="s">
        <v>2563</v>
      </c>
      <c r="COD3" s="208" t="s">
        <v>2564</v>
      </c>
      <c r="COE3" s="208" t="s">
        <v>2565</v>
      </c>
      <c r="COF3" s="208" t="s">
        <v>2566</v>
      </c>
      <c r="COG3" s="208" t="s">
        <v>2567</v>
      </c>
      <c r="COH3" s="208" t="s">
        <v>2568</v>
      </c>
      <c r="COI3" s="208" t="s">
        <v>2569</v>
      </c>
      <c r="COJ3" s="208" t="s">
        <v>2570</v>
      </c>
      <c r="COK3" s="208" t="s">
        <v>2571</v>
      </c>
      <c r="COL3" s="208" t="s">
        <v>2572</v>
      </c>
      <c r="COM3" s="208" t="s">
        <v>2573</v>
      </c>
      <c r="CON3" s="208" t="s">
        <v>2574</v>
      </c>
      <c r="COO3" s="208" t="s">
        <v>2575</v>
      </c>
      <c r="COP3" s="208" t="s">
        <v>2576</v>
      </c>
      <c r="COQ3" s="208" t="s">
        <v>2577</v>
      </c>
      <c r="COR3" s="208" t="s">
        <v>2578</v>
      </c>
      <c r="COS3" s="208" t="s">
        <v>2579</v>
      </c>
      <c r="COT3" s="208" t="s">
        <v>2580</v>
      </c>
      <c r="COU3" s="208" t="s">
        <v>2581</v>
      </c>
      <c r="COV3" s="208" t="s">
        <v>2582</v>
      </c>
      <c r="COW3" s="208" t="s">
        <v>2583</v>
      </c>
      <c r="COX3" s="208" t="s">
        <v>2584</v>
      </c>
      <c r="COY3" s="208" t="s">
        <v>2585</v>
      </c>
      <c r="COZ3" s="208" t="s">
        <v>2586</v>
      </c>
      <c r="CPA3" s="208" t="s">
        <v>2587</v>
      </c>
      <c r="CPB3" s="208" t="s">
        <v>2588</v>
      </c>
      <c r="CPC3" s="208" t="s">
        <v>2589</v>
      </c>
      <c r="CPD3" s="208" t="s">
        <v>2590</v>
      </c>
      <c r="CPE3" s="208" t="s">
        <v>2591</v>
      </c>
      <c r="CPF3" s="208" t="s">
        <v>2592</v>
      </c>
      <c r="CPG3" s="208" t="s">
        <v>2593</v>
      </c>
      <c r="CPH3" s="208" t="s">
        <v>2594</v>
      </c>
      <c r="CPI3" s="208" t="s">
        <v>2595</v>
      </c>
      <c r="CPJ3" s="208" t="s">
        <v>2596</v>
      </c>
      <c r="CPK3" s="208" t="s">
        <v>2597</v>
      </c>
      <c r="CPL3" s="208" t="s">
        <v>2598</v>
      </c>
      <c r="CPM3" s="208" t="s">
        <v>2599</v>
      </c>
      <c r="CPN3" s="208" t="s">
        <v>2600</v>
      </c>
      <c r="CPO3" s="208" t="s">
        <v>2601</v>
      </c>
      <c r="CPP3" s="208" t="s">
        <v>2602</v>
      </c>
      <c r="CPQ3" s="208" t="s">
        <v>2603</v>
      </c>
      <c r="CPR3" s="208" t="s">
        <v>2604</v>
      </c>
      <c r="CPS3" s="208" t="s">
        <v>2605</v>
      </c>
      <c r="CPT3" s="208" t="s">
        <v>2606</v>
      </c>
      <c r="CPU3" s="208" t="s">
        <v>2607</v>
      </c>
      <c r="CPV3" s="208" t="s">
        <v>2608</v>
      </c>
      <c r="CPW3" s="208" t="s">
        <v>2609</v>
      </c>
      <c r="CPX3" s="208" t="s">
        <v>2610</v>
      </c>
      <c r="CPY3" s="208" t="s">
        <v>2611</v>
      </c>
      <c r="CPZ3" s="208" t="s">
        <v>2612</v>
      </c>
      <c r="CQA3" s="208" t="s">
        <v>2613</v>
      </c>
      <c r="CQB3" s="208" t="s">
        <v>2614</v>
      </c>
      <c r="CQC3" s="208" t="s">
        <v>2615</v>
      </c>
      <c r="CQD3" s="208" t="s">
        <v>2616</v>
      </c>
      <c r="CQE3" s="208" t="s">
        <v>2617</v>
      </c>
      <c r="CQF3" s="208" t="s">
        <v>2618</v>
      </c>
      <c r="CQG3" s="208" t="s">
        <v>2619</v>
      </c>
      <c r="CQH3" s="208" t="s">
        <v>2620</v>
      </c>
      <c r="CQI3" s="208" t="s">
        <v>2621</v>
      </c>
      <c r="CQJ3" s="208" t="s">
        <v>2622</v>
      </c>
      <c r="CQK3" s="208" t="s">
        <v>2623</v>
      </c>
      <c r="CQL3" s="208" t="s">
        <v>2624</v>
      </c>
      <c r="CQM3" s="208" t="s">
        <v>2625</v>
      </c>
      <c r="CQN3" s="208" t="s">
        <v>2626</v>
      </c>
      <c r="CQO3" s="208" t="s">
        <v>2627</v>
      </c>
      <c r="CQP3" s="208" t="s">
        <v>2628</v>
      </c>
      <c r="CQQ3" s="208" t="s">
        <v>2629</v>
      </c>
      <c r="CQR3" s="208" t="s">
        <v>2630</v>
      </c>
      <c r="CQS3" s="208" t="s">
        <v>2631</v>
      </c>
      <c r="CQT3" s="208" t="s">
        <v>2632</v>
      </c>
      <c r="CQU3" s="208" t="s">
        <v>2633</v>
      </c>
      <c r="CQV3" s="208" t="s">
        <v>2634</v>
      </c>
      <c r="CQW3" s="208" t="s">
        <v>2635</v>
      </c>
      <c r="CQX3" s="208" t="s">
        <v>2636</v>
      </c>
      <c r="CQY3" s="208" t="s">
        <v>2637</v>
      </c>
      <c r="CQZ3" s="208" t="s">
        <v>2638</v>
      </c>
      <c r="CRA3" s="208" t="s">
        <v>2639</v>
      </c>
      <c r="CRB3" s="208" t="s">
        <v>2640</v>
      </c>
      <c r="CRC3" s="208" t="s">
        <v>2641</v>
      </c>
      <c r="CRD3" s="208" t="s">
        <v>2642</v>
      </c>
      <c r="CRE3" s="208" t="s">
        <v>2643</v>
      </c>
      <c r="CRF3" s="208" t="s">
        <v>2644</v>
      </c>
      <c r="CRG3" s="208" t="s">
        <v>2645</v>
      </c>
      <c r="CRH3" s="208" t="s">
        <v>2646</v>
      </c>
      <c r="CRI3" s="208" t="s">
        <v>2647</v>
      </c>
      <c r="CRJ3" s="208" t="s">
        <v>2648</v>
      </c>
      <c r="CRK3" s="208" t="s">
        <v>2649</v>
      </c>
      <c r="CRL3" s="208" t="s">
        <v>2650</v>
      </c>
      <c r="CRM3" s="208" t="s">
        <v>2651</v>
      </c>
      <c r="CRN3" s="208" t="s">
        <v>2652</v>
      </c>
      <c r="CRO3" s="208" t="s">
        <v>2653</v>
      </c>
      <c r="CRP3" s="208" t="s">
        <v>2654</v>
      </c>
      <c r="CRQ3" s="208" t="s">
        <v>2655</v>
      </c>
      <c r="CRR3" s="208" t="s">
        <v>2656</v>
      </c>
      <c r="CRS3" s="208" t="s">
        <v>2657</v>
      </c>
      <c r="CRT3" s="208" t="s">
        <v>2658</v>
      </c>
      <c r="CRU3" s="208" t="s">
        <v>2659</v>
      </c>
      <c r="CRV3" s="208" t="s">
        <v>2660</v>
      </c>
      <c r="CRW3" s="208" t="s">
        <v>2661</v>
      </c>
      <c r="CRX3" s="208" t="s">
        <v>2662</v>
      </c>
      <c r="CRY3" s="208" t="s">
        <v>2663</v>
      </c>
      <c r="CRZ3" s="208" t="s">
        <v>2664</v>
      </c>
      <c r="CSA3" s="208" t="s">
        <v>2665</v>
      </c>
      <c r="CSB3" s="208" t="s">
        <v>2666</v>
      </c>
      <c r="CSC3" s="208" t="s">
        <v>2667</v>
      </c>
      <c r="CSD3" s="208" t="s">
        <v>2668</v>
      </c>
      <c r="CSE3" s="208" t="s">
        <v>2669</v>
      </c>
      <c r="CSF3" s="208" t="s">
        <v>2670</v>
      </c>
      <c r="CSG3" s="208" t="s">
        <v>2671</v>
      </c>
      <c r="CSH3" s="208" t="s">
        <v>2672</v>
      </c>
      <c r="CSI3" s="208" t="s">
        <v>2673</v>
      </c>
      <c r="CSJ3" s="208" t="s">
        <v>2674</v>
      </c>
      <c r="CSK3" s="208" t="s">
        <v>2675</v>
      </c>
      <c r="CSL3" s="208" t="s">
        <v>2676</v>
      </c>
      <c r="CSM3" s="208" t="s">
        <v>2677</v>
      </c>
      <c r="CSN3" s="208" t="s">
        <v>2678</v>
      </c>
      <c r="CSO3" s="208" t="s">
        <v>2679</v>
      </c>
      <c r="CSP3" s="208" t="s">
        <v>2680</v>
      </c>
      <c r="CSQ3" s="208" t="s">
        <v>2681</v>
      </c>
      <c r="CSR3" s="208" t="s">
        <v>2682</v>
      </c>
      <c r="CSS3" s="208" t="s">
        <v>2683</v>
      </c>
      <c r="CST3" s="208" t="s">
        <v>2684</v>
      </c>
      <c r="CSU3" s="208" t="s">
        <v>2685</v>
      </c>
      <c r="CSV3" s="208" t="s">
        <v>2686</v>
      </c>
      <c r="CSW3" s="208" t="s">
        <v>2687</v>
      </c>
      <c r="CSX3" s="208" t="s">
        <v>2688</v>
      </c>
      <c r="CSY3" s="208" t="s">
        <v>2689</v>
      </c>
      <c r="CSZ3" s="208" t="s">
        <v>2690</v>
      </c>
      <c r="CTA3" s="208" t="s">
        <v>2691</v>
      </c>
      <c r="CTB3" s="208" t="s">
        <v>2692</v>
      </c>
      <c r="CTC3" s="208" t="s">
        <v>2693</v>
      </c>
      <c r="CTD3" s="208" t="s">
        <v>2694</v>
      </c>
      <c r="CTE3" s="208" t="s">
        <v>2695</v>
      </c>
      <c r="CTF3" s="208" t="s">
        <v>2696</v>
      </c>
      <c r="CTG3" s="208" t="s">
        <v>2697</v>
      </c>
      <c r="CTH3" s="208" t="s">
        <v>2698</v>
      </c>
      <c r="CTI3" s="208" t="s">
        <v>2699</v>
      </c>
      <c r="CTJ3" s="208" t="s">
        <v>2700</v>
      </c>
      <c r="CTK3" s="208" t="s">
        <v>2701</v>
      </c>
      <c r="CTL3" s="208" t="s">
        <v>2702</v>
      </c>
      <c r="CTM3" s="208" t="s">
        <v>2703</v>
      </c>
      <c r="CTN3" s="208" t="s">
        <v>2704</v>
      </c>
      <c r="CTO3" s="208" t="s">
        <v>2705</v>
      </c>
      <c r="CTP3" s="208" t="s">
        <v>2706</v>
      </c>
      <c r="CTQ3" s="208" t="s">
        <v>2707</v>
      </c>
      <c r="CTR3" s="208" t="s">
        <v>2708</v>
      </c>
      <c r="CTS3" s="208" t="s">
        <v>2709</v>
      </c>
      <c r="CTT3" s="208" t="s">
        <v>2710</v>
      </c>
      <c r="CTU3" s="208" t="s">
        <v>2711</v>
      </c>
      <c r="CTV3" s="208" t="s">
        <v>2712</v>
      </c>
      <c r="CTW3" s="208" t="s">
        <v>2713</v>
      </c>
      <c r="CTX3" s="208" t="s">
        <v>2714</v>
      </c>
      <c r="CTY3" s="208" t="s">
        <v>2715</v>
      </c>
      <c r="CTZ3" s="208" t="s">
        <v>2716</v>
      </c>
      <c r="CUA3" s="208" t="s">
        <v>2717</v>
      </c>
      <c r="CUB3" s="208" t="s">
        <v>2718</v>
      </c>
      <c r="CUC3" s="208" t="s">
        <v>2719</v>
      </c>
      <c r="CUD3" s="208" t="s">
        <v>2720</v>
      </c>
      <c r="CUE3" s="208" t="s">
        <v>2721</v>
      </c>
      <c r="CUF3" s="208" t="s">
        <v>2722</v>
      </c>
      <c r="CUG3" s="208" t="s">
        <v>2723</v>
      </c>
      <c r="CUH3" s="208" t="s">
        <v>2724</v>
      </c>
      <c r="CUI3" s="208" t="s">
        <v>2725</v>
      </c>
      <c r="CUJ3" s="208" t="s">
        <v>2726</v>
      </c>
      <c r="CUK3" s="208" t="s">
        <v>2727</v>
      </c>
      <c r="CUL3" s="208" t="s">
        <v>2728</v>
      </c>
      <c r="CUM3" s="208" t="s">
        <v>2729</v>
      </c>
      <c r="CUN3" s="208" t="s">
        <v>2730</v>
      </c>
      <c r="CUO3" s="208" t="s">
        <v>2731</v>
      </c>
      <c r="CUP3" s="208" t="s">
        <v>2732</v>
      </c>
      <c r="CUQ3" s="208" t="s">
        <v>2733</v>
      </c>
      <c r="CUR3" s="208" t="s">
        <v>2734</v>
      </c>
      <c r="CUS3" s="208" t="s">
        <v>2735</v>
      </c>
      <c r="CUT3" s="208" t="s">
        <v>2736</v>
      </c>
      <c r="CUU3" s="208" t="s">
        <v>2737</v>
      </c>
      <c r="CUV3" s="208" t="s">
        <v>2738</v>
      </c>
      <c r="CUW3" s="208" t="s">
        <v>2739</v>
      </c>
      <c r="CUX3" s="208" t="s">
        <v>2740</v>
      </c>
      <c r="CUY3" s="208" t="s">
        <v>2741</v>
      </c>
      <c r="CUZ3" s="208" t="s">
        <v>2742</v>
      </c>
      <c r="CVA3" s="208" t="s">
        <v>2743</v>
      </c>
      <c r="CVB3" s="208" t="s">
        <v>2744</v>
      </c>
      <c r="CVC3" s="208" t="s">
        <v>2745</v>
      </c>
      <c r="CVD3" s="208" t="s">
        <v>2746</v>
      </c>
      <c r="CVE3" s="208" t="s">
        <v>2747</v>
      </c>
      <c r="CVF3" s="208" t="s">
        <v>2748</v>
      </c>
      <c r="CVG3" s="208" t="s">
        <v>2749</v>
      </c>
      <c r="CVH3" s="208" t="s">
        <v>2750</v>
      </c>
      <c r="CVI3" s="208" t="s">
        <v>2751</v>
      </c>
      <c r="CVJ3" s="208" t="s">
        <v>2752</v>
      </c>
      <c r="CVK3" s="208" t="s">
        <v>2753</v>
      </c>
      <c r="CVL3" s="208" t="s">
        <v>2754</v>
      </c>
      <c r="CVM3" s="208" t="s">
        <v>2755</v>
      </c>
      <c r="CVN3" s="208" t="s">
        <v>2756</v>
      </c>
      <c r="CVO3" s="208" t="s">
        <v>2757</v>
      </c>
      <c r="CVP3" s="208" t="s">
        <v>2758</v>
      </c>
      <c r="CVQ3" s="208" t="s">
        <v>2759</v>
      </c>
      <c r="CVR3" s="208" t="s">
        <v>2760</v>
      </c>
      <c r="CVS3" s="208" t="s">
        <v>2761</v>
      </c>
      <c r="CVT3" s="208" t="s">
        <v>2762</v>
      </c>
      <c r="CVU3" s="208" t="s">
        <v>2763</v>
      </c>
      <c r="CVV3" s="208" t="s">
        <v>2764</v>
      </c>
      <c r="CVW3" s="208" t="s">
        <v>2765</v>
      </c>
      <c r="CVX3" s="208" t="s">
        <v>2766</v>
      </c>
      <c r="CVY3" s="208" t="s">
        <v>2767</v>
      </c>
      <c r="CVZ3" s="208" t="s">
        <v>2768</v>
      </c>
      <c r="CWA3" s="208" t="s">
        <v>2769</v>
      </c>
      <c r="CWB3" s="208" t="s">
        <v>2770</v>
      </c>
      <c r="CWC3" s="208" t="s">
        <v>2771</v>
      </c>
      <c r="CWD3" s="208" t="s">
        <v>2772</v>
      </c>
      <c r="CWE3" s="208" t="s">
        <v>2773</v>
      </c>
      <c r="CWF3" s="208" t="s">
        <v>2774</v>
      </c>
      <c r="CWG3" s="208" t="s">
        <v>2775</v>
      </c>
      <c r="CWH3" s="208" t="s">
        <v>2776</v>
      </c>
      <c r="CWI3" s="208" t="s">
        <v>2777</v>
      </c>
      <c r="CWJ3" s="208" t="s">
        <v>2778</v>
      </c>
      <c r="CWK3" s="208" t="s">
        <v>2779</v>
      </c>
      <c r="CWL3" s="208" t="s">
        <v>2780</v>
      </c>
      <c r="CWM3" s="208" t="s">
        <v>2781</v>
      </c>
      <c r="CWN3" s="208" t="s">
        <v>2782</v>
      </c>
      <c r="CWO3" s="208" t="s">
        <v>2783</v>
      </c>
      <c r="CWP3" s="208" t="s">
        <v>2784</v>
      </c>
      <c r="CWQ3" s="208" t="s">
        <v>2785</v>
      </c>
      <c r="CWR3" s="208" t="s">
        <v>2786</v>
      </c>
      <c r="CWS3" s="208" t="s">
        <v>2787</v>
      </c>
      <c r="CWT3" s="208" t="s">
        <v>2788</v>
      </c>
      <c r="CWU3" s="208" t="s">
        <v>2789</v>
      </c>
      <c r="CWV3" s="208" t="s">
        <v>2790</v>
      </c>
      <c r="CWW3" s="208" t="s">
        <v>2791</v>
      </c>
      <c r="CWX3" s="208" t="s">
        <v>2792</v>
      </c>
      <c r="CWY3" s="208" t="s">
        <v>2793</v>
      </c>
      <c r="CWZ3" s="208" t="s">
        <v>2794</v>
      </c>
      <c r="CXA3" s="208" t="s">
        <v>2795</v>
      </c>
      <c r="CXB3" s="208" t="s">
        <v>2796</v>
      </c>
      <c r="CXC3" s="208" t="s">
        <v>2797</v>
      </c>
      <c r="CXD3" s="208" t="s">
        <v>2798</v>
      </c>
      <c r="CXE3" s="208" t="s">
        <v>2799</v>
      </c>
      <c r="CXF3" s="208" t="s">
        <v>2800</v>
      </c>
      <c r="CXG3" s="208" t="s">
        <v>2801</v>
      </c>
      <c r="CXH3" s="208" t="s">
        <v>2802</v>
      </c>
      <c r="CXI3" s="208" t="s">
        <v>2803</v>
      </c>
      <c r="CXJ3" s="208" t="s">
        <v>2804</v>
      </c>
      <c r="CXK3" s="208" t="s">
        <v>2805</v>
      </c>
      <c r="CXL3" s="208" t="s">
        <v>2806</v>
      </c>
      <c r="CXM3" s="208" t="s">
        <v>2807</v>
      </c>
      <c r="CXN3" s="208" t="s">
        <v>2808</v>
      </c>
      <c r="CXO3" s="208" t="s">
        <v>2809</v>
      </c>
      <c r="CXP3" s="208" t="s">
        <v>2810</v>
      </c>
      <c r="CXQ3" s="208" t="s">
        <v>2811</v>
      </c>
      <c r="CXR3" s="208" t="s">
        <v>2812</v>
      </c>
      <c r="CXS3" s="208" t="s">
        <v>2813</v>
      </c>
      <c r="CXT3" s="208" t="s">
        <v>2814</v>
      </c>
      <c r="CXU3" s="208" t="s">
        <v>2815</v>
      </c>
      <c r="CXV3" s="208" t="s">
        <v>2816</v>
      </c>
      <c r="CXW3" s="208" t="s">
        <v>2817</v>
      </c>
      <c r="CXX3" s="208" t="s">
        <v>2818</v>
      </c>
      <c r="CXY3" s="208" t="s">
        <v>2819</v>
      </c>
      <c r="CXZ3" s="208" t="s">
        <v>2820</v>
      </c>
      <c r="CYA3" s="208" t="s">
        <v>2821</v>
      </c>
      <c r="CYB3" s="208" t="s">
        <v>2822</v>
      </c>
      <c r="CYC3" s="208" t="s">
        <v>2823</v>
      </c>
      <c r="CYD3" s="208" t="s">
        <v>2824</v>
      </c>
      <c r="CYE3" s="208" t="s">
        <v>2825</v>
      </c>
      <c r="CYF3" s="208" t="s">
        <v>2826</v>
      </c>
      <c r="CYG3" s="208" t="s">
        <v>2827</v>
      </c>
      <c r="CYH3" s="208" t="s">
        <v>2828</v>
      </c>
      <c r="CYI3" s="208" t="s">
        <v>2829</v>
      </c>
      <c r="CYJ3" s="208" t="s">
        <v>2830</v>
      </c>
      <c r="CYK3" s="208" t="s">
        <v>2831</v>
      </c>
      <c r="CYL3" s="208" t="s">
        <v>2832</v>
      </c>
      <c r="CYM3" s="208" t="s">
        <v>2833</v>
      </c>
      <c r="CYN3" s="208" t="s">
        <v>2834</v>
      </c>
      <c r="CYO3" s="208" t="s">
        <v>2835</v>
      </c>
      <c r="CYP3" s="208" t="s">
        <v>2836</v>
      </c>
      <c r="CYQ3" s="208" t="s">
        <v>2837</v>
      </c>
      <c r="CYR3" s="208" t="s">
        <v>2838</v>
      </c>
      <c r="CYS3" s="208" t="s">
        <v>2839</v>
      </c>
      <c r="CYT3" s="208" t="s">
        <v>2840</v>
      </c>
      <c r="CYU3" s="208" t="s">
        <v>2841</v>
      </c>
      <c r="CYV3" s="208" t="s">
        <v>2842</v>
      </c>
      <c r="CYW3" s="208" t="s">
        <v>2843</v>
      </c>
      <c r="CYX3" s="208" t="s">
        <v>2844</v>
      </c>
      <c r="CYY3" s="208" t="s">
        <v>2845</v>
      </c>
      <c r="CYZ3" s="208" t="s">
        <v>2846</v>
      </c>
      <c r="CZA3" s="208" t="s">
        <v>2847</v>
      </c>
      <c r="CZB3" s="208" t="s">
        <v>2848</v>
      </c>
      <c r="CZC3" s="208" t="s">
        <v>2849</v>
      </c>
      <c r="CZD3" s="208" t="s">
        <v>2850</v>
      </c>
      <c r="CZE3" s="208" t="s">
        <v>2851</v>
      </c>
      <c r="CZF3" s="208" t="s">
        <v>2852</v>
      </c>
      <c r="CZG3" s="208" t="s">
        <v>2853</v>
      </c>
      <c r="CZH3" s="208" t="s">
        <v>2854</v>
      </c>
      <c r="CZI3" s="208" t="s">
        <v>2855</v>
      </c>
      <c r="CZJ3" s="208" t="s">
        <v>2856</v>
      </c>
      <c r="CZK3" s="208" t="s">
        <v>2857</v>
      </c>
      <c r="CZL3" s="208" t="s">
        <v>2858</v>
      </c>
      <c r="CZM3" s="208" t="s">
        <v>2859</v>
      </c>
      <c r="CZN3" s="208" t="s">
        <v>2860</v>
      </c>
      <c r="CZO3" s="208" t="s">
        <v>2861</v>
      </c>
      <c r="CZP3" s="208" t="s">
        <v>2862</v>
      </c>
      <c r="CZQ3" s="208" t="s">
        <v>2863</v>
      </c>
      <c r="CZR3" s="208" t="s">
        <v>2864</v>
      </c>
      <c r="CZS3" s="208" t="s">
        <v>2865</v>
      </c>
      <c r="CZT3" s="208" t="s">
        <v>2866</v>
      </c>
      <c r="CZU3" s="208" t="s">
        <v>2867</v>
      </c>
      <c r="CZV3" s="208" t="s">
        <v>2868</v>
      </c>
      <c r="CZW3" s="208" t="s">
        <v>2869</v>
      </c>
      <c r="CZX3" s="208" t="s">
        <v>2870</v>
      </c>
      <c r="CZY3" s="208" t="s">
        <v>2871</v>
      </c>
      <c r="CZZ3" s="208" t="s">
        <v>2872</v>
      </c>
      <c r="DAA3" s="208" t="s">
        <v>2873</v>
      </c>
      <c r="DAB3" s="208" t="s">
        <v>2874</v>
      </c>
      <c r="DAC3" s="208" t="s">
        <v>2875</v>
      </c>
      <c r="DAD3" s="208" t="s">
        <v>2876</v>
      </c>
      <c r="DAE3" s="208" t="s">
        <v>2877</v>
      </c>
      <c r="DAF3" s="208" t="s">
        <v>2878</v>
      </c>
      <c r="DAG3" s="208" t="s">
        <v>2879</v>
      </c>
      <c r="DAH3" s="208" t="s">
        <v>2880</v>
      </c>
      <c r="DAI3" s="208" t="s">
        <v>2881</v>
      </c>
      <c r="DAJ3" s="208" t="s">
        <v>2882</v>
      </c>
      <c r="DAK3" s="208" t="s">
        <v>2883</v>
      </c>
      <c r="DAL3" s="208" t="s">
        <v>2884</v>
      </c>
      <c r="DAM3" s="208" t="s">
        <v>2885</v>
      </c>
      <c r="DAN3" s="208" t="s">
        <v>2886</v>
      </c>
      <c r="DAO3" s="208" t="s">
        <v>2887</v>
      </c>
      <c r="DAP3" s="208" t="s">
        <v>2888</v>
      </c>
      <c r="DAQ3" s="208" t="s">
        <v>2889</v>
      </c>
      <c r="DAR3" s="208" t="s">
        <v>2890</v>
      </c>
      <c r="DAS3" s="208" t="s">
        <v>2891</v>
      </c>
      <c r="DAT3" s="208" t="s">
        <v>2892</v>
      </c>
      <c r="DAU3" s="208" t="s">
        <v>2893</v>
      </c>
      <c r="DAV3" s="208" t="s">
        <v>2894</v>
      </c>
      <c r="DAW3" s="208" t="s">
        <v>2895</v>
      </c>
      <c r="DAX3" s="208" t="s">
        <v>2896</v>
      </c>
      <c r="DAY3" s="208" t="s">
        <v>2897</v>
      </c>
      <c r="DAZ3" s="208" t="s">
        <v>2898</v>
      </c>
      <c r="DBA3" s="208" t="s">
        <v>2899</v>
      </c>
      <c r="DBB3" s="208" t="s">
        <v>2900</v>
      </c>
      <c r="DBC3" s="208" t="s">
        <v>2901</v>
      </c>
      <c r="DBD3" s="208" t="s">
        <v>2902</v>
      </c>
      <c r="DBE3" s="208" t="s">
        <v>2903</v>
      </c>
      <c r="DBF3" s="208" t="s">
        <v>2904</v>
      </c>
      <c r="DBG3" s="208" t="s">
        <v>2905</v>
      </c>
      <c r="DBH3" s="208" t="s">
        <v>2906</v>
      </c>
      <c r="DBI3" s="208" t="s">
        <v>2907</v>
      </c>
      <c r="DBJ3" s="208" t="s">
        <v>2908</v>
      </c>
      <c r="DBK3" s="208" t="s">
        <v>2909</v>
      </c>
      <c r="DBL3" s="208" t="s">
        <v>2910</v>
      </c>
      <c r="DBM3" s="208" t="s">
        <v>2911</v>
      </c>
      <c r="DBN3" s="208" t="s">
        <v>2912</v>
      </c>
      <c r="DBO3" s="208" t="s">
        <v>2913</v>
      </c>
      <c r="DBP3" s="208" t="s">
        <v>2914</v>
      </c>
      <c r="DBQ3" s="208" t="s">
        <v>2915</v>
      </c>
      <c r="DBR3" s="208" t="s">
        <v>2916</v>
      </c>
      <c r="DBS3" s="208" t="s">
        <v>2917</v>
      </c>
      <c r="DBT3" s="208" t="s">
        <v>2918</v>
      </c>
      <c r="DBU3" s="208" t="s">
        <v>2919</v>
      </c>
      <c r="DBV3" s="208" t="s">
        <v>2920</v>
      </c>
      <c r="DBW3" s="208" t="s">
        <v>2921</v>
      </c>
      <c r="DBX3" s="208" t="s">
        <v>2922</v>
      </c>
      <c r="DBY3" s="208" t="s">
        <v>2923</v>
      </c>
      <c r="DBZ3" s="208" t="s">
        <v>2924</v>
      </c>
      <c r="DCA3" s="208" t="s">
        <v>2925</v>
      </c>
      <c r="DCB3" s="208" t="s">
        <v>2926</v>
      </c>
      <c r="DCC3" s="208" t="s">
        <v>2927</v>
      </c>
      <c r="DCD3" s="208" t="s">
        <v>2928</v>
      </c>
      <c r="DCE3" s="208" t="s">
        <v>2929</v>
      </c>
      <c r="DCF3" s="208" t="s">
        <v>2930</v>
      </c>
      <c r="DCG3" s="208" t="s">
        <v>2931</v>
      </c>
      <c r="DCH3" s="208" t="s">
        <v>2932</v>
      </c>
      <c r="DCI3" s="208" t="s">
        <v>2933</v>
      </c>
      <c r="DCJ3" s="208" t="s">
        <v>2934</v>
      </c>
      <c r="DCK3" s="208" t="s">
        <v>2935</v>
      </c>
      <c r="DCL3" s="208" t="s">
        <v>2936</v>
      </c>
      <c r="DCM3" s="208" t="s">
        <v>2937</v>
      </c>
      <c r="DCN3" s="208" t="s">
        <v>2938</v>
      </c>
      <c r="DCO3" s="208" t="s">
        <v>2939</v>
      </c>
      <c r="DCP3" s="208" t="s">
        <v>2940</v>
      </c>
      <c r="DCQ3" s="208" t="s">
        <v>2941</v>
      </c>
      <c r="DCR3" s="208" t="s">
        <v>2942</v>
      </c>
      <c r="DCS3" s="208" t="s">
        <v>2943</v>
      </c>
      <c r="DCT3" s="208" t="s">
        <v>2944</v>
      </c>
      <c r="DCU3" s="208" t="s">
        <v>2945</v>
      </c>
      <c r="DCV3" s="208" t="s">
        <v>2946</v>
      </c>
      <c r="DCW3" s="208" t="s">
        <v>2947</v>
      </c>
      <c r="DCX3" s="208" t="s">
        <v>2948</v>
      </c>
      <c r="DCY3" s="208" t="s">
        <v>2949</v>
      </c>
      <c r="DCZ3" s="208" t="s">
        <v>2950</v>
      </c>
      <c r="DDA3" s="208" t="s">
        <v>2951</v>
      </c>
      <c r="DDB3" s="208" t="s">
        <v>2952</v>
      </c>
      <c r="DDC3" s="208" t="s">
        <v>2953</v>
      </c>
      <c r="DDD3" s="208" t="s">
        <v>2954</v>
      </c>
      <c r="DDE3" s="208" t="s">
        <v>2955</v>
      </c>
      <c r="DDF3" s="208" t="s">
        <v>2956</v>
      </c>
      <c r="DDG3" s="208" t="s">
        <v>2957</v>
      </c>
      <c r="DDH3" s="208" t="s">
        <v>2958</v>
      </c>
      <c r="DDI3" s="208" t="s">
        <v>2959</v>
      </c>
      <c r="DDJ3" s="208" t="s">
        <v>2960</v>
      </c>
      <c r="DDK3" s="208" t="s">
        <v>2961</v>
      </c>
      <c r="DDL3" s="208" t="s">
        <v>2962</v>
      </c>
      <c r="DDM3" s="208" t="s">
        <v>2963</v>
      </c>
      <c r="DDN3" s="208" t="s">
        <v>2964</v>
      </c>
      <c r="DDO3" s="208" t="s">
        <v>2965</v>
      </c>
      <c r="DDP3" s="208" t="s">
        <v>2966</v>
      </c>
      <c r="DDQ3" s="208" t="s">
        <v>2967</v>
      </c>
      <c r="DDR3" s="208" t="s">
        <v>2968</v>
      </c>
      <c r="DDS3" s="208" t="s">
        <v>2969</v>
      </c>
      <c r="DDT3" s="208" t="s">
        <v>2970</v>
      </c>
      <c r="DDU3" s="208" t="s">
        <v>2971</v>
      </c>
      <c r="DDV3" s="208" t="s">
        <v>2972</v>
      </c>
      <c r="DDW3" s="208" t="s">
        <v>2973</v>
      </c>
      <c r="DDX3" s="208" t="s">
        <v>2974</v>
      </c>
      <c r="DDY3" s="208" t="s">
        <v>2975</v>
      </c>
      <c r="DDZ3" s="208" t="s">
        <v>2976</v>
      </c>
      <c r="DEA3" s="208" t="s">
        <v>2977</v>
      </c>
      <c r="DEB3" s="208" t="s">
        <v>2978</v>
      </c>
      <c r="DEC3" s="208" t="s">
        <v>2979</v>
      </c>
      <c r="DED3" s="208" t="s">
        <v>2980</v>
      </c>
      <c r="DEE3" s="208" t="s">
        <v>2981</v>
      </c>
      <c r="DEF3" s="208" t="s">
        <v>2982</v>
      </c>
      <c r="DEG3" s="208" t="s">
        <v>2983</v>
      </c>
      <c r="DEH3" s="208" t="s">
        <v>2984</v>
      </c>
      <c r="DEI3" s="208" t="s">
        <v>2985</v>
      </c>
      <c r="DEJ3" s="208" t="s">
        <v>2986</v>
      </c>
      <c r="DEK3" s="208" t="s">
        <v>2987</v>
      </c>
      <c r="DEL3" s="208" t="s">
        <v>2988</v>
      </c>
      <c r="DEM3" s="208" t="s">
        <v>2989</v>
      </c>
      <c r="DEN3" s="208" t="s">
        <v>2990</v>
      </c>
      <c r="DEO3" s="208" t="s">
        <v>2991</v>
      </c>
      <c r="DEP3" s="208" t="s">
        <v>2992</v>
      </c>
      <c r="DEQ3" s="208" t="s">
        <v>2993</v>
      </c>
      <c r="DER3" s="208" t="s">
        <v>2994</v>
      </c>
      <c r="DES3" s="208" t="s">
        <v>2995</v>
      </c>
      <c r="DET3" s="208" t="s">
        <v>2996</v>
      </c>
      <c r="DEU3" s="208" t="s">
        <v>2997</v>
      </c>
      <c r="DEV3" s="208" t="s">
        <v>2998</v>
      </c>
      <c r="DEW3" s="208" t="s">
        <v>2999</v>
      </c>
      <c r="DEX3" s="208" t="s">
        <v>3000</v>
      </c>
      <c r="DEY3" s="208" t="s">
        <v>3001</v>
      </c>
      <c r="DEZ3" s="208" t="s">
        <v>3002</v>
      </c>
      <c r="DFA3" s="208" t="s">
        <v>3003</v>
      </c>
      <c r="DFB3" s="208" t="s">
        <v>3004</v>
      </c>
      <c r="DFC3" s="208" t="s">
        <v>3005</v>
      </c>
      <c r="DFD3" s="208" t="s">
        <v>3006</v>
      </c>
      <c r="DFE3" s="208" t="s">
        <v>3007</v>
      </c>
      <c r="DFF3" s="208" t="s">
        <v>3008</v>
      </c>
      <c r="DFG3" s="208" t="s">
        <v>3009</v>
      </c>
      <c r="DFH3" s="208" t="s">
        <v>3010</v>
      </c>
      <c r="DFI3" s="208" t="s">
        <v>3011</v>
      </c>
      <c r="DFJ3" s="208" t="s">
        <v>3012</v>
      </c>
      <c r="DFK3" s="208" t="s">
        <v>3013</v>
      </c>
      <c r="DFL3" s="208" t="s">
        <v>3014</v>
      </c>
      <c r="DFM3" s="208" t="s">
        <v>3015</v>
      </c>
      <c r="DFN3" s="208" t="s">
        <v>3016</v>
      </c>
      <c r="DFO3" s="208" t="s">
        <v>3017</v>
      </c>
      <c r="DFP3" s="208" t="s">
        <v>3018</v>
      </c>
      <c r="DFQ3" s="208" t="s">
        <v>3019</v>
      </c>
      <c r="DFR3" s="208" t="s">
        <v>3020</v>
      </c>
      <c r="DFS3" s="208" t="s">
        <v>3021</v>
      </c>
      <c r="DFT3" s="208" t="s">
        <v>3022</v>
      </c>
      <c r="DFU3" s="208" t="s">
        <v>3023</v>
      </c>
      <c r="DFV3" s="208" t="s">
        <v>3024</v>
      </c>
      <c r="DFW3" s="208" t="s">
        <v>3025</v>
      </c>
      <c r="DFX3" s="208" t="s">
        <v>3026</v>
      </c>
      <c r="DFY3" s="208" t="s">
        <v>3027</v>
      </c>
      <c r="DFZ3" s="208" t="s">
        <v>3028</v>
      </c>
      <c r="DGA3" s="208" t="s">
        <v>3029</v>
      </c>
      <c r="DGB3" s="208" t="s">
        <v>3030</v>
      </c>
      <c r="DGC3" s="208" t="s">
        <v>3031</v>
      </c>
      <c r="DGD3" s="208" t="s">
        <v>3032</v>
      </c>
      <c r="DGE3" s="208" t="s">
        <v>3033</v>
      </c>
      <c r="DGF3" s="208" t="s">
        <v>3034</v>
      </c>
      <c r="DGG3" s="208" t="s">
        <v>3035</v>
      </c>
      <c r="DGH3" s="208" t="s">
        <v>3036</v>
      </c>
      <c r="DGI3" s="208" t="s">
        <v>3037</v>
      </c>
      <c r="DGJ3" s="208" t="s">
        <v>3038</v>
      </c>
      <c r="DGK3" s="208" t="s">
        <v>3039</v>
      </c>
      <c r="DGL3" s="208" t="s">
        <v>3040</v>
      </c>
      <c r="DGM3" s="208" t="s">
        <v>3041</v>
      </c>
      <c r="DGN3" s="208" t="s">
        <v>3042</v>
      </c>
      <c r="DGO3" s="208" t="s">
        <v>3043</v>
      </c>
      <c r="DGP3" s="208" t="s">
        <v>3044</v>
      </c>
      <c r="DGQ3" s="208" t="s">
        <v>3045</v>
      </c>
      <c r="DGR3" s="208" t="s">
        <v>3046</v>
      </c>
      <c r="DGS3" s="208" t="s">
        <v>3047</v>
      </c>
      <c r="DGT3" s="208" t="s">
        <v>3048</v>
      </c>
      <c r="DGU3" s="208" t="s">
        <v>3049</v>
      </c>
      <c r="DGV3" s="208" t="s">
        <v>3050</v>
      </c>
      <c r="DGW3" s="208" t="s">
        <v>3051</v>
      </c>
      <c r="DGX3" s="208" t="s">
        <v>3052</v>
      </c>
      <c r="DGY3" s="208" t="s">
        <v>3053</v>
      </c>
      <c r="DGZ3" s="208" t="s">
        <v>3054</v>
      </c>
      <c r="DHA3" s="208" t="s">
        <v>3055</v>
      </c>
      <c r="DHB3" s="208" t="s">
        <v>3056</v>
      </c>
      <c r="DHC3" s="208" t="s">
        <v>3057</v>
      </c>
      <c r="DHD3" s="208" t="s">
        <v>3058</v>
      </c>
      <c r="DHE3" s="208" t="s">
        <v>3059</v>
      </c>
      <c r="DHF3" s="208" t="s">
        <v>3060</v>
      </c>
      <c r="DHG3" s="208" t="s">
        <v>3061</v>
      </c>
      <c r="DHH3" s="208" t="s">
        <v>3062</v>
      </c>
      <c r="DHI3" s="208" t="s">
        <v>3063</v>
      </c>
      <c r="DHJ3" s="208" t="s">
        <v>3064</v>
      </c>
      <c r="DHK3" s="208" t="s">
        <v>3065</v>
      </c>
      <c r="DHL3" s="208" t="s">
        <v>3066</v>
      </c>
      <c r="DHM3" s="208" t="s">
        <v>3067</v>
      </c>
      <c r="DHN3" s="208" t="s">
        <v>3068</v>
      </c>
      <c r="DHO3" s="208" t="s">
        <v>3069</v>
      </c>
      <c r="DHP3" s="208" t="s">
        <v>3070</v>
      </c>
      <c r="DHQ3" s="208" t="s">
        <v>3071</v>
      </c>
      <c r="DHR3" s="208" t="s">
        <v>3072</v>
      </c>
      <c r="DHS3" s="208" t="s">
        <v>3073</v>
      </c>
      <c r="DHT3" s="208" t="s">
        <v>3074</v>
      </c>
      <c r="DHU3" s="208" t="s">
        <v>3075</v>
      </c>
      <c r="DHV3" s="208" t="s">
        <v>3076</v>
      </c>
      <c r="DHW3" s="208" t="s">
        <v>3077</v>
      </c>
      <c r="DHX3" s="208" t="s">
        <v>3078</v>
      </c>
      <c r="DHY3" s="208" t="s">
        <v>3079</v>
      </c>
      <c r="DHZ3" s="208" t="s">
        <v>3080</v>
      </c>
      <c r="DIA3" s="208" t="s">
        <v>3081</v>
      </c>
      <c r="DIB3" s="208" t="s">
        <v>3082</v>
      </c>
      <c r="DIC3" s="208" t="s">
        <v>3083</v>
      </c>
      <c r="DID3" s="208" t="s">
        <v>3084</v>
      </c>
      <c r="DIE3" s="208" t="s">
        <v>3085</v>
      </c>
      <c r="DIF3" s="208" t="s">
        <v>3086</v>
      </c>
      <c r="DIG3" s="208" t="s">
        <v>3087</v>
      </c>
      <c r="DIH3" s="208" t="s">
        <v>3088</v>
      </c>
      <c r="DII3" s="208" t="s">
        <v>3089</v>
      </c>
      <c r="DIJ3" s="208" t="s">
        <v>3090</v>
      </c>
      <c r="DIK3" s="208" t="s">
        <v>3091</v>
      </c>
      <c r="DIL3" s="208" t="s">
        <v>3092</v>
      </c>
      <c r="DIM3" s="208" t="s">
        <v>3093</v>
      </c>
      <c r="DIN3" s="208" t="s">
        <v>3094</v>
      </c>
      <c r="DIO3" s="208" t="s">
        <v>3095</v>
      </c>
      <c r="DIP3" s="208" t="s">
        <v>3096</v>
      </c>
      <c r="DIQ3" s="208" t="s">
        <v>3097</v>
      </c>
      <c r="DIR3" s="208" t="s">
        <v>3098</v>
      </c>
      <c r="DIS3" s="208" t="s">
        <v>3099</v>
      </c>
      <c r="DIT3" s="208" t="s">
        <v>3100</v>
      </c>
      <c r="DIU3" s="208" t="s">
        <v>3101</v>
      </c>
      <c r="DIV3" s="208" t="s">
        <v>3102</v>
      </c>
      <c r="DIW3" s="208" t="s">
        <v>3103</v>
      </c>
      <c r="DIX3" s="208" t="s">
        <v>3104</v>
      </c>
      <c r="DIY3" s="208" t="s">
        <v>3105</v>
      </c>
      <c r="DIZ3" s="208" t="s">
        <v>3106</v>
      </c>
      <c r="DJA3" s="208" t="s">
        <v>3107</v>
      </c>
      <c r="DJB3" s="208" t="s">
        <v>3108</v>
      </c>
      <c r="DJC3" s="208" t="s">
        <v>3109</v>
      </c>
      <c r="DJD3" s="208" t="s">
        <v>3110</v>
      </c>
      <c r="DJE3" s="208" t="s">
        <v>3111</v>
      </c>
      <c r="DJF3" s="208" t="s">
        <v>3112</v>
      </c>
      <c r="DJG3" s="208" t="s">
        <v>3113</v>
      </c>
      <c r="DJH3" s="208" t="s">
        <v>3114</v>
      </c>
      <c r="DJI3" s="208" t="s">
        <v>3115</v>
      </c>
      <c r="DJJ3" s="208" t="s">
        <v>3116</v>
      </c>
      <c r="DJK3" s="208" t="s">
        <v>3117</v>
      </c>
      <c r="DJL3" s="208" t="s">
        <v>3118</v>
      </c>
      <c r="DJM3" s="208" t="s">
        <v>3119</v>
      </c>
      <c r="DJN3" s="208" t="s">
        <v>3120</v>
      </c>
      <c r="DJO3" s="208" t="s">
        <v>3121</v>
      </c>
      <c r="DJP3" s="208" t="s">
        <v>3122</v>
      </c>
      <c r="DJQ3" s="208" t="s">
        <v>3123</v>
      </c>
      <c r="DJR3" s="208" t="s">
        <v>3124</v>
      </c>
      <c r="DJS3" s="208" t="s">
        <v>3125</v>
      </c>
      <c r="DJT3" s="208" t="s">
        <v>3126</v>
      </c>
      <c r="DJU3" s="208" t="s">
        <v>3127</v>
      </c>
      <c r="DJV3" s="208" t="s">
        <v>3128</v>
      </c>
      <c r="DJW3" s="208" t="s">
        <v>3129</v>
      </c>
      <c r="DJX3" s="208" t="s">
        <v>3130</v>
      </c>
      <c r="DJY3" s="208" t="s">
        <v>3131</v>
      </c>
      <c r="DJZ3" s="208" t="s">
        <v>3132</v>
      </c>
      <c r="DKA3" s="208" t="s">
        <v>3133</v>
      </c>
      <c r="DKB3" s="208" t="s">
        <v>3134</v>
      </c>
      <c r="DKC3" s="208" t="s">
        <v>3135</v>
      </c>
      <c r="DKD3" s="208" t="s">
        <v>3136</v>
      </c>
      <c r="DKE3" s="208" t="s">
        <v>3137</v>
      </c>
      <c r="DKF3" s="208" t="s">
        <v>3138</v>
      </c>
      <c r="DKG3" s="208" t="s">
        <v>3139</v>
      </c>
      <c r="DKH3" s="208" t="s">
        <v>3140</v>
      </c>
      <c r="DKI3" s="208" t="s">
        <v>3141</v>
      </c>
      <c r="DKJ3" s="208" t="s">
        <v>3142</v>
      </c>
      <c r="DKK3" s="208" t="s">
        <v>3143</v>
      </c>
      <c r="DKL3" s="208" t="s">
        <v>3144</v>
      </c>
      <c r="DKM3" s="208" t="s">
        <v>3145</v>
      </c>
      <c r="DKN3" s="208" t="s">
        <v>3146</v>
      </c>
      <c r="DKO3" s="208" t="s">
        <v>3147</v>
      </c>
      <c r="DKP3" s="208" t="s">
        <v>3148</v>
      </c>
      <c r="DKQ3" s="208" t="s">
        <v>3149</v>
      </c>
      <c r="DKR3" s="208" t="s">
        <v>3150</v>
      </c>
      <c r="DKS3" s="208" t="s">
        <v>3151</v>
      </c>
      <c r="DKT3" s="208" t="s">
        <v>3152</v>
      </c>
      <c r="DKU3" s="208" t="s">
        <v>3153</v>
      </c>
      <c r="DKV3" s="208" t="s">
        <v>3154</v>
      </c>
      <c r="DKW3" s="208" t="s">
        <v>3155</v>
      </c>
      <c r="DKX3" s="208" t="s">
        <v>3156</v>
      </c>
      <c r="DKY3" s="208" t="s">
        <v>3157</v>
      </c>
      <c r="DKZ3" s="208" t="s">
        <v>3158</v>
      </c>
      <c r="DLA3" s="208" t="s">
        <v>3159</v>
      </c>
      <c r="DLB3" s="208" t="s">
        <v>3160</v>
      </c>
      <c r="DLC3" s="208" t="s">
        <v>3161</v>
      </c>
      <c r="DLD3" s="208" t="s">
        <v>3162</v>
      </c>
      <c r="DLE3" s="208" t="s">
        <v>3163</v>
      </c>
      <c r="DLF3" s="208" t="s">
        <v>3164</v>
      </c>
      <c r="DLG3" s="208" t="s">
        <v>3165</v>
      </c>
      <c r="DLH3" s="208" t="s">
        <v>3166</v>
      </c>
      <c r="DLI3" s="208" t="s">
        <v>3167</v>
      </c>
      <c r="DLJ3" s="208" t="s">
        <v>3168</v>
      </c>
      <c r="DLK3" s="208" t="s">
        <v>3169</v>
      </c>
      <c r="DLL3" s="208" t="s">
        <v>3170</v>
      </c>
      <c r="DLM3" s="208" t="s">
        <v>3171</v>
      </c>
      <c r="DLN3" s="208" t="s">
        <v>3172</v>
      </c>
      <c r="DLO3" s="208" t="s">
        <v>3173</v>
      </c>
      <c r="DLP3" s="208" t="s">
        <v>3174</v>
      </c>
      <c r="DLQ3" s="208" t="s">
        <v>3175</v>
      </c>
      <c r="DLR3" s="208" t="s">
        <v>3176</v>
      </c>
      <c r="DLS3" s="208" t="s">
        <v>3177</v>
      </c>
      <c r="DLT3" s="208" t="s">
        <v>3178</v>
      </c>
      <c r="DLU3" s="208" t="s">
        <v>3179</v>
      </c>
      <c r="DLV3" s="208" t="s">
        <v>3180</v>
      </c>
      <c r="DLW3" s="208" t="s">
        <v>3181</v>
      </c>
      <c r="DLX3" s="208" t="s">
        <v>3182</v>
      </c>
      <c r="DLY3" s="208" t="s">
        <v>3183</v>
      </c>
      <c r="DLZ3" s="208" t="s">
        <v>3184</v>
      </c>
      <c r="DMA3" s="208" t="s">
        <v>3185</v>
      </c>
      <c r="DMB3" s="208" t="s">
        <v>3186</v>
      </c>
      <c r="DMC3" s="208" t="s">
        <v>3187</v>
      </c>
      <c r="DMD3" s="208" t="s">
        <v>3188</v>
      </c>
      <c r="DME3" s="208" t="s">
        <v>3189</v>
      </c>
      <c r="DMF3" s="208" t="s">
        <v>3190</v>
      </c>
      <c r="DMG3" s="208" t="s">
        <v>3191</v>
      </c>
      <c r="DMH3" s="208" t="s">
        <v>3192</v>
      </c>
      <c r="DMI3" s="208" t="s">
        <v>3193</v>
      </c>
      <c r="DMJ3" s="208" t="s">
        <v>3194</v>
      </c>
      <c r="DMK3" s="208" t="s">
        <v>3195</v>
      </c>
      <c r="DML3" s="208" t="s">
        <v>3196</v>
      </c>
      <c r="DMM3" s="208" t="s">
        <v>3197</v>
      </c>
      <c r="DMN3" s="208" t="s">
        <v>3198</v>
      </c>
      <c r="DMO3" s="208" t="s">
        <v>3199</v>
      </c>
      <c r="DMP3" s="208" t="s">
        <v>3200</v>
      </c>
      <c r="DMQ3" s="208" t="s">
        <v>3201</v>
      </c>
      <c r="DMR3" s="208" t="s">
        <v>3202</v>
      </c>
      <c r="DMS3" s="208" t="s">
        <v>3203</v>
      </c>
      <c r="DMT3" s="208" t="s">
        <v>3204</v>
      </c>
      <c r="DMU3" s="208" t="s">
        <v>3205</v>
      </c>
      <c r="DMV3" s="208" t="s">
        <v>3206</v>
      </c>
      <c r="DMW3" s="208" t="s">
        <v>3207</v>
      </c>
      <c r="DMX3" s="208" t="s">
        <v>3208</v>
      </c>
      <c r="DMY3" s="208" t="s">
        <v>3209</v>
      </c>
      <c r="DMZ3" s="208" t="s">
        <v>3210</v>
      </c>
      <c r="DNA3" s="208" t="s">
        <v>3211</v>
      </c>
      <c r="DNB3" s="208" t="s">
        <v>3212</v>
      </c>
      <c r="DNC3" s="208" t="s">
        <v>3213</v>
      </c>
      <c r="DND3" s="208" t="s">
        <v>3214</v>
      </c>
      <c r="DNE3" s="208" t="s">
        <v>3215</v>
      </c>
      <c r="DNF3" s="208" t="s">
        <v>3216</v>
      </c>
      <c r="DNG3" s="208" t="s">
        <v>3217</v>
      </c>
      <c r="DNH3" s="208" t="s">
        <v>3218</v>
      </c>
      <c r="DNI3" s="208" t="s">
        <v>3219</v>
      </c>
      <c r="DNJ3" s="208" t="s">
        <v>3220</v>
      </c>
      <c r="DNK3" s="208" t="s">
        <v>3221</v>
      </c>
      <c r="DNL3" s="208" t="s">
        <v>3222</v>
      </c>
      <c r="DNM3" s="208" t="s">
        <v>3223</v>
      </c>
      <c r="DNN3" s="208" t="s">
        <v>3224</v>
      </c>
      <c r="DNO3" s="208" t="s">
        <v>3225</v>
      </c>
      <c r="DNP3" s="208" t="s">
        <v>3226</v>
      </c>
      <c r="DNQ3" s="208" t="s">
        <v>3227</v>
      </c>
      <c r="DNR3" s="208" t="s">
        <v>3228</v>
      </c>
      <c r="DNS3" s="208" t="s">
        <v>3229</v>
      </c>
      <c r="DNT3" s="208" t="s">
        <v>3230</v>
      </c>
      <c r="DNU3" s="208" t="s">
        <v>3231</v>
      </c>
      <c r="DNV3" s="208" t="s">
        <v>3232</v>
      </c>
      <c r="DNW3" s="208" t="s">
        <v>3233</v>
      </c>
      <c r="DNX3" s="208" t="s">
        <v>3234</v>
      </c>
      <c r="DNY3" s="208" t="s">
        <v>3235</v>
      </c>
      <c r="DNZ3" s="208" t="s">
        <v>3236</v>
      </c>
      <c r="DOA3" s="208" t="s">
        <v>3237</v>
      </c>
      <c r="DOB3" s="208" t="s">
        <v>3238</v>
      </c>
      <c r="DOC3" s="208" t="s">
        <v>3239</v>
      </c>
      <c r="DOD3" s="208" t="s">
        <v>3240</v>
      </c>
      <c r="DOE3" s="208" t="s">
        <v>3241</v>
      </c>
      <c r="DOF3" s="208" t="s">
        <v>3242</v>
      </c>
      <c r="DOG3" s="208" t="s">
        <v>3243</v>
      </c>
      <c r="DOH3" s="208" t="s">
        <v>3244</v>
      </c>
      <c r="DOI3" s="208" t="s">
        <v>3245</v>
      </c>
      <c r="DOJ3" s="208" t="s">
        <v>3246</v>
      </c>
      <c r="DOK3" s="208" t="s">
        <v>3247</v>
      </c>
      <c r="DOL3" s="208" t="s">
        <v>3248</v>
      </c>
      <c r="DOM3" s="208" t="s">
        <v>3249</v>
      </c>
      <c r="DON3" s="208" t="s">
        <v>3250</v>
      </c>
      <c r="DOO3" s="208" t="s">
        <v>3251</v>
      </c>
      <c r="DOP3" s="208" t="s">
        <v>3252</v>
      </c>
      <c r="DOQ3" s="208" t="s">
        <v>3253</v>
      </c>
      <c r="DOR3" s="208" t="s">
        <v>3254</v>
      </c>
      <c r="DOS3" s="208" t="s">
        <v>3255</v>
      </c>
      <c r="DOT3" s="208" t="s">
        <v>3256</v>
      </c>
      <c r="DOU3" s="208" t="s">
        <v>3257</v>
      </c>
      <c r="DOV3" s="208" t="s">
        <v>3258</v>
      </c>
      <c r="DOW3" s="208" t="s">
        <v>3259</v>
      </c>
      <c r="DOX3" s="208" t="s">
        <v>3260</v>
      </c>
      <c r="DOY3" s="208" t="s">
        <v>3261</v>
      </c>
      <c r="DOZ3" s="208" t="s">
        <v>3262</v>
      </c>
      <c r="DPA3" s="208" t="s">
        <v>3263</v>
      </c>
      <c r="DPB3" s="208" t="s">
        <v>3264</v>
      </c>
      <c r="DPC3" s="208" t="s">
        <v>3265</v>
      </c>
      <c r="DPD3" s="208" t="s">
        <v>3266</v>
      </c>
      <c r="DPE3" s="208" t="s">
        <v>3267</v>
      </c>
      <c r="DPF3" s="208" t="s">
        <v>3268</v>
      </c>
      <c r="DPG3" s="208" t="s">
        <v>3269</v>
      </c>
      <c r="DPH3" s="208" t="s">
        <v>3270</v>
      </c>
      <c r="DPI3" s="208" t="s">
        <v>3271</v>
      </c>
      <c r="DPJ3" s="208" t="s">
        <v>3272</v>
      </c>
      <c r="DPK3" s="208" t="s">
        <v>3273</v>
      </c>
      <c r="DPL3" s="208" t="s">
        <v>3274</v>
      </c>
      <c r="DPM3" s="208" t="s">
        <v>3275</v>
      </c>
      <c r="DPN3" s="208" t="s">
        <v>3276</v>
      </c>
      <c r="DPO3" s="208" t="s">
        <v>3277</v>
      </c>
      <c r="DPP3" s="208" t="s">
        <v>3278</v>
      </c>
      <c r="DPQ3" s="208" t="s">
        <v>3279</v>
      </c>
      <c r="DPR3" s="208" t="s">
        <v>3280</v>
      </c>
      <c r="DPS3" s="208" t="s">
        <v>3281</v>
      </c>
      <c r="DPT3" s="208" t="s">
        <v>3282</v>
      </c>
      <c r="DPU3" s="208" t="s">
        <v>3283</v>
      </c>
      <c r="DPV3" s="208" t="s">
        <v>3284</v>
      </c>
      <c r="DPW3" s="208" t="s">
        <v>3285</v>
      </c>
      <c r="DPX3" s="208" t="s">
        <v>3286</v>
      </c>
      <c r="DPY3" s="208" t="s">
        <v>3287</v>
      </c>
      <c r="DPZ3" s="208" t="s">
        <v>3288</v>
      </c>
      <c r="DQA3" s="208" t="s">
        <v>3289</v>
      </c>
      <c r="DQB3" s="208" t="s">
        <v>3290</v>
      </c>
      <c r="DQC3" s="208" t="s">
        <v>3291</v>
      </c>
      <c r="DQD3" s="208" t="s">
        <v>3292</v>
      </c>
      <c r="DQE3" s="208" t="s">
        <v>3293</v>
      </c>
      <c r="DQF3" s="208" t="s">
        <v>3294</v>
      </c>
      <c r="DQG3" s="208" t="s">
        <v>3295</v>
      </c>
      <c r="DQH3" s="208" t="s">
        <v>3296</v>
      </c>
      <c r="DQI3" s="208" t="s">
        <v>3297</v>
      </c>
      <c r="DQJ3" s="208" t="s">
        <v>3298</v>
      </c>
      <c r="DQK3" s="208" t="s">
        <v>3299</v>
      </c>
      <c r="DQL3" s="208" t="s">
        <v>3300</v>
      </c>
      <c r="DQM3" s="208" t="s">
        <v>3301</v>
      </c>
      <c r="DQN3" s="208" t="s">
        <v>3302</v>
      </c>
      <c r="DQO3" s="208" t="s">
        <v>3303</v>
      </c>
      <c r="DQP3" s="208" t="s">
        <v>3304</v>
      </c>
      <c r="DQQ3" s="208" t="s">
        <v>3305</v>
      </c>
      <c r="DQR3" s="208" t="s">
        <v>3306</v>
      </c>
      <c r="DQS3" s="208" t="s">
        <v>3307</v>
      </c>
      <c r="DQT3" s="208" t="s">
        <v>3308</v>
      </c>
      <c r="DQU3" s="208" t="s">
        <v>3309</v>
      </c>
      <c r="DQV3" s="208" t="s">
        <v>3310</v>
      </c>
      <c r="DQW3" s="208" t="s">
        <v>3311</v>
      </c>
      <c r="DQX3" s="208" t="s">
        <v>3312</v>
      </c>
      <c r="DQY3" s="208" t="s">
        <v>3313</v>
      </c>
      <c r="DQZ3" s="208" t="s">
        <v>3314</v>
      </c>
      <c r="DRA3" s="208" t="s">
        <v>3315</v>
      </c>
      <c r="DRB3" s="208" t="s">
        <v>3316</v>
      </c>
      <c r="DRC3" s="208" t="s">
        <v>3317</v>
      </c>
      <c r="DRD3" s="208" t="s">
        <v>3318</v>
      </c>
      <c r="DRE3" s="208" t="s">
        <v>3319</v>
      </c>
      <c r="DRF3" s="208" t="s">
        <v>3320</v>
      </c>
      <c r="DRG3" s="208" t="s">
        <v>3321</v>
      </c>
      <c r="DRH3" s="208" t="s">
        <v>3322</v>
      </c>
      <c r="DRI3" s="208" t="s">
        <v>3323</v>
      </c>
      <c r="DRJ3" s="208" t="s">
        <v>3324</v>
      </c>
      <c r="DRK3" s="208" t="s">
        <v>3325</v>
      </c>
      <c r="DRL3" s="208" t="s">
        <v>3326</v>
      </c>
      <c r="DRM3" s="208" t="s">
        <v>3327</v>
      </c>
      <c r="DRN3" s="208" t="s">
        <v>3328</v>
      </c>
      <c r="DRO3" s="208" t="s">
        <v>3329</v>
      </c>
      <c r="DRP3" s="208" t="s">
        <v>3330</v>
      </c>
      <c r="DRQ3" s="208" t="s">
        <v>3331</v>
      </c>
      <c r="DRR3" s="208" t="s">
        <v>3332</v>
      </c>
      <c r="DRS3" s="208" t="s">
        <v>3333</v>
      </c>
      <c r="DRT3" s="208" t="s">
        <v>3334</v>
      </c>
      <c r="DRU3" s="208" t="s">
        <v>3335</v>
      </c>
      <c r="DRV3" s="208" t="s">
        <v>3336</v>
      </c>
      <c r="DRW3" s="208" t="s">
        <v>3337</v>
      </c>
      <c r="DRX3" s="208" t="s">
        <v>3338</v>
      </c>
      <c r="DRY3" s="208" t="s">
        <v>3339</v>
      </c>
      <c r="DRZ3" s="208" t="s">
        <v>3340</v>
      </c>
      <c r="DSA3" s="208" t="s">
        <v>3341</v>
      </c>
      <c r="DSB3" s="208" t="s">
        <v>3342</v>
      </c>
      <c r="DSC3" s="208" t="s">
        <v>3343</v>
      </c>
      <c r="DSD3" s="208" t="s">
        <v>3344</v>
      </c>
      <c r="DSE3" s="208" t="s">
        <v>3345</v>
      </c>
      <c r="DSF3" s="208" t="s">
        <v>3346</v>
      </c>
      <c r="DSG3" s="208" t="s">
        <v>3347</v>
      </c>
      <c r="DSH3" s="208" t="s">
        <v>3348</v>
      </c>
      <c r="DSI3" s="208" t="s">
        <v>3349</v>
      </c>
      <c r="DSJ3" s="208" t="s">
        <v>3350</v>
      </c>
      <c r="DSK3" s="208" t="s">
        <v>3351</v>
      </c>
      <c r="DSL3" s="208" t="s">
        <v>3352</v>
      </c>
      <c r="DSM3" s="208" t="s">
        <v>3353</v>
      </c>
      <c r="DSN3" s="208" t="s">
        <v>3354</v>
      </c>
      <c r="DSO3" s="208" t="s">
        <v>3355</v>
      </c>
      <c r="DSP3" s="208" t="s">
        <v>3356</v>
      </c>
      <c r="DSQ3" s="208" t="s">
        <v>3357</v>
      </c>
      <c r="DSR3" s="208" t="s">
        <v>3358</v>
      </c>
      <c r="DSS3" s="208" t="s">
        <v>3359</v>
      </c>
      <c r="DST3" s="208" t="s">
        <v>3360</v>
      </c>
      <c r="DSU3" s="208" t="s">
        <v>3361</v>
      </c>
      <c r="DSV3" s="208" t="s">
        <v>3362</v>
      </c>
      <c r="DSW3" s="208" t="s">
        <v>3363</v>
      </c>
      <c r="DSX3" s="208" t="s">
        <v>3364</v>
      </c>
      <c r="DSY3" s="208" t="s">
        <v>3365</v>
      </c>
      <c r="DSZ3" s="208" t="s">
        <v>3366</v>
      </c>
      <c r="DTA3" s="208" t="s">
        <v>3367</v>
      </c>
      <c r="DTB3" s="208" t="s">
        <v>3368</v>
      </c>
      <c r="DTC3" s="208" t="s">
        <v>3369</v>
      </c>
      <c r="DTD3" s="208" t="s">
        <v>3370</v>
      </c>
      <c r="DTE3" s="208" t="s">
        <v>3371</v>
      </c>
      <c r="DTF3" s="208" t="s">
        <v>3372</v>
      </c>
      <c r="DTG3" s="208" t="s">
        <v>3373</v>
      </c>
      <c r="DTH3" s="208" t="s">
        <v>3374</v>
      </c>
      <c r="DTI3" s="208" t="s">
        <v>3375</v>
      </c>
      <c r="DTJ3" s="208" t="s">
        <v>3376</v>
      </c>
      <c r="DTK3" s="208" t="s">
        <v>3377</v>
      </c>
      <c r="DTL3" s="208" t="s">
        <v>3378</v>
      </c>
      <c r="DTM3" s="208" t="s">
        <v>3379</v>
      </c>
      <c r="DTN3" s="208" t="s">
        <v>3380</v>
      </c>
      <c r="DTO3" s="208" t="s">
        <v>3381</v>
      </c>
      <c r="DTP3" s="208" t="s">
        <v>3382</v>
      </c>
      <c r="DTQ3" s="208" t="s">
        <v>3383</v>
      </c>
      <c r="DTR3" s="208" t="s">
        <v>3384</v>
      </c>
      <c r="DTS3" s="208" t="s">
        <v>3385</v>
      </c>
      <c r="DTT3" s="208" t="s">
        <v>3386</v>
      </c>
      <c r="DTU3" s="208" t="s">
        <v>3387</v>
      </c>
      <c r="DTV3" s="208" t="s">
        <v>3388</v>
      </c>
      <c r="DTW3" s="208" t="s">
        <v>3389</v>
      </c>
      <c r="DTX3" s="208" t="s">
        <v>3390</v>
      </c>
      <c r="DTY3" s="208" t="s">
        <v>3391</v>
      </c>
      <c r="DTZ3" s="208" t="s">
        <v>3392</v>
      </c>
      <c r="DUA3" s="208" t="s">
        <v>3393</v>
      </c>
      <c r="DUB3" s="208" t="s">
        <v>3394</v>
      </c>
      <c r="DUC3" s="208" t="s">
        <v>3395</v>
      </c>
      <c r="DUD3" s="208" t="s">
        <v>3396</v>
      </c>
      <c r="DUE3" s="208" t="s">
        <v>3397</v>
      </c>
      <c r="DUF3" s="208" t="s">
        <v>3398</v>
      </c>
      <c r="DUG3" s="208" t="s">
        <v>3399</v>
      </c>
      <c r="DUH3" s="208" t="s">
        <v>3400</v>
      </c>
      <c r="DUI3" s="208" t="s">
        <v>3401</v>
      </c>
      <c r="DUJ3" s="208" t="s">
        <v>3402</v>
      </c>
      <c r="DUK3" s="208" t="s">
        <v>3403</v>
      </c>
      <c r="DUL3" s="208" t="s">
        <v>3404</v>
      </c>
      <c r="DUM3" s="208" t="s">
        <v>3405</v>
      </c>
      <c r="DUN3" s="208" t="s">
        <v>3406</v>
      </c>
      <c r="DUO3" s="208" t="s">
        <v>3407</v>
      </c>
      <c r="DUP3" s="208" t="s">
        <v>3408</v>
      </c>
      <c r="DUQ3" s="208" t="s">
        <v>3409</v>
      </c>
      <c r="DUR3" s="208" t="s">
        <v>3410</v>
      </c>
      <c r="DUS3" s="208" t="s">
        <v>3411</v>
      </c>
      <c r="DUT3" s="208" t="s">
        <v>3412</v>
      </c>
      <c r="DUU3" s="208" t="s">
        <v>3413</v>
      </c>
      <c r="DUV3" s="208" t="s">
        <v>3414</v>
      </c>
      <c r="DUW3" s="208" t="s">
        <v>3415</v>
      </c>
      <c r="DUX3" s="208" t="s">
        <v>3416</v>
      </c>
      <c r="DUY3" s="208" t="s">
        <v>3417</v>
      </c>
      <c r="DUZ3" s="208" t="s">
        <v>3418</v>
      </c>
      <c r="DVA3" s="208" t="s">
        <v>3419</v>
      </c>
      <c r="DVB3" s="208" t="s">
        <v>3420</v>
      </c>
      <c r="DVC3" s="208" t="s">
        <v>3421</v>
      </c>
      <c r="DVD3" s="208" t="s">
        <v>3422</v>
      </c>
      <c r="DVE3" s="208" t="s">
        <v>3423</v>
      </c>
      <c r="DVF3" s="208" t="s">
        <v>3424</v>
      </c>
      <c r="DVG3" s="208" t="s">
        <v>3425</v>
      </c>
      <c r="DVH3" s="208" t="s">
        <v>3426</v>
      </c>
      <c r="DVI3" s="208" t="s">
        <v>3427</v>
      </c>
      <c r="DVJ3" s="208" t="s">
        <v>3428</v>
      </c>
      <c r="DVK3" s="208" t="s">
        <v>3429</v>
      </c>
      <c r="DVL3" s="208" t="s">
        <v>3430</v>
      </c>
      <c r="DVM3" s="208" t="s">
        <v>3431</v>
      </c>
      <c r="DVN3" s="208" t="s">
        <v>3432</v>
      </c>
      <c r="DVO3" s="208" t="s">
        <v>3433</v>
      </c>
      <c r="DVP3" s="208" t="s">
        <v>3434</v>
      </c>
      <c r="DVQ3" s="208" t="s">
        <v>3435</v>
      </c>
      <c r="DVR3" s="208" t="s">
        <v>3436</v>
      </c>
      <c r="DVS3" s="208" t="s">
        <v>3437</v>
      </c>
      <c r="DVT3" s="208" t="s">
        <v>3438</v>
      </c>
      <c r="DVU3" s="208" t="s">
        <v>3439</v>
      </c>
      <c r="DVV3" s="208" t="s">
        <v>3440</v>
      </c>
      <c r="DVW3" s="208" t="s">
        <v>3441</v>
      </c>
      <c r="DVX3" s="208" t="s">
        <v>3442</v>
      </c>
      <c r="DVY3" s="208" t="s">
        <v>3443</v>
      </c>
      <c r="DVZ3" s="208" t="s">
        <v>3444</v>
      </c>
      <c r="DWA3" s="208" t="s">
        <v>3445</v>
      </c>
      <c r="DWB3" s="208" t="s">
        <v>3446</v>
      </c>
      <c r="DWC3" s="208" t="s">
        <v>3447</v>
      </c>
      <c r="DWD3" s="208" t="s">
        <v>3448</v>
      </c>
      <c r="DWE3" s="208" t="s">
        <v>3449</v>
      </c>
      <c r="DWF3" s="208" t="s">
        <v>3450</v>
      </c>
      <c r="DWG3" s="208" t="s">
        <v>3451</v>
      </c>
      <c r="DWH3" s="208" t="s">
        <v>3452</v>
      </c>
      <c r="DWI3" s="208" t="s">
        <v>3453</v>
      </c>
      <c r="DWJ3" s="208" t="s">
        <v>3454</v>
      </c>
      <c r="DWK3" s="208" t="s">
        <v>3455</v>
      </c>
      <c r="DWL3" s="208" t="s">
        <v>3456</v>
      </c>
      <c r="DWM3" s="208" t="s">
        <v>3457</v>
      </c>
      <c r="DWN3" s="208" t="s">
        <v>3458</v>
      </c>
      <c r="DWO3" s="208" t="s">
        <v>3459</v>
      </c>
      <c r="DWP3" s="208" t="s">
        <v>3460</v>
      </c>
      <c r="DWQ3" s="208" t="s">
        <v>3461</v>
      </c>
      <c r="DWR3" s="208" t="s">
        <v>3462</v>
      </c>
      <c r="DWS3" s="208" t="s">
        <v>3463</v>
      </c>
      <c r="DWT3" s="208" t="s">
        <v>3464</v>
      </c>
      <c r="DWU3" s="208" t="s">
        <v>3465</v>
      </c>
      <c r="DWV3" s="208" t="s">
        <v>3466</v>
      </c>
      <c r="DWW3" s="208" t="s">
        <v>3467</v>
      </c>
      <c r="DWX3" s="208" t="s">
        <v>3468</v>
      </c>
      <c r="DWY3" s="208" t="s">
        <v>3469</v>
      </c>
      <c r="DWZ3" s="208" t="s">
        <v>3470</v>
      </c>
      <c r="DXA3" s="208" t="s">
        <v>3471</v>
      </c>
      <c r="DXB3" s="208" t="s">
        <v>3472</v>
      </c>
      <c r="DXC3" s="208" t="s">
        <v>3473</v>
      </c>
      <c r="DXD3" s="208" t="s">
        <v>3474</v>
      </c>
      <c r="DXE3" s="208" t="s">
        <v>3475</v>
      </c>
      <c r="DXF3" s="208" t="s">
        <v>3476</v>
      </c>
      <c r="DXG3" s="208" t="s">
        <v>3477</v>
      </c>
      <c r="DXH3" s="208" t="s">
        <v>3478</v>
      </c>
      <c r="DXI3" s="208" t="s">
        <v>3479</v>
      </c>
      <c r="DXJ3" s="208" t="s">
        <v>3480</v>
      </c>
      <c r="DXK3" s="208" t="s">
        <v>3481</v>
      </c>
      <c r="DXL3" s="208" t="s">
        <v>3482</v>
      </c>
      <c r="DXM3" s="208" t="s">
        <v>3483</v>
      </c>
      <c r="DXN3" s="208" t="s">
        <v>3484</v>
      </c>
      <c r="DXO3" s="208" t="s">
        <v>3485</v>
      </c>
      <c r="DXP3" s="208" t="s">
        <v>3486</v>
      </c>
      <c r="DXQ3" s="208" t="s">
        <v>3487</v>
      </c>
      <c r="DXR3" s="208" t="s">
        <v>3488</v>
      </c>
      <c r="DXS3" s="208" t="s">
        <v>3489</v>
      </c>
      <c r="DXT3" s="208" t="s">
        <v>3490</v>
      </c>
      <c r="DXU3" s="208" t="s">
        <v>3491</v>
      </c>
      <c r="DXV3" s="208" t="s">
        <v>3492</v>
      </c>
      <c r="DXW3" s="208" t="s">
        <v>3493</v>
      </c>
      <c r="DXX3" s="208" t="s">
        <v>3494</v>
      </c>
      <c r="DXY3" s="208" t="s">
        <v>3495</v>
      </c>
      <c r="DXZ3" s="208" t="s">
        <v>3496</v>
      </c>
      <c r="DYA3" s="208" t="s">
        <v>3497</v>
      </c>
      <c r="DYB3" s="208" t="s">
        <v>3498</v>
      </c>
      <c r="DYC3" s="208" t="s">
        <v>3499</v>
      </c>
      <c r="DYD3" s="208" t="s">
        <v>3500</v>
      </c>
      <c r="DYE3" s="208" t="s">
        <v>3501</v>
      </c>
      <c r="DYF3" s="208" t="s">
        <v>3502</v>
      </c>
      <c r="DYG3" s="208" t="s">
        <v>3503</v>
      </c>
      <c r="DYH3" s="208" t="s">
        <v>3504</v>
      </c>
      <c r="DYI3" s="208" t="s">
        <v>3505</v>
      </c>
      <c r="DYJ3" s="208" t="s">
        <v>3506</v>
      </c>
      <c r="DYK3" s="208" t="s">
        <v>3507</v>
      </c>
      <c r="DYL3" s="208" t="s">
        <v>3508</v>
      </c>
      <c r="DYM3" s="208" t="s">
        <v>3509</v>
      </c>
      <c r="DYN3" s="208" t="s">
        <v>3510</v>
      </c>
      <c r="DYO3" s="208" t="s">
        <v>3511</v>
      </c>
      <c r="DYP3" s="208" t="s">
        <v>3512</v>
      </c>
      <c r="DYQ3" s="208" t="s">
        <v>3513</v>
      </c>
      <c r="DYR3" s="208" t="s">
        <v>3514</v>
      </c>
      <c r="DYS3" s="208" t="s">
        <v>3515</v>
      </c>
      <c r="DYT3" s="208" t="s">
        <v>3516</v>
      </c>
      <c r="DYU3" s="208" t="s">
        <v>3517</v>
      </c>
      <c r="DYV3" s="208" t="s">
        <v>3518</v>
      </c>
      <c r="DYW3" s="208" t="s">
        <v>3519</v>
      </c>
      <c r="DYX3" s="208" t="s">
        <v>3520</v>
      </c>
      <c r="DYY3" s="208" t="s">
        <v>3521</v>
      </c>
      <c r="DYZ3" s="208" t="s">
        <v>3522</v>
      </c>
      <c r="DZA3" s="208" t="s">
        <v>3523</v>
      </c>
      <c r="DZB3" s="208" t="s">
        <v>3524</v>
      </c>
      <c r="DZC3" s="208" t="s">
        <v>3525</v>
      </c>
      <c r="DZD3" s="208" t="s">
        <v>3526</v>
      </c>
      <c r="DZE3" s="208" t="s">
        <v>3527</v>
      </c>
      <c r="DZF3" s="208" t="s">
        <v>3528</v>
      </c>
      <c r="DZG3" s="208" t="s">
        <v>3529</v>
      </c>
      <c r="DZH3" s="208" t="s">
        <v>3530</v>
      </c>
      <c r="DZI3" s="208" t="s">
        <v>3531</v>
      </c>
      <c r="DZJ3" s="208" t="s">
        <v>3532</v>
      </c>
      <c r="DZK3" s="208" t="s">
        <v>3533</v>
      </c>
      <c r="DZL3" s="208" t="s">
        <v>3534</v>
      </c>
      <c r="DZM3" s="208" t="s">
        <v>3535</v>
      </c>
      <c r="DZN3" s="208" t="s">
        <v>3536</v>
      </c>
      <c r="DZO3" s="208" t="s">
        <v>3537</v>
      </c>
      <c r="DZP3" s="208" t="s">
        <v>3538</v>
      </c>
      <c r="DZQ3" s="208" t="s">
        <v>3539</v>
      </c>
      <c r="DZR3" s="208" t="s">
        <v>3540</v>
      </c>
      <c r="DZS3" s="208" t="s">
        <v>3541</v>
      </c>
      <c r="DZT3" s="208" t="s">
        <v>3542</v>
      </c>
      <c r="DZU3" s="208" t="s">
        <v>3543</v>
      </c>
      <c r="DZV3" s="208" t="s">
        <v>3544</v>
      </c>
      <c r="DZW3" s="208" t="s">
        <v>3545</v>
      </c>
      <c r="DZX3" s="208" t="s">
        <v>3546</v>
      </c>
      <c r="DZY3" s="208" t="s">
        <v>3547</v>
      </c>
      <c r="DZZ3" s="208" t="s">
        <v>3548</v>
      </c>
      <c r="EAA3" s="208" t="s">
        <v>3549</v>
      </c>
      <c r="EAB3" s="208" t="s">
        <v>3550</v>
      </c>
      <c r="EAC3" s="208" t="s">
        <v>3551</v>
      </c>
      <c r="EAD3" s="208" t="s">
        <v>3552</v>
      </c>
      <c r="EAE3" s="208" t="s">
        <v>3553</v>
      </c>
      <c r="EAF3" s="208" t="s">
        <v>3554</v>
      </c>
      <c r="EAG3" s="208" t="s">
        <v>3555</v>
      </c>
      <c r="EAH3" s="208" t="s">
        <v>3556</v>
      </c>
      <c r="EAI3" s="208" t="s">
        <v>3557</v>
      </c>
      <c r="EAJ3" s="208" t="s">
        <v>3558</v>
      </c>
      <c r="EAK3" s="208" t="s">
        <v>3559</v>
      </c>
      <c r="EAL3" s="208" t="s">
        <v>3560</v>
      </c>
      <c r="EAM3" s="208" t="s">
        <v>3561</v>
      </c>
      <c r="EAN3" s="208" t="s">
        <v>3562</v>
      </c>
      <c r="EAO3" s="208" t="s">
        <v>3563</v>
      </c>
      <c r="EAP3" s="208" t="s">
        <v>3564</v>
      </c>
      <c r="EAQ3" s="208" t="s">
        <v>3565</v>
      </c>
      <c r="EAR3" s="208" t="s">
        <v>3566</v>
      </c>
      <c r="EAS3" s="208" t="s">
        <v>3567</v>
      </c>
      <c r="EAT3" s="208" t="s">
        <v>3568</v>
      </c>
      <c r="EAU3" s="208" t="s">
        <v>3569</v>
      </c>
      <c r="EAV3" s="208" t="s">
        <v>3570</v>
      </c>
      <c r="EAW3" s="208" t="s">
        <v>3571</v>
      </c>
      <c r="EAX3" s="208" t="s">
        <v>3572</v>
      </c>
      <c r="EAY3" s="208" t="s">
        <v>3573</v>
      </c>
      <c r="EAZ3" s="208" t="s">
        <v>3574</v>
      </c>
      <c r="EBA3" s="208" t="s">
        <v>3575</v>
      </c>
      <c r="EBB3" s="208" t="s">
        <v>3576</v>
      </c>
      <c r="EBC3" s="208" t="s">
        <v>3577</v>
      </c>
      <c r="EBD3" s="208" t="s">
        <v>3578</v>
      </c>
      <c r="EBE3" s="208" t="s">
        <v>3579</v>
      </c>
      <c r="EBF3" s="208" t="s">
        <v>3580</v>
      </c>
      <c r="EBG3" s="208" t="s">
        <v>3581</v>
      </c>
      <c r="EBH3" s="208" t="s">
        <v>3582</v>
      </c>
      <c r="EBI3" s="208" t="s">
        <v>3583</v>
      </c>
      <c r="EBJ3" s="208" t="s">
        <v>3584</v>
      </c>
      <c r="EBK3" s="208" t="s">
        <v>3585</v>
      </c>
      <c r="EBL3" s="208" t="s">
        <v>3586</v>
      </c>
      <c r="EBM3" s="208" t="s">
        <v>3587</v>
      </c>
      <c r="EBN3" s="209" t="s">
        <v>3588</v>
      </c>
      <c r="EBO3" s="209" t="s">
        <v>3589</v>
      </c>
      <c r="EBP3" s="209" t="s">
        <v>3590</v>
      </c>
      <c r="EBQ3" s="209" t="s">
        <v>3591</v>
      </c>
      <c r="EBR3" s="209" t="s">
        <v>3592</v>
      </c>
      <c r="EBS3" s="209" t="s">
        <v>3593</v>
      </c>
      <c r="EBT3" s="209" t="s">
        <v>3594</v>
      </c>
      <c r="EBU3" s="209" t="s">
        <v>3595</v>
      </c>
      <c r="EBV3" s="209" t="s">
        <v>3596</v>
      </c>
      <c r="EBW3" s="209" t="s">
        <v>3597</v>
      </c>
      <c r="EBX3" s="209" t="s">
        <v>3598</v>
      </c>
      <c r="EBY3" s="209" t="s">
        <v>3599</v>
      </c>
      <c r="EBZ3" s="209" t="s">
        <v>3600</v>
      </c>
      <c r="ECA3" s="209" t="s">
        <v>3601</v>
      </c>
      <c r="ECB3" s="209" t="s">
        <v>3602</v>
      </c>
      <c r="ECC3" s="209" t="s">
        <v>3603</v>
      </c>
      <c r="ECD3" s="209" t="s">
        <v>3604</v>
      </c>
      <c r="ECE3" s="209" t="s">
        <v>3605</v>
      </c>
      <c r="ECF3" s="209" t="s">
        <v>3606</v>
      </c>
      <c r="ECG3" s="209" t="s">
        <v>3607</v>
      </c>
      <c r="ECH3" s="209" t="s">
        <v>3608</v>
      </c>
      <c r="ECI3" s="209" t="s">
        <v>3609</v>
      </c>
      <c r="ECJ3" s="209" t="s">
        <v>3610</v>
      </c>
      <c r="ECK3" s="209" t="s">
        <v>3611</v>
      </c>
      <c r="ECL3" s="209" t="s">
        <v>3612</v>
      </c>
      <c r="ECM3" s="209" t="s">
        <v>3613</v>
      </c>
      <c r="ECN3" s="209" t="s">
        <v>3614</v>
      </c>
      <c r="ECO3" s="209" t="s">
        <v>3615</v>
      </c>
      <c r="ECP3" s="209" t="s">
        <v>3616</v>
      </c>
      <c r="ECQ3" s="209" t="s">
        <v>3617</v>
      </c>
      <c r="ECR3" s="209" t="s">
        <v>3618</v>
      </c>
      <c r="ECS3" s="209" t="s">
        <v>3619</v>
      </c>
      <c r="ECT3" s="209" t="s">
        <v>3620</v>
      </c>
      <c r="ECU3" s="209" t="s">
        <v>3621</v>
      </c>
      <c r="ECV3" s="209" t="s">
        <v>3622</v>
      </c>
      <c r="ECW3" s="209" t="s">
        <v>3623</v>
      </c>
      <c r="ECX3" s="209" t="s">
        <v>3624</v>
      </c>
      <c r="ECY3" s="209" t="s">
        <v>3625</v>
      </c>
      <c r="ECZ3" s="209" t="s">
        <v>3626</v>
      </c>
      <c r="EDA3" s="209" t="s">
        <v>3627</v>
      </c>
      <c r="EDB3" s="209" t="s">
        <v>3628</v>
      </c>
      <c r="EDC3" s="209" t="s">
        <v>3629</v>
      </c>
      <c r="EDD3" s="209" t="s">
        <v>3630</v>
      </c>
      <c r="EDE3" s="209" t="s">
        <v>3631</v>
      </c>
      <c r="EDF3" s="209" t="s">
        <v>3632</v>
      </c>
      <c r="EDG3" s="209" t="s">
        <v>3633</v>
      </c>
      <c r="EDH3" s="209" t="s">
        <v>3634</v>
      </c>
      <c r="EDI3" s="209" t="s">
        <v>3635</v>
      </c>
      <c r="EDJ3" s="209" t="s">
        <v>3636</v>
      </c>
      <c r="EDK3" s="209" t="s">
        <v>3637</v>
      </c>
      <c r="EDL3" s="209" t="s">
        <v>3638</v>
      </c>
      <c r="EDM3" s="209" t="s">
        <v>3639</v>
      </c>
      <c r="EDN3" s="209" t="s">
        <v>3640</v>
      </c>
      <c r="EDO3" s="209" t="s">
        <v>3641</v>
      </c>
      <c r="EDP3" s="209" t="s">
        <v>3642</v>
      </c>
      <c r="EDQ3" s="209" t="s">
        <v>3643</v>
      </c>
      <c r="EDR3" s="209" t="s">
        <v>3644</v>
      </c>
      <c r="EDS3" s="209" t="s">
        <v>3645</v>
      </c>
      <c r="EDT3" s="209" t="s">
        <v>3646</v>
      </c>
      <c r="EDU3" s="209" t="s">
        <v>3647</v>
      </c>
      <c r="EDV3" s="209" t="s">
        <v>3648</v>
      </c>
      <c r="EDW3" s="209" t="s">
        <v>3649</v>
      </c>
      <c r="EDX3" s="209" t="s">
        <v>3650</v>
      </c>
      <c r="EDY3" s="209" t="s">
        <v>3651</v>
      </c>
      <c r="EDZ3" s="209" t="s">
        <v>3652</v>
      </c>
      <c r="EEA3" s="209" t="s">
        <v>3653</v>
      </c>
      <c r="EEB3" s="209" t="s">
        <v>3654</v>
      </c>
      <c r="EEC3" s="209" t="s">
        <v>3655</v>
      </c>
      <c r="EED3" s="209" t="s">
        <v>3656</v>
      </c>
      <c r="EEE3" s="209" t="s">
        <v>3657</v>
      </c>
      <c r="EEF3" s="209" t="s">
        <v>3658</v>
      </c>
      <c r="EEG3" s="209" t="s">
        <v>3659</v>
      </c>
      <c r="EEH3" s="209" t="s">
        <v>3660</v>
      </c>
      <c r="EEI3" s="209" t="s">
        <v>3661</v>
      </c>
      <c r="EEJ3" s="209" t="s">
        <v>3662</v>
      </c>
      <c r="EEK3" s="209" t="s">
        <v>3663</v>
      </c>
      <c r="EEL3" s="209" t="s">
        <v>3664</v>
      </c>
      <c r="EEM3" s="209" t="s">
        <v>3665</v>
      </c>
      <c r="EEN3" s="209" t="s">
        <v>3666</v>
      </c>
      <c r="EEO3" s="209" t="s">
        <v>3667</v>
      </c>
      <c r="EEP3" s="209" t="s">
        <v>3668</v>
      </c>
      <c r="EEQ3" s="209" t="s">
        <v>3669</v>
      </c>
      <c r="EER3" s="209" t="s">
        <v>3670</v>
      </c>
      <c r="EES3" s="209" t="s">
        <v>3671</v>
      </c>
      <c r="EET3" s="209" t="s">
        <v>3672</v>
      </c>
      <c r="EEU3" s="209" t="s">
        <v>3673</v>
      </c>
      <c r="EEV3" s="209" t="s">
        <v>3674</v>
      </c>
      <c r="EEW3" s="209" t="s">
        <v>3675</v>
      </c>
      <c r="EEX3" s="209" t="s">
        <v>3676</v>
      </c>
      <c r="EEY3" s="209" t="s">
        <v>3677</v>
      </c>
      <c r="EEZ3" s="209" t="s">
        <v>3678</v>
      </c>
      <c r="EFA3" s="209" t="s">
        <v>3679</v>
      </c>
      <c r="EFB3" s="209" t="s">
        <v>3680</v>
      </c>
      <c r="EFC3" s="209" t="s">
        <v>3681</v>
      </c>
      <c r="EFD3" s="209" t="s">
        <v>3682</v>
      </c>
      <c r="EFE3" s="209" t="s">
        <v>3683</v>
      </c>
      <c r="EFF3" s="209" t="s">
        <v>3684</v>
      </c>
      <c r="EFG3" s="209" t="s">
        <v>3685</v>
      </c>
      <c r="EFH3" s="209" t="s">
        <v>3686</v>
      </c>
      <c r="EFI3" s="209" t="s">
        <v>3687</v>
      </c>
      <c r="EFJ3" s="209" t="s">
        <v>3688</v>
      </c>
      <c r="EFK3" s="209" t="s">
        <v>3689</v>
      </c>
      <c r="EFL3" s="209" t="s">
        <v>3690</v>
      </c>
      <c r="EFM3" s="209" t="s">
        <v>3691</v>
      </c>
      <c r="EFN3" s="209" t="s">
        <v>3692</v>
      </c>
      <c r="EFO3" s="209" t="s">
        <v>3693</v>
      </c>
      <c r="EFP3" s="209" t="s">
        <v>3694</v>
      </c>
      <c r="EFQ3" s="209" t="s">
        <v>3695</v>
      </c>
      <c r="EFR3" s="209" t="s">
        <v>3696</v>
      </c>
      <c r="EFS3" s="209" t="s">
        <v>3697</v>
      </c>
      <c r="EFT3" s="209" t="s">
        <v>3698</v>
      </c>
      <c r="EFU3" s="209" t="s">
        <v>3699</v>
      </c>
      <c r="EFV3" s="209" t="s">
        <v>3700</v>
      </c>
      <c r="EFW3" s="209" t="s">
        <v>3701</v>
      </c>
      <c r="EFX3" s="209" t="s">
        <v>3702</v>
      </c>
      <c r="EFY3" s="209" t="s">
        <v>3703</v>
      </c>
      <c r="EFZ3" s="209" t="s">
        <v>3704</v>
      </c>
      <c r="EGA3" s="209" t="s">
        <v>3705</v>
      </c>
      <c r="EGB3" s="209" t="s">
        <v>3706</v>
      </c>
      <c r="EGC3" s="209" t="s">
        <v>3707</v>
      </c>
      <c r="EGD3" s="209" t="s">
        <v>3708</v>
      </c>
      <c r="EGE3" s="209" t="s">
        <v>3709</v>
      </c>
      <c r="EGF3" s="209" t="s">
        <v>3710</v>
      </c>
      <c r="EGG3" s="209" t="s">
        <v>3711</v>
      </c>
      <c r="EGH3" s="209" t="s">
        <v>3712</v>
      </c>
      <c r="EGI3" s="209" t="s">
        <v>3713</v>
      </c>
      <c r="EGJ3" s="209" t="s">
        <v>3714</v>
      </c>
      <c r="EGK3" s="209" t="s">
        <v>3715</v>
      </c>
      <c r="EGL3" s="209" t="s">
        <v>3716</v>
      </c>
      <c r="EGM3" s="209" t="s">
        <v>3717</v>
      </c>
      <c r="EGN3" s="209" t="s">
        <v>3718</v>
      </c>
      <c r="EGO3" s="209" t="s">
        <v>3719</v>
      </c>
      <c r="EGP3" s="209" t="s">
        <v>3720</v>
      </c>
      <c r="EGQ3" s="209" t="s">
        <v>3721</v>
      </c>
      <c r="EGR3" s="209" t="s">
        <v>3722</v>
      </c>
      <c r="EGS3" s="209" t="s">
        <v>3723</v>
      </c>
      <c r="EGT3" s="209" t="s">
        <v>3724</v>
      </c>
      <c r="EGU3" s="209" t="s">
        <v>3725</v>
      </c>
      <c r="EGV3" s="209" t="s">
        <v>3726</v>
      </c>
      <c r="EGW3" s="209" t="s">
        <v>3727</v>
      </c>
      <c r="EGX3" s="209" t="s">
        <v>3728</v>
      </c>
      <c r="EGY3" s="209" t="s">
        <v>3729</v>
      </c>
      <c r="EGZ3" s="209" t="s">
        <v>3730</v>
      </c>
      <c r="EHA3" s="209" t="s">
        <v>3731</v>
      </c>
      <c r="EHB3" s="209" t="s">
        <v>3732</v>
      </c>
      <c r="EHC3" s="209" t="s">
        <v>3733</v>
      </c>
      <c r="EHD3" s="209" t="s">
        <v>3734</v>
      </c>
      <c r="EHE3" s="209" t="s">
        <v>3735</v>
      </c>
      <c r="EHF3" s="209" t="s">
        <v>3736</v>
      </c>
      <c r="EHG3" s="209" t="s">
        <v>3737</v>
      </c>
      <c r="EHH3" s="209" t="s">
        <v>3738</v>
      </c>
      <c r="EHI3" s="209" t="s">
        <v>3739</v>
      </c>
      <c r="EHJ3" s="209" t="s">
        <v>3740</v>
      </c>
      <c r="EHK3" s="209" t="s">
        <v>3741</v>
      </c>
      <c r="EHL3" s="209" t="s">
        <v>3742</v>
      </c>
      <c r="EHM3" s="209" t="s">
        <v>3743</v>
      </c>
      <c r="EHN3" s="209" t="s">
        <v>3744</v>
      </c>
      <c r="EHO3" s="209" t="s">
        <v>3745</v>
      </c>
      <c r="EHP3" s="209" t="s">
        <v>3746</v>
      </c>
      <c r="EHQ3" s="209" t="s">
        <v>3747</v>
      </c>
      <c r="EHR3" s="209" t="s">
        <v>3748</v>
      </c>
      <c r="EHS3" s="209" t="s">
        <v>3749</v>
      </c>
      <c r="EHT3" s="209" t="s">
        <v>3750</v>
      </c>
      <c r="EHU3" s="209" t="s">
        <v>3751</v>
      </c>
      <c r="EHV3" s="209" t="s">
        <v>3752</v>
      </c>
      <c r="EHW3" s="209" t="s">
        <v>3753</v>
      </c>
      <c r="EHX3" s="209" t="s">
        <v>3754</v>
      </c>
      <c r="EHY3" s="209" t="s">
        <v>3755</v>
      </c>
      <c r="EHZ3" s="209" t="s">
        <v>3756</v>
      </c>
      <c r="EIA3" s="209" t="s">
        <v>3757</v>
      </c>
      <c r="EIB3" s="209" t="s">
        <v>3758</v>
      </c>
      <c r="EIC3" s="209" t="s">
        <v>3759</v>
      </c>
      <c r="EID3" s="209" t="s">
        <v>3760</v>
      </c>
      <c r="EIE3" s="209" t="s">
        <v>3761</v>
      </c>
      <c r="EIF3" s="209" t="s">
        <v>3762</v>
      </c>
      <c r="EIG3" s="209" t="s">
        <v>3763</v>
      </c>
      <c r="EIH3" s="209" t="s">
        <v>3764</v>
      </c>
      <c r="EII3" s="209" t="s">
        <v>3765</v>
      </c>
      <c r="EIJ3" s="209" t="s">
        <v>3766</v>
      </c>
      <c r="EIK3" s="209" t="s">
        <v>3767</v>
      </c>
      <c r="EIL3" s="209" t="s">
        <v>3768</v>
      </c>
      <c r="EIM3" s="209" t="s">
        <v>3769</v>
      </c>
      <c r="EIN3" s="209" t="s">
        <v>3770</v>
      </c>
      <c r="EIO3" s="209" t="s">
        <v>3771</v>
      </c>
      <c r="EIP3" s="209" t="s">
        <v>3772</v>
      </c>
      <c r="EIQ3" s="209" t="s">
        <v>3773</v>
      </c>
      <c r="EIR3" s="209" t="s">
        <v>3774</v>
      </c>
      <c r="EIS3" s="209" t="s">
        <v>3775</v>
      </c>
      <c r="EIT3" s="209" t="s">
        <v>3776</v>
      </c>
      <c r="EIU3" s="209" t="s">
        <v>3777</v>
      </c>
      <c r="EIV3" s="209" t="s">
        <v>3778</v>
      </c>
      <c r="EIW3" s="209" t="s">
        <v>3779</v>
      </c>
      <c r="EIX3" s="209" t="s">
        <v>3780</v>
      </c>
      <c r="EIY3" s="209" t="s">
        <v>3781</v>
      </c>
      <c r="EIZ3" s="209" t="s">
        <v>3782</v>
      </c>
      <c r="EJA3" s="209" t="s">
        <v>3783</v>
      </c>
      <c r="EJB3" s="209" t="s">
        <v>3784</v>
      </c>
      <c r="EJC3" s="209" t="s">
        <v>3785</v>
      </c>
      <c r="EJD3" s="209" t="s">
        <v>3786</v>
      </c>
      <c r="EJE3" s="209" t="s">
        <v>3787</v>
      </c>
      <c r="EJF3" s="209" t="s">
        <v>3788</v>
      </c>
      <c r="EJG3" s="209" t="s">
        <v>3789</v>
      </c>
      <c r="EJH3" s="209" t="s">
        <v>3790</v>
      </c>
      <c r="EJI3" s="209" t="s">
        <v>3791</v>
      </c>
      <c r="EJJ3" s="209" t="s">
        <v>3792</v>
      </c>
      <c r="EJK3" s="209" t="s">
        <v>3793</v>
      </c>
      <c r="EJL3" s="209" t="s">
        <v>3794</v>
      </c>
      <c r="EJM3" s="209" t="s">
        <v>3795</v>
      </c>
      <c r="EJN3" s="209" t="s">
        <v>3796</v>
      </c>
      <c r="EJO3" s="209" t="s">
        <v>3797</v>
      </c>
      <c r="EJP3" s="209" t="s">
        <v>3798</v>
      </c>
      <c r="EJQ3" s="209" t="s">
        <v>3799</v>
      </c>
      <c r="EJR3" s="209" t="s">
        <v>3800</v>
      </c>
      <c r="EJS3" s="209" t="s">
        <v>3801</v>
      </c>
      <c r="EJT3" s="209" t="s">
        <v>3802</v>
      </c>
      <c r="EJU3" s="209" t="s">
        <v>3803</v>
      </c>
      <c r="EJV3" s="209" t="s">
        <v>3804</v>
      </c>
      <c r="EJW3" s="209" t="s">
        <v>3805</v>
      </c>
      <c r="EJX3" s="209" t="s">
        <v>3806</v>
      </c>
      <c r="EJY3" s="209" t="s">
        <v>3807</v>
      </c>
      <c r="EJZ3" s="209" t="s">
        <v>3808</v>
      </c>
      <c r="EKA3" s="209" t="s">
        <v>3809</v>
      </c>
      <c r="EKB3" s="209" t="s">
        <v>3810</v>
      </c>
      <c r="EKC3" s="209" t="s">
        <v>3811</v>
      </c>
      <c r="EKD3" s="209" t="s">
        <v>3812</v>
      </c>
      <c r="EKE3" s="209" t="s">
        <v>3813</v>
      </c>
      <c r="EKF3" s="209" t="s">
        <v>3814</v>
      </c>
      <c r="EKG3" s="209" t="s">
        <v>3815</v>
      </c>
      <c r="EKH3" s="209" t="s">
        <v>3816</v>
      </c>
      <c r="EKI3" s="209" t="s">
        <v>3817</v>
      </c>
      <c r="EKJ3" s="209" t="s">
        <v>3818</v>
      </c>
      <c r="EKK3" s="209" t="s">
        <v>3819</v>
      </c>
      <c r="EKL3" s="209" t="s">
        <v>3820</v>
      </c>
      <c r="EKM3" s="209" t="s">
        <v>3821</v>
      </c>
      <c r="EKN3" s="209" t="s">
        <v>3822</v>
      </c>
      <c r="EKO3" s="209" t="s">
        <v>3823</v>
      </c>
      <c r="EKP3" s="209" t="s">
        <v>3824</v>
      </c>
      <c r="EKQ3" s="209" t="s">
        <v>3825</v>
      </c>
      <c r="EKR3" s="209" t="s">
        <v>3826</v>
      </c>
      <c r="EKS3" s="209" t="s">
        <v>3827</v>
      </c>
      <c r="EKT3" s="209" t="s">
        <v>3828</v>
      </c>
      <c r="EKU3" s="209" t="s">
        <v>3829</v>
      </c>
      <c r="EKV3" s="209" t="s">
        <v>3830</v>
      </c>
      <c r="EKW3" s="209" t="s">
        <v>3831</v>
      </c>
      <c r="EKX3" s="209" t="s">
        <v>3832</v>
      </c>
      <c r="EKY3" s="209" t="s">
        <v>3833</v>
      </c>
      <c r="EKZ3" s="209" t="s">
        <v>3834</v>
      </c>
      <c r="ELA3" s="209" t="s">
        <v>3835</v>
      </c>
      <c r="ELB3" s="209" t="s">
        <v>3836</v>
      </c>
      <c r="ELC3" s="209" t="s">
        <v>3837</v>
      </c>
      <c r="ELD3" s="209" t="s">
        <v>3838</v>
      </c>
      <c r="ELE3" s="209" t="s">
        <v>3839</v>
      </c>
      <c r="ELF3" s="209" t="s">
        <v>3840</v>
      </c>
      <c r="ELG3" s="209" t="s">
        <v>3841</v>
      </c>
      <c r="ELH3" s="209" t="s">
        <v>3842</v>
      </c>
      <c r="ELI3" s="209" t="s">
        <v>3843</v>
      </c>
      <c r="ELJ3" s="209" t="s">
        <v>3844</v>
      </c>
      <c r="ELK3" s="209" t="s">
        <v>3845</v>
      </c>
      <c r="ELL3" s="209" t="s">
        <v>3846</v>
      </c>
      <c r="ELM3" s="209" t="s">
        <v>3847</v>
      </c>
      <c r="ELN3" s="209" t="s">
        <v>3848</v>
      </c>
      <c r="ELO3" s="209" t="s">
        <v>3849</v>
      </c>
      <c r="ELP3" s="209" t="s">
        <v>3850</v>
      </c>
      <c r="ELQ3" s="209" t="s">
        <v>3851</v>
      </c>
      <c r="ELR3" s="209" t="s">
        <v>3852</v>
      </c>
      <c r="ELS3" s="209" t="s">
        <v>3853</v>
      </c>
      <c r="ELT3" s="209" t="s">
        <v>3854</v>
      </c>
      <c r="ELU3" s="209" t="s">
        <v>3855</v>
      </c>
      <c r="ELV3" s="209" t="s">
        <v>3856</v>
      </c>
      <c r="ELW3" s="209" t="s">
        <v>3857</v>
      </c>
      <c r="ELX3" s="209" t="s">
        <v>3858</v>
      </c>
      <c r="ELY3" s="209" t="s">
        <v>3859</v>
      </c>
      <c r="ELZ3" s="209" t="s">
        <v>3860</v>
      </c>
      <c r="EMA3" s="209" t="s">
        <v>3861</v>
      </c>
      <c r="EMB3" s="209" t="s">
        <v>3862</v>
      </c>
      <c r="EMC3" s="209" t="s">
        <v>3863</v>
      </c>
      <c r="EMD3" s="209" t="s">
        <v>3864</v>
      </c>
      <c r="EME3" s="209" t="s">
        <v>3865</v>
      </c>
      <c r="EMF3" s="209" t="s">
        <v>3866</v>
      </c>
      <c r="EMG3" s="209" t="s">
        <v>3867</v>
      </c>
      <c r="EMH3" s="209" t="s">
        <v>3868</v>
      </c>
      <c r="EMI3" s="209" t="s">
        <v>3869</v>
      </c>
      <c r="EMJ3" s="209" t="s">
        <v>3870</v>
      </c>
      <c r="EMK3" s="209" t="s">
        <v>3871</v>
      </c>
      <c r="EML3" s="209" t="s">
        <v>3872</v>
      </c>
      <c r="EMM3" s="209" t="s">
        <v>3873</v>
      </c>
      <c r="EMN3" s="209" t="s">
        <v>3874</v>
      </c>
      <c r="EMO3" s="209" t="s">
        <v>3875</v>
      </c>
      <c r="EMP3" s="209" t="s">
        <v>3876</v>
      </c>
      <c r="EMQ3" s="209" t="s">
        <v>3877</v>
      </c>
      <c r="EMR3" s="209" t="s">
        <v>3878</v>
      </c>
      <c r="EMS3" s="209" t="s">
        <v>3879</v>
      </c>
      <c r="EMT3" s="209" t="s">
        <v>3880</v>
      </c>
      <c r="EMU3" s="209" t="s">
        <v>3881</v>
      </c>
      <c r="EMV3" s="209" t="s">
        <v>3882</v>
      </c>
      <c r="EMW3" s="209" t="s">
        <v>3883</v>
      </c>
      <c r="EMX3" s="209" t="s">
        <v>3884</v>
      </c>
      <c r="EMY3" s="209" t="s">
        <v>3885</v>
      </c>
      <c r="EMZ3" s="209" t="s">
        <v>3886</v>
      </c>
      <c r="ENA3" s="209" t="s">
        <v>3887</v>
      </c>
      <c r="ENB3" s="209" t="s">
        <v>3888</v>
      </c>
      <c r="ENC3" s="209" t="s">
        <v>3889</v>
      </c>
      <c r="END3" s="209" t="s">
        <v>3890</v>
      </c>
      <c r="ENE3" s="209" t="s">
        <v>3891</v>
      </c>
      <c r="ENF3" s="209" t="s">
        <v>3892</v>
      </c>
      <c r="ENG3" s="209" t="s">
        <v>3893</v>
      </c>
      <c r="ENH3" s="209" t="s">
        <v>3894</v>
      </c>
      <c r="ENI3" s="209" t="s">
        <v>3895</v>
      </c>
      <c r="ENJ3" s="209" t="s">
        <v>3896</v>
      </c>
      <c r="ENK3" s="209" t="s">
        <v>3897</v>
      </c>
      <c r="ENL3" s="209" t="s">
        <v>3898</v>
      </c>
      <c r="ENM3" s="209" t="s">
        <v>3899</v>
      </c>
      <c r="ENN3" s="209" t="s">
        <v>3900</v>
      </c>
      <c r="ENO3" s="209" t="s">
        <v>3901</v>
      </c>
      <c r="ENP3" s="209" t="s">
        <v>3902</v>
      </c>
      <c r="ENQ3" s="209" t="s">
        <v>3903</v>
      </c>
      <c r="ENR3" s="209" t="s">
        <v>3904</v>
      </c>
      <c r="ENS3" s="209" t="s">
        <v>3905</v>
      </c>
      <c r="ENT3" s="209" t="s">
        <v>3906</v>
      </c>
      <c r="ENU3" s="209" t="s">
        <v>3907</v>
      </c>
      <c r="ENV3" s="209" t="s">
        <v>3908</v>
      </c>
      <c r="ENW3" s="209" t="s">
        <v>3909</v>
      </c>
      <c r="ENX3" s="209" t="s">
        <v>3910</v>
      </c>
      <c r="ENY3" s="209" t="s">
        <v>3911</v>
      </c>
      <c r="ENZ3" s="209" t="s">
        <v>3912</v>
      </c>
      <c r="EOA3" s="209" t="s">
        <v>3913</v>
      </c>
      <c r="EOB3" s="209" t="s">
        <v>3914</v>
      </c>
      <c r="EOC3" s="209" t="s">
        <v>3915</v>
      </c>
      <c r="EOD3" s="209" t="s">
        <v>3916</v>
      </c>
      <c r="EOE3" s="209" t="s">
        <v>3917</v>
      </c>
      <c r="EOF3" s="209" t="s">
        <v>3918</v>
      </c>
      <c r="EOG3" s="209" t="s">
        <v>3919</v>
      </c>
      <c r="EOH3" s="209" t="s">
        <v>3920</v>
      </c>
      <c r="EOI3" s="209" t="s">
        <v>3921</v>
      </c>
      <c r="EOJ3" s="209" t="s">
        <v>3922</v>
      </c>
      <c r="EOK3" s="209" t="s">
        <v>3923</v>
      </c>
      <c r="EOL3" s="209" t="s">
        <v>3924</v>
      </c>
      <c r="EOM3" s="209" t="s">
        <v>3925</v>
      </c>
      <c r="EON3" s="209" t="s">
        <v>3926</v>
      </c>
      <c r="EOO3" s="209" t="s">
        <v>3927</v>
      </c>
      <c r="EOP3" s="209" t="s">
        <v>3928</v>
      </c>
      <c r="EOQ3" s="209" t="s">
        <v>3929</v>
      </c>
      <c r="EOR3" s="209" t="s">
        <v>3930</v>
      </c>
      <c r="EOS3" s="209" t="s">
        <v>3931</v>
      </c>
      <c r="EOT3" s="209" t="s">
        <v>3932</v>
      </c>
      <c r="EOU3" s="209" t="s">
        <v>3933</v>
      </c>
      <c r="EOV3" s="209" t="s">
        <v>3934</v>
      </c>
      <c r="EOW3" s="209" t="s">
        <v>3935</v>
      </c>
      <c r="EOX3" s="209" t="s">
        <v>3936</v>
      </c>
      <c r="EOY3" s="209" t="s">
        <v>3937</v>
      </c>
      <c r="EOZ3" s="209" t="s">
        <v>3938</v>
      </c>
      <c r="EPA3" s="209" t="s">
        <v>3939</v>
      </c>
      <c r="EPB3" s="209" t="s">
        <v>3940</v>
      </c>
      <c r="EPC3" s="209" t="s">
        <v>3941</v>
      </c>
      <c r="EPD3" s="209" t="s">
        <v>3942</v>
      </c>
      <c r="EPE3" s="209" t="s">
        <v>3943</v>
      </c>
      <c r="EPF3" s="209" t="s">
        <v>3944</v>
      </c>
      <c r="EPG3" s="209" t="s">
        <v>3945</v>
      </c>
      <c r="EPH3" s="209" t="s">
        <v>3946</v>
      </c>
      <c r="EPI3" s="209" t="s">
        <v>3947</v>
      </c>
      <c r="EPJ3" s="209" t="s">
        <v>3948</v>
      </c>
      <c r="EPK3" s="209" t="s">
        <v>3949</v>
      </c>
      <c r="EPL3" s="209" t="s">
        <v>3950</v>
      </c>
      <c r="EPM3" s="209" t="s">
        <v>3951</v>
      </c>
      <c r="EPN3" s="209" t="s">
        <v>3952</v>
      </c>
      <c r="EPO3" s="209" t="s">
        <v>3953</v>
      </c>
      <c r="EPP3" s="209" t="s">
        <v>3954</v>
      </c>
      <c r="EPQ3" s="209" t="s">
        <v>3955</v>
      </c>
      <c r="EPR3" s="209" t="s">
        <v>3956</v>
      </c>
      <c r="EPS3" s="209" t="s">
        <v>3957</v>
      </c>
      <c r="EPT3" s="209" t="s">
        <v>3958</v>
      </c>
      <c r="EPU3" s="209" t="s">
        <v>3959</v>
      </c>
      <c r="EPV3" s="209" t="s">
        <v>3960</v>
      </c>
      <c r="EPW3" s="209" t="s">
        <v>3961</v>
      </c>
      <c r="EPX3" s="209" t="s">
        <v>3962</v>
      </c>
      <c r="EPY3" s="209" t="s">
        <v>3963</v>
      </c>
      <c r="EPZ3" s="209" t="s">
        <v>3964</v>
      </c>
      <c r="EQA3" s="209" t="s">
        <v>3965</v>
      </c>
      <c r="EQB3" s="209" t="s">
        <v>3966</v>
      </c>
      <c r="EQC3" s="209" t="s">
        <v>3967</v>
      </c>
      <c r="EQD3" s="209" t="s">
        <v>3968</v>
      </c>
      <c r="EQE3" s="209" t="s">
        <v>3969</v>
      </c>
      <c r="EQF3" s="209" t="s">
        <v>3970</v>
      </c>
      <c r="EQG3" s="209" t="s">
        <v>3971</v>
      </c>
      <c r="EQH3" s="209" t="s">
        <v>3972</v>
      </c>
      <c r="EQI3" s="209" t="s">
        <v>3973</v>
      </c>
    </row>
    <row r="4" spans="1:3831" s="211" customFormat="1" outlineLevel="1" x14ac:dyDescent="0.25">
      <c r="A4" s="211" t="s">
        <v>3974</v>
      </c>
      <c r="B4" s="211" t="s">
        <v>3975</v>
      </c>
      <c r="C4" s="211" t="s">
        <v>3976</v>
      </c>
      <c r="D4" s="211" t="s">
        <v>3977</v>
      </c>
      <c r="E4" s="211" t="s">
        <v>3978</v>
      </c>
      <c r="F4" s="211" t="s">
        <v>3979</v>
      </c>
      <c r="G4" s="211" t="s">
        <v>3980</v>
      </c>
      <c r="H4" s="211" t="s">
        <v>3981</v>
      </c>
      <c r="I4" s="211" t="s">
        <v>3982</v>
      </c>
      <c r="K4" s="468" t="s">
        <v>3983</v>
      </c>
      <c r="L4" s="468"/>
      <c r="M4" s="468"/>
      <c r="N4" s="468" t="s">
        <v>3984</v>
      </c>
      <c r="O4" s="469"/>
      <c r="P4" s="469"/>
      <c r="Q4" s="469"/>
      <c r="R4" s="469"/>
      <c r="S4" s="469"/>
      <c r="T4" s="469"/>
      <c r="U4" s="469"/>
      <c r="V4" s="469"/>
      <c r="W4" s="469"/>
      <c r="X4" s="469"/>
      <c r="Y4" s="469"/>
      <c r="Z4" s="469"/>
      <c r="AA4" s="469"/>
      <c r="AB4" s="469"/>
      <c r="AC4" s="469"/>
      <c r="AD4" s="469"/>
      <c r="AE4" s="469"/>
      <c r="AF4" s="469"/>
      <c r="AG4" s="469"/>
      <c r="AH4" s="469"/>
      <c r="AI4" s="469"/>
      <c r="AJ4" s="469"/>
      <c r="AK4" s="469"/>
      <c r="AL4" s="469"/>
      <c r="AM4" s="469"/>
      <c r="AN4" s="469"/>
      <c r="AO4" s="469"/>
      <c r="AP4" s="469"/>
      <c r="AQ4" s="469"/>
      <c r="AR4" s="469"/>
      <c r="AS4" s="469"/>
      <c r="AT4" s="469"/>
      <c r="AU4" s="469"/>
      <c r="AV4" s="469"/>
      <c r="AW4" s="469"/>
      <c r="AX4" s="469"/>
      <c r="AY4" s="469"/>
      <c r="AZ4" s="469"/>
      <c r="BA4" s="469"/>
      <c r="BB4" s="469"/>
      <c r="BC4" s="469"/>
      <c r="BD4" s="469"/>
      <c r="BE4" s="469"/>
      <c r="BF4" s="469"/>
      <c r="BG4" s="469"/>
      <c r="BH4" s="469"/>
      <c r="BI4" s="469"/>
      <c r="BJ4" s="469"/>
      <c r="BK4" s="469"/>
      <c r="BL4" s="469"/>
      <c r="BM4" s="469"/>
      <c r="BN4" s="469"/>
      <c r="BO4" s="469"/>
      <c r="BP4" s="469"/>
      <c r="BQ4" s="469"/>
      <c r="BR4" s="469"/>
      <c r="BS4" s="469"/>
      <c r="BT4" s="469"/>
      <c r="BU4" s="469"/>
      <c r="BV4" s="469"/>
      <c r="BW4" s="469"/>
      <c r="BX4" s="469"/>
      <c r="BY4" s="469"/>
      <c r="BZ4" s="469"/>
      <c r="CA4" s="469"/>
      <c r="CB4" s="469"/>
      <c r="CC4" s="469"/>
      <c r="CD4" s="469"/>
      <c r="CE4" s="468" t="s">
        <v>3985</v>
      </c>
      <c r="CF4" s="468"/>
      <c r="CG4" s="469"/>
      <c r="CH4" s="469"/>
      <c r="CI4" s="469"/>
      <c r="CJ4" s="469"/>
      <c r="CK4" s="469"/>
      <c r="CL4" s="469"/>
      <c r="CM4" s="469"/>
      <c r="CN4" s="469"/>
      <c r="CO4" s="469"/>
      <c r="CP4" s="469"/>
      <c r="CQ4" s="469"/>
      <c r="CR4" s="469"/>
      <c r="CS4" s="469"/>
      <c r="CT4" s="469"/>
      <c r="CU4" s="469"/>
      <c r="CV4" s="469"/>
      <c r="CW4" s="469"/>
      <c r="CX4" s="469"/>
      <c r="CY4" s="469"/>
      <c r="CZ4" s="469"/>
      <c r="DA4" s="469"/>
      <c r="DB4" s="469"/>
      <c r="DC4" s="469"/>
      <c r="DD4" s="469"/>
      <c r="DE4" s="469"/>
      <c r="DF4" s="469"/>
      <c r="DG4" s="469"/>
      <c r="DH4" s="469"/>
      <c r="DI4" s="469"/>
      <c r="DJ4" s="469"/>
      <c r="DK4" s="469"/>
      <c r="DL4" s="469"/>
      <c r="DM4" s="469"/>
      <c r="DN4" s="469"/>
      <c r="DO4" s="469"/>
      <c r="DP4" s="469"/>
      <c r="DQ4" s="469"/>
      <c r="DR4" s="469"/>
      <c r="DS4" s="469"/>
      <c r="DT4" s="469"/>
      <c r="DU4" s="469"/>
      <c r="DV4" s="469"/>
      <c r="DW4" s="469"/>
      <c r="DX4" s="469"/>
      <c r="DY4" s="469"/>
      <c r="DZ4" s="469"/>
      <c r="EA4" s="469"/>
      <c r="EB4" s="469"/>
      <c r="EC4" s="469"/>
      <c r="ED4" s="469"/>
      <c r="EE4" s="469"/>
      <c r="EF4" s="469"/>
      <c r="EG4" s="469"/>
      <c r="EH4" s="469"/>
      <c r="EI4" s="469"/>
      <c r="EJ4" s="469"/>
      <c r="EK4" s="469"/>
      <c r="EL4" s="469"/>
      <c r="EM4" s="469"/>
      <c r="EN4" s="469"/>
      <c r="EO4" s="469"/>
      <c r="EP4" s="469"/>
      <c r="EQ4" s="469"/>
      <c r="ER4" s="469"/>
      <c r="ES4" s="469"/>
      <c r="ET4" s="469"/>
      <c r="EU4" s="469"/>
      <c r="EV4" s="469"/>
      <c r="EW4" s="469"/>
      <c r="EX4" s="469"/>
      <c r="EY4" s="469"/>
      <c r="EZ4" s="469"/>
      <c r="FA4" s="469"/>
      <c r="FB4" s="469"/>
      <c r="FC4" s="469"/>
      <c r="FD4" s="469"/>
      <c r="FE4" s="469"/>
      <c r="FF4" s="469"/>
      <c r="FG4" s="469"/>
      <c r="FH4" s="469"/>
      <c r="FI4" s="469"/>
      <c r="FJ4" s="469"/>
      <c r="FK4" s="469"/>
      <c r="FL4" s="469"/>
      <c r="FM4" s="469"/>
      <c r="FN4" s="469"/>
      <c r="FO4" s="469"/>
      <c r="FP4" s="469"/>
      <c r="FQ4" s="469"/>
      <c r="FR4" s="469"/>
      <c r="FS4" s="469"/>
      <c r="FT4" s="469"/>
      <c r="FU4" s="469"/>
      <c r="FV4" s="469"/>
      <c r="FW4" s="469"/>
      <c r="FX4" s="469"/>
      <c r="FY4" s="469"/>
      <c r="FZ4" s="469"/>
      <c r="GA4" s="469"/>
      <c r="GB4" s="469"/>
      <c r="GC4" s="469"/>
      <c r="GD4" s="469"/>
      <c r="GE4" s="469"/>
      <c r="GF4" s="469"/>
      <c r="GG4" s="469"/>
      <c r="GH4" s="469"/>
      <c r="GI4" s="469"/>
      <c r="GJ4" s="469"/>
      <c r="GK4" s="469"/>
      <c r="GL4" s="469"/>
      <c r="GM4" s="469"/>
      <c r="GN4" s="469"/>
      <c r="GO4" s="469"/>
      <c r="GP4" s="469"/>
      <c r="GQ4" s="469"/>
      <c r="GR4" s="469"/>
      <c r="GS4" s="469"/>
      <c r="GT4" s="469"/>
      <c r="GU4" s="469"/>
      <c r="GV4" s="469"/>
      <c r="GW4" s="469"/>
      <c r="GX4" s="469"/>
      <c r="GY4" s="469"/>
      <c r="GZ4" s="469"/>
      <c r="HA4" s="469"/>
      <c r="HB4" s="469"/>
      <c r="HC4" s="469"/>
      <c r="HD4" s="469"/>
      <c r="HE4" s="469"/>
      <c r="HF4" s="469"/>
      <c r="HG4" s="469"/>
      <c r="HH4" s="469"/>
      <c r="HI4" s="469"/>
      <c r="HJ4" s="469"/>
      <c r="HK4" s="469"/>
      <c r="HL4" s="469"/>
      <c r="HM4" s="469"/>
      <c r="HN4" s="469"/>
      <c r="HO4" s="469"/>
      <c r="HP4" s="469"/>
      <c r="HQ4" s="469"/>
      <c r="HR4" s="469"/>
      <c r="HS4" s="469"/>
      <c r="HT4" s="469"/>
      <c r="HU4" s="469"/>
      <c r="HV4" s="469"/>
      <c r="HW4" s="469"/>
      <c r="HX4" s="469"/>
      <c r="HY4" s="469"/>
      <c r="HZ4" s="469"/>
      <c r="IA4" s="469"/>
      <c r="IB4" s="469"/>
      <c r="IC4" s="469"/>
      <c r="ID4" s="469"/>
      <c r="IE4" s="469"/>
      <c r="IF4" s="469"/>
      <c r="IG4" s="469"/>
      <c r="IH4" s="469"/>
      <c r="II4" s="469"/>
      <c r="IJ4" s="469"/>
      <c r="IK4" s="469"/>
      <c r="IL4" s="469"/>
      <c r="IM4" s="469"/>
      <c r="IN4" s="469"/>
      <c r="IO4" s="469"/>
      <c r="IP4" s="469"/>
      <c r="IQ4" s="469"/>
      <c r="IR4" s="469"/>
      <c r="IS4" s="469"/>
      <c r="IT4" s="469"/>
      <c r="IU4" s="469"/>
      <c r="IV4" s="469"/>
      <c r="IW4" s="469"/>
      <c r="IX4" s="469"/>
      <c r="IY4" s="469"/>
      <c r="IZ4" s="469"/>
      <c r="JA4" s="469"/>
      <c r="JB4" s="469"/>
      <c r="JC4" s="469"/>
      <c r="JD4" s="469"/>
      <c r="JE4" s="469"/>
      <c r="JF4" s="469"/>
      <c r="JG4" s="469"/>
      <c r="JH4" s="469"/>
      <c r="JI4" s="469"/>
      <c r="JJ4" s="469"/>
      <c r="JK4" s="469"/>
      <c r="JL4" s="469"/>
      <c r="JM4" s="469"/>
      <c r="JN4" s="469"/>
      <c r="JO4" s="469"/>
      <c r="JP4" s="469"/>
      <c r="JQ4" s="469"/>
      <c r="JR4" s="469"/>
      <c r="JS4" s="469"/>
      <c r="JT4" s="469"/>
      <c r="JU4" s="469"/>
      <c r="JV4" s="469"/>
      <c r="JW4" s="469"/>
      <c r="JX4" s="469"/>
      <c r="JY4" s="469"/>
      <c r="JZ4" s="469"/>
      <c r="KA4" s="469"/>
      <c r="KB4" s="469"/>
      <c r="KC4" s="469"/>
      <c r="KD4" s="469"/>
      <c r="KE4" s="469"/>
      <c r="KF4" s="469"/>
      <c r="KG4" s="469"/>
      <c r="KH4" s="469"/>
      <c r="KI4" s="469"/>
      <c r="KJ4" s="469"/>
      <c r="KK4" s="469"/>
      <c r="KL4" s="469"/>
      <c r="KM4" s="469"/>
      <c r="KN4" s="469"/>
      <c r="KO4" s="469"/>
      <c r="KP4" s="469"/>
      <c r="KQ4" s="469"/>
      <c r="KR4" s="469"/>
      <c r="KS4" s="469"/>
      <c r="KT4" s="469"/>
      <c r="KU4" s="469"/>
      <c r="KV4" s="469"/>
      <c r="KW4" s="469"/>
      <c r="KX4" s="469"/>
      <c r="KY4" s="469"/>
      <c r="KZ4" s="469"/>
      <c r="LA4" s="469"/>
      <c r="LB4" s="469"/>
      <c r="LC4" s="469"/>
      <c r="LD4" s="469"/>
      <c r="LE4" s="469"/>
      <c r="LF4" s="469"/>
      <c r="LG4" s="469"/>
      <c r="LH4" s="469"/>
      <c r="LI4" s="469"/>
      <c r="LJ4" s="469"/>
      <c r="LK4" s="469"/>
      <c r="LL4" s="469"/>
      <c r="LM4" s="469"/>
      <c r="LN4" s="469"/>
      <c r="LO4" s="469"/>
      <c r="LP4" s="469"/>
      <c r="LQ4" s="469"/>
      <c r="LR4" s="469"/>
      <c r="LS4" s="469"/>
      <c r="LT4" s="469"/>
      <c r="LU4" s="469"/>
      <c r="LV4" s="469"/>
      <c r="LW4" s="469"/>
      <c r="LX4" s="469"/>
      <c r="LY4" s="469"/>
      <c r="LZ4" s="469"/>
      <c r="MA4" s="469"/>
      <c r="MB4" s="469"/>
      <c r="MC4" s="469"/>
      <c r="MD4" s="469"/>
      <c r="ME4" s="469"/>
      <c r="MF4" s="469"/>
      <c r="MG4" s="469"/>
      <c r="MH4" s="469"/>
      <c r="MI4" s="469"/>
      <c r="MJ4" s="469"/>
      <c r="MK4" s="469"/>
      <c r="ML4" s="469"/>
      <c r="MM4" s="469"/>
      <c r="MN4" s="469"/>
      <c r="MO4" s="469"/>
      <c r="MP4" s="469"/>
      <c r="MQ4" s="469"/>
      <c r="MR4" s="469"/>
      <c r="MS4" s="469"/>
      <c r="MT4" s="469"/>
      <c r="MU4" s="469"/>
      <c r="MV4" s="469"/>
      <c r="MW4" s="469"/>
      <c r="MX4" s="469"/>
      <c r="MY4" s="469"/>
      <c r="MZ4" s="469"/>
      <c r="NA4" s="469"/>
      <c r="NB4" s="469"/>
      <c r="NC4" s="469"/>
      <c r="ND4" s="469"/>
      <c r="NE4" s="469"/>
      <c r="NF4" s="469"/>
      <c r="NG4" s="468" t="s">
        <v>3986</v>
      </c>
      <c r="NH4" s="468"/>
      <c r="NI4" s="468"/>
      <c r="NJ4" s="468"/>
      <c r="NK4" s="468"/>
      <c r="NL4" s="468"/>
      <c r="NM4" s="468"/>
      <c r="NN4" s="468"/>
      <c r="NO4" s="468"/>
      <c r="NP4" s="468"/>
      <c r="NQ4" s="468"/>
      <c r="NR4" s="468"/>
      <c r="NS4" s="468"/>
      <c r="NT4" s="468"/>
      <c r="NU4" s="468"/>
      <c r="NV4" s="468"/>
      <c r="NW4" s="468"/>
      <c r="NX4" s="468"/>
      <c r="NY4" s="468"/>
      <c r="NZ4" s="468"/>
      <c r="OA4" s="468"/>
      <c r="OB4" s="468"/>
      <c r="OC4" s="468"/>
      <c r="OD4" s="468"/>
      <c r="OE4" s="468"/>
      <c r="OF4" s="468"/>
      <c r="OG4" s="468"/>
      <c r="OH4" s="468"/>
      <c r="OI4" s="468"/>
      <c r="OJ4" s="468"/>
      <c r="OK4" s="468"/>
      <c r="OL4" s="468"/>
      <c r="OM4" s="468"/>
      <c r="ON4" s="468"/>
      <c r="OO4" s="468"/>
      <c r="OP4" s="468"/>
      <c r="OQ4" s="468"/>
      <c r="OR4" s="468"/>
      <c r="OS4" s="468"/>
      <c r="OT4" s="468"/>
      <c r="OU4" s="468"/>
      <c r="OV4" s="468"/>
      <c r="OW4" s="468"/>
      <c r="OX4" s="468"/>
      <c r="OY4" s="468"/>
      <c r="OZ4" s="468"/>
      <c r="PA4" s="468"/>
      <c r="PB4" s="468"/>
      <c r="PC4" s="468"/>
      <c r="PD4" s="468"/>
      <c r="PE4" s="468"/>
      <c r="PF4" s="468"/>
      <c r="PG4" s="468"/>
      <c r="PH4" s="468"/>
      <c r="PI4" s="468"/>
      <c r="PJ4" s="468"/>
      <c r="PK4" s="468"/>
      <c r="PL4" s="468"/>
      <c r="PM4" s="468"/>
      <c r="PN4" s="468"/>
      <c r="PO4" s="468"/>
      <c r="PP4" s="468"/>
      <c r="PQ4" s="468"/>
      <c r="PR4" s="468"/>
      <c r="PS4" s="468"/>
      <c r="PT4" s="468"/>
      <c r="PU4" s="468"/>
      <c r="PV4" s="468"/>
      <c r="PW4" s="468"/>
      <c r="PX4" s="468"/>
      <c r="PY4" s="468"/>
      <c r="PZ4" s="468"/>
      <c r="QA4" s="468"/>
      <c r="QB4" s="468"/>
      <c r="QC4" s="468"/>
      <c r="QD4" s="468"/>
      <c r="QE4" s="468"/>
      <c r="QF4" s="468"/>
      <c r="QG4" s="468"/>
      <c r="QH4" s="468"/>
      <c r="QI4" s="468"/>
      <c r="QJ4" s="468"/>
      <c r="QK4" s="468"/>
      <c r="QL4" s="468"/>
      <c r="QM4" s="468"/>
      <c r="QN4" s="468"/>
      <c r="QO4" s="468"/>
      <c r="QP4" s="468"/>
      <c r="QQ4" s="468"/>
      <c r="QR4" s="468"/>
      <c r="QS4" s="468"/>
      <c r="QT4" s="468"/>
      <c r="QU4" s="468"/>
      <c r="QV4" s="468"/>
      <c r="QW4" s="468"/>
      <c r="QX4" s="468"/>
      <c r="QY4" s="468"/>
      <c r="QZ4" s="468"/>
      <c r="RA4" s="468"/>
      <c r="RB4" s="468"/>
      <c r="RC4" s="468"/>
      <c r="RD4" s="468"/>
      <c r="RE4" s="468"/>
      <c r="RF4" s="468"/>
      <c r="RG4" s="468"/>
      <c r="RH4" s="468"/>
      <c r="RI4" s="468"/>
      <c r="RJ4" s="468"/>
      <c r="RK4" s="468"/>
      <c r="RL4" s="468"/>
      <c r="RM4" s="468"/>
      <c r="RN4" s="468"/>
      <c r="RO4" s="468"/>
      <c r="RP4" s="468"/>
      <c r="RQ4" s="468"/>
      <c r="RR4" s="468"/>
      <c r="RS4" s="468"/>
      <c r="RT4" s="468"/>
      <c r="RU4" s="468"/>
      <c r="RV4" s="468"/>
      <c r="RW4" s="468"/>
      <c r="RX4" s="468"/>
      <c r="RY4" s="468"/>
      <c r="RZ4" s="468"/>
      <c r="SA4" s="468"/>
      <c r="SB4" s="468"/>
      <c r="SC4" s="468"/>
      <c r="SD4" s="468"/>
      <c r="SE4" s="468"/>
      <c r="SF4" s="468"/>
      <c r="SG4" s="468"/>
      <c r="SH4" s="468"/>
      <c r="SI4" s="468"/>
      <c r="SJ4" s="468"/>
      <c r="SK4" s="468"/>
      <c r="SL4" s="468"/>
      <c r="SM4" s="468"/>
      <c r="SN4" s="468"/>
      <c r="SO4" s="468"/>
      <c r="SP4" s="468"/>
      <c r="SQ4" s="468"/>
      <c r="SR4" s="468"/>
      <c r="SS4" s="468"/>
      <c r="ST4" s="468"/>
      <c r="SU4" s="468"/>
      <c r="SV4" s="468"/>
      <c r="SW4" s="468"/>
      <c r="SX4" s="468"/>
      <c r="SY4" s="468"/>
      <c r="SZ4" s="468"/>
      <c r="TA4" s="468"/>
      <c r="TB4" s="468"/>
      <c r="TC4" s="468"/>
      <c r="TD4" s="468"/>
      <c r="TE4" s="468"/>
      <c r="TF4" s="468"/>
      <c r="TG4" s="469"/>
      <c r="TH4" s="469"/>
      <c r="TI4" s="469"/>
      <c r="TJ4" s="469"/>
      <c r="TK4" s="469"/>
      <c r="TL4" s="469"/>
      <c r="TM4" s="469"/>
      <c r="TN4" s="469"/>
      <c r="TO4" s="469"/>
      <c r="TP4" s="469"/>
      <c r="TQ4" s="469"/>
      <c r="TR4" s="469"/>
      <c r="TS4" s="469"/>
      <c r="TT4" s="469"/>
      <c r="TU4" s="469"/>
      <c r="TV4" s="469"/>
      <c r="TW4" s="469"/>
      <c r="TX4" s="469"/>
      <c r="TY4" s="469"/>
      <c r="TZ4" s="469"/>
      <c r="UA4" s="469"/>
      <c r="UB4" s="469"/>
      <c r="UC4" s="469"/>
      <c r="UD4" s="469"/>
      <c r="UE4" s="469"/>
      <c r="UF4" s="469"/>
      <c r="UG4" s="469"/>
      <c r="UH4" s="469"/>
      <c r="UI4" s="469"/>
      <c r="UJ4" s="469"/>
      <c r="UK4" s="469"/>
      <c r="UL4" s="469"/>
      <c r="UM4" s="469"/>
      <c r="UN4" s="469"/>
      <c r="UO4" s="469"/>
      <c r="UP4" s="469"/>
      <c r="UQ4" s="469"/>
      <c r="UR4" s="469"/>
      <c r="US4" s="469"/>
      <c r="UT4" s="469"/>
      <c r="UU4" s="469"/>
      <c r="UV4" s="469"/>
      <c r="UW4" s="469"/>
      <c r="UX4" s="469"/>
      <c r="UY4" s="469"/>
      <c r="UZ4" s="469"/>
      <c r="VA4" s="469"/>
      <c r="VB4" s="469"/>
      <c r="VC4" s="469"/>
      <c r="VD4" s="469"/>
      <c r="VE4" s="469"/>
      <c r="VF4" s="469"/>
      <c r="VG4" s="469"/>
      <c r="VH4" s="469"/>
      <c r="VI4" s="469"/>
      <c r="VJ4" s="469"/>
      <c r="VK4" s="469"/>
      <c r="VL4" s="469"/>
      <c r="VM4" s="469"/>
      <c r="VN4" s="469"/>
      <c r="VO4" s="469"/>
      <c r="VP4" s="469"/>
      <c r="VQ4" s="469"/>
      <c r="VR4" s="469"/>
      <c r="VS4" s="469"/>
      <c r="VT4" s="469"/>
      <c r="VU4" s="469"/>
      <c r="VV4" s="469"/>
      <c r="VW4" s="469"/>
      <c r="VX4" s="469"/>
      <c r="VY4" s="469"/>
      <c r="VZ4" s="469"/>
      <c r="WA4" s="469"/>
      <c r="WB4" s="469"/>
      <c r="WC4" s="469"/>
      <c r="WD4" s="469"/>
      <c r="WE4" s="469"/>
      <c r="WF4" s="469"/>
      <c r="WG4" s="469"/>
      <c r="WH4" s="469"/>
      <c r="WI4" s="469"/>
      <c r="WJ4" s="469"/>
      <c r="WK4" s="469"/>
      <c r="WL4" s="469"/>
      <c r="WM4" s="469"/>
      <c r="WN4" s="469"/>
      <c r="WO4" s="469"/>
      <c r="WP4" s="469"/>
      <c r="WQ4" s="469"/>
      <c r="WR4" s="469"/>
      <c r="WS4" s="469"/>
      <c r="WT4" s="469"/>
      <c r="WU4" s="469"/>
      <c r="WV4" s="469"/>
      <c r="WW4" s="469"/>
      <c r="WX4" s="469"/>
      <c r="WY4" s="469"/>
      <c r="WZ4" s="469"/>
      <c r="XA4" s="469"/>
      <c r="XB4" s="469"/>
      <c r="XC4" s="469"/>
      <c r="XD4" s="469"/>
      <c r="XE4" s="469"/>
      <c r="XF4" s="469"/>
      <c r="XG4" s="468" t="s">
        <v>3987</v>
      </c>
      <c r="XH4" s="468"/>
      <c r="XI4" s="468"/>
      <c r="XJ4" s="468"/>
      <c r="XK4" s="468"/>
      <c r="XL4" s="468"/>
      <c r="XM4" s="468"/>
      <c r="XN4" s="468"/>
      <c r="XO4" s="468"/>
      <c r="XP4" s="468"/>
      <c r="XQ4" s="468"/>
      <c r="XR4" s="468"/>
      <c r="XS4" s="468"/>
      <c r="XT4" s="468"/>
      <c r="XU4" s="468"/>
      <c r="XV4" s="468"/>
      <c r="XW4" s="468"/>
      <c r="XX4" s="468"/>
      <c r="XY4" s="468"/>
      <c r="XZ4" s="468"/>
      <c r="YA4" s="468"/>
      <c r="YB4" s="468"/>
      <c r="YC4" s="468"/>
      <c r="YD4" s="468"/>
      <c r="YE4" s="468"/>
      <c r="YF4" s="468"/>
      <c r="YG4" s="468"/>
      <c r="YH4" s="468"/>
      <c r="YI4" s="468"/>
      <c r="YJ4" s="468"/>
      <c r="YK4" s="470"/>
      <c r="YL4" s="468" t="s">
        <v>3988</v>
      </c>
      <c r="YM4" s="468"/>
      <c r="YN4" s="468"/>
      <c r="YO4" s="468"/>
      <c r="YP4" s="468"/>
      <c r="YQ4" s="468"/>
      <c r="YR4" s="468"/>
      <c r="YS4" s="468"/>
      <c r="YT4" s="468"/>
      <c r="YU4" s="468"/>
      <c r="YV4" s="468"/>
      <c r="YW4" s="468"/>
      <c r="YX4" s="468"/>
      <c r="YY4" s="468"/>
      <c r="YZ4" s="468"/>
      <c r="ZA4" s="468"/>
      <c r="ZB4" s="468"/>
      <c r="ZC4" s="468"/>
      <c r="ZD4" s="468"/>
      <c r="ZE4" s="468"/>
      <c r="ZF4" s="468"/>
      <c r="ZG4" s="468"/>
      <c r="ZH4" s="468"/>
      <c r="ZI4" s="468"/>
      <c r="ZJ4" s="468"/>
      <c r="ZK4" s="468"/>
      <c r="ZL4" s="468"/>
      <c r="ZM4" s="468"/>
      <c r="ZN4" s="468"/>
      <c r="ZO4" s="468"/>
      <c r="ZP4" s="468"/>
      <c r="ZQ4" s="468"/>
      <c r="ZR4" s="468"/>
      <c r="ZS4" s="468"/>
      <c r="ZT4" s="468"/>
      <c r="ZU4" s="468"/>
      <c r="ZV4" s="468"/>
      <c r="ZW4" s="468"/>
      <c r="ZX4" s="468"/>
      <c r="ZY4" s="468"/>
      <c r="ZZ4" s="468"/>
      <c r="AAA4" s="468"/>
      <c r="AAB4" s="468"/>
      <c r="AAC4" s="468"/>
      <c r="AAD4" s="468"/>
      <c r="AAE4" s="468"/>
      <c r="AAF4" s="468"/>
      <c r="AAG4" s="468"/>
      <c r="AAH4" s="468"/>
      <c r="AAI4" s="468"/>
      <c r="AAJ4" s="468"/>
      <c r="AAK4" s="468"/>
      <c r="AAL4" s="468"/>
      <c r="AAM4" s="468"/>
      <c r="AAN4" s="468"/>
      <c r="AAO4" s="468"/>
      <c r="AAP4" s="468"/>
      <c r="AAQ4" s="468"/>
      <c r="AAR4" s="468"/>
      <c r="AAS4" s="468"/>
      <c r="AAT4" s="468"/>
      <c r="AAU4" s="468"/>
      <c r="AAV4" s="468"/>
      <c r="AAW4" s="468"/>
      <c r="AAX4" s="468"/>
      <c r="AAY4" s="468"/>
      <c r="AAZ4" s="468"/>
      <c r="ABA4" s="468"/>
      <c r="ABB4" s="468"/>
      <c r="ABC4" s="468"/>
      <c r="ABD4" s="468"/>
      <c r="ABE4" s="468"/>
      <c r="ABF4" s="468"/>
      <c r="ABG4" s="468"/>
      <c r="ABH4" s="468"/>
      <c r="ABI4" s="468"/>
      <c r="ABJ4" s="468"/>
      <c r="ABK4" s="468"/>
      <c r="ABL4" s="468"/>
      <c r="ABM4" s="468"/>
      <c r="ABN4" s="468"/>
      <c r="ABO4" s="468"/>
      <c r="ABP4" s="468"/>
      <c r="ABQ4" s="468"/>
      <c r="ABR4" s="468"/>
      <c r="ABS4" s="468"/>
      <c r="ABT4" s="468"/>
      <c r="ABU4" s="468"/>
      <c r="ABV4" s="468"/>
      <c r="ABW4" s="468"/>
      <c r="ABX4" s="468"/>
      <c r="ABY4" s="468"/>
      <c r="ABZ4" s="468"/>
      <c r="ACA4" s="468"/>
      <c r="ACB4" s="468"/>
      <c r="ACC4" s="468"/>
      <c r="ACD4" s="468"/>
      <c r="ACE4" s="468"/>
      <c r="ACF4" s="468"/>
      <c r="ACG4" s="468"/>
      <c r="ACH4" s="468"/>
      <c r="ACI4" s="468"/>
      <c r="ACJ4" s="468"/>
      <c r="ACK4" s="468"/>
      <c r="ACL4" s="468"/>
      <c r="ACM4" s="468"/>
      <c r="ACN4" s="468"/>
      <c r="ACO4" s="468"/>
      <c r="ACP4" s="468"/>
      <c r="ACQ4" s="468"/>
      <c r="ACR4" s="468"/>
      <c r="ACS4" s="468"/>
      <c r="ACT4" s="468"/>
      <c r="ACU4" s="468"/>
      <c r="ACV4" s="468"/>
      <c r="ACW4" s="468"/>
      <c r="ACX4" s="468"/>
      <c r="ACY4" s="468"/>
      <c r="ACZ4" s="468"/>
      <c r="ADA4" s="468"/>
      <c r="ADB4" s="468"/>
      <c r="ADC4" s="468"/>
      <c r="ADD4" s="468"/>
      <c r="ADE4" s="468"/>
      <c r="ADF4" s="468"/>
      <c r="ADG4" s="468"/>
      <c r="ADH4" s="468"/>
      <c r="ADI4" s="468"/>
      <c r="ADJ4" s="468"/>
      <c r="ADK4" s="468"/>
      <c r="ADL4" s="468"/>
      <c r="ADM4" s="468"/>
      <c r="ADN4" s="468"/>
      <c r="ADO4" s="468"/>
      <c r="ADP4" s="468"/>
      <c r="ADQ4" s="468"/>
      <c r="ADR4" s="468"/>
      <c r="ADS4" s="468"/>
      <c r="ADT4" s="468"/>
      <c r="ADU4" s="468"/>
      <c r="ADV4" s="468"/>
      <c r="ADW4" s="468"/>
      <c r="ADX4" s="468"/>
      <c r="ADY4" s="468"/>
      <c r="ADZ4" s="468"/>
      <c r="AEA4" s="468"/>
      <c r="AEB4" s="468"/>
      <c r="AEC4" s="468"/>
      <c r="AED4" s="468"/>
      <c r="AEE4" s="468"/>
      <c r="AEF4" s="468"/>
      <c r="AEG4" s="468"/>
      <c r="AEH4" s="468"/>
      <c r="AEI4" s="468"/>
      <c r="AEJ4" s="468"/>
      <c r="AEK4" s="468"/>
      <c r="AEL4" s="468" t="s">
        <v>3989</v>
      </c>
      <c r="AEM4" s="468"/>
      <c r="AEN4" s="468"/>
      <c r="AEO4" s="468"/>
      <c r="AEP4" s="468"/>
      <c r="AEQ4" s="468"/>
      <c r="AER4" s="468"/>
      <c r="AES4" s="468"/>
      <c r="AET4" s="468"/>
      <c r="AEU4" s="468"/>
      <c r="AEV4" s="468"/>
      <c r="AEW4" s="468"/>
      <c r="AEX4" s="468"/>
      <c r="AEY4" s="468"/>
      <c r="AEZ4" s="468"/>
      <c r="AFA4" s="468"/>
      <c r="AFB4" s="468"/>
      <c r="AFC4" s="468"/>
      <c r="AFD4" s="468"/>
      <c r="AFE4" s="468"/>
      <c r="AFF4" s="468"/>
      <c r="AFG4" s="468"/>
      <c r="AFH4" s="468"/>
      <c r="AFI4" s="468"/>
      <c r="AFJ4" s="468"/>
      <c r="AFK4" s="468"/>
      <c r="AFL4" s="468"/>
      <c r="AFM4" s="468"/>
      <c r="AFN4" s="468"/>
      <c r="AFO4" s="468"/>
      <c r="AFP4" s="468"/>
      <c r="AFQ4" s="468"/>
      <c r="AFR4" s="468"/>
      <c r="AFS4" s="468"/>
      <c r="AFT4" s="468"/>
      <c r="AFU4" s="468"/>
      <c r="AFV4" s="468"/>
      <c r="AFW4" s="468"/>
      <c r="AFX4" s="468"/>
      <c r="AFY4" s="468"/>
      <c r="AFZ4" s="468"/>
      <c r="AGA4" s="468"/>
      <c r="AGB4" s="468"/>
      <c r="AGC4" s="468"/>
      <c r="AGD4" s="468"/>
      <c r="AGE4" s="468"/>
      <c r="AGF4" s="468"/>
      <c r="AGG4" s="468"/>
      <c r="AGH4" s="468"/>
      <c r="AGI4" s="468"/>
      <c r="AGJ4" s="468"/>
      <c r="AGK4" s="468"/>
      <c r="AGL4" s="468"/>
      <c r="AGM4" s="468"/>
      <c r="AGN4" s="468"/>
      <c r="AGO4" s="468"/>
      <c r="AGP4" s="468"/>
      <c r="AGQ4" s="468"/>
      <c r="AGR4" s="468"/>
      <c r="AGS4" s="468"/>
      <c r="AGT4" s="468"/>
      <c r="AGU4" s="468"/>
      <c r="AGV4" s="468"/>
      <c r="AGW4" s="468"/>
      <c r="AGX4" s="468"/>
      <c r="AGY4" s="468"/>
      <c r="AGZ4" s="468"/>
      <c r="AHA4" s="468"/>
      <c r="AHB4" s="468"/>
      <c r="AHC4" s="468"/>
      <c r="AHD4" s="468"/>
      <c r="AHE4" s="468"/>
      <c r="AHF4" s="468"/>
      <c r="AHG4" s="468"/>
      <c r="AHH4" s="468"/>
      <c r="AHI4" s="468"/>
      <c r="AHJ4" s="468"/>
      <c r="AHK4" s="468"/>
      <c r="AHL4" s="468"/>
      <c r="AHM4" s="468"/>
      <c r="AHN4" s="468"/>
      <c r="AHO4" s="468"/>
      <c r="AHP4" s="468"/>
      <c r="AHQ4" s="468"/>
      <c r="AHR4" s="468"/>
      <c r="AHS4" s="468"/>
      <c r="AHT4" s="468"/>
      <c r="AHU4" s="468"/>
      <c r="AHV4" s="468"/>
      <c r="AHW4" s="468"/>
      <c r="AHX4" s="468"/>
      <c r="AHY4" s="468"/>
      <c r="AHZ4" s="468"/>
      <c r="AIA4" s="468"/>
      <c r="AIB4" s="468"/>
      <c r="AIC4" s="468"/>
      <c r="AID4" s="468"/>
      <c r="AIE4" s="468"/>
      <c r="AIF4" s="468"/>
      <c r="AIG4" s="468"/>
      <c r="AIH4" s="468"/>
      <c r="AII4" s="468"/>
      <c r="AIJ4" s="468"/>
      <c r="AIK4" s="468"/>
      <c r="AIL4" s="468"/>
      <c r="AIM4" s="468"/>
      <c r="AIN4" s="468"/>
      <c r="AIO4" s="468"/>
      <c r="AIP4" s="468"/>
      <c r="AIQ4" s="468"/>
      <c r="AIR4" s="468"/>
      <c r="AIS4" s="468"/>
      <c r="AIT4" s="468"/>
      <c r="AIU4" s="468"/>
      <c r="AIV4" s="468"/>
      <c r="AIW4" s="468"/>
      <c r="AIX4" s="468"/>
      <c r="AIY4" s="468"/>
      <c r="AIZ4" s="468"/>
      <c r="AJA4" s="468"/>
      <c r="AJB4" s="468"/>
      <c r="AJC4" s="468"/>
      <c r="AJD4" s="468"/>
      <c r="AJE4" s="468"/>
      <c r="AJF4" s="468"/>
      <c r="AJG4" s="468"/>
      <c r="AJH4" s="468"/>
      <c r="AJI4" s="468"/>
      <c r="AJJ4" s="468"/>
      <c r="AJK4" s="468"/>
      <c r="AJL4" s="468"/>
      <c r="AJM4" s="468"/>
      <c r="AJN4" s="468"/>
      <c r="AJO4" s="468"/>
      <c r="AJP4" s="468"/>
      <c r="AJQ4" s="468"/>
      <c r="AJR4" s="468"/>
      <c r="AJS4" s="468"/>
      <c r="AJT4" s="468"/>
      <c r="AJU4" s="468"/>
      <c r="AJV4" s="468"/>
      <c r="AJW4" s="468"/>
      <c r="AJX4" s="468"/>
      <c r="AJY4" s="468"/>
      <c r="AJZ4" s="468"/>
      <c r="AKA4" s="468"/>
      <c r="AKB4" s="468"/>
      <c r="AKC4" s="468"/>
      <c r="AKD4" s="468"/>
      <c r="AKE4" s="468"/>
      <c r="AKF4" s="468"/>
      <c r="AKG4" s="468"/>
      <c r="AKH4" s="468"/>
      <c r="AKI4" s="468"/>
      <c r="AKJ4" s="468"/>
      <c r="AKK4" s="468"/>
      <c r="AKL4" s="468" t="s">
        <v>3990</v>
      </c>
      <c r="AKM4" s="468"/>
      <c r="AKN4" s="468"/>
      <c r="AKO4" s="468"/>
      <c r="AKP4" s="468"/>
      <c r="AKQ4" s="468"/>
      <c r="AKR4" s="468"/>
      <c r="AKS4" s="468"/>
      <c r="AKT4" s="468"/>
      <c r="AKU4" s="468"/>
      <c r="AKV4" s="468"/>
      <c r="AKW4" s="468"/>
      <c r="AKX4" s="468"/>
      <c r="AKY4" s="468"/>
      <c r="AKZ4" s="468"/>
      <c r="ALA4" s="468"/>
      <c r="ALB4" s="468"/>
      <c r="ALC4" s="468"/>
      <c r="ALD4" s="468"/>
      <c r="ALE4" s="468"/>
      <c r="ALF4" s="468"/>
      <c r="ALG4" s="468"/>
      <c r="ALH4" s="468"/>
      <c r="ALI4" s="468"/>
      <c r="ALJ4" s="468"/>
      <c r="ALK4" s="468"/>
      <c r="ALL4" s="468"/>
      <c r="ALM4" s="468"/>
      <c r="ALN4" s="468"/>
      <c r="ALO4" s="468"/>
      <c r="ALP4" s="468"/>
      <c r="ALQ4" s="468"/>
      <c r="ALR4" s="468"/>
      <c r="ALS4" s="468"/>
      <c r="ALT4" s="468"/>
      <c r="ALU4" s="468"/>
      <c r="ALV4" s="468"/>
      <c r="ALW4" s="468"/>
      <c r="ALX4" s="468"/>
      <c r="ALY4" s="468"/>
      <c r="ALZ4" s="468"/>
      <c r="AMA4" s="468"/>
      <c r="AMB4" s="468"/>
      <c r="AMC4" s="468"/>
      <c r="AMD4" s="468"/>
      <c r="AME4" s="468"/>
      <c r="AMF4" s="468"/>
      <c r="AMG4" s="468"/>
      <c r="AMH4" s="468"/>
      <c r="AMI4" s="468"/>
      <c r="AMJ4" s="468"/>
      <c r="AMK4" s="468"/>
      <c r="AML4" s="468" t="s">
        <v>3991</v>
      </c>
      <c r="AMM4" s="468"/>
      <c r="AMN4" s="468"/>
      <c r="AMO4" s="468"/>
      <c r="AMP4" s="468"/>
      <c r="AMQ4" s="468"/>
      <c r="AMR4" s="468"/>
      <c r="AMS4" s="468"/>
      <c r="AMT4" s="468"/>
      <c r="AMU4" s="468"/>
      <c r="AMV4" s="468"/>
      <c r="AMW4" s="468"/>
      <c r="AMX4" s="468"/>
      <c r="AMY4" s="468"/>
      <c r="AMZ4" s="468"/>
      <c r="ANA4" s="468"/>
      <c r="ANB4" s="468"/>
      <c r="ANC4" s="468"/>
      <c r="AND4" s="468"/>
      <c r="ANE4" s="468"/>
      <c r="ANF4" s="468"/>
      <c r="ANG4" s="468"/>
      <c r="ANH4" s="468"/>
      <c r="ANI4" s="468"/>
      <c r="ANJ4" s="468"/>
      <c r="ANK4" s="468"/>
      <c r="ANL4" s="468"/>
      <c r="ANM4" s="468"/>
      <c r="ANN4" s="468"/>
      <c r="ANO4" s="468"/>
      <c r="ANP4" s="468"/>
      <c r="ANQ4" s="468"/>
      <c r="ANR4" s="468"/>
      <c r="ANS4" s="468"/>
      <c r="ANT4" s="468"/>
      <c r="ANU4" s="468"/>
      <c r="ANV4" s="468"/>
      <c r="ANW4" s="468"/>
      <c r="ANX4" s="468"/>
      <c r="ANY4" s="468"/>
      <c r="ANZ4" s="468"/>
      <c r="AOA4" s="468"/>
      <c r="AOB4" s="468"/>
      <c r="AOC4" s="468"/>
      <c r="AOD4" s="468"/>
      <c r="AOE4" s="468"/>
      <c r="AOF4" s="468"/>
      <c r="AOG4" s="468"/>
      <c r="AOH4" s="468"/>
      <c r="AOI4" s="468"/>
      <c r="AOJ4" s="468"/>
      <c r="AOK4" s="468"/>
      <c r="AOL4" s="468" t="s">
        <v>3992</v>
      </c>
      <c r="AOM4" s="470"/>
      <c r="AON4" s="470"/>
      <c r="AOO4" s="470"/>
      <c r="AOP4" s="470"/>
      <c r="AOQ4" s="470"/>
      <c r="AOR4" s="470"/>
      <c r="AOS4" s="470"/>
      <c r="AOT4" s="470"/>
      <c r="AOU4" s="470"/>
      <c r="AOV4" s="470"/>
      <c r="AOW4" s="470"/>
      <c r="AOX4" s="470"/>
      <c r="AOY4" s="470"/>
      <c r="AOZ4" s="470"/>
      <c r="APA4" s="470"/>
      <c r="APB4" s="470"/>
      <c r="APC4" s="470"/>
      <c r="APD4" s="470"/>
      <c r="APE4" s="470"/>
      <c r="APF4" s="470"/>
      <c r="APG4" s="470"/>
      <c r="APH4" s="470"/>
      <c r="API4" s="470"/>
      <c r="APJ4" s="470"/>
      <c r="APK4" s="470"/>
      <c r="APL4" s="470"/>
      <c r="APM4" s="470"/>
      <c r="APN4" s="470"/>
      <c r="APO4" s="470"/>
      <c r="APP4" s="470"/>
      <c r="APQ4" s="470"/>
      <c r="APR4" s="470"/>
      <c r="APS4" s="470"/>
      <c r="APT4" s="470"/>
      <c r="APU4" s="470"/>
      <c r="APV4" s="470"/>
      <c r="APW4" s="470"/>
      <c r="APX4" s="470"/>
      <c r="APY4" s="470"/>
      <c r="APZ4" s="470"/>
      <c r="AQA4" s="470"/>
      <c r="AQB4" s="470"/>
      <c r="AQC4" s="470"/>
      <c r="AQD4" s="470"/>
      <c r="AQE4" s="470"/>
      <c r="AQF4" s="470"/>
      <c r="AQG4" s="470"/>
      <c r="AQH4" s="470"/>
      <c r="AQI4" s="470"/>
      <c r="AQJ4" s="470"/>
      <c r="AQK4" s="470"/>
      <c r="AQL4" s="470"/>
      <c r="AQM4" s="470"/>
      <c r="AQN4" s="470"/>
      <c r="AQO4" s="470"/>
      <c r="AQP4" s="470"/>
      <c r="AQQ4" s="470"/>
      <c r="AQR4" s="470"/>
      <c r="AQS4" s="470"/>
      <c r="AQT4" s="470"/>
      <c r="AQU4" s="470"/>
      <c r="AQV4" s="470"/>
      <c r="AQW4" s="470"/>
      <c r="AQX4" s="470"/>
      <c r="AQY4" s="470"/>
      <c r="AQZ4" s="470"/>
      <c r="ARA4" s="470"/>
      <c r="ARB4" s="470"/>
      <c r="ARC4" s="470"/>
      <c r="ARD4" s="470"/>
      <c r="ARE4" s="470"/>
      <c r="ARF4" s="470"/>
      <c r="ARG4" s="470"/>
      <c r="ARH4" s="470"/>
      <c r="ARI4" s="470"/>
      <c r="ARJ4" s="470"/>
      <c r="ARK4" s="470"/>
      <c r="ARL4" s="470"/>
      <c r="ARM4" s="470"/>
      <c r="ARN4" s="470"/>
      <c r="ARO4" s="470"/>
      <c r="ARP4" s="470"/>
      <c r="ARQ4" s="470"/>
      <c r="ARR4" s="470"/>
      <c r="ARS4" s="470"/>
      <c r="ART4" s="470"/>
      <c r="ARU4" s="470"/>
      <c r="ARV4" s="470"/>
      <c r="ARW4" s="470"/>
      <c r="ARX4" s="470"/>
      <c r="ARY4" s="470"/>
      <c r="ARZ4" s="470"/>
      <c r="ASA4" s="470"/>
      <c r="ASB4" s="470"/>
      <c r="ASC4" s="470"/>
      <c r="ASD4" s="470"/>
      <c r="ASE4" s="470"/>
      <c r="ASF4" s="470"/>
      <c r="ASG4" s="470"/>
      <c r="ASH4" s="470"/>
      <c r="ASI4" s="470"/>
      <c r="ASJ4" s="470"/>
      <c r="ASK4" s="470"/>
      <c r="ASL4" s="470"/>
      <c r="ASM4" s="470"/>
      <c r="ASN4" s="468" t="s">
        <v>3993</v>
      </c>
      <c r="ASO4" s="469"/>
      <c r="ASP4" s="469"/>
      <c r="ASQ4" s="469"/>
      <c r="ASR4" s="469"/>
      <c r="ASS4" s="469"/>
      <c r="AST4" s="469"/>
      <c r="ASU4" s="469"/>
      <c r="ASV4" s="469"/>
      <c r="ASW4" s="469"/>
      <c r="ASX4" s="469"/>
      <c r="ASY4" s="469"/>
      <c r="ASZ4" s="469"/>
      <c r="ATA4" s="469"/>
      <c r="ATB4" s="469"/>
      <c r="ATC4" s="469"/>
      <c r="ATD4" s="469"/>
      <c r="ATE4" s="469"/>
      <c r="ATF4" s="469"/>
      <c r="ATG4" s="469"/>
      <c r="ATH4" s="469"/>
      <c r="ATI4" s="469"/>
      <c r="ATJ4" s="469"/>
      <c r="ATK4" s="469"/>
      <c r="ATL4" s="469"/>
      <c r="ATM4" s="469"/>
      <c r="ATN4" s="469"/>
      <c r="ATO4" s="469"/>
      <c r="ATP4" s="469"/>
      <c r="ATQ4" s="469"/>
      <c r="ATR4" s="469"/>
      <c r="ATS4" s="469"/>
      <c r="ATT4" s="469"/>
      <c r="ATU4" s="469"/>
      <c r="ATV4" s="469"/>
      <c r="ATW4" s="469"/>
      <c r="ATX4" s="469"/>
      <c r="ATY4" s="469"/>
      <c r="ATZ4" s="469"/>
      <c r="AUA4" s="469"/>
      <c r="AUB4" s="469"/>
      <c r="AUC4" s="469"/>
      <c r="AUD4" s="469"/>
      <c r="AUE4" s="469"/>
      <c r="AUF4" s="469"/>
      <c r="AUG4" s="469"/>
      <c r="AUH4" s="469"/>
      <c r="AUI4" s="469"/>
      <c r="AUJ4" s="469"/>
      <c r="AUK4" s="469"/>
      <c r="AUL4" s="469"/>
      <c r="AUM4" s="469"/>
      <c r="AUN4" s="469"/>
      <c r="AUO4" s="469"/>
      <c r="AUP4" s="469"/>
      <c r="AUQ4" s="469"/>
      <c r="AUR4" s="469"/>
      <c r="AUS4" s="469"/>
      <c r="AUT4" s="469"/>
      <c r="AUU4" s="469"/>
      <c r="AUV4" s="469"/>
      <c r="AUW4" s="469"/>
      <c r="AUX4" s="469"/>
      <c r="AUY4" s="469"/>
      <c r="AUZ4" s="469"/>
      <c r="AVA4" s="469"/>
      <c r="AVB4" s="469"/>
      <c r="AVC4" s="469"/>
      <c r="AVD4" s="469"/>
      <c r="AVE4" s="469"/>
      <c r="AVF4" s="469"/>
      <c r="AVG4" s="469"/>
      <c r="AVH4" s="469"/>
      <c r="AVI4" s="469"/>
      <c r="AVJ4" s="469"/>
      <c r="AVK4" s="469"/>
      <c r="AVL4" s="469"/>
      <c r="AVM4" s="469"/>
      <c r="AVN4" s="469"/>
      <c r="AVO4" s="469"/>
      <c r="AVP4" s="469"/>
      <c r="AVQ4" s="469"/>
      <c r="AVR4" s="469"/>
      <c r="AVS4" s="469"/>
      <c r="AVT4" s="469"/>
      <c r="AVU4" s="469"/>
      <c r="AVV4" s="469"/>
      <c r="AVW4" s="469"/>
      <c r="AVX4" s="469"/>
      <c r="AVY4" s="469"/>
      <c r="AVZ4" s="469"/>
      <c r="AWA4" s="469"/>
      <c r="AWB4" s="469"/>
      <c r="AWC4" s="469"/>
      <c r="AWD4" s="469"/>
      <c r="AWE4" s="469"/>
      <c r="AWF4" s="469"/>
      <c r="AWG4" s="469"/>
      <c r="AWH4" s="469"/>
      <c r="AWI4" s="469"/>
      <c r="AWJ4" s="469"/>
      <c r="AWK4" s="469"/>
      <c r="AWL4" s="469"/>
      <c r="AWM4" s="469"/>
      <c r="AWN4" s="469"/>
      <c r="AWO4" s="469"/>
      <c r="AWP4" s="468" t="s">
        <v>3994</v>
      </c>
      <c r="AWQ4" s="469"/>
      <c r="AWR4" s="469"/>
      <c r="AWS4" s="469"/>
      <c r="AWT4" s="469"/>
      <c r="AWU4" s="469"/>
      <c r="AWV4" s="469"/>
      <c r="AWW4" s="469"/>
      <c r="AWX4" s="469"/>
      <c r="AWY4" s="469"/>
      <c r="AWZ4" s="469"/>
      <c r="AXA4" s="469"/>
      <c r="AXB4" s="469"/>
      <c r="AXC4" s="469"/>
      <c r="AXD4" s="469"/>
      <c r="AXE4" s="469"/>
      <c r="AXF4" s="469"/>
      <c r="AXG4" s="469"/>
      <c r="AXH4" s="469"/>
      <c r="AXI4" s="469"/>
      <c r="AXJ4" s="469"/>
      <c r="AXK4" s="469"/>
      <c r="AXL4" s="469"/>
      <c r="AXM4" s="469"/>
      <c r="AXN4" s="469"/>
      <c r="AXO4" s="469"/>
      <c r="AXP4" s="469"/>
      <c r="AXQ4" s="469"/>
      <c r="AXR4" s="469"/>
      <c r="AXS4" s="469"/>
      <c r="AXT4" s="469"/>
      <c r="AXU4" s="469"/>
      <c r="AXV4" s="469"/>
      <c r="AXW4" s="469"/>
      <c r="AXX4" s="469"/>
      <c r="AXY4" s="469"/>
      <c r="AXZ4" s="469"/>
      <c r="AYA4" s="469"/>
      <c r="AYB4" s="469"/>
      <c r="AYC4" s="469"/>
      <c r="AYD4" s="469"/>
      <c r="AYE4" s="469"/>
      <c r="AYF4" s="469"/>
      <c r="AYG4" s="469"/>
      <c r="AYH4" s="469"/>
      <c r="AYI4" s="469"/>
      <c r="AYJ4" s="469"/>
      <c r="AYK4" s="469"/>
      <c r="AYL4" s="469"/>
      <c r="AYM4" s="469"/>
      <c r="AYN4" s="469"/>
      <c r="AYO4" s="469"/>
      <c r="AYP4" s="469"/>
      <c r="AYQ4" s="469"/>
      <c r="AYR4" s="469"/>
      <c r="AYS4" s="469"/>
      <c r="AYT4" s="469"/>
      <c r="AYU4" s="469"/>
      <c r="AYV4" s="469"/>
      <c r="AYW4" s="469"/>
      <c r="AYX4" s="469"/>
      <c r="AYY4" s="469"/>
      <c r="AYZ4" s="469"/>
      <c r="AZA4" s="469"/>
      <c r="AZB4" s="469"/>
      <c r="AZC4" s="469"/>
      <c r="AZD4" s="469"/>
      <c r="AZE4" s="469"/>
      <c r="AZF4" s="469"/>
      <c r="AZG4" s="469"/>
      <c r="AZH4" s="469"/>
      <c r="AZI4" s="469"/>
      <c r="AZJ4" s="469"/>
      <c r="AZK4" s="469"/>
      <c r="AZL4" s="469"/>
      <c r="AZM4" s="469"/>
      <c r="AZN4" s="469"/>
      <c r="AZO4" s="469"/>
      <c r="AZP4" s="469"/>
      <c r="AZQ4" s="469"/>
      <c r="AZR4" s="469"/>
      <c r="AZS4" s="469"/>
      <c r="AZT4" s="469"/>
      <c r="AZU4" s="469"/>
      <c r="AZV4" s="469"/>
      <c r="AZW4" s="469"/>
      <c r="AZX4" s="469"/>
      <c r="AZY4" s="469"/>
      <c r="AZZ4" s="469"/>
      <c r="BAA4" s="469"/>
      <c r="BAB4" s="469"/>
      <c r="BAC4" s="469"/>
      <c r="BAD4" s="469"/>
      <c r="BAE4" s="469"/>
      <c r="BAF4" s="469"/>
      <c r="BAG4" s="469"/>
      <c r="BAH4" s="469"/>
      <c r="BAI4" s="469"/>
      <c r="BAJ4" s="469"/>
      <c r="BAK4" s="469"/>
      <c r="BAL4" s="469"/>
      <c r="BAM4" s="469"/>
      <c r="BAN4" s="469"/>
      <c r="BAO4" s="469"/>
      <c r="BAP4" s="469"/>
      <c r="BAQ4" s="469"/>
      <c r="BAR4" s="468" t="s">
        <v>3995</v>
      </c>
      <c r="BAS4" s="468"/>
      <c r="BAT4" s="468"/>
      <c r="BAU4" s="468"/>
      <c r="BAV4" s="468"/>
      <c r="BAW4" s="468"/>
      <c r="BAX4" s="468"/>
      <c r="BAY4" s="468"/>
      <c r="BAZ4" s="468"/>
      <c r="BBA4" s="468"/>
      <c r="BBB4" s="468"/>
      <c r="BBC4" s="468"/>
      <c r="BBD4" s="468"/>
      <c r="BBE4" s="468"/>
      <c r="BBF4" s="468"/>
      <c r="BBG4" s="468"/>
      <c r="BBH4" s="468"/>
      <c r="BBI4" s="468"/>
      <c r="BBJ4" s="468"/>
      <c r="BBK4" s="468"/>
      <c r="BBL4" s="468"/>
      <c r="BBM4" s="468"/>
      <c r="BBN4" s="468"/>
      <c r="BBO4" s="468"/>
      <c r="BBP4" s="468"/>
      <c r="BBQ4" s="468"/>
      <c r="BBR4" s="468"/>
      <c r="BBS4" s="468"/>
      <c r="BBT4" s="468"/>
      <c r="BBU4" s="468"/>
      <c r="BBV4" s="468"/>
      <c r="BBW4" s="468"/>
      <c r="BBX4" s="468"/>
      <c r="BBY4" s="468"/>
      <c r="BBZ4" s="468"/>
      <c r="BCA4" s="468"/>
      <c r="BCB4" s="468"/>
      <c r="BCC4" s="468"/>
      <c r="BCD4" s="468"/>
      <c r="BCE4" s="468"/>
      <c r="BCF4" s="468"/>
      <c r="BCG4" s="468"/>
      <c r="BCH4" s="468"/>
      <c r="BCI4" s="468"/>
      <c r="BCJ4" s="468"/>
      <c r="BCK4" s="468"/>
      <c r="BCL4" s="468"/>
      <c r="BCM4" s="468"/>
      <c r="BCN4" s="468"/>
      <c r="BCO4" s="468"/>
      <c r="BCP4" s="468"/>
      <c r="BCQ4" s="468"/>
      <c r="BCR4" s="468"/>
      <c r="BCS4" s="468"/>
      <c r="BCT4" s="468"/>
      <c r="BCU4" s="468"/>
      <c r="BCV4" s="468"/>
      <c r="BCW4" s="468"/>
      <c r="BCX4" s="468"/>
      <c r="BCY4" s="468"/>
      <c r="BCZ4" s="468"/>
      <c r="BDA4" s="468"/>
      <c r="BDB4" s="468"/>
      <c r="BDC4" s="468"/>
      <c r="BDD4" s="468"/>
      <c r="BDE4" s="468"/>
      <c r="BDF4" s="468"/>
      <c r="BDG4" s="468"/>
      <c r="BDH4" s="468"/>
      <c r="BDI4" s="468"/>
      <c r="BDJ4" s="468"/>
      <c r="BDK4" s="468"/>
      <c r="BDL4" s="468"/>
      <c r="BDM4" s="468"/>
      <c r="BDN4" s="468"/>
      <c r="BDO4" s="468"/>
      <c r="BDP4" s="468"/>
      <c r="BDQ4" s="468"/>
      <c r="BDR4" s="468"/>
      <c r="BDS4" s="468"/>
      <c r="BDT4" s="468"/>
      <c r="BDU4" s="468"/>
      <c r="BDV4" s="468"/>
      <c r="BDW4" s="468"/>
      <c r="BDX4" s="468"/>
      <c r="BDY4" s="468"/>
      <c r="BDZ4" s="468"/>
      <c r="BEA4" s="468"/>
      <c r="BEB4" s="468"/>
      <c r="BEC4" s="468"/>
      <c r="BED4" s="468"/>
      <c r="BEE4" s="468"/>
      <c r="BEF4" s="468"/>
      <c r="BEG4" s="468"/>
      <c r="BEH4" s="468"/>
      <c r="BEI4" s="468"/>
      <c r="BEJ4" s="468"/>
      <c r="BEK4" s="468"/>
      <c r="BEL4" s="468"/>
      <c r="BEM4" s="468"/>
      <c r="BEN4" s="468"/>
      <c r="BEO4" s="468"/>
      <c r="BEP4" s="468"/>
      <c r="BEQ4" s="468"/>
      <c r="BER4" s="468"/>
      <c r="BES4" s="468"/>
      <c r="BET4" s="468" t="s">
        <v>3996</v>
      </c>
      <c r="BEU4" s="468"/>
      <c r="BEV4" s="468"/>
      <c r="BEW4" s="468"/>
      <c r="BEX4" s="468"/>
      <c r="BEY4" s="468"/>
      <c r="BEZ4" s="468"/>
      <c r="BFA4" s="468"/>
      <c r="BFB4" s="468"/>
      <c r="BFC4" s="468"/>
      <c r="BFD4" s="468"/>
      <c r="BFE4" s="468"/>
      <c r="BFF4" s="468"/>
      <c r="BFG4" s="468"/>
      <c r="BFH4" s="468"/>
      <c r="BFI4" s="468"/>
      <c r="BFJ4" s="468"/>
      <c r="BFK4" s="468"/>
      <c r="BFL4" s="468"/>
      <c r="BFM4" s="468"/>
      <c r="BFN4" s="468"/>
      <c r="BFO4" s="468"/>
      <c r="BFP4" s="468"/>
      <c r="BFQ4" s="468"/>
      <c r="BFR4" s="468"/>
      <c r="BFS4" s="468"/>
      <c r="BFT4" s="468"/>
      <c r="BFU4" s="468"/>
      <c r="BFV4" s="468"/>
      <c r="BFW4" s="468"/>
      <c r="BFX4" s="468"/>
      <c r="BFY4" s="468"/>
      <c r="BFZ4" s="468"/>
      <c r="BGA4" s="468"/>
      <c r="BGB4" s="468"/>
      <c r="BGC4" s="468"/>
      <c r="BGD4" s="468"/>
      <c r="BGE4" s="468"/>
      <c r="BGF4" s="468"/>
      <c r="BGG4" s="468"/>
      <c r="BGH4" s="468"/>
      <c r="BGI4" s="468"/>
      <c r="BGJ4" s="468"/>
      <c r="BGK4" s="468"/>
      <c r="BGL4" s="468"/>
      <c r="BGM4" s="468"/>
      <c r="BGN4" s="468"/>
      <c r="BGO4" s="468"/>
      <c r="BGP4" s="468"/>
      <c r="BGQ4" s="468"/>
      <c r="BGR4" s="468"/>
      <c r="BGS4" s="468"/>
      <c r="BGT4" s="468"/>
      <c r="BGU4" s="468"/>
      <c r="BGV4" s="468"/>
      <c r="BGW4" s="468"/>
      <c r="BGX4" s="468"/>
      <c r="BGY4" s="468"/>
      <c r="BGZ4" s="468"/>
      <c r="BHA4" s="468"/>
      <c r="BHB4" s="468"/>
      <c r="BHC4" s="468"/>
      <c r="BHD4" s="468"/>
      <c r="BHE4" s="468"/>
      <c r="BHF4" s="468"/>
      <c r="BHG4" s="468"/>
      <c r="BHH4" s="468"/>
      <c r="BHI4" s="468"/>
      <c r="BHJ4" s="468"/>
      <c r="BHK4" s="468"/>
      <c r="BHL4" s="468"/>
      <c r="BHM4" s="468"/>
      <c r="BHN4" s="468"/>
      <c r="BHO4" s="468"/>
      <c r="BHP4" s="468"/>
      <c r="BHQ4" s="468"/>
      <c r="BHR4" s="468"/>
      <c r="BHS4" s="468"/>
      <c r="BHT4" s="468"/>
      <c r="BHU4" s="468"/>
      <c r="BHV4" s="468"/>
      <c r="BHW4" s="468"/>
      <c r="BHX4" s="468"/>
      <c r="BHY4" s="468"/>
      <c r="BHZ4" s="468"/>
      <c r="BIA4" s="468"/>
      <c r="BIB4" s="468"/>
      <c r="BIC4" s="468"/>
      <c r="BID4" s="468"/>
      <c r="BIE4" s="468"/>
      <c r="BIF4" s="468"/>
      <c r="BIG4" s="468"/>
      <c r="BIH4" s="468"/>
      <c r="BII4" s="468"/>
      <c r="BIJ4" s="468"/>
      <c r="BIK4" s="468"/>
      <c r="BIL4" s="468"/>
      <c r="BIM4" s="468"/>
      <c r="BIN4" s="468"/>
      <c r="BIO4" s="468"/>
      <c r="BIP4" s="468"/>
      <c r="BIQ4" s="468"/>
      <c r="BIR4" s="468"/>
      <c r="BIS4" s="468"/>
      <c r="BIT4" s="468"/>
      <c r="BIU4" s="468"/>
      <c r="BIV4" s="468" t="s">
        <v>3997</v>
      </c>
      <c r="BIW4" s="468"/>
      <c r="BIX4" s="468"/>
      <c r="BIY4" s="468"/>
      <c r="BIZ4" s="468"/>
      <c r="BJA4" s="468"/>
      <c r="BJB4" s="468"/>
      <c r="BJC4" s="468"/>
      <c r="BJD4" s="468"/>
      <c r="BJE4" s="468"/>
      <c r="BJF4" s="468"/>
      <c r="BJG4" s="468"/>
      <c r="BJH4" s="468"/>
      <c r="BJI4" s="468"/>
      <c r="BJJ4" s="468"/>
      <c r="BJK4" s="468"/>
      <c r="BJL4" s="468"/>
      <c r="BJM4" s="468"/>
      <c r="BJN4" s="468"/>
      <c r="BJO4" s="468"/>
      <c r="BJP4" s="468"/>
      <c r="BJQ4" s="468"/>
      <c r="BJR4" s="468"/>
      <c r="BJS4" s="468"/>
      <c r="BJT4" s="468"/>
      <c r="BJU4" s="468"/>
      <c r="BJV4" s="469"/>
      <c r="BJW4" s="469"/>
      <c r="BJX4" s="469"/>
      <c r="BJY4" s="469"/>
      <c r="BJZ4" s="468" t="s">
        <v>3998</v>
      </c>
      <c r="BKA4" s="468"/>
      <c r="BKB4" s="468"/>
      <c r="BKC4" s="468"/>
      <c r="BKD4" s="468"/>
      <c r="BKE4" s="468"/>
      <c r="BKF4" s="468"/>
      <c r="BKG4" s="468"/>
      <c r="BKH4" s="468"/>
      <c r="BKI4" s="468"/>
      <c r="BKJ4" s="468"/>
      <c r="BKK4" s="468"/>
      <c r="BKL4" s="468"/>
      <c r="BKM4" s="468"/>
      <c r="BKN4" s="468"/>
      <c r="BKO4" s="468"/>
      <c r="BKP4" s="468"/>
      <c r="BKQ4" s="468"/>
      <c r="BKR4" s="468"/>
      <c r="BKS4" s="468"/>
      <c r="BKT4" s="468"/>
      <c r="BKU4" s="468"/>
      <c r="BKV4" s="468"/>
      <c r="BKW4" s="468"/>
      <c r="BKX4" s="468"/>
      <c r="BKY4" s="468"/>
      <c r="BKZ4" s="468"/>
      <c r="BLA4" s="468"/>
      <c r="BLB4" s="468"/>
      <c r="BLC4" s="468"/>
      <c r="BLD4" s="468"/>
      <c r="BLE4" s="468"/>
      <c r="BLF4" s="468"/>
      <c r="BLG4" s="468"/>
      <c r="BLH4" s="468"/>
      <c r="BLI4" s="468"/>
      <c r="BLJ4" s="468"/>
      <c r="BLK4" s="468"/>
      <c r="BLL4" s="468"/>
      <c r="BLM4" s="468"/>
      <c r="BLN4" s="468"/>
      <c r="BLO4" s="468"/>
      <c r="BLP4" s="468"/>
      <c r="BLQ4" s="468"/>
      <c r="BLR4" s="468"/>
      <c r="BLS4" s="468"/>
      <c r="BLT4" s="468"/>
      <c r="BLU4" s="468"/>
      <c r="BLV4" s="468"/>
      <c r="BLW4" s="468"/>
      <c r="BLX4" s="468"/>
      <c r="BLY4" s="468"/>
      <c r="BLZ4" s="468"/>
      <c r="BMA4" s="468"/>
      <c r="BMB4" s="468"/>
      <c r="BMC4" s="468"/>
      <c r="BMD4" s="468"/>
      <c r="BME4" s="468"/>
      <c r="BMF4" s="468"/>
      <c r="BMG4" s="468"/>
      <c r="BMH4" s="468"/>
      <c r="BMI4" s="468"/>
      <c r="BMJ4" s="468"/>
      <c r="BMK4" s="468"/>
      <c r="BML4" s="468"/>
      <c r="BMM4" s="468"/>
      <c r="BMN4" s="468"/>
      <c r="BMO4" s="468"/>
      <c r="BMP4" s="468"/>
      <c r="BMQ4" s="468"/>
      <c r="BMR4" s="468"/>
      <c r="BMS4" s="468"/>
      <c r="BMT4" s="468"/>
      <c r="BMU4" s="468"/>
      <c r="BMV4" s="468"/>
      <c r="BMW4" s="468"/>
      <c r="BMX4" s="468"/>
      <c r="BMY4" s="468"/>
      <c r="BMZ4" s="468"/>
      <c r="BNA4" s="468"/>
      <c r="BNB4" s="468"/>
      <c r="BNC4" s="468"/>
      <c r="BND4" s="468"/>
      <c r="BNE4" s="468"/>
      <c r="BNF4" s="468"/>
      <c r="BNG4" s="468"/>
      <c r="BNH4" s="468"/>
      <c r="BNI4" s="468"/>
      <c r="BNJ4" s="468"/>
      <c r="BNK4" s="468"/>
      <c r="BNL4" s="468"/>
      <c r="BNM4" s="468"/>
      <c r="BNN4" s="468"/>
      <c r="BNO4" s="468"/>
      <c r="BNP4" s="468"/>
      <c r="BNQ4" s="468"/>
      <c r="BNR4" s="468"/>
      <c r="BNS4" s="468"/>
      <c r="BNT4" s="468"/>
      <c r="BNU4" s="468"/>
      <c r="BNV4" s="468"/>
      <c r="BNW4" s="468"/>
      <c r="BNX4" s="468"/>
      <c r="BNY4" s="468"/>
      <c r="BNZ4" s="468"/>
      <c r="BOA4" s="468"/>
      <c r="BOB4" s="468"/>
      <c r="BOC4" s="468"/>
      <c r="BOD4" s="468"/>
      <c r="BOE4" s="468"/>
      <c r="BOF4" s="468"/>
      <c r="BOG4" s="468"/>
      <c r="BOH4" s="468"/>
      <c r="BOI4" s="468"/>
      <c r="BOJ4" s="468"/>
      <c r="BOK4" s="468"/>
      <c r="BOL4" s="468"/>
      <c r="BOM4" s="468"/>
      <c r="BON4" s="468"/>
      <c r="BOO4" s="468"/>
      <c r="BOP4" s="468"/>
      <c r="BOQ4" s="468"/>
      <c r="BOR4" s="468"/>
      <c r="BOS4" s="468"/>
      <c r="BOT4" s="468"/>
      <c r="BOU4" s="468"/>
      <c r="BOV4" s="468"/>
      <c r="BOW4" s="468"/>
      <c r="BOX4" s="468"/>
      <c r="BOY4" s="468"/>
      <c r="BOZ4" s="468"/>
      <c r="BPA4" s="468"/>
      <c r="BPB4" s="468"/>
      <c r="BPC4" s="468"/>
      <c r="BPD4" s="468"/>
      <c r="BPE4" s="468"/>
      <c r="BPF4" s="468"/>
      <c r="BPG4" s="468"/>
      <c r="BPH4" s="468"/>
      <c r="BPI4" s="468"/>
      <c r="BPJ4" s="468"/>
      <c r="BPK4" s="468"/>
      <c r="BPL4" s="468"/>
      <c r="BPM4" s="468"/>
      <c r="BPN4" s="468"/>
      <c r="BPO4" s="468"/>
      <c r="BPP4" s="468"/>
      <c r="BPQ4" s="468"/>
      <c r="BPR4" s="468"/>
      <c r="BPS4" s="468"/>
      <c r="BPT4" s="468"/>
      <c r="BPU4" s="468"/>
      <c r="BPV4" s="468"/>
      <c r="BPW4" s="468"/>
      <c r="BPX4" s="468"/>
      <c r="BPY4" s="468"/>
      <c r="BPZ4" s="468"/>
      <c r="BQA4" s="468"/>
      <c r="BQB4" s="468"/>
      <c r="BQC4" s="468"/>
      <c r="BQD4" s="468"/>
      <c r="BQE4" s="468"/>
      <c r="BQF4" s="468"/>
      <c r="BQG4" s="468"/>
      <c r="BQH4" s="468"/>
      <c r="BQI4" s="468"/>
      <c r="BQJ4" s="468"/>
      <c r="BQK4" s="468"/>
      <c r="BQL4" s="468"/>
      <c r="BQM4" s="468"/>
      <c r="BQN4" s="468"/>
      <c r="BQO4" s="468"/>
      <c r="BQP4" s="468"/>
      <c r="BQQ4" s="468"/>
      <c r="BQR4" s="468"/>
      <c r="BQS4" s="468"/>
      <c r="BQT4" s="468"/>
      <c r="BQU4" s="468"/>
      <c r="BQV4" s="468"/>
      <c r="BQW4" s="468"/>
      <c r="BQX4" s="468"/>
      <c r="BQY4" s="468"/>
      <c r="BQZ4" s="468"/>
      <c r="BRA4" s="468"/>
      <c r="BRB4" s="468"/>
      <c r="BRC4" s="468"/>
      <c r="BRD4" s="468"/>
      <c r="BRE4" s="468"/>
      <c r="BRF4" s="468"/>
      <c r="BRG4" s="468"/>
      <c r="BRH4" s="468"/>
      <c r="BRI4" s="468"/>
      <c r="BRJ4" s="468"/>
      <c r="BRK4" s="468"/>
      <c r="BRL4" s="468"/>
      <c r="BRM4" s="468"/>
      <c r="BRN4" s="468"/>
      <c r="BRO4" s="468"/>
      <c r="BRP4" s="468"/>
      <c r="BRQ4" s="468"/>
      <c r="BRR4" s="468"/>
      <c r="BRS4" s="468"/>
      <c r="BRT4" s="468"/>
      <c r="BRU4" s="468"/>
      <c r="BRV4" s="468"/>
      <c r="BRW4" s="468"/>
      <c r="BRX4" s="468"/>
      <c r="BRY4" s="468"/>
      <c r="BRZ4" s="468" t="s">
        <v>3999</v>
      </c>
      <c r="BSA4" s="468"/>
      <c r="BSB4" s="468"/>
      <c r="BSC4" s="468"/>
      <c r="BSD4" s="468"/>
      <c r="BSE4" s="468"/>
      <c r="BSF4" s="468"/>
      <c r="BSG4" s="468"/>
      <c r="BSH4" s="468"/>
      <c r="BSI4" s="468"/>
      <c r="BSJ4" s="468"/>
      <c r="BSK4" s="468"/>
      <c r="BSL4" s="468"/>
      <c r="BSM4" s="468"/>
      <c r="BSN4" s="468"/>
      <c r="BSO4" s="468"/>
      <c r="BSP4" s="468"/>
      <c r="BSQ4" s="468"/>
      <c r="BSR4" s="468"/>
      <c r="BSS4" s="468"/>
      <c r="BST4" s="468"/>
      <c r="BSU4" s="468"/>
      <c r="BSV4" s="468"/>
      <c r="BSW4" s="468"/>
      <c r="BSX4" s="468"/>
      <c r="BSY4" s="468"/>
      <c r="BSZ4" s="468"/>
      <c r="BTA4" s="468"/>
      <c r="BTB4" s="468"/>
      <c r="BTC4" s="468"/>
      <c r="BTD4" s="468"/>
      <c r="BTE4" s="468"/>
      <c r="BTF4" s="468"/>
      <c r="BTG4" s="468"/>
      <c r="BTH4" s="468"/>
      <c r="BTI4" s="468"/>
      <c r="BTJ4" s="468"/>
      <c r="BTK4" s="468"/>
      <c r="BTL4" s="468"/>
      <c r="BTM4" s="468"/>
      <c r="BTN4" s="468"/>
      <c r="BTO4" s="468"/>
      <c r="BTP4" s="468"/>
      <c r="BTQ4" s="468"/>
      <c r="BTR4" s="468"/>
      <c r="BTS4" s="468"/>
      <c r="BTT4" s="468"/>
      <c r="BTU4" s="468"/>
      <c r="BTV4" s="468"/>
      <c r="BTW4" s="468"/>
      <c r="BTX4" s="468"/>
      <c r="BTY4" s="468"/>
      <c r="BTZ4" s="468"/>
      <c r="BUA4" s="468"/>
      <c r="BUB4" s="468"/>
      <c r="BUC4" s="468"/>
      <c r="BUD4" s="468"/>
      <c r="BUE4" s="468"/>
      <c r="BUF4" s="468"/>
      <c r="BUG4" s="468"/>
      <c r="BUH4" s="468"/>
      <c r="BUI4" s="468"/>
      <c r="BUJ4" s="468"/>
      <c r="BUK4" s="468"/>
      <c r="BUL4" s="468"/>
      <c r="BUM4" s="468"/>
      <c r="BUN4" s="468"/>
      <c r="BUO4" s="468"/>
      <c r="BUP4" s="468"/>
      <c r="BUQ4" s="468"/>
      <c r="BUR4" s="468"/>
      <c r="BUS4" s="468"/>
      <c r="BUT4" s="468"/>
      <c r="BUU4" s="468"/>
      <c r="BUV4" s="468"/>
      <c r="BUW4" s="468"/>
      <c r="BUX4" s="468"/>
      <c r="BUY4" s="468"/>
      <c r="BUZ4" s="468"/>
      <c r="BVA4" s="468"/>
      <c r="BVB4" s="468"/>
      <c r="BVC4" s="468"/>
      <c r="BVD4" s="468"/>
      <c r="BVE4" s="468"/>
      <c r="BVF4" s="468"/>
      <c r="BVG4" s="468"/>
      <c r="BVH4" s="468"/>
      <c r="BVI4" s="468"/>
      <c r="BVJ4" s="468"/>
      <c r="BVK4" s="468"/>
      <c r="BVL4" s="468"/>
      <c r="BVM4" s="468"/>
      <c r="BVN4" s="468"/>
      <c r="BVO4" s="468"/>
      <c r="BVP4" s="468"/>
      <c r="BVQ4" s="468"/>
      <c r="BVR4" s="468"/>
      <c r="BVS4" s="468"/>
      <c r="BVT4" s="468"/>
      <c r="BVU4" s="468"/>
      <c r="BVV4" s="468"/>
      <c r="BVW4" s="468"/>
      <c r="BVX4" s="468"/>
      <c r="BVY4" s="468"/>
      <c r="BVZ4" s="468"/>
      <c r="BWA4" s="468"/>
      <c r="BWB4" s="468"/>
      <c r="BWC4" s="468"/>
      <c r="BWD4" s="468"/>
      <c r="BWE4" s="468"/>
      <c r="BWF4" s="468"/>
      <c r="BWG4" s="468"/>
      <c r="BWH4" s="468"/>
      <c r="BWI4" s="468"/>
      <c r="BWJ4" s="468"/>
      <c r="BWK4" s="468"/>
      <c r="BWL4" s="468"/>
      <c r="BWM4" s="468"/>
      <c r="BWN4" s="468"/>
      <c r="BWO4" s="468"/>
      <c r="BWP4" s="468"/>
      <c r="BWQ4" s="468"/>
      <c r="BWR4" s="468"/>
      <c r="BWS4" s="468"/>
      <c r="BWT4" s="468"/>
      <c r="BWU4" s="468"/>
      <c r="BWV4" s="468"/>
      <c r="BWW4" s="468"/>
      <c r="BWX4" s="468"/>
      <c r="BWY4" s="468"/>
      <c r="BWZ4" s="468"/>
      <c r="BXA4" s="468"/>
      <c r="BXB4" s="468"/>
      <c r="BXC4" s="468"/>
      <c r="BXD4" s="468"/>
      <c r="BXE4" s="468"/>
      <c r="BXF4" s="468"/>
      <c r="BXG4" s="468"/>
      <c r="BXH4" s="468"/>
      <c r="BXI4" s="468"/>
      <c r="BXJ4" s="468"/>
      <c r="BXK4" s="468"/>
      <c r="BXL4" s="468"/>
      <c r="BXM4" s="468"/>
      <c r="BXN4" s="468"/>
      <c r="BXO4" s="468"/>
      <c r="BXP4" s="468"/>
      <c r="BXQ4" s="468"/>
      <c r="BXR4" s="468"/>
      <c r="BXS4" s="468"/>
      <c r="BXT4" s="468"/>
      <c r="BXU4" s="468"/>
      <c r="BXV4" s="468"/>
      <c r="BXW4" s="468"/>
      <c r="BXX4" s="468"/>
      <c r="BXY4" s="468"/>
      <c r="BXZ4" s="468"/>
      <c r="BYA4" s="468"/>
      <c r="BYB4" s="468"/>
      <c r="BYC4" s="468"/>
      <c r="BYD4" s="468"/>
      <c r="BYE4" s="468"/>
      <c r="BYF4" s="468"/>
      <c r="BYG4" s="468"/>
      <c r="BYH4" s="468"/>
      <c r="BYI4" s="468"/>
      <c r="BYJ4" s="468"/>
      <c r="BYK4" s="468"/>
      <c r="BYL4" s="468"/>
      <c r="BYM4" s="468"/>
      <c r="BYN4" s="468"/>
      <c r="BYO4" s="468"/>
      <c r="BYP4" s="468"/>
      <c r="BYQ4" s="468"/>
      <c r="BYR4" s="468"/>
      <c r="BYS4" s="468"/>
      <c r="BYT4" s="468"/>
      <c r="BYU4" s="468"/>
      <c r="BYV4" s="468"/>
      <c r="BYW4" s="468"/>
      <c r="BYX4" s="468"/>
      <c r="BYY4" s="468"/>
      <c r="BYZ4" s="468"/>
      <c r="BZA4" s="468"/>
      <c r="BZB4" s="468"/>
      <c r="BZC4" s="468"/>
      <c r="BZD4" s="468"/>
      <c r="BZE4" s="468"/>
      <c r="BZF4" s="468"/>
      <c r="BZG4" s="468"/>
      <c r="BZH4" s="468"/>
      <c r="BZI4" s="468"/>
      <c r="BZJ4" s="468"/>
      <c r="BZK4" s="468"/>
      <c r="BZL4" s="468"/>
      <c r="BZM4" s="468"/>
      <c r="BZN4" s="468"/>
      <c r="BZO4" s="468"/>
      <c r="BZP4" s="468"/>
      <c r="BZQ4" s="468"/>
      <c r="BZR4" s="468"/>
      <c r="BZS4" s="468"/>
      <c r="BZT4" s="468"/>
      <c r="BZU4" s="468"/>
      <c r="BZV4" s="468"/>
      <c r="BZW4" s="468"/>
      <c r="BZX4" s="468"/>
      <c r="BZY4" s="468"/>
      <c r="BZZ4" s="468" t="s">
        <v>4000</v>
      </c>
      <c r="CAA4" s="468"/>
      <c r="CAB4" s="468"/>
      <c r="CAC4" s="468"/>
      <c r="CAD4" s="468"/>
      <c r="CAE4" s="468"/>
      <c r="CAF4" s="468"/>
      <c r="CAG4" s="468"/>
      <c r="CAH4" s="468"/>
      <c r="CAI4" s="468"/>
      <c r="CAJ4" s="468"/>
      <c r="CAK4" s="468"/>
      <c r="CAL4" s="468"/>
      <c r="CAM4" s="468"/>
      <c r="CAN4" s="468"/>
      <c r="CAO4" s="468"/>
      <c r="CAP4" s="468"/>
      <c r="CAQ4" s="468"/>
      <c r="CAR4" s="468"/>
      <c r="CAS4" s="468"/>
      <c r="CAT4" s="468"/>
      <c r="CAU4" s="468"/>
      <c r="CAV4" s="468"/>
      <c r="CAW4" s="468"/>
      <c r="CAX4" s="468"/>
      <c r="CAY4" s="468"/>
      <c r="CAZ4" s="468"/>
      <c r="CBA4" s="468"/>
      <c r="CBB4" s="468"/>
      <c r="CBC4" s="468"/>
      <c r="CBD4" s="468"/>
      <c r="CBE4" s="468"/>
      <c r="CBF4" s="468"/>
      <c r="CBG4" s="468"/>
      <c r="CBH4" s="468"/>
      <c r="CBI4" s="468"/>
      <c r="CBJ4" s="468"/>
      <c r="CBK4" s="468"/>
      <c r="CBL4" s="468"/>
      <c r="CBM4" s="468"/>
      <c r="CBN4" s="468"/>
      <c r="CBO4" s="468"/>
      <c r="CBP4" s="468"/>
      <c r="CBQ4" s="468"/>
      <c r="CBR4" s="468"/>
      <c r="CBS4" s="468"/>
      <c r="CBT4" s="468"/>
      <c r="CBU4" s="468"/>
      <c r="CBV4" s="468"/>
      <c r="CBW4" s="468"/>
      <c r="CBX4" s="468"/>
      <c r="CBY4" s="468"/>
      <c r="CBZ4" s="468"/>
      <c r="CCA4" s="468"/>
      <c r="CCB4" s="468"/>
      <c r="CCC4" s="468"/>
      <c r="CCD4" s="468"/>
      <c r="CCE4" s="468"/>
      <c r="CCF4" s="468"/>
      <c r="CCG4" s="468"/>
      <c r="CCH4" s="468"/>
      <c r="CCI4" s="468"/>
      <c r="CCJ4" s="468"/>
      <c r="CCK4" s="468"/>
      <c r="CCL4" s="468"/>
      <c r="CCM4" s="468"/>
      <c r="CCN4" s="468"/>
      <c r="CCO4" s="468"/>
      <c r="CCP4" s="468"/>
      <c r="CCQ4" s="468"/>
      <c r="CCR4" s="468"/>
      <c r="CCS4" s="468"/>
      <c r="CCT4" s="468"/>
      <c r="CCU4" s="468"/>
      <c r="CCV4" s="468"/>
      <c r="CCW4" s="468"/>
      <c r="CCX4" s="468"/>
      <c r="CCY4" s="468"/>
      <c r="CCZ4" s="468"/>
      <c r="CDA4" s="468"/>
      <c r="CDB4" s="468"/>
      <c r="CDC4" s="468"/>
      <c r="CDD4" s="468"/>
      <c r="CDE4" s="468"/>
      <c r="CDF4" s="468"/>
      <c r="CDG4" s="468"/>
      <c r="CDH4" s="468"/>
      <c r="CDI4" s="468"/>
      <c r="CDJ4" s="468"/>
      <c r="CDK4" s="468"/>
      <c r="CDL4" s="468"/>
      <c r="CDM4" s="468"/>
      <c r="CDN4" s="468"/>
      <c r="CDO4" s="468"/>
      <c r="CDP4" s="468"/>
      <c r="CDQ4" s="468"/>
      <c r="CDR4" s="468"/>
      <c r="CDS4" s="468"/>
      <c r="CDT4" s="468"/>
      <c r="CDU4" s="468"/>
      <c r="CDV4" s="468"/>
      <c r="CDW4" s="468"/>
      <c r="CDX4" s="468"/>
      <c r="CDY4" s="468"/>
      <c r="CDZ4" s="468"/>
      <c r="CEA4" s="468"/>
      <c r="CEB4" s="468"/>
      <c r="CEC4" s="468"/>
      <c r="CED4" s="468"/>
      <c r="CEE4" s="468"/>
      <c r="CEF4" s="468"/>
      <c r="CEG4" s="468"/>
      <c r="CEH4" s="468"/>
      <c r="CEI4" s="468"/>
      <c r="CEJ4" s="468"/>
      <c r="CEK4" s="468"/>
      <c r="CEL4" s="468"/>
      <c r="CEM4" s="468"/>
      <c r="CEN4" s="468"/>
      <c r="CEO4" s="468"/>
      <c r="CEP4" s="468"/>
      <c r="CEQ4" s="468"/>
      <c r="CER4" s="468"/>
      <c r="CES4" s="468"/>
      <c r="CET4" s="468"/>
      <c r="CEU4" s="468"/>
      <c r="CEV4" s="468"/>
      <c r="CEW4" s="468"/>
      <c r="CEX4" s="468"/>
      <c r="CEY4" s="468"/>
      <c r="CEZ4" s="468"/>
      <c r="CFA4" s="468"/>
      <c r="CFB4" s="468"/>
      <c r="CFC4" s="468"/>
      <c r="CFD4" s="468"/>
      <c r="CFE4" s="468"/>
      <c r="CFF4" s="468"/>
      <c r="CFG4" s="468"/>
      <c r="CFH4" s="468"/>
      <c r="CFI4" s="468"/>
      <c r="CFJ4" s="468"/>
      <c r="CFK4" s="468"/>
      <c r="CFL4" s="468"/>
      <c r="CFM4" s="468"/>
      <c r="CFN4" s="468"/>
      <c r="CFO4" s="468"/>
      <c r="CFP4" s="468"/>
      <c r="CFQ4" s="468"/>
      <c r="CFR4" s="468"/>
      <c r="CFS4" s="468"/>
      <c r="CFT4" s="468"/>
      <c r="CFU4" s="468"/>
      <c r="CFV4" s="468"/>
      <c r="CFW4" s="468"/>
      <c r="CFX4" s="468"/>
      <c r="CFY4" s="468"/>
      <c r="CFZ4" s="468"/>
      <c r="CGA4" s="468"/>
      <c r="CGB4" s="468"/>
      <c r="CGC4" s="468"/>
      <c r="CGD4" s="468"/>
      <c r="CGE4" s="468"/>
      <c r="CGF4" s="468"/>
      <c r="CGG4" s="468"/>
      <c r="CGH4" s="468"/>
      <c r="CGI4" s="468"/>
      <c r="CGJ4" s="468"/>
      <c r="CGK4" s="468"/>
      <c r="CGL4" s="468"/>
      <c r="CGM4" s="468"/>
      <c r="CGN4" s="468"/>
      <c r="CGO4" s="468"/>
      <c r="CGP4" s="468"/>
      <c r="CGQ4" s="468"/>
      <c r="CGR4" s="468"/>
      <c r="CGS4" s="468"/>
      <c r="CGT4" s="468"/>
      <c r="CGU4" s="468"/>
      <c r="CGV4" s="468"/>
      <c r="CGW4" s="468"/>
      <c r="CGX4" s="468"/>
      <c r="CGY4" s="468"/>
      <c r="CGZ4" s="468"/>
      <c r="CHA4" s="468"/>
      <c r="CHB4" s="468"/>
      <c r="CHC4" s="468"/>
      <c r="CHD4" s="468"/>
      <c r="CHE4" s="468"/>
      <c r="CHF4" s="468"/>
      <c r="CHG4" s="468"/>
      <c r="CHH4" s="468"/>
      <c r="CHI4" s="468"/>
      <c r="CHJ4" s="468"/>
      <c r="CHK4" s="468"/>
      <c r="CHL4" s="468"/>
      <c r="CHM4" s="468"/>
      <c r="CHN4" s="468"/>
      <c r="CHO4" s="468"/>
      <c r="CHP4" s="468"/>
      <c r="CHQ4" s="468"/>
      <c r="CHR4" s="468"/>
      <c r="CHS4" s="468"/>
      <c r="CHT4" s="468"/>
      <c r="CHU4" s="468"/>
      <c r="CHV4" s="468"/>
      <c r="CHW4" s="468"/>
      <c r="CHX4" s="468"/>
      <c r="CHY4" s="468"/>
      <c r="CHZ4" s="468" t="s">
        <v>4001</v>
      </c>
      <c r="CIA4" s="468"/>
      <c r="CIB4" s="468"/>
      <c r="CIC4" s="468"/>
      <c r="CID4" s="468"/>
      <c r="CIE4" s="468"/>
      <c r="CIF4" s="468"/>
      <c r="CIG4" s="468"/>
      <c r="CIH4" s="468"/>
      <c r="CII4" s="468"/>
      <c r="CIJ4" s="468"/>
      <c r="CIK4" s="468"/>
      <c r="CIL4" s="468"/>
      <c r="CIM4" s="468"/>
      <c r="CIN4" s="468"/>
      <c r="CIO4" s="468"/>
      <c r="CIP4" s="468"/>
      <c r="CIQ4" s="468"/>
      <c r="CIR4" s="468"/>
      <c r="CIS4" s="468"/>
      <c r="CIT4" s="468"/>
      <c r="CIU4" s="468"/>
      <c r="CIV4" s="468"/>
      <c r="CIW4" s="468"/>
      <c r="CIX4" s="468"/>
      <c r="CIY4" s="468"/>
      <c r="CIZ4" s="468"/>
      <c r="CJA4" s="468"/>
      <c r="CJB4" s="468"/>
      <c r="CJC4" s="468"/>
      <c r="CJD4" s="468"/>
      <c r="CJE4" s="468"/>
      <c r="CJF4" s="468"/>
      <c r="CJG4" s="468"/>
      <c r="CJH4" s="468"/>
      <c r="CJI4" s="468"/>
      <c r="CJJ4" s="468"/>
      <c r="CJK4" s="468"/>
      <c r="CJL4" s="468"/>
      <c r="CJM4" s="468"/>
      <c r="CJN4" s="468"/>
      <c r="CJO4" s="468"/>
      <c r="CJP4" s="468"/>
      <c r="CJQ4" s="468"/>
      <c r="CJR4" s="468"/>
      <c r="CJS4" s="468"/>
      <c r="CJT4" s="468"/>
      <c r="CJU4" s="468"/>
      <c r="CJV4" s="468"/>
      <c r="CJW4" s="468"/>
      <c r="CJX4" s="468"/>
      <c r="CJY4" s="468"/>
      <c r="CJZ4" s="468"/>
      <c r="CKA4" s="468"/>
      <c r="CKB4" s="468"/>
      <c r="CKC4" s="468"/>
      <c r="CKD4" s="468"/>
      <c r="CKE4" s="468"/>
      <c r="CKF4" s="468"/>
      <c r="CKG4" s="468"/>
      <c r="CKH4" s="468"/>
      <c r="CKI4" s="468"/>
      <c r="CKJ4" s="468"/>
      <c r="CKK4" s="468"/>
      <c r="CKL4" s="468"/>
      <c r="CKM4" s="468"/>
      <c r="CKN4" s="468"/>
      <c r="CKO4" s="468"/>
      <c r="CKP4" s="468"/>
      <c r="CKQ4" s="468"/>
      <c r="CKR4" s="468"/>
      <c r="CKS4" s="468"/>
      <c r="CKT4" s="468"/>
      <c r="CKU4" s="468"/>
      <c r="CKV4" s="468"/>
      <c r="CKW4" s="468"/>
      <c r="CKX4" s="468"/>
      <c r="CKY4" s="468"/>
      <c r="CKZ4" s="468"/>
      <c r="CLA4" s="468"/>
      <c r="CLB4" s="468"/>
      <c r="CLC4" s="468"/>
      <c r="CLD4" s="468"/>
      <c r="CLE4" s="468"/>
      <c r="CLF4" s="468"/>
      <c r="CLG4" s="468"/>
      <c r="CLH4" s="468"/>
      <c r="CLI4" s="468"/>
      <c r="CLJ4" s="468"/>
      <c r="CLK4" s="468"/>
      <c r="CLL4" s="468"/>
      <c r="CLM4" s="468"/>
      <c r="CLN4" s="468"/>
      <c r="CLO4" s="468"/>
      <c r="CLP4" s="468"/>
      <c r="CLQ4" s="468"/>
      <c r="CLR4" s="468"/>
      <c r="CLS4" s="468"/>
      <c r="CLT4" s="468"/>
      <c r="CLU4" s="468"/>
      <c r="CLV4" s="468"/>
      <c r="CLW4" s="468"/>
      <c r="CLX4" s="468"/>
      <c r="CLY4" s="468"/>
      <c r="CLZ4" s="468"/>
      <c r="CMA4" s="468"/>
      <c r="CMB4" s="468"/>
      <c r="CMC4" s="468"/>
      <c r="CMD4" s="468"/>
      <c r="CME4" s="468"/>
      <c r="CMF4" s="468"/>
      <c r="CMG4" s="468"/>
      <c r="CMH4" s="468"/>
      <c r="CMI4" s="468"/>
      <c r="CMJ4" s="468"/>
      <c r="CMK4" s="468"/>
      <c r="CML4" s="468"/>
      <c r="CMM4" s="468"/>
      <c r="CMN4" s="468"/>
      <c r="CMO4" s="468"/>
      <c r="CMP4" s="468"/>
      <c r="CMQ4" s="468"/>
      <c r="CMR4" s="468"/>
      <c r="CMS4" s="468"/>
      <c r="CMT4" s="468"/>
      <c r="CMU4" s="468"/>
      <c r="CMV4" s="468"/>
      <c r="CMW4" s="468"/>
      <c r="CMX4" s="468"/>
      <c r="CMY4" s="468"/>
      <c r="CMZ4" s="468"/>
      <c r="CNA4" s="468"/>
      <c r="CNB4" s="468"/>
      <c r="CNC4" s="468"/>
      <c r="CND4" s="468"/>
      <c r="CNE4" s="468"/>
      <c r="CNF4" s="468"/>
      <c r="CNG4" s="468"/>
      <c r="CNH4" s="468"/>
      <c r="CNI4" s="468"/>
      <c r="CNJ4" s="468"/>
      <c r="CNK4" s="468"/>
      <c r="CNL4" s="468"/>
      <c r="CNM4" s="468"/>
      <c r="CNN4" s="468"/>
      <c r="CNO4" s="468"/>
      <c r="CNP4" s="468"/>
      <c r="CNQ4" s="468"/>
      <c r="CNR4" s="468"/>
      <c r="CNS4" s="468"/>
      <c r="CNT4" s="468"/>
      <c r="CNU4" s="468"/>
      <c r="CNV4" s="468"/>
      <c r="CNW4" s="468"/>
      <c r="CNX4" s="468"/>
      <c r="CNY4" s="468"/>
      <c r="CNZ4" s="468"/>
      <c r="COA4" s="468"/>
      <c r="COB4" s="468"/>
      <c r="COC4" s="468"/>
      <c r="COD4" s="468"/>
      <c r="COE4" s="468"/>
      <c r="COF4" s="468"/>
      <c r="COG4" s="468"/>
      <c r="COH4" s="468"/>
      <c r="COI4" s="468"/>
      <c r="COJ4" s="468"/>
      <c r="COK4" s="468"/>
      <c r="COL4" s="468"/>
      <c r="COM4" s="468"/>
      <c r="CON4" s="468"/>
      <c r="COO4" s="468"/>
      <c r="COP4" s="468"/>
      <c r="COQ4" s="468"/>
      <c r="COR4" s="468"/>
      <c r="COS4" s="468"/>
      <c r="COT4" s="468"/>
      <c r="COU4" s="468"/>
      <c r="COV4" s="468"/>
      <c r="COW4" s="468"/>
      <c r="COX4" s="468"/>
      <c r="COY4" s="468"/>
      <c r="COZ4" s="468"/>
      <c r="CPA4" s="468"/>
      <c r="CPB4" s="468"/>
      <c r="CPC4" s="468"/>
      <c r="CPD4" s="468"/>
      <c r="CPE4" s="468"/>
      <c r="CPF4" s="468"/>
      <c r="CPG4" s="468"/>
      <c r="CPH4" s="468"/>
      <c r="CPI4" s="468"/>
      <c r="CPJ4" s="468"/>
      <c r="CPK4" s="468"/>
      <c r="CPL4" s="468"/>
      <c r="CPM4" s="468"/>
      <c r="CPN4" s="468"/>
      <c r="CPO4" s="468"/>
      <c r="CPP4" s="468"/>
      <c r="CPQ4" s="468"/>
      <c r="CPR4" s="468"/>
      <c r="CPS4" s="468"/>
      <c r="CPT4" s="468"/>
      <c r="CPU4" s="468"/>
      <c r="CPV4" s="468"/>
      <c r="CPW4" s="468"/>
      <c r="CPX4" s="468"/>
      <c r="CPY4" s="468"/>
      <c r="CPZ4" s="468" t="s">
        <v>4002</v>
      </c>
      <c r="CQA4" s="468"/>
      <c r="CQB4" s="468"/>
      <c r="CQC4" s="468"/>
      <c r="CQD4" s="468"/>
      <c r="CQE4" s="468"/>
      <c r="CQF4" s="468"/>
      <c r="CQG4" s="468"/>
      <c r="CQH4" s="468"/>
      <c r="CQI4" s="468"/>
      <c r="CQJ4" s="468"/>
      <c r="CQK4" s="468"/>
      <c r="CQL4" s="468"/>
      <c r="CQM4" s="468"/>
      <c r="CQN4" s="468"/>
      <c r="CQO4" s="468"/>
      <c r="CQP4" s="468"/>
      <c r="CQQ4" s="468"/>
      <c r="CQR4" s="468"/>
      <c r="CQS4" s="468"/>
      <c r="CQT4" s="468"/>
      <c r="CQU4" s="468"/>
      <c r="CQV4" s="468"/>
      <c r="CQW4" s="468"/>
      <c r="CQX4" s="468"/>
      <c r="CQY4" s="468"/>
      <c r="CQZ4" s="468"/>
      <c r="CRA4" s="468"/>
      <c r="CRB4" s="468"/>
      <c r="CRC4" s="468"/>
      <c r="CRD4" s="468"/>
      <c r="CRE4" s="468"/>
      <c r="CRF4" s="468"/>
      <c r="CRG4" s="468"/>
      <c r="CRH4" s="468"/>
      <c r="CRI4" s="468"/>
      <c r="CRJ4" s="468"/>
      <c r="CRK4" s="468"/>
      <c r="CRL4" s="468"/>
      <c r="CRM4" s="468"/>
      <c r="CRN4" s="468"/>
      <c r="CRO4" s="468"/>
      <c r="CRP4" s="468"/>
      <c r="CRQ4" s="468"/>
      <c r="CRR4" s="468"/>
      <c r="CRS4" s="468"/>
      <c r="CRT4" s="468"/>
      <c r="CRU4" s="468"/>
      <c r="CRV4" s="468"/>
      <c r="CRW4" s="468"/>
      <c r="CRX4" s="468"/>
      <c r="CRY4" s="468"/>
      <c r="CRZ4" s="468"/>
      <c r="CSA4" s="468"/>
      <c r="CSB4" s="468"/>
      <c r="CSC4" s="468"/>
      <c r="CSD4" s="468"/>
      <c r="CSE4" s="468"/>
      <c r="CSF4" s="468"/>
      <c r="CSG4" s="468"/>
      <c r="CSH4" s="468"/>
      <c r="CSI4" s="468"/>
      <c r="CSJ4" s="468"/>
      <c r="CSK4" s="468"/>
      <c r="CSL4" s="468"/>
      <c r="CSM4" s="468"/>
      <c r="CSN4" s="468"/>
      <c r="CSO4" s="468"/>
      <c r="CSP4" s="468"/>
      <c r="CSQ4" s="468"/>
      <c r="CSR4" s="468"/>
      <c r="CSS4" s="468"/>
      <c r="CST4" s="468"/>
      <c r="CSU4" s="468"/>
      <c r="CSV4" s="468"/>
      <c r="CSW4" s="468"/>
      <c r="CSX4" s="468"/>
      <c r="CSY4" s="468"/>
      <c r="CSZ4" s="468"/>
      <c r="CTA4" s="468"/>
      <c r="CTB4" s="468"/>
      <c r="CTC4" s="468"/>
      <c r="CTD4" s="468"/>
      <c r="CTE4" s="468"/>
      <c r="CTF4" s="468"/>
      <c r="CTG4" s="468"/>
      <c r="CTH4" s="468"/>
      <c r="CTI4" s="468"/>
      <c r="CTJ4" s="468"/>
      <c r="CTK4" s="468"/>
      <c r="CTL4" s="468"/>
      <c r="CTM4" s="468"/>
      <c r="CTN4" s="468"/>
      <c r="CTO4" s="468"/>
      <c r="CTP4" s="468"/>
      <c r="CTQ4" s="468"/>
      <c r="CTR4" s="468"/>
      <c r="CTS4" s="468"/>
      <c r="CTT4" s="468"/>
      <c r="CTU4" s="468"/>
      <c r="CTV4" s="468"/>
      <c r="CTW4" s="468"/>
      <c r="CTX4" s="468"/>
      <c r="CTY4" s="468"/>
      <c r="CTZ4" s="468"/>
      <c r="CUA4" s="468"/>
      <c r="CUB4" s="468"/>
      <c r="CUC4" s="468"/>
      <c r="CUD4" s="468"/>
      <c r="CUE4" s="468"/>
      <c r="CUF4" s="468"/>
      <c r="CUG4" s="468"/>
      <c r="CUH4" s="468"/>
      <c r="CUI4" s="468"/>
      <c r="CUJ4" s="468"/>
      <c r="CUK4" s="468"/>
      <c r="CUL4" s="468"/>
      <c r="CUM4" s="468"/>
      <c r="CUN4" s="468"/>
      <c r="CUO4" s="468"/>
      <c r="CUP4" s="468"/>
      <c r="CUQ4" s="468"/>
      <c r="CUR4" s="468"/>
      <c r="CUS4" s="468"/>
      <c r="CUT4" s="468"/>
      <c r="CUU4" s="468"/>
      <c r="CUV4" s="468"/>
      <c r="CUW4" s="468"/>
      <c r="CUX4" s="468"/>
      <c r="CUY4" s="468"/>
      <c r="CUZ4" s="468"/>
      <c r="CVA4" s="468"/>
      <c r="CVB4" s="468"/>
      <c r="CVC4" s="468"/>
      <c r="CVD4" s="468"/>
      <c r="CVE4" s="468"/>
      <c r="CVF4" s="468"/>
      <c r="CVG4" s="468"/>
      <c r="CVH4" s="468"/>
      <c r="CVI4" s="468"/>
      <c r="CVJ4" s="468"/>
      <c r="CVK4" s="468"/>
      <c r="CVL4" s="468"/>
      <c r="CVM4" s="468"/>
      <c r="CVN4" s="468"/>
      <c r="CVO4" s="468"/>
      <c r="CVP4" s="468"/>
      <c r="CVQ4" s="468"/>
      <c r="CVR4" s="468"/>
      <c r="CVS4" s="468"/>
      <c r="CVT4" s="468"/>
      <c r="CVU4" s="468"/>
      <c r="CVV4" s="468"/>
      <c r="CVW4" s="468"/>
      <c r="CVX4" s="468"/>
      <c r="CVY4" s="468"/>
      <c r="CVZ4" s="468"/>
      <c r="CWA4" s="468"/>
      <c r="CWB4" s="468"/>
      <c r="CWC4" s="468"/>
      <c r="CWD4" s="468"/>
      <c r="CWE4" s="468"/>
      <c r="CWF4" s="468"/>
      <c r="CWG4" s="468"/>
      <c r="CWH4" s="468"/>
      <c r="CWI4" s="468"/>
      <c r="CWJ4" s="468"/>
      <c r="CWK4" s="468"/>
      <c r="CWL4" s="468"/>
      <c r="CWM4" s="468"/>
      <c r="CWN4" s="468"/>
      <c r="CWO4" s="468"/>
      <c r="CWP4" s="468"/>
      <c r="CWQ4" s="468"/>
      <c r="CWR4" s="468"/>
      <c r="CWS4" s="468"/>
      <c r="CWT4" s="468"/>
      <c r="CWU4" s="468"/>
      <c r="CWV4" s="468"/>
      <c r="CWW4" s="468"/>
      <c r="CWX4" s="468"/>
      <c r="CWY4" s="468"/>
      <c r="CWZ4" s="468"/>
      <c r="CXA4" s="468"/>
      <c r="CXB4" s="468"/>
      <c r="CXC4" s="468"/>
      <c r="CXD4" s="468"/>
      <c r="CXE4" s="468"/>
      <c r="CXF4" s="468"/>
      <c r="CXG4" s="468"/>
      <c r="CXH4" s="468"/>
      <c r="CXI4" s="468"/>
      <c r="CXJ4" s="468"/>
      <c r="CXK4" s="468"/>
      <c r="CXL4" s="468"/>
      <c r="CXM4" s="468"/>
      <c r="CXN4" s="468"/>
      <c r="CXO4" s="468"/>
      <c r="CXP4" s="468"/>
      <c r="CXQ4" s="468"/>
      <c r="CXR4" s="468"/>
      <c r="CXS4" s="468"/>
      <c r="CXT4" s="468"/>
      <c r="CXU4" s="468"/>
      <c r="CXV4" s="468"/>
      <c r="CXW4" s="468"/>
      <c r="CXX4" s="468"/>
      <c r="CXY4" s="468"/>
      <c r="CXZ4" s="468" t="s">
        <v>4003</v>
      </c>
      <c r="CYA4" s="468"/>
      <c r="CYB4" s="468"/>
      <c r="CYC4" s="468"/>
      <c r="CYD4" s="468"/>
      <c r="CYE4" s="468"/>
      <c r="CYF4" s="468"/>
      <c r="CYG4" s="468"/>
      <c r="CYH4" s="468"/>
      <c r="CYI4" s="468"/>
      <c r="CYJ4" s="468"/>
      <c r="CYK4" s="468"/>
      <c r="CYL4" s="468"/>
      <c r="CYM4" s="468"/>
      <c r="CYN4" s="468"/>
      <c r="CYO4" s="468"/>
      <c r="CYP4" s="468"/>
      <c r="CYQ4" s="468"/>
      <c r="CYR4" s="468"/>
      <c r="CYS4" s="468"/>
      <c r="CYT4" s="468"/>
      <c r="CYU4" s="468"/>
      <c r="CYV4" s="468"/>
      <c r="CYW4" s="468"/>
      <c r="CYX4" s="468"/>
      <c r="CYY4" s="468"/>
      <c r="CYZ4" s="468"/>
      <c r="CZA4" s="468"/>
      <c r="CZB4" s="468"/>
      <c r="CZC4" s="468"/>
      <c r="CZD4" s="468"/>
      <c r="CZE4" s="468"/>
      <c r="CZF4" s="468"/>
      <c r="CZG4" s="468"/>
      <c r="CZH4" s="468"/>
      <c r="CZI4" s="468"/>
      <c r="CZJ4" s="468"/>
      <c r="CZK4" s="468"/>
      <c r="CZL4" s="468"/>
      <c r="CZM4" s="468"/>
      <c r="CZN4" s="468"/>
      <c r="CZO4" s="468"/>
      <c r="CZP4" s="468"/>
      <c r="CZQ4" s="468"/>
      <c r="CZR4" s="468"/>
      <c r="CZS4" s="468"/>
      <c r="CZT4" s="468"/>
      <c r="CZU4" s="468"/>
      <c r="CZV4" s="468"/>
      <c r="CZW4" s="468"/>
      <c r="CZX4" s="468"/>
      <c r="CZY4" s="468"/>
      <c r="CZZ4" s="468"/>
      <c r="DAA4" s="468"/>
      <c r="DAB4" s="468"/>
      <c r="DAC4" s="468"/>
      <c r="DAD4" s="468"/>
      <c r="DAE4" s="468"/>
      <c r="DAF4" s="468"/>
      <c r="DAG4" s="468"/>
      <c r="DAH4" s="468"/>
      <c r="DAI4" s="468"/>
      <c r="DAJ4" s="468"/>
      <c r="DAK4" s="468"/>
      <c r="DAL4" s="468"/>
      <c r="DAM4" s="468"/>
      <c r="DAN4" s="468"/>
      <c r="DAO4" s="468"/>
      <c r="DAP4" s="468"/>
      <c r="DAQ4" s="468"/>
      <c r="DAR4" s="468"/>
      <c r="DAS4" s="468"/>
      <c r="DAT4" s="468"/>
      <c r="DAU4" s="468"/>
      <c r="DAV4" s="468"/>
      <c r="DAW4" s="468"/>
      <c r="DAX4" s="468"/>
      <c r="DAY4" s="468"/>
      <c r="DAZ4" s="468"/>
      <c r="DBA4" s="468"/>
      <c r="DBB4" s="468"/>
      <c r="DBC4" s="468"/>
      <c r="DBD4" s="468"/>
      <c r="DBE4" s="468"/>
      <c r="DBF4" s="468"/>
      <c r="DBG4" s="468"/>
      <c r="DBH4" s="468"/>
      <c r="DBI4" s="468"/>
      <c r="DBJ4" s="468"/>
      <c r="DBK4" s="468"/>
      <c r="DBL4" s="468"/>
      <c r="DBM4" s="468"/>
      <c r="DBN4" s="468"/>
      <c r="DBO4" s="468"/>
      <c r="DBP4" s="468"/>
      <c r="DBQ4" s="468"/>
      <c r="DBR4" s="468"/>
      <c r="DBS4" s="468"/>
      <c r="DBT4" s="468"/>
      <c r="DBU4" s="468"/>
      <c r="DBV4" s="468"/>
      <c r="DBW4" s="468"/>
      <c r="DBX4" s="468"/>
      <c r="DBY4" s="468"/>
      <c r="DBZ4" s="468"/>
      <c r="DCA4" s="468"/>
      <c r="DCB4" s="468"/>
      <c r="DCC4" s="468"/>
      <c r="DCD4" s="468"/>
      <c r="DCE4" s="468"/>
      <c r="DCF4" s="468"/>
      <c r="DCG4" s="468"/>
      <c r="DCH4" s="468"/>
      <c r="DCI4" s="468"/>
      <c r="DCJ4" s="468"/>
      <c r="DCK4" s="468"/>
      <c r="DCL4" s="468"/>
      <c r="DCM4" s="468"/>
      <c r="DCN4" s="468"/>
      <c r="DCO4" s="468"/>
      <c r="DCP4" s="468"/>
      <c r="DCQ4" s="468"/>
      <c r="DCR4" s="468"/>
      <c r="DCS4" s="468"/>
      <c r="DCT4" s="468"/>
      <c r="DCU4" s="468"/>
      <c r="DCV4" s="468"/>
      <c r="DCW4" s="468"/>
      <c r="DCX4" s="468"/>
      <c r="DCY4" s="468"/>
      <c r="DCZ4" s="468"/>
      <c r="DDA4" s="468"/>
      <c r="DDB4" s="468"/>
      <c r="DDC4" s="468"/>
      <c r="DDD4" s="468"/>
      <c r="DDE4" s="468"/>
      <c r="DDF4" s="468"/>
      <c r="DDG4" s="468"/>
      <c r="DDH4" s="468"/>
      <c r="DDI4" s="468"/>
      <c r="DDJ4" s="468"/>
      <c r="DDK4" s="468"/>
      <c r="DDL4" s="468"/>
      <c r="DDM4" s="468"/>
      <c r="DDN4" s="468"/>
      <c r="DDO4" s="468"/>
      <c r="DDP4" s="468"/>
      <c r="DDQ4" s="468"/>
      <c r="DDR4" s="468"/>
      <c r="DDS4" s="468"/>
      <c r="DDT4" s="468"/>
      <c r="DDU4" s="468"/>
      <c r="DDV4" s="468"/>
      <c r="DDW4" s="468"/>
      <c r="DDX4" s="468"/>
      <c r="DDY4" s="468"/>
      <c r="DDZ4" s="468"/>
      <c r="DEA4" s="468"/>
      <c r="DEB4" s="468"/>
      <c r="DEC4" s="468"/>
      <c r="DED4" s="468"/>
      <c r="DEE4" s="468"/>
      <c r="DEF4" s="468"/>
      <c r="DEG4" s="468"/>
      <c r="DEH4" s="468"/>
      <c r="DEI4" s="468"/>
      <c r="DEJ4" s="468"/>
      <c r="DEK4" s="468"/>
      <c r="DEL4" s="468"/>
      <c r="DEM4" s="468"/>
      <c r="DEN4" s="468"/>
      <c r="DEO4" s="468"/>
      <c r="DEP4" s="468"/>
      <c r="DEQ4" s="468"/>
      <c r="DER4" s="468"/>
      <c r="DES4" s="468"/>
      <c r="DET4" s="468"/>
      <c r="DEU4" s="468"/>
      <c r="DEV4" s="468"/>
      <c r="DEW4" s="468"/>
      <c r="DEX4" s="468"/>
      <c r="DEY4" s="468"/>
      <c r="DEZ4" s="468"/>
      <c r="DFA4" s="468"/>
      <c r="DFB4" s="468"/>
      <c r="DFC4" s="468"/>
      <c r="DFD4" s="468"/>
      <c r="DFE4" s="468"/>
      <c r="DFF4" s="468"/>
      <c r="DFG4" s="468"/>
      <c r="DFH4" s="468"/>
      <c r="DFI4" s="468"/>
      <c r="DFJ4" s="468"/>
      <c r="DFK4" s="468"/>
      <c r="DFL4" s="468"/>
      <c r="DFM4" s="468"/>
      <c r="DFN4" s="468"/>
      <c r="DFO4" s="468"/>
      <c r="DFP4" s="468"/>
      <c r="DFQ4" s="468"/>
      <c r="DFR4" s="468"/>
      <c r="DFS4" s="468"/>
      <c r="DFT4" s="468"/>
      <c r="DFU4" s="468"/>
      <c r="DFV4" s="468"/>
      <c r="DFW4" s="468"/>
      <c r="DFX4" s="468"/>
      <c r="DFY4" s="468"/>
      <c r="DFZ4" s="468"/>
      <c r="DGA4" s="468"/>
      <c r="DGB4" s="468"/>
      <c r="DGC4" s="468"/>
      <c r="DGD4" s="468"/>
      <c r="DGE4" s="468"/>
      <c r="DGF4" s="468"/>
      <c r="DGG4" s="468"/>
      <c r="DGH4" s="468"/>
      <c r="DGI4" s="468"/>
      <c r="DGJ4" s="468"/>
      <c r="DGK4" s="468"/>
      <c r="DGL4" s="468"/>
      <c r="DGM4" s="468"/>
      <c r="DGN4" s="468"/>
      <c r="DGO4" s="468"/>
      <c r="DGP4" s="468"/>
      <c r="DGQ4" s="468"/>
      <c r="DGR4" s="468"/>
      <c r="DGS4" s="468"/>
      <c r="DGT4" s="468"/>
      <c r="DGU4" s="468"/>
      <c r="DGV4" s="468"/>
      <c r="DGW4" s="468"/>
      <c r="DGX4" s="468"/>
      <c r="DGY4" s="468"/>
      <c r="DGZ4" s="468"/>
      <c r="DHA4" s="468"/>
      <c r="DHB4" s="468"/>
      <c r="DHC4" s="468"/>
      <c r="DHD4" s="468"/>
      <c r="DHE4" s="468"/>
      <c r="DHF4" s="468"/>
      <c r="DHG4" s="468"/>
      <c r="DHH4" s="468"/>
      <c r="DHI4" s="468"/>
      <c r="DHJ4" s="468"/>
      <c r="DHK4" s="468"/>
      <c r="DHL4" s="468"/>
      <c r="DHM4" s="468"/>
      <c r="DHN4" s="468"/>
      <c r="DHO4" s="468"/>
      <c r="DHP4" s="468"/>
      <c r="DHQ4" s="468"/>
      <c r="DHR4" s="468"/>
      <c r="DHS4" s="468"/>
      <c r="DHT4" s="468"/>
      <c r="DHU4" s="468"/>
      <c r="DHV4" s="468"/>
      <c r="DHW4" s="468"/>
      <c r="DHX4" s="468"/>
      <c r="DHY4" s="468"/>
      <c r="DHZ4" s="468" t="s">
        <v>4004</v>
      </c>
      <c r="DIA4" s="468"/>
      <c r="DIB4" s="468"/>
      <c r="DIC4" s="468"/>
      <c r="DID4" s="468"/>
      <c r="DIE4" s="468"/>
      <c r="DIF4" s="468"/>
      <c r="DIG4" s="468"/>
      <c r="DIH4" s="468"/>
      <c r="DII4" s="468"/>
      <c r="DIJ4" s="468"/>
      <c r="DIK4" s="468"/>
      <c r="DIL4" s="468"/>
      <c r="DIM4" s="468"/>
      <c r="DIN4" s="468"/>
      <c r="DIO4" s="468"/>
      <c r="DIP4" s="468"/>
      <c r="DIQ4" s="468"/>
      <c r="DIR4" s="468"/>
      <c r="DIS4" s="468"/>
      <c r="DIT4" s="468" t="s">
        <v>4005</v>
      </c>
      <c r="DIU4" s="468"/>
      <c r="DIV4" s="468"/>
      <c r="DIW4" s="468"/>
      <c r="DIX4" s="468"/>
      <c r="DIY4" s="468"/>
      <c r="DIZ4" s="468"/>
      <c r="DJA4" s="468"/>
      <c r="DJB4" s="468"/>
      <c r="DJC4" s="468"/>
      <c r="DJD4" s="468"/>
      <c r="DJE4" s="468"/>
      <c r="DJF4" s="468"/>
      <c r="DJG4" s="468"/>
      <c r="DJH4" s="468"/>
      <c r="DJI4" s="468"/>
      <c r="DJJ4" s="468"/>
      <c r="DJK4" s="468"/>
      <c r="DJL4" s="468"/>
      <c r="DJM4" s="468"/>
      <c r="DJN4" s="468"/>
      <c r="DJO4" s="468"/>
      <c r="DJP4" s="468"/>
      <c r="DJQ4" s="468"/>
      <c r="DJR4" s="468"/>
      <c r="DJS4" s="468"/>
      <c r="DJT4" s="468"/>
      <c r="DJU4" s="468"/>
      <c r="DJV4" s="468"/>
      <c r="DJW4" s="468"/>
      <c r="DJX4" s="468"/>
      <c r="DJY4" s="468"/>
      <c r="DJZ4" s="468"/>
      <c r="DKA4" s="468"/>
      <c r="DKB4" s="468"/>
      <c r="DKC4" s="468"/>
      <c r="DKD4" s="468"/>
      <c r="DKE4" s="468"/>
      <c r="DKF4" s="468"/>
      <c r="DKG4" s="468"/>
      <c r="DKH4" s="468"/>
      <c r="DKI4" s="468"/>
      <c r="DKJ4" s="468"/>
      <c r="DKK4" s="468"/>
      <c r="DKL4" s="468"/>
      <c r="DKM4" s="468"/>
      <c r="DKN4" s="468"/>
      <c r="DKO4" s="468"/>
      <c r="DKP4" s="468"/>
      <c r="DKQ4" s="468"/>
      <c r="DKR4" s="468"/>
      <c r="DKS4" s="468"/>
      <c r="DKT4" s="468"/>
      <c r="DKU4" s="468"/>
      <c r="DKV4" s="468"/>
      <c r="DKW4" s="468"/>
      <c r="DKX4" s="468"/>
      <c r="DKY4" s="468"/>
      <c r="DKZ4" s="468"/>
      <c r="DLA4" s="468"/>
      <c r="DLB4" s="468"/>
      <c r="DLC4" s="468"/>
      <c r="DLD4" s="468"/>
      <c r="DLE4" s="468"/>
      <c r="DLF4" s="468"/>
      <c r="DLG4" s="468"/>
      <c r="DLH4" s="468"/>
      <c r="DLI4" s="468"/>
      <c r="DLJ4" s="468"/>
      <c r="DLK4" s="468"/>
      <c r="DLL4" s="468"/>
      <c r="DLM4" s="468"/>
      <c r="DLN4" s="468"/>
      <c r="DLO4" s="468"/>
      <c r="DLP4" s="468"/>
      <c r="DLQ4" s="468"/>
      <c r="DLR4" s="468"/>
      <c r="DLS4" s="468"/>
      <c r="DLT4" s="468"/>
      <c r="DLU4" s="468"/>
      <c r="DLV4" s="468"/>
      <c r="DLW4" s="468"/>
      <c r="DLX4" s="468"/>
      <c r="DLY4" s="468"/>
      <c r="DLZ4" s="468"/>
      <c r="DMA4" s="468"/>
      <c r="DMB4" s="468"/>
      <c r="DMC4" s="468"/>
      <c r="DMD4" s="468"/>
      <c r="DME4" s="468"/>
      <c r="DMF4" s="468"/>
      <c r="DMG4" s="468"/>
      <c r="DMH4" s="468"/>
      <c r="DMI4" s="468"/>
      <c r="DMJ4" s="468"/>
      <c r="DMK4" s="468"/>
      <c r="DML4" s="468"/>
      <c r="DMM4" s="468"/>
      <c r="DMN4" s="468"/>
      <c r="DMO4" s="468"/>
      <c r="DMP4" s="468"/>
      <c r="DMQ4" s="468"/>
      <c r="DMR4" s="468"/>
      <c r="DMS4" s="468"/>
      <c r="DMT4" s="468" t="s">
        <v>4006</v>
      </c>
      <c r="DMU4" s="468"/>
      <c r="DMV4" s="468"/>
      <c r="DMW4" s="468"/>
      <c r="DMX4" s="468"/>
      <c r="DMY4" s="468"/>
      <c r="DMZ4" s="468"/>
      <c r="DNA4" s="468"/>
      <c r="DNB4" s="468"/>
      <c r="DNC4" s="468"/>
      <c r="DND4" s="468"/>
      <c r="DNE4" s="468"/>
      <c r="DNF4" s="468"/>
      <c r="DNG4" s="468"/>
      <c r="DNH4" s="468"/>
      <c r="DNI4" s="468"/>
      <c r="DNJ4" s="468"/>
      <c r="DNK4" s="468"/>
      <c r="DNL4" s="468"/>
      <c r="DNM4" s="468"/>
      <c r="DNN4" s="468"/>
      <c r="DNO4" s="468"/>
      <c r="DNP4" s="468"/>
      <c r="DNQ4" s="468"/>
      <c r="DNR4" s="468"/>
      <c r="DNS4" s="468"/>
      <c r="DNT4" s="468"/>
      <c r="DNU4" s="468"/>
      <c r="DNV4" s="468"/>
      <c r="DNW4" s="468"/>
      <c r="DNX4" s="468"/>
      <c r="DNY4" s="468"/>
      <c r="DNZ4" s="468"/>
      <c r="DOA4" s="468"/>
      <c r="DOB4" s="468"/>
      <c r="DOC4" s="468"/>
      <c r="DOD4" s="468"/>
      <c r="DOE4" s="468"/>
      <c r="DOF4" s="468"/>
      <c r="DOG4" s="468"/>
      <c r="DOH4" s="468"/>
      <c r="DOI4" s="468"/>
      <c r="DOJ4" s="468"/>
      <c r="DOK4" s="468"/>
      <c r="DOL4" s="468"/>
      <c r="DOM4" s="468"/>
      <c r="DON4" s="468"/>
      <c r="DOO4" s="468"/>
      <c r="DOP4" s="468"/>
      <c r="DOQ4" s="468"/>
      <c r="DOR4" s="468"/>
      <c r="DOS4" s="468"/>
      <c r="DOT4" s="468"/>
      <c r="DOU4" s="468"/>
      <c r="DOV4" s="468"/>
      <c r="DOW4" s="468"/>
      <c r="DOX4" s="468"/>
      <c r="DOY4" s="468"/>
      <c r="DOZ4" s="468"/>
      <c r="DPA4" s="468"/>
      <c r="DPB4" s="468"/>
      <c r="DPC4" s="468"/>
      <c r="DPD4" s="468"/>
      <c r="DPE4" s="468"/>
      <c r="DPF4" s="468"/>
      <c r="DPG4" s="468"/>
      <c r="DPH4" s="468"/>
      <c r="DPI4" s="468"/>
      <c r="DPJ4" s="468"/>
      <c r="DPK4" s="468"/>
      <c r="DPL4" s="468"/>
      <c r="DPM4" s="468"/>
      <c r="DPN4" s="468"/>
      <c r="DPO4" s="468"/>
      <c r="DPP4" s="468"/>
      <c r="DPQ4" s="468"/>
      <c r="DPR4" s="468"/>
      <c r="DPS4" s="468"/>
      <c r="DPT4" s="468"/>
      <c r="DPU4" s="468"/>
      <c r="DPV4" s="468"/>
      <c r="DPW4" s="468"/>
      <c r="DPX4" s="468"/>
      <c r="DPY4" s="468"/>
      <c r="DPZ4" s="468"/>
      <c r="DQA4" s="468"/>
      <c r="DQB4" s="468"/>
      <c r="DQC4" s="468"/>
      <c r="DQD4" s="468"/>
      <c r="DQE4" s="468"/>
      <c r="DQF4" s="468"/>
      <c r="DQG4" s="468"/>
      <c r="DQH4" s="468"/>
      <c r="DQI4" s="468"/>
      <c r="DQJ4" s="468"/>
      <c r="DQK4" s="468"/>
      <c r="DQL4" s="468"/>
      <c r="DQM4" s="468"/>
      <c r="DQN4" s="468"/>
      <c r="DQO4" s="468"/>
      <c r="DQP4" s="468"/>
      <c r="DQQ4" s="468"/>
      <c r="DQR4" s="468"/>
      <c r="DQS4" s="468"/>
      <c r="DQT4" s="468" t="s">
        <v>4007</v>
      </c>
      <c r="DQU4" s="468"/>
      <c r="DQV4" s="468"/>
      <c r="DQW4" s="468"/>
      <c r="DQX4" s="468"/>
      <c r="DQY4" s="468"/>
      <c r="DQZ4" s="468"/>
      <c r="DRA4" s="468"/>
      <c r="DRB4" s="468"/>
      <c r="DRC4" s="468"/>
      <c r="DRD4" s="468"/>
      <c r="DRE4" s="468"/>
      <c r="DRF4" s="468"/>
      <c r="DRG4" s="468"/>
      <c r="DRH4" s="468"/>
      <c r="DRI4" s="468"/>
      <c r="DRJ4" s="468"/>
      <c r="DRK4" s="468"/>
      <c r="DRL4" s="468"/>
      <c r="DRM4" s="468"/>
      <c r="DRN4" s="468"/>
      <c r="DRO4" s="468"/>
      <c r="DRP4" s="468"/>
      <c r="DRQ4" s="468"/>
      <c r="DRR4" s="468"/>
      <c r="DRS4" s="468"/>
      <c r="DRT4" s="468"/>
      <c r="DRU4" s="468"/>
      <c r="DRV4" s="468"/>
      <c r="DRW4" s="468"/>
      <c r="DRX4" s="468"/>
      <c r="DRY4" s="468"/>
      <c r="DRZ4" s="468"/>
      <c r="DSA4" s="468"/>
      <c r="DSB4" s="468"/>
      <c r="DSC4" s="468"/>
      <c r="DSD4" s="468"/>
      <c r="DSE4" s="468"/>
      <c r="DSF4" s="468"/>
      <c r="DSG4" s="468"/>
      <c r="DSH4" s="468"/>
      <c r="DSI4" s="468"/>
      <c r="DSJ4" s="468"/>
      <c r="DSK4" s="468"/>
      <c r="DSL4" s="468"/>
      <c r="DSM4" s="468"/>
      <c r="DSN4" s="468"/>
      <c r="DSO4" s="468"/>
      <c r="DSP4" s="468"/>
      <c r="DSQ4" s="468"/>
      <c r="DSR4" s="468"/>
      <c r="DSS4" s="468"/>
      <c r="DST4" s="468"/>
      <c r="DSU4" s="468"/>
      <c r="DSV4" s="468"/>
      <c r="DSW4" s="468"/>
      <c r="DSX4" s="468"/>
      <c r="DSY4" s="468"/>
      <c r="DSZ4" s="468"/>
      <c r="DTA4" s="468"/>
      <c r="DTB4" s="468"/>
      <c r="DTC4" s="468"/>
      <c r="DTD4" s="468"/>
      <c r="DTE4" s="468"/>
      <c r="DTF4" s="468"/>
      <c r="DTG4" s="468"/>
      <c r="DTH4" s="468"/>
      <c r="DTI4" s="468"/>
      <c r="DTJ4" s="468"/>
      <c r="DTK4" s="468"/>
      <c r="DTL4" s="468"/>
      <c r="DTM4" s="468"/>
      <c r="DTN4" s="468"/>
      <c r="DTO4" s="468"/>
      <c r="DTP4" s="468"/>
      <c r="DTQ4" s="468"/>
      <c r="DTR4" s="468"/>
      <c r="DTS4" s="468"/>
      <c r="DTT4" s="468"/>
      <c r="DTU4" s="468"/>
      <c r="DTV4" s="468"/>
      <c r="DTW4" s="468"/>
      <c r="DTX4" s="468"/>
      <c r="DTY4" s="468"/>
      <c r="DTZ4" s="468"/>
      <c r="DUA4" s="468"/>
      <c r="DUB4" s="468"/>
      <c r="DUC4" s="468"/>
      <c r="DUD4" s="468"/>
      <c r="DUE4" s="468"/>
      <c r="DUF4" s="468"/>
      <c r="DUG4" s="468"/>
      <c r="DUH4" s="468"/>
      <c r="DUI4" s="468"/>
      <c r="DUJ4" s="468"/>
      <c r="DUK4" s="468"/>
      <c r="DUL4" s="468"/>
      <c r="DUM4" s="468"/>
      <c r="DUN4" s="468"/>
      <c r="DUO4" s="468"/>
      <c r="DUP4" s="468"/>
      <c r="DUQ4" s="468"/>
      <c r="DUR4" s="468"/>
      <c r="DUS4" s="468"/>
      <c r="DUT4" s="468" t="s">
        <v>4008</v>
      </c>
      <c r="DUU4" s="468"/>
      <c r="DUV4" s="468"/>
      <c r="DUW4" s="468"/>
      <c r="DUX4" s="468"/>
      <c r="DUY4" s="468"/>
      <c r="DUZ4" s="468"/>
      <c r="DVA4" s="468"/>
      <c r="DVB4" s="468"/>
      <c r="DVC4" s="468"/>
      <c r="DVD4" s="468"/>
      <c r="DVE4" s="468"/>
      <c r="DVF4" s="468"/>
      <c r="DVG4" s="468"/>
      <c r="DVH4" s="468"/>
      <c r="DVI4" s="468"/>
      <c r="DVJ4" s="468"/>
      <c r="DVK4" s="468"/>
      <c r="DVL4" s="468"/>
      <c r="DVM4" s="468"/>
      <c r="DVN4" s="468"/>
      <c r="DVO4" s="468"/>
      <c r="DVP4" s="468"/>
      <c r="DVQ4" s="468"/>
      <c r="DVR4" s="468"/>
      <c r="DVS4" s="468"/>
      <c r="DVT4" s="468"/>
      <c r="DVU4" s="468"/>
      <c r="DVV4" s="468"/>
      <c r="DVW4" s="468"/>
      <c r="DVX4" s="468"/>
      <c r="DVY4" s="468"/>
      <c r="DVZ4" s="468"/>
      <c r="DWA4" s="468"/>
      <c r="DWB4" s="468"/>
      <c r="DWC4" s="468"/>
      <c r="DWD4" s="468"/>
      <c r="DWE4" s="468"/>
      <c r="DWF4" s="468"/>
      <c r="DWG4" s="468"/>
      <c r="DWH4" s="468"/>
      <c r="DWI4" s="468"/>
      <c r="DWJ4" s="468"/>
      <c r="DWK4" s="468"/>
      <c r="DWL4" s="468"/>
      <c r="DWM4" s="468"/>
      <c r="DWN4" s="468"/>
      <c r="DWO4" s="468"/>
      <c r="DWP4" s="468"/>
      <c r="DWQ4" s="468"/>
      <c r="DWR4" s="468"/>
      <c r="DWS4" s="468"/>
      <c r="DWT4" s="468" t="s">
        <v>4009</v>
      </c>
      <c r="DWU4" s="468"/>
      <c r="DWV4" s="468"/>
      <c r="DWW4" s="468"/>
      <c r="DWX4" s="468"/>
      <c r="DWY4" s="468"/>
      <c r="DWZ4" s="468"/>
      <c r="DXA4" s="468"/>
      <c r="DXB4" s="468"/>
      <c r="DXC4" s="468"/>
      <c r="DXD4" s="468"/>
      <c r="DXE4" s="468"/>
      <c r="DXF4" s="468"/>
      <c r="DXG4" s="468"/>
      <c r="DXH4" s="468"/>
      <c r="DXI4" s="468"/>
      <c r="DXJ4" s="468"/>
      <c r="DXK4" s="468"/>
      <c r="DXL4" s="468"/>
      <c r="DXM4" s="468"/>
      <c r="DXN4" s="468"/>
      <c r="DXO4" s="468"/>
      <c r="DXP4" s="468"/>
      <c r="DXQ4" s="468"/>
      <c r="DXR4" s="468"/>
      <c r="DXS4" s="468"/>
      <c r="DXT4" s="468"/>
      <c r="DXU4" s="468"/>
      <c r="DXV4" s="468"/>
      <c r="DXW4" s="468"/>
      <c r="DXX4" s="468"/>
      <c r="DXY4" s="468"/>
      <c r="DXZ4" s="468"/>
      <c r="DYA4" s="468"/>
      <c r="DYB4" s="468"/>
      <c r="DYC4" s="468"/>
      <c r="DYD4" s="468"/>
      <c r="DYE4" s="468"/>
      <c r="DYF4" s="468"/>
      <c r="DYG4" s="468"/>
      <c r="DYH4" s="468"/>
      <c r="DYI4" s="468"/>
      <c r="DYJ4" s="468"/>
      <c r="DYK4" s="468"/>
      <c r="DYL4" s="468"/>
      <c r="DYM4" s="468"/>
      <c r="DYN4" s="468"/>
      <c r="DYO4" s="468"/>
      <c r="DYP4" s="468"/>
      <c r="DYQ4" s="468"/>
      <c r="DYR4" s="468"/>
      <c r="DYS4" s="468"/>
      <c r="DYT4" s="211" t="s">
        <v>77</v>
      </c>
      <c r="DYU4" s="211" t="s">
        <v>4010</v>
      </c>
      <c r="DYW4" s="211" t="s">
        <v>4011</v>
      </c>
      <c r="DYY4" s="211" t="s">
        <v>4012</v>
      </c>
      <c r="DZA4" s="211" t="s">
        <v>4013</v>
      </c>
      <c r="DZB4" s="211" t="s">
        <v>4014</v>
      </c>
      <c r="DZG4" s="211" t="s">
        <v>4014</v>
      </c>
      <c r="DZL4" s="211" t="s">
        <v>4015</v>
      </c>
      <c r="EBO4" s="471" t="s">
        <v>4016</v>
      </c>
      <c r="EBP4" s="471"/>
      <c r="EBQ4" s="471"/>
      <c r="EBR4" s="471"/>
      <c r="EBS4" s="471"/>
      <c r="EBT4" s="471"/>
      <c r="EBU4" s="471"/>
      <c r="EBV4" s="471"/>
      <c r="EBW4" s="471"/>
      <c r="EBX4" s="471"/>
      <c r="EBY4" s="471"/>
      <c r="EBZ4" s="471"/>
      <c r="ECA4" s="471"/>
      <c r="ECB4" s="471"/>
      <c r="ECC4" s="471"/>
      <c r="ECD4" s="471"/>
      <c r="ECE4" s="471"/>
      <c r="ECF4" s="471"/>
      <c r="ECG4" s="471"/>
      <c r="ECH4" s="471"/>
      <c r="ECI4" s="471"/>
      <c r="ECJ4" s="471"/>
      <c r="ECK4" s="471"/>
      <c r="ECL4" s="471"/>
      <c r="ECM4" s="471"/>
      <c r="ECN4" s="471"/>
      <c r="ECO4" s="471"/>
      <c r="ECP4" s="471"/>
      <c r="ECQ4" s="471"/>
      <c r="ECR4" s="471"/>
      <c r="ECS4" s="471"/>
      <c r="ECT4" s="471"/>
      <c r="ECU4" s="471"/>
      <c r="ECV4" s="471"/>
      <c r="ECW4" s="471"/>
      <c r="ECX4" s="471"/>
      <c r="ECY4" s="471"/>
      <c r="ECZ4" s="471"/>
      <c r="EDA4" s="471"/>
      <c r="EDB4" s="471"/>
      <c r="EDC4" s="471"/>
      <c r="EDD4" s="471"/>
      <c r="EDE4" s="471"/>
      <c r="EDF4" s="471"/>
      <c r="EDG4" s="471"/>
      <c r="EDH4" s="471"/>
      <c r="EDI4" s="471"/>
      <c r="EDJ4" s="471"/>
      <c r="EDK4" s="471"/>
      <c r="EDL4" s="471"/>
      <c r="EDM4" s="471"/>
      <c r="EDN4" s="471"/>
      <c r="EDO4" s="471"/>
      <c r="EDP4" s="471"/>
      <c r="EDQ4" s="471"/>
      <c r="EDR4" s="471"/>
      <c r="EDS4" s="471"/>
      <c r="EDT4" s="471"/>
      <c r="EDU4" s="471"/>
      <c r="EDV4" s="471"/>
      <c r="EDW4" s="471"/>
      <c r="EDX4" s="471"/>
      <c r="EDY4" s="471"/>
      <c r="EDZ4" s="471"/>
      <c r="EEA4" s="471"/>
      <c r="EEB4" s="471"/>
      <c r="EEC4" s="471"/>
      <c r="EED4" s="471"/>
      <c r="EEE4" s="471"/>
      <c r="EEF4" s="471"/>
      <c r="EEG4" s="471"/>
      <c r="EEH4" s="471"/>
      <c r="EEI4" s="471"/>
      <c r="EEJ4" s="471"/>
      <c r="EEK4" s="471"/>
      <c r="EEL4" s="471"/>
      <c r="EEM4" s="471"/>
      <c r="EEN4" s="471"/>
      <c r="EEO4" s="471"/>
      <c r="EEP4" s="471"/>
      <c r="EEQ4" s="471"/>
      <c r="EER4" s="471"/>
      <c r="EES4" s="471"/>
      <c r="EET4" s="471"/>
      <c r="EEU4" s="471"/>
      <c r="EEV4" s="471"/>
      <c r="EEW4" s="471"/>
      <c r="EEX4" s="471"/>
      <c r="EEY4" s="471"/>
      <c r="EEZ4" s="471"/>
      <c r="EFA4" s="471"/>
      <c r="EFB4" s="471"/>
      <c r="EFC4" s="471"/>
      <c r="EFD4" s="471"/>
      <c r="EFE4" s="471"/>
      <c r="EFF4" s="471"/>
      <c r="EFG4" s="471"/>
      <c r="EFH4" s="471"/>
      <c r="EFI4" s="471"/>
      <c r="EFJ4" s="471"/>
      <c r="EFK4" s="471"/>
      <c r="EFL4" s="471"/>
      <c r="EFM4" s="471"/>
      <c r="EFN4" s="471"/>
      <c r="EFO4" s="472"/>
      <c r="EFP4" s="472"/>
      <c r="EFQ4" s="472"/>
      <c r="EFR4" s="472"/>
      <c r="EFS4" s="472"/>
      <c r="EFT4" s="472"/>
      <c r="EFU4" s="472"/>
      <c r="EFV4" s="472"/>
      <c r="EFW4" s="472"/>
      <c r="EFX4" s="472"/>
      <c r="EFY4" s="472"/>
      <c r="EFZ4" s="472"/>
      <c r="EGA4" s="472"/>
      <c r="EGB4" s="472"/>
      <c r="EGC4" s="472"/>
      <c r="EGD4" s="472"/>
      <c r="EGE4" s="472"/>
      <c r="EGF4" s="472"/>
      <c r="EGG4" s="472"/>
      <c r="EGH4" s="472"/>
      <c r="EGI4" s="472"/>
      <c r="EGJ4" s="472"/>
      <c r="EGK4" s="472"/>
      <c r="EGL4" s="472"/>
      <c r="EGM4" s="472"/>
      <c r="EGN4" s="472"/>
      <c r="EGO4" s="472"/>
      <c r="EGP4" s="472"/>
      <c r="EGQ4" s="472"/>
      <c r="EGR4" s="472"/>
      <c r="EGS4" s="472"/>
      <c r="EGT4" s="472"/>
      <c r="EGU4" s="472"/>
      <c r="EGV4" s="472"/>
      <c r="EGW4" s="472"/>
      <c r="EGX4" s="472"/>
      <c r="EGY4" s="472"/>
      <c r="EGZ4" s="472"/>
      <c r="EHA4" s="472"/>
      <c r="EHB4" s="472"/>
      <c r="EHC4" s="472"/>
      <c r="EHD4" s="472"/>
      <c r="EHE4" s="472"/>
      <c r="EHF4" s="472"/>
      <c r="EHG4" s="472"/>
      <c r="EHH4" s="472"/>
      <c r="EHI4" s="472"/>
      <c r="EHJ4" s="472"/>
      <c r="EHK4" s="472"/>
      <c r="EHL4" s="472"/>
      <c r="EHM4" s="472"/>
      <c r="EHN4" s="472"/>
      <c r="EHO4" s="472"/>
      <c r="EHP4" s="472"/>
      <c r="EHQ4" s="472"/>
      <c r="EHR4" s="472"/>
      <c r="EHS4" s="472"/>
      <c r="EHT4" s="472"/>
      <c r="EHU4" s="472"/>
      <c r="EHV4" s="472"/>
      <c r="EHW4" s="472"/>
      <c r="EHX4" s="472"/>
      <c r="EHY4" s="472"/>
      <c r="EHZ4" s="472"/>
      <c r="EIA4" s="472"/>
      <c r="EIB4" s="472"/>
      <c r="EIC4" s="472"/>
      <c r="EID4" s="472"/>
      <c r="EIE4" s="472"/>
      <c r="EIF4" s="472"/>
      <c r="EIG4" s="472"/>
      <c r="EIH4" s="472"/>
      <c r="EII4" s="472"/>
      <c r="EIJ4" s="472"/>
      <c r="EIK4" s="472"/>
      <c r="EIL4" s="472"/>
      <c r="EIM4" s="472"/>
      <c r="EIN4" s="472"/>
      <c r="EIO4" s="472"/>
      <c r="EIP4" s="472"/>
      <c r="EIQ4" s="472"/>
      <c r="EIR4" s="472"/>
      <c r="EIS4" s="472"/>
      <c r="EIT4" s="472"/>
      <c r="EIU4" s="472"/>
      <c r="EIV4" s="472"/>
      <c r="EIW4" s="472"/>
      <c r="EIX4" s="472"/>
      <c r="EIY4" s="471" t="s">
        <v>4017</v>
      </c>
      <c r="EIZ4" s="471"/>
      <c r="EJA4" s="471"/>
      <c r="EJB4" s="471"/>
      <c r="EJC4" s="471"/>
      <c r="EJD4" s="471"/>
      <c r="EJE4" s="471"/>
      <c r="EJF4" s="471"/>
      <c r="EJG4" s="471"/>
      <c r="EJH4" s="471"/>
      <c r="EJI4" s="471"/>
      <c r="EJJ4" s="471"/>
      <c r="EJK4" s="471"/>
      <c r="EJL4" s="471"/>
      <c r="EJM4" s="471"/>
      <c r="EJN4" s="471"/>
      <c r="EJO4" s="471"/>
      <c r="EJP4" s="471"/>
      <c r="EJQ4" s="471"/>
      <c r="EJR4" s="471"/>
      <c r="EJS4" s="471"/>
      <c r="EJT4" s="471"/>
      <c r="EJU4" s="471"/>
      <c r="EJV4" s="471"/>
      <c r="EJW4" s="471"/>
      <c r="EJX4" s="471"/>
      <c r="EJY4" s="471"/>
      <c r="EJZ4" s="471"/>
      <c r="EKA4" s="471"/>
      <c r="EKB4" s="471"/>
      <c r="EKC4" s="471"/>
      <c r="EKD4" s="471"/>
      <c r="EKE4" s="471"/>
      <c r="EKF4" s="471"/>
      <c r="EKG4" s="471"/>
      <c r="EKH4" s="471"/>
      <c r="EKI4" s="471"/>
      <c r="EKJ4" s="471"/>
      <c r="EKK4" s="471"/>
      <c r="EKL4" s="471"/>
      <c r="EKM4" s="471"/>
      <c r="EKN4" s="471"/>
      <c r="EKO4" s="471"/>
      <c r="EKP4" s="471"/>
      <c r="EKQ4" s="471"/>
      <c r="EKR4" s="471"/>
      <c r="EKS4" s="471"/>
      <c r="EKT4" s="471"/>
      <c r="EKU4" s="471"/>
      <c r="EKV4" s="471"/>
      <c r="EKW4" s="471"/>
      <c r="EKX4" s="471"/>
      <c r="EKY4" s="471"/>
      <c r="EKZ4" s="471"/>
      <c r="ELA4" s="471"/>
      <c r="ELB4" s="471"/>
      <c r="ELC4" s="471"/>
      <c r="ELD4" s="471"/>
      <c r="ELE4" s="471"/>
      <c r="ELF4" s="471"/>
      <c r="ELG4" s="471"/>
      <c r="ELH4" s="471"/>
      <c r="ELI4" s="471"/>
      <c r="ELJ4" s="471"/>
      <c r="ELK4" s="471"/>
      <c r="ELL4" s="471"/>
      <c r="ELM4" s="471"/>
      <c r="ELN4" s="471"/>
      <c r="ELO4" s="471"/>
      <c r="ELP4" s="471"/>
      <c r="ELQ4" s="471"/>
      <c r="ELR4" s="471"/>
      <c r="ELS4" s="471"/>
      <c r="ELT4" s="471"/>
      <c r="ELU4" s="471"/>
      <c r="ELV4" s="471"/>
      <c r="ELW4" s="471"/>
      <c r="ELX4" s="471"/>
      <c r="ELY4" s="471"/>
      <c r="ELZ4" s="471"/>
      <c r="EMA4" s="471"/>
      <c r="EMB4" s="471"/>
      <c r="EMC4" s="471"/>
      <c r="EMD4" s="471"/>
      <c r="EME4" s="471"/>
      <c r="EMF4" s="471"/>
      <c r="EMG4" s="471"/>
      <c r="EMH4" s="471"/>
      <c r="EMI4" s="471"/>
      <c r="EMJ4" s="471"/>
      <c r="EMK4" s="471"/>
      <c r="EML4" s="471"/>
      <c r="EMM4" s="471"/>
      <c r="EMN4" s="471"/>
      <c r="EMO4" s="471"/>
      <c r="EMP4" s="471"/>
      <c r="EMQ4" s="471"/>
      <c r="EMR4" s="471"/>
      <c r="EMS4" s="471"/>
      <c r="EMT4" s="471"/>
      <c r="EMU4" s="471"/>
      <c r="EMV4" s="471"/>
      <c r="EMW4" s="471"/>
      <c r="EMX4" s="471"/>
      <c r="EMY4" s="472"/>
      <c r="EMZ4" s="472"/>
      <c r="ENA4" s="472"/>
      <c r="ENB4" s="472"/>
      <c r="ENC4" s="472"/>
      <c r="END4" s="472"/>
      <c r="ENE4" s="472"/>
      <c r="ENF4" s="472"/>
      <c r="ENG4" s="472"/>
      <c r="ENH4" s="472"/>
      <c r="ENI4" s="472"/>
      <c r="ENJ4" s="472"/>
      <c r="ENK4" s="472"/>
      <c r="ENL4" s="472"/>
      <c r="ENM4" s="472"/>
      <c r="ENN4" s="472"/>
      <c r="ENO4" s="472"/>
      <c r="ENP4" s="472"/>
      <c r="ENQ4" s="472"/>
      <c r="ENR4" s="472"/>
      <c r="ENS4" s="472"/>
      <c r="ENT4" s="472"/>
      <c r="ENU4" s="472"/>
      <c r="ENV4" s="472"/>
      <c r="ENW4" s="472"/>
      <c r="ENX4" s="472"/>
      <c r="ENY4" s="472"/>
      <c r="ENZ4" s="472"/>
      <c r="EOA4" s="472"/>
      <c r="EOB4" s="472"/>
      <c r="EOC4" s="472"/>
      <c r="EOD4" s="472"/>
      <c r="EOE4" s="472"/>
      <c r="EOF4" s="472"/>
      <c r="EOG4" s="472"/>
      <c r="EOH4" s="472"/>
      <c r="EOI4" s="472"/>
      <c r="EOJ4" s="472"/>
      <c r="EOK4" s="472"/>
      <c r="EOL4" s="472"/>
      <c r="EOM4" s="472"/>
      <c r="EON4" s="472"/>
      <c r="EOO4" s="472"/>
      <c r="EOP4" s="472"/>
      <c r="EOQ4" s="472"/>
      <c r="EOR4" s="472"/>
      <c r="EOS4" s="472"/>
      <c r="EOT4" s="472"/>
      <c r="EOU4" s="472"/>
      <c r="EOV4" s="472"/>
      <c r="EOW4" s="472"/>
      <c r="EOX4" s="472"/>
      <c r="EOY4" s="472"/>
      <c r="EOZ4" s="472"/>
      <c r="EPA4" s="472"/>
      <c r="EPB4" s="472"/>
      <c r="EPC4" s="472"/>
      <c r="EPD4" s="472"/>
      <c r="EPE4" s="472"/>
      <c r="EPF4" s="472"/>
      <c r="EPG4" s="472"/>
      <c r="EPH4" s="472"/>
      <c r="EPI4" s="472"/>
      <c r="EPJ4" s="472"/>
      <c r="EPK4" s="472"/>
      <c r="EPL4" s="472"/>
      <c r="EPM4" s="472"/>
      <c r="EPN4" s="472"/>
      <c r="EPO4" s="472"/>
      <c r="EPP4" s="472"/>
      <c r="EPQ4" s="472"/>
      <c r="EPR4" s="472"/>
      <c r="EPS4" s="472"/>
      <c r="EPT4" s="472"/>
      <c r="EPU4" s="472"/>
      <c r="EPV4" s="472"/>
      <c r="EPW4" s="472"/>
      <c r="EPX4" s="472"/>
      <c r="EPY4" s="472"/>
      <c r="EPZ4" s="472"/>
      <c r="EQA4" s="472"/>
      <c r="EQB4" s="472"/>
      <c r="EQC4" s="472"/>
      <c r="EQD4" s="472"/>
      <c r="EQE4" s="472"/>
      <c r="EQF4" s="472"/>
      <c r="EQG4" s="472"/>
      <c r="EQH4" s="472"/>
    </row>
    <row r="5" spans="1:3831" s="211" customFormat="1" ht="15.4" customHeight="1" outlineLevel="1" x14ac:dyDescent="0.25">
      <c r="C5" s="211" t="s">
        <v>4018</v>
      </c>
      <c r="D5" s="211" t="s">
        <v>4019</v>
      </c>
      <c r="E5" s="211" t="s">
        <v>4020</v>
      </c>
      <c r="H5" s="211" t="s">
        <v>3974</v>
      </c>
      <c r="I5" s="211">
        <v>2018</v>
      </c>
      <c r="K5" s="473" t="s">
        <v>4021</v>
      </c>
      <c r="L5" s="473" t="s">
        <v>4022</v>
      </c>
      <c r="M5" s="473" t="s">
        <v>4023</v>
      </c>
      <c r="N5" s="468" t="s">
        <v>4024</v>
      </c>
      <c r="O5" s="468"/>
      <c r="P5" s="468" t="s">
        <v>4025</v>
      </c>
      <c r="Q5" s="468"/>
      <c r="R5" s="468"/>
      <c r="S5" s="468"/>
      <c r="T5" s="468"/>
      <c r="U5" s="468"/>
      <c r="V5" s="468" t="s">
        <v>4026</v>
      </c>
      <c r="W5" s="468"/>
      <c r="X5" s="468" t="s">
        <v>4027</v>
      </c>
      <c r="Y5" s="468"/>
      <c r="Z5" s="468"/>
      <c r="AA5" s="468"/>
      <c r="AB5" s="470"/>
      <c r="AC5" s="470"/>
      <c r="AD5" s="470"/>
      <c r="AE5" s="470"/>
      <c r="AF5" s="470"/>
      <c r="AG5" s="470"/>
      <c r="AH5" s="470"/>
      <c r="AI5" s="470"/>
      <c r="AJ5" s="470"/>
      <c r="AK5" s="470"/>
      <c r="AL5" s="470"/>
      <c r="AM5" s="470"/>
      <c r="AN5" s="470"/>
      <c r="AO5" s="470"/>
      <c r="AP5" s="470"/>
      <c r="AQ5" s="470"/>
      <c r="AR5" s="470"/>
      <c r="AS5" s="470"/>
      <c r="AT5" s="470"/>
      <c r="AU5" s="470"/>
      <c r="AV5" s="470"/>
      <c r="AW5" s="470"/>
      <c r="AX5" s="470"/>
      <c r="AY5" s="470"/>
      <c r="AZ5" s="470"/>
      <c r="BA5" s="470"/>
      <c r="BB5" s="470"/>
      <c r="BC5" s="470"/>
      <c r="BD5" s="470"/>
      <c r="BE5" s="470"/>
      <c r="BF5" s="470"/>
      <c r="BG5" s="470"/>
      <c r="BH5" s="470"/>
      <c r="BI5" s="470"/>
      <c r="BJ5" s="470"/>
      <c r="BK5" s="470"/>
      <c r="BL5" s="470"/>
      <c r="BM5" s="470"/>
      <c r="BN5" s="470"/>
      <c r="BO5" s="470"/>
      <c r="BP5" s="470"/>
      <c r="BQ5" s="470"/>
      <c r="BR5" s="470"/>
      <c r="BS5" s="470"/>
      <c r="BT5" s="470"/>
      <c r="BU5" s="470"/>
      <c r="BV5" s="470"/>
      <c r="BW5" s="470"/>
      <c r="BX5" s="470"/>
      <c r="BY5" s="470"/>
      <c r="BZ5" s="470"/>
      <c r="CA5" s="470"/>
      <c r="CB5" s="470"/>
      <c r="CC5" s="470"/>
      <c r="CD5" s="470"/>
      <c r="CE5" s="468" t="s">
        <v>4028</v>
      </c>
      <c r="CF5" s="469"/>
      <c r="CG5" s="469"/>
      <c r="CH5" s="469"/>
      <c r="CI5" s="469"/>
      <c r="CJ5" s="469"/>
      <c r="CK5" s="469"/>
      <c r="CL5" s="469"/>
      <c r="CM5" s="469"/>
      <c r="CN5" s="469"/>
      <c r="CO5" s="469"/>
      <c r="CP5" s="469"/>
      <c r="CQ5" s="469"/>
      <c r="CR5" s="469"/>
      <c r="CS5" s="469"/>
      <c r="CT5" s="469"/>
      <c r="CU5" s="469"/>
      <c r="CV5" s="469"/>
      <c r="CW5" s="469"/>
      <c r="CX5" s="469"/>
      <c r="CY5" s="469"/>
      <c r="CZ5" s="469"/>
      <c r="DA5" s="469"/>
      <c r="DB5" s="469"/>
      <c r="DC5" s="469"/>
      <c r="DD5" s="469"/>
      <c r="DE5" s="469"/>
      <c r="DF5" s="469"/>
      <c r="DG5" s="469"/>
      <c r="DH5" s="469"/>
      <c r="DI5" s="469"/>
      <c r="DJ5" s="469"/>
      <c r="DK5" s="469"/>
      <c r="DL5" s="469"/>
      <c r="DM5" s="469"/>
      <c r="DN5" s="469"/>
      <c r="DO5" s="469"/>
      <c r="DP5" s="469"/>
      <c r="DQ5" s="469"/>
      <c r="DR5" s="469"/>
      <c r="DS5" s="469"/>
      <c r="DT5" s="469"/>
      <c r="DU5" s="469"/>
      <c r="DV5" s="469"/>
      <c r="DW5" s="469"/>
      <c r="DX5" s="469"/>
      <c r="DY5" s="469"/>
      <c r="DZ5" s="469"/>
      <c r="EA5" s="469"/>
      <c r="EB5" s="469"/>
      <c r="EC5" s="469"/>
      <c r="ED5" s="469"/>
      <c r="EE5" s="469"/>
      <c r="EF5" s="469"/>
      <c r="EG5" s="469"/>
      <c r="EH5" s="469"/>
      <c r="EI5" s="469"/>
      <c r="EJ5" s="469"/>
      <c r="EK5" s="469"/>
      <c r="EL5" s="469"/>
      <c r="EM5" s="468" t="s">
        <v>4029</v>
      </c>
      <c r="EN5" s="468"/>
      <c r="EO5" s="468"/>
      <c r="EP5" s="468"/>
      <c r="EQ5" s="468"/>
      <c r="ER5" s="468"/>
      <c r="ES5" s="468"/>
      <c r="ET5" s="468"/>
      <c r="EU5" s="468"/>
      <c r="EV5" s="468"/>
      <c r="EW5" s="468"/>
      <c r="EX5" s="468"/>
      <c r="EY5" s="468"/>
      <c r="EZ5" s="468"/>
      <c r="FA5" s="468"/>
      <c r="FB5" s="468"/>
      <c r="FC5" s="468"/>
      <c r="FD5" s="468"/>
      <c r="FE5" s="468"/>
      <c r="FF5" s="468"/>
      <c r="FG5" s="468"/>
      <c r="FH5" s="468"/>
      <c r="FI5" s="468"/>
      <c r="FJ5" s="468"/>
      <c r="FK5" s="468"/>
      <c r="FL5" s="468"/>
      <c r="FM5" s="468"/>
      <c r="FN5" s="468"/>
      <c r="FO5" s="468"/>
      <c r="FP5" s="468"/>
      <c r="FQ5" s="468"/>
      <c r="FR5" s="468"/>
      <c r="FS5" s="468"/>
      <c r="FT5" s="468"/>
      <c r="FU5" s="468"/>
      <c r="FV5" s="468"/>
      <c r="FW5" s="468"/>
      <c r="FX5" s="468"/>
      <c r="FY5" s="468"/>
      <c r="FZ5" s="468"/>
      <c r="GA5" s="468"/>
      <c r="GB5" s="468"/>
      <c r="GC5" s="468"/>
      <c r="GD5" s="468"/>
      <c r="GE5" s="468"/>
      <c r="GF5" s="468"/>
      <c r="GG5" s="468"/>
      <c r="GH5" s="468"/>
      <c r="GI5" s="468"/>
      <c r="GJ5" s="468"/>
      <c r="GK5" s="468"/>
      <c r="GL5" s="468"/>
      <c r="GM5" s="468"/>
      <c r="GN5" s="468"/>
      <c r="GO5" s="468"/>
      <c r="GP5" s="468"/>
      <c r="GQ5" s="468"/>
      <c r="GR5" s="468"/>
      <c r="GS5" s="468"/>
      <c r="GT5" s="468"/>
      <c r="GU5" s="468" t="s">
        <v>4030</v>
      </c>
      <c r="GV5" s="468"/>
      <c r="GW5" s="468"/>
      <c r="GX5" s="468"/>
      <c r="GY5" s="468"/>
      <c r="GZ5" s="468"/>
      <c r="HA5" s="468"/>
      <c r="HB5" s="468"/>
      <c r="HC5" s="468"/>
      <c r="HD5" s="468"/>
      <c r="HE5" s="468"/>
      <c r="HF5" s="468"/>
      <c r="HG5" s="468"/>
      <c r="HH5" s="468"/>
      <c r="HI5" s="468"/>
      <c r="HJ5" s="468"/>
      <c r="HK5" s="468"/>
      <c r="HL5" s="468"/>
      <c r="HM5" s="468"/>
      <c r="HN5" s="468"/>
      <c r="HO5" s="468"/>
      <c r="HP5" s="468"/>
      <c r="HQ5" s="468"/>
      <c r="HR5" s="468"/>
      <c r="HS5" s="468"/>
      <c r="HT5" s="468"/>
      <c r="HU5" s="468"/>
      <c r="HV5" s="468"/>
      <c r="HW5" s="468"/>
      <c r="HX5" s="468"/>
      <c r="HY5" s="468"/>
      <c r="HZ5" s="468"/>
      <c r="IA5" s="468"/>
      <c r="IB5" s="468"/>
      <c r="IC5" s="468"/>
      <c r="ID5" s="468"/>
      <c r="IE5" s="468"/>
      <c r="IF5" s="468"/>
      <c r="IG5" s="468"/>
      <c r="IH5" s="468"/>
      <c r="II5" s="468"/>
      <c r="IJ5" s="468"/>
      <c r="IK5" s="468"/>
      <c r="IL5" s="468"/>
      <c r="IM5" s="468"/>
      <c r="IN5" s="468"/>
      <c r="IO5" s="468"/>
      <c r="IP5" s="468"/>
      <c r="IQ5" s="468"/>
      <c r="IR5" s="468"/>
      <c r="IS5" s="468"/>
      <c r="IT5" s="468"/>
      <c r="IU5" s="468"/>
      <c r="IV5" s="468"/>
      <c r="IW5" s="468"/>
      <c r="IX5" s="468"/>
      <c r="IY5" s="468"/>
      <c r="IZ5" s="468"/>
      <c r="JA5" s="468"/>
      <c r="JB5" s="468"/>
      <c r="JC5" s="468" t="s">
        <v>4031</v>
      </c>
      <c r="JD5" s="468"/>
      <c r="JE5" s="468"/>
      <c r="JF5" s="468"/>
      <c r="JG5" s="468"/>
      <c r="JH5" s="468"/>
      <c r="JI5" s="468"/>
      <c r="JJ5" s="468"/>
      <c r="JK5" s="468"/>
      <c r="JL5" s="468"/>
      <c r="JM5" s="468"/>
      <c r="JN5" s="468"/>
      <c r="JO5" s="468"/>
      <c r="JP5" s="468"/>
      <c r="JQ5" s="468"/>
      <c r="JR5" s="468"/>
      <c r="JS5" s="468"/>
      <c r="JT5" s="468"/>
      <c r="JU5" s="468"/>
      <c r="JV5" s="468"/>
      <c r="JW5" s="468"/>
      <c r="JX5" s="468"/>
      <c r="JY5" s="468"/>
      <c r="JZ5" s="468"/>
      <c r="KA5" s="468"/>
      <c r="KB5" s="468"/>
      <c r="KC5" s="468"/>
      <c r="KD5" s="468"/>
      <c r="KE5" s="468"/>
      <c r="KF5" s="468"/>
      <c r="KG5" s="468"/>
      <c r="KH5" s="468"/>
      <c r="KI5" s="468"/>
      <c r="KJ5" s="468"/>
      <c r="KK5" s="468"/>
      <c r="KL5" s="468"/>
      <c r="KM5" s="468"/>
      <c r="KN5" s="468"/>
      <c r="KO5" s="468"/>
      <c r="KP5" s="468"/>
      <c r="KQ5" s="468"/>
      <c r="KR5" s="468"/>
      <c r="KS5" s="468"/>
      <c r="KT5" s="468"/>
      <c r="KU5" s="468"/>
      <c r="KV5" s="468"/>
      <c r="KW5" s="468"/>
      <c r="KX5" s="468"/>
      <c r="KY5" s="468"/>
      <c r="KZ5" s="468"/>
      <c r="LA5" s="468"/>
      <c r="LB5" s="468"/>
      <c r="LC5" s="468"/>
      <c r="LD5" s="468"/>
      <c r="LE5" s="468"/>
      <c r="LF5" s="468"/>
      <c r="LG5" s="468" t="s">
        <v>4032</v>
      </c>
      <c r="LH5" s="468"/>
      <c r="LI5" s="468"/>
      <c r="LJ5" s="468"/>
      <c r="LK5" s="468"/>
      <c r="LL5" s="468"/>
      <c r="LM5" s="468"/>
      <c r="LN5" s="468"/>
      <c r="LO5" s="468"/>
      <c r="LP5" s="468"/>
      <c r="LQ5" s="468"/>
      <c r="LR5" s="468"/>
      <c r="LS5" s="468"/>
      <c r="LT5" s="468"/>
      <c r="LU5" s="468"/>
      <c r="LV5" s="468"/>
      <c r="LW5" s="468"/>
      <c r="LX5" s="468"/>
      <c r="LY5" s="468"/>
      <c r="LZ5" s="468"/>
      <c r="MA5" s="468"/>
      <c r="MB5" s="468"/>
      <c r="MC5" s="468"/>
      <c r="MD5" s="468"/>
      <c r="ME5" s="468"/>
      <c r="MF5" s="468"/>
      <c r="MG5" s="468"/>
      <c r="MH5" s="468"/>
      <c r="MI5" s="468"/>
      <c r="MJ5" s="468"/>
      <c r="MK5" s="468"/>
      <c r="ML5" s="468"/>
      <c r="MM5" s="468"/>
      <c r="MN5" s="468"/>
      <c r="MO5" s="468"/>
      <c r="MP5" s="468"/>
      <c r="MQ5" s="468"/>
      <c r="MR5" s="468"/>
      <c r="MS5" s="468"/>
      <c r="MT5" s="468"/>
      <c r="MU5" s="468"/>
      <c r="MV5" s="468"/>
      <c r="MW5" s="468"/>
      <c r="MX5" s="468"/>
      <c r="MY5" s="468"/>
      <c r="MZ5" s="468"/>
      <c r="NA5" s="468"/>
      <c r="NB5" s="468"/>
      <c r="NC5" s="468"/>
      <c r="ND5" s="468"/>
      <c r="NE5" s="468"/>
      <c r="NF5" s="468"/>
      <c r="NG5" s="468" t="s">
        <v>4033</v>
      </c>
      <c r="NH5" s="468"/>
      <c r="NI5" s="468"/>
      <c r="NJ5" s="468"/>
      <c r="NK5" s="468"/>
      <c r="NL5" s="468"/>
      <c r="NM5" s="468"/>
      <c r="NN5" s="468"/>
      <c r="NO5" s="468"/>
      <c r="NP5" s="468"/>
      <c r="NQ5" s="468"/>
      <c r="NR5" s="468"/>
      <c r="NS5" s="468"/>
      <c r="NT5" s="468"/>
      <c r="NU5" s="468"/>
      <c r="NV5" s="468"/>
      <c r="NW5" s="468"/>
      <c r="NX5" s="468"/>
      <c r="NY5" s="468"/>
      <c r="NZ5" s="468"/>
      <c r="OA5" s="468"/>
      <c r="OB5" s="468"/>
      <c r="OC5" s="468"/>
      <c r="OD5" s="468"/>
      <c r="OE5" s="468"/>
      <c r="OF5" s="468"/>
      <c r="OG5" s="468"/>
      <c r="OH5" s="468"/>
      <c r="OI5" s="468"/>
      <c r="OJ5" s="468"/>
      <c r="OK5" s="468"/>
      <c r="OL5" s="468"/>
      <c r="OM5" s="468"/>
      <c r="ON5" s="468"/>
      <c r="OO5" s="468"/>
      <c r="OP5" s="468"/>
      <c r="OQ5" s="468"/>
      <c r="OR5" s="468"/>
      <c r="OS5" s="468"/>
      <c r="OT5" s="468"/>
      <c r="OU5" s="468"/>
      <c r="OV5" s="468"/>
      <c r="OW5" s="468"/>
      <c r="OX5" s="468"/>
      <c r="OY5" s="468"/>
      <c r="OZ5" s="468"/>
      <c r="PA5" s="468"/>
      <c r="PB5" s="468"/>
      <c r="PC5" s="468"/>
      <c r="PD5" s="468"/>
      <c r="PE5" s="468"/>
      <c r="PF5" s="468"/>
      <c r="PG5" s="468" t="s">
        <v>4034</v>
      </c>
      <c r="PH5" s="468"/>
      <c r="PI5" s="468"/>
      <c r="PJ5" s="468"/>
      <c r="PK5" s="468"/>
      <c r="PL5" s="468"/>
      <c r="PM5" s="468"/>
      <c r="PN5" s="468"/>
      <c r="PO5" s="468"/>
      <c r="PP5" s="468"/>
      <c r="PQ5" s="468"/>
      <c r="PR5" s="468"/>
      <c r="PS5" s="468"/>
      <c r="PT5" s="468"/>
      <c r="PU5" s="468"/>
      <c r="PV5" s="468"/>
      <c r="PW5" s="468"/>
      <c r="PX5" s="468"/>
      <c r="PY5" s="468"/>
      <c r="PZ5" s="468"/>
      <c r="QA5" s="468"/>
      <c r="QB5" s="468"/>
      <c r="QC5" s="468"/>
      <c r="QD5" s="468"/>
      <c r="QE5" s="468"/>
      <c r="QF5" s="468"/>
      <c r="QG5" s="468"/>
      <c r="QH5" s="468"/>
      <c r="QI5" s="468"/>
      <c r="QJ5" s="468"/>
      <c r="QK5" s="468"/>
      <c r="QL5" s="468"/>
      <c r="QM5" s="468"/>
      <c r="QN5" s="468"/>
      <c r="QO5" s="468"/>
      <c r="QP5" s="468"/>
      <c r="QQ5" s="468"/>
      <c r="QR5" s="468"/>
      <c r="QS5" s="468"/>
      <c r="QT5" s="468"/>
      <c r="QU5" s="468"/>
      <c r="QV5" s="468"/>
      <c r="QW5" s="468"/>
      <c r="QX5" s="468"/>
      <c r="QY5" s="468"/>
      <c r="QZ5" s="468"/>
      <c r="RA5" s="468"/>
      <c r="RB5" s="468"/>
      <c r="RC5" s="468"/>
      <c r="RD5" s="468"/>
      <c r="RE5" s="468"/>
      <c r="RF5" s="468"/>
      <c r="RG5" s="468" t="s">
        <v>4035</v>
      </c>
      <c r="RH5" s="468"/>
      <c r="RI5" s="468"/>
      <c r="RJ5" s="468"/>
      <c r="RK5" s="468"/>
      <c r="RL5" s="468"/>
      <c r="RM5" s="468"/>
      <c r="RN5" s="468"/>
      <c r="RO5" s="468"/>
      <c r="RP5" s="468"/>
      <c r="RQ5" s="468"/>
      <c r="RR5" s="468"/>
      <c r="RS5" s="468"/>
      <c r="RT5" s="468"/>
      <c r="RU5" s="468"/>
      <c r="RV5" s="468"/>
      <c r="RW5" s="468"/>
      <c r="RX5" s="468"/>
      <c r="RY5" s="468"/>
      <c r="RZ5" s="468"/>
      <c r="SA5" s="468"/>
      <c r="SB5" s="468"/>
      <c r="SC5" s="468"/>
      <c r="SD5" s="468"/>
      <c r="SE5" s="468"/>
      <c r="SF5" s="468"/>
      <c r="SG5" s="468"/>
      <c r="SH5" s="468"/>
      <c r="SI5" s="468"/>
      <c r="SJ5" s="468"/>
      <c r="SK5" s="468"/>
      <c r="SL5" s="468"/>
      <c r="SM5" s="468"/>
      <c r="SN5" s="468"/>
      <c r="SO5" s="468"/>
      <c r="SP5" s="468"/>
      <c r="SQ5" s="468"/>
      <c r="SR5" s="468"/>
      <c r="SS5" s="468"/>
      <c r="ST5" s="468"/>
      <c r="SU5" s="468"/>
      <c r="SV5" s="468"/>
      <c r="SW5" s="468"/>
      <c r="SX5" s="468"/>
      <c r="SY5" s="468"/>
      <c r="SZ5" s="468"/>
      <c r="TA5" s="468"/>
      <c r="TB5" s="468"/>
      <c r="TC5" s="468"/>
      <c r="TD5" s="468"/>
      <c r="TE5" s="468"/>
      <c r="TF5" s="468"/>
      <c r="TG5" s="468" t="s">
        <v>4036</v>
      </c>
      <c r="TH5" s="468"/>
      <c r="TI5" s="468"/>
      <c r="TJ5" s="468"/>
      <c r="TK5" s="468"/>
      <c r="TL5" s="468"/>
      <c r="TM5" s="468"/>
      <c r="TN5" s="468"/>
      <c r="TO5" s="468"/>
      <c r="TP5" s="468"/>
      <c r="TQ5" s="468"/>
      <c r="TR5" s="468"/>
      <c r="TS5" s="468"/>
      <c r="TT5" s="468"/>
      <c r="TU5" s="468"/>
      <c r="TV5" s="468"/>
      <c r="TW5" s="468"/>
      <c r="TX5" s="468"/>
      <c r="TY5" s="468"/>
      <c r="TZ5" s="468"/>
      <c r="UA5" s="468"/>
      <c r="UB5" s="468"/>
      <c r="UC5" s="468"/>
      <c r="UD5" s="468"/>
      <c r="UE5" s="468"/>
      <c r="UF5" s="468"/>
      <c r="UG5" s="468"/>
      <c r="UH5" s="468"/>
      <c r="UI5" s="468"/>
      <c r="UJ5" s="468"/>
      <c r="UK5" s="468"/>
      <c r="UL5" s="468"/>
      <c r="UM5" s="468"/>
      <c r="UN5" s="468"/>
      <c r="UO5" s="468"/>
      <c r="UP5" s="468"/>
      <c r="UQ5" s="468"/>
      <c r="UR5" s="468"/>
      <c r="US5" s="468"/>
      <c r="UT5" s="468"/>
      <c r="UU5" s="468"/>
      <c r="UV5" s="468"/>
      <c r="UW5" s="468"/>
      <c r="UX5" s="468"/>
      <c r="UY5" s="468"/>
      <c r="UZ5" s="468"/>
      <c r="VA5" s="468"/>
      <c r="VB5" s="468"/>
      <c r="VC5" s="468"/>
      <c r="VD5" s="468"/>
      <c r="VE5" s="468"/>
      <c r="VF5" s="468"/>
      <c r="VG5" s="468" t="s">
        <v>4037</v>
      </c>
      <c r="VH5" s="468"/>
      <c r="VI5" s="468"/>
      <c r="VJ5" s="468"/>
      <c r="VK5" s="468"/>
      <c r="VL5" s="468"/>
      <c r="VM5" s="468"/>
      <c r="VN5" s="468"/>
      <c r="VO5" s="468"/>
      <c r="VP5" s="468"/>
      <c r="VQ5" s="468"/>
      <c r="VR5" s="468"/>
      <c r="VS5" s="468"/>
      <c r="VT5" s="468"/>
      <c r="VU5" s="468"/>
      <c r="VV5" s="468"/>
      <c r="VW5" s="468"/>
      <c r="VX5" s="468"/>
      <c r="VY5" s="468"/>
      <c r="VZ5" s="468"/>
      <c r="WA5" s="468"/>
      <c r="WB5" s="468"/>
      <c r="WC5" s="468"/>
      <c r="WD5" s="468"/>
      <c r="WE5" s="468"/>
      <c r="WF5" s="468"/>
      <c r="WG5" s="468"/>
      <c r="WH5" s="468"/>
      <c r="WI5" s="468"/>
      <c r="WJ5" s="468"/>
      <c r="WK5" s="468"/>
      <c r="WL5" s="468"/>
      <c r="WM5" s="468"/>
      <c r="WN5" s="468"/>
      <c r="WO5" s="468"/>
      <c r="WP5" s="468"/>
      <c r="WQ5" s="468"/>
      <c r="WR5" s="468"/>
      <c r="WS5" s="468"/>
      <c r="WT5" s="468"/>
      <c r="WU5" s="468"/>
      <c r="WV5" s="468"/>
      <c r="WW5" s="468"/>
      <c r="WX5" s="468"/>
      <c r="WY5" s="468"/>
      <c r="WZ5" s="468"/>
      <c r="XA5" s="468"/>
      <c r="XB5" s="468"/>
      <c r="XC5" s="468"/>
      <c r="XD5" s="468"/>
      <c r="XE5" s="468"/>
      <c r="XF5" s="468"/>
      <c r="XG5" s="468" t="s">
        <v>4038</v>
      </c>
      <c r="XH5" s="468"/>
      <c r="XI5" s="468"/>
      <c r="XJ5" s="468"/>
      <c r="XK5" s="468"/>
      <c r="XL5" s="468"/>
      <c r="XM5" s="468"/>
      <c r="XN5" s="468"/>
      <c r="XO5" s="468" t="s">
        <v>4039</v>
      </c>
      <c r="XP5" s="468"/>
      <c r="XQ5" s="468"/>
      <c r="XR5" s="468"/>
      <c r="XS5" s="468"/>
      <c r="XT5" s="468"/>
      <c r="XU5" s="468" t="s">
        <v>4040</v>
      </c>
      <c r="XV5" s="468"/>
      <c r="XW5" s="468"/>
      <c r="XX5" s="468"/>
      <c r="XY5" s="468"/>
      <c r="XZ5" s="468"/>
      <c r="YA5" s="212" t="s">
        <v>4041</v>
      </c>
      <c r="YB5" s="212"/>
      <c r="YC5" s="468" t="s">
        <v>4042</v>
      </c>
      <c r="YD5" s="468"/>
      <c r="YE5" s="468" t="s">
        <v>4043</v>
      </c>
      <c r="YF5" s="468"/>
      <c r="YG5" s="468"/>
      <c r="YH5" s="468"/>
      <c r="YI5" s="468"/>
      <c r="YJ5" s="468"/>
      <c r="YK5" s="212"/>
      <c r="YL5" s="468" t="s">
        <v>128</v>
      </c>
      <c r="YM5" s="468"/>
      <c r="YN5" s="468"/>
      <c r="YO5" s="468"/>
      <c r="YP5" s="468"/>
      <c r="YQ5" s="468"/>
      <c r="YR5" s="468"/>
      <c r="YS5" s="468"/>
      <c r="YT5" s="468"/>
      <c r="YU5" s="468"/>
      <c r="YV5" s="468"/>
      <c r="YW5" s="468"/>
      <c r="YX5" s="468"/>
      <c r="YY5" s="468"/>
      <c r="YZ5" s="468"/>
      <c r="ZA5" s="468"/>
      <c r="ZB5" s="468"/>
      <c r="ZC5" s="468"/>
      <c r="ZD5" s="468"/>
      <c r="ZE5" s="468"/>
      <c r="ZF5" s="468"/>
      <c r="ZG5" s="468"/>
      <c r="ZH5" s="468"/>
      <c r="ZI5" s="468"/>
      <c r="ZJ5" s="468"/>
      <c r="ZK5" s="468"/>
      <c r="ZL5" s="468"/>
      <c r="ZM5" s="468"/>
      <c r="ZN5" s="468"/>
      <c r="ZO5" s="468"/>
      <c r="ZP5" s="468"/>
      <c r="ZQ5" s="468"/>
      <c r="ZR5" s="468"/>
      <c r="ZS5" s="468"/>
      <c r="ZT5" s="468"/>
      <c r="ZU5" s="468"/>
      <c r="ZV5" s="468"/>
      <c r="ZW5" s="468"/>
      <c r="ZX5" s="468"/>
      <c r="ZY5" s="468"/>
      <c r="ZZ5" s="468"/>
      <c r="AAA5" s="468"/>
      <c r="AAB5" s="468"/>
      <c r="AAC5" s="468"/>
      <c r="AAD5" s="468"/>
      <c r="AAE5" s="468"/>
      <c r="AAF5" s="468"/>
      <c r="AAG5" s="468"/>
      <c r="AAH5" s="468"/>
      <c r="AAI5" s="468"/>
      <c r="AAJ5" s="468"/>
      <c r="AAK5" s="468"/>
      <c r="AAL5" s="468" t="s">
        <v>129</v>
      </c>
      <c r="AAM5" s="468"/>
      <c r="AAN5" s="468"/>
      <c r="AAO5" s="468"/>
      <c r="AAP5" s="468"/>
      <c r="AAQ5" s="468"/>
      <c r="AAR5" s="468"/>
      <c r="AAS5" s="468"/>
      <c r="AAT5" s="468"/>
      <c r="AAU5" s="468"/>
      <c r="AAV5" s="468"/>
      <c r="AAW5" s="468"/>
      <c r="AAX5" s="468"/>
      <c r="AAY5" s="468"/>
      <c r="AAZ5" s="468"/>
      <c r="ABA5" s="468"/>
      <c r="ABB5" s="468"/>
      <c r="ABC5" s="468"/>
      <c r="ABD5" s="468"/>
      <c r="ABE5" s="468"/>
      <c r="ABF5" s="468"/>
      <c r="ABG5" s="468"/>
      <c r="ABH5" s="468"/>
      <c r="ABI5" s="468"/>
      <c r="ABJ5" s="468"/>
      <c r="ABK5" s="468"/>
      <c r="ABL5" s="468"/>
      <c r="ABM5" s="468"/>
      <c r="ABN5" s="468"/>
      <c r="ABO5" s="468"/>
      <c r="ABP5" s="468"/>
      <c r="ABQ5" s="468"/>
      <c r="ABR5" s="468"/>
      <c r="ABS5" s="468"/>
      <c r="ABT5" s="468"/>
      <c r="ABU5" s="468"/>
      <c r="ABV5" s="468"/>
      <c r="ABW5" s="468"/>
      <c r="ABX5" s="468"/>
      <c r="ABY5" s="468"/>
      <c r="ABZ5" s="468"/>
      <c r="ACA5" s="468"/>
      <c r="ACB5" s="468"/>
      <c r="ACC5" s="468"/>
      <c r="ACD5" s="468"/>
      <c r="ACE5" s="468"/>
      <c r="ACF5" s="468"/>
      <c r="ACG5" s="468"/>
      <c r="ACH5" s="468"/>
      <c r="ACI5" s="468"/>
      <c r="ACJ5" s="468"/>
      <c r="ACK5" s="468"/>
      <c r="ACL5" s="468" t="s">
        <v>130</v>
      </c>
      <c r="ACM5" s="468"/>
      <c r="ACN5" s="468"/>
      <c r="ACO5" s="468"/>
      <c r="ACP5" s="468"/>
      <c r="ACQ5" s="468"/>
      <c r="ACR5" s="468"/>
      <c r="ACS5" s="468"/>
      <c r="ACT5" s="468"/>
      <c r="ACU5" s="468"/>
      <c r="ACV5" s="468"/>
      <c r="ACW5" s="468"/>
      <c r="ACX5" s="468"/>
      <c r="ACY5" s="468"/>
      <c r="ACZ5" s="468"/>
      <c r="ADA5" s="468"/>
      <c r="ADB5" s="468"/>
      <c r="ADC5" s="468"/>
      <c r="ADD5" s="468"/>
      <c r="ADE5" s="468"/>
      <c r="ADF5" s="468"/>
      <c r="ADG5" s="468"/>
      <c r="ADH5" s="468"/>
      <c r="ADI5" s="468"/>
      <c r="ADJ5" s="468"/>
      <c r="ADK5" s="468"/>
      <c r="ADL5" s="468"/>
      <c r="ADM5" s="468"/>
      <c r="ADN5" s="468"/>
      <c r="ADO5" s="468"/>
      <c r="ADP5" s="468"/>
      <c r="ADQ5" s="468"/>
      <c r="ADR5" s="468"/>
      <c r="ADS5" s="468"/>
      <c r="ADT5" s="468"/>
      <c r="ADU5" s="468"/>
      <c r="ADV5" s="468"/>
      <c r="ADW5" s="468"/>
      <c r="ADX5" s="468"/>
      <c r="ADY5" s="468"/>
      <c r="ADZ5" s="468"/>
      <c r="AEA5" s="468"/>
      <c r="AEB5" s="468"/>
      <c r="AEC5" s="468"/>
      <c r="AED5" s="468"/>
      <c r="AEE5" s="468"/>
      <c r="AEF5" s="468"/>
      <c r="AEG5" s="468"/>
      <c r="AEH5" s="468"/>
      <c r="AEI5" s="468"/>
      <c r="AEJ5" s="468"/>
      <c r="AEK5" s="468"/>
      <c r="AEL5" s="468" t="s">
        <v>128</v>
      </c>
      <c r="AEM5" s="468"/>
      <c r="AEN5" s="468"/>
      <c r="AEO5" s="468"/>
      <c r="AEP5" s="468"/>
      <c r="AEQ5" s="468"/>
      <c r="AER5" s="468"/>
      <c r="AES5" s="468"/>
      <c r="AET5" s="468"/>
      <c r="AEU5" s="468"/>
      <c r="AEV5" s="468"/>
      <c r="AEW5" s="468"/>
      <c r="AEX5" s="468"/>
      <c r="AEY5" s="468"/>
      <c r="AEZ5" s="468"/>
      <c r="AFA5" s="468"/>
      <c r="AFB5" s="468"/>
      <c r="AFC5" s="468"/>
      <c r="AFD5" s="468"/>
      <c r="AFE5" s="468"/>
      <c r="AFF5" s="468"/>
      <c r="AFG5" s="468"/>
      <c r="AFH5" s="468"/>
      <c r="AFI5" s="468"/>
      <c r="AFJ5" s="468"/>
      <c r="AFK5" s="468"/>
      <c r="AFL5" s="468"/>
      <c r="AFM5" s="468"/>
      <c r="AFN5" s="468"/>
      <c r="AFO5" s="468"/>
      <c r="AFP5" s="468"/>
      <c r="AFQ5" s="468"/>
      <c r="AFR5" s="468"/>
      <c r="AFS5" s="468"/>
      <c r="AFT5" s="468"/>
      <c r="AFU5" s="468"/>
      <c r="AFV5" s="468"/>
      <c r="AFW5" s="468"/>
      <c r="AFX5" s="468"/>
      <c r="AFY5" s="468"/>
      <c r="AFZ5" s="468"/>
      <c r="AGA5" s="468"/>
      <c r="AGB5" s="468"/>
      <c r="AGC5" s="468"/>
      <c r="AGD5" s="468"/>
      <c r="AGE5" s="468"/>
      <c r="AGF5" s="468"/>
      <c r="AGG5" s="468"/>
      <c r="AGH5" s="468"/>
      <c r="AGI5" s="468"/>
      <c r="AGJ5" s="468"/>
      <c r="AGK5" s="468"/>
      <c r="AGL5" s="468" t="s">
        <v>129</v>
      </c>
      <c r="AGM5" s="468"/>
      <c r="AGN5" s="468"/>
      <c r="AGO5" s="468"/>
      <c r="AGP5" s="468"/>
      <c r="AGQ5" s="468"/>
      <c r="AGR5" s="468"/>
      <c r="AGS5" s="468"/>
      <c r="AGT5" s="468"/>
      <c r="AGU5" s="468"/>
      <c r="AGV5" s="468"/>
      <c r="AGW5" s="468"/>
      <c r="AGX5" s="468"/>
      <c r="AGY5" s="468"/>
      <c r="AGZ5" s="468"/>
      <c r="AHA5" s="468"/>
      <c r="AHB5" s="468"/>
      <c r="AHC5" s="468"/>
      <c r="AHD5" s="468"/>
      <c r="AHE5" s="468"/>
      <c r="AHF5" s="468"/>
      <c r="AHG5" s="468"/>
      <c r="AHH5" s="468"/>
      <c r="AHI5" s="468"/>
      <c r="AHJ5" s="468"/>
      <c r="AHK5" s="468"/>
      <c r="AHL5" s="468"/>
      <c r="AHM5" s="468"/>
      <c r="AHN5" s="468"/>
      <c r="AHO5" s="468"/>
      <c r="AHP5" s="468"/>
      <c r="AHQ5" s="468"/>
      <c r="AHR5" s="468"/>
      <c r="AHS5" s="468"/>
      <c r="AHT5" s="468"/>
      <c r="AHU5" s="468"/>
      <c r="AHV5" s="468"/>
      <c r="AHW5" s="468"/>
      <c r="AHX5" s="468"/>
      <c r="AHY5" s="468"/>
      <c r="AHZ5" s="468"/>
      <c r="AIA5" s="468"/>
      <c r="AIB5" s="468"/>
      <c r="AIC5" s="468"/>
      <c r="AID5" s="468"/>
      <c r="AIE5" s="468"/>
      <c r="AIF5" s="468"/>
      <c r="AIG5" s="468"/>
      <c r="AIH5" s="468"/>
      <c r="AII5" s="468"/>
      <c r="AIJ5" s="468"/>
      <c r="AIK5" s="468"/>
      <c r="AIL5" s="468" t="s">
        <v>130</v>
      </c>
      <c r="AIM5" s="468"/>
      <c r="AIN5" s="468"/>
      <c r="AIO5" s="468"/>
      <c r="AIP5" s="468"/>
      <c r="AIQ5" s="468"/>
      <c r="AIR5" s="468"/>
      <c r="AIS5" s="468"/>
      <c r="AIT5" s="468"/>
      <c r="AIU5" s="468"/>
      <c r="AIV5" s="468"/>
      <c r="AIW5" s="468"/>
      <c r="AIX5" s="468"/>
      <c r="AIY5" s="468"/>
      <c r="AIZ5" s="468"/>
      <c r="AJA5" s="468"/>
      <c r="AJB5" s="468"/>
      <c r="AJC5" s="468"/>
      <c r="AJD5" s="468"/>
      <c r="AJE5" s="468"/>
      <c r="AJF5" s="468"/>
      <c r="AJG5" s="468"/>
      <c r="AJH5" s="468"/>
      <c r="AJI5" s="468"/>
      <c r="AJJ5" s="468"/>
      <c r="AJK5" s="468"/>
      <c r="AJL5" s="468"/>
      <c r="AJM5" s="468"/>
      <c r="AJN5" s="468"/>
      <c r="AJO5" s="468"/>
      <c r="AJP5" s="468"/>
      <c r="AJQ5" s="468"/>
      <c r="AJR5" s="468"/>
      <c r="AJS5" s="468"/>
      <c r="AJT5" s="468"/>
      <c r="AJU5" s="468"/>
      <c r="AJV5" s="468"/>
      <c r="AJW5" s="468"/>
      <c r="AJX5" s="468"/>
      <c r="AJY5" s="468"/>
      <c r="AJZ5" s="468"/>
      <c r="AKA5" s="468"/>
      <c r="AKB5" s="468"/>
      <c r="AKC5" s="468"/>
      <c r="AKD5" s="468"/>
      <c r="AKE5" s="468"/>
      <c r="AKF5" s="468"/>
      <c r="AKG5" s="468"/>
      <c r="AKH5" s="468"/>
      <c r="AKI5" s="468"/>
      <c r="AKJ5" s="468"/>
      <c r="AKK5" s="468"/>
      <c r="AKL5" s="468" t="s">
        <v>83</v>
      </c>
      <c r="AKM5" s="468"/>
      <c r="AKN5" s="468"/>
      <c r="AKO5" s="468"/>
      <c r="AKP5" s="468"/>
      <c r="AKQ5" s="468"/>
      <c r="AKR5" s="468"/>
      <c r="AKS5" s="468"/>
      <c r="AKT5" s="468"/>
      <c r="AKU5" s="468"/>
      <c r="AKV5" s="468"/>
      <c r="AKW5" s="468"/>
      <c r="AKX5" s="468"/>
      <c r="AKY5" s="468"/>
      <c r="AKZ5" s="468"/>
      <c r="ALA5" s="468"/>
      <c r="ALB5" s="468"/>
      <c r="ALC5" s="468"/>
      <c r="ALD5" s="468"/>
      <c r="ALE5" s="468"/>
      <c r="ALF5" s="468"/>
      <c r="ALG5" s="468"/>
      <c r="ALH5" s="468"/>
      <c r="ALI5" s="468"/>
      <c r="ALJ5" s="468"/>
      <c r="ALK5" s="468"/>
      <c r="ALL5" s="468"/>
      <c r="ALM5" s="468"/>
      <c r="ALN5" s="468"/>
      <c r="ALO5" s="468"/>
      <c r="ALP5" s="468"/>
      <c r="ALQ5" s="468"/>
      <c r="ALR5" s="468"/>
      <c r="ALS5" s="468"/>
      <c r="ALT5" s="468"/>
      <c r="ALU5" s="468"/>
      <c r="ALV5" s="468"/>
      <c r="ALW5" s="468"/>
      <c r="ALX5" s="468"/>
      <c r="ALY5" s="468"/>
      <c r="ALZ5" s="468"/>
      <c r="AMA5" s="468"/>
      <c r="AMB5" s="468"/>
      <c r="AMC5" s="468"/>
      <c r="AMD5" s="468"/>
      <c r="AME5" s="468"/>
      <c r="AMF5" s="468"/>
      <c r="AMG5" s="468"/>
      <c r="AMH5" s="468"/>
      <c r="AMI5" s="468"/>
      <c r="AMJ5" s="468"/>
      <c r="AMK5" s="468"/>
      <c r="AML5" s="468" t="s">
        <v>83</v>
      </c>
      <c r="AMM5" s="468"/>
      <c r="AMN5" s="468"/>
      <c r="AMO5" s="468"/>
      <c r="AMP5" s="468"/>
      <c r="AMQ5" s="468"/>
      <c r="AMR5" s="468"/>
      <c r="AMS5" s="468"/>
      <c r="AMT5" s="468"/>
      <c r="AMU5" s="468"/>
      <c r="AMV5" s="468"/>
      <c r="AMW5" s="468"/>
      <c r="AMX5" s="468"/>
      <c r="AMY5" s="468"/>
      <c r="AMZ5" s="468"/>
      <c r="ANA5" s="468"/>
      <c r="ANB5" s="468"/>
      <c r="ANC5" s="468"/>
      <c r="AND5" s="468"/>
      <c r="ANE5" s="468"/>
      <c r="ANF5" s="468"/>
      <c r="ANG5" s="468"/>
      <c r="ANH5" s="468"/>
      <c r="ANI5" s="468"/>
      <c r="ANJ5" s="468"/>
      <c r="ANK5" s="468"/>
      <c r="ANL5" s="468"/>
      <c r="ANM5" s="468"/>
      <c r="ANN5" s="468"/>
      <c r="ANO5" s="468"/>
      <c r="ANP5" s="468"/>
      <c r="ANQ5" s="468"/>
      <c r="ANR5" s="468"/>
      <c r="ANS5" s="468"/>
      <c r="ANT5" s="468"/>
      <c r="ANU5" s="468"/>
      <c r="ANV5" s="468"/>
      <c r="ANW5" s="468"/>
      <c r="ANX5" s="468"/>
      <c r="ANY5" s="468"/>
      <c r="ANZ5" s="468"/>
      <c r="AOA5" s="468"/>
      <c r="AOB5" s="468"/>
      <c r="AOC5" s="468"/>
      <c r="AOD5" s="468"/>
      <c r="AOE5" s="468"/>
      <c r="AOF5" s="468"/>
      <c r="AOG5" s="468"/>
      <c r="AOH5" s="468"/>
      <c r="AOI5" s="468"/>
      <c r="AOJ5" s="468"/>
      <c r="AOK5" s="468"/>
      <c r="AOL5" s="468" t="s">
        <v>4044</v>
      </c>
      <c r="AOM5" s="470"/>
      <c r="AON5" s="470"/>
      <c r="AOO5" s="470"/>
      <c r="AOP5" s="470"/>
      <c r="AOQ5" s="470"/>
      <c r="AOR5" s="470"/>
      <c r="AOS5" s="470"/>
      <c r="AOT5" s="470"/>
      <c r="AOU5" s="470"/>
      <c r="AOV5" s="470"/>
      <c r="AOW5" s="470"/>
      <c r="AOX5" s="470"/>
      <c r="AOY5" s="470"/>
      <c r="AOZ5" s="470"/>
      <c r="APA5" s="470"/>
      <c r="APB5" s="470"/>
      <c r="APC5" s="470"/>
      <c r="APD5" s="470"/>
      <c r="APE5" s="470"/>
      <c r="APF5" s="470"/>
      <c r="APG5" s="470"/>
      <c r="APH5" s="470"/>
      <c r="API5" s="470"/>
      <c r="APJ5" s="470"/>
      <c r="APK5" s="470"/>
      <c r="APL5" s="470"/>
      <c r="APM5" s="470"/>
      <c r="APN5" s="470"/>
      <c r="APO5" s="470"/>
      <c r="APP5" s="470"/>
      <c r="APQ5" s="470"/>
      <c r="APR5" s="470"/>
      <c r="APS5" s="470"/>
      <c r="APT5" s="470"/>
      <c r="APU5" s="470"/>
      <c r="APV5" s="470"/>
      <c r="APW5" s="470"/>
      <c r="APX5" s="470"/>
      <c r="APY5" s="470"/>
      <c r="APZ5" s="470"/>
      <c r="AQA5" s="470"/>
      <c r="AQB5" s="470"/>
      <c r="AQC5" s="470"/>
      <c r="AQD5" s="470"/>
      <c r="AQE5" s="470"/>
      <c r="AQF5" s="470"/>
      <c r="AQG5" s="470"/>
      <c r="AQH5" s="470"/>
      <c r="AQI5" s="470"/>
      <c r="AQJ5" s="470"/>
      <c r="AQK5" s="470"/>
      <c r="AQL5" s="470"/>
      <c r="AQM5" s="468" t="s">
        <v>4045</v>
      </c>
      <c r="AQN5" s="470"/>
      <c r="AQO5" s="470"/>
      <c r="AQP5" s="470"/>
      <c r="AQQ5" s="470"/>
      <c r="AQR5" s="470"/>
      <c r="AQS5" s="470"/>
      <c r="AQT5" s="470"/>
      <c r="AQU5" s="470"/>
      <c r="AQV5" s="470"/>
      <c r="AQW5" s="470"/>
      <c r="AQX5" s="470"/>
      <c r="AQY5" s="470"/>
      <c r="AQZ5" s="470"/>
      <c r="ARA5" s="470"/>
      <c r="ARB5" s="470"/>
      <c r="ARC5" s="470"/>
      <c r="ARD5" s="470"/>
      <c r="ARE5" s="470"/>
      <c r="ARF5" s="470"/>
      <c r="ARG5" s="470"/>
      <c r="ARH5" s="470"/>
      <c r="ARI5" s="470"/>
      <c r="ARJ5" s="470"/>
      <c r="ARK5" s="470"/>
      <c r="ARL5" s="470"/>
      <c r="ARM5" s="470"/>
      <c r="ARN5" s="470"/>
      <c r="ARO5" s="470"/>
      <c r="ARP5" s="470"/>
      <c r="ARQ5" s="470"/>
      <c r="ARR5" s="470"/>
      <c r="ARS5" s="470"/>
      <c r="ART5" s="470"/>
      <c r="ARU5" s="470"/>
      <c r="ARV5" s="470"/>
      <c r="ARW5" s="470"/>
      <c r="ARX5" s="470"/>
      <c r="ARY5" s="470"/>
      <c r="ARZ5" s="470"/>
      <c r="ASA5" s="470"/>
      <c r="ASB5" s="470"/>
      <c r="ASC5" s="470"/>
      <c r="ASD5" s="470"/>
      <c r="ASE5" s="470"/>
      <c r="ASF5" s="470"/>
      <c r="ASG5" s="470"/>
      <c r="ASH5" s="470"/>
      <c r="ASI5" s="470"/>
      <c r="ASJ5" s="470"/>
      <c r="ASK5" s="470"/>
      <c r="ASL5" s="470"/>
      <c r="ASM5" s="470"/>
      <c r="ASN5" s="468" t="s">
        <v>4046</v>
      </c>
      <c r="ASO5" s="468"/>
      <c r="ASP5" s="468"/>
      <c r="ASQ5" s="468"/>
      <c r="ASR5" s="468"/>
      <c r="ASS5" s="468"/>
      <c r="AST5" s="468"/>
      <c r="ASU5" s="468"/>
      <c r="ASV5" s="468"/>
      <c r="ASW5" s="468"/>
      <c r="ASX5" s="468"/>
      <c r="ASY5" s="468"/>
      <c r="ASZ5" s="468"/>
      <c r="ATA5" s="468"/>
      <c r="ATB5" s="468"/>
      <c r="ATC5" s="468"/>
      <c r="ATD5" s="468"/>
      <c r="ATE5" s="468"/>
      <c r="ATF5" s="468"/>
      <c r="ATG5" s="468"/>
      <c r="ATH5" s="468"/>
      <c r="ATI5" s="468"/>
      <c r="ATJ5" s="468"/>
      <c r="ATK5" s="468"/>
      <c r="ATL5" s="468"/>
      <c r="ATM5" s="468"/>
      <c r="ATN5" s="468"/>
      <c r="ATO5" s="468"/>
      <c r="ATP5" s="468"/>
      <c r="ATQ5" s="468"/>
      <c r="ATR5" s="468"/>
      <c r="ATS5" s="468"/>
      <c r="ATT5" s="468"/>
      <c r="ATU5" s="468"/>
      <c r="ATV5" s="468"/>
      <c r="ATW5" s="468"/>
      <c r="ATX5" s="468"/>
      <c r="ATY5" s="468"/>
      <c r="ATZ5" s="468"/>
      <c r="AUA5" s="468"/>
      <c r="AUB5" s="468"/>
      <c r="AUC5" s="468"/>
      <c r="AUD5" s="468"/>
      <c r="AUE5" s="468"/>
      <c r="AUF5" s="468"/>
      <c r="AUG5" s="468"/>
      <c r="AUH5" s="468"/>
      <c r="AUI5" s="468"/>
      <c r="AUJ5" s="468"/>
      <c r="AUK5" s="468"/>
      <c r="AUL5" s="468"/>
      <c r="AUM5" s="468"/>
      <c r="AUN5" s="468"/>
      <c r="AUO5" s="468" t="s">
        <v>4047</v>
      </c>
      <c r="AUP5" s="468"/>
      <c r="AUQ5" s="468"/>
      <c r="AUR5" s="468"/>
      <c r="AUS5" s="468"/>
      <c r="AUT5" s="468"/>
      <c r="AUU5" s="468"/>
      <c r="AUV5" s="468"/>
      <c r="AUW5" s="468"/>
      <c r="AUX5" s="468"/>
      <c r="AUY5" s="468"/>
      <c r="AUZ5" s="468"/>
      <c r="AVA5" s="468"/>
      <c r="AVB5" s="468"/>
      <c r="AVC5" s="468"/>
      <c r="AVD5" s="468"/>
      <c r="AVE5" s="468"/>
      <c r="AVF5" s="468"/>
      <c r="AVG5" s="468"/>
      <c r="AVH5" s="468"/>
      <c r="AVI5" s="468"/>
      <c r="AVJ5" s="468"/>
      <c r="AVK5" s="468"/>
      <c r="AVL5" s="468"/>
      <c r="AVM5" s="468"/>
      <c r="AVN5" s="468"/>
      <c r="AVO5" s="468"/>
      <c r="AVP5" s="468"/>
      <c r="AVQ5" s="468"/>
      <c r="AVR5" s="468"/>
      <c r="AVS5" s="468"/>
      <c r="AVT5" s="468"/>
      <c r="AVU5" s="468"/>
      <c r="AVV5" s="468"/>
      <c r="AVW5" s="468"/>
      <c r="AVX5" s="468"/>
      <c r="AVY5" s="468"/>
      <c r="AVZ5" s="468"/>
      <c r="AWA5" s="468"/>
      <c r="AWB5" s="468"/>
      <c r="AWC5" s="468"/>
      <c r="AWD5" s="468"/>
      <c r="AWE5" s="468"/>
      <c r="AWF5" s="468"/>
      <c r="AWG5" s="468"/>
      <c r="AWH5" s="468"/>
      <c r="AWI5" s="468"/>
      <c r="AWJ5" s="468"/>
      <c r="AWK5" s="468"/>
      <c r="AWL5" s="468"/>
      <c r="AWM5" s="468"/>
      <c r="AWN5" s="468"/>
      <c r="AWO5" s="468"/>
      <c r="AWP5" s="468" t="s">
        <v>4048</v>
      </c>
      <c r="AWQ5" s="468"/>
      <c r="AWR5" s="468"/>
      <c r="AWS5" s="468"/>
      <c r="AWT5" s="468"/>
      <c r="AWU5" s="468"/>
      <c r="AWV5" s="468"/>
      <c r="AWW5" s="468"/>
      <c r="AWX5" s="468"/>
      <c r="AWY5" s="468"/>
      <c r="AWZ5" s="468"/>
      <c r="AXA5" s="468"/>
      <c r="AXB5" s="468"/>
      <c r="AXC5" s="468"/>
      <c r="AXD5" s="468"/>
      <c r="AXE5" s="468"/>
      <c r="AXF5" s="468"/>
      <c r="AXG5" s="468"/>
      <c r="AXH5" s="468"/>
      <c r="AXI5" s="468"/>
      <c r="AXJ5" s="468"/>
      <c r="AXK5" s="468"/>
      <c r="AXL5" s="468"/>
      <c r="AXM5" s="468"/>
      <c r="AXN5" s="468"/>
      <c r="AXO5" s="468"/>
      <c r="AXP5" s="468"/>
      <c r="AXQ5" s="468"/>
      <c r="AXR5" s="468"/>
      <c r="AXS5" s="468"/>
      <c r="AXT5" s="468"/>
      <c r="AXU5" s="468"/>
      <c r="AXV5" s="468"/>
      <c r="AXW5" s="468"/>
      <c r="AXX5" s="468"/>
      <c r="AXY5" s="468"/>
      <c r="AXZ5" s="468"/>
      <c r="AYA5" s="468"/>
      <c r="AYB5" s="468"/>
      <c r="AYC5" s="468"/>
      <c r="AYD5" s="468"/>
      <c r="AYE5" s="468"/>
      <c r="AYF5" s="468"/>
      <c r="AYG5" s="468"/>
      <c r="AYH5" s="468"/>
      <c r="AYI5" s="468"/>
      <c r="AYJ5" s="468"/>
      <c r="AYK5" s="468"/>
      <c r="AYL5" s="468"/>
      <c r="AYM5" s="468"/>
      <c r="AYN5" s="468"/>
      <c r="AYO5" s="468"/>
      <c r="AYP5" s="468"/>
      <c r="AYQ5" s="468" t="s">
        <v>4049</v>
      </c>
      <c r="AYR5" s="468"/>
      <c r="AYS5" s="468"/>
      <c r="AYT5" s="468"/>
      <c r="AYU5" s="468"/>
      <c r="AYV5" s="468"/>
      <c r="AYW5" s="468"/>
      <c r="AYX5" s="468"/>
      <c r="AYY5" s="468"/>
      <c r="AYZ5" s="468"/>
      <c r="AZA5" s="468"/>
      <c r="AZB5" s="468"/>
      <c r="AZC5" s="468"/>
      <c r="AZD5" s="468"/>
      <c r="AZE5" s="468"/>
      <c r="AZF5" s="468"/>
      <c r="AZG5" s="468"/>
      <c r="AZH5" s="468"/>
      <c r="AZI5" s="468"/>
      <c r="AZJ5" s="468"/>
      <c r="AZK5" s="468"/>
      <c r="AZL5" s="468"/>
      <c r="AZM5" s="468"/>
      <c r="AZN5" s="468"/>
      <c r="AZO5" s="468"/>
      <c r="AZP5" s="468"/>
      <c r="AZQ5" s="468"/>
      <c r="AZR5" s="468"/>
      <c r="AZS5" s="468"/>
      <c r="AZT5" s="468"/>
      <c r="AZU5" s="468"/>
      <c r="AZV5" s="468"/>
      <c r="AZW5" s="468"/>
      <c r="AZX5" s="468"/>
      <c r="AZY5" s="468"/>
      <c r="AZZ5" s="468"/>
      <c r="BAA5" s="468"/>
      <c r="BAB5" s="468"/>
      <c r="BAC5" s="468"/>
      <c r="BAD5" s="468"/>
      <c r="BAE5" s="468"/>
      <c r="BAF5" s="468"/>
      <c r="BAG5" s="468"/>
      <c r="BAH5" s="468"/>
      <c r="BAI5" s="468"/>
      <c r="BAJ5" s="468"/>
      <c r="BAK5" s="468"/>
      <c r="BAL5" s="468"/>
      <c r="BAM5" s="468"/>
      <c r="BAN5" s="468"/>
      <c r="BAO5" s="468"/>
      <c r="BAP5" s="468"/>
      <c r="BAQ5" s="468"/>
      <c r="BAR5" s="468" t="s">
        <v>4050</v>
      </c>
      <c r="BAS5" s="468"/>
      <c r="BAT5" s="468"/>
      <c r="BAU5" s="468"/>
      <c r="BAV5" s="468"/>
      <c r="BAW5" s="468"/>
      <c r="BAX5" s="468"/>
      <c r="BAY5" s="468"/>
      <c r="BAZ5" s="468"/>
      <c r="BBA5" s="468"/>
      <c r="BBB5" s="468"/>
      <c r="BBC5" s="468"/>
      <c r="BBD5" s="468"/>
      <c r="BBE5" s="468"/>
      <c r="BBF5" s="468"/>
      <c r="BBG5" s="468"/>
      <c r="BBH5" s="468"/>
      <c r="BBI5" s="468"/>
      <c r="BBJ5" s="468"/>
      <c r="BBK5" s="468"/>
      <c r="BBL5" s="468"/>
      <c r="BBM5" s="468"/>
      <c r="BBN5" s="468"/>
      <c r="BBO5" s="468"/>
      <c r="BBP5" s="468"/>
      <c r="BBQ5" s="468"/>
      <c r="BBR5" s="468"/>
      <c r="BBS5" s="468"/>
      <c r="BBT5" s="468"/>
      <c r="BBU5" s="468"/>
      <c r="BBV5" s="468"/>
      <c r="BBW5" s="468"/>
      <c r="BBX5" s="468"/>
      <c r="BBY5" s="468"/>
      <c r="BBZ5" s="468"/>
      <c r="BCA5" s="468"/>
      <c r="BCB5" s="468"/>
      <c r="BCC5" s="468"/>
      <c r="BCD5" s="468"/>
      <c r="BCE5" s="468"/>
      <c r="BCF5" s="468"/>
      <c r="BCG5" s="468"/>
      <c r="BCH5" s="468"/>
      <c r="BCI5" s="468"/>
      <c r="BCJ5" s="468"/>
      <c r="BCK5" s="468"/>
      <c r="BCL5" s="468"/>
      <c r="BCM5" s="468"/>
      <c r="BCN5" s="468"/>
      <c r="BCO5" s="468"/>
      <c r="BCP5" s="468"/>
      <c r="BCQ5" s="468"/>
      <c r="BCR5" s="468"/>
      <c r="BCS5" s="468" t="s">
        <v>4051</v>
      </c>
      <c r="BCT5" s="468"/>
      <c r="BCU5" s="468"/>
      <c r="BCV5" s="468"/>
      <c r="BCW5" s="468"/>
      <c r="BCX5" s="468"/>
      <c r="BCY5" s="468"/>
      <c r="BCZ5" s="468"/>
      <c r="BDA5" s="468"/>
      <c r="BDB5" s="468"/>
      <c r="BDC5" s="468"/>
      <c r="BDD5" s="468"/>
      <c r="BDE5" s="468"/>
      <c r="BDF5" s="468"/>
      <c r="BDG5" s="468"/>
      <c r="BDH5" s="468"/>
      <c r="BDI5" s="468"/>
      <c r="BDJ5" s="468"/>
      <c r="BDK5" s="468"/>
      <c r="BDL5" s="468"/>
      <c r="BDM5" s="468"/>
      <c r="BDN5" s="468"/>
      <c r="BDO5" s="468"/>
      <c r="BDP5" s="468"/>
      <c r="BDQ5" s="468"/>
      <c r="BDR5" s="468"/>
      <c r="BDS5" s="468"/>
      <c r="BDT5" s="468"/>
      <c r="BDU5" s="468"/>
      <c r="BDV5" s="468"/>
      <c r="BDW5" s="468"/>
      <c r="BDX5" s="468"/>
      <c r="BDY5" s="468"/>
      <c r="BDZ5" s="468"/>
      <c r="BEA5" s="468"/>
      <c r="BEB5" s="468"/>
      <c r="BEC5" s="468"/>
      <c r="BED5" s="468"/>
      <c r="BEE5" s="468"/>
      <c r="BEF5" s="468"/>
      <c r="BEG5" s="468"/>
      <c r="BEH5" s="468"/>
      <c r="BEI5" s="468"/>
      <c r="BEJ5" s="468"/>
      <c r="BEK5" s="468"/>
      <c r="BEL5" s="468"/>
      <c r="BEM5" s="468"/>
      <c r="BEN5" s="468"/>
      <c r="BEO5" s="468"/>
      <c r="BEP5" s="468"/>
      <c r="BEQ5" s="468"/>
      <c r="BER5" s="468"/>
      <c r="BES5" s="468"/>
      <c r="BET5" s="468" t="s">
        <v>4052</v>
      </c>
      <c r="BEU5" s="468"/>
      <c r="BEV5" s="468"/>
      <c r="BEW5" s="468"/>
      <c r="BEX5" s="468"/>
      <c r="BEY5" s="468"/>
      <c r="BEZ5" s="468"/>
      <c r="BFA5" s="468"/>
      <c r="BFB5" s="468"/>
      <c r="BFC5" s="468"/>
      <c r="BFD5" s="468"/>
      <c r="BFE5" s="468"/>
      <c r="BFF5" s="468"/>
      <c r="BFG5" s="468"/>
      <c r="BFH5" s="468"/>
      <c r="BFI5" s="468"/>
      <c r="BFJ5" s="468"/>
      <c r="BFK5" s="468"/>
      <c r="BFL5" s="468"/>
      <c r="BFM5" s="468"/>
      <c r="BFN5" s="468"/>
      <c r="BFO5" s="468"/>
      <c r="BFP5" s="468"/>
      <c r="BFQ5" s="468"/>
      <c r="BFR5" s="468"/>
      <c r="BFS5" s="468"/>
      <c r="BFT5" s="468"/>
      <c r="BFU5" s="468"/>
      <c r="BFV5" s="468"/>
      <c r="BFW5" s="468"/>
      <c r="BFX5" s="468"/>
      <c r="BFY5" s="468"/>
      <c r="BFZ5" s="468"/>
      <c r="BGA5" s="468"/>
      <c r="BGB5" s="468"/>
      <c r="BGC5" s="468"/>
      <c r="BGD5" s="468"/>
      <c r="BGE5" s="468"/>
      <c r="BGF5" s="468"/>
      <c r="BGG5" s="468"/>
      <c r="BGH5" s="468"/>
      <c r="BGI5" s="468"/>
      <c r="BGJ5" s="468"/>
      <c r="BGK5" s="468"/>
      <c r="BGL5" s="468"/>
      <c r="BGM5" s="468"/>
      <c r="BGN5" s="468"/>
      <c r="BGO5" s="468"/>
      <c r="BGP5" s="468"/>
      <c r="BGQ5" s="468"/>
      <c r="BGR5" s="468"/>
      <c r="BGS5" s="468"/>
      <c r="BGT5" s="468"/>
      <c r="BGU5" s="468" t="s">
        <v>4053</v>
      </c>
      <c r="BGV5" s="468"/>
      <c r="BGW5" s="468"/>
      <c r="BGX5" s="468"/>
      <c r="BGY5" s="468"/>
      <c r="BGZ5" s="468"/>
      <c r="BHA5" s="468"/>
      <c r="BHB5" s="468"/>
      <c r="BHC5" s="468"/>
      <c r="BHD5" s="468"/>
      <c r="BHE5" s="468"/>
      <c r="BHF5" s="468"/>
      <c r="BHG5" s="468"/>
      <c r="BHH5" s="468"/>
      <c r="BHI5" s="468"/>
      <c r="BHJ5" s="468"/>
      <c r="BHK5" s="468"/>
      <c r="BHL5" s="468"/>
      <c r="BHM5" s="468"/>
      <c r="BHN5" s="468"/>
      <c r="BHO5" s="468"/>
      <c r="BHP5" s="468"/>
      <c r="BHQ5" s="468"/>
      <c r="BHR5" s="468"/>
      <c r="BHS5" s="468"/>
      <c r="BHT5" s="468"/>
      <c r="BHU5" s="468"/>
      <c r="BHV5" s="468"/>
      <c r="BHW5" s="468"/>
      <c r="BHX5" s="468"/>
      <c r="BHY5" s="468"/>
      <c r="BHZ5" s="468"/>
      <c r="BIA5" s="468"/>
      <c r="BIB5" s="468"/>
      <c r="BIC5" s="468"/>
      <c r="BID5" s="468"/>
      <c r="BIE5" s="468"/>
      <c r="BIF5" s="468"/>
      <c r="BIG5" s="468"/>
      <c r="BIH5" s="468"/>
      <c r="BII5" s="468"/>
      <c r="BIJ5" s="468"/>
      <c r="BIK5" s="468"/>
      <c r="BIL5" s="468"/>
      <c r="BIM5" s="468"/>
      <c r="BIN5" s="468"/>
      <c r="BIO5" s="468"/>
      <c r="BIP5" s="468"/>
      <c r="BIQ5" s="468"/>
      <c r="BIR5" s="468"/>
      <c r="BIS5" s="468"/>
      <c r="BIT5" s="468"/>
      <c r="BIU5" s="468"/>
      <c r="BIV5" s="473" t="s">
        <v>43</v>
      </c>
      <c r="BIW5" s="473"/>
      <c r="BIX5" s="473" t="s">
        <v>4054</v>
      </c>
      <c r="BIY5" s="473"/>
      <c r="BIZ5" s="473" t="s">
        <v>4055</v>
      </c>
      <c r="BJA5" s="473"/>
      <c r="BJB5" s="473" t="s">
        <v>4056</v>
      </c>
      <c r="BJC5" s="473"/>
      <c r="BJD5" s="473" t="s">
        <v>4057</v>
      </c>
      <c r="BJE5" s="473"/>
      <c r="BJF5" s="473" t="s">
        <v>48</v>
      </c>
      <c r="BJG5" s="473"/>
      <c r="BJH5" s="468" t="s">
        <v>4058</v>
      </c>
      <c r="BJI5" s="468"/>
      <c r="BJJ5" s="468"/>
      <c r="BJK5" s="468"/>
      <c r="BJL5" s="468"/>
      <c r="BJM5" s="468"/>
      <c r="BJN5" s="468"/>
      <c r="BJO5" s="468"/>
      <c r="BJP5" s="468"/>
      <c r="BJQ5" s="468"/>
      <c r="BJR5" s="468"/>
      <c r="BJS5" s="468"/>
      <c r="BJT5" s="468"/>
      <c r="BJU5" s="468"/>
      <c r="BJV5" s="468"/>
      <c r="BJW5" s="468"/>
      <c r="BJX5" s="476" t="s">
        <v>4059</v>
      </c>
      <c r="BJY5" s="476"/>
      <c r="BJZ5" s="468" t="s">
        <v>4060</v>
      </c>
      <c r="BKA5" s="468"/>
      <c r="BKB5" s="468"/>
      <c r="BKC5" s="468"/>
      <c r="BKD5" s="468"/>
      <c r="BKE5" s="468"/>
      <c r="BKF5" s="468"/>
      <c r="BKG5" s="468"/>
      <c r="BKH5" s="468"/>
      <c r="BKI5" s="468"/>
      <c r="BKJ5" s="468"/>
      <c r="BKK5" s="468"/>
      <c r="BKL5" s="468"/>
      <c r="BKM5" s="468"/>
      <c r="BKN5" s="468"/>
      <c r="BKO5" s="468"/>
      <c r="BKP5" s="468"/>
      <c r="BKQ5" s="468"/>
      <c r="BKR5" s="468"/>
      <c r="BKS5" s="468"/>
      <c r="BKT5" s="468"/>
      <c r="BKU5" s="468"/>
      <c r="BKV5" s="468"/>
      <c r="BKW5" s="468"/>
      <c r="BKX5" s="468"/>
      <c r="BKY5" s="468"/>
      <c r="BKZ5" s="468"/>
      <c r="BLA5" s="468"/>
      <c r="BLB5" s="468"/>
      <c r="BLC5" s="468"/>
      <c r="BLD5" s="468"/>
      <c r="BLE5" s="468"/>
      <c r="BLF5" s="468"/>
      <c r="BLG5" s="468"/>
      <c r="BLH5" s="468"/>
      <c r="BLI5" s="468"/>
      <c r="BLJ5" s="468"/>
      <c r="BLK5" s="468"/>
      <c r="BLL5" s="468"/>
      <c r="BLM5" s="468"/>
      <c r="BLN5" s="468"/>
      <c r="BLO5" s="468"/>
      <c r="BLP5" s="468"/>
      <c r="BLQ5" s="468"/>
      <c r="BLR5" s="468"/>
      <c r="BLS5" s="468"/>
      <c r="BLT5" s="468"/>
      <c r="BLU5" s="468"/>
      <c r="BLV5" s="468"/>
      <c r="BLW5" s="468"/>
      <c r="BLX5" s="468"/>
      <c r="BLY5" s="468"/>
      <c r="BLZ5" s="468" t="s">
        <v>4061</v>
      </c>
      <c r="BMA5" s="468"/>
      <c r="BMB5" s="468"/>
      <c r="BMC5" s="468"/>
      <c r="BMD5" s="468"/>
      <c r="BME5" s="468"/>
      <c r="BMF5" s="468"/>
      <c r="BMG5" s="468"/>
      <c r="BMH5" s="468"/>
      <c r="BMI5" s="468"/>
      <c r="BMJ5" s="468"/>
      <c r="BMK5" s="468"/>
      <c r="BML5" s="468"/>
      <c r="BMM5" s="468"/>
      <c r="BMN5" s="468"/>
      <c r="BMO5" s="468"/>
      <c r="BMP5" s="468"/>
      <c r="BMQ5" s="468"/>
      <c r="BMR5" s="468"/>
      <c r="BMS5" s="468"/>
      <c r="BMT5" s="468"/>
      <c r="BMU5" s="468"/>
      <c r="BMV5" s="468"/>
      <c r="BMW5" s="468"/>
      <c r="BMX5" s="468"/>
      <c r="BMY5" s="468"/>
      <c r="BMZ5" s="468"/>
      <c r="BNA5" s="468"/>
      <c r="BNB5" s="468"/>
      <c r="BNC5" s="468"/>
      <c r="BND5" s="468"/>
      <c r="BNE5" s="468"/>
      <c r="BNF5" s="468"/>
      <c r="BNG5" s="468"/>
      <c r="BNH5" s="468"/>
      <c r="BNI5" s="468"/>
      <c r="BNJ5" s="468"/>
      <c r="BNK5" s="468"/>
      <c r="BNL5" s="468"/>
      <c r="BNM5" s="468"/>
      <c r="BNN5" s="468"/>
      <c r="BNO5" s="468"/>
      <c r="BNP5" s="468"/>
      <c r="BNQ5" s="468"/>
      <c r="BNR5" s="468"/>
      <c r="BNS5" s="468"/>
      <c r="BNT5" s="468"/>
      <c r="BNU5" s="468"/>
      <c r="BNV5" s="468"/>
      <c r="BNW5" s="468"/>
      <c r="BNX5" s="468"/>
      <c r="BNY5" s="468"/>
      <c r="BNZ5" s="468" t="s">
        <v>4062</v>
      </c>
      <c r="BOA5" s="468"/>
      <c r="BOB5" s="468"/>
      <c r="BOC5" s="468"/>
      <c r="BOD5" s="468"/>
      <c r="BOE5" s="468"/>
      <c r="BOF5" s="468"/>
      <c r="BOG5" s="468"/>
      <c r="BOH5" s="468"/>
      <c r="BOI5" s="468"/>
      <c r="BOJ5" s="468"/>
      <c r="BOK5" s="468"/>
      <c r="BOL5" s="468"/>
      <c r="BOM5" s="468"/>
      <c r="BON5" s="468"/>
      <c r="BOO5" s="468"/>
      <c r="BOP5" s="468"/>
      <c r="BOQ5" s="468"/>
      <c r="BOR5" s="468"/>
      <c r="BOS5" s="468"/>
      <c r="BOT5" s="468"/>
      <c r="BOU5" s="468"/>
      <c r="BOV5" s="468"/>
      <c r="BOW5" s="468"/>
      <c r="BOX5" s="468"/>
      <c r="BOY5" s="468"/>
      <c r="BOZ5" s="468"/>
      <c r="BPA5" s="468"/>
      <c r="BPB5" s="468"/>
      <c r="BPC5" s="468"/>
      <c r="BPD5" s="468"/>
      <c r="BPE5" s="468"/>
      <c r="BPF5" s="468"/>
      <c r="BPG5" s="468"/>
      <c r="BPH5" s="468"/>
      <c r="BPI5" s="468"/>
      <c r="BPJ5" s="468"/>
      <c r="BPK5" s="468"/>
      <c r="BPL5" s="468"/>
      <c r="BPM5" s="468"/>
      <c r="BPN5" s="468"/>
      <c r="BPO5" s="468"/>
      <c r="BPP5" s="468"/>
      <c r="BPQ5" s="468"/>
      <c r="BPR5" s="468"/>
      <c r="BPS5" s="468"/>
      <c r="BPT5" s="468"/>
      <c r="BPU5" s="468"/>
      <c r="BPV5" s="468"/>
      <c r="BPW5" s="468"/>
      <c r="BPX5" s="468"/>
      <c r="BPY5" s="468"/>
      <c r="BPZ5" s="468" t="s">
        <v>4063</v>
      </c>
      <c r="BQA5" s="468"/>
      <c r="BQB5" s="468"/>
      <c r="BQC5" s="468"/>
      <c r="BQD5" s="468"/>
      <c r="BQE5" s="468"/>
      <c r="BQF5" s="468"/>
      <c r="BQG5" s="468"/>
      <c r="BQH5" s="468"/>
      <c r="BQI5" s="468"/>
      <c r="BQJ5" s="468"/>
      <c r="BQK5" s="468"/>
      <c r="BQL5" s="468"/>
      <c r="BQM5" s="468"/>
      <c r="BQN5" s="468"/>
      <c r="BQO5" s="468"/>
      <c r="BQP5" s="468"/>
      <c r="BQQ5" s="468"/>
      <c r="BQR5" s="468"/>
      <c r="BQS5" s="468"/>
      <c r="BQT5" s="468"/>
      <c r="BQU5" s="468"/>
      <c r="BQV5" s="468"/>
      <c r="BQW5" s="468"/>
      <c r="BQX5" s="468"/>
      <c r="BQY5" s="468"/>
      <c r="BQZ5" s="468"/>
      <c r="BRA5" s="468"/>
      <c r="BRB5" s="468"/>
      <c r="BRC5" s="468"/>
      <c r="BRD5" s="468"/>
      <c r="BRE5" s="468"/>
      <c r="BRF5" s="468"/>
      <c r="BRG5" s="468"/>
      <c r="BRH5" s="468"/>
      <c r="BRI5" s="468"/>
      <c r="BRJ5" s="468"/>
      <c r="BRK5" s="468"/>
      <c r="BRL5" s="468"/>
      <c r="BRM5" s="468"/>
      <c r="BRN5" s="468"/>
      <c r="BRO5" s="468"/>
      <c r="BRP5" s="468"/>
      <c r="BRQ5" s="468"/>
      <c r="BRR5" s="468"/>
      <c r="BRS5" s="468"/>
      <c r="BRT5" s="468"/>
      <c r="BRU5" s="468"/>
      <c r="BRV5" s="468"/>
      <c r="BRW5" s="468"/>
      <c r="BRX5" s="468"/>
      <c r="BRY5" s="468"/>
      <c r="BRZ5" s="468" t="s">
        <v>4060</v>
      </c>
      <c r="BSA5" s="468"/>
      <c r="BSB5" s="468"/>
      <c r="BSC5" s="468"/>
      <c r="BSD5" s="468"/>
      <c r="BSE5" s="468"/>
      <c r="BSF5" s="468"/>
      <c r="BSG5" s="468"/>
      <c r="BSH5" s="468"/>
      <c r="BSI5" s="468"/>
      <c r="BSJ5" s="468"/>
      <c r="BSK5" s="468"/>
      <c r="BSL5" s="468"/>
      <c r="BSM5" s="468"/>
      <c r="BSN5" s="468"/>
      <c r="BSO5" s="468"/>
      <c r="BSP5" s="468"/>
      <c r="BSQ5" s="468"/>
      <c r="BSR5" s="468"/>
      <c r="BSS5" s="468"/>
      <c r="BST5" s="468"/>
      <c r="BSU5" s="468"/>
      <c r="BSV5" s="468"/>
      <c r="BSW5" s="468"/>
      <c r="BSX5" s="468"/>
      <c r="BSY5" s="468"/>
      <c r="BSZ5" s="468"/>
      <c r="BTA5" s="468"/>
      <c r="BTB5" s="468"/>
      <c r="BTC5" s="468"/>
      <c r="BTD5" s="468"/>
      <c r="BTE5" s="468"/>
      <c r="BTF5" s="468"/>
      <c r="BTG5" s="468"/>
      <c r="BTH5" s="468"/>
      <c r="BTI5" s="468"/>
      <c r="BTJ5" s="468"/>
      <c r="BTK5" s="468"/>
      <c r="BTL5" s="468"/>
      <c r="BTM5" s="468"/>
      <c r="BTN5" s="468"/>
      <c r="BTO5" s="468"/>
      <c r="BTP5" s="468"/>
      <c r="BTQ5" s="468"/>
      <c r="BTR5" s="468"/>
      <c r="BTS5" s="468"/>
      <c r="BTT5" s="468"/>
      <c r="BTU5" s="468"/>
      <c r="BTV5" s="468"/>
      <c r="BTW5" s="468"/>
      <c r="BTX5" s="468"/>
      <c r="BTY5" s="468"/>
      <c r="BTZ5" s="468" t="s">
        <v>4061</v>
      </c>
      <c r="BUA5" s="468"/>
      <c r="BUB5" s="468"/>
      <c r="BUC5" s="468"/>
      <c r="BUD5" s="468"/>
      <c r="BUE5" s="468"/>
      <c r="BUF5" s="468"/>
      <c r="BUG5" s="468"/>
      <c r="BUH5" s="468"/>
      <c r="BUI5" s="468"/>
      <c r="BUJ5" s="468"/>
      <c r="BUK5" s="468"/>
      <c r="BUL5" s="468"/>
      <c r="BUM5" s="468"/>
      <c r="BUN5" s="468"/>
      <c r="BUO5" s="468"/>
      <c r="BUP5" s="468"/>
      <c r="BUQ5" s="468"/>
      <c r="BUR5" s="468"/>
      <c r="BUS5" s="468"/>
      <c r="BUT5" s="468"/>
      <c r="BUU5" s="468"/>
      <c r="BUV5" s="468"/>
      <c r="BUW5" s="468"/>
      <c r="BUX5" s="468"/>
      <c r="BUY5" s="468"/>
      <c r="BUZ5" s="468"/>
      <c r="BVA5" s="468"/>
      <c r="BVB5" s="468"/>
      <c r="BVC5" s="468"/>
      <c r="BVD5" s="468"/>
      <c r="BVE5" s="468"/>
      <c r="BVF5" s="468"/>
      <c r="BVG5" s="468"/>
      <c r="BVH5" s="468"/>
      <c r="BVI5" s="468"/>
      <c r="BVJ5" s="468"/>
      <c r="BVK5" s="468"/>
      <c r="BVL5" s="468"/>
      <c r="BVM5" s="468"/>
      <c r="BVN5" s="468"/>
      <c r="BVO5" s="468"/>
      <c r="BVP5" s="468"/>
      <c r="BVQ5" s="468"/>
      <c r="BVR5" s="468"/>
      <c r="BVS5" s="468"/>
      <c r="BVT5" s="468"/>
      <c r="BVU5" s="468"/>
      <c r="BVV5" s="468"/>
      <c r="BVW5" s="468"/>
      <c r="BVX5" s="468"/>
      <c r="BVY5" s="468"/>
      <c r="BVZ5" s="468" t="s">
        <v>4064</v>
      </c>
      <c r="BWA5" s="468"/>
      <c r="BWB5" s="468"/>
      <c r="BWC5" s="468"/>
      <c r="BWD5" s="468"/>
      <c r="BWE5" s="468"/>
      <c r="BWF5" s="468"/>
      <c r="BWG5" s="468"/>
      <c r="BWH5" s="468"/>
      <c r="BWI5" s="468"/>
      <c r="BWJ5" s="468"/>
      <c r="BWK5" s="468"/>
      <c r="BWL5" s="468"/>
      <c r="BWM5" s="468"/>
      <c r="BWN5" s="468"/>
      <c r="BWO5" s="468"/>
      <c r="BWP5" s="468"/>
      <c r="BWQ5" s="468"/>
      <c r="BWR5" s="468"/>
      <c r="BWS5" s="468"/>
      <c r="BWT5" s="468"/>
      <c r="BWU5" s="468"/>
      <c r="BWV5" s="468"/>
      <c r="BWW5" s="468"/>
      <c r="BWX5" s="468"/>
      <c r="BWY5" s="468"/>
      <c r="BWZ5" s="468"/>
      <c r="BXA5" s="468"/>
      <c r="BXB5" s="468"/>
      <c r="BXC5" s="468"/>
      <c r="BXD5" s="468"/>
      <c r="BXE5" s="468"/>
      <c r="BXF5" s="468"/>
      <c r="BXG5" s="468"/>
      <c r="BXH5" s="468"/>
      <c r="BXI5" s="468"/>
      <c r="BXJ5" s="468"/>
      <c r="BXK5" s="468"/>
      <c r="BXL5" s="468"/>
      <c r="BXM5" s="468"/>
      <c r="BXN5" s="468"/>
      <c r="BXO5" s="468"/>
      <c r="BXP5" s="468"/>
      <c r="BXQ5" s="468"/>
      <c r="BXR5" s="468"/>
      <c r="BXS5" s="468"/>
      <c r="BXT5" s="468"/>
      <c r="BXU5" s="468"/>
      <c r="BXV5" s="468"/>
      <c r="BXW5" s="468"/>
      <c r="BXX5" s="468"/>
      <c r="BXY5" s="468"/>
      <c r="BXZ5" s="468" t="s">
        <v>4063</v>
      </c>
      <c r="BYA5" s="468"/>
      <c r="BYB5" s="468"/>
      <c r="BYC5" s="468"/>
      <c r="BYD5" s="468"/>
      <c r="BYE5" s="468"/>
      <c r="BYF5" s="468"/>
      <c r="BYG5" s="468"/>
      <c r="BYH5" s="468"/>
      <c r="BYI5" s="468"/>
      <c r="BYJ5" s="468"/>
      <c r="BYK5" s="468"/>
      <c r="BYL5" s="468"/>
      <c r="BYM5" s="468"/>
      <c r="BYN5" s="468"/>
      <c r="BYO5" s="468"/>
      <c r="BYP5" s="468"/>
      <c r="BYQ5" s="468"/>
      <c r="BYR5" s="468"/>
      <c r="BYS5" s="468"/>
      <c r="BYT5" s="468"/>
      <c r="BYU5" s="468"/>
      <c r="BYV5" s="468"/>
      <c r="BYW5" s="468"/>
      <c r="BYX5" s="468"/>
      <c r="BYY5" s="468"/>
      <c r="BYZ5" s="468"/>
      <c r="BZA5" s="468"/>
      <c r="BZB5" s="468"/>
      <c r="BZC5" s="468"/>
      <c r="BZD5" s="468"/>
      <c r="BZE5" s="468"/>
      <c r="BZF5" s="468"/>
      <c r="BZG5" s="468"/>
      <c r="BZH5" s="468"/>
      <c r="BZI5" s="468"/>
      <c r="BZJ5" s="468"/>
      <c r="BZK5" s="468"/>
      <c r="BZL5" s="468"/>
      <c r="BZM5" s="468"/>
      <c r="BZN5" s="468"/>
      <c r="BZO5" s="468"/>
      <c r="BZP5" s="468"/>
      <c r="BZQ5" s="468"/>
      <c r="BZR5" s="468"/>
      <c r="BZS5" s="468"/>
      <c r="BZT5" s="468"/>
      <c r="BZU5" s="468"/>
      <c r="BZV5" s="468"/>
      <c r="BZW5" s="468"/>
      <c r="BZX5" s="468"/>
      <c r="BZY5" s="468"/>
      <c r="BZZ5" s="468" t="s">
        <v>4060</v>
      </c>
      <c r="CAA5" s="468"/>
      <c r="CAB5" s="468"/>
      <c r="CAC5" s="468"/>
      <c r="CAD5" s="468"/>
      <c r="CAE5" s="468"/>
      <c r="CAF5" s="468"/>
      <c r="CAG5" s="468"/>
      <c r="CAH5" s="468"/>
      <c r="CAI5" s="468"/>
      <c r="CAJ5" s="468"/>
      <c r="CAK5" s="468"/>
      <c r="CAL5" s="468"/>
      <c r="CAM5" s="468"/>
      <c r="CAN5" s="468"/>
      <c r="CAO5" s="468"/>
      <c r="CAP5" s="468"/>
      <c r="CAQ5" s="468"/>
      <c r="CAR5" s="468"/>
      <c r="CAS5" s="468"/>
      <c r="CAT5" s="468"/>
      <c r="CAU5" s="468"/>
      <c r="CAV5" s="468"/>
      <c r="CAW5" s="468"/>
      <c r="CAX5" s="468"/>
      <c r="CAY5" s="468"/>
      <c r="CAZ5" s="468"/>
      <c r="CBA5" s="468"/>
      <c r="CBB5" s="468"/>
      <c r="CBC5" s="468"/>
      <c r="CBD5" s="468"/>
      <c r="CBE5" s="468"/>
      <c r="CBF5" s="468"/>
      <c r="CBG5" s="468"/>
      <c r="CBH5" s="468"/>
      <c r="CBI5" s="468"/>
      <c r="CBJ5" s="468"/>
      <c r="CBK5" s="468"/>
      <c r="CBL5" s="468"/>
      <c r="CBM5" s="468"/>
      <c r="CBN5" s="468"/>
      <c r="CBO5" s="468"/>
      <c r="CBP5" s="468"/>
      <c r="CBQ5" s="468"/>
      <c r="CBR5" s="468"/>
      <c r="CBS5" s="468"/>
      <c r="CBT5" s="468"/>
      <c r="CBU5" s="468"/>
      <c r="CBV5" s="468"/>
      <c r="CBW5" s="468"/>
      <c r="CBX5" s="468"/>
      <c r="CBY5" s="468"/>
      <c r="CBZ5" s="468" t="s">
        <v>4061</v>
      </c>
      <c r="CCA5" s="468"/>
      <c r="CCB5" s="468"/>
      <c r="CCC5" s="468"/>
      <c r="CCD5" s="468"/>
      <c r="CCE5" s="468"/>
      <c r="CCF5" s="468"/>
      <c r="CCG5" s="468"/>
      <c r="CCH5" s="468"/>
      <c r="CCI5" s="468"/>
      <c r="CCJ5" s="468"/>
      <c r="CCK5" s="468"/>
      <c r="CCL5" s="468"/>
      <c r="CCM5" s="468"/>
      <c r="CCN5" s="468"/>
      <c r="CCO5" s="468"/>
      <c r="CCP5" s="468"/>
      <c r="CCQ5" s="468"/>
      <c r="CCR5" s="468"/>
      <c r="CCS5" s="468"/>
      <c r="CCT5" s="468"/>
      <c r="CCU5" s="468"/>
      <c r="CCV5" s="468"/>
      <c r="CCW5" s="468"/>
      <c r="CCX5" s="468"/>
      <c r="CCY5" s="468"/>
      <c r="CCZ5" s="468"/>
      <c r="CDA5" s="468"/>
      <c r="CDB5" s="468"/>
      <c r="CDC5" s="468"/>
      <c r="CDD5" s="468"/>
      <c r="CDE5" s="468"/>
      <c r="CDF5" s="468"/>
      <c r="CDG5" s="468"/>
      <c r="CDH5" s="468"/>
      <c r="CDI5" s="468"/>
      <c r="CDJ5" s="468"/>
      <c r="CDK5" s="468"/>
      <c r="CDL5" s="468"/>
      <c r="CDM5" s="468"/>
      <c r="CDN5" s="468"/>
      <c r="CDO5" s="468"/>
      <c r="CDP5" s="468"/>
      <c r="CDQ5" s="468"/>
      <c r="CDR5" s="468"/>
      <c r="CDS5" s="468"/>
      <c r="CDT5" s="468"/>
      <c r="CDU5" s="468"/>
      <c r="CDV5" s="468"/>
      <c r="CDW5" s="468"/>
      <c r="CDX5" s="468"/>
      <c r="CDY5" s="468"/>
      <c r="CDZ5" s="468" t="s">
        <v>4065</v>
      </c>
      <c r="CEA5" s="468"/>
      <c r="CEB5" s="468"/>
      <c r="CEC5" s="468"/>
      <c r="CED5" s="468"/>
      <c r="CEE5" s="468"/>
      <c r="CEF5" s="468"/>
      <c r="CEG5" s="468"/>
      <c r="CEH5" s="468"/>
      <c r="CEI5" s="468"/>
      <c r="CEJ5" s="468"/>
      <c r="CEK5" s="468"/>
      <c r="CEL5" s="468"/>
      <c r="CEM5" s="468"/>
      <c r="CEN5" s="468"/>
      <c r="CEO5" s="468"/>
      <c r="CEP5" s="468"/>
      <c r="CEQ5" s="468"/>
      <c r="CER5" s="468"/>
      <c r="CES5" s="468"/>
      <c r="CET5" s="468"/>
      <c r="CEU5" s="468"/>
      <c r="CEV5" s="468"/>
      <c r="CEW5" s="468"/>
      <c r="CEX5" s="468"/>
      <c r="CEY5" s="468"/>
      <c r="CEZ5" s="468"/>
      <c r="CFA5" s="468"/>
      <c r="CFB5" s="468"/>
      <c r="CFC5" s="468"/>
      <c r="CFD5" s="468"/>
      <c r="CFE5" s="468"/>
      <c r="CFF5" s="468"/>
      <c r="CFG5" s="468"/>
      <c r="CFH5" s="468"/>
      <c r="CFI5" s="468"/>
      <c r="CFJ5" s="468"/>
      <c r="CFK5" s="468"/>
      <c r="CFL5" s="468"/>
      <c r="CFM5" s="468"/>
      <c r="CFN5" s="468"/>
      <c r="CFO5" s="468"/>
      <c r="CFP5" s="468"/>
      <c r="CFQ5" s="468"/>
      <c r="CFR5" s="468"/>
      <c r="CFS5" s="468"/>
      <c r="CFT5" s="468"/>
      <c r="CFU5" s="468"/>
      <c r="CFV5" s="468"/>
      <c r="CFW5" s="468"/>
      <c r="CFX5" s="468"/>
      <c r="CFY5" s="468"/>
      <c r="CFZ5" s="468" t="s">
        <v>4063</v>
      </c>
      <c r="CGA5" s="468"/>
      <c r="CGB5" s="468"/>
      <c r="CGC5" s="468"/>
      <c r="CGD5" s="468"/>
      <c r="CGE5" s="468"/>
      <c r="CGF5" s="468"/>
      <c r="CGG5" s="468"/>
      <c r="CGH5" s="468"/>
      <c r="CGI5" s="468"/>
      <c r="CGJ5" s="468"/>
      <c r="CGK5" s="468"/>
      <c r="CGL5" s="468"/>
      <c r="CGM5" s="468"/>
      <c r="CGN5" s="468"/>
      <c r="CGO5" s="468"/>
      <c r="CGP5" s="468"/>
      <c r="CGQ5" s="468"/>
      <c r="CGR5" s="468"/>
      <c r="CGS5" s="468"/>
      <c r="CGT5" s="468"/>
      <c r="CGU5" s="468"/>
      <c r="CGV5" s="468"/>
      <c r="CGW5" s="468"/>
      <c r="CGX5" s="468"/>
      <c r="CGY5" s="468"/>
      <c r="CGZ5" s="468"/>
      <c r="CHA5" s="468"/>
      <c r="CHB5" s="468"/>
      <c r="CHC5" s="468"/>
      <c r="CHD5" s="468"/>
      <c r="CHE5" s="468"/>
      <c r="CHF5" s="468"/>
      <c r="CHG5" s="468"/>
      <c r="CHH5" s="468"/>
      <c r="CHI5" s="468"/>
      <c r="CHJ5" s="468"/>
      <c r="CHK5" s="468"/>
      <c r="CHL5" s="468"/>
      <c r="CHM5" s="468"/>
      <c r="CHN5" s="468"/>
      <c r="CHO5" s="468"/>
      <c r="CHP5" s="468"/>
      <c r="CHQ5" s="468"/>
      <c r="CHR5" s="468"/>
      <c r="CHS5" s="468"/>
      <c r="CHT5" s="468"/>
      <c r="CHU5" s="468"/>
      <c r="CHV5" s="468"/>
      <c r="CHW5" s="468"/>
      <c r="CHX5" s="468"/>
      <c r="CHY5" s="468"/>
      <c r="CHZ5" s="468" t="s">
        <v>4060</v>
      </c>
      <c r="CIA5" s="468"/>
      <c r="CIB5" s="468"/>
      <c r="CIC5" s="468"/>
      <c r="CID5" s="468"/>
      <c r="CIE5" s="468"/>
      <c r="CIF5" s="468"/>
      <c r="CIG5" s="468"/>
      <c r="CIH5" s="468"/>
      <c r="CII5" s="468"/>
      <c r="CIJ5" s="468"/>
      <c r="CIK5" s="468"/>
      <c r="CIL5" s="468"/>
      <c r="CIM5" s="468"/>
      <c r="CIN5" s="468"/>
      <c r="CIO5" s="468"/>
      <c r="CIP5" s="468"/>
      <c r="CIQ5" s="468"/>
      <c r="CIR5" s="468"/>
      <c r="CIS5" s="468"/>
      <c r="CIT5" s="468"/>
      <c r="CIU5" s="468"/>
      <c r="CIV5" s="468"/>
      <c r="CIW5" s="468"/>
      <c r="CIX5" s="468"/>
      <c r="CIY5" s="468"/>
      <c r="CIZ5" s="468"/>
      <c r="CJA5" s="468"/>
      <c r="CJB5" s="468"/>
      <c r="CJC5" s="468"/>
      <c r="CJD5" s="468"/>
      <c r="CJE5" s="468"/>
      <c r="CJF5" s="468"/>
      <c r="CJG5" s="468"/>
      <c r="CJH5" s="468"/>
      <c r="CJI5" s="468"/>
      <c r="CJJ5" s="468"/>
      <c r="CJK5" s="468"/>
      <c r="CJL5" s="468"/>
      <c r="CJM5" s="468"/>
      <c r="CJN5" s="468"/>
      <c r="CJO5" s="468"/>
      <c r="CJP5" s="468"/>
      <c r="CJQ5" s="468"/>
      <c r="CJR5" s="468"/>
      <c r="CJS5" s="468"/>
      <c r="CJT5" s="468"/>
      <c r="CJU5" s="468"/>
      <c r="CJV5" s="468"/>
      <c r="CJW5" s="468"/>
      <c r="CJX5" s="468"/>
      <c r="CJY5" s="468"/>
      <c r="CJZ5" s="468" t="s">
        <v>4061</v>
      </c>
      <c r="CKA5" s="468"/>
      <c r="CKB5" s="468"/>
      <c r="CKC5" s="468"/>
      <c r="CKD5" s="468"/>
      <c r="CKE5" s="468"/>
      <c r="CKF5" s="468"/>
      <c r="CKG5" s="468"/>
      <c r="CKH5" s="468"/>
      <c r="CKI5" s="468"/>
      <c r="CKJ5" s="468"/>
      <c r="CKK5" s="468"/>
      <c r="CKL5" s="468"/>
      <c r="CKM5" s="468"/>
      <c r="CKN5" s="468"/>
      <c r="CKO5" s="468"/>
      <c r="CKP5" s="468"/>
      <c r="CKQ5" s="468"/>
      <c r="CKR5" s="468"/>
      <c r="CKS5" s="468"/>
      <c r="CKT5" s="468"/>
      <c r="CKU5" s="468"/>
      <c r="CKV5" s="468"/>
      <c r="CKW5" s="468"/>
      <c r="CKX5" s="468"/>
      <c r="CKY5" s="468"/>
      <c r="CKZ5" s="468"/>
      <c r="CLA5" s="468"/>
      <c r="CLB5" s="468"/>
      <c r="CLC5" s="468"/>
      <c r="CLD5" s="468"/>
      <c r="CLE5" s="468"/>
      <c r="CLF5" s="468"/>
      <c r="CLG5" s="468"/>
      <c r="CLH5" s="468"/>
      <c r="CLI5" s="468"/>
      <c r="CLJ5" s="468"/>
      <c r="CLK5" s="468"/>
      <c r="CLL5" s="468"/>
      <c r="CLM5" s="468"/>
      <c r="CLN5" s="468"/>
      <c r="CLO5" s="468"/>
      <c r="CLP5" s="468"/>
      <c r="CLQ5" s="468"/>
      <c r="CLR5" s="468"/>
      <c r="CLS5" s="468"/>
      <c r="CLT5" s="468"/>
      <c r="CLU5" s="468"/>
      <c r="CLV5" s="468"/>
      <c r="CLW5" s="468"/>
      <c r="CLX5" s="468"/>
      <c r="CLY5" s="468"/>
      <c r="CLZ5" s="468" t="s">
        <v>4065</v>
      </c>
      <c r="CMA5" s="468"/>
      <c r="CMB5" s="468"/>
      <c r="CMC5" s="468"/>
      <c r="CMD5" s="468"/>
      <c r="CME5" s="468"/>
      <c r="CMF5" s="468"/>
      <c r="CMG5" s="468"/>
      <c r="CMH5" s="468"/>
      <c r="CMI5" s="468"/>
      <c r="CMJ5" s="468"/>
      <c r="CMK5" s="468"/>
      <c r="CML5" s="468"/>
      <c r="CMM5" s="468"/>
      <c r="CMN5" s="468"/>
      <c r="CMO5" s="468"/>
      <c r="CMP5" s="468"/>
      <c r="CMQ5" s="468"/>
      <c r="CMR5" s="468"/>
      <c r="CMS5" s="468"/>
      <c r="CMT5" s="468"/>
      <c r="CMU5" s="468"/>
      <c r="CMV5" s="468"/>
      <c r="CMW5" s="468"/>
      <c r="CMX5" s="468"/>
      <c r="CMY5" s="468"/>
      <c r="CMZ5" s="468"/>
      <c r="CNA5" s="468"/>
      <c r="CNB5" s="468"/>
      <c r="CNC5" s="468"/>
      <c r="CND5" s="468"/>
      <c r="CNE5" s="468"/>
      <c r="CNF5" s="468"/>
      <c r="CNG5" s="468"/>
      <c r="CNH5" s="468"/>
      <c r="CNI5" s="468"/>
      <c r="CNJ5" s="468"/>
      <c r="CNK5" s="468"/>
      <c r="CNL5" s="468"/>
      <c r="CNM5" s="468"/>
      <c r="CNN5" s="468"/>
      <c r="CNO5" s="468"/>
      <c r="CNP5" s="468"/>
      <c r="CNQ5" s="468"/>
      <c r="CNR5" s="468"/>
      <c r="CNS5" s="468"/>
      <c r="CNT5" s="468"/>
      <c r="CNU5" s="468"/>
      <c r="CNV5" s="468"/>
      <c r="CNW5" s="468"/>
      <c r="CNX5" s="468"/>
      <c r="CNY5" s="468"/>
      <c r="CNZ5" s="468" t="s">
        <v>4063</v>
      </c>
      <c r="COA5" s="468"/>
      <c r="COB5" s="468"/>
      <c r="COC5" s="468"/>
      <c r="COD5" s="468"/>
      <c r="COE5" s="468"/>
      <c r="COF5" s="468"/>
      <c r="COG5" s="468"/>
      <c r="COH5" s="468"/>
      <c r="COI5" s="468"/>
      <c r="COJ5" s="468"/>
      <c r="COK5" s="468"/>
      <c r="COL5" s="468"/>
      <c r="COM5" s="468"/>
      <c r="CON5" s="468"/>
      <c r="COO5" s="468"/>
      <c r="COP5" s="468"/>
      <c r="COQ5" s="468"/>
      <c r="COR5" s="468"/>
      <c r="COS5" s="468"/>
      <c r="COT5" s="468"/>
      <c r="COU5" s="468"/>
      <c r="COV5" s="468"/>
      <c r="COW5" s="468"/>
      <c r="COX5" s="468"/>
      <c r="COY5" s="468"/>
      <c r="COZ5" s="468"/>
      <c r="CPA5" s="468"/>
      <c r="CPB5" s="468"/>
      <c r="CPC5" s="468"/>
      <c r="CPD5" s="468"/>
      <c r="CPE5" s="468"/>
      <c r="CPF5" s="468"/>
      <c r="CPG5" s="468"/>
      <c r="CPH5" s="468"/>
      <c r="CPI5" s="468"/>
      <c r="CPJ5" s="468"/>
      <c r="CPK5" s="468"/>
      <c r="CPL5" s="468"/>
      <c r="CPM5" s="468"/>
      <c r="CPN5" s="468"/>
      <c r="CPO5" s="468"/>
      <c r="CPP5" s="468"/>
      <c r="CPQ5" s="468"/>
      <c r="CPR5" s="468"/>
      <c r="CPS5" s="468"/>
      <c r="CPT5" s="468"/>
      <c r="CPU5" s="468"/>
      <c r="CPV5" s="468"/>
      <c r="CPW5" s="468"/>
      <c r="CPX5" s="468"/>
      <c r="CPY5" s="468"/>
      <c r="CPZ5" s="468" t="s">
        <v>4060</v>
      </c>
      <c r="CQA5" s="468"/>
      <c r="CQB5" s="468"/>
      <c r="CQC5" s="468"/>
      <c r="CQD5" s="468"/>
      <c r="CQE5" s="468"/>
      <c r="CQF5" s="468"/>
      <c r="CQG5" s="468"/>
      <c r="CQH5" s="468"/>
      <c r="CQI5" s="468"/>
      <c r="CQJ5" s="468"/>
      <c r="CQK5" s="468"/>
      <c r="CQL5" s="468"/>
      <c r="CQM5" s="468"/>
      <c r="CQN5" s="468"/>
      <c r="CQO5" s="468"/>
      <c r="CQP5" s="468"/>
      <c r="CQQ5" s="468"/>
      <c r="CQR5" s="468"/>
      <c r="CQS5" s="468"/>
      <c r="CQT5" s="468"/>
      <c r="CQU5" s="468"/>
      <c r="CQV5" s="468"/>
      <c r="CQW5" s="468"/>
      <c r="CQX5" s="468"/>
      <c r="CQY5" s="468"/>
      <c r="CQZ5" s="468"/>
      <c r="CRA5" s="468"/>
      <c r="CRB5" s="468"/>
      <c r="CRC5" s="468"/>
      <c r="CRD5" s="468"/>
      <c r="CRE5" s="468"/>
      <c r="CRF5" s="468"/>
      <c r="CRG5" s="468"/>
      <c r="CRH5" s="468"/>
      <c r="CRI5" s="468"/>
      <c r="CRJ5" s="468"/>
      <c r="CRK5" s="468"/>
      <c r="CRL5" s="468"/>
      <c r="CRM5" s="468"/>
      <c r="CRN5" s="468"/>
      <c r="CRO5" s="468"/>
      <c r="CRP5" s="468"/>
      <c r="CRQ5" s="468"/>
      <c r="CRR5" s="468"/>
      <c r="CRS5" s="468"/>
      <c r="CRT5" s="468"/>
      <c r="CRU5" s="468"/>
      <c r="CRV5" s="468"/>
      <c r="CRW5" s="468"/>
      <c r="CRX5" s="468"/>
      <c r="CRY5" s="468"/>
      <c r="CRZ5" s="468" t="s">
        <v>4061</v>
      </c>
      <c r="CSA5" s="468"/>
      <c r="CSB5" s="468"/>
      <c r="CSC5" s="468"/>
      <c r="CSD5" s="468"/>
      <c r="CSE5" s="468"/>
      <c r="CSF5" s="468"/>
      <c r="CSG5" s="468"/>
      <c r="CSH5" s="468"/>
      <c r="CSI5" s="468"/>
      <c r="CSJ5" s="468"/>
      <c r="CSK5" s="468"/>
      <c r="CSL5" s="468"/>
      <c r="CSM5" s="468"/>
      <c r="CSN5" s="468"/>
      <c r="CSO5" s="468"/>
      <c r="CSP5" s="468"/>
      <c r="CSQ5" s="468"/>
      <c r="CSR5" s="468"/>
      <c r="CSS5" s="468"/>
      <c r="CST5" s="468"/>
      <c r="CSU5" s="468"/>
      <c r="CSV5" s="468"/>
      <c r="CSW5" s="468"/>
      <c r="CSX5" s="468"/>
      <c r="CSY5" s="468"/>
      <c r="CSZ5" s="468"/>
      <c r="CTA5" s="468"/>
      <c r="CTB5" s="468"/>
      <c r="CTC5" s="468"/>
      <c r="CTD5" s="468"/>
      <c r="CTE5" s="468"/>
      <c r="CTF5" s="468"/>
      <c r="CTG5" s="468"/>
      <c r="CTH5" s="468"/>
      <c r="CTI5" s="468"/>
      <c r="CTJ5" s="468"/>
      <c r="CTK5" s="468"/>
      <c r="CTL5" s="468"/>
      <c r="CTM5" s="468"/>
      <c r="CTN5" s="468"/>
      <c r="CTO5" s="468"/>
      <c r="CTP5" s="468"/>
      <c r="CTQ5" s="468"/>
      <c r="CTR5" s="468"/>
      <c r="CTS5" s="468"/>
      <c r="CTT5" s="468"/>
      <c r="CTU5" s="468"/>
      <c r="CTV5" s="468"/>
      <c r="CTW5" s="468"/>
      <c r="CTX5" s="468"/>
      <c r="CTY5" s="468"/>
      <c r="CTZ5" s="468" t="s">
        <v>4065</v>
      </c>
      <c r="CUA5" s="468"/>
      <c r="CUB5" s="468"/>
      <c r="CUC5" s="468"/>
      <c r="CUD5" s="468"/>
      <c r="CUE5" s="468"/>
      <c r="CUF5" s="468"/>
      <c r="CUG5" s="468"/>
      <c r="CUH5" s="468"/>
      <c r="CUI5" s="468"/>
      <c r="CUJ5" s="468"/>
      <c r="CUK5" s="468"/>
      <c r="CUL5" s="468"/>
      <c r="CUM5" s="468"/>
      <c r="CUN5" s="468"/>
      <c r="CUO5" s="468"/>
      <c r="CUP5" s="468"/>
      <c r="CUQ5" s="468"/>
      <c r="CUR5" s="468"/>
      <c r="CUS5" s="468"/>
      <c r="CUT5" s="468"/>
      <c r="CUU5" s="468"/>
      <c r="CUV5" s="468"/>
      <c r="CUW5" s="468"/>
      <c r="CUX5" s="468"/>
      <c r="CUY5" s="468"/>
      <c r="CUZ5" s="468"/>
      <c r="CVA5" s="468"/>
      <c r="CVB5" s="468"/>
      <c r="CVC5" s="468"/>
      <c r="CVD5" s="468"/>
      <c r="CVE5" s="468"/>
      <c r="CVF5" s="468"/>
      <c r="CVG5" s="468"/>
      <c r="CVH5" s="468"/>
      <c r="CVI5" s="468"/>
      <c r="CVJ5" s="468"/>
      <c r="CVK5" s="468"/>
      <c r="CVL5" s="468"/>
      <c r="CVM5" s="468"/>
      <c r="CVN5" s="468"/>
      <c r="CVO5" s="468"/>
      <c r="CVP5" s="468"/>
      <c r="CVQ5" s="468"/>
      <c r="CVR5" s="468"/>
      <c r="CVS5" s="468"/>
      <c r="CVT5" s="468"/>
      <c r="CVU5" s="468"/>
      <c r="CVV5" s="468"/>
      <c r="CVW5" s="468"/>
      <c r="CVX5" s="468"/>
      <c r="CVY5" s="468"/>
      <c r="CVZ5" s="468" t="s">
        <v>4063</v>
      </c>
      <c r="CWA5" s="468"/>
      <c r="CWB5" s="468"/>
      <c r="CWC5" s="468"/>
      <c r="CWD5" s="468"/>
      <c r="CWE5" s="468"/>
      <c r="CWF5" s="468"/>
      <c r="CWG5" s="468"/>
      <c r="CWH5" s="468"/>
      <c r="CWI5" s="468"/>
      <c r="CWJ5" s="468"/>
      <c r="CWK5" s="468"/>
      <c r="CWL5" s="468"/>
      <c r="CWM5" s="468"/>
      <c r="CWN5" s="468"/>
      <c r="CWO5" s="468"/>
      <c r="CWP5" s="468"/>
      <c r="CWQ5" s="468"/>
      <c r="CWR5" s="468"/>
      <c r="CWS5" s="468"/>
      <c r="CWT5" s="468"/>
      <c r="CWU5" s="468"/>
      <c r="CWV5" s="468"/>
      <c r="CWW5" s="468"/>
      <c r="CWX5" s="468"/>
      <c r="CWY5" s="468"/>
      <c r="CWZ5" s="468"/>
      <c r="CXA5" s="468"/>
      <c r="CXB5" s="468"/>
      <c r="CXC5" s="468"/>
      <c r="CXD5" s="468"/>
      <c r="CXE5" s="468"/>
      <c r="CXF5" s="468"/>
      <c r="CXG5" s="468"/>
      <c r="CXH5" s="468"/>
      <c r="CXI5" s="468"/>
      <c r="CXJ5" s="468"/>
      <c r="CXK5" s="468"/>
      <c r="CXL5" s="468"/>
      <c r="CXM5" s="468"/>
      <c r="CXN5" s="468"/>
      <c r="CXO5" s="468"/>
      <c r="CXP5" s="468"/>
      <c r="CXQ5" s="468"/>
      <c r="CXR5" s="468"/>
      <c r="CXS5" s="468"/>
      <c r="CXT5" s="468"/>
      <c r="CXU5" s="468"/>
      <c r="CXV5" s="468"/>
      <c r="CXW5" s="468"/>
      <c r="CXX5" s="468"/>
      <c r="CXY5" s="468"/>
      <c r="CXZ5" s="468" t="s">
        <v>4066</v>
      </c>
      <c r="CYA5" s="468"/>
      <c r="CYB5" s="468"/>
      <c r="CYC5" s="468"/>
      <c r="CYD5" s="468"/>
      <c r="CYE5" s="468"/>
      <c r="CYF5" s="468"/>
      <c r="CYG5" s="468"/>
      <c r="CYH5" s="468"/>
      <c r="CYI5" s="468"/>
      <c r="CYJ5" s="468"/>
      <c r="CYK5" s="468"/>
      <c r="CYL5" s="468"/>
      <c r="CYM5" s="468"/>
      <c r="CYN5" s="468"/>
      <c r="CYO5" s="468"/>
      <c r="CYP5" s="468"/>
      <c r="CYQ5" s="468"/>
      <c r="CYR5" s="468"/>
      <c r="CYS5" s="468"/>
      <c r="CYT5" s="468"/>
      <c r="CYU5" s="468"/>
      <c r="CYV5" s="468"/>
      <c r="CYW5" s="468"/>
      <c r="CYX5" s="468"/>
      <c r="CYY5" s="468"/>
      <c r="CYZ5" s="468"/>
      <c r="CZA5" s="468"/>
      <c r="CZB5" s="468"/>
      <c r="CZC5" s="468"/>
      <c r="CZD5" s="468"/>
      <c r="CZE5" s="468"/>
      <c r="CZF5" s="468"/>
      <c r="CZG5" s="468"/>
      <c r="CZH5" s="468"/>
      <c r="CZI5" s="468"/>
      <c r="CZJ5" s="468"/>
      <c r="CZK5" s="468"/>
      <c r="CZL5" s="468"/>
      <c r="CZM5" s="468"/>
      <c r="CZN5" s="468"/>
      <c r="CZO5" s="468"/>
      <c r="CZP5" s="468"/>
      <c r="CZQ5" s="468"/>
      <c r="CZR5" s="468"/>
      <c r="CZS5" s="468"/>
      <c r="CZT5" s="468"/>
      <c r="CZU5" s="468"/>
      <c r="CZV5" s="468"/>
      <c r="CZW5" s="468"/>
      <c r="CZX5" s="468"/>
      <c r="CZY5" s="468"/>
      <c r="CZZ5" s="468" t="s">
        <v>139</v>
      </c>
      <c r="DAA5" s="468"/>
      <c r="DAB5" s="468"/>
      <c r="DAC5" s="468"/>
      <c r="DAD5" s="468"/>
      <c r="DAE5" s="468"/>
      <c r="DAF5" s="468"/>
      <c r="DAG5" s="468"/>
      <c r="DAH5" s="468"/>
      <c r="DAI5" s="468"/>
      <c r="DAJ5" s="468"/>
      <c r="DAK5" s="468"/>
      <c r="DAL5" s="468"/>
      <c r="DAM5" s="468"/>
      <c r="DAN5" s="468"/>
      <c r="DAO5" s="468"/>
      <c r="DAP5" s="468"/>
      <c r="DAQ5" s="468"/>
      <c r="DAR5" s="468"/>
      <c r="DAS5" s="468"/>
      <c r="DAT5" s="468"/>
      <c r="DAU5" s="468"/>
      <c r="DAV5" s="468"/>
      <c r="DAW5" s="468"/>
      <c r="DAX5" s="468"/>
      <c r="DAY5" s="468"/>
      <c r="DAZ5" s="468"/>
      <c r="DBA5" s="468"/>
      <c r="DBB5" s="468"/>
      <c r="DBC5" s="468"/>
      <c r="DBD5" s="468"/>
      <c r="DBE5" s="468"/>
      <c r="DBF5" s="468"/>
      <c r="DBG5" s="468"/>
      <c r="DBH5" s="468"/>
      <c r="DBI5" s="468"/>
      <c r="DBJ5" s="468"/>
      <c r="DBK5" s="468"/>
      <c r="DBL5" s="468"/>
      <c r="DBM5" s="468"/>
      <c r="DBN5" s="468"/>
      <c r="DBO5" s="468"/>
      <c r="DBP5" s="468"/>
      <c r="DBQ5" s="468"/>
      <c r="DBR5" s="468"/>
      <c r="DBS5" s="468"/>
      <c r="DBT5" s="468"/>
      <c r="DBU5" s="468"/>
      <c r="DBV5" s="468"/>
      <c r="DBW5" s="468"/>
      <c r="DBX5" s="468"/>
      <c r="DBY5" s="468"/>
      <c r="DBZ5" s="468" t="s">
        <v>140</v>
      </c>
      <c r="DCA5" s="468"/>
      <c r="DCB5" s="468"/>
      <c r="DCC5" s="468"/>
      <c r="DCD5" s="468"/>
      <c r="DCE5" s="468"/>
      <c r="DCF5" s="468"/>
      <c r="DCG5" s="468"/>
      <c r="DCH5" s="468"/>
      <c r="DCI5" s="468"/>
      <c r="DCJ5" s="468"/>
      <c r="DCK5" s="468"/>
      <c r="DCL5" s="468"/>
      <c r="DCM5" s="468"/>
      <c r="DCN5" s="468"/>
      <c r="DCO5" s="468"/>
      <c r="DCP5" s="468"/>
      <c r="DCQ5" s="468"/>
      <c r="DCR5" s="468"/>
      <c r="DCS5" s="468"/>
      <c r="DCT5" s="468"/>
      <c r="DCU5" s="468"/>
      <c r="DCV5" s="468"/>
      <c r="DCW5" s="468"/>
      <c r="DCX5" s="468"/>
      <c r="DCY5" s="468"/>
      <c r="DCZ5" s="468"/>
      <c r="DDA5" s="468"/>
      <c r="DDB5" s="468"/>
      <c r="DDC5" s="468"/>
      <c r="DDD5" s="468"/>
      <c r="DDE5" s="468"/>
      <c r="DDF5" s="468"/>
      <c r="DDG5" s="468"/>
      <c r="DDH5" s="468"/>
      <c r="DDI5" s="468"/>
      <c r="DDJ5" s="468"/>
      <c r="DDK5" s="468"/>
      <c r="DDL5" s="468"/>
      <c r="DDM5" s="468"/>
      <c r="DDN5" s="468"/>
      <c r="DDO5" s="468"/>
      <c r="DDP5" s="468"/>
      <c r="DDQ5" s="468"/>
      <c r="DDR5" s="468"/>
      <c r="DDS5" s="468"/>
      <c r="DDT5" s="468"/>
      <c r="DDU5" s="468"/>
      <c r="DDV5" s="468"/>
      <c r="DDW5" s="468"/>
      <c r="DDX5" s="468"/>
      <c r="DDY5" s="468"/>
      <c r="DDZ5" s="468" t="s">
        <v>141</v>
      </c>
      <c r="DEA5" s="468"/>
      <c r="DEB5" s="468"/>
      <c r="DEC5" s="468"/>
      <c r="DED5" s="468"/>
      <c r="DEE5" s="468"/>
      <c r="DEF5" s="468"/>
      <c r="DEG5" s="468"/>
      <c r="DEH5" s="468"/>
      <c r="DEI5" s="468"/>
      <c r="DEJ5" s="468"/>
      <c r="DEK5" s="468"/>
      <c r="DEL5" s="468"/>
      <c r="DEM5" s="468"/>
      <c r="DEN5" s="468"/>
      <c r="DEO5" s="468"/>
      <c r="DEP5" s="468"/>
      <c r="DEQ5" s="468"/>
      <c r="DER5" s="468"/>
      <c r="DES5" s="468"/>
      <c r="DET5" s="468"/>
      <c r="DEU5" s="468"/>
      <c r="DEV5" s="468"/>
      <c r="DEW5" s="468"/>
      <c r="DEX5" s="468"/>
      <c r="DEY5" s="468"/>
      <c r="DEZ5" s="468"/>
      <c r="DFA5" s="468"/>
      <c r="DFB5" s="468"/>
      <c r="DFC5" s="468"/>
      <c r="DFD5" s="468"/>
      <c r="DFE5" s="468"/>
      <c r="DFF5" s="468"/>
      <c r="DFG5" s="468"/>
      <c r="DFH5" s="468"/>
      <c r="DFI5" s="468"/>
      <c r="DFJ5" s="468"/>
      <c r="DFK5" s="468"/>
      <c r="DFL5" s="468"/>
      <c r="DFM5" s="468"/>
      <c r="DFN5" s="468"/>
      <c r="DFO5" s="468"/>
      <c r="DFP5" s="468"/>
      <c r="DFQ5" s="468"/>
      <c r="DFR5" s="468"/>
      <c r="DFS5" s="468"/>
      <c r="DFT5" s="468"/>
      <c r="DFU5" s="468"/>
      <c r="DFV5" s="468"/>
      <c r="DFW5" s="468"/>
      <c r="DFX5" s="468"/>
      <c r="DFY5" s="468"/>
      <c r="DFZ5" s="468" t="s">
        <v>4067</v>
      </c>
      <c r="DGA5" s="468"/>
      <c r="DGB5" s="468"/>
      <c r="DGC5" s="468"/>
      <c r="DGD5" s="468"/>
      <c r="DGE5" s="468"/>
      <c r="DGF5" s="468"/>
      <c r="DGG5" s="468"/>
      <c r="DGH5" s="468"/>
      <c r="DGI5" s="468"/>
      <c r="DGJ5" s="468"/>
      <c r="DGK5" s="468"/>
      <c r="DGL5" s="468"/>
      <c r="DGM5" s="468"/>
      <c r="DGN5" s="468"/>
      <c r="DGO5" s="468"/>
      <c r="DGP5" s="468"/>
      <c r="DGQ5" s="468"/>
      <c r="DGR5" s="468"/>
      <c r="DGS5" s="468"/>
      <c r="DGT5" s="468"/>
      <c r="DGU5" s="468"/>
      <c r="DGV5" s="468"/>
      <c r="DGW5" s="468"/>
      <c r="DGX5" s="468"/>
      <c r="DGY5" s="468"/>
      <c r="DGZ5" s="468"/>
      <c r="DHA5" s="468"/>
      <c r="DHB5" s="468"/>
      <c r="DHC5" s="468"/>
      <c r="DHD5" s="468"/>
      <c r="DHE5" s="468"/>
      <c r="DHF5" s="468"/>
      <c r="DHG5" s="468"/>
      <c r="DHH5" s="468"/>
      <c r="DHI5" s="468"/>
      <c r="DHJ5" s="468"/>
      <c r="DHK5" s="468"/>
      <c r="DHL5" s="468"/>
      <c r="DHM5" s="468"/>
      <c r="DHN5" s="468"/>
      <c r="DHO5" s="468"/>
      <c r="DHP5" s="468"/>
      <c r="DHQ5" s="468"/>
      <c r="DHR5" s="468"/>
      <c r="DHS5" s="468"/>
      <c r="DHT5" s="468"/>
      <c r="DHU5" s="468"/>
      <c r="DHV5" s="468"/>
      <c r="DHW5" s="468"/>
      <c r="DHX5" s="468"/>
      <c r="DHY5" s="468"/>
      <c r="DHZ5" s="468" t="s">
        <v>4068</v>
      </c>
      <c r="DIA5" s="468"/>
      <c r="DIB5" s="468" t="s">
        <v>4069</v>
      </c>
      <c r="DIC5" s="468"/>
      <c r="DID5" s="468"/>
      <c r="DIE5" s="468"/>
      <c r="DIF5" s="468"/>
      <c r="DIG5" s="468"/>
      <c r="DIH5" s="468" t="s">
        <v>4070</v>
      </c>
      <c r="DII5" s="468"/>
      <c r="DIJ5" s="468" t="s">
        <v>4071</v>
      </c>
      <c r="DIK5" s="468"/>
      <c r="DIL5" s="468" t="s">
        <v>4072</v>
      </c>
      <c r="DIM5" s="470"/>
      <c r="DIN5" s="468" t="s">
        <v>4073</v>
      </c>
      <c r="DIO5" s="468"/>
      <c r="DIP5" s="468" t="s">
        <v>4074</v>
      </c>
      <c r="DIQ5" s="470"/>
      <c r="DIR5" s="468" t="s">
        <v>4075</v>
      </c>
      <c r="DIS5" s="468"/>
      <c r="DIT5" s="468" t="s">
        <v>4066</v>
      </c>
      <c r="DIU5" s="468"/>
      <c r="DIV5" s="468"/>
      <c r="DIW5" s="468"/>
      <c r="DIX5" s="468"/>
      <c r="DIY5" s="468"/>
      <c r="DIZ5" s="468"/>
      <c r="DJA5" s="468"/>
      <c r="DJB5" s="468"/>
      <c r="DJC5" s="468"/>
      <c r="DJD5" s="468"/>
      <c r="DJE5" s="468"/>
      <c r="DJF5" s="468"/>
      <c r="DJG5" s="468"/>
      <c r="DJH5" s="468"/>
      <c r="DJI5" s="468"/>
      <c r="DJJ5" s="468"/>
      <c r="DJK5" s="468"/>
      <c r="DJL5" s="468"/>
      <c r="DJM5" s="468"/>
      <c r="DJN5" s="468"/>
      <c r="DJO5" s="468"/>
      <c r="DJP5" s="468"/>
      <c r="DJQ5" s="468"/>
      <c r="DJR5" s="468"/>
      <c r="DJS5" s="468"/>
      <c r="DJT5" s="468"/>
      <c r="DJU5" s="468"/>
      <c r="DJV5" s="468"/>
      <c r="DJW5" s="468"/>
      <c r="DJX5" s="468"/>
      <c r="DJY5" s="468"/>
      <c r="DJZ5" s="468"/>
      <c r="DKA5" s="468"/>
      <c r="DKB5" s="468"/>
      <c r="DKC5" s="468"/>
      <c r="DKD5" s="468"/>
      <c r="DKE5" s="468"/>
      <c r="DKF5" s="468"/>
      <c r="DKG5" s="468"/>
      <c r="DKH5" s="468"/>
      <c r="DKI5" s="468"/>
      <c r="DKJ5" s="468"/>
      <c r="DKK5" s="468"/>
      <c r="DKL5" s="468"/>
      <c r="DKM5" s="468"/>
      <c r="DKN5" s="468"/>
      <c r="DKO5" s="468"/>
      <c r="DKP5" s="468"/>
      <c r="DKQ5" s="468"/>
      <c r="DKR5" s="468"/>
      <c r="DKS5" s="468"/>
      <c r="DKT5" s="468" t="s">
        <v>4076</v>
      </c>
      <c r="DKU5" s="468"/>
      <c r="DKV5" s="468"/>
      <c r="DKW5" s="468"/>
      <c r="DKX5" s="468"/>
      <c r="DKY5" s="468"/>
      <c r="DKZ5" s="468"/>
      <c r="DLA5" s="468"/>
      <c r="DLB5" s="468"/>
      <c r="DLC5" s="468"/>
      <c r="DLD5" s="468"/>
      <c r="DLE5" s="468"/>
      <c r="DLF5" s="468"/>
      <c r="DLG5" s="468"/>
      <c r="DLH5" s="468"/>
      <c r="DLI5" s="468"/>
      <c r="DLJ5" s="468"/>
      <c r="DLK5" s="468"/>
      <c r="DLL5" s="468"/>
      <c r="DLM5" s="468"/>
      <c r="DLN5" s="468"/>
      <c r="DLO5" s="468"/>
      <c r="DLP5" s="468"/>
      <c r="DLQ5" s="468"/>
      <c r="DLR5" s="468"/>
      <c r="DLS5" s="468"/>
      <c r="DLT5" s="468"/>
      <c r="DLU5" s="468"/>
      <c r="DLV5" s="468"/>
      <c r="DLW5" s="468"/>
      <c r="DLX5" s="468"/>
      <c r="DLY5" s="468"/>
      <c r="DLZ5" s="468"/>
      <c r="DMA5" s="468"/>
      <c r="DMB5" s="468"/>
      <c r="DMC5" s="468"/>
      <c r="DMD5" s="468"/>
      <c r="DME5" s="468"/>
      <c r="DMF5" s="468"/>
      <c r="DMG5" s="468"/>
      <c r="DMH5" s="468"/>
      <c r="DMI5" s="468"/>
      <c r="DMJ5" s="468"/>
      <c r="DMK5" s="468"/>
      <c r="DML5" s="468"/>
      <c r="DMM5" s="468"/>
      <c r="DMN5" s="468"/>
      <c r="DMO5" s="468"/>
      <c r="DMP5" s="468"/>
      <c r="DMQ5" s="468"/>
      <c r="DMR5" s="468"/>
      <c r="DMS5" s="468"/>
      <c r="DMT5" s="468" t="s">
        <v>4066</v>
      </c>
      <c r="DMU5" s="468"/>
      <c r="DMV5" s="468"/>
      <c r="DMW5" s="468"/>
      <c r="DMX5" s="468"/>
      <c r="DMY5" s="468"/>
      <c r="DMZ5" s="468"/>
      <c r="DNA5" s="468"/>
      <c r="DNB5" s="468"/>
      <c r="DNC5" s="468"/>
      <c r="DND5" s="468"/>
      <c r="DNE5" s="468"/>
      <c r="DNF5" s="468"/>
      <c r="DNG5" s="468"/>
      <c r="DNH5" s="468"/>
      <c r="DNI5" s="468"/>
      <c r="DNJ5" s="468"/>
      <c r="DNK5" s="468"/>
      <c r="DNL5" s="468"/>
      <c r="DNM5" s="468"/>
      <c r="DNN5" s="468"/>
      <c r="DNO5" s="468"/>
      <c r="DNP5" s="468"/>
      <c r="DNQ5" s="468"/>
      <c r="DNR5" s="468"/>
      <c r="DNS5" s="468"/>
      <c r="DNT5" s="468"/>
      <c r="DNU5" s="468"/>
      <c r="DNV5" s="468"/>
      <c r="DNW5" s="468"/>
      <c r="DNX5" s="468"/>
      <c r="DNY5" s="468"/>
      <c r="DNZ5" s="468"/>
      <c r="DOA5" s="468"/>
      <c r="DOB5" s="468"/>
      <c r="DOC5" s="468"/>
      <c r="DOD5" s="468"/>
      <c r="DOE5" s="468"/>
      <c r="DOF5" s="468"/>
      <c r="DOG5" s="468"/>
      <c r="DOH5" s="468"/>
      <c r="DOI5" s="468"/>
      <c r="DOJ5" s="468"/>
      <c r="DOK5" s="468"/>
      <c r="DOL5" s="468"/>
      <c r="DOM5" s="468"/>
      <c r="DON5" s="468"/>
      <c r="DOO5" s="468"/>
      <c r="DOP5" s="468"/>
      <c r="DOQ5" s="468"/>
      <c r="DOR5" s="468"/>
      <c r="DOS5" s="468"/>
      <c r="DOT5" s="468" t="s">
        <v>4076</v>
      </c>
      <c r="DOU5" s="468"/>
      <c r="DOV5" s="468"/>
      <c r="DOW5" s="468"/>
      <c r="DOX5" s="468"/>
      <c r="DOY5" s="468"/>
      <c r="DOZ5" s="468"/>
      <c r="DPA5" s="468"/>
      <c r="DPB5" s="468"/>
      <c r="DPC5" s="468"/>
      <c r="DPD5" s="468"/>
      <c r="DPE5" s="468"/>
      <c r="DPF5" s="468"/>
      <c r="DPG5" s="468"/>
      <c r="DPH5" s="468"/>
      <c r="DPI5" s="468"/>
      <c r="DPJ5" s="468"/>
      <c r="DPK5" s="468"/>
      <c r="DPL5" s="468"/>
      <c r="DPM5" s="468"/>
      <c r="DPN5" s="468"/>
      <c r="DPO5" s="468"/>
      <c r="DPP5" s="468"/>
      <c r="DPQ5" s="468"/>
      <c r="DPR5" s="468"/>
      <c r="DPS5" s="468"/>
      <c r="DPT5" s="468"/>
      <c r="DPU5" s="468"/>
      <c r="DPV5" s="468"/>
      <c r="DPW5" s="468"/>
      <c r="DPX5" s="468"/>
      <c r="DPY5" s="468"/>
      <c r="DPZ5" s="468"/>
      <c r="DQA5" s="468"/>
      <c r="DQB5" s="468"/>
      <c r="DQC5" s="468"/>
      <c r="DQD5" s="468"/>
      <c r="DQE5" s="468"/>
      <c r="DQF5" s="468"/>
      <c r="DQG5" s="468"/>
      <c r="DQH5" s="468"/>
      <c r="DQI5" s="468"/>
      <c r="DQJ5" s="468"/>
      <c r="DQK5" s="468"/>
      <c r="DQL5" s="468"/>
      <c r="DQM5" s="468"/>
      <c r="DQN5" s="468"/>
      <c r="DQO5" s="468"/>
      <c r="DQP5" s="468"/>
      <c r="DQQ5" s="468"/>
      <c r="DQR5" s="468"/>
      <c r="DQS5" s="468"/>
      <c r="DQT5" s="468" t="s">
        <v>4066</v>
      </c>
      <c r="DQU5" s="468"/>
      <c r="DQV5" s="468"/>
      <c r="DQW5" s="468"/>
      <c r="DQX5" s="468"/>
      <c r="DQY5" s="468"/>
      <c r="DQZ5" s="468"/>
      <c r="DRA5" s="468"/>
      <c r="DRB5" s="468"/>
      <c r="DRC5" s="468"/>
      <c r="DRD5" s="468"/>
      <c r="DRE5" s="468"/>
      <c r="DRF5" s="468"/>
      <c r="DRG5" s="468"/>
      <c r="DRH5" s="468"/>
      <c r="DRI5" s="468"/>
      <c r="DRJ5" s="468"/>
      <c r="DRK5" s="468"/>
      <c r="DRL5" s="468"/>
      <c r="DRM5" s="468"/>
      <c r="DRN5" s="468"/>
      <c r="DRO5" s="468"/>
      <c r="DRP5" s="468"/>
      <c r="DRQ5" s="468"/>
      <c r="DRR5" s="468"/>
      <c r="DRS5" s="468"/>
      <c r="DRT5" s="468"/>
      <c r="DRU5" s="468"/>
      <c r="DRV5" s="468"/>
      <c r="DRW5" s="468"/>
      <c r="DRX5" s="468"/>
      <c r="DRY5" s="468"/>
      <c r="DRZ5" s="468"/>
      <c r="DSA5" s="468"/>
      <c r="DSB5" s="468"/>
      <c r="DSC5" s="468"/>
      <c r="DSD5" s="468"/>
      <c r="DSE5" s="468"/>
      <c r="DSF5" s="468"/>
      <c r="DSG5" s="468"/>
      <c r="DSH5" s="468"/>
      <c r="DSI5" s="468"/>
      <c r="DSJ5" s="468"/>
      <c r="DSK5" s="468"/>
      <c r="DSL5" s="468"/>
      <c r="DSM5" s="468"/>
      <c r="DSN5" s="468"/>
      <c r="DSO5" s="468"/>
      <c r="DSP5" s="468"/>
      <c r="DSQ5" s="468"/>
      <c r="DSR5" s="468"/>
      <c r="DSS5" s="468"/>
      <c r="DST5" s="468" t="s">
        <v>4076</v>
      </c>
      <c r="DSU5" s="468"/>
      <c r="DSV5" s="468"/>
      <c r="DSW5" s="468"/>
      <c r="DSX5" s="468"/>
      <c r="DSY5" s="468"/>
      <c r="DSZ5" s="468"/>
      <c r="DTA5" s="468"/>
      <c r="DTB5" s="468"/>
      <c r="DTC5" s="468"/>
      <c r="DTD5" s="468"/>
      <c r="DTE5" s="468"/>
      <c r="DTF5" s="468"/>
      <c r="DTG5" s="468"/>
      <c r="DTH5" s="468"/>
      <c r="DTI5" s="468"/>
      <c r="DTJ5" s="468"/>
      <c r="DTK5" s="468"/>
      <c r="DTL5" s="468"/>
      <c r="DTM5" s="468"/>
      <c r="DTN5" s="468"/>
      <c r="DTO5" s="468"/>
      <c r="DTP5" s="468"/>
      <c r="DTQ5" s="468"/>
      <c r="DTR5" s="468"/>
      <c r="DTS5" s="468"/>
      <c r="DTT5" s="468"/>
      <c r="DTU5" s="468"/>
      <c r="DTV5" s="468"/>
      <c r="DTW5" s="468"/>
      <c r="DTX5" s="468"/>
      <c r="DTY5" s="468"/>
      <c r="DTZ5" s="468"/>
      <c r="DUA5" s="468"/>
      <c r="DUB5" s="468"/>
      <c r="DUC5" s="468"/>
      <c r="DUD5" s="468"/>
      <c r="DUE5" s="468"/>
      <c r="DUF5" s="468"/>
      <c r="DUG5" s="468"/>
      <c r="DUH5" s="468"/>
      <c r="DUI5" s="468"/>
      <c r="DUJ5" s="468"/>
      <c r="DUK5" s="468"/>
      <c r="DUL5" s="468"/>
      <c r="DUM5" s="468"/>
      <c r="DUN5" s="468"/>
      <c r="DUO5" s="468"/>
      <c r="DUP5" s="468"/>
      <c r="DUQ5" s="468"/>
      <c r="DUR5" s="468"/>
      <c r="DUS5" s="468"/>
      <c r="DUT5" s="468" t="s">
        <v>128</v>
      </c>
      <c r="DUU5" s="468"/>
      <c r="DUV5" s="468"/>
      <c r="DUW5" s="468"/>
      <c r="DUX5" s="468"/>
      <c r="DUY5" s="468"/>
      <c r="DUZ5" s="468"/>
      <c r="DVA5" s="468"/>
      <c r="DVB5" s="468"/>
      <c r="DVC5" s="468"/>
      <c r="DVD5" s="468"/>
      <c r="DVE5" s="468"/>
      <c r="DVF5" s="468"/>
      <c r="DVG5" s="468"/>
      <c r="DVH5" s="468"/>
      <c r="DVI5" s="468"/>
      <c r="DVJ5" s="468"/>
      <c r="DVK5" s="468"/>
      <c r="DVL5" s="468"/>
      <c r="DVM5" s="468"/>
      <c r="DVN5" s="468"/>
      <c r="DVO5" s="468"/>
      <c r="DVP5" s="468"/>
      <c r="DVQ5" s="468"/>
      <c r="DVR5" s="468"/>
      <c r="DVS5" s="468"/>
      <c r="DVT5" s="468"/>
      <c r="DVU5" s="468"/>
      <c r="DVV5" s="468"/>
      <c r="DVW5" s="468"/>
      <c r="DVX5" s="468"/>
      <c r="DVY5" s="468"/>
      <c r="DVZ5" s="468"/>
      <c r="DWA5" s="468"/>
      <c r="DWB5" s="468"/>
      <c r="DWC5" s="468"/>
      <c r="DWD5" s="468"/>
      <c r="DWE5" s="468"/>
      <c r="DWF5" s="468"/>
      <c r="DWG5" s="468"/>
      <c r="DWH5" s="468"/>
      <c r="DWI5" s="468"/>
      <c r="DWJ5" s="468"/>
      <c r="DWK5" s="468"/>
      <c r="DWL5" s="468"/>
      <c r="DWM5" s="468"/>
      <c r="DWN5" s="468"/>
      <c r="DWO5" s="468"/>
      <c r="DWP5" s="468"/>
      <c r="DWQ5" s="468"/>
      <c r="DWR5" s="468"/>
      <c r="DWS5" s="468"/>
      <c r="DWT5" s="468" t="s">
        <v>129</v>
      </c>
      <c r="DWU5" s="468"/>
      <c r="DWV5" s="468"/>
      <c r="DWW5" s="468"/>
      <c r="DWX5" s="468"/>
      <c r="DWY5" s="468"/>
      <c r="DWZ5" s="468"/>
      <c r="DXA5" s="468"/>
      <c r="DXB5" s="468"/>
      <c r="DXC5" s="468"/>
      <c r="DXD5" s="468"/>
      <c r="DXE5" s="468"/>
      <c r="DXF5" s="468"/>
      <c r="DXG5" s="468"/>
      <c r="DXH5" s="468"/>
      <c r="DXI5" s="468"/>
      <c r="DXJ5" s="468"/>
      <c r="DXK5" s="468"/>
      <c r="DXL5" s="468"/>
      <c r="DXM5" s="468"/>
      <c r="DXN5" s="468"/>
      <c r="DXO5" s="468"/>
      <c r="DXP5" s="468"/>
      <c r="DXQ5" s="468"/>
      <c r="DXR5" s="468"/>
      <c r="DXS5" s="468"/>
      <c r="DXT5" s="468"/>
      <c r="DXU5" s="468"/>
      <c r="DXV5" s="468"/>
      <c r="DXW5" s="468"/>
      <c r="DXX5" s="468"/>
      <c r="DXY5" s="468"/>
      <c r="DXZ5" s="468"/>
      <c r="DYA5" s="468"/>
      <c r="DYB5" s="468"/>
      <c r="DYC5" s="468"/>
      <c r="DYD5" s="468"/>
      <c r="DYE5" s="468"/>
      <c r="DYF5" s="468"/>
      <c r="DYG5" s="468"/>
      <c r="DYH5" s="468"/>
      <c r="DYI5" s="468"/>
      <c r="DYJ5" s="468"/>
      <c r="DYK5" s="468"/>
      <c r="DYL5" s="468"/>
      <c r="DYM5" s="468"/>
      <c r="DYN5" s="468"/>
      <c r="DYO5" s="468"/>
      <c r="DYP5" s="468"/>
      <c r="DYQ5" s="468"/>
      <c r="DYR5" s="468"/>
      <c r="DYS5" s="468"/>
      <c r="DZA5" s="211" t="s">
        <v>4077</v>
      </c>
      <c r="DZB5" s="211" t="s">
        <v>9</v>
      </c>
      <c r="DZG5" s="211" t="s">
        <v>10</v>
      </c>
      <c r="DZL5" s="211" t="s">
        <v>9</v>
      </c>
      <c r="DZQ5" s="211" t="s">
        <v>10</v>
      </c>
      <c r="EBO5" s="471" t="s">
        <v>4066</v>
      </c>
      <c r="EBP5" s="471"/>
      <c r="EBQ5" s="471"/>
      <c r="EBR5" s="471"/>
      <c r="EBS5" s="471"/>
      <c r="EBT5" s="471"/>
      <c r="EBU5" s="471"/>
      <c r="EBV5" s="471"/>
      <c r="EBW5" s="471"/>
      <c r="EBX5" s="471"/>
      <c r="EBY5" s="471"/>
      <c r="EBZ5" s="471"/>
      <c r="ECA5" s="471"/>
      <c r="ECB5" s="471"/>
      <c r="ECC5" s="471"/>
      <c r="ECD5" s="471"/>
      <c r="ECE5" s="471"/>
      <c r="ECF5" s="471"/>
      <c r="ECG5" s="471"/>
      <c r="ECH5" s="471"/>
      <c r="ECI5" s="471"/>
      <c r="ECJ5" s="471"/>
      <c r="ECK5" s="471"/>
      <c r="ECL5" s="471"/>
      <c r="ECM5" s="471"/>
      <c r="ECN5" s="471"/>
      <c r="ECO5" s="471"/>
      <c r="ECP5" s="471"/>
      <c r="ECQ5" s="471"/>
      <c r="ECR5" s="471"/>
      <c r="ECS5" s="471"/>
      <c r="ECT5" s="471"/>
      <c r="ECU5" s="471"/>
      <c r="ECV5" s="471"/>
      <c r="ECW5" s="471"/>
      <c r="ECX5" s="471"/>
      <c r="ECY5" s="471"/>
      <c r="ECZ5" s="471"/>
      <c r="EDA5" s="471"/>
      <c r="EDB5" s="471"/>
      <c r="EDC5" s="471"/>
      <c r="EDD5" s="471"/>
      <c r="EDE5" s="471"/>
      <c r="EDF5" s="471"/>
      <c r="EDG5" s="471"/>
      <c r="EDH5" s="471"/>
      <c r="EDI5" s="471"/>
      <c r="EDJ5" s="471"/>
      <c r="EDK5" s="471"/>
      <c r="EDL5" s="471"/>
      <c r="EDM5" s="471"/>
      <c r="EDN5" s="471"/>
      <c r="EDO5" s="471" t="s">
        <v>4076</v>
      </c>
      <c r="EDP5" s="471"/>
      <c r="EDQ5" s="471"/>
      <c r="EDR5" s="471"/>
      <c r="EDS5" s="471"/>
      <c r="EDT5" s="471"/>
      <c r="EDU5" s="471"/>
      <c r="EDV5" s="471"/>
      <c r="EDW5" s="471"/>
      <c r="EDX5" s="471"/>
      <c r="EDY5" s="471"/>
      <c r="EDZ5" s="471"/>
      <c r="EEA5" s="471"/>
      <c r="EEB5" s="471"/>
      <c r="EEC5" s="471"/>
      <c r="EED5" s="471"/>
      <c r="EEE5" s="471"/>
      <c r="EEF5" s="471"/>
      <c r="EEG5" s="471"/>
      <c r="EEH5" s="471"/>
      <c r="EEI5" s="471"/>
      <c r="EEJ5" s="471"/>
      <c r="EEK5" s="471"/>
      <c r="EEL5" s="471"/>
      <c r="EEM5" s="471"/>
      <c r="EEN5" s="471"/>
      <c r="EEO5" s="471"/>
      <c r="EEP5" s="471"/>
      <c r="EEQ5" s="471"/>
      <c r="EER5" s="471"/>
      <c r="EES5" s="471"/>
      <c r="EET5" s="471"/>
      <c r="EEU5" s="471"/>
      <c r="EEV5" s="471"/>
      <c r="EEW5" s="471"/>
      <c r="EEX5" s="471"/>
      <c r="EEY5" s="471"/>
      <c r="EEZ5" s="471"/>
      <c r="EFA5" s="471"/>
      <c r="EFB5" s="471"/>
      <c r="EFC5" s="471"/>
      <c r="EFD5" s="471"/>
      <c r="EFE5" s="471"/>
      <c r="EFF5" s="471"/>
      <c r="EFG5" s="471"/>
      <c r="EFH5" s="471"/>
      <c r="EFI5" s="471"/>
      <c r="EFJ5" s="471"/>
      <c r="EFK5" s="471"/>
      <c r="EFL5" s="471"/>
      <c r="EFM5" s="471"/>
      <c r="EFN5" s="471"/>
      <c r="EFO5" s="471" t="s">
        <v>4078</v>
      </c>
      <c r="EFP5" s="471"/>
      <c r="EFQ5" s="471"/>
      <c r="EFR5" s="471"/>
      <c r="EFS5" s="471"/>
      <c r="EFT5" s="471"/>
      <c r="EFU5" s="471"/>
      <c r="EFV5" s="471"/>
      <c r="EFW5" s="471"/>
      <c r="EFX5" s="471"/>
      <c r="EFY5" s="471"/>
      <c r="EFZ5" s="471"/>
      <c r="EGA5" s="471"/>
      <c r="EGB5" s="471"/>
      <c r="EGC5" s="471"/>
      <c r="EGD5" s="471"/>
      <c r="EGE5" s="471"/>
      <c r="EGF5" s="471"/>
      <c r="EGG5" s="471"/>
      <c r="EGH5" s="471"/>
      <c r="EGI5" s="471"/>
      <c r="EGJ5" s="471"/>
      <c r="EGK5" s="471"/>
      <c r="EGL5" s="471"/>
      <c r="EGM5" s="471"/>
      <c r="EGN5" s="471"/>
      <c r="EGO5" s="471"/>
      <c r="EGP5" s="471"/>
      <c r="EGQ5" s="471"/>
      <c r="EGR5" s="471"/>
      <c r="EGS5" s="471"/>
      <c r="EGT5" s="471"/>
      <c r="EGU5" s="471"/>
      <c r="EGV5" s="471"/>
      <c r="EGW5" s="471"/>
      <c r="EGX5" s="471"/>
      <c r="EGY5" s="471"/>
      <c r="EGZ5" s="471"/>
      <c r="EHA5" s="471"/>
      <c r="EHB5" s="471"/>
      <c r="EHC5" s="471"/>
      <c r="EHD5" s="471"/>
      <c r="EHE5" s="471"/>
      <c r="EHF5" s="471"/>
      <c r="EHG5" s="471"/>
      <c r="EHH5" s="471"/>
      <c r="EHI5" s="471"/>
      <c r="EHJ5" s="471"/>
      <c r="EHK5" s="471"/>
      <c r="EHL5" s="471"/>
      <c r="EHM5" s="471"/>
      <c r="EHN5" s="471"/>
      <c r="EHO5" s="471" t="s">
        <v>4079</v>
      </c>
      <c r="EHP5" s="475"/>
      <c r="EHQ5" s="475"/>
      <c r="EHR5" s="475"/>
      <c r="EHS5" s="475"/>
      <c r="EHT5" s="475"/>
      <c r="EHU5" s="475"/>
      <c r="EHV5" s="475"/>
      <c r="EHW5" s="475"/>
      <c r="EHX5" s="475"/>
      <c r="EHY5" s="475"/>
      <c r="EHZ5" s="475"/>
      <c r="EIA5" s="471" t="s">
        <v>4080</v>
      </c>
      <c r="EIB5" s="475"/>
      <c r="EIC5" s="475"/>
      <c r="EID5" s="475"/>
      <c r="EIE5" s="475"/>
      <c r="EIF5" s="475"/>
      <c r="EIG5" s="475"/>
      <c r="EIH5" s="475"/>
      <c r="EII5" s="475"/>
      <c r="EIJ5" s="475"/>
      <c r="EIK5" s="475"/>
      <c r="EIL5" s="475"/>
      <c r="EIM5" s="471" t="s">
        <v>4081</v>
      </c>
      <c r="EIN5" s="475"/>
      <c r="EIO5" s="475"/>
      <c r="EIP5" s="475"/>
      <c r="EIQ5" s="475"/>
      <c r="EIR5" s="475"/>
      <c r="EIS5" s="475"/>
      <c r="EIT5" s="475"/>
      <c r="EIU5" s="475"/>
      <c r="EIV5" s="475"/>
      <c r="EIW5" s="475"/>
      <c r="EIX5" s="475"/>
      <c r="EIY5" s="471" t="s">
        <v>4066</v>
      </c>
      <c r="EIZ5" s="471"/>
      <c r="EJA5" s="471"/>
      <c r="EJB5" s="471"/>
      <c r="EJC5" s="471"/>
      <c r="EJD5" s="471"/>
      <c r="EJE5" s="471"/>
      <c r="EJF5" s="471"/>
      <c r="EJG5" s="471"/>
      <c r="EJH5" s="471"/>
      <c r="EJI5" s="471"/>
      <c r="EJJ5" s="471"/>
      <c r="EJK5" s="471"/>
      <c r="EJL5" s="471"/>
      <c r="EJM5" s="471"/>
      <c r="EJN5" s="471"/>
      <c r="EJO5" s="471"/>
      <c r="EJP5" s="471"/>
      <c r="EJQ5" s="471"/>
      <c r="EJR5" s="471"/>
      <c r="EJS5" s="471"/>
      <c r="EJT5" s="471"/>
      <c r="EJU5" s="471"/>
      <c r="EJV5" s="471"/>
      <c r="EJW5" s="471"/>
      <c r="EJX5" s="471"/>
      <c r="EJY5" s="471"/>
      <c r="EJZ5" s="471"/>
      <c r="EKA5" s="471"/>
      <c r="EKB5" s="471"/>
      <c r="EKC5" s="471"/>
      <c r="EKD5" s="471"/>
      <c r="EKE5" s="471"/>
      <c r="EKF5" s="471"/>
      <c r="EKG5" s="471"/>
      <c r="EKH5" s="471"/>
      <c r="EKI5" s="471"/>
      <c r="EKJ5" s="471"/>
      <c r="EKK5" s="471"/>
      <c r="EKL5" s="471"/>
      <c r="EKM5" s="471"/>
      <c r="EKN5" s="471"/>
      <c r="EKO5" s="471"/>
      <c r="EKP5" s="471"/>
      <c r="EKQ5" s="471"/>
      <c r="EKR5" s="471"/>
      <c r="EKS5" s="471"/>
      <c r="EKT5" s="471"/>
      <c r="EKU5" s="471"/>
      <c r="EKV5" s="471"/>
      <c r="EKW5" s="471"/>
      <c r="EKX5" s="471"/>
      <c r="EKY5" s="471" t="s">
        <v>4076</v>
      </c>
      <c r="EKZ5" s="471"/>
      <c r="ELA5" s="471"/>
      <c r="ELB5" s="471"/>
      <c r="ELC5" s="471"/>
      <c r="ELD5" s="471"/>
      <c r="ELE5" s="471"/>
      <c r="ELF5" s="471"/>
      <c r="ELG5" s="471"/>
      <c r="ELH5" s="471"/>
      <c r="ELI5" s="471"/>
      <c r="ELJ5" s="471"/>
      <c r="ELK5" s="471"/>
      <c r="ELL5" s="471"/>
      <c r="ELM5" s="471"/>
      <c r="ELN5" s="471"/>
      <c r="ELO5" s="471"/>
      <c r="ELP5" s="471"/>
      <c r="ELQ5" s="471"/>
      <c r="ELR5" s="471"/>
      <c r="ELS5" s="471"/>
      <c r="ELT5" s="471"/>
      <c r="ELU5" s="471"/>
      <c r="ELV5" s="471"/>
      <c r="ELW5" s="471"/>
      <c r="ELX5" s="471"/>
      <c r="ELY5" s="471"/>
      <c r="ELZ5" s="471"/>
      <c r="EMA5" s="471"/>
      <c r="EMB5" s="471"/>
      <c r="EMC5" s="471"/>
      <c r="EMD5" s="471"/>
      <c r="EME5" s="471"/>
      <c r="EMF5" s="471"/>
      <c r="EMG5" s="471"/>
      <c r="EMH5" s="471"/>
      <c r="EMI5" s="471"/>
      <c r="EMJ5" s="471"/>
      <c r="EMK5" s="471"/>
      <c r="EML5" s="471"/>
      <c r="EMM5" s="471"/>
      <c r="EMN5" s="471"/>
      <c r="EMO5" s="471"/>
      <c r="EMP5" s="471"/>
      <c r="EMQ5" s="471"/>
      <c r="EMR5" s="471"/>
      <c r="EMS5" s="471"/>
      <c r="EMT5" s="471"/>
      <c r="EMU5" s="471"/>
      <c r="EMV5" s="471"/>
      <c r="EMW5" s="471"/>
      <c r="EMX5" s="471"/>
      <c r="EMY5" s="471" t="s">
        <v>4082</v>
      </c>
      <c r="EMZ5" s="471"/>
      <c r="ENA5" s="471"/>
      <c r="ENB5" s="471"/>
      <c r="ENC5" s="471"/>
      <c r="END5" s="471"/>
      <c r="ENE5" s="471"/>
      <c r="ENF5" s="471"/>
      <c r="ENG5" s="471"/>
      <c r="ENH5" s="471"/>
      <c r="ENI5" s="471"/>
      <c r="ENJ5" s="471"/>
      <c r="ENK5" s="471"/>
      <c r="ENL5" s="471"/>
      <c r="ENM5" s="471"/>
      <c r="ENN5" s="471"/>
      <c r="ENO5" s="471"/>
      <c r="ENP5" s="471"/>
      <c r="ENQ5" s="471"/>
      <c r="ENR5" s="471"/>
      <c r="ENS5" s="471"/>
      <c r="ENT5" s="471"/>
      <c r="ENU5" s="471"/>
      <c r="ENV5" s="471"/>
      <c r="ENW5" s="471"/>
      <c r="ENX5" s="471"/>
      <c r="ENY5" s="471"/>
      <c r="ENZ5" s="471"/>
      <c r="EOA5" s="471"/>
      <c r="EOB5" s="471"/>
      <c r="EOC5" s="471"/>
      <c r="EOD5" s="471"/>
      <c r="EOE5" s="471"/>
      <c r="EOF5" s="471"/>
      <c r="EOG5" s="471"/>
      <c r="EOH5" s="471"/>
      <c r="EOI5" s="471"/>
      <c r="EOJ5" s="471"/>
      <c r="EOK5" s="471"/>
      <c r="EOL5" s="471"/>
      <c r="EOM5" s="471"/>
      <c r="EON5" s="471"/>
      <c r="EOO5" s="471"/>
      <c r="EOP5" s="471"/>
      <c r="EOQ5" s="471"/>
      <c r="EOR5" s="471"/>
      <c r="EOS5" s="471"/>
      <c r="EOT5" s="471"/>
      <c r="EOU5" s="471"/>
      <c r="EOV5" s="471"/>
      <c r="EOW5" s="471"/>
      <c r="EOX5" s="471"/>
      <c r="EOY5" s="471" t="s">
        <v>4083</v>
      </c>
      <c r="EOZ5" s="475"/>
      <c r="EPA5" s="475"/>
      <c r="EPB5" s="475"/>
      <c r="EPC5" s="475"/>
      <c r="EPD5" s="475"/>
      <c r="EPE5" s="475"/>
      <c r="EPF5" s="475"/>
      <c r="EPG5" s="475"/>
      <c r="EPH5" s="475"/>
      <c r="EPI5" s="475"/>
      <c r="EPJ5" s="475"/>
      <c r="EPK5" s="471" t="s">
        <v>4084</v>
      </c>
      <c r="EPL5" s="475"/>
      <c r="EPM5" s="475"/>
      <c r="EPN5" s="475"/>
      <c r="EPO5" s="475"/>
      <c r="EPP5" s="475"/>
      <c r="EPQ5" s="475"/>
      <c r="EPR5" s="475"/>
      <c r="EPS5" s="475"/>
      <c r="EPT5" s="475"/>
      <c r="EPU5" s="475"/>
      <c r="EPV5" s="475"/>
      <c r="EPW5" s="471" t="s">
        <v>4085</v>
      </c>
      <c r="EPX5" s="475"/>
      <c r="EPY5" s="475"/>
      <c r="EPZ5" s="475"/>
      <c r="EQA5" s="475"/>
      <c r="EQB5" s="475"/>
      <c r="EQC5" s="475"/>
      <c r="EQD5" s="475"/>
      <c r="EQE5" s="475"/>
      <c r="EQF5" s="475"/>
      <c r="EQG5" s="475"/>
      <c r="EQH5" s="475"/>
    </row>
    <row r="6" spans="1:3831" s="211" customFormat="1" ht="15.4" customHeight="1" outlineLevel="1" x14ac:dyDescent="0.25">
      <c r="C6" s="211" t="s">
        <v>4086</v>
      </c>
      <c r="D6" s="211" t="s">
        <v>4087</v>
      </c>
      <c r="E6" s="211" t="s">
        <v>4020</v>
      </c>
      <c r="K6" s="473"/>
      <c r="L6" s="473"/>
      <c r="M6" s="474"/>
      <c r="N6" s="212" t="s">
        <v>9</v>
      </c>
      <c r="O6" s="212" t="s">
        <v>10</v>
      </c>
      <c r="P6" s="468" t="s">
        <v>9</v>
      </c>
      <c r="Q6" s="468"/>
      <c r="R6" s="468"/>
      <c r="S6" s="468" t="s">
        <v>10</v>
      </c>
      <c r="T6" s="468"/>
      <c r="U6" s="468"/>
      <c r="V6" s="212" t="s">
        <v>9</v>
      </c>
      <c r="W6" s="212" t="s">
        <v>10</v>
      </c>
      <c r="X6" s="468" t="s">
        <v>4088</v>
      </c>
      <c r="Y6" s="468"/>
      <c r="Z6" s="468"/>
      <c r="AA6" s="468"/>
      <c r="AB6" s="470"/>
      <c r="AC6" s="470"/>
      <c r="AD6" s="213"/>
      <c r="AE6" s="468" t="s">
        <v>9</v>
      </c>
      <c r="AF6" s="468"/>
      <c r="AG6" s="468"/>
      <c r="AH6" s="468"/>
      <c r="AI6" s="468"/>
      <c r="AJ6" s="468"/>
      <c r="AK6" s="468"/>
      <c r="AL6" s="468"/>
      <c r="AM6" s="468"/>
      <c r="AN6" s="468"/>
      <c r="AO6" s="468"/>
      <c r="AP6" s="468"/>
      <c r="AQ6" s="468"/>
      <c r="AR6" s="468"/>
      <c r="AS6" s="468"/>
      <c r="AT6" s="468"/>
      <c r="AU6" s="468"/>
      <c r="AV6" s="468"/>
      <c r="AW6" s="468"/>
      <c r="AX6" s="468"/>
      <c r="AY6" s="468"/>
      <c r="AZ6" s="468"/>
      <c r="BA6" s="468"/>
      <c r="BB6" s="468"/>
      <c r="BC6" s="468"/>
      <c r="BD6" s="468"/>
      <c r="BE6" s="468" t="s">
        <v>10</v>
      </c>
      <c r="BF6" s="468"/>
      <c r="BG6" s="468"/>
      <c r="BH6" s="468"/>
      <c r="BI6" s="468"/>
      <c r="BJ6" s="468"/>
      <c r="BK6" s="468"/>
      <c r="BL6" s="468"/>
      <c r="BM6" s="468"/>
      <c r="BN6" s="468"/>
      <c r="BO6" s="468"/>
      <c r="BP6" s="468"/>
      <c r="BQ6" s="468"/>
      <c r="BR6" s="468"/>
      <c r="BS6" s="468"/>
      <c r="BT6" s="468"/>
      <c r="BU6" s="468"/>
      <c r="BV6" s="468"/>
      <c r="BW6" s="468"/>
      <c r="BX6" s="468"/>
      <c r="BY6" s="468"/>
      <c r="BZ6" s="468"/>
      <c r="CA6" s="468"/>
      <c r="CB6" s="468"/>
      <c r="CC6" s="468"/>
      <c r="CD6" s="468"/>
      <c r="CE6" s="468" t="s">
        <v>9</v>
      </c>
      <c r="CF6" s="469"/>
      <c r="CG6" s="469"/>
      <c r="CH6" s="469"/>
      <c r="CI6" s="469"/>
      <c r="CJ6" s="469"/>
      <c r="CK6" s="469"/>
      <c r="CL6" s="469"/>
      <c r="CM6" s="469"/>
      <c r="CN6" s="469"/>
      <c r="CO6" s="469"/>
      <c r="CP6" s="469"/>
      <c r="CQ6" s="469"/>
      <c r="CR6" s="469"/>
      <c r="CS6" s="469"/>
      <c r="CT6" s="469"/>
      <c r="CU6" s="469"/>
      <c r="CV6" s="469"/>
      <c r="CW6" s="469"/>
      <c r="CX6" s="469"/>
      <c r="CY6" s="469"/>
      <c r="CZ6" s="469"/>
      <c r="DA6" s="469"/>
      <c r="DB6" s="469"/>
      <c r="DC6" s="469"/>
      <c r="DD6" s="469"/>
      <c r="DE6" s="469"/>
      <c r="DF6" s="469"/>
      <c r="DG6" s="469"/>
      <c r="DH6" s="469"/>
      <c r="DI6" s="468" t="s">
        <v>10</v>
      </c>
      <c r="DJ6" s="469"/>
      <c r="DK6" s="469"/>
      <c r="DL6" s="469"/>
      <c r="DM6" s="469"/>
      <c r="DN6" s="469"/>
      <c r="DO6" s="469"/>
      <c r="DP6" s="469"/>
      <c r="DQ6" s="469"/>
      <c r="DR6" s="469"/>
      <c r="DS6" s="469"/>
      <c r="DT6" s="469"/>
      <c r="DU6" s="469"/>
      <c r="DV6" s="469"/>
      <c r="DW6" s="469"/>
      <c r="DX6" s="469"/>
      <c r="DY6" s="469"/>
      <c r="DZ6" s="469"/>
      <c r="EA6" s="469"/>
      <c r="EB6" s="469"/>
      <c r="EC6" s="469"/>
      <c r="ED6" s="469"/>
      <c r="EE6" s="469"/>
      <c r="EF6" s="469"/>
      <c r="EG6" s="469"/>
      <c r="EH6" s="469"/>
      <c r="EI6" s="469"/>
      <c r="EJ6" s="469"/>
      <c r="EK6" s="469"/>
      <c r="EL6" s="469"/>
      <c r="EM6" s="468" t="s">
        <v>9</v>
      </c>
      <c r="EN6" s="469"/>
      <c r="EO6" s="469"/>
      <c r="EP6" s="469"/>
      <c r="EQ6" s="469"/>
      <c r="ER6" s="469"/>
      <c r="ES6" s="469"/>
      <c r="ET6" s="469"/>
      <c r="EU6" s="469"/>
      <c r="EV6" s="469"/>
      <c r="EW6" s="469"/>
      <c r="EX6" s="469"/>
      <c r="EY6" s="469"/>
      <c r="EZ6" s="469"/>
      <c r="FA6" s="469"/>
      <c r="FB6" s="469"/>
      <c r="FC6" s="469"/>
      <c r="FD6" s="469"/>
      <c r="FE6" s="469"/>
      <c r="FF6" s="469"/>
      <c r="FG6" s="469"/>
      <c r="FH6" s="469"/>
      <c r="FI6" s="469"/>
      <c r="FJ6" s="469"/>
      <c r="FK6" s="469"/>
      <c r="FL6" s="469"/>
      <c r="FM6" s="469"/>
      <c r="FN6" s="469"/>
      <c r="FO6" s="469"/>
      <c r="FP6" s="469"/>
      <c r="FQ6" s="468" t="s">
        <v>10</v>
      </c>
      <c r="FR6" s="469"/>
      <c r="FS6" s="469"/>
      <c r="FT6" s="469"/>
      <c r="FU6" s="469"/>
      <c r="FV6" s="469"/>
      <c r="FW6" s="469"/>
      <c r="FX6" s="469"/>
      <c r="FY6" s="469"/>
      <c r="FZ6" s="469"/>
      <c r="GA6" s="469"/>
      <c r="GB6" s="469"/>
      <c r="GC6" s="469"/>
      <c r="GD6" s="469"/>
      <c r="GE6" s="469"/>
      <c r="GF6" s="469"/>
      <c r="GG6" s="469"/>
      <c r="GH6" s="469"/>
      <c r="GI6" s="469"/>
      <c r="GJ6" s="469"/>
      <c r="GK6" s="469"/>
      <c r="GL6" s="469"/>
      <c r="GM6" s="469"/>
      <c r="GN6" s="469"/>
      <c r="GO6" s="469"/>
      <c r="GP6" s="469"/>
      <c r="GQ6" s="469"/>
      <c r="GR6" s="469"/>
      <c r="GS6" s="469"/>
      <c r="GT6" s="469"/>
      <c r="GU6" s="468" t="s">
        <v>9</v>
      </c>
      <c r="GV6" s="469"/>
      <c r="GW6" s="469"/>
      <c r="GX6" s="469"/>
      <c r="GY6" s="469"/>
      <c r="GZ6" s="469"/>
      <c r="HA6" s="469"/>
      <c r="HB6" s="469"/>
      <c r="HC6" s="469"/>
      <c r="HD6" s="469"/>
      <c r="HE6" s="469"/>
      <c r="HF6" s="469"/>
      <c r="HG6" s="469"/>
      <c r="HH6" s="469"/>
      <c r="HI6" s="469"/>
      <c r="HJ6" s="469"/>
      <c r="HK6" s="469"/>
      <c r="HL6" s="469"/>
      <c r="HM6" s="469"/>
      <c r="HN6" s="469"/>
      <c r="HO6" s="469"/>
      <c r="HP6" s="469"/>
      <c r="HQ6" s="469"/>
      <c r="HR6" s="469"/>
      <c r="HS6" s="469"/>
      <c r="HT6" s="469"/>
      <c r="HU6" s="469"/>
      <c r="HV6" s="469"/>
      <c r="HW6" s="469"/>
      <c r="HX6" s="469"/>
      <c r="HY6" s="468" t="s">
        <v>10</v>
      </c>
      <c r="HZ6" s="469"/>
      <c r="IA6" s="469"/>
      <c r="IB6" s="469"/>
      <c r="IC6" s="469"/>
      <c r="ID6" s="469"/>
      <c r="IE6" s="469"/>
      <c r="IF6" s="469"/>
      <c r="IG6" s="469"/>
      <c r="IH6" s="469"/>
      <c r="II6" s="469"/>
      <c r="IJ6" s="469"/>
      <c r="IK6" s="469"/>
      <c r="IL6" s="469"/>
      <c r="IM6" s="469"/>
      <c r="IN6" s="469"/>
      <c r="IO6" s="469"/>
      <c r="IP6" s="469"/>
      <c r="IQ6" s="469"/>
      <c r="IR6" s="469"/>
      <c r="IS6" s="469"/>
      <c r="IT6" s="469"/>
      <c r="IU6" s="469"/>
      <c r="IV6" s="469"/>
      <c r="IW6" s="469"/>
      <c r="IX6" s="469"/>
      <c r="IY6" s="469"/>
      <c r="IZ6" s="469"/>
      <c r="JA6" s="469"/>
      <c r="JB6" s="469"/>
      <c r="JC6" s="468" t="s">
        <v>9</v>
      </c>
      <c r="JD6" s="468"/>
      <c r="JE6" s="468"/>
      <c r="JF6" s="468"/>
      <c r="JG6" s="468"/>
      <c r="JH6" s="468"/>
      <c r="JI6" s="468"/>
      <c r="JJ6" s="468"/>
      <c r="JK6" s="468"/>
      <c r="JL6" s="468"/>
      <c r="JM6" s="468"/>
      <c r="JN6" s="468"/>
      <c r="JO6" s="468"/>
      <c r="JP6" s="468"/>
      <c r="JQ6" s="468"/>
      <c r="JR6" s="468"/>
      <c r="JS6" s="468"/>
      <c r="JT6" s="468"/>
      <c r="JU6" s="468"/>
      <c r="JV6" s="468"/>
      <c r="JW6" s="468"/>
      <c r="JX6" s="468"/>
      <c r="JY6" s="468"/>
      <c r="JZ6" s="468"/>
      <c r="KA6" s="468"/>
      <c r="KB6" s="468"/>
      <c r="KC6" s="468"/>
      <c r="KD6" s="468"/>
      <c r="KE6" s="468"/>
      <c r="KF6" s="468"/>
      <c r="KG6" s="468" t="s">
        <v>10</v>
      </c>
      <c r="KH6" s="468"/>
      <c r="KI6" s="468"/>
      <c r="KJ6" s="468"/>
      <c r="KK6" s="468"/>
      <c r="KL6" s="468"/>
      <c r="KM6" s="468"/>
      <c r="KN6" s="468"/>
      <c r="KO6" s="468"/>
      <c r="KP6" s="468"/>
      <c r="KQ6" s="468"/>
      <c r="KR6" s="468"/>
      <c r="KS6" s="468"/>
      <c r="KT6" s="468"/>
      <c r="KU6" s="468"/>
      <c r="KV6" s="468"/>
      <c r="KW6" s="468"/>
      <c r="KX6" s="468"/>
      <c r="KY6" s="468"/>
      <c r="KZ6" s="468"/>
      <c r="LA6" s="468"/>
      <c r="LB6" s="468"/>
      <c r="LC6" s="468"/>
      <c r="LD6" s="468"/>
      <c r="LE6" s="468"/>
      <c r="LF6" s="468"/>
      <c r="LG6" s="468" t="s">
        <v>9</v>
      </c>
      <c r="LH6" s="468"/>
      <c r="LI6" s="468"/>
      <c r="LJ6" s="468"/>
      <c r="LK6" s="468"/>
      <c r="LL6" s="468"/>
      <c r="LM6" s="468"/>
      <c r="LN6" s="468"/>
      <c r="LO6" s="468"/>
      <c r="LP6" s="468"/>
      <c r="LQ6" s="468"/>
      <c r="LR6" s="468"/>
      <c r="LS6" s="468"/>
      <c r="LT6" s="468"/>
      <c r="LU6" s="468"/>
      <c r="LV6" s="468"/>
      <c r="LW6" s="468"/>
      <c r="LX6" s="468"/>
      <c r="LY6" s="468"/>
      <c r="LZ6" s="468"/>
      <c r="MA6" s="468"/>
      <c r="MB6" s="468"/>
      <c r="MC6" s="468"/>
      <c r="MD6" s="468"/>
      <c r="ME6" s="468"/>
      <c r="MF6" s="468"/>
      <c r="MG6" s="468" t="s">
        <v>10</v>
      </c>
      <c r="MH6" s="468"/>
      <c r="MI6" s="468"/>
      <c r="MJ6" s="468"/>
      <c r="MK6" s="468"/>
      <c r="ML6" s="468"/>
      <c r="MM6" s="468"/>
      <c r="MN6" s="468"/>
      <c r="MO6" s="468"/>
      <c r="MP6" s="468"/>
      <c r="MQ6" s="468"/>
      <c r="MR6" s="468"/>
      <c r="MS6" s="468"/>
      <c r="MT6" s="468"/>
      <c r="MU6" s="468"/>
      <c r="MV6" s="468"/>
      <c r="MW6" s="468"/>
      <c r="MX6" s="468"/>
      <c r="MY6" s="468"/>
      <c r="MZ6" s="468"/>
      <c r="NA6" s="468"/>
      <c r="NB6" s="468"/>
      <c r="NC6" s="468"/>
      <c r="ND6" s="468"/>
      <c r="NE6" s="468"/>
      <c r="NF6" s="468"/>
      <c r="NG6" s="468" t="s">
        <v>9</v>
      </c>
      <c r="NH6" s="468"/>
      <c r="NI6" s="468"/>
      <c r="NJ6" s="468"/>
      <c r="NK6" s="468"/>
      <c r="NL6" s="468"/>
      <c r="NM6" s="468"/>
      <c r="NN6" s="468"/>
      <c r="NO6" s="468"/>
      <c r="NP6" s="468"/>
      <c r="NQ6" s="468"/>
      <c r="NR6" s="468"/>
      <c r="NS6" s="468"/>
      <c r="NT6" s="468"/>
      <c r="NU6" s="468"/>
      <c r="NV6" s="468"/>
      <c r="NW6" s="468"/>
      <c r="NX6" s="468"/>
      <c r="NY6" s="468"/>
      <c r="NZ6" s="468"/>
      <c r="OA6" s="468"/>
      <c r="OB6" s="468"/>
      <c r="OC6" s="468"/>
      <c r="OD6" s="468"/>
      <c r="OE6" s="468"/>
      <c r="OF6" s="468"/>
      <c r="OG6" s="468" t="s">
        <v>10</v>
      </c>
      <c r="OH6" s="468"/>
      <c r="OI6" s="468"/>
      <c r="OJ6" s="468"/>
      <c r="OK6" s="468"/>
      <c r="OL6" s="468"/>
      <c r="OM6" s="468"/>
      <c r="ON6" s="468"/>
      <c r="OO6" s="468"/>
      <c r="OP6" s="468"/>
      <c r="OQ6" s="468"/>
      <c r="OR6" s="468"/>
      <c r="OS6" s="468"/>
      <c r="OT6" s="468"/>
      <c r="OU6" s="468"/>
      <c r="OV6" s="468"/>
      <c r="OW6" s="468"/>
      <c r="OX6" s="468"/>
      <c r="OY6" s="468"/>
      <c r="OZ6" s="468"/>
      <c r="PA6" s="468"/>
      <c r="PB6" s="468"/>
      <c r="PC6" s="468"/>
      <c r="PD6" s="468"/>
      <c r="PE6" s="468"/>
      <c r="PF6" s="468"/>
      <c r="PG6" s="468" t="s">
        <v>9</v>
      </c>
      <c r="PH6" s="468"/>
      <c r="PI6" s="468"/>
      <c r="PJ6" s="468"/>
      <c r="PK6" s="468"/>
      <c r="PL6" s="468"/>
      <c r="PM6" s="468"/>
      <c r="PN6" s="468"/>
      <c r="PO6" s="468"/>
      <c r="PP6" s="468"/>
      <c r="PQ6" s="468"/>
      <c r="PR6" s="468"/>
      <c r="PS6" s="468"/>
      <c r="PT6" s="468"/>
      <c r="PU6" s="468"/>
      <c r="PV6" s="468"/>
      <c r="PW6" s="468"/>
      <c r="PX6" s="468"/>
      <c r="PY6" s="468"/>
      <c r="PZ6" s="468"/>
      <c r="QA6" s="468"/>
      <c r="QB6" s="468"/>
      <c r="QC6" s="468"/>
      <c r="QD6" s="468"/>
      <c r="QE6" s="468"/>
      <c r="QF6" s="468"/>
      <c r="QG6" s="468" t="s">
        <v>10</v>
      </c>
      <c r="QH6" s="468"/>
      <c r="QI6" s="468"/>
      <c r="QJ6" s="468"/>
      <c r="QK6" s="468"/>
      <c r="QL6" s="468"/>
      <c r="QM6" s="468"/>
      <c r="QN6" s="468"/>
      <c r="QO6" s="468"/>
      <c r="QP6" s="468"/>
      <c r="QQ6" s="468"/>
      <c r="QR6" s="468"/>
      <c r="QS6" s="468"/>
      <c r="QT6" s="468"/>
      <c r="QU6" s="468"/>
      <c r="QV6" s="468"/>
      <c r="QW6" s="468"/>
      <c r="QX6" s="468"/>
      <c r="QY6" s="468"/>
      <c r="QZ6" s="468"/>
      <c r="RA6" s="468"/>
      <c r="RB6" s="468"/>
      <c r="RC6" s="468"/>
      <c r="RD6" s="468"/>
      <c r="RE6" s="468"/>
      <c r="RF6" s="468"/>
      <c r="RG6" s="468" t="s">
        <v>9</v>
      </c>
      <c r="RH6" s="468"/>
      <c r="RI6" s="468"/>
      <c r="RJ6" s="468"/>
      <c r="RK6" s="468"/>
      <c r="RL6" s="468"/>
      <c r="RM6" s="468"/>
      <c r="RN6" s="468"/>
      <c r="RO6" s="468"/>
      <c r="RP6" s="468"/>
      <c r="RQ6" s="468"/>
      <c r="RR6" s="468"/>
      <c r="RS6" s="468"/>
      <c r="RT6" s="468"/>
      <c r="RU6" s="468"/>
      <c r="RV6" s="468"/>
      <c r="RW6" s="468"/>
      <c r="RX6" s="468"/>
      <c r="RY6" s="468"/>
      <c r="RZ6" s="468"/>
      <c r="SA6" s="468"/>
      <c r="SB6" s="468"/>
      <c r="SC6" s="468"/>
      <c r="SD6" s="468"/>
      <c r="SE6" s="468"/>
      <c r="SF6" s="468"/>
      <c r="SG6" s="468" t="s">
        <v>10</v>
      </c>
      <c r="SH6" s="468"/>
      <c r="SI6" s="468"/>
      <c r="SJ6" s="468"/>
      <c r="SK6" s="468"/>
      <c r="SL6" s="468"/>
      <c r="SM6" s="468"/>
      <c r="SN6" s="468"/>
      <c r="SO6" s="468"/>
      <c r="SP6" s="468"/>
      <c r="SQ6" s="468"/>
      <c r="SR6" s="468"/>
      <c r="SS6" s="468"/>
      <c r="ST6" s="468"/>
      <c r="SU6" s="468"/>
      <c r="SV6" s="468"/>
      <c r="SW6" s="468"/>
      <c r="SX6" s="468"/>
      <c r="SY6" s="468"/>
      <c r="SZ6" s="468"/>
      <c r="TA6" s="468"/>
      <c r="TB6" s="468"/>
      <c r="TC6" s="468"/>
      <c r="TD6" s="468"/>
      <c r="TE6" s="468"/>
      <c r="TF6" s="468"/>
      <c r="TG6" s="468" t="s">
        <v>9</v>
      </c>
      <c r="TH6" s="468"/>
      <c r="TI6" s="468"/>
      <c r="TJ6" s="468"/>
      <c r="TK6" s="468"/>
      <c r="TL6" s="468"/>
      <c r="TM6" s="468"/>
      <c r="TN6" s="468"/>
      <c r="TO6" s="468"/>
      <c r="TP6" s="468"/>
      <c r="TQ6" s="468"/>
      <c r="TR6" s="468"/>
      <c r="TS6" s="468"/>
      <c r="TT6" s="468"/>
      <c r="TU6" s="468"/>
      <c r="TV6" s="468"/>
      <c r="TW6" s="468"/>
      <c r="TX6" s="468"/>
      <c r="TY6" s="468"/>
      <c r="TZ6" s="468"/>
      <c r="UA6" s="468"/>
      <c r="UB6" s="468"/>
      <c r="UC6" s="468"/>
      <c r="UD6" s="468"/>
      <c r="UE6" s="468"/>
      <c r="UF6" s="468"/>
      <c r="UG6" s="468" t="s">
        <v>10</v>
      </c>
      <c r="UH6" s="468"/>
      <c r="UI6" s="468"/>
      <c r="UJ6" s="468"/>
      <c r="UK6" s="468"/>
      <c r="UL6" s="468"/>
      <c r="UM6" s="468"/>
      <c r="UN6" s="468"/>
      <c r="UO6" s="468"/>
      <c r="UP6" s="468"/>
      <c r="UQ6" s="468"/>
      <c r="UR6" s="468"/>
      <c r="US6" s="468"/>
      <c r="UT6" s="468"/>
      <c r="UU6" s="468"/>
      <c r="UV6" s="468"/>
      <c r="UW6" s="468"/>
      <c r="UX6" s="468"/>
      <c r="UY6" s="468"/>
      <c r="UZ6" s="468"/>
      <c r="VA6" s="468"/>
      <c r="VB6" s="468"/>
      <c r="VC6" s="468"/>
      <c r="VD6" s="468"/>
      <c r="VE6" s="468"/>
      <c r="VF6" s="468"/>
      <c r="VG6" s="468" t="s">
        <v>9</v>
      </c>
      <c r="VH6" s="468"/>
      <c r="VI6" s="468"/>
      <c r="VJ6" s="468"/>
      <c r="VK6" s="468"/>
      <c r="VL6" s="468"/>
      <c r="VM6" s="468"/>
      <c r="VN6" s="468"/>
      <c r="VO6" s="468"/>
      <c r="VP6" s="468"/>
      <c r="VQ6" s="468"/>
      <c r="VR6" s="468"/>
      <c r="VS6" s="468"/>
      <c r="VT6" s="468"/>
      <c r="VU6" s="468"/>
      <c r="VV6" s="468"/>
      <c r="VW6" s="468"/>
      <c r="VX6" s="468"/>
      <c r="VY6" s="468"/>
      <c r="VZ6" s="468"/>
      <c r="WA6" s="468"/>
      <c r="WB6" s="468"/>
      <c r="WC6" s="468"/>
      <c r="WD6" s="468"/>
      <c r="WE6" s="468"/>
      <c r="WF6" s="468"/>
      <c r="WG6" s="468" t="s">
        <v>10</v>
      </c>
      <c r="WH6" s="468"/>
      <c r="WI6" s="468"/>
      <c r="WJ6" s="468"/>
      <c r="WK6" s="468"/>
      <c r="WL6" s="468"/>
      <c r="WM6" s="468"/>
      <c r="WN6" s="468"/>
      <c r="WO6" s="468"/>
      <c r="WP6" s="468"/>
      <c r="WQ6" s="468"/>
      <c r="WR6" s="468"/>
      <c r="WS6" s="468"/>
      <c r="WT6" s="468"/>
      <c r="WU6" s="468"/>
      <c r="WV6" s="468"/>
      <c r="WW6" s="468"/>
      <c r="WX6" s="468"/>
      <c r="WY6" s="468"/>
      <c r="WZ6" s="468"/>
      <c r="XA6" s="468"/>
      <c r="XB6" s="468"/>
      <c r="XC6" s="468"/>
      <c r="XD6" s="468"/>
      <c r="XE6" s="468"/>
      <c r="XF6" s="468"/>
      <c r="XG6" s="468" t="s">
        <v>4089</v>
      </c>
      <c r="XH6" s="468"/>
      <c r="XI6" s="468"/>
      <c r="XJ6" s="468"/>
      <c r="XK6" s="468" t="s">
        <v>4090</v>
      </c>
      <c r="XL6" s="468"/>
      <c r="XM6" s="468"/>
      <c r="XN6" s="468"/>
      <c r="XO6" s="468" t="s">
        <v>4091</v>
      </c>
      <c r="XP6" s="468"/>
      <c r="XQ6" s="468"/>
      <c r="XR6" s="468" t="s">
        <v>4092</v>
      </c>
      <c r="XS6" s="468"/>
      <c r="XT6" s="468"/>
      <c r="XU6" s="468" t="s">
        <v>9</v>
      </c>
      <c r="XV6" s="468"/>
      <c r="XW6" s="468"/>
      <c r="XX6" s="468" t="s">
        <v>10</v>
      </c>
      <c r="XY6" s="468"/>
      <c r="XZ6" s="468"/>
      <c r="YA6" s="212" t="s">
        <v>9</v>
      </c>
      <c r="YB6" s="212" t="s">
        <v>10</v>
      </c>
      <c r="YC6" s="212" t="s">
        <v>4093</v>
      </c>
      <c r="YD6" s="212" t="s">
        <v>4094</v>
      </c>
      <c r="YE6" s="473" t="s">
        <v>4095</v>
      </c>
      <c r="YF6" s="473" t="s">
        <v>4096</v>
      </c>
      <c r="YG6" s="473" t="s">
        <v>4097</v>
      </c>
      <c r="YH6" s="473" t="s">
        <v>4098</v>
      </c>
      <c r="YI6" s="468" t="s">
        <v>4099</v>
      </c>
      <c r="YJ6" s="468"/>
      <c r="YK6" s="468"/>
      <c r="YL6" s="468" t="s">
        <v>9</v>
      </c>
      <c r="YM6" s="468"/>
      <c r="YN6" s="468"/>
      <c r="YO6" s="468"/>
      <c r="YP6" s="468"/>
      <c r="YQ6" s="468"/>
      <c r="YR6" s="468"/>
      <c r="YS6" s="468"/>
      <c r="YT6" s="468"/>
      <c r="YU6" s="468"/>
      <c r="YV6" s="468"/>
      <c r="YW6" s="468"/>
      <c r="YX6" s="468"/>
      <c r="YY6" s="468"/>
      <c r="YZ6" s="468"/>
      <c r="ZA6" s="468"/>
      <c r="ZB6" s="468"/>
      <c r="ZC6" s="468"/>
      <c r="ZD6" s="468"/>
      <c r="ZE6" s="468"/>
      <c r="ZF6" s="468"/>
      <c r="ZG6" s="468"/>
      <c r="ZH6" s="468"/>
      <c r="ZI6" s="468"/>
      <c r="ZJ6" s="468"/>
      <c r="ZK6" s="468"/>
      <c r="ZL6" s="468" t="s">
        <v>10</v>
      </c>
      <c r="ZM6" s="468"/>
      <c r="ZN6" s="468"/>
      <c r="ZO6" s="468"/>
      <c r="ZP6" s="468"/>
      <c r="ZQ6" s="468"/>
      <c r="ZR6" s="468"/>
      <c r="ZS6" s="468"/>
      <c r="ZT6" s="468"/>
      <c r="ZU6" s="468"/>
      <c r="ZV6" s="468"/>
      <c r="ZW6" s="468"/>
      <c r="ZX6" s="468"/>
      <c r="ZY6" s="468"/>
      <c r="ZZ6" s="468"/>
      <c r="AAA6" s="468"/>
      <c r="AAB6" s="468"/>
      <c r="AAC6" s="468"/>
      <c r="AAD6" s="468"/>
      <c r="AAE6" s="468"/>
      <c r="AAF6" s="468"/>
      <c r="AAG6" s="468"/>
      <c r="AAH6" s="468"/>
      <c r="AAI6" s="468"/>
      <c r="AAJ6" s="468"/>
      <c r="AAK6" s="468"/>
      <c r="AAL6" s="468" t="s">
        <v>9</v>
      </c>
      <c r="AAM6" s="468"/>
      <c r="AAN6" s="468"/>
      <c r="AAO6" s="468"/>
      <c r="AAP6" s="468"/>
      <c r="AAQ6" s="468"/>
      <c r="AAR6" s="468"/>
      <c r="AAS6" s="468"/>
      <c r="AAT6" s="468"/>
      <c r="AAU6" s="468"/>
      <c r="AAV6" s="468"/>
      <c r="AAW6" s="468"/>
      <c r="AAX6" s="468"/>
      <c r="AAY6" s="468"/>
      <c r="AAZ6" s="468"/>
      <c r="ABA6" s="468"/>
      <c r="ABB6" s="468"/>
      <c r="ABC6" s="468"/>
      <c r="ABD6" s="468"/>
      <c r="ABE6" s="468"/>
      <c r="ABF6" s="468"/>
      <c r="ABG6" s="468"/>
      <c r="ABH6" s="468"/>
      <c r="ABI6" s="468"/>
      <c r="ABJ6" s="468"/>
      <c r="ABK6" s="468"/>
      <c r="ABL6" s="468" t="s">
        <v>10</v>
      </c>
      <c r="ABM6" s="468"/>
      <c r="ABN6" s="468"/>
      <c r="ABO6" s="468"/>
      <c r="ABP6" s="468"/>
      <c r="ABQ6" s="468"/>
      <c r="ABR6" s="468"/>
      <c r="ABS6" s="468"/>
      <c r="ABT6" s="468"/>
      <c r="ABU6" s="468"/>
      <c r="ABV6" s="468"/>
      <c r="ABW6" s="468"/>
      <c r="ABX6" s="468"/>
      <c r="ABY6" s="468"/>
      <c r="ABZ6" s="468"/>
      <c r="ACA6" s="468"/>
      <c r="ACB6" s="468"/>
      <c r="ACC6" s="468"/>
      <c r="ACD6" s="468"/>
      <c r="ACE6" s="468"/>
      <c r="ACF6" s="468"/>
      <c r="ACG6" s="468"/>
      <c r="ACH6" s="468"/>
      <c r="ACI6" s="468"/>
      <c r="ACJ6" s="468"/>
      <c r="ACK6" s="468"/>
      <c r="ACL6" s="468" t="s">
        <v>9</v>
      </c>
      <c r="ACM6" s="468"/>
      <c r="ACN6" s="468"/>
      <c r="ACO6" s="468"/>
      <c r="ACP6" s="468"/>
      <c r="ACQ6" s="468"/>
      <c r="ACR6" s="468"/>
      <c r="ACS6" s="468"/>
      <c r="ACT6" s="468"/>
      <c r="ACU6" s="468"/>
      <c r="ACV6" s="468"/>
      <c r="ACW6" s="468"/>
      <c r="ACX6" s="468"/>
      <c r="ACY6" s="468"/>
      <c r="ACZ6" s="468"/>
      <c r="ADA6" s="468"/>
      <c r="ADB6" s="468"/>
      <c r="ADC6" s="468"/>
      <c r="ADD6" s="468"/>
      <c r="ADE6" s="468"/>
      <c r="ADF6" s="468"/>
      <c r="ADG6" s="468"/>
      <c r="ADH6" s="468"/>
      <c r="ADI6" s="468"/>
      <c r="ADJ6" s="468"/>
      <c r="ADK6" s="468"/>
      <c r="ADL6" s="468" t="s">
        <v>10</v>
      </c>
      <c r="ADM6" s="468"/>
      <c r="ADN6" s="468"/>
      <c r="ADO6" s="468"/>
      <c r="ADP6" s="468"/>
      <c r="ADQ6" s="468"/>
      <c r="ADR6" s="468"/>
      <c r="ADS6" s="468"/>
      <c r="ADT6" s="468"/>
      <c r="ADU6" s="468"/>
      <c r="ADV6" s="468"/>
      <c r="ADW6" s="468"/>
      <c r="ADX6" s="468"/>
      <c r="ADY6" s="468"/>
      <c r="ADZ6" s="468"/>
      <c r="AEA6" s="468"/>
      <c r="AEB6" s="468"/>
      <c r="AEC6" s="468"/>
      <c r="AED6" s="468"/>
      <c r="AEE6" s="468"/>
      <c r="AEF6" s="468"/>
      <c r="AEG6" s="468"/>
      <c r="AEH6" s="468"/>
      <c r="AEI6" s="468"/>
      <c r="AEJ6" s="468"/>
      <c r="AEK6" s="468"/>
      <c r="AEL6" s="468" t="s">
        <v>9</v>
      </c>
      <c r="AEM6" s="468"/>
      <c r="AEN6" s="468"/>
      <c r="AEO6" s="468"/>
      <c r="AEP6" s="468"/>
      <c r="AEQ6" s="468"/>
      <c r="AER6" s="468"/>
      <c r="AES6" s="468"/>
      <c r="AET6" s="468"/>
      <c r="AEU6" s="468"/>
      <c r="AEV6" s="468"/>
      <c r="AEW6" s="468"/>
      <c r="AEX6" s="468"/>
      <c r="AEY6" s="468"/>
      <c r="AEZ6" s="468"/>
      <c r="AFA6" s="468"/>
      <c r="AFB6" s="468"/>
      <c r="AFC6" s="468"/>
      <c r="AFD6" s="468"/>
      <c r="AFE6" s="468"/>
      <c r="AFF6" s="468"/>
      <c r="AFG6" s="468"/>
      <c r="AFH6" s="468"/>
      <c r="AFI6" s="468"/>
      <c r="AFJ6" s="468"/>
      <c r="AFK6" s="468"/>
      <c r="AFL6" s="468" t="s">
        <v>10</v>
      </c>
      <c r="AFM6" s="468"/>
      <c r="AFN6" s="468"/>
      <c r="AFO6" s="468"/>
      <c r="AFP6" s="468"/>
      <c r="AFQ6" s="468"/>
      <c r="AFR6" s="468"/>
      <c r="AFS6" s="468"/>
      <c r="AFT6" s="468"/>
      <c r="AFU6" s="468"/>
      <c r="AFV6" s="468"/>
      <c r="AFW6" s="468"/>
      <c r="AFX6" s="468"/>
      <c r="AFY6" s="468"/>
      <c r="AFZ6" s="468"/>
      <c r="AGA6" s="468"/>
      <c r="AGB6" s="468"/>
      <c r="AGC6" s="468"/>
      <c r="AGD6" s="468"/>
      <c r="AGE6" s="468"/>
      <c r="AGF6" s="468"/>
      <c r="AGG6" s="468"/>
      <c r="AGH6" s="468"/>
      <c r="AGI6" s="468"/>
      <c r="AGJ6" s="468"/>
      <c r="AGK6" s="468"/>
      <c r="AGL6" s="468" t="s">
        <v>9</v>
      </c>
      <c r="AGM6" s="468"/>
      <c r="AGN6" s="468"/>
      <c r="AGO6" s="468"/>
      <c r="AGP6" s="468"/>
      <c r="AGQ6" s="468"/>
      <c r="AGR6" s="468"/>
      <c r="AGS6" s="468"/>
      <c r="AGT6" s="468"/>
      <c r="AGU6" s="468"/>
      <c r="AGV6" s="468"/>
      <c r="AGW6" s="468"/>
      <c r="AGX6" s="468"/>
      <c r="AGY6" s="468"/>
      <c r="AGZ6" s="468"/>
      <c r="AHA6" s="468"/>
      <c r="AHB6" s="468"/>
      <c r="AHC6" s="468"/>
      <c r="AHD6" s="468"/>
      <c r="AHE6" s="468"/>
      <c r="AHF6" s="468"/>
      <c r="AHG6" s="468"/>
      <c r="AHH6" s="468"/>
      <c r="AHI6" s="468"/>
      <c r="AHJ6" s="468"/>
      <c r="AHK6" s="468"/>
      <c r="AHL6" s="468" t="s">
        <v>10</v>
      </c>
      <c r="AHM6" s="468"/>
      <c r="AHN6" s="468"/>
      <c r="AHO6" s="468"/>
      <c r="AHP6" s="468"/>
      <c r="AHQ6" s="468"/>
      <c r="AHR6" s="468"/>
      <c r="AHS6" s="468"/>
      <c r="AHT6" s="468"/>
      <c r="AHU6" s="468"/>
      <c r="AHV6" s="468"/>
      <c r="AHW6" s="468"/>
      <c r="AHX6" s="468"/>
      <c r="AHY6" s="468"/>
      <c r="AHZ6" s="468"/>
      <c r="AIA6" s="468"/>
      <c r="AIB6" s="468"/>
      <c r="AIC6" s="468"/>
      <c r="AID6" s="468"/>
      <c r="AIE6" s="468"/>
      <c r="AIF6" s="468"/>
      <c r="AIG6" s="468"/>
      <c r="AIH6" s="468"/>
      <c r="AII6" s="468"/>
      <c r="AIJ6" s="468"/>
      <c r="AIK6" s="468"/>
      <c r="AIL6" s="468" t="s">
        <v>9</v>
      </c>
      <c r="AIM6" s="468"/>
      <c r="AIN6" s="468"/>
      <c r="AIO6" s="468"/>
      <c r="AIP6" s="468"/>
      <c r="AIQ6" s="468"/>
      <c r="AIR6" s="468"/>
      <c r="AIS6" s="468"/>
      <c r="AIT6" s="468"/>
      <c r="AIU6" s="468"/>
      <c r="AIV6" s="468"/>
      <c r="AIW6" s="468"/>
      <c r="AIX6" s="468"/>
      <c r="AIY6" s="468"/>
      <c r="AIZ6" s="468"/>
      <c r="AJA6" s="468"/>
      <c r="AJB6" s="468"/>
      <c r="AJC6" s="468"/>
      <c r="AJD6" s="468"/>
      <c r="AJE6" s="468"/>
      <c r="AJF6" s="468"/>
      <c r="AJG6" s="468"/>
      <c r="AJH6" s="468"/>
      <c r="AJI6" s="468"/>
      <c r="AJJ6" s="468"/>
      <c r="AJK6" s="468"/>
      <c r="AJL6" s="468" t="s">
        <v>10</v>
      </c>
      <c r="AJM6" s="468"/>
      <c r="AJN6" s="468"/>
      <c r="AJO6" s="468"/>
      <c r="AJP6" s="468"/>
      <c r="AJQ6" s="468"/>
      <c r="AJR6" s="468"/>
      <c r="AJS6" s="468"/>
      <c r="AJT6" s="468"/>
      <c r="AJU6" s="468"/>
      <c r="AJV6" s="468"/>
      <c r="AJW6" s="468"/>
      <c r="AJX6" s="468"/>
      <c r="AJY6" s="468"/>
      <c r="AJZ6" s="468"/>
      <c r="AKA6" s="468"/>
      <c r="AKB6" s="468"/>
      <c r="AKC6" s="468"/>
      <c r="AKD6" s="468"/>
      <c r="AKE6" s="468"/>
      <c r="AKF6" s="468"/>
      <c r="AKG6" s="468"/>
      <c r="AKH6" s="468"/>
      <c r="AKI6" s="468"/>
      <c r="AKJ6" s="468"/>
      <c r="AKK6" s="468"/>
      <c r="AKL6" s="468" t="s">
        <v>9</v>
      </c>
      <c r="AKM6" s="468"/>
      <c r="AKN6" s="468"/>
      <c r="AKO6" s="468"/>
      <c r="AKP6" s="468"/>
      <c r="AKQ6" s="468"/>
      <c r="AKR6" s="468"/>
      <c r="AKS6" s="468"/>
      <c r="AKT6" s="468"/>
      <c r="AKU6" s="468"/>
      <c r="AKV6" s="468"/>
      <c r="AKW6" s="468"/>
      <c r="AKX6" s="468"/>
      <c r="AKY6" s="468"/>
      <c r="AKZ6" s="468"/>
      <c r="ALA6" s="468"/>
      <c r="ALB6" s="468"/>
      <c r="ALC6" s="468"/>
      <c r="ALD6" s="468"/>
      <c r="ALE6" s="468"/>
      <c r="ALF6" s="468"/>
      <c r="ALG6" s="468"/>
      <c r="ALH6" s="468"/>
      <c r="ALI6" s="468"/>
      <c r="ALJ6" s="468"/>
      <c r="ALK6" s="468"/>
      <c r="ALL6" s="468" t="s">
        <v>10</v>
      </c>
      <c r="ALM6" s="468"/>
      <c r="ALN6" s="468"/>
      <c r="ALO6" s="468"/>
      <c r="ALP6" s="468"/>
      <c r="ALQ6" s="468"/>
      <c r="ALR6" s="468"/>
      <c r="ALS6" s="468"/>
      <c r="ALT6" s="468"/>
      <c r="ALU6" s="468"/>
      <c r="ALV6" s="468"/>
      <c r="ALW6" s="468"/>
      <c r="ALX6" s="468"/>
      <c r="ALY6" s="468"/>
      <c r="ALZ6" s="468"/>
      <c r="AMA6" s="468"/>
      <c r="AMB6" s="468"/>
      <c r="AMC6" s="468"/>
      <c r="AMD6" s="468"/>
      <c r="AME6" s="468"/>
      <c r="AMF6" s="468"/>
      <c r="AMG6" s="468"/>
      <c r="AMH6" s="468"/>
      <c r="AMI6" s="468"/>
      <c r="AMJ6" s="468"/>
      <c r="AMK6" s="468"/>
      <c r="AML6" s="468" t="s">
        <v>9</v>
      </c>
      <c r="AMM6" s="468"/>
      <c r="AMN6" s="468"/>
      <c r="AMO6" s="468"/>
      <c r="AMP6" s="468"/>
      <c r="AMQ6" s="468"/>
      <c r="AMR6" s="468"/>
      <c r="AMS6" s="468"/>
      <c r="AMT6" s="468"/>
      <c r="AMU6" s="468"/>
      <c r="AMV6" s="468"/>
      <c r="AMW6" s="468"/>
      <c r="AMX6" s="468"/>
      <c r="AMY6" s="468"/>
      <c r="AMZ6" s="468"/>
      <c r="ANA6" s="468"/>
      <c r="ANB6" s="468"/>
      <c r="ANC6" s="468"/>
      <c r="AND6" s="468"/>
      <c r="ANE6" s="468"/>
      <c r="ANF6" s="468"/>
      <c r="ANG6" s="468"/>
      <c r="ANH6" s="468"/>
      <c r="ANI6" s="468"/>
      <c r="ANJ6" s="468"/>
      <c r="ANK6" s="468"/>
      <c r="ANL6" s="468" t="s">
        <v>10</v>
      </c>
      <c r="ANM6" s="468"/>
      <c r="ANN6" s="468"/>
      <c r="ANO6" s="468"/>
      <c r="ANP6" s="468"/>
      <c r="ANQ6" s="468"/>
      <c r="ANR6" s="468"/>
      <c r="ANS6" s="468"/>
      <c r="ANT6" s="468"/>
      <c r="ANU6" s="468"/>
      <c r="ANV6" s="468"/>
      <c r="ANW6" s="468"/>
      <c r="ANX6" s="468"/>
      <c r="ANY6" s="468"/>
      <c r="ANZ6" s="468"/>
      <c r="AOA6" s="468"/>
      <c r="AOB6" s="468"/>
      <c r="AOC6" s="468"/>
      <c r="AOD6" s="468"/>
      <c r="AOE6" s="468"/>
      <c r="AOF6" s="468"/>
      <c r="AOG6" s="468"/>
      <c r="AOH6" s="468"/>
      <c r="AOI6" s="468"/>
      <c r="AOJ6" s="468"/>
      <c r="AOK6" s="468"/>
      <c r="AOL6" s="212" t="s">
        <v>91</v>
      </c>
      <c r="AOM6" s="468" t="s">
        <v>9</v>
      </c>
      <c r="AON6" s="468"/>
      <c r="AOO6" s="468"/>
      <c r="AOP6" s="468"/>
      <c r="AOQ6" s="468"/>
      <c r="AOR6" s="468"/>
      <c r="AOS6" s="468"/>
      <c r="AOT6" s="468"/>
      <c r="AOU6" s="468"/>
      <c r="AOV6" s="468"/>
      <c r="AOW6" s="468"/>
      <c r="AOX6" s="468"/>
      <c r="AOY6" s="468"/>
      <c r="AOZ6" s="468"/>
      <c r="APA6" s="468"/>
      <c r="APB6" s="468"/>
      <c r="APC6" s="468"/>
      <c r="APD6" s="468"/>
      <c r="APE6" s="468"/>
      <c r="APF6" s="468"/>
      <c r="APG6" s="468"/>
      <c r="APH6" s="468"/>
      <c r="API6" s="468"/>
      <c r="APJ6" s="468"/>
      <c r="APK6" s="468"/>
      <c r="APL6" s="468"/>
      <c r="APM6" s="468" t="s">
        <v>10</v>
      </c>
      <c r="APN6" s="468"/>
      <c r="APO6" s="468"/>
      <c r="APP6" s="468"/>
      <c r="APQ6" s="468"/>
      <c r="APR6" s="468"/>
      <c r="APS6" s="468"/>
      <c r="APT6" s="468"/>
      <c r="APU6" s="468"/>
      <c r="APV6" s="468"/>
      <c r="APW6" s="468"/>
      <c r="APX6" s="468"/>
      <c r="APY6" s="468"/>
      <c r="APZ6" s="468"/>
      <c r="AQA6" s="468"/>
      <c r="AQB6" s="468"/>
      <c r="AQC6" s="468"/>
      <c r="AQD6" s="468"/>
      <c r="AQE6" s="468"/>
      <c r="AQF6" s="468"/>
      <c r="AQG6" s="468"/>
      <c r="AQH6" s="468"/>
      <c r="AQI6" s="468"/>
      <c r="AQJ6" s="468"/>
      <c r="AQK6" s="468"/>
      <c r="AQL6" s="468"/>
      <c r="AQM6" s="214" t="s">
        <v>91</v>
      </c>
      <c r="AQN6" s="468" t="s">
        <v>9</v>
      </c>
      <c r="AQO6" s="468"/>
      <c r="AQP6" s="468"/>
      <c r="AQQ6" s="468"/>
      <c r="AQR6" s="468"/>
      <c r="AQS6" s="468"/>
      <c r="AQT6" s="468"/>
      <c r="AQU6" s="468"/>
      <c r="AQV6" s="468"/>
      <c r="AQW6" s="468"/>
      <c r="AQX6" s="468"/>
      <c r="AQY6" s="468"/>
      <c r="AQZ6" s="468"/>
      <c r="ARA6" s="468"/>
      <c r="ARB6" s="468"/>
      <c r="ARC6" s="468"/>
      <c r="ARD6" s="468"/>
      <c r="ARE6" s="468"/>
      <c r="ARF6" s="468"/>
      <c r="ARG6" s="468"/>
      <c r="ARH6" s="468"/>
      <c r="ARI6" s="468"/>
      <c r="ARJ6" s="468"/>
      <c r="ARK6" s="468"/>
      <c r="ARL6" s="468"/>
      <c r="ARM6" s="468"/>
      <c r="ARN6" s="468" t="s">
        <v>10</v>
      </c>
      <c r="ARO6" s="468"/>
      <c r="ARP6" s="468"/>
      <c r="ARQ6" s="468"/>
      <c r="ARR6" s="468"/>
      <c r="ARS6" s="468"/>
      <c r="ART6" s="468"/>
      <c r="ARU6" s="468"/>
      <c r="ARV6" s="468"/>
      <c r="ARW6" s="468"/>
      <c r="ARX6" s="468"/>
      <c r="ARY6" s="468"/>
      <c r="ARZ6" s="468"/>
      <c r="ASA6" s="468"/>
      <c r="ASB6" s="468"/>
      <c r="ASC6" s="468"/>
      <c r="ASD6" s="468"/>
      <c r="ASE6" s="468"/>
      <c r="ASF6" s="468"/>
      <c r="ASG6" s="468"/>
      <c r="ASH6" s="468"/>
      <c r="ASI6" s="468"/>
      <c r="ASJ6" s="468"/>
      <c r="ASK6" s="468"/>
      <c r="ASL6" s="468"/>
      <c r="ASM6" s="468"/>
      <c r="ASN6" s="212" t="s">
        <v>4100</v>
      </c>
      <c r="ASO6" s="468" t="s">
        <v>9</v>
      </c>
      <c r="ASP6" s="468"/>
      <c r="ASQ6" s="468"/>
      <c r="ASR6" s="468"/>
      <c r="ASS6" s="468"/>
      <c r="AST6" s="468"/>
      <c r="ASU6" s="468"/>
      <c r="ASV6" s="468"/>
      <c r="ASW6" s="468"/>
      <c r="ASX6" s="468"/>
      <c r="ASY6" s="468"/>
      <c r="ASZ6" s="468"/>
      <c r="ATA6" s="468"/>
      <c r="ATB6" s="468"/>
      <c r="ATC6" s="468"/>
      <c r="ATD6" s="468"/>
      <c r="ATE6" s="468"/>
      <c r="ATF6" s="468"/>
      <c r="ATG6" s="468"/>
      <c r="ATH6" s="468"/>
      <c r="ATI6" s="468"/>
      <c r="ATJ6" s="468"/>
      <c r="ATK6" s="468"/>
      <c r="ATL6" s="468"/>
      <c r="ATM6" s="468"/>
      <c r="ATN6" s="468"/>
      <c r="ATO6" s="468" t="s">
        <v>10</v>
      </c>
      <c r="ATP6" s="468"/>
      <c r="ATQ6" s="468"/>
      <c r="ATR6" s="468"/>
      <c r="ATS6" s="468"/>
      <c r="ATT6" s="468"/>
      <c r="ATU6" s="468"/>
      <c r="ATV6" s="468"/>
      <c r="ATW6" s="468"/>
      <c r="ATX6" s="468"/>
      <c r="ATY6" s="468"/>
      <c r="ATZ6" s="468"/>
      <c r="AUA6" s="468"/>
      <c r="AUB6" s="468"/>
      <c r="AUC6" s="468"/>
      <c r="AUD6" s="468"/>
      <c r="AUE6" s="468"/>
      <c r="AUF6" s="468"/>
      <c r="AUG6" s="468"/>
      <c r="AUH6" s="468"/>
      <c r="AUI6" s="468"/>
      <c r="AUJ6" s="468"/>
      <c r="AUK6" s="468"/>
      <c r="AUL6" s="468"/>
      <c r="AUM6" s="468"/>
      <c r="AUN6" s="468"/>
      <c r="AUO6" s="212" t="s">
        <v>4100</v>
      </c>
      <c r="AUP6" s="468" t="s">
        <v>9</v>
      </c>
      <c r="AUQ6" s="468"/>
      <c r="AUR6" s="468"/>
      <c r="AUS6" s="468"/>
      <c r="AUT6" s="468"/>
      <c r="AUU6" s="468"/>
      <c r="AUV6" s="468"/>
      <c r="AUW6" s="468"/>
      <c r="AUX6" s="468"/>
      <c r="AUY6" s="468"/>
      <c r="AUZ6" s="468"/>
      <c r="AVA6" s="468"/>
      <c r="AVB6" s="468"/>
      <c r="AVC6" s="468"/>
      <c r="AVD6" s="468"/>
      <c r="AVE6" s="468"/>
      <c r="AVF6" s="468"/>
      <c r="AVG6" s="468"/>
      <c r="AVH6" s="468"/>
      <c r="AVI6" s="468"/>
      <c r="AVJ6" s="468"/>
      <c r="AVK6" s="468"/>
      <c r="AVL6" s="468"/>
      <c r="AVM6" s="468"/>
      <c r="AVN6" s="468"/>
      <c r="AVO6" s="468"/>
      <c r="AVP6" s="468" t="s">
        <v>10</v>
      </c>
      <c r="AVQ6" s="468"/>
      <c r="AVR6" s="468"/>
      <c r="AVS6" s="468"/>
      <c r="AVT6" s="468"/>
      <c r="AVU6" s="468"/>
      <c r="AVV6" s="468"/>
      <c r="AVW6" s="468"/>
      <c r="AVX6" s="468"/>
      <c r="AVY6" s="468"/>
      <c r="AVZ6" s="468"/>
      <c r="AWA6" s="468"/>
      <c r="AWB6" s="468"/>
      <c r="AWC6" s="468"/>
      <c r="AWD6" s="468"/>
      <c r="AWE6" s="468"/>
      <c r="AWF6" s="468"/>
      <c r="AWG6" s="468"/>
      <c r="AWH6" s="468"/>
      <c r="AWI6" s="468"/>
      <c r="AWJ6" s="468"/>
      <c r="AWK6" s="468"/>
      <c r="AWL6" s="468"/>
      <c r="AWM6" s="468"/>
      <c r="AWN6" s="468"/>
      <c r="AWO6" s="468"/>
      <c r="AWP6" s="212" t="s">
        <v>4100</v>
      </c>
      <c r="AWQ6" s="468" t="s">
        <v>9</v>
      </c>
      <c r="AWR6" s="468"/>
      <c r="AWS6" s="468"/>
      <c r="AWT6" s="468"/>
      <c r="AWU6" s="468"/>
      <c r="AWV6" s="468"/>
      <c r="AWW6" s="468"/>
      <c r="AWX6" s="468"/>
      <c r="AWY6" s="468"/>
      <c r="AWZ6" s="468"/>
      <c r="AXA6" s="468"/>
      <c r="AXB6" s="468"/>
      <c r="AXC6" s="468"/>
      <c r="AXD6" s="468"/>
      <c r="AXE6" s="468"/>
      <c r="AXF6" s="468"/>
      <c r="AXG6" s="468"/>
      <c r="AXH6" s="468"/>
      <c r="AXI6" s="468"/>
      <c r="AXJ6" s="468"/>
      <c r="AXK6" s="468"/>
      <c r="AXL6" s="468"/>
      <c r="AXM6" s="468"/>
      <c r="AXN6" s="468"/>
      <c r="AXO6" s="468"/>
      <c r="AXP6" s="468"/>
      <c r="AXQ6" s="468" t="s">
        <v>10</v>
      </c>
      <c r="AXR6" s="468"/>
      <c r="AXS6" s="468"/>
      <c r="AXT6" s="468"/>
      <c r="AXU6" s="468"/>
      <c r="AXV6" s="468"/>
      <c r="AXW6" s="468"/>
      <c r="AXX6" s="468"/>
      <c r="AXY6" s="468"/>
      <c r="AXZ6" s="468"/>
      <c r="AYA6" s="468"/>
      <c r="AYB6" s="468"/>
      <c r="AYC6" s="468"/>
      <c r="AYD6" s="468"/>
      <c r="AYE6" s="468"/>
      <c r="AYF6" s="468"/>
      <c r="AYG6" s="468"/>
      <c r="AYH6" s="468"/>
      <c r="AYI6" s="468"/>
      <c r="AYJ6" s="468"/>
      <c r="AYK6" s="468"/>
      <c r="AYL6" s="468"/>
      <c r="AYM6" s="468"/>
      <c r="AYN6" s="468"/>
      <c r="AYO6" s="468"/>
      <c r="AYP6" s="468"/>
      <c r="AYQ6" s="212" t="s">
        <v>4100</v>
      </c>
      <c r="AYR6" s="468" t="s">
        <v>9</v>
      </c>
      <c r="AYS6" s="468"/>
      <c r="AYT6" s="468"/>
      <c r="AYU6" s="468"/>
      <c r="AYV6" s="468"/>
      <c r="AYW6" s="468"/>
      <c r="AYX6" s="468"/>
      <c r="AYY6" s="468"/>
      <c r="AYZ6" s="468"/>
      <c r="AZA6" s="468"/>
      <c r="AZB6" s="468"/>
      <c r="AZC6" s="468"/>
      <c r="AZD6" s="468"/>
      <c r="AZE6" s="468"/>
      <c r="AZF6" s="468"/>
      <c r="AZG6" s="468"/>
      <c r="AZH6" s="468"/>
      <c r="AZI6" s="468"/>
      <c r="AZJ6" s="468"/>
      <c r="AZK6" s="468"/>
      <c r="AZL6" s="468"/>
      <c r="AZM6" s="468"/>
      <c r="AZN6" s="468"/>
      <c r="AZO6" s="468"/>
      <c r="AZP6" s="468"/>
      <c r="AZQ6" s="468"/>
      <c r="AZR6" s="468" t="s">
        <v>10</v>
      </c>
      <c r="AZS6" s="468"/>
      <c r="AZT6" s="468"/>
      <c r="AZU6" s="468"/>
      <c r="AZV6" s="468"/>
      <c r="AZW6" s="468"/>
      <c r="AZX6" s="468"/>
      <c r="AZY6" s="468"/>
      <c r="AZZ6" s="468"/>
      <c r="BAA6" s="468"/>
      <c r="BAB6" s="468"/>
      <c r="BAC6" s="468"/>
      <c r="BAD6" s="468"/>
      <c r="BAE6" s="468"/>
      <c r="BAF6" s="468"/>
      <c r="BAG6" s="468"/>
      <c r="BAH6" s="468"/>
      <c r="BAI6" s="468"/>
      <c r="BAJ6" s="468"/>
      <c r="BAK6" s="468"/>
      <c r="BAL6" s="468"/>
      <c r="BAM6" s="468"/>
      <c r="BAN6" s="468"/>
      <c r="BAO6" s="468"/>
      <c r="BAP6" s="468"/>
      <c r="BAQ6" s="468"/>
      <c r="BAR6" s="212" t="s">
        <v>4100</v>
      </c>
      <c r="BAS6" s="468" t="s">
        <v>9</v>
      </c>
      <c r="BAT6" s="468"/>
      <c r="BAU6" s="468"/>
      <c r="BAV6" s="468"/>
      <c r="BAW6" s="468"/>
      <c r="BAX6" s="468"/>
      <c r="BAY6" s="468"/>
      <c r="BAZ6" s="468"/>
      <c r="BBA6" s="468"/>
      <c r="BBB6" s="468"/>
      <c r="BBC6" s="468"/>
      <c r="BBD6" s="468"/>
      <c r="BBE6" s="468"/>
      <c r="BBF6" s="468"/>
      <c r="BBG6" s="468"/>
      <c r="BBH6" s="468"/>
      <c r="BBI6" s="468"/>
      <c r="BBJ6" s="468"/>
      <c r="BBK6" s="468"/>
      <c r="BBL6" s="468"/>
      <c r="BBM6" s="468"/>
      <c r="BBN6" s="468"/>
      <c r="BBO6" s="468"/>
      <c r="BBP6" s="468"/>
      <c r="BBQ6" s="468"/>
      <c r="BBR6" s="468"/>
      <c r="BBS6" s="468" t="s">
        <v>10</v>
      </c>
      <c r="BBT6" s="468"/>
      <c r="BBU6" s="468"/>
      <c r="BBV6" s="468"/>
      <c r="BBW6" s="468"/>
      <c r="BBX6" s="468"/>
      <c r="BBY6" s="468"/>
      <c r="BBZ6" s="468"/>
      <c r="BCA6" s="468"/>
      <c r="BCB6" s="468"/>
      <c r="BCC6" s="468"/>
      <c r="BCD6" s="468"/>
      <c r="BCE6" s="468"/>
      <c r="BCF6" s="468"/>
      <c r="BCG6" s="468"/>
      <c r="BCH6" s="468"/>
      <c r="BCI6" s="468"/>
      <c r="BCJ6" s="468"/>
      <c r="BCK6" s="468"/>
      <c r="BCL6" s="468"/>
      <c r="BCM6" s="468"/>
      <c r="BCN6" s="468"/>
      <c r="BCO6" s="468"/>
      <c r="BCP6" s="468"/>
      <c r="BCQ6" s="468"/>
      <c r="BCR6" s="468"/>
      <c r="BCS6" s="212" t="s">
        <v>4100</v>
      </c>
      <c r="BCT6" s="468" t="s">
        <v>9</v>
      </c>
      <c r="BCU6" s="468"/>
      <c r="BCV6" s="468"/>
      <c r="BCW6" s="468"/>
      <c r="BCX6" s="468"/>
      <c r="BCY6" s="468"/>
      <c r="BCZ6" s="468"/>
      <c r="BDA6" s="468"/>
      <c r="BDB6" s="468"/>
      <c r="BDC6" s="468"/>
      <c r="BDD6" s="468"/>
      <c r="BDE6" s="468"/>
      <c r="BDF6" s="468"/>
      <c r="BDG6" s="468"/>
      <c r="BDH6" s="468"/>
      <c r="BDI6" s="468"/>
      <c r="BDJ6" s="468"/>
      <c r="BDK6" s="468"/>
      <c r="BDL6" s="468"/>
      <c r="BDM6" s="468"/>
      <c r="BDN6" s="468"/>
      <c r="BDO6" s="468"/>
      <c r="BDP6" s="468"/>
      <c r="BDQ6" s="468"/>
      <c r="BDR6" s="468"/>
      <c r="BDS6" s="468"/>
      <c r="BDT6" s="468" t="s">
        <v>10</v>
      </c>
      <c r="BDU6" s="468"/>
      <c r="BDV6" s="468"/>
      <c r="BDW6" s="468"/>
      <c r="BDX6" s="468"/>
      <c r="BDY6" s="468"/>
      <c r="BDZ6" s="468"/>
      <c r="BEA6" s="468"/>
      <c r="BEB6" s="468"/>
      <c r="BEC6" s="468"/>
      <c r="BED6" s="468"/>
      <c r="BEE6" s="468"/>
      <c r="BEF6" s="468"/>
      <c r="BEG6" s="468"/>
      <c r="BEH6" s="468"/>
      <c r="BEI6" s="468"/>
      <c r="BEJ6" s="468"/>
      <c r="BEK6" s="468"/>
      <c r="BEL6" s="468"/>
      <c r="BEM6" s="468"/>
      <c r="BEN6" s="468"/>
      <c r="BEO6" s="468"/>
      <c r="BEP6" s="468"/>
      <c r="BEQ6" s="468"/>
      <c r="BER6" s="468"/>
      <c r="BES6" s="468"/>
      <c r="BET6" s="212" t="s">
        <v>4101</v>
      </c>
      <c r="BEU6" s="468" t="s">
        <v>9</v>
      </c>
      <c r="BEV6" s="468"/>
      <c r="BEW6" s="468"/>
      <c r="BEX6" s="468"/>
      <c r="BEY6" s="468"/>
      <c r="BEZ6" s="468"/>
      <c r="BFA6" s="468"/>
      <c r="BFB6" s="468"/>
      <c r="BFC6" s="468"/>
      <c r="BFD6" s="468"/>
      <c r="BFE6" s="468"/>
      <c r="BFF6" s="468"/>
      <c r="BFG6" s="468"/>
      <c r="BFH6" s="468"/>
      <c r="BFI6" s="468"/>
      <c r="BFJ6" s="468"/>
      <c r="BFK6" s="468"/>
      <c r="BFL6" s="468"/>
      <c r="BFM6" s="468"/>
      <c r="BFN6" s="468"/>
      <c r="BFO6" s="468"/>
      <c r="BFP6" s="468"/>
      <c r="BFQ6" s="468"/>
      <c r="BFR6" s="468"/>
      <c r="BFS6" s="468"/>
      <c r="BFT6" s="468"/>
      <c r="BFU6" s="468" t="s">
        <v>10</v>
      </c>
      <c r="BFV6" s="468"/>
      <c r="BFW6" s="468"/>
      <c r="BFX6" s="468"/>
      <c r="BFY6" s="468"/>
      <c r="BFZ6" s="468"/>
      <c r="BGA6" s="468"/>
      <c r="BGB6" s="468"/>
      <c r="BGC6" s="468"/>
      <c r="BGD6" s="468"/>
      <c r="BGE6" s="468"/>
      <c r="BGF6" s="468"/>
      <c r="BGG6" s="468"/>
      <c r="BGH6" s="468"/>
      <c r="BGI6" s="468"/>
      <c r="BGJ6" s="468"/>
      <c r="BGK6" s="468"/>
      <c r="BGL6" s="468"/>
      <c r="BGM6" s="468"/>
      <c r="BGN6" s="468"/>
      <c r="BGO6" s="468"/>
      <c r="BGP6" s="468"/>
      <c r="BGQ6" s="468"/>
      <c r="BGR6" s="468"/>
      <c r="BGS6" s="468"/>
      <c r="BGT6" s="468"/>
      <c r="BGU6" s="212" t="s">
        <v>4101</v>
      </c>
      <c r="BGV6" s="468" t="s">
        <v>9</v>
      </c>
      <c r="BGW6" s="468"/>
      <c r="BGX6" s="468"/>
      <c r="BGY6" s="468"/>
      <c r="BGZ6" s="468"/>
      <c r="BHA6" s="468"/>
      <c r="BHB6" s="468"/>
      <c r="BHC6" s="468"/>
      <c r="BHD6" s="468"/>
      <c r="BHE6" s="468"/>
      <c r="BHF6" s="468"/>
      <c r="BHG6" s="468"/>
      <c r="BHH6" s="468"/>
      <c r="BHI6" s="468"/>
      <c r="BHJ6" s="468"/>
      <c r="BHK6" s="468"/>
      <c r="BHL6" s="468"/>
      <c r="BHM6" s="468"/>
      <c r="BHN6" s="468"/>
      <c r="BHO6" s="468"/>
      <c r="BHP6" s="468"/>
      <c r="BHQ6" s="468"/>
      <c r="BHR6" s="468"/>
      <c r="BHS6" s="468"/>
      <c r="BHT6" s="468"/>
      <c r="BHU6" s="468"/>
      <c r="BHV6" s="468" t="s">
        <v>10</v>
      </c>
      <c r="BHW6" s="468"/>
      <c r="BHX6" s="468"/>
      <c r="BHY6" s="468"/>
      <c r="BHZ6" s="468"/>
      <c r="BIA6" s="468"/>
      <c r="BIB6" s="468"/>
      <c r="BIC6" s="468"/>
      <c r="BID6" s="468"/>
      <c r="BIE6" s="468"/>
      <c r="BIF6" s="468"/>
      <c r="BIG6" s="468"/>
      <c r="BIH6" s="468"/>
      <c r="BII6" s="468"/>
      <c r="BIJ6" s="468"/>
      <c r="BIK6" s="468"/>
      <c r="BIL6" s="468"/>
      <c r="BIM6" s="468"/>
      <c r="BIN6" s="468"/>
      <c r="BIO6" s="468"/>
      <c r="BIP6" s="468"/>
      <c r="BIQ6" s="468"/>
      <c r="BIR6" s="468"/>
      <c r="BIS6" s="468"/>
      <c r="BIT6" s="468"/>
      <c r="BIU6" s="468"/>
      <c r="BIV6" s="473"/>
      <c r="BIW6" s="473"/>
      <c r="BIX6" s="473"/>
      <c r="BIY6" s="473"/>
      <c r="BIZ6" s="473"/>
      <c r="BJA6" s="473"/>
      <c r="BJB6" s="473"/>
      <c r="BJC6" s="473"/>
      <c r="BJD6" s="473"/>
      <c r="BJE6" s="473"/>
      <c r="BJF6" s="473"/>
      <c r="BJG6" s="473"/>
      <c r="BJH6" s="468" t="s">
        <v>4102</v>
      </c>
      <c r="BJI6" s="468"/>
      <c r="BJJ6" s="468" t="s">
        <v>4103</v>
      </c>
      <c r="BJK6" s="470"/>
      <c r="BJL6" s="468" t="s">
        <v>4104</v>
      </c>
      <c r="BJM6" s="468"/>
      <c r="BJN6" s="468"/>
      <c r="BJO6" s="468"/>
      <c r="BJP6" s="468" t="s">
        <v>4105</v>
      </c>
      <c r="BJQ6" s="468"/>
      <c r="BJR6" s="468" t="s">
        <v>4106</v>
      </c>
      <c r="BJS6" s="468"/>
      <c r="BJT6" s="478" t="s">
        <v>4107</v>
      </c>
      <c r="BJU6" s="469"/>
      <c r="BJV6" s="478" t="s">
        <v>4108</v>
      </c>
      <c r="BJW6" s="469"/>
      <c r="BJX6" s="477"/>
      <c r="BJY6" s="477"/>
      <c r="BJZ6" s="468" t="s">
        <v>9</v>
      </c>
      <c r="BKA6" s="468"/>
      <c r="BKB6" s="468"/>
      <c r="BKC6" s="468"/>
      <c r="BKD6" s="468"/>
      <c r="BKE6" s="468"/>
      <c r="BKF6" s="468"/>
      <c r="BKG6" s="468"/>
      <c r="BKH6" s="468"/>
      <c r="BKI6" s="468"/>
      <c r="BKJ6" s="468"/>
      <c r="BKK6" s="468"/>
      <c r="BKL6" s="468"/>
      <c r="BKM6" s="468"/>
      <c r="BKN6" s="468"/>
      <c r="BKO6" s="468"/>
      <c r="BKP6" s="468"/>
      <c r="BKQ6" s="468"/>
      <c r="BKR6" s="468"/>
      <c r="BKS6" s="468"/>
      <c r="BKT6" s="468"/>
      <c r="BKU6" s="468"/>
      <c r="BKV6" s="468"/>
      <c r="BKW6" s="468"/>
      <c r="BKX6" s="468"/>
      <c r="BKY6" s="468"/>
      <c r="BKZ6" s="468" t="s">
        <v>10</v>
      </c>
      <c r="BLA6" s="468"/>
      <c r="BLB6" s="468"/>
      <c r="BLC6" s="468"/>
      <c r="BLD6" s="468"/>
      <c r="BLE6" s="468"/>
      <c r="BLF6" s="468"/>
      <c r="BLG6" s="468"/>
      <c r="BLH6" s="468"/>
      <c r="BLI6" s="468"/>
      <c r="BLJ6" s="468"/>
      <c r="BLK6" s="468"/>
      <c r="BLL6" s="468"/>
      <c r="BLM6" s="468"/>
      <c r="BLN6" s="468"/>
      <c r="BLO6" s="468"/>
      <c r="BLP6" s="468"/>
      <c r="BLQ6" s="468"/>
      <c r="BLR6" s="468"/>
      <c r="BLS6" s="468"/>
      <c r="BLT6" s="468"/>
      <c r="BLU6" s="468"/>
      <c r="BLV6" s="468"/>
      <c r="BLW6" s="468"/>
      <c r="BLX6" s="468"/>
      <c r="BLY6" s="468"/>
      <c r="BLZ6" s="468" t="s">
        <v>9</v>
      </c>
      <c r="BMA6" s="468"/>
      <c r="BMB6" s="468"/>
      <c r="BMC6" s="468"/>
      <c r="BMD6" s="468"/>
      <c r="BME6" s="468"/>
      <c r="BMF6" s="468"/>
      <c r="BMG6" s="468"/>
      <c r="BMH6" s="468"/>
      <c r="BMI6" s="468"/>
      <c r="BMJ6" s="468"/>
      <c r="BMK6" s="468"/>
      <c r="BML6" s="468"/>
      <c r="BMM6" s="468"/>
      <c r="BMN6" s="468"/>
      <c r="BMO6" s="468"/>
      <c r="BMP6" s="468"/>
      <c r="BMQ6" s="468"/>
      <c r="BMR6" s="468"/>
      <c r="BMS6" s="468"/>
      <c r="BMT6" s="468"/>
      <c r="BMU6" s="468"/>
      <c r="BMV6" s="468"/>
      <c r="BMW6" s="468"/>
      <c r="BMX6" s="468"/>
      <c r="BMY6" s="468"/>
      <c r="BMZ6" s="468" t="s">
        <v>10</v>
      </c>
      <c r="BNA6" s="468"/>
      <c r="BNB6" s="468"/>
      <c r="BNC6" s="468"/>
      <c r="BND6" s="468"/>
      <c r="BNE6" s="468"/>
      <c r="BNF6" s="468"/>
      <c r="BNG6" s="468"/>
      <c r="BNH6" s="468"/>
      <c r="BNI6" s="468"/>
      <c r="BNJ6" s="468"/>
      <c r="BNK6" s="468"/>
      <c r="BNL6" s="468"/>
      <c r="BNM6" s="468"/>
      <c r="BNN6" s="468"/>
      <c r="BNO6" s="468"/>
      <c r="BNP6" s="468"/>
      <c r="BNQ6" s="468"/>
      <c r="BNR6" s="468"/>
      <c r="BNS6" s="468"/>
      <c r="BNT6" s="468"/>
      <c r="BNU6" s="468"/>
      <c r="BNV6" s="468"/>
      <c r="BNW6" s="468"/>
      <c r="BNX6" s="468"/>
      <c r="BNY6" s="468"/>
      <c r="BNZ6" s="468" t="s">
        <v>9</v>
      </c>
      <c r="BOA6" s="468"/>
      <c r="BOB6" s="468"/>
      <c r="BOC6" s="468"/>
      <c r="BOD6" s="468"/>
      <c r="BOE6" s="468"/>
      <c r="BOF6" s="468"/>
      <c r="BOG6" s="468"/>
      <c r="BOH6" s="468"/>
      <c r="BOI6" s="468"/>
      <c r="BOJ6" s="468"/>
      <c r="BOK6" s="468"/>
      <c r="BOL6" s="468"/>
      <c r="BOM6" s="468"/>
      <c r="BON6" s="468"/>
      <c r="BOO6" s="468"/>
      <c r="BOP6" s="468"/>
      <c r="BOQ6" s="468"/>
      <c r="BOR6" s="468"/>
      <c r="BOS6" s="468"/>
      <c r="BOT6" s="468"/>
      <c r="BOU6" s="468"/>
      <c r="BOV6" s="468"/>
      <c r="BOW6" s="468"/>
      <c r="BOX6" s="468"/>
      <c r="BOY6" s="468"/>
      <c r="BOZ6" s="468" t="s">
        <v>10</v>
      </c>
      <c r="BPA6" s="468"/>
      <c r="BPB6" s="468"/>
      <c r="BPC6" s="468"/>
      <c r="BPD6" s="468"/>
      <c r="BPE6" s="468"/>
      <c r="BPF6" s="468"/>
      <c r="BPG6" s="468"/>
      <c r="BPH6" s="468"/>
      <c r="BPI6" s="468"/>
      <c r="BPJ6" s="468"/>
      <c r="BPK6" s="468"/>
      <c r="BPL6" s="468"/>
      <c r="BPM6" s="468"/>
      <c r="BPN6" s="468"/>
      <c r="BPO6" s="468"/>
      <c r="BPP6" s="468"/>
      <c r="BPQ6" s="468"/>
      <c r="BPR6" s="468"/>
      <c r="BPS6" s="468"/>
      <c r="BPT6" s="468"/>
      <c r="BPU6" s="468"/>
      <c r="BPV6" s="468"/>
      <c r="BPW6" s="468"/>
      <c r="BPX6" s="468"/>
      <c r="BPY6" s="468"/>
      <c r="BPZ6" s="468" t="s">
        <v>9</v>
      </c>
      <c r="BQA6" s="468"/>
      <c r="BQB6" s="468"/>
      <c r="BQC6" s="468"/>
      <c r="BQD6" s="468"/>
      <c r="BQE6" s="468"/>
      <c r="BQF6" s="468"/>
      <c r="BQG6" s="468"/>
      <c r="BQH6" s="468"/>
      <c r="BQI6" s="468"/>
      <c r="BQJ6" s="468"/>
      <c r="BQK6" s="468"/>
      <c r="BQL6" s="468"/>
      <c r="BQM6" s="468"/>
      <c r="BQN6" s="468"/>
      <c r="BQO6" s="468"/>
      <c r="BQP6" s="468"/>
      <c r="BQQ6" s="468"/>
      <c r="BQR6" s="468"/>
      <c r="BQS6" s="468"/>
      <c r="BQT6" s="468"/>
      <c r="BQU6" s="468"/>
      <c r="BQV6" s="468"/>
      <c r="BQW6" s="468"/>
      <c r="BQX6" s="468"/>
      <c r="BQY6" s="468"/>
      <c r="BQZ6" s="468" t="s">
        <v>10</v>
      </c>
      <c r="BRA6" s="468"/>
      <c r="BRB6" s="468"/>
      <c r="BRC6" s="468"/>
      <c r="BRD6" s="468"/>
      <c r="BRE6" s="468"/>
      <c r="BRF6" s="468"/>
      <c r="BRG6" s="468"/>
      <c r="BRH6" s="468"/>
      <c r="BRI6" s="468"/>
      <c r="BRJ6" s="468"/>
      <c r="BRK6" s="468"/>
      <c r="BRL6" s="468"/>
      <c r="BRM6" s="468"/>
      <c r="BRN6" s="468"/>
      <c r="BRO6" s="468"/>
      <c r="BRP6" s="468"/>
      <c r="BRQ6" s="468"/>
      <c r="BRR6" s="468"/>
      <c r="BRS6" s="468"/>
      <c r="BRT6" s="468"/>
      <c r="BRU6" s="468"/>
      <c r="BRV6" s="468"/>
      <c r="BRW6" s="468"/>
      <c r="BRX6" s="468"/>
      <c r="BRY6" s="468"/>
      <c r="BRZ6" s="468" t="s">
        <v>9</v>
      </c>
      <c r="BSA6" s="468"/>
      <c r="BSB6" s="468"/>
      <c r="BSC6" s="468"/>
      <c r="BSD6" s="468"/>
      <c r="BSE6" s="468"/>
      <c r="BSF6" s="468"/>
      <c r="BSG6" s="468"/>
      <c r="BSH6" s="468"/>
      <c r="BSI6" s="468"/>
      <c r="BSJ6" s="468"/>
      <c r="BSK6" s="468"/>
      <c r="BSL6" s="468"/>
      <c r="BSM6" s="468"/>
      <c r="BSN6" s="468"/>
      <c r="BSO6" s="468"/>
      <c r="BSP6" s="468"/>
      <c r="BSQ6" s="468"/>
      <c r="BSR6" s="468"/>
      <c r="BSS6" s="468"/>
      <c r="BST6" s="468"/>
      <c r="BSU6" s="468"/>
      <c r="BSV6" s="468"/>
      <c r="BSW6" s="468"/>
      <c r="BSX6" s="468"/>
      <c r="BSY6" s="468"/>
      <c r="BSZ6" s="468" t="s">
        <v>10</v>
      </c>
      <c r="BTA6" s="468"/>
      <c r="BTB6" s="468"/>
      <c r="BTC6" s="468"/>
      <c r="BTD6" s="468"/>
      <c r="BTE6" s="468"/>
      <c r="BTF6" s="468"/>
      <c r="BTG6" s="468"/>
      <c r="BTH6" s="468"/>
      <c r="BTI6" s="468"/>
      <c r="BTJ6" s="468"/>
      <c r="BTK6" s="468"/>
      <c r="BTL6" s="468"/>
      <c r="BTM6" s="468"/>
      <c r="BTN6" s="468"/>
      <c r="BTO6" s="468"/>
      <c r="BTP6" s="468"/>
      <c r="BTQ6" s="468"/>
      <c r="BTR6" s="468"/>
      <c r="BTS6" s="468"/>
      <c r="BTT6" s="468"/>
      <c r="BTU6" s="468"/>
      <c r="BTV6" s="468"/>
      <c r="BTW6" s="468"/>
      <c r="BTX6" s="468"/>
      <c r="BTY6" s="468"/>
      <c r="BTZ6" s="468" t="s">
        <v>9</v>
      </c>
      <c r="BUA6" s="468"/>
      <c r="BUB6" s="468"/>
      <c r="BUC6" s="468"/>
      <c r="BUD6" s="468"/>
      <c r="BUE6" s="468"/>
      <c r="BUF6" s="468"/>
      <c r="BUG6" s="468"/>
      <c r="BUH6" s="468"/>
      <c r="BUI6" s="468"/>
      <c r="BUJ6" s="468"/>
      <c r="BUK6" s="468"/>
      <c r="BUL6" s="468"/>
      <c r="BUM6" s="468"/>
      <c r="BUN6" s="468"/>
      <c r="BUO6" s="468"/>
      <c r="BUP6" s="468"/>
      <c r="BUQ6" s="468"/>
      <c r="BUR6" s="468"/>
      <c r="BUS6" s="468"/>
      <c r="BUT6" s="468"/>
      <c r="BUU6" s="468"/>
      <c r="BUV6" s="468"/>
      <c r="BUW6" s="468"/>
      <c r="BUX6" s="468"/>
      <c r="BUY6" s="468"/>
      <c r="BUZ6" s="468" t="s">
        <v>10</v>
      </c>
      <c r="BVA6" s="468"/>
      <c r="BVB6" s="468"/>
      <c r="BVC6" s="468"/>
      <c r="BVD6" s="468"/>
      <c r="BVE6" s="468"/>
      <c r="BVF6" s="468"/>
      <c r="BVG6" s="468"/>
      <c r="BVH6" s="468"/>
      <c r="BVI6" s="468"/>
      <c r="BVJ6" s="468"/>
      <c r="BVK6" s="468"/>
      <c r="BVL6" s="468"/>
      <c r="BVM6" s="468"/>
      <c r="BVN6" s="468"/>
      <c r="BVO6" s="468"/>
      <c r="BVP6" s="468"/>
      <c r="BVQ6" s="468"/>
      <c r="BVR6" s="468"/>
      <c r="BVS6" s="468"/>
      <c r="BVT6" s="468"/>
      <c r="BVU6" s="468"/>
      <c r="BVV6" s="468"/>
      <c r="BVW6" s="468"/>
      <c r="BVX6" s="468"/>
      <c r="BVY6" s="468"/>
      <c r="BVZ6" s="468" t="s">
        <v>9</v>
      </c>
      <c r="BWA6" s="468"/>
      <c r="BWB6" s="468"/>
      <c r="BWC6" s="468"/>
      <c r="BWD6" s="468"/>
      <c r="BWE6" s="468"/>
      <c r="BWF6" s="468"/>
      <c r="BWG6" s="468"/>
      <c r="BWH6" s="468"/>
      <c r="BWI6" s="468"/>
      <c r="BWJ6" s="468"/>
      <c r="BWK6" s="468"/>
      <c r="BWL6" s="468"/>
      <c r="BWM6" s="468"/>
      <c r="BWN6" s="468"/>
      <c r="BWO6" s="468"/>
      <c r="BWP6" s="468"/>
      <c r="BWQ6" s="468"/>
      <c r="BWR6" s="468"/>
      <c r="BWS6" s="468"/>
      <c r="BWT6" s="468"/>
      <c r="BWU6" s="468"/>
      <c r="BWV6" s="468"/>
      <c r="BWW6" s="468"/>
      <c r="BWX6" s="468"/>
      <c r="BWY6" s="468"/>
      <c r="BWZ6" s="468" t="s">
        <v>10</v>
      </c>
      <c r="BXA6" s="468"/>
      <c r="BXB6" s="468"/>
      <c r="BXC6" s="468"/>
      <c r="BXD6" s="468"/>
      <c r="BXE6" s="468"/>
      <c r="BXF6" s="468"/>
      <c r="BXG6" s="468"/>
      <c r="BXH6" s="468"/>
      <c r="BXI6" s="468"/>
      <c r="BXJ6" s="468"/>
      <c r="BXK6" s="468"/>
      <c r="BXL6" s="468"/>
      <c r="BXM6" s="468"/>
      <c r="BXN6" s="468"/>
      <c r="BXO6" s="468"/>
      <c r="BXP6" s="468"/>
      <c r="BXQ6" s="468"/>
      <c r="BXR6" s="468"/>
      <c r="BXS6" s="468"/>
      <c r="BXT6" s="468"/>
      <c r="BXU6" s="468"/>
      <c r="BXV6" s="468"/>
      <c r="BXW6" s="468"/>
      <c r="BXX6" s="468"/>
      <c r="BXY6" s="468"/>
      <c r="BXZ6" s="468" t="s">
        <v>9</v>
      </c>
      <c r="BYA6" s="468"/>
      <c r="BYB6" s="468"/>
      <c r="BYC6" s="468"/>
      <c r="BYD6" s="468"/>
      <c r="BYE6" s="468"/>
      <c r="BYF6" s="468"/>
      <c r="BYG6" s="468"/>
      <c r="BYH6" s="468"/>
      <c r="BYI6" s="468"/>
      <c r="BYJ6" s="468"/>
      <c r="BYK6" s="468"/>
      <c r="BYL6" s="468"/>
      <c r="BYM6" s="468"/>
      <c r="BYN6" s="468"/>
      <c r="BYO6" s="468"/>
      <c r="BYP6" s="468"/>
      <c r="BYQ6" s="468"/>
      <c r="BYR6" s="468"/>
      <c r="BYS6" s="468"/>
      <c r="BYT6" s="468"/>
      <c r="BYU6" s="468"/>
      <c r="BYV6" s="468"/>
      <c r="BYW6" s="468"/>
      <c r="BYX6" s="468"/>
      <c r="BYY6" s="468"/>
      <c r="BYZ6" s="468" t="s">
        <v>10</v>
      </c>
      <c r="BZA6" s="468"/>
      <c r="BZB6" s="468"/>
      <c r="BZC6" s="468"/>
      <c r="BZD6" s="468"/>
      <c r="BZE6" s="468"/>
      <c r="BZF6" s="468"/>
      <c r="BZG6" s="468"/>
      <c r="BZH6" s="468"/>
      <c r="BZI6" s="468"/>
      <c r="BZJ6" s="468"/>
      <c r="BZK6" s="468"/>
      <c r="BZL6" s="468"/>
      <c r="BZM6" s="468"/>
      <c r="BZN6" s="468"/>
      <c r="BZO6" s="468"/>
      <c r="BZP6" s="468"/>
      <c r="BZQ6" s="468"/>
      <c r="BZR6" s="468"/>
      <c r="BZS6" s="468"/>
      <c r="BZT6" s="468"/>
      <c r="BZU6" s="468"/>
      <c r="BZV6" s="468"/>
      <c r="BZW6" s="468"/>
      <c r="BZX6" s="468"/>
      <c r="BZY6" s="468"/>
      <c r="BZZ6" s="468" t="s">
        <v>9</v>
      </c>
      <c r="CAA6" s="468"/>
      <c r="CAB6" s="468"/>
      <c r="CAC6" s="468"/>
      <c r="CAD6" s="468"/>
      <c r="CAE6" s="468"/>
      <c r="CAF6" s="468"/>
      <c r="CAG6" s="468"/>
      <c r="CAH6" s="468"/>
      <c r="CAI6" s="468"/>
      <c r="CAJ6" s="468"/>
      <c r="CAK6" s="468"/>
      <c r="CAL6" s="468"/>
      <c r="CAM6" s="468"/>
      <c r="CAN6" s="468"/>
      <c r="CAO6" s="468"/>
      <c r="CAP6" s="468"/>
      <c r="CAQ6" s="468"/>
      <c r="CAR6" s="468"/>
      <c r="CAS6" s="468"/>
      <c r="CAT6" s="468"/>
      <c r="CAU6" s="468"/>
      <c r="CAV6" s="468"/>
      <c r="CAW6" s="468"/>
      <c r="CAX6" s="468"/>
      <c r="CAY6" s="468"/>
      <c r="CAZ6" s="468" t="s">
        <v>10</v>
      </c>
      <c r="CBA6" s="468"/>
      <c r="CBB6" s="468"/>
      <c r="CBC6" s="468"/>
      <c r="CBD6" s="468"/>
      <c r="CBE6" s="468"/>
      <c r="CBF6" s="468"/>
      <c r="CBG6" s="468"/>
      <c r="CBH6" s="468"/>
      <c r="CBI6" s="468"/>
      <c r="CBJ6" s="468"/>
      <c r="CBK6" s="468"/>
      <c r="CBL6" s="468"/>
      <c r="CBM6" s="468"/>
      <c r="CBN6" s="468"/>
      <c r="CBO6" s="468"/>
      <c r="CBP6" s="468"/>
      <c r="CBQ6" s="468"/>
      <c r="CBR6" s="468"/>
      <c r="CBS6" s="468"/>
      <c r="CBT6" s="468"/>
      <c r="CBU6" s="468"/>
      <c r="CBV6" s="468"/>
      <c r="CBW6" s="468"/>
      <c r="CBX6" s="468"/>
      <c r="CBY6" s="468"/>
      <c r="CBZ6" s="468" t="s">
        <v>9</v>
      </c>
      <c r="CCA6" s="468"/>
      <c r="CCB6" s="468"/>
      <c r="CCC6" s="468"/>
      <c r="CCD6" s="468"/>
      <c r="CCE6" s="468"/>
      <c r="CCF6" s="468"/>
      <c r="CCG6" s="468"/>
      <c r="CCH6" s="468"/>
      <c r="CCI6" s="468"/>
      <c r="CCJ6" s="468"/>
      <c r="CCK6" s="468"/>
      <c r="CCL6" s="468"/>
      <c r="CCM6" s="468"/>
      <c r="CCN6" s="468"/>
      <c r="CCO6" s="468"/>
      <c r="CCP6" s="468"/>
      <c r="CCQ6" s="468"/>
      <c r="CCR6" s="468"/>
      <c r="CCS6" s="468"/>
      <c r="CCT6" s="468"/>
      <c r="CCU6" s="468"/>
      <c r="CCV6" s="468"/>
      <c r="CCW6" s="468"/>
      <c r="CCX6" s="468"/>
      <c r="CCY6" s="468"/>
      <c r="CCZ6" s="468" t="s">
        <v>10</v>
      </c>
      <c r="CDA6" s="468"/>
      <c r="CDB6" s="468"/>
      <c r="CDC6" s="468"/>
      <c r="CDD6" s="468"/>
      <c r="CDE6" s="468"/>
      <c r="CDF6" s="468"/>
      <c r="CDG6" s="468"/>
      <c r="CDH6" s="468"/>
      <c r="CDI6" s="468"/>
      <c r="CDJ6" s="468"/>
      <c r="CDK6" s="468"/>
      <c r="CDL6" s="468"/>
      <c r="CDM6" s="468"/>
      <c r="CDN6" s="468"/>
      <c r="CDO6" s="468"/>
      <c r="CDP6" s="468"/>
      <c r="CDQ6" s="468"/>
      <c r="CDR6" s="468"/>
      <c r="CDS6" s="468"/>
      <c r="CDT6" s="468"/>
      <c r="CDU6" s="468"/>
      <c r="CDV6" s="468"/>
      <c r="CDW6" s="468"/>
      <c r="CDX6" s="468"/>
      <c r="CDY6" s="468"/>
      <c r="CDZ6" s="468" t="s">
        <v>9</v>
      </c>
      <c r="CEA6" s="468"/>
      <c r="CEB6" s="468"/>
      <c r="CEC6" s="468"/>
      <c r="CED6" s="468"/>
      <c r="CEE6" s="468"/>
      <c r="CEF6" s="468"/>
      <c r="CEG6" s="468"/>
      <c r="CEH6" s="468"/>
      <c r="CEI6" s="468"/>
      <c r="CEJ6" s="468"/>
      <c r="CEK6" s="468"/>
      <c r="CEL6" s="468"/>
      <c r="CEM6" s="468"/>
      <c r="CEN6" s="468"/>
      <c r="CEO6" s="468"/>
      <c r="CEP6" s="468"/>
      <c r="CEQ6" s="468"/>
      <c r="CER6" s="468"/>
      <c r="CES6" s="468"/>
      <c r="CET6" s="468"/>
      <c r="CEU6" s="468"/>
      <c r="CEV6" s="468"/>
      <c r="CEW6" s="468"/>
      <c r="CEX6" s="468"/>
      <c r="CEY6" s="468"/>
      <c r="CEZ6" s="468" t="s">
        <v>10</v>
      </c>
      <c r="CFA6" s="468"/>
      <c r="CFB6" s="468"/>
      <c r="CFC6" s="468"/>
      <c r="CFD6" s="468"/>
      <c r="CFE6" s="468"/>
      <c r="CFF6" s="468"/>
      <c r="CFG6" s="468"/>
      <c r="CFH6" s="468"/>
      <c r="CFI6" s="468"/>
      <c r="CFJ6" s="468"/>
      <c r="CFK6" s="468"/>
      <c r="CFL6" s="468"/>
      <c r="CFM6" s="468"/>
      <c r="CFN6" s="468"/>
      <c r="CFO6" s="468"/>
      <c r="CFP6" s="468"/>
      <c r="CFQ6" s="468"/>
      <c r="CFR6" s="468"/>
      <c r="CFS6" s="468"/>
      <c r="CFT6" s="468"/>
      <c r="CFU6" s="468"/>
      <c r="CFV6" s="468"/>
      <c r="CFW6" s="468"/>
      <c r="CFX6" s="468"/>
      <c r="CFY6" s="468"/>
      <c r="CFZ6" s="468" t="s">
        <v>9</v>
      </c>
      <c r="CGA6" s="468"/>
      <c r="CGB6" s="468"/>
      <c r="CGC6" s="468"/>
      <c r="CGD6" s="468"/>
      <c r="CGE6" s="468"/>
      <c r="CGF6" s="468"/>
      <c r="CGG6" s="468"/>
      <c r="CGH6" s="468"/>
      <c r="CGI6" s="468"/>
      <c r="CGJ6" s="468"/>
      <c r="CGK6" s="468"/>
      <c r="CGL6" s="468"/>
      <c r="CGM6" s="468"/>
      <c r="CGN6" s="468"/>
      <c r="CGO6" s="468"/>
      <c r="CGP6" s="468"/>
      <c r="CGQ6" s="468"/>
      <c r="CGR6" s="468"/>
      <c r="CGS6" s="468"/>
      <c r="CGT6" s="468"/>
      <c r="CGU6" s="468"/>
      <c r="CGV6" s="468"/>
      <c r="CGW6" s="468"/>
      <c r="CGX6" s="468"/>
      <c r="CGY6" s="468"/>
      <c r="CGZ6" s="468" t="s">
        <v>10</v>
      </c>
      <c r="CHA6" s="468"/>
      <c r="CHB6" s="468"/>
      <c r="CHC6" s="468"/>
      <c r="CHD6" s="468"/>
      <c r="CHE6" s="468"/>
      <c r="CHF6" s="468"/>
      <c r="CHG6" s="468"/>
      <c r="CHH6" s="468"/>
      <c r="CHI6" s="468"/>
      <c r="CHJ6" s="468"/>
      <c r="CHK6" s="468"/>
      <c r="CHL6" s="468"/>
      <c r="CHM6" s="468"/>
      <c r="CHN6" s="468"/>
      <c r="CHO6" s="468"/>
      <c r="CHP6" s="468"/>
      <c r="CHQ6" s="468"/>
      <c r="CHR6" s="468"/>
      <c r="CHS6" s="468"/>
      <c r="CHT6" s="468"/>
      <c r="CHU6" s="468"/>
      <c r="CHV6" s="468"/>
      <c r="CHW6" s="468"/>
      <c r="CHX6" s="468"/>
      <c r="CHY6" s="468"/>
      <c r="CHZ6" s="468" t="s">
        <v>9</v>
      </c>
      <c r="CIA6" s="468"/>
      <c r="CIB6" s="468"/>
      <c r="CIC6" s="468"/>
      <c r="CID6" s="468"/>
      <c r="CIE6" s="468"/>
      <c r="CIF6" s="468"/>
      <c r="CIG6" s="468"/>
      <c r="CIH6" s="468"/>
      <c r="CII6" s="468"/>
      <c r="CIJ6" s="468"/>
      <c r="CIK6" s="468"/>
      <c r="CIL6" s="468"/>
      <c r="CIM6" s="468"/>
      <c r="CIN6" s="468"/>
      <c r="CIO6" s="468"/>
      <c r="CIP6" s="468"/>
      <c r="CIQ6" s="468"/>
      <c r="CIR6" s="468"/>
      <c r="CIS6" s="468"/>
      <c r="CIT6" s="468"/>
      <c r="CIU6" s="468"/>
      <c r="CIV6" s="468"/>
      <c r="CIW6" s="468"/>
      <c r="CIX6" s="468"/>
      <c r="CIY6" s="468"/>
      <c r="CIZ6" s="468" t="s">
        <v>10</v>
      </c>
      <c r="CJA6" s="468"/>
      <c r="CJB6" s="468"/>
      <c r="CJC6" s="468"/>
      <c r="CJD6" s="468"/>
      <c r="CJE6" s="468"/>
      <c r="CJF6" s="468"/>
      <c r="CJG6" s="468"/>
      <c r="CJH6" s="468"/>
      <c r="CJI6" s="468"/>
      <c r="CJJ6" s="468"/>
      <c r="CJK6" s="468"/>
      <c r="CJL6" s="468"/>
      <c r="CJM6" s="468"/>
      <c r="CJN6" s="468"/>
      <c r="CJO6" s="468"/>
      <c r="CJP6" s="468"/>
      <c r="CJQ6" s="468"/>
      <c r="CJR6" s="468"/>
      <c r="CJS6" s="468"/>
      <c r="CJT6" s="468"/>
      <c r="CJU6" s="468"/>
      <c r="CJV6" s="468"/>
      <c r="CJW6" s="468"/>
      <c r="CJX6" s="468"/>
      <c r="CJY6" s="468"/>
      <c r="CJZ6" s="468" t="s">
        <v>9</v>
      </c>
      <c r="CKA6" s="468"/>
      <c r="CKB6" s="468"/>
      <c r="CKC6" s="468"/>
      <c r="CKD6" s="468"/>
      <c r="CKE6" s="468"/>
      <c r="CKF6" s="468"/>
      <c r="CKG6" s="468"/>
      <c r="CKH6" s="468"/>
      <c r="CKI6" s="468"/>
      <c r="CKJ6" s="468"/>
      <c r="CKK6" s="468"/>
      <c r="CKL6" s="468"/>
      <c r="CKM6" s="468"/>
      <c r="CKN6" s="468"/>
      <c r="CKO6" s="468"/>
      <c r="CKP6" s="468"/>
      <c r="CKQ6" s="468"/>
      <c r="CKR6" s="468"/>
      <c r="CKS6" s="468"/>
      <c r="CKT6" s="468"/>
      <c r="CKU6" s="468"/>
      <c r="CKV6" s="468"/>
      <c r="CKW6" s="468"/>
      <c r="CKX6" s="468"/>
      <c r="CKY6" s="468"/>
      <c r="CKZ6" s="468" t="s">
        <v>10</v>
      </c>
      <c r="CLA6" s="468"/>
      <c r="CLB6" s="468"/>
      <c r="CLC6" s="468"/>
      <c r="CLD6" s="468"/>
      <c r="CLE6" s="468"/>
      <c r="CLF6" s="468"/>
      <c r="CLG6" s="468"/>
      <c r="CLH6" s="468"/>
      <c r="CLI6" s="468"/>
      <c r="CLJ6" s="468"/>
      <c r="CLK6" s="468"/>
      <c r="CLL6" s="468"/>
      <c r="CLM6" s="468"/>
      <c r="CLN6" s="468"/>
      <c r="CLO6" s="468"/>
      <c r="CLP6" s="468"/>
      <c r="CLQ6" s="468"/>
      <c r="CLR6" s="468"/>
      <c r="CLS6" s="468"/>
      <c r="CLT6" s="468"/>
      <c r="CLU6" s="468"/>
      <c r="CLV6" s="468"/>
      <c r="CLW6" s="468"/>
      <c r="CLX6" s="468"/>
      <c r="CLY6" s="468"/>
      <c r="CLZ6" s="468" t="s">
        <v>9</v>
      </c>
      <c r="CMA6" s="468"/>
      <c r="CMB6" s="468"/>
      <c r="CMC6" s="468"/>
      <c r="CMD6" s="468"/>
      <c r="CME6" s="468"/>
      <c r="CMF6" s="468"/>
      <c r="CMG6" s="468"/>
      <c r="CMH6" s="468"/>
      <c r="CMI6" s="468"/>
      <c r="CMJ6" s="468"/>
      <c r="CMK6" s="468"/>
      <c r="CML6" s="468"/>
      <c r="CMM6" s="468"/>
      <c r="CMN6" s="468"/>
      <c r="CMO6" s="468"/>
      <c r="CMP6" s="468"/>
      <c r="CMQ6" s="468"/>
      <c r="CMR6" s="468"/>
      <c r="CMS6" s="468"/>
      <c r="CMT6" s="468"/>
      <c r="CMU6" s="468"/>
      <c r="CMV6" s="468"/>
      <c r="CMW6" s="468"/>
      <c r="CMX6" s="468"/>
      <c r="CMY6" s="468"/>
      <c r="CMZ6" s="468" t="s">
        <v>10</v>
      </c>
      <c r="CNA6" s="468"/>
      <c r="CNB6" s="468"/>
      <c r="CNC6" s="468"/>
      <c r="CND6" s="468"/>
      <c r="CNE6" s="468"/>
      <c r="CNF6" s="468"/>
      <c r="CNG6" s="468"/>
      <c r="CNH6" s="468"/>
      <c r="CNI6" s="468"/>
      <c r="CNJ6" s="468"/>
      <c r="CNK6" s="468"/>
      <c r="CNL6" s="468"/>
      <c r="CNM6" s="468"/>
      <c r="CNN6" s="468"/>
      <c r="CNO6" s="468"/>
      <c r="CNP6" s="468"/>
      <c r="CNQ6" s="468"/>
      <c r="CNR6" s="468"/>
      <c r="CNS6" s="468"/>
      <c r="CNT6" s="468"/>
      <c r="CNU6" s="468"/>
      <c r="CNV6" s="468"/>
      <c r="CNW6" s="468"/>
      <c r="CNX6" s="468"/>
      <c r="CNY6" s="468"/>
      <c r="CNZ6" s="468" t="s">
        <v>9</v>
      </c>
      <c r="COA6" s="468"/>
      <c r="COB6" s="468"/>
      <c r="COC6" s="468"/>
      <c r="COD6" s="468"/>
      <c r="COE6" s="468"/>
      <c r="COF6" s="468"/>
      <c r="COG6" s="468"/>
      <c r="COH6" s="468"/>
      <c r="COI6" s="468"/>
      <c r="COJ6" s="468"/>
      <c r="COK6" s="468"/>
      <c r="COL6" s="468"/>
      <c r="COM6" s="468"/>
      <c r="CON6" s="468"/>
      <c r="COO6" s="468"/>
      <c r="COP6" s="468"/>
      <c r="COQ6" s="468"/>
      <c r="COR6" s="468"/>
      <c r="COS6" s="468"/>
      <c r="COT6" s="468"/>
      <c r="COU6" s="468"/>
      <c r="COV6" s="468"/>
      <c r="COW6" s="468"/>
      <c r="COX6" s="468"/>
      <c r="COY6" s="468"/>
      <c r="COZ6" s="468" t="s">
        <v>10</v>
      </c>
      <c r="CPA6" s="468"/>
      <c r="CPB6" s="468"/>
      <c r="CPC6" s="468"/>
      <c r="CPD6" s="468"/>
      <c r="CPE6" s="468"/>
      <c r="CPF6" s="468"/>
      <c r="CPG6" s="468"/>
      <c r="CPH6" s="468"/>
      <c r="CPI6" s="468"/>
      <c r="CPJ6" s="468"/>
      <c r="CPK6" s="468"/>
      <c r="CPL6" s="468"/>
      <c r="CPM6" s="468"/>
      <c r="CPN6" s="468"/>
      <c r="CPO6" s="468"/>
      <c r="CPP6" s="468"/>
      <c r="CPQ6" s="468"/>
      <c r="CPR6" s="468"/>
      <c r="CPS6" s="468"/>
      <c r="CPT6" s="468"/>
      <c r="CPU6" s="468"/>
      <c r="CPV6" s="468"/>
      <c r="CPW6" s="468"/>
      <c r="CPX6" s="468"/>
      <c r="CPY6" s="468"/>
      <c r="CPZ6" s="468" t="s">
        <v>9</v>
      </c>
      <c r="CQA6" s="468"/>
      <c r="CQB6" s="468"/>
      <c r="CQC6" s="468"/>
      <c r="CQD6" s="468"/>
      <c r="CQE6" s="468"/>
      <c r="CQF6" s="468"/>
      <c r="CQG6" s="468"/>
      <c r="CQH6" s="468"/>
      <c r="CQI6" s="468"/>
      <c r="CQJ6" s="468"/>
      <c r="CQK6" s="468"/>
      <c r="CQL6" s="468"/>
      <c r="CQM6" s="468"/>
      <c r="CQN6" s="468"/>
      <c r="CQO6" s="468"/>
      <c r="CQP6" s="468"/>
      <c r="CQQ6" s="468"/>
      <c r="CQR6" s="468"/>
      <c r="CQS6" s="468"/>
      <c r="CQT6" s="468"/>
      <c r="CQU6" s="468"/>
      <c r="CQV6" s="468"/>
      <c r="CQW6" s="468"/>
      <c r="CQX6" s="468"/>
      <c r="CQY6" s="468"/>
      <c r="CQZ6" s="468" t="s">
        <v>10</v>
      </c>
      <c r="CRA6" s="468"/>
      <c r="CRB6" s="468"/>
      <c r="CRC6" s="468"/>
      <c r="CRD6" s="468"/>
      <c r="CRE6" s="468"/>
      <c r="CRF6" s="468"/>
      <c r="CRG6" s="468"/>
      <c r="CRH6" s="468"/>
      <c r="CRI6" s="468"/>
      <c r="CRJ6" s="468"/>
      <c r="CRK6" s="468"/>
      <c r="CRL6" s="468"/>
      <c r="CRM6" s="468"/>
      <c r="CRN6" s="468"/>
      <c r="CRO6" s="468"/>
      <c r="CRP6" s="468"/>
      <c r="CRQ6" s="468"/>
      <c r="CRR6" s="468"/>
      <c r="CRS6" s="468"/>
      <c r="CRT6" s="468"/>
      <c r="CRU6" s="468"/>
      <c r="CRV6" s="468"/>
      <c r="CRW6" s="468"/>
      <c r="CRX6" s="468"/>
      <c r="CRY6" s="468"/>
      <c r="CRZ6" s="468" t="s">
        <v>9</v>
      </c>
      <c r="CSA6" s="468"/>
      <c r="CSB6" s="468"/>
      <c r="CSC6" s="468"/>
      <c r="CSD6" s="468"/>
      <c r="CSE6" s="468"/>
      <c r="CSF6" s="468"/>
      <c r="CSG6" s="468"/>
      <c r="CSH6" s="468"/>
      <c r="CSI6" s="468"/>
      <c r="CSJ6" s="468"/>
      <c r="CSK6" s="468"/>
      <c r="CSL6" s="468"/>
      <c r="CSM6" s="468"/>
      <c r="CSN6" s="468"/>
      <c r="CSO6" s="468"/>
      <c r="CSP6" s="468"/>
      <c r="CSQ6" s="468"/>
      <c r="CSR6" s="468"/>
      <c r="CSS6" s="468"/>
      <c r="CST6" s="468"/>
      <c r="CSU6" s="468"/>
      <c r="CSV6" s="468"/>
      <c r="CSW6" s="468"/>
      <c r="CSX6" s="468"/>
      <c r="CSY6" s="468"/>
      <c r="CSZ6" s="468" t="s">
        <v>10</v>
      </c>
      <c r="CTA6" s="468"/>
      <c r="CTB6" s="468"/>
      <c r="CTC6" s="468"/>
      <c r="CTD6" s="468"/>
      <c r="CTE6" s="468"/>
      <c r="CTF6" s="468"/>
      <c r="CTG6" s="468"/>
      <c r="CTH6" s="468"/>
      <c r="CTI6" s="468"/>
      <c r="CTJ6" s="468"/>
      <c r="CTK6" s="468"/>
      <c r="CTL6" s="468"/>
      <c r="CTM6" s="468"/>
      <c r="CTN6" s="468"/>
      <c r="CTO6" s="468"/>
      <c r="CTP6" s="468"/>
      <c r="CTQ6" s="468"/>
      <c r="CTR6" s="468"/>
      <c r="CTS6" s="468"/>
      <c r="CTT6" s="468"/>
      <c r="CTU6" s="468"/>
      <c r="CTV6" s="468"/>
      <c r="CTW6" s="468"/>
      <c r="CTX6" s="468"/>
      <c r="CTY6" s="468"/>
      <c r="CTZ6" s="468" t="s">
        <v>9</v>
      </c>
      <c r="CUA6" s="468"/>
      <c r="CUB6" s="468"/>
      <c r="CUC6" s="468"/>
      <c r="CUD6" s="468"/>
      <c r="CUE6" s="468"/>
      <c r="CUF6" s="468"/>
      <c r="CUG6" s="468"/>
      <c r="CUH6" s="468"/>
      <c r="CUI6" s="468"/>
      <c r="CUJ6" s="468"/>
      <c r="CUK6" s="468"/>
      <c r="CUL6" s="468"/>
      <c r="CUM6" s="468"/>
      <c r="CUN6" s="468"/>
      <c r="CUO6" s="468"/>
      <c r="CUP6" s="468"/>
      <c r="CUQ6" s="468"/>
      <c r="CUR6" s="468"/>
      <c r="CUS6" s="468"/>
      <c r="CUT6" s="468"/>
      <c r="CUU6" s="468"/>
      <c r="CUV6" s="468"/>
      <c r="CUW6" s="468"/>
      <c r="CUX6" s="468"/>
      <c r="CUY6" s="468"/>
      <c r="CUZ6" s="468" t="s">
        <v>10</v>
      </c>
      <c r="CVA6" s="468"/>
      <c r="CVB6" s="468"/>
      <c r="CVC6" s="468"/>
      <c r="CVD6" s="468"/>
      <c r="CVE6" s="468"/>
      <c r="CVF6" s="468"/>
      <c r="CVG6" s="468"/>
      <c r="CVH6" s="468"/>
      <c r="CVI6" s="468"/>
      <c r="CVJ6" s="468"/>
      <c r="CVK6" s="468"/>
      <c r="CVL6" s="468"/>
      <c r="CVM6" s="468"/>
      <c r="CVN6" s="468"/>
      <c r="CVO6" s="468"/>
      <c r="CVP6" s="468"/>
      <c r="CVQ6" s="468"/>
      <c r="CVR6" s="468"/>
      <c r="CVS6" s="468"/>
      <c r="CVT6" s="468"/>
      <c r="CVU6" s="468"/>
      <c r="CVV6" s="468"/>
      <c r="CVW6" s="468"/>
      <c r="CVX6" s="468"/>
      <c r="CVY6" s="468"/>
      <c r="CVZ6" s="468" t="s">
        <v>9</v>
      </c>
      <c r="CWA6" s="468"/>
      <c r="CWB6" s="468"/>
      <c r="CWC6" s="468"/>
      <c r="CWD6" s="468"/>
      <c r="CWE6" s="468"/>
      <c r="CWF6" s="468"/>
      <c r="CWG6" s="468"/>
      <c r="CWH6" s="468"/>
      <c r="CWI6" s="468"/>
      <c r="CWJ6" s="468"/>
      <c r="CWK6" s="468"/>
      <c r="CWL6" s="468"/>
      <c r="CWM6" s="468"/>
      <c r="CWN6" s="468"/>
      <c r="CWO6" s="468"/>
      <c r="CWP6" s="468"/>
      <c r="CWQ6" s="468"/>
      <c r="CWR6" s="468"/>
      <c r="CWS6" s="468"/>
      <c r="CWT6" s="468"/>
      <c r="CWU6" s="468"/>
      <c r="CWV6" s="468"/>
      <c r="CWW6" s="468"/>
      <c r="CWX6" s="468"/>
      <c r="CWY6" s="468"/>
      <c r="CWZ6" s="468" t="s">
        <v>10</v>
      </c>
      <c r="CXA6" s="468"/>
      <c r="CXB6" s="468"/>
      <c r="CXC6" s="468"/>
      <c r="CXD6" s="468"/>
      <c r="CXE6" s="468"/>
      <c r="CXF6" s="468"/>
      <c r="CXG6" s="468"/>
      <c r="CXH6" s="468"/>
      <c r="CXI6" s="468"/>
      <c r="CXJ6" s="468"/>
      <c r="CXK6" s="468"/>
      <c r="CXL6" s="468"/>
      <c r="CXM6" s="468"/>
      <c r="CXN6" s="468"/>
      <c r="CXO6" s="468"/>
      <c r="CXP6" s="468"/>
      <c r="CXQ6" s="468"/>
      <c r="CXR6" s="468"/>
      <c r="CXS6" s="468"/>
      <c r="CXT6" s="468"/>
      <c r="CXU6" s="468"/>
      <c r="CXV6" s="468"/>
      <c r="CXW6" s="468"/>
      <c r="CXX6" s="468"/>
      <c r="CXY6" s="468"/>
      <c r="CXZ6" s="468" t="s">
        <v>9</v>
      </c>
      <c r="CYA6" s="468"/>
      <c r="CYB6" s="468"/>
      <c r="CYC6" s="468"/>
      <c r="CYD6" s="468"/>
      <c r="CYE6" s="468"/>
      <c r="CYF6" s="468"/>
      <c r="CYG6" s="468"/>
      <c r="CYH6" s="468"/>
      <c r="CYI6" s="468"/>
      <c r="CYJ6" s="468"/>
      <c r="CYK6" s="468"/>
      <c r="CYL6" s="468"/>
      <c r="CYM6" s="468"/>
      <c r="CYN6" s="468"/>
      <c r="CYO6" s="468"/>
      <c r="CYP6" s="468"/>
      <c r="CYQ6" s="468"/>
      <c r="CYR6" s="468"/>
      <c r="CYS6" s="468"/>
      <c r="CYT6" s="468"/>
      <c r="CYU6" s="468"/>
      <c r="CYV6" s="468"/>
      <c r="CYW6" s="468"/>
      <c r="CYX6" s="468"/>
      <c r="CYY6" s="468"/>
      <c r="CYZ6" s="468" t="s">
        <v>10</v>
      </c>
      <c r="CZA6" s="468"/>
      <c r="CZB6" s="468"/>
      <c r="CZC6" s="468"/>
      <c r="CZD6" s="468"/>
      <c r="CZE6" s="468"/>
      <c r="CZF6" s="468"/>
      <c r="CZG6" s="468"/>
      <c r="CZH6" s="468"/>
      <c r="CZI6" s="468"/>
      <c r="CZJ6" s="468"/>
      <c r="CZK6" s="468"/>
      <c r="CZL6" s="468"/>
      <c r="CZM6" s="468"/>
      <c r="CZN6" s="468"/>
      <c r="CZO6" s="468"/>
      <c r="CZP6" s="468"/>
      <c r="CZQ6" s="468"/>
      <c r="CZR6" s="468"/>
      <c r="CZS6" s="468"/>
      <c r="CZT6" s="468"/>
      <c r="CZU6" s="468"/>
      <c r="CZV6" s="468"/>
      <c r="CZW6" s="468"/>
      <c r="CZX6" s="468"/>
      <c r="CZY6" s="468"/>
      <c r="CZZ6" s="468" t="s">
        <v>9</v>
      </c>
      <c r="DAA6" s="468"/>
      <c r="DAB6" s="468"/>
      <c r="DAC6" s="468"/>
      <c r="DAD6" s="468"/>
      <c r="DAE6" s="468"/>
      <c r="DAF6" s="468"/>
      <c r="DAG6" s="468"/>
      <c r="DAH6" s="468"/>
      <c r="DAI6" s="468"/>
      <c r="DAJ6" s="468"/>
      <c r="DAK6" s="468"/>
      <c r="DAL6" s="468"/>
      <c r="DAM6" s="468"/>
      <c r="DAN6" s="468"/>
      <c r="DAO6" s="468"/>
      <c r="DAP6" s="468"/>
      <c r="DAQ6" s="468"/>
      <c r="DAR6" s="468"/>
      <c r="DAS6" s="468"/>
      <c r="DAT6" s="468"/>
      <c r="DAU6" s="468"/>
      <c r="DAV6" s="468"/>
      <c r="DAW6" s="468"/>
      <c r="DAX6" s="468"/>
      <c r="DAY6" s="468"/>
      <c r="DAZ6" s="468" t="s">
        <v>10</v>
      </c>
      <c r="DBA6" s="468"/>
      <c r="DBB6" s="468"/>
      <c r="DBC6" s="468"/>
      <c r="DBD6" s="468"/>
      <c r="DBE6" s="468"/>
      <c r="DBF6" s="468"/>
      <c r="DBG6" s="468"/>
      <c r="DBH6" s="468"/>
      <c r="DBI6" s="468"/>
      <c r="DBJ6" s="468"/>
      <c r="DBK6" s="468"/>
      <c r="DBL6" s="468"/>
      <c r="DBM6" s="468"/>
      <c r="DBN6" s="468"/>
      <c r="DBO6" s="468"/>
      <c r="DBP6" s="468"/>
      <c r="DBQ6" s="468"/>
      <c r="DBR6" s="468"/>
      <c r="DBS6" s="468"/>
      <c r="DBT6" s="468"/>
      <c r="DBU6" s="468"/>
      <c r="DBV6" s="468"/>
      <c r="DBW6" s="468"/>
      <c r="DBX6" s="468"/>
      <c r="DBY6" s="468"/>
      <c r="DBZ6" s="468" t="s">
        <v>9</v>
      </c>
      <c r="DCA6" s="468"/>
      <c r="DCB6" s="468"/>
      <c r="DCC6" s="468"/>
      <c r="DCD6" s="468"/>
      <c r="DCE6" s="468"/>
      <c r="DCF6" s="468"/>
      <c r="DCG6" s="468"/>
      <c r="DCH6" s="468"/>
      <c r="DCI6" s="468"/>
      <c r="DCJ6" s="468"/>
      <c r="DCK6" s="468"/>
      <c r="DCL6" s="468"/>
      <c r="DCM6" s="468"/>
      <c r="DCN6" s="468"/>
      <c r="DCO6" s="468"/>
      <c r="DCP6" s="468"/>
      <c r="DCQ6" s="468"/>
      <c r="DCR6" s="468"/>
      <c r="DCS6" s="468"/>
      <c r="DCT6" s="468"/>
      <c r="DCU6" s="468"/>
      <c r="DCV6" s="468"/>
      <c r="DCW6" s="468"/>
      <c r="DCX6" s="468"/>
      <c r="DCY6" s="468"/>
      <c r="DCZ6" s="468" t="s">
        <v>10</v>
      </c>
      <c r="DDA6" s="468"/>
      <c r="DDB6" s="468"/>
      <c r="DDC6" s="468"/>
      <c r="DDD6" s="468"/>
      <c r="DDE6" s="468"/>
      <c r="DDF6" s="468"/>
      <c r="DDG6" s="468"/>
      <c r="DDH6" s="468"/>
      <c r="DDI6" s="468"/>
      <c r="DDJ6" s="468"/>
      <c r="DDK6" s="468"/>
      <c r="DDL6" s="468"/>
      <c r="DDM6" s="468"/>
      <c r="DDN6" s="468"/>
      <c r="DDO6" s="468"/>
      <c r="DDP6" s="468"/>
      <c r="DDQ6" s="468"/>
      <c r="DDR6" s="468"/>
      <c r="DDS6" s="468"/>
      <c r="DDT6" s="468"/>
      <c r="DDU6" s="468"/>
      <c r="DDV6" s="468"/>
      <c r="DDW6" s="468"/>
      <c r="DDX6" s="468"/>
      <c r="DDY6" s="468"/>
      <c r="DDZ6" s="468" t="s">
        <v>9</v>
      </c>
      <c r="DEA6" s="468"/>
      <c r="DEB6" s="468"/>
      <c r="DEC6" s="468"/>
      <c r="DED6" s="468"/>
      <c r="DEE6" s="468"/>
      <c r="DEF6" s="468"/>
      <c r="DEG6" s="468"/>
      <c r="DEH6" s="468"/>
      <c r="DEI6" s="468"/>
      <c r="DEJ6" s="468"/>
      <c r="DEK6" s="468"/>
      <c r="DEL6" s="468"/>
      <c r="DEM6" s="468"/>
      <c r="DEN6" s="468"/>
      <c r="DEO6" s="468"/>
      <c r="DEP6" s="468"/>
      <c r="DEQ6" s="468"/>
      <c r="DER6" s="468"/>
      <c r="DES6" s="468"/>
      <c r="DET6" s="468"/>
      <c r="DEU6" s="468"/>
      <c r="DEV6" s="468"/>
      <c r="DEW6" s="468"/>
      <c r="DEX6" s="468"/>
      <c r="DEY6" s="468"/>
      <c r="DEZ6" s="468" t="s">
        <v>10</v>
      </c>
      <c r="DFA6" s="468"/>
      <c r="DFB6" s="468"/>
      <c r="DFC6" s="468"/>
      <c r="DFD6" s="468"/>
      <c r="DFE6" s="468"/>
      <c r="DFF6" s="468"/>
      <c r="DFG6" s="468"/>
      <c r="DFH6" s="468"/>
      <c r="DFI6" s="468"/>
      <c r="DFJ6" s="468"/>
      <c r="DFK6" s="468"/>
      <c r="DFL6" s="468"/>
      <c r="DFM6" s="468"/>
      <c r="DFN6" s="468"/>
      <c r="DFO6" s="468"/>
      <c r="DFP6" s="468"/>
      <c r="DFQ6" s="468"/>
      <c r="DFR6" s="468"/>
      <c r="DFS6" s="468"/>
      <c r="DFT6" s="468"/>
      <c r="DFU6" s="468"/>
      <c r="DFV6" s="468"/>
      <c r="DFW6" s="468"/>
      <c r="DFX6" s="468"/>
      <c r="DFY6" s="468"/>
      <c r="DFZ6" s="468" t="s">
        <v>9</v>
      </c>
      <c r="DGA6" s="468"/>
      <c r="DGB6" s="468"/>
      <c r="DGC6" s="468"/>
      <c r="DGD6" s="468"/>
      <c r="DGE6" s="468"/>
      <c r="DGF6" s="468"/>
      <c r="DGG6" s="468"/>
      <c r="DGH6" s="468"/>
      <c r="DGI6" s="468"/>
      <c r="DGJ6" s="468"/>
      <c r="DGK6" s="468"/>
      <c r="DGL6" s="468"/>
      <c r="DGM6" s="468"/>
      <c r="DGN6" s="468"/>
      <c r="DGO6" s="468"/>
      <c r="DGP6" s="468"/>
      <c r="DGQ6" s="468"/>
      <c r="DGR6" s="468"/>
      <c r="DGS6" s="468"/>
      <c r="DGT6" s="468"/>
      <c r="DGU6" s="468"/>
      <c r="DGV6" s="468"/>
      <c r="DGW6" s="468"/>
      <c r="DGX6" s="468"/>
      <c r="DGY6" s="468"/>
      <c r="DGZ6" s="468" t="s">
        <v>10</v>
      </c>
      <c r="DHA6" s="468"/>
      <c r="DHB6" s="468"/>
      <c r="DHC6" s="468"/>
      <c r="DHD6" s="468"/>
      <c r="DHE6" s="468"/>
      <c r="DHF6" s="468"/>
      <c r="DHG6" s="468"/>
      <c r="DHH6" s="468"/>
      <c r="DHI6" s="468"/>
      <c r="DHJ6" s="468"/>
      <c r="DHK6" s="468"/>
      <c r="DHL6" s="468"/>
      <c r="DHM6" s="468"/>
      <c r="DHN6" s="468"/>
      <c r="DHO6" s="468"/>
      <c r="DHP6" s="468"/>
      <c r="DHQ6" s="468"/>
      <c r="DHR6" s="468"/>
      <c r="DHS6" s="468"/>
      <c r="DHT6" s="468"/>
      <c r="DHU6" s="468"/>
      <c r="DHV6" s="468"/>
      <c r="DHW6" s="468"/>
      <c r="DHX6" s="468"/>
      <c r="DHY6" s="468"/>
      <c r="DHZ6" s="212" t="s">
        <v>4109</v>
      </c>
      <c r="DIA6" s="212" t="s">
        <v>4110</v>
      </c>
      <c r="DIB6" s="468" t="s">
        <v>9</v>
      </c>
      <c r="DIC6" s="468"/>
      <c r="DID6" s="468"/>
      <c r="DIE6" s="468" t="s">
        <v>10</v>
      </c>
      <c r="DIF6" s="468"/>
      <c r="DIG6" s="468"/>
      <c r="DIH6" s="212" t="s">
        <v>9</v>
      </c>
      <c r="DII6" s="212" t="s">
        <v>10</v>
      </c>
      <c r="DIJ6" s="212" t="s">
        <v>9</v>
      </c>
      <c r="DIK6" s="212" t="s">
        <v>10</v>
      </c>
      <c r="DIL6" s="212" t="s">
        <v>9</v>
      </c>
      <c r="DIM6" s="212" t="s">
        <v>10</v>
      </c>
      <c r="DIN6" s="212" t="s">
        <v>9</v>
      </c>
      <c r="DIO6" s="212" t="s">
        <v>10</v>
      </c>
      <c r="DIP6" s="212"/>
      <c r="DIQ6" s="212"/>
      <c r="DIR6" s="212"/>
      <c r="DIS6" s="212"/>
      <c r="DIT6" s="468" t="s">
        <v>9</v>
      </c>
      <c r="DIU6" s="468"/>
      <c r="DIV6" s="468"/>
      <c r="DIW6" s="468"/>
      <c r="DIX6" s="468"/>
      <c r="DIY6" s="468"/>
      <c r="DIZ6" s="468"/>
      <c r="DJA6" s="468"/>
      <c r="DJB6" s="468"/>
      <c r="DJC6" s="468"/>
      <c r="DJD6" s="468"/>
      <c r="DJE6" s="468"/>
      <c r="DJF6" s="468"/>
      <c r="DJG6" s="468"/>
      <c r="DJH6" s="468"/>
      <c r="DJI6" s="468"/>
      <c r="DJJ6" s="468"/>
      <c r="DJK6" s="468"/>
      <c r="DJL6" s="468"/>
      <c r="DJM6" s="468"/>
      <c r="DJN6" s="468"/>
      <c r="DJO6" s="468"/>
      <c r="DJP6" s="468"/>
      <c r="DJQ6" s="468"/>
      <c r="DJR6" s="468"/>
      <c r="DJS6" s="468"/>
      <c r="DJT6" s="468" t="s">
        <v>10</v>
      </c>
      <c r="DJU6" s="468"/>
      <c r="DJV6" s="468"/>
      <c r="DJW6" s="468"/>
      <c r="DJX6" s="468"/>
      <c r="DJY6" s="468"/>
      <c r="DJZ6" s="468"/>
      <c r="DKA6" s="468"/>
      <c r="DKB6" s="468"/>
      <c r="DKC6" s="468"/>
      <c r="DKD6" s="468"/>
      <c r="DKE6" s="468"/>
      <c r="DKF6" s="468"/>
      <c r="DKG6" s="468"/>
      <c r="DKH6" s="468"/>
      <c r="DKI6" s="468"/>
      <c r="DKJ6" s="468"/>
      <c r="DKK6" s="468"/>
      <c r="DKL6" s="468"/>
      <c r="DKM6" s="468"/>
      <c r="DKN6" s="468"/>
      <c r="DKO6" s="468"/>
      <c r="DKP6" s="468"/>
      <c r="DKQ6" s="468"/>
      <c r="DKR6" s="468"/>
      <c r="DKS6" s="468"/>
      <c r="DKT6" s="468" t="s">
        <v>9</v>
      </c>
      <c r="DKU6" s="468"/>
      <c r="DKV6" s="468"/>
      <c r="DKW6" s="468"/>
      <c r="DKX6" s="468"/>
      <c r="DKY6" s="468"/>
      <c r="DKZ6" s="468"/>
      <c r="DLA6" s="468"/>
      <c r="DLB6" s="468"/>
      <c r="DLC6" s="468"/>
      <c r="DLD6" s="468"/>
      <c r="DLE6" s="468"/>
      <c r="DLF6" s="468"/>
      <c r="DLG6" s="468"/>
      <c r="DLH6" s="468"/>
      <c r="DLI6" s="468"/>
      <c r="DLJ6" s="468"/>
      <c r="DLK6" s="468"/>
      <c r="DLL6" s="468"/>
      <c r="DLM6" s="468"/>
      <c r="DLN6" s="468"/>
      <c r="DLO6" s="468"/>
      <c r="DLP6" s="468"/>
      <c r="DLQ6" s="468"/>
      <c r="DLR6" s="468"/>
      <c r="DLS6" s="468"/>
      <c r="DLT6" s="468" t="s">
        <v>10</v>
      </c>
      <c r="DLU6" s="468"/>
      <c r="DLV6" s="468"/>
      <c r="DLW6" s="468"/>
      <c r="DLX6" s="468"/>
      <c r="DLY6" s="468"/>
      <c r="DLZ6" s="468"/>
      <c r="DMA6" s="468"/>
      <c r="DMB6" s="468"/>
      <c r="DMC6" s="468"/>
      <c r="DMD6" s="468"/>
      <c r="DME6" s="468"/>
      <c r="DMF6" s="468"/>
      <c r="DMG6" s="468"/>
      <c r="DMH6" s="468"/>
      <c r="DMI6" s="468"/>
      <c r="DMJ6" s="468"/>
      <c r="DMK6" s="468"/>
      <c r="DML6" s="468"/>
      <c r="DMM6" s="468"/>
      <c r="DMN6" s="468"/>
      <c r="DMO6" s="468"/>
      <c r="DMP6" s="468"/>
      <c r="DMQ6" s="468"/>
      <c r="DMR6" s="468"/>
      <c r="DMS6" s="468"/>
      <c r="DMT6" s="468" t="s">
        <v>9</v>
      </c>
      <c r="DMU6" s="468"/>
      <c r="DMV6" s="468"/>
      <c r="DMW6" s="468"/>
      <c r="DMX6" s="468"/>
      <c r="DMY6" s="468"/>
      <c r="DMZ6" s="468"/>
      <c r="DNA6" s="468"/>
      <c r="DNB6" s="468"/>
      <c r="DNC6" s="468"/>
      <c r="DND6" s="468"/>
      <c r="DNE6" s="468"/>
      <c r="DNF6" s="468"/>
      <c r="DNG6" s="468"/>
      <c r="DNH6" s="468"/>
      <c r="DNI6" s="468"/>
      <c r="DNJ6" s="468"/>
      <c r="DNK6" s="468"/>
      <c r="DNL6" s="468"/>
      <c r="DNM6" s="468"/>
      <c r="DNN6" s="468"/>
      <c r="DNO6" s="468"/>
      <c r="DNP6" s="468"/>
      <c r="DNQ6" s="468"/>
      <c r="DNR6" s="468"/>
      <c r="DNS6" s="468"/>
      <c r="DNT6" s="468" t="s">
        <v>10</v>
      </c>
      <c r="DNU6" s="468"/>
      <c r="DNV6" s="468"/>
      <c r="DNW6" s="468"/>
      <c r="DNX6" s="468"/>
      <c r="DNY6" s="468"/>
      <c r="DNZ6" s="468"/>
      <c r="DOA6" s="468"/>
      <c r="DOB6" s="468"/>
      <c r="DOC6" s="468"/>
      <c r="DOD6" s="468"/>
      <c r="DOE6" s="468"/>
      <c r="DOF6" s="468"/>
      <c r="DOG6" s="468"/>
      <c r="DOH6" s="468"/>
      <c r="DOI6" s="468"/>
      <c r="DOJ6" s="468"/>
      <c r="DOK6" s="468"/>
      <c r="DOL6" s="468"/>
      <c r="DOM6" s="468"/>
      <c r="DON6" s="468"/>
      <c r="DOO6" s="468"/>
      <c r="DOP6" s="468"/>
      <c r="DOQ6" s="468"/>
      <c r="DOR6" s="468"/>
      <c r="DOS6" s="468"/>
      <c r="DOT6" s="468" t="s">
        <v>9</v>
      </c>
      <c r="DOU6" s="468"/>
      <c r="DOV6" s="468"/>
      <c r="DOW6" s="468"/>
      <c r="DOX6" s="468"/>
      <c r="DOY6" s="468"/>
      <c r="DOZ6" s="468"/>
      <c r="DPA6" s="468"/>
      <c r="DPB6" s="468"/>
      <c r="DPC6" s="468"/>
      <c r="DPD6" s="468"/>
      <c r="DPE6" s="468"/>
      <c r="DPF6" s="468"/>
      <c r="DPG6" s="468"/>
      <c r="DPH6" s="468"/>
      <c r="DPI6" s="468"/>
      <c r="DPJ6" s="468"/>
      <c r="DPK6" s="468"/>
      <c r="DPL6" s="468"/>
      <c r="DPM6" s="468"/>
      <c r="DPN6" s="468"/>
      <c r="DPO6" s="468"/>
      <c r="DPP6" s="468"/>
      <c r="DPQ6" s="468"/>
      <c r="DPR6" s="468"/>
      <c r="DPS6" s="468"/>
      <c r="DPT6" s="468" t="s">
        <v>10</v>
      </c>
      <c r="DPU6" s="468"/>
      <c r="DPV6" s="468"/>
      <c r="DPW6" s="468"/>
      <c r="DPX6" s="468"/>
      <c r="DPY6" s="468"/>
      <c r="DPZ6" s="468"/>
      <c r="DQA6" s="468"/>
      <c r="DQB6" s="468"/>
      <c r="DQC6" s="468"/>
      <c r="DQD6" s="468"/>
      <c r="DQE6" s="468"/>
      <c r="DQF6" s="468"/>
      <c r="DQG6" s="468"/>
      <c r="DQH6" s="468"/>
      <c r="DQI6" s="468"/>
      <c r="DQJ6" s="468"/>
      <c r="DQK6" s="468"/>
      <c r="DQL6" s="468"/>
      <c r="DQM6" s="468"/>
      <c r="DQN6" s="468"/>
      <c r="DQO6" s="468"/>
      <c r="DQP6" s="468"/>
      <c r="DQQ6" s="468"/>
      <c r="DQR6" s="468"/>
      <c r="DQS6" s="468"/>
      <c r="DQT6" s="468" t="s">
        <v>9</v>
      </c>
      <c r="DQU6" s="468"/>
      <c r="DQV6" s="468"/>
      <c r="DQW6" s="468"/>
      <c r="DQX6" s="468"/>
      <c r="DQY6" s="468"/>
      <c r="DQZ6" s="468"/>
      <c r="DRA6" s="468"/>
      <c r="DRB6" s="468"/>
      <c r="DRC6" s="468"/>
      <c r="DRD6" s="468"/>
      <c r="DRE6" s="468"/>
      <c r="DRF6" s="468"/>
      <c r="DRG6" s="468"/>
      <c r="DRH6" s="468"/>
      <c r="DRI6" s="468"/>
      <c r="DRJ6" s="468"/>
      <c r="DRK6" s="468"/>
      <c r="DRL6" s="468"/>
      <c r="DRM6" s="468"/>
      <c r="DRN6" s="468"/>
      <c r="DRO6" s="468"/>
      <c r="DRP6" s="468"/>
      <c r="DRQ6" s="468"/>
      <c r="DRR6" s="468"/>
      <c r="DRS6" s="468"/>
      <c r="DRT6" s="468" t="s">
        <v>10</v>
      </c>
      <c r="DRU6" s="468"/>
      <c r="DRV6" s="468"/>
      <c r="DRW6" s="468"/>
      <c r="DRX6" s="468"/>
      <c r="DRY6" s="468"/>
      <c r="DRZ6" s="468"/>
      <c r="DSA6" s="468"/>
      <c r="DSB6" s="468"/>
      <c r="DSC6" s="468"/>
      <c r="DSD6" s="468"/>
      <c r="DSE6" s="468"/>
      <c r="DSF6" s="468"/>
      <c r="DSG6" s="468"/>
      <c r="DSH6" s="468"/>
      <c r="DSI6" s="468"/>
      <c r="DSJ6" s="468"/>
      <c r="DSK6" s="468"/>
      <c r="DSL6" s="468"/>
      <c r="DSM6" s="468"/>
      <c r="DSN6" s="468"/>
      <c r="DSO6" s="468"/>
      <c r="DSP6" s="468"/>
      <c r="DSQ6" s="468"/>
      <c r="DSR6" s="468"/>
      <c r="DSS6" s="468"/>
      <c r="DST6" s="468" t="s">
        <v>9</v>
      </c>
      <c r="DSU6" s="468"/>
      <c r="DSV6" s="468"/>
      <c r="DSW6" s="468"/>
      <c r="DSX6" s="468"/>
      <c r="DSY6" s="468"/>
      <c r="DSZ6" s="468"/>
      <c r="DTA6" s="468"/>
      <c r="DTB6" s="468"/>
      <c r="DTC6" s="468"/>
      <c r="DTD6" s="468"/>
      <c r="DTE6" s="468"/>
      <c r="DTF6" s="468"/>
      <c r="DTG6" s="468"/>
      <c r="DTH6" s="468"/>
      <c r="DTI6" s="468"/>
      <c r="DTJ6" s="468"/>
      <c r="DTK6" s="468"/>
      <c r="DTL6" s="468"/>
      <c r="DTM6" s="468"/>
      <c r="DTN6" s="468"/>
      <c r="DTO6" s="468"/>
      <c r="DTP6" s="468"/>
      <c r="DTQ6" s="468"/>
      <c r="DTR6" s="468"/>
      <c r="DTS6" s="468"/>
      <c r="DTT6" s="468" t="s">
        <v>10</v>
      </c>
      <c r="DTU6" s="468"/>
      <c r="DTV6" s="468"/>
      <c r="DTW6" s="468"/>
      <c r="DTX6" s="468"/>
      <c r="DTY6" s="468"/>
      <c r="DTZ6" s="468"/>
      <c r="DUA6" s="468"/>
      <c r="DUB6" s="468"/>
      <c r="DUC6" s="468"/>
      <c r="DUD6" s="468"/>
      <c r="DUE6" s="468"/>
      <c r="DUF6" s="468"/>
      <c r="DUG6" s="468"/>
      <c r="DUH6" s="468"/>
      <c r="DUI6" s="468"/>
      <c r="DUJ6" s="468"/>
      <c r="DUK6" s="468"/>
      <c r="DUL6" s="468"/>
      <c r="DUM6" s="468"/>
      <c r="DUN6" s="468"/>
      <c r="DUO6" s="468"/>
      <c r="DUP6" s="468"/>
      <c r="DUQ6" s="468"/>
      <c r="DUR6" s="468"/>
      <c r="DUS6" s="468"/>
      <c r="DUT6" s="468" t="s">
        <v>9</v>
      </c>
      <c r="DUU6" s="468"/>
      <c r="DUV6" s="468"/>
      <c r="DUW6" s="468"/>
      <c r="DUX6" s="468"/>
      <c r="DUY6" s="468"/>
      <c r="DUZ6" s="468"/>
      <c r="DVA6" s="468"/>
      <c r="DVB6" s="468"/>
      <c r="DVC6" s="468"/>
      <c r="DVD6" s="468"/>
      <c r="DVE6" s="468"/>
      <c r="DVF6" s="468"/>
      <c r="DVG6" s="468"/>
      <c r="DVH6" s="468"/>
      <c r="DVI6" s="468"/>
      <c r="DVJ6" s="468"/>
      <c r="DVK6" s="468"/>
      <c r="DVL6" s="468"/>
      <c r="DVM6" s="468"/>
      <c r="DVN6" s="468"/>
      <c r="DVO6" s="468"/>
      <c r="DVP6" s="468"/>
      <c r="DVQ6" s="468"/>
      <c r="DVR6" s="468"/>
      <c r="DVS6" s="468"/>
      <c r="DVT6" s="468" t="s">
        <v>10</v>
      </c>
      <c r="DVU6" s="468"/>
      <c r="DVV6" s="468"/>
      <c r="DVW6" s="468"/>
      <c r="DVX6" s="468"/>
      <c r="DVY6" s="468"/>
      <c r="DVZ6" s="468"/>
      <c r="DWA6" s="468"/>
      <c r="DWB6" s="468"/>
      <c r="DWC6" s="468"/>
      <c r="DWD6" s="468"/>
      <c r="DWE6" s="468"/>
      <c r="DWF6" s="468"/>
      <c r="DWG6" s="468"/>
      <c r="DWH6" s="468"/>
      <c r="DWI6" s="468"/>
      <c r="DWJ6" s="468"/>
      <c r="DWK6" s="468"/>
      <c r="DWL6" s="468"/>
      <c r="DWM6" s="468"/>
      <c r="DWN6" s="468"/>
      <c r="DWO6" s="468"/>
      <c r="DWP6" s="468"/>
      <c r="DWQ6" s="468"/>
      <c r="DWR6" s="468"/>
      <c r="DWS6" s="468"/>
      <c r="DWT6" s="468" t="s">
        <v>9</v>
      </c>
      <c r="DWU6" s="468"/>
      <c r="DWV6" s="468"/>
      <c r="DWW6" s="468"/>
      <c r="DWX6" s="468"/>
      <c r="DWY6" s="468"/>
      <c r="DWZ6" s="468"/>
      <c r="DXA6" s="468"/>
      <c r="DXB6" s="468"/>
      <c r="DXC6" s="468"/>
      <c r="DXD6" s="468"/>
      <c r="DXE6" s="468"/>
      <c r="DXF6" s="468"/>
      <c r="DXG6" s="468"/>
      <c r="DXH6" s="468"/>
      <c r="DXI6" s="468"/>
      <c r="DXJ6" s="468"/>
      <c r="DXK6" s="468"/>
      <c r="DXL6" s="468"/>
      <c r="DXM6" s="468"/>
      <c r="DXN6" s="468"/>
      <c r="DXO6" s="468"/>
      <c r="DXP6" s="468"/>
      <c r="DXQ6" s="468"/>
      <c r="DXR6" s="468"/>
      <c r="DXS6" s="468"/>
      <c r="DXT6" s="468" t="s">
        <v>10</v>
      </c>
      <c r="DXU6" s="468"/>
      <c r="DXV6" s="468"/>
      <c r="DXW6" s="468"/>
      <c r="DXX6" s="468"/>
      <c r="DXY6" s="468"/>
      <c r="DXZ6" s="468"/>
      <c r="DYA6" s="468"/>
      <c r="DYB6" s="468"/>
      <c r="DYC6" s="468"/>
      <c r="DYD6" s="468"/>
      <c r="DYE6" s="468"/>
      <c r="DYF6" s="468"/>
      <c r="DYG6" s="468"/>
      <c r="DYH6" s="468"/>
      <c r="DYI6" s="468"/>
      <c r="DYJ6" s="468"/>
      <c r="DYK6" s="468"/>
      <c r="DYL6" s="468"/>
      <c r="DYM6" s="468"/>
      <c r="DYN6" s="468"/>
      <c r="DYO6" s="468"/>
      <c r="DYP6" s="468"/>
      <c r="DYQ6" s="468"/>
      <c r="DYR6" s="468"/>
      <c r="DYS6" s="468"/>
      <c r="DZA6" s="215">
        <v>0.05</v>
      </c>
      <c r="DZB6" s="211" t="s">
        <v>4111</v>
      </c>
      <c r="DZC6" s="211" t="s">
        <v>4112</v>
      </c>
      <c r="DZD6" s="211" t="s">
        <v>4113</v>
      </c>
      <c r="DZE6" s="211" t="s">
        <v>4114</v>
      </c>
      <c r="DZF6" s="211" t="s">
        <v>4115</v>
      </c>
      <c r="DZG6" s="211" t="s">
        <v>4111</v>
      </c>
      <c r="DZH6" s="211" t="s">
        <v>4112</v>
      </c>
      <c r="DZI6" s="211" t="s">
        <v>4113</v>
      </c>
      <c r="DZJ6" s="211" t="s">
        <v>4114</v>
      </c>
      <c r="DZK6" s="211" t="s">
        <v>4115</v>
      </c>
      <c r="DZL6" s="211" t="s">
        <v>128</v>
      </c>
      <c r="DZO6" s="211" t="s">
        <v>129</v>
      </c>
      <c r="DZP6" s="211" t="s">
        <v>4116</v>
      </c>
      <c r="DZQ6" s="211" t="s">
        <v>128</v>
      </c>
      <c r="DZT6" s="211" t="s">
        <v>129</v>
      </c>
      <c r="EBO6" s="471" t="s">
        <v>9</v>
      </c>
      <c r="EBP6" s="471"/>
      <c r="EBQ6" s="471"/>
      <c r="EBR6" s="471"/>
      <c r="EBS6" s="471"/>
      <c r="EBT6" s="471"/>
      <c r="EBU6" s="471"/>
      <c r="EBV6" s="471"/>
      <c r="EBW6" s="471"/>
      <c r="EBX6" s="471"/>
      <c r="EBY6" s="471"/>
      <c r="EBZ6" s="471"/>
      <c r="ECA6" s="471"/>
      <c r="ECB6" s="471"/>
      <c r="ECC6" s="471"/>
      <c r="ECD6" s="471"/>
      <c r="ECE6" s="471"/>
      <c r="ECF6" s="471"/>
      <c r="ECG6" s="471"/>
      <c r="ECH6" s="471"/>
      <c r="ECI6" s="471"/>
      <c r="ECJ6" s="471"/>
      <c r="ECK6" s="471"/>
      <c r="ECL6" s="471"/>
      <c r="ECM6" s="471"/>
      <c r="ECN6" s="471"/>
      <c r="ECO6" s="471" t="s">
        <v>10</v>
      </c>
      <c r="ECP6" s="471"/>
      <c r="ECQ6" s="471"/>
      <c r="ECR6" s="471"/>
      <c r="ECS6" s="471"/>
      <c r="ECT6" s="471"/>
      <c r="ECU6" s="471"/>
      <c r="ECV6" s="471"/>
      <c r="ECW6" s="471"/>
      <c r="ECX6" s="471"/>
      <c r="ECY6" s="471"/>
      <c r="ECZ6" s="471"/>
      <c r="EDA6" s="471"/>
      <c r="EDB6" s="471"/>
      <c r="EDC6" s="471"/>
      <c r="EDD6" s="471"/>
      <c r="EDE6" s="471"/>
      <c r="EDF6" s="471"/>
      <c r="EDG6" s="471"/>
      <c r="EDH6" s="471"/>
      <c r="EDI6" s="471"/>
      <c r="EDJ6" s="471"/>
      <c r="EDK6" s="471"/>
      <c r="EDL6" s="471"/>
      <c r="EDM6" s="471"/>
      <c r="EDN6" s="471"/>
      <c r="EDO6" s="471" t="s">
        <v>9</v>
      </c>
      <c r="EDP6" s="471"/>
      <c r="EDQ6" s="471"/>
      <c r="EDR6" s="471"/>
      <c r="EDS6" s="471"/>
      <c r="EDT6" s="471"/>
      <c r="EDU6" s="471"/>
      <c r="EDV6" s="471"/>
      <c r="EDW6" s="471"/>
      <c r="EDX6" s="471"/>
      <c r="EDY6" s="471"/>
      <c r="EDZ6" s="471"/>
      <c r="EEA6" s="471"/>
      <c r="EEB6" s="471"/>
      <c r="EEC6" s="471"/>
      <c r="EED6" s="471"/>
      <c r="EEE6" s="471"/>
      <c r="EEF6" s="471"/>
      <c r="EEG6" s="471"/>
      <c r="EEH6" s="471"/>
      <c r="EEI6" s="471"/>
      <c r="EEJ6" s="471"/>
      <c r="EEK6" s="471"/>
      <c r="EEL6" s="471"/>
      <c r="EEM6" s="471"/>
      <c r="EEN6" s="471"/>
      <c r="EEO6" s="471" t="s">
        <v>10</v>
      </c>
      <c r="EEP6" s="471"/>
      <c r="EEQ6" s="471"/>
      <c r="EER6" s="471"/>
      <c r="EES6" s="471"/>
      <c r="EET6" s="471"/>
      <c r="EEU6" s="471"/>
      <c r="EEV6" s="471"/>
      <c r="EEW6" s="471"/>
      <c r="EEX6" s="471"/>
      <c r="EEY6" s="471"/>
      <c r="EEZ6" s="471"/>
      <c r="EFA6" s="471"/>
      <c r="EFB6" s="471"/>
      <c r="EFC6" s="471"/>
      <c r="EFD6" s="471"/>
      <c r="EFE6" s="471"/>
      <c r="EFF6" s="471"/>
      <c r="EFG6" s="471"/>
      <c r="EFH6" s="471"/>
      <c r="EFI6" s="471"/>
      <c r="EFJ6" s="471"/>
      <c r="EFK6" s="471"/>
      <c r="EFL6" s="471"/>
      <c r="EFM6" s="471"/>
      <c r="EFN6" s="471"/>
      <c r="EFO6" s="471" t="s">
        <v>9</v>
      </c>
      <c r="EFP6" s="471"/>
      <c r="EFQ6" s="471"/>
      <c r="EFR6" s="471"/>
      <c r="EFS6" s="471"/>
      <c r="EFT6" s="471"/>
      <c r="EFU6" s="471"/>
      <c r="EFV6" s="471"/>
      <c r="EFW6" s="471"/>
      <c r="EFX6" s="471"/>
      <c r="EFY6" s="471"/>
      <c r="EFZ6" s="471"/>
      <c r="EGA6" s="471"/>
      <c r="EGB6" s="471"/>
      <c r="EGC6" s="471"/>
      <c r="EGD6" s="471"/>
      <c r="EGE6" s="471"/>
      <c r="EGF6" s="471"/>
      <c r="EGG6" s="471"/>
      <c r="EGH6" s="471"/>
      <c r="EGI6" s="471"/>
      <c r="EGJ6" s="471"/>
      <c r="EGK6" s="471"/>
      <c r="EGL6" s="471"/>
      <c r="EGM6" s="471"/>
      <c r="EGN6" s="471"/>
      <c r="EGO6" s="471" t="s">
        <v>10</v>
      </c>
      <c r="EGP6" s="471"/>
      <c r="EGQ6" s="471"/>
      <c r="EGR6" s="471"/>
      <c r="EGS6" s="471"/>
      <c r="EGT6" s="471"/>
      <c r="EGU6" s="471"/>
      <c r="EGV6" s="471"/>
      <c r="EGW6" s="471"/>
      <c r="EGX6" s="471"/>
      <c r="EGY6" s="471"/>
      <c r="EGZ6" s="471"/>
      <c r="EHA6" s="471"/>
      <c r="EHB6" s="471"/>
      <c r="EHC6" s="471"/>
      <c r="EHD6" s="471"/>
      <c r="EHE6" s="471"/>
      <c r="EHF6" s="471"/>
      <c r="EHG6" s="471"/>
      <c r="EHH6" s="471"/>
      <c r="EHI6" s="471"/>
      <c r="EHJ6" s="471"/>
      <c r="EHK6" s="471"/>
      <c r="EHL6" s="471"/>
      <c r="EHM6" s="471"/>
      <c r="EHN6" s="471"/>
      <c r="EHO6" s="471" t="s">
        <v>9</v>
      </c>
      <c r="EHP6" s="475"/>
      <c r="EHQ6" s="475"/>
      <c r="EHR6" s="475"/>
      <c r="EHS6" s="471" t="s">
        <v>10</v>
      </c>
      <c r="EHT6" s="475"/>
      <c r="EHU6" s="475"/>
      <c r="EHV6" s="475"/>
      <c r="EHW6" s="471" t="s">
        <v>91</v>
      </c>
      <c r="EHX6" s="475"/>
      <c r="EHY6" s="475"/>
      <c r="EHZ6" s="475"/>
      <c r="EIA6" s="471" t="s">
        <v>9</v>
      </c>
      <c r="EIB6" s="475"/>
      <c r="EIC6" s="475"/>
      <c r="EID6" s="475"/>
      <c r="EIE6" s="471" t="s">
        <v>10</v>
      </c>
      <c r="EIF6" s="475"/>
      <c r="EIG6" s="475"/>
      <c r="EIH6" s="475"/>
      <c r="EII6" s="471" t="s">
        <v>91</v>
      </c>
      <c r="EIJ6" s="475"/>
      <c r="EIK6" s="475"/>
      <c r="EIL6" s="475"/>
      <c r="EIM6" s="471" t="s">
        <v>9</v>
      </c>
      <c r="EIN6" s="475"/>
      <c r="EIO6" s="475"/>
      <c r="EIP6" s="475"/>
      <c r="EIQ6" s="471" t="s">
        <v>10</v>
      </c>
      <c r="EIR6" s="475"/>
      <c r="EIS6" s="475"/>
      <c r="EIT6" s="475"/>
      <c r="EIU6" s="471" t="s">
        <v>91</v>
      </c>
      <c r="EIV6" s="475"/>
      <c r="EIW6" s="475"/>
      <c r="EIX6" s="475"/>
      <c r="EIY6" s="471" t="s">
        <v>9</v>
      </c>
      <c r="EIZ6" s="471"/>
      <c r="EJA6" s="471"/>
      <c r="EJB6" s="471"/>
      <c r="EJC6" s="471"/>
      <c r="EJD6" s="471"/>
      <c r="EJE6" s="471"/>
      <c r="EJF6" s="471"/>
      <c r="EJG6" s="471"/>
      <c r="EJH6" s="471"/>
      <c r="EJI6" s="471"/>
      <c r="EJJ6" s="471"/>
      <c r="EJK6" s="471"/>
      <c r="EJL6" s="471"/>
      <c r="EJM6" s="471"/>
      <c r="EJN6" s="471"/>
      <c r="EJO6" s="471"/>
      <c r="EJP6" s="471"/>
      <c r="EJQ6" s="471"/>
      <c r="EJR6" s="471"/>
      <c r="EJS6" s="471"/>
      <c r="EJT6" s="471"/>
      <c r="EJU6" s="471"/>
      <c r="EJV6" s="471"/>
      <c r="EJW6" s="471"/>
      <c r="EJX6" s="471"/>
      <c r="EJY6" s="471" t="s">
        <v>10</v>
      </c>
      <c r="EJZ6" s="471"/>
      <c r="EKA6" s="471"/>
      <c r="EKB6" s="471"/>
      <c r="EKC6" s="471"/>
      <c r="EKD6" s="471"/>
      <c r="EKE6" s="471"/>
      <c r="EKF6" s="471"/>
      <c r="EKG6" s="471"/>
      <c r="EKH6" s="471"/>
      <c r="EKI6" s="471"/>
      <c r="EKJ6" s="471"/>
      <c r="EKK6" s="471"/>
      <c r="EKL6" s="471"/>
      <c r="EKM6" s="471"/>
      <c r="EKN6" s="471"/>
      <c r="EKO6" s="471"/>
      <c r="EKP6" s="471"/>
      <c r="EKQ6" s="471"/>
      <c r="EKR6" s="471"/>
      <c r="EKS6" s="471"/>
      <c r="EKT6" s="471"/>
      <c r="EKU6" s="471"/>
      <c r="EKV6" s="471"/>
      <c r="EKW6" s="471"/>
      <c r="EKX6" s="471"/>
      <c r="EKY6" s="471" t="s">
        <v>9</v>
      </c>
      <c r="EKZ6" s="471"/>
      <c r="ELA6" s="471"/>
      <c r="ELB6" s="471"/>
      <c r="ELC6" s="471"/>
      <c r="ELD6" s="471"/>
      <c r="ELE6" s="471"/>
      <c r="ELF6" s="471"/>
      <c r="ELG6" s="471"/>
      <c r="ELH6" s="471"/>
      <c r="ELI6" s="471"/>
      <c r="ELJ6" s="471"/>
      <c r="ELK6" s="471"/>
      <c r="ELL6" s="471"/>
      <c r="ELM6" s="471"/>
      <c r="ELN6" s="471"/>
      <c r="ELO6" s="471"/>
      <c r="ELP6" s="471"/>
      <c r="ELQ6" s="471"/>
      <c r="ELR6" s="471"/>
      <c r="ELS6" s="471"/>
      <c r="ELT6" s="471"/>
      <c r="ELU6" s="471"/>
      <c r="ELV6" s="471"/>
      <c r="ELW6" s="471"/>
      <c r="ELX6" s="471"/>
      <c r="ELY6" s="471" t="s">
        <v>10</v>
      </c>
      <c r="ELZ6" s="471"/>
      <c r="EMA6" s="471"/>
      <c r="EMB6" s="471"/>
      <c r="EMC6" s="471"/>
      <c r="EMD6" s="471"/>
      <c r="EME6" s="471"/>
      <c r="EMF6" s="471"/>
      <c r="EMG6" s="471"/>
      <c r="EMH6" s="471"/>
      <c r="EMI6" s="471"/>
      <c r="EMJ6" s="471"/>
      <c r="EMK6" s="471"/>
      <c r="EML6" s="471"/>
      <c r="EMM6" s="471"/>
      <c r="EMN6" s="471"/>
      <c r="EMO6" s="471"/>
      <c r="EMP6" s="471"/>
      <c r="EMQ6" s="471"/>
      <c r="EMR6" s="471"/>
      <c r="EMS6" s="471"/>
      <c r="EMT6" s="471"/>
      <c r="EMU6" s="471"/>
      <c r="EMV6" s="471"/>
      <c r="EMW6" s="471"/>
      <c r="EMX6" s="471"/>
      <c r="EMY6" s="471" t="s">
        <v>9</v>
      </c>
      <c r="EMZ6" s="471"/>
      <c r="ENA6" s="471"/>
      <c r="ENB6" s="471"/>
      <c r="ENC6" s="471"/>
      <c r="END6" s="471"/>
      <c r="ENE6" s="471"/>
      <c r="ENF6" s="471"/>
      <c r="ENG6" s="471"/>
      <c r="ENH6" s="471"/>
      <c r="ENI6" s="471"/>
      <c r="ENJ6" s="471"/>
      <c r="ENK6" s="471"/>
      <c r="ENL6" s="471"/>
      <c r="ENM6" s="471"/>
      <c r="ENN6" s="471"/>
      <c r="ENO6" s="471"/>
      <c r="ENP6" s="471"/>
      <c r="ENQ6" s="471"/>
      <c r="ENR6" s="471"/>
      <c r="ENS6" s="471"/>
      <c r="ENT6" s="471"/>
      <c r="ENU6" s="471"/>
      <c r="ENV6" s="471"/>
      <c r="ENW6" s="471"/>
      <c r="ENX6" s="471"/>
      <c r="ENY6" s="471" t="s">
        <v>10</v>
      </c>
      <c r="ENZ6" s="471"/>
      <c r="EOA6" s="471"/>
      <c r="EOB6" s="471"/>
      <c r="EOC6" s="471"/>
      <c r="EOD6" s="471"/>
      <c r="EOE6" s="471"/>
      <c r="EOF6" s="471"/>
      <c r="EOG6" s="471"/>
      <c r="EOH6" s="471"/>
      <c r="EOI6" s="471"/>
      <c r="EOJ6" s="471"/>
      <c r="EOK6" s="471"/>
      <c r="EOL6" s="471"/>
      <c r="EOM6" s="471"/>
      <c r="EON6" s="471"/>
      <c r="EOO6" s="471"/>
      <c r="EOP6" s="471"/>
      <c r="EOQ6" s="471"/>
      <c r="EOR6" s="471"/>
      <c r="EOS6" s="471"/>
      <c r="EOT6" s="471"/>
      <c r="EOU6" s="471"/>
      <c r="EOV6" s="471"/>
      <c r="EOW6" s="471"/>
      <c r="EOX6" s="471"/>
      <c r="EOY6" s="471" t="s">
        <v>9</v>
      </c>
      <c r="EOZ6" s="475"/>
      <c r="EPA6" s="475"/>
      <c r="EPB6" s="475"/>
      <c r="EPC6" s="471" t="s">
        <v>10</v>
      </c>
      <c r="EPD6" s="475"/>
      <c r="EPE6" s="475"/>
      <c r="EPF6" s="475"/>
      <c r="EPG6" s="471" t="s">
        <v>91</v>
      </c>
      <c r="EPH6" s="475"/>
      <c r="EPI6" s="475"/>
      <c r="EPJ6" s="475"/>
      <c r="EPK6" s="471" t="s">
        <v>9</v>
      </c>
      <c r="EPL6" s="475"/>
      <c r="EPM6" s="475"/>
      <c r="EPN6" s="475"/>
      <c r="EPO6" s="471" t="s">
        <v>10</v>
      </c>
      <c r="EPP6" s="475"/>
      <c r="EPQ6" s="475"/>
      <c r="EPR6" s="475"/>
      <c r="EPS6" s="471" t="s">
        <v>91</v>
      </c>
      <c r="EPT6" s="475"/>
      <c r="EPU6" s="475"/>
      <c r="EPV6" s="475"/>
      <c r="EPW6" s="471" t="s">
        <v>9</v>
      </c>
      <c r="EPX6" s="475"/>
      <c r="EPY6" s="475"/>
      <c r="EPZ6" s="475"/>
      <c r="EQA6" s="471" t="s">
        <v>10</v>
      </c>
      <c r="EQB6" s="475"/>
      <c r="EQC6" s="475"/>
      <c r="EQD6" s="475"/>
      <c r="EQE6" s="471" t="s">
        <v>91</v>
      </c>
      <c r="EQF6" s="475"/>
      <c r="EQG6" s="475"/>
      <c r="EQH6" s="475"/>
    </row>
    <row r="7" spans="1:3831" s="216" customFormat="1" ht="72" outlineLevel="1" x14ac:dyDescent="0.25">
      <c r="C7" s="216" t="s">
        <v>4117</v>
      </c>
      <c r="D7" s="216" t="s">
        <v>4020</v>
      </c>
      <c r="I7" s="216" t="s">
        <v>9</v>
      </c>
      <c r="J7" s="216" t="s">
        <v>10</v>
      </c>
      <c r="K7" s="473"/>
      <c r="L7" s="473"/>
      <c r="M7" s="217">
        <v>13</v>
      </c>
      <c r="P7" s="216" t="s">
        <v>14</v>
      </c>
      <c r="Q7" s="216" t="s">
        <v>15</v>
      </c>
      <c r="R7" s="216" t="s">
        <v>16</v>
      </c>
      <c r="S7" s="216" t="s">
        <v>14</v>
      </c>
      <c r="T7" s="216" t="s">
        <v>15</v>
      </c>
      <c r="U7" s="216" t="s">
        <v>16</v>
      </c>
      <c r="V7" s="216" t="s">
        <v>4118</v>
      </c>
      <c r="W7" s="216" t="s">
        <v>4118</v>
      </c>
      <c r="X7" s="217" t="s">
        <v>4119</v>
      </c>
      <c r="Y7" s="217" t="s">
        <v>4120</v>
      </c>
      <c r="Z7" s="217" t="s">
        <v>4121</v>
      </c>
      <c r="AA7" s="217" t="s">
        <v>4122</v>
      </c>
      <c r="AB7" s="216" t="s">
        <v>9</v>
      </c>
      <c r="AC7" s="216" t="s">
        <v>10</v>
      </c>
      <c r="AD7" s="216" t="s">
        <v>4123</v>
      </c>
      <c r="AE7" s="216">
        <v>2015</v>
      </c>
      <c r="AF7" s="216">
        <v>2016</v>
      </c>
      <c r="AG7" s="216">
        <v>2017</v>
      </c>
      <c r="AH7" s="216">
        <v>2018</v>
      </c>
      <c r="AI7" s="216">
        <v>2019</v>
      </c>
      <c r="AJ7" s="216">
        <v>2020</v>
      </c>
      <c r="AK7" s="216">
        <v>2021</v>
      </c>
      <c r="AL7" s="216">
        <v>2022</v>
      </c>
      <c r="AM7" s="216">
        <v>2023</v>
      </c>
      <c r="AN7" s="216">
        <v>2024</v>
      </c>
      <c r="AO7" s="216">
        <v>2025</v>
      </c>
      <c r="AP7" s="216">
        <v>2026</v>
      </c>
      <c r="AQ7" s="216">
        <v>2027</v>
      </c>
      <c r="AR7" s="216">
        <v>2028</v>
      </c>
      <c r="AS7" s="216">
        <v>2029</v>
      </c>
      <c r="AT7" s="216">
        <v>2030</v>
      </c>
      <c r="AU7" s="216">
        <v>2031</v>
      </c>
      <c r="AV7" s="216">
        <v>2032</v>
      </c>
      <c r="AW7" s="216">
        <v>2033</v>
      </c>
      <c r="AX7" s="216">
        <v>2034</v>
      </c>
      <c r="AY7" s="216">
        <v>2035</v>
      </c>
      <c r="AZ7" s="216">
        <v>2036</v>
      </c>
      <c r="BA7" s="216">
        <v>2037</v>
      </c>
      <c r="BB7" s="216">
        <v>2038</v>
      </c>
      <c r="BC7" s="216">
        <v>2039</v>
      </c>
      <c r="BD7" s="216">
        <v>2040</v>
      </c>
      <c r="BE7" s="216">
        <v>2015</v>
      </c>
      <c r="BF7" s="216">
        <v>2016</v>
      </c>
      <c r="BG7" s="216">
        <v>2017</v>
      </c>
      <c r="BH7" s="216">
        <v>2018</v>
      </c>
      <c r="BI7" s="216">
        <v>2019</v>
      </c>
      <c r="BJ7" s="216">
        <v>2020</v>
      </c>
      <c r="BK7" s="216">
        <v>2021</v>
      </c>
      <c r="BL7" s="216">
        <v>2022</v>
      </c>
      <c r="BM7" s="216">
        <v>2023</v>
      </c>
      <c r="BN7" s="216">
        <v>2024</v>
      </c>
      <c r="BO7" s="216">
        <v>2025</v>
      </c>
      <c r="BP7" s="216">
        <v>2026</v>
      </c>
      <c r="BQ7" s="216">
        <v>2027</v>
      </c>
      <c r="BR7" s="216">
        <v>2028</v>
      </c>
      <c r="BS7" s="216">
        <v>2029</v>
      </c>
      <c r="BT7" s="216">
        <v>2030</v>
      </c>
      <c r="BU7" s="216">
        <v>2031</v>
      </c>
      <c r="BV7" s="216">
        <v>2032</v>
      </c>
      <c r="BW7" s="216">
        <v>2033</v>
      </c>
      <c r="BX7" s="216">
        <v>2034</v>
      </c>
      <c r="BY7" s="216">
        <v>2035</v>
      </c>
      <c r="BZ7" s="216">
        <v>2036</v>
      </c>
      <c r="CA7" s="216">
        <v>2037</v>
      </c>
      <c r="CB7" s="216">
        <v>2038</v>
      </c>
      <c r="CC7" s="216">
        <v>2039</v>
      </c>
      <c r="CD7" s="216">
        <v>2040</v>
      </c>
      <c r="CE7" s="217" t="s">
        <v>4124</v>
      </c>
      <c r="CF7" s="217" t="s">
        <v>4125</v>
      </c>
      <c r="CG7" s="217" t="s">
        <v>4126</v>
      </c>
      <c r="CH7" s="216" t="s">
        <v>4127</v>
      </c>
      <c r="CI7" s="216">
        <v>2015</v>
      </c>
      <c r="CJ7" s="216">
        <v>2016</v>
      </c>
      <c r="CK7" s="216">
        <v>2017</v>
      </c>
      <c r="CL7" s="216">
        <v>2018</v>
      </c>
      <c r="CM7" s="216">
        <v>2019</v>
      </c>
      <c r="CN7" s="216">
        <v>2020</v>
      </c>
      <c r="CO7" s="216">
        <v>2021</v>
      </c>
      <c r="CP7" s="216">
        <v>2022</v>
      </c>
      <c r="CQ7" s="216">
        <v>2023</v>
      </c>
      <c r="CR7" s="216">
        <v>2024</v>
      </c>
      <c r="CS7" s="216">
        <v>2025</v>
      </c>
      <c r="CT7" s="216">
        <v>2026</v>
      </c>
      <c r="CU7" s="216">
        <v>2027</v>
      </c>
      <c r="CV7" s="216">
        <v>2028</v>
      </c>
      <c r="CW7" s="216">
        <v>2029</v>
      </c>
      <c r="CX7" s="216">
        <v>2030</v>
      </c>
      <c r="CY7" s="216">
        <v>2031</v>
      </c>
      <c r="CZ7" s="216">
        <v>2032</v>
      </c>
      <c r="DA7" s="216">
        <v>2033</v>
      </c>
      <c r="DB7" s="216">
        <v>2034</v>
      </c>
      <c r="DC7" s="216">
        <v>2035</v>
      </c>
      <c r="DD7" s="216">
        <v>2036</v>
      </c>
      <c r="DE7" s="216">
        <v>2037</v>
      </c>
      <c r="DF7" s="216">
        <v>2038</v>
      </c>
      <c r="DG7" s="216">
        <v>2039</v>
      </c>
      <c r="DH7" s="216">
        <v>2040</v>
      </c>
      <c r="DI7" s="217" t="s">
        <v>4124</v>
      </c>
      <c r="DJ7" s="217" t="s">
        <v>4125</v>
      </c>
      <c r="DK7" s="217" t="s">
        <v>4126</v>
      </c>
      <c r="DL7" s="217" t="s">
        <v>4127</v>
      </c>
      <c r="DM7" s="216">
        <v>2015</v>
      </c>
      <c r="DN7" s="216">
        <v>2016</v>
      </c>
      <c r="DO7" s="216">
        <v>2017</v>
      </c>
      <c r="DP7" s="216">
        <v>2018</v>
      </c>
      <c r="DQ7" s="216">
        <v>2019</v>
      </c>
      <c r="DR7" s="216">
        <v>2020</v>
      </c>
      <c r="DS7" s="216">
        <v>2021</v>
      </c>
      <c r="DT7" s="216">
        <v>2022</v>
      </c>
      <c r="DU7" s="216">
        <v>2023</v>
      </c>
      <c r="DV7" s="216">
        <v>2024</v>
      </c>
      <c r="DW7" s="216">
        <v>2025</v>
      </c>
      <c r="DX7" s="216">
        <v>2026</v>
      </c>
      <c r="DY7" s="216">
        <v>2027</v>
      </c>
      <c r="DZ7" s="216">
        <v>2028</v>
      </c>
      <c r="EA7" s="216">
        <v>2029</v>
      </c>
      <c r="EB7" s="216">
        <v>2030</v>
      </c>
      <c r="EC7" s="216">
        <v>2031</v>
      </c>
      <c r="ED7" s="216">
        <v>2032</v>
      </c>
      <c r="EE7" s="216">
        <v>2033</v>
      </c>
      <c r="EF7" s="216">
        <v>2034</v>
      </c>
      <c r="EG7" s="216">
        <v>2035</v>
      </c>
      <c r="EH7" s="216">
        <v>2036</v>
      </c>
      <c r="EI7" s="216">
        <v>2037</v>
      </c>
      <c r="EJ7" s="216">
        <v>2038</v>
      </c>
      <c r="EK7" s="216">
        <v>2039</v>
      </c>
      <c r="EL7" s="216">
        <v>2040</v>
      </c>
      <c r="EM7" s="217" t="s">
        <v>4124</v>
      </c>
      <c r="EN7" s="217" t="s">
        <v>4125</v>
      </c>
      <c r="EO7" s="217" t="s">
        <v>4126</v>
      </c>
      <c r="EP7" s="217" t="s">
        <v>4128</v>
      </c>
      <c r="EQ7" s="216">
        <v>2015</v>
      </c>
      <c r="ER7" s="216">
        <v>2016</v>
      </c>
      <c r="ES7" s="216">
        <v>2017</v>
      </c>
      <c r="ET7" s="216">
        <v>2018</v>
      </c>
      <c r="EU7" s="216">
        <v>2019</v>
      </c>
      <c r="EV7" s="216">
        <v>2020</v>
      </c>
      <c r="EW7" s="216">
        <v>2021</v>
      </c>
      <c r="EX7" s="216">
        <v>2022</v>
      </c>
      <c r="EY7" s="216">
        <v>2023</v>
      </c>
      <c r="EZ7" s="216">
        <v>2024</v>
      </c>
      <c r="FA7" s="216">
        <v>2025</v>
      </c>
      <c r="FB7" s="216">
        <v>2026</v>
      </c>
      <c r="FC7" s="216">
        <v>2027</v>
      </c>
      <c r="FD7" s="216">
        <v>2028</v>
      </c>
      <c r="FE7" s="216">
        <v>2029</v>
      </c>
      <c r="FF7" s="216">
        <v>2030</v>
      </c>
      <c r="FG7" s="216">
        <v>2031</v>
      </c>
      <c r="FH7" s="216">
        <v>2032</v>
      </c>
      <c r="FI7" s="216">
        <v>2033</v>
      </c>
      <c r="FJ7" s="216">
        <v>2034</v>
      </c>
      <c r="FK7" s="216">
        <v>2035</v>
      </c>
      <c r="FL7" s="216">
        <v>2036</v>
      </c>
      <c r="FM7" s="216">
        <v>2037</v>
      </c>
      <c r="FN7" s="216">
        <v>2038</v>
      </c>
      <c r="FO7" s="216">
        <v>2039</v>
      </c>
      <c r="FP7" s="216">
        <v>2040</v>
      </c>
      <c r="FQ7" s="217" t="s">
        <v>4124</v>
      </c>
      <c r="FR7" s="217" t="s">
        <v>4125</v>
      </c>
      <c r="FS7" s="217" t="s">
        <v>4126</v>
      </c>
      <c r="FT7" s="217" t="s">
        <v>4128</v>
      </c>
      <c r="FU7" s="216">
        <v>2015</v>
      </c>
      <c r="FV7" s="216">
        <v>2016</v>
      </c>
      <c r="FW7" s="216">
        <v>2017</v>
      </c>
      <c r="FX7" s="216">
        <v>2018</v>
      </c>
      <c r="FY7" s="216">
        <v>2019</v>
      </c>
      <c r="FZ7" s="216">
        <v>2020</v>
      </c>
      <c r="GA7" s="216">
        <v>2021</v>
      </c>
      <c r="GB7" s="216">
        <v>2022</v>
      </c>
      <c r="GC7" s="216">
        <v>2023</v>
      </c>
      <c r="GD7" s="216">
        <v>2024</v>
      </c>
      <c r="GE7" s="216">
        <v>2025</v>
      </c>
      <c r="GF7" s="216">
        <v>2026</v>
      </c>
      <c r="GG7" s="216">
        <v>2027</v>
      </c>
      <c r="GH7" s="216">
        <v>2028</v>
      </c>
      <c r="GI7" s="216">
        <v>2029</v>
      </c>
      <c r="GJ7" s="216">
        <v>2030</v>
      </c>
      <c r="GK7" s="216">
        <v>2031</v>
      </c>
      <c r="GL7" s="216">
        <v>2032</v>
      </c>
      <c r="GM7" s="216">
        <v>2033</v>
      </c>
      <c r="GN7" s="216">
        <v>2034</v>
      </c>
      <c r="GO7" s="216">
        <v>2035</v>
      </c>
      <c r="GP7" s="216">
        <v>2036</v>
      </c>
      <c r="GQ7" s="216">
        <v>2037</v>
      </c>
      <c r="GR7" s="216">
        <v>2038</v>
      </c>
      <c r="GS7" s="216">
        <v>2039</v>
      </c>
      <c r="GT7" s="216">
        <v>2040</v>
      </c>
      <c r="GU7" s="217" t="s">
        <v>4124</v>
      </c>
      <c r="GV7" s="217" t="s">
        <v>4125</v>
      </c>
      <c r="GW7" s="217" t="s">
        <v>4126</v>
      </c>
      <c r="GX7" s="217" t="s">
        <v>4128</v>
      </c>
      <c r="GY7" s="216">
        <v>2015</v>
      </c>
      <c r="GZ7" s="216">
        <v>2016</v>
      </c>
      <c r="HA7" s="216">
        <v>2017</v>
      </c>
      <c r="HB7" s="216">
        <v>2018</v>
      </c>
      <c r="HC7" s="216">
        <v>2019</v>
      </c>
      <c r="HD7" s="216">
        <v>2020</v>
      </c>
      <c r="HE7" s="216">
        <v>2021</v>
      </c>
      <c r="HF7" s="216">
        <v>2022</v>
      </c>
      <c r="HG7" s="216">
        <v>2023</v>
      </c>
      <c r="HH7" s="216">
        <v>2024</v>
      </c>
      <c r="HI7" s="216">
        <v>2025</v>
      </c>
      <c r="HJ7" s="216">
        <v>2026</v>
      </c>
      <c r="HK7" s="216">
        <v>2027</v>
      </c>
      <c r="HL7" s="216">
        <v>2028</v>
      </c>
      <c r="HM7" s="216">
        <v>2029</v>
      </c>
      <c r="HN7" s="216">
        <v>2030</v>
      </c>
      <c r="HO7" s="216">
        <v>2031</v>
      </c>
      <c r="HP7" s="216">
        <v>2032</v>
      </c>
      <c r="HQ7" s="216">
        <v>2033</v>
      </c>
      <c r="HR7" s="216">
        <v>2034</v>
      </c>
      <c r="HS7" s="216">
        <v>2035</v>
      </c>
      <c r="HT7" s="216">
        <v>2036</v>
      </c>
      <c r="HU7" s="216">
        <v>2037</v>
      </c>
      <c r="HV7" s="216">
        <v>2038</v>
      </c>
      <c r="HW7" s="216">
        <v>2039</v>
      </c>
      <c r="HX7" s="216">
        <v>2040</v>
      </c>
      <c r="HY7" s="217" t="s">
        <v>4124</v>
      </c>
      <c r="HZ7" s="217" t="s">
        <v>4125</v>
      </c>
      <c r="IA7" s="217" t="s">
        <v>4126</v>
      </c>
      <c r="IB7" s="217" t="s">
        <v>4128</v>
      </c>
      <c r="IC7" s="216">
        <v>2015</v>
      </c>
      <c r="ID7" s="216">
        <v>2016</v>
      </c>
      <c r="IE7" s="216">
        <v>2017</v>
      </c>
      <c r="IF7" s="216">
        <v>2018</v>
      </c>
      <c r="IG7" s="216">
        <v>2019</v>
      </c>
      <c r="IH7" s="216">
        <v>2020</v>
      </c>
      <c r="II7" s="216">
        <v>2021</v>
      </c>
      <c r="IJ7" s="216">
        <v>2022</v>
      </c>
      <c r="IK7" s="216">
        <v>2023</v>
      </c>
      <c r="IL7" s="216">
        <v>2024</v>
      </c>
      <c r="IM7" s="216">
        <v>2025</v>
      </c>
      <c r="IN7" s="216">
        <v>2026</v>
      </c>
      <c r="IO7" s="216">
        <v>2027</v>
      </c>
      <c r="IP7" s="216">
        <v>2028</v>
      </c>
      <c r="IQ7" s="216">
        <v>2029</v>
      </c>
      <c r="IR7" s="216">
        <v>2030</v>
      </c>
      <c r="IS7" s="216">
        <v>2031</v>
      </c>
      <c r="IT7" s="216">
        <v>2032</v>
      </c>
      <c r="IU7" s="216">
        <v>2033</v>
      </c>
      <c r="IV7" s="216">
        <v>2034</v>
      </c>
      <c r="IW7" s="216">
        <v>2035</v>
      </c>
      <c r="IX7" s="216">
        <v>2036</v>
      </c>
      <c r="IY7" s="216">
        <v>2037</v>
      </c>
      <c r="IZ7" s="216">
        <v>2038</v>
      </c>
      <c r="JA7" s="216">
        <v>2039</v>
      </c>
      <c r="JB7" s="216">
        <v>2040</v>
      </c>
      <c r="JC7" s="217" t="s">
        <v>4129</v>
      </c>
      <c r="JD7" s="217" t="s">
        <v>4130</v>
      </c>
      <c r="JE7" s="217" t="s">
        <v>4131</v>
      </c>
      <c r="JF7" s="217" t="s">
        <v>4132</v>
      </c>
      <c r="JG7" s="216">
        <v>2015</v>
      </c>
      <c r="JH7" s="216">
        <v>2016</v>
      </c>
      <c r="JI7" s="216">
        <v>2017</v>
      </c>
      <c r="JJ7" s="216">
        <v>2018</v>
      </c>
      <c r="JK7" s="216">
        <v>2019</v>
      </c>
      <c r="JL7" s="216">
        <v>2020</v>
      </c>
      <c r="JM7" s="216">
        <v>2021</v>
      </c>
      <c r="JN7" s="216">
        <v>2022</v>
      </c>
      <c r="JO7" s="216">
        <v>2023</v>
      </c>
      <c r="JP7" s="216">
        <v>2024</v>
      </c>
      <c r="JQ7" s="216">
        <v>2025</v>
      </c>
      <c r="JR7" s="216">
        <v>2026</v>
      </c>
      <c r="JS7" s="216">
        <v>2027</v>
      </c>
      <c r="JT7" s="216">
        <v>2028</v>
      </c>
      <c r="JU7" s="216">
        <v>2029</v>
      </c>
      <c r="JV7" s="216">
        <v>2030</v>
      </c>
      <c r="JW7" s="216">
        <v>2031</v>
      </c>
      <c r="JX7" s="216">
        <v>2032</v>
      </c>
      <c r="JY7" s="216">
        <v>2033</v>
      </c>
      <c r="JZ7" s="216">
        <v>2034</v>
      </c>
      <c r="KA7" s="216">
        <v>2035</v>
      </c>
      <c r="KB7" s="216">
        <v>2036</v>
      </c>
      <c r="KC7" s="216">
        <v>2037</v>
      </c>
      <c r="KD7" s="216">
        <v>2038</v>
      </c>
      <c r="KE7" s="216">
        <v>2039</v>
      </c>
      <c r="KF7" s="216">
        <v>2040</v>
      </c>
      <c r="KG7" s="216">
        <v>2015</v>
      </c>
      <c r="KH7" s="216">
        <v>2016</v>
      </c>
      <c r="KI7" s="216">
        <v>2017</v>
      </c>
      <c r="KJ7" s="216">
        <v>2018</v>
      </c>
      <c r="KK7" s="216">
        <v>2019</v>
      </c>
      <c r="KL7" s="216">
        <v>2020</v>
      </c>
      <c r="KM7" s="216">
        <v>2021</v>
      </c>
      <c r="KN7" s="216">
        <v>2022</v>
      </c>
      <c r="KO7" s="216">
        <v>2023</v>
      </c>
      <c r="KP7" s="216">
        <v>2024</v>
      </c>
      <c r="KQ7" s="216">
        <v>2025</v>
      </c>
      <c r="KR7" s="216">
        <v>2026</v>
      </c>
      <c r="KS7" s="216">
        <v>2027</v>
      </c>
      <c r="KT7" s="216">
        <v>2028</v>
      </c>
      <c r="KU7" s="216">
        <v>2029</v>
      </c>
      <c r="KV7" s="216">
        <v>2030</v>
      </c>
      <c r="KW7" s="216">
        <v>2031</v>
      </c>
      <c r="KX7" s="216">
        <v>2032</v>
      </c>
      <c r="KY7" s="216">
        <v>2033</v>
      </c>
      <c r="KZ7" s="216">
        <v>2034</v>
      </c>
      <c r="LA7" s="216">
        <v>2035</v>
      </c>
      <c r="LB7" s="216">
        <v>2036</v>
      </c>
      <c r="LC7" s="216">
        <v>2037</v>
      </c>
      <c r="LD7" s="216">
        <v>2038</v>
      </c>
      <c r="LE7" s="216">
        <v>2039</v>
      </c>
      <c r="LF7" s="216">
        <v>2040</v>
      </c>
      <c r="LG7" s="216">
        <v>2015</v>
      </c>
      <c r="LH7" s="216">
        <v>2016</v>
      </c>
      <c r="LI7" s="216">
        <v>2017</v>
      </c>
      <c r="LJ7" s="216">
        <v>2018</v>
      </c>
      <c r="LK7" s="216">
        <v>2019</v>
      </c>
      <c r="LL7" s="216">
        <v>2020</v>
      </c>
      <c r="LM7" s="216">
        <v>2021</v>
      </c>
      <c r="LN7" s="216">
        <v>2022</v>
      </c>
      <c r="LO7" s="216">
        <v>2023</v>
      </c>
      <c r="LP7" s="216">
        <v>2024</v>
      </c>
      <c r="LQ7" s="216">
        <v>2025</v>
      </c>
      <c r="LR7" s="216">
        <v>2026</v>
      </c>
      <c r="LS7" s="216">
        <v>2027</v>
      </c>
      <c r="LT7" s="216">
        <v>2028</v>
      </c>
      <c r="LU7" s="216">
        <v>2029</v>
      </c>
      <c r="LV7" s="216">
        <v>2030</v>
      </c>
      <c r="LW7" s="216">
        <v>2031</v>
      </c>
      <c r="LX7" s="216">
        <v>2032</v>
      </c>
      <c r="LY7" s="216">
        <v>2033</v>
      </c>
      <c r="LZ7" s="216">
        <v>2034</v>
      </c>
      <c r="MA7" s="216">
        <v>2035</v>
      </c>
      <c r="MB7" s="216">
        <v>2036</v>
      </c>
      <c r="MC7" s="216">
        <v>2037</v>
      </c>
      <c r="MD7" s="216">
        <v>2038</v>
      </c>
      <c r="ME7" s="216">
        <v>2039</v>
      </c>
      <c r="MF7" s="216">
        <v>2040</v>
      </c>
      <c r="MG7" s="216">
        <v>2015</v>
      </c>
      <c r="MH7" s="216">
        <v>2016</v>
      </c>
      <c r="MI7" s="216">
        <v>2017</v>
      </c>
      <c r="MJ7" s="216">
        <v>2018</v>
      </c>
      <c r="MK7" s="216">
        <v>2019</v>
      </c>
      <c r="ML7" s="216">
        <v>2020</v>
      </c>
      <c r="MM7" s="216">
        <v>2021</v>
      </c>
      <c r="MN7" s="216">
        <v>2022</v>
      </c>
      <c r="MO7" s="216">
        <v>2023</v>
      </c>
      <c r="MP7" s="216">
        <v>2024</v>
      </c>
      <c r="MQ7" s="216">
        <v>2025</v>
      </c>
      <c r="MR7" s="216">
        <v>2026</v>
      </c>
      <c r="MS7" s="216">
        <v>2027</v>
      </c>
      <c r="MT7" s="216">
        <v>2028</v>
      </c>
      <c r="MU7" s="216">
        <v>2029</v>
      </c>
      <c r="MV7" s="216">
        <v>2030</v>
      </c>
      <c r="MW7" s="216">
        <v>2031</v>
      </c>
      <c r="MX7" s="216">
        <v>2032</v>
      </c>
      <c r="MY7" s="216">
        <v>2033</v>
      </c>
      <c r="MZ7" s="216">
        <v>2034</v>
      </c>
      <c r="NA7" s="216">
        <v>2035</v>
      </c>
      <c r="NB7" s="216">
        <v>2036</v>
      </c>
      <c r="NC7" s="216">
        <v>2037</v>
      </c>
      <c r="ND7" s="216">
        <v>2038</v>
      </c>
      <c r="NE7" s="216">
        <v>2039</v>
      </c>
      <c r="NF7" s="216">
        <v>2040</v>
      </c>
      <c r="NG7" s="216">
        <v>2015</v>
      </c>
      <c r="NH7" s="216">
        <v>2016</v>
      </c>
      <c r="NI7" s="216">
        <v>2017</v>
      </c>
      <c r="NJ7" s="216">
        <v>2018</v>
      </c>
      <c r="NK7" s="216">
        <v>2019</v>
      </c>
      <c r="NL7" s="216">
        <v>2020</v>
      </c>
      <c r="NM7" s="216">
        <v>2021</v>
      </c>
      <c r="NN7" s="216">
        <v>2022</v>
      </c>
      <c r="NO7" s="216">
        <v>2023</v>
      </c>
      <c r="NP7" s="216">
        <v>2024</v>
      </c>
      <c r="NQ7" s="216">
        <v>2025</v>
      </c>
      <c r="NR7" s="216">
        <v>2026</v>
      </c>
      <c r="NS7" s="216">
        <v>2027</v>
      </c>
      <c r="NT7" s="216">
        <v>2028</v>
      </c>
      <c r="NU7" s="216">
        <v>2029</v>
      </c>
      <c r="NV7" s="216">
        <v>2030</v>
      </c>
      <c r="NW7" s="216">
        <v>2031</v>
      </c>
      <c r="NX7" s="216">
        <v>2032</v>
      </c>
      <c r="NY7" s="216">
        <v>2033</v>
      </c>
      <c r="NZ7" s="216">
        <v>2034</v>
      </c>
      <c r="OA7" s="216">
        <v>2035</v>
      </c>
      <c r="OB7" s="216">
        <v>2036</v>
      </c>
      <c r="OC7" s="216">
        <v>2037</v>
      </c>
      <c r="OD7" s="216">
        <v>2038</v>
      </c>
      <c r="OE7" s="216">
        <v>2039</v>
      </c>
      <c r="OF7" s="216">
        <v>2040</v>
      </c>
      <c r="OG7" s="216">
        <v>2015</v>
      </c>
      <c r="OH7" s="216">
        <v>2016</v>
      </c>
      <c r="OI7" s="216">
        <v>2017</v>
      </c>
      <c r="OJ7" s="216">
        <v>2018</v>
      </c>
      <c r="OK7" s="216">
        <v>2019</v>
      </c>
      <c r="OL7" s="216">
        <v>2020</v>
      </c>
      <c r="OM7" s="216">
        <v>2021</v>
      </c>
      <c r="ON7" s="216">
        <v>2022</v>
      </c>
      <c r="OO7" s="216">
        <v>2023</v>
      </c>
      <c r="OP7" s="216">
        <v>2024</v>
      </c>
      <c r="OQ7" s="216">
        <v>2025</v>
      </c>
      <c r="OR7" s="216">
        <v>2026</v>
      </c>
      <c r="OS7" s="216">
        <v>2027</v>
      </c>
      <c r="OT7" s="216">
        <v>2028</v>
      </c>
      <c r="OU7" s="216">
        <v>2029</v>
      </c>
      <c r="OV7" s="216">
        <v>2030</v>
      </c>
      <c r="OW7" s="216">
        <v>2031</v>
      </c>
      <c r="OX7" s="216">
        <v>2032</v>
      </c>
      <c r="OY7" s="216">
        <v>2033</v>
      </c>
      <c r="OZ7" s="216">
        <v>2034</v>
      </c>
      <c r="PA7" s="216">
        <v>2035</v>
      </c>
      <c r="PB7" s="216">
        <v>2036</v>
      </c>
      <c r="PC7" s="216">
        <v>2037</v>
      </c>
      <c r="PD7" s="216">
        <v>2038</v>
      </c>
      <c r="PE7" s="216">
        <v>2039</v>
      </c>
      <c r="PF7" s="216">
        <v>2040</v>
      </c>
      <c r="PG7" s="216">
        <v>2015</v>
      </c>
      <c r="PH7" s="216">
        <v>2016</v>
      </c>
      <c r="PI7" s="216">
        <v>2017</v>
      </c>
      <c r="PJ7" s="216">
        <v>2018</v>
      </c>
      <c r="PK7" s="216">
        <v>2019</v>
      </c>
      <c r="PL7" s="216">
        <v>2020</v>
      </c>
      <c r="PM7" s="216">
        <v>2021</v>
      </c>
      <c r="PN7" s="216">
        <v>2022</v>
      </c>
      <c r="PO7" s="216">
        <v>2023</v>
      </c>
      <c r="PP7" s="216">
        <v>2024</v>
      </c>
      <c r="PQ7" s="216">
        <v>2025</v>
      </c>
      <c r="PR7" s="216">
        <v>2026</v>
      </c>
      <c r="PS7" s="216">
        <v>2027</v>
      </c>
      <c r="PT7" s="216">
        <v>2028</v>
      </c>
      <c r="PU7" s="216">
        <v>2029</v>
      </c>
      <c r="PV7" s="216">
        <v>2030</v>
      </c>
      <c r="PW7" s="216">
        <v>2031</v>
      </c>
      <c r="PX7" s="216">
        <v>2032</v>
      </c>
      <c r="PY7" s="216">
        <v>2033</v>
      </c>
      <c r="PZ7" s="216">
        <v>2034</v>
      </c>
      <c r="QA7" s="216">
        <v>2035</v>
      </c>
      <c r="QB7" s="216">
        <v>2036</v>
      </c>
      <c r="QC7" s="216">
        <v>2037</v>
      </c>
      <c r="QD7" s="216">
        <v>2038</v>
      </c>
      <c r="QE7" s="216">
        <v>2039</v>
      </c>
      <c r="QF7" s="216">
        <v>2040</v>
      </c>
      <c r="QG7" s="216">
        <v>2015</v>
      </c>
      <c r="QH7" s="216">
        <v>2016</v>
      </c>
      <c r="QI7" s="216">
        <v>2017</v>
      </c>
      <c r="QJ7" s="216">
        <v>2018</v>
      </c>
      <c r="QK7" s="216">
        <v>2019</v>
      </c>
      <c r="QL7" s="216">
        <v>2020</v>
      </c>
      <c r="QM7" s="216">
        <v>2021</v>
      </c>
      <c r="QN7" s="216">
        <v>2022</v>
      </c>
      <c r="QO7" s="216">
        <v>2023</v>
      </c>
      <c r="QP7" s="216">
        <v>2024</v>
      </c>
      <c r="QQ7" s="216">
        <v>2025</v>
      </c>
      <c r="QR7" s="216">
        <v>2026</v>
      </c>
      <c r="QS7" s="216">
        <v>2027</v>
      </c>
      <c r="QT7" s="216">
        <v>2028</v>
      </c>
      <c r="QU7" s="216">
        <v>2029</v>
      </c>
      <c r="QV7" s="216">
        <v>2030</v>
      </c>
      <c r="QW7" s="216">
        <v>2031</v>
      </c>
      <c r="QX7" s="216">
        <v>2032</v>
      </c>
      <c r="QY7" s="216">
        <v>2033</v>
      </c>
      <c r="QZ7" s="216">
        <v>2034</v>
      </c>
      <c r="RA7" s="216">
        <v>2035</v>
      </c>
      <c r="RB7" s="216">
        <v>2036</v>
      </c>
      <c r="RC7" s="216">
        <v>2037</v>
      </c>
      <c r="RD7" s="216">
        <v>2038</v>
      </c>
      <c r="RE7" s="216">
        <v>2039</v>
      </c>
      <c r="RF7" s="216">
        <v>2040</v>
      </c>
      <c r="RG7" s="216">
        <v>2015</v>
      </c>
      <c r="RH7" s="216">
        <v>2016</v>
      </c>
      <c r="RI7" s="216">
        <v>2017</v>
      </c>
      <c r="RJ7" s="216">
        <v>2018</v>
      </c>
      <c r="RK7" s="216">
        <v>2019</v>
      </c>
      <c r="RL7" s="216">
        <v>2020</v>
      </c>
      <c r="RM7" s="216">
        <v>2021</v>
      </c>
      <c r="RN7" s="216">
        <v>2022</v>
      </c>
      <c r="RO7" s="216">
        <v>2023</v>
      </c>
      <c r="RP7" s="216">
        <v>2024</v>
      </c>
      <c r="RQ7" s="216">
        <v>2025</v>
      </c>
      <c r="RR7" s="216">
        <v>2026</v>
      </c>
      <c r="RS7" s="216">
        <v>2027</v>
      </c>
      <c r="RT7" s="216">
        <v>2028</v>
      </c>
      <c r="RU7" s="216">
        <v>2029</v>
      </c>
      <c r="RV7" s="216">
        <v>2030</v>
      </c>
      <c r="RW7" s="216">
        <v>2031</v>
      </c>
      <c r="RX7" s="216">
        <v>2032</v>
      </c>
      <c r="RY7" s="216">
        <v>2033</v>
      </c>
      <c r="RZ7" s="216">
        <v>2034</v>
      </c>
      <c r="SA7" s="216">
        <v>2035</v>
      </c>
      <c r="SB7" s="216">
        <v>2036</v>
      </c>
      <c r="SC7" s="216">
        <v>2037</v>
      </c>
      <c r="SD7" s="216">
        <v>2038</v>
      </c>
      <c r="SE7" s="216">
        <v>2039</v>
      </c>
      <c r="SF7" s="216">
        <v>2040</v>
      </c>
      <c r="SG7" s="216">
        <v>2015</v>
      </c>
      <c r="SH7" s="216">
        <v>2016</v>
      </c>
      <c r="SI7" s="216">
        <v>2017</v>
      </c>
      <c r="SJ7" s="216">
        <v>2018</v>
      </c>
      <c r="SK7" s="216">
        <v>2019</v>
      </c>
      <c r="SL7" s="216">
        <v>2020</v>
      </c>
      <c r="SM7" s="216">
        <v>2021</v>
      </c>
      <c r="SN7" s="216">
        <v>2022</v>
      </c>
      <c r="SO7" s="216">
        <v>2023</v>
      </c>
      <c r="SP7" s="216">
        <v>2024</v>
      </c>
      <c r="SQ7" s="216">
        <v>2025</v>
      </c>
      <c r="SR7" s="216">
        <v>2026</v>
      </c>
      <c r="SS7" s="216">
        <v>2027</v>
      </c>
      <c r="ST7" s="216">
        <v>2028</v>
      </c>
      <c r="SU7" s="216">
        <v>2029</v>
      </c>
      <c r="SV7" s="216">
        <v>2030</v>
      </c>
      <c r="SW7" s="216">
        <v>2031</v>
      </c>
      <c r="SX7" s="216">
        <v>2032</v>
      </c>
      <c r="SY7" s="216">
        <v>2033</v>
      </c>
      <c r="SZ7" s="216">
        <v>2034</v>
      </c>
      <c r="TA7" s="216">
        <v>2035</v>
      </c>
      <c r="TB7" s="216">
        <v>2036</v>
      </c>
      <c r="TC7" s="216">
        <v>2037</v>
      </c>
      <c r="TD7" s="216">
        <v>2038</v>
      </c>
      <c r="TE7" s="216">
        <v>2039</v>
      </c>
      <c r="TF7" s="216">
        <v>2040</v>
      </c>
      <c r="TG7" s="216">
        <v>2015</v>
      </c>
      <c r="TH7" s="216">
        <v>2016</v>
      </c>
      <c r="TI7" s="216">
        <v>2017</v>
      </c>
      <c r="TJ7" s="216">
        <v>2018</v>
      </c>
      <c r="TK7" s="216">
        <v>2019</v>
      </c>
      <c r="TL7" s="216">
        <v>2020</v>
      </c>
      <c r="TM7" s="216">
        <v>2021</v>
      </c>
      <c r="TN7" s="216">
        <v>2022</v>
      </c>
      <c r="TO7" s="216">
        <v>2023</v>
      </c>
      <c r="TP7" s="216">
        <v>2024</v>
      </c>
      <c r="TQ7" s="216">
        <v>2025</v>
      </c>
      <c r="TR7" s="216">
        <v>2026</v>
      </c>
      <c r="TS7" s="216">
        <v>2027</v>
      </c>
      <c r="TT7" s="216">
        <v>2028</v>
      </c>
      <c r="TU7" s="216">
        <v>2029</v>
      </c>
      <c r="TV7" s="216">
        <v>2030</v>
      </c>
      <c r="TW7" s="216">
        <v>2031</v>
      </c>
      <c r="TX7" s="216">
        <v>2032</v>
      </c>
      <c r="TY7" s="216">
        <v>2033</v>
      </c>
      <c r="TZ7" s="216">
        <v>2034</v>
      </c>
      <c r="UA7" s="216">
        <v>2035</v>
      </c>
      <c r="UB7" s="216">
        <v>2036</v>
      </c>
      <c r="UC7" s="216">
        <v>2037</v>
      </c>
      <c r="UD7" s="216">
        <v>2038</v>
      </c>
      <c r="UE7" s="216">
        <v>2039</v>
      </c>
      <c r="UF7" s="216">
        <v>2040</v>
      </c>
      <c r="UG7" s="216">
        <v>2015</v>
      </c>
      <c r="UH7" s="216">
        <v>2016</v>
      </c>
      <c r="UI7" s="216">
        <v>2017</v>
      </c>
      <c r="UJ7" s="216">
        <v>2018</v>
      </c>
      <c r="UK7" s="216">
        <v>2019</v>
      </c>
      <c r="UL7" s="216">
        <v>2020</v>
      </c>
      <c r="UM7" s="216">
        <v>2021</v>
      </c>
      <c r="UN7" s="216">
        <v>2022</v>
      </c>
      <c r="UO7" s="216">
        <v>2023</v>
      </c>
      <c r="UP7" s="216">
        <v>2024</v>
      </c>
      <c r="UQ7" s="216">
        <v>2025</v>
      </c>
      <c r="UR7" s="216">
        <v>2026</v>
      </c>
      <c r="US7" s="216">
        <v>2027</v>
      </c>
      <c r="UT7" s="216">
        <v>2028</v>
      </c>
      <c r="UU7" s="216">
        <v>2029</v>
      </c>
      <c r="UV7" s="216">
        <v>2030</v>
      </c>
      <c r="UW7" s="216">
        <v>2031</v>
      </c>
      <c r="UX7" s="216">
        <v>2032</v>
      </c>
      <c r="UY7" s="216">
        <v>2033</v>
      </c>
      <c r="UZ7" s="216">
        <v>2034</v>
      </c>
      <c r="VA7" s="216">
        <v>2035</v>
      </c>
      <c r="VB7" s="216">
        <v>2036</v>
      </c>
      <c r="VC7" s="216">
        <v>2037</v>
      </c>
      <c r="VD7" s="216">
        <v>2038</v>
      </c>
      <c r="VE7" s="216">
        <v>2039</v>
      </c>
      <c r="VF7" s="216">
        <v>2040</v>
      </c>
      <c r="VG7" s="216">
        <v>2015</v>
      </c>
      <c r="VH7" s="216">
        <v>2016</v>
      </c>
      <c r="VI7" s="216">
        <v>2017</v>
      </c>
      <c r="VJ7" s="216">
        <v>2018</v>
      </c>
      <c r="VK7" s="216">
        <v>2019</v>
      </c>
      <c r="VL7" s="216">
        <v>2020</v>
      </c>
      <c r="VM7" s="216">
        <v>2021</v>
      </c>
      <c r="VN7" s="216">
        <v>2022</v>
      </c>
      <c r="VO7" s="216">
        <v>2023</v>
      </c>
      <c r="VP7" s="216">
        <v>2024</v>
      </c>
      <c r="VQ7" s="216">
        <v>2025</v>
      </c>
      <c r="VR7" s="216">
        <v>2026</v>
      </c>
      <c r="VS7" s="216">
        <v>2027</v>
      </c>
      <c r="VT7" s="216">
        <v>2028</v>
      </c>
      <c r="VU7" s="216">
        <v>2029</v>
      </c>
      <c r="VV7" s="216">
        <v>2030</v>
      </c>
      <c r="VW7" s="216">
        <v>2031</v>
      </c>
      <c r="VX7" s="216">
        <v>2032</v>
      </c>
      <c r="VY7" s="216">
        <v>2033</v>
      </c>
      <c r="VZ7" s="216">
        <v>2034</v>
      </c>
      <c r="WA7" s="216">
        <v>2035</v>
      </c>
      <c r="WB7" s="216">
        <v>2036</v>
      </c>
      <c r="WC7" s="216">
        <v>2037</v>
      </c>
      <c r="WD7" s="216">
        <v>2038</v>
      </c>
      <c r="WE7" s="216">
        <v>2039</v>
      </c>
      <c r="WF7" s="216">
        <v>2040</v>
      </c>
      <c r="WG7" s="216">
        <v>2015</v>
      </c>
      <c r="WH7" s="216">
        <v>2016</v>
      </c>
      <c r="WI7" s="216">
        <v>2017</v>
      </c>
      <c r="WJ7" s="216">
        <v>2018</v>
      </c>
      <c r="WK7" s="216">
        <v>2019</v>
      </c>
      <c r="WL7" s="216">
        <v>2020</v>
      </c>
      <c r="WM7" s="216">
        <v>2021</v>
      </c>
      <c r="WN7" s="216">
        <v>2022</v>
      </c>
      <c r="WO7" s="216">
        <v>2023</v>
      </c>
      <c r="WP7" s="216">
        <v>2024</v>
      </c>
      <c r="WQ7" s="216">
        <v>2025</v>
      </c>
      <c r="WR7" s="216">
        <v>2026</v>
      </c>
      <c r="WS7" s="216">
        <v>2027</v>
      </c>
      <c r="WT7" s="216">
        <v>2028</v>
      </c>
      <c r="WU7" s="216">
        <v>2029</v>
      </c>
      <c r="WV7" s="216">
        <v>2030</v>
      </c>
      <c r="WW7" s="216">
        <v>2031</v>
      </c>
      <c r="WX7" s="216">
        <v>2032</v>
      </c>
      <c r="WY7" s="216">
        <v>2033</v>
      </c>
      <c r="WZ7" s="216">
        <v>2034</v>
      </c>
      <c r="XA7" s="216">
        <v>2035</v>
      </c>
      <c r="XB7" s="216">
        <v>2036</v>
      </c>
      <c r="XC7" s="216">
        <v>2037</v>
      </c>
      <c r="XD7" s="216">
        <v>2038</v>
      </c>
      <c r="XE7" s="216">
        <v>2039</v>
      </c>
      <c r="XF7" s="216">
        <v>2040</v>
      </c>
      <c r="XG7" s="217" t="s">
        <v>4133</v>
      </c>
      <c r="XH7" s="217" t="s">
        <v>4134</v>
      </c>
      <c r="XI7" s="217" t="s">
        <v>4135</v>
      </c>
      <c r="XJ7" s="217" t="s">
        <v>4136</v>
      </c>
      <c r="XK7" s="217" t="s">
        <v>4133</v>
      </c>
      <c r="XL7" s="217" t="s">
        <v>4134</v>
      </c>
      <c r="XM7" s="217" t="s">
        <v>4135</v>
      </c>
      <c r="XN7" s="217" t="s">
        <v>4137</v>
      </c>
      <c r="XO7" s="217" t="s">
        <v>4133</v>
      </c>
      <c r="XP7" s="217" t="s">
        <v>4134</v>
      </c>
      <c r="XQ7" s="217" t="s">
        <v>4137</v>
      </c>
      <c r="XR7" s="217" t="s">
        <v>4133</v>
      </c>
      <c r="XS7" s="217" t="s">
        <v>4134</v>
      </c>
      <c r="XT7" s="217" t="s">
        <v>4137</v>
      </c>
      <c r="XU7" s="217" t="s">
        <v>4133</v>
      </c>
      <c r="XV7" s="217" t="s">
        <v>4134</v>
      </c>
      <c r="XW7" s="217" t="s">
        <v>4137</v>
      </c>
      <c r="XX7" s="217" t="s">
        <v>4133</v>
      </c>
      <c r="XY7" s="217" t="s">
        <v>4134</v>
      </c>
      <c r="XZ7" s="217" t="s">
        <v>4137</v>
      </c>
      <c r="YA7" s="217"/>
      <c r="YB7" s="217"/>
      <c r="YC7" s="217"/>
      <c r="YD7" s="217"/>
      <c r="YE7" s="468"/>
      <c r="YF7" s="468"/>
      <c r="YG7" s="468"/>
      <c r="YH7" s="468"/>
      <c r="YI7" s="217" t="s">
        <v>9</v>
      </c>
      <c r="YJ7" s="217" t="s">
        <v>10</v>
      </c>
      <c r="YK7" s="217" t="s">
        <v>4138</v>
      </c>
      <c r="YL7" s="216">
        <v>2015</v>
      </c>
      <c r="YM7" s="216">
        <v>2016</v>
      </c>
      <c r="YN7" s="216">
        <v>2017</v>
      </c>
      <c r="YO7" s="216">
        <v>2018</v>
      </c>
      <c r="YP7" s="216">
        <v>2019</v>
      </c>
      <c r="YQ7" s="216">
        <v>2020</v>
      </c>
      <c r="YR7" s="216">
        <v>2021</v>
      </c>
      <c r="YS7" s="216">
        <v>2022</v>
      </c>
      <c r="YT7" s="216">
        <v>2023</v>
      </c>
      <c r="YU7" s="216">
        <v>2024</v>
      </c>
      <c r="YV7" s="216">
        <v>2025</v>
      </c>
      <c r="YW7" s="216">
        <v>2026</v>
      </c>
      <c r="YX7" s="216">
        <v>2027</v>
      </c>
      <c r="YY7" s="216">
        <v>2028</v>
      </c>
      <c r="YZ7" s="216">
        <v>2029</v>
      </c>
      <c r="ZA7" s="216">
        <v>2030</v>
      </c>
      <c r="ZB7" s="216">
        <v>2031</v>
      </c>
      <c r="ZC7" s="216">
        <v>2032</v>
      </c>
      <c r="ZD7" s="216">
        <v>2033</v>
      </c>
      <c r="ZE7" s="216">
        <v>2034</v>
      </c>
      <c r="ZF7" s="216">
        <v>2035</v>
      </c>
      <c r="ZG7" s="216">
        <v>2036</v>
      </c>
      <c r="ZH7" s="216">
        <v>2037</v>
      </c>
      <c r="ZI7" s="216">
        <v>2038</v>
      </c>
      <c r="ZJ7" s="216">
        <v>2039</v>
      </c>
      <c r="ZK7" s="216">
        <v>2040</v>
      </c>
      <c r="ZL7" s="216">
        <v>2015</v>
      </c>
      <c r="ZM7" s="216">
        <v>2016</v>
      </c>
      <c r="ZN7" s="216">
        <v>2017</v>
      </c>
      <c r="ZO7" s="216">
        <v>2018</v>
      </c>
      <c r="ZP7" s="216">
        <v>2019</v>
      </c>
      <c r="ZQ7" s="216">
        <v>2020</v>
      </c>
      <c r="ZR7" s="216">
        <v>2021</v>
      </c>
      <c r="ZS7" s="216">
        <v>2022</v>
      </c>
      <c r="ZT7" s="216">
        <v>2023</v>
      </c>
      <c r="ZU7" s="216">
        <v>2024</v>
      </c>
      <c r="ZV7" s="216">
        <v>2025</v>
      </c>
      <c r="ZW7" s="216">
        <v>2026</v>
      </c>
      <c r="ZX7" s="216">
        <v>2027</v>
      </c>
      <c r="ZY7" s="216">
        <v>2028</v>
      </c>
      <c r="ZZ7" s="216">
        <v>2029</v>
      </c>
      <c r="AAA7" s="216">
        <v>2030</v>
      </c>
      <c r="AAB7" s="216">
        <v>2031</v>
      </c>
      <c r="AAC7" s="216">
        <v>2032</v>
      </c>
      <c r="AAD7" s="216">
        <v>2033</v>
      </c>
      <c r="AAE7" s="216">
        <v>2034</v>
      </c>
      <c r="AAF7" s="216">
        <v>2035</v>
      </c>
      <c r="AAG7" s="216">
        <v>2036</v>
      </c>
      <c r="AAH7" s="216">
        <v>2037</v>
      </c>
      <c r="AAI7" s="216">
        <v>2038</v>
      </c>
      <c r="AAJ7" s="216">
        <v>2039</v>
      </c>
      <c r="AAK7" s="216">
        <v>2040</v>
      </c>
      <c r="AAL7" s="216">
        <v>2015</v>
      </c>
      <c r="AAM7" s="216">
        <v>2016</v>
      </c>
      <c r="AAN7" s="216">
        <v>2017</v>
      </c>
      <c r="AAO7" s="216">
        <v>2018</v>
      </c>
      <c r="AAP7" s="216">
        <v>2019</v>
      </c>
      <c r="AAQ7" s="216">
        <v>2020</v>
      </c>
      <c r="AAR7" s="216">
        <v>2021</v>
      </c>
      <c r="AAS7" s="216">
        <v>2022</v>
      </c>
      <c r="AAT7" s="216">
        <v>2023</v>
      </c>
      <c r="AAU7" s="216">
        <v>2024</v>
      </c>
      <c r="AAV7" s="216">
        <v>2025</v>
      </c>
      <c r="AAW7" s="216">
        <v>2026</v>
      </c>
      <c r="AAX7" s="216">
        <v>2027</v>
      </c>
      <c r="AAY7" s="216">
        <v>2028</v>
      </c>
      <c r="AAZ7" s="216">
        <v>2029</v>
      </c>
      <c r="ABA7" s="216">
        <v>2030</v>
      </c>
      <c r="ABB7" s="216">
        <v>2031</v>
      </c>
      <c r="ABC7" s="216">
        <v>2032</v>
      </c>
      <c r="ABD7" s="216">
        <v>2033</v>
      </c>
      <c r="ABE7" s="216">
        <v>2034</v>
      </c>
      <c r="ABF7" s="216">
        <v>2035</v>
      </c>
      <c r="ABG7" s="216">
        <v>2036</v>
      </c>
      <c r="ABH7" s="216">
        <v>2037</v>
      </c>
      <c r="ABI7" s="216">
        <v>2038</v>
      </c>
      <c r="ABJ7" s="216">
        <v>2039</v>
      </c>
      <c r="ABK7" s="216">
        <v>2040</v>
      </c>
      <c r="ABL7" s="216">
        <v>2015</v>
      </c>
      <c r="ABM7" s="216">
        <v>2016</v>
      </c>
      <c r="ABN7" s="216">
        <v>2017</v>
      </c>
      <c r="ABO7" s="216">
        <v>2018</v>
      </c>
      <c r="ABP7" s="216">
        <v>2019</v>
      </c>
      <c r="ABQ7" s="216">
        <v>2020</v>
      </c>
      <c r="ABR7" s="216">
        <v>2021</v>
      </c>
      <c r="ABS7" s="216">
        <v>2022</v>
      </c>
      <c r="ABT7" s="216">
        <v>2023</v>
      </c>
      <c r="ABU7" s="216">
        <v>2024</v>
      </c>
      <c r="ABV7" s="216">
        <v>2025</v>
      </c>
      <c r="ABW7" s="216">
        <v>2026</v>
      </c>
      <c r="ABX7" s="216">
        <v>2027</v>
      </c>
      <c r="ABY7" s="216">
        <v>2028</v>
      </c>
      <c r="ABZ7" s="216">
        <v>2029</v>
      </c>
      <c r="ACA7" s="216">
        <v>2030</v>
      </c>
      <c r="ACB7" s="216">
        <v>2031</v>
      </c>
      <c r="ACC7" s="216">
        <v>2032</v>
      </c>
      <c r="ACD7" s="216">
        <v>2033</v>
      </c>
      <c r="ACE7" s="216">
        <v>2034</v>
      </c>
      <c r="ACF7" s="216">
        <v>2035</v>
      </c>
      <c r="ACG7" s="216">
        <v>2036</v>
      </c>
      <c r="ACH7" s="216">
        <v>2037</v>
      </c>
      <c r="ACI7" s="216">
        <v>2038</v>
      </c>
      <c r="ACJ7" s="216">
        <v>2039</v>
      </c>
      <c r="ACK7" s="216">
        <v>2040</v>
      </c>
      <c r="ACL7" s="216">
        <v>2015</v>
      </c>
      <c r="ACM7" s="216">
        <v>2016</v>
      </c>
      <c r="ACN7" s="216">
        <v>2017</v>
      </c>
      <c r="ACO7" s="216">
        <v>2018</v>
      </c>
      <c r="ACP7" s="216">
        <v>2019</v>
      </c>
      <c r="ACQ7" s="216">
        <v>2020</v>
      </c>
      <c r="ACR7" s="216">
        <v>2021</v>
      </c>
      <c r="ACS7" s="216">
        <v>2022</v>
      </c>
      <c r="ACT7" s="216">
        <v>2023</v>
      </c>
      <c r="ACU7" s="216">
        <v>2024</v>
      </c>
      <c r="ACV7" s="216">
        <v>2025</v>
      </c>
      <c r="ACW7" s="216">
        <v>2026</v>
      </c>
      <c r="ACX7" s="216">
        <v>2027</v>
      </c>
      <c r="ACY7" s="216">
        <v>2028</v>
      </c>
      <c r="ACZ7" s="216">
        <v>2029</v>
      </c>
      <c r="ADA7" s="216">
        <v>2030</v>
      </c>
      <c r="ADB7" s="216">
        <v>2031</v>
      </c>
      <c r="ADC7" s="216">
        <v>2032</v>
      </c>
      <c r="ADD7" s="216">
        <v>2033</v>
      </c>
      <c r="ADE7" s="216">
        <v>2034</v>
      </c>
      <c r="ADF7" s="216">
        <v>2035</v>
      </c>
      <c r="ADG7" s="216">
        <v>2036</v>
      </c>
      <c r="ADH7" s="216">
        <v>2037</v>
      </c>
      <c r="ADI7" s="216">
        <v>2038</v>
      </c>
      <c r="ADJ7" s="216">
        <v>2039</v>
      </c>
      <c r="ADK7" s="216">
        <v>2040</v>
      </c>
      <c r="ADL7" s="216">
        <v>2015</v>
      </c>
      <c r="ADM7" s="216">
        <v>2016</v>
      </c>
      <c r="ADN7" s="216">
        <v>2017</v>
      </c>
      <c r="ADO7" s="216">
        <v>2018</v>
      </c>
      <c r="ADP7" s="216">
        <v>2019</v>
      </c>
      <c r="ADQ7" s="216">
        <v>2020</v>
      </c>
      <c r="ADR7" s="216">
        <v>2021</v>
      </c>
      <c r="ADS7" s="216">
        <v>2022</v>
      </c>
      <c r="ADT7" s="216">
        <v>2023</v>
      </c>
      <c r="ADU7" s="216">
        <v>2024</v>
      </c>
      <c r="ADV7" s="216">
        <v>2025</v>
      </c>
      <c r="ADW7" s="216">
        <v>2026</v>
      </c>
      <c r="ADX7" s="216">
        <v>2027</v>
      </c>
      <c r="ADY7" s="216">
        <v>2028</v>
      </c>
      <c r="ADZ7" s="216">
        <v>2029</v>
      </c>
      <c r="AEA7" s="216">
        <v>2030</v>
      </c>
      <c r="AEB7" s="216">
        <v>2031</v>
      </c>
      <c r="AEC7" s="216">
        <v>2032</v>
      </c>
      <c r="AED7" s="216">
        <v>2033</v>
      </c>
      <c r="AEE7" s="216">
        <v>2034</v>
      </c>
      <c r="AEF7" s="216">
        <v>2035</v>
      </c>
      <c r="AEG7" s="216">
        <v>2036</v>
      </c>
      <c r="AEH7" s="216">
        <v>2037</v>
      </c>
      <c r="AEI7" s="216">
        <v>2038</v>
      </c>
      <c r="AEJ7" s="216">
        <v>2039</v>
      </c>
      <c r="AEK7" s="216">
        <v>2040</v>
      </c>
      <c r="AEL7" s="216">
        <v>2015</v>
      </c>
      <c r="AEM7" s="216">
        <v>2016</v>
      </c>
      <c r="AEN7" s="216">
        <v>2017</v>
      </c>
      <c r="AEO7" s="216">
        <v>2018</v>
      </c>
      <c r="AEP7" s="216">
        <v>2019</v>
      </c>
      <c r="AEQ7" s="216">
        <v>2020</v>
      </c>
      <c r="AER7" s="216">
        <v>2021</v>
      </c>
      <c r="AES7" s="216">
        <v>2022</v>
      </c>
      <c r="AET7" s="216">
        <v>2023</v>
      </c>
      <c r="AEU7" s="216">
        <v>2024</v>
      </c>
      <c r="AEV7" s="216">
        <v>2025</v>
      </c>
      <c r="AEW7" s="216">
        <v>2026</v>
      </c>
      <c r="AEX7" s="216">
        <v>2027</v>
      </c>
      <c r="AEY7" s="216">
        <v>2028</v>
      </c>
      <c r="AEZ7" s="216">
        <v>2029</v>
      </c>
      <c r="AFA7" s="216">
        <v>2030</v>
      </c>
      <c r="AFB7" s="216">
        <v>2031</v>
      </c>
      <c r="AFC7" s="216">
        <v>2032</v>
      </c>
      <c r="AFD7" s="216">
        <v>2033</v>
      </c>
      <c r="AFE7" s="216">
        <v>2034</v>
      </c>
      <c r="AFF7" s="216">
        <v>2035</v>
      </c>
      <c r="AFG7" s="216">
        <v>2036</v>
      </c>
      <c r="AFH7" s="216">
        <v>2037</v>
      </c>
      <c r="AFI7" s="216">
        <v>2038</v>
      </c>
      <c r="AFJ7" s="216">
        <v>2039</v>
      </c>
      <c r="AFK7" s="216">
        <v>2040</v>
      </c>
      <c r="AFL7" s="216">
        <v>2015</v>
      </c>
      <c r="AFM7" s="216">
        <v>2016</v>
      </c>
      <c r="AFN7" s="216">
        <v>2017</v>
      </c>
      <c r="AFO7" s="216">
        <v>2018</v>
      </c>
      <c r="AFP7" s="216">
        <v>2019</v>
      </c>
      <c r="AFQ7" s="216">
        <v>2020</v>
      </c>
      <c r="AFR7" s="216">
        <v>2021</v>
      </c>
      <c r="AFS7" s="216">
        <v>2022</v>
      </c>
      <c r="AFT7" s="216">
        <v>2023</v>
      </c>
      <c r="AFU7" s="216">
        <v>2024</v>
      </c>
      <c r="AFV7" s="216">
        <v>2025</v>
      </c>
      <c r="AFW7" s="216">
        <v>2026</v>
      </c>
      <c r="AFX7" s="216">
        <v>2027</v>
      </c>
      <c r="AFY7" s="216">
        <v>2028</v>
      </c>
      <c r="AFZ7" s="216">
        <v>2029</v>
      </c>
      <c r="AGA7" s="216">
        <v>2030</v>
      </c>
      <c r="AGB7" s="216">
        <v>2031</v>
      </c>
      <c r="AGC7" s="216">
        <v>2032</v>
      </c>
      <c r="AGD7" s="216">
        <v>2033</v>
      </c>
      <c r="AGE7" s="216">
        <v>2034</v>
      </c>
      <c r="AGF7" s="216">
        <v>2035</v>
      </c>
      <c r="AGG7" s="216">
        <v>2036</v>
      </c>
      <c r="AGH7" s="216">
        <v>2037</v>
      </c>
      <c r="AGI7" s="216">
        <v>2038</v>
      </c>
      <c r="AGJ7" s="216">
        <v>2039</v>
      </c>
      <c r="AGK7" s="216">
        <v>2040</v>
      </c>
      <c r="AGL7" s="216">
        <v>2015</v>
      </c>
      <c r="AGM7" s="216">
        <v>2016</v>
      </c>
      <c r="AGN7" s="216">
        <v>2017</v>
      </c>
      <c r="AGO7" s="216">
        <v>2018</v>
      </c>
      <c r="AGP7" s="216">
        <v>2019</v>
      </c>
      <c r="AGQ7" s="216">
        <v>2020</v>
      </c>
      <c r="AGR7" s="216">
        <v>2021</v>
      </c>
      <c r="AGS7" s="216">
        <v>2022</v>
      </c>
      <c r="AGT7" s="216">
        <v>2023</v>
      </c>
      <c r="AGU7" s="216">
        <v>2024</v>
      </c>
      <c r="AGV7" s="216">
        <v>2025</v>
      </c>
      <c r="AGW7" s="216">
        <v>2026</v>
      </c>
      <c r="AGX7" s="216">
        <v>2027</v>
      </c>
      <c r="AGY7" s="216">
        <v>2028</v>
      </c>
      <c r="AGZ7" s="216">
        <v>2029</v>
      </c>
      <c r="AHA7" s="216">
        <v>2030</v>
      </c>
      <c r="AHB7" s="216">
        <v>2031</v>
      </c>
      <c r="AHC7" s="216">
        <v>2032</v>
      </c>
      <c r="AHD7" s="216">
        <v>2033</v>
      </c>
      <c r="AHE7" s="216">
        <v>2034</v>
      </c>
      <c r="AHF7" s="216">
        <v>2035</v>
      </c>
      <c r="AHG7" s="216">
        <v>2036</v>
      </c>
      <c r="AHH7" s="216">
        <v>2037</v>
      </c>
      <c r="AHI7" s="216">
        <v>2038</v>
      </c>
      <c r="AHJ7" s="216">
        <v>2039</v>
      </c>
      <c r="AHK7" s="216">
        <v>2040</v>
      </c>
      <c r="AHL7" s="216">
        <v>2015</v>
      </c>
      <c r="AHM7" s="216">
        <v>2016</v>
      </c>
      <c r="AHN7" s="216">
        <v>2017</v>
      </c>
      <c r="AHO7" s="216">
        <v>2018</v>
      </c>
      <c r="AHP7" s="216">
        <v>2019</v>
      </c>
      <c r="AHQ7" s="216">
        <v>2020</v>
      </c>
      <c r="AHR7" s="216">
        <v>2021</v>
      </c>
      <c r="AHS7" s="216">
        <v>2022</v>
      </c>
      <c r="AHT7" s="216">
        <v>2023</v>
      </c>
      <c r="AHU7" s="216">
        <v>2024</v>
      </c>
      <c r="AHV7" s="216">
        <v>2025</v>
      </c>
      <c r="AHW7" s="216">
        <v>2026</v>
      </c>
      <c r="AHX7" s="216">
        <v>2027</v>
      </c>
      <c r="AHY7" s="216">
        <v>2028</v>
      </c>
      <c r="AHZ7" s="216">
        <v>2029</v>
      </c>
      <c r="AIA7" s="216">
        <v>2030</v>
      </c>
      <c r="AIB7" s="216">
        <v>2031</v>
      </c>
      <c r="AIC7" s="216">
        <v>2032</v>
      </c>
      <c r="AID7" s="216">
        <v>2033</v>
      </c>
      <c r="AIE7" s="216">
        <v>2034</v>
      </c>
      <c r="AIF7" s="216">
        <v>2035</v>
      </c>
      <c r="AIG7" s="216">
        <v>2036</v>
      </c>
      <c r="AIH7" s="216">
        <v>2037</v>
      </c>
      <c r="AII7" s="216">
        <v>2038</v>
      </c>
      <c r="AIJ7" s="216">
        <v>2039</v>
      </c>
      <c r="AIK7" s="216">
        <v>2040</v>
      </c>
      <c r="AIL7" s="216">
        <v>2015</v>
      </c>
      <c r="AIM7" s="216">
        <v>2016</v>
      </c>
      <c r="AIN7" s="216">
        <v>2017</v>
      </c>
      <c r="AIO7" s="216">
        <v>2018</v>
      </c>
      <c r="AIP7" s="216">
        <v>2019</v>
      </c>
      <c r="AIQ7" s="216">
        <v>2020</v>
      </c>
      <c r="AIR7" s="216">
        <v>2021</v>
      </c>
      <c r="AIS7" s="216">
        <v>2022</v>
      </c>
      <c r="AIT7" s="216">
        <v>2023</v>
      </c>
      <c r="AIU7" s="216">
        <v>2024</v>
      </c>
      <c r="AIV7" s="216">
        <v>2025</v>
      </c>
      <c r="AIW7" s="216">
        <v>2026</v>
      </c>
      <c r="AIX7" s="216">
        <v>2027</v>
      </c>
      <c r="AIY7" s="216">
        <v>2028</v>
      </c>
      <c r="AIZ7" s="216">
        <v>2029</v>
      </c>
      <c r="AJA7" s="216">
        <v>2030</v>
      </c>
      <c r="AJB7" s="216">
        <v>2031</v>
      </c>
      <c r="AJC7" s="216">
        <v>2032</v>
      </c>
      <c r="AJD7" s="216">
        <v>2033</v>
      </c>
      <c r="AJE7" s="216">
        <v>2034</v>
      </c>
      <c r="AJF7" s="216">
        <v>2035</v>
      </c>
      <c r="AJG7" s="216">
        <v>2036</v>
      </c>
      <c r="AJH7" s="216">
        <v>2037</v>
      </c>
      <c r="AJI7" s="216">
        <v>2038</v>
      </c>
      <c r="AJJ7" s="216">
        <v>2039</v>
      </c>
      <c r="AJK7" s="216">
        <v>2040</v>
      </c>
      <c r="AJL7" s="216">
        <v>2015</v>
      </c>
      <c r="AJM7" s="216">
        <v>2016</v>
      </c>
      <c r="AJN7" s="216">
        <v>2017</v>
      </c>
      <c r="AJO7" s="216">
        <v>2018</v>
      </c>
      <c r="AJP7" s="216">
        <v>2019</v>
      </c>
      <c r="AJQ7" s="216">
        <v>2020</v>
      </c>
      <c r="AJR7" s="216">
        <v>2021</v>
      </c>
      <c r="AJS7" s="216">
        <v>2022</v>
      </c>
      <c r="AJT7" s="216">
        <v>2023</v>
      </c>
      <c r="AJU7" s="216">
        <v>2024</v>
      </c>
      <c r="AJV7" s="216">
        <v>2025</v>
      </c>
      <c r="AJW7" s="216">
        <v>2026</v>
      </c>
      <c r="AJX7" s="216">
        <v>2027</v>
      </c>
      <c r="AJY7" s="216">
        <v>2028</v>
      </c>
      <c r="AJZ7" s="216">
        <v>2029</v>
      </c>
      <c r="AKA7" s="216">
        <v>2030</v>
      </c>
      <c r="AKB7" s="216">
        <v>2031</v>
      </c>
      <c r="AKC7" s="216">
        <v>2032</v>
      </c>
      <c r="AKD7" s="216">
        <v>2033</v>
      </c>
      <c r="AKE7" s="216">
        <v>2034</v>
      </c>
      <c r="AKF7" s="216">
        <v>2035</v>
      </c>
      <c r="AKG7" s="216">
        <v>2036</v>
      </c>
      <c r="AKH7" s="216">
        <v>2037</v>
      </c>
      <c r="AKI7" s="216">
        <v>2038</v>
      </c>
      <c r="AKJ7" s="216">
        <v>2039</v>
      </c>
      <c r="AKK7" s="216">
        <v>2040</v>
      </c>
      <c r="AKL7" s="216">
        <v>2015</v>
      </c>
      <c r="AKM7" s="216">
        <v>2016</v>
      </c>
      <c r="AKN7" s="216">
        <v>2017</v>
      </c>
      <c r="AKO7" s="216">
        <v>2018</v>
      </c>
      <c r="AKP7" s="216">
        <v>2019</v>
      </c>
      <c r="AKQ7" s="216">
        <v>2020</v>
      </c>
      <c r="AKR7" s="216">
        <v>2021</v>
      </c>
      <c r="AKS7" s="216">
        <v>2022</v>
      </c>
      <c r="AKT7" s="216">
        <v>2023</v>
      </c>
      <c r="AKU7" s="216">
        <v>2024</v>
      </c>
      <c r="AKV7" s="216">
        <v>2025</v>
      </c>
      <c r="AKW7" s="216">
        <v>2026</v>
      </c>
      <c r="AKX7" s="216">
        <v>2027</v>
      </c>
      <c r="AKY7" s="216">
        <v>2028</v>
      </c>
      <c r="AKZ7" s="216">
        <v>2029</v>
      </c>
      <c r="ALA7" s="216">
        <v>2030</v>
      </c>
      <c r="ALB7" s="216">
        <v>2031</v>
      </c>
      <c r="ALC7" s="216">
        <v>2032</v>
      </c>
      <c r="ALD7" s="216">
        <v>2033</v>
      </c>
      <c r="ALE7" s="216">
        <v>2034</v>
      </c>
      <c r="ALF7" s="216">
        <v>2035</v>
      </c>
      <c r="ALG7" s="216">
        <v>2036</v>
      </c>
      <c r="ALH7" s="216">
        <v>2037</v>
      </c>
      <c r="ALI7" s="216">
        <v>2038</v>
      </c>
      <c r="ALJ7" s="216">
        <v>2039</v>
      </c>
      <c r="ALK7" s="216">
        <v>2040</v>
      </c>
      <c r="ALL7" s="216">
        <v>2015</v>
      </c>
      <c r="ALM7" s="216">
        <v>2016</v>
      </c>
      <c r="ALN7" s="216">
        <v>2017</v>
      </c>
      <c r="ALO7" s="216">
        <v>2018</v>
      </c>
      <c r="ALP7" s="216">
        <v>2019</v>
      </c>
      <c r="ALQ7" s="216">
        <v>2020</v>
      </c>
      <c r="ALR7" s="216">
        <v>2021</v>
      </c>
      <c r="ALS7" s="216">
        <v>2022</v>
      </c>
      <c r="ALT7" s="216">
        <v>2023</v>
      </c>
      <c r="ALU7" s="216">
        <v>2024</v>
      </c>
      <c r="ALV7" s="216">
        <v>2025</v>
      </c>
      <c r="ALW7" s="216">
        <v>2026</v>
      </c>
      <c r="ALX7" s="216">
        <v>2027</v>
      </c>
      <c r="ALY7" s="216">
        <v>2028</v>
      </c>
      <c r="ALZ7" s="216">
        <v>2029</v>
      </c>
      <c r="AMA7" s="216">
        <v>2030</v>
      </c>
      <c r="AMB7" s="216">
        <v>2031</v>
      </c>
      <c r="AMC7" s="216">
        <v>2032</v>
      </c>
      <c r="AMD7" s="216">
        <v>2033</v>
      </c>
      <c r="AME7" s="216">
        <v>2034</v>
      </c>
      <c r="AMF7" s="216">
        <v>2035</v>
      </c>
      <c r="AMG7" s="216">
        <v>2036</v>
      </c>
      <c r="AMH7" s="216">
        <v>2037</v>
      </c>
      <c r="AMI7" s="216">
        <v>2038</v>
      </c>
      <c r="AMJ7" s="216">
        <v>2039</v>
      </c>
      <c r="AMK7" s="216">
        <v>2040</v>
      </c>
      <c r="AML7" s="216">
        <v>2015</v>
      </c>
      <c r="AMM7" s="216">
        <v>2016</v>
      </c>
      <c r="AMN7" s="216">
        <v>2017</v>
      </c>
      <c r="AMO7" s="216">
        <v>2018</v>
      </c>
      <c r="AMP7" s="216">
        <v>2019</v>
      </c>
      <c r="AMQ7" s="216">
        <v>2020</v>
      </c>
      <c r="AMR7" s="216">
        <v>2021</v>
      </c>
      <c r="AMS7" s="216">
        <v>2022</v>
      </c>
      <c r="AMT7" s="216">
        <v>2023</v>
      </c>
      <c r="AMU7" s="216">
        <v>2024</v>
      </c>
      <c r="AMV7" s="216">
        <v>2025</v>
      </c>
      <c r="AMW7" s="216">
        <v>2026</v>
      </c>
      <c r="AMX7" s="216">
        <v>2027</v>
      </c>
      <c r="AMY7" s="216">
        <v>2028</v>
      </c>
      <c r="AMZ7" s="216">
        <v>2029</v>
      </c>
      <c r="ANA7" s="216">
        <v>2030</v>
      </c>
      <c r="ANB7" s="216">
        <v>2031</v>
      </c>
      <c r="ANC7" s="216">
        <v>2032</v>
      </c>
      <c r="AND7" s="216">
        <v>2033</v>
      </c>
      <c r="ANE7" s="216">
        <v>2034</v>
      </c>
      <c r="ANF7" s="216">
        <v>2035</v>
      </c>
      <c r="ANG7" s="216">
        <v>2036</v>
      </c>
      <c r="ANH7" s="216">
        <v>2037</v>
      </c>
      <c r="ANI7" s="216">
        <v>2038</v>
      </c>
      <c r="ANJ7" s="216">
        <v>2039</v>
      </c>
      <c r="ANK7" s="216">
        <v>2040</v>
      </c>
      <c r="ANL7" s="216">
        <v>2015</v>
      </c>
      <c r="ANM7" s="216">
        <v>2016</v>
      </c>
      <c r="ANN7" s="216">
        <v>2017</v>
      </c>
      <c r="ANO7" s="216">
        <v>2018</v>
      </c>
      <c r="ANP7" s="216">
        <v>2019</v>
      </c>
      <c r="ANQ7" s="216">
        <v>2020</v>
      </c>
      <c r="ANR7" s="216">
        <v>2021</v>
      </c>
      <c r="ANS7" s="216">
        <v>2022</v>
      </c>
      <c r="ANT7" s="216">
        <v>2023</v>
      </c>
      <c r="ANU7" s="216">
        <v>2024</v>
      </c>
      <c r="ANV7" s="216">
        <v>2025</v>
      </c>
      <c r="ANW7" s="216">
        <v>2026</v>
      </c>
      <c r="ANX7" s="216">
        <v>2027</v>
      </c>
      <c r="ANY7" s="216">
        <v>2028</v>
      </c>
      <c r="ANZ7" s="216">
        <v>2029</v>
      </c>
      <c r="AOA7" s="216">
        <v>2030</v>
      </c>
      <c r="AOB7" s="216">
        <v>2031</v>
      </c>
      <c r="AOC7" s="216">
        <v>2032</v>
      </c>
      <c r="AOD7" s="216">
        <v>2033</v>
      </c>
      <c r="AOE7" s="216">
        <v>2034</v>
      </c>
      <c r="AOF7" s="216">
        <v>2035</v>
      </c>
      <c r="AOG7" s="216">
        <v>2036</v>
      </c>
      <c r="AOH7" s="216">
        <v>2037</v>
      </c>
      <c r="AOI7" s="216">
        <v>2038</v>
      </c>
      <c r="AOJ7" s="216">
        <v>2039</v>
      </c>
      <c r="AOK7" s="216">
        <v>2040</v>
      </c>
      <c r="AOL7" s="216">
        <v>2015</v>
      </c>
      <c r="AOM7" s="217">
        <v>2015</v>
      </c>
      <c r="AON7" s="217">
        <v>2016</v>
      </c>
      <c r="AOO7" s="217">
        <v>2017</v>
      </c>
      <c r="AOP7" s="217">
        <v>2018</v>
      </c>
      <c r="AOQ7" s="217">
        <v>2019</v>
      </c>
      <c r="AOR7" s="217">
        <v>2020</v>
      </c>
      <c r="AOS7" s="217">
        <v>2021</v>
      </c>
      <c r="AOT7" s="217">
        <v>2022</v>
      </c>
      <c r="AOU7" s="217">
        <v>2023</v>
      </c>
      <c r="AOV7" s="217">
        <v>2024</v>
      </c>
      <c r="AOW7" s="217">
        <v>2025</v>
      </c>
      <c r="AOX7" s="217">
        <v>2026</v>
      </c>
      <c r="AOY7" s="217">
        <v>2027</v>
      </c>
      <c r="AOZ7" s="217">
        <v>2028</v>
      </c>
      <c r="APA7" s="217">
        <v>2029</v>
      </c>
      <c r="APB7" s="217">
        <v>2030</v>
      </c>
      <c r="APC7" s="217">
        <v>2031</v>
      </c>
      <c r="APD7" s="217">
        <v>2032</v>
      </c>
      <c r="APE7" s="217">
        <v>2033</v>
      </c>
      <c r="APF7" s="217">
        <v>2034</v>
      </c>
      <c r="APG7" s="217">
        <v>2035</v>
      </c>
      <c r="APH7" s="217">
        <v>2036</v>
      </c>
      <c r="API7" s="217">
        <v>2037</v>
      </c>
      <c r="APJ7" s="217">
        <v>2038</v>
      </c>
      <c r="APK7" s="217">
        <v>2039</v>
      </c>
      <c r="APL7" s="217">
        <v>2040</v>
      </c>
      <c r="APM7" s="217">
        <v>2015</v>
      </c>
      <c r="APN7" s="217">
        <v>2016</v>
      </c>
      <c r="APO7" s="217">
        <v>2017</v>
      </c>
      <c r="APP7" s="217">
        <v>2018</v>
      </c>
      <c r="APQ7" s="217">
        <v>2019</v>
      </c>
      <c r="APR7" s="217">
        <v>2020</v>
      </c>
      <c r="APS7" s="217">
        <v>2021</v>
      </c>
      <c r="APT7" s="217">
        <v>2022</v>
      </c>
      <c r="APU7" s="217">
        <v>2023</v>
      </c>
      <c r="APV7" s="217">
        <v>2024</v>
      </c>
      <c r="APW7" s="217">
        <v>2025</v>
      </c>
      <c r="APX7" s="217">
        <v>2026</v>
      </c>
      <c r="APY7" s="217">
        <v>2027</v>
      </c>
      <c r="APZ7" s="217">
        <v>2028</v>
      </c>
      <c r="AQA7" s="217">
        <v>2029</v>
      </c>
      <c r="AQB7" s="217">
        <v>2030</v>
      </c>
      <c r="AQC7" s="217">
        <v>2031</v>
      </c>
      <c r="AQD7" s="217">
        <v>2032</v>
      </c>
      <c r="AQE7" s="217">
        <v>2033</v>
      </c>
      <c r="AQF7" s="217">
        <v>2034</v>
      </c>
      <c r="AQG7" s="217">
        <v>2035</v>
      </c>
      <c r="AQH7" s="217">
        <v>2036</v>
      </c>
      <c r="AQI7" s="217">
        <v>2037</v>
      </c>
      <c r="AQJ7" s="217">
        <v>2038</v>
      </c>
      <c r="AQK7" s="217">
        <v>2039</v>
      </c>
      <c r="AQL7" s="217">
        <v>2040</v>
      </c>
      <c r="AQM7" s="217">
        <v>2015</v>
      </c>
      <c r="AQN7" s="217">
        <v>2015</v>
      </c>
      <c r="AQO7" s="217">
        <v>2016</v>
      </c>
      <c r="AQP7" s="217">
        <v>2017</v>
      </c>
      <c r="AQQ7" s="217">
        <v>2018</v>
      </c>
      <c r="AQR7" s="217">
        <v>2019</v>
      </c>
      <c r="AQS7" s="217">
        <v>2020</v>
      </c>
      <c r="AQT7" s="217">
        <v>2021</v>
      </c>
      <c r="AQU7" s="217">
        <v>2022</v>
      </c>
      <c r="AQV7" s="217">
        <v>2023</v>
      </c>
      <c r="AQW7" s="217">
        <v>2024</v>
      </c>
      <c r="AQX7" s="217">
        <v>2025</v>
      </c>
      <c r="AQY7" s="217">
        <v>2026</v>
      </c>
      <c r="AQZ7" s="217">
        <v>2027</v>
      </c>
      <c r="ARA7" s="217">
        <v>2028</v>
      </c>
      <c r="ARB7" s="217">
        <v>2029</v>
      </c>
      <c r="ARC7" s="217">
        <v>2030</v>
      </c>
      <c r="ARD7" s="217">
        <v>2031</v>
      </c>
      <c r="ARE7" s="217">
        <v>2032</v>
      </c>
      <c r="ARF7" s="217">
        <v>2033</v>
      </c>
      <c r="ARG7" s="217">
        <v>2034</v>
      </c>
      <c r="ARH7" s="217">
        <v>2035</v>
      </c>
      <c r="ARI7" s="217">
        <v>2036</v>
      </c>
      <c r="ARJ7" s="217">
        <v>2037</v>
      </c>
      <c r="ARK7" s="217">
        <v>2038</v>
      </c>
      <c r="ARL7" s="217">
        <v>2039</v>
      </c>
      <c r="ARM7" s="217">
        <v>2040</v>
      </c>
      <c r="ARN7" s="217">
        <v>2015</v>
      </c>
      <c r="ARO7" s="217">
        <v>2016</v>
      </c>
      <c r="ARP7" s="217">
        <v>2017</v>
      </c>
      <c r="ARQ7" s="217">
        <v>2018</v>
      </c>
      <c r="ARR7" s="217">
        <v>2019</v>
      </c>
      <c r="ARS7" s="217">
        <v>2020</v>
      </c>
      <c r="ART7" s="217">
        <v>2021</v>
      </c>
      <c r="ARU7" s="217">
        <v>2022</v>
      </c>
      <c r="ARV7" s="217">
        <v>2023</v>
      </c>
      <c r="ARW7" s="217">
        <v>2024</v>
      </c>
      <c r="ARX7" s="217">
        <v>2025</v>
      </c>
      <c r="ARY7" s="217">
        <v>2026</v>
      </c>
      <c r="ARZ7" s="217">
        <v>2027</v>
      </c>
      <c r="ASA7" s="217">
        <v>2028</v>
      </c>
      <c r="ASB7" s="217">
        <v>2029</v>
      </c>
      <c r="ASC7" s="217">
        <v>2030</v>
      </c>
      <c r="ASD7" s="217">
        <v>2031</v>
      </c>
      <c r="ASE7" s="217">
        <v>2032</v>
      </c>
      <c r="ASF7" s="217">
        <v>2033</v>
      </c>
      <c r="ASG7" s="217">
        <v>2034</v>
      </c>
      <c r="ASH7" s="217">
        <v>2035</v>
      </c>
      <c r="ASI7" s="217">
        <v>2036</v>
      </c>
      <c r="ASJ7" s="217">
        <v>2037</v>
      </c>
      <c r="ASK7" s="217">
        <v>2038</v>
      </c>
      <c r="ASL7" s="217">
        <v>2039</v>
      </c>
      <c r="ASM7" s="217">
        <v>2040</v>
      </c>
      <c r="ASN7" s="216" t="s">
        <v>4139</v>
      </c>
      <c r="ASO7" s="217">
        <v>2015</v>
      </c>
      <c r="ASP7" s="217">
        <v>2016</v>
      </c>
      <c r="ASQ7" s="217">
        <v>2017</v>
      </c>
      <c r="ASR7" s="217">
        <v>2018</v>
      </c>
      <c r="ASS7" s="217">
        <v>2019</v>
      </c>
      <c r="AST7" s="217">
        <v>2020</v>
      </c>
      <c r="ASU7" s="217">
        <v>2021</v>
      </c>
      <c r="ASV7" s="217">
        <v>2022</v>
      </c>
      <c r="ASW7" s="217">
        <v>2023</v>
      </c>
      <c r="ASX7" s="217">
        <v>2024</v>
      </c>
      <c r="ASY7" s="217">
        <v>2025</v>
      </c>
      <c r="ASZ7" s="217">
        <v>2026</v>
      </c>
      <c r="ATA7" s="217">
        <v>2027</v>
      </c>
      <c r="ATB7" s="217">
        <v>2028</v>
      </c>
      <c r="ATC7" s="217">
        <v>2029</v>
      </c>
      <c r="ATD7" s="217">
        <v>2030</v>
      </c>
      <c r="ATE7" s="217">
        <v>2031</v>
      </c>
      <c r="ATF7" s="217">
        <v>2032</v>
      </c>
      <c r="ATG7" s="217">
        <v>2033</v>
      </c>
      <c r="ATH7" s="217">
        <v>2034</v>
      </c>
      <c r="ATI7" s="217">
        <v>2035</v>
      </c>
      <c r="ATJ7" s="217">
        <v>2036</v>
      </c>
      <c r="ATK7" s="217">
        <v>2037</v>
      </c>
      <c r="ATL7" s="217">
        <v>2038</v>
      </c>
      <c r="ATM7" s="217">
        <v>2039</v>
      </c>
      <c r="ATN7" s="217">
        <v>2040</v>
      </c>
      <c r="ATO7" s="217">
        <v>2015</v>
      </c>
      <c r="ATP7" s="217">
        <v>2016</v>
      </c>
      <c r="ATQ7" s="217">
        <v>2017</v>
      </c>
      <c r="ATR7" s="217">
        <v>2018</v>
      </c>
      <c r="ATS7" s="217">
        <v>2019</v>
      </c>
      <c r="ATT7" s="217">
        <v>2020</v>
      </c>
      <c r="ATU7" s="217">
        <v>2021</v>
      </c>
      <c r="ATV7" s="217">
        <v>2022</v>
      </c>
      <c r="ATW7" s="217">
        <v>2023</v>
      </c>
      <c r="ATX7" s="217">
        <v>2024</v>
      </c>
      <c r="ATY7" s="217">
        <v>2025</v>
      </c>
      <c r="ATZ7" s="217">
        <v>2026</v>
      </c>
      <c r="AUA7" s="217">
        <v>2027</v>
      </c>
      <c r="AUB7" s="217">
        <v>2028</v>
      </c>
      <c r="AUC7" s="217">
        <v>2029</v>
      </c>
      <c r="AUD7" s="217">
        <v>2030</v>
      </c>
      <c r="AUE7" s="217">
        <v>2031</v>
      </c>
      <c r="AUF7" s="217">
        <v>2032</v>
      </c>
      <c r="AUG7" s="217">
        <v>2033</v>
      </c>
      <c r="AUH7" s="217">
        <v>2034</v>
      </c>
      <c r="AUI7" s="217">
        <v>2035</v>
      </c>
      <c r="AUJ7" s="217">
        <v>2036</v>
      </c>
      <c r="AUK7" s="217">
        <v>2037</v>
      </c>
      <c r="AUL7" s="217">
        <v>2038</v>
      </c>
      <c r="AUM7" s="217">
        <v>2039</v>
      </c>
      <c r="AUN7" s="217">
        <v>2040</v>
      </c>
      <c r="AUO7" s="217" t="s">
        <v>4139</v>
      </c>
      <c r="AUP7" s="217">
        <v>2015</v>
      </c>
      <c r="AUQ7" s="217">
        <v>2016</v>
      </c>
      <c r="AUR7" s="217">
        <v>2017</v>
      </c>
      <c r="AUS7" s="217">
        <v>2018</v>
      </c>
      <c r="AUT7" s="217">
        <v>2019</v>
      </c>
      <c r="AUU7" s="217">
        <v>2020</v>
      </c>
      <c r="AUV7" s="217">
        <v>2021</v>
      </c>
      <c r="AUW7" s="217">
        <v>2022</v>
      </c>
      <c r="AUX7" s="217">
        <v>2023</v>
      </c>
      <c r="AUY7" s="217">
        <v>2024</v>
      </c>
      <c r="AUZ7" s="217">
        <v>2025</v>
      </c>
      <c r="AVA7" s="217">
        <v>2026</v>
      </c>
      <c r="AVB7" s="217">
        <v>2027</v>
      </c>
      <c r="AVC7" s="217">
        <v>2028</v>
      </c>
      <c r="AVD7" s="217">
        <v>2029</v>
      </c>
      <c r="AVE7" s="217">
        <v>2030</v>
      </c>
      <c r="AVF7" s="217">
        <v>2031</v>
      </c>
      <c r="AVG7" s="217">
        <v>2032</v>
      </c>
      <c r="AVH7" s="217">
        <v>2033</v>
      </c>
      <c r="AVI7" s="217">
        <v>2034</v>
      </c>
      <c r="AVJ7" s="217">
        <v>2035</v>
      </c>
      <c r="AVK7" s="217">
        <v>2036</v>
      </c>
      <c r="AVL7" s="217">
        <v>2037</v>
      </c>
      <c r="AVM7" s="217">
        <v>2038</v>
      </c>
      <c r="AVN7" s="217">
        <v>2039</v>
      </c>
      <c r="AVO7" s="217">
        <v>2040</v>
      </c>
      <c r="AVP7" s="217">
        <v>2015</v>
      </c>
      <c r="AVQ7" s="217">
        <v>2016</v>
      </c>
      <c r="AVR7" s="217">
        <v>2017</v>
      </c>
      <c r="AVS7" s="217">
        <v>2018</v>
      </c>
      <c r="AVT7" s="217">
        <v>2019</v>
      </c>
      <c r="AVU7" s="217">
        <v>2020</v>
      </c>
      <c r="AVV7" s="217">
        <v>2021</v>
      </c>
      <c r="AVW7" s="217">
        <v>2022</v>
      </c>
      <c r="AVX7" s="217">
        <v>2023</v>
      </c>
      <c r="AVY7" s="217">
        <v>2024</v>
      </c>
      <c r="AVZ7" s="217">
        <v>2025</v>
      </c>
      <c r="AWA7" s="217">
        <v>2026</v>
      </c>
      <c r="AWB7" s="217">
        <v>2027</v>
      </c>
      <c r="AWC7" s="217">
        <v>2028</v>
      </c>
      <c r="AWD7" s="217">
        <v>2029</v>
      </c>
      <c r="AWE7" s="217">
        <v>2030</v>
      </c>
      <c r="AWF7" s="217">
        <v>2031</v>
      </c>
      <c r="AWG7" s="217">
        <v>2032</v>
      </c>
      <c r="AWH7" s="217">
        <v>2033</v>
      </c>
      <c r="AWI7" s="217">
        <v>2034</v>
      </c>
      <c r="AWJ7" s="217">
        <v>2035</v>
      </c>
      <c r="AWK7" s="217">
        <v>2036</v>
      </c>
      <c r="AWL7" s="217">
        <v>2037</v>
      </c>
      <c r="AWM7" s="217">
        <v>2038</v>
      </c>
      <c r="AWN7" s="217">
        <v>2039</v>
      </c>
      <c r="AWO7" s="217">
        <v>2040</v>
      </c>
      <c r="AWP7" s="216" t="s">
        <v>4139</v>
      </c>
      <c r="AWQ7" s="217">
        <v>2015</v>
      </c>
      <c r="AWR7" s="217">
        <v>2016</v>
      </c>
      <c r="AWS7" s="217">
        <v>2017</v>
      </c>
      <c r="AWT7" s="217">
        <v>2018</v>
      </c>
      <c r="AWU7" s="217">
        <v>2019</v>
      </c>
      <c r="AWV7" s="217">
        <v>2020</v>
      </c>
      <c r="AWW7" s="217">
        <v>2021</v>
      </c>
      <c r="AWX7" s="217">
        <v>2022</v>
      </c>
      <c r="AWY7" s="217">
        <v>2023</v>
      </c>
      <c r="AWZ7" s="217">
        <v>2024</v>
      </c>
      <c r="AXA7" s="217">
        <v>2025</v>
      </c>
      <c r="AXB7" s="217">
        <v>2026</v>
      </c>
      <c r="AXC7" s="217">
        <v>2027</v>
      </c>
      <c r="AXD7" s="217">
        <v>2028</v>
      </c>
      <c r="AXE7" s="217">
        <v>2029</v>
      </c>
      <c r="AXF7" s="217">
        <v>2030</v>
      </c>
      <c r="AXG7" s="217">
        <v>2031</v>
      </c>
      <c r="AXH7" s="217">
        <v>2032</v>
      </c>
      <c r="AXI7" s="217">
        <v>2033</v>
      </c>
      <c r="AXJ7" s="217">
        <v>2034</v>
      </c>
      <c r="AXK7" s="217">
        <v>2035</v>
      </c>
      <c r="AXL7" s="217">
        <v>2036</v>
      </c>
      <c r="AXM7" s="217">
        <v>2037</v>
      </c>
      <c r="AXN7" s="217">
        <v>2038</v>
      </c>
      <c r="AXO7" s="217">
        <v>2039</v>
      </c>
      <c r="AXP7" s="217">
        <v>2040</v>
      </c>
      <c r="AXQ7" s="217">
        <v>2015</v>
      </c>
      <c r="AXR7" s="217">
        <v>2016</v>
      </c>
      <c r="AXS7" s="217">
        <v>2017</v>
      </c>
      <c r="AXT7" s="217">
        <v>2018</v>
      </c>
      <c r="AXU7" s="217">
        <v>2019</v>
      </c>
      <c r="AXV7" s="217">
        <v>2020</v>
      </c>
      <c r="AXW7" s="217">
        <v>2021</v>
      </c>
      <c r="AXX7" s="217">
        <v>2022</v>
      </c>
      <c r="AXY7" s="217">
        <v>2023</v>
      </c>
      <c r="AXZ7" s="217">
        <v>2024</v>
      </c>
      <c r="AYA7" s="217">
        <v>2025</v>
      </c>
      <c r="AYB7" s="217">
        <v>2026</v>
      </c>
      <c r="AYC7" s="217">
        <v>2027</v>
      </c>
      <c r="AYD7" s="217">
        <v>2028</v>
      </c>
      <c r="AYE7" s="217">
        <v>2029</v>
      </c>
      <c r="AYF7" s="217">
        <v>2030</v>
      </c>
      <c r="AYG7" s="217">
        <v>2031</v>
      </c>
      <c r="AYH7" s="217">
        <v>2032</v>
      </c>
      <c r="AYI7" s="217">
        <v>2033</v>
      </c>
      <c r="AYJ7" s="217">
        <v>2034</v>
      </c>
      <c r="AYK7" s="217">
        <v>2035</v>
      </c>
      <c r="AYL7" s="217">
        <v>2036</v>
      </c>
      <c r="AYM7" s="217">
        <v>2037</v>
      </c>
      <c r="AYN7" s="217">
        <v>2038</v>
      </c>
      <c r="AYO7" s="217">
        <v>2039</v>
      </c>
      <c r="AYP7" s="217">
        <v>2040</v>
      </c>
      <c r="AYQ7" s="217" t="s">
        <v>4139</v>
      </c>
      <c r="AYR7" s="217">
        <v>2015</v>
      </c>
      <c r="AYS7" s="217">
        <v>2016</v>
      </c>
      <c r="AYT7" s="217">
        <v>2017</v>
      </c>
      <c r="AYU7" s="217">
        <v>2018</v>
      </c>
      <c r="AYV7" s="217">
        <v>2019</v>
      </c>
      <c r="AYW7" s="217">
        <v>2020</v>
      </c>
      <c r="AYX7" s="217">
        <v>2021</v>
      </c>
      <c r="AYY7" s="217">
        <v>2022</v>
      </c>
      <c r="AYZ7" s="217">
        <v>2023</v>
      </c>
      <c r="AZA7" s="217">
        <v>2024</v>
      </c>
      <c r="AZB7" s="217">
        <v>2025</v>
      </c>
      <c r="AZC7" s="217">
        <v>2026</v>
      </c>
      <c r="AZD7" s="217">
        <v>2027</v>
      </c>
      <c r="AZE7" s="217">
        <v>2028</v>
      </c>
      <c r="AZF7" s="217">
        <v>2029</v>
      </c>
      <c r="AZG7" s="217">
        <v>2030</v>
      </c>
      <c r="AZH7" s="217">
        <v>2031</v>
      </c>
      <c r="AZI7" s="217">
        <v>2032</v>
      </c>
      <c r="AZJ7" s="217">
        <v>2033</v>
      </c>
      <c r="AZK7" s="217">
        <v>2034</v>
      </c>
      <c r="AZL7" s="217">
        <v>2035</v>
      </c>
      <c r="AZM7" s="217">
        <v>2036</v>
      </c>
      <c r="AZN7" s="217">
        <v>2037</v>
      </c>
      <c r="AZO7" s="217">
        <v>2038</v>
      </c>
      <c r="AZP7" s="217">
        <v>2039</v>
      </c>
      <c r="AZQ7" s="217">
        <v>2040</v>
      </c>
      <c r="AZR7" s="217">
        <v>2015</v>
      </c>
      <c r="AZS7" s="217">
        <v>2016</v>
      </c>
      <c r="AZT7" s="217">
        <v>2017</v>
      </c>
      <c r="AZU7" s="217">
        <v>2018</v>
      </c>
      <c r="AZV7" s="217">
        <v>2019</v>
      </c>
      <c r="AZW7" s="217">
        <v>2020</v>
      </c>
      <c r="AZX7" s="217">
        <v>2021</v>
      </c>
      <c r="AZY7" s="217">
        <v>2022</v>
      </c>
      <c r="AZZ7" s="217">
        <v>2023</v>
      </c>
      <c r="BAA7" s="217">
        <v>2024</v>
      </c>
      <c r="BAB7" s="217">
        <v>2025</v>
      </c>
      <c r="BAC7" s="217">
        <v>2026</v>
      </c>
      <c r="BAD7" s="217">
        <v>2027</v>
      </c>
      <c r="BAE7" s="217">
        <v>2028</v>
      </c>
      <c r="BAF7" s="217">
        <v>2029</v>
      </c>
      <c r="BAG7" s="217">
        <v>2030</v>
      </c>
      <c r="BAH7" s="217">
        <v>2031</v>
      </c>
      <c r="BAI7" s="217">
        <v>2032</v>
      </c>
      <c r="BAJ7" s="217">
        <v>2033</v>
      </c>
      <c r="BAK7" s="217">
        <v>2034</v>
      </c>
      <c r="BAL7" s="217">
        <v>2035</v>
      </c>
      <c r="BAM7" s="217">
        <v>2036</v>
      </c>
      <c r="BAN7" s="217">
        <v>2037</v>
      </c>
      <c r="BAO7" s="217">
        <v>2038</v>
      </c>
      <c r="BAP7" s="217">
        <v>2039</v>
      </c>
      <c r="BAQ7" s="217">
        <v>2040</v>
      </c>
      <c r="BAR7" s="216" t="s">
        <v>4139</v>
      </c>
      <c r="BAS7" s="217">
        <v>2015</v>
      </c>
      <c r="BAT7" s="217">
        <v>2016</v>
      </c>
      <c r="BAU7" s="217">
        <v>2017</v>
      </c>
      <c r="BAV7" s="217">
        <v>2018</v>
      </c>
      <c r="BAW7" s="217">
        <v>2019</v>
      </c>
      <c r="BAX7" s="217">
        <v>2020</v>
      </c>
      <c r="BAY7" s="217">
        <v>2021</v>
      </c>
      <c r="BAZ7" s="217">
        <v>2022</v>
      </c>
      <c r="BBA7" s="217">
        <v>2023</v>
      </c>
      <c r="BBB7" s="217">
        <v>2024</v>
      </c>
      <c r="BBC7" s="217">
        <v>2025</v>
      </c>
      <c r="BBD7" s="217">
        <v>2026</v>
      </c>
      <c r="BBE7" s="217">
        <v>2027</v>
      </c>
      <c r="BBF7" s="217">
        <v>2028</v>
      </c>
      <c r="BBG7" s="217">
        <v>2029</v>
      </c>
      <c r="BBH7" s="217">
        <v>2030</v>
      </c>
      <c r="BBI7" s="217">
        <v>2031</v>
      </c>
      <c r="BBJ7" s="217">
        <v>2032</v>
      </c>
      <c r="BBK7" s="217">
        <v>2033</v>
      </c>
      <c r="BBL7" s="217">
        <v>2034</v>
      </c>
      <c r="BBM7" s="217">
        <v>2035</v>
      </c>
      <c r="BBN7" s="217">
        <v>2036</v>
      </c>
      <c r="BBO7" s="217">
        <v>2037</v>
      </c>
      <c r="BBP7" s="217">
        <v>2038</v>
      </c>
      <c r="BBQ7" s="217">
        <v>2039</v>
      </c>
      <c r="BBR7" s="217">
        <v>2040</v>
      </c>
      <c r="BBS7" s="217">
        <v>2015</v>
      </c>
      <c r="BBT7" s="217">
        <v>2016</v>
      </c>
      <c r="BBU7" s="217">
        <v>2017</v>
      </c>
      <c r="BBV7" s="217">
        <v>2018</v>
      </c>
      <c r="BBW7" s="217">
        <v>2019</v>
      </c>
      <c r="BBX7" s="217">
        <v>2020</v>
      </c>
      <c r="BBY7" s="217">
        <v>2021</v>
      </c>
      <c r="BBZ7" s="217">
        <v>2022</v>
      </c>
      <c r="BCA7" s="217">
        <v>2023</v>
      </c>
      <c r="BCB7" s="217">
        <v>2024</v>
      </c>
      <c r="BCC7" s="217">
        <v>2025</v>
      </c>
      <c r="BCD7" s="217">
        <v>2026</v>
      </c>
      <c r="BCE7" s="217">
        <v>2027</v>
      </c>
      <c r="BCF7" s="217">
        <v>2028</v>
      </c>
      <c r="BCG7" s="217">
        <v>2029</v>
      </c>
      <c r="BCH7" s="217">
        <v>2030</v>
      </c>
      <c r="BCI7" s="217">
        <v>2031</v>
      </c>
      <c r="BCJ7" s="217">
        <v>2032</v>
      </c>
      <c r="BCK7" s="217">
        <v>2033</v>
      </c>
      <c r="BCL7" s="217">
        <v>2034</v>
      </c>
      <c r="BCM7" s="217">
        <v>2035</v>
      </c>
      <c r="BCN7" s="217">
        <v>2036</v>
      </c>
      <c r="BCO7" s="217">
        <v>2037</v>
      </c>
      <c r="BCP7" s="217">
        <v>2038</v>
      </c>
      <c r="BCQ7" s="217">
        <v>2039</v>
      </c>
      <c r="BCR7" s="217">
        <v>2040</v>
      </c>
      <c r="BCS7" s="216" t="s">
        <v>4139</v>
      </c>
      <c r="BCT7" s="217">
        <v>2015</v>
      </c>
      <c r="BCU7" s="217">
        <v>2016</v>
      </c>
      <c r="BCV7" s="217">
        <v>2017</v>
      </c>
      <c r="BCW7" s="217">
        <v>2018</v>
      </c>
      <c r="BCX7" s="217">
        <v>2019</v>
      </c>
      <c r="BCY7" s="217">
        <v>2020</v>
      </c>
      <c r="BCZ7" s="217">
        <v>2021</v>
      </c>
      <c r="BDA7" s="217">
        <v>2022</v>
      </c>
      <c r="BDB7" s="217">
        <v>2023</v>
      </c>
      <c r="BDC7" s="217">
        <v>2024</v>
      </c>
      <c r="BDD7" s="217">
        <v>2025</v>
      </c>
      <c r="BDE7" s="217">
        <v>2026</v>
      </c>
      <c r="BDF7" s="217">
        <v>2027</v>
      </c>
      <c r="BDG7" s="217">
        <v>2028</v>
      </c>
      <c r="BDH7" s="217">
        <v>2029</v>
      </c>
      <c r="BDI7" s="217">
        <v>2030</v>
      </c>
      <c r="BDJ7" s="217">
        <v>2031</v>
      </c>
      <c r="BDK7" s="217">
        <v>2032</v>
      </c>
      <c r="BDL7" s="217">
        <v>2033</v>
      </c>
      <c r="BDM7" s="217">
        <v>2034</v>
      </c>
      <c r="BDN7" s="217">
        <v>2035</v>
      </c>
      <c r="BDO7" s="217">
        <v>2036</v>
      </c>
      <c r="BDP7" s="217">
        <v>2037</v>
      </c>
      <c r="BDQ7" s="217">
        <v>2038</v>
      </c>
      <c r="BDR7" s="217">
        <v>2039</v>
      </c>
      <c r="BDS7" s="217">
        <v>2040</v>
      </c>
      <c r="BDT7" s="217">
        <v>2015</v>
      </c>
      <c r="BDU7" s="217">
        <v>2016</v>
      </c>
      <c r="BDV7" s="217">
        <v>2017</v>
      </c>
      <c r="BDW7" s="217">
        <v>2018</v>
      </c>
      <c r="BDX7" s="217">
        <v>2019</v>
      </c>
      <c r="BDY7" s="217">
        <v>2020</v>
      </c>
      <c r="BDZ7" s="217">
        <v>2021</v>
      </c>
      <c r="BEA7" s="217">
        <v>2022</v>
      </c>
      <c r="BEB7" s="217">
        <v>2023</v>
      </c>
      <c r="BEC7" s="217">
        <v>2024</v>
      </c>
      <c r="BED7" s="217">
        <v>2025</v>
      </c>
      <c r="BEE7" s="217">
        <v>2026</v>
      </c>
      <c r="BEF7" s="217">
        <v>2027</v>
      </c>
      <c r="BEG7" s="217">
        <v>2028</v>
      </c>
      <c r="BEH7" s="217">
        <v>2029</v>
      </c>
      <c r="BEI7" s="217">
        <v>2030</v>
      </c>
      <c r="BEJ7" s="217">
        <v>2031</v>
      </c>
      <c r="BEK7" s="217">
        <v>2032</v>
      </c>
      <c r="BEL7" s="217">
        <v>2033</v>
      </c>
      <c r="BEM7" s="217">
        <v>2034</v>
      </c>
      <c r="BEN7" s="217">
        <v>2035</v>
      </c>
      <c r="BEO7" s="217">
        <v>2036</v>
      </c>
      <c r="BEP7" s="217">
        <v>2037</v>
      </c>
      <c r="BEQ7" s="217">
        <v>2038</v>
      </c>
      <c r="BER7" s="217">
        <v>2039</v>
      </c>
      <c r="BES7" s="217">
        <v>2040</v>
      </c>
      <c r="BET7" s="216" t="s">
        <v>4140</v>
      </c>
      <c r="BEU7" s="217">
        <v>2015</v>
      </c>
      <c r="BEV7" s="217">
        <v>2016</v>
      </c>
      <c r="BEW7" s="217">
        <v>2017</v>
      </c>
      <c r="BEX7" s="217">
        <v>2018</v>
      </c>
      <c r="BEY7" s="217">
        <v>2019</v>
      </c>
      <c r="BEZ7" s="217">
        <v>2020</v>
      </c>
      <c r="BFA7" s="217">
        <v>2021</v>
      </c>
      <c r="BFB7" s="217">
        <v>2022</v>
      </c>
      <c r="BFC7" s="217">
        <v>2023</v>
      </c>
      <c r="BFD7" s="217">
        <v>2024</v>
      </c>
      <c r="BFE7" s="217">
        <v>2025</v>
      </c>
      <c r="BFF7" s="217">
        <v>2026</v>
      </c>
      <c r="BFG7" s="217">
        <v>2027</v>
      </c>
      <c r="BFH7" s="217">
        <v>2028</v>
      </c>
      <c r="BFI7" s="217">
        <v>2029</v>
      </c>
      <c r="BFJ7" s="217">
        <v>2030</v>
      </c>
      <c r="BFK7" s="217">
        <v>2031</v>
      </c>
      <c r="BFL7" s="217">
        <v>2032</v>
      </c>
      <c r="BFM7" s="217">
        <v>2033</v>
      </c>
      <c r="BFN7" s="217">
        <v>2034</v>
      </c>
      <c r="BFO7" s="217">
        <v>2035</v>
      </c>
      <c r="BFP7" s="217">
        <v>2036</v>
      </c>
      <c r="BFQ7" s="217">
        <v>2037</v>
      </c>
      <c r="BFR7" s="217">
        <v>2038</v>
      </c>
      <c r="BFS7" s="217">
        <v>2039</v>
      </c>
      <c r="BFT7" s="217">
        <v>2040</v>
      </c>
      <c r="BFU7" s="217">
        <v>2015</v>
      </c>
      <c r="BFV7" s="217">
        <v>2016</v>
      </c>
      <c r="BFW7" s="217">
        <v>2017</v>
      </c>
      <c r="BFX7" s="217">
        <v>2018</v>
      </c>
      <c r="BFY7" s="217">
        <v>2019</v>
      </c>
      <c r="BFZ7" s="217">
        <v>2020</v>
      </c>
      <c r="BGA7" s="217">
        <v>2021</v>
      </c>
      <c r="BGB7" s="217">
        <v>2022</v>
      </c>
      <c r="BGC7" s="217">
        <v>2023</v>
      </c>
      <c r="BGD7" s="217">
        <v>2024</v>
      </c>
      <c r="BGE7" s="217">
        <v>2025</v>
      </c>
      <c r="BGF7" s="217">
        <v>2026</v>
      </c>
      <c r="BGG7" s="217">
        <v>2027</v>
      </c>
      <c r="BGH7" s="217">
        <v>2028</v>
      </c>
      <c r="BGI7" s="217">
        <v>2029</v>
      </c>
      <c r="BGJ7" s="217">
        <v>2030</v>
      </c>
      <c r="BGK7" s="217">
        <v>2031</v>
      </c>
      <c r="BGL7" s="217">
        <v>2032</v>
      </c>
      <c r="BGM7" s="217">
        <v>2033</v>
      </c>
      <c r="BGN7" s="217">
        <v>2034</v>
      </c>
      <c r="BGO7" s="217">
        <v>2035</v>
      </c>
      <c r="BGP7" s="217">
        <v>2036</v>
      </c>
      <c r="BGQ7" s="217">
        <v>2037</v>
      </c>
      <c r="BGR7" s="217">
        <v>2038</v>
      </c>
      <c r="BGS7" s="217">
        <v>2039</v>
      </c>
      <c r="BGT7" s="217">
        <v>2040</v>
      </c>
      <c r="BGU7" s="216" t="s">
        <v>4140</v>
      </c>
      <c r="BGV7" s="217">
        <v>2015</v>
      </c>
      <c r="BGW7" s="217">
        <v>2016</v>
      </c>
      <c r="BGX7" s="217">
        <v>2017</v>
      </c>
      <c r="BGY7" s="217">
        <v>2018</v>
      </c>
      <c r="BGZ7" s="217">
        <v>2019</v>
      </c>
      <c r="BHA7" s="217">
        <v>2020</v>
      </c>
      <c r="BHB7" s="217">
        <v>2021</v>
      </c>
      <c r="BHC7" s="217">
        <v>2022</v>
      </c>
      <c r="BHD7" s="217">
        <v>2023</v>
      </c>
      <c r="BHE7" s="217">
        <v>2024</v>
      </c>
      <c r="BHF7" s="217">
        <v>2025</v>
      </c>
      <c r="BHG7" s="217">
        <v>2026</v>
      </c>
      <c r="BHH7" s="217">
        <v>2027</v>
      </c>
      <c r="BHI7" s="217">
        <v>2028</v>
      </c>
      <c r="BHJ7" s="217">
        <v>2029</v>
      </c>
      <c r="BHK7" s="217">
        <v>2030</v>
      </c>
      <c r="BHL7" s="217">
        <v>2031</v>
      </c>
      <c r="BHM7" s="217">
        <v>2032</v>
      </c>
      <c r="BHN7" s="217">
        <v>2033</v>
      </c>
      <c r="BHO7" s="217">
        <v>2034</v>
      </c>
      <c r="BHP7" s="217">
        <v>2035</v>
      </c>
      <c r="BHQ7" s="217">
        <v>2036</v>
      </c>
      <c r="BHR7" s="217">
        <v>2037</v>
      </c>
      <c r="BHS7" s="217">
        <v>2038</v>
      </c>
      <c r="BHT7" s="217">
        <v>2039</v>
      </c>
      <c r="BHU7" s="217">
        <v>2040</v>
      </c>
      <c r="BHV7" s="217">
        <v>2015</v>
      </c>
      <c r="BHW7" s="217">
        <v>2016</v>
      </c>
      <c r="BHX7" s="217">
        <v>2017</v>
      </c>
      <c r="BHY7" s="217">
        <v>2018</v>
      </c>
      <c r="BHZ7" s="217">
        <v>2019</v>
      </c>
      <c r="BIA7" s="217">
        <v>2020</v>
      </c>
      <c r="BIB7" s="217">
        <v>2021</v>
      </c>
      <c r="BIC7" s="217">
        <v>2022</v>
      </c>
      <c r="BID7" s="217">
        <v>2023</v>
      </c>
      <c r="BIE7" s="217">
        <v>2024</v>
      </c>
      <c r="BIF7" s="217">
        <v>2025</v>
      </c>
      <c r="BIG7" s="217">
        <v>2026</v>
      </c>
      <c r="BIH7" s="217">
        <v>2027</v>
      </c>
      <c r="BII7" s="217">
        <v>2028</v>
      </c>
      <c r="BIJ7" s="217">
        <v>2029</v>
      </c>
      <c r="BIK7" s="217">
        <v>2030</v>
      </c>
      <c r="BIL7" s="217">
        <v>2031</v>
      </c>
      <c r="BIM7" s="217">
        <v>2032</v>
      </c>
      <c r="BIN7" s="217">
        <v>2033</v>
      </c>
      <c r="BIO7" s="217">
        <v>2034</v>
      </c>
      <c r="BIP7" s="217">
        <v>2035</v>
      </c>
      <c r="BIQ7" s="217">
        <v>2036</v>
      </c>
      <c r="BIR7" s="217">
        <v>2037</v>
      </c>
      <c r="BIS7" s="217">
        <v>2038</v>
      </c>
      <c r="BIT7" s="217">
        <v>2039</v>
      </c>
      <c r="BIU7" s="217">
        <v>2040</v>
      </c>
      <c r="BIV7" s="216" t="s">
        <v>9</v>
      </c>
      <c r="BIW7" s="216" t="s">
        <v>10</v>
      </c>
      <c r="BIX7" s="216" t="s">
        <v>9</v>
      </c>
      <c r="BIY7" s="216" t="s">
        <v>10</v>
      </c>
      <c r="BIZ7" s="216" t="s">
        <v>9</v>
      </c>
      <c r="BJA7" s="216" t="s">
        <v>10</v>
      </c>
      <c r="BJB7" s="216" t="s">
        <v>9</v>
      </c>
      <c r="BJC7" s="216" t="s">
        <v>10</v>
      </c>
      <c r="BJD7" s="216" t="s">
        <v>9</v>
      </c>
      <c r="BJE7" s="216" t="s">
        <v>10</v>
      </c>
      <c r="BJF7" s="216" t="s">
        <v>9</v>
      </c>
      <c r="BJG7" s="216" t="s">
        <v>10</v>
      </c>
      <c r="BJH7" s="216" t="s">
        <v>9</v>
      </c>
      <c r="BJI7" s="216" t="s">
        <v>10</v>
      </c>
      <c r="BJJ7" s="216" t="s">
        <v>9</v>
      </c>
      <c r="BJK7" s="216" t="s">
        <v>10</v>
      </c>
      <c r="BJL7" s="217" t="s">
        <v>4141</v>
      </c>
      <c r="BJM7" s="217" t="s">
        <v>4142</v>
      </c>
      <c r="BJN7" s="217" t="s">
        <v>4143</v>
      </c>
      <c r="BJO7" s="217" t="s">
        <v>4144</v>
      </c>
      <c r="BJP7" s="216" t="s">
        <v>9</v>
      </c>
      <c r="BJQ7" s="216" t="s">
        <v>10</v>
      </c>
      <c r="BJR7" s="216" t="s">
        <v>9</v>
      </c>
      <c r="BJS7" s="216" t="s">
        <v>10</v>
      </c>
      <c r="BJT7" s="216" t="s">
        <v>9</v>
      </c>
      <c r="BJU7" s="216" t="s">
        <v>10</v>
      </c>
      <c r="BJV7" s="216" t="s">
        <v>9</v>
      </c>
      <c r="BJW7" s="216" t="s">
        <v>10</v>
      </c>
      <c r="BJX7" s="216" t="s">
        <v>9</v>
      </c>
      <c r="BJY7" s="216" t="s">
        <v>10</v>
      </c>
      <c r="BJZ7" s="216">
        <v>2015</v>
      </c>
      <c r="BKA7" s="216">
        <v>2016</v>
      </c>
      <c r="BKB7" s="216">
        <v>2017</v>
      </c>
      <c r="BKC7" s="216">
        <v>2018</v>
      </c>
      <c r="BKD7" s="216">
        <v>2019</v>
      </c>
      <c r="BKE7" s="216">
        <v>2020</v>
      </c>
      <c r="BKF7" s="216">
        <v>2021</v>
      </c>
      <c r="BKG7" s="216">
        <v>2022</v>
      </c>
      <c r="BKH7" s="216">
        <v>2023</v>
      </c>
      <c r="BKI7" s="216">
        <v>2024</v>
      </c>
      <c r="BKJ7" s="216">
        <v>2025</v>
      </c>
      <c r="BKK7" s="216">
        <v>2026</v>
      </c>
      <c r="BKL7" s="216">
        <v>2027</v>
      </c>
      <c r="BKM7" s="216">
        <v>2028</v>
      </c>
      <c r="BKN7" s="216">
        <v>2029</v>
      </c>
      <c r="BKO7" s="216">
        <v>2030</v>
      </c>
      <c r="BKP7" s="216">
        <v>2031</v>
      </c>
      <c r="BKQ7" s="216">
        <v>2032</v>
      </c>
      <c r="BKR7" s="216">
        <v>2033</v>
      </c>
      <c r="BKS7" s="216">
        <v>2034</v>
      </c>
      <c r="BKT7" s="216">
        <v>2035</v>
      </c>
      <c r="BKU7" s="216">
        <v>2036</v>
      </c>
      <c r="BKV7" s="216">
        <v>2037</v>
      </c>
      <c r="BKW7" s="216">
        <v>2038</v>
      </c>
      <c r="BKX7" s="216">
        <v>2039</v>
      </c>
      <c r="BKY7" s="216">
        <v>2040</v>
      </c>
      <c r="BKZ7" s="216">
        <v>2015</v>
      </c>
      <c r="BLA7" s="216">
        <v>2016</v>
      </c>
      <c r="BLB7" s="216">
        <v>2017</v>
      </c>
      <c r="BLC7" s="216">
        <v>2018</v>
      </c>
      <c r="BLD7" s="216">
        <v>2019</v>
      </c>
      <c r="BLE7" s="216">
        <v>2020</v>
      </c>
      <c r="BLF7" s="216">
        <v>2021</v>
      </c>
      <c r="BLG7" s="216">
        <v>2022</v>
      </c>
      <c r="BLH7" s="216">
        <v>2023</v>
      </c>
      <c r="BLI7" s="216">
        <v>2024</v>
      </c>
      <c r="BLJ7" s="216">
        <v>2025</v>
      </c>
      <c r="BLK7" s="216">
        <v>2026</v>
      </c>
      <c r="BLL7" s="216">
        <v>2027</v>
      </c>
      <c r="BLM7" s="216">
        <v>2028</v>
      </c>
      <c r="BLN7" s="216">
        <v>2029</v>
      </c>
      <c r="BLO7" s="216">
        <v>2030</v>
      </c>
      <c r="BLP7" s="216">
        <v>2031</v>
      </c>
      <c r="BLQ7" s="216">
        <v>2032</v>
      </c>
      <c r="BLR7" s="216">
        <v>2033</v>
      </c>
      <c r="BLS7" s="216">
        <v>2034</v>
      </c>
      <c r="BLT7" s="216">
        <v>2035</v>
      </c>
      <c r="BLU7" s="216">
        <v>2036</v>
      </c>
      <c r="BLV7" s="216">
        <v>2037</v>
      </c>
      <c r="BLW7" s="216">
        <v>2038</v>
      </c>
      <c r="BLX7" s="216">
        <v>2039</v>
      </c>
      <c r="BLY7" s="216">
        <v>2040</v>
      </c>
      <c r="BLZ7" s="216">
        <v>2015</v>
      </c>
      <c r="BMA7" s="216">
        <v>2016</v>
      </c>
      <c r="BMB7" s="216">
        <v>2017</v>
      </c>
      <c r="BMC7" s="216">
        <v>2018</v>
      </c>
      <c r="BMD7" s="216">
        <v>2019</v>
      </c>
      <c r="BME7" s="216">
        <v>2020</v>
      </c>
      <c r="BMF7" s="216">
        <v>2021</v>
      </c>
      <c r="BMG7" s="216">
        <v>2022</v>
      </c>
      <c r="BMH7" s="216">
        <v>2023</v>
      </c>
      <c r="BMI7" s="216">
        <v>2024</v>
      </c>
      <c r="BMJ7" s="216">
        <v>2025</v>
      </c>
      <c r="BMK7" s="216">
        <v>2026</v>
      </c>
      <c r="BML7" s="216">
        <v>2027</v>
      </c>
      <c r="BMM7" s="216">
        <v>2028</v>
      </c>
      <c r="BMN7" s="216">
        <v>2029</v>
      </c>
      <c r="BMO7" s="216">
        <v>2030</v>
      </c>
      <c r="BMP7" s="216">
        <v>2031</v>
      </c>
      <c r="BMQ7" s="216">
        <v>2032</v>
      </c>
      <c r="BMR7" s="216">
        <v>2033</v>
      </c>
      <c r="BMS7" s="216">
        <v>2034</v>
      </c>
      <c r="BMT7" s="216">
        <v>2035</v>
      </c>
      <c r="BMU7" s="216">
        <v>2036</v>
      </c>
      <c r="BMV7" s="216">
        <v>2037</v>
      </c>
      <c r="BMW7" s="216">
        <v>2038</v>
      </c>
      <c r="BMX7" s="216">
        <v>2039</v>
      </c>
      <c r="BMY7" s="216">
        <v>2040</v>
      </c>
      <c r="BMZ7" s="216">
        <v>2015</v>
      </c>
      <c r="BNA7" s="216">
        <v>2016</v>
      </c>
      <c r="BNB7" s="216">
        <v>2017</v>
      </c>
      <c r="BNC7" s="216">
        <v>2018</v>
      </c>
      <c r="BND7" s="216">
        <v>2019</v>
      </c>
      <c r="BNE7" s="216">
        <v>2020</v>
      </c>
      <c r="BNF7" s="216">
        <v>2021</v>
      </c>
      <c r="BNG7" s="216">
        <v>2022</v>
      </c>
      <c r="BNH7" s="216">
        <v>2023</v>
      </c>
      <c r="BNI7" s="216">
        <v>2024</v>
      </c>
      <c r="BNJ7" s="216">
        <v>2025</v>
      </c>
      <c r="BNK7" s="216">
        <v>2026</v>
      </c>
      <c r="BNL7" s="216">
        <v>2027</v>
      </c>
      <c r="BNM7" s="216">
        <v>2028</v>
      </c>
      <c r="BNN7" s="216">
        <v>2029</v>
      </c>
      <c r="BNO7" s="216">
        <v>2030</v>
      </c>
      <c r="BNP7" s="216">
        <v>2031</v>
      </c>
      <c r="BNQ7" s="216">
        <v>2032</v>
      </c>
      <c r="BNR7" s="216">
        <v>2033</v>
      </c>
      <c r="BNS7" s="216">
        <v>2034</v>
      </c>
      <c r="BNT7" s="216">
        <v>2035</v>
      </c>
      <c r="BNU7" s="216">
        <v>2036</v>
      </c>
      <c r="BNV7" s="216">
        <v>2037</v>
      </c>
      <c r="BNW7" s="216">
        <v>2038</v>
      </c>
      <c r="BNX7" s="216">
        <v>2039</v>
      </c>
      <c r="BNY7" s="216">
        <v>2040</v>
      </c>
      <c r="BNZ7" s="216">
        <v>2015</v>
      </c>
      <c r="BOA7" s="216">
        <v>2016</v>
      </c>
      <c r="BOB7" s="216">
        <v>2017</v>
      </c>
      <c r="BOC7" s="216">
        <v>2018</v>
      </c>
      <c r="BOD7" s="216">
        <v>2019</v>
      </c>
      <c r="BOE7" s="216">
        <v>2020</v>
      </c>
      <c r="BOF7" s="216">
        <v>2021</v>
      </c>
      <c r="BOG7" s="216">
        <v>2022</v>
      </c>
      <c r="BOH7" s="216">
        <v>2023</v>
      </c>
      <c r="BOI7" s="216">
        <v>2024</v>
      </c>
      <c r="BOJ7" s="216">
        <v>2025</v>
      </c>
      <c r="BOK7" s="216">
        <v>2026</v>
      </c>
      <c r="BOL7" s="216">
        <v>2027</v>
      </c>
      <c r="BOM7" s="216">
        <v>2028</v>
      </c>
      <c r="BON7" s="216">
        <v>2029</v>
      </c>
      <c r="BOO7" s="216">
        <v>2030</v>
      </c>
      <c r="BOP7" s="216">
        <v>2031</v>
      </c>
      <c r="BOQ7" s="216">
        <v>2032</v>
      </c>
      <c r="BOR7" s="216">
        <v>2033</v>
      </c>
      <c r="BOS7" s="216">
        <v>2034</v>
      </c>
      <c r="BOT7" s="216">
        <v>2035</v>
      </c>
      <c r="BOU7" s="216">
        <v>2036</v>
      </c>
      <c r="BOV7" s="216">
        <v>2037</v>
      </c>
      <c r="BOW7" s="216">
        <v>2038</v>
      </c>
      <c r="BOX7" s="216">
        <v>2039</v>
      </c>
      <c r="BOY7" s="216">
        <v>2040</v>
      </c>
      <c r="BOZ7" s="216">
        <v>2015</v>
      </c>
      <c r="BPA7" s="216">
        <v>2016</v>
      </c>
      <c r="BPB7" s="216">
        <v>2017</v>
      </c>
      <c r="BPC7" s="216">
        <v>2018</v>
      </c>
      <c r="BPD7" s="216">
        <v>2019</v>
      </c>
      <c r="BPE7" s="216">
        <v>2020</v>
      </c>
      <c r="BPF7" s="216">
        <v>2021</v>
      </c>
      <c r="BPG7" s="216">
        <v>2022</v>
      </c>
      <c r="BPH7" s="216">
        <v>2023</v>
      </c>
      <c r="BPI7" s="216">
        <v>2024</v>
      </c>
      <c r="BPJ7" s="216">
        <v>2025</v>
      </c>
      <c r="BPK7" s="216">
        <v>2026</v>
      </c>
      <c r="BPL7" s="216">
        <v>2027</v>
      </c>
      <c r="BPM7" s="216">
        <v>2028</v>
      </c>
      <c r="BPN7" s="216">
        <v>2029</v>
      </c>
      <c r="BPO7" s="216">
        <v>2030</v>
      </c>
      <c r="BPP7" s="216">
        <v>2031</v>
      </c>
      <c r="BPQ7" s="216">
        <v>2032</v>
      </c>
      <c r="BPR7" s="216">
        <v>2033</v>
      </c>
      <c r="BPS7" s="216">
        <v>2034</v>
      </c>
      <c r="BPT7" s="216">
        <v>2035</v>
      </c>
      <c r="BPU7" s="216">
        <v>2036</v>
      </c>
      <c r="BPV7" s="216">
        <v>2037</v>
      </c>
      <c r="BPW7" s="216">
        <v>2038</v>
      </c>
      <c r="BPX7" s="216">
        <v>2039</v>
      </c>
      <c r="BPY7" s="216">
        <v>2040</v>
      </c>
      <c r="BPZ7" s="216">
        <v>2015</v>
      </c>
      <c r="BQA7" s="216">
        <v>2016</v>
      </c>
      <c r="BQB7" s="216">
        <v>2017</v>
      </c>
      <c r="BQC7" s="216">
        <v>2018</v>
      </c>
      <c r="BQD7" s="216">
        <v>2019</v>
      </c>
      <c r="BQE7" s="216">
        <v>2020</v>
      </c>
      <c r="BQF7" s="216">
        <v>2021</v>
      </c>
      <c r="BQG7" s="216">
        <v>2022</v>
      </c>
      <c r="BQH7" s="216">
        <v>2023</v>
      </c>
      <c r="BQI7" s="216">
        <v>2024</v>
      </c>
      <c r="BQJ7" s="216">
        <v>2025</v>
      </c>
      <c r="BQK7" s="216">
        <v>2026</v>
      </c>
      <c r="BQL7" s="216">
        <v>2027</v>
      </c>
      <c r="BQM7" s="216">
        <v>2028</v>
      </c>
      <c r="BQN7" s="216">
        <v>2029</v>
      </c>
      <c r="BQO7" s="216">
        <v>2030</v>
      </c>
      <c r="BQP7" s="216">
        <v>2031</v>
      </c>
      <c r="BQQ7" s="216">
        <v>2032</v>
      </c>
      <c r="BQR7" s="216">
        <v>2033</v>
      </c>
      <c r="BQS7" s="216">
        <v>2034</v>
      </c>
      <c r="BQT7" s="216">
        <v>2035</v>
      </c>
      <c r="BQU7" s="216">
        <v>2036</v>
      </c>
      <c r="BQV7" s="216">
        <v>2037</v>
      </c>
      <c r="BQW7" s="216">
        <v>2038</v>
      </c>
      <c r="BQX7" s="216">
        <v>2039</v>
      </c>
      <c r="BQY7" s="216">
        <v>2040</v>
      </c>
      <c r="BQZ7" s="216">
        <v>2015</v>
      </c>
      <c r="BRA7" s="216">
        <v>2016</v>
      </c>
      <c r="BRB7" s="216">
        <v>2017</v>
      </c>
      <c r="BRC7" s="216">
        <v>2018</v>
      </c>
      <c r="BRD7" s="216">
        <v>2019</v>
      </c>
      <c r="BRE7" s="216">
        <v>2020</v>
      </c>
      <c r="BRF7" s="216">
        <v>2021</v>
      </c>
      <c r="BRG7" s="216">
        <v>2022</v>
      </c>
      <c r="BRH7" s="216">
        <v>2023</v>
      </c>
      <c r="BRI7" s="216">
        <v>2024</v>
      </c>
      <c r="BRJ7" s="216">
        <v>2025</v>
      </c>
      <c r="BRK7" s="216">
        <v>2026</v>
      </c>
      <c r="BRL7" s="216">
        <v>2027</v>
      </c>
      <c r="BRM7" s="216">
        <v>2028</v>
      </c>
      <c r="BRN7" s="216">
        <v>2029</v>
      </c>
      <c r="BRO7" s="216">
        <v>2030</v>
      </c>
      <c r="BRP7" s="216">
        <v>2031</v>
      </c>
      <c r="BRQ7" s="216">
        <v>2032</v>
      </c>
      <c r="BRR7" s="216">
        <v>2033</v>
      </c>
      <c r="BRS7" s="216">
        <v>2034</v>
      </c>
      <c r="BRT7" s="216">
        <v>2035</v>
      </c>
      <c r="BRU7" s="216">
        <v>2036</v>
      </c>
      <c r="BRV7" s="216">
        <v>2037</v>
      </c>
      <c r="BRW7" s="216">
        <v>2038</v>
      </c>
      <c r="BRX7" s="216">
        <v>2039</v>
      </c>
      <c r="BRY7" s="216">
        <v>2040</v>
      </c>
      <c r="BRZ7" s="216">
        <v>2015</v>
      </c>
      <c r="BSA7" s="216">
        <v>2016</v>
      </c>
      <c r="BSB7" s="216">
        <v>2017</v>
      </c>
      <c r="BSC7" s="216">
        <v>2018</v>
      </c>
      <c r="BSD7" s="216">
        <v>2019</v>
      </c>
      <c r="BSE7" s="216">
        <v>2020</v>
      </c>
      <c r="BSF7" s="216">
        <v>2021</v>
      </c>
      <c r="BSG7" s="216">
        <v>2022</v>
      </c>
      <c r="BSH7" s="216">
        <v>2023</v>
      </c>
      <c r="BSI7" s="216">
        <v>2024</v>
      </c>
      <c r="BSJ7" s="216">
        <v>2025</v>
      </c>
      <c r="BSK7" s="216">
        <v>2026</v>
      </c>
      <c r="BSL7" s="216">
        <v>2027</v>
      </c>
      <c r="BSM7" s="216">
        <v>2028</v>
      </c>
      <c r="BSN7" s="216">
        <v>2029</v>
      </c>
      <c r="BSO7" s="216">
        <v>2030</v>
      </c>
      <c r="BSP7" s="216">
        <v>2031</v>
      </c>
      <c r="BSQ7" s="216">
        <v>2032</v>
      </c>
      <c r="BSR7" s="216">
        <v>2033</v>
      </c>
      <c r="BSS7" s="216">
        <v>2034</v>
      </c>
      <c r="BST7" s="216">
        <v>2035</v>
      </c>
      <c r="BSU7" s="216">
        <v>2036</v>
      </c>
      <c r="BSV7" s="216">
        <v>2037</v>
      </c>
      <c r="BSW7" s="216">
        <v>2038</v>
      </c>
      <c r="BSX7" s="216">
        <v>2039</v>
      </c>
      <c r="BSY7" s="216">
        <v>2040</v>
      </c>
      <c r="BSZ7" s="216">
        <v>2015</v>
      </c>
      <c r="BTA7" s="216">
        <v>2016</v>
      </c>
      <c r="BTB7" s="216">
        <v>2017</v>
      </c>
      <c r="BTC7" s="216">
        <v>2018</v>
      </c>
      <c r="BTD7" s="216">
        <v>2019</v>
      </c>
      <c r="BTE7" s="216">
        <v>2020</v>
      </c>
      <c r="BTF7" s="216">
        <v>2021</v>
      </c>
      <c r="BTG7" s="216">
        <v>2022</v>
      </c>
      <c r="BTH7" s="216">
        <v>2023</v>
      </c>
      <c r="BTI7" s="216">
        <v>2024</v>
      </c>
      <c r="BTJ7" s="216">
        <v>2025</v>
      </c>
      <c r="BTK7" s="216">
        <v>2026</v>
      </c>
      <c r="BTL7" s="216">
        <v>2027</v>
      </c>
      <c r="BTM7" s="216">
        <v>2028</v>
      </c>
      <c r="BTN7" s="216">
        <v>2029</v>
      </c>
      <c r="BTO7" s="216">
        <v>2030</v>
      </c>
      <c r="BTP7" s="216">
        <v>2031</v>
      </c>
      <c r="BTQ7" s="216">
        <v>2032</v>
      </c>
      <c r="BTR7" s="216">
        <v>2033</v>
      </c>
      <c r="BTS7" s="216">
        <v>2034</v>
      </c>
      <c r="BTT7" s="216">
        <v>2035</v>
      </c>
      <c r="BTU7" s="216">
        <v>2036</v>
      </c>
      <c r="BTV7" s="216">
        <v>2037</v>
      </c>
      <c r="BTW7" s="216">
        <v>2038</v>
      </c>
      <c r="BTX7" s="216">
        <v>2039</v>
      </c>
      <c r="BTY7" s="216">
        <v>2040</v>
      </c>
      <c r="BTZ7" s="216">
        <v>2015</v>
      </c>
      <c r="BUA7" s="216">
        <v>2016</v>
      </c>
      <c r="BUB7" s="216">
        <v>2017</v>
      </c>
      <c r="BUC7" s="216">
        <v>2018</v>
      </c>
      <c r="BUD7" s="216">
        <v>2019</v>
      </c>
      <c r="BUE7" s="216">
        <v>2020</v>
      </c>
      <c r="BUF7" s="216">
        <v>2021</v>
      </c>
      <c r="BUG7" s="216">
        <v>2022</v>
      </c>
      <c r="BUH7" s="216">
        <v>2023</v>
      </c>
      <c r="BUI7" s="216">
        <v>2024</v>
      </c>
      <c r="BUJ7" s="216">
        <v>2025</v>
      </c>
      <c r="BUK7" s="216">
        <v>2026</v>
      </c>
      <c r="BUL7" s="216">
        <v>2027</v>
      </c>
      <c r="BUM7" s="216">
        <v>2028</v>
      </c>
      <c r="BUN7" s="216">
        <v>2029</v>
      </c>
      <c r="BUO7" s="216">
        <v>2030</v>
      </c>
      <c r="BUP7" s="216">
        <v>2031</v>
      </c>
      <c r="BUQ7" s="216">
        <v>2032</v>
      </c>
      <c r="BUR7" s="216">
        <v>2033</v>
      </c>
      <c r="BUS7" s="216">
        <v>2034</v>
      </c>
      <c r="BUT7" s="216">
        <v>2035</v>
      </c>
      <c r="BUU7" s="216">
        <v>2036</v>
      </c>
      <c r="BUV7" s="216">
        <v>2037</v>
      </c>
      <c r="BUW7" s="216">
        <v>2038</v>
      </c>
      <c r="BUX7" s="216">
        <v>2039</v>
      </c>
      <c r="BUY7" s="216">
        <v>2040</v>
      </c>
      <c r="BUZ7" s="216">
        <v>2015</v>
      </c>
      <c r="BVA7" s="216">
        <v>2016</v>
      </c>
      <c r="BVB7" s="216">
        <v>2017</v>
      </c>
      <c r="BVC7" s="216">
        <v>2018</v>
      </c>
      <c r="BVD7" s="216">
        <v>2019</v>
      </c>
      <c r="BVE7" s="216">
        <v>2020</v>
      </c>
      <c r="BVF7" s="216">
        <v>2021</v>
      </c>
      <c r="BVG7" s="216">
        <v>2022</v>
      </c>
      <c r="BVH7" s="216">
        <v>2023</v>
      </c>
      <c r="BVI7" s="216">
        <v>2024</v>
      </c>
      <c r="BVJ7" s="216">
        <v>2025</v>
      </c>
      <c r="BVK7" s="216">
        <v>2026</v>
      </c>
      <c r="BVL7" s="216">
        <v>2027</v>
      </c>
      <c r="BVM7" s="216">
        <v>2028</v>
      </c>
      <c r="BVN7" s="216">
        <v>2029</v>
      </c>
      <c r="BVO7" s="216">
        <v>2030</v>
      </c>
      <c r="BVP7" s="216">
        <v>2031</v>
      </c>
      <c r="BVQ7" s="216">
        <v>2032</v>
      </c>
      <c r="BVR7" s="216">
        <v>2033</v>
      </c>
      <c r="BVS7" s="216">
        <v>2034</v>
      </c>
      <c r="BVT7" s="216">
        <v>2035</v>
      </c>
      <c r="BVU7" s="216">
        <v>2036</v>
      </c>
      <c r="BVV7" s="216">
        <v>2037</v>
      </c>
      <c r="BVW7" s="216">
        <v>2038</v>
      </c>
      <c r="BVX7" s="216">
        <v>2039</v>
      </c>
      <c r="BVY7" s="216">
        <v>2040</v>
      </c>
      <c r="BVZ7" s="216">
        <v>2015</v>
      </c>
      <c r="BWA7" s="216">
        <v>2016</v>
      </c>
      <c r="BWB7" s="216">
        <v>2017</v>
      </c>
      <c r="BWC7" s="216">
        <v>2018</v>
      </c>
      <c r="BWD7" s="216">
        <v>2019</v>
      </c>
      <c r="BWE7" s="216">
        <v>2020</v>
      </c>
      <c r="BWF7" s="216">
        <v>2021</v>
      </c>
      <c r="BWG7" s="216">
        <v>2022</v>
      </c>
      <c r="BWH7" s="216">
        <v>2023</v>
      </c>
      <c r="BWI7" s="216">
        <v>2024</v>
      </c>
      <c r="BWJ7" s="216">
        <v>2025</v>
      </c>
      <c r="BWK7" s="216">
        <v>2026</v>
      </c>
      <c r="BWL7" s="216">
        <v>2027</v>
      </c>
      <c r="BWM7" s="216">
        <v>2028</v>
      </c>
      <c r="BWN7" s="216">
        <v>2029</v>
      </c>
      <c r="BWO7" s="216">
        <v>2030</v>
      </c>
      <c r="BWP7" s="216">
        <v>2031</v>
      </c>
      <c r="BWQ7" s="216">
        <v>2032</v>
      </c>
      <c r="BWR7" s="216">
        <v>2033</v>
      </c>
      <c r="BWS7" s="216">
        <v>2034</v>
      </c>
      <c r="BWT7" s="216">
        <v>2035</v>
      </c>
      <c r="BWU7" s="216">
        <v>2036</v>
      </c>
      <c r="BWV7" s="216">
        <v>2037</v>
      </c>
      <c r="BWW7" s="216">
        <v>2038</v>
      </c>
      <c r="BWX7" s="216">
        <v>2039</v>
      </c>
      <c r="BWY7" s="216">
        <v>2040</v>
      </c>
      <c r="BWZ7" s="216">
        <v>2015</v>
      </c>
      <c r="BXA7" s="216">
        <v>2016</v>
      </c>
      <c r="BXB7" s="216">
        <v>2017</v>
      </c>
      <c r="BXC7" s="216">
        <v>2018</v>
      </c>
      <c r="BXD7" s="216">
        <v>2019</v>
      </c>
      <c r="BXE7" s="216">
        <v>2020</v>
      </c>
      <c r="BXF7" s="216">
        <v>2021</v>
      </c>
      <c r="BXG7" s="216">
        <v>2022</v>
      </c>
      <c r="BXH7" s="216">
        <v>2023</v>
      </c>
      <c r="BXI7" s="216">
        <v>2024</v>
      </c>
      <c r="BXJ7" s="216">
        <v>2025</v>
      </c>
      <c r="BXK7" s="216">
        <v>2026</v>
      </c>
      <c r="BXL7" s="216">
        <v>2027</v>
      </c>
      <c r="BXM7" s="216">
        <v>2028</v>
      </c>
      <c r="BXN7" s="216">
        <v>2029</v>
      </c>
      <c r="BXO7" s="216">
        <v>2030</v>
      </c>
      <c r="BXP7" s="216">
        <v>2031</v>
      </c>
      <c r="BXQ7" s="216">
        <v>2032</v>
      </c>
      <c r="BXR7" s="216">
        <v>2033</v>
      </c>
      <c r="BXS7" s="216">
        <v>2034</v>
      </c>
      <c r="BXT7" s="216">
        <v>2035</v>
      </c>
      <c r="BXU7" s="216">
        <v>2036</v>
      </c>
      <c r="BXV7" s="216">
        <v>2037</v>
      </c>
      <c r="BXW7" s="216">
        <v>2038</v>
      </c>
      <c r="BXX7" s="216">
        <v>2039</v>
      </c>
      <c r="BXY7" s="216">
        <v>2040</v>
      </c>
      <c r="BXZ7" s="216">
        <v>2015</v>
      </c>
      <c r="BYA7" s="216">
        <v>2016</v>
      </c>
      <c r="BYB7" s="216">
        <v>2017</v>
      </c>
      <c r="BYC7" s="216">
        <v>2018</v>
      </c>
      <c r="BYD7" s="216">
        <v>2019</v>
      </c>
      <c r="BYE7" s="216">
        <v>2020</v>
      </c>
      <c r="BYF7" s="216">
        <v>2021</v>
      </c>
      <c r="BYG7" s="216">
        <v>2022</v>
      </c>
      <c r="BYH7" s="216">
        <v>2023</v>
      </c>
      <c r="BYI7" s="216">
        <v>2024</v>
      </c>
      <c r="BYJ7" s="216">
        <v>2025</v>
      </c>
      <c r="BYK7" s="216">
        <v>2026</v>
      </c>
      <c r="BYL7" s="216">
        <v>2027</v>
      </c>
      <c r="BYM7" s="216">
        <v>2028</v>
      </c>
      <c r="BYN7" s="216">
        <v>2029</v>
      </c>
      <c r="BYO7" s="216">
        <v>2030</v>
      </c>
      <c r="BYP7" s="216">
        <v>2031</v>
      </c>
      <c r="BYQ7" s="216">
        <v>2032</v>
      </c>
      <c r="BYR7" s="216">
        <v>2033</v>
      </c>
      <c r="BYS7" s="216">
        <v>2034</v>
      </c>
      <c r="BYT7" s="216">
        <v>2035</v>
      </c>
      <c r="BYU7" s="216">
        <v>2036</v>
      </c>
      <c r="BYV7" s="216">
        <v>2037</v>
      </c>
      <c r="BYW7" s="216">
        <v>2038</v>
      </c>
      <c r="BYX7" s="216">
        <v>2039</v>
      </c>
      <c r="BYY7" s="216">
        <v>2040</v>
      </c>
      <c r="BYZ7" s="216">
        <v>2015</v>
      </c>
      <c r="BZA7" s="216">
        <v>2016</v>
      </c>
      <c r="BZB7" s="216">
        <v>2017</v>
      </c>
      <c r="BZC7" s="216">
        <v>2018</v>
      </c>
      <c r="BZD7" s="216">
        <v>2019</v>
      </c>
      <c r="BZE7" s="216">
        <v>2020</v>
      </c>
      <c r="BZF7" s="216">
        <v>2021</v>
      </c>
      <c r="BZG7" s="216">
        <v>2022</v>
      </c>
      <c r="BZH7" s="216">
        <v>2023</v>
      </c>
      <c r="BZI7" s="216">
        <v>2024</v>
      </c>
      <c r="BZJ7" s="216">
        <v>2025</v>
      </c>
      <c r="BZK7" s="216">
        <v>2026</v>
      </c>
      <c r="BZL7" s="216">
        <v>2027</v>
      </c>
      <c r="BZM7" s="216">
        <v>2028</v>
      </c>
      <c r="BZN7" s="216">
        <v>2029</v>
      </c>
      <c r="BZO7" s="216">
        <v>2030</v>
      </c>
      <c r="BZP7" s="216">
        <v>2031</v>
      </c>
      <c r="BZQ7" s="216">
        <v>2032</v>
      </c>
      <c r="BZR7" s="216">
        <v>2033</v>
      </c>
      <c r="BZS7" s="216">
        <v>2034</v>
      </c>
      <c r="BZT7" s="216">
        <v>2035</v>
      </c>
      <c r="BZU7" s="216">
        <v>2036</v>
      </c>
      <c r="BZV7" s="216">
        <v>2037</v>
      </c>
      <c r="BZW7" s="216">
        <v>2038</v>
      </c>
      <c r="BZX7" s="216">
        <v>2039</v>
      </c>
      <c r="BZY7" s="216">
        <v>2040</v>
      </c>
      <c r="BZZ7" s="216">
        <v>2015</v>
      </c>
      <c r="CAA7" s="216">
        <v>2016</v>
      </c>
      <c r="CAB7" s="216">
        <v>2017</v>
      </c>
      <c r="CAC7" s="216">
        <v>2018</v>
      </c>
      <c r="CAD7" s="216">
        <v>2019</v>
      </c>
      <c r="CAE7" s="216">
        <v>2020</v>
      </c>
      <c r="CAF7" s="216">
        <v>2021</v>
      </c>
      <c r="CAG7" s="216">
        <v>2022</v>
      </c>
      <c r="CAH7" s="216">
        <v>2023</v>
      </c>
      <c r="CAI7" s="216">
        <v>2024</v>
      </c>
      <c r="CAJ7" s="216">
        <v>2025</v>
      </c>
      <c r="CAK7" s="216">
        <v>2026</v>
      </c>
      <c r="CAL7" s="216">
        <v>2027</v>
      </c>
      <c r="CAM7" s="216">
        <v>2028</v>
      </c>
      <c r="CAN7" s="216">
        <v>2029</v>
      </c>
      <c r="CAO7" s="216">
        <v>2030</v>
      </c>
      <c r="CAP7" s="216">
        <v>2031</v>
      </c>
      <c r="CAQ7" s="216">
        <v>2032</v>
      </c>
      <c r="CAR7" s="216">
        <v>2033</v>
      </c>
      <c r="CAS7" s="216">
        <v>2034</v>
      </c>
      <c r="CAT7" s="216">
        <v>2035</v>
      </c>
      <c r="CAU7" s="216">
        <v>2036</v>
      </c>
      <c r="CAV7" s="216">
        <v>2037</v>
      </c>
      <c r="CAW7" s="216">
        <v>2038</v>
      </c>
      <c r="CAX7" s="216">
        <v>2039</v>
      </c>
      <c r="CAY7" s="216">
        <v>2040</v>
      </c>
      <c r="CAZ7" s="216">
        <v>2015</v>
      </c>
      <c r="CBA7" s="216">
        <v>2016</v>
      </c>
      <c r="CBB7" s="216">
        <v>2017</v>
      </c>
      <c r="CBC7" s="216">
        <v>2018</v>
      </c>
      <c r="CBD7" s="216">
        <v>2019</v>
      </c>
      <c r="CBE7" s="216">
        <v>2020</v>
      </c>
      <c r="CBF7" s="216">
        <v>2021</v>
      </c>
      <c r="CBG7" s="216">
        <v>2022</v>
      </c>
      <c r="CBH7" s="216">
        <v>2023</v>
      </c>
      <c r="CBI7" s="216">
        <v>2024</v>
      </c>
      <c r="CBJ7" s="216">
        <v>2025</v>
      </c>
      <c r="CBK7" s="216">
        <v>2026</v>
      </c>
      <c r="CBL7" s="216">
        <v>2027</v>
      </c>
      <c r="CBM7" s="216">
        <v>2028</v>
      </c>
      <c r="CBN7" s="216">
        <v>2029</v>
      </c>
      <c r="CBO7" s="216">
        <v>2030</v>
      </c>
      <c r="CBP7" s="216">
        <v>2031</v>
      </c>
      <c r="CBQ7" s="216">
        <v>2032</v>
      </c>
      <c r="CBR7" s="216">
        <v>2033</v>
      </c>
      <c r="CBS7" s="216">
        <v>2034</v>
      </c>
      <c r="CBT7" s="216">
        <v>2035</v>
      </c>
      <c r="CBU7" s="216">
        <v>2036</v>
      </c>
      <c r="CBV7" s="216">
        <v>2037</v>
      </c>
      <c r="CBW7" s="216">
        <v>2038</v>
      </c>
      <c r="CBX7" s="216">
        <v>2039</v>
      </c>
      <c r="CBY7" s="216">
        <v>2040</v>
      </c>
      <c r="CBZ7" s="216">
        <v>2015</v>
      </c>
      <c r="CCA7" s="216">
        <v>2016</v>
      </c>
      <c r="CCB7" s="216">
        <v>2017</v>
      </c>
      <c r="CCC7" s="216">
        <v>2018</v>
      </c>
      <c r="CCD7" s="216">
        <v>2019</v>
      </c>
      <c r="CCE7" s="216">
        <v>2020</v>
      </c>
      <c r="CCF7" s="216">
        <v>2021</v>
      </c>
      <c r="CCG7" s="216">
        <v>2022</v>
      </c>
      <c r="CCH7" s="216">
        <v>2023</v>
      </c>
      <c r="CCI7" s="216">
        <v>2024</v>
      </c>
      <c r="CCJ7" s="216">
        <v>2025</v>
      </c>
      <c r="CCK7" s="216">
        <v>2026</v>
      </c>
      <c r="CCL7" s="216">
        <v>2027</v>
      </c>
      <c r="CCM7" s="216">
        <v>2028</v>
      </c>
      <c r="CCN7" s="216">
        <v>2029</v>
      </c>
      <c r="CCO7" s="216">
        <v>2030</v>
      </c>
      <c r="CCP7" s="216">
        <v>2031</v>
      </c>
      <c r="CCQ7" s="216">
        <v>2032</v>
      </c>
      <c r="CCR7" s="216">
        <v>2033</v>
      </c>
      <c r="CCS7" s="216">
        <v>2034</v>
      </c>
      <c r="CCT7" s="216">
        <v>2035</v>
      </c>
      <c r="CCU7" s="216">
        <v>2036</v>
      </c>
      <c r="CCV7" s="216">
        <v>2037</v>
      </c>
      <c r="CCW7" s="216">
        <v>2038</v>
      </c>
      <c r="CCX7" s="216">
        <v>2039</v>
      </c>
      <c r="CCY7" s="216">
        <v>2040</v>
      </c>
      <c r="CCZ7" s="216">
        <v>2015</v>
      </c>
      <c r="CDA7" s="216">
        <v>2016</v>
      </c>
      <c r="CDB7" s="216">
        <v>2017</v>
      </c>
      <c r="CDC7" s="216">
        <v>2018</v>
      </c>
      <c r="CDD7" s="216">
        <v>2019</v>
      </c>
      <c r="CDE7" s="216">
        <v>2020</v>
      </c>
      <c r="CDF7" s="216">
        <v>2021</v>
      </c>
      <c r="CDG7" s="216">
        <v>2022</v>
      </c>
      <c r="CDH7" s="216">
        <v>2023</v>
      </c>
      <c r="CDI7" s="216">
        <v>2024</v>
      </c>
      <c r="CDJ7" s="216">
        <v>2025</v>
      </c>
      <c r="CDK7" s="216">
        <v>2026</v>
      </c>
      <c r="CDL7" s="216">
        <v>2027</v>
      </c>
      <c r="CDM7" s="216">
        <v>2028</v>
      </c>
      <c r="CDN7" s="216">
        <v>2029</v>
      </c>
      <c r="CDO7" s="216">
        <v>2030</v>
      </c>
      <c r="CDP7" s="216">
        <v>2031</v>
      </c>
      <c r="CDQ7" s="216">
        <v>2032</v>
      </c>
      <c r="CDR7" s="216">
        <v>2033</v>
      </c>
      <c r="CDS7" s="216">
        <v>2034</v>
      </c>
      <c r="CDT7" s="216">
        <v>2035</v>
      </c>
      <c r="CDU7" s="216">
        <v>2036</v>
      </c>
      <c r="CDV7" s="216">
        <v>2037</v>
      </c>
      <c r="CDW7" s="216">
        <v>2038</v>
      </c>
      <c r="CDX7" s="216">
        <v>2039</v>
      </c>
      <c r="CDY7" s="216">
        <v>2040</v>
      </c>
      <c r="CDZ7" s="216">
        <v>2015</v>
      </c>
      <c r="CEA7" s="216">
        <v>2016</v>
      </c>
      <c r="CEB7" s="216">
        <v>2017</v>
      </c>
      <c r="CEC7" s="216">
        <v>2018</v>
      </c>
      <c r="CED7" s="216">
        <v>2019</v>
      </c>
      <c r="CEE7" s="216">
        <v>2020</v>
      </c>
      <c r="CEF7" s="216">
        <v>2021</v>
      </c>
      <c r="CEG7" s="216">
        <v>2022</v>
      </c>
      <c r="CEH7" s="216">
        <v>2023</v>
      </c>
      <c r="CEI7" s="216">
        <v>2024</v>
      </c>
      <c r="CEJ7" s="216">
        <v>2025</v>
      </c>
      <c r="CEK7" s="216">
        <v>2026</v>
      </c>
      <c r="CEL7" s="216">
        <v>2027</v>
      </c>
      <c r="CEM7" s="216">
        <v>2028</v>
      </c>
      <c r="CEN7" s="216">
        <v>2029</v>
      </c>
      <c r="CEO7" s="216">
        <v>2030</v>
      </c>
      <c r="CEP7" s="216">
        <v>2031</v>
      </c>
      <c r="CEQ7" s="216">
        <v>2032</v>
      </c>
      <c r="CER7" s="216">
        <v>2033</v>
      </c>
      <c r="CES7" s="216">
        <v>2034</v>
      </c>
      <c r="CET7" s="216">
        <v>2035</v>
      </c>
      <c r="CEU7" s="216">
        <v>2036</v>
      </c>
      <c r="CEV7" s="216">
        <v>2037</v>
      </c>
      <c r="CEW7" s="216">
        <v>2038</v>
      </c>
      <c r="CEX7" s="216">
        <v>2039</v>
      </c>
      <c r="CEY7" s="216">
        <v>2040</v>
      </c>
      <c r="CEZ7" s="216">
        <v>2015</v>
      </c>
      <c r="CFA7" s="216">
        <v>2016</v>
      </c>
      <c r="CFB7" s="216">
        <v>2017</v>
      </c>
      <c r="CFC7" s="216">
        <v>2018</v>
      </c>
      <c r="CFD7" s="216">
        <v>2019</v>
      </c>
      <c r="CFE7" s="216">
        <v>2020</v>
      </c>
      <c r="CFF7" s="216">
        <v>2021</v>
      </c>
      <c r="CFG7" s="216">
        <v>2022</v>
      </c>
      <c r="CFH7" s="216">
        <v>2023</v>
      </c>
      <c r="CFI7" s="216">
        <v>2024</v>
      </c>
      <c r="CFJ7" s="216">
        <v>2025</v>
      </c>
      <c r="CFK7" s="216">
        <v>2026</v>
      </c>
      <c r="CFL7" s="216">
        <v>2027</v>
      </c>
      <c r="CFM7" s="216">
        <v>2028</v>
      </c>
      <c r="CFN7" s="216">
        <v>2029</v>
      </c>
      <c r="CFO7" s="216">
        <v>2030</v>
      </c>
      <c r="CFP7" s="216">
        <v>2031</v>
      </c>
      <c r="CFQ7" s="216">
        <v>2032</v>
      </c>
      <c r="CFR7" s="216">
        <v>2033</v>
      </c>
      <c r="CFS7" s="216">
        <v>2034</v>
      </c>
      <c r="CFT7" s="216">
        <v>2035</v>
      </c>
      <c r="CFU7" s="216">
        <v>2036</v>
      </c>
      <c r="CFV7" s="216">
        <v>2037</v>
      </c>
      <c r="CFW7" s="216">
        <v>2038</v>
      </c>
      <c r="CFX7" s="216">
        <v>2039</v>
      </c>
      <c r="CFY7" s="216">
        <v>2040</v>
      </c>
      <c r="CFZ7" s="216">
        <v>2015</v>
      </c>
      <c r="CGA7" s="216">
        <v>2016</v>
      </c>
      <c r="CGB7" s="216">
        <v>2017</v>
      </c>
      <c r="CGC7" s="216">
        <v>2018</v>
      </c>
      <c r="CGD7" s="216">
        <v>2019</v>
      </c>
      <c r="CGE7" s="216">
        <v>2020</v>
      </c>
      <c r="CGF7" s="216">
        <v>2021</v>
      </c>
      <c r="CGG7" s="216">
        <v>2022</v>
      </c>
      <c r="CGH7" s="216">
        <v>2023</v>
      </c>
      <c r="CGI7" s="216">
        <v>2024</v>
      </c>
      <c r="CGJ7" s="216">
        <v>2025</v>
      </c>
      <c r="CGK7" s="216">
        <v>2026</v>
      </c>
      <c r="CGL7" s="216">
        <v>2027</v>
      </c>
      <c r="CGM7" s="216">
        <v>2028</v>
      </c>
      <c r="CGN7" s="216">
        <v>2029</v>
      </c>
      <c r="CGO7" s="216">
        <v>2030</v>
      </c>
      <c r="CGP7" s="216">
        <v>2031</v>
      </c>
      <c r="CGQ7" s="216">
        <v>2032</v>
      </c>
      <c r="CGR7" s="216">
        <v>2033</v>
      </c>
      <c r="CGS7" s="216">
        <v>2034</v>
      </c>
      <c r="CGT7" s="216">
        <v>2035</v>
      </c>
      <c r="CGU7" s="216">
        <v>2036</v>
      </c>
      <c r="CGV7" s="216">
        <v>2037</v>
      </c>
      <c r="CGW7" s="216">
        <v>2038</v>
      </c>
      <c r="CGX7" s="216">
        <v>2039</v>
      </c>
      <c r="CGY7" s="216">
        <v>2040</v>
      </c>
      <c r="CGZ7" s="216">
        <v>2015</v>
      </c>
      <c r="CHA7" s="216">
        <v>2016</v>
      </c>
      <c r="CHB7" s="216">
        <v>2017</v>
      </c>
      <c r="CHC7" s="216">
        <v>2018</v>
      </c>
      <c r="CHD7" s="216">
        <v>2019</v>
      </c>
      <c r="CHE7" s="216">
        <v>2020</v>
      </c>
      <c r="CHF7" s="216">
        <v>2021</v>
      </c>
      <c r="CHG7" s="216">
        <v>2022</v>
      </c>
      <c r="CHH7" s="216">
        <v>2023</v>
      </c>
      <c r="CHI7" s="216">
        <v>2024</v>
      </c>
      <c r="CHJ7" s="216">
        <v>2025</v>
      </c>
      <c r="CHK7" s="216">
        <v>2026</v>
      </c>
      <c r="CHL7" s="216">
        <v>2027</v>
      </c>
      <c r="CHM7" s="216">
        <v>2028</v>
      </c>
      <c r="CHN7" s="216">
        <v>2029</v>
      </c>
      <c r="CHO7" s="216">
        <v>2030</v>
      </c>
      <c r="CHP7" s="216">
        <v>2031</v>
      </c>
      <c r="CHQ7" s="216">
        <v>2032</v>
      </c>
      <c r="CHR7" s="216">
        <v>2033</v>
      </c>
      <c r="CHS7" s="216">
        <v>2034</v>
      </c>
      <c r="CHT7" s="216">
        <v>2035</v>
      </c>
      <c r="CHU7" s="216">
        <v>2036</v>
      </c>
      <c r="CHV7" s="216">
        <v>2037</v>
      </c>
      <c r="CHW7" s="216">
        <v>2038</v>
      </c>
      <c r="CHX7" s="216">
        <v>2039</v>
      </c>
      <c r="CHY7" s="216">
        <v>2040</v>
      </c>
      <c r="CHZ7" s="216">
        <v>2015</v>
      </c>
      <c r="CIA7" s="216">
        <v>2016</v>
      </c>
      <c r="CIB7" s="216">
        <v>2017</v>
      </c>
      <c r="CIC7" s="216">
        <v>2018</v>
      </c>
      <c r="CID7" s="216">
        <v>2019</v>
      </c>
      <c r="CIE7" s="216">
        <v>2020</v>
      </c>
      <c r="CIF7" s="216">
        <v>2021</v>
      </c>
      <c r="CIG7" s="216">
        <v>2022</v>
      </c>
      <c r="CIH7" s="216">
        <v>2023</v>
      </c>
      <c r="CII7" s="216">
        <v>2024</v>
      </c>
      <c r="CIJ7" s="216">
        <v>2025</v>
      </c>
      <c r="CIK7" s="216">
        <v>2026</v>
      </c>
      <c r="CIL7" s="216">
        <v>2027</v>
      </c>
      <c r="CIM7" s="216">
        <v>2028</v>
      </c>
      <c r="CIN7" s="216">
        <v>2029</v>
      </c>
      <c r="CIO7" s="216">
        <v>2030</v>
      </c>
      <c r="CIP7" s="216">
        <v>2031</v>
      </c>
      <c r="CIQ7" s="216">
        <v>2032</v>
      </c>
      <c r="CIR7" s="216">
        <v>2033</v>
      </c>
      <c r="CIS7" s="216">
        <v>2034</v>
      </c>
      <c r="CIT7" s="216">
        <v>2035</v>
      </c>
      <c r="CIU7" s="216">
        <v>2036</v>
      </c>
      <c r="CIV7" s="216">
        <v>2037</v>
      </c>
      <c r="CIW7" s="216">
        <v>2038</v>
      </c>
      <c r="CIX7" s="216">
        <v>2039</v>
      </c>
      <c r="CIY7" s="216">
        <v>2040</v>
      </c>
      <c r="CIZ7" s="216">
        <v>2015</v>
      </c>
      <c r="CJA7" s="216">
        <v>2016</v>
      </c>
      <c r="CJB7" s="216">
        <v>2017</v>
      </c>
      <c r="CJC7" s="216">
        <v>2018</v>
      </c>
      <c r="CJD7" s="216">
        <v>2019</v>
      </c>
      <c r="CJE7" s="216">
        <v>2020</v>
      </c>
      <c r="CJF7" s="216">
        <v>2021</v>
      </c>
      <c r="CJG7" s="216">
        <v>2022</v>
      </c>
      <c r="CJH7" s="216">
        <v>2023</v>
      </c>
      <c r="CJI7" s="216">
        <v>2024</v>
      </c>
      <c r="CJJ7" s="216">
        <v>2025</v>
      </c>
      <c r="CJK7" s="216">
        <v>2026</v>
      </c>
      <c r="CJL7" s="216">
        <v>2027</v>
      </c>
      <c r="CJM7" s="216">
        <v>2028</v>
      </c>
      <c r="CJN7" s="216">
        <v>2029</v>
      </c>
      <c r="CJO7" s="216">
        <v>2030</v>
      </c>
      <c r="CJP7" s="216">
        <v>2031</v>
      </c>
      <c r="CJQ7" s="216">
        <v>2032</v>
      </c>
      <c r="CJR7" s="216">
        <v>2033</v>
      </c>
      <c r="CJS7" s="216">
        <v>2034</v>
      </c>
      <c r="CJT7" s="216">
        <v>2035</v>
      </c>
      <c r="CJU7" s="216">
        <v>2036</v>
      </c>
      <c r="CJV7" s="216">
        <v>2037</v>
      </c>
      <c r="CJW7" s="216">
        <v>2038</v>
      </c>
      <c r="CJX7" s="216">
        <v>2039</v>
      </c>
      <c r="CJY7" s="216">
        <v>2040</v>
      </c>
      <c r="CJZ7" s="216">
        <v>2015</v>
      </c>
      <c r="CKA7" s="216">
        <v>2016</v>
      </c>
      <c r="CKB7" s="216">
        <v>2017</v>
      </c>
      <c r="CKC7" s="216">
        <v>2018</v>
      </c>
      <c r="CKD7" s="216">
        <v>2019</v>
      </c>
      <c r="CKE7" s="216">
        <v>2020</v>
      </c>
      <c r="CKF7" s="216">
        <v>2021</v>
      </c>
      <c r="CKG7" s="216">
        <v>2022</v>
      </c>
      <c r="CKH7" s="216">
        <v>2023</v>
      </c>
      <c r="CKI7" s="216">
        <v>2024</v>
      </c>
      <c r="CKJ7" s="216">
        <v>2025</v>
      </c>
      <c r="CKK7" s="216">
        <v>2026</v>
      </c>
      <c r="CKL7" s="216">
        <v>2027</v>
      </c>
      <c r="CKM7" s="216">
        <v>2028</v>
      </c>
      <c r="CKN7" s="216">
        <v>2029</v>
      </c>
      <c r="CKO7" s="216">
        <v>2030</v>
      </c>
      <c r="CKP7" s="216">
        <v>2031</v>
      </c>
      <c r="CKQ7" s="216">
        <v>2032</v>
      </c>
      <c r="CKR7" s="216">
        <v>2033</v>
      </c>
      <c r="CKS7" s="216">
        <v>2034</v>
      </c>
      <c r="CKT7" s="216">
        <v>2035</v>
      </c>
      <c r="CKU7" s="216">
        <v>2036</v>
      </c>
      <c r="CKV7" s="216">
        <v>2037</v>
      </c>
      <c r="CKW7" s="216">
        <v>2038</v>
      </c>
      <c r="CKX7" s="216">
        <v>2039</v>
      </c>
      <c r="CKY7" s="216">
        <v>2040</v>
      </c>
      <c r="CKZ7" s="216">
        <v>2015</v>
      </c>
      <c r="CLA7" s="216">
        <v>2016</v>
      </c>
      <c r="CLB7" s="216">
        <v>2017</v>
      </c>
      <c r="CLC7" s="216">
        <v>2018</v>
      </c>
      <c r="CLD7" s="216">
        <v>2019</v>
      </c>
      <c r="CLE7" s="216">
        <v>2020</v>
      </c>
      <c r="CLF7" s="216">
        <v>2021</v>
      </c>
      <c r="CLG7" s="216">
        <v>2022</v>
      </c>
      <c r="CLH7" s="216">
        <v>2023</v>
      </c>
      <c r="CLI7" s="216">
        <v>2024</v>
      </c>
      <c r="CLJ7" s="216">
        <v>2025</v>
      </c>
      <c r="CLK7" s="216">
        <v>2026</v>
      </c>
      <c r="CLL7" s="216">
        <v>2027</v>
      </c>
      <c r="CLM7" s="216">
        <v>2028</v>
      </c>
      <c r="CLN7" s="216">
        <v>2029</v>
      </c>
      <c r="CLO7" s="216">
        <v>2030</v>
      </c>
      <c r="CLP7" s="216">
        <v>2031</v>
      </c>
      <c r="CLQ7" s="216">
        <v>2032</v>
      </c>
      <c r="CLR7" s="216">
        <v>2033</v>
      </c>
      <c r="CLS7" s="216">
        <v>2034</v>
      </c>
      <c r="CLT7" s="216">
        <v>2035</v>
      </c>
      <c r="CLU7" s="216">
        <v>2036</v>
      </c>
      <c r="CLV7" s="216">
        <v>2037</v>
      </c>
      <c r="CLW7" s="216">
        <v>2038</v>
      </c>
      <c r="CLX7" s="216">
        <v>2039</v>
      </c>
      <c r="CLY7" s="216">
        <v>2040</v>
      </c>
      <c r="CLZ7" s="216">
        <v>2015</v>
      </c>
      <c r="CMA7" s="216">
        <v>2016</v>
      </c>
      <c r="CMB7" s="216">
        <v>2017</v>
      </c>
      <c r="CMC7" s="216">
        <v>2018</v>
      </c>
      <c r="CMD7" s="216">
        <v>2019</v>
      </c>
      <c r="CME7" s="216">
        <v>2020</v>
      </c>
      <c r="CMF7" s="216">
        <v>2021</v>
      </c>
      <c r="CMG7" s="216">
        <v>2022</v>
      </c>
      <c r="CMH7" s="216">
        <v>2023</v>
      </c>
      <c r="CMI7" s="216">
        <v>2024</v>
      </c>
      <c r="CMJ7" s="216">
        <v>2025</v>
      </c>
      <c r="CMK7" s="216">
        <v>2026</v>
      </c>
      <c r="CML7" s="216">
        <v>2027</v>
      </c>
      <c r="CMM7" s="216">
        <v>2028</v>
      </c>
      <c r="CMN7" s="216">
        <v>2029</v>
      </c>
      <c r="CMO7" s="216">
        <v>2030</v>
      </c>
      <c r="CMP7" s="216">
        <v>2031</v>
      </c>
      <c r="CMQ7" s="216">
        <v>2032</v>
      </c>
      <c r="CMR7" s="216">
        <v>2033</v>
      </c>
      <c r="CMS7" s="216">
        <v>2034</v>
      </c>
      <c r="CMT7" s="216">
        <v>2035</v>
      </c>
      <c r="CMU7" s="216">
        <v>2036</v>
      </c>
      <c r="CMV7" s="216">
        <v>2037</v>
      </c>
      <c r="CMW7" s="216">
        <v>2038</v>
      </c>
      <c r="CMX7" s="216">
        <v>2039</v>
      </c>
      <c r="CMY7" s="216">
        <v>2040</v>
      </c>
      <c r="CMZ7" s="216">
        <v>2015</v>
      </c>
      <c r="CNA7" s="216">
        <v>2016</v>
      </c>
      <c r="CNB7" s="216">
        <v>2017</v>
      </c>
      <c r="CNC7" s="216">
        <v>2018</v>
      </c>
      <c r="CND7" s="216">
        <v>2019</v>
      </c>
      <c r="CNE7" s="216">
        <v>2020</v>
      </c>
      <c r="CNF7" s="216">
        <v>2021</v>
      </c>
      <c r="CNG7" s="216">
        <v>2022</v>
      </c>
      <c r="CNH7" s="216">
        <v>2023</v>
      </c>
      <c r="CNI7" s="216">
        <v>2024</v>
      </c>
      <c r="CNJ7" s="216">
        <v>2025</v>
      </c>
      <c r="CNK7" s="216">
        <v>2026</v>
      </c>
      <c r="CNL7" s="216">
        <v>2027</v>
      </c>
      <c r="CNM7" s="216">
        <v>2028</v>
      </c>
      <c r="CNN7" s="216">
        <v>2029</v>
      </c>
      <c r="CNO7" s="216">
        <v>2030</v>
      </c>
      <c r="CNP7" s="216">
        <v>2031</v>
      </c>
      <c r="CNQ7" s="216">
        <v>2032</v>
      </c>
      <c r="CNR7" s="216">
        <v>2033</v>
      </c>
      <c r="CNS7" s="216">
        <v>2034</v>
      </c>
      <c r="CNT7" s="216">
        <v>2035</v>
      </c>
      <c r="CNU7" s="216">
        <v>2036</v>
      </c>
      <c r="CNV7" s="216">
        <v>2037</v>
      </c>
      <c r="CNW7" s="216">
        <v>2038</v>
      </c>
      <c r="CNX7" s="216">
        <v>2039</v>
      </c>
      <c r="CNY7" s="216">
        <v>2040</v>
      </c>
      <c r="CNZ7" s="216">
        <v>2015</v>
      </c>
      <c r="COA7" s="216">
        <v>2016</v>
      </c>
      <c r="COB7" s="216">
        <v>2017</v>
      </c>
      <c r="COC7" s="216">
        <v>2018</v>
      </c>
      <c r="COD7" s="216">
        <v>2019</v>
      </c>
      <c r="COE7" s="216">
        <v>2020</v>
      </c>
      <c r="COF7" s="216">
        <v>2021</v>
      </c>
      <c r="COG7" s="216">
        <v>2022</v>
      </c>
      <c r="COH7" s="216">
        <v>2023</v>
      </c>
      <c r="COI7" s="216">
        <v>2024</v>
      </c>
      <c r="COJ7" s="216">
        <v>2025</v>
      </c>
      <c r="COK7" s="216">
        <v>2026</v>
      </c>
      <c r="COL7" s="216">
        <v>2027</v>
      </c>
      <c r="COM7" s="216">
        <v>2028</v>
      </c>
      <c r="CON7" s="216">
        <v>2029</v>
      </c>
      <c r="COO7" s="216">
        <v>2030</v>
      </c>
      <c r="COP7" s="216">
        <v>2031</v>
      </c>
      <c r="COQ7" s="216">
        <v>2032</v>
      </c>
      <c r="COR7" s="216">
        <v>2033</v>
      </c>
      <c r="COS7" s="216">
        <v>2034</v>
      </c>
      <c r="COT7" s="216">
        <v>2035</v>
      </c>
      <c r="COU7" s="216">
        <v>2036</v>
      </c>
      <c r="COV7" s="216">
        <v>2037</v>
      </c>
      <c r="COW7" s="216">
        <v>2038</v>
      </c>
      <c r="COX7" s="216">
        <v>2039</v>
      </c>
      <c r="COY7" s="216">
        <v>2040</v>
      </c>
      <c r="COZ7" s="216">
        <v>2015</v>
      </c>
      <c r="CPA7" s="216">
        <v>2016</v>
      </c>
      <c r="CPB7" s="216">
        <v>2017</v>
      </c>
      <c r="CPC7" s="216">
        <v>2018</v>
      </c>
      <c r="CPD7" s="216">
        <v>2019</v>
      </c>
      <c r="CPE7" s="216">
        <v>2020</v>
      </c>
      <c r="CPF7" s="216">
        <v>2021</v>
      </c>
      <c r="CPG7" s="216">
        <v>2022</v>
      </c>
      <c r="CPH7" s="216">
        <v>2023</v>
      </c>
      <c r="CPI7" s="216">
        <v>2024</v>
      </c>
      <c r="CPJ7" s="216">
        <v>2025</v>
      </c>
      <c r="CPK7" s="216">
        <v>2026</v>
      </c>
      <c r="CPL7" s="216">
        <v>2027</v>
      </c>
      <c r="CPM7" s="216">
        <v>2028</v>
      </c>
      <c r="CPN7" s="216">
        <v>2029</v>
      </c>
      <c r="CPO7" s="216">
        <v>2030</v>
      </c>
      <c r="CPP7" s="216">
        <v>2031</v>
      </c>
      <c r="CPQ7" s="216">
        <v>2032</v>
      </c>
      <c r="CPR7" s="216">
        <v>2033</v>
      </c>
      <c r="CPS7" s="216">
        <v>2034</v>
      </c>
      <c r="CPT7" s="216">
        <v>2035</v>
      </c>
      <c r="CPU7" s="216">
        <v>2036</v>
      </c>
      <c r="CPV7" s="216">
        <v>2037</v>
      </c>
      <c r="CPW7" s="216">
        <v>2038</v>
      </c>
      <c r="CPX7" s="216">
        <v>2039</v>
      </c>
      <c r="CPY7" s="216">
        <v>2040</v>
      </c>
      <c r="CPZ7" s="216">
        <v>2015</v>
      </c>
      <c r="CQA7" s="216">
        <v>2016</v>
      </c>
      <c r="CQB7" s="216">
        <v>2017</v>
      </c>
      <c r="CQC7" s="216">
        <v>2018</v>
      </c>
      <c r="CQD7" s="216">
        <v>2019</v>
      </c>
      <c r="CQE7" s="216">
        <v>2020</v>
      </c>
      <c r="CQF7" s="216">
        <v>2021</v>
      </c>
      <c r="CQG7" s="216">
        <v>2022</v>
      </c>
      <c r="CQH7" s="216">
        <v>2023</v>
      </c>
      <c r="CQI7" s="216">
        <v>2024</v>
      </c>
      <c r="CQJ7" s="216">
        <v>2025</v>
      </c>
      <c r="CQK7" s="216">
        <v>2026</v>
      </c>
      <c r="CQL7" s="216">
        <v>2027</v>
      </c>
      <c r="CQM7" s="216">
        <v>2028</v>
      </c>
      <c r="CQN7" s="216">
        <v>2029</v>
      </c>
      <c r="CQO7" s="216">
        <v>2030</v>
      </c>
      <c r="CQP7" s="216">
        <v>2031</v>
      </c>
      <c r="CQQ7" s="216">
        <v>2032</v>
      </c>
      <c r="CQR7" s="216">
        <v>2033</v>
      </c>
      <c r="CQS7" s="216">
        <v>2034</v>
      </c>
      <c r="CQT7" s="216">
        <v>2035</v>
      </c>
      <c r="CQU7" s="216">
        <v>2036</v>
      </c>
      <c r="CQV7" s="216">
        <v>2037</v>
      </c>
      <c r="CQW7" s="216">
        <v>2038</v>
      </c>
      <c r="CQX7" s="216">
        <v>2039</v>
      </c>
      <c r="CQY7" s="216">
        <v>2040</v>
      </c>
      <c r="CQZ7" s="216">
        <v>2015</v>
      </c>
      <c r="CRA7" s="216">
        <v>2016</v>
      </c>
      <c r="CRB7" s="216">
        <v>2017</v>
      </c>
      <c r="CRC7" s="216">
        <v>2018</v>
      </c>
      <c r="CRD7" s="216">
        <v>2019</v>
      </c>
      <c r="CRE7" s="216">
        <v>2020</v>
      </c>
      <c r="CRF7" s="216">
        <v>2021</v>
      </c>
      <c r="CRG7" s="216">
        <v>2022</v>
      </c>
      <c r="CRH7" s="216">
        <v>2023</v>
      </c>
      <c r="CRI7" s="216">
        <v>2024</v>
      </c>
      <c r="CRJ7" s="216">
        <v>2025</v>
      </c>
      <c r="CRK7" s="216">
        <v>2026</v>
      </c>
      <c r="CRL7" s="216">
        <v>2027</v>
      </c>
      <c r="CRM7" s="216">
        <v>2028</v>
      </c>
      <c r="CRN7" s="216">
        <v>2029</v>
      </c>
      <c r="CRO7" s="216">
        <v>2030</v>
      </c>
      <c r="CRP7" s="216">
        <v>2031</v>
      </c>
      <c r="CRQ7" s="216">
        <v>2032</v>
      </c>
      <c r="CRR7" s="216">
        <v>2033</v>
      </c>
      <c r="CRS7" s="216">
        <v>2034</v>
      </c>
      <c r="CRT7" s="216">
        <v>2035</v>
      </c>
      <c r="CRU7" s="216">
        <v>2036</v>
      </c>
      <c r="CRV7" s="216">
        <v>2037</v>
      </c>
      <c r="CRW7" s="216">
        <v>2038</v>
      </c>
      <c r="CRX7" s="216">
        <v>2039</v>
      </c>
      <c r="CRY7" s="216">
        <v>2040</v>
      </c>
      <c r="CRZ7" s="216">
        <v>2015</v>
      </c>
      <c r="CSA7" s="216">
        <v>2016</v>
      </c>
      <c r="CSB7" s="216">
        <v>2017</v>
      </c>
      <c r="CSC7" s="216">
        <v>2018</v>
      </c>
      <c r="CSD7" s="216">
        <v>2019</v>
      </c>
      <c r="CSE7" s="216">
        <v>2020</v>
      </c>
      <c r="CSF7" s="216">
        <v>2021</v>
      </c>
      <c r="CSG7" s="216">
        <v>2022</v>
      </c>
      <c r="CSH7" s="216">
        <v>2023</v>
      </c>
      <c r="CSI7" s="216">
        <v>2024</v>
      </c>
      <c r="CSJ7" s="216">
        <v>2025</v>
      </c>
      <c r="CSK7" s="216">
        <v>2026</v>
      </c>
      <c r="CSL7" s="216">
        <v>2027</v>
      </c>
      <c r="CSM7" s="216">
        <v>2028</v>
      </c>
      <c r="CSN7" s="216">
        <v>2029</v>
      </c>
      <c r="CSO7" s="216">
        <v>2030</v>
      </c>
      <c r="CSP7" s="216">
        <v>2031</v>
      </c>
      <c r="CSQ7" s="216">
        <v>2032</v>
      </c>
      <c r="CSR7" s="216">
        <v>2033</v>
      </c>
      <c r="CSS7" s="216">
        <v>2034</v>
      </c>
      <c r="CST7" s="216">
        <v>2035</v>
      </c>
      <c r="CSU7" s="216">
        <v>2036</v>
      </c>
      <c r="CSV7" s="216">
        <v>2037</v>
      </c>
      <c r="CSW7" s="216">
        <v>2038</v>
      </c>
      <c r="CSX7" s="216">
        <v>2039</v>
      </c>
      <c r="CSY7" s="216">
        <v>2040</v>
      </c>
      <c r="CSZ7" s="216">
        <v>2015</v>
      </c>
      <c r="CTA7" s="216">
        <v>2016</v>
      </c>
      <c r="CTB7" s="216">
        <v>2017</v>
      </c>
      <c r="CTC7" s="216">
        <v>2018</v>
      </c>
      <c r="CTD7" s="216">
        <v>2019</v>
      </c>
      <c r="CTE7" s="216">
        <v>2020</v>
      </c>
      <c r="CTF7" s="216">
        <v>2021</v>
      </c>
      <c r="CTG7" s="216">
        <v>2022</v>
      </c>
      <c r="CTH7" s="216">
        <v>2023</v>
      </c>
      <c r="CTI7" s="216">
        <v>2024</v>
      </c>
      <c r="CTJ7" s="216">
        <v>2025</v>
      </c>
      <c r="CTK7" s="216">
        <v>2026</v>
      </c>
      <c r="CTL7" s="216">
        <v>2027</v>
      </c>
      <c r="CTM7" s="216">
        <v>2028</v>
      </c>
      <c r="CTN7" s="216">
        <v>2029</v>
      </c>
      <c r="CTO7" s="216">
        <v>2030</v>
      </c>
      <c r="CTP7" s="216">
        <v>2031</v>
      </c>
      <c r="CTQ7" s="216">
        <v>2032</v>
      </c>
      <c r="CTR7" s="216">
        <v>2033</v>
      </c>
      <c r="CTS7" s="216">
        <v>2034</v>
      </c>
      <c r="CTT7" s="216">
        <v>2035</v>
      </c>
      <c r="CTU7" s="216">
        <v>2036</v>
      </c>
      <c r="CTV7" s="216">
        <v>2037</v>
      </c>
      <c r="CTW7" s="216">
        <v>2038</v>
      </c>
      <c r="CTX7" s="216">
        <v>2039</v>
      </c>
      <c r="CTY7" s="216">
        <v>2040</v>
      </c>
      <c r="CTZ7" s="216">
        <v>2015</v>
      </c>
      <c r="CUA7" s="216">
        <v>2016</v>
      </c>
      <c r="CUB7" s="216">
        <v>2017</v>
      </c>
      <c r="CUC7" s="216">
        <v>2018</v>
      </c>
      <c r="CUD7" s="216">
        <v>2019</v>
      </c>
      <c r="CUE7" s="216">
        <v>2020</v>
      </c>
      <c r="CUF7" s="216">
        <v>2021</v>
      </c>
      <c r="CUG7" s="216">
        <v>2022</v>
      </c>
      <c r="CUH7" s="216">
        <v>2023</v>
      </c>
      <c r="CUI7" s="216">
        <v>2024</v>
      </c>
      <c r="CUJ7" s="216">
        <v>2025</v>
      </c>
      <c r="CUK7" s="216">
        <v>2026</v>
      </c>
      <c r="CUL7" s="216">
        <v>2027</v>
      </c>
      <c r="CUM7" s="216">
        <v>2028</v>
      </c>
      <c r="CUN7" s="216">
        <v>2029</v>
      </c>
      <c r="CUO7" s="216">
        <v>2030</v>
      </c>
      <c r="CUP7" s="216">
        <v>2031</v>
      </c>
      <c r="CUQ7" s="216">
        <v>2032</v>
      </c>
      <c r="CUR7" s="216">
        <v>2033</v>
      </c>
      <c r="CUS7" s="216">
        <v>2034</v>
      </c>
      <c r="CUT7" s="216">
        <v>2035</v>
      </c>
      <c r="CUU7" s="216">
        <v>2036</v>
      </c>
      <c r="CUV7" s="216">
        <v>2037</v>
      </c>
      <c r="CUW7" s="216">
        <v>2038</v>
      </c>
      <c r="CUX7" s="216">
        <v>2039</v>
      </c>
      <c r="CUY7" s="216">
        <v>2040</v>
      </c>
      <c r="CUZ7" s="216">
        <v>2015</v>
      </c>
      <c r="CVA7" s="216">
        <v>2016</v>
      </c>
      <c r="CVB7" s="216">
        <v>2017</v>
      </c>
      <c r="CVC7" s="216">
        <v>2018</v>
      </c>
      <c r="CVD7" s="216">
        <v>2019</v>
      </c>
      <c r="CVE7" s="216">
        <v>2020</v>
      </c>
      <c r="CVF7" s="216">
        <v>2021</v>
      </c>
      <c r="CVG7" s="216">
        <v>2022</v>
      </c>
      <c r="CVH7" s="216">
        <v>2023</v>
      </c>
      <c r="CVI7" s="216">
        <v>2024</v>
      </c>
      <c r="CVJ7" s="216">
        <v>2025</v>
      </c>
      <c r="CVK7" s="216">
        <v>2026</v>
      </c>
      <c r="CVL7" s="216">
        <v>2027</v>
      </c>
      <c r="CVM7" s="216">
        <v>2028</v>
      </c>
      <c r="CVN7" s="216">
        <v>2029</v>
      </c>
      <c r="CVO7" s="216">
        <v>2030</v>
      </c>
      <c r="CVP7" s="216">
        <v>2031</v>
      </c>
      <c r="CVQ7" s="216">
        <v>2032</v>
      </c>
      <c r="CVR7" s="216">
        <v>2033</v>
      </c>
      <c r="CVS7" s="216">
        <v>2034</v>
      </c>
      <c r="CVT7" s="216">
        <v>2035</v>
      </c>
      <c r="CVU7" s="216">
        <v>2036</v>
      </c>
      <c r="CVV7" s="216">
        <v>2037</v>
      </c>
      <c r="CVW7" s="216">
        <v>2038</v>
      </c>
      <c r="CVX7" s="216">
        <v>2039</v>
      </c>
      <c r="CVY7" s="216">
        <v>2040</v>
      </c>
      <c r="CVZ7" s="216">
        <v>2015</v>
      </c>
      <c r="CWA7" s="216">
        <v>2016</v>
      </c>
      <c r="CWB7" s="216">
        <v>2017</v>
      </c>
      <c r="CWC7" s="216">
        <v>2018</v>
      </c>
      <c r="CWD7" s="216">
        <v>2019</v>
      </c>
      <c r="CWE7" s="216">
        <v>2020</v>
      </c>
      <c r="CWF7" s="216">
        <v>2021</v>
      </c>
      <c r="CWG7" s="216">
        <v>2022</v>
      </c>
      <c r="CWH7" s="216">
        <v>2023</v>
      </c>
      <c r="CWI7" s="216">
        <v>2024</v>
      </c>
      <c r="CWJ7" s="216">
        <v>2025</v>
      </c>
      <c r="CWK7" s="216">
        <v>2026</v>
      </c>
      <c r="CWL7" s="216">
        <v>2027</v>
      </c>
      <c r="CWM7" s="216">
        <v>2028</v>
      </c>
      <c r="CWN7" s="216">
        <v>2029</v>
      </c>
      <c r="CWO7" s="216">
        <v>2030</v>
      </c>
      <c r="CWP7" s="216">
        <v>2031</v>
      </c>
      <c r="CWQ7" s="216">
        <v>2032</v>
      </c>
      <c r="CWR7" s="216">
        <v>2033</v>
      </c>
      <c r="CWS7" s="216">
        <v>2034</v>
      </c>
      <c r="CWT7" s="216">
        <v>2035</v>
      </c>
      <c r="CWU7" s="216">
        <v>2036</v>
      </c>
      <c r="CWV7" s="216">
        <v>2037</v>
      </c>
      <c r="CWW7" s="216">
        <v>2038</v>
      </c>
      <c r="CWX7" s="216">
        <v>2039</v>
      </c>
      <c r="CWY7" s="216">
        <v>2040</v>
      </c>
      <c r="CWZ7" s="216">
        <v>2015</v>
      </c>
      <c r="CXA7" s="216">
        <v>2016</v>
      </c>
      <c r="CXB7" s="216">
        <v>2017</v>
      </c>
      <c r="CXC7" s="216">
        <v>2018</v>
      </c>
      <c r="CXD7" s="216">
        <v>2019</v>
      </c>
      <c r="CXE7" s="216">
        <v>2020</v>
      </c>
      <c r="CXF7" s="216">
        <v>2021</v>
      </c>
      <c r="CXG7" s="216">
        <v>2022</v>
      </c>
      <c r="CXH7" s="216">
        <v>2023</v>
      </c>
      <c r="CXI7" s="216">
        <v>2024</v>
      </c>
      <c r="CXJ7" s="216">
        <v>2025</v>
      </c>
      <c r="CXK7" s="216">
        <v>2026</v>
      </c>
      <c r="CXL7" s="216">
        <v>2027</v>
      </c>
      <c r="CXM7" s="216">
        <v>2028</v>
      </c>
      <c r="CXN7" s="216">
        <v>2029</v>
      </c>
      <c r="CXO7" s="216">
        <v>2030</v>
      </c>
      <c r="CXP7" s="216">
        <v>2031</v>
      </c>
      <c r="CXQ7" s="216">
        <v>2032</v>
      </c>
      <c r="CXR7" s="216">
        <v>2033</v>
      </c>
      <c r="CXS7" s="216">
        <v>2034</v>
      </c>
      <c r="CXT7" s="216">
        <v>2035</v>
      </c>
      <c r="CXU7" s="216">
        <v>2036</v>
      </c>
      <c r="CXV7" s="216">
        <v>2037</v>
      </c>
      <c r="CXW7" s="216">
        <v>2038</v>
      </c>
      <c r="CXX7" s="216">
        <v>2039</v>
      </c>
      <c r="CXY7" s="216">
        <v>2040</v>
      </c>
      <c r="CXZ7" s="216">
        <v>2015</v>
      </c>
      <c r="CYA7" s="216">
        <v>2016</v>
      </c>
      <c r="CYB7" s="216">
        <v>2017</v>
      </c>
      <c r="CYC7" s="216">
        <v>2018</v>
      </c>
      <c r="CYD7" s="216">
        <v>2019</v>
      </c>
      <c r="CYE7" s="216">
        <v>2020</v>
      </c>
      <c r="CYF7" s="216">
        <v>2021</v>
      </c>
      <c r="CYG7" s="216">
        <v>2022</v>
      </c>
      <c r="CYH7" s="216">
        <v>2023</v>
      </c>
      <c r="CYI7" s="216">
        <v>2024</v>
      </c>
      <c r="CYJ7" s="216">
        <v>2025</v>
      </c>
      <c r="CYK7" s="216">
        <v>2026</v>
      </c>
      <c r="CYL7" s="216">
        <v>2027</v>
      </c>
      <c r="CYM7" s="216">
        <v>2028</v>
      </c>
      <c r="CYN7" s="216">
        <v>2029</v>
      </c>
      <c r="CYO7" s="216">
        <v>2030</v>
      </c>
      <c r="CYP7" s="216">
        <v>2031</v>
      </c>
      <c r="CYQ7" s="216">
        <v>2032</v>
      </c>
      <c r="CYR7" s="216">
        <v>2033</v>
      </c>
      <c r="CYS7" s="216">
        <v>2034</v>
      </c>
      <c r="CYT7" s="216">
        <v>2035</v>
      </c>
      <c r="CYU7" s="216">
        <v>2036</v>
      </c>
      <c r="CYV7" s="216">
        <v>2037</v>
      </c>
      <c r="CYW7" s="216">
        <v>2038</v>
      </c>
      <c r="CYX7" s="216">
        <v>2039</v>
      </c>
      <c r="CYY7" s="216">
        <v>2040</v>
      </c>
      <c r="CYZ7" s="216">
        <v>2015</v>
      </c>
      <c r="CZA7" s="216">
        <v>2016</v>
      </c>
      <c r="CZB7" s="216">
        <v>2017</v>
      </c>
      <c r="CZC7" s="216">
        <v>2018</v>
      </c>
      <c r="CZD7" s="216">
        <v>2019</v>
      </c>
      <c r="CZE7" s="216">
        <v>2020</v>
      </c>
      <c r="CZF7" s="216">
        <v>2021</v>
      </c>
      <c r="CZG7" s="216">
        <v>2022</v>
      </c>
      <c r="CZH7" s="216">
        <v>2023</v>
      </c>
      <c r="CZI7" s="216">
        <v>2024</v>
      </c>
      <c r="CZJ7" s="216">
        <v>2025</v>
      </c>
      <c r="CZK7" s="216">
        <v>2026</v>
      </c>
      <c r="CZL7" s="216">
        <v>2027</v>
      </c>
      <c r="CZM7" s="216">
        <v>2028</v>
      </c>
      <c r="CZN7" s="216">
        <v>2029</v>
      </c>
      <c r="CZO7" s="216">
        <v>2030</v>
      </c>
      <c r="CZP7" s="216">
        <v>2031</v>
      </c>
      <c r="CZQ7" s="216">
        <v>2032</v>
      </c>
      <c r="CZR7" s="216">
        <v>2033</v>
      </c>
      <c r="CZS7" s="216">
        <v>2034</v>
      </c>
      <c r="CZT7" s="216">
        <v>2035</v>
      </c>
      <c r="CZU7" s="216">
        <v>2036</v>
      </c>
      <c r="CZV7" s="216">
        <v>2037</v>
      </c>
      <c r="CZW7" s="216">
        <v>2038</v>
      </c>
      <c r="CZX7" s="216">
        <v>2039</v>
      </c>
      <c r="CZY7" s="216">
        <v>2040</v>
      </c>
      <c r="CZZ7" s="216">
        <v>2015</v>
      </c>
      <c r="DAA7" s="216">
        <v>2016</v>
      </c>
      <c r="DAB7" s="216">
        <v>2017</v>
      </c>
      <c r="DAC7" s="216">
        <v>2018</v>
      </c>
      <c r="DAD7" s="216">
        <v>2019</v>
      </c>
      <c r="DAE7" s="216">
        <v>2020</v>
      </c>
      <c r="DAF7" s="216">
        <v>2021</v>
      </c>
      <c r="DAG7" s="216">
        <v>2022</v>
      </c>
      <c r="DAH7" s="216">
        <v>2023</v>
      </c>
      <c r="DAI7" s="216">
        <v>2024</v>
      </c>
      <c r="DAJ7" s="216">
        <v>2025</v>
      </c>
      <c r="DAK7" s="216">
        <v>2026</v>
      </c>
      <c r="DAL7" s="216">
        <v>2027</v>
      </c>
      <c r="DAM7" s="216">
        <v>2028</v>
      </c>
      <c r="DAN7" s="216">
        <v>2029</v>
      </c>
      <c r="DAO7" s="216">
        <v>2030</v>
      </c>
      <c r="DAP7" s="216">
        <v>2031</v>
      </c>
      <c r="DAQ7" s="216">
        <v>2032</v>
      </c>
      <c r="DAR7" s="216">
        <v>2033</v>
      </c>
      <c r="DAS7" s="216">
        <v>2034</v>
      </c>
      <c r="DAT7" s="216">
        <v>2035</v>
      </c>
      <c r="DAU7" s="216">
        <v>2036</v>
      </c>
      <c r="DAV7" s="216">
        <v>2037</v>
      </c>
      <c r="DAW7" s="216">
        <v>2038</v>
      </c>
      <c r="DAX7" s="216">
        <v>2039</v>
      </c>
      <c r="DAY7" s="216">
        <v>2040</v>
      </c>
      <c r="DAZ7" s="216">
        <v>2015</v>
      </c>
      <c r="DBA7" s="216">
        <v>2016</v>
      </c>
      <c r="DBB7" s="216">
        <v>2017</v>
      </c>
      <c r="DBC7" s="216">
        <v>2018</v>
      </c>
      <c r="DBD7" s="216">
        <v>2019</v>
      </c>
      <c r="DBE7" s="216">
        <v>2020</v>
      </c>
      <c r="DBF7" s="216">
        <v>2021</v>
      </c>
      <c r="DBG7" s="216">
        <v>2022</v>
      </c>
      <c r="DBH7" s="216">
        <v>2023</v>
      </c>
      <c r="DBI7" s="216">
        <v>2024</v>
      </c>
      <c r="DBJ7" s="216">
        <v>2025</v>
      </c>
      <c r="DBK7" s="216">
        <v>2026</v>
      </c>
      <c r="DBL7" s="216">
        <v>2027</v>
      </c>
      <c r="DBM7" s="216">
        <v>2028</v>
      </c>
      <c r="DBN7" s="216">
        <v>2029</v>
      </c>
      <c r="DBO7" s="216">
        <v>2030</v>
      </c>
      <c r="DBP7" s="216">
        <v>2031</v>
      </c>
      <c r="DBQ7" s="216">
        <v>2032</v>
      </c>
      <c r="DBR7" s="216">
        <v>2033</v>
      </c>
      <c r="DBS7" s="216">
        <v>2034</v>
      </c>
      <c r="DBT7" s="216">
        <v>2035</v>
      </c>
      <c r="DBU7" s="216">
        <v>2036</v>
      </c>
      <c r="DBV7" s="216">
        <v>2037</v>
      </c>
      <c r="DBW7" s="216">
        <v>2038</v>
      </c>
      <c r="DBX7" s="216">
        <v>2039</v>
      </c>
      <c r="DBY7" s="216">
        <v>2040</v>
      </c>
      <c r="DBZ7" s="216">
        <v>2015</v>
      </c>
      <c r="DCA7" s="216">
        <v>2016</v>
      </c>
      <c r="DCB7" s="216">
        <v>2017</v>
      </c>
      <c r="DCC7" s="216">
        <v>2018</v>
      </c>
      <c r="DCD7" s="216">
        <v>2019</v>
      </c>
      <c r="DCE7" s="216">
        <v>2020</v>
      </c>
      <c r="DCF7" s="216">
        <v>2021</v>
      </c>
      <c r="DCG7" s="216">
        <v>2022</v>
      </c>
      <c r="DCH7" s="216">
        <v>2023</v>
      </c>
      <c r="DCI7" s="216">
        <v>2024</v>
      </c>
      <c r="DCJ7" s="216">
        <v>2025</v>
      </c>
      <c r="DCK7" s="216">
        <v>2026</v>
      </c>
      <c r="DCL7" s="216">
        <v>2027</v>
      </c>
      <c r="DCM7" s="216">
        <v>2028</v>
      </c>
      <c r="DCN7" s="216">
        <v>2029</v>
      </c>
      <c r="DCO7" s="216">
        <v>2030</v>
      </c>
      <c r="DCP7" s="216">
        <v>2031</v>
      </c>
      <c r="DCQ7" s="216">
        <v>2032</v>
      </c>
      <c r="DCR7" s="216">
        <v>2033</v>
      </c>
      <c r="DCS7" s="216">
        <v>2034</v>
      </c>
      <c r="DCT7" s="216">
        <v>2035</v>
      </c>
      <c r="DCU7" s="216">
        <v>2036</v>
      </c>
      <c r="DCV7" s="216">
        <v>2037</v>
      </c>
      <c r="DCW7" s="216">
        <v>2038</v>
      </c>
      <c r="DCX7" s="216">
        <v>2039</v>
      </c>
      <c r="DCY7" s="216">
        <v>2040</v>
      </c>
      <c r="DCZ7" s="216">
        <v>2015</v>
      </c>
      <c r="DDA7" s="216">
        <v>2016</v>
      </c>
      <c r="DDB7" s="216">
        <v>2017</v>
      </c>
      <c r="DDC7" s="216">
        <v>2018</v>
      </c>
      <c r="DDD7" s="216">
        <v>2019</v>
      </c>
      <c r="DDE7" s="216">
        <v>2020</v>
      </c>
      <c r="DDF7" s="216">
        <v>2021</v>
      </c>
      <c r="DDG7" s="216">
        <v>2022</v>
      </c>
      <c r="DDH7" s="216">
        <v>2023</v>
      </c>
      <c r="DDI7" s="216">
        <v>2024</v>
      </c>
      <c r="DDJ7" s="216">
        <v>2025</v>
      </c>
      <c r="DDK7" s="216">
        <v>2026</v>
      </c>
      <c r="DDL7" s="216">
        <v>2027</v>
      </c>
      <c r="DDM7" s="216">
        <v>2028</v>
      </c>
      <c r="DDN7" s="216">
        <v>2029</v>
      </c>
      <c r="DDO7" s="216">
        <v>2030</v>
      </c>
      <c r="DDP7" s="216">
        <v>2031</v>
      </c>
      <c r="DDQ7" s="216">
        <v>2032</v>
      </c>
      <c r="DDR7" s="216">
        <v>2033</v>
      </c>
      <c r="DDS7" s="216">
        <v>2034</v>
      </c>
      <c r="DDT7" s="216">
        <v>2035</v>
      </c>
      <c r="DDU7" s="216">
        <v>2036</v>
      </c>
      <c r="DDV7" s="216">
        <v>2037</v>
      </c>
      <c r="DDW7" s="216">
        <v>2038</v>
      </c>
      <c r="DDX7" s="216">
        <v>2039</v>
      </c>
      <c r="DDY7" s="216">
        <v>2040</v>
      </c>
      <c r="DDZ7" s="216">
        <v>2015</v>
      </c>
      <c r="DEA7" s="216">
        <v>2016</v>
      </c>
      <c r="DEB7" s="216">
        <v>2017</v>
      </c>
      <c r="DEC7" s="216">
        <v>2018</v>
      </c>
      <c r="DED7" s="216">
        <v>2019</v>
      </c>
      <c r="DEE7" s="216">
        <v>2020</v>
      </c>
      <c r="DEF7" s="216">
        <v>2021</v>
      </c>
      <c r="DEG7" s="216">
        <v>2022</v>
      </c>
      <c r="DEH7" s="216">
        <v>2023</v>
      </c>
      <c r="DEI7" s="216">
        <v>2024</v>
      </c>
      <c r="DEJ7" s="216">
        <v>2025</v>
      </c>
      <c r="DEK7" s="216">
        <v>2026</v>
      </c>
      <c r="DEL7" s="216">
        <v>2027</v>
      </c>
      <c r="DEM7" s="216">
        <v>2028</v>
      </c>
      <c r="DEN7" s="216">
        <v>2029</v>
      </c>
      <c r="DEO7" s="216">
        <v>2030</v>
      </c>
      <c r="DEP7" s="216">
        <v>2031</v>
      </c>
      <c r="DEQ7" s="216">
        <v>2032</v>
      </c>
      <c r="DER7" s="216">
        <v>2033</v>
      </c>
      <c r="DES7" s="216">
        <v>2034</v>
      </c>
      <c r="DET7" s="216">
        <v>2035</v>
      </c>
      <c r="DEU7" s="216">
        <v>2036</v>
      </c>
      <c r="DEV7" s="216">
        <v>2037</v>
      </c>
      <c r="DEW7" s="216">
        <v>2038</v>
      </c>
      <c r="DEX7" s="216">
        <v>2039</v>
      </c>
      <c r="DEY7" s="216">
        <v>2040</v>
      </c>
      <c r="DEZ7" s="216">
        <v>2015</v>
      </c>
      <c r="DFA7" s="216">
        <v>2016</v>
      </c>
      <c r="DFB7" s="216">
        <v>2017</v>
      </c>
      <c r="DFC7" s="216">
        <v>2018</v>
      </c>
      <c r="DFD7" s="216">
        <v>2019</v>
      </c>
      <c r="DFE7" s="216">
        <v>2020</v>
      </c>
      <c r="DFF7" s="216">
        <v>2021</v>
      </c>
      <c r="DFG7" s="216">
        <v>2022</v>
      </c>
      <c r="DFH7" s="216">
        <v>2023</v>
      </c>
      <c r="DFI7" s="216">
        <v>2024</v>
      </c>
      <c r="DFJ7" s="216">
        <v>2025</v>
      </c>
      <c r="DFK7" s="216">
        <v>2026</v>
      </c>
      <c r="DFL7" s="216">
        <v>2027</v>
      </c>
      <c r="DFM7" s="216">
        <v>2028</v>
      </c>
      <c r="DFN7" s="216">
        <v>2029</v>
      </c>
      <c r="DFO7" s="216">
        <v>2030</v>
      </c>
      <c r="DFP7" s="216">
        <v>2031</v>
      </c>
      <c r="DFQ7" s="216">
        <v>2032</v>
      </c>
      <c r="DFR7" s="216">
        <v>2033</v>
      </c>
      <c r="DFS7" s="216">
        <v>2034</v>
      </c>
      <c r="DFT7" s="216">
        <v>2035</v>
      </c>
      <c r="DFU7" s="216">
        <v>2036</v>
      </c>
      <c r="DFV7" s="216">
        <v>2037</v>
      </c>
      <c r="DFW7" s="216">
        <v>2038</v>
      </c>
      <c r="DFX7" s="216">
        <v>2039</v>
      </c>
      <c r="DFY7" s="216">
        <v>2040</v>
      </c>
      <c r="DFZ7" s="216">
        <v>2015</v>
      </c>
      <c r="DGA7" s="216">
        <v>2016</v>
      </c>
      <c r="DGB7" s="216">
        <v>2017</v>
      </c>
      <c r="DGC7" s="216">
        <v>2018</v>
      </c>
      <c r="DGD7" s="216">
        <v>2019</v>
      </c>
      <c r="DGE7" s="216">
        <v>2020</v>
      </c>
      <c r="DGF7" s="216">
        <v>2021</v>
      </c>
      <c r="DGG7" s="216">
        <v>2022</v>
      </c>
      <c r="DGH7" s="216">
        <v>2023</v>
      </c>
      <c r="DGI7" s="216">
        <v>2024</v>
      </c>
      <c r="DGJ7" s="216">
        <v>2025</v>
      </c>
      <c r="DGK7" s="216">
        <v>2026</v>
      </c>
      <c r="DGL7" s="216">
        <v>2027</v>
      </c>
      <c r="DGM7" s="216">
        <v>2028</v>
      </c>
      <c r="DGN7" s="216">
        <v>2029</v>
      </c>
      <c r="DGO7" s="216">
        <v>2030</v>
      </c>
      <c r="DGP7" s="216">
        <v>2031</v>
      </c>
      <c r="DGQ7" s="216">
        <v>2032</v>
      </c>
      <c r="DGR7" s="216">
        <v>2033</v>
      </c>
      <c r="DGS7" s="216">
        <v>2034</v>
      </c>
      <c r="DGT7" s="216">
        <v>2035</v>
      </c>
      <c r="DGU7" s="216">
        <v>2036</v>
      </c>
      <c r="DGV7" s="216">
        <v>2037</v>
      </c>
      <c r="DGW7" s="216">
        <v>2038</v>
      </c>
      <c r="DGX7" s="216">
        <v>2039</v>
      </c>
      <c r="DGY7" s="216">
        <v>2040</v>
      </c>
      <c r="DGZ7" s="216">
        <v>2015</v>
      </c>
      <c r="DHA7" s="216">
        <v>2016</v>
      </c>
      <c r="DHB7" s="216">
        <v>2017</v>
      </c>
      <c r="DHC7" s="216">
        <v>2018</v>
      </c>
      <c r="DHD7" s="216">
        <v>2019</v>
      </c>
      <c r="DHE7" s="216">
        <v>2020</v>
      </c>
      <c r="DHF7" s="216">
        <v>2021</v>
      </c>
      <c r="DHG7" s="216">
        <v>2022</v>
      </c>
      <c r="DHH7" s="216">
        <v>2023</v>
      </c>
      <c r="DHI7" s="216">
        <v>2024</v>
      </c>
      <c r="DHJ7" s="216">
        <v>2025</v>
      </c>
      <c r="DHK7" s="216">
        <v>2026</v>
      </c>
      <c r="DHL7" s="216">
        <v>2027</v>
      </c>
      <c r="DHM7" s="216">
        <v>2028</v>
      </c>
      <c r="DHN7" s="216">
        <v>2029</v>
      </c>
      <c r="DHO7" s="216">
        <v>2030</v>
      </c>
      <c r="DHP7" s="216">
        <v>2031</v>
      </c>
      <c r="DHQ7" s="216">
        <v>2032</v>
      </c>
      <c r="DHR7" s="216">
        <v>2033</v>
      </c>
      <c r="DHS7" s="216">
        <v>2034</v>
      </c>
      <c r="DHT7" s="216">
        <v>2035</v>
      </c>
      <c r="DHU7" s="216">
        <v>2036</v>
      </c>
      <c r="DHV7" s="216">
        <v>2037</v>
      </c>
      <c r="DHW7" s="216">
        <v>2038</v>
      </c>
      <c r="DHX7" s="216">
        <v>2039</v>
      </c>
      <c r="DHY7" s="216">
        <v>2040</v>
      </c>
      <c r="DHZ7" s="216" t="s">
        <v>4145</v>
      </c>
      <c r="DIA7" s="216" t="s">
        <v>4146</v>
      </c>
      <c r="DIB7" s="216" t="s">
        <v>54</v>
      </c>
      <c r="DIC7" s="216" t="s">
        <v>55</v>
      </c>
      <c r="DID7" s="216" t="s">
        <v>56</v>
      </c>
      <c r="DIE7" s="216" t="s">
        <v>54</v>
      </c>
      <c r="DIF7" s="216" t="s">
        <v>55</v>
      </c>
      <c r="DIG7" s="216" t="s">
        <v>56</v>
      </c>
      <c r="DIH7" s="216" t="s">
        <v>91</v>
      </c>
      <c r="DII7" s="216" t="s">
        <v>91</v>
      </c>
      <c r="DIJ7" s="216" t="s">
        <v>91</v>
      </c>
      <c r="DIK7" s="216" t="s">
        <v>91</v>
      </c>
      <c r="DIL7" s="216" t="s">
        <v>91</v>
      </c>
      <c r="DIM7" s="216" t="s">
        <v>91</v>
      </c>
      <c r="DIN7" s="216" t="s">
        <v>91</v>
      </c>
      <c r="DIO7" s="216" t="s">
        <v>91</v>
      </c>
      <c r="DIP7" s="216" t="s">
        <v>9</v>
      </c>
      <c r="DIQ7" s="216" t="s">
        <v>10</v>
      </c>
      <c r="DIR7" s="216" t="s">
        <v>9</v>
      </c>
      <c r="DIS7" s="216" t="s">
        <v>10</v>
      </c>
      <c r="DIT7" s="216">
        <v>2015</v>
      </c>
      <c r="DIU7" s="216">
        <v>2016</v>
      </c>
      <c r="DIV7" s="216">
        <v>2017</v>
      </c>
      <c r="DIW7" s="216">
        <v>2018</v>
      </c>
      <c r="DIX7" s="216">
        <v>2019</v>
      </c>
      <c r="DIY7" s="216">
        <v>2020</v>
      </c>
      <c r="DIZ7" s="216">
        <v>2021</v>
      </c>
      <c r="DJA7" s="216">
        <v>2022</v>
      </c>
      <c r="DJB7" s="216">
        <v>2023</v>
      </c>
      <c r="DJC7" s="216">
        <v>2024</v>
      </c>
      <c r="DJD7" s="216">
        <v>2025</v>
      </c>
      <c r="DJE7" s="216">
        <v>2026</v>
      </c>
      <c r="DJF7" s="216">
        <v>2027</v>
      </c>
      <c r="DJG7" s="216">
        <v>2028</v>
      </c>
      <c r="DJH7" s="216">
        <v>2029</v>
      </c>
      <c r="DJI7" s="216">
        <v>2030</v>
      </c>
      <c r="DJJ7" s="216">
        <v>2031</v>
      </c>
      <c r="DJK7" s="216">
        <v>2032</v>
      </c>
      <c r="DJL7" s="216">
        <v>2033</v>
      </c>
      <c r="DJM7" s="216">
        <v>2034</v>
      </c>
      <c r="DJN7" s="216">
        <v>2035</v>
      </c>
      <c r="DJO7" s="216">
        <v>2036</v>
      </c>
      <c r="DJP7" s="216">
        <v>2037</v>
      </c>
      <c r="DJQ7" s="216">
        <v>2038</v>
      </c>
      <c r="DJR7" s="216">
        <v>2039</v>
      </c>
      <c r="DJS7" s="216">
        <v>2040</v>
      </c>
      <c r="DJT7" s="216">
        <v>2015</v>
      </c>
      <c r="DJU7" s="216">
        <v>2016</v>
      </c>
      <c r="DJV7" s="216">
        <v>2017</v>
      </c>
      <c r="DJW7" s="216">
        <v>2018</v>
      </c>
      <c r="DJX7" s="216">
        <v>2019</v>
      </c>
      <c r="DJY7" s="216">
        <v>2020</v>
      </c>
      <c r="DJZ7" s="216">
        <v>2021</v>
      </c>
      <c r="DKA7" s="216">
        <v>2022</v>
      </c>
      <c r="DKB7" s="216">
        <v>2023</v>
      </c>
      <c r="DKC7" s="216">
        <v>2024</v>
      </c>
      <c r="DKD7" s="216">
        <v>2025</v>
      </c>
      <c r="DKE7" s="216">
        <v>2026</v>
      </c>
      <c r="DKF7" s="216">
        <v>2027</v>
      </c>
      <c r="DKG7" s="216">
        <v>2028</v>
      </c>
      <c r="DKH7" s="216">
        <v>2029</v>
      </c>
      <c r="DKI7" s="216">
        <v>2030</v>
      </c>
      <c r="DKJ7" s="216">
        <v>2031</v>
      </c>
      <c r="DKK7" s="216">
        <v>2032</v>
      </c>
      <c r="DKL7" s="216">
        <v>2033</v>
      </c>
      <c r="DKM7" s="216">
        <v>2034</v>
      </c>
      <c r="DKN7" s="216">
        <v>2035</v>
      </c>
      <c r="DKO7" s="216">
        <v>2036</v>
      </c>
      <c r="DKP7" s="216">
        <v>2037</v>
      </c>
      <c r="DKQ7" s="216">
        <v>2038</v>
      </c>
      <c r="DKR7" s="216">
        <v>2039</v>
      </c>
      <c r="DKS7" s="216">
        <v>2040</v>
      </c>
      <c r="DKT7" s="216">
        <v>2015</v>
      </c>
      <c r="DKU7" s="216">
        <v>2016</v>
      </c>
      <c r="DKV7" s="216">
        <v>2017</v>
      </c>
      <c r="DKW7" s="216">
        <v>2018</v>
      </c>
      <c r="DKX7" s="216">
        <v>2019</v>
      </c>
      <c r="DKY7" s="216">
        <v>2020</v>
      </c>
      <c r="DKZ7" s="216">
        <v>2021</v>
      </c>
      <c r="DLA7" s="216">
        <v>2022</v>
      </c>
      <c r="DLB7" s="216">
        <v>2023</v>
      </c>
      <c r="DLC7" s="216">
        <v>2024</v>
      </c>
      <c r="DLD7" s="216">
        <v>2025</v>
      </c>
      <c r="DLE7" s="216">
        <v>2026</v>
      </c>
      <c r="DLF7" s="216">
        <v>2027</v>
      </c>
      <c r="DLG7" s="216">
        <v>2028</v>
      </c>
      <c r="DLH7" s="216">
        <v>2029</v>
      </c>
      <c r="DLI7" s="216">
        <v>2030</v>
      </c>
      <c r="DLJ7" s="216">
        <v>2031</v>
      </c>
      <c r="DLK7" s="216">
        <v>2032</v>
      </c>
      <c r="DLL7" s="216">
        <v>2033</v>
      </c>
      <c r="DLM7" s="216">
        <v>2034</v>
      </c>
      <c r="DLN7" s="216">
        <v>2035</v>
      </c>
      <c r="DLO7" s="216">
        <v>2036</v>
      </c>
      <c r="DLP7" s="216">
        <v>2037</v>
      </c>
      <c r="DLQ7" s="216">
        <v>2038</v>
      </c>
      <c r="DLR7" s="216">
        <v>2039</v>
      </c>
      <c r="DLS7" s="216">
        <v>2040</v>
      </c>
      <c r="DLT7" s="216">
        <v>2015</v>
      </c>
      <c r="DLU7" s="216">
        <v>2016</v>
      </c>
      <c r="DLV7" s="216">
        <v>2017</v>
      </c>
      <c r="DLW7" s="216">
        <v>2018</v>
      </c>
      <c r="DLX7" s="216">
        <v>2019</v>
      </c>
      <c r="DLY7" s="216">
        <v>2020</v>
      </c>
      <c r="DLZ7" s="216">
        <v>2021</v>
      </c>
      <c r="DMA7" s="216">
        <v>2022</v>
      </c>
      <c r="DMB7" s="216">
        <v>2023</v>
      </c>
      <c r="DMC7" s="216">
        <v>2024</v>
      </c>
      <c r="DMD7" s="216">
        <v>2025</v>
      </c>
      <c r="DME7" s="216">
        <v>2026</v>
      </c>
      <c r="DMF7" s="216">
        <v>2027</v>
      </c>
      <c r="DMG7" s="216">
        <v>2028</v>
      </c>
      <c r="DMH7" s="216">
        <v>2029</v>
      </c>
      <c r="DMI7" s="216">
        <v>2030</v>
      </c>
      <c r="DMJ7" s="216">
        <v>2031</v>
      </c>
      <c r="DMK7" s="216">
        <v>2032</v>
      </c>
      <c r="DML7" s="216">
        <v>2033</v>
      </c>
      <c r="DMM7" s="216">
        <v>2034</v>
      </c>
      <c r="DMN7" s="216">
        <v>2035</v>
      </c>
      <c r="DMO7" s="216">
        <v>2036</v>
      </c>
      <c r="DMP7" s="216">
        <v>2037</v>
      </c>
      <c r="DMQ7" s="216">
        <v>2038</v>
      </c>
      <c r="DMR7" s="216">
        <v>2039</v>
      </c>
      <c r="DMS7" s="216">
        <v>2040</v>
      </c>
      <c r="DMT7" s="216">
        <v>2015</v>
      </c>
      <c r="DMU7" s="216">
        <v>2016</v>
      </c>
      <c r="DMV7" s="216">
        <v>2017</v>
      </c>
      <c r="DMW7" s="216">
        <v>2018</v>
      </c>
      <c r="DMX7" s="216">
        <v>2019</v>
      </c>
      <c r="DMY7" s="216">
        <v>2020</v>
      </c>
      <c r="DMZ7" s="216">
        <v>2021</v>
      </c>
      <c r="DNA7" s="216">
        <v>2022</v>
      </c>
      <c r="DNB7" s="216">
        <v>2023</v>
      </c>
      <c r="DNC7" s="216">
        <v>2024</v>
      </c>
      <c r="DND7" s="216">
        <v>2025</v>
      </c>
      <c r="DNE7" s="216">
        <v>2026</v>
      </c>
      <c r="DNF7" s="216">
        <v>2027</v>
      </c>
      <c r="DNG7" s="216">
        <v>2028</v>
      </c>
      <c r="DNH7" s="216">
        <v>2029</v>
      </c>
      <c r="DNI7" s="216">
        <v>2030</v>
      </c>
      <c r="DNJ7" s="216">
        <v>2031</v>
      </c>
      <c r="DNK7" s="216">
        <v>2032</v>
      </c>
      <c r="DNL7" s="216">
        <v>2033</v>
      </c>
      <c r="DNM7" s="216">
        <v>2034</v>
      </c>
      <c r="DNN7" s="216">
        <v>2035</v>
      </c>
      <c r="DNO7" s="216">
        <v>2036</v>
      </c>
      <c r="DNP7" s="216">
        <v>2037</v>
      </c>
      <c r="DNQ7" s="216">
        <v>2038</v>
      </c>
      <c r="DNR7" s="216">
        <v>2039</v>
      </c>
      <c r="DNS7" s="216">
        <v>2040</v>
      </c>
      <c r="DNT7" s="216">
        <v>2015</v>
      </c>
      <c r="DNU7" s="216">
        <v>2016</v>
      </c>
      <c r="DNV7" s="216">
        <v>2017</v>
      </c>
      <c r="DNW7" s="216">
        <v>2018</v>
      </c>
      <c r="DNX7" s="216">
        <v>2019</v>
      </c>
      <c r="DNY7" s="216">
        <v>2020</v>
      </c>
      <c r="DNZ7" s="216">
        <v>2021</v>
      </c>
      <c r="DOA7" s="216">
        <v>2022</v>
      </c>
      <c r="DOB7" s="216">
        <v>2023</v>
      </c>
      <c r="DOC7" s="216">
        <v>2024</v>
      </c>
      <c r="DOD7" s="216">
        <v>2025</v>
      </c>
      <c r="DOE7" s="216">
        <v>2026</v>
      </c>
      <c r="DOF7" s="216">
        <v>2027</v>
      </c>
      <c r="DOG7" s="216">
        <v>2028</v>
      </c>
      <c r="DOH7" s="216">
        <v>2029</v>
      </c>
      <c r="DOI7" s="216">
        <v>2030</v>
      </c>
      <c r="DOJ7" s="216">
        <v>2031</v>
      </c>
      <c r="DOK7" s="216">
        <v>2032</v>
      </c>
      <c r="DOL7" s="216">
        <v>2033</v>
      </c>
      <c r="DOM7" s="216">
        <v>2034</v>
      </c>
      <c r="DON7" s="216">
        <v>2035</v>
      </c>
      <c r="DOO7" s="216">
        <v>2036</v>
      </c>
      <c r="DOP7" s="216">
        <v>2037</v>
      </c>
      <c r="DOQ7" s="216">
        <v>2038</v>
      </c>
      <c r="DOR7" s="216">
        <v>2039</v>
      </c>
      <c r="DOS7" s="216">
        <v>2040</v>
      </c>
      <c r="DOT7" s="216">
        <v>2015</v>
      </c>
      <c r="DOU7" s="216">
        <v>2016</v>
      </c>
      <c r="DOV7" s="216">
        <v>2017</v>
      </c>
      <c r="DOW7" s="216">
        <v>2018</v>
      </c>
      <c r="DOX7" s="216">
        <v>2019</v>
      </c>
      <c r="DOY7" s="216">
        <v>2020</v>
      </c>
      <c r="DOZ7" s="216">
        <v>2021</v>
      </c>
      <c r="DPA7" s="216">
        <v>2022</v>
      </c>
      <c r="DPB7" s="216">
        <v>2023</v>
      </c>
      <c r="DPC7" s="216">
        <v>2024</v>
      </c>
      <c r="DPD7" s="216">
        <v>2025</v>
      </c>
      <c r="DPE7" s="216">
        <v>2026</v>
      </c>
      <c r="DPF7" s="216">
        <v>2027</v>
      </c>
      <c r="DPG7" s="216">
        <v>2028</v>
      </c>
      <c r="DPH7" s="216">
        <v>2029</v>
      </c>
      <c r="DPI7" s="216">
        <v>2030</v>
      </c>
      <c r="DPJ7" s="216">
        <v>2031</v>
      </c>
      <c r="DPK7" s="216">
        <v>2032</v>
      </c>
      <c r="DPL7" s="216">
        <v>2033</v>
      </c>
      <c r="DPM7" s="216">
        <v>2034</v>
      </c>
      <c r="DPN7" s="216">
        <v>2035</v>
      </c>
      <c r="DPO7" s="216">
        <v>2036</v>
      </c>
      <c r="DPP7" s="216">
        <v>2037</v>
      </c>
      <c r="DPQ7" s="216">
        <v>2038</v>
      </c>
      <c r="DPR7" s="216">
        <v>2039</v>
      </c>
      <c r="DPS7" s="216">
        <v>2040</v>
      </c>
      <c r="DPT7" s="216">
        <v>2015</v>
      </c>
      <c r="DPU7" s="216">
        <v>2016</v>
      </c>
      <c r="DPV7" s="216">
        <v>2017</v>
      </c>
      <c r="DPW7" s="216">
        <v>2018</v>
      </c>
      <c r="DPX7" s="216">
        <v>2019</v>
      </c>
      <c r="DPY7" s="216">
        <v>2020</v>
      </c>
      <c r="DPZ7" s="216">
        <v>2021</v>
      </c>
      <c r="DQA7" s="216">
        <v>2022</v>
      </c>
      <c r="DQB7" s="216">
        <v>2023</v>
      </c>
      <c r="DQC7" s="216">
        <v>2024</v>
      </c>
      <c r="DQD7" s="216">
        <v>2025</v>
      </c>
      <c r="DQE7" s="216">
        <v>2026</v>
      </c>
      <c r="DQF7" s="216">
        <v>2027</v>
      </c>
      <c r="DQG7" s="216">
        <v>2028</v>
      </c>
      <c r="DQH7" s="216">
        <v>2029</v>
      </c>
      <c r="DQI7" s="216">
        <v>2030</v>
      </c>
      <c r="DQJ7" s="216">
        <v>2031</v>
      </c>
      <c r="DQK7" s="216">
        <v>2032</v>
      </c>
      <c r="DQL7" s="216">
        <v>2033</v>
      </c>
      <c r="DQM7" s="216">
        <v>2034</v>
      </c>
      <c r="DQN7" s="216">
        <v>2035</v>
      </c>
      <c r="DQO7" s="216">
        <v>2036</v>
      </c>
      <c r="DQP7" s="216">
        <v>2037</v>
      </c>
      <c r="DQQ7" s="216">
        <v>2038</v>
      </c>
      <c r="DQR7" s="216">
        <v>2039</v>
      </c>
      <c r="DQS7" s="216">
        <v>2040</v>
      </c>
      <c r="DQT7" s="216">
        <v>2015</v>
      </c>
      <c r="DQU7" s="216">
        <v>2016</v>
      </c>
      <c r="DQV7" s="216">
        <v>2017</v>
      </c>
      <c r="DQW7" s="216">
        <v>2018</v>
      </c>
      <c r="DQX7" s="216">
        <v>2019</v>
      </c>
      <c r="DQY7" s="216">
        <v>2020</v>
      </c>
      <c r="DQZ7" s="216">
        <v>2021</v>
      </c>
      <c r="DRA7" s="216">
        <v>2022</v>
      </c>
      <c r="DRB7" s="216">
        <v>2023</v>
      </c>
      <c r="DRC7" s="216">
        <v>2024</v>
      </c>
      <c r="DRD7" s="216">
        <v>2025</v>
      </c>
      <c r="DRE7" s="216">
        <v>2026</v>
      </c>
      <c r="DRF7" s="216">
        <v>2027</v>
      </c>
      <c r="DRG7" s="216">
        <v>2028</v>
      </c>
      <c r="DRH7" s="216">
        <v>2029</v>
      </c>
      <c r="DRI7" s="216">
        <v>2030</v>
      </c>
      <c r="DRJ7" s="216">
        <v>2031</v>
      </c>
      <c r="DRK7" s="216">
        <v>2032</v>
      </c>
      <c r="DRL7" s="216">
        <v>2033</v>
      </c>
      <c r="DRM7" s="216">
        <v>2034</v>
      </c>
      <c r="DRN7" s="216">
        <v>2035</v>
      </c>
      <c r="DRO7" s="216">
        <v>2036</v>
      </c>
      <c r="DRP7" s="216">
        <v>2037</v>
      </c>
      <c r="DRQ7" s="216">
        <v>2038</v>
      </c>
      <c r="DRR7" s="216">
        <v>2039</v>
      </c>
      <c r="DRS7" s="216">
        <v>2040</v>
      </c>
      <c r="DRT7" s="216">
        <v>2015</v>
      </c>
      <c r="DRU7" s="216">
        <v>2016</v>
      </c>
      <c r="DRV7" s="216">
        <v>2017</v>
      </c>
      <c r="DRW7" s="216">
        <v>2018</v>
      </c>
      <c r="DRX7" s="216">
        <v>2019</v>
      </c>
      <c r="DRY7" s="216">
        <v>2020</v>
      </c>
      <c r="DRZ7" s="216">
        <v>2021</v>
      </c>
      <c r="DSA7" s="216">
        <v>2022</v>
      </c>
      <c r="DSB7" s="216">
        <v>2023</v>
      </c>
      <c r="DSC7" s="216">
        <v>2024</v>
      </c>
      <c r="DSD7" s="216">
        <v>2025</v>
      </c>
      <c r="DSE7" s="216">
        <v>2026</v>
      </c>
      <c r="DSF7" s="216">
        <v>2027</v>
      </c>
      <c r="DSG7" s="216">
        <v>2028</v>
      </c>
      <c r="DSH7" s="216">
        <v>2029</v>
      </c>
      <c r="DSI7" s="216">
        <v>2030</v>
      </c>
      <c r="DSJ7" s="216">
        <v>2031</v>
      </c>
      <c r="DSK7" s="216">
        <v>2032</v>
      </c>
      <c r="DSL7" s="216">
        <v>2033</v>
      </c>
      <c r="DSM7" s="216">
        <v>2034</v>
      </c>
      <c r="DSN7" s="216">
        <v>2035</v>
      </c>
      <c r="DSO7" s="216">
        <v>2036</v>
      </c>
      <c r="DSP7" s="216">
        <v>2037</v>
      </c>
      <c r="DSQ7" s="216">
        <v>2038</v>
      </c>
      <c r="DSR7" s="216">
        <v>2039</v>
      </c>
      <c r="DSS7" s="216">
        <v>2040</v>
      </c>
      <c r="DST7" s="216">
        <v>2015</v>
      </c>
      <c r="DSU7" s="216">
        <v>2016</v>
      </c>
      <c r="DSV7" s="216">
        <v>2017</v>
      </c>
      <c r="DSW7" s="216">
        <v>2018</v>
      </c>
      <c r="DSX7" s="216">
        <v>2019</v>
      </c>
      <c r="DSY7" s="216">
        <v>2020</v>
      </c>
      <c r="DSZ7" s="216">
        <v>2021</v>
      </c>
      <c r="DTA7" s="216">
        <v>2022</v>
      </c>
      <c r="DTB7" s="216">
        <v>2023</v>
      </c>
      <c r="DTC7" s="216">
        <v>2024</v>
      </c>
      <c r="DTD7" s="216">
        <v>2025</v>
      </c>
      <c r="DTE7" s="216">
        <v>2026</v>
      </c>
      <c r="DTF7" s="216">
        <v>2027</v>
      </c>
      <c r="DTG7" s="216">
        <v>2028</v>
      </c>
      <c r="DTH7" s="216">
        <v>2029</v>
      </c>
      <c r="DTI7" s="216">
        <v>2030</v>
      </c>
      <c r="DTJ7" s="216">
        <v>2031</v>
      </c>
      <c r="DTK7" s="216">
        <v>2032</v>
      </c>
      <c r="DTL7" s="216">
        <v>2033</v>
      </c>
      <c r="DTM7" s="216">
        <v>2034</v>
      </c>
      <c r="DTN7" s="216">
        <v>2035</v>
      </c>
      <c r="DTO7" s="216">
        <v>2036</v>
      </c>
      <c r="DTP7" s="216">
        <v>2037</v>
      </c>
      <c r="DTQ7" s="216">
        <v>2038</v>
      </c>
      <c r="DTR7" s="216">
        <v>2039</v>
      </c>
      <c r="DTS7" s="216">
        <v>2040</v>
      </c>
      <c r="DTT7" s="216">
        <v>2015</v>
      </c>
      <c r="DTU7" s="216">
        <v>2016</v>
      </c>
      <c r="DTV7" s="216">
        <v>2017</v>
      </c>
      <c r="DTW7" s="216">
        <v>2018</v>
      </c>
      <c r="DTX7" s="216">
        <v>2019</v>
      </c>
      <c r="DTY7" s="216">
        <v>2020</v>
      </c>
      <c r="DTZ7" s="216">
        <v>2021</v>
      </c>
      <c r="DUA7" s="216">
        <v>2022</v>
      </c>
      <c r="DUB7" s="216">
        <v>2023</v>
      </c>
      <c r="DUC7" s="216">
        <v>2024</v>
      </c>
      <c r="DUD7" s="216">
        <v>2025</v>
      </c>
      <c r="DUE7" s="216">
        <v>2026</v>
      </c>
      <c r="DUF7" s="216">
        <v>2027</v>
      </c>
      <c r="DUG7" s="216">
        <v>2028</v>
      </c>
      <c r="DUH7" s="216">
        <v>2029</v>
      </c>
      <c r="DUI7" s="216">
        <v>2030</v>
      </c>
      <c r="DUJ7" s="216">
        <v>2031</v>
      </c>
      <c r="DUK7" s="216">
        <v>2032</v>
      </c>
      <c r="DUL7" s="216">
        <v>2033</v>
      </c>
      <c r="DUM7" s="216">
        <v>2034</v>
      </c>
      <c r="DUN7" s="216">
        <v>2035</v>
      </c>
      <c r="DUO7" s="216">
        <v>2036</v>
      </c>
      <c r="DUP7" s="216">
        <v>2037</v>
      </c>
      <c r="DUQ7" s="216">
        <v>2038</v>
      </c>
      <c r="DUR7" s="216">
        <v>2039</v>
      </c>
      <c r="DUS7" s="216">
        <v>2040</v>
      </c>
      <c r="DUT7" s="216">
        <v>2015</v>
      </c>
      <c r="DUU7" s="216">
        <v>2016</v>
      </c>
      <c r="DUV7" s="216">
        <v>2017</v>
      </c>
      <c r="DUW7" s="216">
        <v>2018</v>
      </c>
      <c r="DUX7" s="216">
        <v>2019</v>
      </c>
      <c r="DUY7" s="216">
        <v>2020</v>
      </c>
      <c r="DUZ7" s="216">
        <v>2021</v>
      </c>
      <c r="DVA7" s="216">
        <v>2022</v>
      </c>
      <c r="DVB7" s="216">
        <v>2023</v>
      </c>
      <c r="DVC7" s="216">
        <v>2024</v>
      </c>
      <c r="DVD7" s="216">
        <v>2025</v>
      </c>
      <c r="DVE7" s="216">
        <v>2026</v>
      </c>
      <c r="DVF7" s="216">
        <v>2027</v>
      </c>
      <c r="DVG7" s="216">
        <v>2028</v>
      </c>
      <c r="DVH7" s="216">
        <v>2029</v>
      </c>
      <c r="DVI7" s="216">
        <v>2030</v>
      </c>
      <c r="DVJ7" s="216">
        <v>2031</v>
      </c>
      <c r="DVK7" s="216">
        <v>2032</v>
      </c>
      <c r="DVL7" s="216">
        <v>2033</v>
      </c>
      <c r="DVM7" s="216">
        <v>2034</v>
      </c>
      <c r="DVN7" s="216">
        <v>2035</v>
      </c>
      <c r="DVO7" s="216">
        <v>2036</v>
      </c>
      <c r="DVP7" s="216">
        <v>2037</v>
      </c>
      <c r="DVQ7" s="216">
        <v>2038</v>
      </c>
      <c r="DVR7" s="216">
        <v>2039</v>
      </c>
      <c r="DVS7" s="216">
        <v>2040</v>
      </c>
      <c r="DVT7" s="216">
        <v>2015</v>
      </c>
      <c r="DVU7" s="216">
        <v>2016</v>
      </c>
      <c r="DVV7" s="216">
        <v>2017</v>
      </c>
      <c r="DVW7" s="216">
        <v>2018</v>
      </c>
      <c r="DVX7" s="216">
        <v>2019</v>
      </c>
      <c r="DVY7" s="216">
        <v>2020</v>
      </c>
      <c r="DVZ7" s="216">
        <v>2021</v>
      </c>
      <c r="DWA7" s="216">
        <v>2022</v>
      </c>
      <c r="DWB7" s="216">
        <v>2023</v>
      </c>
      <c r="DWC7" s="216">
        <v>2024</v>
      </c>
      <c r="DWD7" s="216">
        <v>2025</v>
      </c>
      <c r="DWE7" s="216">
        <v>2026</v>
      </c>
      <c r="DWF7" s="216">
        <v>2027</v>
      </c>
      <c r="DWG7" s="216">
        <v>2028</v>
      </c>
      <c r="DWH7" s="216">
        <v>2029</v>
      </c>
      <c r="DWI7" s="216">
        <v>2030</v>
      </c>
      <c r="DWJ7" s="216">
        <v>2031</v>
      </c>
      <c r="DWK7" s="216">
        <v>2032</v>
      </c>
      <c r="DWL7" s="216">
        <v>2033</v>
      </c>
      <c r="DWM7" s="216">
        <v>2034</v>
      </c>
      <c r="DWN7" s="216">
        <v>2035</v>
      </c>
      <c r="DWO7" s="216">
        <v>2036</v>
      </c>
      <c r="DWP7" s="216">
        <v>2037</v>
      </c>
      <c r="DWQ7" s="216">
        <v>2038</v>
      </c>
      <c r="DWR7" s="216">
        <v>2039</v>
      </c>
      <c r="DWS7" s="216">
        <v>2040</v>
      </c>
      <c r="DWT7" s="216">
        <v>2015</v>
      </c>
      <c r="DWU7" s="216">
        <v>2016</v>
      </c>
      <c r="DWV7" s="216">
        <v>2017</v>
      </c>
      <c r="DWW7" s="216">
        <v>2018</v>
      </c>
      <c r="DWX7" s="216">
        <v>2019</v>
      </c>
      <c r="DWY7" s="216">
        <v>2020</v>
      </c>
      <c r="DWZ7" s="216">
        <v>2021</v>
      </c>
      <c r="DXA7" s="216">
        <v>2022</v>
      </c>
      <c r="DXB7" s="216">
        <v>2023</v>
      </c>
      <c r="DXC7" s="216">
        <v>2024</v>
      </c>
      <c r="DXD7" s="216">
        <v>2025</v>
      </c>
      <c r="DXE7" s="216">
        <v>2026</v>
      </c>
      <c r="DXF7" s="216">
        <v>2027</v>
      </c>
      <c r="DXG7" s="216">
        <v>2028</v>
      </c>
      <c r="DXH7" s="216">
        <v>2029</v>
      </c>
      <c r="DXI7" s="216">
        <v>2030</v>
      </c>
      <c r="DXJ7" s="216">
        <v>2031</v>
      </c>
      <c r="DXK7" s="216">
        <v>2032</v>
      </c>
      <c r="DXL7" s="216">
        <v>2033</v>
      </c>
      <c r="DXM7" s="216">
        <v>2034</v>
      </c>
      <c r="DXN7" s="216">
        <v>2035</v>
      </c>
      <c r="DXO7" s="216">
        <v>2036</v>
      </c>
      <c r="DXP7" s="216">
        <v>2037</v>
      </c>
      <c r="DXQ7" s="216">
        <v>2038</v>
      </c>
      <c r="DXR7" s="216">
        <v>2039</v>
      </c>
      <c r="DXS7" s="216">
        <v>2040</v>
      </c>
      <c r="DXT7" s="216">
        <v>2015</v>
      </c>
      <c r="DXU7" s="216">
        <v>2016</v>
      </c>
      <c r="DXV7" s="216">
        <v>2017</v>
      </c>
      <c r="DXW7" s="216">
        <v>2018</v>
      </c>
      <c r="DXX7" s="216">
        <v>2019</v>
      </c>
      <c r="DXY7" s="216">
        <v>2020</v>
      </c>
      <c r="DXZ7" s="216">
        <v>2021</v>
      </c>
      <c r="DYA7" s="216">
        <v>2022</v>
      </c>
      <c r="DYB7" s="216">
        <v>2023</v>
      </c>
      <c r="DYC7" s="216">
        <v>2024</v>
      </c>
      <c r="DYD7" s="216">
        <v>2025</v>
      </c>
      <c r="DYE7" s="216">
        <v>2026</v>
      </c>
      <c r="DYF7" s="216">
        <v>2027</v>
      </c>
      <c r="DYG7" s="216">
        <v>2028</v>
      </c>
      <c r="DYH7" s="216">
        <v>2029</v>
      </c>
      <c r="DYI7" s="216">
        <v>2030</v>
      </c>
      <c r="DYJ7" s="216">
        <v>2031</v>
      </c>
      <c r="DYK7" s="216">
        <v>2032</v>
      </c>
      <c r="DYL7" s="216">
        <v>2033</v>
      </c>
      <c r="DYM7" s="216">
        <v>2034</v>
      </c>
      <c r="DYN7" s="216">
        <v>2035</v>
      </c>
      <c r="DYO7" s="216">
        <v>2036</v>
      </c>
      <c r="DYP7" s="216">
        <v>2037</v>
      </c>
      <c r="DYQ7" s="216">
        <v>2038</v>
      </c>
      <c r="DYR7" s="216">
        <v>2039</v>
      </c>
      <c r="DYS7" s="216">
        <v>2040</v>
      </c>
      <c r="DYT7" s="218">
        <v>2017</v>
      </c>
      <c r="DYU7" s="218" t="s">
        <v>9</v>
      </c>
      <c r="DYV7" s="218" t="s">
        <v>10</v>
      </c>
      <c r="DYW7" s="218" t="s">
        <v>9</v>
      </c>
      <c r="DYX7" s="218" t="s">
        <v>10</v>
      </c>
      <c r="DYY7" s="218" t="s">
        <v>9</v>
      </c>
      <c r="DYZ7" s="218" t="s">
        <v>10</v>
      </c>
      <c r="DZA7" s="218"/>
      <c r="DZB7" s="218"/>
      <c r="DZC7" s="218"/>
      <c r="DZD7" s="218"/>
      <c r="DZE7" s="218"/>
      <c r="DZF7" s="218"/>
      <c r="DZG7" s="218"/>
      <c r="DZH7" s="218"/>
      <c r="DZI7" s="218"/>
      <c r="DZJ7" s="218"/>
      <c r="DZK7" s="218"/>
      <c r="DZL7" s="218" t="s">
        <v>4147</v>
      </c>
      <c r="DZM7" s="218" t="s">
        <v>4148</v>
      </c>
      <c r="DZN7" s="218" t="s">
        <v>4149</v>
      </c>
      <c r="DZO7" s="218" t="s">
        <v>4150</v>
      </c>
      <c r="DZP7" s="218" t="s">
        <v>4116</v>
      </c>
      <c r="DZQ7" s="218" t="s">
        <v>4147</v>
      </c>
      <c r="DZR7" s="218" t="s">
        <v>4148</v>
      </c>
      <c r="DZS7" s="218" t="s">
        <v>4149</v>
      </c>
      <c r="DZT7" s="218" t="s">
        <v>4150</v>
      </c>
      <c r="DZU7" s="218" t="s">
        <v>4116</v>
      </c>
      <c r="DZW7" s="216" t="s">
        <v>4151</v>
      </c>
      <c r="EBO7" s="219">
        <v>2015</v>
      </c>
      <c r="EBP7" s="219">
        <v>2016</v>
      </c>
      <c r="EBQ7" s="219">
        <v>2017</v>
      </c>
      <c r="EBR7" s="219">
        <v>2018</v>
      </c>
      <c r="EBS7" s="219">
        <v>2019</v>
      </c>
      <c r="EBT7" s="219">
        <v>2020</v>
      </c>
      <c r="EBU7" s="219">
        <v>2021</v>
      </c>
      <c r="EBV7" s="219">
        <v>2022</v>
      </c>
      <c r="EBW7" s="219">
        <v>2023</v>
      </c>
      <c r="EBX7" s="219">
        <v>2024</v>
      </c>
      <c r="EBY7" s="219">
        <v>2025</v>
      </c>
      <c r="EBZ7" s="219">
        <v>2026</v>
      </c>
      <c r="ECA7" s="219">
        <v>2027</v>
      </c>
      <c r="ECB7" s="219">
        <v>2028</v>
      </c>
      <c r="ECC7" s="219">
        <v>2029</v>
      </c>
      <c r="ECD7" s="219">
        <v>2030</v>
      </c>
      <c r="ECE7" s="219">
        <v>2031</v>
      </c>
      <c r="ECF7" s="219">
        <v>2032</v>
      </c>
      <c r="ECG7" s="219">
        <v>2033</v>
      </c>
      <c r="ECH7" s="219">
        <v>2034</v>
      </c>
      <c r="ECI7" s="219">
        <v>2035</v>
      </c>
      <c r="ECJ7" s="219">
        <v>2036</v>
      </c>
      <c r="ECK7" s="219">
        <v>2037</v>
      </c>
      <c r="ECL7" s="219">
        <v>2038</v>
      </c>
      <c r="ECM7" s="219">
        <v>2039</v>
      </c>
      <c r="ECN7" s="219">
        <v>2040</v>
      </c>
      <c r="ECO7" s="219">
        <v>2015</v>
      </c>
      <c r="ECP7" s="219">
        <v>2016</v>
      </c>
      <c r="ECQ7" s="219">
        <v>2017</v>
      </c>
      <c r="ECR7" s="219">
        <v>2018</v>
      </c>
      <c r="ECS7" s="219">
        <v>2019</v>
      </c>
      <c r="ECT7" s="219">
        <v>2020</v>
      </c>
      <c r="ECU7" s="219">
        <v>2021</v>
      </c>
      <c r="ECV7" s="219">
        <v>2022</v>
      </c>
      <c r="ECW7" s="219">
        <v>2023</v>
      </c>
      <c r="ECX7" s="219">
        <v>2024</v>
      </c>
      <c r="ECY7" s="219">
        <v>2025</v>
      </c>
      <c r="ECZ7" s="219">
        <v>2026</v>
      </c>
      <c r="EDA7" s="219">
        <v>2027</v>
      </c>
      <c r="EDB7" s="219">
        <v>2028</v>
      </c>
      <c r="EDC7" s="219">
        <v>2029</v>
      </c>
      <c r="EDD7" s="219">
        <v>2030</v>
      </c>
      <c r="EDE7" s="219">
        <v>2031</v>
      </c>
      <c r="EDF7" s="219">
        <v>2032</v>
      </c>
      <c r="EDG7" s="219">
        <v>2033</v>
      </c>
      <c r="EDH7" s="219">
        <v>2034</v>
      </c>
      <c r="EDI7" s="219">
        <v>2035</v>
      </c>
      <c r="EDJ7" s="219">
        <v>2036</v>
      </c>
      <c r="EDK7" s="219">
        <v>2037</v>
      </c>
      <c r="EDL7" s="219">
        <v>2038</v>
      </c>
      <c r="EDM7" s="219">
        <v>2039</v>
      </c>
      <c r="EDN7" s="219">
        <v>2040</v>
      </c>
      <c r="EDO7" s="219">
        <v>2015</v>
      </c>
      <c r="EDP7" s="219">
        <v>2016</v>
      </c>
      <c r="EDQ7" s="219">
        <v>2017</v>
      </c>
      <c r="EDR7" s="219">
        <v>2018</v>
      </c>
      <c r="EDS7" s="219">
        <v>2019</v>
      </c>
      <c r="EDT7" s="219">
        <v>2020</v>
      </c>
      <c r="EDU7" s="219">
        <v>2021</v>
      </c>
      <c r="EDV7" s="219">
        <v>2022</v>
      </c>
      <c r="EDW7" s="219">
        <v>2023</v>
      </c>
      <c r="EDX7" s="219">
        <v>2024</v>
      </c>
      <c r="EDY7" s="219">
        <v>2025</v>
      </c>
      <c r="EDZ7" s="219">
        <v>2026</v>
      </c>
      <c r="EEA7" s="219">
        <v>2027</v>
      </c>
      <c r="EEB7" s="219">
        <v>2028</v>
      </c>
      <c r="EEC7" s="219">
        <v>2029</v>
      </c>
      <c r="EED7" s="219">
        <v>2030</v>
      </c>
      <c r="EEE7" s="219">
        <v>2031</v>
      </c>
      <c r="EEF7" s="219">
        <v>2032</v>
      </c>
      <c r="EEG7" s="219">
        <v>2033</v>
      </c>
      <c r="EEH7" s="219">
        <v>2034</v>
      </c>
      <c r="EEI7" s="219">
        <v>2035</v>
      </c>
      <c r="EEJ7" s="219">
        <v>2036</v>
      </c>
      <c r="EEK7" s="219">
        <v>2037</v>
      </c>
      <c r="EEL7" s="219">
        <v>2038</v>
      </c>
      <c r="EEM7" s="219">
        <v>2039</v>
      </c>
      <c r="EEN7" s="219">
        <v>2040</v>
      </c>
      <c r="EEO7" s="219">
        <v>2015</v>
      </c>
      <c r="EEP7" s="219">
        <v>2016</v>
      </c>
      <c r="EEQ7" s="219">
        <v>2017</v>
      </c>
      <c r="EER7" s="219">
        <v>2018</v>
      </c>
      <c r="EES7" s="219">
        <v>2019</v>
      </c>
      <c r="EET7" s="219">
        <v>2020</v>
      </c>
      <c r="EEU7" s="219">
        <v>2021</v>
      </c>
      <c r="EEV7" s="219">
        <v>2022</v>
      </c>
      <c r="EEW7" s="219">
        <v>2023</v>
      </c>
      <c r="EEX7" s="219">
        <v>2024</v>
      </c>
      <c r="EEY7" s="219">
        <v>2025</v>
      </c>
      <c r="EEZ7" s="219">
        <v>2026</v>
      </c>
      <c r="EFA7" s="219">
        <v>2027</v>
      </c>
      <c r="EFB7" s="219">
        <v>2028</v>
      </c>
      <c r="EFC7" s="219">
        <v>2029</v>
      </c>
      <c r="EFD7" s="219">
        <v>2030</v>
      </c>
      <c r="EFE7" s="219">
        <v>2031</v>
      </c>
      <c r="EFF7" s="219">
        <v>2032</v>
      </c>
      <c r="EFG7" s="219">
        <v>2033</v>
      </c>
      <c r="EFH7" s="219">
        <v>2034</v>
      </c>
      <c r="EFI7" s="219">
        <v>2035</v>
      </c>
      <c r="EFJ7" s="219">
        <v>2036</v>
      </c>
      <c r="EFK7" s="219">
        <v>2037</v>
      </c>
      <c r="EFL7" s="219">
        <v>2038</v>
      </c>
      <c r="EFM7" s="219">
        <v>2039</v>
      </c>
      <c r="EFN7" s="219">
        <v>2040</v>
      </c>
      <c r="EFO7" s="219">
        <v>2015</v>
      </c>
      <c r="EFP7" s="219">
        <v>2016</v>
      </c>
      <c r="EFQ7" s="219">
        <v>2017</v>
      </c>
      <c r="EFR7" s="219">
        <v>2018</v>
      </c>
      <c r="EFS7" s="219">
        <v>2019</v>
      </c>
      <c r="EFT7" s="219">
        <v>2020</v>
      </c>
      <c r="EFU7" s="219">
        <v>2021</v>
      </c>
      <c r="EFV7" s="219">
        <v>2022</v>
      </c>
      <c r="EFW7" s="219">
        <v>2023</v>
      </c>
      <c r="EFX7" s="219">
        <v>2024</v>
      </c>
      <c r="EFY7" s="219">
        <v>2025</v>
      </c>
      <c r="EFZ7" s="219">
        <v>2026</v>
      </c>
      <c r="EGA7" s="219">
        <v>2027</v>
      </c>
      <c r="EGB7" s="219">
        <v>2028</v>
      </c>
      <c r="EGC7" s="219">
        <v>2029</v>
      </c>
      <c r="EGD7" s="219">
        <v>2030</v>
      </c>
      <c r="EGE7" s="219">
        <v>2031</v>
      </c>
      <c r="EGF7" s="219">
        <v>2032</v>
      </c>
      <c r="EGG7" s="219">
        <v>2033</v>
      </c>
      <c r="EGH7" s="219">
        <v>2034</v>
      </c>
      <c r="EGI7" s="219">
        <v>2035</v>
      </c>
      <c r="EGJ7" s="219">
        <v>2036</v>
      </c>
      <c r="EGK7" s="219">
        <v>2037</v>
      </c>
      <c r="EGL7" s="219">
        <v>2038</v>
      </c>
      <c r="EGM7" s="219">
        <v>2039</v>
      </c>
      <c r="EGN7" s="219">
        <v>2040</v>
      </c>
      <c r="EGO7" s="219">
        <v>2015</v>
      </c>
      <c r="EGP7" s="219">
        <v>2016</v>
      </c>
      <c r="EGQ7" s="219">
        <v>2017</v>
      </c>
      <c r="EGR7" s="219">
        <v>2018</v>
      </c>
      <c r="EGS7" s="219">
        <v>2019</v>
      </c>
      <c r="EGT7" s="219">
        <v>2020</v>
      </c>
      <c r="EGU7" s="219">
        <v>2021</v>
      </c>
      <c r="EGV7" s="219">
        <v>2022</v>
      </c>
      <c r="EGW7" s="219">
        <v>2023</v>
      </c>
      <c r="EGX7" s="219">
        <v>2024</v>
      </c>
      <c r="EGY7" s="219">
        <v>2025</v>
      </c>
      <c r="EGZ7" s="219">
        <v>2026</v>
      </c>
      <c r="EHA7" s="219">
        <v>2027</v>
      </c>
      <c r="EHB7" s="219">
        <v>2028</v>
      </c>
      <c r="EHC7" s="219">
        <v>2029</v>
      </c>
      <c r="EHD7" s="219">
        <v>2030</v>
      </c>
      <c r="EHE7" s="219">
        <v>2031</v>
      </c>
      <c r="EHF7" s="219">
        <v>2032</v>
      </c>
      <c r="EHG7" s="219">
        <v>2033</v>
      </c>
      <c r="EHH7" s="219">
        <v>2034</v>
      </c>
      <c r="EHI7" s="219">
        <v>2035</v>
      </c>
      <c r="EHJ7" s="219">
        <v>2036</v>
      </c>
      <c r="EHK7" s="219">
        <v>2037</v>
      </c>
      <c r="EHL7" s="219">
        <v>2038</v>
      </c>
      <c r="EHM7" s="219">
        <v>2039</v>
      </c>
      <c r="EHN7" s="219">
        <v>2040</v>
      </c>
      <c r="EHO7" s="220" t="s">
        <v>4152</v>
      </c>
      <c r="EHP7" s="220" t="s">
        <v>4153</v>
      </c>
      <c r="EHQ7" s="220" t="s">
        <v>4154</v>
      </c>
      <c r="EHR7" s="220" t="s">
        <v>4155</v>
      </c>
      <c r="EHS7" s="220" t="s">
        <v>4152</v>
      </c>
      <c r="EHT7" s="220" t="s">
        <v>4153</v>
      </c>
      <c r="EHU7" s="220" t="s">
        <v>4154</v>
      </c>
      <c r="EHV7" s="220" t="s">
        <v>4155</v>
      </c>
      <c r="EHW7" s="220" t="s">
        <v>4152</v>
      </c>
      <c r="EHX7" s="220" t="s">
        <v>4153</v>
      </c>
      <c r="EHY7" s="220" t="s">
        <v>4154</v>
      </c>
      <c r="EHZ7" s="220" t="s">
        <v>4155</v>
      </c>
      <c r="EIA7" s="220" t="s">
        <v>4156</v>
      </c>
      <c r="EIB7" s="220" t="s">
        <v>4157</v>
      </c>
      <c r="EIC7" s="220" t="s">
        <v>4158</v>
      </c>
      <c r="EID7" s="220" t="s">
        <v>4159</v>
      </c>
      <c r="EIE7" s="220" t="s">
        <v>4156</v>
      </c>
      <c r="EIF7" s="220" t="s">
        <v>4157</v>
      </c>
      <c r="EIG7" s="220" t="s">
        <v>4158</v>
      </c>
      <c r="EIH7" s="220" t="s">
        <v>4159</v>
      </c>
      <c r="EII7" s="220" t="s">
        <v>4156</v>
      </c>
      <c r="EIJ7" s="220" t="s">
        <v>4157</v>
      </c>
      <c r="EIK7" s="220" t="s">
        <v>4158</v>
      </c>
      <c r="EIL7" s="220" t="s">
        <v>4159</v>
      </c>
      <c r="EIM7" s="220" t="s">
        <v>4160</v>
      </c>
      <c r="EIN7" s="220" t="s">
        <v>4161</v>
      </c>
      <c r="EIO7" s="220" t="s">
        <v>4162</v>
      </c>
      <c r="EIP7" s="220" t="s">
        <v>4163</v>
      </c>
      <c r="EIQ7" s="220" t="s">
        <v>4160</v>
      </c>
      <c r="EIR7" s="220" t="s">
        <v>4161</v>
      </c>
      <c r="EIS7" s="220" t="s">
        <v>4162</v>
      </c>
      <c r="EIT7" s="220" t="s">
        <v>4163</v>
      </c>
      <c r="EIU7" s="220" t="s">
        <v>4160</v>
      </c>
      <c r="EIV7" s="220" t="s">
        <v>4161</v>
      </c>
      <c r="EIW7" s="220" t="s">
        <v>4162</v>
      </c>
      <c r="EIX7" s="220" t="s">
        <v>4163</v>
      </c>
      <c r="EIY7" s="219">
        <v>2015</v>
      </c>
      <c r="EIZ7" s="219">
        <v>2016</v>
      </c>
      <c r="EJA7" s="219">
        <v>2017</v>
      </c>
      <c r="EJB7" s="219">
        <v>2018</v>
      </c>
      <c r="EJC7" s="219">
        <v>2019</v>
      </c>
      <c r="EJD7" s="219">
        <v>2020</v>
      </c>
      <c r="EJE7" s="219">
        <v>2021</v>
      </c>
      <c r="EJF7" s="219">
        <v>2022</v>
      </c>
      <c r="EJG7" s="219">
        <v>2023</v>
      </c>
      <c r="EJH7" s="219">
        <v>2024</v>
      </c>
      <c r="EJI7" s="219">
        <v>2025</v>
      </c>
      <c r="EJJ7" s="219">
        <v>2026</v>
      </c>
      <c r="EJK7" s="219">
        <v>2027</v>
      </c>
      <c r="EJL7" s="219">
        <v>2028</v>
      </c>
      <c r="EJM7" s="219">
        <v>2029</v>
      </c>
      <c r="EJN7" s="219">
        <v>2030</v>
      </c>
      <c r="EJO7" s="219">
        <v>2031</v>
      </c>
      <c r="EJP7" s="219">
        <v>2032</v>
      </c>
      <c r="EJQ7" s="219">
        <v>2033</v>
      </c>
      <c r="EJR7" s="219">
        <v>2034</v>
      </c>
      <c r="EJS7" s="219">
        <v>2035</v>
      </c>
      <c r="EJT7" s="219">
        <v>2036</v>
      </c>
      <c r="EJU7" s="219">
        <v>2037</v>
      </c>
      <c r="EJV7" s="219">
        <v>2038</v>
      </c>
      <c r="EJW7" s="219">
        <v>2039</v>
      </c>
      <c r="EJX7" s="219">
        <v>2040</v>
      </c>
      <c r="EJY7" s="219">
        <v>2015</v>
      </c>
      <c r="EJZ7" s="219">
        <v>2016</v>
      </c>
      <c r="EKA7" s="219">
        <v>2017</v>
      </c>
      <c r="EKB7" s="219">
        <v>2018</v>
      </c>
      <c r="EKC7" s="219">
        <v>2019</v>
      </c>
      <c r="EKD7" s="219">
        <v>2020</v>
      </c>
      <c r="EKE7" s="219">
        <v>2021</v>
      </c>
      <c r="EKF7" s="219">
        <v>2022</v>
      </c>
      <c r="EKG7" s="219">
        <v>2023</v>
      </c>
      <c r="EKH7" s="219">
        <v>2024</v>
      </c>
      <c r="EKI7" s="219">
        <v>2025</v>
      </c>
      <c r="EKJ7" s="219">
        <v>2026</v>
      </c>
      <c r="EKK7" s="219">
        <v>2027</v>
      </c>
      <c r="EKL7" s="219">
        <v>2028</v>
      </c>
      <c r="EKM7" s="219">
        <v>2029</v>
      </c>
      <c r="EKN7" s="219">
        <v>2030</v>
      </c>
      <c r="EKO7" s="219">
        <v>2031</v>
      </c>
      <c r="EKP7" s="219">
        <v>2032</v>
      </c>
      <c r="EKQ7" s="219">
        <v>2033</v>
      </c>
      <c r="EKR7" s="219">
        <v>2034</v>
      </c>
      <c r="EKS7" s="219">
        <v>2035</v>
      </c>
      <c r="EKT7" s="219">
        <v>2036</v>
      </c>
      <c r="EKU7" s="219">
        <v>2037</v>
      </c>
      <c r="EKV7" s="219">
        <v>2038</v>
      </c>
      <c r="EKW7" s="219">
        <v>2039</v>
      </c>
      <c r="EKX7" s="219">
        <v>2040</v>
      </c>
      <c r="EKY7" s="219">
        <v>2015</v>
      </c>
      <c r="EKZ7" s="219">
        <v>2016</v>
      </c>
      <c r="ELA7" s="219">
        <v>2017</v>
      </c>
      <c r="ELB7" s="219">
        <v>2018</v>
      </c>
      <c r="ELC7" s="219">
        <v>2019</v>
      </c>
      <c r="ELD7" s="219">
        <v>2020</v>
      </c>
      <c r="ELE7" s="219">
        <v>2021</v>
      </c>
      <c r="ELF7" s="219">
        <v>2022</v>
      </c>
      <c r="ELG7" s="219">
        <v>2023</v>
      </c>
      <c r="ELH7" s="219">
        <v>2024</v>
      </c>
      <c r="ELI7" s="219">
        <v>2025</v>
      </c>
      <c r="ELJ7" s="219">
        <v>2026</v>
      </c>
      <c r="ELK7" s="219">
        <v>2027</v>
      </c>
      <c r="ELL7" s="219">
        <v>2028</v>
      </c>
      <c r="ELM7" s="219">
        <v>2029</v>
      </c>
      <c r="ELN7" s="219">
        <v>2030</v>
      </c>
      <c r="ELO7" s="219">
        <v>2031</v>
      </c>
      <c r="ELP7" s="219">
        <v>2032</v>
      </c>
      <c r="ELQ7" s="219">
        <v>2033</v>
      </c>
      <c r="ELR7" s="219">
        <v>2034</v>
      </c>
      <c r="ELS7" s="219">
        <v>2035</v>
      </c>
      <c r="ELT7" s="219">
        <v>2036</v>
      </c>
      <c r="ELU7" s="219">
        <v>2037</v>
      </c>
      <c r="ELV7" s="219">
        <v>2038</v>
      </c>
      <c r="ELW7" s="219">
        <v>2039</v>
      </c>
      <c r="ELX7" s="219">
        <v>2040</v>
      </c>
      <c r="ELY7" s="219">
        <v>2015</v>
      </c>
      <c r="ELZ7" s="219">
        <v>2016</v>
      </c>
      <c r="EMA7" s="219">
        <v>2017</v>
      </c>
      <c r="EMB7" s="219">
        <v>2018</v>
      </c>
      <c r="EMC7" s="219">
        <v>2019</v>
      </c>
      <c r="EMD7" s="219">
        <v>2020</v>
      </c>
      <c r="EME7" s="219">
        <v>2021</v>
      </c>
      <c r="EMF7" s="219">
        <v>2022</v>
      </c>
      <c r="EMG7" s="219">
        <v>2023</v>
      </c>
      <c r="EMH7" s="219">
        <v>2024</v>
      </c>
      <c r="EMI7" s="219">
        <v>2025</v>
      </c>
      <c r="EMJ7" s="219">
        <v>2026</v>
      </c>
      <c r="EMK7" s="219">
        <v>2027</v>
      </c>
      <c r="EML7" s="219">
        <v>2028</v>
      </c>
      <c r="EMM7" s="219">
        <v>2029</v>
      </c>
      <c r="EMN7" s="219">
        <v>2030</v>
      </c>
      <c r="EMO7" s="219">
        <v>2031</v>
      </c>
      <c r="EMP7" s="219">
        <v>2032</v>
      </c>
      <c r="EMQ7" s="219">
        <v>2033</v>
      </c>
      <c r="EMR7" s="219">
        <v>2034</v>
      </c>
      <c r="EMS7" s="219">
        <v>2035</v>
      </c>
      <c r="EMT7" s="219">
        <v>2036</v>
      </c>
      <c r="EMU7" s="219">
        <v>2037</v>
      </c>
      <c r="EMV7" s="219">
        <v>2038</v>
      </c>
      <c r="EMW7" s="219">
        <v>2039</v>
      </c>
      <c r="EMX7" s="219">
        <v>2040</v>
      </c>
      <c r="EMY7" s="219">
        <v>2015</v>
      </c>
      <c r="EMZ7" s="219">
        <v>2016</v>
      </c>
      <c r="ENA7" s="219">
        <v>2017</v>
      </c>
      <c r="ENB7" s="219">
        <v>2018</v>
      </c>
      <c r="ENC7" s="219">
        <v>2019</v>
      </c>
      <c r="END7" s="219">
        <v>2020</v>
      </c>
      <c r="ENE7" s="219">
        <v>2021</v>
      </c>
      <c r="ENF7" s="219">
        <v>2022</v>
      </c>
      <c r="ENG7" s="219">
        <v>2023</v>
      </c>
      <c r="ENH7" s="219">
        <v>2024</v>
      </c>
      <c r="ENI7" s="219">
        <v>2025</v>
      </c>
      <c r="ENJ7" s="219">
        <v>2026</v>
      </c>
      <c r="ENK7" s="219">
        <v>2027</v>
      </c>
      <c r="ENL7" s="219">
        <v>2028</v>
      </c>
      <c r="ENM7" s="219">
        <v>2029</v>
      </c>
      <c r="ENN7" s="219">
        <v>2030</v>
      </c>
      <c r="ENO7" s="219">
        <v>2031</v>
      </c>
      <c r="ENP7" s="219">
        <v>2032</v>
      </c>
      <c r="ENQ7" s="219">
        <v>2033</v>
      </c>
      <c r="ENR7" s="219">
        <v>2034</v>
      </c>
      <c r="ENS7" s="219">
        <v>2035</v>
      </c>
      <c r="ENT7" s="219">
        <v>2036</v>
      </c>
      <c r="ENU7" s="219">
        <v>2037</v>
      </c>
      <c r="ENV7" s="219">
        <v>2038</v>
      </c>
      <c r="ENW7" s="219">
        <v>2039</v>
      </c>
      <c r="ENX7" s="219">
        <v>2040</v>
      </c>
      <c r="ENY7" s="219">
        <v>2015</v>
      </c>
      <c r="ENZ7" s="219">
        <v>2016</v>
      </c>
      <c r="EOA7" s="219">
        <v>2017</v>
      </c>
      <c r="EOB7" s="219">
        <v>2018</v>
      </c>
      <c r="EOC7" s="219">
        <v>2019</v>
      </c>
      <c r="EOD7" s="219">
        <v>2020</v>
      </c>
      <c r="EOE7" s="219">
        <v>2021</v>
      </c>
      <c r="EOF7" s="219">
        <v>2022</v>
      </c>
      <c r="EOG7" s="219">
        <v>2023</v>
      </c>
      <c r="EOH7" s="219">
        <v>2024</v>
      </c>
      <c r="EOI7" s="219">
        <v>2025</v>
      </c>
      <c r="EOJ7" s="219">
        <v>2026</v>
      </c>
      <c r="EOK7" s="219">
        <v>2027</v>
      </c>
      <c r="EOL7" s="219">
        <v>2028</v>
      </c>
      <c r="EOM7" s="219">
        <v>2029</v>
      </c>
      <c r="EON7" s="219">
        <v>2030</v>
      </c>
      <c r="EOO7" s="219">
        <v>2031</v>
      </c>
      <c r="EOP7" s="219">
        <v>2032</v>
      </c>
      <c r="EOQ7" s="219">
        <v>2033</v>
      </c>
      <c r="EOR7" s="219">
        <v>2034</v>
      </c>
      <c r="EOS7" s="219">
        <v>2035</v>
      </c>
      <c r="EOT7" s="219">
        <v>2036</v>
      </c>
      <c r="EOU7" s="219">
        <v>2037</v>
      </c>
      <c r="EOV7" s="219">
        <v>2038</v>
      </c>
      <c r="EOW7" s="219">
        <v>2039</v>
      </c>
      <c r="EOX7" s="219">
        <v>2040</v>
      </c>
      <c r="EOY7" s="220" t="s">
        <v>4152</v>
      </c>
      <c r="EOZ7" s="220" t="s">
        <v>4153</v>
      </c>
      <c r="EPA7" s="220" t="s">
        <v>4154</v>
      </c>
      <c r="EPB7" s="220" t="s">
        <v>4155</v>
      </c>
      <c r="EPC7" s="220" t="s">
        <v>4152</v>
      </c>
      <c r="EPD7" s="220" t="s">
        <v>4153</v>
      </c>
      <c r="EPE7" s="220" t="s">
        <v>4154</v>
      </c>
      <c r="EPF7" s="220" t="s">
        <v>4155</v>
      </c>
      <c r="EPG7" s="220" t="s">
        <v>4152</v>
      </c>
      <c r="EPH7" s="220" t="s">
        <v>4153</v>
      </c>
      <c r="EPI7" s="220" t="s">
        <v>4154</v>
      </c>
      <c r="EPJ7" s="220" t="s">
        <v>4155</v>
      </c>
      <c r="EPK7" s="220" t="s">
        <v>4156</v>
      </c>
      <c r="EPL7" s="220" t="s">
        <v>4157</v>
      </c>
      <c r="EPM7" s="220" t="s">
        <v>4158</v>
      </c>
      <c r="EPN7" s="220" t="s">
        <v>4159</v>
      </c>
      <c r="EPO7" s="220" t="s">
        <v>4156</v>
      </c>
      <c r="EPP7" s="220" t="s">
        <v>4157</v>
      </c>
      <c r="EPQ7" s="220" t="s">
        <v>4158</v>
      </c>
      <c r="EPR7" s="220" t="s">
        <v>4159</v>
      </c>
      <c r="EPS7" s="220" t="s">
        <v>4156</v>
      </c>
      <c r="EPT7" s="220" t="s">
        <v>4157</v>
      </c>
      <c r="EPU7" s="220" t="s">
        <v>4158</v>
      </c>
      <c r="EPV7" s="220" t="s">
        <v>4159</v>
      </c>
      <c r="EPW7" s="220" t="s">
        <v>4160</v>
      </c>
      <c r="EPX7" s="220" t="s">
        <v>4161</v>
      </c>
      <c r="EPY7" s="220" t="s">
        <v>4162</v>
      </c>
      <c r="EPZ7" s="220" t="s">
        <v>4163</v>
      </c>
      <c r="EQA7" s="220" t="s">
        <v>4160</v>
      </c>
      <c r="EQB7" s="220" t="s">
        <v>4161</v>
      </c>
      <c r="EQC7" s="220" t="s">
        <v>4162</v>
      </c>
      <c r="EQD7" s="220" t="s">
        <v>4163</v>
      </c>
      <c r="EQE7" s="220" t="s">
        <v>4160</v>
      </c>
      <c r="EQF7" s="220" t="s">
        <v>4161</v>
      </c>
      <c r="EQG7" s="220" t="s">
        <v>4162</v>
      </c>
      <c r="EQH7" s="220" t="s">
        <v>4163</v>
      </c>
      <c r="EQI7" s="218" t="s">
        <v>4164</v>
      </c>
    </row>
    <row r="8" spans="1:3831" s="221" customFormat="1" ht="24" outlineLevel="1" x14ac:dyDescent="0.25">
      <c r="A8" s="221" t="str">
        <f ca="1">IF(INDIRECT("'User Inputs'!" &amp; A9)="",INDIRECT("'Country Data'!"&amp;A$3&amp;MATCH('Country Model'!$A$1,'Country Data'!$A$1:$A$60,FALSE)),INDIRECT("'User Inputs'!" &amp; A9))</f>
        <v>Malawi</v>
      </c>
      <c r="B8" s="222" t="str">
        <f ca="1">IF(INDIRECT("'User Inputs'!" &amp; B9)="",INDIRECT("'Country Data'!"&amp;B$3&amp;MATCH('Country Model'!$A$1,'Country Data'!$A$1:$A$60,FALSE)),INDIRECT("'User Inputs'!" &amp; B9))</f>
        <v>MWI</v>
      </c>
      <c r="C8" s="223">
        <f ca="1">IF(INDIRECT("'User Inputs'!" &amp; C9)="",INDIRECT("'Country Data'!"&amp;C$3&amp;MATCH('Country Model'!$A$1,'Country Data'!$A$1:$A$60,FALSE)),INDIRECT("'User Inputs'!" &amp; C9))</f>
        <v>2</v>
      </c>
      <c r="D8" s="224">
        <f ca="1">IF(INDIRECT("'User Inputs'!" &amp; D9)="",INDIRECT("'Country Data'!"&amp;D$3&amp;MATCH('Country Model'!$A$1,'Country Data'!$A$1:$A$60,FALSE)),INDIRECT("'User Inputs'!" &amp; D9))</f>
        <v>1</v>
      </c>
      <c r="E8" s="222" t="str">
        <f ca="1">IF(INDIRECT("'User Inputs'!" &amp; E9)="",INDIRECT("'Country Data'!"&amp;E$3&amp;MATCH('Country Model'!$A$1,'Country Data'!$A$1:$A$60,FALSE)),INDIRECT("'User Inputs'!" &amp; E9))</f>
        <v>Sub-Saharan Africa</v>
      </c>
      <c r="F8" s="225" t="str">
        <f ca="1">IF(INDIRECT("'User Inputs'!" &amp; F9)="",INDIRECT("'Country Data'!"&amp;F$3&amp;MATCH('Country Model'!$A$1,'Country Data'!$A$1:$A$60,FALSE)),INDIRECT("'User Inputs'!" &amp; F9))</f>
        <v>AFRO</v>
      </c>
      <c r="G8" s="226" t="str">
        <f ca="1">IF(INDIRECT("'User Inputs'!" &amp; G9)="",INDIRECT("'Country Data'!"&amp;G$3&amp;MATCH('Country Model'!$A$1,'Country Data'!$A$1:$A$60,FALSE)),INDIRECT("'User Inputs'!" &amp; G9))</f>
        <v>Low income</v>
      </c>
      <c r="H8" s="221" t="str">
        <f ca="1">IF(INDIRECT("'User Inputs'!" &amp; H9)="",INDIRECT("'Country Data'!"&amp;H$3&amp;MATCH('Country Model'!$A$1,'Country Data'!$A$1:$A$60,FALSE)),INDIRECT("'User Inputs'!" &amp; H9))</f>
        <v>Yes</v>
      </c>
      <c r="I8" s="227">
        <f ca="1">IF(INDIRECT("'User Inputs'!" &amp; I9)="",INDIRECT("'Country Data'!"&amp;I$3&amp;MATCH('Country Model'!$A$1,'Country Data'!$A$1:$A$60,FALSE)),INDIRECT("'User Inputs'!" &amp; I9))</f>
        <v>3234</v>
      </c>
      <c r="J8" s="227">
        <f ca="1">IF(INDIRECT("'User Inputs'!" &amp; J9)="",INDIRECT("'Country Data'!"&amp;J$3&amp;MATCH('Country Model'!$A$1,'Country Data'!$A$1:$A$60,FALSE)),INDIRECT("'User Inputs'!" &amp; J9))</f>
        <v>17499</v>
      </c>
      <c r="K8" s="228">
        <f ca="1">IF(INDIRECT("'User Inputs'!" &amp; K9)="",INDIRECT("'Country Data'!"&amp;K$3&amp;MATCH('Country Model'!$A$1,'Country Data'!$A$1:$A$60,FALSE)),INDIRECT("'User Inputs'!" &amp; K9))</f>
        <v>2018</v>
      </c>
      <c r="L8" s="228">
        <f ca="1">IF(INDIRECT("'User Inputs'!" &amp; L9)="",INDIRECT("'Country Data'!"&amp;L$3&amp;MATCH('Country Model'!$A$1,'Country Data'!$A$1:$A$60,FALSE)),INDIRECT("'User Inputs'!" &amp; L9))</f>
        <v>2024</v>
      </c>
      <c r="M8" s="221">
        <f ca="1">IF(INDIRECT("'User Inputs'!" &amp; M9)="",INDIRECT("'Country Data'!"&amp;M$3&amp;MATCH('Country Model'!$A$1,'Country Data'!$A$1:$A$60,FALSE)),INDIRECT("'User Inputs'!" &amp; M9))</f>
        <v>7</v>
      </c>
      <c r="N8" s="229">
        <f ca="1">IF(INDIRECT("'User Inputs'!" &amp; N9)="",INDIRECT("'Country Data'!"&amp;N$3&amp;MATCH('Country Model'!$A$1,'Country Data'!$A$1:$A$60,FALSE)),INDIRECT("'User Inputs'!" &amp; N9))</f>
        <v>4.2208078310923502</v>
      </c>
      <c r="O8" s="229">
        <f ca="1">IF(INDIRECT("'User Inputs'!" &amp; O9)="",INDIRECT("'Country Data'!"&amp;O$3&amp;MATCH('Country Model'!$A$1,'Country Data'!$A$1:$A$60,FALSE)),INDIRECT("'User Inputs'!" &amp; O9))</f>
        <v>2.3622411736826234</v>
      </c>
      <c r="P8" s="229">
        <f ca="1">IF(INDIRECT("'User Inputs'!" &amp; P9)="",INDIRECT("'Country Data'!"&amp;P$3&amp;MATCH('Country Model'!$A$1,'Country Data'!$A$1:$A$60,FALSE)),INDIRECT("'User Inputs'!" &amp; P9))</f>
        <v>0.13</v>
      </c>
      <c r="Q8" s="229">
        <f ca="1">IF(INDIRECT("'User Inputs'!" &amp; Q9)="",INDIRECT("'Country Data'!"&amp;Q$3&amp;MATCH('Country Model'!$A$1,'Country Data'!$A$1:$A$60,FALSE)),INDIRECT("'User Inputs'!" &amp; Q9))</f>
        <v>0.25</v>
      </c>
      <c r="R8" s="229">
        <f ca="1">IF(INDIRECT("'User Inputs'!" &amp; R9)="",INDIRECT("'Country Data'!"&amp;R$3&amp;MATCH('Country Model'!$A$1,'Country Data'!$A$1:$A$60,FALSE)),INDIRECT("'User Inputs'!" &amp; R9))</f>
        <v>0.62</v>
      </c>
      <c r="S8" s="229">
        <f ca="1">IF(INDIRECT("'User Inputs'!" &amp; S9)="",INDIRECT("'Country Data'!"&amp;S$3&amp;MATCH('Country Model'!$A$1,'Country Data'!$A$1:$A$60,FALSE)),INDIRECT("'User Inputs'!" &amp; S9))</f>
        <v>0.15</v>
      </c>
      <c r="T8" s="229">
        <f ca="1">IF(INDIRECT("'User Inputs'!" &amp; T9)="",INDIRECT("'Country Data'!"&amp;T$3&amp;MATCH('Country Model'!$A$1,'Country Data'!$A$1:$A$60,FALSE)),INDIRECT("'User Inputs'!" &amp; T9))</f>
        <v>0.3</v>
      </c>
      <c r="U8" s="229">
        <f ca="1">IF(INDIRECT("'User Inputs'!" &amp; U9)="",INDIRECT("'Country Data'!"&amp;U$3&amp;MATCH('Country Model'!$A$1,'Country Data'!$A$1:$A$60,FALSE)),INDIRECT("'User Inputs'!" &amp; U9))</f>
        <v>0.55000000000000004</v>
      </c>
      <c r="V8" s="229">
        <f ca="1">IF(INDIRECT("'User Inputs'!" &amp; V9)="",INDIRECT("'Country Data'!"&amp;V$3&amp;MATCH('Country Model'!$A$1,'Country Data'!$A$1:$A$60,FALSE)),INDIRECT("'User Inputs'!" &amp; V9))</f>
        <v>4</v>
      </c>
      <c r="W8" s="229">
        <f ca="1">IF(INDIRECT("'User Inputs'!" &amp; W9)="",INDIRECT("'Country Data'!"&amp;W$3&amp;MATCH('Country Model'!$A$1,'Country Data'!$A$1:$A$60,FALSE)),INDIRECT("'User Inputs'!" &amp; W9))</f>
        <v>4.5</v>
      </c>
      <c r="X8" s="230">
        <f ca="1">IF(INDIRECT("'User Inputs'!" &amp; X9)="",INDIRECT("'Country Data'!"&amp;X$3&amp;MATCH('Country Model'!$A$1,'Country Data'!$A$1:$A$60,FALSE)),INDIRECT("'User Inputs'!" &amp; X9))</f>
        <v>461497</v>
      </c>
      <c r="Y8" s="230">
        <f ca="1">IF(INDIRECT("'User Inputs'!" &amp; Y9)="",INDIRECT("'Country Data'!"&amp;Y$3&amp;MATCH('Country Model'!$A$1,'Country Data'!$A$1:$A$60,FALSE)),INDIRECT("'User Inputs'!" &amp; Y9))</f>
        <v>461497</v>
      </c>
      <c r="Z8" s="230">
        <f ca="1">IF(INDIRECT("'User Inputs'!" &amp; Z9)="",INDIRECT("'Country Data'!"&amp;Z$3&amp;MATCH('Country Model'!$A$1,'Country Data'!$A$1:$A$60,FALSE)),INDIRECT("'User Inputs'!" &amp; Z9))</f>
        <v>100828</v>
      </c>
      <c r="AA8" s="230">
        <f ca="1">IF(INDIRECT("'User Inputs'!" &amp; AA9)="",INDIRECT("'Country Data'!"&amp;AA$3&amp;MATCH('Country Model'!$A$1,'Country Data'!$A$1:$A$60,FALSE)),INDIRECT("'User Inputs'!" &amp; AA9))</f>
        <v>859960</v>
      </c>
      <c r="AB8" s="231">
        <f ca="1">IF(INDIRECT("'User Inputs'!" &amp; AB9)="",INDIRECT("'Country Data'!"&amp;AB$3&amp;MATCH('Country Model'!$A$1,'Country Data'!$A$1:$A$60,FALSE)),INDIRECT("'User Inputs'!" &amp; AB9))</f>
        <v>0.48</v>
      </c>
      <c r="AC8" s="231">
        <f ca="1">IF(INDIRECT("'User Inputs'!" &amp; AC9)="",INDIRECT("'Country Data'!"&amp;AC$3&amp;MATCH('Country Model'!$A$1,'Country Data'!$A$1:$A$60,FALSE)),INDIRECT("'User Inputs'!" &amp; AC9))</f>
        <v>0.52</v>
      </c>
      <c r="AD8" s="230">
        <f ca="1">IF(INDIRECT("'User Inputs'!" &amp; AD9)="",INDIRECT("'Country Data'!"&amp;AD$3&amp;MATCH('Country Model'!$A$1,'Country Data'!$A$1:$A$60,FALSE)),INDIRECT("'User Inputs'!" &amp; AD9))</f>
        <v>508158.70466262079</v>
      </c>
      <c r="AE8" s="230">
        <f ca="1">IF(INDIRECT("'User Inputs'!" &amp; AE9)="",INDIRECT("'Country Data'!"&amp;AE$3&amp;MATCH('Country Model'!$A$1,'Country Data'!$A$1:$A$60,FALSE)),INDIRECT("'User Inputs'!" &amp; AE9))</f>
        <v>221518.56</v>
      </c>
      <c r="AF8" s="232">
        <f ca="1">IF(INDIRECT("'User Inputs'!" &amp; AF9)="",INDIRECT("'Country Data'!"&amp;AF$3&amp;MATCH('Country Model'!$A$1,'Country Data'!$A$1:$A$60,FALSE)),INDIRECT("'User Inputs'!" &amp; AF9))</f>
        <v>230868.43272780301</v>
      </c>
      <c r="AG8" s="232">
        <f ca="1">IF(INDIRECT("'User Inputs'!" &amp; AG9)="",INDIRECT("'Country Data'!"&amp;AG$3&amp;MATCH('Country Model'!$A$1,'Country Data'!$A$1:$A$60,FALSE)),INDIRECT("'User Inputs'!" &amp; AG9))</f>
        <v>240612.94561589829</v>
      </c>
      <c r="AH8" s="233">
        <f ca="1">IF(INDIRECT("'User Inputs'!" &amp; AH9)="",INDIRECT("'Country Data'!"&amp;AH$3&amp;MATCH('Country Model'!$A$1,'Country Data'!$A$1:$A$60,FALSE)),INDIRECT("'User Inputs'!" &amp; AH9))</f>
        <v>1215861</v>
      </c>
      <c r="AI8" s="232">
        <f ca="1">IF(INDIRECT("'User Inputs'!" &amp; AI9)="",INDIRECT("'Country Data'!"&amp;AI$3&amp;MATCH('Country Model'!$A$1,'Country Data'!$A$1:$A$60,FALSE)),INDIRECT("'User Inputs'!" &amp; AI9))</f>
        <v>261353.22294420493</v>
      </c>
      <c r="AJ8" s="232">
        <f ca="1">IF(INDIRECT("'User Inputs'!" &amp; AJ9)="",INDIRECT("'Country Data'!"&amp;AJ$3&amp;MATCH('Country Model'!$A$1,'Country Data'!$A$1:$A$60,FALSE)),INDIRECT("'User Inputs'!" &amp; AJ9))</f>
        <v>272384.44024504616</v>
      </c>
      <c r="AK8" s="232">
        <f ca="1">IF(INDIRECT("'User Inputs'!" &amp; AK9)="",INDIRECT("'Country Data'!"&amp;AK$3&amp;MATCH('Country Model'!$A$1,'Country Data'!$A$1:$A$60,FALSE)),INDIRECT("'User Inputs'!" &amp; AK9))</f>
        <v>283881.26402958616</v>
      </c>
      <c r="AL8" s="232">
        <f ca="1">IF(INDIRECT("'User Inputs'!" &amp; AL9)="",INDIRECT("'Country Data'!"&amp;AL$3&amp;MATCH('Country Model'!$A$1,'Country Data'!$A$1:$A$60,FALSE)),INDIRECT("'User Inputs'!" &amp; AL9))</f>
        <v>295863.34665275092</v>
      </c>
      <c r="AM8" s="232">
        <f ca="1">IF(INDIRECT("'User Inputs'!" &amp; AM9)="",INDIRECT("'Country Data'!"&amp;AM$3&amp;MATCH('Country Model'!$A$1,'Country Data'!$A$1:$A$60,FALSE)),INDIRECT("'User Inputs'!" &amp; AM9))</f>
        <v>308351.16995760216</v>
      </c>
      <c r="AN8" s="232">
        <f ca="1">IF(INDIRECT("'User Inputs'!" &amp; AN9)="",INDIRECT("'Country Data'!"&amp;AN$3&amp;MATCH('Country Model'!$A$1,'Country Data'!$A$1:$A$60,FALSE)),INDIRECT("'User Inputs'!" &amp; AN9))</f>
        <v>321366.08028643753</v>
      </c>
      <c r="AO8" s="232">
        <f ca="1">IF(INDIRECT("'User Inputs'!" &amp; AO9)="",INDIRECT("'Country Data'!"&amp;AO$3&amp;MATCH('Country Model'!$A$1,'Country Data'!$A$1:$A$60,FALSE)),INDIRECT("'User Inputs'!" &amp; AO9))</f>
        <v>334930.32496964204</v>
      </c>
      <c r="AP8" s="232">
        <f ca="1">IF(INDIRECT("'User Inputs'!" &amp; AP9)="",INDIRECT("'Country Data'!"&amp;AP$3&amp;MATCH('Country Model'!$A$1,'Country Data'!$A$1:$A$60,FALSE)),INDIRECT("'User Inputs'!" &amp; AP9))</f>
        <v>349067.09035466379</v>
      </c>
      <c r="AQ8" s="232">
        <f ca="1">IF(INDIRECT("'User Inputs'!" &amp; AQ9)="",INDIRECT("'Country Data'!"&amp;AQ$3&amp;MATCH('Country Model'!$A$1,'Country Data'!$A$1:$A$60,FALSE)),INDIRECT("'User Inputs'!" &amp; AQ9))</f>
        <v>363800.54144011968</v>
      </c>
      <c r="AR8" s="232">
        <f ca="1">IF(INDIRECT("'User Inputs'!" &amp; AR9)="",INDIRECT("'Country Data'!"&amp;AR$3&amp;MATCH('Country Model'!$A$1,'Country Data'!$A$1:$A$60,FALSE)),INDIRECT("'User Inputs'!" &amp; AR9))</f>
        <v>379155.86318278062</v>
      </c>
      <c r="AS8" s="232">
        <f ca="1">IF(INDIRECT("'User Inputs'!" &amp; AS9)="",INDIRECT("'Country Data'!"&amp;AS$3&amp;MATCH('Country Model'!$A$1,'Country Data'!$A$1:$A$60,FALSE)),INDIRECT("'User Inputs'!" &amp; AS9))</f>
        <v>395159.30354804522</v>
      </c>
      <c r="AT8" s="232">
        <f ca="1">IF(INDIRECT("'User Inputs'!" &amp; AT9)="",INDIRECT("'Country Data'!"&amp;AT$3&amp;MATCH('Country Model'!$A$1,'Country Data'!$A$1:$A$60,FALSE)),INDIRECT("'User Inputs'!" &amp; AT9))</f>
        <v>411838.21837749111</v>
      </c>
      <c r="AU8" s="232">
        <f ca="1">IF(INDIRECT("'User Inputs'!" &amp; AU9)="",INDIRECT("'Country Data'!"&amp;AU$3&amp;MATCH('Country Model'!$A$1,'Country Data'!$A$1:$A$60,FALSE)),INDIRECT("'User Inputs'!" &amp; AU9))</f>
        <v>429221.11815019947</v>
      </c>
      <c r="AV8" s="232">
        <f ca="1">IF(INDIRECT("'User Inputs'!" &amp; AV9)="",INDIRECT("'Country Data'!"&amp;AV$3&amp;MATCH('Country Model'!$A$1,'Country Data'!$A$1:$A$60,FALSE)),INDIRECT("'User Inputs'!" &amp; AV9))</f>
        <v>447337.71671778528</v>
      </c>
      <c r="AW8" s="232">
        <f ca="1">IF(INDIRECT("'User Inputs'!" &amp; AW9)="",INDIRECT("'Country Data'!"&amp;AW$3&amp;MATCH('Country Model'!$A$1,'Country Data'!$A$1:$A$60,FALSE)),INDIRECT("'User Inputs'!" &amp; AW9))</f>
        <v>466218.98209643929</v>
      </c>
      <c r="AX8" s="232">
        <f ca="1">IF(INDIRECT("'User Inputs'!" &amp; AX9)="",INDIRECT("'Country Data'!"&amp;AX$3&amp;MATCH('Country Model'!$A$1,'Country Data'!$A$1:$A$60,FALSE)),INDIRECT("'User Inputs'!" &amp; AX9))</f>
        <v>485897.18940280488</v>
      </c>
      <c r="AY8" s="232">
        <f ca="1">IF(INDIRECT("'User Inputs'!" &amp; AY9)="",INDIRECT("'Country Data'!"&amp;AY$3&amp;MATCH('Country Model'!$A$1,'Country Data'!$A$1:$A$60,FALSE)),INDIRECT("'User Inputs'!" &amp; AY9))</f>
        <v>506405.97602417611</v>
      </c>
      <c r="AZ8" s="232">
        <f ca="1">IF(INDIRECT("'User Inputs'!" &amp; AZ9)="",INDIRECT("'Country Data'!"&amp;AZ$3&amp;MATCH('Country Model'!$A$1,'Country Data'!$A$1:$A$60,FALSE)),INDIRECT("'User Inputs'!" &amp; AZ9))</f>
        <v>527780.39911732415</v>
      </c>
      <c r="BA8" s="232">
        <f ca="1">IF(INDIRECT("'User Inputs'!" &amp; BA9)="",INDIRECT("'Country Data'!"&amp;BA$3&amp;MATCH('Country Model'!$A$1,'Country Data'!$A$1:$A$60,FALSE)),INDIRECT("'User Inputs'!" &amp; BA9))</f>
        <v>550056.99553423864</v>
      </c>
      <c r="BB8" s="232">
        <f ca="1">IF(INDIRECT("'User Inputs'!" &amp; BB9)="",INDIRECT("'Country Data'!"&amp;BB$3&amp;MATCH('Country Model'!$A$1,'Country Data'!$A$1:$A$60,FALSE)),INDIRECT("'User Inputs'!" &amp; BB9))</f>
        <v>573273.84427721915</v>
      </c>
      <c r="BC8" s="232">
        <f ca="1">IF(INDIRECT("'User Inputs'!" &amp; BC9)="",INDIRECT("'Country Data'!"&amp;BC$3&amp;MATCH('Country Model'!$A$1,'Country Data'!$A$1:$A$60,FALSE)),INDIRECT("'User Inputs'!" &amp; BC9))</f>
        <v>597470.63159007626</v>
      </c>
      <c r="BD8" s="232">
        <f ca="1">IF(INDIRECT("'User Inputs'!" &amp; BD9)="",INDIRECT("'Country Data'!"&amp;BD$3&amp;MATCH('Country Model'!$A$1,'Country Data'!$A$1:$A$60,FALSE)),INDIRECT("'User Inputs'!" &amp; BD9))</f>
        <v>622688.71879670711</v>
      </c>
      <c r="BE8" s="230">
        <f ca="1">IF(INDIRECT("'User Inputs'!" &amp; BE9)="",INDIRECT("'Country Data'!"&amp;BE$3&amp;MATCH('Country Model'!$A$1,'Country Data'!$A$1:$A$60,FALSE)),INDIRECT("'User Inputs'!" &amp; BE9))</f>
        <v>239978.44</v>
      </c>
      <c r="BF8" s="232">
        <f ca="1">IF(INDIRECT("'User Inputs'!" &amp; BF9)="",INDIRECT("'Country Data'!"&amp;BF$3&amp;MATCH('Country Model'!$A$1,'Country Data'!$A$1:$A$60,FALSE)),INDIRECT("'User Inputs'!" &amp; BF9))</f>
        <v>245647.30951764126</v>
      </c>
      <c r="BG8" s="232">
        <f ca="1">IF(INDIRECT("'User Inputs'!" &amp; BG9)="",INDIRECT("'Country Data'!"&amp;BG$3&amp;MATCH('Country Model'!$A$1,'Country Data'!$A$1:$A$60,FALSE)),INDIRECT("'User Inputs'!" &amp; BG9))</f>
        <v>251450.09140511058</v>
      </c>
      <c r="BH8" s="233">
        <f ca="1">IF(INDIRECT("'User Inputs'!" &amp; BH9)="",INDIRECT("'Country Data'!"&amp;BH$3&amp;MATCH('Country Model'!$A$1,'Country Data'!$A$1:$A$60,FALSE)),INDIRECT("'User Inputs'!" &amp; BH9))</f>
        <v>7036077</v>
      </c>
      <c r="BI8" s="232">
        <f ca="1">IF(INDIRECT("'User Inputs'!" &amp; BI9)="",INDIRECT("'Country Data'!"&amp;BI$3&amp;MATCH('Country Model'!$A$1,'Country Data'!$A$1:$A$60,FALSE)),INDIRECT("'User Inputs'!" &amp; BI9))</f>
        <v>263470.12034763815</v>
      </c>
      <c r="BJ8" s="232">
        <f ca="1">IF(INDIRECT("'User Inputs'!" &amp; BJ9)="",INDIRECT("'Country Data'!"&amp;BJ$3&amp;MATCH('Country Model'!$A$1,'Country Data'!$A$1:$A$60,FALSE)),INDIRECT("'User Inputs'!" &amp; BJ9))</f>
        <v>269693.92001084122</v>
      </c>
      <c r="BK8" s="232">
        <f ca="1">IF(INDIRECT("'User Inputs'!" &amp; BK9)="",INDIRECT("'Country Data'!"&amp;BK$3&amp;MATCH('Country Model'!$A$1,'Country Data'!$A$1:$A$60,FALSE)),INDIRECT("'User Inputs'!" &amp; BK9))</f>
        <v>276064.74083225598</v>
      </c>
      <c r="BL8" s="232">
        <f ca="1">IF(INDIRECT("'User Inputs'!" &amp; BL9)="",INDIRECT("'Country Data'!"&amp;BL$3&amp;MATCH('Country Model'!$A$1,'Country Data'!$A$1:$A$60,FALSE)),INDIRECT("'User Inputs'!" &amp; BL9))</f>
        <v>282586.05580621574</v>
      </c>
      <c r="BM8" s="232">
        <f ca="1">IF(INDIRECT("'User Inputs'!" &amp; BM9)="",INDIRECT("'Country Data'!"&amp;BM$3&amp;MATCH('Country Model'!$A$1,'Country Data'!$A$1:$A$60,FALSE)),INDIRECT("'User Inputs'!" &amp; BM9))</f>
        <v>289261.41996755591</v>
      </c>
      <c r="BN8" s="232">
        <f ca="1">IF(INDIRECT("'User Inputs'!" &amp; BN9)="",INDIRECT("'Country Data'!"&amp;BN$3&amp;MATCH('Country Model'!$A$1,'Country Data'!$A$1:$A$60,FALSE)),INDIRECT("'User Inputs'!" &amp; BN9))</f>
        <v>296094.47232960851</v>
      </c>
      <c r="BO8" s="232">
        <f ca="1">IF(INDIRECT("'User Inputs'!" &amp; BO9)="",INDIRECT("'Country Data'!"&amp;BO$3&amp;MATCH('Country Model'!$A$1,'Country Data'!$A$1:$A$60,FALSE)),INDIRECT("'User Inputs'!" &amp; BO9))</f>
        <v>303088.93786797684</v>
      </c>
      <c r="BP8" s="232">
        <f ca="1">IF(INDIRECT("'User Inputs'!" &amp; BP9)="",INDIRECT("'Country Data'!"&amp;BP$3&amp;MATCH('Country Model'!$A$1,'Country Data'!$A$1:$A$60,FALSE)),INDIRECT("'User Inputs'!" &amp; BP9))</f>
        <v>310248.62955117156</v>
      </c>
      <c r="BQ8" s="232">
        <f ca="1">IF(INDIRECT("'User Inputs'!" &amp; BQ9)="",INDIRECT("'Country Data'!"&amp;BQ$3&amp;MATCH('Country Model'!$A$1,'Country Data'!$A$1:$A$60,FALSE)),INDIRECT("'User Inputs'!" &amp; BQ9))</f>
        <v>317577.45041921543</v>
      </c>
      <c r="BR8" s="232">
        <f ca="1">IF(INDIRECT("'User Inputs'!" &amp; BR9)="",INDIRECT("'Country Data'!"&amp;BR$3&amp;MATCH('Country Model'!$A$1,'Country Data'!$A$1:$A$60,FALSE)),INDIRECT("'User Inputs'!" &amp; BR9))</f>
        <v>325079.39571134967</v>
      </c>
      <c r="BS8" s="232">
        <f ca="1">IF(INDIRECT("'User Inputs'!" &amp; BS9)="",INDIRECT("'Country Data'!"&amp;BS$3&amp;MATCH('Country Model'!$A$1,'Country Data'!$A$1:$A$60,FALSE)),INDIRECT("'User Inputs'!" &amp; BS9))</f>
        <v>332758.55504400184</v>
      </c>
      <c r="BT8" s="232">
        <f ca="1">IF(INDIRECT("'User Inputs'!" &amp; BT9)="",INDIRECT("'Country Data'!"&amp;BT$3&amp;MATCH('Country Model'!$A$1,'Country Data'!$A$1:$A$60,FALSE)),INDIRECT("'User Inputs'!" &amp; BT9))</f>
        <v>340619.11464020261</v>
      </c>
      <c r="BU8" s="232">
        <f ca="1">IF(INDIRECT("'User Inputs'!" &amp; BU9)="",INDIRECT("'Country Data'!"&amp;BU$3&amp;MATCH('Country Model'!$A$1,'Country Data'!$A$1:$A$60,FALSE)),INDIRECT("'User Inputs'!" &amp; BU9))</f>
        <v>348665.3596116667</v>
      </c>
      <c r="BV8" s="232">
        <f ca="1">IF(INDIRECT("'User Inputs'!" &amp; BV9)="",INDIRECT("'Country Data'!"&amp;BV$3&amp;MATCH('Country Model'!$A$1,'Country Data'!$A$1:$A$60,FALSE)),INDIRECT("'User Inputs'!" &amp; BV9))</f>
        <v>356901.67629478208</v>
      </c>
      <c r="BW8" s="232">
        <f ca="1">IF(INDIRECT("'User Inputs'!" &amp; BW9)="",INDIRECT("'Country Data'!"&amp;BW$3&amp;MATCH('Country Model'!$A$1,'Country Data'!$A$1:$A$60,FALSE)),INDIRECT("'User Inputs'!" &amp; BW9))</f>
        <v>365332.55464178091</v>
      </c>
      <c r="BX8" s="232">
        <f ca="1">IF(INDIRECT("'User Inputs'!" &amp; BX9)="",INDIRECT("'Country Data'!"&amp;BX$3&amp;MATCH('Country Model'!$A$1,'Country Data'!$A$1:$A$60,FALSE)),INDIRECT("'User Inputs'!" &amp; BX9))</f>
        <v>373962.59066839563</v>
      </c>
      <c r="BY8" s="232">
        <f ca="1">IF(INDIRECT("'User Inputs'!" &amp; BY9)="",INDIRECT("'Country Data'!"&amp;BY$3&amp;MATCH('Country Model'!$A$1,'Country Data'!$A$1:$A$60,FALSE)),INDIRECT("'User Inputs'!" &amp; BY9))</f>
        <v>382796.48895933467</v>
      </c>
      <c r="BZ8" s="232">
        <f ca="1">IF(INDIRECT("'User Inputs'!" &amp; BZ9)="",INDIRECT("'Country Data'!"&amp;BZ$3&amp;MATCH('Country Model'!$A$1,'Country Data'!$A$1:$A$60,FALSE)),INDIRECT("'User Inputs'!" &amp; BZ9))</f>
        <v>391839.06523294351</v>
      </c>
      <c r="CA8" s="232">
        <f ca="1">IF(INDIRECT("'User Inputs'!" &amp; CA9)="",INDIRECT("'Country Data'!"&amp;CA$3&amp;MATCH('Country Model'!$A$1,'Country Data'!$A$1:$A$60,FALSE)),INDIRECT("'User Inputs'!" &amp; CA9))</f>
        <v>401095.24896644923</v>
      </c>
      <c r="CB8" s="232">
        <f ca="1">IF(INDIRECT("'User Inputs'!" &amp; CB9)="",INDIRECT("'Country Data'!"&amp;CB$3&amp;MATCH('Country Model'!$A$1,'Country Data'!$A$1:$A$60,FALSE)),INDIRECT("'User Inputs'!" &amp; CB9))</f>
        <v>410570.0860832195</v>
      </c>
      <c r="CC8" s="232">
        <f ca="1">IF(INDIRECT("'User Inputs'!" &amp; CC9)="",INDIRECT("'Country Data'!"&amp;CC$3&amp;MATCH('Country Model'!$A$1,'Country Data'!$A$1:$A$60,FALSE)),INDIRECT("'User Inputs'!" &amp; CC9))</f>
        <v>420268.7417035015</v>
      </c>
      <c r="CD8" s="232">
        <f ca="1">IF(INDIRECT("'User Inputs'!" &amp; CD9)="",INDIRECT("'Country Data'!"&amp;CD$3&amp;MATCH('Country Model'!$A$1,'Country Data'!$A$1:$A$60,FALSE)),INDIRECT("'User Inputs'!" &amp; CD9))</f>
        <v>430196.50296013948</v>
      </c>
      <c r="CE8" s="221">
        <f ca="1">IF(INDIRECT("'User Inputs'!" &amp; CE9)="",INDIRECT("'Country Data'!"&amp;CE$3&amp;MATCH('Country Model'!$A$1,'Country Data'!$A$1:$A$60,FALSE)),INDIRECT("'User Inputs'!" &amp; CE9))</f>
        <v>0.5</v>
      </c>
      <c r="CF8" s="229">
        <f ca="1">IF(INDIRECT("'User Inputs'!" &amp; CF9)="",INDIRECT("'Country Data'!"&amp;CF$3&amp;MATCH('Country Model'!$A$1,'Country Data'!$A$1:$A$60,FALSE)),INDIRECT("'User Inputs'!" &amp; CF9))</f>
        <v>0.8</v>
      </c>
      <c r="CG8" s="221">
        <f ca="1">IF(INDIRECT("'User Inputs'!" &amp; CG9)="",INDIRECT("'Country Data'!"&amp;CG$3&amp;MATCH('Country Model'!$A$1,'Country Data'!$A$1:$A$60,FALSE)),INDIRECT("'User Inputs'!" &amp; CG9))</f>
        <v>0.87</v>
      </c>
      <c r="CH8" s="221">
        <f ca="1">IF(INDIRECT("'User Inputs'!" &amp; CH9)="",INDIRECT("'Country Data'!"&amp;CH$3&amp;MATCH('Country Model'!$A$1,'Country Data'!$A$1:$A$60,FALSE)),INDIRECT("'User Inputs'!" &amp; CH9))</f>
        <v>0.72</v>
      </c>
      <c r="CI8" s="221">
        <f ca="1">IF(INDIRECT("'User Inputs'!" &amp; CI9)="",INDIRECT("'Country Data'!"&amp;CI$3&amp;MATCH('Country Model'!$A$1,'Country Data'!$A$1:$A$60,FALSE)),INDIRECT("'User Inputs'!" &amp; CI9))</f>
        <v>0.74</v>
      </c>
      <c r="CJ8" s="221">
        <f ca="1">IF(INDIRECT("'User Inputs'!" &amp; CJ9)="",INDIRECT("'Country Data'!"&amp;CJ$3&amp;MATCH('Country Model'!$A$1,'Country Data'!$A$1:$A$60,FALSE)),INDIRECT("'User Inputs'!" &amp; CJ9))</f>
        <v>0.74</v>
      </c>
      <c r="CK8" s="221">
        <f ca="1">IF(INDIRECT("'User Inputs'!" &amp; CK9)="",INDIRECT("'Country Data'!"&amp;CK$3&amp;MATCH('Country Model'!$A$1,'Country Data'!$A$1:$A$60,FALSE)),INDIRECT("'User Inputs'!" &amp; CK9))</f>
        <v>0.74</v>
      </c>
      <c r="CL8" s="229">
        <f ca="1">IF(INDIRECT("'User Inputs'!" &amp; CL9)="",INDIRECT("'Country Data'!"&amp;CL$3&amp;MATCH('Country Model'!$A$1,'Country Data'!$A$1:$A$60,FALSE)),INDIRECT("'User Inputs'!" &amp; CL9))</f>
        <v>0.52</v>
      </c>
      <c r="CM8" s="221">
        <f ca="1">IF(INDIRECT("'User Inputs'!" &amp; CM9)="",INDIRECT("'Country Data'!"&amp;CM$3&amp;MATCH('Country Model'!$A$1,'Country Data'!$A$1:$A$60,FALSE)),INDIRECT("'User Inputs'!" &amp; CM9))</f>
        <v>0.75714285714285712</v>
      </c>
      <c r="CN8" s="221">
        <f ca="1">IF(INDIRECT("'User Inputs'!" &amp; CN9)="",INDIRECT("'Country Data'!"&amp;CN$3&amp;MATCH('Country Model'!$A$1,'Country Data'!$A$1:$A$60,FALSE)),INDIRECT("'User Inputs'!" &amp; CN9))</f>
        <v>0.76571428571428568</v>
      </c>
      <c r="CO8" s="221">
        <f ca="1">IF(INDIRECT("'User Inputs'!" &amp; CO9)="",INDIRECT("'Country Data'!"&amp;CO$3&amp;MATCH('Country Model'!$A$1,'Country Data'!$A$1:$A$60,FALSE)),INDIRECT("'User Inputs'!" &amp; CO9))</f>
        <v>0.77428571428571424</v>
      </c>
      <c r="CP8" s="221">
        <f ca="1">IF(INDIRECT("'User Inputs'!" &amp; CP9)="",INDIRECT("'Country Data'!"&amp;CP$3&amp;MATCH('Country Model'!$A$1,'Country Data'!$A$1:$A$60,FALSE)),INDIRECT("'User Inputs'!" &amp; CP9))</f>
        <v>0.78285714285714281</v>
      </c>
      <c r="CQ8" s="221">
        <f ca="1">IF(INDIRECT("'User Inputs'!" &amp; CQ9)="",INDIRECT("'Country Data'!"&amp;CQ$3&amp;MATCH('Country Model'!$A$1,'Country Data'!$A$1:$A$60,FALSE)),INDIRECT("'User Inputs'!" &amp; CQ9))</f>
        <v>0.79142857142857137</v>
      </c>
      <c r="CR8" s="221">
        <f ca="1">IF(INDIRECT("'User Inputs'!" &amp; CR9)="",INDIRECT("'Country Data'!"&amp;CR$3&amp;MATCH('Country Model'!$A$1,'Country Data'!$A$1:$A$60,FALSE)),INDIRECT("'User Inputs'!" &amp; CR9))</f>
        <v>0.8</v>
      </c>
      <c r="CS8" s="221">
        <f ca="1">IF(INDIRECT("'User Inputs'!" &amp; CS9)="",INDIRECT("'Country Data'!"&amp;CS$3&amp;MATCH('Country Model'!$A$1,'Country Data'!$A$1:$A$60,FALSE)),INDIRECT("'User Inputs'!" &amp; CS9))</f>
        <v>0.8</v>
      </c>
      <c r="CT8" s="221">
        <f ca="1">IF(INDIRECT("'User Inputs'!" &amp; CT9)="",INDIRECT("'Country Data'!"&amp;CT$3&amp;MATCH('Country Model'!$A$1,'Country Data'!$A$1:$A$60,FALSE)),INDIRECT("'User Inputs'!" &amp; CT9))</f>
        <v>0.8</v>
      </c>
      <c r="CU8" s="221">
        <f ca="1">IF(INDIRECT("'User Inputs'!" &amp; CU9)="",INDIRECT("'Country Data'!"&amp;CU$3&amp;MATCH('Country Model'!$A$1,'Country Data'!$A$1:$A$60,FALSE)),INDIRECT("'User Inputs'!" &amp; CU9))</f>
        <v>0.8</v>
      </c>
      <c r="CV8" s="221">
        <f ca="1">IF(INDIRECT("'User Inputs'!" &amp; CV9)="",INDIRECT("'Country Data'!"&amp;CV$3&amp;MATCH('Country Model'!$A$1,'Country Data'!$A$1:$A$60,FALSE)),INDIRECT("'User Inputs'!" &amp; CV9))</f>
        <v>0.8</v>
      </c>
      <c r="CW8" s="221">
        <f ca="1">IF(INDIRECT("'User Inputs'!" &amp; CW9)="",INDIRECT("'Country Data'!"&amp;CW$3&amp;MATCH('Country Model'!$A$1,'Country Data'!$A$1:$A$60,FALSE)),INDIRECT("'User Inputs'!" &amp; CW9))</f>
        <v>0.8</v>
      </c>
      <c r="CX8" s="221">
        <f ca="1">IF(INDIRECT("'User Inputs'!" &amp; CX9)="",INDIRECT("'Country Data'!"&amp;CX$3&amp;MATCH('Country Model'!$A$1,'Country Data'!$A$1:$A$60,FALSE)),INDIRECT("'User Inputs'!" &amp; CX9))</f>
        <v>0.8</v>
      </c>
      <c r="CY8" s="221">
        <f ca="1">IF(INDIRECT("'User Inputs'!" &amp; CY9)="",INDIRECT("'Country Data'!"&amp;CY$3&amp;MATCH('Country Model'!$A$1,'Country Data'!$A$1:$A$60,FALSE)),INDIRECT("'User Inputs'!" &amp; CY9))</f>
        <v>0.8</v>
      </c>
      <c r="CZ8" s="221">
        <f ca="1">IF(INDIRECT("'User Inputs'!" &amp; CZ9)="",INDIRECT("'Country Data'!"&amp;CZ$3&amp;MATCH('Country Model'!$A$1,'Country Data'!$A$1:$A$60,FALSE)),INDIRECT("'User Inputs'!" &amp; CZ9))</f>
        <v>0.8</v>
      </c>
      <c r="DA8" s="221">
        <f ca="1">IF(INDIRECT("'User Inputs'!" &amp; DA9)="",INDIRECT("'Country Data'!"&amp;DA$3&amp;MATCH('Country Model'!$A$1,'Country Data'!$A$1:$A$60,FALSE)),INDIRECT("'User Inputs'!" &amp; DA9))</f>
        <v>0.8</v>
      </c>
      <c r="DB8" s="221">
        <f ca="1">IF(INDIRECT("'User Inputs'!" &amp; DB9)="",INDIRECT("'Country Data'!"&amp;DB$3&amp;MATCH('Country Model'!$A$1,'Country Data'!$A$1:$A$60,FALSE)),INDIRECT("'User Inputs'!" &amp; DB9))</f>
        <v>0.8</v>
      </c>
      <c r="DC8" s="221">
        <f ca="1">IF(INDIRECT("'User Inputs'!" &amp; DC9)="",INDIRECT("'Country Data'!"&amp;DC$3&amp;MATCH('Country Model'!$A$1,'Country Data'!$A$1:$A$60,FALSE)),INDIRECT("'User Inputs'!" &amp; DC9))</f>
        <v>0.8</v>
      </c>
      <c r="DD8" s="221">
        <f ca="1">IF(INDIRECT("'User Inputs'!" &amp; DD9)="",INDIRECT("'Country Data'!"&amp;DD$3&amp;MATCH('Country Model'!$A$1,'Country Data'!$A$1:$A$60,FALSE)),INDIRECT("'User Inputs'!" &amp; DD9))</f>
        <v>0.8</v>
      </c>
      <c r="DE8" s="221">
        <f ca="1">IF(INDIRECT("'User Inputs'!" &amp; DE9)="",INDIRECT("'Country Data'!"&amp;DE$3&amp;MATCH('Country Model'!$A$1,'Country Data'!$A$1:$A$60,FALSE)),INDIRECT("'User Inputs'!" &amp; DE9))</f>
        <v>0.8</v>
      </c>
      <c r="DF8" s="221">
        <f ca="1">IF(INDIRECT("'User Inputs'!" &amp; DF9)="",INDIRECT("'Country Data'!"&amp;DF$3&amp;MATCH('Country Model'!$A$1,'Country Data'!$A$1:$A$60,FALSE)),INDIRECT("'User Inputs'!" &amp; DF9))</f>
        <v>0.8</v>
      </c>
      <c r="DG8" s="221">
        <f ca="1">IF(INDIRECT("'User Inputs'!" &amp; DG9)="",INDIRECT("'Country Data'!"&amp;DG$3&amp;MATCH('Country Model'!$A$1,'Country Data'!$A$1:$A$60,FALSE)),INDIRECT("'User Inputs'!" &amp; DG9))</f>
        <v>0.8</v>
      </c>
      <c r="DH8" s="221">
        <f ca="1">IF(INDIRECT("'User Inputs'!" &amp; DH9)="",INDIRECT("'Country Data'!"&amp;DH$3&amp;MATCH('Country Model'!$A$1,'Country Data'!$A$1:$A$60,FALSE)),INDIRECT("'User Inputs'!" &amp; DH9))</f>
        <v>0.8</v>
      </c>
      <c r="DI8" s="221">
        <f ca="1">IF(INDIRECT("'User Inputs'!" &amp; DI9)="",INDIRECT("'Country Data'!"&amp;DI$3&amp;MATCH('Country Model'!$A$1,'Country Data'!$A$1:$A$60,FALSE)),INDIRECT("'User Inputs'!" &amp; DI9))</f>
        <v>0.5</v>
      </c>
      <c r="DJ8" s="229">
        <f ca="1">IF(INDIRECT("'User Inputs'!" &amp; DJ9)="",INDIRECT("'Country Data'!"&amp;DJ$3&amp;MATCH('Country Model'!$A$1,'Country Data'!$A$1:$A$60,FALSE)),INDIRECT("'User Inputs'!" &amp; DJ9))</f>
        <v>0.8</v>
      </c>
      <c r="DK8" s="221">
        <f ca="1">IF(INDIRECT("'User Inputs'!" &amp; DK9)="",INDIRECT("'Country Data'!"&amp;DK$3&amp;MATCH('Country Model'!$A$1,'Country Data'!$A$1:$A$60,FALSE)),INDIRECT("'User Inputs'!" &amp; DK9))</f>
        <v>0.63</v>
      </c>
      <c r="DL8" s="221">
        <f ca="1">IF(INDIRECT("'User Inputs'!" &amp; DL9)="",INDIRECT("'Country Data'!"&amp;DL$3&amp;MATCH('Country Model'!$A$1,'Country Data'!$A$1:$A$60,FALSE)),INDIRECT("'User Inputs'!" &amp; DL9))</f>
        <v>0.28999999999999998</v>
      </c>
      <c r="DM8" s="221">
        <f ca="1">IF(INDIRECT("'User Inputs'!" &amp; DM9)="",INDIRECT("'Country Data'!"&amp;DM$3&amp;MATCH('Country Model'!$A$1,'Country Data'!$A$1:$A$60,FALSE)),INDIRECT("'User Inputs'!" &amp; DM9))</f>
        <v>0.315</v>
      </c>
      <c r="DN8" s="221">
        <f ca="1">IF(INDIRECT("'User Inputs'!" &amp; DN9)="",INDIRECT("'Country Data'!"&amp;DN$3&amp;MATCH('Country Model'!$A$1,'Country Data'!$A$1:$A$60,FALSE)),INDIRECT("'User Inputs'!" &amp; DN9))</f>
        <v>0.315</v>
      </c>
      <c r="DO8" s="221">
        <f ca="1">IF(INDIRECT("'User Inputs'!" &amp; DO9)="",INDIRECT("'Country Data'!"&amp;DO$3&amp;MATCH('Country Model'!$A$1,'Country Data'!$A$1:$A$60,FALSE)),INDIRECT("'User Inputs'!" &amp; DO9))</f>
        <v>0.315</v>
      </c>
      <c r="DP8" s="229">
        <f ca="1">IF(INDIRECT("'User Inputs'!" &amp; DP9)="",INDIRECT("'Country Data'!"&amp;DP$3&amp;MATCH('Country Model'!$A$1,'Country Data'!$A$1:$A$60,FALSE)),INDIRECT("'User Inputs'!" &amp; DP9))</f>
        <v>0.57999999999999996</v>
      </c>
      <c r="DQ8" s="221">
        <f ca="1">IF(INDIRECT("'User Inputs'!" &amp; DQ9)="",INDIRECT("'Country Data'!"&amp;DQ$3&amp;MATCH('Country Model'!$A$1,'Country Data'!$A$1:$A$60,FALSE)),INDIRECT("'User Inputs'!" &amp; DQ9))</f>
        <v>0.45357142857142857</v>
      </c>
      <c r="DR8" s="221">
        <f ca="1">IF(INDIRECT("'User Inputs'!" &amp; DR9)="",INDIRECT("'Country Data'!"&amp;DR$3&amp;MATCH('Country Model'!$A$1,'Country Data'!$A$1:$A$60,FALSE)),INDIRECT("'User Inputs'!" &amp; DR9))</f>
        <v>0.52285714285714291</v>
      </c>
      <c r="DS8" s="221">
        <f ca="1">IF(INDIRECT("'User Inputs'!" &amp; DS9)="",INDIRECT("'Country Data'!"&amp;DS$3&amp;MATCH('Country Model'!$A$1,'Country Data'!$A$1:$A$60,FALSE)),INDIRECT("'User Inputs'!" &amp; DS9))</f>
        <v>0.59214285714285719</v>
      </c>
      <c r="DT8" s="221">
        <f ca="1">IF(INDIRECT("'User Inputs'!" &amp; DT9)="",INDIRECT("'Country Data'!"&amp;DT$3&amp;MATCH('Country Model'!$A$1,'Country Data'!$A$1:$A$60,FALSE)),INDIRECT("'User Inputs'!" &amp; DT9))</f>
        <v>0.66142857142857148</v>
      </c>
      <c r="DU8" s="221">
        <f ca="1">IF(INDIRECT("'User Inputs'!" &amp; DU9)="",INDIRECT("'Country Data'!"&amp;DU$3&amp;MATCH('Country Model'!$A$1,'Country Data'!$A$1:$A$60,FALSE)),INDIRECT("'User Inputs'!" &amp; DU9))</f>
        <v>0.73071428571428576</v>
      </c>
      <c r="DV8" s="221">
        <f ca="1">IF(INDIRECT("'User Inputs'!" &amp; DV9)="",INDIRECT("'Country Data'!"&amp;DV$3&amp;MATCH('Country Model'!$A$1,'Country Data'!$A$1:$A$60,FALSE)),INDIRECT("'User Inputs'!" &amp; DV9))</f>
        <v>0.8</v>
      </c>
      <c r="DW8" s="221">
        <f ca="1">IF(INDIRECT("'User Inputs'!" &amp; DW9)="",INDIRECT("'Country Data'!"&amp;DW$3&amp;MATCH('Country Model'!$A$1,'Country Data'!$A$1:$A$60,FALSE)),INDIRECT("'User Inputs'!" &amp; DW9))</f>
        <v>0.8</v>
      </c>
      <c r="DX8" s="221">
        <f ca="1">IF(INDIRECT("'User Inputs'!" &amp; DX9)="",INDIRECT("'Country Data'!"&amp;DX$3&amp;MATCH('Country Model'!$A$1,'Country Data'!$A$1:$A$60,FALSE)),INDIRECT("'User Inputs'!" &amp; DX9))</f>
        <v>0.8</v>
      </c>
      <c r="DY8" s="221">
        <f ca="1">IF(INDIRECT("'User Inputs'!" &amp; DY9)="",INDIRECT("'Country Data'!"&amp;DY$3&amp;MATCH('Country Model'!$A$1,'Country Data'!$A$1:$A$60,FALSE)),INDIRECT("'User Inputs'!" &amp; DY9))</f>
        <v>0.8</v>
      </c>
      <c r="DZ8" s="221">
        <f ca="1">IF(INDIRECT("'User Inputs'!" &amp; DZ9)="",INDIRECT("'Country Data'!"&amp;DZ$3&amp;MATCH('Country Model'!$A$1,'Country Data'!$A$1:$A$60,FALSE)),INDIRECT("'User Inputs'!" &amp; DZ9))</f>
        <v>0.8</v>
      </c>
      <c r="EA8" s="221">
        <f ca="1">IF(INDIRECT("'User Inputs'!" &amp; EA9)="",INDIRECT("'Country Data'!"&amp;EA$3&amp;MATCH('Country Model'!$A$1,'Country Data'!$A$1:$A$60,FALSE)),INDIRECT("'User Inputs'!" &amp; EA9))</f>
        <v>0.8</v>
      </c>
      <c r="EB8" s="221">
        <f ca="1">IF(INDIRECT("'User Inputs'!" &amp; EB9)="",INDIRECT("'Country Data'!"&amp;EB$3&amp;MATCH('Country Model'!$A$1,'Country Data'!$A$1:$A$60,FALSE)),INDIRECT("'User Inputs'!" &amp; EB9))</f>
        <v>0.8</v>
      </c>
      <c r="EC8" s="221">
        <f ca="1">IF(INDIRECT("'User Inputs'!" &amp; EC9)="",INDIRECT("'Country Data'!"&amp;EC$3&amp;MATCH('Country Model'!$A$1,'Country Data'!$A$1:$A$60,FALSE)),INDIRECT("'User Inputs'!" &amp; EC9))</f>
        <v>0.8</v>
      </c>
      <c r="ED8" s="221">
        <f ca="1">IF(INDIRECT("'User Inputs'!" &amp; ED9)="",INDIRECT("'Country Data'!"&amp;ED$3&amp;MATCH('Country Model'!$A$1,'Country Data'!$A$1:$A$60,FALSE)),INDIRECT("'User Inputs'!" &amp; ED9))</f>
        <v>0.8</v>
      </c>
      <c r="EE8" s="221">
        <f ca="1">IF(INDIRECT("'User Inputs'!" &amp; EE9)="",INDIRECT("'Country Data'!"&amp;EE$3&amp;MATCH('Country Model'!$A$1,'Country Data'!$A$1:$A$60,FALSE)),INDIRECT("'User Inputs'!" &amp; EE9))</f>
        <v>0.8</v>
      </c>
      <c r="EF8" s="221">
        <f ca="1">IF(INDIRECT("'User Inputs'!" &amp; EF9)="",INDIRECT("'Country Data'!"&amp;EF$3&amp;MATCH('Country Model'!$A$1,'Country Data'!$A$1:$A$60,FALSE)),INDIRECT("'User Inputs'!" &amp; EF9))</f>
        <v>0.8</v>
      </c>
      <c r="EG8" s="221">
        <f ca="1">IF(INDIRECT("'User Inputs'!" &amp; EG9)="",INDIRECT("'Country Data'!"&amp;EG$3&amp;MATCH('Country Model'!$A$1,'Country Data'!$A$1:$A$60,FALSE)),INDIRECT("'User Inputs'!" &amp; EG9))</f>
        <v>0.8</v>
      </c>
      <c r="EH8" s="221">
        <f ca="1">IF(INDIRECT("'User Inputs'!" &amp; EH9)="",INDIRECT("'Country Data'!"&amp;EH$3&amp;MATCH('Country Model'!$A$1,'Country Data'!$A$1:$A$60,FALSE)),INDIRECT("'User Inputs'!" &amp; EH9))</f>
        <v>0.8</v>
      </c>
      <c r="EI8" s="221">
        <f ca="1">IF(INDIRECT("'User Inputs'!" &amp; EI9)="",INDIRECT("'Country Data'!"&amp;EI$3&amp;MATCH('Country Model'!$A$1,'Country Data'!$A$1:$A$60,FALSE)),INDIRECT("'User Inputs'!" &amp; EI9))</f>
        <v>0.8</v>
      </c>
      <c r="EJ8" s="221">
        <f ca="1">IF(INDIRECT("'User Inputs'!" &amp; EJ9)="",INDIRECT("'Country Data'!"&amp;EJ$3&amp;MATCH('Country Model'!$A$1,'Country Data'!$A$1:$A$60,FALSE)),INDIRECT("'User Inputs'!" &amp; EJ9))</f>
        <v>0.8</v>
      </c>
      <c r="EK8" s="221">
        <f ca="1">IF(INDIRECT("'User Inputs'!" &amp; EK9)="",INDIRECT("'Country Data'!"&amp;EK$3&amp;MATCH('Country Model'!$A$1,'Country Data'!$A$1:$A$60,FALSE)),INDIRECT("'User Inputs'!" &amp; EK9))</f>
        <v>0.8</v>
      </c>
      <c r="EL8" s="221">
        <f ca="1">IF(INDIRECT("'User Inputs'!" &amp; EL9)="",INDIRECT("'Country Data'!"&amp;EL$3&amp;MATCH('Country Model'!$A$1,'Country Data'!$A$1:$A$60,FALSE)),INDIRECT("'User Inputs'!" &amp; EL9))</f>
        <v>0.8</v>
      </c>
      <c r="EM8" s="221">
        <f ca="1">IF(INDIRECT("'User Inputs'!" &amp; EM9)="",INDIRECT("'Country Data'!"&amp;EM$3&amp;MATCH('Country Model'!$A$1,'Country Data'!$A$1:$A$60,FALSE)),INDIRECT("'User Inputs'!" &amp; EM9))</f>
        <v>0.5</v>
      </c>
      <c r="EN8" s="229">
        <f ca="1">IF(INDIRECT("'User Inputs'!" &amp; EN9)="",INDIRECT("'Country Data'!"&amp;EN$3&amp;MATCH('Country Model'!$A$1,'Country Data'!$A$1:$A$60,FALSE)),INDIRECT("'User Inputs'!" &amp; EN9))</f>
        <v>0.8</v>
      </c>
      <c r="EO8" s="221">
        <f ca="1">IF(INDIRECT("'User Inputs'!" &amp; EO9)="",INDIRECT("'Country Data'!"&amp;EO$3&amp;MATCH('Country Model'!$A$1,'Country Data'!$A$1:$A$60,FALSE)),INDIRECT("'User Inputs'!" &amp; EO9))</f>
        <v>0.49</v>
      </c>
      <c r="EP8" s="221">
        <f ca="1">IF(INDIRECT("'User Inputs'!" &amp; EP9)="",INDIRECT("'Country Data'!"&amp;EP$3&amp;MATCH('Country Model'!$A$1,'Country Data'!$A$1:$A$60,FALSE)),INDIRECT("'User Inputs'!" &amp; EP9))</f>
        <v>1</v>
      </c>
      <c r="EQ8" s="221">
        <f ca="1">IF(INDIRECT("'User Inputs'!" &amp; EQ9)="",INDIRECT("'Country Data'!"&amp;EQ$3&amp;MATCH('Country Model'!$A$1,'Country Data'!$A$1:$A$60,FALSE)),INDIRECT("'User Inputs'!" &amp; EQ9))</f>
        <v>0.245</v>
      </c>
      <c r="ER8" s="221">
        <f ca="1">IF(INDIRECT("'User Inputs'!" &amp; ER9)="",INDIRECT("'Country Data'!"&amp;ER$3&amp;MATCH('Country Model'!$A$1,'Country Data'!$A$1:$A$60,FALSE)),INDIRECT("'User Inputs'!" &amp; ER9))</f>
        <v>0.245</v>
      </c>
      <c r="ES8" s="221">
        <f ca="1">IF(INDIRECT("'User Inputs'!" &amp; ES9)="",INDIRECT("'Country Data'!"&amp;ES$3&amp;MATCH('Country Model'!$A$1,'Country Data'!$A$1:$A$60,FALSE)),INDIRECT("'User Inputs'!" &amp; ES9))</f>
        <v>0.245</v>
      </c>
      <c r="ET8" s="229">
        <f ca="1">IF(INDIRECT("'User Inputs'!" &amp; ET9)="",INDIRECT("'Country Data'!"&amp;ET$3&amp;MATCH('Country Model'!$A$1,'Country Data'!$A$1:$A$60,FALSE)),INDIRECT("'User Inputs'!" &amp; ET9))</f>
        <v>7.0000000000000007E-2</v>
      </c>
      <c r="EU8" s="221">
        <f ca="1">IF(INDIRECT("'User Inputs'!" &amp; EU9)="",INDIRECT("'Country Data'!"&amp;EU$3&amp;MATCH('Country Model'!$A$1,'Country Data'!$A$1:$A$60,FALSE)),INDIRECT("'User Inputs'!" &amp; EU9))</f>
        <v>0.40357142857142858</v>
      </c>
      <c r="EV8" s="221">
        <f ca="1">IF(INDIRECT("'User Inputs'!" &amp; EV9)="",INDIRECT("'Country Data'!"&amp;EV$3&amp;MATCH('Country Model'!$A$1,'Country Data'!$A$1:$A$60,FALSE)),INDIRECT("'User Inputs'!" &amp; EV9))</f>
        <v>0.48285714285714287</v>
      </c>
      <c r="EW8" s="221">
        <f ca="1">IF(INDIRECT("'User Inputs'!" &amp; EW9)="",INDIRECT("'Country Data'!"&amp;EW$3&amp;MATCH('Country Model'!$A$1,'Country Data'!$A$1:$A$60,FALSE)),INDIRECT("'User Inputs'!" &amp; EW9))</f>
        <v>0.56214285714285717</v>
      </c>
      <c r="EX8" s="221">
        <f ca="1">IF(INDIRECT("'User Inputs'!" &amp; EX9)="",INDIRECT("'Country Data'!"&amp;EX$3&amp;MATCH('Country Model'!$A$1,'Country Data'!$A$1:$A$60,FALSE)),INDIRECT("'User Inputs'!" &amp; EX9))</f>
        <v>0.64142857142857146</v>
      </c>
      <c r="EY8" s="221">
        <f ca="1">IF(INDIRECT("'User Inputs'!" &amp; EY9)="",INDIRECT("'Country Data'!"&amp;EY$3&amp;MATCH('Country Model'!$A$1,'Country Data'!$A$1:$A$60,FALSE)),INDIRECT("'User Inputs'!" &amp; EY9))</f>
        <v>0.72071428571428575</v>
      </c>
      <c r="EZ8" s="221">
        <f ca="1">IF(INDIRECT("'User Inputs'!" &amp; EZ9)="",INDIRECT("'Country Data'!"&amp;EZ$3&amp;MATCH('Country Model'!$A$1,'Country Data'!$A$1:$A$60,FALSE)),INDIRECT("'User Inputs'!" &amp; EZ9))</f>
        <v>0.8</v>
      </c>
      <c r="FA8" s="221">
        <f ca="1">IF(INDIRECT("'User Inputs'!" &amp; FA9)="",INDIRECT("'Country Data'!"&amp;FA$3&amp;MATCH('Country Model'!$A$1,'Country Data'!$A$1:$A$60,FALSE)),INDIRECT("'User Inputs'!" &amp; FA9))</f>
        <v>0.8</v>
      </c>
      <c r="FB8" s="221">
        <f ca="1">IF(INDIRECT("'User Inputs'!" &amp; FB9)="",INDIRECT("'Country Data'!"&amp;FB$3&amp;MATCH('Country Model'!$A$1,'Country Data'!$A$1:$A$60,FALSE)),INDIRECT("'User Inputs'!" &amp; FB9))</f>
        <v>0.8</v>
      </c>
      <c r="FC8" s="221">
        <f ca="1">IF(INDIRECT("'User Inputs'!" &amp; FC9)="",INDIRECT("'Country Data'!"&amp;FC$3&amp;MATCH('Country Model'!$A$1,'Country Data'!$A$1:$A$60,FALSE)),INDIRECT("'User Inputs'!" &amp; FC9))</f>
        <v>0.8</v>
      </c>
      <c r="FD8" s="221">
        <f ca="1">IF(INDIRECT("'User Inputs'!" &amp; FD9)="",INDIRECT("'Country Data'!"&amp;FD$3&amp;MATCH('Country Model'!$A$1,'Country Data'!$A$1:$A$60,FALSE)),INDIRECT("'User Inputs'!" &amp; FD9))</f>
        <v>0.8</v>
      </c>
      <c r="FE8" s="221">
        <f ca="1">IF(INDIRECT("'User Inputs'!" &amp; FE9)="",INDIRECT("'Country Data'!"&amp;FE$3&amp;MATCH('Country Model'!$A$1,'Country Data'!$A$1:$A$60,FALSE)),INDIRECT("'User Inputs'!" &amp; FE9))</f>
        <v>0.8</v>
      </c>
      <c r="FF8" s="221">
        <f ca="1">IF(INDIRECT("'User Inputs'!" &amp; FF9)="",INDIRECT("'Country Data'!"&amp;FF$3&amp;MATCH('Country Model'!$A$1,'Country Data'!$A$1:$A$60,FALSE)),INDIRECT("'User Inputs'!" &amp; FF9))</f>
        <v>0.8</v>
      </c>
      <c r="FG8" s="221">
        <f ca="1">IF(INDIRECT("'User Inputs'!" &amp; FG9)="",INDIRECT("'Country Data'!"&amp;FG$3&amp;MATCH('Country Model'!$A$1,'Country Data'!$A$1:$A$60,FALSE)),INDIRECT("'User Inputs'!" &amp; FG9))</f>
        <v>0.8</v>
      </c>
      <c r="FH8" s="221">
        <f ca="1">IF(INDIRECT("'User Inputs'!" &amp; FH9)="",INDIRECT("'Country Data'!"&amp;FH$3&amp;MATCH('Country Model'!$A$1,'Country Data'!$A$1:$A$60,FALSE)),INDIRECT("'User Inputs'!" &amp; FH9))</f>
        <v>0.8</v>
      </c>
      <c r="FI8" s="221">
        <f ca="1">IF(INDIRECT("'User Inputs'!" &amp; FI9)="",INDIRECT("'Country Data'!"&amp;FI$3&amp;MATCH('Country Model'!$A$1,'Country Data'!$A$1:$A$60,FALSE)),INDIRECT("'User Inputs'!" &amp; FI9))</f>
        <v>0.8</v>
      </c>
      <c r="FJ8" s="221">
        <f ca="1">IF(INDIRECT("'User Inputs'!" &amp; FJ9)="",INDIRECT("'Country Data'!"&amp;FJ$3&amp;MATCH('Country Model'!$A$1,'Country Data'!$A$1:$A$60,FALSE)),INDIRECT("'User Inputs'!" &amp; FJ9))</f>
        <v>0.8</v>
      </c>
      <c r="FK8" s="221">
        <f ca="1">IF(INDIRECT("'User Inputs'!" &amp; FK9)="",INDIRECT("'Country Data'!"&amp;FK$3&amp;MATCH('Country Model'!$A$1,'Country Data'!$A$1:$A$60,FALSE)),INDIRECT("'User Inputs'!" &amp; FK9))</f>
        <v>0.8</v>
      </c>
      <c r="FL8" s="221">
        <f ca="1">IF(INDIRECT("'User Inputs'!" &amp; FL9)="",INDIRECT("'Country Data'!"&amp;FL$3&amp;MATCH('Country Model'!$A$1,'Country Data'!$A$1:$A$60,FALSE)),INDIRECT("'User Inputs'!" &amp; FL9))</f>
        <v>0.8</v>
      </c>
      <c r="FM8" s="221">
        <f ca="1">IF(INDIRECT("'User Inputs'!" &amp; FM9)="",INDIRECT("'Country Data'!"&amp;FM$3&amp;MATCH('Country Model'!$A$1,'Country Data'!$A$1:$A$60,FALSE)),INDIRECT("'User Inputs'!" &amp; FM9))</f>
        <v>0.8</v>
      </c>
      <c r="FN8" s="221">
        <f ca="1">IF(INDIRECT("'User Inputs'!" &amp; FN9)="",INDIRECT("'Country Data'!"&amp;FN$3&amp;MATCH('Country Model'!$A$1,'Country Data'!$A$1:$A$60,FALSE)),INDIRECT("'User Inputs'!" &amp; FN9))</f>
        <v>0.8</v>
      </c>
      <c r="FO8" s="221">
        <f ca="1">IF(INDIRECT("'User Inputs'!" &amp; FO9)="",INDIRECT("'Country Data'!"&amp;FO$3&amp;MATCH('Country Model'!$A$1,'Country Data'!$A$1:$A$60,FALSE)),INDIRECT("'User Inputs'!" &amp; FO9))</f>
        <v>0.8</v>
      </c>
      <c r="FP8" s="221">
        <f ca="1">IF(INDIRECT("'User Inputs'!" &amp; FP9)="",INDIRECT("'Country Data'!"&amp;FP$3&amp;MATCH('Country Model'!$A$1,'Country Data'!$A$1:$A$60,FALSE)),INDIRECT("'User Inputs'!" &amp; FP9))</f>
        <v>0.8</v>
      </c>
      <c r="FQ8" s="221">
        <f ca="1">IF(INDIRECT("'User Inputs'!" &amp; FQ9)="",INDIRECT("'Country Data'!"&amp;FQ$3&amp;MATCH('Country Model'!$A$1,'Country Data'!$A$1:$A$60,FALSE)),INDIRECT("'User Inputs'!" &amp; FQ9))</f>
        <v>0.5</v>
      </c>
      <c r="FR8" s="229">
        <f ca="1">IF(INDIRECT("'User Inputs'!" &amp; FR9)="",INDIRECT("'Country Data'!"&amp;FR$3&amp;MATCH('Country Model'!$A$1,'Country Data'!$A$1:$A$60,FALSE)),INDIRECT("'User Inputs'!" &amp; FR9))</f>
        <v>0.8</v>
      </c>
      <c r="FS8" s="221">
        <f ca="1">IF(INDIRECT("'User Inputs'!" &amp; FS9)="",INDIRECT("'Country Data'!"&amp;FS$3&amp;MATCH('Country Model'!$A$1,'Country Data'!$A$1:$A$60,FALSE)),INDIRECT("'User Inputs'!" &amp; FS9))</f>
        <v>0.43</v>
      </c>
      <c r="FT8" s="221">
        <f ca="1">IF(INDIRECT("'User Inputs'!" &amp; FT9)="",INDIRECT("'Country Data'!"&amp;FT$3&amp;MATCH('Country Model'!$A$1,'Country Data'!$A$1:$A$60,FALSE)),INDIRECT("'User Inputs'!" &amp; FT9))</f>
        <v>1</v>
      </c>
      <c r="FU8" s="221">
        <f ca="1">IF(INDIRECT("'User Inputs'!" &amp; FU9)="",INDIRECT("'Country Data'!"&amp;FU$3&amp;MATCH('Country Model'!$A$1,'Country Data'!$A$1:$A$60,FALSE)),INDIRECT("'User Inputs'!" &amp; FU9))</f>
        <v>0.215</v>
      </c>
      <c r="FV8" s="221">
        <f ca="1">IF(INDIRECT("'User Inputs'!" &amp; FV9)="",INDIRECT("'Country Data'!"&amp;FV$3&amp;MATCH('Country Model'!$A$1,'Country Data'!$A$1:$A$60,FALSE)),INDIRECT("'User Inputs'!" &amp; FV9))</f>
        <v>0.215</v>
      </c>
      <c r="FW8" s="221">
        <f ca="1">IF(INDIRECT("'User Inputs'!" &amp; FW9)="",INDIRECT("'Country Data'!"&amp;FW$3&amp;MATCH('Country Model'!$A$1,'Country Data'!$A$1:$A$60,FALSE)),INDIRECT("'User Inputs'!" &amp; FW9))</f>
        <v>0.215</v>
      </c>
      <c r="FX8" s="229">
        <f ca="1">IF(INDIRECT("'User Inputs'!" &amp; FX9)="",INDIRECT("'Country Data'!"&amp;FX$3&amp;MATCH('Country Model'!$A$1,'Country Data'!$A$1:$A$60,FALSE)),INDIRECT("'User Inputs'!" &amp; FX9))</f>
        <v>0.02</v>
      </c>
      <c r="FY8" s="221">
        <f ca="1">IF(INDIRECT("'User Inputs'!" &amp; FY9)="",INDIRECT("'Country Data'!"&amp;FY$3&amp;MATCH('Country Model'!$A$1,'Country Data'!$A$1:$A$60,FALSE)),INDIRECT("'User Inputs'!" &amp; FY9))</f>
        <v>0.38214285714285717</v>
      </c>
      <c r="FZ8" s="221">
        <f ca="1">IF(INDIRECT("'User Inputs'!" &amp; FZ9)="",INDIRECT("'Country Data'!"&amp;FZ$3&amp;MATCH('Country Model'!$A$1,'Country Data'!$A$1:$A$60,FALSE)),INDIRECT("'User Inputs'!" &amp; FZ9))</f>
        <v>0.46571428571428575</v>
      </c>
      <c r="GA8" s="221">
        <f ca="1">IF(INDIRECT("'User Inputs'!" &amp; GA9)="",INDIRECT("'Country Data'!"&amp;GA$3&amp;MATCH('Country Model'!$A$1,'Country Data'!$A$1:$A$60,FALSE)),INDIRECT("'User Inputs'!" &amp; GA9))</f>
        <v>0.54928571428571438</v>
      </c>
      <c r="GB8" s="221">
        <f ca="1">IF(INDIRECT("'User Inputs'!" &amp; GB9)="",INDIRECT("'Country Data'!"&amp;GB$3&amp;MATCH('Country Model'!$A$1,'Country Data'!$A$1:$A$60,FALSE)),INDIRECT("'User Inputs'!" &amp; GB9))</f>
        <v>0.63285714285714301</v>
      </c>
      <c r="GC8" s="221">
        <f ca="1">IF(INDIRECT("'User Inputs'!" &amp; GC9)="",INDIRECT("'Country Data'!"&amp;GC$3&amp;MATCH('Country Model'!$A$1,'Country Data'!$A$1:$A$60,FALSE)),INDIRECT("'User Inputs'!" &amp; GC9))</f>
        <v>0.71642857142857164</v>
      </c>
      <c r="GD8" s="221">
        <f ca="1">IF(INDIRECT("'User Inputs'!" &amp; GD9)="",INDIRECT("'Country Data'!"&amp;GD$3&amp;MATCH('Country Model'!$A$1,'Country Data'!$A$1:$A$60,FALSE)),INDIRECT("'User Inputs'!" &amp; GD9))</f>
        <v>0.8</v>
      </c>
      <c r="GE8" s="221">
        <f ca="1">IF(INDIRECT("'User Inputs'!" &amp; GE9)="",INDIRECT("'Country Data'!"&amp;GE$3&amp;MATCH('Country Model'!$A$1,'Country Data'!$A$1:$A$60,FALSE)),INDIRECT("'User Inputs'!" &amp; GE9))</f>
        <v>0.8</v>
      </c>
      <c r="GF8" s="221">
        <f ca="1">IF(INDIRECT("'User Inputs'!" &amp; GF9)="",INDIRECT("'Country Data'!"&amp;GF$3&amp;MATCH('Country Model'!$A$1,'Country Data'!$A$1:$A$60,FALSE)),INDIRECT("'User Inputs'!" &amp; GF9))</f>
        <v>0.8</v>
      </c>
      <c r="GG8" s="221">
        <f ca="1">IF(INDIRECT("'User Inputs'!" &amp; GG9)="",INDIRECT("'Country Data'!"&amp;GG$3&amp;MATCH('Country Model'!$A$1,'Country Data'!$A$1:$A$60,FALSE)),INDIRECT("'User Inputs'!" &amp; GG9))</f>
        <v>0.8</v>
      </c>
      <c r="GH8" s="221">
        <f ca="1">IF(INDIRECT("'User Inputs'!" &amp; GH9)="",INDIRECT("'Country Data'!"&amp;GH$3&amp;MATCH('Country Model'!$A$1,'Country Data'!$A$1:$A$60,FALSE)),INDIRECT("'User Inputs'!" &amp; GH9))</f>
        <v>0.8</v>
      </c>
      <c r="GI8" s="221">
        <f ca="1">IF(INDIRECT("'User Inputs'!" &amp; GI9)="",INDIRECT("'Country Data'!"&amp;GI$3&amp;MATCH('Country Model'!$A$1,'Country Data'!$A$1:$A$60,FALSE)),INDIRECT("'User Inputs'!" &amp; GI9))</f>
        <v>0.8</v>
      </c>
      <c r="GJ8" s="221">
        <f ca="1">IF(INDIRECT("'User Inputs'!" &amp; GJ9)="",INDIRECT("'Country Data'!"&amp;GJ$3&amp;MATCH('Country Model'!$A$1,'Country Data'!$A$1:$A$60,FALSE)),INDIRECT("'User Inputs'!" &amp; GJ9))</f>
        <v>0.8</v>
      </c>
      <c r="GK8" s="221">
        <f ca="1">IF(INDIRECT("'User Inputs'!" &amp; GK9)="",INDIRECT("'Country Data'!"&amp;GK$3&amp;MATCH('Country Model'!$A$1,'Country Data'!$A$1:$A$60,FALSE)),INDIRECT("'User Inputs'!" &amp; GK9))</f>
        <v>0.8</v>
      </c>
      <c r="GL8" s="221">
        <f ca="1">IF(INDIRECT("'User Inputs'!" &amp; GL9)="",INDIRECT("'Country Data'!"&amp;GL$3&amp;MATCH('Country Model'!$A$1,'Country Data'!$A$1:$A$60,FALSE)),INDIRECT("'User Inputs'!" &amp; GL9))</f>
        <v>0.8</v>
      </c>
      <c r="GM8" s="221">
        <f ca="1">IF(INDIRECT("'User Inputs'!" &amp; GM9)="",INDIRECT("'Country Data'!"&amp;GM$3&amp;MATCH('Country Model'!$A$1,'Country Data'!$A$1:$A$60,FALSE)),INDIRECT("'User Inputs'!" &amp; GM9))</f>
        <v>0.8</v>
      </c>
      <c r="GN8" s="221">
        <f ca="1">IF(INDIRECT("'User Inputs'!" &amp; GN9)="",INDIRECT("'Country Data'!"&amp;GN$3&amp;MATCH('Country Model'!$A$1,'Country Data'!$A$1:$A$60,FALSE)),INDIRECT("'User Inputs'!" &amp; GN9))</f>
        <v>0.8</v>
      </c>
      <c r="GO8" s="221">
        <f ca="1">IF(INDIRECT("'User Inputs'!" &amp; GO9)="",INDIRECT("'Country Data'!"&amp;GO$3&amp;MATCH('Country Model'!$A$1,'Country Data'!$A$1:$A$60,FALSE)),INDIRECT("'User Inputs'!" &amp; GO9))</f>
        <v>0.8</v>
      </c>
      <c r="GP8" s="221">
        <f ca="1">IF(INDIRECT("'User Inputs'!" &amp; GP9)="",INDIRECT("'Country Data'!"&amp;GP$3&amp;MATCH('Country Model'!$A$1,'Country Data'!$A$1:$A$60,FALSE)),INDIRECT("'User Inputs'!" &amp; GP9))</f>
        <v>0.8</v>
      </c>
      <c r="GQ8" s="221">
        <f ca="1">IF(INDIRECT("'User Inputs'!" &amp; GQ9)="",INDIRECT("'Country Data'!"&amp;GQ$3&amp;MATCH('Country Model'!$A$1,'Country Data'!$A$1:$A$60,FALSE)),INDIRECT("'User Inputs'!" &amp; GQ9))</f>
        <v>0.8</v>
      </c>
      <c r="GR8" s="221">
        <f ca="1">IF(INDIRECT("'User Inputs'!" &amp; GR9)="",INDIRECT("'Country Data'!"&amp;GR$3&amp;MATCH('Country Model'!$A$1,'Country Data'!$A$1:$A$60,FALSE)),INDIRECT("'User Inputs'!" &amp; GR9))</f>
        <v>0.8</v>
      </c>
      <c r="GS8" s="221">
        <f ca="1">IF(INDIRECT("'User Inputs'!" &amp; GS9)="",INDIRECT("'Country Data'!"&amp;GS$3&amp;MATCH('Country Model'!$A$1,'Country Data'!$A$1:$A$60,FALSE)),INDIRECT("'User Inputs'!" &amp; GS9))</f>
        <v>0.8</v>
      </c>
      <c r="GT8" s="221">
        <f ca="1">IF(INDIRECT("'User Inputs'!" &amp; GT9)="",INDIRECT("'Country Data'!"&amp;GT$3&amp;MATCH('Country Model'!$A$1,'Country Data'!$A$1:$A$60,FALSE)),INDIRECT("'User Inputs'!" &amp; GT9))</f>
        <v>0.8</v>
      </c>
      <c r="GU8" s="221">
        <f ca="1">IF(INDIRECT("'User Inputs'!" &amp; GU9)="",INDIRECT("'Country Data'!"&amp;GU$3&amp;MATCH('Country Model'!$A$1,'Country Data'!$A$1:$A$60,FALSE)),INDIRECT("'User Inputs'!" &amp; GU9))</f>
        <v>0.5</v>
      </c>
      <c r="GV8" s="229">
        <f ca="1">IF(INDIRECT("'User Inputs'!" &amp; GV9)="",INDIRECT("'Country Data'!"&amp;GV$3&amp;MATCH('Country Model'!$A$1,'Country Data'!$A$1:$A$60,FALSE)),INDIRECT("'User Inputs'!" &amp; GV9))</f>
        <v>0.8</v>
      </c>
      <c r="GW8" s="221">
        <f ca="1">IF(INDIRECT("'User Inputs'!" &amp; GW9)="",INDIRECT("'Country Data'!"&amp;GW$3&amp;MATCH('Country Model'!$A$1,'Country Data'!$A$1:$A$60,FALSE)),INDIRECT("'User Inputs'!" &amp; GW9))</f>
        <v>0.18</v>
      </c>
      <c r="GX8" s="221">
        <f ca="1">IF(INDIRECT("'User Inputs'!" &amp; GX9)="",INDIRECT("'Country Data'!"&amp;GX$3&amp;MATCH('Country Model'!$A$1,'Country Data'!$A$1:$A$60,FALSE)),INDIRECT("'User Inputs'!" &amp; GX9))</f>
        <v>1</v>
      </c>
      <c r="GY8" s="221">
        <f ca="1">IF(INDIRECT("'User Inputs'!" &amp; GY9)="",INDIRECT("'Country Data'!"&amp;GY$3&amp;MATCH('Country Model'!$A$1,'Country Data'!$A$1:$A$60,FALSE)),INDIRECT("'User Inputs'!" &amp; GY9))</f>
        <v>0.09</v>
      </c>
      <c r="GZ8" s="221">
        <f ca="1">IF(INDIRECT("'User Inputs'!" &amp; GZ9)="",INDIRECT("'Country Data'!"&amp;GZ$3&amp;MATCH('Country Model'!$A$1,'Country Data'!$A$1:$A$60,FALSE)),INDIRECT("'User Inputs'!" &amp; GZ9))</f>
        <v>0.09</v>
      </c>
      <c r="HA8" s="221">
        <f ca="1">IF(INDIRECT("'User Inputs'!" &amp; HA9)="",INDIRECT("'Country Data'!"&amp;HA$3&amp;MATCH('Country Model'!$A$1,'Country Data'!$A$1:$A$60,FALSE)),INDIRECT("'User Inputs'!" &amp; HA9))</f>
        <v>0.09</v>
      </c>
      <c r="HB8" s="229">
        <f ca="1">IF(INDIRECT("'User Inputs'!" &amp; HB9)="",INDIRECT("'Country Data'!"&amp;HB$3&amp;MATCH('Country Model'!$A$1,'Country Data'!$A$1:$A$60,FALSE)),INDIRECT("'User Inputs'!" &amp; HB9))</f>
        <v>0.28000000000000003</v>
      </c>
      <c r="HC8" s="221">
        <f ca="1">IF(INDIRECT("'User Inputs'!" &amp; HC9)="",INDIRECT("'Country Data'!"&amp;HC$3&amp;MATCH('Country Model'!$A$1,'Country Data'!$A$1:$A$60,FALSE)),INDIRECT("'User Inputs'!" &amp; HC9))</f>
        <v>0.29285714285714287</v>
      </c>
      <c r="HD8" s="221">
        <f ca="1">IF(INDIRECT("'User Inputs'!" &amp; HD9)="",INDIRECT("'Country Data'!"&amp;HD$3&amp;MATCH('Country Model'!$A$1,'Country Data'!$A$1:$A$60,FALSE)),INDIRECT("'User Inputs'!" &amp; HD9))</f>
        <v>0.39428571428571429</v>
      </c>
      <c r="HE8" s="221">
        <f ca="1">IF(INDIRECT("'User Inputs'!" &amp; HE9)="",INDIRECT("'Country Data'!"&amp;HE$3&amp;MATCH('Country Model'!$A$1,'Country Data'!$A$1:$A$60,FALSE)),INDIRECT("'User Inputs'!" &amp; HE9))</f>
        <v>0.49571428571428572</v>
      </c>
      <c r="HF8" s="221">
        <f ca="1">IF(INDIRECT("'User Inputs'!" &amp; HF9)="",INDIRECT("'Country Data'!"&amp;HF$3&amp;MATCH('Country Model'!$A$1,'Country Data'!$A$1:$A$60,FALSE)),INDIRECT("'User Inputs'!" &amp; HF9))</f>
        <v>0.5971428571428572</v>
      </c>
      <c r="HG8" s="221">
        <f ca="1">IF(INDIRECT("'User Inputs'!" &amp; HG9)="",INDIRECT("'Country Data'!"&amp;HG$3&amp;MATCH('Country Model'!$A$1,'Country Data'!$A$1:$A$60,FALSE)),INDIRECT("'User Inputs'!" &amp; HG9))</f>
        <v>0.69857142857142862</v>
      </c>
      <c r="HH8" s="221">
        <f ca="1">IF(INDIRECT("'User Inputs'!" &amp; HH9)="",INDIRECT("'Country Data'!"&amp;HH$3&amp;MATCH('Country Model'!$A$1,'Country Data'!$A$1:$A$60,FALSE)),INDIRECT("'User Inputs'!" &amp; HH9))</f>
        <v>0.8</v>
      </c>
      <c r="HI8" s="221">
        <f ca="1">IF(INDIRECT("'User Inputs'!" &amp; HI9)="",INDIRECT("'Country Data'!"&amp;HI$3&amp;MATCH('Country Model'!$A$1,'Country Data'!$A$1:$A$60,FALSE)),INDIRECT("'User Inputs'!" &amp; HI9))</f>
        <v>0.8</v>
      </c>
      <c r="HJ8" s="221">
        <f ca="1">IF(INDIRECT("'User Inputs'!" &amp; HJ9)="",INDIRECT("'Country Data'!"&amp;HJ$3&amp;MATCH('Country Model'!$A$1,'Country Data'!$A$1:$A$60,FALSE)),INDIRECT("'User Inputs'!" &amp; HJ9))</f>
        <v>0.8</v>
      </c>
      <c r="HK8" s="221">
        <f ca="1">IF(INDIRECT("'User Inputs'!" &amp; HK9)="",INDIRECT("'Country Data'!"&amp;HK$3&amp;MATCH('Country Model'!$A$1,'Country Data'!$A$1:$A$60,FALSE)),INDIRECT("'User Inputs'!" &amp; HK9))</f>
        <v>0.8</v>
      </c>
      <c r="HL8" s="221">
        <f ca="1">IF(INDIRECT("'User Inputs'!" &amp; HL9)="",INDIRECT("'Country Data'!"&amp;HL$3&amp;MATCH('Country Model'!$A$1,'Country Data'!$A$1:$A$60,FALSE)),INDIRECT("'User Inputs'!" &amp; HL9))</f>
        <v>0.8</v>
      </c>
      <c r="HM8" s="221">
        <f ca="1">IF(INDIRECT("'User Inputs'!" &amp; HM9)="",INDIRECT("'Country Data'!"&amp;HM$3&amp;MATCH('Country Model'!$A$1,'Country Data'!$A$1:$A$60,FALSE)),INDIRECT("'User Inputs'!" &amp; HM9))</f>
        <v>0.8</v>
      </c>
      <c r="HN8" s="221">
        <f ca="1">IF(INDIRECT("'User Inputs'!" &amp; HN9)="",INDIRECT("'Country Data'!"&amp;HN$3&amp;MATCH('Country Model'!$A$1,'Country Data'!$A$1:$A$60,FALSE)),INDIRECT("'User Inputs'!" &amp; HN9))</f>
        <v>0.8</v>
      </c>
      <c r="HO8" s="221">
        <f ca="1">IF(INDIRECT("'User Inputs'!" &amp; HO9)="",INDIRECT("'Country Data'!"&amp;HO$3&amp;MATCH('Country Model'!$A$1,'Country Data'!$A$1:$A$60,FALSE)),INDIRECT("'User Inputs'!" &amp; HO9))</f>
        <v>0.8</v>
      </c>
      <c r="HP8" s="221">
        <f ca="1">IF(INDIRECT("'User Inputs'!" &amp; HP9)="",INDIRECT("'Country Data'!"&amp;HP$3&amp;MATCH('Country Model'!$A$1,'Country Data'!$A$1:$A$60,FALSE)),INDIRECT("'User Inputs'!" &amp; HP9))</f>
        <v>0.8</v>
      </c>
      <c r="HQ8" s="221">
        <f ca="1">IF(INDIRECT("'User Inputs'!" &amp; HQ9)="",INDIRECT("'Country Data'!"&amp;HQ$3&amp;MATCH('Country Model'!$A$1,'Country Data'!$A$1:$A$60,FALSE)),INDIRECT("'User Inputs'!" &amp; HQ9))</f>
        <v>0.8</v>
      </c>
      <c r="HR8" s="221">
        <f ca="1">IF(INDIRECT("'User Inputs'!" &amp; HR9)="",INDIRECT("'Country Data'!"&amp;HR$3&amp;MATCH('Country Model'!$A$1,'Country Data'!$A$1:$A$60,FALSE)),INDIRECT("'User Inputs'!" &amp; HR9))</f>
        <v>0.8</v>
      </c>
      <c r="HS8" s="221">
        <f ca="1">IF(INDIRECT("'User Inputs'!" &amp; HS9)="",INDIRECT("'Country Data'!"&amp;HS$3&amp;MATCH('Country Model'!$A$1,'Country Data'!$A$1:$A$60,FALSE)),INDIRECT("'User Inputs'!" &amp; HS9))</f>
        <v>0.8</v>
      </c>
      <c r="HT8" s="221">
        <f ca="1">IF(INDIRECT("'User Inputs'!" &amp; HT9)="",INDIRECT("'Country Data'!"&amp;HT$3&amp;MATCH('Country Model'!$A$1,'Country Data'!$A$1:$A$60,FALSE)),INDIRECT("'User Inputs'!" &amp; HT9))</f>
        <v>0.8</v>
      </c>
      <c r="HU8" s="221">
        <f ca="1">IF(INDIRECT("'User Inputs'!" &amp; HU9)="",INDIRECT("'Country Data'!"&amp;HU$3&amp;MATCH('Country Model'!$A$1,'Country Data'!$A$1:$A$60,FALSE)),INDIRECT("'User Inputs'!" &amp; HU9))</f>
        <v>0.8</v>
      </c>
      <c r="HV8" s="221">
        <f ca="1">IF(INDIRECT("'User Inputs'!" &amp; HV9)="",INDIRECT("'Country Data'!"&amp;HV$3&amp;MATCH('Country Model'!$A$1,'Country Data'!$A$1:$A$60,FALSE)),INDIRECT("'User Inputs'!" &amp; HV9))</f>
        <v>0.8</v>
      </c>
      <c r="HW8" s="221">
        <f ca="1">IF(INDIRECT("'User Inputs'!" &amp; HW9)="",INDIRECT("'Country Data'!"&amp;HW$3&amp;MATCH('Country Model'!$A$1,'Country Data'!$A$1:$A$60,FALSE)),INDIRECT("'User Inputs'!" &amp; HW9))</f>
        <v>0.8</v>
      </c>
      <c r="HX8" s="221">
        <f ca="1">IF(INDIRECT("'User Inputs'!" &amp; HX9)="",INDIRECT("'Country Data'!"&amp;HX$3&amp;MATCH('Country Model'!$A$1,'Country Data'!$A$1:$A$60,FALSE)),INDIRECT("'User Inputs'!" &amp; HX9))</f>
        <v>0.8</v>
      </c>
      <c r="HY8" s="221">
        <f ca="1">IF(INDIRECT("'User Inputs'!" &amp; HY9)="",INDIRECT("'Country Data'!"&amp;HY$3&amp;MATCH('Country Model'!$A$1,'Country Data'!$A$1:$A$60,FALSE)),INDIRECT("'User Inputs'!" &amp; HY9))</f>
        <v>0.5</v>
      </c>
      <c r="HZ8" s="229">
        <f ca="1">IF(INDIRECT("'User Inputs'!" &amp; HZ9)="",INDIRECT("'Country Data'!"&amp;HZ$3&amp;MATCH('Country Model'!$A$1,'Country Data'!$A$1:$A$60,FALSE)),INDIRECT("'User Inputs'!" &amp; HZ9))</f>
        <v>0.8</v>
      </c>
      <c r="IA8" s="221">
        <f ca="1">IF(INDIRECT("'User Inputs'!" &amp; IA9)="",INDIRECT("'Country Data'!"&amp;IA$3&amp;MATCH('Country Model'!$A$1,'Country Data'!$A$1:$A$60,FALSE)),INDIRECT("'User Inputs'!" &amp; IA9))</f>
        <v>0.08</v>
      </c>
      <c r="IB8" s="221">
        <f ca="1">IF(INDIRECT("'User Inputs'!" &amp; IB9)="",INDIRECT("'Country Data'!"&amp;IB$3&amp;MATCH('Country Model'!$A$1,'Country Data'!$A$1:$A$60,FALSE)),INDIRECT("'User Inputs'!" &amp; IB9))</f>
        <v>1</v>
      </c>
      <c r="IC8" s="221">
        <f ca="1">IF(INDIRECT("'User Inputs'!" &amp; IC9)="",INDIRECT("'Country Data'!"&amp;IC$3&amp;MATCH('Country Model'!$A$1,'Country Data'!$A$1:$A$60,FALSE)),INDIRECT("'User Inputs'!" &amp; IC9))</f>
        <v>0.04</v>
      </c>
      <c r="ID8" s="221">
        <f ca="1">IF(INDIRECT("'User Inputs'!" &amp; ID9)="",INDIRECT("'Country Data'!"&amp;ID$3&amp;MATCH('Country Model'!$A$1,'Country Data'!$A$1:$A$60,FALSE)),INDIRECT("'User Inputs'!" &amp; ID9))</f>
        <v>0.04</v>
      </c>
      <c r="IE8" s="221">
        <f ca="1">IF(INDIRECT("'User Inputs'!" &amp; IE9)="",INDIRECT("'Country Data'!"&amp;IE$3&amp;MATCH('Country Model'!$A$1,'Country Data'!$A$1:$A$60,FALSE)),INDIRECT("'User Inputs'!" &amp; IE9))</f>
        <v>0.04</v>
      </c>
      <c r="IF8" s="229">
        <f ca="1">IF(INDIRECT("'User Inputs'!" &amp; IF9)="",INDIRECT("'Country Data'!"&amp;IF$3&amp;MATCH('Country Model'!$A$1,'Country Data'!$A$1:$A$60,FALSE)),INDIRECT("'User Inputs'!" &amp; IF9))</f>
        <v>0.13</v>
      </c>
      <c r="IG8" s="221">
        <f ca="1">IF(INDIRECT("'User Inputs'!" &amp; IG9)="",INDIRECT("'Country Data'!"&amp;IG$3&amp;MATCH('Country Model'!$A$1,'Country Data'!$A$1:$A$60,FALSE)),INDIRECT("'User Inputs'!" &amp; IG9))</f>
        <v>0.25714285714285712</v>
      </c>
      <c r="IH8" s="221">
        <f ca="1">IF(INDIRECT("'User Inputs'!" &amp; IH9)="",INDIRECT("'Country Data'!"&amp;IH$3&amp;MATCH('Country Model'!$A$1,'Country Data'!$A$1:$A$60,FALSE)),INDIRECT("'User Inputs'!" &amp; IH9))</f>
        <v>0.36571428571428566</v>
      </c>
      <c r="II8" s="221">
        <f ca="1">IF(INDIRECT("'User Inputs'!" &amp; II9)="",INDIRECT("'Country Data'!"&amp;II$3&amp;MATCH('Country Model'!$A$1,'Country Data'!$A$1:$A$60,FALSE)),INDIRECT("'User Inputs'!" &amp; II9))</f>
        <v>0.4742857142857142</v>
      </c>
      <c r="IJ8" s="221">
        <f ca="1">IF(INDIRECT("'User Inputs'!" &amp; IJ9)="",INDIRECT("'Country Data'!"&amp;IJ$3&amp;MATCH('Country Model'!$A$1,'Country Data'!$A$1:$A$60,FALSE)),INDIRECT("'User Inputs'!" &amp; IJ9))</f>
        <v>0.58285714285714274</v>
      </c>
      <c r="IK8" s="221">
        <f ca="1">IF(INDIRECT("'User Inputs'!" &amp; IK9)="",INDIRECT("'Country Data'!"&amp;IK$3&amp;MATCH('Country Model'!$A$1,'Country Data'!$A$1:$A$60,FALSE)),INDIRECT("'User Inputs'!" &amp; IK9))</f>
        <v>0.69142857142857128</v>
      </c>
      <c r="IL8" s="221">
        <f ca="1">IF(INDIRECT("'User Inputs'!" &amp; IL9)="",INDIRECT("'Country Data'!"&amp;IL$3&amp;MATCH('Country Model'!$A$1,'Country Data'!$A$1:$A$60,FALSE)),INDIRECT("'User Inputs'!" &amp; IL9))</f>
        <v>0.8</v>
      </c>
      <c r="IM8" s="221">
        <f ca="1">IF(INDIRECT("'User Inputs'!" &amp; IM9)="",INDIRECT("'Country Data'!"&amp;IM$3&amp;MATCH('Country Model'!$A$1,'Country Data'!$A$1:$A$60,FALSE)),INDIRECT("'User Inputs'!" &amp; IM9))</f>
        <v>0.8</v>
      </c>
      <c r="IN8" s="221">
        <f ca="1">IF(INDIRECT("'User Inputs'!" &amp; IN9)="",INDIRECT("'Country Data'!"&amp;IN$3&amp;MATCH('Country Model'!$A$1,'Country Data'!$A$1:$A$60,FALSE)),INDIRECT("'User Inputs'!" &amp; IN9))</f>
        <v>0.8</v>
      </c>
      <c r="IO8" s="221">
        <f ca="1">IF(INDIRECT("'User Inputs'!" &amp; IO9)="",INDIRECT("'Country Data'!"&amp;IO$3&amp;MATCH('Country Model'!$A$1,'Country Data'!$A$1:$A$60,FALSE)),INDIRECT("'User Inputs'!" &amp; IO9))</f>
        <v>0.8</v>
      </c>
      <c r="IP8" s="221">
        <f ca="1">IF(INDIRECT("'User Inputs'!" &amp; IP9)="",INDIRECT("'Country Data'!"&amp;IP$3&amp;MATCH('Country Model'!$A$1,'Country Data'!$A$1:$A$60,FALSE)),INDIRECT("'User Inputs'!" &amp; IP9))</f>
        <v>0.8</v>
      </c>
      <c r="IQ8" s="221">
        <f ca="1">IF(INDIRECT("'User Inputs'!" &amp; IQ9)="",INDIRECT("'Country Data'!"&amp;IQ$3&amp;MATCH('Country Model'!$A$1,'Country Data'!$A$1:$A$60,FALSE)),INDIRECT("'User Inputs'!" &amp; IQ9))</f>
        <v>0.8</v>
      </c>
      <c r="IR8" s="221">
        <f ca="1">IF(INDIRECT("'User Inputs'!" &amp; IR9)="",INDIRECT("'Country Data'!"&amp;IR$3&amp;MATCH('Country Model'!$A$1,'Country Data'!$A$1:$A$60,FALSE)),INDIRECT("'User Inputs'!" &amp; IR9))</f>
        <v>0.8</v>
      </c>
      <c r="IS8" s="221">
        <f ca="1">IF(INDIRECT("'User Inputs'!" &amp; IS9)="",INDIRECT("'Country Data'!"&amp;IS$3&amp;MATCH('Country Model'!$A$1,'Country Data'!$A$1:$A$60,FALSE)),INDIRECT("'User Inputs'!" &amp; IS9))</f>
        <v>0.8</v>
      </c>
      <c r="IT8" s="221">
        <f ca="1">IF(INDIRECT("'User Inputs'!" &amp; IT9)="",INDIRECT("'Country Data'!"&amp;IT$3&amp;MATCH('Country Model'!$A$1,'Country Data'!$A$1:$A$60,FALSE)),INDIRECT("'User Inputs'!" &amp; IT9))</f>
        <v>0.8</v>
      </c>
      <c r="IU8" s="221">
        <f ca="1">IF(INDIRECT("'User Inputs'!" &amp; IU9)="",INDIRECT("'Country Data'!"&amp;IU$3&amp;MATCH('Country Model'!$A$1,'Country Data'!$A$1:$A$60,FALSE)),INDIRECT("'User Inputs'!" &amp; IU9))</f>
        <v>0.8</v>
      </c>
      <c r="IV8" s="221">
        <f ca="1">IF(INDIRECT("'User Inputs'!" &amp; IV9)="",INDIRECT("'Country Data'!"&amp;IV$3&amp;MATCH('Country Model'!$A$1,'Country Data'!$A$1:$A$60,FALSE)),INDIRECT("'User Inputs'!" &amp; IV9))</f>
        <v>0.8</v>
      </c>
      <c r="IW8" s="221">
        <f ca="1">IF(INDIRECT("'User Inputs'!" &amp; IW9)="",INDIRECT("'Country Data'!"&amp;IW$3&amp;MATCH('Country Model'!$A$1,'Country Data'!$A$1:$A$60,FALSE)),INDIRECT("'User Inputs'!" &amp; IW9))</f>
        <v>0.8</v>
      </c>
      <c r="IX8" s="221">
        <f ca="1">IF(INDIRECT("'User Inputs'!" &amp; IX9)="",INDIRECT("'Country Data'!"&amp;IX$3&amp;MATCH('Country Model'!$A$1,'Country Data'!$A$1:$A$60,FALSE)),INDIRECT("'User Inputs'!" &amp; IX9))</f>
        <v>0.8</v>
      </c>
      <c r="IY8" s="221">
        <f ca="1">IF(INDIRECT("'User Inputs'!" &amp; IY9)="",INDIRECT("'Country Data'!"&amp;IY$3&amp;MATCH('Country Model'!$A$1,'Country Data'!$A$1:$A$60,FALSE)),INDIRECT("'User Inputs'!" &amp; IY9))</f>
        <v>0.8</v>
      </c>
      <c r="IZ8" s="221">
        <f ca="1">IF(INDIRECT("'User Inputs'!" &amp; IZ9)="",INDIRECT("'Country Data'!"&amp;IZ$3&amp;MATCH('Country Model'!$A$1,'Country Data'!$A$1:$A$60,FALSE)),INDIRECT("'User Inputs'!" &amp; IZ9))</f>
        <v>0.8</v>
      </c>
      <c r="JA8" s="221">
        <f ca="1">IF(INDIRECT("'User Inputs'!" &amp; JA9)="",INDIRECT("'Country Data'!"&amp;JA$3&amp;MATCH('Country Model'!$A$1,'Country Data'!$A$1:$A$60,FALSE)),INDIRECT("'User Inputs'!" &amp; JA9))</f>
        <v>0.8</v>
      </c>
      <c r="JB8" s="221">
        <f ca="1">IF(INDIRECT("'User Inputs'!" &amp; JB9)="",INDIRECT("'Country Data'!"&amp;JB$3&amp;MATCH('Country Model'!$A$1,'Country Data'!$A$1:$A$60,FALSE)),INDIRECT("'User Inputs'!" &amp; JB9))</f>
        <v>0.8</v>
      </c>
      <c r="JC8" s="234" t="str">
        <f ca="1">IF(INDIRECT("'User Inputs'!" &amp; JC9)="",INDIRECT("'Country Data'!"&amp;JC$3&amp;MATCH('Country Model'!$A$1,'Country Data'!$A$1:$A$60,FALSE)),INDIRECT("'User Inputs'!" &amp; JC9))</f>
        <v>once every 3 years</v>
      </c>
      <c r="JD8" s="235">
        <f ca="1">IF(INDIRECT("'User Inputs'!" &amp; JD9)="",INDIRECT("'Country Data'!"&amp;JD$3&amp;MATCH('Country Model'!$A$1,'Country Data'!$A$1:$A$60,FALSE)),INDIRECT("'User Inputs'!" &amp; JD9))</f>
        <v>2</v>
      </c>
      <c r="JE8" s="236">
        <f ca="1">IF(INDIRECT("'User Inputs'!" &amp; JE9)="",INDIRECT("'Country Data'!"&amp;JE$3&amp;MATCH('Country Model'!$A$1,'Country Data'!$A$1:$A$60,FALSE)),INDIRECT("'User Inputs'!" &amp; JE9))</f>
        <v>0.85</v>
      </c>
      <c r="JF8" s="236">
        <f ca="1">IF(INDIRECT("'User Inputs'!" &amp; JF9)="",INDIRECT("'Country Data'!"&amp;JF$3&amp;MATCH('Country Model'!$A$1,'Country Data'!$A$1:$A$60,FALSE)),INDIRECT("'User Inputs'!" &amp; JF9))</f>
        <v>1</v>
      </c>
      <c r="JG8" s="221">
        <f ca="1">IF(INDIRECT("'User Inputs'!" &amp; JG9)="",INDIRECT("'Country Data'!"&amp;JG$3&amp;MATCH('Country Model'!$A$1,'Country Data'!$A$1:$A$60,FALSE)),INDIRECT("'User Inputs'!" &amp; JG9))</f>
        <v>0</v>
      </c>
      <c r="JH8" s="221">
        <f ca="1">IF(INDIRECT("'User Inputs'!" &amp; JH9)="",INDIRECT("'Country Data'!"&amp;JH$3&amp;MATCH('Country Model'!$A$1,'Country Data'!$A$1:$A$60,FALSE)),INDIRECT("'User Inputs'!" &amp; JH9))</f>
        <v>0</v>
      </c>
      <c r="JI8" s="221">
        <f ca="1">IF(INDIRECT("'User Inputs'!" &amp; JI9)="",INDIRECT("'Country Data'!"&amp;JI$3&amp;MATCH('Country Model'!$A$1,'Country Data'!$A$1:$A$60,FALSE)),INDIRECT("'User Inputs'!" &amp; JI9))</f>
        <v>0</v>
      </c>
      <c r="JJ8" s="221">
        <f ca="1">IF(INDIRECT("'User Inputs'!" &amp; JJ9)="",INDIRECT("'Country Data'!"&amp;JJ$3&amp;MATCH('Country Model'!$A$1,'Country Data'!$A$1:$A$60,FALSE)),INDIRECT("'User Inputs'!" &amp; JJ9))</f>
        <v>0.85</v>
      </c>
      <c r="JK8" s="221">
        <f ca="1">IF(INDIRECT("'User Inputs'!" &amp; JK9)="",INDIRECT("'Country Data'!"&amp;JK$3&amp;MATCH('Country Model'!$A$1,'Country Data'!$A$1:$A$60,FALSE)),INDIRECT("'User Inputs'!" &amp; JK9))</f>
        <v>0</v>
      </c>
      <c r="JL8" s="221">
        <f ca="1">IF(INDIRECT("'User Inputs'!" &amp; JL9)="",INDIRECT("'Country Data'!"&amp;JL$3&amp;MATCH('Country Model'!$A$1,'Country Data'!$A$1:$A$60,FALSE)),INDIRECT("'User Inputs'!" &amp; JL9))</f>
        <v>0</v>
      </c>
      <c r="JM8" s="221">
        <f ca="1">IF(INDIRECT("'User Inputs'!" &amp; JM9)="",INDIRECT("'Country Data'!"&amp;JM$3&amp;MATCH('Country Model'!$A$1,'Country Data'!$A$1:$A$60,FALSE)),INDIRECT("'User Inputs'!" &amp; JM9))</f>
        <v>0.85</v>
      </c>
      <c r="JN8" s="221">
        <f ca="1">IF(INDIRECT("'User Inputs'!" &amp; JN9)="",INDIRECT("'Country Data'!"&amp;JN$3&amp;MATCH('Country Model'!$A$1,'Country Data'!$A$1:$A$60,FALSE)),INDIRECT("'User Inputs'!" &amp; JN9))</f>
        <v>0</v>
      </c>
      <c r="JO8" s="221">
        <f ca="1">IF(INDIRECT("'User Inputs'!" &amp; JO9)="",INDIRECT("'Country Data'!"&amp;JO$3&amp;MATCH('Country Model'!$A$1,'Country Data'!$A$1:$A$60,FALSE)),INDIRECT("'User Inputs'!" &amp; JO9))</f>
        <v>0</v>
      </c>
      <c r="JP8" s="221">
        <f ca="1">IF(INDIRECT("'User Inputs'!" &amp; JP9)="",INDIRECT("'Country Data'!"&amp;JP$3&amp;MATCH('Country Model'!$A$1,'Country Data'!$A$1:$A$60,FALSE)),INDIRECT("'User Inputs'!" &amp; JP9))</f>
        <v>0</v>
      </c>
      <c r="JQ8" s="221">
        <f ca="1">IF(INDIRECT("'User Inputs'!" &amp; JQ9)="",INDIRECT("'Country Data'!"&amp;JQ$3&amp;MATCH('Country Model'!$A$1,'Country Data'!$A$1:$A$60,FALSE)),INDIRECT("'User Inputs'!" &amp; JQ9))</f>
        <v>0</v>
      </c>
      <c r="JR8" s="221">
        <f ca="1">IF(INDIRECT("'User Inputs'!" &amp; JR9)="",INDIRECT("'Country Data'!"&amp;JR$3&amp;MATCH('Country Model'!$A$1,'Country Data'!$A$1:$A$60,FALSE)),INDIRECT("'User Inputs'!" &amp; JR9))</f>
        <v>0</v>
      </c>
      <c r="JS8" s="221">
        <f ca="1">IF(INDIRECT("'User Inputs'!" &amp; JS9)="",INDIRECT("'Country Data'!"&amp;JS$3&amp;MATCH('Country Model'!$A$1,'Country Data'!$A$1:$A$60,FALSE)),INDIRECT("'User Inputs'!" &amp; JS9))</f>
        <v>0</v>
      </c>
      <c r="JT8" s="221">
        <f ca="1">IF(INDIRECT("'User Inputs'!" &amp; JT9)="",INDIRECT("'Country Data'!"&amp;JT$3&amp;MATCH('Country Model'!$A$1,'Country Data'!$A$1:$A$60,FALSE)),INDIRECT("'User Inputs'!" &amp; JT9))</f>
        <v>0</v>
      </c>
      <c r="JU8" s="221">
        <f ca="1">IF(INDIRECT("'User Inputs'!" &amp; JU9)="",INDIRECT("'Country Data'!"&amp;JU$3&amp;MATCH('Country Model'!$A$1,'Country Data'!$A$1:$A$60,FALSE)),INDIRECT("'User Inputs'!" &amp; JU9))</f>
        <v>0</v>
      </c>
      <c r="JV8" s="221">
        <f ca="1">IF(INDIRECT("'User Inputs'!" &amp; JV9)="",INDIRECT("'Country Data'!"&amp;JV$3&amp;MATCH('Country Model'!$A$1,'Country Data'!$A$1:$A$60,FALSE)),INDIRECT("'User Inputs'!" &amp; JV9))</f>
        <v>0</v>
      </c>
      <c r="JW8" s="221">
        <f ca="1">IF(INDIRECT("'User Inputs'!" &amp; JW9)="",INDIRECT("'Country Data'!"&amp;JW$3&amp;MATCH('Country Model'!$A$1,'Country Data'!$A$1:$A$60,FALSE)),INDIRECT("'User Inputs'!" &amp; JW9))</f>
        <v>0</v>
      </c>
      <c r="JX8" s="221">
        <f ca="1">IF(INDIRECT("'User Inputs'!" &amp; JX9)="",INDIRECT("'Country Data'!"&amp;JX$3&amp;MATCH('Country Model'!$A$1,'Country Data'!$A$1:$A$60,FALSE)),INDIRECT("'User Inputs'!" &amp; JX9))</f>
        <v>0</v>
      </c>
      <c r="JY8" s="221">
        <f ca="1">IF(INDIRECT("'User Inputs'!" &amp; JY9)="",INDIRECT("'Country Data'!"&amp;JY$3&amp;MATCH('Country Model'!$A$1,'Country Data'!$A$1:$A$60,FALSE)),INDIRECT("'User Inputs'!" &amp; JY9))</f>
        <v>0</v>
      </c>
      <c r="JZ8" s="221">
        <f ca="1">IF(INDIRECT("'User Inputs'!" &amp; JZ9)="",INDIRECT("'Country Data'!"&amp;JZ$3&amp;MATCH('Country Model'!$A$1,'Country Data'!$A$1:$A$60,FALSE)),INDIRECT("'User Inputs'!" &amp; JZ9))</f>
        <v>0</v>
      </c>
      <c r="KA8" s="221">
        <f ca="1">IF(INDIRECT("'User Inputs'!" &amp; KA9)="",INDIRECT("'Country Data'!"&amp;KA$3&amp;MATCH('Country Model'!$A$1,'Country Data'!$A$1:$A$60,FALSE)),INDIRECT("'User Inputs'!" &amp; KA9))</f>
        <v>0</v>
      </c>
      <c r="KB8" s="221">
        <f ca="1">IF(INDIRECT("'User Inputs'!" &amp; KB9)="",INDIRECT("'Country Data'!"&amp;KB$3&amp;MATCH('Country Model'!$A$1,'Country Data'!$A$1:$A$60,FALSE)),INDIRECT("'User Inputs'!" &amp; KB9))</f>
        <v>0</v>
      </c>
      <c r="KC8" s="221">
        <f ca="1">IF(INDIRECT("'User Inputs'!" &amp; KC9)="",INDIRECT("'Country Data'!"&amp;KC$3&amp;MATCH('Country Model'!$A$1,'Country Data'!$A$1:$A$60,FALSE)),INDIRECT("'User Inputs'!" &amp; KC9))</f>
        <v>0</v>
      </c>
      <c r="KD8" s="221">
        <f ca="1">IF(INDIRECT("'User Inputs'!" &amp; KD9)="",INDIRECT("'Country Data'!"&amp;KD$3&amp;MATCH('Country Model'!$A$1,'Country Data'!$A$1:$A$60,FALSE)),INDIRECT("'User Inputs'!" &amp; KD9))</f>
        <v>0</v>
      </c>
      <c r="KE8" s="221">
        <f ca="1">IF(INDIRECT("'User Inputs'!" &amp; KE9)="",INDIRECT("'Country Data'!"&amp;KE$3&amp;MATCH('Country Model'!$A$1,'Country Data'!$A$1:$A$60,FALSE)),INDIRECT("'User Inputs'!" &amp; KE9))</f>
        <v>0</v>
      </c>
      <c r="KF8" s="221">
        <f ca="1">IF(INDIRECT("'User Inputs'!" &amp; KF9)="",INDIRECT("'Country Data'!"&amp;KF$3&amp;MATCH('Country Model'!$A$1,'Country Data'!$A$1:$A$60,FALSE)),INDIRECT("'User Inputs'!" &amp; KF9))</f>
        <v>0</v>
      </c>
      <c r="KG8" s="221">
        <f ca="1">IF(INDIRECT("'User Inputs'!" &amp; KG9)="",INDIRECT("'Country Data'!"&amp;KG$3&amp;MATCH('Country Model'!$A$1,'Country Data'!$A$1:$A$60,FALSE)),INDIRECT("'User Inputs'!" &amp; KG9))</f>
        <v>0</v>
      </c>
      <c r="KH8" s="221">
        <f ca="1">IF(INDIRECT("'User Inputs'!" &amp; KH9)="",INDIRECT("'Country Data'!"&amp;KH$3&amp;MATCH('Country Model'!$A$1,'Country Data'!$A$1:$A$60,FALSE)),INDIRECT("'User Inputs'!" &amp; KH9))</f>
        <v>0</v>
      </c>
      <c r="KI8" s="221">
        <f ca="1">IF(INDIRECT("'User Inputs'!" &amp; KI9)="",INDIRECT("'Country Data'!"&amp;KI$3&amp;MATCH('Country Model'!$A$1,'Country Data'!$A$1:$A$60,FALSE)),INDIRECT("'User Inputs'!" &amp; KI9))</f>
        <v>0</v>
      </c>
      <c r="KJ8" s="221">
        <f ca="1">IF(INDIRECT("'User Inputs'!" &amp; KJ9)="",INDIRECT("'Country Data'!"&amp;KJ$3&amp;MATCH('Country Model'!$A$1,'Country Data'!$A$1:$A$60,FALSE)),INDIRECT("'User Inputs'!" &amp; KJ9))</f>
        <v>0.85</v>
      </c>
      <c r="KK8" s="221">
        <f ca="1">IF(INDIRECT("'User Inputs'!" &amp; KK9)="",INDIRECT("'Country Data'!"&amp;KK$3&amp;MATCH('Country Model'!$A$1,'Country Data'!$A$1:$A$60,FALSE)),INDIRECT("'User Inputs'!" &amp; KK9))</f>
        <v>0</v>
      </c>
      <c r="KL8" s="221">
        <f ca="1">IF(INDIRECT("'User Inputs'!" &amp; KL9)="",INDIRECT("'Country Data'!"&amp;KL$3&amp;MATCH('Country Model'!$A$1,'Country Data'!$A$1:$A$60,FALSE)),INDIRECT("'User Inputs'!" &amp; KL9))</f>
        <v>0</v>
      </c>
      <c r="KM8" s="221">
        <f ca="1">IF(INDIRECT("'User Inputs'!" &amp; KM9)="",INDIRECT("'Country Data'!"&amp;KM$3&amp;MATCH('Country Model'!$A$1,'Country Data'!$A$1:$A$60,FALSE)),INDIRECT("'User Inputs'!" &amp; KM9))</f>
        <v>0.85</v>
      </c>
      <c r="KN8" s="221">
        <f ca="1">IF(INDIRECT("'User Inputs'!" &amp; KN9)="",INDIRECT("'Country Data'!"&amp;KN$3&amp;MATCH('Country Model'!$A$1,'Country Data'!$A$1:$A$60,FALSE)),INDIRECT("'User Inputs'!" &amp; KN9))</f>
        <v>0</v>
      </c>
      <c r="KO8" s="221">
        <f ca="1">IF(INDIRECT("'User Inputs'!" &amp; KO9)="",INDIRECT("'Country Data'!"&amp;KO$3&amp;MATCH('Country Model'!$A$1,'Country Data'!$A$1:$A$60,FALSE)),INDIRECT("'User Inputs'!" &amp; KO9))</f>
        <v>0</v>
      </c>
      <c r="KP8" s="221">
        <f ca="1">IF(INDIRECT("'User Inputs'!" &amp; KP9)="",INDIRECT("'Country Data'!"&amp;KP$3&amp;MATCH('Country Model'!$A$1,'Country Data'!$A$1:$A$60,FALSE)),INDIRECT("'User Inputs'!" &amp; KP9))</f>
        <v>0</v>
      </c>
      <c r="KQ8" s="221">
        <f ca="1">IF(INDIRECT("'User Inputs'!" &amp; KQ9)="",INDIRECT("'Country Data'!"&amp;KQ$3&amp;MATCH('Country Model'!$A$1,'Country Data'!$A$1:$A$60,FALSE)),INDIRECT("'User Inputs'!" &amp; KQ9))</f>
        <v>0</v>
      </c>
      <c r="KR8" s="221">
        <f ca="1">IF(INDIRECT("'User Inputs'!" &amp; KR9)="",INDIRECT("'Country Data'!"&amp;KR$3&amp;MATCH('Country Model'!$A$1,'Country Data'!$A$1:$A$60,FALSE)),INDIRECT("'User Inputs'!" &amp; KR9))</f>
        <v>0</v>
      </c>
      <c r="KS8" s="221">
        <f ca="1">IF(INDIRECT("'User Inputs'!" &amp; KS9)="",INDIRECT("'Country Data'!"&amp;KS$3&amp;MATCH('Country Model'!$A$1,'Country Data'!$A$1:$A$60,FALSE)),INDIRECT("'User Inputs'!" &amp; KS9))</f>
        <v>0</v>
      </c>
      <c r="KT8" s="221">
        <f ca="1">IF(INDIRECT("'User Inputs'!" &amp; KT9)="",INDIRECT("'Country Data'!"&amp;KT$3&amp;MATCH('Country Model'!$A$1,'Country Data'!$A$1:$A$60,FALSE)),INDIRECT("'User Inputs'!" &amp; KT9))</f>
        <v>0</v>
      </c>
      <c r="KU8" s="221">
        <f ca="1">IF(INDIRECT("'User Inputs'!" &amp; KU9)="",INDIRECT("'Country Data'!"&amp;KU$3&amp;MATCH('Country Model'!$A$1,'Country Data'!$A$1:$A$60,FALSE)),INDIRECT("'User Inputs'!" &amp; KU9))</f>
        <v>0</v>
      </c>
      <c r="KV8" s="221">
        <f ca="1">IF(INDIRECT("'User Inputs'!" &amp; KV9)="",INDIRECT("'Country Data'!"&amp;KV$3&amp;MATCH('Country Model'!$A$1,'Country Data'!$A$1:$A$60,FALSE)),INDIRECT("'User Inputs'!" &amp; KV9))</f>
        <v>0</v>
      </c>
      <c r="KW8" s="221">
        <f ca="1">IF(INDIRECT("'User Inputs'!" &amp; KW9)="",INDIRECT("'Country Data'!"&amp;KW$3&amp;MATCH('Country Model'!$A$1,'Country Data'!$A$1:$A$60,FALSE)),INDIRECT("'User Inputs'!" &amp; KW9))</f>
        <v>0</v>
      </c>
      <c r="KX8" s="221">
        <f ca="1">IF(INDIRECT("'User Inputs'!" &amp; KX9)="",INDIRECT("'Country Data'!"&amp;KX$3&amp;MATCH('Country Model'!$A$1,'Country Data'!$A$1:$A$60,FALSE)),INDIRECT("'User Inputs'!" &amp; KX9))</f>
        <v>0</v>
      </c>
      <c r="KY8" s="221">
        <f ca="1">IF(INDIRECT("'User Inputs'!" &amp; KY9)="",INDIRECT("'Country Data'!"&amp;KY$3&amp;MATCH('Country Model'!$A$1,'Country Data'!$A$1:$A$60,FALSE)),INDIRECT("'User Inputs'!" &amp; KY9))</f>
        <v>0</v>
      </c>
      <c r="KZ8" s="221">
        <f ca="1">IF(INDIRECT("'User Inputs'!" &amp; KZ9)="",INDIRECT("'Country Data'!"&amp;KZ$3&amp;MATCH('Country Model'!$A$1,'Country Data'!$A$1:$A$60,FALSE)),INDIRECT("'User Inputs'!" &amp; KZ9))</f>
        <v>0</v>
      </c>
      <c r="LA8" s="221">
        <f ca="1">IF(INDIRECT("'User Inputs'!" &amp; LA9)="",INDIRECT("'Country Data'!"&amp;LA$3&amp;MATCH('Country Model'!$A$1,'Country Data'!$A$1:$A$60,FALSE)),INDIRECT("'User Inputs'!" &amp; LA9))</f>
        <v>0</v>
      </c>
      <c r="LB8" s="221">
        <f ca="1">IF(INDIRECT("'User Inputs'!" &amp; LB9)="",INDIRECT("'Country Data'!"&amp;LB$3&amp;MATCH('Country Model'!$A$1,'Country Data'!$A$1:$A$60,FALSE)),INDIRECT("'User Inputs'!" &amp; LB9))</f>
        <v>0</v>
      </c>
      <c r="LC8" s="221">
        <f ca="1">IF(INDIRECT("'User Inputs'!" &amp; LC9)="",INDIRECT("'Country Data'!"&amp;LC$3&amp;MATCH('Country Model'!$A$1,'Country Data'!$A$1:$A$60,FALSE)),INDIRECT("'User Inputs'!" &amp; LC9))</f>
        <v>0</v>
      </c>
      <c r="LD8" s="221">
        <f ca="1">IF(INDIRECT("'User Inputs'!" &amp; LD9)="",INDIRECT("'Country Data'!"&amp;LD$3&amp;MATCH('Country Model'!$A$1,'Country Data'!$A$1:$A$60,FALSE)),INDIRECT("'User Inputs'!" &amp; LD9))</f>
        <v>0</v>
      </c>
      <c r="LE8" s="221">
        <f ca="1">IF(INDIRECT("'User Inputs'!" &amp; LE9)="",INDIRECT("'Country Data'!"&amp;LE$3&amp;MATCH('Country Model'!$A$1,'Country Data'!$A$1:$A$60,FALSE)),INDIRECT("'User Inputs'!" &amp; LE9))</f>
        <v>0</v>
      </c>
      <c r="LF8" s="221">
        <f ca="1">IF(INDIRECT("'User Inputs'!" &amp; LF9)="",INDIRECT("'Country Data'!"&amp;LF$3&amp;MATCH('Country Model'!$A$1,'Country Data'!$A$1:$A$60,FALSE)),INDIRECT("'User Inputs'!" &amp; LF9))</f>
        <v>0</v>
      </c>
      <c r="LG8" s="221">
        <f ca="1">IF(INDIRECT("'User Inputs'!" &amp; LG9)="",INDIRECT("'Country Data'!"&amp;LG$3&amp;MATCH('Country Model'!$A$1,'Country Data'!$A$1:$A$60,FALSE)),INDIRECT("'User Inputs'!" &amp; LG9))</f>
        <v>0</v>
      </c>
      <c r="LH8" s="221">
        <f ca="1">IF(INDIRECT("'User Inputs'!" &amp; LH9)="",INDIRECT("'Country Data'!"&amp;LH$3&amp;MATCH('Country Model'!$A$1,'Country Data'!$A$1:$A$60,FALSE)),INDIRECT("'User Inputs'!" &amp; LH9))</f>
        <v>0</v>
      </c>
      <c r="LI8" s="221">
        <f ca="1">IF(INDIRECT("'User Inputs'!" &amp; LI9)="",INDIRECT("'Country Data'!"&amp;LI$3&amp;MATCH('Country Model'!$A$1,'Country Data'!$A$1:$A$60,FALSE)),INDIRECT("'User Inputs'!" &amp; LI9))</f>
        <v>0</v>
      </c>
      <c r="LJ8" s="221">
        <f ca="1">IF(INDIRECT("'User Inputs'!" &amp; LJ9)="",INDIRECT("'Country Data'!"&amp;LJ$3&amp;MATCH('Country Model'!$A$1,'Country Data'!$A$1:$A$60,FALSE)),INDIRECT("'User Inputs'!" &amp; LJ9))</f>
        <v>0.85</v>
      </c>
      <c r="LK8" s="221">
        <f ca="1">IF(INDIRECT("'User Inputs'!" &amp; LK9)="",INDIRECT("'Country Data'!"&amp;LK$3&amp;MATCH('Country Model'!$A$1,'Country Data'!$A$1:$A$60,FALSE)),INDIRECT("'User Inputs'!" &amp; LK9))</f>
        <v>0</v>
      </c>
      <c r="LL8" s="221">
        <f ca="1">IF(INDIRECT("'User Inputs'!" &amp; LL9)="",INDIRECT("'Country Data'!"&amp;LL$3&amp;MATCH('Country Model'!$A$1,'Country Data'!$A$1:$A$60,FALSE)),INDIRECT("'User Inputs'!" &amp; LL9))</f>
        <v>0</v>
      </c>
      <c r="LM8" s="221">
        <f ca="1">IF(INDIRECT("'User Inputs'!" &amp; LM9)="",INDIRECT("'Country Data'!"&amp;LM$3&amp;MATCH('Country Model'!$A$1,'Country Data'!$A$1:$A$60,FALSE)),INDIRECT("'User Inputs'!" &amp; LM9))</f>
        <v>0.85</v>
      </c>
      <c r="LN8" s="221">
        <f ca="1">IF(INDIRECT("'User Inputs'!" &amp; LN9)="",INDIRECT("'Country Data'!"&amp;LN$3&amp;MATCH('Country Model'!$A$1,'Country Data'!$A$1:$A$60,FALSE)),INDIRECT("'User Inputs'!" &amp; LN9))</f>
        <v>0</v>
      </c>
      <c r="LO8" s="221">
        <f ca="1">IF(INDIRECT("'User Inputs'!" &amp; LO9)="",INDIRECT("'Country Data'!"&amp;LO$3&amp;MATCH('Country Model'!$A$1,'Country Data'!$A$1:$A$60,FALSE)),INDIRECT("'User Inputs'!" &amp; LO9))</f>
        <v>0</v>
      </c>
      <c r="LP8" s="221">
        <f ca="1">IF(INDIRECT("'User Inputs'!" &amp; LP9)="",INDIRECT("'Country Data'!"&amp;LP$3&amp;MATCH('Country Model'!$A$1,'Country Data'!$A$1:$A$60,FALSE)),INDIRECT("'User Inputs'!" &amp; LP9))</f>
        <v>0.85</v>
      </c>
      <c r="LQ8" s="221">
        <f ca="1">IF(INDIRECT("'User Inputs'!" &amp; LQ9)="",INDIRECT("'Country Data'!"&amp;LQ$3&amp;MATCH('Country Model'!$A$1,'Country Data'!$A$1:$A$60,FALSE)),INDIRECT("'User Inputs'!" &amp; LQ9))</f>
        <v>0</v>
      </c>
      <c r="LR8" s="221">
        <f ca="1">IF(INDIRECT("'User Inputs'!" &amp; LR9)="",INDIRECT("'Country Data'!"&amp;LR$3&amp;MATCH('Country Model'!$A$1,'Country Data'!$A$1:$A$60,FALSE)),INDIRECT("'User Inputs'!" &amp; LR9))</f>
        <v>0</v>
      </c>
      <c r="LS8" s="221">
        <f ca="1">IF(INDIRECT("'User Inputs'!" &amp; LS9)="",INDIRECT("'Country Data'!"&amp;LS$3&amp;MATCH('Country Model'!$A$1,'Country Data'!$A$1:$A$60,FALSE)),INDIRECT("'User Inputs'!" &amp; LS9))</f>
        <v>0.85</v>
      </c>
      <c r="LT8" s="221">
        <f ca="1">IF(INDIRECT("'User Inputs'!" &amp; LT9)="",INDIRECT("'Country Data'!"&amp;LT$3&amp;MATCH('Country Model'!$A$1,'Country Data'!$A$1:$A$60,FALSE)),INDIRECT("'User Inputs'!" &amp; LT9))</f>
        <v>0</v>
      </c>
      <c r="LU8" s="221">
        <f ca="1">IF(INDIRECT("'User Inputs'!" &amp; LU9)="",INDIRECT("'Country Data'!"&amp;LU$3&amp;MATCH('Country Model'!$A$1,'Country Data'!$A$1:$A$60,FALSE)),INDIRECT("'User Inputs'!" &amp; LU9))</f>
        <v>0</v>
      </c>
      <c r="LV8" s="221">
        <f ca="1">IF(INDIRECT("'User Inputs'!" &amp; LV9)="",INDIRECT("'Country Data'!"&amp;LV$3&amp;MATCH('Country Model'!$A$1,'Country Data'!$A$1:$A$60,FALSE)),INDIRECT("'User Inputs'!" &amp; LV9))</f>
        <v>0.85</v>
      </c>
      <c r="LW8" s="221">
        <f ca="1">IF(INDIRECT("'User Inputs'!" &amp; LW9)="",INDIRECT("'Country Data'!"&amp;LW$3&amp;MATCH('Country Model'!$A$1,'Country Data'!$A$1:$A$60,FALSE)),INDIRECT("'User Inputs'!" &amp; LW9))</f>
        <v>0</v>
      </c>
      <c r="LX8" s="221">
        <f ca="1">IF(INDIRECT("'User Inputs'!" &amp; LX9)="",INDIRECT("'Country Data'!"&amp;LX$3&amp;MATCH('Country Model'!$A$1,'Country Data'!$A$1:$A$60,FALSE)),INDIRECT("'User Inputs'!" &amp; LX9))</f>
        <v>0</v>
      </c>
      <c r="LY8" s="221">
        <f ca="1">IF(INDIRECT("'User Inputs'!" &amp; LY9)="",INDIRECT("'Country Data'!"&amp;LY$3&amp;MATCH('Country Model'!$A$1,'Country Data'!$A$1:$A$60,FALSE)),INDIRECT("'User Inputs'!" &amp; LY9))</f>
        <v>0.85</v>
      </c>
      <c r="LZ8" s="221">
        <f ca="1">IF(INDIRECT("'User Inputs'!" &amp; LZ9)="",INDIRECT("'Country Data'!"&amp;LZ$3&amp;MATCH('Country Model'!$A$1,'Country Data'!$A$1:$A$60,FALSE)),INDIRECT("'User Inputs'!" &amp; LZ9))</f>
        <v>0</v>
      </c>
      <c r="MA8" s="221">
        <f ca="1">IF(INDIRECT("'User Inputs'!" &amp; MA9)="",INDIRECT("'Country Data'!"&amp;MA$3&amp;MATCH('Country Model'!$A$1,'Country Data'!$A$1:$A$60,FALSE)),INDIRECT("'User Inputs'!" &amp; MA9))</f>
        <v>0</v>
      </c>
      <c r="MB8" s="221">
        <f ca="1">IF(INDIRECT("'User Inputs'!" &amp; MB9)="",INDIRECT("'Country Data'!"&amp;MB$3&amp;MATCH('Country Model'!$A$1,'Country Data'!$A$1:$A$60,FALSE)),INDIRECT("'User Inputs'!" &amp; MB9))</f>
        <v>0.85</v>
      </c>
      <c r="MC8" s="221">
        <f ca="1">IF(INDIRECT("'User Inputs'!" &amp; MC9)="",INDIRECT("'Country Data'!"&amp;MC$3&amp;MATCH('Country Model'!$A$1,'Country Data'!$A$1:$A$60,FALSE)),INDIRECT("'User Inputs'!" &amp; MC9))</f>
        <v>0</v>
      </c>
      <c r="MD8" s="221">
        <f ca="1">IF(INDIRECT("'User Inputs'!" &amp; MD9)="",INDIRECT("'Country Data'!"&amp;MD$3&amp;MATCH('Country Model'!$A$1,'Country Data'!$A$1:$A$60,FALSE)),INDIRECT("'User Inputs'!" &amp; MD9))</f>
        <v>0</v>
      </c>
      <c r="ME8" s="221">
        <f ca="1">IF(INDIRECT("'User Inputs'!" &amp; ME9)="",INDIRECT("'Country Data'!"&amp;ME$3&amp;MATCH('Country Model'!$A$1,'Country Data'!$A$1:$A$60,FALSE)),INDIRECT("'User Inputs'!" &amp; ME9))</f>
        <v>0.85</v>
      </c>
      <c r="MF8" s="221">
        <f ca="1">IF(INDIRECT("'User Inputs'!" &amp; MF9)="",INDIRECT("'Country Data'!"&amp;MF$3&amp;MATCH('Country Model'!$A$1,'Country Data'!$A$1:$A$60,FALSE)),INDIRECT("'User Inputs'!" &amp; MF9))</f>
        <v>0</v>
      </c>
      <c r="MG8" s="221">
        <f ca="1">IF(INDIRECT("'User Inputs'!" &amp; MG9)="",INDIRECT("'Country Data'!"&amp;MG$3&amp;MATCH('Country Model'!$A$1,'Country Data'!$A$1:$A$60,FALSE)),INDIRECT("'User Inputs'!" &amp; MG9))</f>
        <v>0</v>
      </c>
      <c r="MH8" s="221">
        <f ca="1">IF(INDIRECT("'User Inputs'!" &amp; MH9)="",INDIRECT("'Country Data'!"&amp;MH$3&amp;MATCH('Country Model'!$A$1,'Country Data'!$A$1:$A$60,FALSE)),INDIRECT("'User Inputs'!" &amp; MH9))</f>
        <v>0</v>
      </c>
      <c r="MI8" s="221">
        <f ca="1">IF(INDIRECT("'User Inputs'!" &amp; MI9)="",INDIRECT("'Country Data'!"&amp;MI$3&amp;MATCH('Country Model'!$A$1,'Country Data'!$A$1:$A$60,FALSE)),INDIRECT("'User Inputs'!" &amp; MI9))</f>
        <v>0</v>
      </c>
      <c r="MJ8" s="221">
        <f ca="1">IF(INDIRECT("'User Inputs'!" &amp; MJ9)="",INDIRECT("'Country Data'!"&amp;MJ$3&amp;MATCH('Country Model'!$A$1,'Country Data'!$A$1:$A$60,FALSE)),INDIRECT("'User Inputs'!" &amp; MJ9))</f>
        <v>0.85</v>
      </c>
      <c r="MK8" s="221">
        <f ca="1">IF(INDIRECT("'User Inputs'!" &amp; MK9)="",INDIRECT("'Country Data'!"&amp;MK$3&amp;MATCH('Country Model'!$A$1,'Country Data'!$A$1:$A$60,FALSE)),INDIRECT("'User Inputs'!" &amp; MK9))</f>
        <v>0</v>
      </c>
      <c r="ML8" s="221">
        <f ca="1">IF(INDIRECT("'User Inputs'!" &amp; ML9)="",INDIRECT("'Country Data'!"&amp;ML$3&amp;MATCH('Country Model'!$A$1,'Country Data'!$A$1:$A$60,FALSE)),INDIRECT("'User Inputs'!" &amp; ML9))</f>
        <v>0</v>
      </c>
      <c r="MM8" s="221">
        <f ca="1">IF(INDIRECT("'User Inputs'!" &amp; MM9)="",INDIRECT("'Country Data'!"&amp;MM$3&amp;MATCH('Country Model'!$A$1,'Country Data'!$A$1:$A$60,FALSE)),INDIRECT("'User Inputs'!" &amp; MM9))</f>
        <v>0.85</v>
      </c>
      <c r="MN8" s="221">
        <f ca="1">IF(INDIRECT("'User Inputs'!" &amp; MN9)="",INDIRECT("'Country Data'!"&amp;MN$3&amp;MATCH('Country Model'!$A$1,'Country Data'!$A$1:$A$60,FALSE)),INDIRECT("'User Inputs'!" &amp; MN9))</f>
        <v>0</v>
      </c>
      <c r="MO8" s="221">
        <f ca="1">IF(INDIRECT("'User Inputs'!" &amp; MO9)="",INDIRECT("'Country Data'!"&amp;MO$3&amp;MATCH('Country Model'!$A$1,'Country Data'!$A$1:$A$60,FALSE)),INDIRECT("'User Inputs'!" &amp; MO9))</f>
        <v>0</v>
      </c>
      <c r="MP8" s="221">
        <f ca="1">IF(INDIRECT("'User Inputs'!" &amp; MP9)="",INDIRECT("'Country Data'!"&amp;MP$3&amp;MATCH('Country Model'!$A$1,'Country Data'!$A$1:$A$60,FALSE)),INDIRECT("'User Inputs'!" &amp; MP9))</f>
        <v>0.85</v>
      </c>
      <c r="MQ8" s="221">
        <f ca="1">IF(INDIRECT("'User Inputs'!" &amp; MQ9)="",INDIRECT("'Country Data'!"&amp;MQ$3&amp;MATCH('Country Model'!$A$1,'Country Data'!$A$1:$A$60,FALSE)),INDIRECT("'User Inputs'!" &amp; MQ9))</f>
        <v>0</v>
      </c>
      <c r="MR8" s="221">
        <f ca="1">IF(INDIRECT("'User Inputs'!" &amp; MR9)="",INDIRECT("'Country Data'!"&amp;MR$3&amp;MATCH('Country Model'!$A$1,'Country Data'!$A$1:$A$60,FALSE)),INDIRECT("'User Inputs'!" &amp; MR9))</f>
        <v>0</v>
      </c>
      <c r="MS8" s="221">
        <f ca="1">IF(INDIRECT("'User Inputs'!" &amp; MS9)="",INDIRECT("'Country Data'!"&amp;MS$3&amp;MATCH('Country Model'!$A$1,'Country Data'!$A$1:$A$60,FALSE)),INDIRECT("'User Inputs'!" &amp; MS9))</f>
        <v>0.85</v>
      </c>
      <c r="MT8" s="221">
        <f ca="1">IF(INDIRECT("'User Inputs'!" &amp; MT9)="",INDIRECT("'Country Data'!"&amp;MT$3&amp;MATCH('Country Model'!$A$1,'Country Data'!$A$1:$A$60,FALSE)),INDIRECT("'User Inputs'!" &amp; MT9))</f>
        <v>0</v>
      </c>
      <c r="MU8" s="221">
        <f ca="1">IF(INDIRECT("'User Inputs'!" &amp; MU9)="",INDIRECT("'Country Data'!"&amp;MU$3&amp;MATCH('Country Model'!$A$1,'Country Data'!$A$1:$A$60,FALSE)),INDIRECT("'User Inputs'!" &amp; MU9))</f>
        <v>0</v>
      </c>
      <c r="MV8" s="221">
        <f ca="1">IF(INDIRECT("'User Inputs'!" &amp; MV9)="",INDIRECT("'Country Data'!"&amp;MV$3&amp;MATCH('Country Model'!$A$1,'Country Data'!$A$1:$A$60,FALSE)),INDIRECT("'User Inputs'!" &amp; MV9))</f>
        <v>0.85</v>
      </c>
      <c r="MW8" s="221">
        <f ca="1">IF(INDIRECT("'User Inputs'!" &amp; MW9)="",INDIRECT("'Country Data'!"&amp;MW$3&amp;MATCH('Country Model'!$A$1,'Country Data'!$A$1:$A$60,FALSE)),INDIRECT("'User Inputs'!" &amp; MW9))</f>
        <v>0</v>
      </c>
      <c r="MX8" s="221">
        <f ca="1">IF(INDIRECT("'User Inputs'!" &amp; MX9)="",INDIRECT("'Country Data'!"&amp;MX$3&amp;MATCH('Country Model'!$A$1,'Country Data'!$A$1:$A$60,FALSE)),INDIRECT("'User Inputs'!" &amp; MX9))</f>
        <v>0</v>
      </c>
      <c r="MY8" s="221">
        <f ca="1">IF(INDIRECT("'User Inputs'!" &amp; MY9)="",INDIRECT("'Country Data'!"&amp;MY$3&amp;MATCH('Country Model'!$A$1,'Country Data'!$A$1:$A$60,FALSE)),INDIRECT("'User Inputs'!" &amp; MY9))</f>
        <v>0.85</v>
      </c>
      <c r="MZ8" s="221">
        <f ca="1">IF(INDIRECT("'User Inputs'!" &amp; MZ9)="",INDIRECT("'Country Data'!"&amp;MZ$3&amp;MATCH('Country Model'!$A$1,'Country Data'!$A$1:$A$60,FALSE)),INDIRECT("'User Inputs'!" &amp; MZ9))</f>
        <v>0</v>
      </c>
      <c r="NA8" s="221">
        <f ca="1">IF(INDIRECT("'User Inputs'!" &amp; NA9)="",INDIRECT("'Country Data'!"&amp;NA$3&amp;MATCH('Country Model'!$A$1,'Country Data'!$A$1:$A$60,FALSE)),INDIRECT("'User Inputs'!" &amp; NA9))</f>
        <v>0</v>
      </c>
      <c r="NB8" s="221">
        <f ca="1">IF(INDIRECT("'User Inputs'!" &amp; NB9)="",INDIRECT("'Country Data'!"&amp;NB$3&amp;MATCH('Country Model'!$A$1,'Country Data'!$A$1:$A$60,FALSE)),INDIRECT("'User Inputs'!" &amp; NB9))</f>
        <v>0.85</v>
      </c>
      <c r="NC8" s="221">
        <f ca="1">IF(INDIRECT("'User Inputs'!" &amp; NC9)="",INDIRECT("'Country Data'!"&amp;NC$3&amp;MATCH('Country Model'!$A$1,'Country Data'!$A$1:$A$60,FALSE)),INDIRECT("'User Inputs'!" &amp; NC9))</f>
        <v>0</v>
      </c>
      <c r="ND8" s="221">
        <f ca="1">IF(INDIRECT("'User Inputs'!" &amp; ND9)="",INDIRECT("'Country Data'!"&amp;ND$3&amp;MATCH('Country Model'!$A$1,'Country Data'!$A$1:$A$60,FALSE)),INDIRECT("'User Inputs'!" &amp; ND9))</f>
        <v>0</v>
      </c>
      <c r="NE8" s="221">
        <f ca="1">IF(INDIRECT("'User Inputs'!" &amp; NE9)="",INDIRECT("'Country Data'!"&amp;NE$3&amp;MATCH('Country Model'!$A$1,'Country Data'!$A$1:$A$60,FALSE)),INDIRECT("'User Inputs'!" &amp; NE9))</f>
        <v>0.85</v>
      </c>
      <c r="NF8" s="221">
        <f ca="1">IF(INDIRECT("'User Inputs'!" &amp; NF9)="",INDIRECT("'Country Data'!"&amp;NF$3&amp;MATCH('Country Model'!$A$1,'Country Data'!$A$1:$A$60,FALSE)),INDIRECT("'User Inputs'!" &amp; NF9))</f>
        <v>0</v>
      </c>
      <c r="NG8" s="232">
        <f ca="1">IF(INDIRECT("'User Inputs'!" &amp; NG9)="",INDIRECT("'Country Data'!"&amp;NG$3&amp;MATCH('Country Model'!$A$1,'Country Data'!$A$1:$A$60,FALSE)),INDIRECT("'User Inputs'!" &amp; NG9))</f>
        <v>0</v>
      </c>
      <c r="NH8" s="232">
        <f ca="1">IF(INDIRECT("'User Inputs'!" &amp; NH9)="",INDIRECT("'Country Data'!"&amp;NH$3&amp;MATCH('Country Model'!$A$1,'Country Data'!$A$1:$A$60,FALSE)),INDIRECT("'User Inputs'!" &amp; NH9))</f>
        <v>0</v>
      </c>
      <c r="NI8" s="232">
        <f ca="1">IF(INDIRECT("'User Inputs'!" &amp; NI9)="",INDIRECT("'Country Data'!"&amp;NI$3&amp;MATCH('Country Model'!$A$1,'Country Data'!$A$1:$A$60,FALSE)),INDIRECT("'User Inputs'!" &amp; NI9))</f>
        <v>0</v>
      </c>
      <c r="NJ8" s="232">
        <f ca="1">IF(INDIRECT("'User Inputs'!" &amp; NJ9)="",INDIRECT("'Country Data'!"&amp;NJ$3&amp;MATCH('Country Model'!$A$1,'Country Data'!$A$1:$A$60,FALSE)),INDIRECT("'User Inputs'!" &amp; NJ9))</f>
        <v>19092.536373664974</v>
      </c>
      <c r="NK8" s="232">
        <f ca="1">IF(INDIRECT("'User Inputs'!" &amp; NK9)="",INDIRECT("'Country Data'!"&amp;NK$3&amp;MATCH('Country Model'!$A$1,'Country Data'!$A$1:$A$60,FALSE)),INDIRECT("'User Inputs'!" &amp; NK9))</f>
        <v>19092.536373664974</v>
      </c>
      <c r="NL8" s="232">
        <f ca="1">IF(INDIRECT("'User Inputs'!" &amp; NL9)="",INDIRECT("'Country Data'!"&amp;NL$3&amp;MATCH('Country Model'!$A$1,'Country Data'!$A$1:$A$60,FALSE)),INDIRECT("'User Inputs'!" &amp; NL9))</f>
        <v>19092.536373664974</v>
      </c>
      <c r="NM8" s="232">
        <f ca="1">IF(INDIRECT("'User Inputs'!" &amp; NM9)="",INDIRECT("'Country Data'!"&amp;NM$3&amp;MATCH('Country Model'!$A$1,'Country Data'!$A$1:$A$60,FALSE)),INDIRECT("'User Inputs'!" &amp; NM9))</f>
        <v>19092.536373664974</v>
      </c>
      <c r="NN8" s="232">
        <f ca="1">IF(INDIRECT("'User Inputs'!" &amp; NN9)="",INDIRECT("'Country Data'!"&amp;NN$3&amp;MATCH('Country Model'!$A$1,'Country Data'!$A$1:$A$60,FALSE)),INDIRECT("'User Inputs'!" &amp; NN9))</f>
        <v>19092.536373664974</v>
      </c>
      <c r="NO8" s="232">
        <f ca="1">IF(INDIRECT("'User Inputs'!" &amp; NO9)="",INDIRECT("'Country Data'!"&amp;NO$3&amp;MATCH('Country Model'!$A$1,'Country Data'!$A$1:$A$60,FALSE)),INDIRECT("'User Inputs'!" &amp; NO9))</f>
        <v>19092.536373664974</v>
      </c>
      <c r="NP8" s="232">
        <f ca="1">IF(INDIRECT("'User Inputs'!" &amp; NP9)="",INDIRECT("'Country Data'!"&amp;NP$3&amp;MATCH('Country Model'!$A$1,'Country Data'!$A$1:$A$60,FALSE)),INDIRECT("'User Inputs'!" &amp; NP9))</f>
        <v>19092.536373664974</v>
      </c>
      <c r="NQ8" s="232">
        <f ca="1">IF(INDIRECT("'User Inputs'!" &amp; NQ9)="",INDIRECT("'Country Data'!"&amp;NQ$3&amp;MATCH('Country Model'!$A$1,'Country Data'!$A$1:$A$60,FALSE)),INDIRECT("'User Inputs'!" &amp; NQ9))</f>
        <v>13564.24468320451</v>
      </c>
      <c r="NR8" s="232">
        <f ca="1">IF(INDIRECT("'User Inputs'!" &amp; NR9)="",INDIRECT("'Country Data'!"&amp;NR$3&amp;MATCH('Country Model'!$A$1,'Country Data'!$A$1:$A$60,FALSE)),INDIRECT("'User Inputs'!" &amp; NR9))</f>
        <v>14136.765385021747</v>
      </c>
      <c r="NS8" s="232">
        <f ca="1">IF(INDIRECT("'User Inputs'!" &amp; NS9)="",INDIRECT("'Country Data'!"&amp;NS$3&amp;MATCH('Country Model'!$A$1,'Country Data'!$A$1:$A$60,FALSE)),INDIRECT("'User Inputs'!" &amp; NS9))</f>
        <v>14733.45108545589</v>
      </c>
      <c r="NT8" s="232">
        <f ca="1">IF(INDIRECT("'User Inputs'!" &amp; NT9)="",INDIRECT("'Country Data'!"&amp;NT$3&amp;MATCH('Country Model'!$A$1,'Country Data'!$A$1:$A$60,FALSE)),INDIRECT("'User Inputs'!" &amp; NT9))</f>
        <v>15355.321742660948</v>
      </c>
      <c r="NU8" s="232">
        <f ca="1">IF(INDIRECT("'User Inputs'!" &amp; NU9)="",INDIRECT("'Country Data'!"&amp;NU$3&amp;MATCH('Country Model'!$A$1,'Country Data'!$A$1:$A$60,FALSE)),INDIRECT("'User Inputs'!" &amp; NU9))</f>
        <v>16003.4403652646</v>
      </c>
      <c r="NV8" s="232">
        <f ca="1">IF(INDIRECT("'User Inputs'!" &amp; NV9)="",INDIRECT("'Country Data'!"&amp;NV$3&amp;MATCH('Country Model'!$A$1,'Country Data'!$A$1:$A$60,FALSE)),INDIRECT("'User Inputs'!" &amp; NV9))</f>
        <v>16678.914829445886</v>
      </c>
      <c r="NW8" s="232">
        <f ca="1">IF(INDIRECT("'User Inputs'!" &amp; NW9)="",INDIRECT("'Country Data'!"&amp;NW$3&amp;MATCH('Country Model'!$A$1,'Country Data'!$A$1:$A$60,FALSE)),INDIRECT("'User Inputs'!" &amp; NW9))</f>
        <v>17382.899772708362</v>
      </c>
      <c r="NX8" s="232">
        <f ca="1">IF(INDIRECT("'User Inputs'!" &amp; NX9)="",INDIRECT("'Country Data'!"&amp;NX$3&amp;MATCH('Country Model'!$A$1,'Country Data'!$A$1:$A$60,FALSE)),INDIRECT("'User Inputs'!" &amp; NX9))</f>
        <v>18116.59856758581</v>
      </c>
      <c r="NY8" s="232">
        <f ca="1">IF(INDIRECT("'User Inputs'!" &amp; NY9)="",INDIRECT("'Country Data'!"&amp;NY$3&amp;MATCH('Country Model'!$A$1,'Country Data'!$A$1:$A$60,FALSE)),INDIRECT("'User Inputs'!" &amp; NY9))</f>
        <v>18881.265378654003</v>
      </c>
      <c r="NZ8" s="232">
        <f ca="1">IF(INDIRECT("'User Inputs'!" &amp; NZ9)="",INDIRECT("'Country Data'!"&amp;NZ$3&amp;MATCH('Country Model'!$A$1,'Country Data'!$A$1:$A$60,FALSE)),INDIRECT("'User Inputs'!" &amp; NZ9))</f>
        <v>19678.207306365599</v>
      </c>
      <c r="OA8" s="232">
        <f ca="1">IF(INDIRECT("'User Inputs'!" &amp; OA9)="",INDIRECT("'Country Data'!"&amp;OA$3&amp;MATCH('Country Model'!$A$1,'Country Data'!$A$1:$A$60,FALSE)),INDIRECT("'User Inputs'!" &amp; OA9))</f>
        <v>20508.786621371226</v>
      </c>
      <c r="OB8" s="232">
        <f ca="1">IF(INDIRECT("'User Inputs'!" &amp; OB9)="",INDIRECT("'Country Data'!"&amp;OB$3&amp;MATCH('Country Model'!$A$1,'Country Data'!$A$1:$A$60,FALSE)),INDIRECT("'User Inputs'!" &amp; OB9))</f>
        <v>21374.423093148042</v>
      </c>
      <c r="OC8" s="232">
        <f ca="1">IF(INDIRECT("'User Inputs'!" &amp; OC9)="",INDIRECT("'Country Data'!"&amp;OC$3&amp;MATCH('Country Model'!$A$1,'Country Data'!$A$1:$A$60,FALSE)),INDIRECT("'User Inputs'!" &amp; OC9))</f>
        <v>22276.596416914486</v>
      </c>
      <c r="OD8" s="232">
        <f ca="1">IF(INDIRECT("'User Inputs'!" &amp; OD9)="",INDIRECT("'Country Data'!"&amp;OD$3&amp;MATCH('Country Model'!$A$1,'Country Data'!$A$1:$A$60,FALSE)),INDIRECT("'User Inputs'!" &amp; OD9))</f>
        <v>23216.84874298051</v>
      </c>
      <c r="OE8" s="232">
        <f ca="1">IF(INDIRECT("'User Inputs'!" &amp; OE9)="",INDIRECT("'Country Data'!"&amp;OE$3&amp;MATCH('Country Model'!$A$1,'Country Data'!$A$1:$A$60,FALSE)),INDIRECT("'User Inputs'!" &amp; OE9))</f>
        <v>24196.787312857108</v>
      </c>
      <c r="OF8" s="232">
        <f ca="1">IF(INDIRECT("'User Inputs'!" &amp; OF9)="",INDIRECT("'Country Data'!"&amp;OF$3&amp;MATCH('Country Model'!$A$1,'Country Data'!$A$1:$A$60,FALSE)),INDIRECT("'User Inputs'!" &amp; OF9))</f>
        <v>25218.087206630851</v>
      </c>
      <c r="OG8" s="232">
        <f ca="1">IF(INDIRECT("'User Inputs'!" &amp; OG9)="",INDIRECT("'Country Data'!"&amp;OG$3&amp;MATCH('Country Model'!$A$1,'Country Data'!$A$1:$A$60,FALSE)),INDIRECT("'User Inputs'!" &amp; OG9))</f>
        <v>0</v>
      </c>
      <c r="OH8" s="232">
        <f ca="1">IF(INDIRECT("'User Inputs'!" &amp; OH9)="",INDIRECT("'Country Data'!"&amp;OH$3&amp;MATCH('Country Model'!$A$1,'Country Data'!$A$1:$A$60,FALSE)),INDIRECT("'User Inputs'!" &amp; OH9))</f>
        <v>0</v>
      </c>
      <c r="OI8" s="232">
        <f ca="1">IF(INDIRECT("'User Inputs'!" &amp; OI9)="",INDIRECT("'Country Data'!"&amp;OI$3&amp;MATCH('Country Model'!$A$1,'Country Data'!$A$1:$A$60,FALSE)),INDIRECT("'User Inputs'!" &amp; OI9))</f>
        <v>0</v>
      </c>
      <c r="OJ8" s="232">
        <f ca="1">IF(INDIRECT("'User Inputs'!" &amp; OJ9)="",INDIRECT("'Country Data'!"&amp;OJ$3&amp;MATCH('Country Model'!$A$1,'Country Data'!$A$1:$A$60,FALSE)),INDIRECT("'User Inputs'!" &amp; OJ9))</f>
        <v>28169.027418556005</v>
      </c>
      <c r="OK8" s="232">
        <f ca="1">IF(INDIRECT("'User Inputs'!" &amp; OK9)="",INDIRECT("'Country Data'!"&amp;OK$3&amp;MATCH('Country Model'!$A$1,'Country Data'!$A$1:$A$60,FALSE)),INDIRECT("'User Inputs'!" &amp; OK9))</f>
        <v>28169.027418556005</v>
      </c>
      <c r="OL8" s="232">
        <f ca="1">IF(INDIRECT("'User Inputs'!" &amp; OL9)="",INDIRECT("'Country Data'!"&amp;OL$3&amp;MATCH('Country Model'!$A$1,'Country Data'!$A$1:$A$60,FALSE)),INDIRECT("'User Inputs'!" &amp; OL9))</f>
        <v>28169.027418556005</v>
      </c>
      <c r="OM8" s="232">
        <f ca="1">IF(INDIRECT("'User Inputs'!" &amp; OM9)="",INDIRECT("'Country Data'!"&amp;OM$3&amp;MATCH('Country Model'!$A$1,'Country Data'!$A$1:$A$60,FALSE)),INDIRECT("'User Inputs'!" &amp; OM9))</f>
        <v>28169.027418556005</v>
      </c>
      <c r="ON8" s="232">
        <f ca="1">IF(INDIRECT("'User Inputs'!" &amp; ON9)="",INDIRECT("'Country Data'!"&amp;ON$3&amp;MATCH('Country Model'!$A$1,'Country Data'!$A$1:$A$60,FALSE)),INDIRECT("'User Inputs'!" &amp; ON9))</f>
        <v>28169.027418556005</v>
      </c>
      <c r="OO8" s="232">
        <f ca="1">IF(INDIRECT("'User Inputs'!" &amp; OO9)="",INDIRECT("'Country Data'!"&amp;OO$3&amp;MATCH('Country Model'!$A$1,'Country Data'!$A$1:$A$60,FALSE)),INDIRECT("'User Inputs'!" &amp; OO9))</f>
        <v>28169.027418556005</v>
      </c>
      <c r="OP8" s="232">
        <f ca="1">IF(INDIRECT("'User Inputs'!" &amp; OP9)="",INDIRECT("'Country Data'!"&amp;OP$3&amp;MATCH('Country Model'!$A$1,'Country Data'!$A$1:$A$60,FALSE)),INDIRECT("'User Inputs'!" &amp; OP9))</f>
        <v>28169.027418556005</v>
      </c>
      <c r="OQ8" s="232">
        <f ca="1">IF(INDIRECT("'User Inputs'!" &amp; OQ9)="",INDIRECT("'Country Data'!"&amp;OQ$3&amp;MATCH('Country Model'!$A$1,'Country Data'!$A$1:$A$60,FALSE)),INDIRECT("'User Inputs'!" &amp; OQ9))</f>
        <v>6994.4655383683275</v>
      </c>
      <c r="OR8" s="232">
        <f ca="1">IF(INDIRECT("'User Inputs'!" &amp; OR9)="",INDIRECT("'Country Data'!"&amp;OR$3&amp;MATCH('Country Model'!$A$1,'Country Data'!$A$1:$A$60,FALSE)),INDIRECT("'User Inputs'!" &amp; OR9))</f>
        <v>7159.6916831947165</v>
      </c>
      <c r="OS8" s="232">
        <f ca="1">IF(INDIRECT("'User Inputs'!" &amp; OS9)="",INDIRECT("'Country Data'!"&amp;OS$3&amp;MATCH('Country Model'!$A$1,'Country Data'!$A$1:$A$60,FALSE)),INDIRECT("'User Inputs'!" &amp; OS9))</f>
        <v>7328.8208680438693</v>
      </c>
      <c r="OT8" s="232">
        <f ca="1">IF(INDIRECT("'User Inputs'!" &amp; OT9)="",INDIRECT("'Country Data'!"&amp;OT$3&amp;MATCH('Country Model'!$A$1,'Country Data'!$A$1:$A$60,FALSE)),INDIRECT("'User Inputs'!" &amp; OT9))</f>
        <v>7501.9452921342454</v>
      </c>
      <c r="OU8" s="232">
        <f ca="1">IF(INDIRECT("'User Inputs'!" &amp; OU9)="",INDIRECT("'Country Data'!"&amp;OU$3&amp;MATCH('Country Model'!$A$1,'Country Data'!$A$1:$A$60,FALSE)),INDIRECT("'User Inputs'!" &amp; OU9))</f>
        <v>7679.1593326521688</v>
      </c>
      <c r="OV8" s="232">
        <f ca="1">IF(INDIRECT("'User Inputs'!" &amp; OV9)="",INDIRECT("'Country Data'!"&amp;OV$3&amp;MATCH('Country Model'!$A$1,'Country Data'!$A$1:$A$60,FALSE)),INDIRECT("'User Inputs'!" &amp; OV9))</f>
        <v>7860.5595962007646</v>
      </c>
      <c r="OW8" s="232">
        <f ca="1">IF(INDIRECT("'User Inputs'!" &amp; OW9)="",INDIRECT("'Country Data'!"&amp;OW$3&amp;MATCH('Country Model'!$A$1,'Country Data'!$A$1:$A$60,FALSE)),INDIRECT("'User Inputs'!" &amp; OW9))</f>
        <v>8046.244971464097</v>
      </c>
      <c r="OX8" s="232">
        <f ca="1">IF(INDIRECT("'User Inputs'!" &amp; OX9)="",INDIRECT("'Country Data'!"&amp;OX$3&amp;MATCH('Country Model'!$A$1,'Country Data'!$A$1:$A$60,FALSE)),INDIRECT("'User Inputs'!" &amp; OX9))</f>
        <v>8236.3166831153794</v>
      </c>
      <c r="OY8" s="232">
        <f ca="1">IF(INDIRECT("'User Inputs'!" &amp; OY9)="",INDIRECT("'Country Data'!"&amp;OY$3&amp;MATCH('Country Model'!$A$1,'Country Data'!$A$1:$A$60,FALSE)),INDIRECT("'User Inputs'!" &amp; OY9))</f>
        <v>8430.8783469988266</v>
      </c>
      <c r="OZ8" s="232">
        <f ca="1">IF(INDIRECT("'User Inputs'!" &amp; OZ9)="",INDIRECT("'Country Data'!"&amp;OZ$3&amp;MATCH('Country Model'!$A$1,'Country Data'!$A$1:$A$60,FALSE)),INDIRECT("'User Inputs'!" &amp; OZ9))</f>
        <v>8630.0360266147181</v>
      </c>
      <c r="PA8" s="232">
        <f ca="1">IF(INDIRECT("'User Inputs'!" &amp; PA9)="",INDIRECT("'Country Data'!"&amp;PA$3&amp;MATCH('Country Model'!$A$1,'Country Data'!$A$1:$A$60,FALSE)),INDIRECT("'User Inputs'!" &amp; PA9))</f>
        <v>8833.898290939047</v>
      </c>
      <c r="PB8" s="232">
        <f ca="1">IF(INDIRECT("'User Inputs'!" &amp; PB9)="",INDIRECT("'Country Data'!"&amp;PB$3&amp;MATCH('Country Model'!$A$1,'Country Data'!$A$1:$A$60,FALSE)),INDIRECT("'User Inputs'!" &amp; PB9))</f>
        <v>9042.5762736088363</v>
      </c>
      <c r="PC8" s="232">
        <f ca="1">IF(INDIRECT("'User Inputs'!" &amp; PC9)="",INDIRECT("'Country Data'!"&amp;PC$3&amp;MATCH('Country Model'!$A$1,'Country Data'!$A$1:$A$60,FALSE)),INDIRECT("'User Inputs'!" &amp; PC9))</f>
        <v>9256.1837335057207</v>
      </c>
      <c r="PD8" s="232">
        <f ca="1">IF(INDIRECT("'User Inputs'!" &amp; PD9)="",INDIRECT("'Country Data'!"&amp;PD$3&amp;MATCH('Country Model'!$A$1,'Country Data'!$A$1:$A$60,FALSE)),INDIRECT("'User Inputs'!" &amp; PD9))</f>
        <v>9474.8371167702717</v>
      </c>
      <c r="PE8" s="232">
        <f ca="1">IF(INDIRECT("'User Inputs'!" &amp; PE9)="",INDIRECT("'Country Data'!"&amp;PE$3&amp;MATCH('Country Model'!$A$1,'Country Data'!$A$1:$A$60,FALSE)),INDIRECT("'User Inputs'!" &amp; PE9))</f>
        <v>9698.655620281992</v>
      </c>
      <c r="PF8" s="232">
        <f ca="1">IF(INDIRECT("'User Inputs'!" &amp; PF9)="",INDIRECT("'Country Data'!"&amp;PF$3&amp;MATCH('Country Model'!$A$1,'Country Data'!$A$1:$A$60,FALSE)),INDIRECT("'User Inputs'!" &amp; PF9))</f>
        <v>9927.761256637983</v>
      </c>
      <c r="PG8" s="232">
        <f ca="1">IF(INDIRECT("'User Inputs'!" &amp; PG9)="",INDIRECT("'Country Data'!"&amp;PG$3&amp;MATCH('Country Model'!$A$1,'Country Data'!$A$1:$A$60,FALSE)),INDIRECT("'User Inputs'!" &amp; PG9))</f>
        <v>0</v>
      </c>
      <c r="PH8" s="232">
        <f ca="1">IF(INDIRECT("'User Inputs'!" &amp; PH9)="",INDIRECT("'Country Data'!"&amp;PH$3&amp;MATCH('Country Model'!$A$1,'Country Data'!$A$1:$A$60,FALSE)),INDIRECT("'User Inputs'!" &amp; PH9))</f>
        <v>0</v>
      </c>
      <c r="PI8" s="232">
        <f ca="1">IF(INDIRECT("'User Inputs'!" &amp; PI9)="",INDIRECT("'Country Data'!"&amp;PI$3&amp;MATCH('Country Model'!$A$1,'Country Data'!$A$1:$A$60,FALSE)),INDIRECT("'User Inputs'!" &amp; PI9))</f>
        <v>0</v>
      </c>
      <c r="PJ8" s="232">
        <f ca="1">IF(INDIRECT("'User Inputs'!" &amp; PJ9)="",INDIRECT("'Country Data'!"&amp;PJ$3&amp;MATCH('Country Model'!$A$1,'Country Data'!$A$1:$A$60,FALSE)),INDIRECT("'User Inputs'!" &amp; PJ9))</f>
        <v>34292.193604914282</v>
      </c>
      <c r="PK8" s="232">
        <f ca="1">IF(INDIRECT("'User Inputs'!" &amp; PK9)="",INDIRECT("'Country Data'!"&amp;PK$3&amp;MATCH('Country Model'!$A$1,'Country Data'!$A$1:$A$60,FALSE)),INDIRECT("'User Inputs'!" &amp; PK9))</f>
        <v>34292.193604914282</v>
      </c>
      <c r="PL8" s="232">
        <f ca="1">IF(INDIRECT("'User Inputs'!" &amp; PL9)="",INDIRECT("'Country Data'!"&amp;PL$3&amp;MATCH('Country Model'!$A$1,'Country Data'!$A$1:$A$60,FALSE)),INDIRECT("'User Inputs'!" &amp; PL9))</f>
        <v>34292.193604914282</v>
      </c>
      <c r="PM8" s="232">
        <f ca="1">IF(INDIRECT("'User Inputs'!" &amp; PM9)="",INDIRECT("'Country Data'!"&amp;PM$3&amp;MATCH('Country Model'!$A$1,'Country Data'!$A$1:$A$60,FALSE)),INDIRECT("'User Inputs'!" &amp; PM9))</f>
        <v>34292.193604914282</v>
      </c>
      <c r="PN8" s="232">
        <f ca="1">IF(INDIRECT("'User Inputs'!" &amp; PN9)="",INDIRECT("'Country Data'!"&amp;PN$3&amp;MATCH('Country Model'!$A$1,'Country Data'!$A$1:$A$60,FALSE)),INDIRECT("'User Inputs'!" &amp; PN9))</f>
        <v>34292.193604914282</v>
      </c>
      <c r="PO8" s="232">
        <f ca="1">IF(INDIRECT("'User Inputs'!" &amp; PO9)="",INDIRECT("'Country Data'!"&amp;PO$3&amp;MATCH('Country Model'!$A$1,'Country Data'!$A$1:$A$60,FALSE)),INDIRECT("'User Inputs'!" &amp; PO9))</f>
        <v>34292.193604914282</v>
      </c>
      <c r="PP8" s="232">
        <f ca="1">IF(INDIRECT("'User Inputs'!" &amp; PP9)="",INDIRECT("'Country Data'!"&amp;PP$3&amp;MATCH('Country Model'!$A$1,'Country Data'!$A$1:$A$60,FALSE)),INDIRECT("'User Inputs'!" &amp; PP9))</f>
        <v>34292.193604914282</v>
      </c>
      <c r="PQ8" s="232">
        <f ca="1">IF(INDIRECT("'User Inputs'!" &amp; PQ9)="",INDIRECT("'Country Data'!"&amp;PQ$3&amp;MATCH('Country Model'!$A$1,'Country Data'!$A$1:$A$60,FALSE)),INDIRECT("'User Inputs'!" &amp; PQ9))</f>
        <v>13564.24468320451</v>
      </c>
      <c r="PR8" s="232">
        <f ca="1">IF(INDIRECT("'User Inputs'!" &amp; PR9)="",INDIRECT("'Country Data'!"&amp;PR$3&amp;MATCH('Country Model'!$A$1,'Country Data'!$A$1:$A$60,FALSE)),INDIRECT("'User Inputs'!" &amp; PR9))</f>
        <v>14136.765385021747</v>
      </c>
      <c r="PS8" s="232">
        <f ca="1">IF(INDIRECT("'User Inputs'!" &amp; PS9)="",INDIRECT("'Country Data'!"&amp;PS$3&amp;MATCH('Country Model'!$A$1,'Country Data'!$A$1:$A$60,FALSE)),INDIRECT("'User Inputs'!" &amp; PS9))</f>
        <v>14733.45108545589</v>
      </c>
      <c r="PT8" s="232">
        <f ca="1">IF(INDIRECT("'User Inputs'!" &amp; PT9)="",INDIRECT("'Country Data'!"&amp;PT$3&amp;MATCH('Country Model'!$A$1,'Country Data'!$A$1:$A$60,FALSE)),INDIRECT("'User Inputs'!" &amp; PT9))</f>
        <v>15355.321742660948</v>
      </c>
      <c r="PU8" s="232">
        <f ca="1">IF(INDIRECT("'User Inputs'!" &amp; PU9)="",INDIRECT("'Country Data'!"&amp;PU$3&amp;MATCH('Country Model'!$A$1,'Country Data'!$A$1:$A$60,FALSE)),INDIRECT("'User Inputs'!" &amp; PU9))</f>
        <v>16003.4403652646</v>
      </c>
      <c r="PV8" s="232">
        <f ca="1">IF(INDIRECT("'User Inputs'!" &amp; PV9)="",INDIRECT("'Country Data'!"&amp;PV$3&amp;MATCH('Country Model'!$A$1,'Country Data'!$A$1:$A$60,FALSE)),INDIRECT("'User Inputs'!" &amp; PV9))</f>
        <v>16678.914829445886</v>
      </c>
      <c r="PW8" s="232">
        <f ca="1">IF(INDIRECT("'User Inputs'!" &amp; PW9)="",INDIRECT("'Country Data'!"&amp;PW$3&amp;MATCH('Country Model'!$A$1,'Country Data'!$A$1:$A$60,FALSE)),INDIRECT("'User Inputs'!" &amp; PW9))</f>
        <v>17382.899772708362</v>
      </c>
      <c r="PX8" s="232">
        <f ca="1">IF(INDIRECT("'User Inputs'!" &amp; PX9)="",INDIRECT("'Country Data'!"&amp;PX$3&amp;MATCH('Country Model'!$A$1,'Country Data'!$A$1:$A$60,FALSE)),INDIRECT("'User Inputs'!" &amp; PX9))</f>
        <v>18116.59856758581</v>
      </c>
      <c r="PY8" s="232">
        <f ca="1">IF(INDIRECT("'User Inputs'!" &amp; PY9)="",INDIRECT("'Country Data'!"&amp;PY$3&amp;MATCH('Country Model'!$A$1,'Country Data'!$A$1:$A$60,FALSE)),INDIRECT("'User Inputs'!" &amp; PY9))</f>
        <v>18881.265378654003</v>
      </c>
      <c r="PZ8" s="232">
        <f ca="1">IF(INDIRECT("'User Inputs'!" &amp; PZ9)="",INDIRECT("'Country Data'!"&amp;PZ$3&amp;MATCH('Country Model'!$A$1,'Country Data'!$A$1:$A$60,FALSE)),INDIRECT("'User Inputs'!" &amp; PZ9))</f>
        <v>19678.207306365599</v>
      </c>
      <c r="QA8" s="232">
        <f ca="1">IF(INDIRECT("'User Inputs'!" &amp; QA9)="",INDIRECT("'Country Data'!"&amp;QA$3&amp;MATCH('Country Model'!$A$1,'Country Data'!$A$1:$A$60,FALSE)),INDIRECT("'User Inputs'!" &amp; QA9))</f>
        <v>20508.786621371226</v>
      </c>
      <c r="QB8" s="232">
        <f ca="1">IF(INDIRECT("'User Inputs'!" &amp; QB9)="",INDIRECT("'Country Data'!"&amp;QB$3&amp;MATCH('Country Model'!$A$1,'Country Data'!$A$1:$A$60,FALSE)),INDIRECT("'User Inputs'!" &amp; QB9))</f>
        <v>21374.423093148042</v>
      </c>
      <c r="QC8" s="232">
        <f ca="1">IF(INDIRECT("'User Inputs'!" &amp; QC9)="",INDIRECT("'Country Data'!"&amp;QC$3&amp;MATCH('Country Model'!$A$1,'Country Data'!$A$1:$A$60,FALSE)),INDIRECT("'User Inputs'!" &amp; QC9))</f>
        <v>22276.596416914486</v>
      </c>
      <c r="QD8" s="232">
        <f ca="1">IF(INDIRECT("'User Inputs'!" &amp; QD9)="",INDIRECT("'Country Data'!"&amp;QD$3&amp;MATCH('Country Model'!$A$1,'Country Data'!$A$1:$A$60,FALSE)),INDIRECT("'User Inputs'!" &amp; QD9))</f>
        <v>23216.84874298051</v>
      </c>
      <c r="QE8" s="232">
        <f ca="1">IF(INDIRECT("'User Inputs'!" &amp; QE9)="",INDIRECT("'Country Data'!"&amp;QE$3&amp;MATCH('Country Model'!$A$1,'Country Data'!$A$1:$A$60,FALSE)),INDIRECT("'User Inputs'!" &amp; QE9))</f>
        <v>24196.787312857108</v>
      </c>
      <c r="QF8" s="232">
        <f ca="1">IF(INDIRECT("'User Inputs'!" &amp; QF9)="",INDIRECT("'Country Data'!"&amp;QF$3&amp;MATCH('Country Model'!$A$1,'Country Data'!$A$1:$A$60,FALSE)),INDIRECT("'User Inputs'!" &amp; QF9))</f>
        <v>25218.087206630851</v>
      </c>
      <c r="QG8" s="232">
        <f ca="1">IF(INDIRECT("'User Inputs'!" &amp; QG9)="",INDIRECT("'Country Data'!"&amp;QG$3&amp;MATCH('Country Model'!$A$1,'Country Data'!$A$1:$A$60,FALSE)),INDIRECT("'User Inputs'!" &amp; QG9))</f>
        <v>0</v>
      </c>
      <c r="QH8" s="232">
        <f ca="1">IF(INDIRECT("'User Inputs'!" &amp; QH9)="",INDIRECT("'Country Data'!"&amp;QH$3&amp;MATCH('Country Model'!$A$1,'Country Data'!$A$1:$A$60,FALSE)),INDIRECT("'User Inputs'!" &amp; QH9))</f>
        <v>0</v>
      </c>
      <c r="QI8" s="232">
        <f ca="1">IF(INDIRECT("'User Inputs'!" &amp; QI9)="",INDIRECT("'Country Data'!"&amp;QI$3&amp;MATCH('Country Model'!$A$1,'Country Data'!$A$1:$A$60,FALSE)),INDIRECT("'User Inputs'!" &amp; QI9))</f>
        <v>0</v>
      </c>
      <c r="QJ8" s="232">
        <f ca="1">IF(INDIRECT("'User Inputs'!" &amp; QJ9)="",INDIRECT("'Country Data'!"&amp;QJ$3&amp;MATCH('Country Model'!$A$1,'Country Data'!$A$1:$A$60,FALSE)),INDIRECT("'User Inputs'!" &amp; QJ9))</f>
        <v>30375.226981374963</v>
      </c>
      <c r="QK8" s="232">
        <f ca="1">IF(INDIRECT("'User Inputs'!" &amp; QK9)="",INDIRECT("'Country Data'!"&amp;QK$3&amp;MATCH('Country Model'!$A$1,'Country Data'!$A$1:$A$60,FALSE)),INDIRECT("'User Inputs'!" &amp; QK9))</f>
        <v>30375.226981374963</v>
      </c>
      <c r="QL8" s="232">
        <f ca="1">IF(INDIRECT("'User Inputs'!" &amp; QL9)="",INDIRECT("'Country Data'!"&amp;QL$3&amp;MATCH('Country Model'!$A$1,'Country Data'!$A$1:$A$60,FALSE)),INDIRECT("'User Inputs'!" &amp; QL9))</f>
        <v>30375.226981374963</v>
      </c>
      <c r="QM8" s="232">
        <f ca="1">IF(INDIRECT("'User Inputs'!" &amp; QM9)="",INDIRECT("'Country Data'!"&amp;QM$3&amp;MATCH('Country Model'!$A$1,'Country Data'!$A$1:$A$60,FALSE)),INDIRECT("'User Inputs'!" &amp; QM9))</f>
        <v>30375.226981374963</v>
      </c>
      <c r="QN8" s="232">
        <f ca="1">IF(INDIRECT("'User Inputs'!" &amp; QN9)="",INDIRECT("'Country Data'!"&amp;QN$3&amp;MATCH('Country Model'!$A$1,'Country Data'!$A$1:$A$60,FALSE)),INDIRECT("'User Inputs'!" &amp; QN9))</f>
        <v>30375.226981374963</v>
      </c>
      <c r="QO8" s="232">
        <f ca="1">IF(INDIRECT("'User Inputs'!" &amp; QO9)="",INDIRECT("'Country Data'!"&amp;QO$3&amp;MATCH('Country Model'!$A$1,'Country Data'!$A$1:$A$60,FALSE)),INDIRECT("'User Inputs'!" &amp; QO9))</f>
        <v>30375.226981374963</v>
      </c>
      <c r="QP8" s="232">
        <f ca="1">IF(INDIRECT("'User Inputs'!" &amp; QP9)="",INDIRECT("'Country Data'!"&amp;QP$3&amp;MATCH('Country Model'!$A$1,'Country Data'!$A$1:$A$60,FALSE)),INDIRECT("'User Inputs'!" &amp; QP9))</f>
        <v>30375.226981374963</v>
      </c>
      <c r="QQ8" s="232">
        <f ca="1">IF(INDIRECT("'User Inputs'!" &amp; QQ9)="",INDIRECT("'Country Data'!"&amp;QQ$3&amp;MATCH('Country Model'!$A$1,'Country Data'!$A$1:$A$60,FALSE)),INDIRECT("'User Inputs'!" &amp; QQ9))</f>
        <v>6994.4655383683275</v>
      </c>
      <c r="QR8" s="232">
        <f ca="1">IF(INDIRECT("'User Inputs'!" &amp; QR9)="",INDIRECT("'Country Data'!"&amp;QR$3&amp;MATCH('Country Model'!$A$1,'Country Data'!$A$1:$A$60,FALSE)),INDIRECT("'User Inputs'!" &amp; QR9))</f>
        <v>7159.6916831947165</v>
      </c>
      <c r="QS8" s="232">
        <f ca="1">IF(INDIRECT("'User Inputs'!" &amp; QS9)="",INDIRECT("'Country Data'!"&amp;QS$3&amp;MATCH('Country Model'!$A$1,'Country Data'!$A$1:$A$60,FALSE)),INDIRECT("'User Inputs'!" &amp; QS9))</f>
        <v>7328.8208680438693</v>
      </c>
      <c r="QT8" s="232">
        <f ca="1">IF(INDIRECT("'User Inputs'!" &amp; QT9)="",INDIRECT("'Country Data'!"&amp;QT$3&amp;MATCH('Country Model'!$A$1,'Country Data'!$A$1:$A$60,FALSE)),INDIRECT("'User Inputs'!" &amp; QT9))</f>
        <v>7501.9452921342454</v>
      </c>
      <c r="QU8" s="232">
        <f ca="1">IF(INDIRECT("'User Inputs'!" &amp; QU9)="",INDIRECT("'Country Data'!"&amp;QU$3&amp;MATCH('Country Model'!$A$1,'Country Data'!$A$1:$A$60,FALSE)),INDIRECT("'User Inputs'!" &amp; QU9))</f>
        <v>7679.1593326521688</v>
      </c>
      <c r="QV8" s="232">
        <f ca="1">IF(INDIRECT("'User Inputs'!" &amp; QV9)="",INDIRECT("'Country Data'!"&amp;QV$3&amp;MATCH('Country Model'!$A$1,'Country Data'!$A$1:$A$60,FALSE)),INDIRECT("'User Inputs'!" &amp; QV9))</f>
        <v>7860.5595962007646</v>
      </c>
      <c r="QW8" s="232">
        <f ca="1">IF(INDIRECT("'User Inputs'!" &amp; QW9)="",INDIRECT("'Country Data'!"&amp;QW$3&amp;MATCH('Country Model'!$A$1,'Country Data'!$A$1:$A$60,FALSE)),INDIRECT("'User Inputs'!" &amp; QW9))</f>
        <v>8046.244971464097</v>
      </c>
      <c r="QX8" s="232">
        <f ca="1">IF(INDIRECT("'User Inputs'!" &amp; QX9)="",INDIRECT("'Country Data'!"&amp;QX$3&amp;MATCH('Country Model'!$A$1,'Country Data'!$A$1:$A$60,FALSE)),INDIRECT("'User Inputs'!" &amp; QX9))</f>
        <v>8236.3166831153794</v>
      </c>
      <c r="QY8" s="232">
        <f ca="1">IF(INDIRECT("'User Inputs'!" &amp; QY9)="",INDIRECT("'Country Data'!"&amp;QY$3&amp;MATCH('Country Model'!$A$1,'Country Data'!$A$1:$A$60,FALSE)),INDIRECT("'User Inputs'!" &amp; QY9))</f>
        <v>8430.8783469988266</v>
      </c>
      <c r="QZ8" s="232">
        <f ca="1">IF(INDIRECT("'User Inputs'!" &amp; QZ9)="",INDIRECT("'Country Data'!"&amp;QZ$3&amp;MATCH('Country Model'!$A$1,'Country Data'!$A$1:$A$60,FALSE)),INDIRECT("'User Inputs'!" &amp; QZ9))</f>
        <v>8630.0360266147181</v>
      </c>
      <c r="RA8" s="232">
        <f ca="1">IF(INDIRECT("'User Inputs'!" &amp; RA9)="",INDIRECT("'Country Data'!"&amp;RA$3&amp;MATCH('Country Model'!$A$1,'Country Data'!$A$1:$A$60,FALSE)),INDIRECT("'User Inputs'!" &amp; RA9))</f>
        <v>8833.898290939047</v>
      </c>
      <c r="RB8" s="232">
        <f ca="1">IF(INDIRECT("'User Inputs'!" &amp; RB9)="",INDIRECT("'Country Data'!"&amp;RB$3&amp;MATCH('Country Model'!$A$1,'Country Data'!$A$1:$A$60,FALSE)),INDIRECT("'User Inputs'!" &amp; RB9))</f>
        <v>9042.5762736088363</v>
      </c>
      <c r="RC8" s="232">
        <f ca="1">IF(INDIRECT("'User Inputs'!" &amp; RC9)="",INDIRECT("'Country Data'!"&amp;RC$3&amp;MATCH('Country Model'!$A$1,'Country Data'!$A$1:$A$60,FALSE)),INDIRECT("'User Inputs'!" &amp; RC9))</f>
        <v>9256.1837335057207</v>
      </c>
      <c r="RD8" s="232">
        <f ca="1">IF(INDIRECT("'User Inputs'!" &amp; RD9)="",INDIRECT("'Country Data'!"&amp;RD$3&amp;MATCH('Country Model'!$A$1,'Country Data'!$A$1:$A$60,FALSE)),INDIRECT("'User Inputs'!" &amp; RD9))</f>
        <v>9474.8371167702717</v>
      </c>
      <c r="RE8" s="232">
        <f ca="1">IF(INDIRECT("'User Inputs'!" &amp; RE9)="",INDIRECT("'Country Data'!"&amp;RE$3&amp;MATCH('Country Model'!$A$1,'Country Data'!$A$1:$A$60,FALSE)),INDIRECT("'User Inputs'!" &amp; RE9))</f>
        <v>9698.655620281992</v>
      </c>
      <c r="RF8" s="232">
        <f ca="1">IF(INDIRECT("'User Inputs'!" &amp; RF9)="",INDIRECT("'Country Data'!"&amp;RF$3&amp;MATCH('Country Model'!$A$1,'Country Data'!$A$1:$A$60,FALSE)),INDIRECT("'User Inputs'!" &amp; RF9))</f>
        <v>9927.761256637983</v>
      </c>
      <c r="RG8" s="232">
        <f ca="1">IF(INDIRECT("'User Inputs'!" &amp; RG9)="",INDIRECT("'Country Data'!"&amp;RG$3&amp;MATCH('Country Model'!$A$1,'Country Data'!$A$1:$A$60,FALSE)),INDIRECT("'User Inputs'!" &amp; RG9))</f>
        <v>0</v>
      </c>
      <c r="RH8" s="232">
        <f ca="1">IF(INDIRECT("'User Inputs'!" &amp; RH9)="",INDIRECT("'Country Data'!"&amp;RH$3&amp;MATCH('Country Model'!$A$1,'Country Data'!$A$1:$A$60,FALSE)),INDIRECT("'User Inputs'!" &amp; RH9))</f>
        <v>0</v>
      </c>
      <c r="RI8" s="232">
        <f ca="1">IF(INDIRECT("'User Inputs'!" &amp; RI9)="",INDIRECT("'Country Data'!"&amp;RI$3&amp;MATCH('Country Model'!$A$1,'Country Data'!$A$1:$A$60,FALSE)),INDIRECT("'User Inputs'!" &amp; RI9))</f>
        <v>0</v>
      </c>
      <c r="RJ8" s="232">
        <f ca="1">IF(INDIRECT("'User Inputs'!" &amp; RJ9)="",INDIRECT("'Country Data'!"&amp;RJ$3&amp;MATCH('Country Model'!$A$1,'Country Data'!$A$1:$A$60,FALSE)),INDIRECT("'User Inputs'!" &amp; RJ9))</f>
        <v>39051.682232881234</v>
      </c>
      <c r="RK8" s="232">
        <f ca="1">IF(INDIRECT("'User Inputs'!" &amp; RK9)="",INDIRECT("'Country Data'!"&amp;RK$3&amp;MATCH('Country Model'!$A$1,'Country Data'!$A$1:$A$60,FALSE)),INDIRECT("'User Inputs'!" &amp; RK9))</f>
        <v>39051.682232881234</v>
      </c>
      <c r="RL8" s="232">
        <f ca="1">IF(INDIRECT("'User Inputs'!" &amp; RL9)="",INDIRECT("'Country Data'!"&amp;RL$3&amp;MATCH('Country Model'!$A$1,'Country Data'!$A$1:$A$60,FALSE)),INDIRECT("'User Inputs'!" &amp; RL9))</f>
        <v>39051.682232881234</v>
      </c>
      <c r="RM8" s="232">
        <f ca="1">IF(INDIRECT("'User Inputs'!" &amp; RM9)="",INDIRECT("'Country Data'!"&amp;RM$3&amp;MATCH('Country Model'!$A$1,'Country Data'!$A$1:$A$60,FALSE)),INDIRECT("'User Inputs'!" &amp; RM9))</f>
        <v>39051.682232881234</v>
      </c>
      <c r="RN8" s="232">
        <f ca="1">IF(INDIRECT("'User Inputs'!" &amp; RN9)="",INDIRECT("'Country Data'!"&amp;RN$3&amp;MATCH('Country Model'!$A$1,'Country Data'!$A$1:$A$60,FALSE)),INDIRECT("'User Inputs'!" &amp; RN9))</f>
        <v>39051.682232881234</v>
      </c>
      <c r="RO8" s="232">
        <f ca="1">IF(INDIRECT("'User Inputs'!" &amp; RO9)="",INDIRECT("'Country Data'!"&amp;RO$3&amp;MATCH('Country Model'!$A$1,'Country Data'!$A$1:$A$60,FALSE)),INDIRECT("'User Inputs'!" &amp; RO9))</f>
        <v>39051.682232881234</v>
      </c>
      <c r="RP8" s="232">
        <f ca="1">IF(INDIRECT("'User Inputs'!" &amp; RP9)="",INDIRECT("'Country Data'!"&amp;RP$3&amp;MATCH('Country Model'!$A$1,'Country Data'!$A$1:$A$60,FALSE)),INDIRECT("'User Inputs'!" &amp; RP9))</f>
        <v>39051.682232881234</v>
      </c>
      <c r="RQ8" s="232">
        <f ca="1">IF(INDIRECT("'User Inputs'!" &amp; RQ9)="",INDIRECT("'Country Data'!"&amp;RQ$3&amp;MATCH('Country Model'!$A$1,'Country Data'!$A$1:$A$60,FALSE)),INDIRECT("'User Inputs'!" &amp; RQ9))</f>
        <v>13564.24468320451</v>
      </c>
      <c r="RR8" s="232">
        <f ca="1">IF(INDIRECT("'User Inputs'!" &amp; RR9)="",INDIRECT("'Country Data'!"&amp;RR$3&amp;MATCH('Country Model'!$A$1,'Country Data'!$A$1:$A$60,FALSE)),INDIRECT("'User Inputs'!" &amp; RR9))</f>
        <v>14136.765385021747</v>
      </c>
      <c r="RS8" s="232">
        <f ca="1">IF(INDIRECT("'User Inputs'!" &amp; RS9)="",INDIRECT("'Country Data'!"&amp;RS$3&amp;MATCH('Country Model'!$A$1,'Country Data'!$A$1:$A$60,FALSE)),INDIRECT("'User Inputs'!" &amp; RS9))</f>
        <v>14733.45108545589</v>
      </c>
      <c r="RT8" s="232">
        <f ca="1">IF(INDIRECT("'User Inputs'!" &amp; RT9)="",INDIRECT("'Country Data'!"&amp;RT$3&amp;MATCH('Country Model'!$A$1,'Country Data'!$A$1:$A$60,FALSE)),INDIRECT("'User Inputs'!" &amp; RT9))</f>
        <v>15355.321742660948</v>
      </c>
      <c r="RU8" s="232">
        <f ca="1">IF(INDIRECT("'User Inputs'!" &amp; RU9)="",INDIRECT("'Country Data'!"&amp;RU$3&amp;MATCH('Country Model'!$A$1,'Country Data'!$A$1:$A$60,FALSE)),INDIRECT("'User Inputs'!" &amp; RU9))</f>
        <v>16003.4403652646</v>
      </c>
      <c r="RV8" s="232">
        <f ca="1">IF(INDIRECT("'User Inputs'!" &amp; RV9)="",INDIRECT("'Country Data'!"&amp;RV$3&amp;MATCH('Country Model'!$A$1,'Country Data'!$A$1:$A$60,FALSE)),INDIRECT("'User Inputs'!" &amp; RV9))</f>
        <v>16678.914829445886</v>
      </c>
      <c r="RW8" s="232">
        <f ca="1">IF(INDIRECT("'User Inputs'!" &amp; RW9)="",INDIRECT("'Country Data'!"&amp;RW$3&amp;MATCH('Country Model'!$A$1,'Country Data'!$A$1:$A$60,FALSE)),INDIRECT("'User Inputs'!" &amp; RW9))</f>
        <v>17382.899772708362</v>
      </c>
      <c r="RX8" s="232">
        <f ca="1">IF(INDIRECT("'User Inputs'!" &amp; RX9)="",INDIRECT("'Country Data'!"&amp;RX$3&amp;MATCH('Country Model'!$A$1,'Country Data'!$A$1:$A$60,FALSE)),INDIRECT("'User Inputs'!" &amp; RX9))</f>
        <v>18116.59856758581</v>
      </c>
      <c r="RY8" s="232">
        <f ca="1">IF(INDIRECT("'User Inputs'!" &amp; RY9)="",INDIRECT("'Country Data'!"&amp;RY$3&amp;MATCH('Country Model'!$A$1,'Country Data'!$A$1:$A$60,FALSE)),INDIRECT("'User Inputs'!" &amp; RY9))</f>
        <v>18881.265378654003</v>
      </c>
      <c r="RZ8" s="232">
        <f ca="1">IF(INDIRECT("'User Inputs'!" &amp; RZ9)="",INDIRECT("'Country Data'!"&amp;RZ$3&amp;MATCH('Country Model'!$A$1,'Country Data'!$A$1:$A$60,FALSE)),INDIRECT("'User Inputs'!" &amp; RZ9))</f>
        <v>19678.207306365599</v>
      </c>
      <c r="SA8" s="232">
        <f ca="1">IF(INDIRECT("'User Inputs'!" &amp; SA9)="",INDIRECT("'Country Data'!"&amp;SA$3&amp;MATCH('Country Model'!$A$1,'Country Data'!$A$1:$A$60,FALSE)),INDIRECT("'User Inputs'!" &amp; SA9))</f>
        <v>20508.786621371226</v>
      </c>
      <c r="SB8" s="232">
        <f ca="1">IF(INDIRECT("'User Inputs'!" &amp; SB9)="",INDIRECT("'Country Data'!"&amp;SB$3&amp;MATCH('Country Model'!$A$1,'Country Data'!$A$1:$A$60,FALSE)),INDIRECT("'User Inputs'!" &amp; SB9))</f>
        <v>21374.423093148042</v>
      </c>
      <c r="SC8" s="232">
        <f ca="1">IF(INDIRECT("'User Inputs'!" &amp; SC9)="",INDIRECT("'Country Data'!"&amp;SC$3&amp;MATCH('Country Model'!$A$1,'Country Data'!$A$1:$A$60,FALSE)),INDIRECT("'User Inputs'!" &amp; SC9))</f>
        <v>22276.596416914486</v>
      </c>
      <c r="SD8" s="232">
        <f ca="1">IF(INDIRECT("'User Inputs'!" &amp; SD9)="",INDIRECT("'Country Data'!"&amp;SD$3&amp;MATCH('Country Model'!$A$1,'Country Data'!$A$1:$A$60,FALSE)),INDIRECT("'User Inputs'!" &amp; SD9))</f>
        <v>23216.84874298051</v>
      </c>
      <c r="SE8" s="232">
        <f ca="1">IF(INDIRECT("'User Inputs'!" &amp; SE9)="",INDIRECT("'Country Data'!"&amp;SE$3&amp;MATCH('Country Model'!$A$1,'Country Data'!$A$1:$A$60,FALSE)),INDIRECT("'User Inputs'!" &amp; SE9))</f>
        <v>24196.787312857108</v>
      </c>
      <c r="SF8" s="232">
        <f ca="1">IF(INDIRECT("'User Inputs'!" &amp; SF9)="",INDIRECT("'Country Data'!"&amp;SF$3&amp;MATCH('Country Model'!$A$1,'Country Data'!$A$1:$A$60,FALSE)),INDIRECT("'User Inputs'!" &amp; SF9))</f>
        <v>25218.087206630851</v>
      </c>
      <c r="SG8" s="232">
        <f ca="1">IF(INDIRECT("'User Inputs'!" &amp; SG9)="",INDIRECT("'Country Data'!"&amp;SG$3&amp;MATCH('Country Model'!$A$1,'Country Data'!$A$1:$A$60,FALSE)),INDIRECT("'User Inputs'!" &amp; SG9))</f>
        <v>0</v>
      </c>
      <c r="SH8" s="232">
        <f ca="1">IF(INDIRECT("'User Inputs'!" &amp; SH9)="",INDIRECT("'Country Data'!"&amp;SH$3&amp;MATCH('Country Model'!$A$1,'Country Data'!$A$1:$A$60,FALSE)),INDIRECT("'User Inputs'!" &amp; SH9))</f>
        <v>0</v>
      </c>
      <c r="SI8" s="232">
        <f ca="1">IF(INDIRECT("'User Inputs'!" &amp; SI9)="",INDIRECT("'Country Data'!"&amp;SI$3&amp;MATCH('Country Model'!$A$1,'Country Data'!$A$1:$A$60,FALSE)),INDIRECT("'User Inputs'!" &amp; SI9))</f>
        <v>0</v>
      </c>
      <c r="SJ8" s="232">
        <f ca="1">IF(INDIRECT("'User Inputs'!" &amp; SJ9)="",INDIRECT("'Country Data'!"&amp;SJ$3&amp;MATCH('Country Model'!$A$1,'Country Data'!$A$1:$A$60,FALSE)),INDIRECT("'User Inputs'!" &amp; SJ9))</f>
        <v>36836.239986773326</v>
      </c>
      <c r="SK8" s="232">
        <f ca="1">IF(INDIRECT("'User Inputs'!" &amp; SK9)="",INDIRECT("'Country Data'!"&amp;SK$3&amp;MATCH('Country Model'!$A$1,'Country Data'!$A$1:$A$60,FALSE)),INDIRECT("'User Inputs'!" &amp; SK9))</f>
        <v>36836.239986773326</v>
      </c>
      <c r="SL8" s="232">
        <f ca="1">IF(INDIRECT("'User Inputs'!" &amp; SL9)="",INDIRECT("'Country Data'!"&amp;SL$3&amp;MATCH('Country Model'!$A$1,'Country Data'!$A$1:$A$60,FALSE)),INDIRECT("'User Inputs'!" &amp; SL9))</f>
        <v>36836.239986773326</v>
      </c>
      <c r="SM8" s="232">
        <f ca="1">IF(INDIRECT("'User Inputs'!" &amp; SM9)="",INDIRECT("'Country Data'!"&amp;SM$3&amp;MATCH('Country Model'!$A$1,'Country Data'!$A$1:$A$60,FALSE)),INDIRECT("'User Inputs'!" &amp; SM9))</f>
        <v>36836.239986773326</v>
      </c>
      <c r="SN8" s="232">
        <f ca="1">IF(INDIRECT("'User Inputs'!" &amp; SN9)="",INDIRECT("'Country Data'!"&amp;SN$3&amp;MATCH('Country Model'!$A$1,'Country Data'!$A$1:$A$60,FALSE)),INDIRECT("'User Inputs'!" &amp; SN9))</f>
        <v>36836.239986773326</v>
      </c>
      <c r="SO8" s="232">
        <f ca="1">IF(INDIRECT("'User Inputs'!" &amp; SO9)="",INDIRECT("'Country Data'!"&amp;SO$3&amp;MATCH('Country Model'!$A$1,'Country Data'!$A$1:$A$60,FALSE)),INDIRECT("'User Inputs'!" &amp; SO9))</f>
        <v>36836.239986773326</v>
      </c>
      <c r="SP8" s="232">
        <f ca="1">IF(INDIRECT("'User Inputs'!" &amp; SP9)="",INDIRECT("'Country Data'!"&amp;SP$3&amp;MATCH('Country Model'!$A$1,'Country Data'!$A$1:$A$60,FALSE)),INDIRECT("'User Inputs'!" &amp; SP9))</f>
        <v>36836.239986773326</v>
      </c>
      <c r="SQ8" s="232">
        <f ca="1">IF(INDIRECT("'User Inputs'!" &amp; SQ9)="",INDIRECT("'Country Data'!"&amp;SQ$3&amp;MATCH('Country Model'!$A$1,'Country Data'!$A$1:$A$60,FALSE)),INDIRECT("'User Inputs'!" &amp; SQ9))</f>
        <v>6994.4655383683275</v>
      </c>
      <c r="SR8" s="232">
        <f ca="1">IF(INDIRECT("'User Inputs'!" &amp; SR9)="",INDIRECT("'Country Data'!"&amp;SR$3&amp;MATCH('Country Model'!$A$1,'Country Data'!$A$1:$A$60,FALSE)),INDIRECT("'User Inputs'!" &amp; SR9))</f>
        <v>7159.6916831947165</v>
      </c>
      <c r="SS8" s="232">
        <f ca="1">IF(INDIRECT("'User Inputs'!" &amp; SS9)="",INDIRECT("'Country Data'!"&amp;SS$3&amp;MATCH('Country Model'!$A$1,'Country Data'!$A$1:$A$60,FALSE)),INDIRECT("'User Inputs'!" &amp; SS9))</f>
        <v>7328.8208680438693</v>
      </c>
      <c r="ST8" s="232">
        <f ca="1">IF(INDIRECT("'User Inputs'!" &amp; ST9)="",INDIRECT("'Country Data'!"&amp;ST$3&amp;MATCH('Country Model'!$A$1,'Country Data'!$A$1:$A$60,FALSE)),INDIRECT("'User Inputs'!" &amp; ST9))</f>
        <v>7501.9452921342454</v>
      </c>
      <c r="SU8" s="232">
        <f ca="1">IF(INDIRECT("'User Inputs'!" &amp; SU9)="",INDIRECT("'Country Data'!"&amp;SU$3&amp;MATCH('Country Model'!$A$1,'Country Data'!$A$1:$A$60,FALSE)),INDIRECT("'User Inputs'!" &amp; SU9))</f>
        <v>7679.1593326521688</v>
      </c>
      <c r="SV8" s="232">
        <f ca="1">IF(INDIRECT("'User Inputs'!" &amp; SV9)="",INDIRECT("'Country Data'!"&amp;SV$3&amp;MATCH('Country Model'!$A$1,'Country Data'!$A$1:$A$60,FALSE)),INDIRECT("'User Inputs'!" &amp; SV9))</f>
        <v>7860.5595962007646</v>
      </c>
      <c r="SW8" s="232">
        <f ca="1">IF(INDIRECT("'User Inputs'!" &amp; SW9)="",INDIRECT("'Country Data'!"&amp;SW$3&amp;MATCH('Country Model'!$A$1,'Country Data'!$A$1:$A$60,FALSE)),INDIRECT("'User Inputs'!" &amp; SW9))</f>
        <v>8046.244971464097</v>
      </c>
      <c r="SX8" s="232">
        <f ca="1">IF(INDIRECT("'User Inputs'!" &amp; SX9)="",INDIRECT("'Country Data'!"&amp;SX$3&amp;MATCH('Country Model'!$A$1,'Country Data'!$A$1:$A$60,FALSE)),INDIRECT("'User Inputs'!" &amp; SX9))</f>
        <v>8236.3166831153794</v>
      </c>
      <c r="SY8" s="232">
        <f ca="1">IF(INDIRECT("'User Inputs'!" &amp; SY9)="",INDIRECT("'Country Data'!"&amp;SY$3&amp;MATCH('Country Model'!$A$1,'Country Data'!$A$1:$A$60,FALSE)),INDIRECT("'User Inputs'!" &amp; SY9))</f>
        <v>8430.8783469988266</v>
      </c>
      <c r="SZ8" s="232">
        <f ca="1">IF(INDIRECT("'User Inputs'!" &amp; SZ9)="",INDIRECT("'Country Data'!"&amp;SZ$3&amp;MATCH('Country Model'!$A$1,'Country Data'!$A$1:$A$60,FALSE)),INDIRECT("'User Inputs'!" &amp; SZ9))</f>
        <v>8630.0360266147181</v>
      </c>
      <c r="TA8" s="232">
        <f ca="1">IF(INDIRECT("'User Inputs'!" &amp; TA9)="",INDIRECT("'Country Data'!"&amp;TA$3&amp;MATCH('Country Model'!$A$1,'Country Data'!$A$1:$A$60,FALSE)),INDIRECT("'User Inputs'!" &amp; TA9))</f>
        <v>8833.898290939047</v>
      </c>
      <c r="TB8" s="232">
        <f ca="1">IF(INDIRECT("'User Inputs'!" &amp; TB9)="",INDIRECT("'Country Data'!"&amp;TB$3&amp;MATCH('Country Model'!$A$1,'Country Data'!$A$1:$A$60,FALSE)),INDIRECT("'User Inputs'!" &amp; TB9))</f>
        <v>9042.5762736088363</v>
      </c>
      <c r="TC8" s="232">
        <f ca="1">IF(INDIRECT("'User Inputs'!" &amp; TC9)="",INDIRECT("'Country Data'!"&amp;TC$3&amp;MATCH('Country Model'!$A$1,'Country Data'!$A$1:$A$60,FALSE)),INDIRECT("'User Inputs'!" &amp; TC9))</f>
        <v>9256.1837335057207</v>
      </c>
      <c r="TD8" s="232">
        <f ca="1">IF(INDIRECT("'User Inputs'!" &amp; TD9)="",INDIRECT("'Country Data'!"&amp;TD$3&amp;MATCH('Country Model'!$A$1,'Country Data'!$A$1:$A$60,FALSE)),INDIRECT("'User Inputs'!" &amp; TD9))</f>
        <v>9474.8371167702717</v>
      </c>
      <c r="TE8" s="232">
        <f ca="1">IF(INDIRECT("'User Inputs'!" &amp; TE9)="",INDIRECT("'Country Data'!"&amp;TE$3&amp;MATCH('Country Model'!$A$1,'Country Data'!$A$1:$A$60,FALSE)),INDIRECT("'User Inputs'!" &amp; TE9))</f>
        <v>9698.655620281992</v>
      </c>
      <c r="TF8" s="232">
        <f ca="1">IF(INDIRECT("'User Inputs'!" &amp; TF9)="",INDIRECT("'Country Data'!"&amp;TF$3&amp;MATCH('Country Model'!$A$1,'Country Data'!$A$1:$A$60,FALSE)),INDIRECT("'User Inputs'!" &amp; TF9))</f>
        <v>9927.761256637983</v>
      </c>
      <c r="TG8" s="237">
        <f ca="1">IF(INDIRECT("'User Inputs'!" &amp; TG9)="",INDIRECT("'Country Data'!"&amp;TG$3&amp;MATCH('Country Model'!$A$1,'Country Data'!$A$1:$A$60,FALSE)),INDIRECT("'User Inputs'!" &amp; TG9))</f>
        <v>0</v>
      </c>
      <c r="TH8" s="237">
        <f ca="1">IF(INDIRECT("'User Inputs'!" &amp; TH9)="",INDIRECT("'Country Data'!"&amp;TH$3&amp;MATCH('Country Model'!$A$1,'Country Data'!$A$1:$A$60,FALSE)),INDIRECT("'User Inputs'!" &amp; TH9))</f>
        <v>0</v>
      </c>
      <c r="TI8" s="237">
        <f ca="1">IF(INDIRECT("'User Inputs'!" &amp; TI9)="",INDIRECT("'Country Data'!"&amp;TI$3&amp;MATCH('Country Model'!$A$1,'Country Data'!$A$1:$A$60,FALSE)),INDIRECT("'User Inputs'!" &amp; TI9))</f>
        <v>0</v>
      </c>
      <c r="TJ8" s="237">
        <f ca="1">IF(INDIRECT("'User Inputs'!" &amp; TJ9)="",INDIRECT("'Country Data'!"&amp;TJ$3&amp;MATCH('Country Model'!$A$1,'Country Data'!$A$1:$A$60,FALSE)),INDIRECT("'User Inputs'!" &amp; TJ9))</f>
        <v>213153.44231701471</v>
      </c>
      <c r="TK8" s="237">
        <f ca="1">IF(INDIRECT("'User Inputs'!" &amp; TK9)="",INDIRECT("'Country Data'!"&amp;TK$3&amp;MATCH('Country Model'!$A$1,'Country Data'!$A$1:$A$60,FALSE)),INDIRECT("'User Inputs'!" &amp; TK9))</f>
        <v>0</v>
      </c>
      <c r="TL8" s="237">
        <f ca="1">IF(INDIRECT("'User Inputs'!" &amp; TL9)="",INDIRECT("'Country Data'!"&amp;TL$3&amp;MATCH('Country Model'!$A$1,'Country Data'!$A$1:$A$60,FALSE)),INDIRECT("'User Inputs'!" &amp; TL9))</f>
        <v>0</v>
      </c>
      <c r="TM8" s="237">
        <f ca="1">IF(INDIRECT("'User Inputs'!" &amp; TM9)="",INDIRECT("'Country Data'!"&amp;TM$3&amp;MATCH('Country Model'!$A$1,'Country Data'!$A$1:$A$60,FALSE)),INDIRECT("'User Inputs'!" &amp; TM9))</f>
        <v>241299.07442514822</v>
      </c>
      <c r="TN8" s="237">
        <f ca="1">IF(INDIRECT("'User Inputs'!" &amp; TN9)="",INDIRECT("'Country Data'!"&amp;TN$3&amp;MATCH('Country Model'!$A$1,'Country Data'!$A$1:$A$60,FALSE)),INDIRECT("'User Inputs'!" &amp; TN9))</f>
        <v>0</v>
      </c>
      <c r="TO8" s="237">
        <f ca="1">IF(INDIRECT("'User Inputs'!" &amp; TO9)="",INDIRECT("'Country Data'!"&amp;TO$3&amp;MATCH('Country Model'!$A$1,'Country Data'!$A$1:$A$60,FALSE)),INDIRECT("'User Inputs'!" &amp; TO9))</f>
        <v>0</v>
      </c>
      <c r="TP8" s="237">
        <f ca="1">IF(INDIRECT("'User Inputs'!" &amp; TP9)="",INDIRECT("'Country Data'!"&amp;TP$3&amp;MATCH('Country Model'!$A$1,'Country Data'!$A$1:$A$60,FALSE)),INDIRECT("'User Inputs'!" &amp; TP9))</f>
        <v>0</v>
      </c>
      <c r="TQ8" s="237">
        <f ca="1">IF(INDIRECT("'User Inputs'!" &amp; TQ9)="",INDIRECT("'Country Data'!"&amp;TQ$3&amp;MATCH('Country Model'!$A$1,'Country Data'!$A$1:$A$60,FALSE)),INDIRECT("'User Inputs'!" &amp; TQ9))</f>
        <v>0</v>
      </c>
      <c r="TR8" s="237">
        <f ca="1">IF(INDIRECT("'User Inputs'!" &amp; TR9)="",INDIRECT("'Country Data'!"&amp;TR$3&amp;MATCH('Country Model'!$A$1,'Country Data'!$A$1:$A$60,FALSE)),INDIRECT("'User Inputs'!" &amp; TR9))</f>
        <v>0</v>
      </c>
      <c r="TS8" s="237">
        <f ca="1">IF(INDIRECT("'User Inputs'!" &amp; TS9)="",INDIRECT("'Country Data'!"&amp;TS$3&amp;MATCH('Country Model'!$A$1,'Country Data'!$A$1:$A$60,FALSE)),INDIRECT("'User Inputs'!" &amp; TS9))</f>
        <v>0</v>
      </c>
      <c r="TT8" s="237">
        <f ca="1">IF(INDIRECT("'User Inputs'!" &amp; TT9)="",INDIRECT("'Country Data'!"&amp;TT$3&amp;MATCH('Country Model'!$A$1,'Country Data'!$A$1:$A$60,FALSE)),INDIRECT("'User Inputs'!" &amp; TT9))</f>
        <v>0</v>
      </c>
      <c r="TU8" s="237">
        <f ca="1">IF(INDIRECT("'User Inputs'!" &amp; TU9)="",INDIRECT("'Country Data'!"&amp;TU$3&amp;MATCH('Country Model'!$A$1,'Country Data'!$A$1:$A$60,FALSE)),INDIRECT("'User Inputs'!" &amp; TU9))</f>
        <v>0</v>
      </c>
      <c r="TV8" s="237">
        <f ca="1">IF(INDIRECT("'User Inputs'!" &amp; TV9)="",INDIRECT("'Country Data'!"&amp;TV$3&amp;MATCH('Country Model'!$A$1,'Country Data'!$A$1:$A$60,FALSE)),INDIRECT("'User Inputs'!" &amp; TV9))</f>
        <v>0</v>
      </c>
      <c r="TW8" s="237">
        <f ca="1">IF(INDIRECT("'User Inputs'!" &amp; TW9)="",INDIRECT("'Country Data'!"&amp;TW$3&amp;MATCH('Country Model'!$A$1,'Country Data'!$A$1:$A$60,FALSE)),INDIRECT("'User Inputs'!" &amp; TW9))</f>
        <v>0</v>
      </c>
      <c r="TX8" s="237">
        <f ca="1">IF(INDIRECT("'User Inputs'!" &amp; TX9)="",INDIRECT("'Country Data'!"&amp;TX$3&amp;MATCH('Country Model'!$A$1,'Country Data'!$A$1:$A$60,FALSE)),INDIRECT("'User Inputs'!" &amp; TX9))</f>
        <v>0</v>
      </c>
      <c r="TY8" s="237">
        <f ca="1">IF(INDIRECT("'User Inputs'!" &amp; TY9)="",INDIRECT("'Country Data'!"&amp;TY$3&amp;MATCH('Country Model'!$A$1,'Country Data'!$A$1:$A$60,FALSE)),INDIRECT("'User Inputs'!" &amp; TY9))</f>
        <v>0</v>
      </c>
      <c r="TZ8" s="237">
        <f ca="1">IF(INDIRECT("'User Inputs'!" &amp; TZ9)="",INDIRECT("'Country Data'!"&amp;TZ$3&amp;MATCH('Country Model'!$A$1,'Country Data'!$A$1:$A$60,FALSE)),INDIRECT("'User Inputs'!" &amp; TZ9))</f>
        <v>0</v>
      </c>
      <c r="UA8" s="237">
        <f ca="1">IF(INDIRECT("'User Inputs'!" &amp; UA9)="",INDIRECT("'Country Data'!"&amp;UA$3&amp;MATCH('Country Model'!$A$1,'Country Data'!$A$1:$A$60,FALSE)),INDIRECT("'User Inputs'!" &amp; UA9))</f>
        <v>0</v>
      </c>
      <c r="UB8" s="237">
        <f ca="1">IF(INDIRECT("'User Inputs'!" &amp; UB9)="",INDIRECT("'Country Data'!"&amp;UB$3&amp;MATCH('Country Model'!$A$1,'Country Data'!$A$1:$A$60,FALSE)),INDIRECT("'User Inputs'!" &amp; UB9))</f>
        <v>0</v>
      </c>
      <c r="UC8" s="237">
        <f ca="1">IF(INDIRECT("'User Inputs'!" &amp; UC9)="",INDIRECT("'Country Data'!"&amp;UC$3&amp;MATCH('Country Model'!$A$1,'Country Data'!$A$1:$A$60,FALSE)),INDIRECT("'User Inputs'!" &amp; UC9))</f>
        <v>0</v>
      </c>
      <c r="UD8" s="237">
        <f ca="1">IF(INDIRECT("'User Inputs'!" &amp; UD9)="",INDIRECT("'Country Data'!"&amp;UD$3&amp;MATCH('Country Model'!$A$1,'Country Data'!$A$1:$A$60,FALSE)),INDIRECT("'User Inputs'!" &amp; UD9))</f>
        <v>0</v>
      </c>
      <c r="UE8" s="237">
        <f ca="1">IF(INDIRECT("'User Inputs'!" &amp; UE9)="",INDIRECT("'Country Data'!"&amp;UE$3&amp;MATCH('Country Model'!$A$1,'Country Data'!$A$1:$A$60,FALSE)),INDIRECT("'User Inputs'!" &amp; UE9))</f>
        <v>0</v>
      </c>
      <c r="UF8" s="237">
        <f ca="1">IF(INDIRECT("'User Inputs'!" &amp; UF9)="",INDIRECT("'Country Data'!"&amp;UF$3&amp;MATCH('Country Model'!$A$1,'Country Data'!$A$1:$A$60,FALSE)),INDIRECT("'User Inputs'!" &amp; UF9))</f>
        <v>0</v>
      </c>
      <c r="UG8" s="237">
        <f ca="1">IF(INDIRECT("'User Inputs'!" &amp; UG9)="",INDIRECT("'Country Data'!"&amp;UG$3&amp;MATCH('Country Model'!$A$1,'Country Data'!$A$1:$A$60,FALSE)),INDIRECT("'User Inputs'!" &amp; UG9))</f>
        <v>0</v>
      </c>
      <c r="UH8" s="237">
        <f ca="1">IF(INDIRECT("'User Inputs'!" &amp; UH9)="",INDIRECT("'Country Data'!"&amp;UH$3&amp;MATCH('Country Model'!$A$1,'Country Data'!$A$1:$A$60,FALSE)),INDIRECT("'User Inputs'!" &amp; UH9))</f>
        <v>0</v>
      </c>
      <c r="UI8" s="237">
        <f ca="1">IF(INDIRECT("'User Inputs'!" &amp; UI9)="",INDIRECT("'Country Data'!"&amp;UI$3&amp;MATCH('Country Model'!$A$1,'Country Data'!$A$1:$A$60,FALSE)),INDIRECT("'User Inputs'!" &amp; UI9))</f>
        <v>0</v>
      </c>
      <c r="UJ8" s="237">
        <f ca="1">IF(INDIRECT("'User Inputs'!" &amp; UJ9)="",INDIRECT("'Country Data'!"&amp;UJ$3&amp;MATCH('Country Model'!$A$1,'Country Data'!$A$1:$A$60,FALSE)),INDIRECT("'User Inputs'!" &amp; UJ9))</f>
        <v>218781.45664621299</v>
      </c>
      <c r="UK8" s="237">
        <f ca="1">IF(INDIRECT("'User Inputs'!" &amp; UK9)="",INDIRECT("'Country Data'!"&amp;UK$3&amp;MATCH('Country Model'!$A$1,'Country Data'!$A$1:$A$60,FALSE)),INDIRECT("'User Inputs'!" &amp; UK9))</f>
        <v>0</v>
      </c>
      <c r="UL8" s="237">
        <f ca="1">IF(INDIRECT("'User Inputs'!" &amp; UL9)="",INDIRECT("'Country Data'!"&amp;UL$3&amp;MATCH('Country Model'!$A$1,'Country Data'!$A$1:$A$60,FALSE)),INDIRECT("'User Inputs'!" &amp; UL9))</f>
        <v>0</v>
      </c>
      <c r="UM8" s="237">
        <f ca="1">IF(INDIRECT("'User Inputs'!" &amp; UM9)="",INDIRECT("'Country Data'!"&amp;UM$3&amp;MATCH('Country Model'!$A$1,'Country Data'!$A$1:$A$60,FALSE)),INDIRECT("'User Inputs'!" &amp; UM9))</f>
        <v>234655.02970741756</v>
      </c>
      <c r="UN8" s="237">
        <f ca="1">IF(INDIRECT("'User Inputs'!" &amp; UN9)="",INDIRECT("'Country Data'!"&amp;UN$3&amp;MATCH('Country Model'!$A$1,'Country Data'!$A$1:$A$60,FALSE)),INDIRECT("'User Inputs'!" &amp; UN9))</f>
        <v>0</v>
      </c>
      <c r="UO8" s="237">
        <f ca="1">IF(INDIRECT("'User Inputs'!" &amp; UO9)="",INDIRECT("'Country Data'!"&amp;UO$3&amp;MATCH('Country Model'!$A$1,'Country Data'!$A$1:$A$60,FALSE)),INDIRECT("'User Inputs'!" &amp; UO9))</f>
        <v>0</v>
      </c>
      <c r="UP8" s="237">
        <f ca="1">IF(INDIRECT("'User Inputs'!" &amp; UP9)="",INDIRECT("'Country Data'!"&amp;UP$3&amp;MATCH('Country Model'!$A$1,'Country Data'!$A$1:$A$60,FALSE)),INDIRECT("'User Inputs'!" &amp; UP9))</f>
        <v>0</v>
      </c>
      <c r="UQ8" s="237">
        <f ca="1">IF(INDIRECT("'User Inputs'!" &amp; UQ9)="",INDIRECT("'Country Data'!"&amp;UQ$3&amp;MATCH('Country Model'!$A$1,'Country Data'!$A$1:$A$60,FALSE)),INDIRECT("'User Inputs'!" &amp; UQ9))</f>
        <v>0</v>
      </c>
      <c r="UR8" s="237">
        <f ca="1">IF(INDIRECT("'User Inputs'!" &amp; UR9)="",INDIRECT("'Country Data'!"&amp;UR$3&amp;MATCH('Country Model'!$A$1,'Country Data'!$A$1:$A$60,FALSE)),INDIRECT("'User Inputs'!" &amp; UR9))</f>
        <v>0</v>
      </c>
      <c r="US8" s="237">
        <f ca="1">IF(INDIRECT("'User Inputs'!" &amp; US9)="",INDIRECT("'Country Data'!"&amp;US$3&amp;MATCH('Country Model'!$A$1,'Country Data'!$A$1:$A$60,FALSE)),INDIRECT("'User Inputs'!" &amp; US9))</f>
        <v>0</v>
      </c>
      <c r="UT8" s="237">
        <f ca="1">IF(INDIRECT("'User Inputs'!" &amp; UT9)="",INDIRECT("'Country Data'!"&amp;UT$3&amp;MATCH('Country Model'!$A$1,'Country Data'!$A$1:$A$60,FALSE)),INDIRECT("'User Inputs'!" &amp; UT9))</f>
        <v>0</v>
      </c>
      <c r="UU8" s="237">
        <f ca="1">IF(INDIRECT("'User Inputs'!" &amp; UU9)="",INDIRECT("'Country Data'!"&amp;UU$3&amp;MATCH('Country Model'!$A$1,'Country Data'!$A$1:$A$60,FALSE)),INDIRECT("'User Inputs'!" &amp; UU9))</f>
        <v>0</v>
      </c>
      <c r="UV8" s="237">
        <f ca="1">IF(INDIRECT("'User Inputs'!" &amp; UV9)="",INDIRECT("'Country Data'!"&amp;UV$3&amp;MATCH('Country Model'!$A$1,'Country Data'!$A$1:$A$60,FALSE)),INDIRECT("'User Inputs'!" &amp; UV9))</f>
        <v>0</v>
      </c>
      <c r="UW8" s="237">
        <f ca="1">IF(INDIRECT("'User Inputs'!" &amp; UW9)="",INDIRECT("'Country Data'!"&amp;UW$3&amp;MATCH('Country Model'!$A$1,'Country Data'!$A$1:$A$60,FALSE)),INDIRECT("'User Inputs'!" &amp; UW9))</f>
        <v>0</v>
      </c>
      <c r="UX8" s="237">
        <f ca="1">IF(INDIRECT("'User Inputs'!" &amp; UX9)="",INDIRECT("'Country Data'!"&amp;UX$3&amp;MATCH('Country Model'!$A$1,'Country Data'!$A$1:$A$60,FALSE)),INDIRECT("'User Inputs'!" &amp; UX9))</f>
        <v>0</v>
      </c>
      <c r="UY8" s="237">
        <f ca="1">IF(INDIRECT("'User Inputs'!" &amp; UY9)="",INDIRECT("'Country Data'!"&amp;UY$3&amp;MATCH('Country Model'!$A$1,'Country Data'!$A$1:$A$60,FALSE)),INDIRECT("'User Inputs'!" &amp; UY9))</f>
        <v>0</v>
      </c>
      <c r="UZ8" s="237">
        <f ca="1">IF(INDIRECT("'User Inputs'!" &amp; UZ9)="",INDIRECT("'Country Data'!"&amp;UZ$3&amp;MATCH('Country Model'!$A$1,'Country Data'!$A$1:$A$60,FALSE)),INDIRECT("'User Inputs'!" &amp; UZ9))</f>
        <v>0</v>
      </c>
      <c r="VA8" s="237">
        <f ca="1">IF(INDIRECT("'User Inputs'!" &amp; VA9)="",INDIRECT("'Country Data'!"&amp;VA$3&amp;MATCH('Country Model'!$A$1,'Country Data'!$A$1:$A$60,FALSE)),INDIRECT("'User Inputs'!" &amp; VA9))</f>
        <v>0</v>
      </c>
      <c r="VB8" s="237">
        <f ca="1">IF(INDIRECT("'User Inputs'!" &amp; VB9)="",INDIRECT("'Country Data'!"&amp;VB$3&amp;MATCH('Country Model'!$A$1,'Country Data'!$A$1:$A$60,FALSE)),INDIRECT("'User Inputs'!" &amp; VB9))</f>
        <v>0</v>
      </c>
      <c r="VC8" s="237">
        <f ca="1">IF(INDIRECT("'User Inputs'!" &amp; VC9)="",INDIRECT("'Country Data'!"&amp;VC$3&amp;MATCH('Country Model'!$A$1,'Country Data'!$A$1:$A$60,FALSE)),INDIRECT("'User Inputs'!" &amp; VC9))</f>
        <v>0</v>
      </c>
      <c r="VD8" s="237">
        <f ca="1">IF(INDIRECT("'User Inputs'!" &amp; VD9)="",INDIRECT("'Country Data'!"&amp;VD$3&amp;MATCH('Country Model'!$A$1,'Country Data'!$A$1:$A$60,FALSE)),INDIRECT("'User Inputs'!" &amp; VD9))</f>
        <v>0</v>
      </c>
      <c r="VE8" s="237">
        <f ca="1">IF(INDIRECT("'User Inputs'!" &amp; VE9)="",INDIRECT("'Country Data'!"&amp;VE$3&amp;MATCH('Country Model'!$A$1,'Country Data'!$A$1:$A$60,FALSE)),INDIRECT("'User Inputs'!" &amp; VE9))</f>
        <v>0</v>
      </c>
      <c r="VF8" s="237">
        <f ca="1">IF(INDIRECT("'User Inputs'!" &amp; VF9)="",INDIRECT("'Country Data'!"&amp;VF$3&amp;MATCH('Country Model'!$A$1,'Country Data'!$A$1:$A$60,FALSE)),INDIRECT("'User Inputs'!" &amp; VF9))</f>
        <v>0</v>
      </c>
      <c r="VG8" s="232">
        <f ca="1">IF(INDIRECT("'User Inputs'!" &amp; VG9)="",INDIRECT("'Country Data'!"&amp;VG$3&amp;MATCH('Country Model'!$A$1,'Country Data'!$A$1:$A$60,FALSE)),INDIRECT("'User Inputs'!" &amp; VG9))</f>
        <v>0</v>
      </c>
      <c r="VH8" s="232">
        <f ca="1">IF(INDIRECT("'User Inputs'!" &amp; VH9)="",INDIRECT("'Country Data'!"&amp;VH$3&amp;MATCH('Country Model'!$A$1,'Country Data'!$A$1:$A$60,FALSE)),INDIRECT("'User Inputs'!" &amp; VH9))</f>
        <v>0</v>
      </c>
      <c r="VI8" s="232">
        <f ca="1">IF(INDIRECT("'User Inputs'!" &amp; VI9)="",INDIRECT("'Country Data'!"&amp;VI$3&amp;MATCH('Country Model'!$A$1,'Country Data'!$A$1:$A$60,FALSE)),INDIRECT("'User Inputs'!" &amp; VI9))</f>
        <v>0</v>
      </c>
      <c r="VJ8" s="237">
        <f ca="1">IF(INDIRECT("'User Inputs'!" &amp; VJ9)="",INDIRECT("'Country Data'!"&amp;VJ$3&amp;MATCH('Country Model'!$A$1,'Country Data'!$A$1:$A$60,FALSE)),INDIRECT("'User Inputs'!" &amp; VJ9))</f>
        <v>213153.44231701471</v>
      </c>
      <c r="VK8" s="237">
        <f ca="1">IF(INDIRECT("'User Inputs'!" &amp; VK9)="",INDIRECT("'Country Data'!"&amp;VK$3&amp;MATCH('Country Model'!$A$1,'Country Data'!$A$1:$A$60,FALSE)),INDIRECT("'User Inputs'!" &amp; VK9))</f>
        <v>0</v>
      </c>
      <c r="VL8" s="237">
        <f ca="1">IF(INDIRECT("'User Inputs'!" &amp; VL9)="",INDIRECT("'Country Data'!"&amp;VL$3&amp;MATCH('Country Model'!$A$1,'Country Data'!$A$1:$A$60,FALSE)),INDIRECT("'User Inputs'!" &amp; VL9))</f>
        <v>0</v>
      </c>
      <c r="VM8" s="237">
        <f ca="1">IF(INDIRECT("'User Inputs'!" &amp; VM9)="",INDIRECT("'Country Data'!"&amp;VM$3&amp;MATCH('Country Model'!$A$1,'Country Data'!$A$1:$A$60,FALSE)),INDIRECT("'User Inputs'!" &amp; VM9))</f>
        <v>241299.07442514822</v>
      </c>
      <c r="VN8" s="237">
        <f ca="1">IF(INDIRECT("'User Inputs'!" &amp; VN9)="",INDIRECT("'Country Data'!"&amp;VN$3&amp;MATCH('Country Model'!$A$1,'Country Data'!$A$1:$A$60,FALSE)),INDIRECT("'User Inputs'!" &amp; VN9))</f>
        <v>0</v>
      </c>
      <c r="VO8" s="237">
        <f ca="1">IF(INDIRECT("'User Inputs'!" &amp; VO9)="",INDIRECT("'Country Data'!"&amp;VO$3&amp;MATCH('Country Model'!$A$1,'Country Data'!$A$1:$A$60,FALSE)),INDIRECT("'User Inputs'!" &amp; VO9))</f>
        <v>0</v>
      </c>
      <c r="VP8" s="237">
        <f ca="1">IF(INDIRECT("'User Inputs'!" &amp; VP9)="",INDIRECT("'Country Data'!"&amp;VP$3&amp;MATCH('Country Model'!$A$1,'Country Data'!$A$1:$A$60,FALSE)),INDIRECT("'User Inputs'!" &amp; VP9))</f>
        <v>273161.16824347188</v>
      </c>
      <c r="VQ8" s="237">
        <f ca="1">IF(INDIRECT("'User Inputs'!" &amp; VQ9)="",INDIRECT("'Country Data'!"&amp;VQ$3&amp;MATCH('Country Model'!$A$1,'Country Data'!$A$1:$A$60,FALSE)),INDIRECT("'User Inputs'!" &amp; VQ9))</f>
        <v>0</v>
      </c>
      <c r="VR8" s="237">
        <f ca="1">IF(INDIRECT("'User Inputs'!" &amp; VR9)="",INDIRECT("'Country Data'!"&amp;VR$3&amp;MATCH('Country Model'!$A$1,'Country Data'!$A$1:$A$60,FALSE)),INDIRECT("'User Inputs'!" &amp; VR9))</f>
        <v>0</v>
      </c>
      <c r="VS8" s="237">
        <f ca="1">IF(INDIRECT("'User Inputs'!" &amp; VS9)="",INDIRECT("'Country Data'!"&amp;VS$3&amp;MATCH('Country Model'!$A$1,'Country Data'!$A$1:$A$60,FALSE)),INDIRECT("'User Inputs'!" &amp; VS9))</f>
        <v>309230.46022410173</v>
      </c>
      <c r="VT8" s="237">
        <f ca="1">IF(INDIRECT("'User Inputs'!" &amp; VT9)="",INDIRECT("'Country Data'!"&amp;VT$3&amp;MATCH('Country Model'!$A$1,'Country Data'!$A$1:$A$60,FALSE)),INDIRECT("'User Inputs'!" &amp; VT9))</f>
        <v>0</v>
      </c>
      <c r="VU8" s="237">
        <f ca="1">IF(INDIRECT("'User Inputs'!" &amp; VU9)="",INDIRECT("'Country Data'!"&amp;VU$3&amp;MATCH('Country Model'!$A$1,'Country Data'!$A$1:$A$60,FALSE)),INDIRECT("'User Inputs'!" &amp; VU9))</f>
        <v>0</v>
      </c>
      <c r="VV8" s="237">
        <f ca="1">IF(INDIRECT("'User Inputs'!" &amp; VV9)="",INDIRECT("'Country Data'!"&amp;VV$3&amp;MATCH('Country Model'!$A$1,'Country Data'!$A$1:$A$60,FALSE)),INDIRECT("'User Inputs'!" &amp; VV9))</f>
        <v>350062.48562086746</v>
      </c>
      <c r="VW8" s="237">
        <f ca="1">IF(INDIRECT("'User Inputs'!" &amp; VW9)="",INDIRECT("'Country Data'!"&amp;VW$3&amp;MATCH('Country Model'!$A$1,'Country Data'!$A$1:$A$60,FALSE)),INDIRECT("'User Inputs'!" &amp; VW9))</f>
        <v>0</v>
      </c>
      <c r="VX8" s="237">
        <f ca="1">IF(INDIRECT("'User Inputs'!" &amp; VX9)="",INDIRECT("'Country Data'!"&amp;VX$3&amp;MATCH('Country Model'!$A$1,'Country Data'!$A$1:$A$60,FALSE)),INDIRECT("'User Inputs'!" &amp; VX9))</f>
        <v>0</v>
      </c>
      <c r="VY8" s="237">
        <f ca="1">IF(INDIRECT("'User Inputs'!" &amp; VY9)="",INDIRECT("'Country Data'!"&amp;VY$3&amp;MATCH('Country Model'!$A$1,'Country Data'!$A$1:$A$60,FALSE)),INDIRECT("'User Inputs'!" &amp; VY9))</f>
        <v>396286.13478197338</v>
      </c>
      <c r="VZ8" s="237">
        <f ca="1">IF(INDIRECT("'User Inputs'!" &amp; VZ9)="",INDIRECT("'Country Data'!"&amp;VZ$3&amp;MATCH('Country Model'!$A$1,'Country Data'!$A$1:$A$60,FALSE)),INDIRECT("'User Inputs'!" &amp; VZ9))</f>
        <v>0</v>
      </c>
      <c r="WA8" s="237">
        <f ca="1">IF(INDIRECT("'User Inputs'!" &amp; WA9)="",INDIRECT("'Country Data'!"&amp;WA$3&amp;MATCH('Country Model'!$A$1,'Country Data'!$A$1:$A$60,FALSE)),INDIRECT("'User Inputs'!" &amp; WA9))</f>
        <v>0</v>
      </c>
      <c r="WB8" s="237">
        <f ca="1">IF(INDIRECT("'User Inputs'!" &amp; WB9)="",INDIRECT("'Country Data'!"&amp;WB$3&amp;MATCH('Country Model'!$A$1,'Country Data'!$A$1:$A$60,FALSE)),INDIRECT("'User Inputs'!" &amp; WB9))</f>
        <v>448613.33924972551</v>
      </c>
      <c r="WC8" s="237">
        <f ca="1">IF(INDIRECT("'User Inputs'!" &amp; WC9)="",INDIRECT("'Country Data'!"&amp;WC$3&amp;MATCH('Country Model'!$A$1,'Country Data'!$A$1:$A$60,FALSE)),INDIRECT("'User Inputs'!" &amp; WC9))</f>
        <v>0</v>
      </c>
      <c r="WD8" s="237">
        <f ca="1">IF(INDIRECT("'User Inputs'!" &amp; WD9)="",INDIRECT("'Country Data'!"&amp;WD$3&amp;MATCH('Country Model'!$A$1,'Country Data'!$A$1:$A$60,FALSE)),INDIRECT("'User Inputs'!" &amp; WD9))</f>
        <v>0</v>
      </c>
      <c r="WE8" s="237">
        <f ca="1">IF(INDIRECT("'User Inputs'!" &amp; WE9)="",INDIRECT("'Country Data'!"&amp;WE$3&amp;MATCH('Country Model'!$A$1,'Country Data'!$A$1:$A$60,FALSE)),INDIRECT("'User Inputs'!" &amp; WE9))</f>
        <v>507850.03685156483</v>
      </c>
      <c r="WF8" s="237">
        <f ca="1">IF(INDIRECT("'User Inputs'!" &amp; WF9)="",INDIRECT("'Country Data'!"&amp;WF$3&amp;MATCH('Country Model'!$A$1,'Country Data'!$A$1:$A$60,FALSE)),INDIRECT("'User Inputs'!" &amp; WF9))</f>
        <v>0</v>
      </c>
      <c r="WG8" s="232">
        <f ca="1">IF(INDIRECT("'User Inputs'!" &amp; WG9)="",INDIRECT("'Country Data'!"&amp;WG$3&amp;MATCH('Country Model'!$A$1,'Country Data'!$A$1:$A$60,FALSE)),INDIRECT("'User Inputs'!" &amp; WG9))</f>
        <v>0</v>
      </c>
      <c r="WH8" s="232">
        <f ca="1">IF(INDIRECT("'User Inputs'!" &amp; WH9)="",INDIRECT("'Country Data'!"&amp;WH$3&amp;MATCH('Country Model'!$A$1,'Country Data'!$A$1:$A$60,FALSE)),INDIRECT("'User Inputs'!" &amp; WH9))</f>
        <v>0</v>
      </c>
      <c r="WI8" s="232">
        <f ca="1">IF(INDIRECT("'User Inputs'!" &amp; WI9)="",INDIRECT("'Country Data'!"&amp;WI$3&amp;MATCH('Country Model'!$A$1,'Country Data'!$A$1:$A$60,FALSE)),INDIRECT("'User Inputs'!" &amp; WI9))</f>
        <v>0</v>
      </c>
      <c r="WJ8" s="237">
        <f ca="1">IF(INDIRECT("'User Inputs'!" &amp; WJ9)="",INDIRECT("'Country Data'!"&amp;WJ$3&amp;MATCH('Country Model'!$A$1,'Country Data'!$A$1:$A$60,FALSE)),INDIRECT("'User Inputs'!" &amp; WJ9))</f>
        <v>218781.45664621299</v>
      </c>
      <c r="WK8" s="237">
        <f ca="1">IF(INDIRECT("'User Inputs'!" &amp; WK9)="",INDIRECT("'Country Data'!"&amp;WK$3&amp;MATCH('Country Model'!$A$1,'Country Data'!$A$1:$A$60,FALSE)),INDIRECT("'User Inputs'!" &amp; WK9))</f>
        <v>0</v>
      </c>
      <c r="WL8" s="237">
        <f ca="1">IF(INDIRECT("'User Inputs'!" &amp; WL9)="",INDIRECT("'Country Data'!"&amp;WL$3&amp;MATCH('Country Model'!$A$1,'Country Data'!$A$1:$A$60,FALSE)),INDIRECT("'User Inputs'!" &amp; WL9))</f>
        <v>0</v>
      </c>
      <c r="WM8" s="237">
        <f ca="1">IF(INDIRECT("'User Inputs'!" &amp; WM9)="",INDIRECT("'Country Data'!"&amp;WM$3&amp;MATCH('Country Model'!$A$1,'Country Data'!$A$1:$A$60,FALSE)),INDIRECT("'User Inputs'!" &amp; WM9))</f>
        <v>234655.02970741756</v>
      </c>
      <c r="WN8" s="237">
        <f ca="1">IF(INDIRECT("'User Inputs'!" &amp; WN9)="",INDIRECT("'Country Data'!"&amp;WN$3&amp;MATCH('Country Model'!$A$1,'Country Data'!$A$1:$A$60,FALSE)),INDIRECT("'User Inputs'!" &amp; WN9))</f>
        <v>0</v>
      </c>
      <c r="WO8" s="237">
        <f ca="1">IF(INDIRECT("'User Inputs'!" &amp; WO9)="",INDIRECT("'Country Data'!"&amp;WO$3&amp;MATCH('Country Model'!$A$1,'Country Data'!$A$1:$A$60,FALSE)),INDIRECT("'User Inputs'!" &amp; WO9))</f>
        <v>0</v>
      </c>
      <c r="WP8" s="237">
        <f ca="1">IF(INDIRECT("'User Inputs'!" &amp; WP9)="",INDIRECT("'Country Data'!"&amp;WP$3&amp;MATCH('Country Model'!$A$1,'Country Data'!$A$1:$A$60,FALSE)),INDIRECT("'User Inputs'!" &amp; WP9))</f>
        <v>251680.30148016723</v>
      </c>
      <c r="WQ8" s="237">
        <f ca="1">IF(INDIRECT("'User Inputs'!" &amp; WQ9)="",INDIRECT("'Country Data'!"&amp;WQ$3&amp;MATCH('Country Model'!$A$1,'Country Data'!$A$1:$A$60,FALSE)),INDIRECT("'User Inputs'!" &amp; WQ9))</f>
        <v>0</v>
      </c>
      <c r="WR8" s="237">
        <f ca="1">IF(INDIRECT("'User Inputs'!" &amp; WR9)="",INDIRECT("'Country Data'!"&amp;WR$3&amp;MATCH('Country Model'!$A$1,'Country Data'!$A$1:$A$60,FALSE)),INDIRECT("'User Inputs'!" &amp; WR9))</f>
        <v>0</v>
      </c>
      <c r="WS8" s="237">
        <f ca="1">IF(INDIRECT("'User Inputs'!" &amp; WS9)="",INDIRECT("'Country Data'!"&amp;WS$3&amp;MATCH('Country Model'!$A$1,'Country Data'!$A$1:$A$60,FALSE)),INDIRECT("'User Inputs'!" &amp; WS9))</f>
        <v>269940.83285633312</v>
      </c>
      <c r="WT8" s="237">
        <f ca="1">IF(INDIRECT("'User Inputs'!" &amp; WT9)="",INDIRECT("'Country Data'!"&amp;WT$3&amp;MATCH('Country Model'!$A$1,'Country Data'!$A$1:$A$60,FALSE)),INDIRECT("'User Inputs'!" &amp; WT9))</f>
        <v>0</v>
      </c>
      <c r="WU8" s="237">
        <f ca="1">IF(INDIRECT("'User Inputs'!" &amp; WU9)="",INDIRECT("'Country Data'!"&amp;WU$3&amp;MATCH('Country Model'!$A$1,'Country Data'!$A$1:$A$60,FALSE)),INDIRECT("'User Inputs'!" &amp; WU9))</f>
        <v>0</v>
      </c>
      <c r="WV8" s="237">
        <f ca="1">IF(INDIRECT("'User Inputs'!" &amp; WV9)="",INDIRECT("'Country Data'!"&amp;WV$3&amp;MATCH('Country Model'!$A$1,'Country Data'!$A$1:$A$60,FALSE)),INDIRECT("'User Inputs'!" &amp; WV9))</f>
        <v>289526.24744417222</v>
      </c>
      <c r="WW8" s="237">
        <f ca="1">IF(INDIRECT("'User Inputs'!" &amp; WW9)="",INDIRECT("'Country Data'!"&amp;WW$3&amp;MATCH('Country Model'!$A$1,'Country Data'!$A$1:$A$60,FALSE)),INDIRECT("'User Inputs'!" &amp; WW9))</f>
        <v>0</v>
      </c>
      <c r="WX8" s="237">
        <f ca="1">IF(INDIRECT("'User Inputs'!" &amp; WX9)="",INDIRECT("'Country Data'!"&amp;WX$3&amp;MATCH('Country Model'!$A$1,'Country Data'!$A$1:$A$60,FALSE)),INDIRECT("'User Inputs'!" &amp; WX9))</f>
        <v>0</v>
      </c>
      <c r="WY8" s="237">
        <f ca="1">IF(INDIRECT("'User Inputs'!" &amp; WY9)="",INDIRECT("'Country Data'!"&amp;WY$3&amp;MATCH('Country Model'!$A$1,'Country Data'!$A$1:$A$60,FALSE)),INDIRECT("'User Inputs'!" &amp; WY9))</f>
        <v>310532.67144551378</v>
      </c>
      <c r="WZ8" s="237">
        <f ca="1">IF(INDIRECT("'User Inputs'!" &amp; WZ9)="",INDIRECT("'Country Data'!"&amp;WZ$3&amp;MATCH('Country Model'!$A$1,'Country Data'!$A$1:$A$60,FALSE)),INDIRECT("'User Inputs'!" &amp; WZ9))</f>
        <v>0</v>
      </c>
      <c r="XA8" s="237">
        <f ca="1">IF(INDIRECT("'User Inputs'!" &amp; XA9)="",INDIRECT("'Country Data'!"&amp;XA$3&amp;MATCH('Country Model'!$A$1,'Country Data'!$A$1:$A$60,FALSE)),INDIRECT("'User Inputs'!" &amp; XA9))</f>
        <v>0</v>
      </c>
      <c r="XB8" s="237">
        <f ca="1">IF(INDIRECT("'User Inputs'!" &amp; XB9)="",INDIRECT("'Country Data'!"&amp;XB$3&amp;MATCH('Country Model'!$A$1,'Country Data'!$A$1:$A$60,FALSE)),INDIRECT("'User Inputs'!" &amp; XB9))</f>
        <v>333063.20544800197</v>
      </c>
      <c r="XC8" s="237">
        <f ca="1">IF(INDIRECT("'User Inputs'!" &amp; XC9)="",INDIRECT("'Country Data'!"&amp;XC$3&amp;MATCH('Country Model'!$A$1,'Country Data'!$A$1:$A$60,FALSE)),INDIRECT("'User Inputs'!" &amp; XC9))</f>
        <v>0</v>
      </c>
      <c r="XD8" s="237">
        <f ca="1">IF(INDIRECT("'User Inputs'!" &amp; XD9)="",INDIRECT("'Country Data'!"&amp;XD$3&amp;MATCH('Country Model'!$A$1,'Country Data'!$A$1:$A$60,FALSE)),INDIRECT("'User Inputs'!" &amp; XD9))</f>
        <v>0</v>
      </c>
      <c r="XE8" s="237">
        <f ca="1">IF(INDIRECT("'User Inputs'!" &amp; XE9)="",INDIRECT("'Country Data'!"&amp;XE$3&amp;MATCH('Country Model'!$A$1,'Country Data'!$A$1:$A$60,FALSE)),INDIRECT("'User Inputs'!" &amp; XE9))</f>
        <v>357228.43044797628</v>
      </c>
      <c r="XF8" s="237">
        <f ca="1">IF(INDIRECT("'User Inputs'!" &amp; XF9)="",INDIRECT("'Country Data'!"&amp;XF$3&amp;MATCH('Country Model'!$A$1,'Country Data'!$A$1:$A$60,FALSE)),INDIRECT("'User Inputs'!" &amp; XF9))</f>
        <v>0</v>
      </c>
      <c r="XG8" s="229">
        <f ca="1">IF(INDIRECT("'User Inputs'!" &amp; XG9)="",INDIRECT("'Country Data'!"&amp;XG$3&amp;MATCH('Country Model'!$A$1,'Country Data'!$A$1:$A$60,FALSE)),INDIRECT("'User Inputs'!" &amp; XG9))</f>
        <v>65</v>
      </c>
      <c r="XH8" s="229">
        <f ca="1">IF(INDIRECT("'User Inputs'!" &amp; XH9)="",INDIRECT("'Country Data'!"&amp;XH$3&amp;MATCH('Country Model'!$A$1,'Country Data'!$A$1:$A$60,FALSE)),INDIRECT("'User Inputs'!" &amp; XH9))</f>
        <v>20</v>
      </c>
      <c r="XI8" s="229">
        <f ca="1">IF(INDIRECT("'User Inputs'!" &amp; XI9)="",INDIRECT("'Country Data'!"&amp;XI$3&amp;MATCH('Country Model'!$A$1,'Country Data'!$A$1:$A$60,FALSE)),INDIRECT("'User Inputs'!" &amp; XI9))</f>
        <v>5</v>
      </c>
      <c r="XJ8" s="229">
        <f ca="1">IF(INDIRECT("'User Inputs'!" &amp; XJ9)="",INDIRECT("'Country Data'!"&amp;XJ$3&amp;MATCH('Country Model'!$A$1,'Country Data'!$A$1:$A$60,FALSE)),INDIRECT("'User Inputs'!" &amp; XJ9))</f>
        <v>2.5</v>
      </c>
      <c r="XK8" s="229">
        <f ca="1">IF(INDIRECT("'User Inputs'!" &amp; XK9)="",INDIRECT("'Country Data'!"&amp;XK$3&amp;MATCH('Country Model'!$A$1,'Country Data'!$A$1:$A$60,FALSE)),INDIRECT("'User Inputs'!" &amp; XK9))</f>
        <v>50</v>
      </c>
      <c r="XL8" s="229">
        <f ca="1">IF(INDIRECT("'User Inputs'!" &amp; XL9)="",INDIRECT("'Country Data'!"&amp;XL$3&amp;MATCH('Country Model'!$A$1,'Country Data'!$A$1:$A$60,FALSE)),INDIRECT("'User Inputs'!" &amp; XL9))</f>
        <v>20</v>
      </c>
      <c r="XM8" s="229">
        <f ca="1">IF(INDIRECT("'User Inputs'!" &amp; XM9)="",INDIRECT("'Country Data'!"&amp;XM$3&amp;MATCH('Country Model'!$A$1,'Country Data'!$A$1:$A$60,FALSE)),INDIRECT("'User Inputs'!" &amp; XM9))</f>
        <v>5</v>
      </c>
      <c r="XN8" s="229">
        <f ca="1">IF(INDIRECT("'User Inputs'!" &amp; XN9)="",INDIRECT("'Country Data'!"&amp;XN$3&amp;MATCH('Country Model'!$A$1,'Country Data'!$A$1:$A$60,FALSE)),INDIRECT("'User Inputs'!" &amp; XN9))</f>
        <v>3</v>
      </c>
      <c r="XO8" s="229">
        <f ca="1">IF(INDIRECT("'User Inputs'!" &amp; XO9)="",INDIRECT("'Country Data'!"&amp;XO$3&amp;MATCH('Country Model'!$A$1,'Country Data'!$A$1:$A$60,FALSE)),INDIRECT("'User Inputs'!" &amp; XO9))</f>
        <v>40</v>
      </c>
      <c r="XP8" s="229">
        <f ca="1">IF(INDIRECT("'User Inputs'!" &amp; XP9)="",INDIRECT("'Country Data'!"&amp;XP$3&amp;MATCH('Country Model'!$A$1,'Country Data'!$A$1:$A$60,FALSE)),INDIRECT("'User Inputs'!" &amp; XP9))</f>
        <v>10</v>
      </c>
      <c r="XQ8" s="229">
        <f ca="1">IF(INDIRECT("'User Inputs'!" &amp; XQ9)="",INDIRECT("'Country Data'!"&amp;XQ$3&amp;MATCH('Country Model'!$A$1,'Country Data'!$A$1:$A$60,FALSE)),INDIRECT("'User Inputs'!" &amp; XQ9))</f>
        <v>5.5</v>
      </c>
      <c r="XR8" s="229">
        <f ca="1">IF(INDIRECT("'User Inputs'!" &amp; XR9)="",INDIRECT("'Country Data'!"&amp;XR$3&amp;MATCH('Country Model'!$A$1,'Country Data'!$A$1:$A$60,FALSE)),INDIRECT("'User Inputs'!" &amp; XR9))</f>
        <v>40</v>
      </c>
      <c r="XS8" s="229">
        <f ca="1">IF(INDIRECT("'User Inputs'!" &amp; XS9)="",INDIRECT("'Country Data'!"&amp;XS$3&amp;MATCH('Country Model'!$A$1,'Country Data'!$A$1:$A$60,FALSE)),INDIRECT("'User Inputs'!" &amp; XS9))</f>
        <v>10</v>
      </c>
      <c r="XT8" s="229">
        <f ca="1">IF(INDIRECT("'User Inputs'!" &amp; XT9)="",INDIRECT("'Country Data'!"&amp;XT$3&amp;MATCH('Country Model'!$A$1,'Country Data'!$A$1:$A$60,FALSE)),INDIRECT("'User Inputs'!" &amp; XT9))</f>
        <v>5.5</v>
      </c>
      <c r="XU8" s="229">
        <f ca="1">IF(INDIRECT("'User Inputs'!" &amp; XU9)="",INDIRECT("'Country Data'!"&amp;XU$3&amp;MATCH('Country Model'!$A$1,'Country Data'!$A$1:$A$60,FALSE)),INDIRECT("'User Inputs'!" &amp; XU9))</f>
        <v>17.499201106759248</v>
      </c>
      <c r="XV8" s="229">
        <f ca="1">IF(INDIRECT("'User Inputs'!" &amp; XV9)="",INDIRECT("'Country Data'!"&amp;XV$3&amp;MATCH('Country Model'!$A$1,'Country Data'!$A$1:$A$60,FALSE)),INDIRECT("'User Inputs'!" &amp; XV9))</f>
        <v>5</v>
      </c>
      <c r="XW8" s="229">
        <f ca="1">IF(INDIRECT("'User Inputs'!" &amp; XW9)="",INDIRECT("'Country Data'!"&amp;XW$3&amp;MATCH('Country Model'!$A$1,'Country Data'!$A$1:$A$60,FALSE)),INDIRECT("'User Inputs'!" &amp; XW9))</f>
        <v>11.114799258530546</v>
      </c>
      <c r="XX8" s="229">
        <f ca="1">IF(INDIRECT("'User Inputs'!" &amp; XX9)="",INDIRECT("'Country Data'!"&amp;XX$3&amp;MATCH('Country Model'!$A$1,'Country Data'!$A$1:$A$60,FALSE)),INDIRECT("'User Inputs'!" &amp; XX9))</f>
        <v>3.1001201385378412</v>
      </c>
      <c r="XY8" s="229">
        <f ca="1">IF(INDIRECT("'User Inputs'!" &amp; XY9)="",INDIRECT("'Country Data'!"&amp;XY$3&amp;MATCH('Country Model'!$A$1,'Country Data'!$A$1:$A$60,FALSE)),INDIRECT("'User Inputs'!" &amp; XY9))</f>
        <v>5</v>
      </c>
      <c r="XZ8" s="229">
        <f ca="1">IF(INDIRECT("'User Inputs'!" &amp; XZ9)="",INDIRECT("'Country Data'!"&amp;XZ$3&amp;MATCH('Country Model'!$A$1,'Country Data'!$A$1:$A$60,FALSE)),INDIRECT("'User Inputs'!" &amp; XZ9))</f>
        <v>5.3609711862608647</v>
      </c>
      <c r="YA8" s="229">
        <f ca="1">IF(INDIRECT("'User Inputs'!" &amp; YA9)="",INDIRECT("'Country Data'!"&amp;YA$3&amp;MATCH('Country Model'!$A$1,'Country Data'!$A$1:$A$60,FALSE)),INDIRECT("'User Inputs'!" &amp; YA9))</f>
        <v>10</v>
      </c>
      <c r="YB8" s="229">
        <f ca="1">IF(INDIRECT("'User Inputs'!" &amp; YB9)="",INDIRECT("'Country Data'!"&amp;YB$3&amp;MATCH('Country Model'!$A$1,'Country Data'!$A$1:$A$60,FALSE)),INDIRECT("'User Inputs'!" &amp; YB9))</f>
        <v>10</v>
      </c>
      <c r="YC8" s="238">
        <f ca="1">IF(INDIRECT("'User Inputs'!" &amp; YC9)="",INDIRECT("'Country Data'!"&amp;YC$3&amp;MATCH('Country Model'!$A$1,'Country Data'!$A$1:$A$60,FALSE)),INDIRECT("'User Inputs'!" &amp; YC9))</f>
        <v>482124</v>
      </c>
      <c r="YD8" s="239">
        <f ca="1">IF(INDIRECT("'User Inputs'!" &amp; YD9)="",INDIRECT("'Country Data'!"&amp;YD$3&amp;MATCH('Country Model'!$A$1,'Country Data'!$A$1:$A$60,FALSE)),INDIRECT("'User Inputs'!" &amp; YD9))</f>
        <v>0</v>
      </c>
      <c r="YE8" s="240">
        <f ca="1">IF(INDIRECT("'User Inputs'!" &amp; YE9)="",INDIRECT("'Country Data'!"&amp;YE$3&amp;MATCH('Country Model'!$A$1,'Country Data'!$A$1:$A$60,FALSE)),INDIRECT("'User Inputs'!" &amp; YE9))</f>
        <v>1.69</v>
      </c>
      <c r="YF8" s="240">
        <f ca="1">IF(INDIRECT("'User Inputs'!" &amp; YF9)="",INDIRECT("'Country Data'!"&amp;YF$3&amp;MATCH('Country Model'!$A$1,'Country Data'!$A$1:$A$60,FALSE)),INDIRECT("'User Inputs'!" &amp; YF9))</f>
        <v>1.5649999999999999</v>
      </c>
      <c r="YG8" s="241">
        <f ca="1">IF(INDIRECT("'User Inputs'!" &amp; YG9)="",INDIRECT("'Country Data'!"&amp;YG$3&amp;MATCH('Country Model'!$A$1,'Country Data'!$A$1:$A$60,FALSE)),INDIRECT("'User Inputs'!" &amp; YG9))</f>
        <v>2.5</v>
      </c>
      <c r="YH8" s="241">
        <f ca="1">IF(INDIRECT("'User Inputs'!" &amp; YH9)="",INDIRECT("'Country Data'!"&amp;YH$3&amp;MATCH('Country Model'!$A$1,'Country Data'!$A$1:$A$60,FALSE)),INDIRECT("'User Inputs'!" &amp; YH9))</f>
        <v>2</v>
      </c>
      <c r="YI8" s="229">
        <f ca="1">IF(INDIRECT("'User Inputs'!" &amp; YI9)="",INDIRECT("'Country Data'!"&amp;YI$3&amp;MATCH('Country Model'!$A$1,'Country Data'!$A$1:$A$60,FALSE)),INDIRECT("'User Inputs'!" &amp; YI9))</f>
        <v>1.25</v>
      </c>
      <c r="YJ8" s="229">
        <f ca="1">IF(INDIRECT("'User Inputs'!" &amp; YJ9)="",INDIRECT("'Country Data'!"&amp;YJ$3&amp;MATCH('Country Model'!$A$1,'Country Data'!$A$1:$A$60,FALSE)),INDIRECT("'User Inputs'!" &amp; YJ9))</f>
        <v>1.25</v>
      </c>
      <c r="YK8" s="242" t="str">
        <f ca="1">IF(INDIRECT("'User Inputs'!" &amp; YK9)="",INDIRECT("'Country Data'!"&amp;YK$3&amp;MATCH('Country Model'!$A$1,'Country Data'!$A$1:$A$60,FALSE)),INDIRECT("'User Inputs'!" &amp; YK9))</f>
        <v>Malawi</v>
      </c>
      <c r="YL8" s="243">
        <f ca="1">IF(INDIRECT("'User Inputs'!" &amp; YL9)="",INDIRECT("'Country Data'!"&amp;YL$3&amp;MATCH('Country Model'!$A$1,'Country Data'!$A$1:$A$60,FALSE)),INDIRECT("'User Inputs'!" &amp; YL9))</f>
        <v>0</v>
      </c>
      <c r="YM8" s="243">
        <f ca="1">IF(INDIRECT("'User Inputs'!" &amp; YM9)="",INDIRECT("'Country Data'!"&amp;YM$3&amp;MATCH('Country Model'!$A$1,'Country Data'!$A$1:$A$60,FALSE)),INDIRECT("'User Inputs'!" &amp; YM9))</f>
        <v>0</v>
      </c>
      <c r="YN8" s="243">
        <f ca="1">IF(INDIRECT("'User Inputs'!" &amp; YN9)="",INDIRECT("'Country Data'!"&amp;YN$3&amp;MATCH('Country Model'!$A$1,'Country Data'!$A$1:$A$60,FALSE)),INDIRECT("'User Inputs'!" &amp; YN9))</f>
        <v>0</v>
      </c>
      <c r="YO8" s="243">
        <f ca="1">IF(INDIRECT("'User Inputs'!" &amp; YO9)="",INDIRECT("'Country Data'!"&amp;YO$3&amp;MATCH('Country Model'!$A$1,'Country Data'!$A$1:$A$60,FALSE)),INDIRECT("'User Inputs'!" &amp; YO9))</f>
        <v>646879.45266131999</v>
      </c>
      <c r="YP8" s="243">
        <f ca="1">IF(INDIRECT("'User Inputs'!" &amp; YP9)="",INDIRECT("'Country Data'!"&amp;YP$3&amp;MATCH('Country Model'!$A$1,'Country Data'!$A$1:$A$60,FALSE)),INDIRECT("'User Inputs'!" &amp; YP9))</f>
        <v>646879.45266131999</v>
      </c>
      <c r="YQ8" s="243">
        <f ca="1">IF(INDIRECT("'User Inputs'!" &amp; YQ9)="",INDIRECT("'Country Data'!"&amp;YQ$3&amp;MATCH('Country Model'!$A$1,'Country Data'!$A$1:$A$60,FALSE)),INDIRECT("'User Inputs'!" &amp; YQ9))</f>
        <v>646879.45266131999</v>
      </c>
      <c r="YR8" s="243">
        <f ca="1">IF(INDIRECT("'User Inputs'!" &amp; YR9)="",INDIRECT("'Country Data'!"&amp;YR$3&amp;MATCH('Country Model'!$A$1,'Country Data'!$A$1:$A$60,FALSE)),INDIRECT("'User Inputs'!" &amp; YR9))</f>
        <v>646879.45266131999</v>
      </c>
      <c r="YS8" s="243">
        <f ca="1">IF(INDIRECT("'User Inputs'!" &amp; YS9)="",INDIRECT("'Country Data'!"&amp;YS$3&amp;MATCH('Country Model'!$A$1,'Country Data'!$A$1:$A$60,FALSE)),INDIRECT("'User Inputs'!" &amp; YS9))</f>
        <v>646879.45266131999</v>
      </c>
      <c r="YT8" s="243">
        <f ca="1">IF(INDIRECT("'User Inputs'!" &amp; YT9)="",INDIRECT("'Country Data'!"&amp;YT$3&amp;MATCH('Country Model'!$A$1,'Country Data'!$A$1:$A$60,FALSE)),INDIRECT("'User Inputs'!" &amp; YT9))</f>
        <v>646879.45266131999</v>
      </c>
      <c r="YU8" s="243">
        <f ca="1">IF(INDIRECT("'User Inputs'!" &amp; YU9)="",INDIRECT("'Country Data'!"&amp;YU$3&amp;MATCH('Country Model'!$A$1,'Country Data'!$A$1:$A$60,FALSE)),INDIRECT("'User Inputs'!" &amp; YU9))</f>
        <v>646879.45266131999</v>
      </c>
      <c r="YV8" s="243">
        <f ca="1">IF(INDIRECT("'User Inputs'!" &amp; YV9)="",INDIRECT("'Country Data'!"&amp;YV$3&amp;MATCH('Country Model'!$A$1,'Country Data'!$A$1:$A$60,FALSE)),INDIRECT("'User Inputs'!" &amp; YV9))</f>
        <v>459573.88817854732</v>
      </c>
      <c r="YW8" s="243">
        <f ca="1">IF(INDIRECT("'User Inputs'!" &amp; YW9)="",INDIRECT("'Country Data'!"&amp;YW$3&amp;MATCH('Country Model'!$A$1,'Country Data'!$A$1:$A$60,FALSE)),INDIRECT("'User Inputs'!" &amp; YW9))</f>
        <v>478971.61884044349</v>
      </c>
      <c r="YX8" s="243">
        <f ca="1">IF(INDIRECT("'User Inputs'!" &amp; YX9)="",INDIRECT("'Country Data'!"&amp;YX$3&amp;MATCH('Country Model'!$A$1,'Country Data'!$A$1:$A$60,FALSE)),INDIRECT("'User Inputs'!" &amp; YX9))</f>
        <v>499188.09043717047</v>
      </c>
      <c r="YY8" s="243">
        <f ca="1">IF(INDIRECT("'User Inputs'!" &amp; YY9)="",INDIRECT("'Country Data'!"&amp;YY$3&amp;MATCH('Country Model'!$A$1,'Country Data'!$A$1:$A$60,FALSE)),INDIRECT("'User Inputs'!" &amp; YY9))</f>
        <v>520257.8604502221</v>
      </c>
      <c r="YZ8" s="243">
        <f ca="1">IF(INDIRECT("'User Inputs'!" &amp; YZ9)="",INDIRECT("'Country Data'!"&amp;YZ$3&amp;MATCH('Country Model'!$A$1,'Country Data'!$A$1:$A$60,FALSE)),INDIRECT("'User Inputs'!" &amp; YZ9))</f>
        <v>542216.94496597827</v>
      </c>
      <c r="ZA8" s="243">
        <f ca="1">IF(INDIRECT("'User Inputs'!" &amp; ZA9)="",INDIRECT("'Country Data'!"&amp;ZA$3&amp;MATCH('Country Model'!$A$1,'Country Data'!$A$1:$A$60,FALSE)),INDIRECT("'User Inputs'!" &amp; ZA9))</f>
        <v>565102.8802406122</v>
      </c>
      <c r="ZB8" s="243">
        <f ca="1">IF(INDIRECT("'User Inputs'!" &amp; ZB9)="",INDIRECT("'Country Data'!"&amp;ZB$3&amp;MATCH('Country Model'!$A$1,'Country Data'!$A$1:$A$60,FALSE)),INDIRECT("'User Inputs'!" &amp; ZB9))</f>
        <v>588954.78686353634</v>
      </c>
      <c r="ZC8" s="243">
        <f ca="1">IF(INDIRECT("'User Inputs'!" &amp; ZC9)="",INDIRECT("'Country Data'!"&amp;ZC$3&amp;MATCH('Country Model'!$A$1,'Country Data'!$A$1:$A$60,FALSE)),INDIRECT("'User Inputs'!" &amp; ZC9))</f>
        <v>613813.43662906706</v>
      </c>
      <c r="ZD8" s="243">
        <f ca="1">IF(INDIRECT("'User Inputs'!" &amp; ZD9)="",INDIRECT("'Country Data'!"&amp;ZD$3&amp;MATCH('Country Model'!$A$1,'Country Data'!$A$1:$A$60,FALSE)),INDIRECT("'User Inputs'!" &amp; ZD9))</f>
        <v>639721.32223060273</v>
      </c>
      <c r="ZE8" s="243">
        <f ca="1">IF(INDIRECT("'User Inputs'!" &amp; ZE9)="",INDIRECT("'Country Data'!"&amp;ZE$3&amp;MATCH('Country Model'!$A$1,'Country Data'!$A$1:$A$60,FALSE)),INDIRECT("'User Inputs'!" &amp; ZE9))</f>
        <v>666722.7298964808</v>
      </c>
      <c r="ZF8" s="243">
        <f ca="1">IF(INDIRECT("'User Inputs'!" &amp; ZF9)="",INDIRECT("'Country Data'!"&amp;ZF$3&amp;MATCH('Country Model'!$A$1,'Country Data'!$A$1:$A$60,FALSE)),INDIRECT("'User Inputs'!" &amp; ZF9))</f>
        <v>694863.81509162288</v>
      </c>
      <c r="ZG8" s="243">
        <f ca="1">IF(INDIRECT("'User Inputs'!" &amp; ZG9)="",INDIRECT("'Country Data'!"&amp;ZG$3&amp;MATCH('Country Model'!$A$1,'Country Data'!$A$1:$A$60,FALSE)),INDIRECT("'User Inputs'!" &amp; ZG9))</f>
        <v>724192.68141443573</v>
      </c>
      <c r="ZH8" s="243">
        <f ca="1">IF(INDIRECT("'User Inputs'!" &amp; ZH9)="",INDIRECT("'Country Data'!"&amp;ZH$3&amp;MATCH('Country Model'!$A$1,'Country Data'!$A$1:$A$60,FALSE)),INDIRECT("'User Inputs'!" &amp; ZH9))</f>
        <v>754759.46282377525</v>
      </c>
      <c r="ZI8" s="243">
        <f ca="1">IF(INDIRECT("'User Inputs'!" &amp; ZI9)="",INDIRECT("'Country Data'!"&amp;ZI$3&amp;MATCH('Country Model'!$A$1,'Country Data'!$A$1:$A$60,FALSE)),INDIRECT("'User Inputs'!" &amp; ZI9))</f>
        <v>786616.40933655377</v>
      </c>
      <c r="ZJ8" s="243">
        <f ca="1">IF(INDIRECT("'User Inputs'!" &amp; ZJ9)="",INDIRECT("'Country Data'!"&amp;ZJ$3&amp;MATCH('Country Model'!$A$1,'Country Data'!$A$1:$A$60,FALSE)),INDIRECT("'User Inputs'!" &amp; ZJ9))</f>
        <v>819817.97634248878</v>
      </c>
      <c r="ZK8" s="243">
        <f ca="1">IF(INDIRECT("'User Inputs'!" &amp; ZK9)="",INDIRECT("'Country Data'!"&amp;ZK$3&amp;MATCH('Country Model'!$A$1,'Country Data'!$A$1:$A$60,FALSE)),INDIRECT("'User Inputs'!" &amp; ZK9))</f>
        <v>854420.91768865241</v>
      </c>
      <c r="ZL8" s="243">
        <f ca="1">IF(INDIRECT("'User Inputs'!" &amp; ZL9)="",INDIRECT("'Country Data'!"&amp;ZL$3&amp;MATCH('Country Model'!$A$1,'Country Data'!$A$1:$A$60,FALSE)),INDIRECT("'User Inputs'!" &amp; ZL9))</f>
        <v>0</v>
      </c>
      <c r="ZM8" s="243">
        <f ca="1">IF(INDIRECT("'User Inputs'!" &amp; ZM9)="",INDIRECT("'Country Data'!"&amp;ZM$3&amp;MATCH('Country Model'!$A$1,'Country Data'!$A$1:$A$60,FALSE)),INDIRECT("'User Inputs'!" &amp; ZM9))</f>
        <v>0</v>
      </c>
      <c r="ZN8" s="243">
        <f ca="1">IF(INDIRECT("'User Inputs'!" &amp; ZN9)="",INDIRECT("'Country Data'!"&amp;ZN$3&amp;MATCH('Country Model'!$A$1,'Country Data'!$A$1:$A$60,FALSE)),INDIRECT("'User Inputs'!" &amp; ZN9))</f>
        <v>0</v>
      </c>
      <c r="ZO8" s="243">
        <f ca="1">IF(INDIRECT("'User Inputs'!" &amp; ZO9)="",INDIRECT("'Country Data'!"&amp;ZO$3&amp;MATCH('Country Model'!$A$1,'Country Data'!$A$1:$A$60,FALSE)),INDIRECT("'User Inputs'!" &amp; ZO9))</f>
        <v>689155.25579497265</v>
      </c>
      <c r="ZP8" s="243">
        <f ca="1">IF(INDIRECT("'User Inputs'!" &amp; ZP9)="",INDIRECT("'Country Data'!"&amp;ZP$3&amp;MATCH('Country Model'!$A$1,'Country Data'!$A$1:$A$60,FALSE)),INDIRECT("'User Inputs'!" &amp; ZP9))</f>
        <v>689155.25579497265</v>
      </c>
      <c r="ZQ8" s="243">
        <f ca="1">IF(INDIRECT("'User Inputs'!" &amp; ZQ9)="",INDIRECT("'Country Data'!"&amp;ZQ$3&amp;MATCH('Country Model'!$A$1,'Country Data'!$A$1:$A$60,FALSE)),INDIRECT("'User Inputs'!" &amp; ZQ9))</f>
        <v>689155.25579497265</v>
      </c>
      <c r="ZR8" s="243">
        <f ca="1">IF(INDIRECT("'User Inputs'!" &amp; ZR9)="",INDIRECT("'Country Data'!"&amp;ZR$3&amp;MATCH('Country Model'!$A$1,'Country Data'!$A$1:$A$60,FALSE)),INDIRECT("'User Inputs'!" &amp; ZR9))</f>
        <v>689155.25579497265</v>
      </c>
      <c r="ZS8" s="243">
        <f ca="1">IF(INDIRECT("'User Inputs'!" &amp; ZS9)="",INDIRECT("'Country Data'!"&amp;ZS$3&amp;MATCH('Country Model'!$A$1,'Country Data'!$A$1:$A$60,FALSE)),INDIRECT("'User Inputs'!" &amp; ZS9))</f>
        <v>689155.25579497265</v>
      </c>
      <c r="ZT8" s="243">
        <f ca="1">IF(INDIRECT("'User Inputs'!" &amp; ZT9)="",INDIRECT("'Country Data'!"&amp;ZT$3&amp;MATCH('Country Model'!$A$1,'Country Data'!$A$1:$A$60,FALSE)),INDIRECT("'User Inputs'!" &amp; ZT9))</f>
        <v>689155.25579497265</v>
      </c>
      <c r="ZU8" s="243">
        <f ca="1">IF(INDIRECT("'User Inputs'!" &amp; ZU9)="",INDIRECT("'Country Data'!"&amp;ZU$3&amp;MATCH('Country Model'!$A$1,'Country Data'!$A$1:$A$60,FALSE)),INDIRECT("'User Inputs'!" &amp; ZU9))</f>
        <v>689155.25579497265</v>
      </c>
      <c r="ZV8" s="243">
        <f ca="1">IF(INDIRECT("'User Inputs'!" &amp; ZV9)="",INDIRECT("'Country Data'!"&amp;ZV$3&amp;MATCH('Country Model'!$A$1,'Country Data'!$A$1:$A$60,FALSE)),INDIRECT("'User Inputs'!" &amp; ZV9))</f>
        <v>171119.59939618112</v>
      </c>
      <c r="ZW8" s="243">
        <f ca="1">IF(INDIRECT("'User Inputs'!" &amp; ZW9)="",INDIRECT("'Country Data'!"&amp;ZW$3&amp;MATCH('Country Model'!$A$1,'Country Data'!$A$1:$A$60,FALSE)),INDIRECT("'User Inputs'!" &amp; ZW9))</f>
        <v>175161.85702935874</v>
      </c>
      <c r="ZX8" s="243">
        <f ca="1">IF(INDIRECT("'User Inputs'!" &amp; ZX9)="",INDIRECT("'Country Data'!"&amp;ZX$3&amp;MATCH('Country Model'!$A$1,'Country Data'!$A$1:$A$60,FALSE)),INDIRECT("'User Inputs'!" &amp; ZX9))</f>
        <v>179299.60253669327</v>
      </c>
      <c r="ZY8" s="243">
        <f ca="1">IF(INDIRECT("'User Inputs'!" &amp; ZY9)="",INDIRECT("'Country Data'!"&amp;ZY$3&amp;MATCH('Country Model'!$A$1,'Country Data'!$A$1:$A$60,FALSE)),INDIRECT("'User Inputs'!" &amp; ZY9))</f>
        <v>183535.09157206432</v>
      </c>
      <c r="ZZ8" s="243">
        <f ca="1">IF(INDIRECT("'User Inputs'!" &amp; ZZ9)="",INDIRECT("'Country Data'!"&amp;ZZ$3&amp;MATCH('Country Model'!$A$1,'Country Data'!$A$1:$A$60,FALSE)),INDIRECT("'User Inputs'!" &amp; ZZ9))</f>
        <v>187870.63307333531</v>
      </c>
      <c r="AAA8" s="243">
        <f ca="1">IF(INDIRECT("'User Inputs'!" &amp; AAA9)="",INDIRECT("'Country Data'!"&amp;AAA$3&amp;MATCH('Country Model'!$A$1,'Country Data'!$A$1:$A$60,FALSE)),INDIRECT("'User Inputs'!" &amp; AAA9))</f>
        <v>192308.59052105169</v>
      </c>
      <c r="AAB8" s="243">
        <f ca="1">IF(INDIRECT("'User Inputs'!" &amp; AAB9)="",INDIRECT("'Country Data'!"&amp;AAB$3&amp;MATCH('Country Model'!$A$1,'Country Data'!$A$1:$A$60,FALSE)),INDIRECT("'User Inputs'!" &amp; AAB9))</f>
        <v>196851.38322686913</v>
      </c>
      <c r="AAC8" s="243">
        <f ca="1">IF(INDIRECT("'User Inputs'!" &amp; AAC9)="",INDIRECT("'Country Data'!"&amp;AAC$3&amp;MATCH('Country Model'!$A$1,'Country Data'!$A$1:$A$60,FALSE)),INDIRECT("'User Inputs'!" &amp; AAC9))</f>
        <v>201501.48765241777</v>
      </c>
      <c r="AAD8" s="243">
        <f ca="1">IF(INDIRECT("'User Inputs'!" &amp; AAD9)="",INDIRECT("'Country Data'!"&amp;AAD$3&amp;MATCH('Country Model'!$A$1,'Country Data'!$A$1:$A$60,FALSE)),INDIRECT("'User Inputs'!" &amp; AAD9))</f>
        <v>206261.43875932629</v>
      </c>
      <c r="AAE8" s="243">
        <f ca="1">IF(INDIRECT("'User Inputs'!" &amp; AAE9)="",INDIRECT("'Country Data'!"&amp;AAE$3&amp;MATCH('Country Model'!$A$1,'Country Data'!$A$1:$A$60,FALSE)),INDIRECT("'User Inputs'!" &amp; AAE9))</f>
        <v>211133.83139112909</v>
      </c>
      <c r="AAF8" s="243">
        <f ca="1">IF(INDIRECT("'User Inputs'!" &amp; AAF9)="",INDIRECT("'Country Data'!"&amp;AAF$3&amp;MATCH('Country Model'!$A$1,'Country Data'!$A$1:$A$60,FALSE)),INDIRECT("'User Inputs'!" &amp; AAF9))</f>
        <v>216121.32168782377</v>
      </c>
      <c r="AAG8" s="243">
        <f ca="1">IF(INDIRECT("'User Inputs'!" &amp; AAG9)="",INDIRECT("'Country Data'!"&amp;AAG$3&amp;MATCH('Country Model'!$A$1,'Country Data'!$A$1:$A$60,FALSE)),INDIRECT("'User Inputs'!" &amp; AAG9))</f>
        <v>221226.62853384018</v>
      </c>
      <c r="AAH8" s="243">
        <f ca="1">IF(INDIRECT("'User Inputs'!" &amp; AAH9)="",INDIRECT("'Country Data'!"&amp;AAH$3&amp;MATCH('Country Model'!$A$1,'Country Data'!$A$1:$A$60,FALSE)),INDIRECT("'User Inputs'!" &amp; AAH9))</f>
        <v>226452.53504021745</v>
      </c>
      <c r="AAI8" s="243">
        <f ca="1">IF(INDIRECT("'User Inputs'!" &amp; AAI9)="",INDIRECT("'Country Data'!"&amp;AAI$3&amp;MATCH('Country Model'!$A$1,'Country Data'!$A$1:$A$60,FALSE)),INDIRECT("'User Inputs'!" &amp; AAI9))</f>
        <v>231801.89006178468</v>
      </c>
      <c r="AAJ8" s="243">
        <f ca="1">IF(INDIRECT("'User Inputs'!" &amp; AAJ9)="",INDIRECT("'Country Data'!"&amp;AAJ$3&amp;MATCH('Country Model'!$A$1,'Country Data'!$A$1:$A$60,FALSE)),INDIRECT("'User Inputs'!" &amp; AAJ9))</f>
        <v>237277.60975019893</v>
      </c>
      <c r="AAK8" s="243">
        <f ca="1">IF(INDIRECT("'User Inputs'!" &amp; AAK9)="",INDIRECT("'Country Data'!"&amp;AAK$3&amp;MATCH('Country Model'!$A$1,'Country Data'!$A$1:$A$60,FALSE)),INDIRECT("'User Inputs'!" &amp; AAK9))</f>
        <v>242882.67914364825</v>
      </c>
      <c r="AAL8" s="243">
        <f ca="1">IF(INDIRECT("'User Inputs'!" &amp; AAL9)="",INDIRECT("'Country Data'!"&amp;AAL$3&amp;MATCH('Country Model'!$A$1,'Country Data'!$A$1:$A$60,FALSE)),INDIRECT("'User Inputs'!" &amp; AAL9))</f>
        <v>0</v>
      </c>
      <c r="AAM8" s="243">
        <f ca="1">IF(INDIRECT("'User Inputs'!" &amp; AAM9)="",INDIRECT("'Country Data'!"&amp;AAM$3&amp;MATCH('Country Model'!$A$1,'Country Data'!$A$1:$A$60,FALSE)),INDIRECT("'User Inputs'!" &amp; AAM9))</f>
        <v>0</v>
      </c>
      <c r="AAN8" s="243">
        <f ca="1">IF(INDIRECT("'User Inputs'!" &amp; AAN9)="",INDIRECT("'Country Data'!"&amp;AAN$3&amp;MATCH('Country Model'!$A$1,'Country Data'!$A$1:$A$60,FALSE)),INDIRECT("'User Inputs'!" &amp; AAN9))</f>
        <v>0</v>
      </c>
      <c r="AAO8" s="243">
        <f ca="1">IF(INDIRECT("'User Inputs'!" &amp; AAO9)="",INDIRECT("'Country Data'!"&amp;AAO$3&amp;MATCH('Country Model'!$A$1,'Country Data'!$A$1:$A$60,FALSE)),INDIRECT("'User Inputs'!" &amp; AAO9))</f>
        <v>1324021.5950857403</v>
      </c>
      <c r="AAP8" s="243">
        <f ca="1">IF(INDIRECT("'User Inputs'!" &amp; AAP9)="",INDIRECT("'Country Data'!"&amp;AAP$3&amp;MATCH('Country Model'!$A$1,'Country Data'!$A$1:$A$60,FALSE)),INDIRECT("'User Inputs'!" &amp; AAP9))</f>
        <v>1324021.5950857403</v>
      </c>
      <c r="AAQ8" s="243">
        <f ca="1">IF(INDIRECT("'User Inputs'!" &amp; AAQ9)="",INDIRECT("'Country Data'!"&amp;AAQ$3&amp;MATCH('Country Model'!$A$1,'Country Data'!$A$1:$A$60,FALSE)),INDIRECT("'User Inputs'!" &amp; AAQ9))</f>
        <v>1324021.5950857403</v>
      </c>
      <c r="AAR8" s="243">
        <f ca="1">IF(INDIRECT("'User Inputs'!" &amp; AAR9)="",INDIRECT("'Country Data'!"&amp;AAR$3&amp;MATCH('Country Model'!$A$1,'Country Data'!$A$1:$A$60,FALSE)),INDIRECT("'User Inputs'!" &amp; AAR9))</f>
        <v>1324021.5950857403</v>
      </c>
      <c r="AAS8" s="243">
        <f ca="1">IF(INDIRECT("'User Inputs'!" &amp; AAS9)="",INDIRECT("'Country Data'!"&amp;AAS$3&amp;MATCH('Country Model'!$A$1,'Country Data'!$A$1:$A$60,FALSE)),INDIRECT("'User Inputs'!" &amp; AAS9))</f>
        <v>1324021.5950857403</v>
      </c>
      <c r="AAT8" s="243">
        <f ca="1">IF(INDIRECT("'User Inputs'!" &amp; AAT9)="",INDIRECT("'Country Data'!"&amp;AAT$3&amp;MATCH('Country Model'!$A$1,'Country Data'!$A$1:$A$60,FALSE)),INDIRECT("'User Inputs'!" &amp; AAT9))</f>
        <v>1324021.5950857403</v>
      </c>
      <c r="AAU8" s="243">
        <f ca="1">IF(INDIRECT("'User Inputs'!" &amp; AAU9)="",INDIRECT("'Country Data'!"&amp;AAU$3&amp;MATCH('Country Model'!$A$1,'Country Data'!$A$1:$A$60,FALSE)),INDIRECT("'User Inputs'!" &amp; AAU9))</f>
        <v>1324021.5950857403</v>
      </c>
      <c r="AAV8" s="243">
        <f ca="1">IF(INDIRECT("'User Inputs'!" &amp; AAV9)="",INDIRECT("'Country Data'!"&amp;AAV$3&amp;MATCH('Country Model'!$A$1,'Country Data'!$A$1:$A$60,FALSE)),INDIRECT("'User Inputs'!" &amp; AAV9))</f>
        <v>523715.48721852613</v>
      </c>
      <c r="AAW8" s="243">
        <f ca="1">IF(INDIRECT("'User Inputs'!" &amp; AAW9)="",INDIRECT("'Country Data'!"&amp;AAW$3&amp;MATCH('Country Model'!$A$1,'Country Data'!$A$1:$A$60,FALSE)),INDIRECT("'User Inputs'!" &amp; AAW9))</f>
        <v>545820.51151568966</v>
      </c>
      <c r="AAX8" s="243">
        <f ca="1">IF(INDIRECT("'User Inputs'!" &amp; AAX9)="",INDIRECT("'Country Data'!"&amp;AAX$3&amp;MATCH('Country Model'!$A$1,'Country Data'!$A$1:$A$60,FALSE)),INDIRECT("'User Inputs'!" &amp; AAX9))</f>
        <v>568858.54640945187</v>
      </c>
      <c r="AAY8" s="243">
        <f ca="1">IF(INDIRECT("'User Inputs'!" &amp; AAY9)="",INDIRECT("'Country Data'!"&amp;AAY$3&amp;MATCH('Country Model'!$A$1,'Country Data'!$A$1:$A$60,FALSE)),INDIRECT("'User Inputs'!" &amp; AAY9))</f>
        <v>592868.97248413914</v>
      </c>
      <c r="AAZ8" s="243">
        <f ca="1">IF(INDIRECT("'User Inputs'!" &amp; AAZ9)="",INDIRECT("'Country Data'!"&amp;AAZ$3&amp;MATCH('Country Model'!$A$1,'Country Data'!$A$1:$A$60,FALSE)),INDIRECT("'User Inputs'!" &amp; AAZ9))</f>
        <v>617892.83250286616</v>
      </c>
      <c r="ABA8" s="243">
        <f ca="1">IF(INDIRECT("'User Inputs'!" &amp; ABA9)="",INDIRECT("'Country Data'!"&amp;ABA$3&amp;MATCH('Country Model'!$A$1,'Country Data'!$A$1:$A$60,FALSE)),INDIRECT("'User Inputs'!" &amp; ABA9))</f>
        <v>643972.90156490565</v>
      </c>
      <c r="ABB8" s="243">
        <f ca="1">IF(INDIRECT("'User Inputs'!" &amp; ABB9)="",INDIRECT("'Country Data'!"&amp;ABB$3&amp;MATCH('Country Model'!$A$1,'Country Data'!$A$1:$A$60,FALSE)),INDIRECT("'User Inputs'!" &amp; ABB9))</f>
        <v>671153.76022426982</v>
      </c>
      <c r="ABC8" s="243">
        <f ca="1">IF(INDIRECT("'User Inputs'!" &amp; ABC9)="",INDIRECT("'Country Data'!"&amp;ABC$3&amp;MATCH('Country Model'!$A$1,'Country Data'!$A$1:$A$60,FALSE)),INDIRECT("'User Inputs'!" &amp; ABC9))</f>
        <v>699481.87069448817</v>
      </c>
      <c r="ABD8" s="243">
        <f ca="1">IF(INDIRECT("'User Inputs'!" &amp; ABD9)="",INDIRECT("'Country Data'!"&amp;ABD$3&amp;MATCH('Country Model'!$A$1,'Country Data'!$A$1:$A$60,FALSE)),INDIRECT("'User Inputs'!" &amp; ABD9))</f>
        <v>729005.656269831</v>
      </c>
      <c r="ABE8" s="243">
        <f ca="1">IF(INDIRECT("'User Inputs'!" &amp; ABE9)="",INDIRECT("'Country Data'!"&amp;ABE$3&amp;MATCH('Country Model'!$A$1,'Country Data'!$A$1:$A$60,FALSE)),INDIRECT("'User Inputs'!" &amp; ABE9))</f>
        <v>759775.58409877575</v>
      </c>
      <c r="ABF8" s="243">
        <f ca="1">IF(INDIRECT("'User Inputs'!" &amp; ABF9)="",INDIRECT("'Country Data'!"&amp;ABF$3&amp;MATCH('Country Model'!$A$1,'Country Data'!$A$1:$A$60,FALSE)),INDIRECT("'User Inputs'!" &amp; ABF9))</f>
        <v>791844.25145114306</v>
      </c>
      <c r="ABG8" s="243">
        <f ca="1">IF(INDIRECT("'User Inputs'!" &amp; ABG9)="",INDIRECT("'Country Data'!"&amp;ABG$3&amp;MATCH('Country Model'!$A$1,'Country Data'!$A$1:$A$60,FALSE)),INDIRECT("'User Inputs'!" &amp; ABG9))</f>
        <v>825266.47562644584</v>
      </c>
      <c r="ABH8" s="243">
        <f ca="1">IF(INDIRECT("'User Inputs'!" &amp; ABH9)="",INDIRECT("'Country Data'!"&amp;ABH$3&amp;MATCH('Country Model'!$A$1,'Country Data'!$A$1:$A$60,FALSE)),INDIRECT("'User Inputs'!" &amp; ABH9))</f>
        <v>860099.38765706832</v>
      </c>
      <c r="ABI8" s="243">
        <f ca="1">IF(INDIRECT("'User Inputs'!" &amp; ABI9)="",INDIRECT("'Country Data'!"&amp;ABI$3&amp;MATCH('Country Model'!$A$1,'Country Data'!$A$1:$A$60,FALSE)),INDIRECT("'User Inputs'!" &amp; ABI9))</f>
        <v>896402.52996647742</v>
      </c>
      <c r="ABJ8" s="243">
        <f ca="1">IF(INDIRECT("'User Inputs'!" &amp; ABJ9)="",INDIRECT("'Country Data'!"&amp;ABJ$3&amp;MATCH('Country Model'!$A$1,'Country Data'!$A$1:$A$60,FALSE)),INDIRECT("'User Inputs'!" &amp; ABJ9))</f>
        <v>934237.95814941288</v>
      </c>
      <c r="ABK8" s="243">
        <f ca="1">IF(INDIRECT("'User Inputs'!" &amp; ABK9)="",INDIRECT("'Country Data'!"&amp;ABK$3&amp;MATCH('Country Model'!$A$1,'Country Data'!$A$1:$A$60,FALSE)),INDIRECT("'User Inputs'!" &amp; ABK9))</f>
        <v>973670.3470480172</v>
      </c>
      <c r="ABL8" s="243">
        <f ca="1">IF(INDIRECT("'User Inputs'!" &amp; ABL9)="",INDIRECT("'Country Data'!"&amp;ABL$3&amp;MATCH('Country Model'!$A$1,'Country Data'!$A$1:$A$60,FALSE)),INDIRECT("'User Inputs'!" &amp; ABL9))</f>
        <v>0</v>
      </c>
      <c r="ABM8" s="243">
        <f ca="1">IF(INDIRECT("'User Inputs'!" &amp; ABM9)="",INDIRECT("'Country Data'!"&amp;ABM$3&amp;MATCH('Country Model'!$A$1,'Country Data'!$A$1:$A$60,FALSE)),INDIRECT("'User Inputs'!" &amp; ABM9))</f>
        <v>0</v>
      </c>
      <c r="ABN8" s="243">
        <f ca="1">IF(INDIRECT("'User Inputs'!" &amp; ABN9)="",INDIRECT("'Country Data'!"&amp;ABN$3&amp;MATCH('Country Model'!$A$1,'Country Data'!$A$1:$A$60,FALSE)),INDIRECT("'User Inputs'!" &amp; ABN9))</f>
        <v>0</v>
      </c>
      <c r="ABO8" s="243">
        <f ca="1">IF(INDIRECT("'User Inputs'!" &amp; ABO9)="",INDIRECT("'Country Data'!"&amp;ABO$3&amp;MATCH('Country Model'!$A$1,'Country Data'!$A$1:$A$60,FALSE)),INDIRECT("'User Inputs'!" &amp; ABO9))</f>
        <v>1172787.5137508872</v>
      </c>
      <c r="ABP8" s="243">
        <f ca="1">IF(INDIRECT("'User Inputs'!" &amp; ABP9)="",INDIRECT("'Country Data'!"&amp;ABP$3&amp;MATCH('Country Model'!$A$1,'Country Data'!$A$1:$A$60,FALSE)),INDIRECT("'User Inputs'!" &amp; ABP9))</f>
        <v>1172787.5137508872</v>
      </c>
      <c r="ABQ8" s="243">
        <f ca="1">IF(INDIRECT("'User Inputs'!" &amp; ABQ9)="",INDIRECT("'Country Data'!"&amp;ABQ$3&amp;MATCH('Country Model'!$A$1,'Country Data'!$A$1:$A$60,FALSE)),INDIRECT("'User Inputs'!" &amp; ABQ9))</f>
        <v>1172787.5137508872</v>
      </c>
      <c r="ABR8" s="243">
        <f ca="1">IF(INDIRECT("'User Inputs'!" &amp; ABR9)="",INDIRECT("'Country Data'!"&amp;ABR$3&amp;MATCH('Country Model'!$A$1,'Country Data'!$A$1:$A$60,FALSE)),INDIRECT("'User Inputs'!" &amp; ABR9))</f>
        <v>1172787.5137508872</v>
      </c>
      <c r="ABS8" s="243">
        <f ca="1">IF(INDIRECT("'User Inputs'!" &amp; ABS9)="",INDIRECT("'Country Data'!"&amp;ABS$3&amp;MATCH('Country Model'!$A$1,'Country Data'!$A$1:$A$60,FALSE)),INDIRECT("'User Inputs'!" &amp; ABS9))</f>
        <v>1172787.5137508872</v>
      </c>
      <c r="ABT8" s="243">
        <f ca="1">IF(INDIRECT("'User Inputs'!" &amp; ABT9)="",INDIRECT("'Country Data'!"&amp;ABT$3&amp;MATCH('Country Model'!$A$1,'Country Data'!$A$1:$A$60,FALSE)),INDIRECT("'User Inputs'!" &amp; ABT9))</f>
        <v>1172787.5137508872</v>
      </c>
      <c r="ABU8" s="243">
        <f ca="1">IF(INDIRECT("'User Inputs'!" &amp; ABU9)="",INDIRECT("'Country Data'!"&amp;ABU$3&amp;MATCH('Country Model'!$A$1,'Country Data'!$A$1:$A$60,FALSE)),INDIRECT("'User Inputs'!" &amp; ABU9))</f>
        <v>1172787.5137508872</v>
      </c>
      <c r="ABV8" s="243">
        <f ca="1">IF(INDIRECT("'User Inputs'!" &amp; ABV9)="",INDIRECT("'Country Data'!"&amp;ABV$3&amp;MATCH('Country Model'!$A$1,'Country Data'!$A$1:$A$60,FALSE)),INDIRECT("'User Inputs'!" &amp; ABV9))</f>
        <v>270056.31443640112</v>
      </c>
      <c r="ABW8" s="243">
        <f ca="1">IF(INDIRECT("'User Inputs'!" &amp; ABW9)="",INDIRECT("'Country Data'!"&amp;ABW$3&amp;MATCH('Country Model'!$A$1,'Country Data'!$A$1:$A$60,FALSE)),INDIRECT("'User Inputs'!" &amp; ABW9))</f>
        <v>276435.69588814798</v>
      </c>
      <c r="ABX8" s="243">
        <f ca="1">IF(INDIRECT("'User Inputs'!" &amp; ABX9)="",INDIRECT("'Country Data'!"&amp;ABX$3&amp;MATCH('Country Model'!$A$1,'Country Data'!$A$1:$A$60,FALSE)),INDIRECT("'User Inputs'!" &amp; ABX9))</f>
        <v>282965.77371517377</v>
      </c>
      <c r="ABY8" s="243">
        <f ca="1">IF(INDIRECT("'User Inputs'!" &amp; ABY9)="",INDIRECT("'Country Data'!"&amp;ABY$3&amp;MATCH('Country Model'!$A$1,'Country Data'!$A$1:$A$60,FALSE)),INDIRECT("'User Inputs'!" &amp; ABY9))</f>
        <v>289650.10772930318</v>
      </c>
      <c r="ABZ8" s="243">
        <f ca="1">IF(INDIRECT("'User Inputs'!" &amp; ABZ9)="",INDIRECT("'Country Data'!"&amp;ABZ$3&amp;MATCH('Country Model'!$A$1,'Country Data'!$A$1:$A$60,FALSE)),INDIRECT("'User Inputs'!" &amp; ABZ9))</f>
        <v>296492.34183370025</v>
      </c>
      <c r="ACA8" s="243">
        <f ca="1">IF(INDIRECT("'User Inputs'!" &amp; ACA9)="",INDIRECT("'Country Data'!"&amp;ACA$3&amp;MATCH('Country Model'!$A$1,'Country Data'!$A$1:$A$60,FALSE)),INDIRECT("'User Inputs'!" &amp; ACA9))</f>
        <v>303496.20600931154</v>
      </c>
      <c r="ACB8" s="243">
        <f ca="1">IF(INDIRECT("'User Inputs'!" &amp; ACB9)="",INDIRECT("'Country Data'!"&amp;ACB$3&amp;MATCH('Country Model'!$A$1,'Country Data'!$A$1:$A$60,FALSE)),INDIRECT("'User Inputs'!" &amp; ACB9))</f>
        <v>310665.51834822877</v>
      </c>
      <c r="ACC8" s="243">
        <f ca="1">IF(INDIRECT("'User Inputs'!" &amp; ACC9)="",INDIRECT("'Country Data'!"&amp;ACC$3&amp;MATCH('Country Model'!$A$1,'Country Data'!$A$1:$A$60,FALSE)),INDIRECT("'User Inputs'!" &amp; ACC9))</f>
        <v>318004.18713508482</v>
      </c>
      <c r="ACD8" s="243">
        <f ca="1">IF(INDIRECT("'User Inputs'!" &amp; ACD9)="",INDIRECT("'Country Data'!"&amp;ACD$3&amp;MATCH('Country Model'!$A$1,'Country Data'!$A$1:$A$60,FALSE)),INDIRECT("'User Inputs'!" &amp; ACD9))</f>
        <v>325516.21297762467</v>
      </c>
      <c r="ACE8" s="243">
        <f ca="1">IF(INDIRECT("'User Inputs'!" &amp; ACE9)="",INDIRECT("'Country Data'!"&amp;ACE$3&amp;MATCH('Country Model'!$A$1,'Country Data'!$A$1:$A$60,FALSE)),INDIRECT("'User Inputs'!" &amp; ACE9))</f>
        <v>333205.69098759425</v>
      </c>
      <c r="ACF8" s="243">
        <f ca="1">IF(INDIRECT("'User Inputs'!" &amp; ACF9)="",INDIRECT("'Country Data'!"&amp;ACF$3&amp;MATCH('Country Model'!$A$1,'Country Data'!$A$1:$A$60,FALSE)),INDIRECT("'User Inputs'!" &amp; ACF9))</f>
        <v>341076.81301315658</v>
      </c>
      <c r="ACG8" s="243">
        <f ca="1">IF(INDIRECT("'User Inputs'!" &amp; ACG9)="",INDIRECT("'Country Data'!"&amp;ACG$3&amp;MATCH('Country Model'!$A$1,'Country Data'!$A$1:$A$60,FALSE)),INDIRECT("'User Inputs'!" &amp; ACG9))</f>
        <v>349133.86992403719</v>
      </c>
      <c r="ACH8" s="243">
        <f ca="1">IF(INDIRECT("'User Inputs'!" &amp; ACH9)="",INDIRECT("'Country Data'!"&amp;ACH$3&amp;MATCH('Country Model'!$A$1,'Country Data'!$A$1:$A$60,FALSE)),INDIRECT("'User Inputs'!" &amp; ACH9))</f>
        <v>357381.25395065587</v>
      </c>
      <c r="ACI8" s="243">
        <f ca="1">IF(INDIRECT("'User Inputs'!" &amp; ACI9)="",INDIRECT("'Country Data'!"&amp;ACI$3&amp;MATCH('Country Model'!$A$1,'Country Data'!$A$1:$A$60,FALSE)),INDIRECT("'User Inputs'!" &amp; ACI9))</f>
        <v>365823.4610785002</v>
      </c>
      <c r="ACJ8" s="243">
        <f ca="1">IF(INDIRECT("'User Inputs'!" &amp; ACJ9)="",INDIRECT("'Country Data'!"&amp;ACJ$3&amp;MATCH('Country Model'!$A$1,'Country Data'!$A$1:$A$60,FALSE)),INDIRECT("'User Inputs'!" &amp; ACJ9))</f>
        <v>374465.09349908773</v>
      </c>
      <c r="ACK8" s="243">
        <f ca="1">IF(INDIRECT("'User Inputs'!" &amp; ACK9)="",INDIRECT("'Country Data'!"&amp;ACK$3&amp;MATCH('Country Model'!$A$1,'Country Data'!$A$1:$A$60,FALSE)),INDIRECT("'User Inputs'!" &amp; ACK9))</f>
        <v>383310.86211879255</v>
      </c>
      <c r="ACL8" s="243">
        <f ca="1">IF(INDIRECT("'User Inputs'!" &amp; ACL9)="",INDIRECT("'Country Data'!"&amp;ACL$3&amp;MATCH('Country Model'!$A$1,'Country Data'!$A$1:$A$60,FALSE)),INDIRECT("'User Inputs'!" &amp; ACL9))</f>
        <v>0</v>
      </c>
      <c r="ACM8" s="243">
        <f ca="1">IF(INDIRECT("'User Inputs'!" &amp; ACM9)="",INDIRECT("'Country Data'!"&amp;ACM$3&amp;MATCH('Country Model'!$A$1,'Country Data'!$A$1:$A$60,FALSE)),INDIRECT("'User Inputs'!" &amp; ACM9))</f>
        <v>0</v>
      </c>
      <c r="ACN8" s="243">
        <f ca="1">IF(INDIRECT("'User Inputs'!" &amp; ACN9)="",INDIRECT("'Country Data'!"&amp;ACN$3&amp;MATCH('Country Model'!$A$1,'Country Data'!$A$1:$A$60,FALSE)),INDIRECT("'User Inputs'!" &amp; ACN9))</f>
        <v>0</v>
      </c>
      <c r="ACO8" s="243">
        <f ca="1">IF(INDIRECT("'User Inputs'!" &amp; ACO9)="",INDIRECT("'Country Data'!"&amp;ACO$3&amp;MATCH('Country Model'!$A$1,'Country Data'!$A$1:$A$60,FALSE)),INDIRECT("'User Inputs'!" &amp; ACO9))</f>
        <v>683373.24095044576</v>
      </c>
      <c r="ACP8" s="243">
        <f ca="1">IF(INDIRECT("'User Inputs'!" &amp; ACP9)="",INDIRECT("'Country Data'!"&amp;ACP$3&amp;MATCH('Country Model'!$A$1,'Country Data'!$A$1:$A$60,FALSE)),INDIRECT("'User Inputs'!" &amp; ACP9))</f>
        <v>683373.24095044576</v>
      </c>
      <c r="ACQ8" s="243">
        <f ca="1">IF(INDIRECT("'User Inputs'!" &amp; ACQ9)="",INDIRECT("'Country Data'!"&amp;ACQ$3&amp;MATCH('Country Model'!$A$1,'Country Data'!$A$1:$A$60,FALSE)),INDIRECT("'User Inputs'!" &amp; ACQ9))</f>
        <v>683373.24095044576</v>
      </c>
      <c r="ACR8" s="243">
        <f ca="1">IF(INDIRECT("'User Inputs'!" &amp; ACR9)="",INDIRECT("'Country Data'!"&amp;ACR$3&amp;MATCH('Country Model'!$A$1,'Country Data'!$A$1:$A$60,FALSE)),INDIRECT("'User Inputs'!" &amp; ACR9))</f>
        <v>683373.24095044576</v>
      </c>
      <c r="ACS8" s="243">
        <f ca="1">IF(INDIRECT("'User Inputs'!" &amp; ACS9)="",INDIRECT("'Country Data'!"&amp;ACS$3&amp;MATCH('Country Model'!$A$1,'Country Data'!$A$1:$A$60,FALSE)),INDIRECT("'User Inputs'!" &amp; ACS9))</f>
        <v>683373.24095044576</v>
      </c>
      <c r="ACT8" s="243">
        <f ca="1">IF(INDIRECT("'User Inputs'!" &amp; ACT9)="",INDIRECT("'Country Data'!"&amp;ACT$3&amp;MATCH('Country Model'!$A$1,'Country Data'!$A$1:$A$60,FALSE)),INDIRECT("'User Inputs'!" &amp; ACT9))</f>
        <v>683373.24095044576</v>
      </c>
      <c r="ACU8" s="243">
        <f ca="1">IF(INDIRECT("'User Inputs'!" &amp; ACU9)="",INDIRECT("'Country Data'!"&amp;ACU$3&amp;MATCH('Country Model'!$A$1,'Country Data'!$A$1:$A$60,FALSE)),INDIRECT("'User Inputs'!" &amp; ACU9))</f>
        <v>683373.24095044576</v>
      </c>
      <c r="ACV8" s="243">
        <f ca="1">IF(INDIRECT("'User Inputs'!" &amp; ACV9)="",INDIRECT("'Country Data'!"&amp;ACV$3&amp;MATCH('Country Model'!$A$1,'Country Data'!$A$1:$A$60,FALSE)),INDIRECT("'User Inputs'!" &amp; ACV9))</f>
        <v>237363.4455726856</v>
      </c>
      <c r="ACW8" s="243">
        <f ca="1">IF(INDIRECT("'User Inputs'!" &amp; ACW9)="",INDIRECT("'Country Data'!"&amp;ACW$3&amp;MATCH('Country Model'!$A$1,'Country Data'!$A$1:$A$60,FALSE)),INDIRECT("'User Inputs'!" &amp; ACW9))</f>
        <v>247382.10047156838</v>
      </c>
      <c r="ACX8" s="243">
        <f ca="1">IF(INDIRECT("'User Inputs'!" &amp; ACX9)="",INDIRECT("'Country Data'!"&amp;ACX$3&amp;MATCH('Country Model'!$A$1,'Country Data'!$A$1:$A$60,FALSE)),INDIRECT("'User Inputs'!" &amp; ACX9))</f>
        <v>257823.62354099296</v>
      </c>
      <c r="ACY8" s="243">
        <f ca="1">IF(INDIRECT("'User Inputs'!" &amp; ACY9)="",INDIRECT("'Country Data'!"&amp;ACY$3&amp;MATCH('Country Model'!$A$1,'Country Data'!$A$1:$A$60,FALSE)),INDIRECT("'User Inputs'!" &amp; ACY9))</f>
        <v>268705.86323381681</v>
      </c>
      <c r="ACZ8" s="243">
        <f ca="1">IF(INDIRECT("'User Inputs'!" &amp; ACZ9)="",INDIRECT("'Country Data'!"&amp;ACZ$3&amp;MATCH('Country Model'!$A$1,'Country Data'!$A$1:$A$60,FALSE)),INDIRECT("'User Inputs'!" &amp; ACZ9))</f>
        <v>280047.42135179392</v>
      </c>
      <c r="ADA8" s="243">
        <f ca="1">IF(INDIRECT("'User Inputs'!" &amp; ADA9)="",INDIRECT("'Country Data'!"&amp;ADA$3&amp;MATCH('Country Model'!$A$1,'Country Data'!$A$1:$A$60,FALSE)),INDIRECT("'User Inputs'!" &amp; ADA9))</f>
        <v>291867.68484298268</v>
      </c>
      <c r="ADB8" s="243">
        <f ca="1">IF(INDIRECT("'User Inputs'!" &amp; ADB9)="",INDIRECT("'Country Data'!"&amp;ADB$3&amp;MATCH('Country Model'!$A$1,'Country Data'!$A$1:$A$60,FALSE)),INDIRECT("'User Inputs'!" &amp; ADB9))</f>
        <v>304186.85894126323</v>
      </c>
      <c r="ADC8" s="243">
        <f ca="1">IF(INDIRECT("'User Inputs'!" &amp; ADC9)="",INDIRECT("'Country Data'!"&amp;ADC$3&amp;MATCH('Country Model'!$A$1,'Country Data'!$A$1:$A$60,FALSE)),INDIRECT("'User Inputs'!" &amp; ADC9))</f>
        <v>317026.00170461059</v>
      </c>
      <c r="ADD8" s="243">
        <f ca="1">IF(INDIRECT("'User Inputs'!" &amp; ADD9)="",INDIRECT("'Country Data'!"&amp;ADD$3&amp;MATCH('Country Model'!$A$1,'Country Data'!$A$1:$A$60,FALSE)),INDIRECT("'User Inputs'!" &amp; ADD9))</f>
        <v>330407.06001115718</v>
      </c>
      <c r="ADE8" s="243">
        <f ca="1">IF(INDIRECT("'User Inputs'!" &amp; ADE9)="",INDIRECT("'Country Data'!"&amp;ADE$3&amp;MATCH('Country Model'!$A$1,'Country Data'!$A$1:$A$60,FALSE)),INDIRECT("'User Inputs'!" &amp; ADE9))</f>
        <v>344352.9070745908</v>
      </c>
      <c r="ADF8" s="243">
        <f ca="1">IF(INDIRECT("'User Inputs'!" &amp; ADF9)="",INDIRECT("'Country Data'!"&amp;ADF$3&amp;MATCH('Country Model'!$A$1,'Country Data'!$A$1:$A$60,FALSE)),INDIRECT("'User Inputs'!" &amp; ADF9))</f>
        <v>358887.38154298859</v>
      </c>
      <c r="ADG8" s="243">
        <f ca="1">IF(INDIRECT("'User Inputs'!" &amp; ADG9)="",INDIRECT("'Country Data'!"&amp;ADG$3&amp;MATCH('Country Model'!$A$1,'Country Data'!$A$1:$A$60,FALSE)),INDIRECT("'User Inputs'!" &amp; ADG9))</f>
        <v>374035.32824795664</v>
      </c>
      <c r="ADH8" s="243">
        <f ca="1">IF(INDIRECT("'User Inputs'!" &amp; ADH9)="",INDIRECT("'Country Data'!"&amp;ADH$3&amp;MATCH('Country Model'!$A$1,'Country Data'!$A$1:$A$60,FALSE)),INDIRECT("'User Inputs'!" &amp; ADH9))</f>
        <v>389822.64067369909</v>
      </c>
      <c r="ADI8" s="243">
        <f ca="1">IF(INDIRECT("'User Inputs'!" &amp; ADI9)="",INDIRECT("'Country Data'!"&amp;ADI$3&amp;MATCH('Country Model'!$A$1,'Country Data'!$A$1:$A$60,FALSE)),INDIRECT("'User Inputs'!" &amp; ADI9))</f>
        <v>406276.30521862657</v>
      </c>
      <c r="ADJ8" s="243">
        <f ca="1">IF(INDIRECT("'User Inputs'!" &amp; ADJ9)="",INDIRECT("'Country Data'!"&amp;ADJ$3&amp;MATCH('Country Model'!$A$1,'Country Data'!$A$1:$A$60,FALSE)),INDIRECT("'User Inputs'!" &amp; ADJ9))</f>
        <v>423424.44732516725</v>
      </c>
      <c r="ADK8" s="243">
        <f ca="1">IF(INDIRECT("'User Inputs'!" &amp; ADK9)="",INDIRECT("'Country Data'!"&amp;ADK$3&amp;MATCH('Country Model'!$A$1,'Country Data'!$A$1:$A$60,FALSE)),INDIRECT("'User Inputs'!" &amp; ADK9))</f>
        <v>441296.37955662585</v>
      </c>
      <c r="ADL8" s="243">
        <f ca="1">IF(INDIRECT("'User Inputs'!" &amp; ADL9)="",INDIRECT("'Country Data'!"&amp;ADL$3&amp;MATCH('Country Model'!$A$1,'Country Data'!$A$1:$A$60,FALSE)),INDIRECT("'User Inputs'!" &amp; ADL9))</f>
        <v>0</v>
      </c>
      <c r="ADM8" s="243">
        <f ca="1">IF(INDIRECT("'User Inputs'!" &amp; ADM9)="",INDIRECT("'Country Data'!"&amp;ADM$3&amp;MATCH('Country Model'!$A$1,'Country Data'!$A$1:$A$60,FALSE)),INDIRECT("'User Inputs'!" &amp; ADM9))</f>
        <v>0</v>
      </c>
      <c r="ADN8" s="243">
        <f ca="1">IF(INDIRECT("'User Inputs'!" &amp; ADN9)="",INDIRECT("'Country Data'!"&amp;ADN$3&amp;MATCH('Country Model'!$A$1,'Country Data'!$A$1:$A$60,FALSE)),INDIRECT("'User Inputs'!" &amp; ADN9))</f>
        <v>0</v>
      </c>
      <c r="ADO8" s="243">
        <f ca="1">IF(INDIRECT("'User Inputs'!" &amp; ADO9)="",INDIRECT("'Country Data'!"&amp;ADO$3&amp;MATCH('Country Model'!$A$1,'Country Data'!$A$1:$A$60,FALSE)),INDIRECT("'User Inputs'!" &amp; ADO9))</f>
        <v>114196.76941100889</v>
      </c>
      <c r="ADP8" s="243">
        <f ca="1">IF(INDIRECT("'User Inputs'!" &amp; ADP9)="",INDIRECT("'Country Data'!"&amp;ADP$3&amp;MATCH('Country Model'!$A$1,'Country Data'!$A$1:$A$60,FALSE)),INDIRECT("'User Inputs'!" &amp; ADP9))</f>
        <v>114196.76941100889</v>
      </c>
      <c r="ADQ8" s="243">
        <f ca="1">IF(INDIRECT("'User Inputs'!" &amp; ADQ9)="",INDIRECT("'Country Data'!"&amp;ADQ$3&amp;MATCH('Country Model'!$A$1,'Country Data'!$A$1:$A$60,FALSE)),INDIRECT("'User Inputs'!" &amp; ADQ9))</f>
        <v>114196.76941100889</v>
      </c>
      <c r="ADR8" s="243">
        <f ca="1">IF(INDIRECT("'User Inputs'!" &amp; ADR9)="",INDIRECT("'Country Data'!"&amp;ADR$3&amp;MATCH('Country Model'!$A$1,'Country Data'!$A$1:$A$60,FALSE)),INDIRECT("'User Inputs'!" &amp; ADR9))</f>
        <v>114196.76941100889</v>
      </c>
      <c r="ADS8" s="243">
        <f ca="1">IF(INDIRECT("'User Inputs'!" &amp; ADS9)="",INDIRECT("'Country Data'!"&amp;ADS$3&amp;MATCH('Country Model'!$A$1,'Country Data'!$A$1:$A$60,FALSE)),INDIRECT("'User Inputs'!" &amp; ADS9))</f>
        <v>114196.76941100889</v>
      </c>
      <c r="ADT8" s="243">
        <f ca="1">IF(INDIRECT("'User Inputs'!" &amp; ADT9)="",INDIRECT("'Country Data'!"&amp;ADT$3&amp;MATCH('Country Model'!$A$1,'Country Data'!$A$1:$A$60,FALSE)),INDIRECT("'User Inputs'!" &amp; ADT9))</f>
        <v>114196.76941100889</v>
      </c>
      <c r="ADU8" s="243">
        <f ca="1">IF(INDIRECT("'User Inputs'!" &amp; ADU9)="",INDIRECT("'Country Data'!"&amp;ADU$3&amp;MATCH('Country Model'!$A$1,'Country Data'!$A$1:$A$60,FALSE)),INDIRECT("'User Inputs'!" &amp; ADU9))</f>
        <v>114196.76941100889</v>
      </c>
      <c r="ADV8" s="243">
        <f ca="1">IF(INDIRECT("'User Inputs'!" &amp; ADV9)="",INDIRECT("'Country Data'!"&amp;ADV$3&amp;MATCH('Country Model'!$A$1,'Country Data'!$A$1:$A$60,FALSE)),INDIRECT("'User Inputs'!" &amp; ADV9))</f>
        <v>21683.683473804576</v>
      </c>
      <c r="ADW8" s="243">
        <f ca="1">IF(INDIRECT("'User Inputs'!" &amp; ADW9)="",INDIRECT("'Country Data'!"&amp;ADW$3&amp;MATCH('Country Model'!$A$1,'Country Data'!$A$1:$A$60,FALSE)),INDIRECT("'User Inputs'!" &amp; ADW9))</f>
        <v>22195.904372793833</v>
      </c>
      <c r="ADX8" s="243">
        <f ca="1">IF(INDIRECT("'User Inputs'!" &amp; ADX9)="",INDIRECT("'Country Data'!"&amp;ADX$3&amp;MATCH('Country Model'!$A$1,'Country Data'!$A$1:$A$60,FALSE)),INDIRECT("'User Inputs'!" &amp; ADX9))</f>
        <v>22720.22516475918</v>
      </c>
      <c r="ADY8" s="243">
        <f ca="1">IF(INDIRECT("'User Inputs'!" &amp; ADY9)="",INDIRECT("'Country Data'!"&amp;ADY$3&amp;MATCH('Country Model'!$A$1,'Country Data'!$A$1:$A$60,FALSE)),INDIRECT("'User Inputs'!" &amp; ADY9))</f>
        <v>23256.931678354522</v>
      </c>
      <c r="ADZ8" s="243">
        <f ca="1">IF(INDIRECT("'User Inputs'!" &amp; ADZ9)="",INDIRECT("'Country Data'!"&amp;ADZ$3&amp;MATCH('Country Model'!$A$1,'Country Data'!$A$1:$A$60,FALSE)),INDIRECT("'User Inputs'!" &amp; ADZ9))</f>
        <v>23806.316494195798</v>
      </c>
      <c r="AEA8" s="243">
        <f ca="1">IF(INDIRECT("'User Inputs'!" &amp; AEA9)="",INDIRECT("'Country Data'!"&amp;AEA$3&amp;MATCH('Country Model'!$A$1,'Country Data'!$A$1:$A$60,FALSE)),INDIRECT("'User Inputs'!" &amp; AEA9))</f>
        <v>24368.679104358871</v>
      </c>
      <c r="AEB8" s="243">
        <f ca="1">IF(INDIRECT("'User Inputs'!" &amp; AEB9)="",INDIRECT("'Country Data'!"&amp;AEB$3&amp;MATCH('Country Model'!$A$1,'Country Data'!$A$1:$A$60,FALSE)),INDIRECT("'User Inputs'!" &amp; AEB9))</f>
        <v>24944.326075644683</v>
      </c>
      <c r="AEC8" s="243">
        <f ca="1">IF(INDIRECT("'User Inputs'!" &amp; AEC9)="",INDIRECT("'Country Data'!"&amp;AEC$3&amp;MATCH('Country Model'!$A$1,'Country Data'!$A$1:$A$60,FALSE)),INDIRECT("'User Inputs'!" &amp; AEC9))</f>
        <v>25533.571216701184</v>
      </c>
      <c r="AED8" s="243">
        <f ca="1">IF(INDIRECT("'User Inputs'!" &amp; AED9)="",INDIRECT("'Country Data'!"&amp;AED$3&amp;MATCH('Country Model'!$A$1,'Country Data'!$A$1:$A$60,FALSE)),INDIRECT("'User Inputs'!" &amp; AED9))</f>
        <v>26136.735749093688</v>
      </c>
      <c r="AEE8" s="243">
        <f ca="1">IF(INDIRECT("'User Inputs'!" &amp; AEE9)="",INDIRECT("'Country Data'!"&amp;AEE$3&amp;MATCH('Country Model'!$A$1,'Country Data'!$A$1:$A$60,FALSE)),INDIRECT("'User Inputs'!" &amp; AEE9))</f>
        <v>26754.148482415381</v>
      </c>
      <c r="AEF8" s="243">
        <f ca="1">IF(INDIRECT("'User Inputs'!" &amp; AEF9)="",INDIRECT("'Country Data'!"&amp;AEF$3&amp;MATCH('Country Model'!$A$1,'Country Data'!$A$1:$A$60,FALSE)),INDIRECT("'User Inputs'!" &amp; AEF9))</f>
        <v>27386.145993535156</v>
      </c>
      <c r="AEG8" s="243">
        <f ca="1">IF(INDIRECT("'User Inputs'!" &amp; AEG9)="",INDIRECT("'Country Data'!"&amp;AEG$3&amp;MATCH('Country Model'!$A$1,'Country Data'!$A$1:$A$60,FALSE)),INDIRECT("'User Inputs'!" &amp; AEG9))</f>
        <v>28033.072810079222</v>
      </c>
      <c r="AEH8" s="243">
        <f ca="1">IF(INDIRECT("'User Inputs'!" &amp; AEH9)="",INDIRECT("'Country Data'!"&amp;AEH$3&amp;MATCH('Country Model'!$A$1,'Country Data'!$A$1:$A$60,FALSE)),INDIRECT("'User Inputs'!" &amp; AEH9))</f>
        <v>28695.281598247468</v>
      </c>
      <c r="AEI8" s="243">
        <f ca="1">IF(INDIRECT("'User Inputs'!" &amp; AEI9)="",INDIRECT("'Country Data'!"&amp;AEI$3&amp;MATCH('Country Model'!$A$1,'Country Data'!$A$1:$A$60,FALSE)),INDIRECT("'User Inputs'!" &amp; AEI9))</f>
        <v>29373.133355065333</v>
      </c>
      <c r="AEJ8" s="243">
        <f ca="1">IF(INDIRECT("'User Inputs'!" &amp; AEJ9)="",INDIRECT("'Country Data'!"&amp;AEJ$3&amp;MATCH('Country Model'!$A$1,'Country Data'!$A$1:$A$60,FALSE)),INDIRECT("'User Inputs'!" &amp; AEJ9))</f>
        <v>30066.997605179422</v>
      </c>
      <c r="AEK8" s="243">
        <f ca="1">IF(INDIRECT("'User Inputs'!" &amp; AEK9)="",INDIRECT("'Country Data'!"&amp;AEK$3&amp;MATCH('Country Model'!$A$1,'Country Data'!$A$1:$A$60,FALSE)),INDIRECT("'User Inputs'!" &amp; AEK9))</f>
        <v>30777.252602299155</v>
      </c>
      <c r="AEL8" s="243">
        <f ca="1">IF(INDIRECT("'User Inputs'!" &amp; AEL9)="",INDIRECT("'Country Data'!"&amp;AEL$3&amp;MATCH('Country Model'!$A$1,'Country Data'!$A$1:$A$60,FALSE)),INDIRECT("'User Inputs'!" &amp; AEL9))</f>
        <v>0</v>
      </c>
      <c r="AEM8" s="243">
        <f ca="1">IF(INDIRECT("'User Inputs'!" &amp; AEM9)="",INDIRECT("'Country Data'!"&amp;AEM$3&amp;MATCH('Country Model'!$A$1,'Country Data'!$A$1:$A$60,FALSE)),INDIRECT("'User Inputs'!" &amp; AEM9))</f>
        <v>0</v>
      </c>
      <c r="AEN8" s="243">
        <f ca="1">IF(INDIRECT("'User Inputs'!" &amp; AEN9)="",INDIRECT("'Country Data'!"&amp;AEN$3&amp;MATCH('Country Model'!$A$1,'Country Data'!$A$1:$A$60,FALSE)),INDIRECT("'User Inputs'!" &amp; AEN9))</f>
        <v>0</v>
      </c>
      <c r="AEO8" s="243">
        <f ca="1">IF(INDIRECT("'User Inputs'!" &amp; AEO9)="",INDIRECT("'Country Data'!"&amp;AEO$3&amp;MATCH('Country Model'!$A$1,'Country Data'!$A$1:$A$60,FALSE)),INDIRECT("'User Inputs'!" &amp; AEO9))</f>
        <v>94303.020032298518</v>
      </c>
      <c r="AEP8" s="243">
        <f ca="1">IF(INDIRECT("'User Inputs'!" &amp; AEP9)="",INDIRECT("'Country Data'!"&amp;AEP$3&amp;MATCH('Country Model'!$A$1,'Country Data'!$A$1:$A$60,FALSE)),INDIRECT("'User Inputs'!" &amp; AEP9))</f>
        <v>105992.04098201991</v>
      </c>
      <c r="AEQ8" s="243">
        <f ca="1">IF(INDIRECT("'User Inputs'!" &amp; AEQ9)="",INDIRECT("'Country Data'!"&amp;AEQ$3&amp;MATCH('Country Model'!$A$1,'Country Data'!$A$1:$A$60,FALSE)),INDIRECT("'User Inputs'!" &amp; AEQ9))</f>
        <v>118499.80126195107</v>
      </c>
      <c r="AER8" s="243">
        <f ca="1">IF(INDIRECT("'User Inputs'!" &amp; AER9)="",INDIRECT("'Country Data'!"&amp;AER$3&amp;MATCH('Country Model'!$A$1,'Country Data'!$A$1:$A$60,FALSE)),INDIRECT("'User Inputs'!" &amp; AER9))</f>
        <v>131874.59145310801</v>
      </c>
      <c r="AES8" s="243">
        <f ca="1">IF(INDIRECT("'User Inputs'!" &amp; AES9)="",INDIRECT("'Country Data'!"&amp;AES$3&amp;MATCH('Country Model'!$A$1,'Country Data'!$A$1:$A$60,FALSE)),INDIRECT("'User Inputs'!" &amp; AES9))</f>
        <v>146167.32003972991</v>
      </c>
      <c r="AET8" s="243">
        <f ca="1">IF(INDIRECT("'User Inputs'!" &amp; AET9)="",INDIRECT("'Country Data'!"&amp;AET$3&amp;MATCH('Country Model'!$A$1,'Country Data'!$A$1:$A$60,FALSE)),INDIRECT("'User Inputs'!" &amp; AET9))</f>
        <v>161431.64837188268</v>
      </c>
      <c r="AEU8" s="243">
        <f ca="1">IF(INDIRECT("'User Inputs'!" &amp; AEU9)="",INDIRECT("'Country Data'!"&amp;AEU$3&amp;MATCH('Country Model'!$A$1,'Country Data'!$A$1:$A$60,FALSE)),INDIRECT("'User Inputs'!" &amp; AEU9))</f>
        <v>177724.13235723262</v>
      </c>
      <c r="AEV8" s="243">
        <f ca="1">IF(INDIRECT("'User Inputs'!" &amp; AEV9)="",INDIRECT("'Country Data'!"&amp;AEV$3&amp;MATCH('Country Model'!$A$1,'Country Data'!$A$1:$A$60,FALSE)),INDIRECT("'User Inputs'!" &amp; AEV9))</f>
        <v>185225.52645350769</v>
      </c>
      <c r="AEW8" s="243">
        <f ca="1">IF(INDIRECT("'User Inputs'!" &amp; AEW9)="",INDIRECT("'Country Data'!"&amp;AEW$3&amp;MATCH('Country Model'!$A$1,'Country Data'!$A$1:$A$60,FALSE)),INDIRECT("'User Inputs'!" &amp; AEW9))</f>
        <v>193043.5399792394</v>
      </c>
      <c r="AEX8" s="243">
        <f ca="1">IF(INDIRECT("'User Inputs'!" &amp; AEX9)="",INDIRECT("'Country Data'!"&amp;AEX$3&amp;MATCH('Country Model'!$A$1,'Country Data'!$A$1:$A$60,FALSE)),INDIRECT("'User Inputs'!" &amp; AEX9))</f>
        <v>201191.536832101</v>
      </c>
      <c r="AEY8" s="243">
        <f ca="1">IF(INDIRECT("'User Inputs'!" &amp; AEY9)="",INDIRECT("'Country Data'!"&amp;AEY$3&amp;MATCH('Country Model'!$A$1,'Country Data'!$A$1:$A$60,FALSE)),INDIRECT("'User Inputs'!" &amp; AEY9))</f>
        <v>209683.44497420531</v>
      </c>
      <c r="AEZ8" s="243">
        <f ca="1">IF(INDIRECT("'User Inputs'!" &amp; AEZ9)="",INDIRECT("'Country Data'!"&amp;AEZ$3&amp;MATCH('Country Model'!$A$1,'Country Data'!$A$1:$A$60,FALSE)),INDIRECT("'User Inputs'!" &amp; AEZ9))</f>
        <v>218533.78024018079</v>
      </c>
      <c r="AFA8" s="243">
        <f ca="1">IF(INDIRECT("'User Inputs'!" &amp; AFA9)="",INDIRECT("'Country Data'!"&amp;AFA$3&amp;MATCH('Country Model'!$A$1,'Country Data'!$A$1:$A$60,FALSE)),INDIRECT("'User Inputs'!" &amp; AFA9))</f>
        <v>227757.67115014049</v>
      </c>
      <c r="AFB8" s="243">
        <f ca="1">IF(INDIRECT("'User Inputs'!" &amp; AFB9)="",INDIRECT("'Country Data'!"&amp;AFB$3&amp;MATCH('Country Model'!$A$1,'Country Data'!$A$1:$A$60,FALSE)),INDIRECT("'User Inputs'!" &amp; AFB9))</f>
        <v>237370.8847699592</v>
      </c>
      <c r="AFC8" s="243">
        <f ca="1">IF(INDIRECT("'User Inputs'!" &amp; AFC9)="",INDIRECT("'Country Data'!"&amp;AFC$3&amp;MATCH('Country Model'!$A$1,'Country Data'!$A$1:$A$60,FALSE)),INDIRECT("'User Inputs'!" &amp; AFC9))</f>
        <v>247389.85366306297</v>
      </c>
      <c r="AFD8" s="243">
        <f ca="1">IF(INDIRECT("'User Inputs'!" &amp; AFD9)="",INDIRECT("'Country Data'!"&amp;AFD$3&amp;MATCH('Country Model'!$A$1,'Country Data'!$A$1:$A$60,FALSE)),INDIRECT("'User Inputs'!" &amp; AFD9))</f>
        <v>257831.70397980133</v>
      </c>
      <c r="AFE8" s="243">
        <f ca="1">IF(INDIRECT("'User Inputs'!" &amp; AFE9)="",INDIRECT("'Country Data'!"&amp;AFE$3&amp;MATCH('Country Model'!$A$1,'Country Data'!$A$1:$A$60,FALSE)),INDIRECT("'User Inputs'!" &amp; AFE9))</f>
        <v>268714.28473241976</v>
      </c>
      <c r="AFF8" s="243">
        <f ca="1">IF(INDIRECT("'User Inputs'!" &amp; AFF9)="",INDIRECT("'Country Data'!"&amp;AFF$3&amp;MATCH('Country Model'!$A$1,'Country Data'!$A$1:$A$60,FALSE)),INDIRECT("'User Inputs'!" &amp; AFF9))</f>
        <v>280056.19830566942</v>
      </c>
      <c r="AFG8" s="243">
        <f ca="1">IF(INDIRECT("'User Inputs'!" &amp; AFG9)="",INDIRECT("'Country Data'!"&amp;AFG$3&amp;MATCH('Country Model'!$A$1,'Country Data'!$A$1:$A$60,FALSE)),INDIRECT("'User Inputs'!" &amp; AFG9))</f>
        <v>291876.83225521445</v>
      </c>
      <c r="AFH8" s="243">
        <f ca="1">IF(INDIRECT("'User Inputs'!" &amp; AFH9)="",INDIRECT("'Country Data'!"&amp;AFH$3&amp;MATCH('Country Model'!$A$1,'Country Data'!$A$1:$A$60,FALSE)),INDIRECT("'User Inputs'!" &amp; AFH9))</f>
        <v>304196.39244818699</v>
      </c>
      <c r="AFI8" s="243">
        <f ca="1">IF(INDIRECT("'User Inputs'!" &amp; AFI9)="",INDIRECT("'Country Data'!"&amp;AFI$3&amp;MATCH('Country Model'!$A$1,'Country Data'!$A$1:$A$60,FALSE)),INDIRECT("'User Inputs'!" &amp; AFI9))</f>
        <v>317035.93760254071</v>
      </c>
      <c r="AFJ8" s="243">
        <f ca="1">IF(INDIRECT("'User Inputs'!" &amp; AFJ9)="",INDIRECT("'Country Data'!"&amp;AFJ$3&amp;MATCH('Country Model'!$A$1,'Country Data'!$A$1:$A$60,FALSE)),INDIRECT("'User Inputs'!" &amp; AFJ9))</f>
        <v>330417.41528424586</v>
      </c>
      <c r="AFK8" s="243">
        <f ca="1">IF(INDIRECT("'User Inputs'!" &amp; AFK9)="",INDIRECT("'Country Data'!"&amp;AFK$3&amp;MATCH('Country Model'!$A$1,'Country Data'!$A$1:$A$60,FALSE)),INDIRECT("'User Inputs'!" &amp; AFK9))</f>
        <v>344363.69942385593</v>
      </c>
      <c r="AFL8" s="243">
        <f ca="1">IF(INDIRECT("'User Inputs'!" &amp; AFL9)="",INDIRECT("'Country Data'!"&amp;AFL$3&amp;MATCH('Country Model'!$A$1,'Country Data'!$A$1:$A$60,FALSE)),INDIRECT("'User Inputs'!" &amp; AFL9))</f>
        <v>0</v>
      </c>
      <c r="AFM8" s="243">
        <f ca="1">IF(INDIRECT("'User Inputs'!" &amp; AFM9)="",INDIRECT("'Country Data'!"&amp;AFM$3&amp;MATCH('Country Model'!$A$1,'Country Data'!$A$1:$A$60,FALSE)),INDIRECT("'User Inputs'!" &amp; AFM9))</f>
        <v>0</v>
      </c>
      <c r="AFN8" s="243">
        <f ca="1">IF(INDIRECT("'User Inputs'!" &amp; AFN9)="",INDIRECT("'Country Data'!"&amp;AFN$3&amp;MATCH('Country Model'!$A$1,'Country Data'!$A$1:$A$60,FALSE)),INDIRECT("'User Inputs'!" &amp; AFN9))</f>
        <v>0</v>
      </c>
      <c r="AFO8" s="243">
        <f ca="1">IF(INDIRECT("'User Inputs'!" &amp; AFO9)="",INDIRECT("'Country Data'!"&amp;AFO$3&amp;MATCH('Country Model'!$A$1,'Country Data'!$A$1:$A$60,FALSE)),INDIRECT("'User Inputs'!" &amp; AFO9))</f>
        <v>113980.2461069464</v>
      </c>
      <c r="AFP8" s="243">
        <f ca="1">IF(INDIRECT("'User Inputs'!" &amp; AFP9)="",INDIRECT("'Country Data'!"&amp;AFP$3&amp;MATCH('Country Model'!$A$1,'Country Data'!$A$1:$A$60,FALSE)),INDIRECT("'User Inputs'!" &amp; AFP9))</f>
        <v>174420.3764049497</v>
      </c>
      <c r="AFQ8" s="243">
        <f ca="1">IF(INDIRECT("'User Inputs'!" &amp; AFQ9)="",INDIRECT("'Country Data'!"&amp;AFQ$3&amp;MATCH('Country Model'!$A$1,'Country Data'!$A$1:$A$60,FALSE)),INDIRECT("'User Inputs'!" &amp; AFQ9))</f>
        <v>237652.38692230717</v>
      </c>
      <c r="AFR8" s="243">
        <f ca="1">IF(INDIRECT("'User Inputs'!" &amp; AFR9)="",INDIRECT("'Country Data'!"&amp;AFR$3&amp;MATCH('Country Model'!$A$1,'Country Data'!$A$1:$A$60,FALSE)),INDIRECT("'User Inputs'!" &amp; AFR9))</f>
        <v>303774.4528461892</v>
      </c>
      <c r="AFS8" s="243">
        <f ca="1">IF(INDIRECT("'User Inputs'!" &amp; AFS9)="",INDIRECT("'Country Data'!"&amp;AFS$3&amp;MATCH('Country Model'!$A$1,'Country Data'!$A$1:$A$60,FALSE)),INDIRECT("'User Inputs'!" &amp; AFS9))</f>
        <v>372887.8297127987</v>
      </c>
      <c r="AFT8" s="243">
        <f ca="1">IF(INDIRECT("'User Inputs'!" &amp; AFT9)="",INDIRECT("'Country Data'!"&amp;AFT$3&amp;MATCH('Country Model'!$A$1,'Country Data'!$A$1:$A$60,FALSE)),INDIRECT("'User Inputs'!" &amp; AFT9))</f>
        <v>445096.94415436237</v>
      </c>
      <c r="AFU8" s="243">
        <f ca="1">IF(INDIRECT("'User Inputs'!" &amp; AFU9)="",INDIRECT("'Country Data'!"&amp;AFU$3&amp;MATCH('Country Model'!$A$1,'Country Data'!$A$1:$A$60,FALSE)),INDIRECT("'User Inputs'!" &amp; AFU9))</f>
        <v>520509.48721455695</v>
      </c>
      <c r="AFV8" s="243">
        <f ca="1">IF(INDIRECT("'User Inputs'!" &amp; AFV9)="",INDIRECT("'Country Data'!"&amp;AFV$3&amp;MATCH('Country Model'!$A$1,'Country Data'!$A$1:$A$60,FALSE)),INDIRECT("'User Inputs'!" &amp; AFV9))</f>
        <v>532805.1766344636</v>
      </c>
      <c r="AFW8" s="243">
        <f ca="1">IF(INDIRECT("'User Inputs'!" &amp; AFW9)="",INDIRECT("'Country Data'!"&amp;AFW$3&amp;MATCH('Country Model'!$A$1,'Country Data'!$A$1:$A$60,FALSE)),INDIRECT("'User Inputs'!" &amp; AFW9))</f>
        <v>545391.31989243533</v>
      </c>
      <c r="AFX8" s="243">
        <f ca="1">IF(INDIRECT("'User Inputs'!" &amp; AFX9)="",INDIRECT("'Country Data'!"&amp;AFX$3&amp;MATCH('Country Model'!$A$1,'Country Data'!$A$1:$A$60,FALSE)),INDIRECT("'User Inputs'!" &amp; AFX9))</f>
        <v>558274.7782086255</v>
      </c>
      <c r="AFY8" s="243">
        <f ca="1">IF(INDIRECT("'User Inputs'!" &amp; AFY9)="",INDIRECT("'Country Data'!"&amp;AFY$3&amp;MATCH('Country Model'!$A$1,'Country Data'!$A$1:$A$60,FALSE)),INDIRECT("'User Inputs'!" &amp; AFY9))</f>
        <v>571462.57488175516</v>
      </c>
      <c r="AFZ8" s="243">
        <f ca="1">IF(INDIRECT("'User Inputs'!" &amp; AFZ9)="",INDIRECT("'Country Data'!"&amp;AFZ$3&amp;MATCH('Country Model'!$A$1,'Country Data'!$A$1:$A$60,FALSE)),INDIRECT("'User Inputs'!" &amp; AFZ9))</f>
        <v>584961.89911779878</v>
      </c>
      <c r="AGA8" s="243">
        <f ca="1">IF(INDIRECT("'User Inputs'!" &amp; AGA9)="",INDIRECT("'Country Data'!"&amp;AGA$3&amp;MATCH('Country Model'!$A$1,'Country Data'!$A$1:$A$60,FALSE)),INDIRECT("'User Inputs'!" &amp; AGA9))</f>
        <v>598780.1099491152</v>
      </c>
      <c r="AGB8" s="243">
        <f ca="1">IF(INDIRECT("'User Inputs'!" &amp; AGB9)="",INDIRECT("'Country Data'!"&amp;AGB$3&amp;MATCH('Country Model'!$A$1,'Country Data'!$A$1:$A$60,FALSE)),INDIRECT("'User Inputs'!" &amp; AGB9))</f>
        <v>612924.74024615542</v>
      </c>
      <c r="AGC8" s="243">
        <f ca="1">IF(INDIRECT("'User Inputs'!" &amp; AGC9)="",INDIRECT("'Country Data'!"&amp;AGC$3&amp;MATCH('Country Model'!$A$1,'Country Data'!$A$1:$A$60,FALSE)),INDIRECT("'User Inputs'!" &amp; AGC9))</f>
        <v>627403.50082393724</v>
      </c>
      <c r="AGD8" s="243">
        <f ca="1">IF(INDIRECT("'User Inputs'!" &amp; AGD9)="",INDIRECT("'Country Data'!"&amp;AGD$3&amp;MATCH('Country Model'!$A$1,'Country Data'!$A$1:$A$60,FALSE)),INDIRECT("'User Inputs'!" &amp; AGD9))</f>
        <v>642224.28464552655</v>
      </c>
      <c r="AGE8" s="243">
        <f ca="1">IF(INDIRECT("'User Inputs'!" &amp; AGE9)="",INDIRECT("'Country Data'!"&amp;AGE$3&amp;MATCH('Country Model'!$A$1,'Country Data'!$A$1:$A$60,FALSE)),INDIRECT("'User Inputs'!" &amp; AGE9))</f>
        <v>657395.17112481187</v>
      </c>
      <c r="AGF8" s="243">
        <f ca="1">IF(INDIRECT("'User Inputs'!" &amp; AGF9)="",INDIRECT("'Country Data'!"&amp;AGF$3&amp;MATCH('Country Model'!$A$1,'Country Data'!$A$1:$A$60,FALSE)),INDIRECT("'User Inputs'!" &amp; AGF9))</f>
        <v>672924.43053092354</v>
      </c>
      <c r="AGG8" s="243">
        <f ca="1">IF(INDIRECT("'User Inputs'!" &amp; AGG9)="",INDIRECT("'Country Data'!"&amp;AGG$3&amp;MATCH('Country Model'!$A$1,'Country Data'!$A$1:$A$60,FALSE)),INDIRECT("'User Inputs'!" &amp; AGG9))</f>
        <v>688820.52849669429</v>
      </c>
      <c r="AGH8" s="243">
        <f ca="1">IF(INDIRECT("'User Inputs'!" &amp; AGH9)="",INDIRECT("'Country Data'!"&amp;AGH$3&amp;MATCH('Country Model'!$A$1,'Country Data'!$A$1:$A$60,FALSE)),INDIRECT("'User Inputs'!" &amp; AGH9))</f>
        <v>705092.13063362148</v>
      </c>
      <c r="AGI8" s="243">
        <f ca="1">IF(INDIRECT("'User Inputs'!" &amp; AGI9)="",INDIRECT("'Country Data'!"&amp;AGI$3&amp;MATCH('Country Model'!$A$1,'Country Data'!$A$1:$A$60,FALSE)),INDIRECT("'User Inputs'!" &amp; AGI9))</f>
        <v>721748.10725584498</v>
      </c>
      <c r="AGJ8" s="243">
        <f ca="1">IF(INDIRECT("'User Inputs'!" &amp; AGJ9)="",INDIRECT("'Country Data'!"&amp;AGJ$3&amp;MATCH('Country Model'!$A$1,'Country Data'!$A$1:$A$60,FALSE)),INDIRECT("'User Inputs'!" &amp; AGJ9))</f>
        <v>738797.53821571742</v>
      </c>
      <c r="AGK8" s="243">
        <f ca="1">IF(INDIRECT("'User Inputs'!" &amp; AGK9)="",INDIRECT("'Country Data'!"&amp;AGK$3&amp;MATCH('Country Model'!$A$1,'Country Data'!$A$1:$A$60,FALSE)),INDIRECT("'User Inputs'!" &amp; AGK9))</f>
        <v>756249.71785360284</v>
      </c>
      <c r="AGL8" s="243">
        <f ca="1">IF(INDIRECT("'User Inputs'!" &amp; AGL9)="",INDIRECT("'Country Data'!"&amp;AGL$3&amp;MATCH('Country Model'!$A$1,'Country Data'!$A$1:$A$60,FALSE)),INDIRECT("'User Inputs'!" &amp; AGL9))</f>
        <v>0</v>
      </c>
      <c r="AGM8" s="243">
        <f ca="1">IF(INDIRECT("'User Inputs'!" &amp; AGM9)="",INDIRECT("'Country Data'!"&amp;AGM$3&amp;MATCH('Country Model'!$A$1,'Country Data'!$A$1:$A$60,FALSE)),INDIRECT("'User Inputs'!" &amp; AGM9))</f>
        <v>0</v>
      </c>
      <c r="AGN8" s="243">
        <f ca="1">IF(INDIRECT("'User Inputs'!" &amp; AGN9)="",INDIRECT("'Country Data'!"&amp;AGN$3&amp;MATCH('Country Model'!$A$1,'Country Data'!$A$1:$A$60,FALSE)),INDIRECT("'User Inputs'!" &amp; AGN9))</f>
        <v>0</v>
      </c>
      <c r="AGO8" s="243">
        <f ca="1">IF(INDIRECT("'User Inputs'!" &amp; AGO9)="",INDIRECT("'Country Data'!"&amp;AGO$3&amp;MATCH('Country Model'!$A$1,'Country Data'!$A$1:$A$60,FALSE)),INDIRECT("'User Inputs'!" &amp; AGO9))</f>
        <v>104752.99468976361</v>
      </c>
      <c r="AGP8" s="243">
        <f ca="1">IF(INDIRECT("'User Inputs'!" &amp; AGP9)="",INDIRECT("'Country Data'!"&amp;AGP$3&amp;MATCH('Country Model'!$A$1,'Country Data'!$A$1:$A$60,FALSE)),INDIRECT("'User Inputs'!" &amp; AGP9))</f>
        <v>218348.83458586581</v>
      </c>
      <c r="AGQ8" s="243">
        <f ca="1">IF(INDIRECT("'User Inputs'!" &amp; AGQ9)="",INDIRECT("'Country Data'!"&amp;AGQ$3&amp;MATCH('Country Model'!$A$1,'Country Data'!$A$1:$A$60,FALSE)),INDIRECT("'User Inputs'!" &amp; AGQ9))</f>
        <v>341347.37894274737</v>
      </c>
      <c r="AGR8" s="243">
        <f ca="1">IF(INDIRECT("'User Inputs'!" &amp; AGR9)="",INDIRECT("'Country Data'!"&amp;AGR$3&amp;MATCH('Country Model'!$A$1,'Country Data'!$A$1:$A$60,FALSE)),INDIRECT("'User Inputs'!" &amp; AGR9))</f>
        <v>474339.99445918849</v>
      </c>
      <c r="AGS8" s="243">
        <f ca="1">IF(INDIRECT("'User Inputs'!" &amp; AGS9)="",INDIRECT("'Country Data'!"&amp;AGS$3&amp;MATCH('Country Model'!$A$1,'Country Data'!$A$1:$A$60,FALSE)),INDIRECT("'User Inputs'!" &amp; AGS9))</f>
        <v>617951.21761415619</v>
      </c>
      <c r="AGT8" s="243">
        <f ca="1">IF(INDIRECT("'User Inputs'!" &amp; AGT9)="",INDIRECT("'Country Data'!"&amp;AGT$3&amp;MATCH('Country Model'!$A$1,'Country Data'!$A$1:$A$60,FALSE)),INDIRECT("'User Inputs'!" &amp; AGT9))</f>
        <v>772840.50119945407</v>
      </c>
      <c r="AGU8" s="243">
        <f ca="1">IF(INDIRECT("'User Inputs'!" &amp; AGU9)="",INDIRECT("'Country Data'!"&amp;AGU$3&amp;MATCH('Country Model'!$A$1,'Country Data'!$A$1:$A$60,FALSE)),INDIRECT("'User Inputs'!" &amp; AGU9))</f>
        <v>939704.04919525655</v>
      </c>
      <c r="AGV8" s="243">
        <f ca="1">IF(INDIRECT("'User Inputs'!" &amp; AGV9)="",INDIRECT("'Country Data'!"&amp;AGV$3&amp;MATCH('Country Model'!$A$1,'Country Data'!$A$1:$A$60,FALSE)),INDIRECT("'User Inputs'!" &amp; AGV9))</f>
        <v>979367.15129278181</v>
      </c>
      <c r="AGW8" s="243">
        <f ca="1">IF(INDIRECT("'User Inputs'!" &amp; AGW9)="",INDIRECT("'Country Data'!"&amp;AGW$3&amp;MATCH('Country Model'!$A$1,'Country Data'!$A$1:$A$60,FALSE)),INDIRECT("'User Inputs'!" &amp; AGW9))</f>
        <v>1020704.3567096938</v>
      </c>
      <c r="AGX8" s="243">
        <f ca="1">IF(INDIRECT("'User Inputs'!" &amp; AGX9)="",INDIRECT("'Country Data'!"&amp;AGX$3&amp;MATCH('Country Model'!$A$1,'Country Data'!$A$1:$A$60,FALSE)),INDIRECT("'User Inputs'!" &amp; AGX9))</f>
        <v>1063786.3261299974</v>
      </c>
      <c r="AGY8" s="243">
        <f ca="1">IF(INDIRECT("'User Inputs'!" &amp; AGY9)="",INDIRECT("'Country Data'!"&amp;AGY$3&amp;MATCH('Country Model'!$A$1,'Country Data'!$A$1:$A$60,FALSE)),INDIRECT("'User Inputs'!" &amp; AGY9))</f>
        <v>1108686.702689382</v>
      </c>
      <c r="AGZ8" s="243">
        <f ca="1">IF(INDIRECT("'User Inputs'!" &amp; AGZ9)="",INDIRECT("'Country Data'!"&amp;AGZ$3&amp;MATCH('Country Model'!$A$1,'Country Data'!$A$1:$A$60,FALSE)),INDIRECT("'User Inputs'!" &amp; AGZ9))</f>
        <v>1155482.2378587751</v>
      </c>
      <c r="AHA8" s="243">
        <f ca="1">IF(INDIRECT("'User Inputs'!" &amp; AHA9)="",INDIRECT("'Country Data'!"&amp;AHA$3&amp;MATCH('Country Model'!$A$1,'Country Data'!$A$1:$A$60,FALSE)),INDIRECT("'User Inputs'!" &amp; AHA9))</f>
        <v>1204252.9226411993</v>
      </c>
      <c r="AHB8" s="243">
        <f ca="1">IF(INDIRECT("'User Inputs'!" &amp; AHB9)="",INDIRECT("'Country Data'!"&amp;AHB$3&amp;MATCH('Country Model'!$A$1,'Country Data'!$A$1:$A$60,FALSE)),INDIRECT("'User Inputs'!" &amp; AHB9))</f>
        <v>1255082.1243061975</v>
      </c>
      <c r="AHC8" s="243">
        <f ca="1">IF(INDIRECT("'User Inputs'!" &amp; AHC9)="",INDIRECT("'Country Data'!"&amp;AHC$3&amp;MATCH('Country Model'!$A$1,'Country Data'!$A$1:$A$60,FALSE)),INDIRECT("'User Inputs'!" &amp; AHC9))</f>
        <v>1308056.7288955539</v>
      </c>
      <c r="AHD8" s="243">
        <f ca="1">IF(INDIRECT("'User Inputs'!" &amp; AHD9)="",INDIRECT("'Country Data'!"&amp;AHD$3&amp;MATCH('Country Model'!$A$1,'Country Data'!$A$1:$A$60,FALSE)),INDIRECT("'User Inputs'!" &amp; AHD9))</f>
        <v>1363267.2897439077</v>
      </c>
      <c r="AHE8" s="243">
        <f ca="1">IF(INDIRECT("'User Inputs'!" &amp; AHE9)="",INDIRECT("'Country Data'!"&amp;AHE$3&amp;MATCH('Country Model'!$A$1,'Country Data'!$A$1:$A$60,FALSE)),INDIRECT("'User Inputs'!" &amp; AHE9))</f>
        <v>1420808.1822681392</v>
      </c>
      <c r="AHF8" s="243">
        <f ca="1">IF(INDIRECT("'User Inputs'!" &amp; AHF9)="",INDIRECT("'Country Data'!"&amp;AHF$3&amp;MATCH('Country Model'!$A$1,'Country Data'!$A$1:$A$60,FALSE)),INDIRECT("'User Inputs'!" &amp; AHF9))</f>
        <v>1480777.7652901139</v>
      </c>
      <c r="AHG8" s="243">
        <f ca="1">IF(INDIRECT("'User Inputs'!" &amp; AHG9)="",INDIRECT("'Country Data'!"&amp;AHG$3&amp;MATCH('Country Model'!$A$1,'Country Data'!$A$1:$A$60,FALSE)),INDIRECT("'User Inputs'!" &amp; AHG9))</f>
        <v>1543278.5491685532</v>
      </c>
      <c r="AHH8" s="243">
        <f ca="1">IF(INDIRECT("'User Inputs'!" &amp; AHH9)="",INDIRECT("'Country Data'!"&amp;AHH$3&amp;MATCH('Country Model'!$A$1,'Country Data'!$A$1:$A$60,FALSE)),INDIRECT("'User Inputs'!" &amp; AHH9))</f>
        <v>1608417.371027428</v>
      </c>
      <c r="AHI8" s="243">
        <f ca="1">IF(INDIRECT("'User Inputs'!" &amp; AHI9)="",INDIRECT("'Country Data'!"&amp;AHI$3&amp;MATCH('Country Model'!$A$1,'Country Data'!$A$1:$A$60,FALSE)),INDIRECT("'User Inputs'!" &amp; AHI9))</f>
        <v>1676305.5773804034</v>
      </c>
      <c r="AHJ8" s="243">
        <f ca="1">IF(INDIRECT("'User Inputs'!" &amp; AHJ9)="",INDIRECT("'Country Data'!"&amp;AHJ$3&amp;MATCH('Country Model'!$A$1,'Country Data'!$A$1:$A$60,FALSE)),INDIRECT("'User Inputs'!" &amp; AHJ9))</f>
        <v>1747059.2144635136</v>
      </c>
      <c r="AHK8" s="243">
        <f ca="1">IF(INDIRECT("'User Inputs'!" &amp; AHK9)="",INDIRECT("'Country Data'!"&amp;AHK$3&amp;MATCH('Country Model'!$A$1,'Country Data'!$A$1:$A$60,FALSE)),INDIRECT("'User Inputs'!" &amp; AHK9))</f>
        <v>1820799.22660141</v>
      </c>
      <c r="AHL8" s="243">
        <f ca="1">IF(INDIRECT("'User Inputs'!" &amp; AHL9)="",INDIRECT("'Country Data'!"&amp;AHL$3&amp;MATCH('Country Model'!$A$1,'Country Data'!$A$1:$A$60,FALSE)),INDIRECT("'User Inputs'!" &amp; AHL9))</f>
        <v>0</v>
      </c>
      <c r="AHM8" s="243">
        <f ca="1">IF(INDIRECT("'User Inputs'!" &amp; AHM9)="",INDIRECT("'Country Data'!"&amp;AHM$3&amp;MATCH('Country Model'!$A$1,'Country Data'!$A$1:$A$60,FALSE)),INDIRECT("'User Inputs'!" &amp; AHM9))</f>
        <v>0</v>
      </c>
      <c r="AHN8" s="243">
        <f ca="1">IF(INDIRECT("'User Inputs'!" &amp; AHN9)="",INDIRECT("'Country Data'!"&amp;AHN$3&amp;MATCH('Country Model'!$A$1,'Country Data'!$A$1:$A$60,FALSE)),INDIRECT("'User Inputs'!" &amp; AHN9))</f>
        <v>0</v>
      </c>
      <c r="AHO8" s="243">
        <f ca="1">IF(INDIRECT("'User Inputs'!" &amp; AHO9)="",INDIRECT("'Country Data'!"&amp;AHO$3&amp;MATCH('Country Model'!$A$1,'Country Data'!$A$1:$A$60,FALSE)),INDIRECT("'User Inputs'!" &amp; AHO9))</f>
        <v>124353.92163879937</v>
      </c>
      <c r="AHP8" s="243">
        <f ca="1">IF(INDIRECT("'User Inputs'!" &amp; AHP9)="",INDIRECT("'Country Data'!"&amp;AHP$3&amp;MATCH('Country Model'!$A$1,'Country Data'!$A$1:$A$60,FALSE)),INDIRECT("'User Inputs'!" &amp; AHP9))</f>
        <v>254582.92235368019</v>
      </c>
      <c r="AHQ8" s="243">
        <f ca="1">IF(INDIRECT("'User Inputs'!" &amp; AHQ9)="",INDIRECT("'Country Data'!"&amp;AHQ$3&amp;MATCH('Country Model'!$A$1,'Country Data'!$A$1:$A$60,FALSE)),INDIRECT("'User Inputs'!" &amp; AHQ9))</f>
        <v>390895.17745002493</v>
      </c>
      <c r="AHR8" s="243">
        <f ca="1">IF(INDIRECT("'User Inputs'!" &amp; AHR9)="",INDIRECT("'Country Data'!"&amp;AHR$3&amp;MATCH('Country Model'!$A$1,'Country Data'!$A$1:$A$60,FALSE)),INDIRECT("'User Inputs'!" &amp; AHR9))</f>
        <v>533505.4190369189</v>
      </c>
      <c r="AHS8" s="243">
        <f ca="1">IF(INDIRECT("'User Inputs'!" &amp; AHS9)="",INDIRECT("'Country Data'!"&amp;AHS$3&amp;MATCH('Country Model'!$A$1,'Country Data'!$A$1:$A$60,FALSE)),INDIRECT("'User Inputs'!" &amp; AHS9))</f>
        <v>682635.12963654636</v>
      </c>
      <c r="AHT8" s="243">
        <f ca="1">IF(INDIRECT("'User Inputs'!" &amp; AHT9)="",INDIRECT("'Country Data'!"&amp;AHT$3&amp;MATCH('Country Model'!$A$1,'Country Data'!$A$1:$A$60,FALSE)),INDIRECT("'User Inputs'!" &amp; AHT9))</f>
        <v>838512.74128181115</v>
      </c>
      <c r="AHU8" s="243">
        <f ca="1">IF(INDIRECT("'User Inputs'!" &amp; AHU9)="",INDIRECT("'Country Data'!"&amp;AHU$3&amp;MATCH('Country Model'!$A$1,'Country Data'!$A$1:$A$60,FALSE)),INDIRECT("'User Inputs'!" &amp; AHU9))</f>
        <v>1001373.8402534353</v>
      </c>
      <c r="AHV8" s="243">
        <f ca="1">IF(INDIRECT("'User Inputs'!" &amp; AHV9)="",INDIRECT("'Country Data'!"&amp;AHV$3&amp;MATCH('Country Model'!$A$1,'Country Data'!$A$1:$A$60,FALSE)),INDIRECT("'User Inputs'!" &amp; AHV9))</f>
        <v>1025028.7054103889</v>
      </c>
      <c r="AHW8" s="243">
        <f ca="1">IF(INDIRECT("'User Inputs'!" &amp; AHW9)="",INDIRECT("'Country Data'!"&amp;AHW$3&amp;MATCH('Country Model'!$A$1,'Country Data'!$A$1:$A$60,FALSE)),INDIRECT("'User Inputs'!" &amp; AHW9))</f>
        <v>1049242.355531659</v>
      </c>
      <c r="AHX8" s="243">
        <f ca="1">IF(INDIRECT("'User Inputs'!" &amp; AHX9)="",INDIRECT("'Country Data'!"&amp;AHX$3&amp;MATCH('Country Model'!$A$1,'Country Data'!$A$1:$A$60,FALSE)),INDIRECT("'User Inputs'!" &amp; AHX9))</f>
        <v>1074027.9904657453</v>
      </c>
      <c r="AHY8" s="243">
        <f ca="1">IF(INDIRECT("'User Inputs'!" &amp; AHY9)="",INDIRECT("'Country Data'!"&amp;AHY$3&amp;MATCH('Country Model'!$A$1,'Country Data'!$A$1:$A$60,FALSE)),INDIRECT("'User Inputs'!" &amp; AHY9))</f>
        <v>1099399.1218734034</v>
      </c>
      <c r="AHZ8" s="243">
        <f ca="1">IF(INDIRECT("'User Inputs'!" &amp; AHZ9)="",INDIRECT("'Country Data'!"&amp;AHZ$3&amp;MATCH('Country Model'!$A$1,'Country Data'!$A$1:$A$60,FALSE)),INDIRECT("'User Inputs'!" &amp; AHZ9))</f>
        <v>1125369.580593402</v>
      </c>
      <c r="AIA8" s="243">
        <f ca="1">IF(INDIRECT("'User Inputs'!" &amp; AIA9)="",INDIRECT("'Country Data'!"&amp;AIA$3&amp;MATCH('Country Model'!$A$1,'Country Data'!$A$1:$A$60,FALSE)),INDIRECT("'User Inputs'!" &amp; AIA9))</f>
        <v>1151953.5241822789</v>
      </c>
      <c r="AIB8" s="243">
        <f ca="1">IF(INDIRECT("'User Inputs'!" &amp; AIB9)="",INDIRECT("'Country Data'!"&amp;AIB$3&amp;MATCH('Country Model'!$A$1,'Country Data'!$A$1:$A$60,FALSE)),INDIRECT("'User Inputs'!" &amp; AIB9))</f>
        <v>1179165.4446322008</v>
      </c>
      <c r="AIC8" s="243">
        <f ca="1">IF(INDIRECT("'User Inputs'!" &amp; AIC9)="",INDIRECT("'Country Data'!"&amp;AIC$3&amp;MATCH('Country Model'!$A$1,'Country Data'!$A$1:$A$60,FALSE)),INDIRECT("'User Inputs'!" &amp; AIC9))</f>
        <v>1207020.1762711406</v>
      </c>
      <c r="AID8" s="243">
        <f ca="1">IF(INDIRECT("'User Inputs'!" &amp; AID9)="",INDIRECT("'Country Data'!"&amp;AID$3&amp;MATCH('Country Model'!$A$1,'Country Data'!$A$1:$A$60,FALSE)),INDIRECT("'User Inputs'!" &amp; AID9))</f>
        <v>1235532.9038496739</v>
      </c>
      <c r="AIE8" s="243">
        <f ca="1">IF(INDIRECT("'User Inputs'!" &amp; AIE9)="",INDIRECT("'Country Data'!"&amp;AIE$3&amp;MATCH('Country Model'!$A$1,'Country Data'!$A$1:$A$60,FALSE)),INDIRECT("'User Inputs'!" &amp; AIE9))</f>
        <v>1264719.1708188076</v>
      </c>
      <c r="AIF8" s="243">
        <f ca="1">IF(INDIRECT("'User Inputs'!" &amp; AIF9)="",INDIRECT("'Country Data'!"&amp;AIF$3&amp;MATCH('Country Model'!$A$1,'Country Data'!$A$1:$A$60,FALSE)),INDIRECT("'User Inputs'!" &amp; AIF9))</f>
        <v>1294594.8878033468</v>
      </c>
      <c r="AIG8" s="243">
        <f ca="1">IF(INDIRECT("'User Inputs'!" &amp; AIG9)="",INDIRECT("'Country Data'!"&amp;AIG$3&amp;MATCH('Country Model'!$A$1,'Country Data'!$A$1:$A$60,FALSE)),INDIRECT("'User Inputs'!" &amp; AIG9))</f>
        <v>1325176.3412754277</v>
      </c>
      <c r="AIH8" s="243">
        <f ca="1">IF(INDIRECT("'User Inputs'!" &amp; AIH9)="",INDIRECT("'Country Data'!"&amp;AIH$3&amp;MATCH('Country Model'!$A$1,'Country Data'!$A$1:$A$60,FALSE)),INDIRECT("'User Inputs'!" &amp; AIH9))</f>
        <v>1356480.202432937</v>
      </c>
      <c r="AII8" s="243">
        <f ca="1">IF(INDIRECT("'User Inputs'!" &amp; AII9)="",INDIRECT("'Country Data'!"&amp;AII$3&amp;MATCH('Country Model'!$A$1,'Country Data'!$A$1:$A$60,FALSE)),INDIRECT("'User Inputs'!" &amp; AII9))</f>
        <v>1388523.5362876609</v>
      </c>
      <c r="AIJ8" s="243">
        <f ca="1">IF(INDIRECT("'User Inputs'!" &amp; AIJ9)="",INDIRECT("'Country Data'!"&amp;AIJ$3&amp;MATCH('Country Model'!$A$1,'Country Data'!$A$1:$A$60,FALSE)),INDIRECT("'User Inputs'!" &amp; AIJ9))</f>
        <v>1421323.8109681222</v>
      </c>
      <c r="AIK8" s="243">
        <f ca="1">IF(INDIRECT("'User Inputs'!" &amp; AIK9)="",INDIRECT("'Country Data'!"&amp;AIK$3&amp;MATCH('Country Model'!$A$1,'Country Data'!$A$1:$A$60,FALSE)),INDIRECT("'User Inputs'!" &amp; AIK9))</f>
        <v>1454898.9072421661</v>
      </c>
      <c r="AIL8" s="243">
        <f ca="1">IF(INDIRECT("'User Inputs'!" &amp; AIL9)="",INDIRECT("'Country Data'!"&amp;AIL$3&amp;MATCH('Country Model'!$A$1,'Country Data'!$A$1:$A$60,FALSE)),INDIRECT("'User Inputs'!" &amp; AIL9))</f>
        <v>0</v>
      </c>
      <c r="AIM8" s="243">
        <f ca="1">IF(INDIRECT("'User Inputs'!" &amp; AIM9)="",INDIRECT("'Country Data'!"&amp;AIM$3&amp;MATCH('Country Model'!$A$1,'Country Data'!$A$1:$A$60,FALSE)),INDIRECT("'User Inputs'!" &amp; AIM9))</f>
        <v>0</v>
      </c>
      <c r="AIN8" s="243">
        <f ca="1">IF(INDIRECT("'User Inputs'!" &amp; AIN9)="",INDIRECT("'Country Data'!"&amp;AIN$3&amp;MATCH('Country Model'!$A$1,'Country Data'!$A$1:$A$60,FALSE)),INDIRECT("'User Inputs'!" &amp; AIN9))</f>
        <v>0</v>
      </c>
      <c r="AIO8" s="243">
        <f ca="1">IF(INDIRECT("'User Inputs'!" &amp; AIO9)="",INDIRECT("'Country Data'!"&amp;AIO$3&amp;MATCH('Country Model'!$A$1,'Country Data'!$A$1:$A$60,FALSE)),INDIRECT("'User Inputs'!" &amp; AIO9))</f>
        <v>282706.21564017754</v>
      </c>
      <c r="AIP8" s="243">
        <f ca="1">IF(INDIRECT("'User Inputs'!" &amp; AIP9)="",INDIRECT("'Country Data'!"&amp;AIP$3&amp;MATCH('Country Model'!$A$1,'Country Data'!$A$1:$A$60,FALSE)),INDIRECT("'User Inputs'!" &amp; AIP9))</f>
        <v>589277.40345780586</v>
      </c>
      <c r="AIQ8" s="243">
        <f ca="1">IF(INDIRECT("'User Inputs'!" &amp; AIQ9)="",INDIRECT("'Country Data'!"&amp;AIQ$3&amp;MATCH('Country Model'!$A$1,'Country Data'!$A$1:$A$60,FALSE)),INDIRECT("'User Inputs'!" &amp; AIQ9))</f>
        <v>921224.50537471566</v>
      </c>
      <c r="AIR8" s="243">
        <f ca="1">IF(INDIRECT("'User Inputs'!" &amp; AIR9)="",INDIRECT("'Country Data'!"&amp;AIR$3&amp;MATCH('Country Model'!$A$1,'Country Data'!$A$1:$A$60,FALSE)),INDIRECT("'User Inputs'!" &amp; AIR9))</f>
        <v>1280143.4952526847</v>
      </c>
      <c r="AIS8" s="243">
        <f ca="1">IF(INDIRECT("'User Inputs'!" &amp; AIS9)="",INDIRECT("'Country Data'!"&amp;AIS$3&amp;MATCH('Country Model'!$A$1,'Country Data'!$A$1:$A$60,FALSE)),INDIRECT("'User Inputs'!" &amp; AIS9))</f>
        <v>1667719.8651869125</v>
      </c>
      <c r="AIT8" s="243">
        <f ca="1">IF(INDIRECT("'User Inputs'!" &amp; AIT9)="",INDIRECT("'Country Data'!"&amp;AIT$3&amp;MATCH('Country Model'!$A$1,'Country Data'!$A$1:$A$60,FALSE)),INDIRECT("'User Inputs'!" &amp; AIT9))</f>
        <v>2085733.3390288854</v>
      </c>
      <c r="AIU8" s="243">
        <f ca="1">IF(INDIRECT("'User Inputs'!" &amp; AIU9)="",INDIRECT("'Country Data'!"&amp;AIU$3&amp;MATCH('Country Model'!$A$1,'Country Data'!$A$1:$A$60,FALSE)),INDIRECT("'User Inputs'!" &amp; AIU9))</f>
        <v>2536062.8243280407</v>
      </c>
      <c r="AIV8" s="243">
        <f ca="1">IF(INDIRECT("'User Inputs'!" &amp; AIV9)="",INDIRECT("'Country Data'!"&amp;AIV$3&amp;MATCH('Country Model'!$A$1,'Country Data'!$A$1:$A$60,FALSE)),INDIRECT("'User Inputs'!" &amp; AIV9))</f>
        <v>2643105.1626187004</v>
      </c>
      <c r="AIW8" s="243">
        <f ca="1">IF(INDIRECT("'User Inputs'!" &amp; AIW9)="",INDIRECT("'Country Data'!"&amp;AIW$3&amp;MATCH('Country Model'!$A$1,'Country Data'!$A$1:$A$60,FALSE)),INDIRECT("'User Inputs'!" &amp; AIW9))</f>
        <v>2754665.552306517</v>
      </c>
      <c r="AIX8" s="243">
        <f ca="1">IF(INDIRECT("'User Inputs'!" &amp; AIX9)="",INDIRECT("'Country Data'!"&amp;AIX$3&amp;MATCH('Country Model'!$A$1,'Country Data'!$A$1:$A$60,FALSE)),INDIRECT("'User Inputs'!" &amp; AIX9))</f>
        <v>2870934.6916586743</v>
      </c>
      <c r="AIY8" s="243">
        <f ca="1">IF(INDIRECT("'User Inputs'!" &amp; AIY9)="",INDIRECT("'Country Data'!"&amp;AIY$3&amp;MATCH('Country Model'!$A$1,'Country Data'!$A$1:$A$60,FALSE)),INDIRECT("'User Inputs'!" &amp; AIY9))</f>
        <v>2992111.3279497502</v>
      </c>
      <c r="AIZ8" s="243">
        <f ca="1">IF(INDIRECT("'User Inputs'!" &amp; AIZ9)="",INDIRECT("'Country Data'!"&amp;AIZ$3&amp;MATCH('Country Model'!$A$1,'Country Data'!$A$1:$A$60,FALSE)),INDIRECT("'User Inputs'!" &amp; AIZ9))</f>
        <v>3118402.5971948551</v>
      </c>
      <c r="AJA8" s="243">
        <f ca="1">IF(INDIRECT("'User Inputs'!" &amp; AJA9)="",INDIRECT("'Country Data'!"&amp;AJA$3&amp;MATCH('Country Model'!$A$1,'Country Data'!$A$1:$A$60,FALSE)),INDIRECT("'User Inputs'!" &amp; AJA9))</f>
        <v>3250024.3782222425</v>
      </c>
      <c r="AJB8" s="243">
        <f ca="1">IF(INDIRECT("'User Inputs'!" &amp; AJB9)="",INDIRECT("'Country Data'!"&amp;AJB$3&amp;MATCH('Country Model'!$A$1,'Country Data'!$A$1:$A$60,FALSE)),INDIRECT("'User Inputs'!" &amp; AJB9))</f>
        <v>3387201.661690657</v>
      </c>
      <c r="AJC8" s="243">
        <f ca="1">IF(INDIRECT("'User Inputs'!" &amp; AJC9)="",INDIRECT("'Country Data'!"&amp;AJC$3&amp;MATCH('Country Model'!$A$1,'Country Data'!$A$1:$A$60,FALSE)),INDIRECT("'User Inputs'!" &amp; AJC9))</f>
        <v>3530168.9346821872</v>
      </c>
      <c r="AJD8" s="243">
        <f ca="1">IF(INDIRECT("'User Inputs'!" &amp; AJD9)="",INDIRECT("'Country Data'!"&amp;AJD$3&amp;MATCH('Country Model'!$A$1,'Country Data'!$A$1:$A$60,FALSE)),INDIRECT("'User Inputs'!" &amp; AJD9))</f>
        <v>3679170.5815280429</v>
      </c>
      <c r="AJE8" s="243">
        <f ca="1">IF(INDIRECT("'User Inputs'!" &amp; AJE9)="",INDIRECT("'Country Data'!"&amp;AJE$3&amp;MATCH('Country Model'!$A$1,'Country Data'!$A$1:$A$60,FALSE)),INDIRECT("'User Inputs'!" &amp; AJE9))</f>
        <v>3834461.3015524247</v>
      </c>
      <c r="AJF8" s="243">
        <f ca="1">IF(INDIRECT("'User Inputs'!" &amp; AJF9)="",INDIRECT("'Country Data'!"&amp;AJF$3&amp;MATCH('Country Model'!$A$1,'Country Data'!$A$1:$A$60,FALSE)),INDIRECT("'User Inputs'!" &amp; AJF9))</f>
        <v>3996306.544448555</v>
      </c>
      <c r="AJG8" s="243">
        <f ca="1">IF(INDIRECT("'User Inputs'!" &amp; AJG9)="",INDIRECT("'Country Data'!"&amp;AJG$3&amp;MATCH('Country Model'!$A$1,'Country Data'!$A$1:$A$60,FALSE)),INDIRECT("'User Inputs'!" &amp; AJG9))</f>
        <v>4164982.9640310956</v>
      </c>
      <c r="AJH8" s="243">
        <f ca="1">IF(INDIRECT("'User Inputs'!" &amp; AJH9)="",INDIRECT("'Country Data'!"&amp;AJH$3&amp;MATCH('Country Model'!$A$1,'Country Data'!$A$1:$A$60,FALSE)),INDIRECT("'User Inputs'!" &amp; AJH9))</f>
        <v>4340778.891140582</v>
      </c>
      <c r="AJI8" s="243">
        <f ca="1">IF(INDIRECT("'User Inputs'!" &amp; AJI9)="",INDIRECT("'Country Data'!"&amp;AJI$3&amp;MATCH('Country Model'!$A$1,'Country Data'!$A$1:$A$60,FALSE)),INDIRECT("'User Inputs'!" &amp; AJI9))</f>
        <v>4523994.8265082482</v>
      </c>
      <c r="AJJ8" s="243">
        <f ca="1">IF(INDIRECT("'User Inputs'!" &amp; AJJ9)="",INDIRECT("'Country Data'!"&amp;AJJ$3&amp;MATCH('Country Model'!$A$1,'Country Data'!$A$1:$A$60,FALSE)),INDIRECT("'User Inputs'!" &amp; AJJ9))</f>
        <v>4714943.9544237219</v>
      </c>
      <c r="AJK8" s="243">
        <f ca="1">IF(INDIRECT("'User Inputs'!" &amp; AJK9)="",INDIRECT("'Country Data'!"&amp;AJK$3&amp;MATCH('Country Model'!$A$1,'Country Data'!$A$1:$A$60,FALSE)),INDIRECT("'User Inputs'!" &amp; AJK9))</f>
        <v>4913952.6780836536</v>
      </c>
      <c r="AJL8" s="243">
        <f ca="1">IF(INDIRECT("'User Inputs'!" &amp; AJL9)="",INDIRECT("'Country Data'!"&amp;AJL$3&amp;MATCH('Country Model'!$A$1,'Country Data'!$A$1:$A$60,FALSE)),INDIRECT("'User Inputs'!" &amp; AJL9))</f>
        <v>0</v>
      </c>
      <c r="AJM8" s="243">
        <f ca="1">IF(INDIRECT("'User Inputs'!" &amp; AJM9)="",INDIRECT("'Country Data'!"&amp;AJM$3&amp;MATCH('Country Model'!$A$1,'Country Data'!$A$1:$A$60,FALSE)),INDIRECT("'User Inputs'!" &amp; AJM9))</f>
        <v>0</v>
      </c>
      <c r="AJN8" s="243">
        <f ca="1">IF(INDIRECT("'User Inputs'!" &amp; AJN9)="",INDIRECT("'Country Data'!"&amp;AJN$3&amp;MATCH('Country Model'!$A$1,'Country Data'!$A$1:$A$60,FALSE)),INDIRECT("'User Inputs'!" &amp; AJN9))</f>
        <v>0</v>
      </c>
      <c r="AJO8" s="243">
        <f ca="1">IF(INDIRECT("'User Inputs'!" &amp; AJO9)="",INDIRECT("'Country Data'!"&amp;AJO$3&amp;MATCH('Country Model'!$A$1,'Country Data'!$A$1:$A$60,FALSE)),INDIRECT("'User Inputs'!" &amp; AJO9))</f>
        <v>149813.38230724059</v>
      </c>
      <c r="AJP8" s="243">
        <f ca="1">IF(INDIRECT("'User Inputs'!" &amp; AJP9)="",INDIRECT("'Country Data'!"&amp;AJP$3&amp;MATCH('Country Model'!$A$1,'Country Data'!$A$1:$A$60,FALSE)),INDIRECT("'User Inputs'!" &amp; AJP9))</f>
        <v>306704.67141557753</v>
      </c>
      <c r="AJQ8" s="243">
        <f ca="1">IF(INDIRECT("'User Inputs'!" &amp; AJQ9)="",INDIRECT("'Country Data'!"&amp;AJQ$3&amp;MATCH('Country Model'!$A$1,'Country Data'!$A$1:$A$60,FALSE)),INDIRECT("'User Inputs'!" &amp; AJQ9))</f>
        <v>470924.66316804651</v>
      </c>
      <c r="AJR8" s="243">
        <f ca="1">IF(INDIRECT("'User Inputs'!" &amp; AJR9)="",INDIRECT("'Country Data'!"&amp;AJR$3&amp;MATCH('Country Model'!$A$1,'Country Data'!$A$1:$A$60,FALSE)),INDIRECT("'User Inputs'!" &amp; AJR9))</f>
        <v>642732.05261123762</v>
      </c>
      <c r="AJS8" s="243">
        <f ca="1">IF(INDIRECT("'User Inputs'!" &amp; AJS9)="",INDIRECT("'Country Data'!"&amp;AJS$3&amp;MATCH('Country Model'!$A$1,'Country Data'!$A$1:$A$60,FALSE)),INDIRECT("'User Inputs'!" &amp; AJS9))</f>
        <v>822393.66724309465</v>
      </c>
      <c r="AJT8" s="243">
        <f ca="1">IF(INDIRECT("'User Inputs'!" &amp; AJT9)="",INDIRECT("'Country Data'!"&amp;AJT$3&amp;MATCH('Country Model'!$A$1,'Country Data'!$A$1:$A$60,FALSE)),INDIRECT("'User Inputs'!" &amp; AJT9))</f>
        <v>1010184.7068725632</v>
      </c>
      <c r="AJU8" s="243">
        <f ca="1">IF(INDIRECT("'User Inputs'!" &amp; AJU9)="",INDIRECT("'Country Data'!"&amp;AJU$3&amp;MATCH('Country Model'!$A$1,'Country Data'!$A$1:$A$60,FALSE)),INDIRECT("'User Inputs'!" &amp; AJU9))</f>
        <v>1206388.990273311</v>
      </c>
      <c r="AJV8" s="243">
        <f ca="1">IF(INDIRECT("'User Inputs'!" &amp; AJV9)="",INDIRECT("'Country Data'!"&amp;AJV$3&amp;MATCH('Country Model'!$A$1,'Country Data'!$A$1:$A$60,FALSE)),INDIRECT("'User Inputs'!" &amp; AJV9))</f>
        <v>1234886.8077163214</v>
      </c>
      <c r="AJW8" s="243">
        <f ca="1">IF(INDIRECT("'User Inputs'!" &amp; AJW9)="",INDIRECT("'Country Data'!"&amp;AJW$3&amp;MATCH('Country Model'!$A$1,'Country Data'!$A$1:$A$60,FALSE)),INDIRECT("'User Inputs'!" &amp; AJW9))</f>
        <v>1264057.8123365713</v>
      </c>
      <c r="AJX8" s="243">
        <f ca="1">IF(INDIRECT("'User Inputs'!" &amp; AJX9)="",INDIRECT("'Country Data'!"&amp;AJX$3&amp;MATCH('Country Model'!$A$1,'Country Data'!$A$1:$A$60,FALSE)),INDIRECT("'User Inputs'!" &amp; AJX9))</f>
        <v>1293917.9064387376</v>
      </c>
      <c r="AJY8" s="243">
        <f ca="1">IF(INDIRECT("'User Inputs'!" &amp; AJY9)="",INDIRECT("'Country Data'!"&amp;AJY$3&amp;MATCH('Country Model'!$A$1,'Country Data'!$A$1:$A$60,FALSE)),INDIRECT("'User Inputs'!" &amp; AJY9))</f>
        <v>1324483.3679782858</v>
      </c>
      <c r="AJZ8" s="243">
        <f ca="1">IF(INDIRECT("'User Inputs'!" &amp; AJZ9)="",INDIRECT("'Country Data'!"&amp;AJZ$3&amp;MATCH('Country Model'!$A$1,'Country Data'!$A$1:$A$60,FALSE)),INDIRECT("'User Inputs'!" &amp; AJZ9))</f>
        <v>1355770.8594352473</v>
      </c>
      <c r="AKA8" s="243">
        <f ca="1">IF(INDIRECT("'User Inputs'!" &amp; AKA9)="",INDIRECT("'Country Data'!"&amp;AKA$3&amp;MATCH('Country Model'!$A$1,'Country Data'!$A$1:$A$60,FALSE)),INDIRECT("'User Inputs'!" &amp; AKA9))</f>
        <v>1387797.4368976175</v>
      </c>
      <c r="AKB8" s="243">
        <f ca="1">IF(INDIRECT("'User Inputs'!" &amp; AKB9)="",INDIRECT("'Country Data'!"&amp;AKB$3&amp;MATCH('Country Model'!$A$1,'Country Data'!$A$1:$A$60,FALSE)),INDIRECT("'User Inputs'!" &amp; AKB9))</f>
        <v>1420580.5593593253</v>
      </c>
      <c r="AKC8" s="243">
        <f ca="1">IF(INDIRECT("'User Inputs'!" &amp; AKC9)="",INDIRECT("'Country Data'!"&amp;AKC$3&amp;MATCH('Country Model'!$A$1,'Country Data'!$A$1:$A$60,FALSE)),INDIRECT("'User Inputs'!" &amp; AKC9))</f>
        <v>1454138.0982378421</v>
      </c>
      <c r="AKD8" s="243">
        <f ca="1">IF(INDIRECT("'User Inputs'!" &amp; AKD9)="",INDIRECT("'Country Data'!"&amp;AKD$3&amp;MATCH('Country Model'!$A$1,'Country Data'!$A$1:$A$60,FALSE)),INDIRECT("'User Inputs'!" &amp; AKD9))</f>
        <v>1488488.3471166217</v>
      </c>
      <c r="AKE8" s="243">
        <f ca="1">IF(INDIRECT("'User Inputs'!" &amp; AKE9)="",INDIRECT("'Country Data'!"&amp;AKE$3&amp;MATCH('Country Model'!$A$1,'Country Data'!$A$1:$A$60,FALSE)),INDIRECT("'User Inputs'!" &amp; AKE9))</f>
        <v>1523650.0317176788</v>
      </c>
      <c r="AKF8" s="243">
        <f ca="1">IF(INDIRECT("'User Inputs'!" &amp; AKF9)="",INDIRECT("'Country Data'!"&amp;AKF$3&amp;MATCH('Country Model'!$A$1,'Country Data'!$A$1:$A$60,FALSE)),INDIRECT("'User Inputs'!" &amp; AKF9))</f>
        <v>1559642.320109742</v>
      </c>
      <c r="AKG8" s="243">
        <f ca="1">IF(INDIRECT("'User Inputs'!" &amp; AKG9)="",INDIRECT("'Country Data'!"&amp;AKG$3&amp;MATCH('Country Model'!$A$1,'Country Data'!$A$1:$A$60,FALSE)),INDIRECT("'User Inputs'!" &amp; AKG9))</f>
        <v>1596484.8331575531</v>
      </c>
      <c r="AKH8" s="243">
        <f ca="1">IF(INDIRECT("'User Inputs'!" &amp; AKH9)="",INDIRECT("'Country Data'!"&amp;AKH$3&amp;MATCH('Country Model'!$A$1,'Country Data'!$A$1:$A$60,FALSE)),INDIRECT("'User Inputs'!" &amp; AKH9))</f>
        <v>1634197.6552179994</v>
      </c>
      <c r="AKI8" s="243">
        <f ca="1">IF(INDIRECT("'User Inputs'!" &amp; AKI9)="",INDIRECT("'Country Data'!"&amp;AKI$3&amp;MATCH('Country Model'!$A$1,'Country Data'!$A$1:$A$60,FALSE)),INDIRECT("'User Inputs'!" &amp; AKI9))</f>
        <v>1672801.3450889147</v>
      </c>
      <c r="AKJ8" s="243">
        <f ca="1">IF(INDIRECT("'User Inputs'!" &amp; AKJ9)="",INDIRECT("'Country Data'!"&amp;AKJ$3&amp;MATCH('Country Model'!$A$1,'Country Data'!$A$1:$A$60,FALSE)),INDIRECT("'User Inputs'!" &amp; AKJ9))</f>
        <v>1712316.9472165217</v>
      </c>
      <c r="AKK8" s="243">
        <f ca="1">IF(INDIRECT("'User Inputs'!" &amp; AKK9)="",INDIRECT("'Country Data'!"&amp;AKK$3&amp;MATCH('Country Model'!$A$1,'Country Data'!$A$1:$A$60,FALSE)),INDIRECT("'User Inputs'!" &amp; AKK9))</f>
        <v>1752766.0031676157</v>
      </c>
      <c r="AKL8" s="244">
        <f ca="1">IF(INDIRECT("'User Inputs'!" &amp; AKL9)="",INDIRECT("'Country Data'!"&amp;AKL$3&amp;MATCH('Country Model'!$A$1,'Country Data'!$A$1:$A$60,FALSE)),INDIRECT("'User Inputs'!" &amp; AKL9))</f>
        <v>0</v>
      </c>
      <c r="AKM8" s="244">
        <f ca="1">IF(INDIRECT("'User Inputs'!" &amp; AKM9)="",INDIRECT("'Country Data'!"&amp;AKM$3&amp;MATCH('Country Model'!$A$1,'Country Data'!$A$1:$A$60,FALSE)),INDIRECT("'User Inputs'!" &amp; AKM9))</f>
        <v>0</v>
      </c>
      <c r="AKN8" s="244">
        <f ca="1">IF(INDIRECT("'User Inputs'!" &amp; AKN9)="",INDIRECT("'Country Data'!"&amp;AKN$3&amp;MATCH('Country Model'!$A$1,'Country Data'!$A$1:$A$60,FALSE)),INDIRECT("'User Inputs'!" &amp; AKN9))</f>
        <v>0</v>
      </c>
      <c r="AKO8" s="244">
        <f ca="1">IF(INDIRECT("'User Inputs'!" &amp; AKO9)="",INDIRECT("'Country Data'!"&amp;AKO$3&amp;MATCH('Country Model'!$A$1,'Country Data'!$A$1:$A$60,FALSE)),INDIRECT("'User Inputs'!" &amp; AKO9))</f>
        <v>997558.11004362872</v>
      </c>
      <c r="AKP8" s="244">
        <f ca="1">IF(INDIRECT("'User Inputs'!" &amp; AKP9)="",INDIRECT("'Country Data'!"&amp;AKP$3&amp;MATCH('Country Model'!$A$1,'Country Data'!$A$1:$A$60,FALSE)),INDIRECT("'User Inputs'!" &amp; AKP9))</f>
        <v>0</v>
      </c>
      <c r="AKQ8" s="244">
        <f ca="1">IF(INDIRECT("'User Inputs'!" &amp; AKQ9)="",INDIRECT("'Country Data'!"&amp;AKQ$3&amp;MATCH('Country Model'!$A$1,'Country Data'!$A$1:$A$60,FALSE)),INDIRECT("'User Inputs'!" &amp; AKQ9))</f>
        <v>0</v>
      </c>
      <c r="AKR8" s="244">
        <f ca="1">IF(INDIRECT("'User Inputs'!" &amp; AKR9)="",INDIRECT("'Country Data'!"&amp;AKR$3&amp;MATCH('Country Model'!$A$1,'Country Data'!$A$1:$A$60,FALSE)),INDIRECT("'User Inputs'!" &amp; AKR9))</f>
        <v>1000425.9625666646</v>
      </c>
      <c r="AKS8" s="244">
        <f ca="1">IF(INDIRECT("'User Inputs'!" &amp; AKS9)="",INDIRECT("'Country Data'!"&amp;AKS$3&amp;MATCH('Country Model'!$A$1,'Country Data'!$A$1:$A$60,FALSE)),INDIRECT("'User Inputs'!" &amp; AKS9))</f>
        <v>0</v>
      </c>
      <c r="AKT8" s="244">
        <f ca="1">IF(INDIRECT("'User Inputs'!" &amp; AKT9)="",INDIRECT("'Country Data'!"&amp;AKT$3&amp;MATCH('Country Model'!$A$1,'Country Data'!$A$1:$A$60,FALSE)),INDIRECT("'User Inputs'!" &amp; AKT9))</f>
        <v>0</v>
      </c>
      <c r="AKU8" s="244">
        <f ca="1">IF(INDIRECT("'User Inputs'!" &amp; AKU9)="",INDIRECT("'Country Data'!"&amp;AKU$3&amp;MATCH('Country Model'!$A$1,'Country Data'!$A$1:$A$60,FALSE)),INDIRECT("'User Inputs'!" &amp; AKU9))</f>
        <v>0</v>
      </c>
      <c r="AKV8" s="244">
        <f ca="1">IF(INDIRECT("'User Inputs'!" &amp; AKV9)="",INDIRECT("'Country Data'!"&amp;AKV$3&amp;MATCH('Country Model'!$A$1,'Country Data'!$A$1:$A$60,FALSE)),INDIRECT("'User Inputs'!" &amp; AKV9))</f>
        <v>0</v>
      </c>
      <c r="AKW8" s="244">
        <f ca="1">IF(INDIRECT("'User Inputs'!" &amp; AKW9)="",INDIRECT("'Country Data'!"&amp;AKW$3&amp;MATCH('Country Model'!$A$1,'Country Data'!$A$1:$A$60,FALSE)),INDIRECT("'User Inputs'!" &amp; AKW9))</f>
        <v>0</v>
      </c>
      <c r="AKX8" s="244">
        <f ca="1">IF(INDIRECT("'User Inputs'!" &amp; AKX9)="",INDIRECT("'Country Data'!"&amp;AKX$3&amp;MATCH('Country Model'!$A$1,'Country Data'!$A$1:$A$60,FALSE)),INDIRECT("'User Inputs'!" &amp; AKX9))</f>
        <v>0</v>
      </c>
      <c r="AKY8" s="244">
        <f ca="1">IF(INDIRECT("'User Inputs'!" &amp; AKY9)="",INDIRECT("'Country Data'!"&amp;AKY$3&amp;MATCH('Country Model'!$A$1,'Country Data'!$A$1:$A$60,FALSE)),INDIRECT("'User Inputs'!" &amp; AKY9))</f>
        <v>0</v>
      </c>
      <c r="AKZ8" s="244">
        <f ca="1">IF(INDIRECT("'User Inputs'!" &amp; AKZ9)="",INDIRECT("'Country Data'!"&amp;AKZ$3&amp;MATCH('Country Model'!$A$1,'Country Data'!$A$1:$A$60,FALSE)),INDIRECT("'User Inputs'!" &amp; AKZ9))</f>
        <v>0</v>
      </c>
      <c r="ALA8" s="244">
        <f ca="1">IF(INDIRECT("'User Inputs'!" &amp; ALA9)="",INDIRECT("'Country Data'!"&amp;ALA$3&amp;MATCH('Country Model'!$A$1,'Country Data'!$A$1:$A$60,FALSE)),INDIRECT("'User Inputs'!" &amp; ALA9))</f>
        <v>0</v>
      </c>
      <c r="ALB8" s="244">
        <f ca="1">IF(INDIRECT("'User Inputs'!" &amp; ALB9)="",INDIRECT("'Country Data'!"&amp;ALB$3&amp;MATCH('Country Model'!$A$1,'Country Data'!$A$1:$A$60,FALSE)),INDIRECT("'User Inputs'!" &amp; ALB9))</f>
        <v>0</v>
      </c>
      <c r="ALC8" s="244">
        <f ca="1">IF(INDIRECT("'User Inputs'!" &amp; ALC9)="",INDIRECT("'Country Data'!"&amp;ALC$3&amp;MATCH('Country Model'!$A$1,'Country Data'!$A$1:$A$60,FALSE)),INDIRECT("'User Inputs'!" &amp; ALC9))</f>
        <v>0</v>
      </c>
      <c r="ALD8" s="244">
        <f ca="1">IF(INDIRECT("'User Inputs'!" &amp; ALD9)="",INDIRECT("'Country Data'!"&amp;ALD$3&amp;MATCH('Country Model'!$A$1,'Country Data'!$A$1:$A$60,FALSE)),INDIRECT("'User Inputs'!" &amp; ALD9))</f>
        <v>0</v>
      </c>
      <c r="ALE8" s="244">
        <f ca="1">IF(INDIRECT("'User Inputs'!" &amp; ALE9)="",INDIRECT("'Country Data'!"&amp;ALE$3&amp;MATCH('Country Model'!$A$1,'Country Data'!$A$1:$A$60,FALSE)),INDIRECT("'User Inputs'!" &amp; ALE9))</f>
        <v>0</v>
      </c>
      <c r="ALF8" s="244">
        <f ca="1">IF(INDIRECT("'User Inputs'!" &amp; ALF9)="",INDIRECT("'Country Data'!"&amp;ALF$3&amp;MATCH('Country Model'!$A$1,'Country Data'!$A$1:$A$60,FALSE)),INDIRECT("'User Inputs'!" &amp; ALF9))</f>
        <v>0</v>
      </c>
      <c r="ALG8" s="244">
        <f ca="1">IF(INDIRECT("'User Inputs'!" &amp; ALG9)="",INDIRECT("'Country Data'!"&amp;ALG$3&amp;MATCH('Country Model'!$A$1,'Country Data'!$A$1:$A$60,FALSE)),INDIRECT("'User Inputs'!" &amp; ALG9))</f>
        <v>0</v>
      </c>
      <c r="ALH8" s="244">
        <f ca="1">IF(INDIRECT("'User Inputs'!" &amp; ALH9)="",INDIRECT("'Country Data'!"&amp;ALH$3&amp;MATCH('Country Model'!$A$1,'Country Data'!$A$1:$A$60,FALSE)),INDIRECT("'User Inputs'!" &amp; ALH9))</f>
        <v>0</v>
      </c>
      <c r="ALI8" s="244">
        <f ca="1">IF(INDIRECT("'User Inputs'!" &amp; ALI9)="",INDIRECT("'Country Data'!"&amp;ALI$3&amp;MATCH('Country Model'!$A$1,'Country Data'!$A$1:$A$60,FALSE)),INDIRECT("'User Inputs'!" &amp; ALI9))</f>
        <v>0</v>
      </c>
      <c r="ALJ8" s="244">
        <f ca="1">IF(INDIRECT("'User Inputs'!" &amp; ALJ9)="",INDIRECT("'Country Data'!"&amp;ALJ$3&amp;MATCH('Country Model'!$A$1,'Country Data'!$A$1:$A$60,FALSE)),INDIRECT("'User Inputs'!" &amp; ALJ9))</f>
        <v>0</v>
      </c>
      <c r="ALK8" s="244">
        <f ca="1">IF(INDIRECT("'User Inputs'!" &amp; ALK9)="",INDIRECT("'Country Data'!"&amp;ALK$3&amp;MATCH('Country Model'!$A$1,'Country Data'!$A$1:$A$60,FALSE)),INDIRECT("'User Inputs'!" &amp; ALK9))</f>
        <v>0</v>
      </c>
      <c r="ALL8" s="244">
        <f ca="1">IF(INDIRECT("'User Inputs'!" &amp; ALL9)="",INDIRECT("'Country Data'!"&amp;ALL$3&amp;MATCH('Country Model'!$A$1,'Country Data'!$A$1:$A$60,FALSE)),INDIRECT("'User Inputs'!" &amp; ALL9))</f>
        <v>0</v>
      </c>
      <c r="ALM8" s="244">
        <f ca="1">IF(INDIRECT("'User Inputs'!" &amp; ALM9)="",INDIRECT("'Country Data'!"&amp;ALM$3&amp;MATCH('Country Model'!$A$1,'Country Data'!$A$1:$A$60,FALSE)),INDIRECT("'User Inputs'!" &amp; ALM9))</f>
        <v>0</v>
      </c>
      <c r="ALN8" s="244">
        <f ca="1">IF(INDIRECT("'User Inputs'!" &amp; ALN9)="",INDIRECT("'Country Data'!"&amp;ALN$3&amp;MATCH('Country Model'!$A$1,'Country Data'!$A$1:$A$60,FALSE)),INDIRECT("'User Inputs'!" &amp; ALN9))</f>
        <v>0</v>
      </c>
      <c r="ALO8" s="244">
        <f ca="1">IF(INDIRECT("'User Inputs'!" &amp; ALO9)="",INDIRECT("'Country Data'!"&amp;ALO$3&amp;MATCH('Country Model'!$A$1,'Country Data'!$A$1:$A$60,FALSE)),INDIRECT("'User Inputs'!" &amp; ALO9))</f>
        <v>1023897.2171042768</v>
      </c>
      <c r="ALP8" s="244">
        <f ca="1">IF(INDIRECT("'User Inputs'!" &amp; ALP9)="",INDIRECT("'Country Data'!"&amp;ALP$3&amp;MATCH('Country Model'!$A$1,'Country Data'!$A$1:$A$60,FALSE)),INDIRECT("'User Inputs'!" &amp; ALP9))</f>
        <v>0</v>
      </c>
      <c r="ALQ8" s="244">
        <f ca="1">IF(INDIRECT("'User Inputs'!" &amp; ALQ9)="",INDIRECT("'Country Data'!"&amp;ALQ$3&amp;MATCH('Country Model'!$A$1,'Country Data'!$A$1:$A$60,FALSE)),INDIRECT("'User Inputs'!" &amp; ALQ9))</f>
        <v>0</v>
      </c>
      <c r="ALR8" s="244">
        <f ca="1">IF(INDIRECT("'User Inputs'!" &amp; ALR9)="",INDIRECT("'Country Data'!"&amp;ALR$3&amp;MATCH('Country Model'!$A$1,'Country Data'!$A$1:$A$60,FALSE)),INDIRECT("'User Inputs'!" &amp; ALR9))</f>
        <v>972879.75316695322</v>
      </c>
      <c r="ALS8" s="244">
        <f ca="1">IF(INDIRECT("'User Inputs'!" &amp; ALS9)="",INDIRECT("'Country Data'!"&amp;ALS$3&amp;MATCH('Country Model'!$A$1,'Country Data'!$A$1:$A$60,FALSE)),INDIRECT("'User Inputs'!" &amp; ALS9))</f>
        <v>0</v>
      </c>
      <c r="ALT8" s="244">
        <f ca="1">IF(INDIRECT("'User Inputs'!" &amp; ALT9)="",INDIRECT("'Country Data'!"&amp;ALT$3&amp;MATCH('Country Model'!$A$1,'Country Data'!$A$1:$A$60,FALSE)),INDIRECT("'User Inputs'!" &amp; ALT9))</f>
        <v>0</v>
      </c>
      <c r="ALU8" s="244">
        <f ca="1">IF(INDIRECT("'User Inputs'!" &amp; ALU9)="",INDIRECT("'Country Data'!"&amp;ALU$3&amp;MATCH('Country Model'!$A$1,'Country Data'!$A$1:$A$60,FALSE)),INDIRECT("'User Inputs'!" &amp; ALU9))</f>
        <v>0</v>
      </c>
      <c r="ALV8" s="244">
        <f ca="1">IF(INDIRECT("'User Inputs'!" &amp; ALV9)="",INDIRECT("'Country Data'!"&amp;ALV$3&amp;MATCH('Country Model'!$A$1,'Country Data'!$A$1:$A$60,FALSE)),INDIRECT("'User Inputs'!" &amp; ALV9))</f>
        <v>0</v>
      </c>
      <c r="ALW8" s="244">
        <f ca="1">IF(INDIRECT("'User Inputs'!" &amp; ALW9)="",INDIRECT("'Country Data'!"&amp;ALW$3&amp;MATCH('Country Model'!$A$1,'Country Data'!$A$1:$A$60,FALSE)),INDIRECT("'User Inputs'!" &amp; ALW9))</f>
        <v>0</v>
      </c>
      <c r="ALX8" s="244">
        <f ca="1">IF(INDIRECT("'User Inputs'!" &amp; ALX9)="",INDIRECT("'Country Data'!"&amp;ALX$3&amp;MATCH('Country Model'!$A$1,'Country Data'!$A$1:$A$60,FALSE)),INDIRECT("'User Inputs'!" &amp; ALX9))</f>
        <v>0</v>
      </c>
      <c r="ALY8" s="244">
        <f ca="1">IF(INDIRECT("'User Inputs'!" &amp; ALY9)="",INDIRECT("'Country Data'!"&amp;ALY$3&amp;MATCH('Country Model'!$A$1,'Country Data'!$A$1:$A$60,FALSE)),INDIRECT("'User Inputs'!" &amp; ALY9))</f>
        <v>0</v>
      </c>
      <c r="ALZ8" s="244">
        <f ca="1">IF(INDIRECT("'User Inputs'!" &amp; ALZ9)="",INDIRECT("'Country Data'!"&amp;ALZ$3&amp;MATCH('Country Model'!$A$1,'Country Data'!$A$1:$A$60,FALSE)),INDIRECT("'User Inputs'!" &amp; ALZ9))</f>
        <v>0</v>
      </c>
      <c r="AMA8" s="244">
        <f ca="1">IF(INDIRECT("'User Inputs'!" &amp; AMA9)="",INDIRECT("'Country Data'!"&amp;AMA$3&amp;MATCH('Country Model'!$A$1,'Country Data'!$A$1:$A$60,FALSE)),INDIRECT("'User Inputs'!" &amp; AMA9))</f>
        <v>0</v>
      </c>
      <c r="AMB8" s="244">
        <f ca="1">IF(INDIRECT("'User Inputs'!" &amp; AMB9)="",INDIRECT("'Country Data'!"&amp;AMB$3&amp;MATCH('Country Model'!$A$1,'Country Data'!$A$1:$A$60,FALSE)),INDIRECT("'User Inputs'!" &amp; AMB9))</f>
        <v>0</v>
      </c>
      <c r="AMC8" s="244">
        <f ca="1">IF(INDIRECT("'User Inputs'!" &amp; AMC9)="",INDIRECT("'Country Data'!"&amp;AMC$3&amp;MATCH('Country Model'!$A$1,'Country Data'!$A$1:$A$60,FALSE)),INDIRECT("'User Inputs'!" &amp; AMC9))</f>
        <v>0</v>
      </c>
      <c r="AMD8" s="244">
        <f ca="1">IF(INDIRECT("'User Inputs'!" &amp; AMD9)="",INDIRECT("'Country Data'!"&amp;AMD$3&amp;MATCH('Country Model'!$A$1,'Country Data'!$A$1:$A$60,FALSE)),INDIRECT("'User Inputs'!" &amp; AMD9))</f>
        <v>0</v>
      </c>
      <c r="AME8" s="244">
        <f ca="1">IF(INDIRECT("'User Inputs'!" &amp; AME9)="",INDIRECT("'Country Data'!"&amp;AME$3&amp;MATCH('Country Model'!$A$1,'Country Data'!$A$1:$A$60,FALSE)),INDIRECT("'User Inputs'!" &amp; AME9))</f>
        <v>0</v>
      </c>
      <c r="AMF8" s="244">
        <f ca="1">IF(INDIRECT("'User Inputs'!" &amp; AMF9)="",INDIRECT("'Country Data'!"&amp;AMF$3&amp;MATCH('Country Model'!$A$1,'Country Data'!$A$1:$A$60,FALSE)),INDIRECT("'User Inputs'!" &amp; AMF9))</f>
        <v>0</v>
      </c>
      <c r="AMG8" s="244">
        <f ca="1">IF(INDIRECT("'User Inputs'!" &amp; AMG9)="",INDIRECT("'Country Data'!"&amp;AMG$3&amp;MATCH('Country Model'!$A$1,'Country Data'!$A$1:$A$60,FALSE)),INDIRECT("'User Inputs'!" &amp; AMG9))</f>
        <v>0</v>
      </c>
      <c r="AMH8" s="244">
        <f ca="1">IF(INDIRECT("'User Inputs'!" &amp; AMH9)="",INDIRECT("'Country Data'!"&amp;AMH$3&amp;MATCH('Country Model'!$A$1,'Country Data'!$A$1:$A$60,FALSE)),INDIRECT("'User Inputs'!" &amp; AMH9))</f>
        <v>0</v>
      </c>
      <c r="AMI8" s="244">
        <f ca="1">IF(INDIRECT("'User Inputs'!" &amp; AMI9)="",INDIRECT("'Country Data'!"&amp;AMI$3&amp;MATCH('Country Model'!$A$1,'Country Data'!$A$1:$A$60,FALSE)),INDIRECT("'User Inputs'!" &amp; AMI9))</f>
        <v>0</v>
      </c>
      <c r="AMJ8" s="244">
        <f ca="1">IF(INDIRECT("'User Inputs'!" &amp; AMJ9)="",INDIRECT("'Country Data'!"&amp;AMJ$3&amp;MATCH('Country Model'!$A$1,'Country Data'!$A$1:$A$60,FALSE)),INDIRECT("'User Inputs'!" &amp; AMJ9))</f>
        <v>0</v>
      </c>
      <c r="AMK8" s="244">
        <f ca="1">IF(INDIRECT("'User Inputs'!" &amp; AMK9)="",INDIRECT("'Country Data'!"&amp;AMK$3&amp;MATCH('Country Model'!$A$1,'Country Data'!$A$1:$A$60,FALSE)),INDIRECT("'User Inputs'!" &amp; AMK9))</f>
        <v>0</v>
      </c>
      <c r="AML8" s="243">
        <f ca="1">IF(INDIRECT("'User Inputs'!" &amp; AML9)="",INDIRECT("'Country Data'!"&amp;AML$3&amp;MATCH('Country Model'!$A$1,'Country Data'!$A$1:$A$60,FALSE)),INDIRECT("'User Inputs'!" &amp; AML9))</f>
        <v>0</v>
      </c>
      <c r="AMM8" s="243">
        <f ca="1">IF(INDIRECT("'User Inputs'!" &amp; AMM9)="",INDIRECT("'Country Data'!"&amp;AMM$3&amp;MATCH('Country Model'!$A$1,'Country Data'!$A$1:$A$60,FALSE)),INDIRECT("'User Inputs'!" &amp; AMM9))</f>
        <v>0</v>
      </c>
      <c r="AMN8" s="243">
        <f ca="1">IF(INDIRECT("'User Inputs'!" &amp; AMN9)="",INDIRECT("'Country Data'!"&amp;AMN$3&amp;MATCH('Country Model'!$A$1,'Country Data'!$A$1:$A$60,FALSE)),INDIRECT("'User Inputs'!" &amp; AMN9))</f>
        <v>0</v>
      </c>
      <c r="AMO8" s="243">
        <f ca="1">IF(INDIRECT("'User Inputs'!" &amp; AMO9)="",INDIRECT("'Country Data'!"&amp;AMO$3&amp;MATCH('Country Model'!$A$1,'Country Data'!$A$1:$A$60,FALSE)),INDIRECT("'User Inputs'!" &amp; AMO9))</f>
        <v>997558.11004362872</v>
      </c>
      <c r="AMP8" s="243">
        <f ca="1">IF(INDIRECT("'User Inputs'!" &amp; AMP9)="",INDIRECT("'Country Data'!"&amp;AMP$3&amp;MATCH('Country Model'!$A$1,'Country Data'!$A$1:$A$60,FALSE)),INDIRECT("'User Inputs'!" &amp; AMP9))</f>
        <v>0</v>
      </c>
      <c r="AMQ8" s="243">
        <f ca="1">IF(INDIRECT("'User Inputs'!" &amp; AMQ9)="",INDIRECT("'Country Data'!"&amp;AMQ$3&amp;MATCH('Country Model'!$A$1,'Country Data'!$A$1:$A$60,FALSE)),INDIRECT("'User Inputs'!" &amp; AMQ9))</f>
        <v>0</v>
      </c>
      <c r="AMR8" s="243">
        <f ca="1">IF(INDIRECT("'User Inputs'!" &amp; AMR9)="",INDIRECT("'Country Data'!"&amp;AMR$3&amp;MATCH('Country Model'!$A$1,'Country Data'!$A$1:$A$60,FALSE)),INDIRECT("'User Inputs'!" &amp; AMR9))</f>
        <v>1000425.9625666646</v>
      </c>
      <c r="AMS8" s="243">
        <f ca="1">IF(INDIRECT("'User Inputs'!" &amp; AMS9)="",INDIRECT("'Country Data'!"&amp;AMS$3&amp;MATCH('Country Model'!$A$1,'Country Data'!$A$1:$A$60,FALSE)),INDIRECT("'User Inputs'!" &amp; AMS9))</f>
        <v>0</v>
      </c>
      <c r="AMT8" s="243">
        <f ca="1">IF(INDIRECT("'User Inputs'!" &amp; AMT9)="",INDIRECT("'Country Data'!"&amp;AMT$3&amp;MATCH('Country Model'!$A$1,'Country Data'!$A$1:$A$60,FALSE)),INDIRECT("'User Inputs'!" &amp; AMT9))</f>
        <v>0</v>
      </c>
      <c r="AMU8" s="243">
        <f ca="1">IF(INDIRECT("'User Inputs'!" &amp; AMU9)="",INDIRECT("'Country Data'!"&amp;AMU$3&amp;MATCH('Country Model'!$A$1,'Country Data'!$A$1:$A$60,FALSE)),INDIRECT("'User Inputs'!" &amp; AMU9))</f>
        <v>1132526.2035374343</v>
      </c>
      <c r="AMV8" s="243">
        <f ca="1">IF(INDIRECT("'User Inputs'!" &amp; AMV9)="",INDIRECT("'Country Data'!"&amp;AMV$3&amp;MATCH('Country Model'!$A$1,'Country Data'!$A$1:$A$60,FALSE)),INDIRECT("'User Inputs'!" &amp; AMV9))</f>
        <v>0</v>
      </c>
      <c r="AMW8" s="243">
        <f ca="1">IF(INDIRECT("'User Inputs'!" &amp; AMW9)="",INDIRECT("'Country Data'!"&amp;AMW$3&amp;MATCH('Country Model'!$A$1,'Country Data'!$A$1:$A$60,FALSE)),INDIRECT("'User Inputs'!" &amp; AMW9))</f>
        <v>0</v>
      </c>
      <c r="AMX8" s="243">
        <f ca="1">IF(INDIRECT("'User Inputs'!" &amp; AMX9)="",INDIRECT("'Country Data'!"&amp;AMX$3&amp;MATCH('Country Model'!$A$1,'Country Data'!$A$1:$A$60,FALSE)),INDIRECT("'User Inputs'!" &amp; AMX9))</f>
        <v>1282069.4880891258</v>
      </c>
      <c r="AMY8" s="243">
        <f ca="1">IF(INDIRECT("'User Inputs'!" &amp; AMY9)="",INDIRECT("'Country Data'!"&amp;AMY$3&amp;MATCH('Country Model'!$A$1,'Country Data'!$A$1:$A$60,FALSE)),INDIRECT("'User Inputs'!" &amp; AMY9))</f>
        <v>0</v>
      </c>
      <c r="AMZ8" s="243">
        <f ca="1">IF(INDIRECT("'User Inputs'!" &amp; AMZ9)="",INDIRECT("'Country Data'!"&amp;AMZ$3&amp;MATCH('Country Model'!$A$1,'Country Data'!$A$1:$A$60,FALSE)),INDIRECT("'User Inputs'!" &amp; AMZ9))</f>
        <v>0</v>
      </c>
      <c r="ANA8" s="243">
        <f ca="1">IF(INDIRECT("'User Inputs'!" &amp; ANA9)="",INDIRECT("'Country Data'!"&amp;ANA$3&amp;MATCH('Country Model'!$A$1,'Country Data'!$A$1:$A$60,FALSE)),INDIRECT("'User Inputs'!" &amp; ANA9))</f>
        <v>1451359.0653841165</v>
      </c>
      <c r="ANB8" s="243">
        <f ca="1">IF(INDIRECT("'User Inputs'!" &amp; ANB9)="",INDIRECT("'Country Data'!"&amp;ANB$3&amp;MATCH('Country Model'!$A$1,'Country Data'!$A$1:$A$60,FALSE)),INDIRECT("'User Inputs'!" &amp; ANB9))</f>
        <v>0</v>
      </c>
      <c r="ANC8" s="243">
        <f ca="1">IF(INDIRECT("'User Inputs'!" &amp; ANC9)="",INDIRECT("'Country Data'!"&amp;ANC$3&amp;MATCH('Country Model'!$A$1,'Country Data'!$A$1:$A$60,FALSE)),INDIRECT("'User Inputs'!" &amp; ANC9))</f>
        <v>0</v>
      </c>
      <c r="AND8" s="243">
        <f ca="1">IF(INDIRECT("'User Inputs'!" &amp; AND9)="",INDIRECT("'Country Data'!"&amp;AND$3&amp;MATCH('Country Model'!$A$1,'Country Data'!$A$1:$A$60,FALSE)),INDIRECT("'User Inputs'!" &amp; AND9))</f>
        <v>1643002.3148060616</v>
      </c>
      <c r="ANE8" s="243">
        <f ca="1">IF(INDIRECT("'User Inputs'!" &amp; ANE9)="",INDIRECT("'Country Data'!"&amp;ANE$3&amp;MATCH('Country Model'!$A$1,'Country Data'!$A$1:$A$60,FALSE)),INDIRECT("'User Inputs'!" &amp; ANE9))</f>
        <v>0</v>
      </c>
      <c r="ANF8" s="243">
        <f ca="1">IF(INDIRECT("'User Inputs'!" &amp; ANF9)="",INDIRECT("'Country Data'!"&amp;ANF$3&amp;MATCH('Country Model'!$A$1,'Country Data'!$A$1:$A$60,FALSE)),INDIRECT("'User Inputs'!" &amp; ANF9))</f>
        <v>0</v>
      </c>
      <c r="ANG8" s="243">
        <f ca="1">IF(INDIRECT("'User Inputs'!" &amp; ANG9)="",INDIRECT("'Country Data'!"&amp;ANG$3&amp;MATCH('Country Model'!$A$1,'Country Data'!$A$1:$A$60,FALSE)),INDIRECT("'User Inputs'!" &amp; ANG9))</f>
        <v>1859950.904529362</v>
      </c>
      <c r="ANH8" s="243">
        <f ca="1">IF(INDIRECT("'User Inputs'!" &amp; ANH9)="",INDIRECT("'Country Data'!"&amp;ANH$3&amp;MATCH('Country Model'!$A$1,'Country Data'!$A$1:$A$60,FALSE)),INDIRECT("'User Inputs'!" &amp; ANH9))</f>
        <v>0</v>
      </c>
      <c r="ANI8" s="243">
        <f ca="1">IF(INDIRECT("'User Inputs'!" &amp; ANI9)="",INDIRECT("'Country Data'!"&amp;ANI$3&amp;MATCH('Country Model'!$A$1,'Country Data'!$A$1:$A$60,FALSE)),INDIRECT("'User Inputs'!" &amp; ANI9))</f>
        <v>0</v>
      </c>
      <c r="ANJ8" s="243">
        <f ca="1">IF(INDIRECT("'User Inputs'!" &amp; ANJ9)="",INDIRECT("'Country Data'!"&amp;ANJ$3&amp;MATCH('Country Model'!$A$1,'Country Data'!$A$1:$A$60,FALSE)),INDIRECT("'User Inputs'!" &amp; ANJ9))</f>
        <v>2105546.2527865879</v>
      </c>
      <c r="ANK8" s="243">
        <f ca="1">IF(INDIRECT("'User Inputs'!" &amp; ANK9)="",INDIRECT("'Country Data'!"&amp;ANK$3&amp;MATCH('Country Model'!$A$1,'Country Data'!$A$1:$A$60,FALSE)),INDIRECT("'User Inputs'!" &amp; ANK9))</f>
        <v>0</v>
      </c>
      <c r="ANL8" s="243">
        <f ca="1">IF(INDIRECT("'User Inputs'!" &amp; ANL9)="",INDIRECT("'Country Data'!"&amp;ANL$3&amp;MATCH('Country Model'!$A$1,'Country Data'!$A$1:$A$60,FALSE)),INDIRECT("'User Inputs'!" &amp; ANL9))</f>
        <v>0</v>
      </c>
      <c r="ANM8" s="243">
        <f ca="1">IF(INDIRECT("'User Inputs'!" &amp; ANM9)="",INDIRECT("'Country Data'!"&amp;ANM$3&amp;MATCH('Country Model'!$A$1,'Country Data'!$A$1:$A$60,FALSE)),INDIRECT("'User Inputs'!" &amp; ANM9))</f>
        <v>0</v>
      </c>
      <c r="ANN8" s="243">
        <f ca="1">IF(INDIRECT("'User Inputs'!" &amp; ANN9)="",INDIRECT("'Country Data'!"&amp;ANN$3&amp;MATCH('Country Model'!$A$1,'Country Data'!$A$1:$A$60,FALSE)),INDIRECT("'User Inputs'!" &amp; ANN9))</f>
        <v>0</v>
      </c>
      <c r="ANO8" s="243">
        <f ca="1">IF(INDIRECT("'User Inputs'!" &amp; ANO9)="",INDIRECT("'Country Data'!"&amp;ANO$3&amp;MATCH('Country Model'!$A$1,'Country Data'!$A$1:$A$60,FALSE)),INDIRECT("'User Inputs'!" &amp; ANO9))</f>
        <v>1023897.2171042768</v>
      </c>
      <c r="ANP8" s="243">
        <f ca="1">IF(INDIRECT("'User Inputs'!" &amp; ANP9)="",INDIRECT("'Country Data'!"&amp;ANP$3&amp;MATCH('Country Model'!$A$1,'Country Data'!$A$1:$A$60,FALSE)),INDIRECT("'User Inputs'!" &amp; ANP9))</f>
        <v>0</v>
      </c>
      <c r="ANQ8" s="243">
        <f ca="1">IF(INDIRECT("'User Inputs'!" &amp; ANQ9)="",INDIRECT("'Country Data'!"&amp;ANQ$3&amp;MATCH('Country Model'!$A$1,'Country Data'!$A$1:$A$60,FALSE)),INDIRECT("'User Inputs'!" &amp; ANQ9))</f>
        <v>0</v>
      </c>
      <c r="ANR8" s="243">
        <f ca="1">IF(INDIRECT("'User Inputs'!" &amp; ANR9)="",INDIRECT("'Country Data'!"&amp;ANR$3&amp;MATCH('Country Model'!$A$1,'Country Data'!$A$1:$A$60,FALSE)),INDIRECT("'User Inputs'!" &amp; ANR9))</f>
        <v>972879.75316695322</v>
      </c>
      <c r="ANS8" s="243">
        <f ca="1">IF(INDIRECT("'User Inputs'!" &amp; ANS9)="",INDIRECT("'Country Data'!"&amp;ANS$3&amp;MATCH('Country Model'!$A$1,'Country Data'!$A$1:$A$60,FALSE)),INDIRECT("'User Inputs'!" &amp; ANS9))</f>
        <v>0</v>
      </c>
      <c r="ANT8" s="243">
        <f ca="1">IF(INDIRECT("'User Inputs'!" &amp; ANT9)="",INDIRECT("'Country Data'!"&amp;ANT$3&amp;MATCH('Country Model'!$A$1,'Country Data'!$A$1:$A$60,FALSE)),INDIRECT("'User Inputs'!" &amp; ANT9))</f>
        <v>0</v>
      </c>
      <c r="ANU8" s="243">
        <f ca="1">IF(INDIRECT("'User Inputs'!" &amp; ANU9)="",INDIRECT("'Country Data'!"&amp;ANU$3&amp;MATCH('Country Model'!$A$1,'Country Data'!$A$1:$A$60,FALSE)),INDIRECT("'User Inputs'!" &amp; ANU9))</f>
        <v>1043466.5299367732</v>
      </c>
      <c r="ANV8" s="243">
        <f ca="1">IF(INDIRECT("'User Inputs'!" &amp; ANV9)="",INDIRECT("'Country Data'!"&amp;ANV$3&amp;MATCH('Country Model'!$A$1,'Country Data'!$A$1:$A$60,FALSE)),INDIRECT("'User Inputs'!" &amp; ANV9))</f>
        <v>0</v>
      </c>
      <c r="ANW8" s="243">
        <f ca="1">IF(INDIRECT("'User Inputs'!" &amp; ANW9)="",INDIRECT("'Country Data'!"&amp;ANW$3&amp;MATCH('Country Model'!$A$1,'Country Data'!$A$1:$A$60,FALSE)),INDIRECT("'User Inputs'!" &amp; ANW9))</f>
        <v>0</v>
      </c>
      <c r="ANX8" s="243">
        <f ca="1">IF(INDIRECT("'User Inputs'!" &amp; ANX9)="",INDIRECT("'Country Data'!"&amp;ANX$3&amp;MATCH('Country Model'!$A$1,'Country Data'!$A$1:$A$60,FALSE)),INDIRECT("'User Inputs'!" &amp; ANX9))</f>
        <v>1119174.6930223571</v>
      </c>
      <c r="ANY8" s="243">
        <f ca="1">IF(INDIRECT("'User Inputs'!" &amp; ANY9)="",INDIRECT("'Country Data'!"&amp;ANY$3&amp;MATCH('Country Model'!$A$1,'Country Data'!$A$1:$A$60,FALSE)),INDIRECT("'User Inputs'!" &amp; ANY9))</f>
        <v>0</v>
      </c>
      <c r="ANZ8" s="243">
        <f ca="1">IF(INDIRECT("'User Inputs'!" &amp; ANZ9)="",INDIRECT("'Country Data'!"&amp;ANZ$3&amp;MATCH('Country Model'!$A$1,'Country Data'!$A$1:$A$60,FALSE)),INDIRECT("'User Inputs'!" &amp; ANZ9))</f>
        <v>0</v>
      </c>
      <c r="AOA8" s="243">
        <f ca="1">IF(INDIRECT("'User Inputs'!" &amp; AOA9)="",INDIRECT("'Country Data'!"&amp;AOA$3&amp;MATCH('Country Model'!$A$1,'Country Data'!$A$1:$A$60,FALSE)),INDIRECT("'User Inputs'!" &amp; AOA9))</f>
        <v>1200375.821903538</v>
      </c>
      <c r="AOB8" s="243">
        <f ca="1">IF(INDIRECT("'User Inputs'!" &amp; AOB9)="",INDIRECT("'Country Data'!"&amp;AOB$3&amp;MATCH('Country Model'!$A$1,'Country Data'!$A$1:$A$60,FALSE)),INDIRECT("'User Inputs'!" &amp; AOB9))</f>
        <v>0</v>
      </c>
      <c r="AOC8" s="243">
        <f ca="1">IF(INDIRECT("'User Inputs'!" &amp; AOC9)="",INDIRECT("'Country Data'!"&amp;AOC$3&amp;MATCH('Country Model'!$A$1,'Country Data'!$A$1:$A$60,FALSE)),INDIRECT("'User Inputs'!" &amp; AOC9))</f>
        <v>0</v>
      </c>
      <c r="AOD8" s="243">
        <f ca="1">IF(INDIRECT("'User Inputs'!" &amp; AOD9)="",INDIRECT("'Country Data'!"&amp;AOD$3&amp;MATCH('Country Model'!$A$1,'Country Data'!$A$1:$A$60,FALSE)),INDIRECT("'User Inputs'!" &amp; AOD9))</f>
        <v>1287468.4558131001</v>
      </c>
      <c r="AOE8" s="243">
        <f ca="1">IF(INDIRECT("'User Inputs'!" &amp; AOE9)="",INDIRECT("'Country Data'!"&amp;AOE$3&amp;MATCH('Country Model'!$A$1,'Country Data'!$A$1:$A$60,FALSE)),INDIRECT("'User Inputs'!" &amp; AOE9))</f>
        <v>0</v>
      </c>
      <c r="AOF8" s="243">
        <f ca="1">IF(INDIRECT("'User Inputs'!" &amp; AOF9)="",INDIRECT("'Country Data'!"&amp;AOF$3&amp;MATCH('Country Model'!$A$1,'Country Data'!$A$1:$A$60,FALSE)),INDIRECT("'User Inputs'!" &amp; AOF9))</f>
        <v>0</v>
      </c>
      <c r="AOG8" s="243">
        <f ca="1">IF(INDIRECT("'User Inputs'!" &amp; AOG9)="",INDIRECT("'Country Data'!"&amp;AOG$3&amp;MATCH('Country Model'!$A$1,'Country Data'!$A$1:$A$60,FALSE)),INDIRECT("'User Inputs'!" &amp; AOG9))</f>
        <v>1380880.0497874161</v>
      </c>
      <c r="AOH8" s="243">
        <f ca="1">IF(INDIRECT("'User Inputs'!" &amp; AOH9)="",INDIRECT("'Country Data'!"&amp;AOH$3&amp;MATCH('Country Model'!$A$1,'Country Data'!$A$1:$A$60,FALSE)),INDIRECT("'User Inputs'!" &amp; AOH9))</f>
        <v>0</v>
      </c>
      <c r="AOI8" s="243">
        <f ca="1">IF(INDIRECT("'User Inputs'!" &amp; AOI9)="",INDIRECT("'Country Data'!"&amp;AOI$3&amp;MATCH('Country Model'!$A$1,'Country Data'!$A$1:$A$60,FALSE)),INDIRECT("'User Inputs'!" &amp; AOI9))</f>
        <v>0</v>
      </c>
      <c r="AOJ8" s="243">
        <f ca="1">IF(INDIRECT("'User Inputs'!" &amp; AOJ9)="",INDIRECT("'Country Data'!"&amp;AOJ$3&amp;MATCH('Country Model'!$A$1,'Country Data'!$A$1:$A$60,FALSE)),INDIRECT("'User Inputs'!" &amp; AOJ9))</f>
        <v>1481069.0726373096</v>
      </c>
      <c r="AOK8" s="243">
        <f ca="1">IF(INDIRECT("'User Inputs'!" &amp; AOK9)="",INDIRECT("'Country Data'!"&amp;AOK$3&amp;MATCH('Country Model'!$A$1,'Country Data'!$A$1:$A$60,FALSE)),INDIRECT("'User Inputs'!" &amp; AOK9))</f>
        <v>0</v>
      </c>
      <c r="AOL8" s="245">
        <f ca="1">IF(INDIRECT("'User Inputs'!" &amp; AOL9)="",INDIRECT("'Country Data'!"&amp;AOL$3&amp;MATCH('Country Model'!$A$1,'Country Data'!$A$1:$A$60,FALSE)),INDIRECT("'User Inputs'!" &amp; AOL9))</f>
        <v>29427</v>
      </c>
      <c r="AOM8" s="245">
        <f ca="1">IF(INDIRECT("'User Inputs'!" &amp; AOM9)="",INDIRECT("'Country Data'!"&amp;AOM$3&amp;MATCH('Country Model'!$A$1,'Country Data'!$A$1:$A$60,FALSE)),INDIRECT("'User Inputs'!" &amp; AOM9))</f>
        <v>14124.96</v>
      </c>
      <c r="AON8" s="245">
        <f ca="1">IF(INDIRECT("'User Inputs'!" &amp; AON9)="",INDIRECT("'Country Data'!"&amp;AON$3&amp;MATCH('Country Model'!$A$1,'Country Data'!$A$1:$A$60,FALSE)),INDIRECT("'User Inputs'!" &amp; AON9))</f>
        <v>14721.147417818662</v>
      </c>
      <c r="AOO8" s="245">
        <f ca="1">IF(INDIRECT("'User Inputs'!" &amp; AOO9)="",INDIRECT("'Country Data'!"&amp;AOO$3&amp;MATCH('Country Model'!$A$1,'Country Data'!$A$1:$A$60,FALSE)),INDIRECT("'User Inputs'!" &amp; AOO9))</f>
        <v>15342.498760856603</v>
      </c>
      <c r="AOP8" s="246">
        <f ca="1">IF(INDIRECT("'User Inputs'!" &amp; AOP9)="",INDIRECT("'Country Data'!"&amp;AOP$3&amp;MATCH('Country Model'!$A$1,'Country Data'!$A$1:$A$60,FALSE)),INDIRECT("'User Inputs'!" &amp; AOP9))</f>
        <v>12110</v>
      </c>
      <c r="AOQ8" s="245">
        <f ca="1">IF(INDIRECT("'User Inputs'!" &amp; AOQ9)="",INDIRECT("'Country Data'!"&amp;AOQ$3&amp;MATCH('Country Model'!$A$1,'Country Data'!$A$1:$A$60,FALSE)),INDIRECT("'User Inputs'!" &amp; AOQ9))</f>
        <v>16664.986536378608</v>
      </c>
      <c r="AOR8" s="245">
        <f ca="1">IF(INDIRECT("'User Inputs'!" &amp; AOR9)="",INDIRECT("'Country Data'!"&amp;AOR$3&amp;MATCH('Country Model'!$A$1,'Country Data'!$A$1:$A$60,FALSE)),INDIRECT("'User Inputs'!" &amp; AOR9))</f>
        <v>17368.383593156563</v>
      </c>
      <c r="AOS8" s="245">
        <f ca="1">IF(INDIRECT("'User Inputs'!" &amp; AOS9)="",INDIRECT("'Country Data'!"&amp;AOS$3&amp;MATCH('Country Model'!$A$1,'Country Data'!$A$1:$A$60,FALSE)),INDIRECT("'User Inputs'!" &amp; AOS9))</f>
        <v>18101.469687990673</v>
      </c>
      <c r="AOT8" s="245">
        <f ca="1">IF(INDIRECT("'User Inputs'!" &amp; AOT9)="",INDIRECT("'Country Data'!"&amp;AOT$3&amp;MATCH('Country Model'!$A$1,'Country Data'!$A$1:$A$60,FALSE)),INDIRECT("'User Inputs'!" &amp; AOT9))</f>
        <v>18865.497938124194</v>
      </c>
      <c r="AOU8" s="245">
        <f ca="1">IF(INDIRECT("'User Inputs'!" &amp; AOU9)="",INDIRECT("'Country Data'!"&amp;AOU$3&amp;MATCH('Country Model'!$A$1,'Country Data'!$A$1:$A$60,FALSE)),INDIRECT("'User Inputs'!" &amp; AOU9))</f>
        <v>19661.774352471108</v>
      </c>
      <c r="AOV8" s="245">
        <f ca="1">IF(INDIRECT("'User Inputs'!" &amp; AOV9)="",INDIRECT("'Country Data'!"&amp;AOV$3&amp;MATCH('Country Model'!$A$1,'Country Data'!$A$1:$A$60,FALSE)),INDIRECT("'User Inputs'!" &amp; AOV9))</f>
        <v>20491.660064071915</v>
      </c>
      <c r="AOW8" s="245">
        <f ca="1">IF(INDIRECT("'User Inputs'!" &amp; AOW9)="",INDIRECT("'Country Data'!"&amp;AOW$3&amp;MATCH('Country Model'!$A$1,'Country Data'!$A$1:$A$60,FALSE)),INDIRECT("'User Inputs'!" &amp; AOW9))</f>
        <v>21356.573656777087</v>
      </c>
      <c r="AOX8" s="245">
        <f ca="1">IF(INDIRECT("'User Inputs'!" &amp; AOX9)="",INDIRECT("'Country Data'!"&amp;AOX$3&amp;MATCH('Country Model'!$A$1,'Country Data'!$A$1:$A$60,FALSE)),INDIRECT("'User Inputs'!" &amp; AOX9))</f>
        <v>22257.993590135342</v>
      </c>
      <c r="AOY8" s="245">
        <f ca="1">IF(INDIRECT("'User Inputs'!" &amp; AOY9)="",INDIRECT("'Country Data'!"&amp;AOY$3&amp;MATCH('Country Model'!$A$1,'Country Data'!$A$1:$A$60,FALSE)),INDIRECT("'User Inputs'!" &amp; AOY9))</f>
        <v>23197.460726631809</v>
      </c>
      <c r="AOZ8" s="245">
        <f ca="1">IF(INDIRECT("'User Inputs'!" &amp; AOZ9)="",INDIRECT("'Country Data'!"&amp;AOZ$3&amp;MATCH('Country Model'!$A$1,'Country Data'!$A$1:$A$60,FALSE)),INDIRECT("'User Inputs'!" &amp; AOZ9))</f>
        <v>24176.580965596058</v>
      </c>
      <c r="APA8" s="245">
        <f ca="1">IF(INDIRECT("'User Inputs'!" &amp; APA9)="",INDIRECT("'Country Data'!"&amp;APA$3&amp;MATCH('Country Model'!$A$1,'Country Data'!$A$1:$A$60,FALSE)),INDIRECT("'User Inputs'!" &amp; APA9))</f>
        <v>25197.02798828232</v>
      </c>
      <c r="APB8" s="245">
        <f ca="1">IF(INDIRECT("'User Inputs'!" &amp; APB9)="",INDIRECT("'Country Data'!"&amp;APB$3&amp;MATCH('Country Model'!$A$1,'Country Data'!$A$1:$A$60,FALSE)),INDIRECT("'User Inputs'!" &amp; APB9))</f>
        <v>26260.546118814273</v>
      </c>
      <c r="APC8" s="245">
        <f ca="1">IF(INDIRECT("'User Inputs'!" &amp; APC9)="",INDIRECT("'Country Data'!"&amp;APC$3&amp;MATCH('Country Model'!$A$1,'Country Data'!$A$1:$A$60,FALSE)),INDIRECT("'User Inputs'!" &amp; APC9))</f>
        <v>27368.953305884806</v>
      </c>
      <c r="APD8" s="245">
        <f ca="1">IF(INDIRECT("'User Inputs'!" &amp; APD9)="",INDIRECT("'Country Data'!"&amp;APD$3&amp;MATCH('Country Model'!$A$1,'Country Data'!$A$1:$A$60,FALSE)),INDIRECT("'User Inputs'!" &amp; APD9))</f>
        <v>28524.144230307604</v>
      </c>
      <c r="APE8" s="245">
        <f ca="1">IF(INDIRECT("'User Inputs'!" &amp; APE9)="",INDIRECT("'Country Data'!"&amp;APE$3&amp;MATCH('Country Model'!$A$1,'Country Data'!$A$1:$A$60,FALSE)),INDIRECT("'User Inputs'!" &amp; APE9))</f>
        <v>29728.093543732506</v>
      </c>
      <c r="APF8" s="245">
        <f ca="1">IF(INDIRECT("'User Inputs'!" &amp; APF9)="",INDIRECT("'Country Data'!"&amp;APF$3&amp;MATCH('Country Model'!$A$1,'Country Data'!$A$1:$A$60,FALSE)),INDIRECT("'User Inputs'!" &amp; APF9))</f>
        <v>30982.85924406083</v>
      </c>
      <c r="APG8" s="245">
        <f ca="1">IF(INDIRECT("'User Inputs'!" &amp; APG9)="",INDIRECT("'Country Data'!"&amp;APG$3&amp;MATCH('Country Model'!$A$1,'Country Data'!$A$1:$A$60,FALSE)),INDIRECT("'User Inputs'!" &amp; APG9))</f>
        <v>32290.58619333047</v>
      </c>
      <c r="APH8" s="245">
        <f ca="1">IF(INDIRECT("'User Inputs'!" &amp; APH9)="",INDIRECT("'Country Data'!"&amp;APH$3&amp;MATCH('Country Model'!$A$1,'Country Data'!$A$1:$A$60,FALSE)),INDIRECT("'User Inputs'!" &amp; APH9))</f>
        <v>33653.509784084192</v>
      </c>
      <c r="API8" s="245">
        <f ca="1">IF(INDIRECT("'User Inputs'!" &amp; API9)="",INDIRECT("'Country Data'!"&amp;API$3&amp;MATCH('Country Model'!$A$1,'Country Data'!$A$1:$A$60,FALSE)),INDIRECT("'User Inputs'!" &amp; API9))</f>
        <v>35073.959760488251</v>
      </c>
      <c r="APJ8" s="245">
        <f ca="1">IF(INDIRECT("'User Inputs'!" &amp; APJ9)="",INDIRECT("'Country Data'!"&amp;APJ$3&amp;MATCH('Country Model'!$A$1,'Country Data'!$A$1:$A$60,FALSE)),INDIRECT("'User Inputs'!" &amp; APJ9))</f>
        <v>36554.364200733122</v>
      </c>
      <c r="APK8" s="245">
        <f ca="1">IF(INDIRECT("'User Inputs'!" &amp; APK9)="",INDIRECT("'Country Data'!"&amp;APK$3&amp;MATCH('Country Model'!$A$1,'Country Data'!$A$1:$A$60,FALSE)),INDIRECT("'User Inputs'!" &amp; APK9))</f>
        <v>38097.253667523684</v>
      </c>
      <c r="APL8" s="245">
        <f ca="1">IF(INDIRECT("'User Inputs'!" &amp; APL9)="",INDIRECT("'Country Data'!"&amp;APL$3&amp;MATCH('Country Model'!$A$1,'Country Data'!$A$1:$A$60,FALSE)),INDIRECT("'User Inputs'!" &amp; APL9))</f>
        <v>39705.265533753642</v>
      </c>
      <c r="APM8" s="245">
        <f ca="1">IF(INDIRECT("'User Inputs'!" &amp; APM9)="",INDIRECT("'Country Data'!"&amp;APM$3&amp;MATCH('Country Model'!$A$1,'Country Data'!$A$1:$A$60,FALSE)),INDIRECT("'User Inputs'!" &amp; APM9))</f>
        <v>15302.04</v>
      </c>
      <c r="APN8" s="245">
        <f ca="1">IF(INDIRECT("'User Inputs'!" &amp; APN9)="",INDIRECT("'Country Data'!"&amp;APN$3&amp;MATCH('Country Model'!$A$1,'Country Data'!$A$1:$A$60,FALSE)),INDIRECT("'User Inputs'!" &amp; APN9))</f>
        <v>15663.511089293384</v>
      </c>
      <c r="APO8" s="245">
        <f ca="1">IF(INDIRECT("'User Inputs'!" &amp; APO9)="",INDIRECT("'Country Data'!"&amp;APO$3&amp;MATCH('Country Model'!$A$1,'Country Data'!$A$1:$A$60,FALSE)),INDIRECT("'User Inputs'!" &amp; APO9))</f>
        <v>16033.520997489017</v>
      </c>
      <c r="APP8" s="246">
        <f ca="1">IF(INDIRECT("'User Inputs'!" &amp; APP9)="",INDIRECT("'Country Data'!"&amp;APP$3&amp;MATCH('Country Model'!$A$1,'Country Data'!$A$1:$A$60,FALSE)),INDIRECT("'User Inputs'!" &amp; APP9))</f>
        <v>42384</v>
      </c>
      <c r="APQ8" s="245">
        <f ca="1">IF(INDIRECT("'User Inputs'!" &amp; APQ9)="",INDIRECT("'Country Data'!"&amp;APQ$3&amp;MATCH('Country Model'!$A$1,'Country Data'!$A$1:$A$60,FALSE)),INDIRECT("'User Inputs'!" &amp; APQ9))</f>
        <v>16799.96886538796</v>
      </c>
      <c r="APR8" s="245">
        <f ca="1">IF(INDIRECT("'User Inputs'!" &amp; APR9)="",INDIRECT("'Country Data'!"&amp;APR$3&amp;MATCH('Country Model'!$A$1,'Country Data'!$A$1:$A$60,FALSE)),INDIRECT("'User Inputs'!" &amp; APR9))</f>
        <v>17196.824647092017</v>
      </c>
      <c r="APS8" s="245">
        <f ca="1">IF(INDIRECT("'User Inputs'!" &amp; APS9)="",INDIRECT("'Country Data'!"&amp;APS$3&amp;MATCH('Country Model'!$A$1,'Country Data'!$A$1:$A$60,FALSE)),INDIRECT("'User Inputs'!" &amp; APS9))</f>
        <v>17603.055119471624</v>
      </c>
      <c r="APT8" s="245">
        <f ca="1">IF(INDIRECT("'User Inputs'!" &amp; APT9)="",INDIRECT("'Country Data'!"&amp;APT$3&amp;MATCH('Country Model'!$A$1,'Country Data'!$A$1:$A$60,FALSE)),INDIRECT("'User Inputs'!" &amp; APT9))</f>
        <v>18018.881735329829</v>
      </c>
      <c r="APU8" s="245">
        <f ca="1">IF(INDIRECT("'User Inputs'!" &amp; APU9)="",INDIRECT("'Country Data'!"&amp;APU$3&amp;MATCH('Country Model'!$A$1,'Country Data'!$A$1:$A$60,FALSE)),INDIRECT("'User Inputs'!" &amp; APU9))</f>
        <v>18444.531178718968</v>
      </c>
      <c r="APV8" s="245">
        <f ca="1">IF(INDIRECT("'User Inputs'!" &amp; APV9)="",INDIRECT("'Country Data'!"&amp;APV$3&amp;MATCH('Country Model'!$A$1,'Country Data'!$A$1:$A$60,FALSE)),INDIRECT("'User Inputs'!" &amp; APV9))</f>
        <v>18880.235488515395</v>
      </c>
      <c r="APW8" s="245">
        <f ca="1">IF(INDIRECT("'User Inputs'!" &amp; APW9)="",INDIRECT("'Country Data'!"&amp;APW$3&amp;MATCH('Country Model'!$A$1,'Country Data'!$A$1:$A$60,FALSE)),INDIRECT("'User Inputs'!" &amp; APW9))</f>
        <v>19326.232184913344</v>
      </c>
      <c r="APX8" s="245">
        <f ca="1">IF(INDIRECT("'User Inputs'!" &amp; APX9)="",INDIRECT("'Country Data'!"&amp;APX$3&amp;MATCH('Country Model'!$A$1,'Country Data'!$A$1:$A$60,FALSE)),INDIRECT("'User Inputs'!" &amp; APX9))</f>
        <v>19782.764398906871</v>
      </c>
      <c r="APY8" s="245">
        <f ca="1">IF(INDIRECT("'User Inputs'!" &amp; APY9)="",INDIRECT("'Country Data'!"&amp;APY$3&amp;MATCH('Country Model'!$A$1,'Country Data'!$A$1:$A$60,FALSE)),INDIRECT("'User Inputs'!" &amp; APY9))</f>
        <v>20250.081004830477</v>
      </c>
      <c r="APZ8" s="245">
        <f ca="1">IF(INDIRECT("'User Inputs'!" &amp; APZ9)="",INDIRECT("'Country Data'!"&amp;APZ$3&amp;MATCH('Country Model'!$A$1,'Country Data'!$A$1:$A$60,FALSE)),INDIRECT("'User Inputs'!" &amp; APZ9))</f>
        <v>20728.436756030667</v>
      </c>
      <c r="AQA8" s="245">
        <f ca="1">IF(INDIRECT("'User Inputs'!" &amp; AQA9)="",INDIRECT("'Country Data'!"&amp;AQA$3&amp;MATCH('Country Model'!$A$1,'Country Data'!$A$1:$A$60,FALSE)),INDIRECT("'User Inputs'!" &amp; AQA9))</f>
        <v>21218.092423742386</v>
      </c>
      <c r="AQB8" s="245">
        <f ca="1">IF(INDIRECT("'User Inputs'!" &amp; AQB9)="",INDIRECT("'Country Data'!"&amp;AQB$3&amp;MATCH('Country Model'!$A$1,'Country Data'!$A$1:$A$60,FALSE)),INDIRECT("'User Inputs'!" &amp; AQB9))</f>
        <v>21719.314939246062</v>
      </c>
      <c r="AQC8" s="245">
        <f ca="1">IF(INDIRECT("'User Inputs'!" &amp; AQC9)="",INDIRECT("'Country Data'!"&amp;AQC$3&amp;MATCH('Country Model'!$A$1,'Country Data'!$A$1:$A$60,FALSE)),INDIRECT("'User Inputs'!" &amp; AQC9))</f>
        <v>22232.377539382735</v>
      </c>
      <c r="AQD8" s="245">
        <f ca="1">IF(INDIRECT("'User Inputs'!" &amp; AQD9)="",INDIRECT("'Country Data'!"&amp;AQD$3&amp;MATCH('Country Model'!$A$1,'Country Data'!$A$1:$A$60,FALSE)),INDIRECT("'User Inputs'!" &amp; AQD9))</f>
        <v>22757.559915506601</v>
      </c>
      <c r="AQE8" s="245">
        <f ca="1">IF(INDIRECT("'User Inputs'!" &amp; AQE9)="",INDIRECT("'Country Data'!"&amp;AQE$3&amp;MATCH('Country Model'!$A$1,'Country Data'!$A$1:$A$60,FALSE)),INDIRECT("'User Inputs'!" &amp; AQE9))</f>
        <v>23295.148365956189</v>
      </c>
      <c r="AQF8" s="245">
        <f ca="1">IF(INDIRECT("'User Inputs'!" &amp; AQF9)="",INDIRECT("'Country Data'!"&amp;AQF$3&amp;MATCH('Country Model'!$A$1,'Country Data'!$A$1:$A$60,FALSE)),INDIRECT("'User Inputs'!" &amp; AQF9))</f>
        <v>23845.43595212726</v>
      </c>
      <c r="AQG8" s="245">
        <f ca="1">IF(INDIRECT("'User Inputs'!" &amp; AQG9)="",INDIRECT("'Country Data'!"&amp;AQG$3&amp;MATCH('Country Model'!$A$1,'Country Data'!$A$1:$A$60,FALSE)),INDIRECT("'User Inputs'!" &amp; AQG9))</f>
        <v>24408.722658232527</v>
      </c>
      <c r="AQH8" s="245">
        <f ca="1">IF(INDIRECT("'User Inputs'!" &amp; AQH9)="",INDIRECT("'Country Data'!"&amp;AQH$3&amp;MATCH('Country Model'!$A$1,'Country Data'!$A$1:$A$60,FALSE)),INDIRECT("'User Inputs'!" &amp; AQH9))</f>
        <v>24985.315554835295</v>
      </c>
      <c r="AQI8" s="245">
        <f ca="1">IF(INDIRECT("'User Inputs'!" &amp; AQI9)="",INDIRECT("'Country Data'!"&amp;AQI$3&amp;MATCH('Country Model'!$A$1,'Country Data'!$A$1:$A$60,FALSE)),INDIRECT("'User Inputs'!" &amp; AQI9))</f>
        <v>25575.528966246144</v>
      </c>
      <c r="AQJ8" s="245">
        <f ca="1">IF(INDIRECT("'User Inputs'!" &amp; AQJ9)="",INDIRECT("'Country Data'!"&amp;AQJ$3&amp;MATCH('Country Model'!$A$1,'Country Data'!$A$1:$A$60,FALSE)),INDIRECT("'User Inputs'!" &amp; AQJ9))</f>
        <v>26179.684641873937</v>
      </c>
      <c r="AQK8" s="245">
        <f ca="1">IF(INDIRECT("'User Inputs'!" &amp; AQK9)="",INDIRECT("'Country Data'!"&amp;AQK$3&amp;MATCH('Country Model'!$A$1,'Country Data'!$A$1:$A$60,FALSE)),INDIRECT("'User Inputs'!" &amp; AQK9))</f>
        <v>26798.111931624549</v>
      </c>
      <c r="AQL8" s="245">
        <f ca="1">IF(INDIRECT("'User Inputs'!" &amp; AQL9)="",INDIRECT("'Country Data'!"&amp;AQL$3&amp;MATCH('Country Model'!$A$1,'Country Data'!$A$1:$A$60,FALSE)),INDIRECT("'User Inputs'!" &amp; AQL9))</f>
        <v>27431.147965442939</v>
      </c>
      <c r="AQM8" s="245">
        <f ca="1">IF(INDIRECT("'User Inputs'!" &amp; AQM9)="",INDIRECT("'Country Data'!"&amp;AQM$3&amp;MATCH('Country Model'!$A$1,'Country Data'!$A$1:$A$60,FALSE)),INDIRECT("'User Inputs'!" &amp; AQM9))</f>
        <v>1118</v>
      </c>
      <c r="AQN8" s="245">
        <f ca="1">IF(INDIRECT("'User Inputs'!" &amp; AQN9)="",INDIRECT("'Country Data'!"&amp;AQN$3&amp;MATCH('Country Model'!$A$1,'Country Data'!$A$1:$A$60,FALSE)),INDIRECT("'User Inputs'!" &amp; AQN9))</f>
        <v>536.64</v>
      </c>
      <c r="AQO8" s="245">
        <f ca="1">IF(INDIRECT("'User Inputs'!" &amp; AQO9)="",INDIRECT("'Country Data'!"&amp;AQO$3&amp;MATCH('Country Model'!$A$1,'Country Data'!$A$1:$A$60,FALSE)),INDIRECT("'User Inputs'!" &amp; AQO9))</f>
        <v>559.29054314477401</v>
      </c>
      <c r="AQP8" s="245">
        <f ca="1">IF(INDIRECT("'User Inputs'!" &amp; AQP9)="",INDIRECT("'Country Data'!"&amp;AQP$3&amp;MATCH('Country Model'!$A$1,'Country Data'!$A$1:$A$60,FALSE)),INDIRECT("'User Inputs'!" &amp; AQP9))</f>
        <v>582.89712218838758</v>
      </c>
      <c r="AQQ8" s="246">
        <f ca="1">IF(INDIRECT("'User Inputs'!" &amp; AQQ9)="",INDIRECT("'Country Data'!"&amp;AQQ$3&amp;MATCH('Country Model'!$A$1,'Country Data'!$A$1:$A$60,FALSE)),INDIRECT("'User Inputs'!" &amp; AQQ9))</f>
        <v>319</v>
      </c>
      <c r="AQR8" s="245">
        <f ca="1">IF(INDIRECT("'User Inputs'!" &amp; AQR9)="",INDIRECT("'Country Data'!"&amp;AQR$3&amp;MATCH('Country Model'!$A$1,'Country Data'!$A$1:$A$60,FALSE)),INDIRECT("'User Inputs'!" &amp; AQR9))</f>
        <v>633.14150092334535</v>
      </c>
      <c r="AQS8" s="245">
        <f ca="1">IF(INDIRECT("'User Inputs'!" &amp; AQS9)="",INDIRECT("'Country Data'!"&amp;AQS$3&amp;MATCH('Country Model'!$A$1,'Country Data'!$A$1:$A$60,FALSE)),INDIRECT("'User Inputs'!" &amp; AQS9))</f>
        <v>659.86518697621364</v>
      </c>
      <c r="AQT8" s="245">
        <f ca="1">IF(INDIRECT("'User Inputs'!" &amp; AQT9)="",INDIRECT("'Country Data'!"&amp;AQT$3&amp;MATCH('Country Model'!$A$1,'Country Data'!$A$1:$A$60,FALSE)),INDIRECT("'User Inputs'!" &amp; AQT9))</f>
        <v>687.71682846275792</v>
      </c>
      <c r="AQU8" s="245">
        <f ca="1">IF(INDIRECT("'User Inputs'!" &amp; AQU9)="",INDIRECT("'Country Data'!"&amp;AQU$3&amp;MATCH('Country Model'!$A$1,'Country Data'!$A$1:$A$60,FALSE)),INDIRECT("'User Inputs'!" &amp; AQU9))</f>
        <v>716.74403421425393</v>
      </c>
      <c r="AQV8" s="245">
        <f ca="1">IF(INDIRECT("'User Inputs'!" &amp; AQV9)="",INDIRECT("'Country Data'!"&amp;AQV$3&amp;MATCH('Country Model'!$A$1,'Country Data'!$A$1:$A$60,FALSE)),INDIRECT("'User Inputs'!" &amp; AQV9))</f>
        <v>746.9964225392564</v>
      </c>
      <c r="AQW8" s="245">
        <f ca="1">IF(INDIRECT("'User Inputs'!" &amp; AQW9)="",INDIRECT("'Country Data'!"&amp;AQW$3&amp;MATCH('Country Model'!$A$1,'Country Data'!$A$1:$A$60,FALSE)),INDIRECT("'User Inputs'!" &amp; AQW9))</f>
        <v>778.52570603977313</v>
      </c>
      <c r="AQX8" s="245">
        <f ca="1">IF(INDIRECT("'User Inputs'!" &amp; AQX9)="",INDIRECT("'Country Data'!"&amp;AQX$3&amp;MATCH('Country Model'!$A$1,'Country Data'!$A$1:$A$60,FALSE)),INDIRECT("'User Inputs'!" &amp; AQX9))</f>
        <v>811.38578000736686</v>
      </c>
      <c r="AQY8" s="245">
        <f ca="1">IF(INDIRECT("'User Inputs'!" &amp; AQY9)="",INDIRECT("'Country Data'!"&amp;AQY$3&amp;MATCH('Country Model'!$A$1,'Country Data'!$A$1:$A$60,FALSE)),INDIRECT("'User Inputs'!" &amp; AQY9))</f>
        <v>845.63281455028755</v>
      </c>
      <c r="AQZ8" s="245">
        <f ca="1">IF(INDIRECT("'User Inputs'!" &amp; AQZ9)="",INDIRECT("'Country Data'!"&amp;AQZ$3&amp;MATCH('Country Model'!$A$1,'Country Data'!$A$1:$A$60,FALSE)),INDIRECT("'User Inputs'!" &amp; AQZ9))</f>
        <v>881.32535060911277</v>
      </c>
      <c r="ARA8" s="245">
        <f ca="1">IF(INDIRECT("'User Inputs'!" &amp; ARA9)="",INDIRECT("'Country Data'!"&amp;ARA$3&amp;MATCH('Country Model'!$A$1,'Country Data'!$A$1:$A$60,FALSE)),INDIRECT("'User Inputs'!" &amp; ARA9))</f>
        <v>918.52440002502431</v>
      </c>
      <c r="ARB8" s="245">
        <f ca="1">IF(INDIRECT("'User Inputs'!" &amp; ARB9)="",INDIRECT("'Country Data'!"&amp;ARB$3&amp;MATCH('Country Model'!$A$1,'Country Data'!$A$1:$A$60,FALSE)),INDIRECT("'User Inputs'!" &amp; ARB9))</f>
        <v>957.29354983177461</v>
      </c>
      <c r="ARC8" s="245">
        <f ca="1">IF(INDIRECT("'User Inputs'!" &amp; ARC9)="",INDIRECT("'Country Data'!"&amp;ARC$3&amp;MATCH('Country Model'!$A$1,'Country Data'!$A$1:$A$60,FALSE)),INDIRECT("'User Inputs'!" &amp; ARC9))</f>
        <v>997.69907094961616</v>
      </c>
      <c r="ARD8" s="245">
        <f ca="1">IF(INDIRECT("'User Inputs'!" &amp; ARD9)="",INDIRECT("'Country Data'!"&amp;ARD$3&amp;MATCH('Country Model'!$A$1,'Country Data'!$A$1:$A$60,FALSE)),INDIRECT("'User Inputs'!" &amp; ARD9))</f>
        <v>1039.8100314669932</v>
      </c>
      <c r="ARE8" s="245">
        <f ca="1">IF(INDIRECT("'User Inputs'!" &amp; ARE9)="",INDIRECT("'Country Data'!"&amp;ARE$3&amp;MATCH('Country Model'!$A$1,'Country Data'!$A$1:$A$60,FALSE)),INDIRECT("'User Inputs'!" &amp; ARE9))</f>
        <v>1083.698414703636</v>
      </c>
      <c r="ARF8" s="245">
        <f ca="1">IF(INDIRECT("'User Inputs'!" &amp; ARF9)="",INDIRECT("'Country Data'!"&amp;ARF$3&amp;MATCH('Country Model'!$A$1,'Country Data'!$A$1:$A$60,FALSE)),INDIRECT("'User Inputs'!" &amp; ARF9))</f>
        <v>1129.4392422568708</v>
      </c>
      <c r="ARG8" s="245">
        <f ca="1">IF(INDIRECT("'User Inputs'!" &amp; ARG9)="",INDIRECT("'Country Data'!"&amp;ARG$3&amp;MATCH('Country Model'!$A$1,'Country Data'!$A$1:$A$60,FALSE)),INDIRECT("'User Inputs'!" &amp; ARG9))</f>
        <v>1177.110702241479</v>
      </c>
      <c r="ARH8" s="245">
        <f ca="1">IF(INDIRECT("'User Inputs'!" &amp; ARH9)="",INDIRECT("'Country Data'!"&amp;ARH$3&amp;MATCH('Country Model'!$A$1,'Country Data'!$A$1:$A$60,FALSE)),INDIRECT("'User Inputs'!" &amp; ARH9))</f>
        <v>1226.7942829423134</v>
      </c>
      <c r="ARI8" s="245">
        <f ca="1">IF(INDIRECT("'User Inputs'!" &amp; ARI9)="",INDIRECT("'Country Data'!"&amp;ARI$3&amp;MATCH('Country Model'!$A$1,'Country Data'!$A$1:$A$60,FALSE)),INDIRECT("'User Inputs'!" &amp; ARI9))</f>
        <v>1278.574912108136</v>
      </c>
      <c r="ARJ8" s="245">
        <f ca="1">IF(INDIRECT("'User Inputs'!" &amp; ARJ9)="",INDIRECT("'Country Data'!"&amp;ARJ$3&amp;MATCH('Country Model'!$A$1,'Country Data'!$A$1:$A$60,FALSE)),INDIRECT("'User Inputs'!" &amp; ARJ9))</f>
        <v>1332.5411021247785</v>
      </c>
      <c r="ARK8" s="245">
        <f ca="1">IF(INDIRECT("'User Inputs'!" &amp; ARK9)="",INDIRECT("'Country Data'!"&amp;ARK$3&amp;MATCH('Country Model'!$A$1,'Country Data'!$A$1:$A$60,FALSE)),INDIRECT("'User Inputs'!" &amp; ARK9))</f>
        <v>1388.7851013157856</v>
      </c>
      <c r="ARL8" s="245">
        <f ca="1">IF(INDIRECT("'User Inputs'!" &amp; ARL9)="",INDIRECT("'Country Data'!"&amp;ARL$3&amp;MATCH('Country Model'!$A$1,'Country Data'!$A$1:$A$60,FALSE)),INDIRECT("'User Inputs'!" &amp; ARL9))</f>
        <v>1447.4030516291662</v>
      </c>
      <c r="ARM8" s="245">
        <f ca="1">IF(INDIRECT("'User Inputs'!" &amp; ARM9)="",INDIRECT("'Country Data'!"&amp;ARM$3&amp;MATCH('Country Model'!$A$1,'Country Data'!$A$1:$A$60,FALSE)),INDIRECT("'User Inputs'!" &amp; ARM9))</f>
        <v>1508.4951529797997</v>
      </c>
      <c r="ARN8" s="245">
        <f ca="1">IF(INDIRECT("'User Inputs'!" &amp; ARN9)="",INDIRECT("'Country Data'!"&amp;ARN$3&amp;MATCH('Country Model'!$A$1,'Country Data'!$A$1:$A$60,FALSE)),INDIRECT("'User Inputs'!" &amp; ARN9))</f>
        <v>581.36</v>
      </c>
      <c r="ARO8" s="245">
        <f ca="1">IF(INDIRECT("'User Inputs'!" &amp; ARO9)="",INDIRECT("'Country Data'!"&amp;ARO$3&amp;MATCH('Country Model'!$A$1,'Country Data'!$A$1:$A$60,FALSE)),INDIRECT("'User Inputs'!" &amp; ARO9))</f>
        <v>595.0931252873213</v>
      </c>
      <c r="ARP8" s="245">
        <f ca="1">IF(INDIRECT("'User Inputs'!" &amp; ARP9)="",INDIRECT("'Country Data'!"&amp;ARP$3&amp;MATCH('Country Model'!$A$1,'Country Data'!$A$1:$A$60,FALSE)),INDIRECT("'User Inputs'!" &amp; ARP9))</f>
        <v>609.15066011461306</v>
      </c>
      <c r="ARQ8" s="246">
        <f ca="1">IF(INDIRECT("'User Inputs'!" &amp; ARQ9)="",INDIRECT("'Country Data'!"&amp;ARQ$3&amp;MATCH('Country Model'!$A$1,'Country Data'!$A$1:$A$60,FALSE)),INDIRECT("'User Inputs'!" &amp; ARQ9))</f>
        <v>1275</v>
      </c>
      <c r="ARR8" s="245">
        <f ca="1">IF(INDIRECT("'User Inputs'!" &amp; ARR9)="",INDIRECT("'Country Data'!"&amp;ARR$3&amp;MATCH('Country Model'!$A$1,'Country Data'!$A$1:$A$60,FALSE)),INDIRECT("'User Inputs'!" &amp; ARR9))</f>
        <v>638.26979275847816</v>
      </c>
      <c r="ARS8" s="245">
        <f ca="1">IF(INDIRECT("'User Inputs'!" &amp; ARS9)="",INDIRECT("'Country Data'!"&amp;ARS$3&amp;MATCH('Country Model'!$A$1,'Country Data'!$A$1:$A$60,FALSE)),INDIRECT("'User Inputs'!" &amp; ARS9))</f>
        <v>653.3472646021977</v>
      </c>
      <c r="ART8" s="245">
        <f ca="1">IF(INDIRECT("'User Inputs'!" &amp; ART9)="",INDIRECT("'Country Data'!"&amp;ART$3&amp;MATCH('Country Model'!$A$1,'Country Data'!$A$1:$A$60,FALSE)),INDIRECT("'User Inputs'!" &amp; ART9))</f>
        <v>668.78090269375991</v>
      </c>
      <c r="ARU8" s="245">
        <f ca="1">IF(INDIRECT("'User Inputs'!" &amp; ARU9)="",INDIRECT("'Country Data'!"&amp;ARU$3&amp;MATCH('Country Model'!$A$1,'Country Data'!$A$1:$A$60,FALSE)),INDIRECT("'User Inputs'!" &amp; ARU9))</f>
        <v>684.57912053891823</v>
      </c>
      <c r="ARV8" s="245">
        <f ca="1">IF(INDIRECT("'User Inputs'!" &amp; ARV9)="",INDIRECT("'Country Data'!"&amp;ARV$3&amp;MATCH('Country Model'!$A$1,'Country Data'!$A$1:$A$60,FALSE)),INDIRECT("'User Inputs'!" &amp; ARV9))</f>
        <v>700.75053039072293</v>
      </c>
      <c r="ARW8" s="245">
        <f ca="1">IF(INDIRECT("'User Inputs'!" &amp; ARW9)="",INDIRECT("'Country Data'!"&amp;ARW$3&amp;MATCH('Country Model'!$A$1,'Country Data'!$A$1:$A$60,FALSE)),INDIRECT("'User Inputs'!" &amp; ARW9))</f>
        <v>717.3039479444119</v>
      </c>
      <c r="ARX8" s="245">
        <f ca="1">IF(INDIRECT("'User Inputs'!" &amp; ARX9)="",INDIRECT("'Country Data'!"&amp;ARX$3&amp;MATCH('Country Model'!$A$1,'Country Data'!$A$1:$A$60,FALSE)),INDIRECT("'User Inputs'!" &amp; ARX9))</f>
        <v>734.24839714320581</v>
      </c>
      <c r="ARY8" s="245">
        <f ca="1">IF(INDIRECT("'User Inputs'!" &amp; ARY9)="",INDIRECT("'Country Data'!"&amp;ARY$3&amp;MATCH('Country Model'!$A$1,'Country Data'!$A$1:$A$60,FALSE)),INDIRECT("'User Inputs'!" &amp; ARY9))</f>
        <v>751.59311509762733</v>
      </c>
      <c r="ARZ8" s="245">
        <f ca="1">IF(INDIRECT("'User Inputs'!" &amp; ARZ9)="",INDIRECT("'Country Data'!"&amp;ARZ$3&amp;MATCH('Country Model'!$A$1,'Country Data'!$A$1:$A$60,FALSE)),INDIRECT("'User Inputs'!" &amp; ARZ9))</f>
        <v>769.34755712102731</v>
      </c>
      <c r="ASA8" s="245">
        <f ca="1">IF(INDIRECT("'User Inputs'!" &amp; ASA9)="",INDIRECT("'Country Data'!"&amp;ASA$3&amp;MATCH('Country Model'!$A$1,'Country Data'!$A$1:$A$60,FALSE)),INDIRECT("'User Inputs'!" &amp; ASA9))</f>
        <v>787.52140188406167</v>
      </c>
      <c r="ASB8" s="245">
        <f ca="1">IF(INDIRECT("'User Inputs'!" &amp; ASB9)="",INDIRECT("'Country Data'!"&amp;ASB$3&amp;MATCH('Country Model'!$A$1,'Country Data'!$A$1:$A$60,FALSE)),INDIRECT("'User Inputs'!" &amp; ASB9))</f>
        <v>806.12455669092958</v>
      </c>
      <c r="ASC8" s="245">
        <f ca="1">IF(INDIRECT("'User Inputs'!" &amp; ASC9)="",INDIRECT("'Country Data'!"&amp;ASC$3&amp;MATCH('Country Model'!$A$1,'Country Data'!$A$1:$A$60,FALSE)),INDIRECT("'User Inputs'!" &amp; ASC9))</f>
        <v>825.16716288024918</v>
      </c>
      <c r="ASD8" s="245">
        <f ca="1">IF(INDIRECT("'User Inputs'!" &amp; ASD9)="",INDIRECT("'Country Data'!"&amp;ASD$3&amp;MATCH('Country Model'!$A$1,'Country Data'!$A$1:$A$60,FALSE)),INDIRECT("'User Inputs'!" &amp; ASD9))</f>
        <v>844.6596013535152</v>
      </c>
      <c r="ASE8" s="245">
        <f ca="1">IF(INDIRECT("'User Inputs'!" &amp; ASE9)="",INDIRECT("'Country Data'!"&amp;ASE$3&amp;MATCH('Country Model'!$A$1,'Country Data'!$A$1:$A$60,FALSE)),INDIRECT("'User Inputs'!" &amp; ASE9))</f>
        <v>864.61249823415142</v>
      </c>
      <c r="ASF8" s="245">
        <f ca="1">IF(INDIRECT("'User Inputs'!" &amp; ASF9)="",INDIRECT("'Country Data'!"&amp;ASF$3&amp;MATCH('Country Model'!$A$1,'Country Data'!$A$1:$A$60,FALSE)),INDIRECT("'User Inputs'!" &amp; ASF9))</f>
        <v>885.03673066024453</v>
      </c>
      <c r="ASG8" s="245">
        <f ca="1">IF(INDIRECT("'User Inputs'!" &amp; ASG9)="",INDIRECT("'Country Data'!"&amp;ASG$3&amp;MATCH('Country Model'!$A$1,'Country Data'!$A$1:$A$60,FALSE)),INDIRECT("'User Inputs'!" &amp; ASG9))</f>
        <v>905.94343271411537</v>
      </c>
      <c r="ASH8" s="245">
        <f ca="1">IF(INDIRECT("'User Inputs'!" &amp; ASH9)="",INDIRECT("'Country Data'!"&amp;ASH$3&amp;MATCH('Country Model'!$A$1,'Country Data'!$A$1:$A$60,FALSE)),INDIRECT("'User Inputs'!" &amp; ASH9))</f>
        <v>927.34400149196188</v>
      </c>
      <c r="ASI8" s="245">
        <f ca="1">IF(INDIRECT("'User Inputs'!" &amp; ASI9)="",INDIRECT("'Country Data'!"&amp;ASI$3&amp;MATCH('Country Model'!$A$1,'Country Data'!$A$1:$A$60,FALSE)),INDIRECT("'User Inputs'!" &amp; ASI9))</f>
        <v>949.250103316881</v>
      </c>
      <c r="ASJ8" s="245">
        <f ca="1">IF(INDIRECT("'User Inputs'!" &amp; ASJ9)="",INDIRECT("'Country Data'!"&amp;ASJ$3&amp;MATCH('Country Model'!$A$1,'Country Data'!$A$1:$A$60,FALSE)),INDIRECT("'User Inputs'!" &amp; ASJ9))</f>
        <v>971.6736800986572</v>
      </c>
      <c r="ASK8" s="245">
        <f ca="1">IF(INDIRECT("'User Inputs'!" &amp; ASK9)="",INDIRECT("'Country Data'!"&amp;ASK$3&amp;MATCH('Country Model'!$A$1,'Country Data'!$A$1:$A$60,FALSE)),INDIRECT("'User Inputs'!" &amp; ASK9))</f>
        <v>994.6269558437848</v>
      </c>
      <c r="ASL8" s="245">
        <f ca="1">IF(INDIRECT("'User Inputs'!" &amp; ASL9)="",INDIRECT("'Country Data'!"&amp;ASL$3&amp;MATCH('Country Model'!$A$1,'Country Data'!$A$1:$A$60,FALSE)),INDIRECT("'User Inputs'!" &amp; ASL9))</f>
        <v>1018.1224433192727</v>
      </c>
      <c r="ASM8" s="245">
        <f ca="1">IF(INDIRECT("'User Inputs'!" &amp; ASM9)="",INDIRECT("'Country Data'!"&amp;ASM$3&amp;MATCH('Country Model'!$A$1,'Country Data'!$A$1:$A$60,FALSE)),INDIRECT("'User Inputs'!" &amp; ASM9))</f>
        <v>1042.1729508738642</v>
      </c>
      <c r="ASN8" s="247">
        <f ca="1">IF(INDIRECT("'User Inputs'!" &amp; ASN9)="",INDIRECT("'Country Data'!"&amp;ASN$3&amp;MATCH('Country Model'!$A$1,'Country Data'!$A$1:$A$60,FALSE)),INDIRECT("'User Inputs'!" &amp; ASN9))</f>
        <v>0.5</v>
      </c>
      <c r="ASO8" s="245">
        <f ca="1">IF(INDIRECT("'User Inputs'!" &amp; ASO9)="",INDIRECT("'Country Data'!"&amp;ASO$3&amp;MATCH('Country Model'!$A$1,'Country Data'!$A$1:$A$60,FALSE)),INDIRECT("'User Inputs'!" &amp; ASO9))</f>
        <v>14124.96</v>
      </c>
      <c r="ASP8" s="245">
        <f ca="1">IF(INDIRECT("'User Inputs'!" &amp; ASP9)="",INDIRECT("'Country Data'!"&amp;ASP$3&amp;MATCH('Country Model'!$A$1,'Country Data'!$A$1:$A$60,FALSE)),INDIRECT("'User Inputs'!" &amp; ASP9))</f>
        <v>14721.147417818662</v>
      </c>
      <c r="ASQ8" s="245">
        <f ca="1">IF(INDIRECT("'User Inputs'!" &amp; ASQ9)="",INDIRECT("'Country Data'!"&amp;ASQ$3&amp;MATCH('Country Model'!$A$1,'Country Data'!$A$1:$A$60,FALSE)),INDIRECT("'User Inputs'!" &amp; ASQ9))</f>
        <v>15342.498760856603</v>
      </c>
      <c r="ASR8" s="245">
        <f ca="1">IF(INDIRECT("'User Inputs'!" &amp; ASR9)="",INDIRECT("'Country Data'!"&amp;ASR$3&amp;MATCH('Country Model'!$A$1,'Country Data'!$A$1:$A$60,FALSE)),INDIRECT("'User Inputs'!" &amp; ASR9))</f>
        <v>13705.779557177215</v>
      </c>
      <c r="ASS8" s="245">
        <f ca="1">IF(INDIRECT("'User Inputs'!" &amp; ASS9)="",INDIRECT("'Country Data'!"&amp;ASS$3&amp;MATCH('Country Model'!$A$1,'Country Data'!$A$1:$A$60,FALSE)),INDIRECT("'User Inputs'!" &amp; ASS9))</f>
        <v>11903.561811699006</v>
      </c>
      <c r="AST8" s="245">
        <f ca="1">IF(INDIRECT("'User Inputs'!" &amp; AST9)="",INDIRECT("'Country Data'!"&amp;AST$3&amp;MATCH('Country Model'!$A$1,'Country Data'!$A$1:$A$60,FALSE)),INDIRECT("'User Inputs'!" &amp; AST9))</f>
        <v>9924.7906246608927</v>
      </c>
      <c r="ASU8" s="245">
        <f ca="1">IF(INDIRECT("'User Inputs'!" &amp; ASU9)="",INDIRECT("'Country Data'!"&amp;ASU$3&amp;MATCH('Country Model'!$A$1,'Country Data'!$A$1:$A$60,FALSE)),INDIRECT("'User Inputs'!" &amp; ASU9))</f>
        <v>7757.772723424574</v>
      </c>
      <c r="ASV8" s="245">
        <f ca="1">IF(INDIRECT("'User Inputs'!" &amp; ASV9)="",INDIRECT("'Country Data'!"&amp;ASV$3&amp;MATCH('Country Model'!$A$1,'Country Data'!$A$1:$A$60,FALSE)),INDIRECT("'User Inputs'!" &amp; ASV9))</f>
        <v>5390.1422680354835</v>
      </c>
      <c r="ASW8" s="245">
        <f ca="1">IF(INDIRECT("'User Inputs'!" &amp; ASW9)="",INDIRECT("'Country Data'!"&amp;ASW$3&amp;MATCH('Country Model'!$A$1,'Country Data'!$A$1:$A$60,FALSE)),INDIRECT("'User Inputs'!" &amp; ASW9))</f>
        <v>2808.8249074958726</v>
      </c>
      <c r="ASX8" s="245">
        <f ca="1">IF(INDIRECT("'User Inputs'!" &amp; ASX9)="",INDIRECT("'Country Data'!"&amp;ASX$3&amp;MATCH('Country Model'!$A$1,'Country Data'!$A$1:$A$60,FALSE)),INDIRECT("'User Inputs'!" &amp; ASX9))</f>
        <v>0</v>
      </c>
      <c r="ASY8" s="245">
        <f ca="1">IF(INDIRECT("'User Inputs'!" &amp; ASY9)="",INDIRECT("'Country Data'!"&amp;ASY$3&amp;MATCH('Country Model'!$A$1,'Country Data'!$A$1:$A$60,FALSE)),INDIRECT("'User Inputs'!" &amp; ASY9))</f>
        <v>0</v>
      </c>
      <c r="ASZ8" s="245">
        <f ca="1">IF(INDIRECT("'User Inputs'!" &amp; ASZ9)="",INDIRECT("'Country Data'!"&amp;ASZ$3&amp;MATCH('Country Model'!$A$1,'Country Data'!$A$1:$A$60,FALSE)),INDIRECT("'User Inputs'!" &amp; ASZ9))</f>
        <v>0</v>
      </c>
      <c r="ATA8" s="245">
        <f ca="1">IF(INDIRECT("'User Inputs'!" &amp; ATA9)="",INDIRECT("'Country Data'!"&amp;ATA$3&amp;MATCH('Country Model'!$A$1,'Country Data'!$A$1:$A$60,FALSE)),INDIRECT("'User Inputs'!" &amp; ATA9))</f>
        <v>0</v>
      </c>
      <c r="ATB8" s="245">
        <f ca="1">IF(INDIRECT("'User Inputs'!" &amp; ATB9)="",INDIRECT("'Country Data'!"&amp;ATB$3&amp;MATCH('Country Model'!$A$1,'Country Data'!$A$1:$A$60,FALSE)),INDIRECT("'User Inputs'!" &amp; ATB9))</f>
        <v>0</v>
      </c>
      <c r="ATC8" s="245">
        <f ca="1">IF(INDIRECT("'User Inputs'!" &amp; ATC9)="",INDIRECT("'Country Data'!"&amp;ATC$3&amp;MATCH('Country Model'!$A$1,'Country Data'!$A$1:$A$60,FALSE)),INDIRECT("'User Inputs'!" &amp; ATC9))</f>
        <v>0</v>
      </c>
      <c r="ATD8" s="245">
        <f ca="1">IF(INDIRECT("'User Inputs'!" &amp; ATD9)="",INDIRECT("'Country Data'!"&amp;ATD$3&amp;MATCH('Country Model'!$A$1,'Country Data'!$A$1:$A$60,FALSE)),INDIRECT("'User Inputs'!" &amp; ATD9))</f>
        <v>0</v>
      </c>
      <c r="ATE8" s="245">
        <f ca="1">IF(INDIRECT("'User Inputs'!" &amp; ATE9)="",INDIRECT("'Country Data'!"&amp;ATE$3&amp;MATCH('Country Model'!$A$1,'Country Data'!$A$1:$A$60,FALSE)),INDIRECT("'User Inputs'!" &amp; ATE9))</f>
        <v>0</v>
      </c>
      <c r="ATF8" s="245">
        <f ca="1">IF(INDIRECT("'User Inputs'!" &amp; ATF9)="",INDIRECT("'Country Data'!"&amp;ATF$3&amp;MATCH('Country Model'!$A$1,'Country Data'!$A$1:$A$60,FALSE)),INDIRECT("'User Inputs'!" &amp; ATF9))</f>
        <v>0</v>
      </c>
      <c r="ATG8" s="245">
        <f ca="1">IF(INDIRECT("'User Inputs'!" &amp; ATG9)="",INDIRECT("'Country Data'!"&amp;ATG$3&amp;MATCH('Country Model'!$A$1,'Country Data'!$A$1:$A$60,FALSE)),INDIRECT("'User Inputs'!" &amp; ATG9))</f>
        <v>0</v>
      </c>
      <c r="ATH8" s="245">
        <f ca="1">IF(INDIRECT("'User Inputs'!" &amp; ATH9)="",INDIRECT("'Country Data'!"&amp;ATH$3&amp;MATCH('Country Model'!$A$1,'Country Data'!$A$1:$A$60,FALSE)),INDIRECT("'User Inputs'!" &amp; ATH9))</f>
        <v>0</v>
      </c>
      <c r="ATI8" s="245">
        <f ca="1">IF(INDIRECT("'User Inputs'!" &amp; ATI9)="",INDIRECT("'Country Data'!"&amp;ATI$3&amp;MATCH('Country Model'!$A$1,'Country Data'!$A$1:$A$60,FALSE)),INDIRECT("'User Inputs'!" &amp; ATI9))</f>
        <v>0</v>
      </c>
      <c r="ATJ8" s="245">
        <f ca="1">IF(INDIRECT("'User Inputs'!" &amp; ATJ9)="",INDIRECT("'Country Data'!"&amp;ATJ$3&amp;MATCH('Country Model'!$A$1,'Country Data'!$A$1:$A$60,FALSE)),INDIRECT("'User Inputs'!" &amp; ATJ9))</f>
        <v>0</v>
      </c>
      <c r="ATK8" s="245">
        <f ca="1">IF(INDIRECT("'User Inputs'!" &amp; ATK9)="",INDIRECT("'Country Data'!"&amp;ATK$3&amp;MATCH('Country Model'!$A$1,'Country Data'!$A$1:$A$60,FALSE)),INDIRECT("'User Inputs'!" &amp; ATK9))</f>
        <v>0</v>
      </c>
      <c r="ATL8" s="245">
        <f ca="1">IF(INDIRECT("'User Inputs'!" &amp; ATL9)="",INDIRECT("'Country Data'!"&amp;ATL$3&amp;MATCH('Country Model'!$A$1,'Country Data'!$A$1:$A$60,FALSE)),INDIRECT("'User Inputs'!" &amp; ATL9))</f>
        <v>0</v>
      </c>
      <c r="ATM8" s="245">
        <f ca="1">IF(INDIRECT("'User Inputs'!" &amp; ATM9)="",INDIRECT("'Country Data'!"&amp;ATM$3&amp;MATCH('Country Model'!$A$1,'Country Data'!$A$1:$A$60,FALSE)),INDIRECT("'User Inputs'!" &amp; ATM9))</f>
        <v>0</v>
      </c>
      <c r="ATN8" s="245">
        <f ca="1">IF(INDIRECT("'User Inputs'!" &amp; ATN9)="",INDIRECT("'Country Data'!"&amp;ATN$3&amp;MATCH('Country Model'!$A$1,'Country Data'!$A$1:$A$60,FALSE)),INDIRECT("'User Inputs'!" &amp; ATN9))</f>
        <v>0</v>
      </c>
      <c r="ATO8" s="245">
        <f ca="1">IF(INDIRECT("'User Inputs'!" &amp; ATO9)="",INDIRECT("'Country Data'!"&amp;ATO$3&amp;MATCH('Country Model'!$A$1,'Country Data'!$A$1:$A$60,FALSE)),INDIRECT("'User Inputs'!" &amp; ATO9))</f>
        <v>15302.04</v>
      </c>
      <c r="ATP8" s="245">
        <f ca="1">IF(INDIRECT("'User Inputs'!" &amp; ATP9)="",INDIRECT("'Country Data'!"&amp;ATP$3&amp;MATCH('Country Model'!$A$1,'Country Data'!$A$1:$A$60,FALSE)),INDIRECT("'User Inputs'!" &amp; ATP9))</f>
        <v>15663.511089293384</v>
      </c>
      <c r="ATQ8" s="245">
        <f ca="1">IF(INDIRECT("'User Inputs'!" &amp; ATQ9)="",INDIRECT("'Country Data'!"&amp;ATQ$3&amp;MATCH('Country Model'!$A$1,'Country Data'!$A$1:$A$60,FALSE)),INDIRECT("'User Inputs'!" &amp; ATQ9))</f>
        <v>16033.520997489017</v>
      </c>
      <c r="ATR8" s="245">
        <f ca="1">IF(INDIRECT("'User Inputs'!" &amp; ATR9)="",INDIRECT("'Country Data'!"&amp;ATR$3&amp;MATCH('Country Model'!$A$1,'Country Data'!$A$1:$A$60,FALSE)),INDIRECT("'User Inputs'!" &amp; ATR9))</f>
        <v>14067.6612274995</v>
      </c>
      <c r="ATS8" s="245">
        <f ca="1">IF(INDIRECT("'User Inputs'!" &amp; ATS9)="",INDIRECT("'Country Data'!"&amp;ATS$3&amp;MATCH('Country Model'!$A$1,'Country Data'!$A$1:$A$60,FALSE)),INDIRECT("'User Inputs'!" &amp; ATS9))</f>
        <v>11999.9777609914</v>
      </c>
      <c r="ATT8" s="245">
        <f ca="1">IF(INDIRECT("'User Inputs'!" &amp; ATT9)="",INDIRECT("'Country Data'!"&amp;ATT$3&amp;MATCH('Country Model'!$A$1,'Country Data'!$A$1:$A$60,FALSE)),INDIRECT("'User Inputs'!" &amp; ATT9))</f>
        <v>9826.7569411954373</v>
      </c>
      <c r="ATU8" s="245">
        <f ca="1">IF(INDIRECT("'User Inputs'!" &amp; ATU9)="",INDIRECT("'Country Data'!"&amp;ATU$3&amp;MATCH('Country Model'!$A$1,'Country Data'!$A$1:$A$60,FALSE)),INDIRECT("'User Inputs'!" &amp; ATU9))</f>
        <v>7544.166479773553</v>
      </c>
      <c r="ATV8" s="245">
        <f ca="1">IF(INDIRECT("'User Inputs'!" &amp; ATV9)="",INDIRECT("'Country Data'!"&amp;ATV$3&amp;MATCH('Country Model'!$A$1,'Country Data'!$A$1:$A$60,FALSE)),INDIRECT("'User Inputs'!" &amp; ATV9))</f>
        <v>5148.2519243799507</v>
      </c>
      <c r="ATW8" s="245">
        <f ca="1">IF(INDIRECT("'User Inputs'!" &amp; ATW9)="",INDIRECT("'Country Data'!"&amp;ATW$3&amp;MATCH('Country Model'!$A$1,'Country Data'!$A$1:$A$60,FALSE)),INDIRECT("'User Inputs'!" &amp; ATW9))</f>
        <v>2634.9330255312811</v>
      </c>
      <c r="ATX8" s="245">
        <f ca="1">IF(INDIRECT("'User Inputs'!" &amp; ATX9)="",INDIRECT("'Country Data'!"&amp;ATX$3&amp;MATCH('Country Model'!$A$1,'Country Data'!$A$1:$A$60,FALSE)),INDIRECT("'User Inputs'!" &amp; ATX9))</f>
        <v>0</v>
      </c>
      <c r="ATY8" s="245">
        <f ca="1">IF(INDIRECT("'User Inputs'!" &amp; ATY9)="",INDIRECT("'Country Data'!"&amp;ATY$3&amp;MATCH('Country Model'!$A$1,'Country Data'!$A$1:$A$60,FALSE)),INDIRECT("'User Inputs'!" &amp; ATY9))</f>
        <v>0</v>
      </c>
      <c r="ATZ8" s="245">
        <f ca="1">IF(INDIRECT("'User Inputs'!" &amp; ATZ9)="",INDIRECT("'Country Data'!"&amp;ATZ$3&amp;MATCH('Country Model'!$A$1,'Country Data'!$A$1:$A$60,FALSE)),INDIRECT("'User Inputs'!" &amp; ATZ9))</f>
        <v>0</v>
      </c>
      <c r="AUA8" s="245">
        <f ca="1">IF(INDIRECT("'User Inputs'!" &amp; AUA9)="",INDIRECT("'Country Data'!"&amp;AUA$3&amp;MATCH('Country Model'!$A$1,'Country Data'!$A$1:$A$60,FALSE)),INDIRECT("'User Inputs'!" &amp; AUA9))</f>
        <v>0</v>
      </c>
      <c r="AUB8" s="245">
        <f ca="1">IF(INDIRECT("'User Inputs'!" &amp; AUB9)="",INDIRECT("'Country Data'!"&amp;AUB$3&amp;MATCH('Country Model'!$A$1,'Country Data'!$A$1:$A$60,FALSE)),INDIRECT("'User Inputs'!" &amp; AUB9))</f>
        <v>0</v>
      </c>
      <c r="AUC8" s="245">
        <f ca="1">IF(INDIRECT("'User Inputs'!" &amp; AUC9)="",INDIRECT("'Country Data'!"&amp;AUC$3&amp;MATCH('Country Model'!$A$1,'Country Data'!$A$1:$A$60,FALSE)),INDIRECT("'User Inputs'!" &amp; AUC9))</f>
        <v>0</v>
      </c>
      <c r="AUD8" s="245">
        <f ca="1">IF(INDIRECT("'User Inputs'!" &amp; AUD9)="",INDIRECT("'Country Data'!"&amp;AUD$3&amp;MATCH('Country Model'!$A$1,'Country Data'!$A$1:$A$60,FALSE)),INDIRECT("'User Inputs'!" &amp; AUD9))</f>
        <v>0</v>
      </c>
      <c r="AUE8" s="245">
        <f ca="1">IF(INDIRECT("'User Inputs'!" &amp; AUE9)="",INDIRECT("'Country Data'!"&amp;AUE$3&amp;MATCH('Country Model'!$A$1,'Country Data'!$A$1:$A$60,FALSE)),INDIRECT("'User Inputs'!" &amp; AUE9))</f>
        <v>0</v>
      </c>
      <c r="AUF8" s="245">
        <f ca="1">IF(INDIRECT("'User Inputs'!" &amp; AUF9)="",INDIRECT("'Country Data'!"&amp;AUF$3&amp;MATCH('Country Model'!$A$1,'Country Data'!$A$1:$A$60,FALSE)),INDIRECT("'User Inputs'!" &amp; AUF9))</f>
        <v>0</v>
      </c>
      <c r="AUG8" s="245">
        <f ca="1">IF(INDIRECT("'User Inputs'!" &amp; AUG9)="",INDIRECT("'Country Data'!"&amp;AUG$3&amp;MATCH('Country Model'!$A$1,'Country Data'!$A$1:$A$60,FALSE)),INDIRECT("'User Inputs'!" &amp; AUG9))</f>
        <v>0</v>
      </c>
      <c r="AUH8" s="245">
        <f ca="1">IF(INDIRECT("'User Inputs'!" &amp; AUH9)="",INDIRECT("'Country Data'!"&amp;AUH$3&amp;MATCH('Country Model'!$A$1,'Country Data'!$A$1:$A$60,FALSE)),INDIRECT("'User Inputs'!" &amp; AUH9))</f>
        <v>0</v>
      </c>
      <c r="AUI8" s="245">
        <f ca="1">IF(INDIRECT("'User Inputs'!" &amp; AUI9)="",INDIRECT("'Country Data'!"&amp;AUI$3&amp;MATCH('Country Model'!$A$1,'Country Data'!$A$1:$A$60,FALSE)),INDIRECT("'User Inputs'!" &amp; AUI9))</f>
        <v>0</v>
      </c>
      <c r="AUJ8" s="245">
        <f ca="1">IF(INDIRECT("'User Inputs'!" &amp; AUJ9)="",INDIRECT("'Country Data'!"&amp;AUJ$3&amp;MATCH('Country Model'!$A$1,'Country Data'!$A$1:$A$60,FALSE)),INDIRECT("'User Inputs'!" &amp; AUJ9))</f>
        <v>0</v>
      </c>
      <c r="AUK8" s="245">
        <f ca="1">IF(INDIRECT("'User Inputs'!" &amp; AUK9)="",INDIRECT("'Country Data'!"&amp;AUK$3&amp;MATCH('Country Model'!$A$1,'Country Data'!$A$1:$A$60,FALSE)),INDIRECT("'User Inputs'!" &amp; AUK9))</f>
        <v>0</v>
      </c>
      <c r="AUL8" s="245">
        <f ca="1">IF(INDIRECT("'User Inputs'!" &amp; AUL9)="",INDIRECT("'Country Data'!"&amp;AUL$3&amp;MATCH('Country Model'!$A$1,'Country Data'!$A$1:$A$60,FALSE)),INDIRECT("'User Inputs'!" &amp; AUL9))</f>
        <v>0</v>
      </c>
      <c r="AUM8" s="245">
        <f ca="1">IF(INDIRECT("'User Inputs'!" &amp; AUM9)="",INDIRECT("'Country Data'!"&amp;AUM$3&amp;MATCH('Country Model'!$A$1,'Country Data'!$A$1:$A$60,FALSE)),INDIRECT("'User Inputs'!" &amp; AUM9))</f>
        <v>0</v>
      </c>
      <c r="AUN8" s="245">
        <f ca="1">IF(INDIRECT("'User Inputs'!" &amp; AUN9)="",INDIRECT("'Country Data'!"&amp;AUN$3&amp;MATCH('Country Model'!$A$1,'Country Data'!$A$1:$A$60,FALSE)),INDIRECT("'User Inputs'!" &amp; AUN9))</f>
        <v>0</v>
      </c>
      <c r="AUO8" s="248">
        <f ca="1">IF(INDIRECT("'User Inputs'!" &amp; AUO9)="",INDIRECT("'Country Data'!"&amp;AUO$3&amp;MATCH('Country Model'!$A$1,'Country Data'!$A$1:$A$60,FALSE)),INDIRECT("'User Inputs'!" &amp; AUO9))</f>
        <v>0.5</v>
      </c>
      <c r="AUP8" s="245">
        <f ca="1">IF(INDIRECT("'User Inputs'!" &amp; AUP9)="",INDIRECT("'Country Data'!"&amp;AUP$3&amp;MATCH('Country Model'!$A$1,'Country Data'!$A$1:$A$60,FALSE)),INDIRECT("'User Inputs'!" &amp; AUP9))</f>
        <v>536.64</v>
      </c>
      <c r="AUQ8" s="245">
        <f ca="1">IF(INDIRECT("'User Inputs'!" &amp; AUQ9)="",INDIRECT("'Country Data'!"&amp;AUQ$3&amp;MATCH('Country Model'!$A$1,'Country Data'!$A$1:$A$60,FALSE)),INDIRECT("'User Inputs'!" &amp; AUQ9))</f>
        <v>559.29054314477401</v>
      </c>
      <c r="AUR8" s="245">
        <f ca="1">IF(INDIRECT("'User Inputs'!" &amp; AUR9)="",INDIRECT("'Country Data'!"&amp;AUR$3&amp;MATCH('Country Model'!$A$1,'Country Data'!$A$1:$A$60,FALSE)),INDIRECT("'User Inputs'!" &amp; AUR9))</f>
        <v>582.89712218838758</v>
      </c>
      <c r="AUS8" s="245">
        <f ca="1">IF(INDIRECT("'User Inputs'!" &amp; AUS9)="",INDIRECT("'Country Data'!"&amp;AUS$3&amp;MATCH('Country Model'!$A$1,'Country Data'!$A$1:$A$60,FALSE)),INDIRECT("'User Inputs'!" &amp; AUS9))</f>
        <v>520.71436248765167</v>
      </c>
      <c r="AUT8" s="245">
        <f ca="1">IF(INDIRECT("'User Inputs'!" &amp; AUT9)="",INDIRECT("'Country Data'!"&amp;AUT$3&amp;MATCH('Country Model'!$A$1,'Country Data'!$A$1:$A$60,FALSE)),INDIRECT("'User Inputs'!" &amp; AUT9))</f>
        <v>452.24392923096099</v>
      </c>
      <c r="AUU8" s="245">
        <f ca="1">IF(INDIRECT("'User Inputs'!" &amp; AUU9)="",INDIRECT("'Country Data'!"&amp;AUU$3&amp;MATCH('Country Model'!$A$1,'Country Data'!$A$1:$A$60,FALSE)),INDIRECT("'User Inputs'!" &amp; AUU9))</f>
        <v>377.06582112926492</v>
      </c>
      <c r="AUV8" s="245">
        <f ca="1">IF(INDIRECT("'User Inputs'!" &amp; AUV9)="",INDIRECT("'Country Data'!"&amp;AUV$3&amp;MATCH('Country Model'!$A$1,'Country Data'!$A$1:$A$60,FALSE)),INDIRECT("'User Inputs'!" &amp; AUV9))</f>
        <v>294.73578362689625</v>
      </c>
      <c r="AUW8" s="245">
        <f ca="1">IF(INDIRECT("'User Inputs'!" &amp; AUW9)="",INDIRECT("'Country Data'!"&amp;AUW$3&amp;MATCH('Country Model'!$A$1,'Country Data'!$A$1:$A$60,FALSE)),INDIRECT("'User Inputs'!" &amp; AUW9))</f>
        <v>204.78400977550112</v>
      </c>
      <c r="AUX8" s="245">
        <f ca="1">IF(INDIRECT("'User Inputs'!" &amp; AUX9)="",INDIRECT("'Country Data'!"&amp;AUX$3&amp;MATCH('Country Model'!$A$1,'Country Data'!$A$1:$A$60,FALSE)),INDIRECT("'User Inputs'!" &amp; AUX9))</f>
        <v>106.71377464846519</v>
      </c>
      <c r="AUY8" s="245">
        <f ca="1">IF(INDIRECT("'User Inputs'!" &amp; AUY9)="",INDIRECT("'Country Data'!"&amp;AUY$3&amp;MATCH('Country Model'!$A$1,'Country Data'!$A$1:$A$60,FALSE)),INDIRECT("'User Inputs'!" &amp; AUY9))</f>
        <v>0</v>
      </c>
      <c r="AUZ8" s="245">
        <f ca="1">IF(INDIRECT("'User Inputs'!" &amp; AUZ9)="",INDIRECT("'Country Data'!"&amp;AUZ$3&amp;MATCH('Country Model'!$A$1,'Country Data'!$A$1:$A$60,FALSE)),INDIRECT("'User Inputs'!" &amp; AUZ9))</f>
        <v>0</v>
      </c>
      <c r="AVA8" s="245">
        <f ca="1">IF(INDIRECT("'User Inputs'!" &amp; AVA9)="",INDIRECT("'Country Data'!"&amp;AVA$3&amp;MATCH('Country Model'!$A$1,'Country Data'!$A$1:$A$60,FALSE)),INDIRECT("'User Inputs'!" &amp; AVA9))</f>
        <v>0</v>
      </c>
      <c r="AVB8" s="245">
        <f ca="1">IF(INDIRECT("'User Inputs'!" &amp; AVB9)="",INDIRECT("'Country Data'!"&amp;AVB$3&amp;MATCH('Country Model'!$A$1,'Country Data'!$A$1:$A$60,FALSE)),INDIRECT("'User Inputs'!" &amp; AVB9))</f>
        <v>0</v>
      </c>
      <c r="AVC8" s="245">
        <f ca="1">IF(INDIRECT("'User Inputs'!" &amp; AVC9)="",INDIRECT("'Country Data'!"&amp;AVC$3&amp;MATCH('Country Model'!$A$1,'Country Data'!$A$1:$A$60,FALSE)),INDIRECT("'User Inputs'!" &amp; AVC9))</f>
        <v>0</v>
      </c>
      <c r="AVD8" s="245">
        <f ca="1">IF(INDIRECT("'User Inputs'!" &amp; AVD9)="",INDIRECT("'Country Data'!"&amp;AVD$3&amp;MATCH('Country Model'!$A$1,'Country Data'!$A$1:$A$60,FALSE)),INDIRECT("'User Inputs'!" &amp; AVD9))</f>
        <v>0</v>
      </c>
      <c r="AVE8" s="245">
        <f ca="1">IF(INDIRECT("'User Inputs'!" &amp; AVE9)="",INDIRECT("'Country Data'!"&amp;AVE$3&amp;MATCH('Country Model'!$A$1,'Country Data'!$A$1:$A$60,FALSE)),INDIRECT("'User Inputs'!" &amp; AVE9))</f>
        <v>0</v>
      </c>
      <c r="AVF8" s="245">
        <f ca="1">IF(INDIRECT("'User Inputs'!" &amp; AVF9)="",INDIRECT("'Country Data'!"&amp;AVF$3&amp;MATCH('Country Model'!$A$1,'Country Data'!$A$1:$A$60,FALSE)),INDIRECT("'User Inputs'!" &amp; AVF9))</f>
        <v>0</v>
      </c>
      <c r="AVG8" s="245">
        <f ca="1">IF(INDIRECT("'User Inputs'!" &amp; AVG9)="",INDIRECT("'Country Data'!"&amp;AVG$3&amp;MATCH('Country Model'!$A$1,'Country Data'!$A$1:$A$60,FALSE)),INDIRECT("'User Inputs'!" &amp; AVG9))</f>
        <v>0</v>
      </c>
      <c r="AVH8" s="245">
        <f ca="1">IF(INDIRECT("'User Inputs'!" &amp; AVH9)="",INDIRECT("'Country Data'!"&amp;AVH$3&amp;MATCH('Country Model'!$A$1,'Country Data'!$A$1:$A$60,FALSE)),INDIRECT("'User Inputs'!" &amp; AVH9))</f>
        <v>0</v>
      </c>
      <c r="AVI8" s="245">
        <f ca="1">IF(INDIRECT("'User Inputs'!" &amp; AVI9)="",INDIRECT("'Country Data'!"&amp;AVI$3&amp;MATCH('Country Model'!$A$1,'Country Data'!$A$1:$A$60,FALSE)),INDIRECT("'User Inputs'!" &amp; AVI9))</f>
        <v>0</v>
      </c>
      <c r="AVJ8" s="245">
        <f ca="1">IF(INDIRECT("'User Inputs'!" &amp; AVJ9)="",INDIRECT("'Country Data'!"&amp;AVJ$3&amp;MATCH('Country Model'!$A$1,'Country Data'!$A$1:$A$60,FALSE)),INDIRECT("'User Inputs'!" &amp; AVJ9))</f>
        <v>0</v>
      </c>
      <c r="AVK8" s="245">
        <f ca="1">IF(INDIRECT("'User Inputs'!" &amp; AVK9)="",INDIRECT("'Country Data'!"&amp;AVK$3&amp;MATCH('Country Model'!$A$1,'Country Data'!$A$1:$A$60,FALSE)),INDIRECT("'User Inputs'!" &amp; AVK9))</f>
        <v>0</v>
      </c>
      <c r="AVL8" s="245">
        <f ca="1">IF(INDIRECT("'User Inputs'!" &amp; AVL9)="",INDIRECT("'Country Data'!"&amp;AVL$3&amp;MATCH('Country Model'!$A$1,'Country Data'!$A$1:$A$60,FALSE)),INDIRECT("'User Inputs'!" &amp; AVL9))</f>
        <v>0</v>
      </c>
      <c r="AVM8" s="245">
        <f ca="1">IF(INDIRECT("'User Inputs'!" &amp; AVM9)="",INDIRECT("'Country Data'!"&amp;AVM$3&amp;MATCH('Country Model'!$A$1,'Country Data'!$A$1:$A$60,FALSE)),INDIRECT("'User Inputs'!" &amp; AVM9))</f>
        <v>0</v>
      </c>
      <c r="AVN8" s="245">
        <f ca="1">IF(INDIRECT("'User Inputs'!" &amp; AVN9)="",INDIRECT("'Country Data'!"&amp;AVN$3&amp;MATCH('Country Model'!$A$1,'Country Data'!$A$1:$A$60,FALSE)),INDIRECT("'User Inputs'!" &amp; AVN9))</f>
        <v>0</v>
      </c>
      <c r="AVO8" s="245">
        <f ca="1">IF(INDIRECT("'User Inputs'!" &amp; AVO9)="",INDIRECT("'Country Data'!"&amp;AVO$3&amp;MATCH('Country Model'!$A$1,'Country Data'!$A$1:$A$60,FALSE)),INDIRECT("'User Inputs'!" &amp; AVO9))</f>
        <v>0</v>
      </c>
      <c r="AVP8" s="245">
        <f ca="1">IF(INDIRECT("'User Inputs'!" &amp; AVP9)="",INDIRECT("'Country Data'!"&amp;AVP$3&amp;MATCH('Country Model'!$A$1,'Country Data'!$A$1:$A$60,FALSE)),INDIRECT("'User Inputs'!" &amp; AVP9))</f>
        <v>581.36</v>
      </c>
      <c r="AVQ8" s="245">
        <f ca="1">IF(INDIRECT("'User Inputs'!" &amp; AVQ9)="",INDIRECT("'Country Data'!"&amp;AVQ$3&amp;MATCH('Country Model'!$A$1,'Country Data'!$A$1:$A$60,FALSE)),INDIRECT("'User Inputs'!" &amp; AVQ9))</f>
        <v>595.0931252873213</v>
      </c>
      <c r="AVR8" s="245">
        <f ca="1">IF(INDIRECT("'User Inputs'!" &amp; AVR9)="",INDIRECT("'Country Data'!"&amp;AVR$3&amp;MATCH('Country Model'!$A$1,'Country Data'!$A$1:$A$60,FALSE)),INDIRECT("'User Inputs'!" &amp; AVR9))</f>
        <v>609.15066011461306</v>
      </c>
      <c r="AVS8" s="245">
        <f ca="1">IF(INDIRECT("'User Inputs'!" &amp; AVS9)="",INDIRECT("'Country Data'!"&amp;AVS$3&amp;MATCH('Country Model'!$A$1,'Country Data'!$A$1:$A$60,FALSE)),INDIRECT("'User Inputs'!" &amp; AVS9))</f>
        <v>534.46308670079986</v>
      </c>
      <c r="AVT8" s="245">
        <f ca="1">IF(INDIRECT("'User Inputs'!" &amp; AVT9)="",INDIRECT("'Country Data'!"&amp;AVT$3&amp;MATCH('Country Model'!$A$1,'Country Data'!$A$1:$A$60,FALSE)),INDIRECT("'User Inputs'!" &amp; AVT9))</f>
        <v>455.90699482748443</v>
      </c>
      <c r="AVU8" s="245">
        <f ca="1">IF(INDIRECT("'User Inputs'!" &amp; AVU9)="",INDIRECT("'Country Data'!"&amp;AVU$3&amp;MATCH('Country Model'!$A$1,'Country Data'!$A$1:$A$60,FALSE)),INDIRECT("'User Inputs'!" &amp; AVU9))</f>
        <v>373.34129405839866</v>
      </c>
      <c r="AVV8" s="245">
        <f ca="1">IF(INDIRECT("'User Inputs'!" &amp; AVV9)="",INDIRECT("'Country Data'!"&amp;AVV$3&amp;MATCH('Country Model'!$A$1,'Country Data'!$A$1:$A$60,FALSE)),INDIRECT("'User Inputs'!" &amp; AVV9))</f>
        <v>286.62038686875422</v>
      </c>
      <c r="AVW8" s="245">
        <f ca="1">IF(INDIRECT("'User Inputs'!" &amp; AVW9)="",INDIRECT("'Country Data'!"&amp;AVW$3&amp;MATCH('Country Model'!$A$1,'Country Data'!$A$1:$A$60,FALSE)),INDIRECT("'User Inputs'!" &amp; AVW9))</f>
        <v>195.59403443969092</v>
      </c>
      <c r="AVX8" s="245">
        <f ca="1">IF(INDIRECT("'User Inputs'!" &amp; AVX9)="",INDIRECT("'Country Data'!"&amp;AVX$3&amp;MATCH('Country Model'!$A$1,'Country Data'!$A$1:$A$60,FALSE)),INDIRECT("'User Inputs'!" &amp; AVX9))</f>
        <v>100.10721862724613</v>
      </c>
      <c r="AVY8" s="245">
        <f ca="1">IF(INDIRECT("'User Inputs'!" &amp; AVY9)="",INDIRECT("'Country Data'!"&amp;AVY$3&amp;MATCH('Country Model'!$A$1,'Country Data'!$A$1:$A$60,FALSE)),INDIRECT("'User Inputs'!" &amp; AVY9))</f>
        <v>0</v>
      </c>
      <c r="AVZ8" s="245">
        <f ca="1">IF(INDIRECT("'User Inputs'!" &amp; AVZ9)="",INDIRECT("'Country Data'!"&amp;AVZ$3&amp;MATCH('Country Model'!$A$1,'Country Data'!$A$1:$A$60,FALSE)),INDIRECT("'User Inputs'!" &amp; AVZ9))</f>
        <v>0</v>
      </c>
      <c r="AWA8" s="245">
        <f ca="1">IF(INDIRECT("'User Inputs'!" &amp; AWA9)="",INDIRECT("'Country Data'!"&amp;AWA$3&amp;MATCH('Country Model'!$A$1,'Country Data'!$A$1:$A$60,FALSE)),INDIRECT("'User Inputs'!" &amp; AWA9))</f>
        <v>0</v>
      </c>
      <c r="AWB8" s="245">
        <f ca="1">IF(INDIRECT("'User Inputs'!" &amp; AWB9)="",INDIRECT("'Country Data'!"&amp;AWB$3&amp;MATCH('Country Model'!$A$1,'Country Data'!$A$1:$A$60,FALSE)),INDIRECT("'User Inputs'!" &amp; AWB9))</f>
        <v>0</v>
      </c>
      <c r="AWC8" s="245">
        <f ca="1">IF(INDIRECT("'User Inputs'!" &amp; AWC9)="",INDIRECT("'Country Data'!"&amp;AWC$3&amp;MATCH('Country Model'!$A$1,'Country Data'!$A$1:$A$60,FALSE)),INDIRECT("'User Inputs'!" &amp; AWC9))</f>
        <v>0</v>
      </c>
      <c r="AWD8" s="245">
        <f ca="1">IF(INDIRECT("'User Inputs'!" &amp; AWD9)="",INDIRECT("'Country Data'!"&amp;AWD$3&amp;MATCH('Country Model'!$A$1,'Country Data'!$A$1:$A$60,FALSE)),INDIRECT("'User Inputs'!" &amp; AWD9))</f>
        <v>0</v>
      </c>
      <c r="AWE8" s="245">
        <f ca="1">IF(INDIRECT("'User Inputs'!" &amp; AWE9)="",INDIRECT("'Country Data'!"&amp;AWE$3&amp;MATCH('Country Model'!$A$1,'Country Data'!$A$1:$A$60,FALSE)),INDIRECT("'User Inputs'!" &amp; AWE9))</f>
        <v>0</v>
      </c>
      <c r="AWF8" s="245">
        <f ca="1">IF(INDIRECT("'User Inputs'!" &amp; AWF9)="",INDIRECT("'Country Data'!"&amp;AWF$3&amp;MATCH('Country Model'!$A$1,'Country Data'!$A$1:$A$60,FALSE)),INDIRECT("'User Inputs'!" &amp; AWF9))</f>
        <v>0</v>
      </c>
      <c r="AWG8" s="245">
        <f ca="1">IF(INDIRECT("'User Inputs'!" &amp; AWG9)="",INDIRECT("'Country Data'!"&amp;AWG$3&amp;MATCH('Country Model'!$A$1,'Country Data'!$A$1:$A$60,FALSE)),INDIRECT("'User Inputs'!" &amp; AWG9))</f>
        <v>0</v>
      </c>
      <c r="AWH8" s="245">
        <f ca="1">IF(INDIRECT("'User Inputs'!" &amp; AWH9)="",INDIRECT("'Country Data'!"&amp;AWH$3&amp;MATCH('Country Model'!$A$1,'Country Data'!$A$1:$A$60,FALSE)),INDIRECT("'User Inputs'!" &amp; AWH9))</f>
        <v>0</v>
      </c>
      <c r="AWI8" s="245">
        <f ca="1">IF(INDIRECT("'User Inputs'!" &amp; AWI9)="",INDIRECT("'Country Data'!"&amp;AWI$3&amp;MATCH('Country Model'!$A$1,'Country Data'!$A$1:$A$60,FALSE)),INDIRECT("'User Inputs'!" &amp; AWI9))</f>
        <v>0</v>
      </c>
      <c r="AWJ8" s="245">
        <f ca="1">IF(INDIRECT("'User Inputs'!" &amp; AWJ9)="",INDIRECT("'Country Data'!"&amp;AWJ$3&amp;MATCH('Country Model'!$A$1,'Country Data'!$A$1:$A$60,FALSE)),INDIRECT("'User Inputs'!" &amp; AWJ9))</f>
        <v>0</v>
      </c>
      <c r="AWK8" s="245">
        <f ca="1">IF(INDIRECT("'User Inputs'!" &amp; AWK9)="",INDIRECT("'Country Data'!"&amp;AWK$3&amp;MATCH('Country Model'!$A$1,'Country Data'!$A$1:$A$60,FALSE)),INDIRECT("'User Inputs'!" &amp; AWK9))</f>
        <v>0</v>
      </c>
      <c r="AWL8" s="245">
        <f ca="1">IF(INDIRECT("'User Inputs'!" &amp; AWL9)="",INDIRECT("'Country Data'!"&amp;AWL$3&amp;MATCH('Country Model'!$A$1,'Country Data'!$A$1:$A$60,FALSE)),INDIRECT("'User Inputs'!" &amp; AWL9))</f>
        <v>0</v>
      </c>
      <c r="AWM8" s="245">
        <f ca="1">IF(INDIRECT("'User Inputs'!" &amp; AWM9)="",INDIRECT("'Country Data'!"&amp;AWM$3&amp;MATCH('Country Model'!$A$1,'Country Data'!$A$1:$A$60,FALSE)),INDIRECT("'User Inputs'!" &amp; AWM9))</f>
        <v>0</v>
      </c>
      <c r="AWN8" s="245">
        <f ca="1">IF(INDIRECT("'User Inputs'!" &amp; AWN9)="",INDIRECT("'Country Data'!"&amp;AWN$3&amp;MATCH('Country Model'!$A$1,'Country Data'!$A$1:$A$60,FALSE)),INDIRECT("'User Inputs'!" &amp; AWN9))</f>
        <v>0</v>
      </c>
      <c r="AWO8" s="245">
        <f ca="1">IF(INDIRECT("'User Inputs'!" &amp; AWO9)="",INDIRECT("'Country Data'!"&amp;AWO$3&amp;MATCH('Country Model'!$A$1,'Country Data'!$A$1:$A$60,FALSE)),INDIRECT("'User Inputs'!" &amp; AWO9))</f>
        <v>0</v>
      </c>
      <c r="AWP8" s="247">
        <f ca="1">IF(INDIRECT("'User Inputs'!" &amp; AWP9)="",INDIRECT("'Country Data'!"&amp;AWP$3&amp;MATCH('Country Model'!$A$1,'Country Data'!$A$1:$A$60,FALSE)),INDIRECT("'User Inputs'!" &amp; AWP9))</f>
        <v>0.76</v>
      </c>
      <c r="AWQ8" s="245">
        <f ca="1">IF(INDIRECT("'User Inputs'!" &amp; AWQ9)="",INDIRECT("'Country Data'!"&amp;AWQ$3&amp;MATCH('Country Model'!$A$1,'Country Data'!$A$1:$A$60,FALSE)),INDIRECT("'User Inputs'!" &amp; AWQ9))</f>
        <v>14124.96</v>
      </c>
      <c r="AWR8" s="245">
        <f ca="1">IF(INDIRECT("'User Inputs'!" &amp; AWR9)="",INDIRECT("'Country Data'!"&amp;AWR$3&amp;MATCH('Country Model'!$A$1,'Country Data'!$A$1:$A$60,FALSE)),INDIRECT("'User Inputs'!" &amp; AWR9))</f>
        <v>14721.147417818662</v>
      </c>
      <c r="AWS8" s="245">
        <f ca="1">IF(INDIRECT("'User Inputs'!" &amp; AWS9)="",INDIRECT("'Country Data'!"&amp;AWS$3&amp;MATCH('Country Model'!$A$1,'Country Data'!$A$1:$A$60,FALSE)),INDIRECT("'User Inputs'!" &amp; AWS9))</f>
        <v>15342.498760856603</v>
      </c>
      <c r="AWT8" s="245">
        <f ca="1">IF(INDIRECT("'User Inputs'!" &amp; AWT9)="",INDIRECT("'Country Data'!"&amp;AWT$3&amp;MATCH('Country Model'!$A$1,'Country Data'!$A$1:$A$60,FALSE)),INDIRECT("'User Inputs'!" &amp; AWT9))</f>
        <v>4514.8450305995539</v>
      </c>
      <c r="AWU8" s="245">
        <f ca="1">IF(INDIRECT("'User Inputs'!" &amp; AWU9)="",INDIRECT("'Country Data'!"&amp;AWU$3&amp;MATCH('Country Model'!$A$1,'Country Data'!$A$1:$A$60,FALSE)),INDIRECT("'User Inputs'!" &amp; AWU9))</f>
        <v>4705.4079632127832</v>
      </c>
      <c r="AWV8" s="245">
        <f ca="1">IF(INDIRECT("'User Inputs'!" &amp; AWV9)="",INDIRECT("'Country Data'!"&amp;AWV$3&amp;MATCH('Country Model'!$A$1,'Country Data'!$A$1:$A$60,FALSE)),INDIRECT("'User Inputs'!" &amp; AWV9))</f>
        <v>4904.0141910089114</v>
      </c>
      <c r="AWW8" s="245">
        <f ca="1">IF(INDIRECT("'User Inputs'!" &amp; AWW9)="",INDIRECT("'Country Data'!"&amp;AWW$3&amp;MATCH('Country Model'!$A$1,'Country Data'!$A$1:$A$60,FALSE)),INDIRECT("'User Inputs'!" &amp; AWW9))</f>
        <v>5111.003206020896</v>
      </c>
      <c r="AWX8" s="245">
        <f ca="1">IF(INDIRECT("'User Inputs'!" &amp; AWX9)="",INDIRECT("'Country Data'!"&amp;AWX$3&amp;MATCH('Country Model'!$A$1,'Country Data'!$A$1:$A$60,FALSE)),INDIRECT("'User Inputs'!" &amp; AWX9))</f>
        <v>5326.728829588008</v>
      </c>
      <c r="AWY8" s="245">
        <f ca="1">IF(INDIRECT("'User Inputs'!" &amp; AWY9)="",INDIRECT("'Country Data'!"&amp;AWY$3&amp;MATCH('Country Model'!$A$1,'Country Data'!$A$1:$A$60,FALSE)),INDIRECT("'User Inputs'!" &amp; AWY9))</f>
        <v>5551.5598171683123</v>
      </c>
      <c r="AWZ8" s="245">
        <f ca="1">IF(INDIRECT("'User Inputs'!" &amp; AWZ9)="",INDIRECT("'Country Data'!"&amp;AWZ$3&amp;MATCH('Country Model'!$A$1,'Country Data'!$A$1:$A$60,FALSE)),INDIRECT("'User Inputs'!" &amp; AWZ9))</f>
        <v>5785.8804886791286</v>
      </c>
      <c r="AXA8" s="245">
        <f ca="1">IF(INDIRECT("'User Inputs'!" &amp; AXA9)="",INDIRECT("'Country Data'!"&amp;AXA$3&amp;MATCH('Country Model'!$A$1,'Country Data'!$A$1:$A$60,FALSE)),INDIRECT("'User Inputs'!" &amp; AXA9))</f>
        <v>6030.0913854429418</v>
      </c>
      <c r="AXB8" s="245">
        <f ca="1">IF(INDIRECT("'User Inputs'!" &amp; AXB9)="",INDIRECT("'Country Data'!"&amp;AXB$3&amp;MATCH('Country Model'!$A$1,'Country Data'!$A$1:$A$60,FALSE)),INDIRECT("'User Inputs'!" &amp; AXB9))</f>
        <v>6284.609954861744</v>
      </c>
      <c r="AXC8" s="245">
        <f ca="1">IF(INDIRECT("'User Inputs'!" &amp; AXC9)="",INDIRECT("'Country Data'!"&amp;AXC$3&amp;MATCH('Country Model'!$A$1,'Country Data'!$A$1:$A$60,FALSE)),INDIRECT("'User Inputs'!" &amp; AXC9))</f>
        <v>6549.8712639901578</v>
      </c>
      <c r="AXD8" s="245">
        <f ca="1">IF(INDIRECT("'User Inputs'!" &amp; AXD9)="",INDIRECT("'Country Data'!"&amp;AXD$3&amp;MATCH('Country Model'!$A$1,'Country Data'!$A$1:$A$60,FALSE)),INDIRECT("'User Inputs'!" &amp; AXD9))</f>
        <v>6826.3287432271227</v>
      </c>
      <c r="AXE8" s="245">
        <f ca="1">IF(INDIRECT("'User Inputs'!" &amp; AXE9)="",INDIRECT("'Country Data'!"&amp;AXE$3&amp;MATCH('Country Model'!$A$1,'Country Data'!$A$1:$A$60,FALSE)),INDIRECT("'User Inputs'!" &amp; AXE9))</f>
        <v>7114.4549613973604</v>
      </c>
      <c r="AXF8" s="245">
        <f ca="1">IF(INDIRECT("'User Inputs'!" &amp; AXF9)="",INDIRECT("'Country Data'!"&amp;AXF$3&amp;MATCH('Country Model'!$A$1,'Country Data'!$A$1:$A$60,FALSE)),INDIRECT("'User Inputs'!" &amp; AXF9))</f>
        <v>7414.7424335475589</v>
      </c>
      <c r="AXG8" s="245">
        <f ca="1">IF(INDIRECT("'User Inputs'!" &amp; AXG9)="",INDIRECT("'Country Data'!"&amp;AXG$3&amp;MATCH('Country Model'!$A$1,'Country Data'!$A$1:$A$60,FALSE)),INDIRECT("'User Inputs'!" &amp; AXG9))</f>
        <v>7727.7044628380627</v>
      </c>
      <c r="AXH8" s="245">
        <f ca="1">IF(INDIRECT("'User Inputs'!" &amp; AXH9)="",INDIRECT("'Country Data'!"&amp;AXH$3&amp;MATCH('Country Model'!$A$1,'Country Data'!$A$1:$A$60,FALSE)),INDIRECT("'User Inputs'!" &amp; AXH9))</f>
        <v>8053.8760179692053</v>
      </c>
      <c r="AXI8" s="245">
        <f ca="1">IF(INDIRECT("'User Inputs'!" &amp; AXI9)="",INDIRECT("'Country Data'!"&amp;AXI$3&amp;MATCH('Country Model'!$A$1,'Country Data'!$A$1:$A$60,FALSE)),INDIRECT("'User Inputs'!" &amp; AXI9))</f>
        <v>8393.8146476421189</v>
      </c>
      <c r="AXJ8" s="245">
        <f ca="1">IF(INDIRECT("'User Inputs'!" &amp; AXJ9)="",INDIRECT("'Country Data'!"&amp;AXJ$3&amp;MATCH('Country Model'!$A$1,'Country Data'!$A$1:$A$60,FALSE)),INDIRECT("'User Inputs'!" &amp; AXJ9))</f>
        <v>8748.1014336171756</v>
      </c>
      <c r="AXK8" s="245">
        <f ca="1">IF(INDIRECT("'User Inputs'!" &amp; AXK9)="",INDIRECT("'Country Data'!"&amp;AXK$3&amp;MATCH('Country Model'!$A$1,'Country Data'!$A$1:$A$60,FALSE)),INDIRECT("'User Inputs'!" &amp; AXK9))</f>
        <v>9117.3419839991911</v>
      </c>
      <c r="AXL8" s="245">
        <f ca="1">IF(INDIRECT("'User Inputs'!" &amp; AXL9)="",INDIRECT("'Country Data'!"&amp;AXL$3&amp;MATCH('Country Model'!$A$1,'Country Data'!$A$1:$A$60,FALSE)),INDIRECT("'User Inputs'!" &amp; AXL9))</f>
        <v>9502.1674684473019</v>
      </c>
      <c r="AXM8" s="245">
        <f ca="1">IF(INDIRECT("'User Inputs'!" &amp; AXM9)="",INDIRECT("'Country Data'!"&amp;AXM$3&amp;MATCH('Country Model'!$A$1,'Country Data'!$A$1:$A$60,FALSE)),INDIRECT("'User Inputs'!" &amp; AXM9))</f>
        <v>9903.2356970790352</v>
      </c>
      <c r="AXN8" s="245">
        <f ca="1">IF(INDIRECT("'User Inputs'!" &amp; AXN9)="",INDIRECT("'Country Data'!"&amp;AXN$3&amp;MATCH('Country Model'!$A$1,'Country Data'!$A$1:$A$60,FALSE)),INDIRECT("'User Inputs'!" &amp; AXN9))</f>
        <v>10321.232244912881</v>
      </c>
      <c r="AXO8" s="245">
        <f ca="1">IF(INDIRECT("'User Inputs'!" &amp; AXO9)="",INDIRECT("'Country Data'!"&amp;AXO$3&amp;MATCH('Country Model'!$A$1,'Country Data'!$A$1:$A$60,FALSE)),INDIRECT("'User Inputs'!" &amp; AXO9))</f>
        <v>10756.871623771392</v>
      </c>
      <c r="AXP8" s="245">
        <f ca="1">IF(INDIRECT("'User Inputs'!" &amp; AXP9)="",INDIRECT("'Country Data'!"&amp;AXP$3&amp;MATCH('Country Model'!$A$1,'Country Data'!$A$1:$A$60,FALSE)),INDIRECT("'User Inputs'!" &amp; AXP9))</f>
        <v>11210.898503648086</v>
      </c>
      <c r="AXQ8" s="245">
        <f ca="1">IF(INDIRECT("'User Inputs'!" &amp; AXQ9)="",INDIRECT("'Country Data'!"&amp;AXQ$3&amp;MATCH('Country Model'!$A$1,'Country Data'!$A$1:$A$60,FALSE)),INDIRECT("'User Inputs'!" &amp; AXQ9))</f>
        <v>15302.04</v>
      </c>
      <c r="AXR8" s="245">
        <f ca="1">IF(INDIRECT("'User Inputs'!" &amp; AXR9)="",INDIRECT("'Country Data'!"&amp;AXR$3&amp;MATCH('Country Model'!$A$1,'Country Data'!$A$1:$A$60,FALSE)),INDIRECT("'User Inputs'!" &amp; AXR9))</f>
        <v>15663.511089293384</v>
      </c>
      <c r="AXS8" s="245">
        <f ca="1">IF(INDIRECT("'User Inputs'!" &amp; AXS9)="",INDIRECT("'Country Data'!"&amp;AXS$3&amp;MATCH('Country Model'!$A$1,'Country Data'!$A$1:$A$60,FALSE)),INDIRECT("'User Inputs'!" &amp; AXS9))</f>
        <v>16033.520997489017</v>
      </c>
      <c r="AXT8" s="245">
        <f ca="1">IF(INDIRECT("'User Inputs'!" &amp; AXT9)="",INDIRECT("'Country Data'!"&amp;AXT$3&amp;MATCH('Country Model'!$A$1,'Country Data'!$A$1:$A$60,FALSE)),INDIRECT("'User Inputs'!" &amp; AXT9))</f>
        <v>4634.0531102351297</v>
      </c>
      <c r="AXU8" s="245">
        <f ca="1">IF(INDIRECT("'User Inputs'!" &amp; AXU9)="",INDIRECT("'Country Data'!"&amp;AXU$3&amp;MATCH('Country Model'!$A$1,'Country Data'!$A$1:$A$60,FALSE)),INDIRECT("'User Inputs'!" &amp; AXU9))</f>
        <v>4743.5206208154241</v>
      </c>
      <c r="AXV8" s="245">
        <f ca="1">IF(INDIRECT("'User Inputs'!" &amp; AXV9)="",INDIRECT("'Country Data'!"&amp;AXV$3&amp;MATCH('Country Model'!$A$1,'Country Data'!$A$1:$A$60,FALSE)),INDIRECT("'User Inputs'!" &amp; AXV9))</f>
        <v>4855.5740180024513</v>
      </c>
      <c r="AXW8" s="245">
        <f ca="1">IF(INDIRECT("'User Inputs'!" &amp; AXW9)="",INDIRECT("'Country Data'!"&amp;AXW$3&amp;MATCH('Country Model'!$A$1,'Country Data'!$A$1:$A$60,FALSE)),INDIRECT("'User Inputs'!" &amp; AXW9))</f>
        <v>4970.2743866743413</v>
      </c>
      <c r="AXX8" s="245">
        <f ca="1">IF(INDIRECT("'User Inputs'!" &amp; AXX9)="",INDIRECT("'Country Data'!"&amp;AXX$3&amp;MATCH('Country Model'!$A$1,'Country Data'!$A$1:$A$60,FALSE)),INDIRECT("'User Inputs'!" &amp; AXX9))</f>
        <v>5087.6842546813632</v>
      </c>
      <c r="AXY8" s="245">
        <f ca="1">IF(INDIRECT("'User Inputs'!" &amp; AXY9)="",INDIRECT("'Country Data'!"&amp;AXY$3&amp;MATCH('Country Model'!$A$1,'Country Data'!$A$1:$A$60,FALSE)),INDIRECT("'User Inputs'!" &amp; AXY9))</f>
        <v>5207.8676269324142</v>
      </c>
      <c r="AXZ8" s="245">
        <f ca="1">IF(INDIRECT("'User Inputs'!" &amp; AXZ9)="",INDIRECT("'Country Data'!"&amp;AXZ$3&amp;MATCH('Country Model'!$A$1,'Country Data'!$A$1:$A$60,FALSE)),INDIRECT("'User Inputs'!" &amp; AXZ9))</f>
        <v>5330.8900202866998</v>
      </c>
      <c r="AYA8" s="245">
        <f ca="1">IF(INDIRECT("'User Inputs'!" &amp; AYA9)="",INDIRECT("'Country Data'!"&amp;AYA$3&amp;MATCH('Country Model'!$A$1,'Country Data'!$A$1:$A$60,FALSE)),INDIRECT("'User Inputs'!" &amp; AYA9))</f>
        <v>5456.8184992696497</v>
      </c>
      <c r="AYB8" s="245">
        <f ca="1">IF(INDIRECT("'User Inputs'!" &amp; AYB9)="",INDIRECT("'Country Data'!"&amp;AYB$3&amp;MATCH('Country Model'!$A$1,'Country Data'!$A$1:$A$60,FALSE)),INDIRECT("'User Inputs'!" &amp; AYB9))</f>
        <v>5585.7217126325286</v>
      </c>
      <c r="AYC8" s="245">
        <f ca="1">IF(INDIRECT("'User Inputs'!" &amp; AYC9)="",INDIRECT("'Country Data'!"&amp;AYC$3&amp;MATCH('Country Model'!$A$1,'Country Data'!$A$1:$A$60,FALSE)),INDIRECT("'User Inputs'!" &amp; AYC9))</f>
        <v>5717.6699307756644</v>
      </c>
      <c r="AYD8" s="245">
        <f ca="1">IF(INDIRECT("'User Inputs'!" &amp; AYD9)="",INDIRECT("'Country Data'!"&amp;AYD$3&amp;MATCH('Country Model'!$A$1,'Country Data'!$A$1:$A$60,FALSE)),INDIRECT("'User Inputs'!" &amp; AYD9))</f>
        <v>5852.7350840557174</v>
      </c>
      <c r="AYE8" s="245">
        <f ca="1">IF(INDIRECT("'User Inputs'!" &amp; AYE9)="",INDIRECT("'Country Data'!"&amp;AYE$3&amp;MATCH('Country Model'!$A$1,'Country Data'!$A$1:$A$60,FALSE)),INDIRECT("'User Inputs'!" &amp; AYE9))</f>
        <v>5990.9908019978502</v>
      </c>
      <c r="AYF8" s="245">
        <f ca="1">IF(INDIRECT("'User Inputs'!" &amp; AYF9)="",INDIRECT("'Country Data'!"&amp;AYF$3&amp;MATCH('Country Model'!$A$1,'Country Data'!$A$1:$A$60,FALSE)),INDIRECT("'User Inputs'!" &amp; AYF9))</f>
        <v>6132.5124534341821</v>
      </c>
      <c r="AYG8" s="245">
        <f ca="1">IF(INDIRECT("'User Inputs'!" &amp; AYG9)="",INDIRECT("'Country Data'!"&amp;AYG$3&amp;MATCH('Country Model'!$A$1,'Country Data'!$A$1:$A$60,FALSE)),INDIRECT("'User Inputs'!" &amp; AYG9))</f>
        <v>6277.3771875904195</v>
      </c>
      <c r="AYH8" s="245">
        <f ca="1">IF(INDIRECT("'User Inputs'!" &amp; AYH9)="",INDIRECT("'Country Data'!"&amp;AYH$3&amp;MATCH('Country Model'!$A$1,'Country Data'!$A$1:$A$60,FALSE)),INDIRECT("'User Inputs'!" &amp; AYH9))</f>
        <v>6425.6639761430406</v>
      </c>
      <c r="AYI8" s="245">
        <f ca="1">IF(INDIRECT("'User Inputs'!" &amp; AYI9)="",INDIRECT("'Country Data'!"&amp;AYI$3&amp;MATCH('Country Model'!$A$1,'Country Data'!$A$1:$A$60,FALSE)),INDIRECT("'User Inputs'!" &amp; AYI9))</f>
        <v>6577.4536562699823</v>
      </c>
      <c r="AYJ8" s="245">
        <f ca="1">IF(INDIRECT("'User Inputs'!" &amp; AYJ9)="",INDIRECT("'Country Data'!"&amp;AYJ$3&amp;MATCH('Country Model'!$A$1,'Country Data'!$A$1:$A$60,FALSE)),INDIRECT("'User Inputs'!" &amp; AYJ9))</f>
        <v>6732.8289747182853</v>
      </c>
      <c r="AYK8" s="245">
        <f ca="1">IF(INDIRECT("'User Inputs'!" &amp; AYK9)="",INDIRECT("'Country Data'!"&amp;AYK$3&amp;MATCH('Country Model'!$A$1,'Country Data'!$A$1:$A$60,FALSE)),INDIRECT("'User Inputs'!" &amp; AYK9))</f>
        <v>6891.8746329127134</v>
      </c>
      <c r="AYL8" s="245">
        <f ca="1">IF(INDIRECT("'User Inputs'!" &amp; AYL9)="",INDIRECT("'Country Data'!"&amp;AYL$3&amp;MATCH('Country Model'!$A$1,'Country Data'!$A$1:$A$60,FALSE)),INDIRECT("'User Inputs'!" &amp; AYL9))</f>
        <v>7054.6773331299655</v>
      </c>
      <c r="AYM8" s="245">
        <f ca="1">IF(INDIRECT("'User Inputs'!" &amp; AYM9)="",INDIRECT("'Country Data'!"&amp;AYM$3&amp;MATCH('Country Model'!$A$1,'Country Data'!$A$1:$A$60,FALSE)),INDIRECT("'User Inputs'!" &amp; AYM9))</f>
        <v>7221.3258257636171</v>
      </c>
      <c r="AYN8" s="245">
        <f ca="1">IF(INDIRECT("'User Inputs'!" &amp; AYN9)="",INDIRECT("'Country Data'!"&amp;AYN$3&amp;MATCH('Country Model'!$A$1,'Country Data'!$A$1:$A$60,FALSE)),INDIRECT("'User Inputs'!" &amp; AYN9))</f>
        <v>7391.9109577055824</v>
      </c>
      <c r="AYO8" s="245">
        <f ca="1">IF(INDIRECT("'User Inputs'!" &amp; AYO9)="",INDIRECT("'Country Data'!"&amp;AYO$3&amp;MATCH('Country Model'!$A$1,'Country Data'!$A$1:$A$60,FALSE)),INDIRECT("'User Inputs'!" &amp; AYO9))</f>
        <v>7566.525721870461</v>
      </c>
      <c r="AYP8" s="245">
        <f ca="1">IF(INDIRECT("'User Inputs'!" &amp; AYP9)="",INDIRECT("'Country Data'!"&amp;AYP$3&amp;MATCH('Country Model'!$A$1,'Country Data'!$A$1:$A$60,FALSE)),INDIRECT("'User Inputs'!" &amp; AYP9))</f>
        <v>7745.2653078897711</v>
      </c>
      <c r="AYQ8" s="249">
        <f ca="1">IF(INDIRECT("'User Inputs'!" &amp; AYQ9)="",INDIRECT("'Country Data'!"&amp;AYQ$3&amp;MATCH('Country Model'!$A$1,'Country Data'!$A$1:$A$60,FALSE)),INDIRECT("'User Inputs'!" &amp; AYQ9))</f>
        <v>0.76</v>
      </c>
      <c r="AYR8" s="245">
        <f ca="1">IF(INDIRECT("'User Inputs'!" &amp; AYR9)="",INDIRECT("'Country Data'!"&amp;AYR$3&amp;MATCH('Country Model'!$A$1,'Country Data'!$A$1:$A$60,FALSE)),INDIRECT("'User Inputs'!" &amp; AYR9))</f>
        <v>536.64</v>
      </c>
      <c r="AYS8" s="245">
        <f ca="1">IF(INDIRECT("'User Inputs'!" &amp; AYS9)="",INDIRECT("'Country Data'!"&amp;AYS$3&amp;MATCH('Country Model'!$A$1,'Country Data'!$A$1:$A$60,FALSE)),INDIRECT("'User Inputs'!" &amp; AYS9))</f>
        <v>559.29054314477401</v>
      </c>
      <c r="AYT8" s="245">
        <f ca="1">IF(INDIRECT("'User Inputs'!" &amp; AYT9)="",INDIRECT("'Country Data'!"&amp;AYT$3&amp;MATCH('Country Model'!$A$1,'Country Data'!$A$1:$A$60,FALSE)),INDIRECT("'User Inputs'!" &amp; AYT9))</f>
        <v>582.89712218838758</v>
      </c>
      <c r="AYU8" s="245">
        <f ca="1">IF(INDIRECT("'User Inputs'!" &amp; AYU9)="",INDIRECT("'Country Data'!"&amp;AYU$3&amp;MATCH('Country Model'!$A$1,'Country Data'!$A$1:$A$60,FALSE)),INDIRECT("'User Inputs'!" &amp; AYU9))</f>
        <v>171.52943705475587</v>
      </c>
      <c r="AYV8" s="245">
        <f ca="1">IF(INDIRECT("'User Inputs'!" &amp; AYV9)="",INDIRECT("'Country Data'!"&amp;AYV$3&amp;MATCH('Country Model'!$A$1,'Country Data'!$A$1:$A$60,FALSE)),INDIRECT("'User Inputs'!" &amp; AYV9))</f>
        <v>178.76936496659164</v>
      </c>
      <c r="AYW8" s="245">
        <f ca="1">IF(INDIRECT("'User Inputs'!" &amp; AYW9)="",INDIRECT("'Country Data'!"&amp;AYW$3&amp;MATCH('Country Model'!$A$1,'Country Data'!$A$1:$A$60,FALSE)),INDIRECT("'User Inputs'!" &amp; AYW9))</f>
        <v>186.31487632269562</v>
      </c>
      <c r="AYX8" s="245">
        <f ca="1">IF(INDIRECT("'User Inputs'!" &amp; AYX9)="",INDIRECT("'Country Data'!"&amp;AYX$3&amp;MATCH('Country Model'!$A$1,'Country Data'!$A$1:$A$60,FALSE)),INDIRECT("'User Inputs'!" &amp; AYX9))</f>
        <v>194.178869213014</v>
      </c>
      <c r="AYY8" s="245">
        <f ca="1">IF(INDIRECT("'User Inputs'!" &amp; AYY9)="",INDIRECT("'Country Data'!"&amp;AYY$3&amp;MATCH('Country Model'!$A$1,'Country Data'!$A$1:$A$60,FALSE)),INDIRECT("'User Inputs'!" &amp; AYY9))</f>
        <v>202.37478613108345</v>
      </c>
      <c r="AYZ8" s="245">
        <f ca="1">IF(INDIRECT("'User Inputs'!" &amp; AYZ9)="",INDIRECT("'Country Data'!"&amp;AYZ$3&amp;MATCH('Country Model'!$A$1,'Country Data'!$A$1:$A$60,FALSE)),INDIRECT("'User Inputs'!" &amp; AYZ9))</f>
        <v>210.91663695226063</v>
      </c>
      <c r="AZA8" s="245">
        <f ca="1">IF(INDIRECT("'User Inputs'!" &amp; AZA9)="",INDIRECT("'Country Data'!"&amp;AZA$3&amp;MATCH('Country Model'!$A$1,'Country Data'!$A$1:$A$60,FALSE)),INDIRECT("'User Inputs'!" &amp; AZA9))</f>
        <v>219.81902288181828</v>
      </c>
      <c r="AZB8" s="245">
        <f ca="1">IF(INDIRECT("'User Inputs'!" &amp; AZB9)="",INDIRECT("'Country Data'!"&amp;AZB$3&amp;MATCH('Country Model'!$A$1,'Country Data'!$A$1:$A$60,FALSE)),INDIRECT("'User Inputs'!" &amp; AZB9))</f>
        <v>229.09716141384476</v>
      </c>
      <c r="AZC8" s="245">
        <f ca="1">IF(INDIRECT("'User Inputs'!" &amp; AZC9)="",INDIRECT("'Country Data'!"&amp;AZC$3&amp;MATCH('Country Model'!$A$1,'Country Data'!$A$1:$A$60,FALSE)),INDIRECT("'User Inputs'!" &amp; AZC9))</f>
        <v>238.76691234361058</v>
      </c>
      <c r="AZD8" s="245">
        <f ca="1">IF(INDIRECT("'User Inputs'!" &amp; AZD9)="",INDIRECT("'Country Data'!"&amp;AZD$3&amp;MATCH('Country Model'!$A$1,'Country Data'!$A$1:$A$60,FALSE)),INDIRECT("'User Inputs'!" &amp; AZD9))</f>
        <v>248.84480487786712</v>
      </c>
      <c r="AZE8" s="245">
        <f ca="1">IF(INDIRECT("'User Inputs'!" &amp; AZE9)="",INDIRECT("'Country Data'!"&amp;AZE$3&amp;MATCH('Country Model'!$A$1,'Country Data'!$A$1:$A$60,FALSE)),INDIRECT("'User Inputs'!" &amp; AZE9))</f>
        <v>259.34806588941865</v>
      </c>
      <c r="AZF8" s="245">
        <f ca="1">IF(INDIRECT("'User Inputs'!" &amp; AZF9)="",INDIRECT("'Country Data'!"&amp;AZF$3&amp;MATCH('Country Model'!$A$1,'Country Data'!$A$1:$A$60,FALSE)),INDIRECT("'User Inputs'!" &amp; AZF9))</f>
        <v>270.29464936426575</v>
      </c>
      <c r="AZG8" s="245">
        <f ca="1">IF(INDIRECT("'User Inputs'!" &amp; AZG9)="",INDIRECT("'Country Data'!"&amp;AZG$3&amp;MATCH('Country Model'!$A$1,'Country Data'!$A$1:$A$60,FALSE)),INDIRECT("'User Inputs'!" &amp; AZG9))</f>
        <v>281.7032670916563</v>
      </c>
      <c r="AZH8" s="245">
        <f ca="1">IF(INDIRECT("'User Inputs'!" &amp; AZH9)="",INDIRECT("'Country Data'!"&amp;AZH$3&amp;MATCH('Country Model'!$A$1,'Country Data'!$A$1:$A$60,FALSE)),INDIRECT("'User Inputs'!" &amp; AZH9))</f>
        <v>293.59342064950397</v>
      </c>
      <c r="AZI8" s="245">
        <f ca="1">IF(INDIRECT("'User Inputs'!" &amp; AZI9)="",INDIRECT("'Country Data'!"&amp;AZI$3&amp;MATCH('Country Model'!$A$1,'Country Data'!$A$1:$A$60,FALSE)),INDIRECT("'User Inputs'!" &amp; AZI9))</f>
        <v>305.98543473985018</v>
      </c>
      <c r="AZJ8" s="245">
        <f ca="1">IF(INDIRECT("'User Inputs'!" &amp; AZJ9)="",INDIRECT("'Country Data'!"&amp;AZJ$3&amp;MATCH('Country Model'!$A$1,'Country Data'!$A$1:$A$60,FALSE)),INDIRECT("'User Inputs'!" &amp; AZJ9))</f>
        <v>318.90049193135172</v>
      </c>
      <c r="AZK8" s="245">
        <f ca="1">IF(INDIRECT("'User Inputs'!" &amp; AZK9)="",INDIRECT("'Country Data'!"&amp;AZK$3&amp;MATCH('Country Model'!$A$1,'Country Data'!$A$1:$A$60,FALSE)),INDIRECT("'User Inputs'!" &amp; AZK9))</f>
        <v>332.3606688681823</v>
      </c>
      <c r="AZL8" s="245">
        <f ca="1">IF(INDIRECT("'User Inputs'!" &amp; AZL9)="",INDIRECT("'Country Data'!"&amp;AZL$3&amp;MATCH('Country Model'!$A$1,'Country Data'!$A$1:$A$60,FALSE)),INDIRECT("'User Inputs'!" &amp; AZL9))</f>
        <v>346.38897400724142</v>
      </c>
      <c r="AZM8" s="245">
        <f ca="1">IF(INDIRECT("'User Inputs'!" &amp; AZM9)="",INDIRECT("'Country Data'!"&amp;AZM$3&amp;MATCH('Country Model'!$A$1,'Country Data'!$A$1:$A$60,FALSE)),INDIRECT("'User Inputs'!" &amp; AZM9))</f>
        <v>361.00938694817955</v>
      </c>
      <c r="AZN8" s="245">
        <f ca="1">IF(INDIRECT("'User Inputs'!" &amp; AZN9)="",INDIRECT("'Country Data'!"&amp;AZN$3&amp;MATCH('Country Model'!$A$1,'Country Data'!$A$1:$A$60,FALSE)),INDIRECT("'User Inputs'!" &amp; AZN9))</f>
        <v>376.24689942346686</v>
      </c>
      <c r="AZO8" s="245">
        <f ca="1">IF(INDIRECT("'User Inputs'!" &amp; AZO9)="",INDIRECT("'Country Data'!"&amp;AZO$3&amp;MATCH('Country Model'!$A$1,'Country Data'!$A$1:$A$60,FALSE)),INDIRECT("'User Inputs'!" &amp; AZO9))</f>
        <v>392.12755801857475</v>
      </c>
      <c r="AZP8" s="245">
        <f ca="1">IF(INDIRECT("'User Inputs'!" &amp; AZP9)="",INDIRECT("'Country Data'!"&amp;AZP$3&amp;MATCH('Country Model'!$A$1,'Country Data'!$A$1:$A$60,FALSE)),INDIRECT("'User Inputs'!" &amp; AZP9))</f>
        <v>408.67850869529394</v>
      </c>
      <c r="AZQ8" s="245">
        <f ca="1">IF(INDIRECT("'User Inputs'!" &amp; AZQ9)="",INDIRECT("'Country Data'!"&amp;AZQ$3&amp;MATCH('Country Model'!$A$1,'Country Data'!$A$1:$A$60,FALSE)),INDIRECT("'User Inputs'!" &amp; AZQ9))</f>
        <v>425.92804319429638</v>
      </c>
      <c r="AZR8" s="245">
        <f ca="1">IF(INDIRECT("'User Inputs'!" &amp; AZR9)="",INDIRECT("'Country Data'!"&amp;AZR$3&amp;MATCH('Country Model'!$A$1,'Country Data'!$A$1:$A$60,FALSE)),INDIRECT("'User Inputs'!" &amp; AZR9))</f>
        <v>581.36</v>
      </c>
      <c r="AZS8" s="245">
        <f ca="1">IF(INDIRECT("'User Inputs'!" &amp; AZS9)="",INDIRECT("'Country Data'!"&amp;AZS$3&amp;MATCH('Country Model'!$A$1,'Country Data'!$A$1:$A$60,FALSE)),INDIRECT("'User Inputs'!" &amp; AZS9))</f>
        <v>595.0931252873213</v>
      </c>
      <c r="AZT8" s="245">
        <f ca="1">IF(INDIRECT("'User Inputs'!" &amp; AZT9)="",INDIRECT("'Country Data'!"&amp;AZT$3&amp;MATCH('Country Model'!$A$1,'Country Data'!$A$1:$A$60,FALSE)),INDIRECT("'User Inputs'!" &amp; AZT9))</f>
        <v>609.15066011461306</v>
      </c>
      <c r="AZU8" s="245">
        <f ca="1">IF(INDIRECT("'User Inputs'!" &amp; AZU9)="",INDIRECT("'Country Data'!"&amp;AZU$3&amp;MATCH('Country Model'!$A$1,'Country Data'!$A$1:$A$60,FALSE)),INDIRECT("'User Inputs'!" &amp; AZU9))</f>
        <v>176.05842856026351</v>
      </c>
      <c r="AZV8" s="245">
        <f ca="1">IF(INDIRECT("'User Inputs'!" &amp; AZV9)="",INDIRECT("'Country Data'!"&amp;AZV$3&amp;MATCH('Country Model'!$A$1,'Country Data'!$A$1:$A$60,FALSE)),INDIRECT("'User Inputs'!" &amp; AZV9))</f>
        <v>180.21735324945266</v>
      </c>
      <c r="AZW8" s="245">
        <f ca="1">IF(INDIRECT("'User Inputs'!" &amp; AZW9)="",INDIRECT("'Country Data'!"&amp;AZW$3&amp;MATCH('Country Model'!$A$1,'Country Data'!$A$1:$A$60,FALSE)),INDIRECT("'User Inputs'!" &amp; AZW9))</f>
        <v>184.47452177003228</v>
      </c>
      <c r="AZX8" s="245">
        <f ca="1">IF(INDIRECT("'User Inputs'!" &amp; AZX9)="",INDIRECT("'Country Data'!"&amp;AZX$3&amp;MATCH('Country Model'!$A$1,'Country Data'!$A$1:$A$60,FALSE)),INDIRECT("'User Inputs'!" &amp; AZX9))</f>
        <v>188.8322548782381</v>
      </c>
      <c r="AZY8" s="245">
        <f ca="1">IF(INDIRECT("'User Inputs'!" &amp; AZY9)="",INDIRECT("'Country Data'!"&amp;AZY$3&amp;MATCH('Country Model'!$A$1,'Country Data'!$A$1:$A$60,FALSE)),INDIRECT("'User Inputs'!" &amp; AZY9))</f>
        <v>193.29292815216513</v>
      </c>
      <c r="AZZ8" s="245">
        <f ca="1">IF(INDIRECT("'User Inputs'!" &amp; AZZ9)="",INDIRECT("'Country Data'!"&amp;AZZ$3&amp;MATCH('Country Model'!$A$1,'Country Data'!$A$1:$A$60,FALSE)),INDIRECT("'User Inputs'!" &amp; AZZ9))</f>
        <v>197.85897328679235</v>
      </c>
      <c r="BAA8" s="245">
        <f ca="1">IF(INDIRECT("'User Inputs'!" &amp; BAA9)="",INDIRECT("'Country Data'!"&amp;BAA$3&amp;MATCH('Country Model'!$A$1,'Country Data'!$A$1:$A$60,FALSE)),INDIRECT("'User Inputs'!" &amp; BAA9))</f>
        <v>202.53287941959866</v>
      </c>
      <c r="BAB8" s="245">
        <f ca="1">IF(INDIRECT("'User Inputs'!" &amp; BAB9)="",INDIRECT("'Country Data'!"&amp;BAB$3&amp;MATCH('Country Model'!$A$1,'Country Data'!$A$1:$A$60,FALSE)),INDIRECT("'User Inputs'!" &amp; BAB9))</f>
        <v>207.3171944874934</v>
      </c>
      <c r="BAC8" s="245">
        <f ca="1">IF(INDIRECT("'User Inputs'!" &amp; BAC9)="",INDIRECT("'Country Data'!"&amp;BAC$3&amp;MATCH('Country Model'!$A$1,'Country Data'!$A$1:$A$60,FALSE)),INDIRECT("'User Inputs'!" &amp; BAC9))</f>
        <v>212.21452661580065</v>
      </c>
      <c r="BAD8" s="245">
        <f ca="1">IF(INDIRECT("'User Inputs'!" &amp; BAD9)="",INDIRECT("'Country Data'!"&amp;BAD$3&amp;MATCH('Country Model'!$A$1,'Country Data'!$A$1:$A$60,FALSE)),INDIRECT("'User Inputs'!" &amp; BAD9))</f>
        <v>217.22754554005476</v>
      </c>
      <c r="BAE8" s="245">
        <f ca="1">IF(INDIRECT("'User Inputs'!" &amp; BAE9)="",INDIRECT("'Country Data'!"&amp;BAE$3&amp;MATCH('Country Model'!$A$1,'Country Data'!$A$1:$A$60,FALSE)),INDIRECT("'User Inputs'!" &amp; BAE9))</f>
        <v>222.35898406138213</v>
      </c>
      <c r="BAF8" s="245">
        <f ca="1">IF(INDIRECT("'User Inputs'!" &amp; BAF9)="",INDIRECT("'Country Data'!"&amp;BAF$3&amp;MATCH('Country Model'!$A$1,'Country Data'!$A$1:$A$60,FALSE)),INDIRECT("'User Inputs'!" &amp; BAF9))</f>
        <v>227.61163953626246</v>
      </c>
      <c r="BAG8" s="245">
        <f ca="1">IF(INDIRECT("'User Inputs'!" &amp; BAG9)="",INDIRECT("'Country Data'!"&amp;BAG$3&amp;MATCH('Country Model'!$A$1,'Country Data'!$A$1:$A$60,FALSE)),INDIRECT("'User Inputs'!" &amp; BAG9))</f>
        <v>232.98837540148213</v>
      </c>
      <c r="BAH8" s="245">
        <f ca="1">IF(INDIRECT("'User Inputs'!" &amp; BAH9)="",INDIRECT("'Country Data'!"&amp;BAH$3&amp;MATCH('Country Model'!$A$1,'Country Data'!$A$1:$A$60,FALSE)),INDIRECT("'User Inputs'!" &amp; BAH9))</f>
        <v>238.49212273511017</v>
      </c>
      <c r="BAI8" s="245">
        <f ca="1">IF(INDIRECT("'User Inputs'!" &amp; BAI9)="",INDIRECT("'Country Data'!"&amp;BAI$3&amp;MATCH('Country Model'!$A$1,'Country Data'!$A$1:$A$60,FALSE)),INDIRECT("'User Inputs'!" &amp; BAI9))</f>
        <v>244.12588185434862</v>
      </c>
      <c r="BAJ8" s="245">
        <f ca="1">IF(INDIRECT("'User Inputs'!" &amp; BAJ9)="",INDIRECT("'Country Data'!"&amp;BAJ$3&amp;MATCH('Country Model'!$A$1,'Country Data'!$A$1:$A$60,FALSE)),INDIRECT("'User Inputs'!" &amp; BAJ9))</f>
        <v>249.89272395112786</v>
      </c>
      <c r="BAK8" s="245">
        <f ca="1">IF(INDIRECT("'User Inputs'!" &amp; BAK9)="",INDIRECT("'Country Data'!"&amp;BAK$3&amp;MATCH('Country Model'!$A$1,'Country Data'!$A$1:$A$60,FALSE)),INDIRECT("'User Inputs'!" &amp; BAK9))</f>
        <v>255.79579276633845</v>
      </c>
      <c r="BAL8" s="245">
        <f ca="1">IF(INDIRECT("'User Inputs'!" &amp; BAL9)="",INDIRECT("'Country Data'!"&amp;BAL$3&amp;MATCH('Country Model'!$A$1,'Country Data'!$A$1:$A$60,FALSE)),INDIRECT("'User Inputs'!" &amp; BAL9))</f>
        <v>261.83830630361274</v>
      </c>
      <c r="BAM8" s="245">
        <f ca="1">IF(INDIRECT("'User Inputs'!" &amp; BAM9)="",INDIRECT("'Country Data'!"&amp;BAM$3&amp;MATCH('Country Model'!$A$1,'Country Data'!$A$1:$A$60,FALSE)),INDIRECT("'User Inputs'!" &amp; BAM9))</f>
        <v>268.02355858358993</v>
      </c>
      <c r="BAN8" s="245">
        <f ca="1">IF(INDIRECT("'User Inputs'!" &amp; BAN9)="",INDIRECT("'Country Data'!"&amp;BAN$3&amp;MATCH('Country Model'!$A$1,'Country Data'!$A$1:$A$60,FALSE)),INDIRECT("'User Inputs'!" &amp; BAN9))</f>
        <v>274.35492143962085</v>
      </c>
      <c r="BAO8" s="245">
        <f ca="1">IF(INDIRECT("'User Inputs'!" &amp; BAO9)="",INDIRECT("'Country Data'!"&amp;BAO$3&amp;MATCH('Country Model'!$A$1,'Country Data'!$A$1:$A$60,FALSE)),INDIRECT("'User Inputs'!" &amp; BAO9))</f>
        <v>280.83584635589216</v>
      </c>
      <c r="BAP8" s="245">
        <f ca="1">IF(INDIRECT("'User Inputs'!" &amp; BAP9)="",INDIRECT("'Country Data'!"&amp;BAP$3&amp;MATCH('Country Model'!$A$1,'Country Data'!$A$1:$A$60,FALSE)),INDIRECT("'User Inputs'!" &amp; BAP9))</f>
        <v>287.46986634897115</v>
      </c>
      <c r="BAQ8" s="245">
        <f ca="1">IF(INDIRECT("'User Inputs'!" &amp; BAQ9)="",INDIRECT("'Country Data'!"&amp;BAQ$3&amp;MATCH('Country Model'!$A$1,'Country Data'!$A$1:$A$60,FALSE)),INDIRECT("'User Inputs'!" &amp; BAQ9))</f>
        <v>294.26059789379696</v>
      </c>
      <c r="BAR8" s="247">
        <f ca="1">IF(INDIRECT("'User Inputs'!" &amp; BAR9)="",INDIRECT("'Country Data'!"&amp;BAR$3&amp;MATCH('Country Model'!$A$1,'Country Data'!$A$1:$A$60,FALSE)),INDIRECT("'User Inputs'!" &amp; BAR9))</f>
        <v>0.76</v>
      </c>
      <c r="BAS8" s="245">
        <f ca="1">IF(INDIRECT("'User Inputs'!" &amp; BAS9)="",INDIRECT("'Country Data'!"&amp;BAS$3&amp;MATCH('Country Model'!$A$1,'Country Data'!$A$1:$A$60,FALSE)),INDIRECT("'User Inputs'!" &amp; BAS9))</f>
        <v>14124.96</v>
      </c>
      <c r="BAT8" s="245">
        <f ca="1">IF(INDIRECT("'User Inputs'!" &amp; BAT9)="",INDIRECT("'Country Data'!"&amp;BAT$3&amp;MATCH('Country Model'!$A$1,'Country Data'!$A$1:$A$60,FALSE)),INDIRECT("'User Inputs'!" &amp; BAT9))</f>
        <v>14721.147417818662</v>
      </c>
      <c r="BAU8" s="245">
        <f ca="1">IF(INDIRECT("'User Inputs'!" &amp; BAU9)="",INDIRECT("'Country Data'!"&amp;BAU$3&amp;MATCH('Country Model'!$A$1,'Country Data'!$A$1:$A$60,FALSE)),INDIRECT("'User Inputs'!" &amp; BAU9))</f>
        <v>15342.498760856603</v>
      </c>
      <c r="BAV8" s="245">
        <f ca="1">IF(INDIRECT("'User Inputs'!" &amp; BAV9)="",INDIRECT("'Country Data'!"&amp;BAV$3&amp;MATCH('Country Model'!$A$1,'Country Data'!$A$1:$A$60,FALSE)),INDIRECT("'User Inputs'!" &amp; BAV9))</f>
        <v>3869.8671690853316</v>
      </c>
      <c r="BAW8" s="245">
        <f ca="1">IF(INDIRECT("'User Inputs'!" &amp; BAW9)="",INDIRECT("'Country Data'!"&amp;BAW$3&amp;MATCH('Country Model'!$A$1,'Country Data'!$A$1:$A$60,FALSE)),INDIRECT("'User Inputs'!" &amp; BAW9))</f>
        <v>3361.0056880091311</v>
      </c>
      <c r="BAX8" s="245">
        <f ca="1">IF(INDIRECT("'User Inputs'!" &amp; BAX9)="",INDIRECT("'Country Data'!"&amp;BAX$3&amp;MATCH('Country Model'!$A$1,'Country Data'!$A$1:$A$60,FALSE)),INDIRECT("'User Inputs'!" &amp; BAX9))</f>
        <v>2802.2938234336634</v>
      </c>
      <c r="BAY8" s="245">
        <f ca="1">IF(INDIRECT("'User Inputs'!" &amp; BAY9)="",INDIRECT("'Country Data'!"&amp;BAY$3&amp;MATCH('Country Model'!$A$1,'Country Data'!$A$1:$A$60,FALSE)),INDIRECT("'User Inputs'!" &amp; BAY9))</f>
        <v>2190.4299454375268</v>
      </c>
      <c r="BAZ8" s="245">
        <f ca="1">IF(INDIRECT("'User Inputs'!" &amp; BAZ9)="",INDIRECT("'Country Data'!"&amp;BAZ$3&amp;MATCH('Country Model'!$A$1,'Country Data'!$A$1:$A$60,FALSE)),INDIRECT("'User Inputs'!" &amp; BAZ9))</f>
        <v>1521.9225227394309</v>
      </c>
      <c r="BBA8" s="245">
        <f ca="1">IF(INDIRECT("'User Inputs'!" &amp; BBA9)="",INDIRECT("'Country Data'!"&amp;BBA$3&amp;MATCH('Country Model'!$A$1,'Country Data'!$A$1:$A$60,FALSE)),INDIRECT("'User Inputs'!" &amp; BBA9))</f>
        <v>793.07997388118747</v>
      </c>
      <c r="BBB8" s="245">
        <f ca="1">IF(INDIRECT("'User Inputs'!" &amp; BBB9)="",INDIRECT("'Country Data'!"&amp;BBB$3&amp;MATCH('Country Model'!$A$1,'Country Data'!$A$1:$A$60,FALSE)),INDIRECT("'User Inputs'!" &amp; BBB9))</f>
        <v>0</v>
      </c>
      <c r="BBC8" s="245">
        <f ca="1">IF(INDIRECT("'User Inputs'!" &amp; BBC9)="",INDIRECT("'Country Data'!"&amp;BBC$3&amp;MATCH('Country Model'!$A$1,'Country Data'!$A$1:$A$60,FALSE)),INDIRECT("'User Inputs'!" &amp; BBC9))</f>
        <v>0</v>
      </c>
      <c r="BBD8" s="245">
        <f ca="1">IF(INDIRECT("'User Inputs'!" &amp; BBD9)="",INDIRECT("'Country Data'!"&amp;BBD$3&amp;MATCH('Country Model'!$A$1,'Country Data'!$A$1:$A$60,FALSE)),INDIRECT("'User Inputs'!" &amp; BBD9))</f>
        <v>0</v>
      </c>
      <c r="BBE8" s="245">
        <f ca="1">IF(INDIRECT("'User Inputs'!" &amp; BBE9)="",INDIRECT("'Country Data'!"&amp;BBE$3&amp;MATCH('Country Model'!$A$1,'Country Data'!$A$1:$A$60,FALSE)),INDIRECT("'User Inputs'!" &amp; BBE9))</f>
        <v>0</v>
      </c>
      <c r="BBF8" s="245">
        <f ca="1">IF(INDIRECT("'User Inputs'!" &amp; BBF9)="",INDIRECT("'Country Data'!"&amp;BBF$3&amp;MATCH('Country Model'!$A$1,'Country Data'!$A$1:$A$60,FALSE)),INDIRECT("'User Inputs'!" &amp; BBF9))</f>
        <v>0</v>
      </c>
      <c r="BBG8" s="245">
        <f ca="1">IF(INDIRECT("'User Inputs'!" &amp; BBG9)="",INDIRECT("'Country Data'!"&amp;BBG$3&amp;MATCH('Country Model'!$A$1,'Country Data'!$A$1:$A$60,FALSE)),INDIRECT("'User Inputs'!" &amp; BBG9))</f>
        <v>0</v>
      </c>
      <c r="BBH8" s="245">
        <f ca="1">IF(INDIRECT("'User Inputs'!" &amp; BBH9)="",INDIRECT("'Country Data'!"&amp;BBH$3&amp;MATCH('Country Model'!$A$1,'Country Data'!$A$1:$A$60,FALSE)),INDIRECT("'User Inputs'!" &amp; BBH9))</f>
        <v>0</v>
      </c>
      <c r="BBI8" s="245">
        <f ca="1">IF(INDIRECT("'User Inputs'!" &amp; BBI9)="",INDIRECT("'Country Data'!"&amp;BBI$3&amp;MATCH('Country Model'!$A$1,'Country Data'!$A$1:$A$60,FALSE)),INDIRECT("'User Inputs'!" &amp; BBI9))</f>
        <v>0</v>
      </c>
      <c r="BBJ8" s="245">
        <f ca="1">IF(INDIRECT("'User Inputs'!" &amp; BBJ9)="",INDIRECT("'Country Data'!"&amp;BBJ$3&amp;MATCH('Country Model'!$A$1,'Country Data'!$A$1:$A$60,FALSE)),INDIRECT("'User Inputs'!" &amp; BBJ9))</f>
        <v>0</v>
      </c>
      <c r="BBK8" s="245">
        <f ca="1">IF(INDIRECT("'User Inputs'!" &amp; BBK9)="",INDIRECT("'Country Data'!"&amp;BBK$3&amp;MATCH('Country Model'!$A$1,'Country Data'!$A$1:$A$60,FALSE)),INDIRECT("'User Inputs'!" &amp; BBK9))</f>
        <v>0</v>
      </c>
      <c r="BBL8" s="245">
        <f ca="1">IF(INDIRECT("'User Inputs'!" &amp; BBL9)="",INDIRECT("'Country Data'!"&amp;BBL$3&amp;MATCH('Country Model'!$A$1,'Country Data'!$A$1:$A$60,FALSE)),INDIRECT("'User Inputs'!" &amp; BBL9))</f>
        <v>0</v>
      </c>
      <c r="BBM8" s="245">
        <f ca="1">IF(INDIRECT("'User Inputs'!" &amp; BBM9)="",INDIRECT("'Country Data'!"&amp;BBM$3&amp;MATCH('Country Model'!$A$1,'Country Data'!$A$1:$A$60,FALSE)),INDIRECT("'User Inputs'!" &amp; BBM9))</f>
        <v>0</v>
      </c>
      <c r="BBN8" s="245">
        <f ca="1">IF(INDIRECT("'User Inputs'!" &amp; BBN9)="",INDIRECT("'Country Data'!"&amp;BBN$3&amp;MATCH('Country Model'!$A$1,'Country Data'!$A$1:$A$60,FALSE)),INDIRECT("'User Inputs'!" &amp; BBN9))</f>
        <v>0</v>
      </c>
      <c r="BBO8" s="245">
        <f ca="1">IF(INDIRECT("'User Inputs'!" &amp; BBO9)="",INDIRECT("'Country Data'!"&amp;BBO$3&amp;MATCH('Country Model'!$A$1,'Country Data'!$A$1:$A$60,FALSE)),INDIRECT("'User Inputs'!" &amp; BBO9))</f>
        <v>0</v>
      </c>
      <c r="BBP8" s="245">
        <f ca="1">IF(INDIRECT("'User Inputs'!" &amp; BBP9)="",INDIRECT("'Country Data'!"&amp;BBP$3&amp;MATCH('Country Model'!$A$1,'Country Data'!$A$1:$A$60,FALSE)),INDIRECT("'User Inputs'!" &amp; BBP9))</f>
        <v>0</v>
      </c>
      <c r="BBQ8" s="245">
        <f ca="1">IF(INDIRECT("'User Inputs'!" &amp; BBQ9)="",INDIRECT("'Country Data'!"&amp;BBQ$3&amp;MATCH('Country Model'!$A$1,'Country Data'!$A$1:$A$60,FALSE)),INDIRECT("'User Inputs'!" &amp; BBQ9))</f>
        <v>0</v>
      </c>
      <c r="BBR8" s="245">
        <f ca="1">IF(INDIRECT("'User Inputs'!" &amp; BBR9)="",INDIRECT("'Country Data'!"&amp;BBR$3&amp;MATCH('Country Model'!$A$1,'Country Data'!$A$1:$A$60,FALSE)),INDIRECT("'User Inputs'!" &amp; BBR9))</f>
        <v>0</v>
      </c>
      <c r="BBS8" s="245">
        <f ca="1">IF(INDIRECT("'User Inputs'!" &amp; BBS9)="",INDIRECT("'Country Data'!"&amp;BBS$3&amp;MATCH('Country Model'!$A$1,'Country Data'!$A$1:$A$60,FALSE)),INDIRECT("'User Inputs'!" &amp; BBS9))</f>
        <v>15302.04</v>
      </c>
      <c r="BBT8" s="245">
        <f ca="1">IF(INDIRECT("'User Inputs'!" &amp; BBT9)="",INDIRECT("'Country Data'!"&amp;BBT$3&amp;MATCH('Country Model'!$A$1,'Country Data'!$A$1:$A$60,FALSE)),INDIRECT("'User Inputs'!" &amp; BBT9))</f>
        <v>15663.511089293384</v>
      </c>
      <c r="BBU8" s="245">
        <f ca="1">IF(INDIRECT("'User Inputs'!" &amp; BBU9)="",INDIRECT("'Country Data'!"&amp;BBU$3&amp;MATCH('Country Model'!$A$1,'Country Data'!$A$1:$A$60,FALSE)),INDIRECT("'User Inputs'!" &amp; BBU9))</f>
        <v>16033.520997489017</v>
      </c>
      <c r="BBV8" s="245">
        <f ca="1">IF(INDIRECT("'User Inputs'!" &amp; BBV9)="",INDIRECT("'Country Data'!"&amp;BBV$3&amp;MATCH('Country Model'!$A$1,'Country Data'!$A$1:$A$60,FALSE)),INDIRECT("'User Inputs'!" &amp; BBV9))</f>
        <v>3972.0455230586822</v>
      </c>
      <c r="BBW8" s="245">
        <f ca="1">IF(INDIRECT("'User Inputs'!" &amp; BBW9)="",INDIRECT("'Country Data'!"&amp;BBW$3&amp;MATCH('Country Model'!$A$1,'Country Data'!$A$1:$A$60,FALSE)),INDIRECT("'User Inputs'!" &amp; BBW9))</f>
        <v>3388.22901486816</v>
      </c>
      <c r="BBX8" s="245">
        <f ca="1">IF(INDIRECT("'User Inputs'!" &amp; BBX9)="",INDIRECT("'Country Data'!"&amp;BBX$3&amp;MATCH('Country Model'!$A$1,'Country Data'!$A$1:$A$60,FALSE)),INDIRECT("'User Inputs'!" &amp; BBX9))</f>
        <v>2774.6137245728291</v>
      </c>
      <c r="BBY8" s="245">
        <f ca="1">IF(INDIRECT("'User Inputs'!" &amp; BBY9)="",INDIRECT("'Country Data'!"&amp;BBY$3&amp;MATCH('Country Model'!$A$1,'Country Data'!$A$1:$A$60,FALSE)),INDIRECT("'User Inputs'!" &amp; BBY9))</f>
        <v>2130.1175942890031</v>
      </c>
      <c r="BBZ8" s="245">
        <f ca="1">IF(INDIRECT("'User Inputs'!" &amp; BBZ9)="",INDIRECT("'Country Data'!"&amp;BBZ$3&amp;MATCH('Country Model'!$A$1,'Country Data'!$A$1:$A$60,FALSE)),INDIRECT("'User Inputs'!" &amp; BBZ9))</f>
        <v>1453.6240727661036</v>
      </c>
      <c r="BCA8" s="245">
        <f ca="1">IF(INDIRECT("'User Inputs'!" &amp; BCA9)="",INDIRECT("'Country Data'!"&amp;BCA$3&amp;MATCH('Country Model'!$A$1,'Country Data'!$A$1:$A$60,FALSE)),INDIRECT("'User Inputs'!" &amp; BCA9))</f>
        <v>743.98108956177339</v>
      </c>
      <c r="BCB8" s="245">
        <f ca="1">IF(INDIRECT("'User Inputs'!" &amp; BCB9)="",INDIRECT("'Country Data'!"&amp;BCB$3&amp;MATCH('Country Model'!$A$1,'Country Data'!$A$1:$A$60,FALSE)),INDIRECT("'User Inputs'!" &amp; BCB9))</f>
        <v>0</v>
      </c>
      <c r="BCC8" s="245">
        <f ca="1">IF(INDIRECT("'User Inputs'!" &amp; BCC9)="",INDIRECT("'Country Data'!"&amp;BCC$3&amp;MATCH('Country Model'!$A$1,'Country Data'!$A$1:$A$60,FALSE)),INDIRECT("'User Inputs'!" &amp; BCC9))</f>
        <v>0</v>
      </c>
      <c r="BCD8" s="245">
        <f ca="1">IF(INDIRECT("'User Inputs'!" &amp; BCD9)="",INDIRECT("'Country Data'!"&amp;BCD$3&amp;MATCH('Country Model'!$A$1,'Country Data'!$A$1:$A$60,FALSE)),INDIRECT("'User Inputs'!" &amp; BCD9))</f>
        <v>0</v>
      </c>
      <c r="BCE8" s="245">
        <f ca="1">IF(INDIRECT("'User Inputs'!" &amp; BCE9)="",INDIRECT("'Country Data'!"&amp;BCE$3&amp;MATCH('Country Model'!$A$1,'Country Data'!$A$1:$A$60,FALSE)),INDIRECT("'User Inputs'!" &amp; BCE9))</f>
        <v>0</v>
      </c>
      <c r="BCF8" s="245">
        <f ca="1">IF(INDIRECT("'User Inputs'!" &amp; BCF9)="",INDIRECT("'Country Data'!"&amp;BCF$3&amp;MATCH('Country Model'!$A$1,'Country Data'!$A$1:$A$60,FALSE)),INDIRECT("'User Inputs'!" &amp; BCF9))</f>
        <v>0</v>
      </c>
      <c r="BCG8" s="245">
        <f ca="1">IF(INDIRECT("'User Inputs'!" &amp; BCG9)="",INDIRECT("'Country Data'!"&amp;BCG$3&amp;MATCH('Country Model'!$A$1,'Country Data'!$A$1:$A$60,FALSE)),INDIRECT("'User Inputs'!" &amp; BCG9))</f>
        <v>0</v>
      </c>
      <c r="BCH8" s="245">
        <f ca="1">IF(INDIRECT("'User Inputs'!" &amp; BCH9)="",INDIRECT("'Country Data'!"&amp;BCH$3&amp;MATCH('Country Model'!$A$1,'Country Data'!$A$1:$A$60,FALSE)),INDIRECT("'User Inputs'!" &amp; BCH9))</f>
        <v>0</v>
      </c>
      <c r="BCI8" s="245">
        <f ca="1">IF(INDIRECT("'User Inputs'!" &amp; BCI9)="",INDIRECT("'Country Data'!"&amp;BCI$3&amp;MATCH('Country Model'!$A$1,'Country Data'!$A$1:$A$60,FALSE)),INDIRECT("'User Inputs'!" &amp; BCI9))</f>
        <v>0</v>
      </c>
      <c r="BCJ8" s="245">
        <f ca="1">IF(INDIRECT("'User Inputs'!" &amp; BCJ9)="",INDIRECT("'Country Data'!"&amp;BCJ$3&amp;MATCH('Country Model'!$A$1,'Country Data'!$A$1:$A$60,FALSE)),INDIRECT("'User Inputs'!" &amp; BCJ9))</f>
        <v>0</v>
      </c>
      <c r="BCK8" s="245">
        <f ca="1">IF(INDIRECT("'User Inputs'!" &amp; BCK9)="",INDIRECT("'Country Data'!"&amp;BCK$3&amp;MATCH('Country Model'!$A$1,'Country Data'!$A$1:$A$60,FALSE)),INDIRECT("'User Inputs'!" &amp; BCK9))</f>
        <v>0</v>
      </c>
      <c r="BCL8" s="245">
        <f ca="1">IF(INDIRECT("'User Inputs'!" &amp; BCL9)="",INDIRECT("'Country Data'!"&amp;BCL$3&amp;MATCH('Country Model'!$A$1,'Country Data'!$A$1:$A$60,FALSE)),INDIRECT("'User Inputs'!" &amp; BCL9))</f>
        <v>0</v>
      </c>
      <c r="BCM8" s="245">
        <f ca="1">IF(INDIRECT("'User Inputs'!" &amp; BCM9)="",INDIRECT("'Country Data'!"&amp;BCM$3&amp;MATCH('Country Model'!$A$1,'Country Data'!$A$1:$A$60,FALSE)),INDIRECT("'User Inputs'!" &amp; BCM9))</f>
        <v>0</v>
      </c>
      <c r="BCN8" s="245">
        <f ca="1">IF(INDIRECT("'User Inputs'!" &amp; BCN9)="",INDIRECT("'Country Data'!"&amp;BCN$3&amp;MATCH('Country Model'!$A$1,'Country Data'!$A$1:$A$60,FALSE)),INDIRECT("'User Inputs'!" &amp; BCN9))</f>
        <v>0</v>
      </c>
      <c r="BCO8" s="245">
        <f ca="1">IF(INDIRECT("'User Inputs'!" &amp; BCO9)="",INDIRECT("'Country Data'!"&amp;BCO$3&amp;MATCH('Country Model'!$A$1,'Country Data'!$A$1:$A$60,FALSE)),INDIRECT("'User Inputs'!" &amp; BCO9))</f>
        <v>0</v>
      </c>
      <c r="BCP8" s="245">
        <f ca="1">IF(INDIRECT("'User Inputs'!" &amp; BCP9)="",INDIRECT("'Country Data'!"&amp;BCP$3&amp;MATCH('Country Model'!$A$1,'Country Data'!$A$1:$A$60,FALSE)),INDIRECT("'User Inputs'!" &amp; BCP9))</f>
        <v>0</v>
      </c>
      <c r="BCQ8" s="245">
        <f ca="1">IF(INDIRECT("'User Inputs'!" &amp; BCQ9)="",INDIRECT("'Country Data'!"&amp;BCQ$3&amp;MATCH('Country Model'!$A$1,'Country Data'!$A$1:$A$60,FALSE)),INDIRECT("'User Inputs'!" &amp; BCQ9))</f>
        <v>0</v>
      </c>
      <c r="BCR8" s="245">
        <f ca="1">IF(INDIRECT("'User Inputs'!" &amp; BCR9)="",INDIRECT("'Country Data'!"&amp;BCR$3&amp;MATCH('Country Model'!$A$1,'Country Data'!$A$1:$A$60,FALSE)),INDIRECT("'User Inputs'!" &amp; BCR9))</f>
        <v>0</v>
      </c>
      <c r="BCS8" s="247">
        <f ca="1">IF(INDIRECT("'User Inputs'!" &amp; BCS9)="",INDIRECT("'Country Data'!"&amp;BCS$3&amp;MATCH('Country Model'!$A$1,'Country Data'!$A$1:$A$60,FALSE)),INDIRECT("'User Inputs'!" &amp; BCS9))</f>
        <v>0.76</v>
      </c>
      <c r="BCT8" s="245">
        <f ca="1">IF(INDIRECT("'User Inputs'!" &amp; BCT9)="",INDIRECT("'Country Data'!"&amp;BCT$3&amp;MATCH('Country Model'!$A$1,'Country Data'!$A$1:$A$60,FALSE)),INDIRECT("'User Inputs'!" &amp; BCT9))</f>
        <v>536.64</v>
      </c>
      <c r="BCU8" s="245">
        <f ca="1">IF(INDIRECT("'User Inputs'!" &amp; BCU9)="",INDIRECT("'Country Data'!"&amp;BCU$3&amp;MATCH('Country Model'!$A$1,'Country Data'!$A$1:$A$60,FALSE)),INDIRECT("'User Inputs'!" &amp; BCU9))</f>
        <v>559.29054314477401</v>
      </c>
      <c r="BCV8" s="245">
        <f ca="1">IF(INDIRECT("'User Inputs'!" &amp; BCV9)="",INDIRECT("'Country Data'!"&amp;BCV$3&amp;MATCH('Country Model'!$A$1,'Country Data'!$A$1:$A$60,FALSE)),INDIRECT("'User Inputs'!" &amp; BCV9))</f>
        <v>582.89712218838758</v>
      </c>
      <c r="BCW8" s="245">
        <f ca="1">IF(INDIRECT("'User Inputs'!" &amp; BCW9)="",INDIRECT("'Country Data'!"&amp;BCW$3&amp;MATCH('Country Model'!$A$1,'Country Data'!$A$1:$A$60,FALSE)),INDIRECT("'User Inputs'!" &amp; BCW9))</f>
        <v>147.02523176121932</v>
      </c>
      <c r="BCX8" s="245">
        <f ca="1">IF(INDIRECT("'User Inputs'!" &amp; BCX9)="",INDIRECT("'Country Data'!"&amp;BCX$3&amp;MATCH('Country Model'!$A$1,'Country Data'!$A$1:$A$60,FALSE)),INDIRECT("'User Inputs'!" &amp; BCX9))</f>
        <v>127.69240354756546</v>
      </c>
      <c r="BCY8" s="245">
        <f ca="1">IF(INDIRECT("'User Inputs'!" &amp; BCY9)="",INDIRECT("'Country Data'!"&amp;BCY$3&amp;MATCH('Country Model'!$A$1,'Country Data'!$A$1:$A$60,FALSE)),INDIRECT("'User Inputs'!" &amp; BCY9))</f>
        <v>106.46564361296892</v>
      </c>
      <c r="BCZ8" s="245">
        <f ca="1">IF(INDIRECT("'User Inputs'!" &amp; BCZ9)="",INDIRECT("'Country Data'!"&amp;BCZ$3&amp;MATCH('Country Model'!$A$1,'Country Data'!$A$1:$A$60,FALSE)),INDIRECT("'User Inputs'!" &amp; BCZ9))</f>
        <v>83.21951537700599</v>
      </c>
      <c r="BDA8" s="245">
        <f ca="1">IF(INDIRECT("'User Inputs'!" &amp; BDA9)="",INDIRECT("'Country Data'!"&amp;BDA$3&amp;MATCH('Country Model'!$A$1,'Country Data'!$A$1:$A$60,FALSE)),INDIRECT("'User Inputs'!" &amp; BDA9))</f>
        <v>57.821367466023844</v>
      </c>
      <c r="BDB8" s="245">
        <f ca="1">IF(INDIRECT("'User Inputs'!" &amp; BDB9)="",INDIRECT("'Country Data'!"&amp;BDB$3&amp;MATCH('Country Model'!$A$1,'Country Data'!$A$1:$A$60,FALSE)),INDIRECT("'User Inputs'!" &amp; BDB9))</f>
        <v>30.130948136037233</v>
      </c>
      <c r="BDC8" s="245">
        <f ca="1">IF(INDIRECT("'User Inputs'!" &amp; BDC9)="",INDIRECT("'Country Data'!"&amp;BDC$3&amp;MATCH('Country Model'!$A$1,'Country Data'!$A$1:$A$60,FALSE)),INDIRECT("'User Inputs'!" &amp; BDC9))</f>
        <v>0</v>
      </c>
      <c r="BDD8" s="245">
        <f ca="1">IF(INDIRECT("'User Inputs'!" &amp; BDD9)="",INDIRECT("'Country Data'!"&amp;BDD$3&amp;MATCH('Country Model'!$A$1,'Country Data'!$A$1:$A$60,FALSE)),INDIRECT("'User Inputs'!" &amp; BDD9))</f>
        <v>0</v>
      </c>
      <c r="BDE8" s="245">
        <f ca="1">IF(INDIRECT("'User Inputs'!" &amp; BDE9)="",INDIRECT("'Country Data'!"&amp;BDE$3&amp;MATCH('Country Model'!$A$1,'Country Data'!$A$1:$A$60,FALSE)),INDIRECT("'User Inputs'!" &amp; BDE9))</f>
        <v>0</v>
      </c>
      <c r="BDF8" s="245">
        <f ca="1">IF(INDIRECT("'User Inputs'!" &amp; BDF9)="",INDIRECT("'Country Data'!"&amp;BDF$3&amp;MATCH('Country Model'!$A$1,'Country Data'!$A$1:$A$60,FALSE)),INDIRECT("'User Inputs'!" &amp; BDF9))</f>
        <v>0</v>
      </c>
      <c r="BDG8" s="245">
        <f ca="1">IF(INDIRECT("'User Inputs'!" &amp; BDG9)="",INDIRECT("'Country Data'!"&amp;BDG$3&amp;MATCH('Country Model'!$A$1,'Country Data'!$A$1:$A$60,FALSE)),INDIRECT("'User Inputs'!" &amp; BDG9))</f>
        <v>0</v>
      </c>
      <c r="BDH8" s="245">
        <f ca="1">IF(INDIRECT("'User Inputs'!" &amp; BDH9)="",INDIRECT("'Country Data'!"&amp;BDH$3&amp;MATCH('Country Model'!$A$1,'Country Data'!$A$1:$A$60,FALSE)),INDIRECT("'User Inputs'!" &amp; BDH9))</f>
        <v>0</v>
      </c>
      <c r="BDI8" s="245">
        <f ca="1">IF(INDIRECT("'User Inputs'!" &amp; BDI9)="",INDIRECT("'Country Data'!"&amp;BDI$3&amp;MATCH('Country Model'!$A$1,'Country Data'!$A$1:$A$60,FALSE)),INDIRECT("'User Inputs'!" &amp; BDI9))</f>
        <v>0</v>
      </c>
      <c r="BDJ8" s="245">
        <f ca="1">IF(INDIRECT("'User Inputs'!" &amp; BDJ9)="",INDIRECT("'Country Data'!"&amp;BDJ$3&amp;MATCH('Country Model'!$A$1,'Country Data'!$A$1:$A$60,FALSE)),INDIRECT("'User Inputs'!" &amp; BDJ9))</f>
        <v>0</v>
      </c>
      <c r="BDK8" s="245">
        <f ca="1">IF(INDIRECT("'User Inputs'!" &amp; BDK9)="",INDIRECT("'Country Data'!"&amp;BDK$3&amp;MATCH('Country Model'!$A$1,'Country Data'!$A$1:$A$60,FALSE)),INDIRECT("'User Inputs'!" &amp; BDK9))</f>
        <v>0</v>
      </c>
      <c r="BDL8" s="245">
        <f ca="1">IF(INDIRECT("'User Inputs'!" &amp; BDL9)="",INDIRECT("'Country Data'!"&amp;BDL$3&amp;MATCH('Country Model'!$A$1,'Country Data'!$A$1:$A$60,FALSE)),INDIRECT("'User Inputs'!" &amp; BDL9))</f>
        <v>0</v>
      </c>
      <c r="BDM8" s="245">
        <f ca="1">IF(INDIRECT("'User Inputs'!" &amp; BDM9)="",INDIRECT("'Country Data'!"&amp;BDM$3&amp;MATCH('Country Model'!$A$1,'Country Data'!$A$1:$A$60,FALSE)),INDIRECT("'User Inputs'!" &amp; BDM9))</f>
        <v>0</v>
      </c>
      <c r="BDN8" s="245">
        <f ca="1">IF(INDIRECT("'User Inputs'!" &amp; BDN9)="",INDIRECT("'Country Data'!"&amp;BDN$3&amp;MATCH('Country Model'!$A$1,'Country Data'!$A$1:$A$60,FALSE)),INDIRECT("'User Inputs'!" &amp; BDN9))</f>
        <v>0</v>
      </c>
      <c r="BDO8" s="245">
        <f ca="1">IF(INDIRECT("'User Inputs'!" &amp; BDO9)="",INDIRECT("'Country Data'!"&amp;BDO$3&amp;MATCH('Country Model'!$A$1,'Country Data'!$A$1:$A$60,FALSE)),INDIRECT("'User Inputs'!" &amp; BDO9))</f>
        <v>0</v>
      </c>
      <c r="BDP8" s="245">
        <f ca="1">IF(INDIRECT("'User Inputs'!" &amp; BDP9)="",INDIRECT("'Country Data'!"&amp;BDP$3&amp;MATCH('Country Model'!$A$1,'Country Data'!$A$1:$A$60,FALSE)),INDIRECT("'User Inputs'!" &amp; BDP9))</f>
        <v>0</v>
      </c>
      <c r="BDQ8" s="245">
        <f ca="1">IF(INDIRECT("'User Inputs'!" &amp; BDQ9)="",INDIRECT("'Country Data'!"&amp;BDQ$3&amp;MATCH('Country Model'!$A$1,'Country Data'!$A$1:$A$60,FALSE)),INDIRECT("'User Inputs'!" &amp; BDQ9))</f>
        <v>0</v>
      </c>
      <c r="BDR8" s="245">
        <f ca="1">IF(INDIRECT("'User Inputs'!" &amp; BDR9)="",INDIRECT("'Country Data'!"&amp;BDR$3&amp;MATCH('Country Model'!$A$1,'Country Data'!$A$1:$A$60,FALSE)),INDIRECT("'User Inputs'!" &amp; BDR9))</f>
        <v>0</v>
      </c>
      <c r="BDS8" s="245">
        <f ca="1">IF(INDIRECT("'User Inputs'!" &amp; BDS9)="",INDIRECT("'Country Data'!"&amp;BDS$3&amp;MATCH('Country Model'!$A$1,'Country Data'!$A$1:$A$60,FALSE)),INDIRECT("'User Inputs'!" &amp; BDS9))</f>
        <v>0</v>
      </c>
      <c r="BDT8" s="245">
        <f ca="1">IF(INDIRECT("'User Inputs'!" &amp; BDT9)="",INDIRECT("'Country Data'!"&amp;BDT$3&amp;MATCH('Country Model'!$A$1,'Country Data'!$A$1:$A$60,FALSE)),INDIRECT("'User Inputs'!" &amp; BDT9))</f>
        <v>581.36</v>
      </c>
      <c r="BDU8" s="245">
        <f ca="1">IF(INDIRECT("'User Inputs'!" &amp; BDU9)="",INDIRECT("'Country Data'!"&amp;BDU$3&amp;MATCH('Country Model'!$A$1,'Country Data'!$A$1:$A$60,FALSE)),INDIRECT("'User Inputs'!" &amp; BDU9))</f>
        <v>595.0931252873213</v>
      </c>
      <c r="BDV8" s="245">
        <f ca="1">IF(INDIRECT("'User Inputs'!" &amp; BDV9)="",INDIRECT("'Country Data'!"&amp;BDV$3&amp;MATCH('Country Model'!$A$1,'Country Data'!$A$1:$A$60,FALSE)),INDIRECT("'User Inputs'!" &amp; BDV9))</f>
        <v>609.15066011461306</v>
      </c>
      <c r="BDW8" s="245">
        <f ca="1">IF(INDIRECT("'User Inputs'!" &amp; BDW9)="",INDIRECT("'Country Data'!"&amp;BDW$3&amp;MATCH('Country Model'!$A$1,'Country Data'!$A$1:$A$60,FALSE)),INDIRECT("'User Inputs'!" &amp; BDW9))</f>
        <v>150.90722448022586</v>
      </c>
      <c r="BDX8" s="245">
        <f ca="1">IF(INDIRECT("'User Inputs'!" &amp; BDX9)="",INDIRECT("'Country Data'!"&amp;BDX$3&amp;MATCH('Country Model'!$A$1,'Country Data'!$A$1:$A$60,FALSE)),INDIRECT("'User Inputs'!" &amp; BDX9))</f>
        <v>128.72668089246619</v>
      </c>
      <c r="BDY8" s="245">
        <f ca="1">IF(INDIRECT("'User Inputs'!" &amp; BDY9)="",INDIRECT("'Country Data'!"&amp;BDY$3&amp;MATCH('Country Model'!$A$1,'Country Data'!$A$1:$A$60,FALSE)),INDIRECT("'User Inputs'!" &amp; BDY9))</f>
        <v>105.41401244001844</v>
      </c>
      <c r="BDZ8" s="245">
        <f ca="1">IF(INDIRECT("'User Inputs'!" &amp; BDZ9)="",INDIRECT("'Country Data'!"&amp;BDZ$3&amp;MATCH('Country Model'!$A$1,'Country Data'!$A$1:$A$60,FALSE)),INDIRECT("'User Inputs'!" &amp; BDZ9))</f>
        <v>80.928109233530606</v>
      </c>
      <c r="BEA8" s="245">
        <f ca="1">IF(INDIRECT("'User Inputs'!" &amp; BEA9)="",INDIRECT("'Country Data'!"&amp;BEA$3&amp;MATCH('Country Model'!$A$1,'Country Data'!$A$1:$A$60,FALSE)),INDIRECT("'User Inputs'!" &amp; BEA9))</f>
        <v>55.226550900618605</v>
      </c>
      <c r="BEB8" s="245">
        <f ca="1">IF(INDIRECT("'User Inputs'!" &amp; BEB9)="",INDIRECT("'Country Data'!"&amp;BEB$3&amp;MATCH('Country Model'!$A$1,'Country Data'!$A$1:$A$60,FALSE)),INDIRECT("'User Inputs'!" &amp; BEB9))</f>
        <v>28.265567612398904</v>
      </c>
      <c r="BEC8" s="245">
        <f ca="1">IF(INDIRECT("'User Inputs'!" &amp; BEC9)="",INDIRECT("'Country Data'!"&amp;BEC$3&amp;MATCH('Country Model'!$A$1,'Country Data'!$A$1:$A$60,FALSE)),INDIRECT("'User Inputs'!" &amp; BEC9))</f>
        <v>0</v>
      </c>
      <c r="BED8" s="245">
        <f ca="1">IF(INDIRECT("'User Inputs'!" &amp; BED9)="",INDIRECT("'Country Data'!"&amp;BED$3&amp;MATCH('Country Model'!$A$1,'Country Data'!$A$1:$A$60,FALSE)),INDIRECT("'User Inputs'!" &amp; BED9))</f>
        <v>0</v>
      </c>
      <c r="BEE8" s="245">
        <f ca="1">IF(INDIRECT("'User Inputs'!" &amp; BEE9)="",INDIRECT("'Country Data'!"&amp;BEE$3&amp;MATCH('Country Model'!$A$1,'Country Data'!$A$1:$A$60,FALSE)),INDIRECT("'User Inputs'!" &amp; BEE9))</f>
        <v>0</v>
      </c>
      <c r="BEF8" s="245">
        <f ca="1">IF(INDIRECT("'User Inputs'!" &amp; BEF9)="",INDIRECT("'Country Data'!"&amp;BEF$3&amp;MATCH('Country Model'!$A$1,'Country Data'!$A$1:$A$60,FALSE)),INDIRECT("'User Inputs'!" &amp; BEF9))</f>
        <v>0</v>
      </c>
      <c r="BEG8" s="245">
        <f ca="1">IF(INDIRECT("'User Inputs'!" &amp; BEG9)="",INDIRECT("'Country Data'!"&amp;BEG$3&amp;MATCH('Country Model'!$A$1,'Country Data'!$A$1:$A$60,FALSE)),INDIRECT("'User Inputs'!" &amp; BEG9))</f>
        <v>0</v>
      </c>
      <c r="BEH8" s="245">
        <f ca="1">IF(INDIRECT("'User Inputs'!" &amp; BEH9)="",INDIRECT("'Country Data'!"&amp;BEH$3&amp;MATCH('Country Model'!$A$1,'Country Data'!$A$1:$A$60,FALSE)),INDIRECT("'User Inputs'!" &amp; BEH9))</f>
        <v>0</v>
      </c>
      <c r="BEI8" s="245">
        <f ca="1">IF(INDIRECT("'User Inputs'!" &amp; BEI9)="",INDIRECT("'Country Data'!"&amp;BEI$3&amp;MATCH('Country Model'!$A$1,'Country Data'!$A$1:$A$60,FALSE)),INDIRECT("'User Inputs'!" &amp; BEI9))</f>
        <v>0</v>
      </c>
      <c r="BEJ8" s="245">
        <f ca="1">IF(INDIRECT("'User Inputs'!" &amp; BEJ9)="",INDIRECT("'Country Data'!"&amp;BEJ$3&amp;MATCH('Country Model'!$A$1,'Country Data'!$A$1:$A$60,FALSE)),INDIRECT("'User Inputs'!" &amp; BEJ9))</f>
        <v>0</v>
      </c>
      <c r="BEK8" s="245">
        <f ca="1">IF(INDIRECT("'User Inputs'!" &amp; BEK9)="",INDIRECT("'Country Data'!"&amp;BEK$3&amp;MATCH('Country Model'!$A$1,'Country Data'!$A$1:$A$60,FALSE)),INDIRECT("'User Inputs'!" &amp; BEK9))</f>
        <v>0</v>
      </c>
      <c r="BEL8" s="245">
        <f ca="1">IF(INDIRECT("'User Inputs'!" &amp; BEL9)="",INDIRECT("'Country Data'!"&amp;BEL$3&amp;MATCH('Country Model'!$A$1,'Country Data'!$A$1:$A$60,FALSE)),INDIRECT("'User Inputs'!" &amp; BEL9))</f>
        <v>0</v>
      </c>
      <c r="BEM8" s="245">
        <f ca="1">IF(INDIRECT("'User Inputs'!" &amp; BEM9)="",INDIRECT("'Country Data'!"&amp;BEM$3&amp;MATCH('Country Model'!$A$1,'Country Data'!$A$1:$A$60,FALSE)),INDIRECT("'User Inputs'!" &amp; BEM9))</f>
        <v>0</v>
      </c>
      <c r="BEN8" s="245">
        <f ca="1">IF(INDIRECT("'User Inputs'!" &amp; BEN9)="",INDIRECT("'Country Data'!"&amp;BEN$3&amp;MATCH('Country Model'!$A$1,'Country Data'!$A$1:$A$60,FALSE)),INDIRECT("'User Inputs'!" &amp; BEN9))</f>
        <v>0</v>
      </c>
      <c r="BEO8" s="245">
        <f ca="1">IF(INDIRECT("'User Inputs'!" &amp; BEO9)="",INDIRECT("'Country Data'!"&amp;BEO$3&amp;MATCH('Country Model'!$A$1,'Country Data'!$A$1:$A$60,FALSE)),INDIRECT("'User Inputs'!" &amp; BEO9))</f>
        <v>0</v>
      </c>
      <c r="BEP8" s="245">
        <f ca="1">IF(INDIRECT("'User Inputs'!" &amp; BEP9)="",INDIRECT("'Country Data'!"&amp;BEP$3&amp;MATCH('Country Model'!$A$1,'Country Data'!$A$1:$A$60,FALSE)),INDIRECT("'User Inputs'!" &amp; BEP9))</f>
        <v>0</v>
      </c>
      <c r="BEQ8" s="245">
        <f ca="1">IF(INDIRECT("'User Inputs'!" &amp; BEQ9)="",INDIRECT("'Country Data'!"&amp;BEQ$3&amp;MATCH('Country Model'!$A$1,'Country Data'!$A$1:$A$60,FALSE)),INDIRECT("'User Inputs'!" &amp; BEQ9))</f>
        <v>0</v>
      </c>
      <c r="BER8" s="245">
        <f ca="1">IF(INDIRECT("'User Inputs'!" &amp; BER9)="",INDIRECT("'Country Data'!"&amp;BER$3&amp;MATCH('Country Model'!$A$1,'Country Data'!$A$1:$A$60,FALSE)),INDIRECT("'User Inputs'!" &amp; BER9))</f>
        <v>0</v>
      </c>
      <c r="BES8" s="245">
        <f ca="1">IF(INDIRECT("'User Inputs'!" &amp; BES9)="",INDIRECT("'Country Data'!"&amp;BES$3&amp;MATCH('Country Model'!$A$1,'Country Data'!$A$1:$A$60,FALSE)),INDIRECT("'User Inputs'!" &amp; BES9))</f>
        <v>0</v>
      </c>
      <c r="BET8" s="247">
        <f ca="1">IF(INDIRECT("'User Inputs'!" &amp; BET9)="",INDIRECT("'Country Data'!"&amp;BET$3&amp;MATCH('Country Model'!$A$1,'Country Data'!$A$1:$A$60,FALSE)),INDIRECT("'User Inputs'!" &amp; BET9))</f>
        <v>0</v>
      </c>
      <c r="BEU8" s="245">
        <f ca="1">IF(INDIRECT("'User Inputs'!" &amp; BEU9)="",INDIRECT("'Country Data'!"&amp;BEU$3&amp;MATCH('Country Model'!$A$1,'Country Data'!$A$1:$A$60,FALSE)),INDIRECT("'User Inputs'!" &amp; BEU9))</f>
        <v>14124.96</v>
      </c>
      <c r="BEV8" s="245">
        <f ca="1">IF(INDIRECT("'User Inputs'!" &amp; BEV9)="",INDIRECT("'Country Data'!"&amp;BEV$3&amp;MATCH('Country Model'!$A$1,'Country Data'!$A$1:$A$60,FALSE)),INDIRECT("'User Inputs'!" &amp; BEV9))</f>
        <v>14721.147417818662</v>
      </c>
      <c r="BEW8" s="245">
        <f ca="1">IF(INDIRECT("'User Inputs'!" &amp; BEW9)="",INDIRECT("'Country Data'!"&amp;BEW$3&amp;MATCH('Country Model'!$A$1,'Country Data'!$A$1:$A$60,FALSE)),INDIRECT("'User Inputs'!" &amp; BEW9))</f>
        <v>15342.498760856603</v>
      </c>
      <c r="BEX8" s="245">
        <f ca="1">IF(INDIRECT("'User Inputs'!" &amp; BEX9)="",INDIRECT("'Country Data'!"&amp;BEX$3&amp;MATCH('Country Model'!$A$1,'Country Data'!$A$1:$A$60,FALSE)),INDIRECT("'User Inputs'!" &amp; BEX9))</f>
        <v>3869.8671690853316</v>
      </c>
      <c r="BEY8" s="245">
        <f ca="1">IF(INDIRECT("'User Inputs'!" &amp; BEY9)="",INDIRECT("'Country Data'!"&amp;BEY$3&amp;MATCH('Country Model'!$A$1,'Country Data'!$A$1:$A$60,FALSE)),INDIRECT("'User Inputs'!" &amp; BEY9))</f>
        <v>3361.0056880091311</v>
      </c>
      <c r="BEZ8" s="245">
        <f ca="1">IF(INDIRECT("'User Inputs'!" &amp; BEZ9)="",INDIRECT("'Country Data'!"&amp;BEZ$3&amp;MATCH('Country Model'!$A$1,'Country Data'!$A$1:$A$60,FALSE)),INDIRECT("'User Inputs'!" &amp; BEZ9))</f>
        <v>2802.2938234336634</v>
      </c>
      <c r="BFA8" s="245">
        <f ca="1">IF(INDIRECT("'User Inputs'!" &amp; BFA9)="",INDIRECT("'Country Data'!"&amp;BFA$3&amp;MATCH('Country Model'!$A$1,'Country Data'!$A$1:$A$60,FALSE)),INDIRECT("'User Inputs'!" &amp; BFA9))</f>
        <v>2190.4299454375268</v>
      </c>
      <c r="BFB8" s="245">
        <f ca="1">IF(INDIRECT("'User Inputs'!" &amp; BFB9)="",INDIRECT("'Country Data'!"&amp;BFB$3&amp;MATCH('Country Model'!$A$1,'Country Data'!$A$1:$A$60,FALSE)),INDIRECT("'User Inputs'!" &amp; BFB9))</f>
        <v>1521.9225227394309</v>
      </c>
      <c r="BFC8" s="245">
        <f ca="1">IF(INDIRECT("'User Inputs'!" &amp; BFC9)="",INDIRECT("'Country Data'!"&amp;BFC$3&amp;MATCH('Country Model'!$A$1,'Country Data'!$A$1:$A$60,FALSE)),INDIRECT("'User Inputs'!" &amp; BFC9))</f>
        <v>793.07997388118747</v>
      </c>
      <c r="BFD8" s="245">
        <f ca="1">IF(INDIRECT("'User Inputs'!" &amp; BFD9)="",INDIRECT("'Country Data'!"&amp;BFD$3&amp;MATCH('Country Model'!$A$1,'Country Data'!$A$1:$A$60,FALSE)),INDIRECT("'User Inputs'!" &amp; BFD9))</f>
        <v>0</v>
      </c>
      <c r="BFE8" s="245">
        <f ca="1">IF(INDIRECT("'User Inputs'!" &amp; BFE9)="",INDIRECT("'Country Data'!"&amp;BFE$3&amp;MATCH('Country Model'!$A$1,'Country Data'!$A$1:$A$60,FALSE)),INDIRECT("'User Inputs'!" &amp; BFE9))</f>
        <v>0</v>
      </c>
      <c r="BFF8" s="245">
        <f ca="1">IF(INDIRECT("'User Inputs'!" &amp; BFF9)="",INDIRECT("'Country Data'!"&amp;BFF$3&amp;MATCH('Country Model'!$A$1,'Country Data'!$A$1:$A$60,FALSE)),INDIRECT("'User Inputs'!" &amp; BFF9))</f>
        <v>0</v>
      </c>
      <c r="BFG8" s="245">
        <f ca="1">IF(INDIRECT("'User Inputs'!" &amp; BFG9)="",INDIRECT("'Country Data'!"&amp;BFG$3&amp;MATCH('Country Model'!$A$1,'Country Data'!$A$1:$A$60,FALSE)),INDIRECT("'User Inputs'!" &amp; BFG9))</f>
        <v>0</v>
      </c>
      <c r="BFH8" s="245">
        <f ca="1">IF(INDIRECT("'User Inputs'!" &amp; BFH9)="",INDIRECT("'Country Data'!"&amp;BFH$3&amp;MATCH('Country Model'!$A$1,'Country Data'!$A$1:$A$60,FALSE)),INDIRECT("'User Inputs'!" &amp; BFH9))</f>
        <v>0</v>
      </c>
      <c r="BFI8" s="245">
        <f ca="1">IF(INDIRECT("'User Inputs'!" &amp; BFI9)="",INDIRECT("'Country Data'!"&amp;BFI$3&amp;MATCH('Country Model'!$A$1,'Country Data'!$A$1:$A$60,FALSE)),INDIRECT("'User Inputs'!" &amp; BFI9))</f>
        <v>0</v>
      </c>
      <c r="BFJ8" s="245">
        <f ca="1">IF(INDIRECT("'User Inputs'!" &amp; BFJ9)="",INDIRECT("'Country Data'!"&amp;BFJ$3&amp;MATCH('Country Model'!$A$1,'Country Data'!$A$1:$A$60,FALSE)),INDIRECT("'User Inputs'!" &amp; BFJ9))</f>
        <v>0</v>
      </c>
      <c r="BFK8" s="245">
        <f ca="1">IF(INDIRECT("'User Inputs'!" &amp; BFK9)="",INDIRECT("'Country Data'!"&amp;BFK$3&amp;MATCH('Country Model'!$A$1,'Country Data'!$A$1:$A$60,FALSE)),INDIRECT("'User Inputs'!" &amp; BFK9))</f>
        <v>0</v>
      </c>
      <c r="BFL8" s="245">
        <f ca="1">IF(INDIRECT("'User Inputs'!" &amp; BFL9)="",INDIRECT("'Country Data'!"&amp;BFL$3&amp;MATCH('Country Model'!$A$1,'Country Data'!$A$1:$A$60,FALSE)),INDIRECT("'User Inputs'!" &amp; BFL9))</f>
        <v>0</v>
      </c>
      <c r="BFM8" s="245">
        <f ca="1">IF(INDIRECT("'User Inputs'!" &amp; BFM9)="",INDIRECT("'Country Data'!"&amp;BFM$3&amp;MATCH('Country Model'!$A$1,'Country Data'!$A$1:$A$60,FALSE)),INDIRECT("'User Inputs'!" &amp; BFM9))</f>
        <v>0</v>
      </c>
      <c r="BFN8" s="245">
        <f ca="1">IF(INDIRECT("'User Inputs'!" &amp; BFN9)="",INDIRECT("'Country Data'!"&amp;BFN$3&amp;MATCH('Country Model'!$A$1,'Country Data'!$A$1:$A$60,FALSE)),INDIRECT("'User Inputs'!" &amp; BFN9))</f>
        <v>0</v>
      </c>
      <c r="BFO8" s="245">
        <f ca="1">IF(INDIRECT("'User Inputs'!" &amp; BFO9)="",INDIRECT("'Country Data'!"&amp;BFO$3&amp;MATCH('Country Model'!$A$1,'Country Data'!$A$1:$A$60,FALSE)),INDIRECT("'User Inputs'!" &amp; BFO9))</f>
        <v>0</v>
      </c>
      <c r="BFP8" s="245">
        <f ca="1">IF(INDIRECT("'User Inputs'!" &amp; BFP9)="",INDIRECT("'Country Data'!"&amp;BFP$3&amp;MATCH('Country Model'!$A$1,'Country Data'!$A$1:$A$60,FALSE)),INDIRECT("'User Inputs'!" &amp; BFP9))</f>
        <v>0</v>
      </c>
      <c r="BFQ8" s="245">
        <f ca="1">IF(INDIRECT("'User Inputs'!" &amp; BFQ9)="",INDIRECT("'Country Data'!"&amp;BFQ$3&amp;MATCH('Country Model'!$A$1,'Country Data'!$A$1:$A$60,FALSE)),INDIRECT("'User Inputs'!" &amp; BFQ9))</f>
        <v>0</v>
      </c>
      <c r="BFR8" s="245">
        <f ca="1">IF(INDIRECT("'User Inputs'!" &amp; BFR9)="",INDIRECT("'Country Data'!"&amp;BFR$3&amp;MATCH('Country Model'!$A$1,'Country Data'!$A$1:$A$60,FALSE)),INDIRECT("'User Inputs'!" &amp; BFR9))</f>
        <v>0</v>
      </c>
      <c r="BFS8" s="245">
        <f ca="1">IF(INDIRECT("'User Inputs'!" &amp; BFS9)="",INDIRECT("'Country Data'!"&amp;BFS$3&amp;MATCH('Country Model'!$A$1,'Country Data'!$A$1:$A$60,FALSE)),INDIRECT("'User Inputs'!" &amp; BFS9))</f>
        <v>0</v>
      </c>
      <c r="BFT8" s="245">
        <f ca="1">IF(INDIRECT("'User Inputs'!" &amp; BFT9)="",INDIRECT("'Country Data'!"&amp;BFT$3&amp;MATCH('Country Model'!$A$1,'Country Data'!$A$1:$A$60,FALSE)),INDIRECT("'User Inputs'!" &amp; BFT9))</f>
        <v>0</v>
      </c>
      <c r="BFU8" s="245">
        <f ca="1">IF(INDIRECT("'User Inputs'!" &amp; BFU9)="",INDIRECT("'Country Data'!"&amp;BFU$3&amp;MATCH('Country Model'!$A$1,'Country Data'!$A$1:$A$60,FALSE)),INDIRECT("'User Inputs'!" &amp; BFU9))</f>
        <v>15302.04</v>
      </c>
      <c r="BFV8" s="245">
        <f ca="1">IF(INDIRECT("'User Inputs'!" &amp; BFV9)="",INDIRECT("'Country Data'!"&amp;BFV$3&amp;MATCH('Country Model'!$A$1,'Country Data'!$A$1:$A$60,FALSE)),INDIRECT("'User Inputs'!" &amp; BFV9))</f>
        <v>15663.511089293384</v>
      </c>
      <c r="BFW8" s="245">
        <f ca="1">IF(INDIRECT("'User Inputs'!" &amp; BFW9)="",INDIRECT("'Country Data'!"&amp;BFW$3&amp;MATCH('Country Model'!$A$1,'Country Data'!$A$1:$A$60,FALSE)),INDIRECT("'User Inputs'!" &amp; BFW9))</f>
        <v>16033.520997489017</v>
      </c>
      <c r="BFX8" s="245">
        <f ca="1">IF(INDIRECT("'User Inputs'!" &amp; BFX9)="",INDIRECT("'Country Data'!"&amp;BFX$3&amp;MATCH('Country Model'!$A$1,'Country Data'!$A$1:$A$60,FALSE)),INDIRECT("'User Inputs'!" &amp; BFX9))</f>
        <v>3972.0455230586822</v>
      </c>
      <c r="BFY8" s="245">
        <f ca="1">IF(INDIRECT("'User Inputs'!" &amp; BFY9)="",INDIRECT("'Country Data'!"&amp;BFY$3&amp;MATCH('Country Model'!$A$1,'Country Data'!$A$1:$A$60,FALSE)),INDIRECT("'User Inputs'!" &amp; BFY9))</f>
        <v>3388.22901486816</v>
      </c>
      <c r="BFZ8" s="245">
        <f ca="1">IF(INDIRECT("'User Inputs'!" &amp; BFZ9)="",INDIRECT("'Country Data'!"&amp;BFZ$3&amp;MATCH('Country Model'!$A$1,'Country Data'!$A$1:$A$60,FALSE)),INDIRECT("'User Inputs'!" &amp; BFZ9))</f>
        <v>2774.6137245728291</v>
      </c>
      <c r="BGA8" s="245">
        <f ca="1">IF(INDIRECT("'User Inputs'!" &amp; BGA9)="",INDIRECT("'Country Data'!"&amp;BGA$3&amp;MATCH('Country Model'!$A$1,'Country Data'!$A$1:$A$60,FALSE)),INDIRECT("'User Inputs'!" &amp; BGA9))</f>
        <v>2130.1175942890031</v>
      </c>
      <c r="BGB8" s="245">
        <f ca="1">IF(INDIRECT("'User Inputs'!" &amp; BGB9)="",INDIRECT("'Country Data'!"&amp;BGB$3&amp;MATCH('Country Model'!$A$1,'Country Data'!$A$1:$A$60,FALSE)),INDIRECT("'User Inputs'!" &amp; BGB9))</f>
        <v>1453.6240727661036</v>
      </c>
      <c r="BGC8" s="245">
        <f ca="1">IF(INDIRECT("'User Inputs'!" &amp; BGC9)="",INDIRECT("'Country Data'!"&amp;BGC$3&amp;MATCH('Country Model'!$A$1,'Country Data'!$A$1:$A$60,FALSE)),INDIRECT("'User Inputs'!" &amp; BGC9))</f>
        <v>743.98108956177339</v>
      </c>
      <c r="BGD8" s="245">
        <f ca="1">IF(INDIRECT("'User Inputs'!" &amp; BGD9)="",INDIRECT("'Country Data'!"&amp;BGD$3&amp;MATCH('Country Model'!$A$1,'Country Data'!$A$1:$A$60,FALSE)),INDIRECT("'User Inputs'!" &amp; BGD9))</f>
        <v>0</v>
      </c>
      <c r="BGE8" s="245">
        <f ca="1">IF(INDIRECT("'User Inputs'!" &amp; BGE9)="",INDIRECT("'Country Data'!"&amp;BGE$3&amp;MATCH('Country Model'!$A$1,'Country Data'!$A$1:$A$60,FALSE)),INDIRECT("'User Inputs'!" &amp; BGE9))</f>
        <v>0</v>
      </c>
      <c r="BGF8" s="245">
        <f ca="1">IF(INDIRECT("'User Inputs'!" &amp; BGF9)="",INDIRECT("'Country Data'!"&amp;BGF$3&amp;MATCH('Country Model'!$A$1,'Country Data'!$A$1:$A$60,FALSE)),INDIRECT("'User Inputs'!" &amp; BGF9))</f>
        <v>0</v>
      </c>
      <c r="BGG8" s="245">
        <f ca="1">IF(INDIRECT("'User Inputs'!" &amp; BGG9)="",INDIRECT("'Country Data'!"&amp;BGG$3&amp;MATCH('Country Model'!$A$1,'Country Data'!$A$1:$A$60,FALSE)),INDIRECT("'User Inputs'!" &amp; BGG9))</f>
        <v>0</v>
      </c>
      <c r="BGH8" s="245">
        <f ca="1">IF(INDIRECT("'User Inputs'!" &amp; BGH9)="",INDIRECT("'Country Data'!"&amp;BGH$3&amp;MATCH('Country Model'!$A$1,'Country Data'!$A$1:$A$60,FALSE)),INDIRECT("'User Inputs'!" &amp; BGH9))</f>
        <v>0</v>
      </c>
      <c r="BGI8" s="245">
        <f ca="1">IF(INDIRECT("'User Inputs'!" &amp; BGI9)="",INDIRECT("'Country Data'!"&amp;BGI$3&amp;MATCH('Country Model'!$A$1,'Country Data'!$A$1:$A$60,FALSE)),INDIRECT("'User Inputs'!" &amp; BGI9))</f>
        <v>0</v>
      </c>
      <c r="BGJ8" s="245">
        <f ca="1">IF(INDIRECT("'User Inputs'!" &amp; BGJ9)="",INDIRECT("'Country Data'!"&amp;BGJ$3&amp;MATCH('Country Model'!$A$1,'Country Data'!$A$1:$A$60,FALSE)),INDIRECT("'User Inputs'!" &amp; BGJ9))</f>
        <v>0</v>
      </c>
      <c r="BGK8" s="245">
        <f ca="1">IF(INDIRECT("'User Inputs'!" &amp; BGK9)="",INDIRECT("'Country Data'!"&amp;BGK$3&amp;MATCH('Country Model'!$A$1,'Country Data'!$A$1:$A$60,FALSE)),INDIRECT("'User Inputs'!" &amp; BGK9))</f>
        <v>0</v>
      </c>
      <c r="BGL8" s="245">
        <f ca="1">IF(INDIRECT("'User Inputs'!" &amp; BGL9)="",INDIRECT("'Country Data'!"&amp;BGL$3&amp;MATCH('Country Model'!$A$1,'Country Data'!$A$1:$A$60,FALSE)),INDIRECT("'User Inputs'!" &amp; BGL9))</f>
        <v>0</v>
      </c>
      <c r="BGM8" s="245">
        <f ca="1">IF(INDIRECT("'User Inputs'!" &amp; BGM9)="",INDIRECT("'Country Data'!"&amp;BGM$3&amp;MATCH('Country Model'!$A$1,'Country Data'!$A$1:$A$60,FALSE)),INDIRECT("'User Inputs'!" &amp; BGM9))</f>
        <v>0</v>
      </c>
      <c r="BGN8" s="245">
        <f ca="1">IF(INDIRECT("'User Inputs'!" &amp; BGN9)="",INDIRECT("'Country Data'!"&amp;BGN$3&amp;MATCH('Country Model'!$A$1,'Country Data'!$A$1:$A$60,FALSE)),INDIRECT("'User Inputs'!" &amp; BGN9))</f>
        <v>0</v>
      </c>
      <c r="BGO8" s="245">
        <f ca="1">IF(INDIRECT("'User Inputs'!" &amp; BGO9)="",INDIRECT("'Country Data'!"&amp;BGO$3&amp;MATCH('Country Model'!$A$1,'Country Data'!$A$1:$A$60,FALSE)),INDIRECT("'User Inputs'!" &amp; BGO9))</f>
        <v>0</v>
      </c>
      <c r="BGP8" s="245">
        <f ca="1">IF(INDIRECT("'User Inputs'!" &amp; BGP9)="",INDIRECT("'Country Data'!"&amp;BGP$3&amp;MATCH('Country Model'!$A$1,'Country Data'!$A$1:$A$60,FALSE)),INDIRECT("'User Inputs'!" &amp; BGP9))</f>
        <v>0</v>
      </c>
      <c r="BGQ8" s="245">
        <f ca="1">IF(INDIRECT("'User Inputs'!" &amp; BGQ9)="",INDIRECT("'Country Data'!"&amp;BGQ$3&amp;MATCH('Country Model'!$A$1,'Country Data'!$A$1:$A$60,FALSE)),INDIRECT("'User Inputs'!" &amp; BGQ9))</f>
        <v>0</v>
      </c>
      <c r="BGR8" s="245">
        <f ca="1">IF(INDIRECT("'User Inputs'!" &amp; BGR9)="",INDIRECT("'Country Data'!"&amp;BGR$3&amp;MATCH('Country Model'!$A$1,'Country Data'!$A$1:$A$60,FALSE)),INDIRECT("'User Inputs'!" &amp; BGR9))</f>
        <v>0</v>
      </c>
      <c r="BGS8" s="245">
        <f ca="1">IF(INDIRECT("'User Inputs'!" &amp; BGS9)="",INDIRECT("'Country Data'!"&amp;BGS$3&amp;MATCH('Country Model'!$A$1,'Country Data'!$A$1:$A$60,FALSE)),INDIRECT("'User Inputs'!" &amp; BGS9))</f>
        <v>0</v>
      </c>
      <c r="BGT8" s="245">
        <f ca="1">IF(INDIRECT("'User Inputs'!" &amp; BGT9)="",INDIRECT("'Country Data'!"&amp;BGT$3&amp;MATCH('Country Model'!$A$1,'Country Data'!$A$1:$A$60,FALSE)),INDIRECT("'User Inputs'!" &amp; BGT9))</f>
        <v>0</v>
      </c>
      <c r="BGU8" s="247">
        <f ca="1">IF(INDIRECT("'User Inputs'!" &amp; BGU9)="",INDIRECT("'Country Data'!"&amp;BGU$3&amp;MATCH('Country Model'!$A$1,'Country Data'!$A$1:$A$60,FALSE)),INDIRECT("'User Inputs'!" &amp; BGU9))</f>
        <v>0</v>
      </c>
      <c r="BGV8" s="245">
        <f ca="1">IF(INDIRECT("'User Inputs'!" &amp; BGV9)="",INDIRECT("'Country Data'!"&amp;BGV$3&amp;MATCH('Country Model'!$A$1,'Country Data'!$A$1:$A$60,FALSE)),INDIRECT("'User Inputs'!" &amp; BGV9))</f>
        <v>536.64</v>
      </c>
      <c r="BGW8" s="245">
        <f ca="1">IF(INDIRECT("'User Inputs'!" &amp; BGW9)="",INDIRECT("'Country Data'!"&amp;BGW$3&amp;MATCH('Country Model'!$A$1,'Country Data'!$A$1:$A$60,FALSE)),INDIRECT("'User Inputs'!" &amp; BGW9))</f>
        <v>559.29054314477401</v>
      </c>
      <c r="BGX8" s="245">
        <f ca="1">IF(INDIRECT("'User Inputs'!" &amp; BGX9)="",INDIRECT("'Country Data'!"&amp;BGX$3&amp;MATCH('Country Model'!$A$1,'Country Data'!$A$1:$A$60,FALSE)),INDIRECT("'User Inputs'!" &amp; BGX9))</f>
        <v>582.89712218838758</v>
      </c>
      <c r="BGY8" s="245">
        <f ca="1">IF(INDIRECT("'User Inputs'!" &amp; BGY9)="",INDIRECT("'Country Data'!"&amp;BGY$3&amp;MATCH('Country Model'!$A$1,'Country Data'!$A$1:$A$60,FALSE)),INDIRECT("'User Inputs'!" &amp; BGY9))</f>
        <v>147.02523176121932</v>
      </c>
      <c r="BGZ8" s="245">
        <f ca="1">IF(INDIRECT("'User Inputs'!" &amp; BGZ9)="",INDIRECT("'Country Data'!"&amp;BGZ$3&amp;MATCH('Country Model'!$A$1,'Country Data'!$A$1:$A$60,FALSE)),INDIRECT("'User Inputs'!" &amp; BGZ9))</f>
        <v>127.69240354756546</v>
      </c>
      <c r="BHA8" s="245">
        <f ca="1">IF(INDIRECT("'User Inputs'!" &amp; BHA9)="",INDIRECT("'Country Data'!"&amp;BHA$3&amp;MATCH('Country Model'!$A$1,'Country Data'!$A$1:$A$60,FALSE)),INDIRECT("'User Inputs'!" &amp; BHA9))</f>
        <v>79.849232709726692</v>
      </c>
      <c r="BHB8" s="245">
        <f ca="1">IF(INDIRECT("'User Inputs'!" &amp; BHB9)="",INDIRECT("'Country Data'!"&amp;BHB$3&amp;MATCH('Country Model'!$A$1,'Country Data'!$A$1:$A$60,FALSE)),INDIRECT("'User Inputs'!" &amp; BHB9))</f>
        <v>62.414636532754493</v>
      </c>
      <c r="BHC8" s="245">
        <f ca="1">IF(INDIRECT("'User Inputs'!" &amp; BHC9)="",INDIRECT("'Country Data'!"&amp;BHC$3&amp;MATCH('Country Model'!$A$1,'Country Data'!$A$1:$A$60,FALSE)),INDIRECT("'User Inputs'!" &amp; BHC9))</f>
        <v>43.366025599517883</v>
      </c>
      <c r="BHD8" s="245">
        <f ca="1">IF(INDIRECT("'User Inputs'!" &amp; BHD9)="",INDIRECT("'Country Data'!"&amp;BHD$3&amp;MATCH('Country Model'!$A$1,'Country Data'!$A$1:$A$60,FALSE)),INDIRECT("'User Inputs'!" &amp; BHD9))</f>
        <v>22.598211102027925</v>
      </c>
      <c r="BHE8" s="245">
        <f ca="1">IF(INDIRECT("'User Inputs'!" &amp; BHE9)="",INDIRECT("'Country Data'!"&amp;BHE$3&amp;MATCH('Country Model'!$A$1,'Country Data'!$A$1:$A$60,FALSE)),INDIRECT("'User Inputs'!" &amp; BHE9))</f>
        <v>0</v>
      </c>
      <c r="BHF8" s="245">
        <f ca="1">IF(INDIRECT("'User Inputs'!" &amp; BHF9)="",INDIRECT("'Country Data'!"&amp;BHF$3&amp;MATCH('Country Model'!$A$1,'Country Data'!$A$1:$A$60,FALSE)),INDIRECT("'User Inputs'!" &amp; BHF9))</f>
        <v>0</v>
      </c>
      <c r="BHG8" s="245">
        <f ca="1">IF(INDIRECT("'User Inputs'!" &amp; BHG9)="",INDIRECT("'Country Data'!"&amp;BHG$3&amp;MATCH('Country Model'!$A$1,'Country Data'!$A$1:$A$60,FALSE)),INDIRECT("'User Inputs'!" &amp; BHG9))</f>
        <v>0</v>
      </c>
      <c r="BHH8" s="245">
        <f ca="1">IF(INDIRECT("'User Inputs'!" &amp; BHH9)="",INDIRECT("'Country Data'!"&amp;BHH$3&amp;MATCH('Country Model'!$A$1,'Country Data'!$A$1:$A$60,FALSE)),INDIRECT("'User Inputs'!" &amp; BHH9))</f>
        <v>0</v>
      </c>
      <c r="BHI8" s="245">
        <f ca="1">IF(INDIRECT("'User Inputs'!" &amp; BHI9)="",INDIRECT("'Country Data'!"&amp;BHI$3&amp;MATCH('Country Model'!$A$1,'Country Data'!$A$1:$A$60,FALSE)),INDIRECT("'User Inputs'!" &amp; BHI9))</f>
        <v>0</v>
      </c>
      <c r="BHJ8" s="245">
        <f ca="1">IF(INDIRECT("'User Inputs'!" &amp; BHJ9)="",INDIRECT("'Country Data'!"&amp;BHJ$3&amp;MATCH('Country Model'!$A$1,'Country Data'!$A$1:$A$60,FALSE)),INDIRECT("'User Inputs'!" &amp; BHJ9))</f>
        <v>0</v>
      </c>
      <c r="BHK8" s="245">
        <f ca="1">IF(INDIRECT("'User Inputs'!" &amp; BHK9)="",INDIRECT("'Country Data'!"&amp;BHK$3&amp;MATCH('Country Model'!$A$1,'Country Data'!$A$1:$A$60,FALSE)),INDIRECT("'User Inputs'!" &amp; BHK9))</f>
        <v>0</v>
      </c>
      <c r="BHL8" s="245">
        <f ca="1">IF(INDIRECT("'User Inputs'!" &amp; BHL9)="",INDIRECT("'Country Data'!"&amp;BHL$3&amp;MATCH('Country Model'!$A$1,'Country Data'!$A$1:$A$60,FALSE)),INDIRECT("'User Inputs'!" &amp; BHL9))</f>
        <v>0</v>
      </c>
      <c r="BHM8" s="245">
        <f ca="1">IF(INDIRECT("'User Inputs'!" &amp; BHM9)="",INDIRECT("'Country Data'!"&amp;BHM$3&amp;MATCH('Country Model'!$A$1,'Country Data'!$A$1:$A$60,FALSE)),INDIRECT("'User Inputs'!" &amp; BHM9))</f>
        <v>0</v>
      </c>
      <c r="BHN8" s="245">
        <f ca="1">IF(INDIRECT("'User Inputs'!" &amp; BHN9)="",INDIRECT("'Country Data'!"&amp;BHN$3&amp;MATCH('Country Model'!$A$1,'Country Data'!$A$1:$A$60,FALSE)),INDIRECT("'User Inputs'!" &amp; BHN9))</f>
        <v>0</v>
      </c>
      <c r="BHO8" s="245">
        <f ca="1">IF(INDIRECT("'User Inputs'!" &amp; BHO9)="",INDIRECT("'Country Data'!"&amp;BHO$3&amp;MATCH('Country Model'!$A$1,'Country Data'!$A$1:$A$60,FALSE)),INDIRECT("'User Inputs'!" &amp; BHO9))</f>
        <v>0</v>
      </c>
      <c r="BHP8" s="245">
        <f ca="1">IF(INDIRECT("'User Inputs'!" &amp; BHP9)="",INDIRECT("'Country Data'!"&amp;BHP$3&amp;MATCH('Country Model'!$A$1,'Country Data'!$A$1:$A$60,FALSE)),INDIRECT("'User Inputs'!" &amp; BHP9))</f>
        <v>0</v>
      </c>
      <c r="BHQ8" s="245">
        <f ca="1">IF(INDIRECT("'User Inputs'!" &amp; BHQ9)="",INDIRECT("'Country Data'!"&amp;BHQ$3&amp;MATCH('Country Model'!$A$1,'Country Data'!$A$1:$A$60,FALSE)),INDIRECT("'User Inputs'!" &amp; BHQ9))</f>
        <v>0</v>
      </c>
      <c r="BHR8" s="245">
        <f ca="1">IF(INDIRECT("'User Inputs'!" &amp; BHR9)="",INDIRECT("'Country Data'!"&amp;BHR$3&amp;MATCH('Country Model'!$A$1,'Country Data'!$A$1:$A$60,FALSE)),INDIRECT("'User Inputs'!" &amp; BHR9))</f>
        <v>0</v>
      </c>
      <c r="BHS8" s="245">
        <f ca="1">IF(INDIRECT("'User Inputs'!" &amp; BHS9)="",INDIRECT("'Country Data'!"&amp;BHS$3&amp;MATCH('Country Model'!$A$1,'Country Data'!$A$1:$A$60,FALSE)),INDIRECT("'User Inputs'!" &amp; BHS9))</f>
        <v>0</v>
      </c>
      <c r="BHT8" s="245">
        <f ca="1">IF(INDIRECT("'User Inputs'!" &amp; BHT9)="",INDIRECT("'Country Data'!"&amp;BHT$3&amp;MATCH('Country Model'!$A$1,'Country Data'!$A$1:$A$60,FALSE)),INDIRECT("'User Inputs'!" &amp; BHT9))</f>
        <v>0</v>
      </c>
      <c r="BHU8" s="245">
        <f ca="1">IF(INDIRECT("'User Inputs'!" &amp; BHU9)="",INDIRECT("'Country Data'!"&amp;BHU$3&amp;MATCH('Country Model'!$A$1,'Country Data'!$A$1:$A$60,FALSE)),INDIRECT("'User Inputs'!" &amp; BHU9))</f>
        <v>0</v>
      </c>
      <c r="BHV8" s="245">
        <f ca="1">IF(INDIRECT("'User Inputs'!" &amp; BHV9)="",INDIRECT("'Country Data'!"&amp;BHV$3&amp;MATCH('Country Model'!$A$1,'Country Data'!$A$1:$A$60,FALSE)),INDIRECT("'User Inputs'!" &amp; BHV9))</f>
        <v>581.36</v>
      </c>
      <c r="BHW8" s="245">
        <f ca="1">IF(INDIRECT("'User Inputs'!" &amp; BHW9)="",INDIRECT("'Country Data'!"&amp;BHW$3&amp;MATCH('Country Model'!$A$1,'Country Data'!$A$1:$A$60,FALSE)),INDIRECT("'User Inputs'!" &amp; BHW9))</f>
        <v>595.0931252873213</v>
      </c>
      <c r="BHX8" s="245">
        <f ca="1">IF(INDIRECT("'User Inputs'!" &amp; BHX9)="",INDIRECT("'Country Data'!"&amp;BHX$3&amp;MATCH('Country Model'!$A$1,'Country Data'!$A$1:$A$60,FALSE)),INDIRECT("'User Inputs'!" &amp; BHX9))</f>
        <v>609.15066011461306</v>
      </c>
      <c r="BHY8" s="245">
        <f ca="1">IF(INDIRECT("'User Inputs'!" &amp; BHY9)="",INDIRECT("'Country Data'!"&amp;BHY$3&amp;MATCH('Country Model'!$A$1,'Country Data'!$A$1:$A$60,FALSE)),INDIRECT("'User Inputs'!" &amp; BHY9))</f>
        <v>150.90722448022586</v>
      </c>
      <c r="BHZ8" s="245">
        <f ca="1">IF(INDIRECT("'User Inputs'!" &amp; BHZ9)="",INDIRECT("'Country Data'!"&amp;BHZ$3&amp;MATCH('Country Model'!$A$1,'Country Data'!$A$1:$A$60,FALSE)),INDIRECT("'User Inputs'!" &amp; BHZ9))</f>
        <v>128.72668089246619</v>
      </c>
      <c r="BIA8" s="245">
        <f ca="1">IF(INDIRECT("'User Inputs'!" &amp; BIA9)="",INDIRECT("'Country Data'!"&amp;BIA$3&amp;MATCH('Country Model'!$A$1,'Country Data'!$A$1:$A$60,FALSE)),INDIRECT("'User Inputs'!" &amp; BIA9))</f>
        <v>79.060509330013829</v>
      </c>
      <c r="BIB8" s="245">
        <f ca="1">IF(INDIRECT("'User Inputs'!" &amp; BIB9)="",INDIRECT("'Country Data'!"&amp;BIB$3&amp;MATCH('Country Model'!$A$1,'Country Data'!$A$1:$A$60,FALSE)),INDIRECT("'User Inputs'!" &amp; BIB9))</f>
        <v>60.696081925147951</v>
      </c>
      <c r="BIC8" s="245">
        <f ca="1">IF(INDIRECT("'User Inputs'!" &amp; BIC9)="",INDIRECT("'Country Data'!"&amp;BIC$3&amp;MATCH('Country Model'!$A$1,'Country Data'!$A$1:$A$60,FALSE)),INDIRECT("'User Inputs'!" &amp; BIC9))</f>
        <v>41.419913175463954</v>
      </c>
      <c r="BID8" s="245">
        <f ca="1">IF(INDIRECT("'User Inputs'!" &amp; BID9)="",INDIRECT("'Country Data'!"&amp;BID$3&amp;MATCH('Country Model'!$A$1,'Country Data'!$A$1:$A$60,FALSE)),INDIRECT("'User Inputs'!" &amp; BID9))</f>
        <v>21.199175709299176</v>
      </c>
      <c r="BIE8" s="245">
        <f ca="1">IF(INDIRECT("'User Inputs'!" &amp; BIE9)="",INDIRECT("'Country Data'!"&amp;BIE$3&amp;MATCH('Country Model'!$A$1,'Country Data'!$A$1:$A$60,FALSE)),INDIRECT("'User Inputs'!" &amp; BIE9))</f>
        <v>0</v>
      </c>
      <c r="BIF8" s="245">
        <f ca="1">IF(INDIRECT("'User Inputs'!" &amp; BIF9)="",INDIRECT("'Country Data'!"&amp;BIF$3&amp;MATCH('Country Model'!$A$1,'Country Data'!$A$1:$A$60,FALSE)),INDIRECT("'User Inputs'!" &amp; BIF9))</f>
        <v>0</v>
      </c>
      <c r="BIG8" s="245">
        <f ca="1">IF(INDIRECT("'User Inputs'!" &amp; BIG9)="",INDIRECT("'Country Data'!"&amp;BIG$3&amp;MATCH('Country Model'!$A$1,'Country Data'!$A$1:$A$60,FALSE)),INDIRECT("'User Inputs'!" &amp; BIG9))</f>
        <v>0</v>
      </c>
      <c r="BIH8" s="245">
        <f ca="1">IF(INDIRECT("'User Inputs'!" &amp; BIH9)="",INDIRECT("'Country Data'!"&amp;BIH$3&amp;MATCH('Country Model'!$A$1,'Country Data'!$A$1:$A$60,FALSE)),INDIRECT("'User Inputs'!" &amp; BIH9))</f>
        <v>0</v>
      </c>
      <c r="BII8" s="245">
        <f ca="1">IF(INDIRECT("'User Inputs'!" &amp; BII9)="",INDIRECT("'Country Data'!"&amp;BII$3&amp;MATCH('Country Model'!$A$1,'Country Data'!$A$1:$A$60,FALSE)),INDIRECT("'User Inputs'!" &amp; BII9))</f>
        <v>0</v>
      </c>
      <c r="BIJ8" s="245">
        <f ca="1">IF(INDIRECT("'User Inputs'!" &amp; BIJ9)="",INDIRECT("'Country Data'!"&amp;BIJ$3&amp;MATCH('Country Model'!$A$1,'Country Data'!$A$1:$A$60,FALSE)),INDIRECT("'User Inputs'!" &amp; BIJ9))</f>
        <v>0</v>
      </c>
      <c r="BIK8" s="245">
        <f ca="1">IF(INDIRECT("'User Inputs'!" &amp; BIK9)="",INDIRECT("'Country Data'!"&amp;BIK$3&amp;MATCH('Country Model'!$A$1,'Country Data'!$A$1:$A$60,FALSE)),INDIRECT("'User Inputs'!" &amp; BIK9))</f>
        <v>0</v>
      </c>
      <c r="BIL8" s="245">
        <f ca="1">IF(INDIRECT("'User Inputs'!" &amp; BIL9)="",INDIRECT("'Country Data'!"&amp;BIL$3&amp;MATCH('Country Model'!$A$1,'Country Data'!$A$1:$A$60,FALSE)),INDIRECT("'User Inputs'!" &amp; BIL9))</f>
        <v>0</v>
      </c>
      <c r="BIM8" s="245">
        <f ca="1">IF(INDIRECT("'User Inputs'!" &amp; BIM9)="",INDIRECT("'Country Data'!"&amp;BIM$3&amp;MATCH('Country Model'!$A$1,'Country Data'!$A$1:$A$60,FALSE)),INDIRECT("'User Inputs'!" &amp; BIM9))</f>
        <v>0</v>
      </c>
      <c r="BIN8" s="245">
        <f ca="1">IF(INDIRECT("'User Inputs'!" &amp; BIN9)="",INDIRECT("'Country Data'!"&amp;BIN$3&amp;MATCH('Country Model'!$A$1,'Country Data'!$A$1:$A$60,FALSE)),INDIRECT("'User Inputs'!" &amp; BIN9))</f>
        <v>0</v>
      </c>
      <c r="BIO8" s="245">
        <f ca="1">IF(INDIRECT("'User Inputs'!" &amp; BIO9)="",INDIRECT("'Country Data'!"&amp;BIO$3&amp;MATCH('Country Model'!$A$1,'Country Data'!$A$1:$A$60,FALSE)),INDIRECT("'User Inputs'!" &amp; BIO9))</f>
        <v>0</v>
      </c>
      <c r="BIP8" s="245">
        <f ca="1">IF(INDIRECT("'User Inputs'!" &amp; BIP9)="",INDIRECT("'Country Data'!"&amp;BIP$3&amp;MATCH('Country Model'!$A$1,'Country Data'!$A$1:$A$60,FALSE)),INDIRECT("'User Inputs'!" &amp; BIP9))</f>
        <v>0</v>
      </c>
      <c r="BIQ8" s="245">
        <f ca="1">IF(INDIRECT("'User Inputs'!" &amp; BIQ9)="",INDIRECT("'Country Data'!"&amp;BIQ$3&amp;MATCH('Country Model'!$A$1,'Country Data'!$A$1:$A$60,FALSE)),INDIRECT("'User Inputs'!" &amp; BIQ9))</f>
        <v>0</v>
      </c>
      <c r="BIR8" s="245">
        <f ca="1">IF(INDIRECT("'User Inputs'!" &amp; BIR9)="",INDIRECT("'Country Data'!"&amp;BIR$3&amp;MATCH('Country Model'!$A$1,'Country Data'!$A$1:$A$60,FALSE)),INDIRECT("'User Inputs'!" &amp; BIR9))</f>
        <v>0</v>
      </c>
      <c r="BIS8" s="245">
        <f ca="1">IF(INDIRECT("'User Inputs'!" &amp; BIS9)="",INDIRECT("'Country Data'!"&amp;BIS$3&amp;MATCH('Country Model'!$A$1,'Country Data'!$A$1:$A$60,FALSE)),INDIRECT("'User Inputs'!" &amp; BIS9))</f>
        <v>0</v>
      </c>
      <c r="BIT8" s="245">
        <f ca="1">IF(INDIRECT("'User Inputs'!" &amp; BIT9)="",INDIRECT("'Country Data'!"&amp;BIT$3&amp;MATCH('Country Model'!$A$1,'Country Data'!$A$1:$A$60,FALSE)),INDIRECT("'User Inputs'!" &amp; BIT9))</f>
        <v>0</v>
      </c>
      <c r="BIU8" s="245">
        <f ca="1">IF(INDIRECT("'User Inputs'!" &amp; BIU9)="",INDIRECT("'Country Data'!"&amp;BIU$3&amp;MATCH('Country Model'!$A$1,'Country Data'!$A$1:$A$60,FALSE)),INDIRECT("'User Inputs'!" &amp; BIU9))</f>
        <v>0</v>
      </c>
      <c r="BIV8" s="250">
        <f ca="1">IF(INDIRECT("'User Inputs'!" &amp; BIV9)="",INDIRECT("'Country Data'!"&amp;BIV$3&amp;MATCH('Country Model'!$A$1,'Country Data'!$A$1:$A$60,FALSE)),INDIRECT("'User Inputs'!" &amp; BIV9))</f>
        <v>0.9</v>
      </c>
      <c r="BIW8" s="250">
        <f ca="1">IF(INDIRECT("'User Inputs'!" &amp; BIW9)="",INDIRECT("'Country Data'!"&amp;BIW$3&amp;MATCH('Country Model'!$A$1,'Country Data'!$A$1:$A$60,FALSE)),INDIRECT("'User Inputs'!" &amp; BIW9))</f>
        <v>0.9</v>
      </c>
      <c r="BIX8" s="250">
        <f ca="1">IF(INDIRECT("'User Inputs'!" &amp; BIX9)="",INDIRECT("'Country Data'!"&amp;BIX$3&amp;MATCH('Country Model'!$A$1,'Country Data'!$A$1:$A$60,FALSE)),INDIRECT("'User Inputs'!" &amp; BIX9))</f>
        <v>0.71400000000000008</v>
      </c>
      <c r="BIY8" s="250">
        <f ca="1">IF(INDIRECT("'User Inputs'!" &amp; BIY9)="",INDIRECT("'Country Data'!"&amp;BIY$3&amp;MATCH('Country Model'!$A$1,'Country Data'!$A$1:$A$60,FALSE)),INDIRECT("'User Inputs'!" &amp; BIY9))</f>
        <v>0.71400000000000008</v>
      </c>
      <c r="BIZ8" s="250">
        <f ca="1">IF(INDIRECT("'User Inputs'!" &amp; BIZ9)="",INDIRECT("'Country Data'!"&amp;BIZ$3&amp;MATCH('Country Model'!$A$1,'Country Data'!$A$1:$A$60,FALSE)),INDIRECT("'User Inputs'!" &amp; BIZ9))</f>
        <v>0.2</v>
      </c>
      <c r="BJA8" s="250">
        <f ca="1">IF(INDIRECT("'User Inputs'!" &amp; BJA9)="",INDIRECT("'Country Data'!"&amp;BJA$3&amp;MATCH('Country Model'!$A$1,'Country Data'!$A$1:$A$60,FALSE)),INDIRECT("'User Inputs'!" &amp; BJA9))</f>
        <v>0.2</v>
      </c>
      <c r="BJB8" s="250">
        <f ca="1">IF(INDIRECT("'User Inputs'!" &amp; BJB9)="",INDIRECT("'Country Data'!"&amp;BJB$3&amp;MATCH('Country Model'!$A$1,'Country Data'!$A$1:$A$60,FALSE)),INDIRECT("'User Inputs'!" &amp; BJB9))</f>
        <v>0.8</v>
      </c>
      <c r="BJC8" s="250">
        <f ca="1">IF(INDIRECT("'User Inputs'!" &amp; BJC9)="",INDIRECT("'Country Data'!"&amp;BJC$3&amp;MATCH('Country Model'!$A$1,'Country Data'!$A$1:$A$60,FALSE)),INDIRECT("'User Inputs'!" &amp; BJC9))</f>
        <v>0.8</v>
      </c>
      <c r="BJD8" s="250">
        <f ca="1">IF(INDIRECT("'User Inputs'!" &amp; BJD9)="",INDIRECT("'Country Data'!"&amp;BJD$3&amp;MATCH('Country Model'!$A$1,'Country Data'!$A$1:$A$60,FALSE)),INDIRECT("'User Inputs'!" &amp; BJD9))</f>
        <v>0.8</v>
      </c>
      <c r="BJE8" s="250">
        <f ca="1">IF(INDIRECT("'User Inputs'!" &amp; BJE9)="",INDIRECT("'Country Data'!"&amp;BJE$3&amp;MATCH('Country Model'!$A$1,'Country Data'!$A$1:$A$60,FALSE)),INDIRECT("'User Inputs'!" &amp; BJE9))</f>
        <v>0.8</v>
      </c>
      <c r="BJF8" s="250">
        <f ca="1">IF(INDIRECT("'User Inputs'!" &amp; BJF9)="",INDIRECT("'Country Data'!"&amp;BJF$3&amp;MATCH('Country Model'!$A$1,'Country Data'!$A$1:$A$60,FALSE)),INDIRECT("'User Inputs'!" &amp; BJF9))</f>
        <v>1</v>
      </c>
      <c r="BJG8" s="250">
        <f ca="1">IF(INDIRECT("'User Inputs'!" &amp; BJG9)="",INDIRECT("'Country Data'!"&amp;BJG$3&amp;MATCH('Country Model'!$A$1,'Country Data'!$A$1:$A$60,FALSE)),INDIRECT("'User Inputs'!" &amp; BJG9))</f>
        <v>1</v>
      </c>
      <c r="BJH8" s="251">
        <f ca="1">IF(INDIRECT("'User Inputs'!" &amp; BJH9)="",INDIRECT("'Country Data'!"&amp;BJH$3&amp;MATCH('Country Model'!$A$1,'Country Data'!$A$1:$A$60,FALSE)),INDIRECT("'User Inputs'!" &amp; BJH9))</f>
        <v>9</v>
      </c>
      <c r="BJI8" s="251">
        <f ca="1">IF(INDIRECT("'User Inputs'!" &amp; BJI9)="",INDIRECT("'Country Data'!"&amp;BJI$3&amp;MATCH('Country Model'!$A$1,'Country Data'!$A$1:$A$60,FALSE)),INDIRECT("'User Inputs'!" &amp; BJI9))</f>
        <v>9</v>
      </c>
      <c r="BJJ8" s="252">
        <f ca="1">IF(INDIRECT("'User Inputs'!" &amp; BJJ9)="",INDIRECT("'Country Data'!"&amp;BJJ$3&amp;MATCH('Country Model'!$A$1,'Country Data'!$A$1:$A$60,FALSE)),INDIRECT("'User Inputs'!" &amp; BJJ9))</f>
        <v>0.8</v>
      </c>
      <c r="BJK8" s="252">
        <f ca="1">IF(INDIRECT("'User Inputs'!" &amp; BJK9)="",INDIRECT("'Country Data'!"&amp;BJK$3&amp;MATCH('Country Model'!$A$1,'Country Data'!$A$1:$A$60,FALSE)),INDIRECT("'User Inputs'!" &amp; BJK9))</f>
        <v>0.3</v>
      </c>
      <c r="BJL8" s="240">
        <f ca="1">IF(INDIRECT("'User Inputs'!" &amp; BJL9)="",INDIRECT("'Country Data'!"&amp;BJL$3&amp;MATCH('Country Model'!$A$1,'Country Data'!$A$1:$A$60,FALSE)),INDIRECT("'User Inputs'!" &amp; BJL9))</f>
        <v>1.69</v>
      </c>
      <c r="BJM8" s="240">
        <f ca="1">IF(INDIRECT("'User Inputs'!" &amp; BJM9)="",INDIRECT("'Country Data'!"&amp;BJM$3&amp;MATCH('Country Model'!$A$1,'Country Data'!$A$1:$A$60,FALSE)),INDIRECT("'User Inputs'!" &amp; BJM9))</f>
        <v>1.5649999999999999</v>
      </c>
      <c r="BJN8" s="240">
        <f ca="1">IF(INDIRECT("'User Inputs'!" &amp; BJN9)="",INDIRECT("'Country Data'!"&amp;BJN$3&amp;MATCH('Country Model'!$A$1,'Country Data'!$A$1:$A$60,FALSE)),INDIRECT("'User Inputs'!" &amp; BJN9))</f>
        <v>1.423</v>
      </c>
      <c r="BJO8" s="253">
        <f ca="1">IF(INDIRECT("'User Inputs'!" &amp; BJO9)="",INDIRECT("'Country Data'!"&amp;BJO$3&amp;MATCH('Country Model'!$A$1,'Country Data'!$A$1:$A$60,FALSE)),INDIRECT("'User Inputs'!" &amp; BJO9))</f>
        <v>1</v>
      </c>
      <c r="BJP8" s="251">
        <f ca="1">IF(INDIRECT("'User Inputs'!" &amp; BJP9)="",INDIRECT("'Country Data'!"&amp;BJP$3&amp;MATCH('Country Model'!$A$1,'Country Data'!$A$1:$A$60,FALSE)),INDIRECT("'User Inputs'!" &amp; BJP9))</f>
        <v>0.65</v>
      </c>
      <c r="BJQ8" s="251">
        <f ca="1">IF(INDIRECT("'User Inputs'!" &amp; BJQ9)="",INDIRECT("'Country Data'!"&amp;BJQ$3&amp;MATCH('Country Model'!$A$1,'Country Data'!$A$1:$A$60,FALSE)),INDIRECT("'User Inputs'!" &amp; BJQ9))</f>
        <v>0.65</v>
      </c>
      <c r="BJR8" s="254">
        <f ca="1">IF(INDIRECT("'User Inputs'!" &amp; BJR9)="",INDIRECT("'Country Data'!"&amp;BJR$3&amp;MATCH('Country Model'!$A$1,'Country Data'!$A$1:$A$60,FALSE)),INDIRECT("'User Inputs'!" &amp; BJR9))</f>
        <v>2.5</v>
      </c>
      <c r="BJS8" s="254">
        <f ca="1">IF(INDIRECT("'User Inputs'!" &amp; BJS9)="",INDIRECT("'Country Data'!"&amp;BJS$3&amp;MATCH('Country Model'!$A$1,'Country Data'!$A$1:$A$60,FALSE)),INDIRECT("'User Inputs'!" &amp; BJS9))</f>
        <v>2.5</v>
      </c>
      <c r="BJT8" s="254">
        <f ca="1">IF(INDIRECT("'User Inputs'!" &amp; BJT9)="",INDIRECT("'Country Data'!"&amp;BJT$3&amp;MATCH('Country Model'!$A$1,'Country Data'!$A$1:$A$60,FALSE)),INDIRECT("'User Inputs'!" &amp; BJT9))</f>
        <v>50</v>
      </c>
      <c r="BJU8" s="254">
        <f ca="1">IF(INDIRECT("'User Inputs'!" &amp; BJU9)="",INDIRECT("'Country Data'!"&amp;BJU$3&amp;MATCH('Country Model'!$A$1,'Country Data'!$A$1:$A$60,FALSE)),INDIRECT("'User Inputs'!" &amp; BJU9))</f>
        <v>50</v>
      </c>
      <c r="BJV8" s="254">
        <f ca="1">IF(INDIRECT("'User Inputs'!" &amp; BJV9)="",INDIRECT("'Country Data'!"&amp;BJV$3&amp;MATCH('Country Model'!$A$1,'Country Data'!$A$1:$A$60,FALSE)),INDIRECT("'User Inputs'!" &amp; BJV9))</f>
        <v>150</v>
      </c>
      <c r="BJW8" s="254">
        <f ca="1">IF(INDIRECT("'User Inputs'!" &amp; BJW9)="",INDIRECT("'Country Data'!"&amp;BJW$3&amp;MATCH('Country Model'!$A$1,'Country Data'!$A$1:$A$60,FALSE)),INDIRECT("'User Inputs'!" &amp; BJW9))</f>
        <v>150</v>
      </c>
      <c r="BJX8" s="254">
        <f ca="1">IF(INDIRECT("'User Inputs'!" &amp; BJX9)="",INDIRECT("'Country Data'!"&amp;BJX$3&amp;MATCH('Country Model'!$A$1,'Country Data'!$A$1:$A$60,FALSE)),INDIRECT("'User Inputs'!" &amp; BJX9))</f>
        <v>4</v>
      </c>
      <c r="BJY8" s="254">
        <f ca="1">IF(INDIRECT("'User Inputs'!" &amp; BJY9)="",INDIRECT("'Country Data'!"&amp;BJY$3&amp;MATCH('Country Model'!$A$1,'Country Data'!$A$1:$A$60,FALSE)),INDIRECT("'User Inputs'!" &amp; BJY9))</f>
        <v>4</v>
      </c>
      <c r="BJZ8" s="255">
        <f ca="1">IF(INDIRECT("'User Inputs'!" &amp; BJZ9)="",INDIRECT("'Country Data'!"&amp;BJZ$3&amp;MATCH('Country Model'!$A$1,'Country Data'!$A$1:$A$60,FALSE)),INDIRECT("'User Inputs'!" &amp; BJZ9))</f>
        <v>538290.1007999999</v>
      </c>
      <c r="BKA8" s="255">
        <f ca="1">IF(INDIRECT("'User Inputs'!" &amp; BKA9)="",INDIRECT("'Country Data'!"&amp;BKA$3&amp;MATCH('Country Model'!$A$1,'Country Data'!$A$1:$A$60,FALSE)),INDIRECT("'User Inputs'!" &amp; BKA9))</f>
        <v>561010.29152856127</v>
      </c>
      <c r="BKB8" s="255">
        <f ca="1">IF(INDIRECT("'User Inputs'!" &amp; BKB9)="",INDIRECT("'Country Data'!"&amp;BKB$3&amp;MATCH('Country Model'!$A$1,'Country Data'!$A$1:$A$60,FALSE)),INDIRECT("'User Inputs'!" &amp; BKB9))</f>
        <v>584689.45784663281</v>
      </c>
      <c r="BKC8" s="255">
        <f ca="1">IF(INDIRECT("'User Inputs'!" &amp; BKC9)="",INDIRECT("'Country Data'!"&amp;BKC$3&amp;MATCH('Country Model'!$A$1,'Country Data'!$A$1:$A$60,FALSE)),INDIRECT("'User Inputs'!" &amp; BKC9))</f>
        <v>609368.07627099496</v>
      </c>
      <c r="BKD8" s="255">
        <f ca="1">IF(INDIRECT("'User Inputs'!" &amp; BKD9)="",INDIRECT("'Country Data'!"&amp;BKD$3&amp;MATCH('Country Model'!$A$1,'Country Data'!$A$1:$A$60,FALSE)),INDIRECT("'User Inputs'!" &amp; BKD9))</f>
        <v>635088.33175441797</v>
      </c>
      <c r="BKE8" s="255">
        <f ca="1">IF(INDIRECT("'User Inputs'!" &amp; BKE9)="",INDIRECT("'Country Data'!"&amp;BKE$3&amp;MATCH('Country Model'!$A$1,'Country Data'!$A$1:$A$60,FALSE)),INDIRECT("'User Inputs'!" &amp; BKE9))</f>
        <v>661894.18979546218</v>
      </c>
      <c r="BKF8" s="255">
        <f ca="1">IF(INDIRECT("'User Inputs'!" &amp; BKF9)="",INDIRECT("'Country Data'!"&amp;BKF$3&amp;MATCH('Country Model'!$A$1,'Country Data'!$A$1:$A$60,FALSE)),INDIRECT("'User Inputs'!" &amp; BKF9))</f>
        <v>689831.47159189428</v>
      </c>
      <c r="BKG8" s="255">
        <f ca="1">IF(INDIRECT("'User Inputs'!" &amp; BKG9)="",INDIRECT("'Country Data'!"&amp;BKG$3&amp;MATCH('Country Model'!$A$1,'Country Data'!$A$1:$A$60,FALSE)),INDIRECT("'User Inputs'!" &amp; BKG9))</f>
        <v>718947.93236618477</v>
      </c>
      <c r="BKH8" s="255">
        <f ca="1">IF(INDIRECT("'User Inputs'!" &amp; BKH9)="",INDIRECT("'Country Data'!"&amp;BKH$3&amp;MATCH('Country Model'!$A$1,'Country Data'!$A$1:$A$60,FALSE)),INDIRECT("'User Inputs'!" &amp; BKH9))</f>
        <v>749293.3429969732</v>
      </c>
      <c r="BKI8" s="255">
        <f ca="1">IF(INDIRECT("'User Inputs'!" &amp; BKI9)="",INDIRECT("'Country Data'!"&amp;BKI$3&amp;MATCH('Country Model'!$A$1,'Country Data'!$A$1:$A$60,FALSE)),INDIRECT("'User Inputs'!" &amp; BKI9))</f>
        <v>780919.57509604318</v>
      </c>
      <c r="BKJ8" s="255">
        <f ca="1">IF(INDIRECT("'User Inputs'!" &amp; BKJ9)="",INDIRECT("'Country Data'!"&amp;BKJ$3&amp;MATCH('Country Model'!$A$1,'Country Data'!$A$1:$A$60,FALSE)),INDIRECT("'User Inputs'!" &amp; BKJ9))</f>
        <v>813880.68967623007</v>
      </c>
      <c r="BKK8" s="255">
        <f ca="1">IF(INDIRECT("'User Inputs'!" &amp; BKK9)="",INDIRECT("'Country Data'!"&amp;BKK$3&amp;MATCH('Country Model'!$A$1,'Country Data'!$A$1:$A$60,FALSE)),INDIRECT("'User Inputs'!" &amp; BKK9))</f>
        <v>848233.02956183301</v>
      </c>
      <c r="BKL8" s="255">
        <f ca="1">IF(INDIRECT("'User Inputs'!" &amp; BKL9)="",INDIRECT("'Country Data'!"&amp;BKL$3&amp;MATCH('Country Model'!$A$1,'Country Data'!$A$1:$A$60,FALSE)),INDIRECT("'User Inputs'!" &amp; BKL9))</f>
        <v>884035.31569949072</v>
      </c>
      <c r="BKM8" s="255">
        <f ca="1">IF(INDIRECT("'User Inputs'!" &amp; BKM9)="",INDIRECT("'Country Data'!"&amp;BKM$3&amp;MATCH('Country Model'!$A$1,'Country Data'!$A$1:$A$60,FALSE)),INDIRECT("'User Inputs'!" &amp; BKM9))</f>
        <v>921348.74753415678</v>
      </c>
      <c r="BKN8" s="255">
        <f ca="1">IF(INDIRECT("'User Inputs'!" &amp; BKN9)="",INDIRECT("'Country Data'!"&amp;BKN$3&amp;MATCH('Country Model'!$A$1,'Country Data'!$A$1:$A$60,FALSE)),INDIRECT("'User Inputs'!" &amp; BKN9))</f>
        <v>960237.10762174975</v>
      </c>
      <c r="BKO8" s="255">
        <f ca="1">IF(INDIRECT("'User Inputs'!" &amp; BKO9)="",INDIRECT("'Country Data'!"&amp;BKO$3&amp;MATCH('Country Model'!$A$1,'Country Data'!$A$1:$A$60,FALSE)),INDIRECT("'User Inputs'!" &amp; BKO9))</f>
        <v>1000766.8706573033</v>
      </c>
      <c r="BKP8" s="255">
        <f ca="1">IF(INDIRECT("'User Inputs'!" &amp; BKP9)="",INDIRECT("'Country Data'!"&amp;BKP$3&amp;MATCH('Country Model'!$A$1,'Country Data'!$A$1:$A$60,FALSE)),INDIRECT("'User Inputs'!" &amp; BKP9))</f>
        <v>1043007.3171049847</v>
      </c>
      <c r="BKQ8" s="255">
        <f ca="1">IF(INDIRECT("'User Inputs'!" &amp; BKQ9)="",INDIRECT("'Country Data'!"&amp;BKQ$3&amp;MATCH('Country Model'!$A$1,'Country Data'!$A$1:$A$60,FALSE)),INDIRECT("'User Inputs'!" &amp; BKQ9))</f>
        <v>1087030.6516242181</v>
      </c>
      <c r="BKR8" s="255">
        <f ca="1">IF(INDIRECT("'User Inputs'!" &amp; BKR9)="",INDIRECT("'Country Data'!"&amp;BKR$3&amp;MATCH('Country Model'!$A$1,'Country Data'!$A$1:$A$60,FALSE)),INDIRECT("'User Inputs'!" &amp; BKR9))</f>
        <v>1132912.1264943474</v>
      </c>
      <c r="BKS8" s="255">
        <f ca="1">IF(INDIRECT("'User Inputs'!" &amp; BKS9)="",INDIRECT("'Country Data'!"&amp;BKS$3&amp;MATCH('Country Model'!$A$1,'Country Data'!$A$1:$A$60,FALSE)),INDIRECT("'User Inputs'!" &amp; BKS9))</f>
        <v>1180730.1702488158</v>
      </c>
      <c r="BKT8" s="255">
        <f ca="1">IF(INDIRECT("'User Inputs'!" &amp; BKT9)="",INDIRECT("'Country Data'!"&amp;BKT$3&amp;MATCH('Country Model'!$A$1,'Country Data'!$A$1:$A$60,FALSE)),INDIRECT("'User Inputs'!" &amp; BKT9))</f>
        <v>1230566.5217387478</v>
      </c>
      <c r="BKU8" s="255">
        <f ca="1">IF(INDIRECT("'User Inputs'!" &amp; BKU9)="",INDIRECT("'Country Data'!"&amp;BKU$3&amp;MATCH('Country Model'!$A$1,'Country Data'!$A$1:$A$60,FALSE)),INDIRECT("'User Inputs'!" &amp; BKU9))</f>
        <v>1282506.3698550975</v>
      </c>
      <c r="BKV8" s="255">
        <f ca="1">IF(INDIRECT("'User Inputs'!" &amp; BKV9)="",INDIRECT("'Country Data'!"&amp;BKV$3&amp;MATCH('Country Model'!$A$1,'Country Data'!$A$1:$A$60,FALSE)),INDIRECT("'User Inputs'!" &amp; BKV9))</f>
        <v>1336638.4991481998</v>
      </c>
      <c r="BKW8" s="255">
        <f ca="1">IF(INDIRECT("'User Inputs'!" &amp; BKW9)="",INDIRECT("'Country Data'!"&amp;BKW$3&amp;MATCH('Country Model'!$A$1,'Country Data'!$A$1:$A$60,FALSE)),INDIRECT("'User Inputs'!" &amp; BKW9))</f>
        <v>1393055.4415936423</v>
      </c>
      <c r="BKX8" s="255">
        <f ca="1">IF(INDIRECT("'User Inputs'!" &amp; BKX9)="",INDIRECT("'Country Data'!"&amp;BKX$3&amp;MATCH('Country Model'!$A$1,'Country Data'!$A$1:$A$60,FALSE)),INDIRECT("'User Inputs'!" &amp; BKX9))</f>
        <v>1451853.6347638853</v>
      </c>
      <c r="BKY8" s="255">
        <f ca="1">IF(INDIRECT("'User Inputs'!" &amp; BKY9)="",INDIRECT("'Country Data'!"&amp;BKY$3&amp;MATCH('Country Model'!$A$1,'Country Data'!$A$1:$A$60,FALSE)),INDIRECT("'User Inputs'!" &amp; BKY9))</f>
        <v>1513133.5866759983</v>
      </c>
      <c r="BKZ8" s="255">
        <f ca="1">IF(INDIRECT("'User Inputs'!" &amp; BKZ9)="",INDIRECT("'Country Data'!"&amp;BKZ$3&amp;MATCH('Country Model'!$A$1,'Country Data'!$A$1:$A$60,FALSE)),INDIRECT("'User Inputs'!" &amp; BKZ9))</f>
        <v>583147.60919999995</v>
      </c>
      <c r="BLA8" s="255">
        <f ca="1">IF(INDIRECT("'User Inputs'!" &amp; BLA9)="",INDIRECT("'Country Data'!"&amp;BLA$3&amp;MATCH('Country Model'!$A$1,'Country Data'!$A$1:$A$60,FALSE)),INDIRECT("'User Inputs'!" &amp; BLA9))</f>
        <v>596922.9621278682</v>
      </c>
      <c r="BLB8" s="255">
        <f ca="1">IF(INDIRECT("'User Inputs'!" &amp; BLB9)="",INDIRECT("'Country Data'!"&amp;BLB$3&amp;MATCH('Country Model'!$A$1,'Country Data'!$A$1:$A$60,FALSE)),INDIRECT("'User Inputs'!" &amp; BLB9))</f>
        <v>611023.72211441863</v>
      </c>
      <c r="BLC8" s="255">
        <f ca="1">IF(INDIRECT("'User Inputs'!" &amp; BLC9)="",INDIRECT("'Country Data'!"&amp;BLC$3&amp;MATCH('Country Model'!$A$1,'Country Data'!$A$1:$A$60,FALSE)),INDIRECT("'User Inputs'!" &amp; BLC9))</f>
        <v>625457.57605917356</v>
      </c>
      <c r="BLD8" s="255">
        <f ca="1">IF(INDIRECT("'User Inputs'!" &amp; BLD9)="",INDIRECT("'Country Data'!"&amp;BLD$3&amp;MATCH('Country Model'!$A$1,'Country Data'!$A$1:$A$60,FALSE)),INDIRECT("'User Inputs'!" &amp; BLD9))</f>
        <v>640232.39244476066</v>
      </c>
      <c r="BLE8" s="255">
        <f ca="1">IF(INDIRECT("'User Inputs'!" &amp; BLE9)="",INDIRECT("'Country Data'!"&amp;BLE$3&amp;MATCH('Country Model'!$A$1,'Country Data'!$A$1:$A$60,FALSE)),INDIRECT("'User Inputs'!" &amp; BLE9))</f>
        <v>655356.22562634409</v>
      </c>
      <c r="BLF8" s="255">
        <f ca="1">IF(INDIRECT("'User Inputs'!" &amp; BLF9)="",INDIRECT("'Country Data'!"&amp;BLF$3&amp;MATCH('Country Model'!$A$1,'Country Data'!$A$1:$A$60,FALSE)),INDIRECT("'User Inputs'!" &amp; BLF9))</f>
        <v>670837.32022238208</v>
      </c>
      <c r="BLG8" s="255">
        <f ca="1">IF(INDIRECT("'User Inputs'!" &amp; BLG9)="",INDIRECT("'Country Data'!"&amp;BLG$3&amp;MATCH('Country Model'!$A$1,'Country Data'!$A$1:$A$60,FALSE)),INDIRECT("'User Inputs'!" &amp; BLG9))</f>
        <v>686684.11560910416</v>
      </c>
      <c r="BLH8" s="255">
        <f ca="1">IF(INDIRECT("'User Inputs'!" &amp; BLH9)="",INDIRECT("'Country Data'!"&amp;BLH$3&amp;MATCH('Country Model'!$A$1,'Country Data'!$A$1:$A$60,FALSE)),INDIRECT("'User Inputs'!" &amp; BLH9))</f>
        <v>702905.25052116078</v>
      </c>
      <c r="BLI8" s="255">
        <f ca="1">IF(INDIRECT("'User Inputs'!" &amp; BLI9)="",INDIRECT("'Country Data'!"&amp;BLI$3&amp;MATCH('Country Model'!$A$1,'Country Data'!$A$1:$A$60,FALSE)),INDIRECT("'User Inputs'!" &amp; BLI9))</f>
        <v>719509.56776094867</v>
      </c>
      <c r="BLJ8" s="255">
        <f ca="1">IF(INDIRECT("'User Inputs'!" &amp; BLJ9)="",INDIRECT("'Country Data'!"&amp;BLJ$3&amp;MATCH('Country Model'!$A$1,'Country Data'!$A$1:$A$60,FALSE)),INDIRECT("'User Inputs'!" &amp; BLJ9))</f>
        <v>736506.11901918368</v>
      </c>
      <c r="BLK8" s="255">
        <f ca="1">IF(INDIRECT("'User Inputs'!" &amp; BLK9)="",INDIRECT("'Country Data'!"&amp;BLK$3&amp;MATCH('Country Model'!$A$1,'Country Data'!$A$1:$A$60,FALSE)),INDIRECT("'User Inputs'!" &amp; BLK9))</f>
        <v>753904.1698093469</v>
      </c>
      <c r="BLL8" s="255">
        <f ca="1">IF(INDIRECT("'User Inputs'!" &amp; BLL9)="",INDIRECT("'Country Data'!"&amp;BLL$3&amp;MATCH('Country Model'!$A$1,'Country Data'!$A$1:$A$60,FALSE)),INDIRECT("'User Inputs'!" &amp; BLL9))</f>
        <v>771713.20451869338</v>
      </c>
      <c r="BLM8" s="255">
        <f ca="1">IF(INDIRECT("'User Inputs'!" &amp; BLM9)="",INDIRECT("'Country Data'!"&amp;BLM$3&amp;MATCH('Country Model'!$A$1,'Country Data'!$A$1:$A$60,FALSE)),INDIRECT("'User Inputs'!" &amp; BLM9))</f>
        <v>789942.93157857959</v>
      </c>
      <c r="BLN8" s="255">
        <f ca="1">IF(INDIRECT("'User Inputs'!" &amp; BLN9)="",INDIRECT("'Country Data'!"&amp;BLN$3&amp;MATCH('Country Model'!$A$1,'Country Data'!$A$1:$A$60,FALSE)),INDIRECT("'User Inputs'!" &amp; BLN9))</f>
        <v>808603.28875692445</v>
      </c>
      <c r="BLO8" s="255">
        <f ca="1">IF(INDIRECT("'User Inputs'!" &amp; BLO9)="",INDIRECT("'Country Data'!"&amp;BLO$3&amp;MATCH('Country Model'!$A$1,'Country Data'!$A$1:$A$60,FALSE)),INDIRECT("'User Inputs'!" &amp; BLO9))</f>
        <v>827704.44857569225</v>
      </c>
      <c r="BLP8" s="255">
        <f ca="1">IF(INDIRECT("'User Inputs'!" &amp; BLP9)="",INDIRECT("'Country Data'!"&amp;BLP$3&amp;MATCH('Country Model'!$A$1,'Country Data'!$A$1:$A$60,FALSE)),INDIRECT("'User Inputs'!" &amp; BLP9))</f>
        <v>847256.82385635003</v>
      </c>
      <c r="BLQ8" s="255">
        <f ca="1">IF(INDIRECT("'User Inputs'!" &amp; BLQ9)="",INDIRECT("'Country Data'!"&amp;BLQ$3&amp;MATCH('Country Model'!$A$1,'Country Data'!$A$1:$A$60,FALSE)),INDIRECT("'User Inputs'!" &amp; BLQ9))</f>
        <v>867271.07339632034</v>
      </c>
      <c r="BLR8" s="255">
        <f ca="1">IF(INDIRECT("'User Inputs'!" &amp; BLR9)="",INDIRECT("'Country Data'!"&amp;BLR$3&amp;MATCH('Country Model'!$A$1,'Country Data'!$A$1:$A$60,FALSE)),INDIRECT("'User Inputs'!" &amp; BLR9))</f>
        <v>887758.10777952755</v>
      </c>
      <c r="BLS8" s="255">
        <f ca="1">IF(INDIRECT("'User Inputs'!" &amp; BLS9)="",INDIRECT("'Country Data'!"&amp;BLS$3&amp;MATCH('Country Model'!$A$1,'Country Data'!$A$1:$A$60,FALSE)),INDIRECT("'User Inputs'!" &amp; BLS9))</f>
        <v>908729.09532420128</v>
      </c>
      <c r="BLT8" s="255">
        <f ca="1">IF(INDIRECT("'User Inputs'!" &amp; BLT9)="",INDIRECT("'Country Data'!"&amp;BLT$3&amp;MATCH('Country Model'!$A$1,'Country Data'!$A$1:$A$60,FALSE)),INDIRECT("'User Inputs'!" &amp; BLT9))</f>
        <v>930195.46817118314</v>
      </c>
      <c r="BLU8" s="255">
        <f ca="1">IF(INDIRECT("'User Inputs'!" &amp; BLU9)="",INDIRECT("'Country Data'!"&amp;BLU$3&amp;MATCH('Country Model'!$A$1,'Country Data'!$A$1:$A$60,FALSE)),INDIRECT("'User Inputs'!" &amp; BLU9))</f>
        <v>952168.92851605266</v>
      </c>
      <c r="BLV8" s="255">
        <f ca="1">IF(INDIRECT("'User Inputs'!" &amp; BLV9)="",INDIRECT("'Country Data'!"&amp;BLV$3&amp;MATCH('Country Model'!$A$1,'Country Data'!$A$1:$A$60,FALSE)),INDIRECT("'User Inputs'!" &amp; BLV9))</f>
        <v>974661.45498847158</v>
      </c>
      <c r="BLW8" s="255">
        <f ca="1">IF(INDIRECT("'User Inputs'!" &amp; BLW9)="",INDIRECT("'Country Data'!"&amp;BLW$3&amp;MATCH('Country Model'!$A$1,'Country Data'!$A$1:$A$60,FALSE)),INDIRECT("'User Inputs'!" &amp; BLW9))</f>
        <v>997685.30918222328</v>
      </c>
      <c r="BLX8" s="255">
        <f ca="1">IF(INDIRECT("'User Inputs'!" &amp; BLX9)="",INDIRECT("'Country Data'!"&amp;BLX$3&amp;MATCH('Country Model'!$A$1,'Country Data'!$A$1:$A$60,FALSE)),INDIRECT("'User Inputs'!" &amp; BLX9))</f>
        <v>1021253.0423395085</v>
      </c>
      <c r="BLY8" s="255">
        <f ca="1">IF(INDIRECT("'User Inputs'!" &amp; BLY9)="",INDIRECT("'Country Data'!"&amp;BLY$3&amp;MATCH('Country Model'!$A$1,'Country Data'!$A$1:$A$60,FALSE)),INDIRECT("'User Inputs'!" &amp; BLY9))</f>
        <v>1045377.5021931388</v>
      </c>
      <c r="BLZ8" s="255">
        <f ca="1">IF(INDIRECT("'User Inputs'!" &amp; BLZ9)="",INDIRECT("'Country Data'!"&amp;BLZ$3&amp;MATCH('Country Model'!$A$1,'Country Data'!$A$1:$A$60,FALSE)),INDIRECT("'User Inputs'!" &amp; BLZ9))</f>
        <v>151125.94263311999</v>
      </c>
      <c r="BMA8" s="255">
        <f ca="1">IF(INDIRECT("'User Inputs'!" &amp; BMA9)="",INDIRECT("'Country Data'!"&amp;BMA$3&amp;MATCH('Country Model'!$A$1,'Country Data'!$A$1:$A$60,FALSE)),INDIRECT("'User Inputs'!" &amp; BMA9))</f>
        <v>157504.67825459089</v>
      </c>
      <c r="BMB8" s="255">
        <f ca="1">IF(INDIRECT("'User Inputs'!" &amp; BMB9)="",INDIRECT("'Country Data'!"&amp;BMB$3&amp;MATCH('Country Model'!$A$1,'Country Data'!$A$1:$A$60,FALSE)),INDIRECT("'User Inputs'!" &amp; BMB9))</f>
        <v>164152.64804869745</v>
      </c>
      <c r="BMC8" s="255">
        <f ca="1">IF(INDIRECT("'User Inputs'!" &amp; BMC9)="",INDIRECT("'Country Data'!"&amp;BMC$3&amp;MATCH('Country Model'!$A$1,'Country Data'!$A$1:$A$60,FALSE)),INDIRECT("'User Inputs'!" &amp; BMC9))</f>
        <v>171081.21587248237</v>
      </c>
      <c r="BMD8" s="255">
        <f ca="1">IF(INDIRECT("'User Inputs'!" &amp; BMD9)="",INDIRECT("'Country Data'!"&amp;BMD$3&amp;MATCH('Country Model'!$A$1,'Country Data'!$A$1:$A$60,FALSE)),INDIRECT("'User Inputs'!" &amp; BMD9))</f>
        <v>178302.22522955612</v>
      </c>
      <c r="BME8" s="255">
        <f ca="1">IF(INDIRECT("'User Inputs'!" &amp; BME9)="",INDIRECT("'Country Data'!"&amp;BME$3&amp;MATCH('Country Model'!$A$1,'Country Data'!$A$1:$A$60,FALSE)),INDIRECT("'User Inputs'!" &amp; BME9))</f>
        <v>185828.01951505715</v>
      </c>
      <c r="BMF8" s="255">
        <f ca="1">IF(INDIRECT("'User Inputs'!" &amp; BMF9)="",INDIRECT("'Country Data'!"&amp;BMF$3&amp;MATCH('Country Model'!$A$1,'Country Data'!$A$1:$A$60,FALSE)),INDIRECT("'User Inputs'!" &amp; BMF9))</f>
        <v>193671.46311511251</v>
      </c>
      <c r="BMG8" s="255">
        <f ca="1">IF(INDIRECT("'User Inputs'!" &amp; BMG9)="",INDIRECT("'Country Data'!"&amp;BMG$3&amp;MATCH('Country Model'!$A$1,'Country Data'!$A$1:$A$60,FALSE)),INDIRECT("'User Inputs'!" &amp; BMG9))</f>
        <v>201845.96339686631</v>
      </c>
      <c r="BMH8" s="255">
        <f ca="1">IF(INDIRECT("'User Inputs'!" &amp; BMH9)="",INDIRECT("'Country Data'!"&amp;BMH$3&amp;MATCH('Country Model'!$A$1,'Country Data'!$A$1:$A$60,FALSE)),INDIRECT("'User Inputs'!" &amp; BMH9))</f>
        <v>210365.49362666506</v>
      </c>
      <c r="BMI8" s="255">
        <f ca="1">IF(INDIRECT("'User Inputs'!" &amp; BMI9)="",INDIRECT("'Country Data'!"&amp;BMI$3&amp;MATCH('Country Model'!$A$1,'Country Data'!$A$1:$A$60,FALSE)),INDIRECT("'User Inputs'!" &amp; BMI9))</f>
        <v>219244.61685557544</v>
      </c>
      <c r="BMJ8" s="255">
        <f ca="1">IF(INDIRECT("'User Inputs'!" &amp; BMJ9)="",INDIRECT("'Country Data'!"&amp;BMJ$3&amp;MATCH('Country Model'!$A$1,'Country Data'!$A$1:$A$60,FALSE)),INDIRECT("'User Inputs'!" &amp; BMJ9))</f>
        <v>228498.510813064</v>
      </c>
      <c r="BMK8" s="255">
        <f ca="1">IF(INDIRECT("'User Inputs'!" &amp; BMK9)="",INDIRECT("'Country Data'!"&amp;BMK$3&amp;MATCH('Country Model'!$A$1,'Country Data'!$A$1:$A$60,FALSE)),INDIRECT("'User Inputs'!" &amp; BMK9))</f>
        <v>238142.99385139122</v>
      </c>
      <c r="BML8" s="255">
        <f ca="1">IF(INDIRECT("'User Inputs'!" &amp; BML9)="",INDIRECT("'Country Data'!"&amp;BML$3&amp;MATCH('Country Model'!$A$1,'Country Data'!$A$1:$A$60,FALSE)),INDIRECT("'User Inputs'!" &amp; BML9))</f>
        <v>248194.55198506854</v>
      </c>
      <c r="BMM8" s="255">
        <f ca="1">IF(INDIRECT("'User Inputs'!" &amp; BMM9)="",INDIRECT("'Country Data'!"&amp;BMM$3&amp;MATCH('Country Model'!$A$1,'Country Data'!$A$1:$A$60,FALSE)),INDIRECT("'User Inputs'!" &amp; BMM9))</f>
        <v>258670.36707159886</v>
      </c>
      <c r="BMN8" s="255">
        <f ca="1">IF(INDIRECT("'User Inputs'!" &amp; BMN9)="",INDIRECT("'Country Data'!"&amp;BMN$3&amp;MATCH('Country Model'!$A$1,'Country Data'!$A$1:$A$60,FALSE)),INDIRECT("'User Inputs'!" &amp; BMN9))</f>
        <v>269588.3461816723</v>
      </c>
      <c r="BMO8" s="255">
        <f ca="1">IF(INDIRECT("'User Inputs'!" &amp; BMO9)="",INDIRECT("'Country Data'!"&amp;BMO$3&amp;MATCH('Country Model'!$A$1,'Country Data'!$A$1:$A$60,FALSE)),INDIRECT("'User Inputs'!" &amp; BMO9))</f>
        <v>280967.15220902069</v>
      </c>
      <c r="BMP8" s="255">
        <f ca="1">IF(INDIRECT("'User Inputs'!" &amp; BMP9)="",INDIRECT("'Country Data'!"&amp;BMP$3&amp;MATCH('Country Model'!$A$1,'Country Data'!$A$1:$A$60,FALSE)),INDIRECT("'User Inputs'!" &amp; BMP9))</f>
        <v>292826.23577225616</v>
      </c>
      <c r="BMQ8" s="255">
        <f ca="1">IF(INDIRECT("'User Inputs'!" &amp; BMQ9)="",INDIRECT("'Country Data'!"&amp;BMQ$3&amp;MATCH('Country Model'!$A$1,'Country Data'!$A$1:$A$60,FALSE)),INDIRECT("'User Inputs'!" &amp; BMQ9))</f>
        <v>305185.86846322456</v>
      </c>
      <c r="BMR8" s="255">
        <f ca="1">IF(INDIRECT("'User Inputs'!" &amp; BMR9)="",INDIRECT("'Country Data'!"&amp;BMR$3&amp;MATCH('Country Model'!$A$1,'Country Data'!$A$1:$A$60,FALSE)),INDIRECT("'User Inputs'!" &amp; BMR9))</f>
        <v>318067.17749870749</v>
      </c>
      <c r="BMS8" s="255">
        <f ca="1">IF(INDIRECT("'User Inputs'!" &amp; BMS9)="",INDIRECT("'Country Data'!"&amp;BMS$3&amp;MATCH('Country Model'!$A$1,'Country Data'!$A$1:$A$60,FALSE)),INDIRECT("'User Inputs'!" &amp; BMS9))</f>
        <v>331492.18183470739</v>
      </c>
      <c r="BMT8" s="255">
        <f ca="1">IF(INDIRECT("'User Inputs'!" &amp; BMT9)="",INDIRECT("'Country Data'!"&amp;BMT$3&amp;MATCH('Country Model'!$A$1,'Country Data'!$A$1:$A$60,FALSE)),INDIRECT("'User Inputs'!" &amp; BMT9))</f>
        <v>345483.82980504562</v>
      </c>
      <c r="BMU8" s="255">
        <f ca="1">IF(INDIRECT("'User Inputs'!" &amp; BMU9)="",INDIRECT("'Country Data'!"&amp;BMU$3&amp;MATCH('Country Model'!$A$1,'Country Data'!$A$1:$A$60,FALSE)),INDIRECT("'User Inputs'!" &amp; BMU9))</f>
        <v>360066.03834861476</v>
      </c>
      <c r="BMV8" s="255">
        <f ca="1">IF(INDIRECT("'User Inputs'!" &amp; BMV9)="",INDIRECT("'Country Data'!"&amp;BMV$3&amp;MATCH('Country Model'!$A$1,'Country Data'!$A$1:$A$60,FALSE)),INDIRECT("'User Inputs'!" &amp; BMV9))</f>
        <v>375263.73389233707</v>
      </c>
      <c r="BMW8" s="255">
        <f ca="1">IF(INDIRECT("'User Inputs'!" &amp; BMW9)="",INDIRECT("'Country Data'!"&amp;BMW$3&amp;MATCH('Country Model'!$A$1,'Country Data'!$A$1:$A$60,FALSE)),INDIRECT("'User Inputs'!" &amp; BMW9))</f>
        <v>391102.89495971444</v>
      </c>
      <c r="BMX8" s="255">
        <f ca="1">IF(INDIRECT("'User Inputs'!" &amp; BMX9)="",INDIRECT("'Country Data'!"&amp;BMX$3&amp;MATCH('Country Model'!$A$1,'Country Data'!$A$1:$A$60,FALSE)),INDIRECT("'User Inputs'!" &amp; BMX9))</f>
        <v>407610.59657780302</v>
      </c>
      <c r="BMY8" s="255">
        <f ca="1">IF(INDIRECT("'User Inputs'!" &amp; BMY9)="",INDIRECT("'Country Data'!"&amp;BMY$3&amp;MATCH('Country Model'!$A$1,'Country Data'!$A$1:$A$60,FALSE)),INDIRECT("'User Inputs'!" &amp; BMY9))</f>
        <v>424815.05655852117</v>
      </c>
      <c r="BMZ8" s="255">
        <f ca="1">IF(INDIRECT("'User Inputs'!" &amp; BMZ9)="",INDIRECT("'Country Data'!"&amp;BMZ$3&amp;MATCH('Country Model'!$A$1,'Country Data'!$A$1:$A$60,FALSE)),INDIRECT("'User Inputs'!" &amp; BMZ9))</f>
        <v>163719.77118588003</v>
      </c>
      <c r="BNA8" s="255">
        <f ca="1">IF(INDIRECT("'User Inputs'!" &amp; BNA9)="",INDIRECT("'Country Data'!"&amp;BNA$3&amp;MATCH('Country Model'!$A$1,'Country Data'!$A$1:$A$60,FALSE)),INDIRECT("'User Inputs'!" &amp; BNA9))</f>
        <v>167587.22703029183</v>
      </c>
      <c r="BNB8" s="255">
        <f ca="1">IF(INDIRECT("'User Inputs'!" &amp; BNB9)="",INDIRECT("'Country Data'!"&amp;BNB$3&amp;MATCH('Country Model'!$A$1,'Country Data'!$A$1:$A$60,FALSE)),INDIRECT("'User Inputs'!" &amp; BNB9))</f>
        <v>171546.04150903437</v>
      </c>
      <c r="BNC8" s="255">
        <f ca="1">IF(INDIRECT("'User Inputs'!" &amp; BNC9)="",INDIRECT("'Country Data'!"&amp;BNC$3&amp;MATCH('Country Model'!$A$1,'Country Data'!$A$1:$A$60,FALSE)),INDIRECT("'User Inputs'!" &amp; BNC9))</f>
        <v>175598.3727333835</v>
      </c>
      <c r="BND8" s="255">
        <f ca="1">IF(INDIRECT("'User Inputs'!" &amp; BND9)="",INDIRECT("'Country Data'!"&amp;BND$3&amp;MATCH('Country Model'!$A$1,'Country Data'!$A$1:$A$60,FALSE)),INDIRECT("'User Inputs'!" &amp; BND9))</f>
        <v>179746.42979440812</v>
      </c>
      <c r="BNE8" s="255">
        <f ca="1">IF(INDIRECT("'User Inputs'!" &amp; BNE9)="",INDIRECT("'Country Data'!"&amp;BNE$3&amp;MATCH('Country Model'!$A$1,'Country Data'!$A$1:$A$60,FALSE)),INDIRECT("'User Inputs'!" &amp; BNE9))</f>
        <v>183992.4739672362</v>
      </c>
      <c r="BNF8" s="255">
        <f ca="1">IF(INDIRECT("'User Inputs'!" &amp; BNF9)="",INDIRECT("'Country Data'!"&amp;BNF$3&amp;MATCH('Country Model'!$A$1,'Country Data'!$A$1:$A$60,FALSE)),INDIRECT("'User Inputs'!" &amp; BNF9))</f>
        <v>188338.81994376751</v>
      </c>
      <c r="BNG8" s="255">
        <f ca="1">IF(INDIRECT("'User Inputs'!" &amp; BNG9)="",INDIRECT("'Country Data'!"&amp;BNG$3&amp;MATCH('Country Model'!$A$1,'Country Data'!$A$1:$A$60,FALSE)),INDIRECT("'User Inputs'!" &amp; BNG9))</f>
        <v>192787.83709450715</v>
      </c>
      <c r="BNH8" s="255">
        <f ca="1">IF(INDIRECT("'User Inputs'!" &amp; BNH9)="",INDIRECT("'Country Data'!"&amp;BNH$3&amp;MATCH('Country Model'!$A$1,'Country Data'!$A$1:$A$60,FALSE)),INDIRECT("'User Inputs'!" &amp; BNH9))</f>
        <v>197341.95076020577</v>
      </c>
      <c r="BNI8" s="255">
        <f ca="1">IF(INDIRECT("'User Inputs'!" &amp; BNI9)="",INDIRECT("'Country Data'!"&amp;BNI$3&amp;MATCH('Country Model'!$A$1,'Country Data'!$A$1:$A$60,FALSE)),INDIRECT("'User Inputs'!" &amp; BNI9))</f>
        <v>202003.64357401186</v>
      </c>
      <c r="BNJ8" s="255">
        <f ca="1">IF(INDIRECT("'User Inputs'!" &amp; BNJ9)="",INDIRECT("'Country Data'!"&amp;BNJ$3&amp;MATCH('Country Model'!$A$1,'Country Data'!$A$1:$A$60,FALSE)),INDIRECT("'User Inputs'!" &amp; BNJ9))</f>
        <v>206775.45681485624</v>
      </c>
      <c r="BNK8" s="255">
        <f ca="1">IF(INDIRECT("'User Inputs'!" &amp; BNK9)="",INDIRECT("'Country Data'!"&amp;BNK$3&amp;MATCH('Country Model'!$A$1,'Country Data'!$A$1:$A$60,FALSE)),INDIRECT("'User Inputs'!" &amp; BNK9))</f>
        <v>211659.99179280715</v>
      </c>
      <c r="BNL8" s="255">
        <f ca="1">IF(INDIRECT("'User Inputs'!" &amp; BNL9)="",INDIRECT("'Country Data'!"&amp;BNL$3&amp;MATCH('Country Model'!$A$1,'Country Data'!$A$1:$A$60,FALSE)),INDIRECT("'User Inputs'!" &amp; BNL9))</f>
        <v>216659.91126715011</v>
      </c>
      <c r="BNM8" s="255">
        <f ca="1">IF(INDIRECT("'User Inputs'!" &amp; BNM9)="",INDIRECT("'Country Data'!"&amp;BNM$3&amp;MATCH('Country Model'!$A$1,'Country Data'!$A$1:$A$60,FALSE)),INDIRECT("'User Inputs'!" &amp; BNM9))</f>
        <v>221777.94089796694</v>
      </c>
      <c r="BNN8" s="255">
        <f ca="1">IF(INDIRECT("'User Inputs'!" &amp; BNN9)="",INDIRECT("'Country Data'!"&amp;BNN$3&amp;MATCH('Country Model'!$A$1,'Country Data'!$A$1:$A$60,FALSE)),INDIRECT("'User Inputs'!" &amp; BNN9))</f>
        <v>227016.87073200429</v>
      </c>
      <c r="BNO8" s="255">
        <f ca="1">IF(INDIRECT("'User Inputs'!" &amp; BNO9)="",INDIRECT("'Country Data'!"&amp;BNO$3&amp;MATCH('Country Model'!$A$1,'Country Data'!$A$1:$A$60,FALSE)),INDIRECT("'User Inputs'!" &amp; BNO9))</f>
        <v>232379.55672364152</v>
      </c>
      <c r="BNP8" s="255">
        <f ca="1">IF(INDIRECT("'User Inputs'!" &amp; BNP9)="",INDIRECT("'Country Data'!"&amp;BNP$3&amp;MATCH('Country Model'!$A$1,'Country Data'!$A$1:$A$60,FALSE)),INDIRECT("'User Inputs'!" &amp; BNP9))</f>
        <v>237868.92229178856</v>
      </c>
      <c r="BNQ8" s="255">
        <f ca="1">IF(INDIRECT("'User Inputs'!" &amp; BNQ9)="",INDIRECT("'Country Data'!"&amp;BNQ$3&amp;MATCH('Country Model'!$A$1,'Country Data'!$A$1:$A$60,FALSE)),INDIRECT("'User Inputs'!" &amp; BNQ9))</f>
        <v>243487.95991356031</v>
      </c>
      <c r="BNR8" s="255">
        <f ca="1">IF(INDIRECT("'User Inputs'!" &amp; BNR9)="",INDIRECT("'Country Data'!"&amp;BNR$3&amp;MATCH('Country Model'!$A$1,'Country Data'!$A$1:$A$60,FALSE)),INDIRECT("'User Inputs'!" &amp; BNR9))</f>
        <v>249239.73275559829</v>
      </c>
      <c r="BNS8" s="255">
        <f ca="1">IF(INDIRECT("'User Inputs'!" &amp; BNS9)="",INDIRECT("'Country Data'!"&amp;BNS$3&amp;MATCH('Country Model'!$A$1,'Country Data'!$A$1:$A$60,FALSE)),INDIRECT("'User Inputs'!" &amp; BNS9))</f>
        <v>255127.37634392761</v>
      </c>
      <c r="BNT8" s="255">
        <f ca="1">IF(INDIRECT("'User Inputs'!" &amp; BNT9)="",INDIRECT("'Country Data'!"&amp;BNT$3&amp;MATCH('Country Model'!$A$1,'Country Data'!$A$1:$A$60,FALSE)),INDIRECT("'User Inputs'!" &amp; BNT9))</f>
        <v>261154.10027326003</v>
      </c>
      <c r="BNU8" s="255">
        <f ca="1">IF(INDIRECT("'User Inputs'!" &amp; BNU9)="",INDIRECT("'Country Data'!"&amp;BNU$3&amp;MATCH('Country Model'!$A$1,'Country Data'!$A$1:$A$60,FALSE)),INDIRECT("'User Inputs'!" &amp; BNU9))</f>
        <v>267323.18995667534</v>
      </c>
      <c r="BNV8" s="255">
        <f ca="1">IF(INDIRECT("'User Inputs'!" &amp; BNV9)="",INDIRECT("'Country Data'!"&amp;BNV$3&amp;MATCH('Country Model'!$A$1,'Country Data'!$A$1:$A$60,FALSE)),INDIRECT("'User Inputs'!" &amp; BNV9))</f>
        <v>273638.00841663376</v>
      </c>
      <c r="BNW8" s="255">
        <f ca="1">IF(INDIRECT("'User Inputs'!" &amp; BNW9)="",INDIRECT("'Country Data'!"&amp;BNW$3&amp;MATCH('Country Model'!$A$1,'Country Data'!$A$1:$A$60,FALSE)),INDIRECT("'User Inputs'!" &amp; BNW9))</f>
        <v>280101.99811829661</v>
      </c>
      <c r="BNX8" s="255">
        <f ca="1">IF(INDIRECT("'User Inputs'!" &amp; BNX9)="",INDIRECT("'Country Data'!"&amp;BNX$3&amp;MATCH('Country Model'!$A$1,'Country Data'!$A$1:$A$60,FALSE)),INDIRECT("'User Inputs'!" &amp; BNX9))</f>
        <v>286718.68284615473</v>
      </c>
      <c r="BNY8" s="255">
        <f ca="1">IF(INDIRECT("'User Inputs'!" &amp; BNY9)="",INDIRECT("'Country Data'!"&amp;BNY$3&amp;MATCH('Country Model'!$A$1,'Country Data'!$A$1:$A$60,FALSE)),INDIRECT("'User Inputs'!" &amp; BNY9))</f>
        <v>293491.66962498712</v>
      </c>
      <c r="BNZ8" s="255">
        <f ca="1">IF(INDIRECT("'User Inputs'!" &amp; BNZ9)="",INDIRECT("'Country Data'!"&amp;BNZ$3&amp;MATCH('Country Model'!$A$1,'Country Data'!$A$1:$A$60,FALSE)),INDIRECT("'User Inputs'!" &amp; BNZ9))</f>
        <v>62974.721663999997</v>
      </c>
      <c r="BOA8" s="255">
        <f ca="1">IF(INDIRECT("'User Inputs'!" &amp; BOA9)="",INDIRECT("'Country Data'!"&amp;BOA$3&amp;MATCH('Country Model'!$A$1,'Country Data'!$A$1:$A$60,FALSE)),INDIRECT("'User Inputs'!" &amp; BOA9))</f>
        <v>65632.763647602726</v>
      </c>
      <c r="BOB8" s="255">
        <f ca="1">IF(INDIRECT("'User Inputs'!" &amp; BOB9)="",INDIRECT("'Country Data'!"&amp;BOB$3&amp;MATCH('Country Model'!$A$1,'Country Data'!$A$1:$A$60,FALSE)),INDIRECT("'User Inputs'!" &amp; BOB9))</f>
        <v>68402.996475403081</v>
      </c>
      <c r="BOC8" s="255">
        <f ca="1">IF(INDIRECT("'User Inputs'!" &amp; BOC9)="",INDIRECT("'Country Data'!"&amp;BOC$3&amp;MATCH('Country Model'!$A$1,'Country Data'!$A$1:$A$60,FALSE)),INDIRECT("'User Inputs'!" &amp; BOC9))</f>
        <v>71290.155507338728</v>
      </c>
      <c r="BOD8" s="255">
        <f ca="1">IF(INDIRECT("'User Inputs'!" &amp; BOD9)="",INDIRECT("'Country Data'!"&amp;BOD$3&amp;MATCH('Country Model'!$A$1,'Country Data'!$A$1:$A$60,FALSE)),INDIRECT("'User Inputs'!" &amp; BOD9))</f>
        <v>74299.175973790392</v>
      </c>
      <c r="BOE8" s="255">
        <f ca="1">IF(INDIRECT("'User Inputs'!" &amp; BOE9)="",INDIRECT("'Country Data'!"&amp;BOE$3&amp;MATCH('Country Model'!$A$1,'Country Data'!$A$1:$A$60,FALSE)),INDIRECT("'User Inputs'!" &amp; BOE9))</f>
        <v>77435.201411729213</v>
      </c>
      <c r="BOF8" s="255">
        <f ca="1">IF(INDIRECT("'User Inputs'!" &amp; BOF9)="",INDIRECT("'Country Data'!"&amp;BOF$3&amp;MATCH('Country Model'!$A$1,'Country Data'!$A$1:$A$60,FALSE)),INDIRECT("'User Inputs'!" &amp; BOF9))</f>
        <v>80703.592456937622</v>
      </c>
      <c r="BOG8" s="255">
        <f ca="1">IF(INDIRECT("'User Inputs'!" &amp; BOG9)="",INDIRECT("'Country Data'!"&amp;BOG$3&amp;MATCH('Country Model'!$A$1,'Country Data'!$A$1:$A$60,FALSE)),INDIRECT("'User Inputs'!" &amp; BOG9))</f>
        <v>84109.936007332915</v>
      </c>
      <c r="BOH8" s="255">
        <f ca="1">IF(INDIRECT("'User Inputs'!" &amp; BOH9)="",INDIRECT("'Country Data'!"&amp;BOH$3&amp;MATCH('Country Model'!$A$1,'Country Data'!$A$1:$A$60,FALSE)),INDIRECT("'User Inputs'!" &amp; BOH9))</f>
        <v>87660.054773057185</v>
      </c>
      <c r="BOI8" s="255">
        <f ca="1">IF(INDIRECT("'User Inputs'!" &amp; BOI9)="",INDIRECT("'Country Data'!"&amp;BOI$3&amp;MATCH('Country Model'!$A$1,'Country Data'!$A$1:$A$60,FALSE)),INDIRECT("'User Inputs'!" &amp; BOI9))</f>
        <v>91360.017229658231</v>
      </c>
      <c r="BOJ8" s="255">
        <f ca="1">IF(INDIRECT("'User Inputs'!" &amp; BOJ9)="",INDIRECT("'Country Data'!"&amp;BOJ$3&amp;MATCH('Country Model'!$A$1,'Country Data'!$A$1:$A$60,FALSE)),INDIRECT("'User Inputs'!" &amp; BOJ9))</f>
        <v>95216.147991374964</v>
      </c>
      <c r="BOK8" s="255">
        <f ca="1">IF(INDIRECT("'User Inputs'!" &amp; BOK9)="",INDIRECT("'Country Data'!"&amp;BOK$3&amp;MATCH('Country Model'!$A$1,'Country Data'!$A$1:$A$60,FALSE)),INDIRECT("'User Inputs'!" &amp; BOK9))</f>
        <v>99235.03862225941</v>
      </c>
      <c r="BOL8" s="255">
        <f ca="1">IF(INDIRECT("'User Inputs'!" &amp; BOL9)="",INDIRECT("'Country Data'!"&amp;BOL$3&amp;MATCH('Country Model'!$A$1,'Country Data'!$A$1:$A$60,FALSE)),INDIRECT("'User Inputs'!" &amp; BOL9))</f>
        <v>103423.55890361525</v>
      </c>
      <c r="BOM8" s="255">
        <f ca="1">IF(INDIRECT("'User Inputs'!" &amp; BOM9)="",INDIRECT("'Country Data'!"&amp;BOM$3&amp;MATCH('Country Model'!$A$1,'Country Data'!$A$1:$A$60,FALSE)),INDIRECT("'User Inputs'!" &amp; BOM9))</f>
        <v>107788.86857701348</v>
      </c>
      <c r="BON8" s="255">
        <f ca="1">IF(INDIRECT("'User Inputs'!" &amp; BON9)="",INDIRECT("'Country Data'!"&amp;BON$3&amp;MATCH('Country Model'!$A$1,'Country Data'!$A$1:$A$60,FALSE)),INDIRECT("'User Inputs'!" &amp; BON9))</f>
        <v>112338.42958295789</v>
      </c>
      <c r="BOO8" s="255">
        <f ca="1">IF(INDIRECT("'User Inputs'!" &amp; BOO9)="",INDIRECT("'Country Data'!"&amp;BOO$3&amp;MATCH('Country Model'!$A$1,'Country Data'!$A$1:$A$60,FALSE)),INDIRECT("'User Inputs'!" &amp; BOO9))</f>
        <v>117080.01881612156</v>
      </c>
      <c r="BOP8" s="255">
        <f ca="1">IF(INDIRECT("'User Inputs'!" &amp; BOP9)="",INDIRECT("'Country Data'!"&amp;BOP$3&amp;MATCH('Country Model'!$A$1,'Country Data'!$A$1:$A$60,FALSE)),INDIRECT("'User Inputs'!" &amp; BOP9))</f>
        <v>122021.74141895682</v>
      </c>
      <c r="BOQ8" s="255">
        <f ca="1">IF(INDIRECT("'User Inputs'!" &amp; BOQ9)="",INDIRECT("'Country Data'!"&amp;BOQ$3&amp;MATCH('Country Model'!$A$1,'Country Data'!$A$1:$A$60,FALSE)),INDIRECT("'User Inputs'!" &amp; BOQ9))</f>
        <v>127172.04463640341</v>
      </c>
      <c r="BOR8" s="255">
        <f ca="1">IF(INDIRECT("'User Inputs'!" &amp; BOR9)="",INDIRECT("'Country Data'!"&amp;BOR$3&amp;MATCH('Country Model'!$A$1,'Country Data'!$A$1:$A$60,FALSE)),INDIRECT("'User Inputs'!" &amp; BOR9))</f>
        <v>132539.73225537699</v>
      </c>
      <c r="BOS8" s="255">
        <f ca="1">IF(INDIRECT("'User Inputs'!" &amp; BOS9)="",INDIRECT("'Country Data'!"&amp;BOS$3&amp;MATCH('Country Model'!$A$1,'Country Data'!$A$1:$A$60,FALSE)),INDIRECT("'User Inputs'!" &amp; BOS9))</f>
        <v>138133.9796537208</v>
      </c>
      <c r="BOT8" s="255">
        <f ca="1">IF(INDIRECT("'User Inputs'!" &amp; BOT9)="",INDIRECT("'Country Data'!"&amp;BOT$3&amp;MATCH('Country Model'!$A$1,'Country Data'!$A$1:$A$60,FALSE)),INDIRECT("'User Inputs'!" &amp; BOT9))</f>
        <v>143964.34948434457</v>
      </c>
      <c r="BOU8" s="255">
        <f ca="1">IF(INDIRECT("'User Inputs'!" &amp; BOU9)="",INDIRECT("'Country Data'!"&amp;BOU$3&amp;MATCH('Country Model'!$A$1,'Country Data'!$A$1:$A$60,FALSE)),INDIRECT("'User Inputs'!" &amp; BOU9))</f>
        <v>150040.80802136098</v>
      </c>
      <c r="BOV8" s="255">
        <f ca="1">IF(INDIRECT("'User Inputs'!" &amp; BOV9)="",INDIRECT("'Country Data'!"&amp;BOV$3&amp;MATCH('Country Model'!$A$1,'Country Data'!$A$1:$A$60,FALSE)),INDIRECT("'User Inputs'!" &amp; BOV9))</f>
        <v>156373.74219616081</v>
      </c>
      <c r="BOW8" s="255">
        <f ca="1">IF(INDIRECT("'User Inputs'!" &amp; BOW9)="",INDIRECT("'Country Data'!"&amp;BOW$3&amp;MATCH('Country Model'!$A$1,'Country Data'!$A$1:$A$60,FALSE)),INDIRECT("'User Inputs'!" &amp; BOW9))</f>
        <v>162973.97735254857</v>
      </c>
      <c r="BOX8" s="255">
        <f ca="1">IF(INDIRECT("'User Inputs'!" &amp; BOX9)="",INDIRECT("'Country Data'!"&amp;BOX$3&amp;MATCH('Country Model'!$A$1,'Country Data'!$A$1:$A$60,FALSE)),INDIRECT("'User Inputs'!" &amp; BOX9))</f>
        <v>169852.7957512876</v>
      </c>
      <c r="BOY8" s="255">
        <f ca="1">IF(INDIRECT("'User Inputs'!" &amp; BOY9)="",INDIRECT("'Country Data'!"&amp;BOY$3&amp;MATCH('Country Model'!$A$1,'Country Data'!$A$1:$A$60,FALSE)),INDIRECT("'User Inputs'!" &amp; BOY9))</f>
        <v>177021.95585568724</v>
      </c>
      <c r="BOZ8" s="255">
        <f ca="1">IF(INDIRECT("'User Inputs'!" &amp; BOZ9)="",INDIRECT("'Country Data'!"&amp;BOZ$3&amp;MATCH('Country Model'!$A$1,'Country Data'!$A$1:$A$60,FALSE)),INDIRECT("'User Inputs'!" &amp; BOZ9))</f>
        <v>68222.615136000008</v>
      </c>
      <c r="BPA8" s="255">
        <f ca="1">IF(INDIRECT("'User Inputs'!" &amp; BPA9)="",INDIRECT("'Country Data'!"&amp;BPA$3&amp;MATCH('Country Model'!$A$1,'Country Data'!$A$1:$A$60,FALSE)),INDIRECT("'User Inputs'!" &amp; BPA9))</f>
        <v>69834.197840505629</v>
      </c>
      <c r="BPB8" s="255">
        <f ca="1">IF(INDIRECT("'User Inputs'!" &amp; BPB9)="",INDIRECT("'Country Data'!"&amp;BPB$3&amp;MATCH('Country Model'!$A$1,'Country Data'!$A$1:$A$60,FALSE)),INDIRECT("'User Inputs'!" &amp; BPB9))</f>
        <v>71483.850015205026</v>
      </c>
      <c r="BPC8" s="255">
        <f ca="1">IF(INDIRECT("'User Inputs'!" &amp; BPC9)="",INDIRECT("'Country Data'!"&amp;BPC$3&amp;MATCH('Country Model'!$A$1,'Country Data'!$A$1:$A$60,FALSE)),INDIRECT("'User Inputs'!" &amp; BPC9))</f>
        <v>73172.470952797739</v>
      </c>
      <c r="BPD8" s="255">
        <f ca="1">IF(INDIRECT("'User Inputs'!" &amp; BPD9)="",INDIRECT("'Country Data'!"&amp;BPD$3&amp;MATCH('Country Model'!$A$1,'Country Data'!$A$1:$A$60,FALSE)),INDIRECT("'User Inputs'!" &amp; BPD9))</f>
        <v>74900.98118944568</v>
      </c>
      <c r="BPE8" s="255">
        <f ca="1">IF(INDIRECT("'User Inputs'!" &amp; BPE9)="",INDIRECT("'Country Data'!"&amp;BPE$3&amp;MATCH('Country Model'!$A$1,'Country Data'!$A$1:$A$60,FALSE)),INDIRECT("'User Inputs'!" &amp; BPE9))</f>
        <v>76670.323006595048</v>
      </c>
      <c r="BPF8" s="255">
        <f ca="1">IF(INDIRECT("'User Inputs'!" &amp; BPF9)="",INDIRECT("'Country Data'!"&amp;BPF$3&amp;MATCH('Country Model'!$A$1,'Country Data'!$A$1:$A$60,FALSE)),INDIRECT("'User Inputs'!" &amp; BPF9))</f>
        <v>78481.460944652295</v>
      </c>
      <c r="BPG8" s="255">
        <f ca="1">IF(INDIRECT("'User Inputs'!" &amp; BPG9)="",INDIRECT("'Country Data'!"&amp;BPG$3&amp;MATCH('Country Model'!$A$1,'Country Data'!$A$1:$A$60,FALSE)),INDIRECT("'User Inputs'!" &amp; BPG9))</f>
        <v>80335.382328794512</v>
      </c>
      <c r="BPH8" s="255">
        <f ca="1">IF(INDIRECT("'User Inputs'!" &amp; BPH9)="",INDIRECT("'Country Data'!"&amp;BPH$3&amp;MATCH('Country Model'!$A$1,'Country Data'!$A$1:$A$60,FALSE)),INDIRECT("'User Inputs'!" &amp; BPH9))</f>
        <v>82233.09780720064</v>
      </c>
      <c r="BPI8" s="255">
        <f ca="1">IF(INDIRECT("'User Inputs'!" &amp; BPI9)="",INDIRECT("'Country Data'!"&amp;BPI$3&amp;MATCH('Country Model'!$A$1,'Country Data'!$A$1:$A$60,FALSE)),INDIRECT("'User Inputs'!" &amp; BPI9))</f>
        <v>84175.641901997034</v>
      </c>
      <c r="BPJ8" s="255">
        <f ca="1">IF(INDIRECT("'User Inputs'!" &amp; BPJ9)="",INDIRECT("'Country Data'!"&amp;BPJ$3&amp;MATCH('Country Model'!$A$1,'Country Data'!$A$1:$A$60,FALSE)),INDIRECT("'User Inputs'!" &amp; BPJ9))</f>
        <v>86164.073573217654</v>
      </c>
      <c r="BPK8" s="255">
        <f ca="1">IF(INDIRECT("'User Inputs'!" &amp; BPK9)="",INDIRECT("'Country Data'!"&amp;BPK$3&amp;MATCH('Country Model'!$A$1,'Country Data'!$A$1:$A$60,FALSE)),INDIRECT("'User Inputs'!" &amp; BPK9))</f>
        <v>88199.476796086397</v>
      </c>
      <c r="BPL8" s="255">
        <f ca="1">IF(INDIRECT("'User Inputs'!" &amp; BPL9)="",INDIRECT("'Country Data'!"&amp;BPL$3&amp;MATCH('Country Model'!$A$1,'Country Data'!$A$1:$A$60,FALSE)),INDIRECT("'User Inputs'!" &amp; BPL9))</f>
        <v>90282.961151936208</v>
      </c>
      <c r="BPM8" s="255">
        <f ca="1">IF(INDIRECT("'User Inputs'!" &amp; BPM9)="",INDIRECT("'Country Data'!"&amp;BPM$3&amp;MATCH('Country Model'!$A$1,'Country Data'!$A$1:$A$60,FALSE)),INDIRECT("'User Inputs'!" &amp; BPM9))</f>
        <v>92415.662433087127</v>
      </c>
      <c r="BPN8" s="255">
        <f ca="1">IF(INDIRECT("'User Inputs'!" &amp; BPN9)="",INDIRECT("'Country Data'!"&amp;BPN$3&amp;MATCH('Country Model'!$A$1,'Country Data'!$A$1:$A$60,FALSE)),INDIRECT("'User Inputs'!" &amp; BPN9))</f>
        <v>94598.743262013057</v>
      </c>
      <c r="BPO8" s="255">
        <f ca="1">IF(INDIRECT("'User Inputs'!" &amp; BPO9)="",INDIRECT("'Country Data'!"&amp;BPO$3&amp;MATCH('Country Model'!$A$1,'Country Data'!$A$1:$A$60,FALSE)),INDIRECT("'User Inputs'!" &amp; BPO9))</f>
        <v>96833.393725134636</v>
      </c>
      <c r="BPP8" s="255">
        <f ca="1">IF(INDIRECT("'User Inputs'!" &amp; BPP9)="",INDIRECT("'Country Data'!"&amp;BPP$3&amp;MATCH('Country Model'!$A$1,'Country Data'!$A$1:$A$60,FALSE)),INDIRECT("'User Inputs'!" &amp; BPP9))</f>
        <v>99120.832021583978</v>
      </c>
      <c r="BPQ8" s="255">
        <f ca="1">IF(INDIRECT("'User Inputs'!" &amp; BPQ9)="",INDIRECT("'Country Data'!"&amp;BPQ$3&amp;MATCH('Country Model'!$A$1,'Country Data'!$A$1:$A$60,FALSE)),INDIRECT("'User Inputs'!" &amp; BPQ9))</f>
        <v>101462.30512729463</v>
      </c>
      <c r="BPR8" s="255">
        <f ca="1">IF(INDIRECT("'User Inputs'!" &amp; BPR9)="",INDIRECT("'Country Data'!"&amp;BPR$3&amp;MATCH('Country Model'!$A$1,'Country Data'!$A$1:$A$60,FALSE)),INDIRECT("'User Inputs'!" &amp; BPR9))</f>
        <v>103859.08947477907</v>
      </c>
      <c r="BPS8" s="255">
        <f ca="1">IF(INDIRECT("'User Inputs'!" &amp; BPS9)="",INDIRECT("'Country Data'!"&amp;BPS$3&amp;MATCH('Country Model'!$A$1,'Country Data'!$A$1:$A$60,FALSE)),INDIRECT("'User Inputs'!" &amp; BPS9))</f>
        <v>106312.49164896418</v>
      </c>
      <c r="BPT8" s="255">
        <f ca="1">IF(INDIRECT("'User Inputs'!" &amp; BPT9)="",INDIRECT("'Country Data'!"&amp;BPT$3&amp;MATCH('Country Model'!$A$1,'Country Data'!$A$1:$A$60,FALSE)),INDIRECT("'User Inputs'!" &amp; BPT9))</f>
        <v>108823.8490994639</v>
      </c>
      <c r="BPU8" s="255">
        <f ca="1">IF(INDIRECT("'User Inputs'!" &amp; BPU9)="",INDIRECT("'Country Data'!"&amp;BPU$3&amp;MATCH('Country Model'!$A$1,'Country Data'!$A$1:$A$60,FALSE)),INDIRECT("'User Inputs'!" &amp; BPU9))</f>
        <v>111394.53086967768</v>
      </c>
      <c r="BPV8" s="255">
        <f ca="1">IF(INDIRECT("'User Inputs'!" &amp; BPV9)="",INDIRECT("'Country Data'!"&amp;BPV$3&amp;MATCH('Country Model'!$A$1,'Country Data'!$A$1:$A$60,FALSE)),INDIRECT("'User Inputs'!" &amp; BPV9))</f>
        <v>114025.9383431118</v>
      </c>
      <c r="BPW8" s="255">
        <f ca="1">IF(INDIRECT("'User Inputs'!" &amp; BPW9)="",INDIRECT("'Country Data'!"&amp;BPW$3&amp;MATCH('Country Model'!$A$1,'Country Data'!$A$1:$A$60,FALSE)),INDIRECT("'User Inputs'!" &amp; BPW9))</f>
        <v>116719.50600733077</v>
      </c>
      <c r="BPX8" s="255">
        <f ca="1">IF(INDIRECT("'User Inputs'!" &amp; BPX9)="",INDIRECT("'Country Data'!"&amp;BPX$3&amp;MATCH('Country Model'!$A$1,'Country Data'!$A$1:$A$60,FALSE)),INDIRECT("'User Inputs'!" &amp; BPX9))</f>
        <v>119476.70223595489</v>
      </c>
      <c r="BPY8" s="255">
        <f ca="1">IF(INDIRECT("'User Inputs'!" &amp; BPY9)="",INDIRECT("'Country Data'!"&amp;BPY$3&amp;MATCH('Country Model'!$A$1,'Country Data'!$A$1:$A$60,FALSE)),INDIRECT("'User Inputs'!" &amp; BPY9))</f>
        <v>122299.0300891308</v>
      </c>
      <c r="BPZ8" s="255">
        <f ca="1">IF(INDIRECT("'User Inputs'!" &amp; BPZ9)="",INDIRECT("'Country Data'!"&amp;BPZ$3&amp;MATCH('Country Model'!$A$1,'Country Data'!$A$1:$A$60,FALSE)),INDIRECT("'User Inputs'!" &amp; BPZ9))</f>
        <v>67019.902185861822</v>
      </c>
      <c r="BQA8" s="255">
        <f ca="1">IF(INDIRECT("'User Inputs'!" &amp; BQA9)="",INDIRECT("'Country Data'!"&amp;BQA$3&amp;MATCH('Country Model'!$A$1,'Country Data'!$A$1:$A$60,FALSE)),INDIRECT("'User Inputs'!" &amp; BQA9))</f>
        <v>70547.170300370242</v>
      </c>
      <c r="BQB8" s="255">
        <f ca="1">IF(INDIRECT("'User Inputs'!" &amp; BQB9)="",INDIRECT("'Country Data'!"&amp;BQB$3&amp;MATCH('Country Model'!$A$1,'Country Data'!$A$1:$A$60,FALSE)),INDIRECT("'User Inputs'!" &amp; BQB9))</f>
        <v>74260.079096912566</v>
      </c>
      <c r="BQC8" s="255">
        <f ca="1">IF(INDIRECT("'User Inputs'!" &amp; BQC9)="",INDIRECT("'Country Data'!"&amp;BQC$3&amp;MATCH('Country Model'!$A$1,'Country Data'!$A$1:$A$60,FALSE)),INDIRECT("'User Inputs'!" &amp; BQC9))</f>
        <v>78168.398874118517</v>
      </c>
      <c r="BQD8" s="255">
        <f ca="1">IF(INDIRECT("'User Inputs'!" &amp; BQD9)="",INDIRECT("'Country Data'!"&amp;BQD$3&amp;MATCH('Country Model'!$A$1,'Country Data'!$A$1:$A$60,FALSE)),INDIRECT("'User Inputs'!" &amp; BQD9))</f>
        <v>82282.41414298919</v>
      </c>
      <c r="BQE8" s="255">
        <f ca="1">IF(INDIRECT("'User Inputs'!" &amp; BQE9)="",INDIRECT("'Country Data'!"&amp;BQE$3&amp;MATCH('Country Model'!$A$1,'Country Data'!$A$1:$A$60,FALSE)),INDIRECT("'User Inputs'!" &amp; BQE9))</f>
        <v>86612.950689975798</v>
      </c>
      <c r="BQF8" s="255">
        <f ca="1">IF(INDIRECT("'User Inputs'!" &amp; BQF9)="",INDIRECT("'Country Data'!"&amp;BQF$3&amp;MATCH('Country Model'!$A$1,'Country Data'!$A$1:$A$60,FALSE)),INDIRECT("'User Inputs'!" &amp; BQF9))</f>
        <v>91171.40406439286</v>
      </c>
      <c r="BQG8" s="255">
        <f ca="1">IF(INDIRECT("'User Inputs'!" &amp; BQG9)="",INDIRECT("'Country Data'!"&amp;BQG$3&amp;MATCH('Country Model'!$A$1,'Country Data'!$A$1:$A$60,FALSE)),INDIRECT("'User Inputs'!" &amp; BQG9))</f>
        <v>95969.769565128168</v>
      </c>
      <c r="BQH8" s="255">
        <f ca="1">IF(INDIRECT("'User Inputs'!" &amp; BQH9)="",INDIRECT("'Country Data'!"&amp;BQH$3&amp;MATCH('Country Model'!$A$1,'Country Data'!$A$1:$A$60,FALSE)),INDIRECT("'User Inputs'!" &amp; BQH9))</f>
        <v>101020.67380555857</v>
      </c>
      <c r="BQI8" s="255">
        <f ca="1">IF(INDIRECT("'User Inputs'!" &amp; BQI9)="",INDIRECT("'Country Data'!"&amp;BQI$3&amp;MATCH('Country Model'!$A$1,'Country Data'!$A$1:$A$60,FALSE)),INDIRECT("'User Inputs'!" &amp; BQI9))</f>
        <v>106337.40793973151</v>
      </c>
      <c r="BQJ8" s="255">
        <f ca="1">IF(INDIRECT("'User Inputs'!" &amp; BQJ9)="",INDIRECT("'Country Data'!"&amp;BQJ$3&amp;MATCH('Country Model'!$A$1,'Country Data'!$A$1:$A$60,FALSE)),INDIRECT("'User Inputs'!" &amp; BQJ9))</f>
        <v>111933.96263724664</v>
      </c>
      <c r="BQK8" s="255">
        <f ca="1">IF(INDIRECT("'User Inputs'!" &amp; BQK9)="",INDIRECT("'Country Data'!"&amp;BQK$3&amp;MATCH('Country Model'!$A$1,'Country Data'!$A$1:$A$60,FALSE)),INDIRECT("'User Inputs'!" &amp; BQK9))</f>
        <v>117825.06489887045</v>
      </c>
      <c r="BQL8" s="255">
        <f ca="1">IF(INDIRECT("'User Inputs'!" &amp; BQL9)="",INDIRECT("'Country Data'!"&amp;BQL$3&amp;MATCH('Country Model'!$A$1,'Country Data'!$A$1:$A$60,FALSE)),INDIRECT("'User Inputs'!" &amp; BQL9))</f>
        <v>124026.21680976273</v>
      </c>
      <c r="BQM8" s="255">
        <f ca="1">IF(INDIRECT("'User Inputs'!" &amp; BQM9)="",INDIRECT("'Country Data'!"&amp;BQM$3&amp;MATCH('Country Model'!$A$1,'Country Data'!$A$1:$A$60,FALSE)),INDIRECT("'User Inputs'!" &amp; BQM9))</f>
        <v>130553.73633229155</v>
      </c>
      <c r="BQN8" s="255">
        <f ca="1">IF(INDIRECT("'User Inputs'!" &amp; BQN9)="",INDIRECT("'Country Data'!"&amp;BQN$3&amp;MATCH('Country Model'!$A$1,'Country Data'!$A$1:$A$60,FALSE)),INDIRECT("'User Inputs'!" &amp; BQN9))</f>
        <v>137424.80024578047</v>
      </c>
      <c r="BQO8" s="255">
        <f ca="1">IF(INDIRECT("'User Inputs'!" &amp; BQO9)="",INDIRECT("'Country Data'!"&amp;BQO$3&amp;MATCH('Country Model'!$A$1,'Country Data'!$A$1:$A$60,FALSE)),INDIRECT("'User Inputs'!" &amp; BQO9))</f>
        <v>144657.48934618154</v>
      </c>
      <c r="BQP8" s="255">
        <f ca="1">IF(INDIRECT("'User Inputs'!" &amp; BQP9)="",INDIRECT("'Country Data'!"&amp;BQP$3&amp;MATCH('Country Model'!$A$1,'Country Data'!$A$1:$A$60,FALSE)),INDIRECT("'User Inputs'!" &amp; BQP9))</f>
        <v>152270.83602461446</v>
      </c>
      <c r="BQQ8" s="255">
        <f ca="1">IF(INDIRECT("'User Inputs'!" &amp; BQQ9)="",INDIRECT("'Country Data'!"&amp;BQQ$3&amp;MATCH('Country Model'!$A$1,'Country Data'!$A$1:$A$60,FALSE)),INDIRECT("'User Inputs'!" &amp; BQQ9))</f>
        <v>160284.87434997133</v>
      </c>
      <c r="BQR8" s="255">
        <f ca="1">IF(INDIRECT("'User Inputs'!" &amp; BQR9)="",INDIRECT("'Country Data'!"&amp;BQR$3&amp;MATCH('Country Model'!$A$1,'Country Data'!$A$1:$A$60,FALSE)),INDIRECT("'User Inputs'!" &amp; BQR9))</f>
        <v>168720.6927873774</v>
      </c>
      <c r="BQS8" s="255">
        <f ca="1">IF(INDIRECT("'User Inputs'!" &amp; BQS9)="",INDIRECT("'Country Data'!"&amp;BQS$3&amp;MATCH('Country Model'!$A$1,'Country Data'!$A$1:$A$60,FALSE)),INDIRECT("'User Inputs'!" &amp; BQS9))</f>
        <v>177600.48969123248</v>
      </c>
      <c r="BQT8" s="255">
        <f ca="1">IF(INDIRECT("'User Inputs'!" &amp; BQT9)="",INDIRECT("'Country Data'!"&amp;BQT$3&amp;MATCH('Country Model'!$A$1,'Country Data'!$A$1:$A$60,FALSE)),INDIRECT("'User Inputs'!" &amp; BQT9))</f>
        <v>186947.63171886015</v>
      </c>
      <c r="BQU8" s="255">
        <f ca="1">IF(INDIRECT("'User Inputs'!" &amp; BQU9)="",INDIRECT("'Country Data'!"&amp;BQU$3&amp;MATCH('Country Model'!$A$1,'Country Data'!$A$1:$A$60,FALSE)),INDIRECT("'User Inputs'!" &amp; BQU9))</f>
        <v>196786.71531847643</v>
      </c>
      <c r="BQV8" s="255">
        <f ca="1">IF(INDIRECT("'User Inputs'!" &amp; BQV9)="",INDIRECT("'Country Data'!"&amp;BQV$3&amp;MATCH('Country Model'!$A$1,'Country Data'!$A$1:$A$60,FALSE)),INDIRECT("'User Inputs'!" &amp; BQV9))</f>
        <v>207143.63145328005</v>
      </c>
      <c r="BQW8" s="255">
        <f ca="1">IF(INDIRECT("'User Inputs'!" &amp; BQW9)="",INDIRECT("'Country Data'!"&amp;BQW$3&amp;MATCH('Country Model'!$A$1,'Country Data'!$A$1:$A$60,FALSE)),INDIRECT("'User Inputs'!" &amp; BQW9))</f>
        <v>218045.63373198183</v>
      </c>
      <c r="BQX8" s="255">
        <f ca="1">IF(INDIRECT("'User Inputs'!" &amp; BQX9)="",INDIRECT("'Country Data'!"&amp;BQX$3&amp;MATCH('Country Model'!$A$1,'Country Data'!$A$1:$A$60,FALSE)),INDIRECT("'User Inputs'!" &amp; BQX9))</f>
        <v>229521.41012505529</v>
      </c>
      <c r="BQY8" s="255">
        <f ca="1">IF(INDIRECT("'User Inputs'!" &amp; BQY9)="",INDIRECT("'Country Data'!"&amp;BQY$3&amp;MATCH('Country Model'!$A$1,'Country Data'!$A$1:$A$60,FALSE)),INDIRECT("'User Inputs'!" &amp; BQY9))</f>
        <v>241601.15845542369</v>
      </c>
      <c r="BQZ8" s="255">
        <f ca="1">IF(INDIRECT("'User Inputs'!" &amp; BQZ9)="",INDIRECT("'Country Data'!"&amp;BQZ$3&amp;MATCH('Country Model'!$A$1,'Country Data'!$A$1:$A$60,FALSE)),INDIRECT("'User Inputs'!" &amp; BQZ9))</f>
        <v>72604.894034683646</v>
      </c>
      <c r="BRA8" s="255">
        <f ca="1">IF(INDIRECT("'User Inputs'!" &amp; BRA9)="",INDIRECT("'Country Data'!"&amp;BRA$3&amp;MATCH('Country Model'!$A$1,'Country Data'!$A$1:$A$60,FALSE)),INDIRECT("'User Inputs'!" &amp; BRA9))</f>
        <v>75063.196703036374</v>
      </c>
      <c r="BRB8" s="255">
        <f ca="1">IF(INDIRECT("'User Inputs'!" &amp; BRB9)="",INDIRECT("'Country Data'!"&amp;BRB$3&amp;MATCH('Country Model'!$A$1,'Country Data'!$A$1:$A$60,FALSE)),INDIRECT("'User Inputs'!" &amp; BRB9))</f>
        <v>77604.734146256247</v>
      </c>
      <c r="BRC8" s="255">
        <f ca="1">IF(INDIRECT("'User Inputs'!" &amp; BRC9)="",INDIRECT("'Country Data'!"&amp;BRC$3&amp;MATCH('Country Model'!$A$1,'Country Data'!$A$1:$A$60,FALSE)),INDIRECT("'User Inputs'!" &amp; BRC9))</f>
        <v>80232.324580275905</v>
      </c>
      <c r="BRD8" s="255">
        <f ca="1">IF(INDIRECT("'User Inputs'!" &amp; BRD9)="",INDIRECT("'Country Data'!"&amp;BRD$3&amp;MATCH('Country Model'!$A$1,'Country Data'!$A$1:$A$60,FALSE)),INDIRECT("'User Inputs'!" &amp; BRD9))</f>
        <v>82948.881641975022</v>
      </c>
      <c r="BRE8" s="255">
        <f ca="1">IF(INDIRECT("'User Inputs'!" &amp; BRE9)="",INDIRECT("'Country Data'!"&amp;BRE$3&amp;MATCH('Country Model'!$A$1,'Country Data'!$A$1:$A$60,FALSE)),INDIRECT("'User Inputs'!" &amp; BRE9))</f>
        <v>85757.417620003325</v>
      </c>
      <c r="BRF8" s="255">
        <f ca="1">IF(INDIRECT("'User Inputs'!" &amp; BRF9)="",INDIRECT("'Country Data'!"&amp;BRF$3&amp;MATCH('Country Model'!$A$1,'Country Data'!$A$1:$A$60,FALSE)),INDIRECT("'User Inputs'!" &amp; BRF9))</f>
        <v>88661.046794995113</v>
      </c>
      <c r="BRG8" s="255">
        <f ca="1">IF(INDIRECT("'User Inputs'!" &amp; BRG9)="",INDIRECT("'Country Data'!"&amp;BRG$3&amp;MATCH('Country Model'!$A$1,'Country Data'!$A$1:$A$60,FALSE)),INDIRECT("'User Inputs'!" &amp; BRG9))</f>
        <v>91662.988892878508</v>
      </c>
      <c r="BRH8" s="255">
        <f ca="1">IF(INDIRECT("'User Inputs'!" &amp; BRH9)="",INDIRECT("'Country Data'!"&amp;BRH$3&amp;MATCH('Country Model'!$A$1,'Country Data'!$A$1:$A$60,FALSE)),INDIRECT("'User Inputs'!" &amp; BRH9))</f>
        <v>94766.572655109587</v>
      </c>
      <c r="BRI8" s="255">
        <f ca="1">IF(INDIRECT("'User Inputs'!" &amp; BRI9)="",INDIRECT("'Country Data'!"&amp;BRI$3&amp;MATCH('Country Model'!$A$1,'Country Data'!$A$1:$A$60,FALSE)),INDIRECT("'User Inputs'!" &amp; BRI9))</f>
        <v>97975.239529789003</v>
      </c>
      <c r="BRJ8" s="255">
        <f ca="1">IF(INDIRECT("'User Inputs'!" &amp; BRJ9)="",INDIRECT("'Country Data'!"&amp;BRJ$3&amp;MATCH('Country Model'!$A$1,'Country Data'!$A$1:$A$60,FALSE)),INDIRECT("'User Inputs'!" &amp; BRJ9))</f>
        <v>101292.54748775561</v>
      </c>
      <c r="BRK8" s="255">
        <f ca="1">IF(INDIRECT("'User Inputs'!" &amp; BRK9)="",INDIRECT("'Country Data'!"&amp;BRK$3&amp;MATCH('Country Model'!$A$1,'Country Data'!$A$1:$A$60,FALSE)),INDIRECT("'User Inputs'!" &amp; BRK9))</f>
        <v>104722.17496788721</v>
      </c>
      <c r="BRL8" s="255">
        <f ca="1">IF(INDIRECT("'User Inputs'!" &amp; BRL9)="",INDIRECT("'Country Data'!"&amp;BRL$3&amp;MATCH('Country Model'!$A$1,'Country Data'!$A$1:$A$60,FALSE)),INDIRECT("'User Inputs'!" &amp; BRL9))</f>
        <v>108267.92495598417</v>
      </c>
      <c r="BRM8" s="255">
        <f ca="1">IF(INDIRECT("'User Inputs'!" &amp; BRM9)="",INDIRECT("'Country Data'!"&amp;BRM$3&amp;MATCH('Country Model'!$A$1,'Country Data'!$A$1:$A$60,FALSE)),INDIRECT("'User Inputs'!" &amp; BRM9))</f>
        <v>111933.72920175811</v>
      </c>
      <c r="BRN8" s="255">
        <f ca="1">IF(INDIRECT("'User Inputs'!" &amp; BRN9)="",INDIRECT("'Country Data'!"&amp;BRN$3&amp;MATCH('Country Model'!$A$1,'Country Data'!$A$1:$A$60,FALSE)),INDIRECT("'User Inputs'!" &amp; BRN9))</f>
        <v>115723.65257860246</v>
      </c>
      <c r="BRO8" s="255">
        <f ca="1">IF(INDIRECT("'User Inputs'!" &amp; BRO9)="",INDIRECT("'Country Data'!"&amp;BRO$3&amp;MATCH('Country Model'!$A$1,'Country Data'!$A$1:$A$60,FALSE)),INDIRECT("'User Inputs'!" &amp; BRO9))</f>
        <v>119641.89759097865</v>
      </c>
      <c r="BRP8" s="255">
        <f ca="1">IF(INDIRECT("'User Inputs'!" &amp; BRP9)="",INDIRECT("'Country Data'!"&amp;BRP$3&amp;MATCH('Country Model'!$A$1,'Country Data'!$A$1:$A$60,FALSE)),INDIRECT("'User Inputs'!" &amp; BRP9))</f>
        <v>123692.80903441647</v>
      </c>
      <c r="BRQ8" s="255">
        <f ca="1">IF(INDIRECT("'User Inputs'!" &amp; BRQ9)="",INDIRECT("'Country Data'!"&amp;BRQ$3&amp;MATCH('Country Model'!$A$1,'Country Data'!$A$1:$A$60,FALSE)),INDIRECT("'User Inputs'!" &amp; BRQ9))</f>
        <v>127880.87881329519</v>
      </c>
      <c r="BRR8" s="255">
        <f ca="1">IF(INDIRECT("'User Inputs'!" &amp; BRR9)="",INDIRECT("'Country Data'!"&amp;BRR$3&amp;MATCH('Country Model'!$A$1,'Country Data'!$A$1:$A$60,FALSE)),INDIRECT("'User Inputs'!" &amp; BRR9))</f>
        <v>132210.75092174893</v>
      </c>
      <c r="BRS8" s="255">
        <f ca="1">IF(INDIRECT("'User Inputs'!" &amp; BRS9)="",INDIRECT("'Country Data'!"&amp;BRS$3&amp;MATCH('Country Model'!$A$1,'Country Data'!$A$1:$A$60,FALSE)),INDIRECT("'User Inputs'!" &amp; BRS9))</f>
        <v>136687.22659321799</v>
      </c>
      <c r="BRT8" s="255">
        <f ca="1">IF(INDIRECT("'User Inputs'!" &amp; BRT9)="",INDIRECT("'Country Data'!"&amp;BRT$3&amp;MATCH('Country Model'!$A$1,'Country Data'!$A$1:$A$60,FALSE)),INDIRECT("'User Inputs'!" &amp; BRT9))</f>
        <v>141315.26962435752</v>
      </c>
      <c r="BRU8" s="255">
        <f ca="1">IF(INDIRECT("'User Inputs'!" &amp; BRU9)="",INDIRECT("'Country Data'!"&amp;BRU$3&amp;MATCH('Country Model'!$A$1,'Country Data'!$A$1:$A$60,FALSE)),INDIRECT("'User Inputs'!" &amp; BRU9))</f>
        <v>146100.01187920594</v>
      </c>
      <c r="BRV8" s="255">
        <f ca="1">IF(INDIRECT("'User Inputs'!" &amp; BRV9)="",INDIRECT("'Country Data'!"&amp;BRV$3&amp;MATCH('Country Model'!$A$1,'Country Data'!$A$1:$A$60,FALSE)),INDIRECT("'User Inputs'!" &amp; BRV9))</f>
        <v>151046.7589797175</v>
      </c>
      <c r="BRW8" s="255">
        <f ca="1">IF(INDIRECT("'User Inputs'!" &amp; BRW9)="",INDIRECT("'Country Data'!"&amp;BRW$3&amp;MATCH('Country Model'!$A$1,'Country Data'!$A$1:$A$60,FALSE)),INDIRECT("'User Inputs'!" &amp; BRW9))</f>
        <v>156160.99618896801</v>
      </c>
      <c r="BRX8" s="255">
        <f ca="1">IF(INDIRECT("'User Inputs'!" &amp; BRX9)="",INDIRECT("'Country Data'!"&amp;BRX$3&amp;MATCH('Country Model'!$A$1,'Country Data'!$A$1:$A$60,FALSE)),INDIRECT("'User Inputs'!" &amp; BRX9))</f>
        <v>161448.39449355859</v>
      </c>
      <c r="BRY8" s="255">
        <f ca="1">IF(INDIRECT("'User Inputs'!" &amp; BRY9)="",INDIRECT("'Country Data'!"&amp;BRY$3&amp;MATCH('Country Model'!$A$1,'Country Data'!$A$1:$A$60,FALSE)),INDIRECT("'User Inputs'!" &amp; BRY9))</f>
        <v>166914.81689196036</v>
      </c>
      <c r="BRZ8" s="255">
        <f ca="1">IF(INDIRECT("'User Inputs'!" &amp; BRZ9)="",INDIRECT("'Country Data'!"&amp;BRZ$3&amp;MATCH('Country Model'!$A$1,'Country Data'!$A$1:$A$60,FALSE)),INDIRECT("'User Inputs'!" &amp; BRZ9))</f>
        <v>538290.1007999999</v>
      </c>
      <c r="BSA8" s="255">
        <f ca="1">IF(INDIRECT("'User Inputs'!" &amp; BSA9)="",INDIRECT("'Country Data'!"&amp;BSA$3&amp;MATCH('Country Model'!$A$1,'Country Data'!$A$1:$A$60,FALSE)),INDIRECT("'User Inputs'!" &amp; BSA9))</f>
        <v>561010.29152856127</v>
      </c>
      <c r="BSB8" s="255">
        <f ca="1">IF(INDIRECT("'User Inputs'!" &amp; BSB9)="",INDIRECT("'Country Data'!"&amp;BSB$3&amp;MATCH('Country Model'!$A$1,'Country Data'!$A$1:$A$60,FALSE)),INDIRECT("'User Inputs'!" &amp; BSB9))</f>
        <v>584689.45784663281</v>
      </c>
      <c r="BSC8" s="255">
        <f ca="1">IF(INDIRECT("'User Inputs'!" &amp; BSC9)="",INDIRECT("'Country Data'!"&amp;BSC$3&amp;MATCH('Country Model'!$A$1,'Country Data'!$A$1:$A$60,FALSE)),INDIRECT("'User Inputs'!" &amp; BSC9))</f>
        <v>352562.95841393276</v>
      </c>
      <c r="BSD8" s="255">
        <f ca="1">IF(INDIRECT("'User Inputs'!" &amp; BSD9)="",INDIRECT("'Country Data'!"&amp;BSD$3&amp;MATCH('Country Model'!$A$1,'Country Data'!$A$1:$A$60,FALSE)),INDIRECT("'User Inputs'!" &amp; BSD9))</f>
        <v>327372.91386864637</v>
      </c>
      <c r="BSE8" s="255">
        <f ca="1">IF(INDIRECT("'User Inputs'!" &amp; BSE9)="",INDIRECT("'Country Data'!"&amp;BSE$3&amp;MATCH('Country Model'!$A$1,'Country Data'!$A$1:$A$60,FALSE)),INDIRECT("'User Inputs'!" &amp; BSE9))</f>
        <v>299428.32395509002</v>
      </c>
      <c r="BSF8" s="255">
        <f ca="1">IF(INDIRECT("'User Inputs'!" &amp; BSF9)="",INDIRECT("'Country Data'!"&amp;BSF$3&amp;MATCH('Country Model'!$A$1,'Country Data'!$A$1:$A$60,FALSE)),INDIRECT("'User Inputs'!" &amp; BSF9))</f>
        <v>268541.53715541598</v>
      </c>
      <c r="BSG8" s="255">
        <f ca="1">IF(INDIRECT("'User Inputs'!" &amp; BSG9)="",INDIRECT("'Country Data'!"&amp;BSG$3&amp;MATCH('Country Model'!$A$1,'Country Data'!$A$1:$A$60,FALSE)),INDIRECT("'User Inputs'!" &amp; BSG9))</f>
        <v>234513.96841468403</v>
      </c>
      <c r="BSH8" s="255">
        <f ca="1">IF(INDIRECT("'User Inputs'!" &amp; BSH9)="",INDIRECT("'Country Data'!"&amp;BSH$3&amp;MATCH('Country Model'!$A$1,'Country Data'!$A$1:$A$60,FALSE)),INDIRECT("'User Inputs'!" &amp; BSH9))</f>
        <v>197135.51047896559</v>
      </c>
      <c r="BSI8" s="255">
        <f ca="1">IF(INDIRECT("'User Inputs'!" &amp; BSI9)="",INDIRECT("'Country Data'!"&amp;BSI$3&amp;MATCH('Country Model'!$A$1,'Country Data'!$A$1:$A$60,FALSE)),INDIRECT("'User Inputs'!" &amp; BSI9))</f>
        <v>0</v>
      </c>
      <c r="BSJ8" s="255">
        <f ca="1">IF(INDIRECT("'User Inputs'!" &amp; BSJ9)="",INDIRECT("'Country Data'!"&amp;BSJ$3&amp;MATCH('Country Model'!$A$1,'Country Data'!$A$1:$A$60,FALSE)),INDIRECT("'User Inputs'!" &amp; BSJ9))</f>
        <v>0</v>
      </c>
      <c r="BSK8" s="255">
        <f ca="1">IF(INDIRECT("'User Inputs'!" &amp; BSK9)="",INDIRECT("'Country Data'!"&amp;BSK$3&amp;MATCH('Country Model'!$A$1,'Country Data'!$A$1:$A$60,FALSE)),INDIRECT("'User Inputs'!" &amp; BSK9))</f>
        <v>0</v>
      </c>
      <c r="BSL8" s="255">
        <f ca="1">IF(INDIRECT("'User Inputs'!" &amp; BSL9)="",INDIRECT("'Country Data'!"&amp;BSL$3&amp;MATCH('Country Model'!$A$1,'Country Data'!$A$1:$A$60,FALSE)),INDIRECT("'User Inputs'!" &amp; BSL9))</f>
        <v>0</v>
      </c>
      <c r="BSM8" s="255">
        <f ca="1">IF(INDIRECT("'User Inputs'!" &amp; BSM9)="",INDIRECT("'Country Data'!"&amp;BSM$3&amp;MATCH('Country Model'!$A$1,'Country Data'!$A$1:$A$60,FALSE)),INDIRECT("'User Inputs'!" &amp; BSM9))</f>
        <v>0</v>
      </c>
      <c r="BSN8" s="255">
        <f ca="1">IF(INDIRECT("'User Inputs'!" &amp; BSN9)="",INDIRECT("'Country Data'!"&amp;BSN$3&amp;MATCH('Country Model'!$A$1,'Country Data'!$A$1:$A$60,FALSE)),INDIRECT("'User Inputs'!" &amp; BSN9))</f>
        <v>0</v>
      </c>
      <c r="BSO8" s="255">
        <f ca="1">IF(INDIRECT("'User Inputs'!" &amp; BSO9)="",INDIRECT("'Country Data'!"&amp;BSO$3&amp;MATCH('Country Model'!$A$1,'Country Data'!$A$1:$A$60,FALSE)),INDIRECT("'User Inputs'!" &amp; BSO9))</f>
        <v>0</v>
      </c>
      <c r="BSP8" s="255">
        <f ca="1">IF(INDIRECT("'User Inputs'!" &amp; BSP9)="",INDIRECT("'Country Data'!"&amp;BSP$3&amp;MATCH('Country Model'!$A$1,'Country Data'!$A$1:$A$60,FALSE)),INDIRECT("'User Inputs'!" &amp; BSP9))</f>
        <v>0</v>
      </c>
      <c r="BSQ8" s="255">
        <f ca="1">IF(INDIRECT("'User Inputs'!" &amp; BSQ9)="",INDIRECT("'Country Data'!"&amp;BSQ$3&amp;MATCH('Country Model'!$A$1,'Country Data'!$A$1:$A$60,FALSE)),INDIRECT("'User Inputs'!" &amp; BSQ9))</f>
        <v>0</v>
      </c>
      <c r="BSR8" s="255">
        <f ca="1">IF(INDIRECT("'User Inputs'!" &amp; BSR9)="",INDIRECT("'Country Data'!"&amp;BSR$3&amp;MATCH('Country Model'!$A$1,'Country Data'!$A$1:$A$60,FALSE)),INDIRECT("'User Inputs'!" &amp; BSR9))</f>
        <v>0</v>
      </c>
      <c r="BSS8" s="255">
        <f ca="1">IF(INDIRECT("'User Inputs'!" &amp; BSS9)="",INDIRECT("'Country Data'!"&amp;BSS$3&amp;MATCH('Country Model'!$A$1,'Country Data'!$A$1:$A$60,FALSE)),INDIRECT("'User Inputs'!" &amp; BSS9))</f>
        <v>0</v>
      </c>
      <c r="BST8" s="255">
        <f ca="1">IF(INDIRECT("'User Inputs'!" &amp; BST9)="",INDIRECT("'Country Data'!"&amp;BST$3&amp;MATCH('Country Model'!$A$1,'Country Data'!$A$1:$A$60,FALSE)),INDIRECT("'User Inputs'!" &amp; BST9))</f>
        <v>0</v>
      </c>
      <c r="BSU8" s="255">
        <f ca="1">IF(INDIRECT("'User Inputs'!" &amp; BSU9)="",INDIRECT("'Country Data'!"&amp;BSU$3&amp;MATCH('Country Model'!$A$1,'Country Data'!$A$1:$A$60,FALSE)),INDIRECT("'User Inputs'!" &amp; BSU9))</f>
        <v>0</v>
      </c>
      <c r="BSV8" s="255">
        <f ca="1">IF(INDIRECT("'User Inputs'!" &amp; BSV9)="",INDIRECT("'Country Data'!"&amp;BSV$3&amp;MATCH('Country Model'!$A$1,'Country Data'!$A$1:$A$60,FALSE)),INDIRECT("'User Inputs'!" &amp; BSV9))</f>
        <v>0</v>
      </c>
      <c r="BSW8" s="255">
        <f ca="1">IF(INDIRECT("'User Inputs'!" &amp; BSW9)="",INDIRECT("'Country Data'!"&amp;BSW$3&amp;MATCH('Country Model'!$A$1,'Country Data'!$A$1:$A$60,FALSE)),INDIRECT("'User Inputs'!" &amp; BSW9))</f>
        <v>0</v>
      </c>
      <c r="BSX8" s="255">
        <f ca="1">IF(INDIRECT("'User Inputs'!" &amp; BSX9)="",INDIRECT("'Country Data'!"&amp;BSX$3&amp;MATCH('Country Model'!$A$1,'Country Data'!$A$1:$A$60,FALSE)),INDIRECT("'User Inputs'!" &amp; BSX9))</f>
        <v>0</v>
      </c>
      <c r="BSY8" s="255">
        <f ca="1">IF(INDIRECT("'User Inputs'!" &amp; BSY9)="",INDIRECT("'Country Data'!"&amp;BSY$3&amp;MATCH('Country Model'!$A$1,'Country Data'!$A$1:$A$60,FALSE)),INDIRECT("'User Inputs'!" &amp; BSY9))</f>
        <v>0</v>
      </c>
      <c r="BSZ8" s="255">
        <f ca="1">IF(INDIRECT("'User Inputs'!" &amp; BSZ9)="",INDIRECT("'Country Data'!"&amp;BSZ$3&amp;MATCH('Country Model'!$A$1,'Country Data'!$A$1:$A$60,FALSE)),INDIRECT("'User Inputs'!" &amp; BSZ9))</f>
        <v>583147.60919999995</v>
      </c>
      <c r="BTA8" s="255">
        <f ca="1">IF(INDIRECT("'User Inputs'!" &amp; BTA9)="",INDIRECT("'Country Data'!"&amp;BTA$3&amp;MATCH('Country Model'!$A$1,'Country Data'!$A$1:$A$60,FALSE)),INDIRECT("'User Inputs'!" &amp; BTA9))</f>
        <v>596922.9621278682</v>
      </c>
      <c r="BTB8" s="255">
        <f ca="1">IF(INDIRECT("'User Inputs'!" &amp; BTB9)="",INDIRECT("'Country Data'!"&amp;BTB$3&amp;MATCH('Country Model'!$A$1,'Country Data'!$A$1:$A$60,FALSE)),INDIRECT("'User Inputs'!" &amp; BTB9))</f>
        <v>611023.72211441863</v>
      </c>
      <c r="BTC8" s="255">
        <f ca="1">IF(INDIRECT("'User Inputs'!" &amp; BTC9)="",INDIRECT("'Country Data'!"&amp;BTC$3&amp;MATCH('Country Model'!$A$1,'Country Data'!$A$1:$A$60,FALSE)),INDIRECT("'User Inputs'!" &amp; BTC9))</f>
        <v>452116.47640848829</v>
      </c>
      <c r="BTD8" s="255">
        <f ca="1">IF(INDIRECT("'User Inputs'!" &amp; BTD9)="",INDIRECT("'Country Data'!"&amp;BTD$3&amp;MATCH('Country Model'!$A$1,'Country Data'!$A$1:$A$60,FALSE)),INDIRECT("'User Inputs'!" &amp; BTD9))</f>
        <v>407004.87805416924</v>
      </c>
      <c r="BTE8" s="255">
        <f ca="1">IF(INDIRECT("'User Inputs'!" &amp; BTE9)="",INDIRECT("'Country Data'!"&amp;BTE$3&amp;MATCH('Country Model'!$A$1,'Country Data'!$A$1:$A$60,FALSE)),INDIRECT("'User Inputs'!" &amp; BTE9))</f>
        <v>359509.70091502299</v>
      </c>
      <c r="BTF8" s="255">
        <f ca="1">IF(INDIRECT("'User Inputs'!" &amp; BTF9)="",INDIRECT("'Country Data'!"&amp;BTF$3&amp;MATCH('Country Model'!$A$1,'Country Data'!$A$1:$A$60,FALSE)),INDIRECT("'User Inputs'!" &amp; BTF9))</f>
        <v>309543.50633118482</v>
      </c>
      <c r="BTG8" s="255">
        <f ca="1">IF(INDIRECT("'User Inputs'!" &amp; BTG9)="",INDIRECT("'Country Data'!"&amp;BTG$3&amp;MATCH('Country Model'!$A$1,'Country Data'!$A$1:$A$60,FALSE)),INDIRECT("'User Inputs'!" &amp; BTG9))</f>
        <v>257016.05469940757</v>
      </c>
      <c r="BTH8" s="255">
        <f ca="1">IF(INDIRECT("'User Inputs'!" &amp; BTH9)="",INDIRECT("'Country Data'!"&amp;BTH$3&amp;MATCH('Country Model'!$A$1,'Country Data'!$A$1:$A$60,FALSE)),INDIRECT("'User Inputs'!" &amp; BTH9))</f>
        <v>201834.22193536183</v>
      </c>
      <c r="BTI8" s="255">
        <f ca="1">IF(INDIRECT("'User Inputs'!" &amp; BTI9)="",INDIRECT("'Country Data'!"&amp;BTI$3&amp;MATCH('Country Model'!$A$1,'Country Data'!$A$1:$A$60,FALSE)),INDIRECT("'User Inputs'!" &amp; BTI9))</f>
        <v>0</v>
      </c>
      <c r="BTJ8" s="255">
        <f ca="1">IF(INDIRECT("'User Inputs'!" &amp; BTJ9)="",INDIRECT("'Country Data'!"&amp;BTJ$3&amp;MATCH('Country Model'!$A$1,'Country Data'!$A$1:$A$60,FALSE)),INDIRECT("'User Inputs'!" &amp; BTJ9))</f>
        <v>0</v>
      </c>
      <c r="BTK8" s="255">
        <f ca="1">IF(INDIRECT("'User Inputs'!" &amp; BTK9)="",INDIRECT("'Country Data'!"&amp;BTK$3&amp;MATCH('Country Model'!$A$1,'Country Data'!$A$1:$A$60,FALSE)),INDIRECT("'User Inputs'!" &amp; BTK9))</f>
        <v>0</v>
      </c>
      <c r="BTL8" s="255">
        <f ca="1">IF(INDIRECT("'User Inputs'!" &amp; BTL9)="",INDIRECT("'Country Data'!"&amp;BTL$3&amp;MATCH('Country Model'!$A$1,'Country Data'!$A$1:$A$60,FALSE)),INDIRECT("'User Inputs'!" &amp; BTL9))</f>
        <v>0</v>
      </c>
      <c r="BTM8" s="255">
        <f ca="1">IF(INDIRECT("'User Inputs'!" &amp; BTM9)="",INDIRECT("'Country Data'!"&amp;BTM$3&amp;MATCH('Country Model'!$A$1,'Country Data'!$A$1:$A$60,FALSE)),INDIRECT("'User Inputs'!" &amp; BTM9))</f>
        <v>0</v>
      </c>
      <c r="BTN8" s="255">
        <f ca="1">IF(INDIRECT("'User Inputs'!" &amp; BTN9)="",INDIRECT("'Country Data'!"&amp;BTN$3&amp;MATCH('Country Model'!$A$1,'Country Data'!$A$1:$A$60,FALSE)),INDIRECT("'User Inputs'!" &amp; BTN9))</f>
        <v>0</v>
      </c>
      <c r="BTO8" s="255">
        <f ca="1">IF(INDIRECT("'User Inputs'!" &amp; BTO9)="",INDIRECT("'Country Data'!"&amp;BTO$3&amp;MATCH('Country Model'!$A$1,'Country Data'!$A$1:$A$60,FALSE)),INDIRECT("'User Inputs'!" &amp; BTO9))</f>
        <v>0</v>
      </c>
      <c r="BTP8" s="255">
        <f ca="1">IF(INDIRECT("'User Inputs'!" &amp; BTP9)="",INDIRECT("'Country Data'!"&amp;BTP$3&amp;MATCH('Country Model'!$A$1,'Country Data'!$A$1:$A$60,FALSE)),INDIRECT("'User Inputs'!" &amp; BTP9))</f>
        <v>0</v>
      </c>
      <c r="BTQ8" s="255">
        <f ca="1">IF(INDIRECT("'User Inputs'!" &amp; BTQ9)="",INDIRECT("'Country Data'!"&amp;BTQ$3&amp;MATCH('Country Model'!$A$1,'Country Data'!$A$1:$A$60,FALSE)),INDIRECT("'User Inputs'!" &amp; BTQ9))</f>
        <v>0</v>
      </c>
      <c r="BTR8" s="255">
        <f ca="1">IF(INDIRECT("'User Inputs'!" &amp; BTR9)="",INDIRECT("'Country Data'!"&amp;BTR$3&amp;MATCH('Country Model'!$A$1,'Country Data'!$A$1:$A$60,FALSE)),INDIRECT("'User Inputs'!" &amp; BTR9))</f>
        <v>0</v>
      </c>
      <c r="BTS8" s="255">
        <f ca="1">IF(INDIRECT("'User Inputs'!" &amp; BTS9)="",INDIRECT("'Country Data'!"&amp;BTS$3&amp;MATCH('Country Model'!$A$1,'Country Data'!$A$1:$A$60,FALSE)),INDIRECT("'User Inputs'!" &amp; BTS9))</f>
        <v>0</v>
      </c>
      <c r="BTT8" s="255">
        <f ca="1">IF(INDIRECT("'User Inputs'!" &amp; BTT9)="",INDIRECT("'Country Data'!"&amp;BTT$3&amp;MATCH('Country Model'!$A$1,'Country Data'!$A$1:$A$60,FALSE)),INDIRECT("'User Inputs'!" &amp; BTT9))</f>
        <v>0</v>
      </c>
      <c r="BTU8" s="255">
        <f ca="1">IF(INDIRECT("'User Inputs'!" &amp; BTU9)="",INDIRECT("'Country Data'!"&amp;BTU$3&amp;MATCH('Country Model'!$A$1,'Country Data'!$A$1:$A$60,FALSE)),INDIRECT("'User Inputs'!" &amp; BTU9))</f>
        <v>0</v>
      </c>
      <c r="BTV8" s="255">
        <f ca="1">IF(INDIRECT("'User Inputs'!" &amp; BTV9)="",INDIRECT("'Country Data'!"&amp;BTV$3&amp;MATCH('Country Model'!$A$1,'Country Data'!$A$1:$A$60,FALSE)),INDIRECT("'User Inputs'!" &amp; BTV9))</f>
        <v>0</v>
      </c>
      <c r="BTW8" s="255">
        <f ca="1">IF(INDIRECT("'User Inputs'!" &amp; BTW9)="",INDIRECT("'Country Data'!"&amp;BTW$3&amp;MATCH('Country Model'!$A$1,'Country Data'!$A$1:$A$60,FALSE)),INDIRECT("'User Inputs'!" &amp; BTW9))</f>
        <v>0</v>
      </c>
      <c r="BTX8" s="255">
        <f ca="1">IF(INDIRECT("'User Inputs'!" &amp; BTX9)="",INDIRECT("'Country Data'!"&amp;BTX$3&amp;MATCH('Country Model'!$A$1,'Country Data'!$A$1:$A$60,FALSE)),INDIRECT("'User Inputs'!" &amp; BTX9))</f>
        <v>0</v>
      </c>
      <c r="BTY8" s="255">
        <f ca="1">IF(INDIRECT("'User Inputs'!" &amp; BTY9)="",INDIRECT("'Country Data'!"&amp;BTY$3&amp;MATCH('Country Model'!$A$1,'Country Data'!$A$1:$A$60,FALSE)),INDIRECT("'User Inputs'!" &amp; BTY9))</f>
        <v>0</v>
      </c>
      <c r="BTZ8" s="255">
        <f ca="1">IF(INDIRECT("'User Inputs'!" &amp; BTZ9)="",INDIRECT("'Country Data'!"&amp;BTZ$3&amp;MATCH('Country Model'!$A$1,'Country Data'!$A$1:$A$60,FALSE)),INDIRECT("'User Inputs'!" &amp; BTZ9))</f>
        <v>151125.94263312002</v>
      </c>
      <c r="BUA8" s="255">
        <f ca="1">IF(INDIRECT("'User Inputs'!" &amp; BUA9)="",INDIRECT("'Country Data'!"&amp;BUA$3&amp;MATCH('Country Model'!$A$1,'Country Data'!$A$1:$A$60,FALSE)),INDIRECT("'User Inputs'!" &amp; BUA9))</f>
        <v>157504.67825459089</v>
      </c>
      <c r="BUB8" s="255">
        <f ca="1">IF(INDIRECT("'User Inputs'!" &amp; BUB9)="",INDIRECT("'Country Data'!"&amp;BUB$3&amp;MATCH('Country Model'!$A$1,'Country Data'!$A$1:$A$60,FALSE)),INDIRECT("'User Inputs'!" &amp; BUB9))</f>
        <v>164152.64804869748</v>
      </c>
      <c r="BUC8" s="255">
        <f ca="1">IF(INDIRECT("'User Inputs'!" &amp; BUC9)="",INDIRECT("'Country Data'!"&amp;BUC$3&amp;MATCH('Country Model'!$A$1,'Country Data'!$A$1:$A$60,FALSE)),INDIRECT("'User Inputs'!" &amp; BUC9))</f>
        <v>146641.04217641344</v>
      </c>
      <c r="BUD8" s="255">
        <f ca="1">IF(INDIRECT("'User Inputs'!" &amp; BUD9)="",INDIRECT("'Country Data'!"&amp;BUD$3&amp;MATCH('Country Model'!$A$1,'Country Data'!$A$1:$A$60,FALSE)),INDIRECT("'User Inputs'!" &amp; BUD9))</f>
        <v>127358.7323068258</v>
      </c>
      <c r="BUE8" s="255">
        <f ca="1">IF(INDIRECT("'User Inputs'!" &amp; BUE9)="",INDIRECT("'Country Data'!"&amp;BUE$3&amp;MATCH('Country Model'!$A$1,'Country Data'!$A$1:$A$60,FALSE)),INDIRECT("'User Inputs'!" &amp; BUE9))</f>
        <v>106187.43972288977</v>
      </c>
      <c r="BUF8" s="255">
        <f ca="1">IF(INDIRECT("'User Inputs'!" &amp; BUF9)="",INDIRECT("'Country Data'!"&amp;BUF$3&amp;MATCH('Country Model'!$A$1,'Country Data'!$A$1:$A$60,FALSE)),INDIRECT("'User Inputs'!" &amp; BUF9))</f>
        <v>83002.055620762505</v>
      </c>
      <c r="BUG8" s="255">
        <f ca="1">IF(INDIRECT("'User Inputs'!" &amp; BUG9)="",INDIRECT("'Country Data'!"&amp;BUG$3&amp;MATCH('Country Model'!$A$1,'Country Data'!$A$1:$A$60,FALSE)),INDIRECT("'User Inputs'!" &amp; BUG9))</f>
        <v>57670.275256247522</v>
      </c>
      <c r="BUH8" s="255">
        <f ca="1">IF(INDIRECT("'User Inputs'!" &amp; BUH9)="",INDIRECT("'Country Data'!"&amp;BUH$3&amp;MATCH('Country Model'!$A$1,'Country Data'!$A$1:$A$60,FALSE)),INDIRECT("'User Inputs'!" &amp; BUH9))</f>
        <v>30052.213375237869</v>
      </c>
      <c r="BUI8" s="255">
        <f ca="1">IF(INDIRECT("'User Inputs'!" &amp; BUI9)="",INDIRECT("'Country Data'!"&amp;BUI$3&amp;MATCH('Country Model'!$A$1,'Country Data'!$A$1:$A$60,FALSE)),INDIRECT("'User Inputs'!" &amp; BUI9))</f>
        <v>0</v>
      </c>
      <c r="BUJ8" s="255">
        <f ca="1">IF(INDIRECT("'User Inputs'!" &amp; BUJ9)="",INDIRECT("'Country Data'!"&amp;BUJ$3&amp;MATCH('Country Model'!$A$1,'Country Data'!$A$1:$A$60,FALSE)),INDIRECT("'User Inputs'!" &amp; BUJ9))</f>
        <v>0</v>
      </c>
      <c r="BUK8" s="255">
        <f ca="1">IF(INDIRECT("'User Inputs'!" &amp; BUK9)="",INDIRECT("'Country Data'!"&amp;BUK$3&amp;MATCH('Country Model'!$A$1,'Country Data'!$A$1:$A$60,FALSE)),INDIRECT("'User Inputs'!" &amp; BUK9))</f>
        <v>0</v>
      </c>
      <c r="BUL8" s="255">
        <f ca="1">IF(INDIRECT("'User Inputs'!" &amp; BUL9)="",INDIRECT("'Country Data'!"&amp;BUL$3&amp;MATCH('Country Model'!$A$1,'Country Data'!$A$1:$A$60,FALSE)),INDIRECT("'User Inputs'!" &amp; BUL9))</f>
        <v>0</v>
      </c>
      <c r="BUM8" s="255">
        <f ca="1">IF(INDIRECT("'User Inputs'!" &amp; BUM9)="",INDIRECT("'Country Data'!"&amp;BUM$3&amp;MATCH('Country Model'!$A$1,'Country Data'!$A$1:$A$60,FALSE)),INDIRECT("'User Inputs'!" &amp; BUM9))</f>
        <v>0</v>
      </c>
      <c r="BUN8" s="255">
        <f ca="1">IF(INDIRECT("'User Inputs'!" &amp; BUN9)="",INDIRECT("'Country Data'!"&amp;BUN$3&amp;MATCH('Country Model'!$A$1,'Country Data'!$A$1:$A$60,FALSE)),INDIRECT("'User Inputs'!" &amp; BUN9))</f>
        <v>0</v>
      </c>
      <c r="BUO8" s="255">
        <f ca="1">IF(INDIRECT("'User Inputs'!" &amp; BUO9)="",INDIRECT("'Country Data'!"&amp;BUO$3&amp;MATCH('Country Model'!$A$1,'Country Data'!$A$1:$A$60,FALSE)),INDIRECT("'User Inputs'!" &amp; BUO9))</f>
        <v>0</v>
      </c>
      <c r="BUP8" s="255">
        <f ca="1">IF(INDIRECT("'User Inputs'!" &amp; BUP9)="",INDIRECT("'Country Data'!"&amp;BUP$3&amp;MATCH('Country Model'!$A$1,'Country Data'!$A$1:$A$60,FALSE)),INDIRECT("'User Inputs'!" &amp; BUP9))</f>
        <v>0</v>
      </c>
      <c r="BUQ8" s="255">
        <f ca="1">IF(INDIRECT("'User Inputs'!" &amp; BUQ9)="",INDIRECT("'Country Data'!"&amp;BUQ$3&amp;MATCH('Country Model'!$A$1,'Country Data'!$A$1:$A$60,FALSE)),INDIRECT("'User Inputs'!" &amp; BUQ9))</f>
        <v>0</v>
      </c>
      <c r="BUR8" s="255">
        <f ca="1">IF(INDIRECT("'User Inputs'!" &amp; BUR9)="",INDIRECT("'Country Data'!"&amp;BUR$3&amp;MATCH('Country Model'!$A$1,'Country Data'!$A$1:$A$60,FALSE)),INDIRECT("'User Inputs'!" &amp; BUR9))</f>
        <v>0</v>
      </c>
      <c r="BUS8" s="255">
        <f ca="1">IF(INDIRECT("'User Inputs'!" &amp; BUS9)="",INDIRECT("'Country Data'!"&amp;BUS$3&amp;MATCH('Country Model'!$A$1,'Country Data'!$A$1:$A$60,FALSE)),INDIRECT("'User Inputs'!" &amp; BUS9))</f>
        <v>0</v>
      </c>
      <c r="BUT8" s="255">
        <f ca="1">IF(INDIRECT("'User Inputs'!" &amp; BUT9)="",INDIRECT("'Country Data'!"&amp;BUT$3&amp;MATCH('Country Model'!$A$1,'Country Data'!$A$1:$A$60,FALSE)),INDIRECT("'User Inputs'!" &amp; BUT9))</f>
        <v>0</v>
      </c>
      <c r="BUU8" s="255">
        <f ca="1">IF(INDIRECT("'User Inputs'!" &amp; BUU9)="",INDIRECT("'Country Data'!"&amp;BUU$3&amp;MATCH('Country Model'!$A$1,'Country Data'!$A$1:$A$60,FALSE)),INDIRECT("'User Inputs'!" &amp; BUU9))</f>
        <v>0</v>
      </c>
      <c r="BUV8" s="255">
        <f ca="1">IF(INDIRECT("'User Inputs'!" &amp; BUV9)="",INDIRECT("'Country Data'!"&amp;BUV$3&amp;MATCH('Country Model'!$A$1,'Country Data'!$A$1:$A$60,FALSE)),INDIRECT("'User Inputs'!" &amp; BUV9))</f>
        <v>0</v>
      </c>
      <c r="BUW8" s="255">
        <f ca="1">IF(INDIRECT("'User Inputs'!" &amp; BUW9)="",INDIRECT("'Country Data'!"&amp;BUW$3&amp;MATCH('Country Model'!$A$1,'Country Data'!$A$1:$A$60,FALSE)),INDIRECT("'User Inputs'!" &amp; BUW9))</f>
        <v>0</v>
      </c>
      <c r="BUX8" s="255">
        <f ca="1">IF(INDIRECT("'User Inputs'!" &amp; BUX9)="",INDIRECT("'Country Data'!"&amp;BUX$3&amp;MATCH('Country Model'!$A$1,'Country Data'!$A$1:$A$60,FALSE)),INDIRECT("'User Inputs'!" &amp; BUX9))</f>
        <v>0</v>
      </c>
      <c r="BUY8" s="255">
        <f ca="1">IF(INDIRECT("'User Inputs'!" &amp; BUY9)="",INDIRECT("'Country Data'!"&amp;BUY$3&amp;MATCH('Country Model'!$A$1,'Country Data'!$A$1:$A$60,FALSE)),INDIRECT("'User Inputs'!" &amp; BUY9))</f>
        <v>0</v>
      </c>
      <c r="BUZ8" s="255">
        <f ca="1">IF(INDIRECT("'User Inputs'!" &amp; BUZ9)="",INDIRECT("'Country Data'!"&amp;BUZ$3&amp;MATCH('Country Model'!$A$1,'Country Data'!$A$1:$A$60,FALSE)),INDIRECT("'User Inputs'!" &amp; BUZ9))</f>
        <v>163719.77118588</v>
      </c>
      <c r="BVA8" s="255">
        <f ca="1">IF(INDIRECT("'User Inputs'!" &amp; BVA9)="",INDIRECT("'Country Data'!"&amp;BVA$3&amp;MATCH('Country Model'!$A$1,'Country Data'!$A$1:$A$60,FALSE)),INDIRECT("'User Inputs'!" &amp; BVA9))</f>
        <v>167587.22703029189</v>
      </c>
      <c r="BVB8" s="255">
        <f ca="1">IF(INDIRECT("'User Inputs'!" &amp; BVB9)="",INDIRECT("'Country Data'!"&amp;BVB$3&amp;MATCH('Country Model'!$A$1,'Country Data'!$A$1:$A$60,FALSE)),INDIRECT("'User Inputs'!" &amp; BVB9))</f>
        <v>171546.0415090344</v>
      </c>
      <c r="BVC8" s="255">
        <f ca="1">IF(INDIRECT("'User Inputs'!" &amp; BVC9)="",INDIRECT("'Country Data'!"&amp;BVC$3&amp;MATCH('Country Model'!$A$1,'Country Data'!$A$1:$A$60,FALSE)),INDIRECT("'User Inputs'!" &amp; BVC9))</f>
        <v>150512.89091432872</v>
      </c>
      <c r="BVD8" s="255">
        <f ca="1">IF(INDIRECT("'User Inputs'!" &amp; BVD9)="",INDIRECT("'Country Data'!"&amp;BVD$3&amp;MATCH('Country Model'!$A$1,'Country Data'!$A$1:$A$60,FALSE)),INDIRECT("'User Inputs'!" &amp; BVD9))</f>
        <v>128390.30699600582</v>
      </c>
      <c r="BVE8" s="255">
        <f ca="1">IF(INDIRECT("'User Inputs'!" &amp; BVE9)="",INDIRECT("'Country Data'!"&amp;BVE$3&amp;MATCH('Country Model'!$A$1,'Country Data'!$A$1:$A$60,FALSE)),INDIRECT("'User Inputs'!" &amp; BVE9))</f>
        <v>105138.5565527064</v>
      </c>
      <c r="BVF8" s="255">
        <f ca="1">IF(INDIRECT("'User Inputs'!" &amp; BVF9)="",INDIRECT("'Country Data'!"&amp;BVF$3&amp;MATCH('Country Model'!$A$1,'Country Data'!$A$1:$A$60,FALSE)),INDIRECT("'User Inputs'!" &amp; BVF9))</f>
        <v>80716.637118757513</v>
      </c>
      <c r="BVG8" s="255">
        <f ca="1">IF(INDIRECT("'User Inputs'!" &amp; BVG9)="",INDIRECT("'Country Data'!"&amp;BVG$3&amp;MATCH('Country Model'!$A$1,'Country Data'!$A$1:$A$60,FALSE)),INDIRECT("'User Inputs'!" &amp; BVG9))</f>
        <v>55082.239169859189</v>
      </c>
      <c r="BVH8" s="255">
        <f ca="1">IF(INDIRECT("'User Inputs'!" &amp; BVH9)="",INDIRECT("'Country Data'!"&amp;BVH$3&amp;MATCH('Country Model'!$A$1,'Country Data'!$A$1:$A$60,FALSE)),INDIRECT("'User Inputs'!" &amp; BVH9))</f>
        <v>28191.70725145797</v>
      </c>
      <c r="BVI8" s="255">
        <f ca="1">IF(INDIRECT("'User Inputs'!" &amp; BVI9)="",INDIRECT("'Country Data'!"&amp;BVI$3&amp;MATCH('Country Model'!$A$1,'Country Data'!$A$1:$A$60,FALSE)),INDIRECT("'User Inputs'!" &amp; BVI9))</f>
        <v>0</v>
      </c>
      <c r="BVJ8" s="255">
        <f ca="1">IF(INDIRECT("'User Inputs'!" &amp; BVJ9)="",INDIRECT("'Country Data'!"&amp;BVJ$3&amp;MATCH('Country Model'!$A$1,'Country Data'!$A$1:$A$60,FALSE)),INDIRECT("'User Inputs'!" &amp; BVJ9))</f>
        <v>0</v>
      </c>
      <c r="BVK8" s="255">
        <f ca="1">IF(INDIRECT("'User Inputs'!" &amp; BVK9)="",INDIRECT("'Country Data'!"&amp;BVK$3&amp;MATCH('Country Model'!$A$1,'Country Data'!$A$1:$A$60,FALSE)),INDIRECT("'User Inputs'!" &amp; BVK9))</f>
        <v>0</v>
      </c>
      <c r="BVL8" s="255">
        <f ca="1">IF(INDIRECT("'User Inputs'!" &amp; BVL9)="",INDIRECT("'Country Data'!"&amp;BVL$3&amp;MATCH('Country Model'!$A$1,'Country Data'!$A$1:$A$60,FALSE)),INDIRECT("'User Inputs'!" &amp; BVL9))</f>
        <v>0</v>
      </c>
      <c r="BVM8" s="255">
        <f ca="1">IF(INDIRECT("'User Inputs'!" &amp; BVM9)="",INDIRECT("'Country Data'!"&amp;BVM$3&amp;MATCH('Country Model'!$A$1,'Country Data'!$A$1:$A$60,FALSE)),INDIRECT("'User Inputs'!" &amp; BVM9))</f>
        <v>0</v>
      </c>
      <c r="BVN8" s="255">
        <f ca="1">IF(INDIRECT("'User Inputs'!" &amp; BVN9)="",INDIRECT("'Country Data'!"&amp;BVN$3&amp;MATCH('Country Model'!$A$1,'Country Data'!$A$1:$A$60,FALSE)),INDIRECT("'User Inputs'!" &amp; BVN9))</f>
        <v>0</v>
      </c>
      <c r="BVO8" s="255">
        <f ca="1">IF(INDIRECT("'User Inputs'!" &amp; BVO9)="",INDIRECT("'Country Data'!"&amp;BVO$3&amp;MATCH('Country Model'!$A$1,'Country Data'!$A$1:$A$60,FALSE)),INDIRECT("'User Inputs'!" &amp; BVO9))</f>
        <v>0</v>
      </c>
      <c r="BVP8" s="255">
        <f ca="1">IF(INDIRECT("'User Inputs'!" &amp; BVP9)="",INDIRECT("'Country Data'!"&amp;BVP$3&amp;MATCH('Country Model'!$A$1,'Country Data'!$A$1:$A$60,FALSE)),INDIRECT("'User Inputs'!" &amp; BVP9))</f>
        <v>0</v>
      </c>
      <c r="BVQ8" s="255">
        <f ca="1">IF(INDIRECT("'User Inputs'!" &amp; BVQ9)="",INDIRECT("'Country Data'!"&amp;BVQ$3&amp;MATCH('Country Model'!$A$1,'Country Data'!$A$1:$A$60,FALSE)),INDIRECT("'User Inputs'!" &amp; BVQ9))</f>
        <v>0</v>
      </c>
      <c r="BVR8" s="255">
        <f ca="1">IF(INDIRECT("'User Inputs'!" &amp; BVR9)="",INDIRECT("'Country Data'!"&amp;BVR$3&amp;MATCH('Country Model'!$A$1,'Country Data'!$A$1:$A$60,FALSE)),INDIRECT("'User Inputs'!" &amp; BVR9))</f>
        <v>0</v>
      </c>
      <c r="BVS8" s="255">
        <f ca="1">IF(INDIRECT("'User Inputs'!" &amp; BVS9)="",INDIRECT("'Country Data'!"&amp;BVS$3&amp;MATCH('Country Model'!$A$1,'Country Data'!$A$1:$A$60,FALSE)),INDIRECT("'User Inputs'!" &amp; BVS9))</f>
        <v>0</v>
      </c>
      <c r="BVT8" s="255">
        <f ca="1">IF(INDIRECT("'User Inputs'!" &amp; BVT9)="",INDIRECT("'Country Data'!"&amp;BVT$3&amp;MATCH('Country Model'!$A$1,'Country Data'!$A$1:$A$60,FALSE)),INDIRECT("'User Inputs'!" &amp; BVT9))</f>
        <v>0</v>
      </c>
      <c r="BVU8" s="255">
        <f ca="1">IF(INDIRECT("'User Inputs'!" &amp; BVU9)="",INDIRECT("'Country Data'!"&amp;BVU$3&amp;MATCH('Country Model'!$A$1,'Country Data'!$A$1:$A$60,FALSE)),INDIRECT("'User Inputs'!" &amp; BVU9))</f>
        <v>0</v>
      </c>
      <c r="BVV8" s="255">
        <f ca="1">IF(INDIRECT("'User Inputs'!" &amp; BVV9)="",INDIRECT("'Country Data'!"&amp;BVV$3&amp;MATCH('Country Model'!$A$1,'Country Data'!$A$1:$A$60,FALSE)),INDIRECT("'User Inputs'!" &amp; BVV9))</f>
        <v>0</v>
      </c>
      <c r="BVW8" s="255">
        <f ca="1">IF(INDIRECT("'User Inputs'!" &amp; BVW9)="",INDIRECT("'Country Data'!"&amp;BVW$3&amp;MATCH('Country Model'!$A$1,'Country Data'!$A$1:$A$60,FALSE)),INDIRECT("'User Inputs'!" &amp; BVW9))</f>
        <v>0</v>
      </c>
      <c r="BVX8" s="255">
        <f ca="1">IF(INDIRECT("'User Inputs'!" &amp; BVX9)="",INDIRECT("'Country Data'!"&amp;BVX$3&amp;MATCH('Country Model'!$A$1,'Country Data'!$A$1:$A$60,FALSE)),INDIRECT("'User Inputs'!" &amp; BVX9))</f>
        <v>0</v>
      </c>
      <c r="BVY8" s="255">
        <f ca="1">IF(INDIRECT("'User Inputs'!" &amp; BVY9)="",INDIRECT("'Country Data'!"&amp;BVY$3&amp;MATCH('Country Model'!$A$1,'Country Data'!$A$1:$A$60,FALSE)),INDIRECT("'User Inputs'!" &amp; BVY9))</f>
        <v>0</v>
      </c>
      <c r="BVZ8" s="255">
        <f ca="1">IF(INDIRECT("'User Inputs'!" &amp; BVZ9)="",INDIRECT("'Country Data'!"&amp;BVZ$3&amp;MATCH('Country Model'!$A$1,'Country Data'!$A$1:$A$60,FALSE)),INDIRECT("'User Inputs'!" &amp; BVZ9))</f>
        <v>62974.721663999997</v>
      </c>
      <c r="BWA8" s="255">
        <f ca="1">IF(INDIRECT("'User Inputs'!" &amp; BWA9)="",INDIRECT("'Country Data'!"&amp;BWA$3&amp;MATCH('Country Model'!$A$1,'Country Data'!$A$1:$A$60,FALSE)),INDIRECT("'User Inputs'!" &amp; BWA9))</f>
        <v>65632.763647602726</v>
      </c>
      <c r="BWB8" s="255">
        <f ca="1">IF(INDIRECT("'User Inputs'!" &amp; BWB9)="",INDIRECT("'Country Data'!"&amp;BWB$3&amp;MATCH('Country Model'!$A$1,'Country Data'!$A$1:$A$60,FALSE)),INDIRECT("'User Inputs'!" &amp; BWB9))</f>
        <v>68402.996475403081</v>
      </c>
      <c r="BWC8" s="255">
        <f ca="1">IF(INDIRECT("'User Inputs'!" &amp; BWC9)="",INDIRECT("'Country Data'!"&amp;BWC$3&amp;MATCH('Country Model'!$A$1,'Country Data'!$A$1:$A$60,FALSE)),INDIRECT("'User Inputs'!" &amp; BWC9))</f>
        <v>61105.847577718894</v>
      </c>
      <c r="BWD8" s="255">
        <f ca="1">IF(INDIRECT("'User Inputs'!" &amp; BWD9)="",INDIRECT("'Country Data'!"&amp;BWD$3&amp;MATCH('Country Model'!$A$1,'Country Data'!$A$1:$A$60,FALSE)),INDIRECT("'User Inputs'!" &amp; BWD9))</f>
        <v>53070.839981278848</v>
      </c>
      <c r="BWE8" s="255">
        <f ca="1">IF(INDIRECT("'User Inputs'!" &amp; BWE9)="",INDIRECT("'Country Data'!"&amp;BWE$3&amp;MATCH('Country Model'!$A$1,'Country Data'!$A$1:$A$60,FALSE)),INDIRECT("'User Inputs'!" &amp; BWE9))</f>
        <v>44248.686520988129</v>
      </c>
      <c r="BWF8" s="255">
        <f ca="1">IF(INDIRECT("'User Inputs'!" &amp; BWF9)="",INDIRECT("'Country Data'!"&amp;BWF$3&amp;MATCH('Country Model'!$A$1,'Country Data'!$A$1:$A$60,FALSE)),INDIRECT("'User Inputs'!" &amp; BWF9))</f>
        <v>34587.253910116124</v>
      </c>
      <c r="BWG8" s="255">
        <f ca="1">IF(INDIRECT("'User Inputs'!" &amp; BWG9)="",INDIRECT("'Country Data'!"&amp;BWG$3&amp;MATCH('Country Model'!$A$1,'Country Data'!$A$1:$A$60,FALSE)),INDIRECT("'User Inputs'!" &amp; BWG9))</f>
        <v>24031.410287809398</v>
      </c>
      <c r="BWH8" s="255">
        <f ca="1">IF(INDIRECT("'User Inputs'!" &amp; BWH9)="",INDIRECT("'Country Data'!"&amp;BWH$3&amp;MATCH('Country Model'!$A$1,'Country Data'!$A$1:$A$60,FALSE)),INDIRECT("'User Inputs'!" &amp; BWH9))</f>
        <v>12522.864967579599</v>
      </c>
      <c r="BWI8" s="255">
        <f ca="1">IF(INDIRECT("'User Inputs'!" &amp; BWI9)="",INDIRECT("'Country Data'!"&amp;BWI$3&amp;MATCH('Country Model'!$A$1,'Country Data'!$A$1:$A$60,FALSE)),INDIRECT("'User Inputs'!" &amp; BWI9))</f>
        <v>0</v>
      </c>
      <c r="BWJ8" s="255">
        <f ca="1">IF(INDIRECT("'User Inputs'!" &amp; BWJ9)="",INDIRECT("'Country Data'!"&amp;BWJ$3&amp;MATCH('Country Model'!$A$1,'Country Data'!$A$1:$A$60,FALSE)),INDIRECT("'User Inputs'!" &amp; BWJ9))</f>
        <v>0</v>
      </c>
      <c r="BWK8" s="255">
        <f ca="1">IF(INDIRECT("'User Inputs'!" &amp; BWK9)="",INDIRECT("'Country Data'!"&amp;BWK$3&amp;MATCH('Country Model'!$A$1,'Country Data'!$A$1:$A$60,FALSE)),INDIRECT("'User Inputs'!" &amp; BWK9))</f>
        <v>0</v>
      </c>
      <c r="BWL8" s="255">
        <f ca="1">IF(INDIRECT("'User Inputs'!" &amp; BWL9)="",INDIRECT("'Country Data'!"&amp;BWL$3&amp;MATCH('Country Model'!$A$1,'Country Data'!$A$1:$A$60,FALSE)),INDIRECT("'User Inputs'!" &amp; BWL9))</f>
        <v>0</v>
      </c>
      <c r="BWM8" s="255">
        <f ca="1">IF(INDIRECT("'User Inputs'!" &amp; BWM9)="",INDIRECT("'Country Data'!"&amp;BWM$3&amp;MATCH('Country Model'!$A$1,'Country Data'!$A$1:$A$60,FALSE)),INDIRECT("'User Inputs'!" &amp; BWM9))</f>
        <v>0</v>
      </c>
      <c r="BWN8" s="255">
        <f ca="1">IF(INDIRECT("'User Inputs'!" &amp; BWN9)="",INDIRECT("'Country Data'!"&amp;BWN$3&amp;MATCH('Country Model'!$A$1,'Country Data'!$A$1:$A$60,FALSE)),INDIRECT("'User Inputs'!" &amp; BWN9))</f>
        <v>0</v>
      </c>
      <c r="BWO8" s="255">
        <f ca="1">IF(INDIRECT("'User Inputs'!" &amp; BWO9)="",INDIRECT("'Country Data'!"&amp;BWO$3&amp;MATCH('Country Model'!$A$1,'Country Data'!$A$1:$A$60,FALSE)),INDIRECT("'User Inputs'!" &amp; BWO9))</f>
        <v>0</v>
      </c>
      <c r="BWP8" s="255">
        <f ca="1">IF(INDIRECT("'User Inputs'!" &amp; BWP9)="",INDIRECT("'Country Data'!"&amp;BWP$3&amp;MATCH('Country Model'!$A$1,'Country Data'!$A$1:$A$60,FALSE)),INDIRECT("'User Inputs'!" &amp; BWP9))</f>
        <v>0</v>
      </c>
      <c r="BWQ8" s="255">
        <f ca="1">IF(INDIRECT("'User Inputs'!" &amp; BWQ9)="",INDIRECT("'Country Data'!"&amp;BWQ$3&amp;MATCH('Country Model'!$A$1,'Country Data'!$A$1:$A$60,FALSE)),INDIRECT("'User Inputs'!" &amp; BWQ9))</f>
        <v>0</v>
      </c>
      <c r="BWR8" s="255">
        <f ca="1">IF(INDIRECT("'User Inputs'!" &amp; BWR9)="",INDIRECT("'Country Data'!"&amp;BWR$3&amp;MATCH('Country Model'!$A$1,'Country Data'!$A$1:$A$60,FALSE)),INDIRECT("'User Inputs'!" &amp; BWR9))</f>
        <v>0</v>
      </c>
      <c r="BWS8" s="255">
        <f ca="1">IF(INDIRECT("'User Inputs'!" &amp; BWS9)="",INDIRECT("'Country Data'!"&amp;BWS$3&amp;MATCH('Country Model'!$A$1,'Country Data'!$A$1:$A$60,FALSE)),INDIRECT("'User Inputs'!" &amp; BWS9))</f>
        <v>0</v>
      </c>
      <c r="BWT8" s="255">
        <f ca="1">IF(INDIRECT("'User Inputs'!" &amp; BWT9)="",INDIRECT("'Country Data'!"&amp;BWT$3&amp;MATCH('Country Model'!$A$1,'Country Data'!$A$1:$A$60,FALSE)),INDIRECT("'User Inputs'!" &amp; BWT9))</f>
        <v>0</v>
      </c>
      <c r="BWU8" s="255">
        <f ca="1">IF(INDIRECT("'User Inputs'!" &amp; BWU9)="",INDIRECT("'Country Data'!"&amp;BWU$3&amp;MATCH('Country Model'!$A$1,'Country Data'!$A$1:$A$60,FALSE)),INDIRECT("'User Inputs'!" &amp; BWU9))</f>
        <v>0</v>
      </c>
      <c r="BWV8" s="255">
        <f ca="1">IF(INDIRECT("'User Inputs'!" &amp; BWV9)="",INDIRECT("'Country Data'!"&amp;BWV$3&amp;MATCH('Country Model'!$A$1,'Country Data'!$A$1:$A$60,FALSE)),INDIRECT("'User Inputs'!" &amp; BWV9))</f>
        <v>0</v>
      </c>
      <c r="BWW8" s="255">
        <f ca="1">IF(INDIRECT("'User Inputs'!" &amp; BWW9)="",INDIRECT("'Country Data'!"&amp;BWW$3&amp;MATCH('Country Model'!$A$1,'Country Data'!$A$1:$A$60,FALSE)),INDIRECT("'User Inputs'!" &amp; BWW9))</f>
        <v>0</v>
      </c>
      <c r="BWX8" s="255">
        <f ca="1">IF(INDIRECT("'User Inputs'!" &amp; BWX9)="",INDIRECT("'Country Data'!"&amp;BWX$3&amp;MATCH('Country Model'!$A$1,'Country Data'!$A$1:$A$60,FALSE)),INDIRECT("'User Inputs'!" &amp; BWX9))</f>
        <v>0</v>
      </c>
      <c r="BWY8" s="255">
        <f ca="1">IF(INDIRECT("'User Inputs'!" &amp; BWY9)="",INDIRECT("'Country Data'!"&amp;BWY$3&amp;MATCH('Country Model'!$A$1,'Country Data'!$A$1:$A$60,FALSE)),INDIRECT("'User Inputs'!" &amp; BWY9))</f>
        <v>0</v>
      </c>
      <c r="BWZ8" s="255">
        <f ca="1">IF(INDIRECT("'User Inputs'!" &amp; BWZ9)="",INDIRECT("'Country Data'!"&amp;BWZ$3&amp;MATCH('Country Model'!$A$1,'Country Data'!$A$1:$A$60,FALSE)),INDIRECT("'User Inputs'!" &amp; BWZ9))</f>
        <v>68222.615136000008</v>
      </c>
      <c r="BXA8" s="255">
        <f ca="1">IF(INDIRECT("'User Inputs'!" &amp; BXA9)="",INDIRECT("'Country Data'!"&amp;BXA$3&amp;MATCH('Country Model'!$A$1,'Country Data'!$A$1:$A$60,FALSE)),INDIRECT("'User Inputs'!" &amp; BXA9))</f>
        <v>69834.197840505629</v>
      </c>
      <c r="BXB8" s="255">
        <f ca="1">IF(INDIRECT("'User Inputs'!" &amp; BXB9)="",INDIRECT("'Country Data'!"&amp;BXB$3&amp;MATCH('Country Model'!$A$1,'Country Data'!$A$1:$A$60,FALSE)),INDIRECT("'User Inputs'!" &amp; BXB9))</f>
        <v>71483.850015205026</v>
      </c>
      <c r="BXC8" s="255">
        <f ca="1">IF(INDIRECT("'User Inputs'!" &amp; BXC9)="",INDIRECT("'Country Data'!"&amp;BXC$3&amp;MATCH('Country Model'!$A$1,'Country Data'!$A$1:$A$60,FALSE)),INDIRECT("'User Inputs'!" &amp; BXC9))</f>
        <v>62719.260816683767</v>
      </c>
      <c r="BXD8" s="255">
        <f ca="1">IF(INDIRECT("'User Inputs'!" &amp; BXD9)="",INDIRECT("'Country Data'!"&amp;BXD$3&amp;MATCH('Country Model'!$A$1,'Country Data'!$A$1:$A$60,FALSE)),INDIRECT("'User Inputs'!" &amp; BXD9))</f>
        <v>53500.700849604058</v>
      </c>
      <c r="BXE8" s="255">
        <f ca="1">IF(INDIRECT("'User Inputs'!" &amp; BXE9)="",INDIRECT("'Country Data'!"&amp;BXE$3&amp;MATCH('Country Model'!$A$1,'Country Data'!$A$1:$A$60,FALSE)),INDIRECT("'User Inputs'!" &amp; BXE9))</f>
        <v>43811.613146625736</v>
      </c>
      <c r="BXF8" s="255">
        <f ca="1">IF(INDIRECT("'User Inputs'!" &amp; BXF9)="",INDIRECT("'Country Data'!"&amp;BXF$3&amp;MATCH('Country Model'!$A$1,'Country Data'!$A$1:$A$60,FALSE)),INDIRECT("'User Inputs'!" &amp; BXF9))</f>
        <v>33634.911833422411</v>
      </c>
      <c r="BXG8" s="255">
        <f ca="1">IF(INDIRECT("'User Inputs'!" &amp; BXG9)="",INDIRECT("'Country Data'!"&amp;BXG$3&amp;MATCH('Country Model'!$A$1,'Country Data'!$A$1:$A$60,FALSE)),INDIRECT("'User Inputs'!" &amp; BXG9))</f>
        <v>22952.966379655572</v>
      </c>
      <c r="BXH8" s="255">
        <f ca="1">IF(INDIRECT("'User Inputs'!" &amp; BXH9)="",INDIRECT("'Country Data'!"&amp;BXH$3&amp;MATCH('Country Model'!$A$1,'Country Data'!$A$1:$A$60,FALSE)),INDIRECT("'User Inputs'!" &amp; BXH9))</f>
        <v>11747.585401028664</v>
      </c>
      <c r="BXI8" s="255">
        <f ca="1">IF(INDIRECT("'User Inputs'!" &amp; BXI9)="",INDIRECT("'Country Data'!"&amp;BXI$3&amp;MATCH('Country Model'!$A$1,'Country Data'!$A$1:$A$60,FALSE)),INDIRECT("'User Inputs'!" &amp; BXI9))</f>
        <v>0</v>
      </c>
      <c r="BXJ8" s="255">
        <f ca="1">IF(INDIRECT("'User Inputs'!" &amp; BXJ9)="",INDIRECT("'Country Data'!"&amp;BXJ$3&amp;MATCH('Country Model'!$A$1,'Country Data'!$A$1:$A$60,FALSE)),INDIRECT("'User Inputs'!" &amp; BXJ9))</f>
        <v>0</v>
      </c>
      <c r="BXK8" s="255">
        <f ca="1">IF(INDIRECT("'User Inputs'!" &amp; BXK9)="",INDIRECT("'Country Data'!"&amp;BXK$3&amp;MATCH('Country Model'!$A$1,'Country Data'!$A$1:$A$60,FALSE)),INDIRECT("'User Inputs'!" &amp; BXK9))</f>
        <v>0</v>
      </c>
      <c r="BXL8" s="255">
        <f ca="1">IF(INDIRECT("'User Inputs'!" &amp; BXL9)="",INDIRECT("'Country Data'!"&amp;BXL$3&amp;MATCH('Country Model'!$A$1,'Country Data'!$A$1:$A$60,FALSE)),INDIRECT("'User Inputs'!" &amp; BXL9))</f>
        <v>0</v>
      </c>
      <c r="BXM8" s="255">
        <f ca="1">IF(INDIRECT("'User Inputs'!" &amp; BXM9)="",INDIRECT("'Country Data'!"&amp;BXM$3&amp;MATCH('Country Model'!$A$1,'Country Data'!$A$1:$A$60,FALSE)),INDIRECT("'User Inputs'!" &amp; BXM9))</f>
        <v>0</v>
      </c>
      <c r="BXN8" s="255">
        <f ca="1">IF(INDIRECT("'User Inputs'!" &amp; BXN9)="",INDIRECT("'Country Data'!"&amp;BXN$3&amp;MATCH('Country Model'!$A$1,'Country Data'!$A$1:$A$60,FALSE)),INDIRECT("'User Inputs'!" &amp; BXN9))</f>
        <v>0</v>
      </c>
      <c r="BXO8" s="255">
        <f ca="1">IF(INDIRECT("'User Inputs'!" &amp; BXO9)="",INDIRECT("'Country Data'!"&amp;BXO$3&amp;MATCH('Country Model'!$A$1,'Country Data'!$A$1:$A$60,FALSE)),INDIRECT("'User Inputs'!" &amp; BXO9))</f>
        <v>0</v>
      </c>
      <c r="BXP8" s="255">
        <f ca="1">IF(INDIRECT("'User Inputs'!" &amp; BXP9)="",INDIRECT("'Country Data'!"&amp;BXP$3&amp;MATCH('Country Model'!$A$1,'Country Data'!$A$1:$A$60,FALSE)),INDIRECT("'User Inputs'!" &amp; BXP9))</f>
        <v>0</v>
      </c>
      <c r="BXQ8" s="255">
        <f ca="1">IF(INDIRECT("'User Inputs'!" &amp; BXQ9)="",INDIRECT("'Country Data'!"&amp;BXQ$3&amp;MATCH('Country Model'!$A$1,'Country Data'!$A$1:$A$60,FALSE)),INDIRECT("'User Inputs'!" &amp; BXQ9))</f>
        <v>0</v>
      </c>
      <c r="BXR8" s="255">
        <f ca="1">IF(INDIRECT("'User Inputs'!" &amp; BXR9)="",INDIRECT("'Country Data'!"&amp;BXR$3&amp;MATCH('Country Model'!$A$1,'Country Data'!$A$1:$A$60,FALSE)),INDIRECT("'User Inputs'!" &amp; BXR9))</f>
        <v>0</v>
      </c>
      <c r="BXS8" s="255">
        <f ca="1">IF(INDIRECT("'User Inputs'!" &amp; BXS9)="",INDIRECT("'Country Data'!"&amp;BXS$3&amp;MATCH('Country Model'!$A$1,'Country Data'!$A$1:$A$60,FALSE)),INDIRECT("'User Inputs'!" &amp; BXS9))</f>
        <v>0</v>
      </c>
      <c r="BXT8" s="255">
        <f ca="1">IF(INDIRECT("'User Inputs'!" &amp; BXT9)="",INDIRECT("'Country Data'!"&amp;BXT$3&amp;MATCH('Country Model'!$A$1,'Country Data'!$A$1:$A$60,FALSE)),INDIRECT("'User Inputs'!" &amp; BXT9))</f>
        <v>0</v>
      </c>
      <c r="BXU8" s="255">
        <f ca="1">IF(INDIRECT("'User Inputs'!" &amp; BXU9)="",INDIRECT("'Country Data'!"&amp;BXU$3&amp;MATCH('Country Model'!$A$1,'Country Data'!$A$1:$A$60,FALSE)),INDIRECT("'User Inputs'!" &amp; BXU9))</f>
        <v>0</v>
      </c>
      <c r="BXV8" s="255">
        <f ca="1">IF(INDIRECT("'User Inputs'!" &amp; BXV9)="",INDIRECT("'Country Data'!"&amp;BXV$3&amp;MATCH('Country Model'!$A$1,'Country Data'!$A$1:$A$60,FALSE)),INDIRECT("'User Inputs'!" &amp; BXV9))</f>
        <v>0</v>
      </c>
      <c r="BXW8" s="255">
        <f ca="1">IF(INDIRECT("'User Inputs'!" &amp; BXW9)="",INDIRECT("'Country Data'!"&amp;BXW$3&amp;MATCH('Country Model'!$A$1,'Country Data'!$A$1:$A$60,FALSE)),INDIRECT("'User Inputs'!" &amp; BXW9))</f>
        <v>0</v>
      </c>
      <c r="BXX8" s="255">
        <f ca="1">IF(INDIRECT("'User Inputs'!" &amp; BXX9)="",INDIRECT("'Country Data'!"&amp;BXX$3&amp;MATCH('Country Model'!$A$1,'Country Data'!$A$1:$A$60,FALSE)),INDIRECT("'User Inputs'!" &amp; BXX9))</f>
        <v>0</v>
      </c>
      <c r="BXY8" s="255">
        <f ca="1">IF(INDIRECT("'User Inputs'!" &amp; BXY9)="",INDIRECT("'Country Data'!"&amp;BXY$3&amp;MATCH('Country Model'!$A$1,'Country Data'!$A$1:$A$60,FALSE)),INDIRECT("'User Inputs'!" &amp; BXY9))</f>
        <v>0</v>
      </c>
      <c r="BXZ8" s="255">
        <f ca="1">IF(INDIRECT("'User Inputs'!" &amp; BXZ9)="",INDIRECT("'Country Data'!"&amp;BXZ$3&amp;MATCH('Country Model'!$A$1,'Country Data'!$A$1:$A$60,FALSE)),INDIRECT("'User Inputs'!" &amp; BXZ9))</f>
        <v>67019.902185861822</v>
      </c>
      <c r="BYA8" s="255">
        <f ca="1">IF(INDIRECT("'User Inputs'!" &amp; BYA9)="",INDIRECT("'Country Data'!"&amp;BYA$3&amp;MATCH('Country Model'!$A$1,'Country Data'!$A$1:$A$60,FALSE)),INDIRECT("'User Inputs'!" &amp; BYA9))</f>
        <v>70547.170300370242</v>
      </c>
      <c r="BYB8" s="255">
        <f ca="1">IF(INDIRECT("'User Inputs'!" &amp; BYB9)="",INDIRECT("'Country Data'!"&amp;BYB$3&amp;MATCH('Country Model'!$A$1,'Country Data'!$A$1:$A$60,FALSE)),INDIRECT("'User Inputs'!" &amp; BYB9))</f>
        <v>74260.079096912566</v>
      </c>
      <c r="BYC8" s="255">
        <f ca="1">IF(INDIRECT("'User Inputs'!" &amp; BYC9)="",INDIRECT("'Country Data'!"&amp;BYC$3&amp;MATCH('Country Model'!$A$1,'Country Data'!$A$1:$A$60,FALSE)),INDIRECT("'User Inputs'!" &amp; BYC9))</f>
        <v>67001.484749244439</v>
      </c>
      <c r="BYD8" s="255">
        <f ca="1">IF(INDIRECT("'User Inputs'!" &amp; BYD9)="",INDIRECT("'Country Data'!"&amp;BYD$3&amp;MATCH('Country Model'!$A$1,'Country Data'!$A$1:$A$60,FALSE)),INDIRECT("'User Inputs'!" &amp; BYD9))</f>
        <v>58773.152959277992</v>
      </c>
      <c r="BYE8" s="255">
        <f ca="1">IF(INDIRECT("'User Inputs'!" &amp; BYE9)="",INDIRECT("'Country Data'!"&amp;BYE$3&amp;MATCH('Country Model'!$A$1,'Country Data'!$A$1:$A$60,FALSE)),INDIRECT("'User Inputs'!" &amp; BYE9))</f>
        <v>49493.114679986167</v>
      </c>
      <c r="BYF8" s="255">
        <f ca="1">IF(INDIRECT("'User Inputs'!" &amp; BYF9)="",INDIRECT("'Country Data'!"&amp;BYF$3&amp;MATCH('Country Model'!$A$1,'Country Data'!$A$1:$A$60,FALSE)),INDIRECT("'User Inputs'!" &amp; BYF9))</f>
        <v>39073.45888473979</v>
      </c>
      <c r="BYG8" s="255">
        <f ca="1">IF(INDIRECT("'User Inputs'!" &amp; BYG9)="",INDIRECT("'Country Data'!"&amp;BYG$3&amp;MATCH('Country Model'!$A$1,'Country Data'!$A$1:$A$60,FALSE)),INDIRECT("'User Inputs'!" &amp; BYG9))</f>
        <v>27419.934161465193</v>
      </c>
      <c r="BYH8" s="255">
        <f ca="1">IF(INDIRECT("'User Inputs'!" &amp; BYH9)="",INDIRECT("'Country Data'!"&amp;BYH$3&amp;MATCH('Country Model'!$A$1,'Country Data'!$A$1:$A$60,FALSE)),INDIRECT("'User Inputs'!" &amp; BYH9))</f>
        <v>14431.524829365511</v>
      </c>
      <c r="BYI8" s="255">
        <f ca="1">IF(INDIRECT("'User Inputs'!" &amp; BYI9)="",INDIRECT("'Country Data'!"&amp;BYI$3&amp;MATCH('Country Model'!$A$1,'Country Data'!$A$1:$A$60,FALSE)),INDIRECT("'User Inputs'!" &amp; BYI9))</f>
        <v>0</v>
      </c>
      <c r="BYJ8" s="255">
        <f ca="1">IF(INDIRECT("'User Inputs'!" &amp; BYJ9)="",INDIRECT("'Country Data'!"&amp;BYJ$3&amp;MATCH('Country Model'!$A$1,'Country Data'!$A$1:$A$60,FALSE)),INDIRECT("'User Inputs'!" &amp; BYJ9))</f>
        <v>0</v>
      </c>
      <c r="BYK8" s="255">
        <f ca="1">IF(INDIRECT("'User Inputs'!" &amp; BYK9)="",INDIRECT("'Country Data'!"&amp;BYK$3&amp;MATCH('Country Model'!$A$1,'Country Data'!$A$1:$A$60,FALSE)),INDIRECT("'User Inputs'!" &amp; BYK9))</f>
        <v>0</v>
      </c>
      <c r="BYL8" s="255">
        <f ca="1">IF(INDIRECT("'User Inputs'!" &amp; BYL9)="",INDIRECT("'Country Data'!"&amp;BYL$3&amp;MATCH('Country Model'!$A$1,'Country Data'!$A$1:$A$60,FALSE)),INDIRECT("'User Inputs'!" &amp; BYL9))</f>
        <v>0</v>
      </c>
      <c r="BYM8" s="255">
        <f ca="1">IF(INDIRECT("'User Inputs'!" &amp; BYM9)="",INDIRECT("'Country Data'!"&amp;BYM$3&amp;MATCH('Country Model'!$A$1,'Country Data'!$A$1:$A$60,FALSE)),INDIRECT("'User Inputs'!" &amp; BYM9))</f>
        <v>0</v>
      </c>
      <c r="BYN8" s="255">
        <f ca="1">IF(INDIRECT("'User Inputs'!" &amp; BYN9)="",INDIRECT("'Country Data'!"&amp;BYN$3&amp;MATCH('Country Model'!$A$1,'Country Data'!$A$1:$A$60,FALSE)),INDIRECT("'User Inputs'!" &amp; BYN9))</f>
        <v>0</v>
      </c>
      <c r="BYO8" s="255">
        <f ca="1">IF(INDIRECT("'User Inputs'!" &amp; BYO9)="",INDIRECT("'Country Data'!"&amp;BYO$3&amp;MATCH('Country Model'!$A$1,'Country Data'!$A$1:$A$60,FALSE)),INDIRECT("'User Inputs'!" &amp; BYO9))</f>
        <v>0</v>
      </c>
      <c r="BYP8" s="255">
        <f ca="1">IF(INDIRECT("'User Inputs'!" &amp; BYP9)="",INDIRECT("'Country Data'!"&amp;BYP$3&amp;MATCH('Country Model'!$A$1,'Country Data'!$A$1:$A$60,FALSE)),INDIRECT("'User Inputs'!" &amp; BYP9))</f>
        <v>0</v>
      </c>
      <c r="BYQ8" s="255">
        <f ca="1">IF(INDIRECT("'User Inputs'!" &amp; BYQ9)="",INDIRECT("'Country Data'!"&amp;BYQ$3&amp;MATCH('Country Model'!$A$1,'Country Data'!$A$1:$A$60,FALSE)),INDIRECT("'User Inputs'!" &amp; BYQ9))</f>
        <v>0</v>
      </c>
      <c r="BYR8" s="255">
        <f ca="1">IF(INDIRECT("'User Inputs'!" &amp; BYR9)="",INDIRECT("'Country Data'!"&amp;BYR$3&amp;MATCH('Country Model'!$A$1,'Country Data'!$A$1:$A$60,FALSE)),INDIRECT("'User Inputs'!" &amp; BYR9))</f>
        <v>0</v>
      </c>
      <c r="BYS8" s="255">
        <f ca="1">IF(INDIRECT("'User Inputs'!" &amp; BYS9)="",INDIRECT("'Country Data'!"&amp;BYS$3&amp;MATCH('Country Model'!$A$1,'Country Data'!$A$1:$A$60,FALSE)),INDIRECT("'User Inputs'!" &amp; BYS9))</f>
        <v>0</v>
      </c>
      <c r="BYT8" s="255">
        <f ca="1">IF(INDIRECT("'User Inputs'!" &amp; BYT9)="",INDIRECT("'Country Data'!"&amp;BYT$3&amp;MATCH('Country Model'!$A$1,'Country Data'!$A$1:$A$60,FALSE)),INDIRECT("'User Inputs'!" &amp; BYT9))</f>
        <v>0</v>
      </c>
      <c r="BYU8" s="255">
        <f ca="1">IF(INDIRECT("'User Inputs'!" &amp; BYU9)="",INDIRECT("'Country Data'!"&amp;BYU$3&amp;MATCH('Country Model'!$A$1,'Country Data'!$A$1:$A$60,FALSE)),INDIRECT("'User Inputs'!" &amp; BYU9))</f>
        <v>0</v>
      </c>
      <c r="BYV8" s="255">
        <f ca="1">IF(INDIRECT("'User Inputs'!" &amp; BYV9)="",INDIRECT("'Country Data'!"&amp;BYV$3&amp;MATCH('Country Model'!$A$1,'Country Data'!$A$1:$A$60,FALSE)),INDIRECT("'User Inputs'!" &amp; BYV9))</f>
        <v>0</v>
      </c>
      <c r="BYW8" s="255">
        <f ca="1">IF(INDIRECT("'User Inputs'!" &amp; BYW9)="",INDIRECT("'Country Data'!"&amp;BYW$3&amp;MATCH('Country Model'!$A$1,'Country Data'!$A$1:$A$60,FALSE)),INDIRECT("'User Inputs'!" &amp; BYW9))</f>
        <v>0</v>
      </c>
      <c r="BYX8" s="255">
        <f ca="1">IF(INDIRECT("'User Inputs'!" &amp; BYX9)="",INDIRECT("'Country Data'!"&amp;BYX$3&amp;MATCH('Country Model'!$A$1,'Country Data'!$A$1:$A$60,FALSE)),INDIRECT("'User Inputs'!" &amp; BYX9))</f>
        <v>0</v>
      </c>
      <c r="BYY8" s="255">
        <f ca="1">IF(INDIRECT("'User Inputs'!" &amp; BYY9)="",INDIRECT("'Country Data'!"&amp;BYY$3&amp;MATCH('Country Model'!$A$1,'Country Data'!$A$1:$A$60,FALSE)),INDIRECT("'User Inputs'!" &amp; BYY9))</f>
        <v>0</v>
      </c>
      <c r="BYZ8" s="255">
        <f ca="1">IF(INDIRECT("'User Inputs'!" &amp; BYZ9)="",INDIRECT("'Country Data'!"&amp;BYZ$3&amp;MATCH('Country Model'!$A$1,'Country Data'!$A$1:$A$60,FALSE)),INDIRECT("'User Inputs'!" &amp; BYZ9))</f>
        <v>72604.894034683646</v>
      </c>
      <c r="BZA8" s="255">
        <f ca="1">IF(INDIRECT("'User Inputs'!" &amp; BZA9)="",INDIRECT("'Country Data'!"&amp;BZA$3&amp;MATCH('Country Model'!$A$1,'Country Data'!$A$1:$A$60,FALSE)),INDIRECT("'User Inputs'!" &amp; BZA9))</f>
        <v>75063.196703036374</v>
      </c>
      <c r="BZB8" s="255">
        <f ca="1">IF(INDIRECT("'User Inputs'!" &amp; BZB9)="",INDIRECT("'Country Data'!"&amp;BZB$3&amp;MATCH('Country Model'!$A$1,'Country Data'!$A$1:$A$60,FALSE)),INDIRECT("'User Inputs'!" &amp; BZB9))</f>
        <v>77604.734146256247</v>
      </c>
      <c r="BZC8" s="255">
        <f ca="1">IF(INDIRECT("'User Inputs'!" &amp; BZC9)="",INDIRECT("'Country Data'!"&amp;BZC$3&amp;MATCH('Country Model'!$A$1,'Country Data'!$A$1:$A$60,FALSE)),INDIRECT("'User Inputs'!" &amp; BZC9))</f>
        <v>68770.563925950773</v>
      </c>
      <c r="BZD8" s="255">
        <f ca="1">IF(INDIRECT("'User Inputs'!" &amp; BZD9)="",INDIRECT("'Country Data'!"&amp;BZD$3&amp;MATCH('Country Model'!$A$1,'Country Data'!$A$1:$A$60,FALSE)),INDIRECT("'User Inputs'!" &amp; BZD9))</f>
        <v>59249.201172839297</v>
      </c>
      <c r="BZE8" s="255">
        <f ca="1">IF(INDIRECT("'User Inputs'!" &amp; BZE9)="",INDIRECT("'Country Data'!"&amp;BZE$3&amp;MATCH('Country Model'!$A$1,'Country Data'!$A$1:$A$60,FALSE)),INDIRECT("'User Inputs'!" &amp; BZE9))</f>
        <v>49004.238640001895</v>
      </c>
      <c r="BZF8" s="255">
        <f ca="1">IF(INDIRECT("'User Inputs'!" &amp; BZF9)="",INDIRECT("'Country Data'!"&amp;BZF$3&amp;MATCH('Country Model'!$A$1,'Country Data'!$A$1:$A$60,FALSE)),INDIRECT("'User Inputs'!" &amp; BZF9))</f>
        <v>37997.59148356934</v>
      </c>
      <c r="BZG8" s="255">
        <f ca="1">IF(INDIRECT("'User Inputs'!" &amp; BZG9)="",INDIRECT("'Country Data'!"&amp;BZG$3&amp;MATCH('Country Model'!$A$1,'Country Data'!$A$1:$A$60,FALSE)),INDIRECT("'User Inputs'!" &amp; BZG9))</f>
        <v>26189.425397965286</v>
      </c>
      <c r="BZH8" s="255">
        <f ca="1">IF(INDIRECT("'User Inputs'!" &amp; BZH9)="",INDIRECT("'Country Data'!"&amp;BZH$3&amp;MATCH('Country Model'!$A$1,'Country Data'!$A$1:$A$60,FALSE)),INDIRECT("'User Inputs'!" &amp; BZH9))</f>
        <v>13538.081807872799</v>
      </c>
      <c r="BZI8" s="255">
        <f ca="1">IF(INDIRECT("'User Inputs'!" &amp; BZI9)="",INDIRECT("'Country Data'!"&amp;BZI$3&amp;MATCH('Country Model'!$A$1,'Country Data'!$A$1:$A$60,FALSE)),INDIRECT("'User Inputs'!" &amp; BZI9))</f>
        <v>0</v>
      </c>
      <c r="BZJ8" s="255">
        <f ca="1">IF(INDIRECT("'User Inputs'!" &amp; BZJ9)="",INDIRECT("'Country Data'!"&amp;BZJ$3&amp;MATCH('Country Model'!$A$1,'Country Data'!$A$1:$A$60,FALSE)),INDIRECT("'User Inputs'!" &amp; BZJ9))</f>
        <v>0</v>
      </c>
      <c r="BZK8" s="255">
        <f ca="1">IF(INDIRECT("'User Inputs'!" &amp; BZK9)="",INDIRECT("'Country Data'!"&amp;BZK$3&amp;MATCH('Country Model'!$A$1,'Country Data'!$A$1:$A$60,FALSE)),INDIRECT("'User Inputs'!" &amp; BZK9))</f>
        <v>0</v>
      </c>
      <c r="BZL8" s="255">
        <f ca="1">IF(INDIRECT("'User Inputs'!" &amp; BZL9)="",INDIRECT("'Country Data'!"&amp;BZL$3&amp;MATCH('Country Model'!$A$1,'Country Data'!$A$1:$A$60,FALSE)),INDIRECT("'User Inputs'!" &amp; BZL9))</f>
        <v>0</v>
      </c>
      <c r="BZM8" s="255">
        <f ca="1">IF(INDIRECT("'User Inputs'!" &amp; BZM9)="",INDIRECT("'Country Data'!"&amp;BZM$3&amp;MATCH('Country Model'!$A$1,'Country Data'!$A$1:$A$60,FALSE)),INDIRECT("'User Inputs'!" &amp; BZM9))</f>
        <v>0</v>
      </c>
      <c r="BZN8" s="255">
        <f ca="1">IF(INDIRECT("'User Inputs'!" &amp; BZN9)="",INDIRECT("'Country Data'!"&amp;BZN$3&amp;MATCH('Country Model'!$A$1,'Country Data'!$A$1:$A$60,FALSE)),INDIRECT("'User Inputs'!" &amp; BZN9))</f>
        <v>0</v>
      </c>
      <c r="BZO8" s="255">
        <f ca="1">IF(INDIRECT("'User Inputs'!" &amp; BZO9)="",INDIRECT("'Country Data'!"&amp;BZO$3&amp;MATCH('Country Model'!$A$1,'Country Data'!$A$1:$A$60,FALSE)),INDIRECT("'User Inputs'!" &amp; BZO9))</f>
        <v>0</v>
      </c>
      <c r="BZP8" s="255">
        <f ca="1">IF(INDIRECT("'User Inputs'!" &amp; BZP9)="",INDIRECT("'Country Data'!"&amp;BZP$3&amp;MATCH('Country Model'!$A$1,'Country Data'!$A$1:$A$60,FALSE)),INDIRECT("'User Inputs'!" &amp; BZP9))</f>
        <v>0</v>
      </c>
      <c r="BZQ8" s="255">
        <f ca="1">IF(INDIRECT("'User Inputs'!" &amp; BZQ9)="",INDIRECT("'Country Data'!"&amp;BZQ$3&amp;MATCH('Country Model'!$A$1,'Country Data'!$A$1:$A$60,FALSE)),INDIRECT("'User Inputs'!" &amp; BZQ9))</f>
        <v>0</v>
      </c>
      <c r="BZR8" s="255">
        <f ca="1">IF(INDIRECT("'User Inputs'!" &amp; BZR9)="",INDIRECT("'Country Data'!"&amp;BZR$3&amp;MATCH('Country Model'!$A$1,'Country Data'!$A$1:$A$60,FALSE)),INDIRECT("'User Inputs'!" &amp; BZR9))</f>
        <v>0</v>
      </c>
      <c r="BZS8" s="255">
        <f ca="1">IF(INDIRECT("'User Inputs'!" &amp; BZS9)="",INDIRECT("'Country Data'!"&amp;BZS$3&amp;MATCH('Country Model'!$A$1,'Country Data'!$A$1:$A$60,FALSE)),INDIRECT("'User Inputs'!" &amp; BZS9))</f>
        <v>0</v>
      </c>
      <c r="BZT8" s="255">
        <f ca="1">IF(INDIRECT("'User Inputs'!" &amp; BZT9)="",INDIRECT("'Country Data'!"&amp;BZT$3&amp;MATCH('Country Model'!$A$1,'Country Data'!$A$1:$A$60,FALSE)),INDIRECT("'User Inputs'!" &amp; BZT9))</f>
        <v>0</v>
      </c>
      <c r="BZU8" s="255">
        <f ca="1">IF(INDIRECT("'User Inputs'!" &amp; BZU9)="",INDIRECT("'Country Data'!"&amp;BZU$3&amp;MATCH('Country Model'!$A$1,'Country Data'!$A$1:$A$60,FALSE)),INDIRECT("'User Inputs'!" &amp; BZU9))</f>
        <v>0</v>
      </c>
      <c r="BZV8" s="255">
        <f ca="1">IF(INDIRECT("'User Inputs'!" &amp; BZV9)="",INDIRECT("'Country Data'!"&amp;BZV$3&amp;MATCH('Country Model'!$A$1,'Country Data'!$A$1:$A$60,FALSE)),INDIRECT("'User Inputs'!" &amp; BZV9))</f>
        <v>0</v>
      </c>
      <c r="BZW8" s="255">
        <f ca="1">IF(INDIRECT("'User Inputs'!" &amp; BZW9)="",INDIRECT("'Country Data'!"&amp;BZW$3&amp;MATCH('Country Model'!$A$1,'Country Data'!$A$1:$A$60,FALSE)),INDIRECT("'User Inputs'!" &amp; BZW9))</f>
        <v>0</v>
      </c>
      <c r="BZX8" s="255">
        <f ca="1">IF(INDIRECT("'User Inputs'!" &amp; BZX9)="",INDIRECT("'Country Data'!"&amp;BZX$3&amp;MATCH('Country Model'!$A$1,'Country Data'!$A$1:$A$60,FALSE)),INDIRECT("'User Inputs'!" &amp; BZX9))</f>
        <v>0</v>
      </c>
      <c r="BZY8" s="255">
        <f ca="1">IF(INDIRECT("'User Inputs'!" &amp; BZY9)="",INDIRECT("'Country Data'!"&amp;BZY$3&amp;MATCH('Country Model'!$A$1,'Country Data'!$A$1:$A$60,FALSE)),INDIRECT("'User Inputs'!" &amp; BZY9))</f>
        <v>0</v>
      </c>
      <c r="BZZ8" s="255">
        <f ca="1">IF(INDIRECT("'User Inputs'!" &amp; BZZ9)="",INDIRECT("'Country Data'!"&amp;BZZ$3&amp;MATCH('Country Model'!$A$1,'Country Data'!$A$1:$A$60,FALSE)),INDIRECT("'User Inputs'!" &amp; BZZ9))</f>
        <v>538290.1007999999</v>
      </c>
      <c r="CAA8" s="255">
        <f ca="1">IF(INDIRECT("'User Inputs'!" &amp; CAA9)="",INDIRECT("'Country Data'!"&amp;CAA$3&amp;MATCH('Country Model'!$A$1,'Country Data'!$A$1:$A$60,FALSE)),INDIRECT("'User Inputs'!" &amp; CAA9))</f>
        <v>561010.29152856127</v>
      </c>
      <c r="CAB8" s="255">
        <f ca="1">IF(INDIRECT("'User Inputs'!" &amp; CAB9)="",INDIRECT("'Country Data'!"&amp;CAB$3&amp;MATCH('Country Model'!$A$1,'Country Data'!$A$1:$A$60,FALSE)),INDIRECT("'User Inputs'!" &amp; CAB9))</f>
        <v>584689.45784663281</v>
      </c>
      <c r="CAC8" s="255">
        <f ca="1">IF(INDIRECT("'User Inputs'!" &amp; CAC9)="",INDIRECT("'Country Data'!"&amp;CAC$3&amp;MATCH('Country Model'!$A$1,'Country Data'!$A$1:$A$60,FALSE)),INDIRECT("'User Inputs'!" &amp; CAC9))</f>
        <v>146248.33830503878</v>
      </c>
      <c r="CAD8" s="255">
        <f ca="1">IF(INDIRECT("'User Inputs'!" &amp; CAD9)="",INDIRECT("'Country Data'!"&amp;CAD$3&amp;MATCH('Country Model'!$A$1,'Country Data'!$A$1:$A$60,FALSE)),INDIRECT("'User Inputs'!" &amp; CAD9))</f>
        <v>152421.19962106031</v>
      </c>
      <c r="CAE8" s="255">
        <f ca="1">IF(INDIRECT("'User Inputs'!" &amp; CAE9)="",INDIRECT("'Country Data'!"&amp;CAE$3&amp;MATCH('Country Model'!$A$1,'Country Data'!$A$1:$A$60,FALSE)),INDIRECT("'User Inputs'!" &amp; CAE9))</f>
        <v>158854.6055509109</v>
      </c>
      <c r="CAF8" s="255">
        <f ca="1">IF(INDIRECT("'User Inputs'!" &amp; CAF9)="",INDIRECT("'Country Data'!"&amp;CAF$3&amp;MATCH('Country Model'!$A$1,'Country Data'!$A$1:$A$60,FALSE)),INDIRECT("'User Inputs'!" &amp; CAF9))</f>
        <v>165559.55318205463</v>
      </c>
      <c r="CAG8" s="255">
        <f ca="1">IF(INDIRECT("'User Inputs'!" &amp; CAG9)="",INDIRECT("'Country Data'!"&amp;CAG$3&amp;MATCH('Country Model'!$A$1,'Country Data'!$A$1:$A$60,FALSE)),INDIRECT("'User Inputs'!" &amp; CAG9))</f>
        <v>172547.50376788431</v>
      </c>
      <c r="CAH8" s="255">
        <f ca="1">IF(INDIRECT("'User Inputs'!" &amp; CAH9)="",INDIRECT("'Country Data'!"&amp;CAH$3&amp;MATCH('Country Model'!$A$1,'Country Data'!$A$1:$A$60,FALSE)),INDIRECT("'User Inputs'!" &amp; CAH9))</f>
        <v>179830.40231927356</v>
      </c>
      <c r="CAI8" s="255">
        <f ca="1">IF(INDIRECT("'User Inputs'!" &amp; CAI9)="",INDIRECT("'Country Data'!"&amp;CAI$3&amp;MATCH('Country Model'!$A$1,'Country Data'!$A$1:$A$60,FALSE)),INDIRECT("'User Inputs'!" &amp; CAI9))</f>
        <v>187420.69802305035</v>
      </c>
      <c r="CAJ8" s="255">
        <f ca="1">IF(INDIRECT("'User Inputs'!" &amp; CAJ9)="",INDIRECT("'Country Data'!"&amp;CAJ$3&amp;MATCH('Country Model'!$A$1,'Country Data'!$A$1:$A$60,FALSE)),INDIRECT("'User Inputs'!" &amp; CAJ9))</f>
        <v>195331.36552229521</v>
      </c>
      <c r="CAK8" s="255">
        <f ca="1">IF(INDIRECT("'User Inputs'!" &amp; CAK9)="",INDIRECT("'Country Data'!"&amp;CAK$3&amp;MATCH('Country Model'!$A$1,'Country Data'!$A$1:$A$60,FALSE)),INDIRECT("'User Inputs'!" &amp; CAK9))</f>
        <v>203575.92709483989</v>
      </c>
      <c r="CAL8" s="255">
        <f ca="1">IF(INDIRECT("'User Inputs'!" &amp; CAL9)="",INDIRECT("'Country Data'!"&amp;CAL$3&amp;MATCH('Country Model'!$A$1,'Country Data'!$A$1:$A$60,FALSE)),INDIRECT("'User Inputs'!" &amp; CAL9))</f>
        <v>212168.47576787777</v>
      </c>
      <c r="CAM8" s="255">
        <f ca="1">IF(INDIRECT("'User Inputs'!" &amp; CAM9)="",INDIRECT("'Country Data'!"&amp;CAM$3&amp;MATCH('Country Model'!$A$1,'Country Data'!$A$1:$A$60,FALSE)),INDIRECT("'User Inputs'!" &amp; CAM9))</f>
        <v>221123.69940819763</v>
      </c>
      <c r="CAN8" s="255">
        <f ca="1">IF(INDIRECT("'User Inputs'!" &amp; CAN9)="",INDIRECT("'Country Data'!"&amp;CAN$3&amp;MATCH('Country Model'!$A$1,'Country Data'!$A$1:$A$60,FALSE)),INDIRECT("'User Inputs'!" &amp; CAN9))</f>
        <v>230456.90582921996</v>
      </c>
      <c r="CAO8" s="255">
        <f ca="1">IF(INDIRECT("'User Inputs'!" &amp; CAO9)="",INDIRECT("'Country Data'!"&amp;CAO$3&amp;MATCH('Country Model'!$A$1,'Country Data'!$A$1:$A$60,FALSE)),INDIRECT("'User Inputs'!" &amp; CAO9))</f>
        <v>240184.04895775279</v>
      </c>
      <c r="CAP8" s="255">
        <f ca="1">IF(INDIRECT("'User Inputs'!" &amp; CAP9)="",INDIRECT("'Country Data'!"&amp;CAP$3&amp;MATCH('Country Model'!$A$1,'Country Data'!$A$1:$A$60,FALSE)),INDIRECT("'User Inputs'!" &amp; CAP9))</f>
        <v>250321.75610519631</v>
      </c>
      <c r="CAQ8" s="255">
        <f ca="1">IF(INDIRECT("'User Inputs'!" &amp; CAQ9)="",INDIRECT("'Country Data'!"&amp;CAQ$3&amp;MATCH('Country Model'!$A$1,'Country Data'!$A$1:$A$60,FALSE)),INDIRECT("'User Inputs'!" &amp; CAQ9))</f>
        <v>260887.35638981234</v>
      </c>
      <c r="CAR8" s="255">
        <f ca="1">IF(INDIRECT("'User Inputs'!" &amp; CAR9)="",INDIRECT("'Country Data'!"&amp;CAR$3&amp;MATCH('Country Model'!$A$1,'Country Data'!$A$1:$A$60,FALSE)),INDIRECT("'User Inputs'!" &amp; CAR9))</f>
        <v>271898.91035864339</v>
      </c>
      <c r="CAS8" s="255">
        <f ca="1">IF(INDIRECT("'User Inputs'!" &amp; CAS9)="",INDIRECT("'Country Data'!"&amp;CAS$3&amp;MATCH('Country Model'!$A$1,'Country Data'!$A$1:$A$60,FALSE)),INDIRECT("'User Inputs'!" &amp; CAS9))</f>
        <v>283375.24085971579</v>
      </c>
      <c r="CAT8" s="255">
        <f ca="1">IF(INDIRECT("'User Inputs'!" &amp; CAT9)="",INDIRECT("'Country Data'!"&amp;CAT$3&amp;MATCH('Country Model'!$A$1,'Country Data'!$A$1:$A$60,FALSE)),INDIRECT("'User Inputs'!" &amp; CAT9))</f>
        <v>295335.96521729947</v>
      </c>
      <c r="CAU8" s="255">
        <f ca="1">IF(INDIRECT("'User Inputs'!" &amp; CAU9)="",INDIRECT("'Country Data'!"&amp;CAU$3&amp;MATCH('Country Model'!$A$1,'Country Data'!$A$1:$A$60,FALSE)),INDIRECT("'User Inputs'!" &amp; CAU9))</f>
        <v>307801.5287652234</v>
      </c>
      <c r="CAV8" s="255">
        <f ca="1">IF(INDIRECT("'User Inputs'!" &amp; CAV9)="",INDIRECT("'Country Data'!"&amp;CAV$3&amp;MATCH('Country Model'!$A$1,'Country Data'!$A$1:$A$60,FALSE)),INDIRECT("'User Inputs'!" &amp; CAV9))</f>
        <v>320793.23979556793</v>
      </c>
      <c r="CAW8" s="255">
        <f ca="1">IF(INDIRECT("'User Inputs'!" &amp; CAW9)="",INDIRECT("'Country Data'!"&amp;CAW$3&amp;MATCH('Country Model'!$A$1,'Country Data'!$A$1:$A$60,FALSE)),INDIRECT("'User Inputs'!" &amp; CAW9))</f>
        <v>334333.30598247418</v>
      </c>
      <c r="CAX8" s="255">
        <f ca="1">IF(INDIRECT("'User Inputs'!" &amp; CAX9)="",INDIRECT("'Country Data'!"&amp;CAX$3&amp;MATCH('Country Model'!$A$1,'Country Data'!$A$1:$A$60,FALSE)),INDIRECT("'User Inputs'!" &amp; CAX9))</f>
        <v>348444.87234333245</v>
      </c>
      <c r="CAY8" s="255">
        <f ca="1">IF(INDIRECT("'User Inputs'!" &amp; CAY9)="",INDIRECT("'Country Data'!"&amp;CAY$3&amp;MATCH('Country Model'!$A$1,'Country Data'!$A$1:$A$60,FALSE)),INDIRECT("'User Inputs'!" &amp; CAY9))</f>
        <v>363152.06080223958</v>
      </c>
      <c r="CAZ8" s="255">
        <f ca="1">IF(INDIRECT("'User Inputs'!" &amp; CAZ9)="",INDIRECT("'Country Data'!"&amp;CAZ$3&amp;MATCH('Country Model'!$A$1,'Country Data'!$A$1:$A$60,FALSE)),INDIRECT("'User Inputs'!" &amp; CAZ9))</f>
        <v>583147.60919999995</v>
      </c>
      <c r="CBA8" s="255">
        <f ca="1">IF(INDIRECT("'User Inputs'!" &amp; CBA9)="",INDIRECT("'Country Data'!"&amp;CBA$3&amp;MATCH('Country Model'!$A$1,'Country Data'!$A$1:$A$60,FALSE)),INDIRECT("'User Inputs'!" &amp; CBA9))</f>
        <v>596922.9621278682</v>
      </c>
      <c r="CBB8" s="255">
        <f ca="1">IF(INDIRECT("'User Inputs'!" &amp; CBB9)="",INDIRECT("'Country Data'!"&amp;CBB$3&amp;MATCH('Country Model'!$A$1,'Country Data'!$A$1:$A$60,FALSE)),INDIRECT("'User Inputs'!" &amp; CBB9))</f>
        <v>611023.72211441863</v>
      </c>
      <c r="CBC8" s="255">
        <f ca="1">IF(INDIRECT("'User Inputs'!" &amp; CBC9)="",INDIRECT("'Country Data'!"&amp;CBC$3&amp;MATCH('Country Model'!$A$1,'Country Data'!$A$1:$A$60,FALSE)),INDIRECT("'User Inputs'!" &amp; CBC9))</f>
        <v>150109.81825420164</v>
      </c>
      <c r="CBD8" s="255">
        <f ca="1">IF(INDIRECT("'User Inputs'!" &amp; CBD9)="",INDIRECT("'Country Data'!"&amp;CBD$3&amp;MATCH('Country Model'!$A$1,'Country Data'!$A$1:$A$60,FALSE)),INDIRECT("'User Inputs'!" &amp; CBD9))</f>
        <v>153655.77418674255</v>
      </c>
      <c r="CBE8" s="255">
        <f ca="1">IF(INDIRECT("'User Inputs'!" &amp; CBE9)="",INDIRECT("'Country Data'!"&amp;CBE$3&amp;MATCH('Country Model'!$A$1,'Country Data'!$A$1:$A$60,FALSE)),INDIRECT("'User Inputs'!" &amp; CBE9))</f>
        <v>157285.49415032257</v>
      </c>
      <c r="CBF8" s="255">
        <f ca="1">IF(INDIRECT("'User Inputs'!" &amp; CBF9)="",INDIRECT("'Country Data'!"&amp;CBF$3&amp;MATCH('Country Model'!$A$1,'Country Data'!$A$1:$A$60,FALSE)),INDIRECT("'User Inputs'!" &amp; CBF9))</f>
        <v>161000.95685337167</v>
      </c>
      <c r="CBG8" s="255">
        <f ca="1">IF(INDIRECT("'User Inputs'!" &amp; CBG9)="",INDIRECT("'Country Data'!"&amp;CBG$3&amp;MATCH('Country Model'!$A$1,'Country Data'!$A$1:$A$60,FALSE)),INDIRECT("'User Inputs'!" &amp; CBG9))</f>
        <v>164804.18774618499</v>
      </c>
      <c r="CBH8" s="255">
        <f ca="1">IF(INDIRECT("'User Inputs'!" &amp; CBH9)="",INDIRECT("'Country Data'!"&amp;CBH$3&amp;MATCH('Country Model'!$A$1,'Country Data'!$A$1:$A$60,FALSE)),INDIRECT("'User Inputs'!" &amp; CBH9))</f>
        <v>168697.26012507858</v>
      </c>
      <c r="CBI8" s="255">
        <f ca="1">IF(INDIRECT("'User Inputs'!" &amp; CBI9)="",INDIRECT("'Country Data'!"&amp;CBI$3&amp;MATCH('Country Model'!$A$1,'Country Data'!$A$1:$A$60,FALSE)),INDIRECT("'User Inputs'!" &amp; CBI9))</f>
        <v>172682.29626262767</v>
      </c>
      <c r="CBJ8" s="255">
        <f ca="1">IF(INDIRECT("'User Inputs'!" &amp; CBJ9)="",INDIRECT("'Country Data'!"&amp;CBJ$3&amp;MATCH('Country Model'!$A$1,'Country Data'!$A$1:$A$60,FALSE)),INDIRECT("'User Inputs'!" &amp; CBJ9))</f>
        <v>176761.46856460409</v>
      </c>
      <c r="CBK8" s="255">
        <f ca="1">IF(INDIRECT("'User Inputs'!" &amp; CBK9)="",INDIRECT("'Country Data'!"&amp;CBK$3&amp;MATCH('Country Model'!$A$1,'Country Data'!$A$1:$A$60,FALSE)),INDIRECT("'User Inputs'!" &amp; CBK9))</f>
        <v>180937.00075424323</v>
      </c>
      <c r="CBL8" s="255">
        <f ca="1">IF(INDIRECT("'User Inputs'!" &amp; CBL9)="",INDIRECT("'Country Data'!"&amp;CBL$3&amp;MATCH('Country Model'!$A$1,'Country Data'!$A$1:$A$60,FALSE)),INDIRECT("'User Inputs'!" &amp; CBL9))</f>
        <v>185211.16908448641</v>
      </c>
      <c r="CBM8" s="255">
        <f ca="1">IF(INDIRECT("'User Inputs'!" &amp; CBM9)="",INDIRECT("'Country Data'!"&amp;CBM$3&amp;MATCH('Country Model'!$A$1,'Country Data'!$A$1:$A$60,FALSE)),INDIRECT("'User Inputs'!" &amp; CBM9))</f>
        <v>189586.30357885911</v>
      </c>
      <c r="CBN8" s="255">
        <f ca="1">IF(INDIRECT("'User Inputs'!" &amp; CBN9)="",INDIRECT("'Country Data'!"&amp;CBN$3&amp;MATCH('Country Model'!$A$1,'Country Data'!$A$1:$A$60,FALSE)),INDIRECT("'User Inputs'!" &amp; CBN9))</f>
        <v>194064.78930166186</v>
      </c>
      <c r="CBO8" s="255">
        <f ca="1">IF(INDIRECT("'User Inputs'!" &amp; CBO9)="",INDIRECT("'Country Data'!"&amp;CBO$3&amp;MATCH('Country Model'!$A$1,'Country Data'!$A$1:$A$60,FALSE)),INDIRECT("'User Inputs'!" &amp; CBO9))</f>
        <v>198649.06765816614</v>
      </c>
      <c r="CBP8" s="255">
        <f ca="1">IF(INDIRECT("'User Inputs'!" &amp; CBP9)="",INDIRECT("'Country Data'!"&amp;CBP$3&amp;MATCH('Country Model'!$A$1,'Country Data'!$A$1:$A$60,FALSE)),INDIRECT("'User Inputs'!" &amp; CBP9))</f>
        <v>203341.63772552399</v>
      </c>
      <c r="CBQ8" s="255">
        <f ca="1">IF(INDIRECT("'User Inputs'!" &amp; CBQ9)="",INDIRECT("'Country Data'!"&amp;CBQ$3&amp;MATCH('Country Model'!$A$1,'Country Data'!$A$1:$A$60,FALSE)),INDIRECT("'User Inputs'!" &amp; CBQ9))</f>
        <v>208145.05761511688</v>
      </c>
      <c r="CBR8" s="255">
        <f ca="1">IF(INDIRECT("'User Inputs'!" &amp; CBR9)="",INDIRECT("'Country Data'!"&amp;CBR$3&amp;MATCH('Country Model'!$A$1,'Country Data'!$A$1:$A$60,FALSE)),INDIRECT("'User Inputs'!" &amp; CBR9))</f>
        <v>213061.94586708662</v>
      </c>
      <c r="CBS8" s="255">
        <f ca="1">IF(INDIRECT("'User Inputs'!" &amp; CBS9)="",INDIRECT("'Country Data'!"&amp;CBS$3&amp;MATCH('Country Model'!$A$1,'Country Data'!$A$1:$A$60,FALSE)),INDIRECT("'User Inputs'!" &amp; CBS9))</f>
        <v>218094.9828778083</v>
      </c>
      <c r="CBT8" s="255">
        <f ca="1">IF(INDIRECT("'User Inputs'!" &amp; CBT9)="",INDIRECT("'Country Data'!"&amp;CBT$3&amp;MATCH('Country Model'!$A$1,'Country Data'!$A$1:$A$60,FALSE)),INDIRECT("'User Inputs'!" &amp; CBT9))</f>
        <v>223246.91236108396</v>
      </c>
      <c r="CBU8" s="255">
        <f ca="1">IF(INDIRECT("'User Inputs'!" &amp; CBU9)="",INDIRECT("'Country Data'!"&amp;CBU$3&amp;MATCH('Country Model'!$A$1,'Country Data'!$A$1:$A$60,FALSE)),INDIRECT("'User Inputs'!" &amp; CBU9))</f>
        <v>228520.54284385263</v>
      </c>
      <c r="CBV8" s="255">
        <f ca="1">IF(INDIRECT("'User Inputs'!" &amp; CBV9)="",INDIRECT("'Country Data'!"&amp;CBV$3&amp;MATCH('Country Model'!$A$1,'Country Data'!$A$1:$A$60,FALSE)),INDIRECT("'User Inputs'!" &amp; CBV9))</f>
        <v>233918.74919723318</v>
      </c>
      <c r="CBW8" s="255">
        <f ca="1">IF(INDIRECT("'User Inputs'!" &amp; CBW9)="",INDIRECT("'Country Data'!"&amp;CBW$3&amp;MATCH('Country Model'!$A$1,'Country Data'!$A$1:$A$60,FALSE)),INDIRECT("'User Inputs'!" &amp; CBW9))</f>
        <v>239444.47420373358</v>
      </c>
      <c r="CBX8" s="255">
        <f ca="1">IF(INDIRECT("'User Inputs'!" &amp; CBX9)="",INDIRECT("'Country Data'!"&amp;CBX$3&amp;MATCH('Country Model'!$A$1,'Country Data'!$A$1:$A$60,FALSE)),INDIRECT("'User Inputs'!" &amp; CBX9))</f>
        <v>245100.73016148206</v>
      </c>
      <c r="CBY8" s="255">
        <f ca="1">IF(INDIRECT("'User Inputs'!" &amp; CBY9)="",INDIRECT("'Country Data'!"&amp;CBY$3&amp;MATCH('Country Model'!$A$1,'Country Data'!$A$1:$A$60,FALSE)),INDIRECT("'User Inputs'!" &amp; CBY9))</f>
        <v>250890.60052635332</v>
      </c>
      <c r="CBZ8" s="256">
        <f ca="1">IF(INDIRECT("'User Inputs'!" &amp; CBZ9)="",INDIRECT("'Country Data'!"&amp;CBZ$3&amp;MATCH('Country Model'!$A$1,'Country Data'!$A$1:$A$60,FALSE)),INDIRECT("'User Inputs'!" &amp; CBZ9))</f>
        <v>151125.94263311999</v>
      </c>
      <c r="CCA8" s="256">
        <f ca="1">IF(INDIRECT("'User Inputs'!" &amp; CCA9)="",INDIRECT("'Country Data'!"&amp;CCA$3&amp;MATCH('Country Model'!$A$1,'Country Data'!$A$1:$A$60,FALSE)),INDIRECT("'User Inputs'!" &amp; CCA9))</f>
        <v>157504.67825459089</v>
      </c>
      <c r="CCB8" s="256">
        <f ca="1">IF(INDIRECT("'User Inputs'!" &amp; CCB9)="",INDIRECT("'Country Data'!"&amp;CCB$3&amp;MATCH('Country Model'!$A$1,'Country Data'!$A$1:$A$60,FALSE)),INDIRECT("'User Inputs'!" &amp; CCB9))</f>
        <v>164152.64804869745</v>
      </c>
      <c r="CCC8" s="256">
        <f ca="1">IF(INDIRECT("'User Inputs'!" &amp; CCC9)="",INDIRECT("'Country Data'!"&amp;CCC$3&amp;MATCH('Country Model'!$A$1,'Country Data'!$A$1:$A$60,FALSE)),INDIRECT("'User Inputs'!" &amp; CCC9))</f>
        <v>0</v>
      </c>
      <c r="CCD8" s="256">
        <f ca="1">IF(INDIRECT("'User Inputs'!" &amp; CCD9)="",INDIRECT("'Country Data'!"&amp;CCD$3&amp;MATCH('Country Model'!$A$1,'Country Data'!$A$1:$A$60,FALSE)),INDIRECT("'User Inputs'!" &amp; CCD9))</f>
        <v>0</v>
      </c>
      <c r="CCE8" s="256">
        <f ca="1">IF(INDIRECT("'User Inputs'!" &amp; CCE9)="",INDIRECT("'Country Data'!"&amp;CCE$3&amp;MATCH('Country Model'!$A$1,'Country Data'!$A$1:$A$60,FALSE)),INDIRECT("'User Inputs'!" &amp; CCE9))</f>
        <v>0</v>
      </c>
      <c r="CCF8" s="256">
        <f ca="1">IF(INDIRECT("'User Inputs'!" &amp; CCF9)="",INDIRECT("'Country Data'!"&amp;CCF$3&amp;MATCH('Country Model'!$A$1,'Country Data'!$A$1:$A$60,FALSE)),INDIRECT("'User Inputs'!" &amp; CCF9))</f>
        <v>0</v>
      </c>
      <c r="CCG8" s="256">
        <f ca="1">IF(INDIRECT("'User Inputs'!" &amp; CCG9)="",INDIRECT("'Country Data'!"&amp;CCG$3&amp;MATCH('Country Model'!$A$1,'Country Data'!$A$1:$A$60,FALSE)),INDIRECT("'User Inputs'!" &amp; CCG9))</f>
        <v>0</v>
      </c>
      <c r="CCH8" s="256">
        <f ca="1">IF(INDIRECT("'User Inputs'!" &amp; CCH9)="",INDIRECT("'Country Data'!"&amp;CCH$3&amp;MATCH('Country Model'!$A$1,'Country Data'!$A$1:$A$60,FALSE)),INDIRECT("'User Inputs'!" &amp; CCH9))</f>
        <v>0</v>
      </c>
      <c r="CCI8" s="256">
        <f ca="1">IF(INDIRECT("'User Inputs'!" &amp; CCI9)="",INDIRECT("'Country Data'!"&amp;CCI$3&amp;MATCH('Country Model'!$A$1,'Country Data'!$A$1:$A$60,FALSE)),INDIRECT("'User Inputs'!" &amp; CCI9))</f>
        <v>0</v>
      </c>
      <c r="CCJ8" s="256">
        <f ca="1">IF(INDIRECT("'User Inputs'!" &amp; CCJ9)="",INDIRECT("'Country Data'!"&amp;CCJ$3&amp;MATCH('Country Model'!$A$1,'Country Data'!$A$1:$A$60,FALSE)),INDIRECT("'User Inputs'!" &amp; CCJ9))</f>
        <v>0</v>
      </c>
      <c r="CCK8" s="256">
        <f ca="1">IF(INDIRECT("'User Inputs'!" &amp; CCK9)="",INDIRECT("'Country Data'!"&amp;CCK$3&amp;MATCH('Country Model'!$A$1,'Country Data'!$A$1:$A$60,FALSE)),INDIRECT("'User Inputs'!" &amp; CCK9))</f>
        <v>0</v>
      </c>
      <c r="CCL8" s="256">
        <f ca="1">IF(INDIRECT("'User Inputs'!" &amp; CCL9)="",INDIRECT("'Country Data'!"&amp;CCL$3&amp;MATCH('Country Model'!$A$1,'Country Data'!$A$1:$A$60,FALSE)),INDIRECT("'User Inputs'!" &amp; CCL9))</f>
        <v>0</v>
      </c>
      <c r="CCM8" s="256">
        <f ca="1">IF(INDIRECT("'User Inputs'!" &amp; CCM9)="",INDIRECT("'Country Data'!"&amp;CCM$3&amp;MATCH('Country Model'!$A$1,'Country Data'!$A$1:$A$60,FALSE)),INDIRECT("'User Inputs'!" &amp; CCM9))</f>
        <v>0</v>
      </c>
      <c r="CCN8" s="256">
        <f ca="1">IF(INDIRECT("'User Inputs'!" &amp; CCN9)="",INDIRECT("'Country Data'!"&amp;CCN$3&amp;MATCH('Country Model'!$A$1,'Country Data'!$A$1:$A$60,FALSE)),INDIRECT("'User Inputs'!" &amp; CCN9))</f>
        <v>0</v>
      </c>
      <c r="CCO8" s="256">
        <f ca="1">IF(INDIRECT("'User Inputs'!" &amp; CCO9)="",INDIRECT("'Country Data'!"&amp;CCO$3&amp;MATCH('Country Model'!$A$1,'Country Data'!$A$1:$A$60,FALSE)),INDIRECT("'User Inputs'!" &amp; CCO9))</f>
        <v>0</v>
      </c>
      <c r="CCP8" s="256">
        <f ca="1">IF(INDIRECT("'User Inputs'!" &amp; CCP9)="",INDIRECT("'Country Data'!"&amp;CCP$3&amp;MATCH('Country Model'!$A$1,'Country Data'!$A$1:$A$60,FALSE)),INDIRECT("'User Inputs'!" &amp; CCP9))</f>
        <v>0</v>
      </c>
      <c r="CCQ8" s="256">
        <f ca="1">IF(INDIRECT("'User Inputs'!" &amp; CCQ9)="",INDIRECT("'Country Data'!"&amp;CCQ$3&amp;MATCH('Country Model'!$A$1,'Country Data'!$A$1:$A$60,FALSE)),INDIRECT("'User Inputs'!" &amp; CCQ9))</f>
        <v>0</v>
      </c>
      <c r="CCR8" s="256">
        <f ca="1">IF(INDIRECT("'User Inputs'!" &amp; CCR9)="",INDIRECT("'Country Data'!"&amp;CCR$3&amp;MATCH('Country Model'!$A$1,'Country Data'!$A$1:$A$60,FALSE)),INDIRECT("'User Inputs'!" &amp; CCR9))</f>
        <v>0</v>
      </c>
      <c r="CCS8" s="256">
        <f ca="1">IF(INDIRECT("'User Inputs'!" &amp; CCS9)="",INDIRECT("'Country Data'!"&amp;CCS$3&amp;MATCH('Country Model'!$A$1,'Country Data'!$A$1:$A$60,FALSE)),INDIRECT("'User Inputs'!" &amp; CCS9))</f>
        <v>0</v>
      </c>
      <c r="CCT8" s="256">
        <f ca="1">IF(INDIRECT("'User Inputs'!" &amp; CCT9)="",INDIRECT("'Country Data'!"&amp;CCT$3&amp;MATCH('Country Model'!$A$1,'Country Data'!$A$1:$A$60,FALSE)),INDIRECT("'User Inputs'!" &amp; CCT9))</f>
        <v>0</v>
      </c>
      <c r="CCU8" s="256">
        <f ca="1">IF(INDIRECT("'User Inputs'!" &amp; CCU9)="",INDIRECT("'Country Data'!"&amp;CCU$3&amp;MATCH('Country Model'!$A$1,'Country Data'!$A$1:$A$60,FALSE)),INDIRECT("'User Inputs'!" &amp; CCU9))</f>
        <v>0</v>
      </c>
      <c r="CCV8" s="256">
        <f ca="1">IF(INDIRECT("'User Inputs'!" &amp; CCV9)="",INDIRECT("'Country Data'!"&amp;CCV$3&amp;MATCH('Country Model'!$A$1,'Country Data'!$A$1:$A$60,FALSE)),INDIRECT("'User Inputs'!" &amp; CCV9))</f>
        <v>0</v>
      </c>
      <c r="CCW8" s="256">
        <f ca="1">IF(INDIRECT("'User Inputs'!" &amp; CCW9)="",INDIRECT("'Country Data'!"&amp;CCW$3&amp;MATCH('Country Model'!$A$1,'Country Data'!$A$1:$A$60,FALSE)),INDIRECT("'User Inputs'!" &amp; CCW9))</f>
        <v>0</v>
      </c>
      <c r="CCX8" s="256">
        <f ca="1">IF(INDIRECT("'User Inputs'!" &amp; CCX9)="",INDIRECT("'Country Data'!"&amp;CCX$3&amp;MATCH('Country Model'!$A$1,'Country Data'!$A$1:$A$60,FALSE)),INDIRECT("'User Inputs'!" &amp; CCX9))</f>
        <v>0</v>
      </c>
      <c r="CCY8" s="256">
        <f ca="1">IF(INDIRECT("'User Inputs'!" &amp; CCY9)="",INDIRECT("'Country Data'!"&amp;CCY$3&amp;MATCH('Country Model'!$A$1,'Country Data'!$A$1:$A$60,FALSE)),INDIRECT("'User Inputs'!" &amp; CCY9))</f>
        <v>0</v>
      </c>
      <c r="CCZ8" s="256">
        <f ca="1">IF(INDIRECT("'User Inputs'!" &amp; CCZ9)="",INDIRECT("'Country Data'!"&amp;CCZ$3&amp;MATCH('Country Model'!$A$1,'Country Data'!$A$1:$A$60,FALSE)),INDIRECT("'User Inputs'!" &amp; CCZ9))</f>
        <v>163719.77118588003</v>
      </c>
      <c r="CDA8" s="256">
        <f ca="1">IF(INDIRECT("'User Inputs'!" &amp; CDA9)="",INDIRECT("'Country Data'!"&amp;CDA$3&amp;MATCH('Country Model'!$A$1,'Country Data'!$A$1:$A$60,FALSE)),INDIRECT("'User Inputs'!" &amp; CDA9))</f>
        <v>167587.22703029183</v>
      </c>
      <c r="CDB8" s="256">
        <f ca="1">IF(INDIRECT("'User Inputs'!" &amp; CDB9)="",INDIRECT("'Country Data'!"&amp;CDB$3&amp;MATCH('Country Model'!$A$1,'Country Data'!$A$1:$A$60,FALSE)),INDIRECT("'User Inputs'!" &amp; CDB9))</f>
        <v>171546.04150903437</v>
      </c>
      <c r="CDC8" s="256">
        <f ca="1">IF(INDIRECT("'User Inputs'!" &amp; CDC9)="",INDIRECT("'Country Data'!"&amp;CDC$3&amp;MATCH('Country Model'!$A$1,'Country Data'!$A$1:$A$60,FALSE)),INDIRECT("'User Inputs'!" &amp; CDC9))</f>
        <v>0</v>
      </c>
      <c r="CDD8" s="256">
        <f ca="1">IF(INDIRECT("'User Inputs'!" &amp; CDD9)="",INDIRECT("'Country Data'!"&amp;CDD$3&amp;MATCH('Country Model'!$A$1,'Country Data'!$A$1:$A$60,FALSE)),INDIRECT("'User Inputs'!" &amp; CDD9))</f>
        <v>0</v>
      </c>
      <c r="CDE8" s="256">
        <f ca="1">IF(INDIRECT("'User Inputs'!" &amp; CDE9)="",INDIRECT("'Country Data'!"&amp;CDE$3&amp;MATCH('Country Model'!$A$1,'Country Data'!$A$1:$A$60,FALSE)),INDIRECT("'User Inputs'!" &amp; CDE9))</f>
        <v>0</v>
      </c>
      <c r="CDF8" s="256">
        <f ca="1">IF(INDIRECT("'User Inputs'!" &amp; CDF9)="",INDIRECT("'Country Data'!"&amp;CDF$3&amp;MATCH('Country Model'!$A$1,'Country Data'!$A$1:$A$60,FALSE)),INDIRECT("'User Inputs'!" &amp; CDF9))</f>
        <v>0</v>
      </c>
      <c r="CDG8" s="256">
        <f ca="1">IF(INDIRECT("'User Inputs'!" &amp; CDG9)="",INDIRECT("'Country Data'!"&amp;CDG$3&amp;MATCH('Country Model'!$A$1,'Country Data'!$A$1:$A$60,FALSE)),INDIRECT("'User Inputs'!" &amp; CDG9))</f>
        <v>0</v>
      </c>
      <c r="CDH8" s="256">
        <f ca="1">IF(INDIRECT("'User Inputs'!" &amp; CDH9)="",INDIRECT("'Country Data'!"&amp;CDH$3&amp;MATCH('Country Model'!$A$1,'Country Data'!$A$1:$A$60,FALSE)),INDIRECT("'User Inputs'!" &amp; CDH9))</f>
        <v>0</v>
      </c>
      <c r="CDI8" s="256">
        <f ca="1">IF(INDIRECT("'User Inputs'!" &amp; CDI9)="",INDIRECT("'Country Data'!"&amp;CDI$3&amp;MATCH('Country Model'!$A$1,'Country Data'!$A$1:$A$60,FALSE)),INDIRECT("'User Inputs'!" &amp; CDI9))</f>
        <v>0</v>
      </c>
      <c r="CDJ8" s="256">
        <f ca="1">IF(INDIRECT("'User Inputs'!" &amp; CDJ9)="",INDIRECT("'Country Data'!"&amp;CDJ$3&amp;MATCH('Country Model'!$A$1,'Country Data'!$A$1:$A$60,FALSE)),INDIRECT("'User Inputs'!" &amp; CDJ9))</f>
        <v>0</v>
      </c>
      <c r="CDK8" s="256">
        <f ca="1">IF(INDIRECT("'User Inputs'!" &amp; CDK9)="",INDIRECT("'Country Data'!"&amp;CDK$3&amp;MATCH('Country Model'!$A$1,'Country Data'!$A$1:$A$60,FALSE)),INDIRECT("'User Inputs'!" &amp; CDK9))</f>
        <v>0</v>
      </c>
      <c r="CDL8" s="256">
        <f ca="1">IF(INDIRECT("'User Inputs'!" &amp; CDL9)="",INDIRECT("'Country Data'!"&amp;CDL$3&amp;MATCH('Country Model'!$A$1,'Country Data'!$A$1:$A$60,FALSE)),INDIRECT("'User Inputs'!" &amp; CDL9))</f>
        <v>0</v>
      </c>
      <c r="CDM8" s="256">
        <f ca="1">IF(INDIRECT("'User Inputs'!" &amp; CDM9)="",INDIRECT("'Country Data'!"&amp;CDM$3&amp;MATCH('Country Model'!$A$1,'Country Data'!$A$1:$A$60,FALSE)),INDIRECT("'User Inputs'!" &amp; CDM9))</f>
        <v>0</v>
      </c>
      <c r="CDN8" s="256">
        <f ca="1">IF(INDIRECT("'User Inputs'!" &amp; CDN9)="",INDIRECT("'Country Data'!"&amp;CDN$3&amp;MATCH('Country Model'!$A$1,'Country Data'!$A$1:$A$60,FALSE)),INDIRECT("'User Inputs'!" &amp; CDN9))</f>
        <v>0</v>
      </c>
      <c r="CDO8" s="256">
        <f ca="1">IF(INDIRECT("'User Inputs'!" &amp; CDO9)="",INDIRECT("'Country Data'!"&amp;CDO$3&amp;MATCH('Country Model'!$A$1,'Country Data'!$A$1:$A$60,FALSE)),INDIRECT("'User Inputs'!" &amp; CDO9))</f>
        <v>0</v>
      </c>
      <c r="CDP8" s="256">
        <f ca="1">IF(INDIRECT("'User Inputs'!" &amp; CDP9)="",INDIRECT("'Country Data'!"&amp;CDP$3&amp;MATCH('Country Model'!$A$1,'Country Data'!$A$1:$A$60,FALSE)),INDIRECT("'User Inputs'!" &amp; CDP9))</f>
        <v>0</v>
      </c>
      <c r="CDQ8" s="256">
        <f ca="1">IF(INDIRECT("'User Inputs'!" &amp; CDQ9)="",INDIRECT("'Country Data'!"&amp;CDQ$3&amp;MATCH('Country Model'!$A$1,'Country Data'!$A$1:$A$60,FALSE)),INDIRECT("'User Inputs'!" &amp; CDQ9))</f>
        <v>0</v>
      </c>
      <c r="CDR8" s="256">
        <f ca="1">IF(INDIRECT("'User Inputs'!" &amp; CDR9)="",INDIRECT("'Country Data'!"&amp;CDR$3&amp;MATCH('Country Model'!$A$1,'Country Data'!$A$1:$A$60,FALSE)),INDIRECT("'User Inputs'!" &amp; CDR9))</f>
        <v>0</v>
      </c>
      <c r="CDS8" s="256">
        <f ca="1">IF(INDIRECT("'User Inputs'!" &amp; CDS9)="",INDIRECT("'Country Data'!"&amp;CDS$3&amp;MATCH('Country Model'!$A$1,'Country Data'!$A$1:$A$60,FALSE)),INDIRECT("'User Inputs'!" &amp; CDS9))</f>
        <v>0</v>
      </c>
      <c r="CDT8" s="256">
        <f ca="1">IF(INDIRECT("'User Inputs'!" &amp; CDT9)="",INDIRECT("'Country Data'!"&amp;CDT$3&amp;MATCH('Country Model'!$A$1,'Country Data'!$A$1:$A$60,FALSE)),INDIRECT("'User Inputs'!" &amp; CDT9))</f>
        <v>0</v>
      </c>
      <c r="CDU8" s="256">
        <f ca="1">IF(INDIRECT("'User Inputs'!" &amp; CDU9)="",INDIRECT("'Country Data'!"&amp;CDU$3&amp;MATCH('Country Model'!$A$1,'Country Data'!$A$1:$A$60,FALSE)),INDIRECT("'User Inputs'!" &amp; CDU9))</f>
        <v>0</v>
      </c>
      <c r="CDV8" s="256">
        <f ca="1">IF(INDIRECT("'User Inputs'!" &amp; CDV9)="",INDIRECT("'Country Data'!"&amp;CDV$3&amp;MATCH('Country Model'!$A$1,'Country Data'!$A$1:$A$60,FALSE)),INDIRECT("'User Inputs'!" &amp; CDV9))</f>
        <v>0</v>
      </c>
      <c r="CDW8" s="256">
        <f ca="1">IF(INDIRECT("'User Inputs'!" &amp; CDW9)="",INDIRECT("'Country Data'!"&amp;CDW$3&amp;MATCH('Country Model'!$A$1,'Country Data'!$A$1:$A$60,FALSE)),INDIRECT("'User Inputs'!" &amp; CDW9))</f>
        <v>0</v>
      </c>
      <c r="CDX8" s="256">
        <f ca="1">IF(INDIRECT("'User Inputs'!" &amp; CDX9)="",INDIRECT("'Country Data'!"&amp;CDX$3&amp;MATCH('Country Model'!$A$1,'Country Data'!$A$1:$A$60,FALSE)),INDIRECT("'User Inputs'!" &amp; CDX9))</f>
        <v>0</v>
      </c>
      <c r="CDY8" s="256">
        <f ca="1">IF(INDIRECT("'User Inputs'!" &amp; CDY9)="",INDIRECT("'Country Data'!"&amp;CDY$3&amp;MATCH('Country Model'!$A$1,'Country Data'!$A$1:$A$60,FALSE)),INDIRECT("'User Inputs'!" &amp; CDY9))</f>
        <v>0</v>
      </c>
      <c r="CDZ8" s="255">
        <f ca="1">IF(INDIRECT("'User Inputs'!" &amp; CDZ9)="",INDIRECT("'Country Data'!"&amp;CDZ$3&amp;MATCH('Country Model'!$A$1,'Country Data'!$A$1:$A$60,FALSE)),INDIRECT("'User Inputs'!" &amp; CDZ9))</f>
        <v>62974.721663999997</v>
      </c>
      <c r="CEA8" s="255">
        <f ca="1">IF(INDIRECT("'User Inputs'!" &amp; CEA9)="",INDIRECT("'Country Data'!"&amp;CEA$3&amp;MATCH('Country Model'!$A$1,'Country Data'!$A$1:$A$60,FALSE)),INDIRECT("'User Inputs'!" &amp; CEA9))</f>
        <v>65632.763647602726</v>
      </c>
      <c r="CEB8" s="255">
        <f ca="1">IF(INDIRECT("'User Inputs'!" &amp; CEB9)="",INDIRECT("'Country Data'!"&amp;CEB$3&amp;MATCH('Country Model'!$A$1,'Country Data'!$A$1:$A$60,FALSE)),INDIRECT("'User Inputs'!" &amp; CEB9))</f>
        <v>68402.996475403081</v>
      </c>
      <c r="CEC8" s="255">
        <f ca="1">IF(INDIRECT("'User Inputs'!" &amp; CEC9)="",INDIRECT("'Country Data'!"&amp;CEC$3&amp;MATCH('Country Model'!$A$1,'Country Data'!$A$1:$A$60,FALSE)),INDIRECT("'User Inputs'!" &amp; CEC9))</f>
        <v>20128.98508442505</v>
      </c>
      <c r="CED8" s="255">
        <f ca="1">IF(INDIRECT("'User Inputs'!" &amp; CED9)="",INDIRECT("'Country Data'!"&amp;CED$3&amp;MATCH('Country Model'!$A$1,'Country Data'!$A$1:$A$60,FALSE)),INDIRECT("'User Inputs'!" &amp; CED9))</f>
        <v>20978.590863187874</v>
      </c>
      <c r="CEE8" s="255">
        <f ca="1">IF(INDIRECT("'User Inputs'!" &amp; CEE9)="",INDIRECT("'Country Data'!"&amp;CEE$3&amp;MATCH('Country Model'!$A$1,'Country Data'!$A$1:$A$60,FALSE)),INDIRECT("'User Inputs'!" &amp; CEE9))</f>
        <v>21864.05686919413</v>
      </c>
      <c r="CEF8" s="255">
        <f ca="1">IF(INDIRECT("'User Inputs'!" &amp; CEF9)="",INDIRECT("'Country Data'!"&amp;CEF$3&amp;MATCH('Country Model'!$A$1,'Country Data'!$A$1:$A$60,FALSE)),INDIRECT("'User Inputs'!" &amp; CEF9))</f>
        <v>22786.896693723564</v>
      </c>
      <c r="CEG8" s="255">
        <f ca="1">IF(INDIRECT("'User Inputs'!" &amp; CEG9)="",INDIRECT("'Country Data'!"&amp;CEG$3&amp;MATCH('Country Model'!$A$1,'Country Data'!$A$1:$A$60,FALSE)),INDIRECT("'User Inputs'!" &amp; CEG9))</f>
        <v>23748.687813835175</v>
      </c>
      <c r="CEH8" s="255">
        <f ca="1">IF(INDIRECT("'User Inputs'!" &amp; CEH9)="",INDIRECT("'Country Data'!"&amp;CEH$3&amp;MATCH('Country Model'!$A$1,'Country Data'!$A$1:$A$60,FALSE)),INDIRECT("'User Inputs'!" &amp; CEH9))</f>
        <v>24751.074288863205</v>
      </c>
      <c r="CEI8" s="255">
        <f ca="1">IF(INDIRECT("'User Inputs'!" &amp; CEI9)="",INDIRECT("'Country Data'!"&amp;CEI$3&amp;MATCH('Country Model'!$A$1,'Country Data'!$A$1:$A$60,FALSE)),INDIRECT("'User Inputs'!" &amp; CEI9))</f>
        <v>25795.769570727025</v>
      </c>
      <c r="CEJ8" s="255">
        <f ca="1">IF(INDIRECT("'User Inputs'!" &amp; CEJ9)="",INDIRECT("'Country Data'!"&amp;CEJ$3&amp;MATCH('Country Model'!$A$1,'Country Data'!$A$1:$A$60,FALSE)),INDIRECT("'User Inputs'!" &amp; CEJ9))</f>
        <v>26884.559432858812</v>
      </c>
      <c r="CEK8" s="255">
        <f ca="1">IF(INDIRECT("'User Inputs'!" &amp; CEK9)="",INDIRECT("'Country Data'!"&amp;CEK$3&amp;MATCH('Country Model'!$A$1,'Country Data'!$A$1:$A$60,FALSE)),INDIRECT("'User Inputs'!" &amp; CEK9))</f>
        <v>28019.305022755601</v>
      </c>
      <c r="CEL8" s="255">
        <f ca="1">IF(INDIRECT("'User Inputs'!" &amp; CEL9)="",INDIRECT("'Country Data'!"&amp;CEL$3&amp;MATCH('Country Model'!$A$1,'Country Data'!$A$1:$A$60,FALSE)),INDIRECT("'User Inputs'!" &amp; CEL9))</f>
        <v>29201.946043373719</v>
      </c>
      <c r="CEM8" s="255">
        <f ca="1">IF(INDIRECT("'User Inputs'!" &amp; CEM9)="",INDIRECT("'Country Data'!"&amp;CEM$3&amp;MATCH('Country Model'!$A$1,'Country Data'!$A$1:$A$60,FALSE)),INDIRECT("'User Inputs'!" &amp; CEM9))</f>
        <v>30434.504068803803</v>
      </c>
      <c r="CEN8" s="255">
        <f ca="1">IF(INDIRECT("'User Inputs'!" &amp; CEN9)="",INDIRECT("'Country Data'!"&amp;CEN$3&amp;MATCH('Country Model'!$A$1,'Country Data'!$A$1:$A$60,FALSE)),INDIRECT("'User Inputs'!" &amp; CEN9))</f>
        <v>31719.085999893992</v>
      </c>
      <c r="CEO8" s="255">
        <f ca="1">IF(INDIRECT("'User Inputs'!" &amp; CEO9)="",INDIRECT("'Country Data'!"&amp;CEO$3&amp;MATCH('Country Model'!$A$1,'Country Data'!$A$1:$A$60,FALSE)),INDIRECT("'User Inputs'!" &amp; CEO9))</f>
        <v>33057.887665728435</v>
      </c>
      <c r="CEP8" s="255">
        <f ca="1">IF(INDIRECT("'User Inputs'!" &amp; CEP9)="",INDIRECT("'Country Data'!"&amp;CEP$3&amp;MATCH('Country Model'!$A$1,'Country Data'!$A$1:$A$60,FALSE)),INDIRECT("'User Inputs'!" &amp; CEP9))</f>
        <v>34453.197577117222</v>
      </c>
      <c r="CEQ8" s="255">
        <f ca="1">IF(INDIRECT("'User Inputs'!" &amp; CEQ9)="",INDIRECT("'Country Data'!"&amp;CEQ$3&amp;MATCH('Country Model'!$A$1,'Country Data'!$A$1:$A$60,FALSE)),INDIRECT("'User Inputs'!" &amp; CEQ9))</f>
        <v>35907.400838513902</v>
      </c>
      <c r="CER8" s="255">
        <f ca="1">IF(INDIRECT("'User Inputs'!" &amp; CER9)="",INDIRECT("'Country Data'!"&amp;CER$3&amp;MATCH('Country Model'!$A$1,'Country Data'!$A$1:$A$60,FALSE)),INDIRECT("'User Inputs'!" &amp; CER9))</f>
        <v>37422.983225047625</v>
      </c>
      <c r="CES8" s="255">
        <f ca="1">IF(INDIRECT("'User Inputs'!" &amp; CES9)="",INDIRECT("'Country Data'!"&amp;CES$3&amp;MATCH('Country Model'!$A$1,'Country Data'!$A$1:$A$60,FALSE)),INDIRECT("'User Inputs'!" &amp; CES9))</f>
        <v>39002.535431638811</v>
      </c>
      <c r="CET8" s="255">
        <f ca="1">IF(INDIRECT("'User Inputs'!" &amp; CET9)="",INDIRECT("'Country Data'!"&amp;CET$3&amp;MATCH('Country Model'!$A$1,'Country Data'!$A$1:$A$60,FALSE)),INDIRECT("'User Inputs'!" &amp; CET9))</f>
        <v>40648.757501461994</v>
      </c>
      <c r="CEU8" s="255">
        <f ca="1">IF(INDIRECT("'User Inputs'!" &amp; CEU9)="",INDIRECT("'Country Data'!"&amp;CEU$3&amp;MATCH('Country Model'!$A$1,'Country Data'!$A$1:$A$60,FALSE)),INDIRECT("'User Inputs'!" &amp; CEU9))</f>
        <v>42364.463441325453</v>
      </c>
      <c r="CEV8" s="255">
        <f ca="1">IF(INDIRECT("'User Inputs'!" &amp; CEV9)="",INDIRECT("'Country Data'!"&amp;CEV$3&amp;MATCH('Country Model'!$A$1,'Country Data'!$A$1:$A$60,FALSE)),INDIRECT("'User Inputs'!" &amp; CEV9))</f>
        <v>44152.586031857165</v>
      </c>
      <c r="CEW8" s="255">
        <f ca="1">IF(INDIRECT("'User Inputs'!" &amp; CEW9)="",INDIRECT("'Country Data'!"&amp;CEW$3&amp;MATCH('Country Model'!$A$1,'Country Data'!$A$1:$A$60,FALSE)),INDIRECT("'User Inputs'!" &amp; CEW9))</f>
        <v>46016.18184071959</v>
      </c>
      <c r="CEX8" s="255">
        <f ca="1">IF(INDIRECT("'User Inputs'!" &amp; CEX9)="",INDIRECT("'Country Data'!"&amp;CEX$3&amp;MATCH('Country Model'!$A$1,'Country Data'!$A$1:$A$60,FALSE)),INDIRECT("'User Inputs'!" &amp; CEX9))</f>
        <v>47958.436447422377</v>
      </c>
      <c r="CEY8" s="255">
        <f ca="1">IF(INDIRECT("'User Inputs'!" &amp; CEY9)="",INDIRECT("'Country Data'!"&amp;CEY$3&amp;MATCH('Country Model'!$A$1,'Country Data'!$A$1:$A$60,FALSE)),INDIRECT("'User Inputs'!" &amp; CEY9))</f>
        <v>49982.669888664626</v>
      </c>
      <c r="CEZ8" s="255">
        <f ca="1">IF(INDIRECT("'User Inputs'!" &amp; CEZ9)="",INDIRECT("'Country Data'!"&amp;CEZ$3&amp;MATCH('Country Model'!$A$1,'Country Data'!$A$1:$A$60,FALSE)),INDIRECT("'User Inputs'!" &amp; CEZ9))</f>
        <v>68222.615136000008</v>
      </c>
      <c r="CFA8" s="255">
        <f ca="1">IF(INDIRECT("'User Inputs'!" &amp; CFA9)="",INDIRECT("'Country Data'!"&amp;CFA$3&amp;MATCH('Country Model'!$A$1,'Country Data'!$A$1:$A$60,FALSE)),INDIRECT("'User Inputs'!" &amp; CFA9))</f>
        <v>69834.197840505629</v>
      </c>
      <c r="CFB8" s="255">
        <f ca="1">IF(INDIRECT("'User Inputs'!" &amp; CFB9)="",INDIRECT("'Country Data'!"&amp;CFB$3&amp;MATCH('Country Model'!$A$1,'Country Data'!$A$1:$A$60,FALSE)),INDIRECT("'User Inputs'!" &amp; CFB9))</f>
        <v>71483.850015205026</v>
      </c>
      <c r="CFC8" s="255">
        <f ca="1">IF(INDIRECT("'User Inputs'!" &amp; CFC9)="",INDIRECT("'Country Data'!"&amp;CFC$3&amp;MATCH('Country Model'!$A$1,'Country Data'!$A$1:$A$60,FALSE)),INDIRECT("'User Inputs'!" &amp; CFC9))</f>
        <v>20660.462386672305</v>
      </c>
      <c r="CFD8" s="255">
        <f ca="1">IF(INDIRECT("'User Inputs'!" &amp; CFD9)="",INDIRECT("'Country Data'!"&amp;CFD$3&amp;MATCH('Country Model'!$A$1,'Country Data'!$A$1:$A$60,FALSE)),INDIRECT("'User Inputs'!" &amp; CFD9))</f>
        <v>21148.512335843487</v>
      </c>
      <c r="CFE8" s="255">
        <f ca="1">IF(INDIRECT("'User Inputs'!" &amp; CFE9)="",INDIRECT("'Country Data'!"&amp;CFE$3&amp;MATCH('Country Model'!$A$1,'Country Data'!$A$1:$A$60,FALSE)),INDIRECT("'User Inputs'!" &amp; CFE9))</f>
        <v>21648.091201862127</v>
      </c>
      <c r="CFF8" s="255">
        <f ca="1">IF(INDIRECT("'User Inputs'!" &amp; CFF9)="",INDIRECT("'Country Data'!"&amp;CFF$3&amp;MATCH('Country Model'!$A$1,'Country Data'!$A$1:$A$60,FALSE)),INDIRECT("'User Inputs'!" &amp; CFF9))</f>
        <v>22159.471325548886</v>
      </c>
      <c r="CFG8" s="255">
        <f ca="1">IF(INDIRECT("'User Inputs'!" &amp; CFG9)="",INDIRECT("'Country Data'!"&amp;CFG$3&amp;MATCH('Country Model'!$A$1,'Country Data'!$A$1:$A$60,FALSE)),INDIRECT("'User Inputs'!" &amp; CFG9))</f>
        <v>22682.931481071388</v>
      </c>
      <c r="CFH8" s="255">
        <f ca="1">IF(INDIRECT("'User Inputs'!" &amp; CFH9)="",INDIRECT("'Country Data'!"&amp;CFH$3&amp;MATCH('Country Model'!$A$1,'Country Data'!$A$1:$A$60,FALSE)),INDIRECT("'User Inputs'!" &amp; CFH9))</f>
        <v>23218.757027915475</v>
      </c>
      <c r="CFI8" s="255">
        <f ca="1">IF(INDIRECT("'User Inputs'!" &amp; CFI9)="",INDIRECT("'Country Data'!"&amp;CFI$3&amp;MATCH('Country Model'!$A$1,'Country Data'!$A$1:$A$60,FALSE)),INDIRECT("'User Inputs'!" &amp; CFI9))</f>
        <v>23767.240066446222</v>
      </c>
      <c r="CFJ8" s="255">
        <f ca="1">IF(INDIRECT("'User Inputs'!" &amp; CFJ9)="",INDIRECT("'Country Data'!"&amp;CFJ$3&amp;MATCH('Country Model'!$A$1,'Country Data'!$A$1:$A$60,FALSE)),INDIRECT("'User Inputs'!" &amp; CFJ9))</f>
        <v>24328.679597143804</v>
      </c>
      <c r="CFK8" s="255">
        <f ca="1">IF(INDIRECT("'User Inputs'!" &amp; CFK9)="",INDIRECT("'Country Data'!"&amp;CFK$3&amp;MATCH('Country Model'!$A$1,'Country Data'!$A$1:$A$60,FALSE)),INDIRECT("'User Inputs'!" &amp; CFK9))</f>
        <v>24903.381683600863</v>
      </c>
      <c r="CFL8" s="255">
        <f ca="1">IF(INDIRECT("'User Inputs'!" &amp; CFL9)="",INDIRECT("'Country Data'!"&amp;CFL$3&amp;MATCH('Country Model'!$A$1,'Country Data'!$A$1:$A$60,FALSE)),INDIRECT("'User Inputs'!" &amp; CFL9))</f>
        <v>25491.659619370221</v>
      </c>
      <c r="CFM8" s="255">
        <f ca="1">IF(INDIRECT("'User Inputs'!" &amp; CFM9)="",INDIRECT("'Country Data'!"&amp;CFM$3&amp;MATCH('Country Model'!$A$1,'Country Data'!$A$1:$A$60,FALSE)),INDIRECT("'User Inputs'!" &amp; CFM9))</f>
        <v>26093.83409875401</v>
      </c>
      <c r="CFN8" s="255">
        <f ca="1">IF(INDIRECT("'User Inputs'!" &amp; CFN9)="",INDIRECT("'Country Data'!"&amp;CFN$3&amp;MATCH('Country Model'!$A$1,'Country Data'!$A$1:$A$60,FALSE)),INDIRECT("'User Inputs'!" &amp; CFN9))</f>
        <v>26710.233391627218</v>
      </c>
      <c r="CFO8" s="255">
        <f ca="1">IF(INDIRECT("'User Inputs'!" &amp; CFO9)="",INDIRECT("'Country Data'!"&amp;CFO$3&amp;MATCH('Country Model'!$A$1,'Country Data'!$A$1:$A$60,FALSE)),INDIRECT("'User Inputs'!" &amp; CFO9))</f>
        <v>27341.193522390957</v>
      </c>
      <c r="CFP8" s="255">
        <f ca="1">IF(INDIRECT("'User Inputs'!" &amp; CFP9)="",INDIRECT("'Country Data'!"&amp;CFP$3&amp;MATCH('Country Model'!$A$1,'Country Data'!$A$1:$A$60,FALSE)),INDIRECT("'User Inputs'!" &amp; CFP9))</f>
        <v>27987.058453153128</v>
      </c>
      <c r="CFQ8" s="255">
        <f ca="1">IF(INDIRECT("'User Inputs'!" &amp; CFQ9)="",INDIRECT("'Country Data'!"&amp;CFQ$3&amp;MATCH('Country Model'!$A$1,'Country Data'!$A$1:$A$60,FALSE)),INDIRECT("'User Inputs'!" &amp; CFQ9))</f>
        <v>28648.180271236131</v>
      </c>
      <c r="CFR8" s="255">
        <f ca="1">IF(INDIRECT("'User Inputs'!" &amp; CFR9)="",INDIRECT("'Country Data'!"&amp;CFR$3&amp;MATCH('Country Model'!$A$1,'Country Data'!$A$1:$A$60,FALSE)),INDIRECT("'User Inputs'!" &amp; CFR9))</f>
        <v>29324.919381114087</v>
      </c>
      <c r="CFS8" s="255">
        <f ca="1">IF(INDIRECT("'User Inputs'!" &amp; CFS9)="",INDIRECT("'Country Data'!"&amp;CFS$3&amp;MATCH('Country Model'!$A$1,'Country Data'!$A$1:$A$60,FALSE)),INDIRECT("'User Inputs'!" &amp; CFS9))</f>
        <v>30017.644700884004</v>
      </c>
      <c r="CFT8" s="255">
        <f ca="1">IF(INDIRECT("'User Inputs'!" &amp; CFT9)="",INDIRECT("'Country Data'!"&amp;CFT$3&amp;MATCH('Country Model'!$A$1,'Country Data'!$A$1:$A$60,FALSE)),INDIRECT("'User Inputs'!" &amp; CFT9))</f>
        <v>30726.733863378042</v>
      </c>
      <c r="CFU8" s="255">
        <f ca="1">IF(INDIRECT("'User Inputs'!" &amp; CFU9)="",INDIRECT("'Country Data'!"&amp;CFU$3&amp;MATCH('Country Model'!$A$1,'Country Data'!$A$1:$A$60,FALSE)),INDIRECT("'User Inputs'!" &amp; CFU9))</f>
        <v>31452.573422026639</v>
      </c>
      <c r="CFV8" s="255">
        <f ca="1">IF(INDIRECT("'User Inputs'!" &amp; CFV9)="",INDIRECT("'Country Data'!"&amp;CFV$3&amp;MATCH('Country Model'!$A$1,'Country Data'!$A$1:$A$60,FALSE)),INDIRECT("'User Inputs'!" &amp; CFV9))</f>
        <v>32195.559061584514</v>
      </c>
      <c r="CFW8" s="255">
        <f ca="1">IF(INDIRECT("'User Inputs'!" &amp; CFW9)="",INDIRECT("'Country Data'!"&amp;CFW$3&amp;MATCH('Country Model'!$A$1,'Country Data'!$A$1:$A$60,FALSE)),INDIRECT("'User Inputs'!" &amp; CFW9))</f>
        <v>32956.095813834567</v>
      </c>
      <c r="CFX8" s="255">
        <f ca="1">IF(INDIRECT("'User Inputs'!" &amp; CFX9)="",INDIRECT("'Country Data'!"&amp;CFX$3&amp;MATCH('Country Model'!$A$1,'Country Data'!$A$1:$A$60,FALSE)),INDIRECT("'User Inputs'!" &amp; CFX9))</f>
        <v>33734.598278387268</v>
      </c>
      <c r="CFY8" s="255">
        <f ca="1">IF(INDIRECT("'User Inputs'!" &amp; CFY9)="",INDIRECT("'Country Data'!"&amp;CFY$3&amp;MATCH('Country Model'!$A$1,'Country Data'!$A$1:$A$60,FALSE)),INDIRECT("'User Inputs'!" &amp; CFY9))</f>
        <v>34531.490848695757</v>
      </c>
      <c r="CFZ8" s="255">
        <f ca="1">IF(INDIRECT("'User Inputs'!" &amp; CFZ9)="",INDIRECT("'Country Data'!"&amp;CFZ$3&amp;MATCH('Country Model'!$A$1,'Country Data'!$A$1:$A$60,FALSE)),INDIRECT("'User Inputs'!" &amp; CFZ9))</f>
        <v>67019.902185861822</v>
      </c>
      <c r="CGA8" s="255">
        <f ca="1">IF(INDIRECT("'User Inputs'!" &amp; CGA9)="",INDIRECT("'Country Data'!"&amp;CGA$3&amp;MATCH('Country Model'!$A$1,'Country Data'!$A$1:$A$60,FALSE)),INDIRECT("'User Inputs'!" &amp; CGA9))</f>
        <v>70547.170300370242</v>
      </c>
      <c r="CGB8" s="255">
        <f ca="1">IF(INDIRECT("'User Inputs'!" &amp; CGB9)="",INDIRECT("'Country Data'!"&amp;CGB$3&amp;MATCH('Country Model'!$A$1,'Country Data'!$A$1:$A$60,FALSE)),INDIRECT("'User Inputs'!" &amp; CGB9))</f>
        <v>74260.079096912566</v>
      </c>
      <c r="CGC8" s="255">
        <f ca="1">IF(INDIRECT("'User Inputs'!" &amp; CGC9)="",INDIRECT("'Country Data'!"&amp;CGC$3&amp;MATCH('Country Model'!$A$1,'Country Data'!$A$1:$A$60,FALSE)),INDIRECT("'User Inputs'!" &amp; CGC9))</f>
        <v>22071.077329162872</v>
      </c>
      <c r="CGD8" s="255">
        <f ca="1">IF(INDIRECT("'User Inputs'!" &amp; CGD9)="",INDIRECT("'Country Data'!"&amp;CGD$3&amp;MATCH('Country Model'!$A$1,'Country Data'!$A$1:$A$60,FALSE)),INDIRECT("'User Inputs'!" &amp; CGD9))</f>
        <v>23232.681640373419</v>
      </c>
      <c r="CGE8" s="255">
        <f ca="1">IF(INDIRECT("'User Inputs'!" &amp; CGE9)="",INDIRECT("'Country Data'!"&amp;CGE$3&amp;MATCH('Country Model'!$A$1,'Country Data'!$A$1:$A$60,FALSE)),INDIRECT("'User Inputs'!" &amp; CGE9))</f>
        <v>24455.421371287281</v>
      </c>
      <c r="CGF8" s="255">
        <f ca="1">IF(INDIRECT("'User Inputs'!" &amp; CGF9)="",INDIRECT("'Country Data'!"&amp;CGF$3&amp;MATCH('Country Model'!$A$1,'Country Data'!$A$1:$A$60,FALSE)),INDIRECT("'User Inputs'!" &amp; CGF9))</f>
        <v>25742.514088769745</v>
      </c>
      <c r="CGG8" s="255">
        <f ca="1">IF(INDIRECT("'User Inputs'!" &amp; CGG9)="",INDIRECT("'Country Data'!"&amp;CGG$3&amp;MATCH('Country Model'!$A$1,'Country Data'!$A$1:$A$60,FALSE)),INDIRECT("'User Inputs'!" &amp; CGG9))</f>
        <v>27097.346700742073</v>
      </c>
      <c r="CGH8" s="255">
        <f ca="1">IF(INDIRECT("'User Inputs'!" &amp; CGH9)="",INDIRECT("'Country Data'!"&amp;CGH$3&amp;MATCH('Country Model'!$A$1,'Country Data'!$A$1:$A$60,FALSE)),INDIRECT("'User Inputs'!" &amp; CGH9))</f>
        <v>28523.484368628298</v>
      </c>
      <c r="CGI8" s="255">
        <f ca="1">IF(INDIRECT("'User Inputs'!" &amp; CGI9)="",INDIRECT("'Country Data'!"&amp;CGI$3&amp;MATCH('Country Model'!$A$1,'Country Data'!$A$1:$A$60,FALSE)),INDIRECT("'User Inputs'!" &amp; CGI9))</f>
        <v>30024.679888865368</v>
      </c>
      <c r="CGJ8" s="255">
        <f ca="1">IF(INDIRECT("'User Inputs'!" &amp; CGJ9)="",INDIRECT("'Country Data'!"&amp;CGJ$3&amp;MATCH('Country Model'!$A$1,'Country Data'!$A$1:$A$60,FALSE)),INDIRECT("'User Inputs'!" &amp; CGJ9))</f>
        <v>31604.883568163754</v>
      </c>
      <c r="CGK8" s="255">
        <f ca="1">IF(INDIRECT("'User Inputs'!" &amp; CGK9)="",INDIRECT("'Country Data'!"&amp;CGK$3&amp;MATCH('Country Model'!$A$1,'Country Data'!$A$1:$A$60,FALSE)),INDIRECT("'User Inputs'!" &amp; CGK9))</f>
        <v>33268.253618504597</v>
      </c>
      <c r="CGL8" s="255">
        <f ca="1">IF(INDIRECT("'User Inputs'!" &amp; CGL9)="",INDIRECT("'Country Data'!"&amp;CGL$3&amp;MATCH('Country Model'!$A$1,'Country Data'!$A$1:$A$60,FALSE)),INDIRECT("'User Inputs'!" &amp; CGL9))</f>
        <v>35019.167099227125</v>
      </c>
      <c r="CGM8" s="255">
        <f ca="1">IF(INDIRECT("'User Inputs'!" &amp; CGM9)="",INDIRECT("'Country Data'!"&amp;CGM$3&amp;MATCH('Country Model'!$A$1,'Country Data'!$A$1:$A$60,FALSE)),INDIRECT("'User Inputs'!" &amp; CGM9))</f>
        <v>36862.231434999972</v>
      </c>
      <c r="CGN8" s="255">
        <f ca="1">IF(INDIRECT("'User Inputs'!" &amp; CGN9)="",INDIRECT("'Country Data'!"&amp;CGN$3&amp;MATCH('Country Model'!$A$1,'Country Data'!$A$1:$A$60,FALSE)),INDIRECT("'User Inputs'!" &amp; CGN9))</f>
        <v>38802.296539985073</v>
      </c>
      <c r="CGO8" s="255">
        <f ca="1">IF(INDIRECT("'User Inputs'!" &amp; CGO9)="",INDIRECT("'Country Data'!"&amp;CGO$3&amp;MATCH('Country Model'!$A$1,'Country Data'!$A$1:$A$60,FALSE)),INDIRECT("'User Inputs'!" &amp; CGO9))</f>
        <v>40844.467580098317</v>
      </c>
      <c r="CGP8" s="255">
        <f ca="1">IF(INDIRECT("'User Inputs'!" &amp; CGP9)="",INDIRECT("'Country Data'!"&amp;CGP$3&amp;MATCH('Country Model'!$A$1,'Country Data'!$A$1:$A$60,FALSE)),INDIRECT("'User Inputs'!" &amp; CGP9))</f>
        <v>42994.118406949972</v>
      </c>
      <c r="CGQ8" s="255">
        <f ca="1">IF(INDIRECT("'User Inputs'!" &amp; CGQ9)="",INDIRECT("'Country Data'!"&amp;CGQ$3&amp;MATCH('Country Model'!$A$1,'Country Data'!$A$1:$A$60,FALSE)),INDIRECT("'User Inputs'!" &amp; CGQ9))</f>
        <v>45256.905698815433</v>
      </c>
      <c r="CGR8" s="255">
        <f ca="1">IF(INDIRECT("'User Inputs'!" &amp; CGR9)="",INDIRECT("'Country Data'!"&amp;CGR$3&amp;MATCH('Country Model'!$A$1,'Country Data'!$A$1:$A$60,FALSE)),INDIRECT("'User Inputs'!" &amp; CGR9))</f>
        <v>47638.783845847734</v>
      </c>
      <c r="CGS8" s="255">
        <f ca="1">IF(INDIRECT("'User Inputs'!" &amp; CGS9)="",INDIRECT("'Country Data'!"&amp;CGS$3&amp;MATCH('Country Model'!$A$1,'Country Data'!$A$1:$A$60,FALSE)),INDIRECT("'User Inputs'!" &amp; CGS9))</f>
        <v>50146.020618700939</v>
      </c>
      <c r="CGT8" s="255">
        <f ca="1">IF(INDIRECT("'User Inputs'!" &amp; CGT9)="",INDIRECT("'Country Data'!"&amp;CGT$3&amp;MATCH('Country Model'!$A$1,'Country Data'!$A$1:$A$60,FALSE)),INDIRECT("'User Inputs'!" &amp; CGT9))</f>
        <v>52785.213661795809</v>
      </c>
      <c r="CGU8" s="255">
        <f ca="1">IF(INDIRECT("'User Inputs'!" &amp; CGU9)="",INDIRECT("'Country Data'!"&amp;CGU$3&amp;MATCH('Country Model'!$A$1,'Country Data'!$A$1:$A$60,FALSE)),INDIRECT("'User Inputs'!" &amp; CGU9))</f>
        <v>55563.307854628642</v>
      </c>
      <c r="CGV8" s="255">
        <f ca="1">IF(INDIRECT("'User Inputs'!" &amp; CGV9)="",INDIRECT("'Country Data'!"&amp;CGV$3&amp;MATCH('Country Model'!$A$1,'Country Data'!$A$1:$A$60,FALSE)),INDIRECT("'User Inputs'!" &amp; CGV9))</f>
        <v>58487.613586808482</v>
      </c>
      <c r="CGW8" s="255">
        <f ca="1">IF(INDIRECT("'User Inputs'!" &amp; CGW9)="",INDIRECT("'Country Data'!"&amp;CGW$3&amp;MATCH('Country Model'!$A$1,'Country Data'!$A$1:$A$60,FALSE)),INDIRECT("'User Inputs'!" &amp; CGW9))</f>
        <v>61565.82599491252</v>
      </c>
      <c r="CGX8" s="255">
        <f ca="1">IF(INDIRECT("'User Inputs'!" &amp; CGX9)="",INDIRECT("'Country Data'!"&amp;CGX$3&amp;MATCH('Country Model'!$A$1,'Country Data'!$A$1:$A$60,FALSE)),INDIRECT("'User Inputs'!" &amp; CGX9))</f>
        <v>64806.045211780314</v>
      </c>
      <c r="CGY8" s="255">
        <f ca="1">IF(INDIRECT("'User Inputs'!" &amp; CGY9)="",INDIRECT("'Country Data'!"&amp;CGY$3&amp;MATCH('Country Model'!$A$1,'Country Data'!$A$1:$A$60,FALSE)),INDIRECT("'User Inputs'!" &amp; CGY9))</f>
        <v>68216.797681531389</v>
      </c>
      <c r="CGZ8" s="255">
        <f ca="1">IF(INDIRECT("'User Inputs'!" &amp; CGZ9)="",INDIRECT("'Country Data'!"&amp;CGZ$3&amp;MATCH('Country Model'!$A$1,'Country Data'!$A$1:$A$60,FALSE)),INDIRECT("'User Inputs'!" &amp; CGZ9))</f>
        <v>72604.894034683646</v>
      </c>
      <c r="CHA8" s="255">
        <f ca="1">IF(INDIRECT("'User Inputs'!" &amp; CHA9)="",INDIRECT("'Country Data'!"&amp;CHA$3&amp;MATCH('Country Model'!$A$1,'Country Data'!$A$1:$A$60,FALSE)),INDIRECT("'User Inputs'!" &amp; CHA9))</f>
        <v>75063.196703036374</v>
      </c>
      <c r="CHB8" s="255">
        <f ca="1">IF(INDIRECT("'User Inputs'!" &amp; CHB9)="",INDIRECT("'Country Data'!"&amp;CHB$3&amp;MATCH('Country Model'!$A$1,'Country Data'!$A$1:$A$60,FALSE)),INDIRECT("'User Inputs'!" &amp; CHB9))</f>
        <v>77604.734146256247</v>
      </c>
      <c r="CHC8" s="255">
        <f ca="1">IF(INDIRECT("'User Inputs'!" &amp; CHC9)="",INDIRECT("'Country Data'!"&amp;CHC$3&amp;MATCH('Country Model'!$A$1,'Country Data'!$A$1:$A$60,FALSE)),INDIRECT("'User Inputs'!" &amp; CHC9))</f>
        <v>22653.83282266614</v>
      </c>
      <c r="CHD8" s="255">
        <f ca="1">IF(INDIRECT("'User Inputs'!" &amp; CHD9)="",INDIRECT("'Country Data'!"&amp;CHD$3&amp;MATCH('Country Model'!$A$1,'Country Data'!$A$1:$A$60,FALSE)),INDIRECT("'User Inputs'!" &amp; CHD9))</f>
        <v>23420.860698910594</v>
      </c>
      <c r="CHE8" s="255">
        <f ca="1">IF(INDIRECT("'User Inputs'!" &amp; CHE9)="",INDIRECT("'Country Data'!"&amp;CHE$3&amp;MATCH('Country Model'!$A$1,'Country Data'!$A$1:$A$60,FALSE)),INDIRECT("'User Inputs'!" &amp; CHE9))</f>
        <v>24213.859092706822</v>
      </c>
      <c r="CHF8" s="255">
        <f ca="1">IF(INDIRECT("'User Inputs'!" &amp; CHF9)="",INDIRECT("'Country Data'!"&amp;CHF$3&amp;MATCH('Country Model'!$A$1,'Country Data'!$A$1:$A$60,FALSE)),INDIRECT("'User Inputs'!" &amp; CHF9))</f>
        <v>25033.707330351561</v>
      </c>
      <c r="CHG8" s="255">
        <f ca="1">IF(INDIRECT("'User Inputs'!" &amp; CHG9)="",INDIRECT("'Country Data'!"&amp;CHG$3&amp;MATCH('Country Model'!$A$1,'Country Data'!$A$1:$A$60,FALSE)),INDIRECT("'User Inputs'!" &amp; CHG9))</f>
        <v>25881.314510930406</v>
      </c>
      <c r="CHH8" s="255">
        <f ca="1">IF(INDIRECT("'User Inputs'!" &amp; CHH9)="",INDIRECT("'Country Data'!"&amp;CHH$3&amp;MATCH('Country Model'!$A$1,'Country Data'!$A$1:$A$60,FALSE)),INDIRECT("'User Inputs'!" &amp; CHH9))</f>
        <v>26757.620514383882</v>
      </c>
      <c r="CHI8" s="255">
        <f ca="1">IF(INDIRECT("'User Inputs'!" &amp; CHI9)="",INDIRECT("'Country Data'!"&amp;CHI$3&amp;MATCH('Country Model'!$A$1,'Country Data'!$A$1:$A$60,FALSE)),INDIRECT("'User Inputs'!" &amp; CHI9))</f>
        <v>27663.597043705133</v>
      </c>
      <c r="CHJ8" s="255">
        <f ca="1">IF(INDIRECT("'User Inputs'!" &amp; CHJ9)="",INDIRECT("'Country Data'!"&amp;CHJ$3&amp;MATCH('Country Model'!$A$1,'Country Data'!$A$1:$A$60,FALSE)),INDIRECT("'User Inputs'!" &amp; CHJ9))</f>
        <v>28600.248702425117</v>
      </c>
      <c r="CHK8" s="255">
        <f ca="1">IF(INDIRECT("'User Inputs'!" &amp; CHK9)="",INDIRECT("'Country Data'!"&amp;CHK$3&amp;MATCH('Country Model'!$A$1,'Country Data'!$A$1:$A$60,FALSE)),INDIRECT("'User Inputs'!" &amp; CHK9))</f>
        <v>29568.614108579921</v>
      </c>
      <c r="CHL8" s="255">
        <f ca="1">IF(INDIRECT("'User Inputs'!" &amp; CHL9)="",INDIRECT("'Country Data'!"&amp;CHL$3&amp;MATCH('Country Model'!$A$1,'Country Data'!$A$1:$A$60,FALSE)),INDIRECT("'User Inputs'!" &amp; CHL9))</f>
        <v>30569.767046395529</v>
      </c>
      <c r="CHM8" s="255">
        <f ca="1">IF(INDIRECT("'User Inputs'!" &amp; CHM9)="",INDIRECT("'Country Data'!"&amp;CHM$3&amp;MATCH('Country Model'!$A$1,'Country Data'!$A$1:$A$60,FALSE)),INDIRECT("'User Inputs'!" &amp; CHM9))</f>
        <v>31604.817656966992</v>
      </c>
      <c r="CHN8" s="255">
        <f ca="1">IF(INDIRECT("'User Inputs'!" &amp; CHN9)="",INDIRECT("'Country Data'!"&amp;CHN$3&amp;MATCH('Country Model'!$A$1,'Country Data'!$A$1:$A$60,FALSE)),INDIRECT("'User Inputs'!" &amp; CHN9))</f>
        <v>32674.913669252455</v>
      </c>
      <c r="CHO8" s="255">
        <f ca="1">IF(INDIRECT("'User Inputs'!" &amp; CHO9)="",INDIRECT("'Country Data'!"&amp;CHO$3&amp;MATCH('Country Model'!$A$1,'Country Data'!$A$1:$A$60,FALSE)),INDIRECT("'User Inputs'!" &amp; CHO9))</f>
        <v>33781.241672746903</v>
      </c>
      <c r="CHP8" s="255">
        <f ca="1">IF(INDIRECT("'User Inputs'!" &amp; CHP9)="",INDIRECT("'Country Data'!"&amp;CHP$3&amp;MATCH('Country Model'!$A$1,'Country Data'!$A$1:$A$60,FALSE)),INDIRECT("'User Inputs'!" &amp; CHP9))</f>
        <v>34925.028433247004</v>
      </c>
      <c r="CHQ8" s="255">
        <f ca="1">IF(INDIRECT("'User Inputs'!" &amp; CHQ9)="",INDIRECT("'Country Data'!"&amp;CHQ$3&amp;MATCH('Country Model'!$A$1,'Country Data'!$A$1:$A$60,FALSE)),INDIRECT("'User Inputs'!" &amp; CHQ9))</f>
        <v>36107.542253165702</v>
      </c>
      <c r="CHR8" s="255">
        <f ca="1">IF(INDIRECT("'User Inputs'!" &amp; CHR9)="",INDIRECT("'Country Data'!"&amp;CHR$3&amp;MATCH('Country Model'!$A$1,'Country Data'!$A$1:$A$60,FALSE)),INDIRECT("'User Inputs'!" &amp; CHR9))</f>
        <v>37330.094377905574</v>
      </c>
      <c r="CHS8" s="255">
        <f ca="1">IF(INDIRECT("'User Inputs'!" &amp; CHS9)="",INDIRECT("'Country Data'!"&amp;CHS$3&amp;MATCH('Country Model'!$A$1,'Country Data'!$A$1:$A$60,FALSE)),INDIRECT("'User Inputs'!" &amp; CHS9))</f>
        <v>38594.040449849788</v>
      </c>
      <c r="CHT8" s="255">
        <f ca="1">IF(INDIRECT("'User Inputs'!" &amp; CHT9)="",INDIRECT("'Country Data'!"&amp;CHT$3&amp;MATCH('Country Model'!$A$1,'Country Data'!$A$1:$A$60,FALSE)),INDIRECT("'User Inputs'!" &amp; CHT9))</f>
        <v>39900.782011583302</v>
      </c>
      <c r="CHU8" s="255">
        <f ca="1">IF(INDIRECT("'User Inputs'!" &amp; CHU9)="",INDIRECT("'Country Data'!"&amp;CHU$3&amp;MATCH('Country Model'!$A$1,'Country Data'!$A$1:$A$60,FALSE)),INDIRECT("'User Inputs'!" &amp; CHU9))</f>
        <v>41251.768060011091</v>
      </c>
      <c r="CHV8" s="255">
        <f ca="1">IF(INDIRECT("'User Inputs'!" &amp; CHV9)="",INDIRECT("'Country Data'!"&amp;CHV$3&amp;MATCH('Country Model'!$A$1,'Country Data'!$A$1:$A$60,FALSE)),INDIRECT("'User Inputs'!" &amp; CHV9))</f>
        <v>42648.496653096721</v>
      </c>
      <c r="CHW8" s="255">
        <f ca="1">IF(INDIRECT("'User Inputs'!" &amp; CHW9)="",INDIRECT("'Country Data'!"&amp;CHW$3&amp;MATCH('Country Model'!$A$1,'Country Data'!$A$1:$A$60,FALSE)),INDIRECT("'User Inputs'!" &amp; CHW9))</f>
        <v>44092.516571002736</v>
      </c>
      <c r="CHX8" s="255">
        <f ca="1">IF(INDIRECT("'User Inputs'!" &amp; CHX9)="",INDIRECT("'Country Data'!"&amp;CHX$3&amp;MATCH('Country Model'!$A$1,'Country Data'!$A$1:$A$60,FALSE)),INDIRECT("'User Inputs'!" &amp; CHX9))</f>
        <v>45585.429033475368</v>
      </c>
      <c r="CHY8" s="255">
        <f ca="1">IF(INDIRECT("'User Inputs'!" &amp; CHY9)="",INDIRECT("'Country Data'!"&amp;CHY$3&amp;MATCH('Country Model'!$A$1,'Country Data'!$A$1:$A$60,FALSE)),INDIRECT("'User Inputs'!" &amp; CHY9))</f>
        <v>47128.889475377044</v>
      </c>
      <c r="CHZ8" s="255">
        <f ca="1">IF(INDIRECT("'User Inputs'!" &amp; CHZ9)="",INDIRECT("'Country Data'!"&amp;CHZ$3&amp;MATCH('Country Model'!$A$1,'Country Data'!$A$1:$A$60,FALSE)),INDIRECT("'User Inputs'!" &amp; CHZ9))</f>
        <v>538290.1007999999</v>
      </c>
      <c r="CIA8" s="255">
        <f ca="1">IF(INDIRECT("'User Inputs'!" &amp; CIA9)="",INDIRECT("'Country Data'!"&amp;CIA$3&amp;MATCH('Country Model'!$A$1,'Country Data'!$A$1:$A$60,FALSE)),INDIRECT("'User Inputs'!" &amp; CIA9))</f>
        <v>561010.29152856127</v>
      </c>
      <c r="CIB8" s="255">
        <f ca="1">IF(INDIRECT("'User Inputs'!" &amp; CIB9)="",INDIRECT("'Country Data'!"&amp;CIB$3&amp;MATCH('Country Model'!$A$1,'Country Data'!$A$1:$A$60,FALSE)),INDIRECT("'User Inputs'!" &amp; CIB9))</f>
        <v>584689.45784663281</v>
      </c>
      <c r="CIC8" s="255">
        <f ca="1">IF(INDIRECT("'User Inputs'!" &amp; CIC9)="",INDIRECT("'Country Data'!"&amp;CIC$3&amp;MATCH('Country Model'!$A$1,'Country Data'!$A$1:$A$60,FALSE)),INDIRECT("'User Inputs'!" &amp; CIC9))</f>
        <v>84615.110019343861</v>
      </c>
      <c r="CID8" s="255">
        <f ca="1">IF(INDIRECT("'User Inputs'!" &amp; CID9)="",INDIRECT("'Country Data'!"&amp;CID$3&amp;MATCH('Country Model'!$A$1,'Country Data'!$A$1:$A$60,FALSE)),INDIRECT("'User Inputs'!" &amp; CID9))</f>
        <v>78569.49932847514</v>
      </c>
      <c r="CIE8" s="255">
        <f ca="1">IF(INDIRECT("'User Inputs'!" &amp; CIE9)="",INDIRECT("'Country Data'!"&amp;CIE$3&amp;MATCH('Country Model'!$A$1,'Country Data'!$A$1:$A$60,FALSE)),INDIRECT("'User Inputs'!" &amp; CIE9))</f>
        <v>71862.797749221601</v>
      </c>
      <c r="CIF8" s="255">
        <f ca="1">IF(INDIRECT("'User Inputs'!" &amp; CIF9)="",INDIRECT("'Country Data'!"&amp;CIF$3&amp;MATCH('Country Model'!$A$1,'Country Data'!$A$1:$A$60,FALSE)),INDIRECT("'User Inputs'!" &amp; CIF9))</f>
        <v>64449.968917299841</v>
      </c>
      <c r="CIG8" s="255">
        <f ca="1">IF(INDIRECT("'User Inputs'!" &amp; CIG9)="",INDIRECT("'Country Data'!"&amp;CIG$3&amp;MATCH('Country Model'!$A$1,'Country Data'!$A$1:$A$60,FALSE)),INDIRECT("'User Inputs'!" &amp; CIG9))</f>
        <v>56283.352419524163</v>
      </c>
      <c r="CIH8" s="255">
        <f ca="1">IF(INDIRECT("'User Inputs'!" &amp; CIH9)="",INDIRECT("'Country Data'!"&amp;CIH$3&amp;MATCH('Country Model'!$A$1,'Country Data'!$A$1:$A$60,FALSE)),INDIRECT("'User Inputs'!" &amp; CIH9))</f>
        <v>47312.522514951743</v>
      </c>
      <c r="CII8" s="255">
        <f ca="1">IF(INDIRECT("'User Inputs'!" &amp; CII9)="",INDIRECT("'Country Data'!"&amp;CII$3&amp;MATCH('Country Model'!$A$1,'Country Data'!$A$1:$A$60,FALSE)),INDIRECT("'User Inputs'!" &amp; CII9))</f>
        <v>0</v>
      </c>
      <c r="CIJ8" s="255">
        <f ca="1">IF(INDIRECT("'User Inputs'!" &amp; CIJ9)="",INDIRECT("'Country Data'!"&amp;CIJ$3&amp;MATCH('Country Model'!$A$1,'Country Data'!$A$1:$A$60,FALSE)),INDIRECT("'User Inputs'!" &amp; CIJ9))</f>
        <v>0</v>
      </c>
      <c r="CIK8" s="255">
        <f ca="1">IF(INDIRECT("'User Inputs'!" &amp; CIK9)="",INDIRECT("'Country Data'!"&amp;CIK$3&amp;MATCH('Country Model'!$A$1,'Country Data'!$A$1:$A$60,FALSE)),INDIRECT("'User Inputs'!" &amp; CIK9))</f>
        <v>0</v>
      </c>
      <c r="CIL8" s="255">
        <f ca="1">IF(INDIRECT("'User Inputs'!" &amp; CIL9)="",INDIRECT("'Country Data'!"&amp;CIL$3&amp;MATCH('Country Model'!$A$1,'Country Data'!$A$1:$A$60,FALSE)),INDIRECT("'User Inputs'!" &amp; CIL9))</f>
        <v>0</v>
      </c>
      <c r="CIM8" s="255">
        <f ca="1">IF(INDIRECT("'User Inputs'!" &amp; CIM9)="",INDIRECT("'Country Data'!"&amp;CIM$3&amp;MATCH('Country Model'!$A$1,'Country Data'!$A$1:$A$60,FALSE)),INDIRECT("'User Inputs'!" &amp; CIM9))</f>
        <v>0</v>
      </c>
      <c r="CIN8" s="255">
        <f ca="1">IF(INDIRECT("'User Inputs'!" &amp; CIN9)="",INDIRECT("'Country Data'!"&amp;CIN$3&amp;MATCH('Country Model'!$A$1,'Country Data'!$A$1:$A$60,FALSE)),INDIRECT("'User Inputs'!" &amp; CIN9))</f>
        <v>0</v>
      </c>
      <c r="CIO8" s="255">
        <f ca="1">IF(INDIRECT("'User Inputs'!" &amp; CIO9)="",INDIRECT("'Country Data'!"&amp;CIO$3&amp;MATCH('Country Model'!$A$1,'Country Data'!$A$1:$A$60,FALSE)),INDIRECT("'User Inputs'!" &amp; CIO9))</f>
        <v>0</v>
      </c>
      <c r="CIP8" s="255">
        <f ca="1">IF(INDIRECT("'User Inputs'!" &amp; CIP9)="",INDIRECT("'Country Data'!"&amp;CIP$3&amp;MATCH('Country Model'!$A$1,'Country Data'!$A$1:$A$60,FALSE)),INDIRECT("'User Inputs'!" &amp; CIP9))</f>
        <v>0</v>
      </c>
      <c r="CIQ8" s="255">
        <f ca="1">IF(INDIRECT("'User Inputs'!" &amp; CIQ9)="",INDIRECT("'Country Data'!"&amp;CIQ$3&amp;MATCH('Country Model'!$A$1,'Country Data'!$A$1:$A$60,FALSE)),INDIRECT("'User Inputs'!" &amp; CIQ9))</f>
        <v>0</v>
      </c>
      <c r="CIR8" s="255">
        <f ca="1">IF(INDIRECT("'User Inputs'!" &amp; CIR9)="",INDIRECT("'Country Data'!"&amp;CIR$3&amp;MATCH('Country Model'!$A$1,'Country Data'!$A$1:$A$60,FALSE)),INDIRECT("'User Inputs'!" &amp; CIR9))</f>
        <v>0</v>
      </c>
      <c r="CIS8" s="255">
        <f ca="1">IF(INDIRECT("'User Inputs'!" &amp; CIS9)="",INDIRECT("'Country Data'!"&amp;CIS$3&amp;MATCH('Country Model'!$A$1,'Country Data'!$A$1:$A$60,FALSE)),INDIRECT("'User Inputs'!" &amp; CIS9))</f>
        <v>0</v>
      </c>
      <c r="CIT8" s="255">
        <f ca="1">IF(INDIRECT("'User Inputs'!" &amp; CIT9)="",INDIRECT("'Country Data'!"&amp;CIT$3&amp;MATCH('Country Model'!$A$1,'Country Data'!$A$1:$A$60,FALSE)),INDIRECT("'User Inputs'!" &amp; CIT9))</f>
        <v>0</v>
      </c>
      <c r="CIU8" s="255">
        <f ca="1">IF(INDIRECT("'User Inputs'!" &amp; CIU9)="",INDIRECT("'Country Data'!"&amp;CIU$3&amp;MATCH('Country Model'!$A$1,'Country Data'!$A$1:$A$60,FALSE)),INDIRECT("'User Inputs'!" &amp; CIU9))</f>
        <v>0</v>
      </c>
      <c r="CIV8" s="255">
        <f ca="1">IF(INDIRECT("'User Inputs'!" &amp; CIV9)="",INDIRECT("'Country Data'!"&amp;CIV$3&amp;MATCH('Country Model'!$A$1,'Country Data'!$A$1:$A$60,FALSE)),INDIRECT("'User Inputs'!" &amp; CIV9))</f>
        <v>0</v>
      </c>
      <c r="CIW8" s="255">
        <f ca="1">IF(INDIRECT("'User Inputs'!" &amp; CIW9)="",INDIRECT("'Country Data'!"&amp;CIW$3&amp;MATCH('Country Model'!$A$1,'Country Data'!$A$1:$A$60,FALSE)),INDIRECT("'User Inputs'!" &amp; CIW9))</f>
        <v>0</v>
      </c>
      <c r="CIX8" s="255">
        <f ca="1">IF(INDIRECT("'User Inputs'!" &amp; CIX9)="",INDIRECT("'Country Data'!"&amp;CIX$3&amp;MATCH('Country Model'!$A$1,'Country Data'!$A$1:$A$60,FALSE)),INDIRECT("'User Inputs'!" &amp; CIX9))</f>
        <v>0</v>
      </c>
      <c r="CIY8" s="255">
        <f ca="1">IF(INDIRECT("'User Inputs'!" &amp; CIY9)="",INDIRECT("'Country Data'!"&amp;CIY$3&amp;MATCH('Country Model'!$A$1,'Country Data'!$A$1:$A$60,FALSE)),INDIRECT("'User Inputs'!" &amp; CIY9))</f>
        <v>0</v>
      </c>
      <c r="CIZ8" s="255">
        <f ca="1">IF(INDIRECT("'User Inputs'!" &amp; CIZ9)="",INDIRECT("'Country Data'!"&amp;CIZ$3&amp;MATCH('Country Model'!$A$1,'Country Data'!$A$1:$A$60,FALSE)),INDIRECT("'User Inputs'!" &amp; CIZ9))</f>
        <v>583147.60919999995</v>
      </c>
      <c r="CJA8" s="255">
        <f ca="1">IF(INDIRECT("'User Inputs'!" &amp; CJA9)="",INDIRECT("'Country Data'!"&amp;CJA$3&amp;MATCH('Country Model'!$A$1,'Country Data'!$A$1:$A$60,FALSE)),INDIRECT("'User Inputs'!" &amp; CJA9))</f>
        <v>596922.9621278682</v>
      </c>
      <c r="CJB8" s="255">
        <f ca="1">IF(INDIRECT("'User Inputs'!" &amp; CJB9)="",INDIRECT("'Country Data'!"&amp;CJB$3&amp;MATCH('Country Model'!$A$1,'Country Data'!$A$1:$A$60,FALSE)),INDIRECT("'User Inputs'!" &amp; CJB9))</f>
        <v>611023.72211441863</v>
      </c>
      <c r="CJC8" s="255">
        <f ca="1">IF(INDIRECT("'User Inputs'!" &amp; CJC9)="",INDIRECT("'Country Data'!"&amp;CJC$3&amp;MATCH('Country Model'!$A$1,'Country Data'!$A$1:$A$60,FALSE)),INDIRECT("'User Inputs'!" &amp; CJC9))</f>
        <v>108507.95433803721</v>
      </c>
      <c r="CJD8" s="255">
        <f ca="1">IF(INDIRECT("'User Inputs'!" &amp; CJD9)="",INDIRECT("'Country Data'!"&amp;CJD$3&amp;MATCH('Country Model'!$A$1,'Country Data'!$A$1:$A$60,FALSE)),INDIRECT("'User Inputs'!" &amp; CJD9))</f>
        <v>97681.170733000617</v>
      </c>
      <c r="CJE8" s="255">
        <f ca="1">IF(INDIRECT("'User Inputs'!" &amp; CJE9)="",INDIRECT("'Country Data'!"&amp;CJE$3&amp;MATCH('Country Model'!$A$1,'Country Data'!$A$1:$A$60,FALSE)),INDIRECT("'User Inputs'!" &amp; CJE9))</f>
        <v>86282.328219605522</v>
      </c>
      <c r="CJF8" s="255">
        <f ca="1">IF(INDIRECT("'User Inputs'!" &amp; CJF9)="",INDIRECT("'Country Data'!"&amp;CJF$3&amp;MATCH('Country Model'!$A$1,'Country Data'!$A$1:$A$60,FALSE)),INDIRECT("'User Inputs'!" &amp; CJF9))</f>
        <v>74290.441519484375</v>
      </c>
      <c r="CJG8" s="255">
        <f ca="1">IF(INDIRECT("'User Inputs'!" &amp; CJG9)="",INDIRECT("'Country Data'!"&amp;CJG$3&amp;MATCH('Country Model'!$A$1,'Country Data'!$A$1:$A$60,FALSE)),INDIRECT("'User Inputs'!" &amp; CJG9))</f>
        <v>61683.853127857816</v>
      </c>
      <c r="CJH8" s="255">
        <f ca="1">IF(INDIRECT("'User Inputs'!" &amp; CJH9)="",INDIRECT("'Country Data'!"&amp;CJH$3&amp;MATCH('Country Model'!$A$1,'Country Data'!$A$1:$A$60,FALSE)),INDIRECT("'User Inputs'!" &amp; CJH9))</f>
        <v>48440.213264486832</v>
      </c>
      <c r="CJI8" s="255">
        <f ca="1">IF(INDIRECT("'User Inputs'!" &amp; CJI9)="",INDIRECT("'Country Data'!"&amp;CJI$3&amp;MATCH('Country Model'!$A$1,'Country Data'!$A$1:$A$60,FALSE)),INDIRECT("'User Inputs'!" &amp; CJI9))</f>
        <v>0</v>
      </c>
      <c r="CJJ8" s="255">
        <f ca="1">IF(INDIRECT("'User Inputs'!" &amp; CJJ9)="",INDIRECT("'Country Data'!"&amp;CJJ$3&amp;MATCH('Country Model'!$A$1,'Country Data'!$A$1:$A$60,FALSE)),INDIRECT("'User Inputs'!" &amp; CJJ9))</f>
        <v>0</v>
      </c>
      <c r="CJK8" s="255">
        <f ca="1">IF(INDIRECT("'User Inputs'!" &amp; CJK9)="",INDIRECT("'Country Data'!"&amp;CJK$3&amp;MATCH('Country Model'!$A$1,'Country Data'!$A$1:$A$60,FALSE)),INDIRECT("'User Inputs'!" &amp; CJK9))</f>
        <v>0</v>
      </c>
      <c r="CJL8" s="255">
        <f ca="1">IF(INDIRECT("'User Inputs'!" &amp; CJL9)="",INDIRECT("'Country Data'!"&amp;CJL$3&amp;MATCH('Country Model'!$A$1,'Country Data'!$A$1:$A$60,FALSE)),INDIRECT("'User Inputs'!" &amp; CJL9))</f>
        <v>0</v>
      </c>
      <c r="CJM8" s="255">
        <f ca="1">IF(INDIRECT("'User Inputs'!" &amp; CJM9)="",INDIRECT("'Country Data'!"&amp;CJM$3&amp;MATCH('Country Model'!$A$1,'Country Data'!$A$1:$A$60,FALSE)),INDIRECT("'User Inputs'!" &amp; CJM9))</f>
        <v>0</v>
      </c>
      <c r="CJN8" s="255">
        <f ca="1">IF(INDIRECT("'User Inputs'!" &amp; CJN9)="",INDIRECT("'Country Data'!"&amp;CJN$3&amp;MATCH('Country Model'!$A$1,'Country Data'!$A$1:$A$60,FALSE)),INDIRECT("'User Inputs'!" &amp; CJN9))</f>
        <v>0</v>
      </c>
      <c r="CJO8" s="255">
        <f ca="1">IF(INDIRECT("'User Inputs'!" &amp; CJO9)="",INDIRECT("'Country Data'!"&amp;CJO$3&amp;MATCH('Country Model'!$A$1,'Country Data'!$A$1:$A$60,FALSE)),INDIRECT("'User Inputs'!" &amp; CJO9))</f>
        <v>0</v>
      </c>
      <c r="CJP8" s="255">
        <f ca="1">IF(INDIRECT("'User Inputs'!" &amp; CJP9)="",INDIRECT("'Country Data'!"&amp;CJP$3&amp;MATCH('Country Model'!$A$1,'Country Data'!$A$1:$A$60,FALSE)),INDIRECT("'User Inputs'!" &amp; CJP9))</f>
        <v>0</v>
      </c>
      <c r="CJQ8" s="255">
        <f ca="1">IF(INDIRECT("'User Inputs'!" &amp; CJQ9)="",INDIRECT("'Country Data'!"&amp;CJQ$3&amp;MATCH('Country Model'!$A$1,'Country Data'!$A$1:$A$60,FALSE)),INDIRECT("'User Inputs'!" &amp; CJQ9))</f>
        <v>0</v>
      </c>
      <c r="CJR8" s="255">
        <f ca="1">IF(INDIRECT("'User Inputs'!" &amp; CJR9)="",INDIRECT("'Country Data'!"&amp;CJR$3&amp;MATCH('Country Model'!$A$1,'Country Data'!$A$1:$A$60,FALSE)),INDIRECT("'User Inputs'!" &amp; CJR9))</f>
        <v>0</v>
      </c>
      <c r="CJS8" s="255">
        <f ca="1">IF(INDIRECT("'User Inputs'!" &amp; CJS9)="",INDIRECT("'Country Data'!"&amp;CJS$3&amp;MATCH('Country Model'!$A$1,'Country Data'!$A$1:$A$60,FALSE)),INDIRECT("'User Inputs'!" &amp; CJS9))</f>
        <v>0</v>
      </c>
      <c r="CJT8" s="255">
        <f ca="1">IF(INDIRECT("'User Inputs'!" &amp; CJT9)="",INDIRECT("'Country Data'!"&amp;CJT$3&amp;MATCH('Country Model'!$A$1,'Country Data'!$A$1:$A$60,FALSE)),INDIRECT("'User Inputs'!" &amp; CJT9))</f>
        <v>0</v>
      </c>
      <c r="CJU8" s="255">
        <f ca="1">IF(INDIRECT("'User Inputs'!" &amp; CJU9)="",INDIRECT("'Country Data'!"&amp;CJU$3&amp;MATCH('Country Model'!$A$1,'Country Data'!$A$1:$A$60,FALSE)),INDIRECT("'User Inputs'!" &amp; CJU9))</f>
        <v>0</v>
      </c>
      <c r="CJV8" s="255">
        <f ca="1">IF(INDIRECT("'User Inputs'!" &amp; CJV9)="",INDIRECT("'Country Data'!"&amp;CJV$3&amp;MATCH('Country Model'!$A$1,'Country Data'!$A$1:$A$60,FALSE)),INDIRECT("'User Inputs'!" &amp; CJV9))</f>
        <v>0</v>
      </c>
      <c r="CJW8" s="255">
        <f ca="1">IF(INDIRECT("'User Inputs'!" &amp; CJW9)="",INDIRECT("'Country Data'!"&amp;CJW$3&amp;MATCH('Country Model'!$A$1,'Country Data'!$A$1:$A$60,FALSE)),INDIRECT("'User Inputs'!" &amp; CJW9))</f>
        <v>0</v>
      </c>
      <c r="CJX8" s="255">
        <f ca="1">IF(INDIRECT("'User Inputs'!" &amp; CJX9)="",INDIRECT("'Country Data'!"&amp;CJX$3&amp;MATCH('Country Model'!$A$1,'Country Data'!$A$1:$A$60,FALSE)),INDIRECT("'User Inputs'!" &amp; CJX9))</f>
        <v>0</v>
      </c>
      <c r="CJY8" s="255">
        <f ca="1">IF(INDIRECT("'User Inputs'!" &amp; CJY9)="",INDIRECT("'Country Data'!"&amp;CJY$3&amp;MATCH('Country Model'!$A$1,'Country Data'!$A$1:$A$60,FALSE)),INDIRECT("'User Inputs'!" &amp; CJY9))</f>
        <v>0</v>
      </c>
      <c r="CJZ8" s="256">
        <f ca="1">IF(INDIRECT("'User Inputs'!" &amp; CJZ9)="",INDIRECT("'Country Data'!"&amp;CJZ$3&amp;MATCH('Country Model'!$A$1,'Country Data'!$A$1:$A$60,FALSE)),INDIRECT("'User Inputs'!" &amp; CJZ9))</f>
        <v>151125.94263311999</v>
      </c>
      <c r="CKA8" s="256">
        <f ca="1">IF(INDIRECT("'User Inputs'!" &amp; CKA9)="",INDIRECT("'Country Data'!"&amp;CKA$3&amp;MATCH('Country Model'!$A$1,'Country Data'!$A$1:$A$60,FALSE)),INDIRECT("'User Inputs'!" &amp; CKA9))</f>
        <v>157504.67825459089</v>
      </c>
      <c r="CKB8" s="256">
        <f ca="1">IF(INDIRECT("'User Inputs'!" &amp; CKB9)="",INDIRECT("'Country Data'!"&amp;CKB$3&amp;MATCH('Country Model'!$A$1,'Country Data'!$A$1:$A$60,FALSE)),INDIRECT("'User Inputs'!" &amp; CKB9))</f>
        <v>164152.64804869745</v>
      </c>
      <c r="CKC8" s="256">
        <f ca="1">IF(INDIRECT("'User Inputs'!" &amp; CKC9)="",INDIRECT("'Country Data'!"&amp;CKC$3&amp;MATCH('Country Model'!$A$1,'Country Data'!$A$1:$A$60,FALSE)),INDIRECT("'User Inputs'!" &amp; CKC9))</f>
        <v>0</v>
      </c>
      <c r="CKD8" s="256">
        <f ca="1">IF(INDIRECT("'User Inputs'!" &amp; CKD9)="",INDIRECT("'Country Data'!"&amp;CKD$3&amp;MATCH('Country Model'!$A$1,'Country Data'!$A$1:$A$60,FALSE)),INDIRECT("'User Inputs'!" &amp; CKD9))</f>
        <v>0</v>
      </c>
      <c r="CKE8" s="256">
        <f ca="1">IF(INDIRECT("'User Inputs'!" &amp; CKE9)="",INDIRECT("'Country Data'!"&amp;CKE$3&amp;MATCH('Country Model'!$A$1,'Country Data'!$A$1:$A$60,FALSE)),INDIRECT("'User Inputs'!" &amp; CKE9))</f>
        <v>0</v>
      </c>
      <c r="CKF8" s="256">
        <f ca="1">IF(INDIRECT("'User Inputs'!" &amp; CKF9)="",INDIRECT("'Country Data'!"&amp;CKF$3&amp;MATCH('Country Model'!$A$1,'Country Data'!$A$1:$A$60,FALSE)),INDIRECT("'User Inputs'!" &amp; CKF9))</f>
        <v>0</v>
      </c>
      <c r="CKG8" s="256">
        <f ca="1">IF(INDIRECT("'User Inputs'!" &amp; CKG9)="",INDIRECT("'Country Data'!"&amp;CKG$3&amp;MATCH('Country Model'!$A$1,'Country Data'!$A$1:$A$60,FALSE)),INDIRECT("'User Inputs'!" &amp; CKG9))</f>
        <v>0</v>
      </c>
      <c r="CKH8" s="256">
        <f ca="1">IF(INDIRECT("'User Inputs'!" &amp; CKH9)="",INDIRECT("'Country Data'!"&amp;CKH$3&amp;MATCH('Country Model'!$A$1,'Country Data'!$A$1:$A$60,FALSE)),INDIRECT("'User Inputs'!" &amp; CKH9))</f>
        <v>0</v>
      </c>
      <c r="CKI8" s="256">
        <f ca="1">IF(INDIRECT("'User Inputs'!" &amp; CKI9)="",INDIRECT("'Country Data'!"&amp;CKI$3&amp;MATCH('Country Model'!$A$1,'Country Data'!$A$1:$A$60,FALSE)),INDIRECT("'User Inputs'!" &amp; CKI9))</f>
        <v>0</v>
      </c>
      <c r="CKJ8" s="256">
        <f ca="1">IF(INDIRECT("'User Inputs'!" &amp; CKJ9)="",INDIRECT("'Country Data'!"&amp;CKJ$3&amp;MATCH('Country Model'!$A$1,'Country Data'!$A$1:$A$60,FALSE)),INDIRECT("'User Inputs'!" &amp; CKJ9))</f>
        <v>0</v>
      </c>
      <c r="CKK8" s="256">
        <f ca="1">IF(INDIRECT("'User Inputs'!" &amp; CKK9)="",INDIRECT("'Country Data'!"&amp;CKK$3&amp;MATCH('Country Model'!$A$1,'Country Data'!$A$1:$A$60,FALSE)),INDIRECT("'User Inputs'!" &amp; CKK9))</f>
        <v>0</v>
      </c>
      <c r="CKL8" s="256">
        <f ca="1">IF(INDIRECT("'User Inputs'!" &amp; CKL9)="",INDIRECT("'Country Data'!"&amp;CKL$3&amp;MATCH('Country Model'!$A$1,'Country Data'!$A$1:$A$60,FALSE)),INDIRECT("'User Inputs'!" &amp; CKL9))</f>
        <v>0</v>
      </c>
      <c r="CKM8" s="256">
        <f ca="1">IF(INDIRECT("'User Inputs'!" &amp; CKM9)="",INDIRECT("'Country Data'!"&amp;CKM$3&amp;MATCH('Country Model'!$A$1,'Country Data'!$A$1:$A$60,FALSE)),INDIRECT("'User Inputs'!" &amp; CKM9))</f>
        <v>0</v>
      </c>
      <c r="CKN8" s="256">
        <f ca="1">IF(INDIRECT("'User Inputs'!" &amp; CKN9)="",INDIRECT("'Country Data'!"&amp;CKN$3&amp;MATCH('Country Model'!$A$1,'Country Data'!$A$1:$A$60,FALSE)),INDIRECT("'User Inputs'!" &amp; CKN9))</f>
        <v>0</v>
      </c>
      <c r="CKO8" s="256">
        <f ca="1">IF(INDIRECT("'User Inputs'!" &amp; CKO9)="",INDIRECT("'Country Data'!"&amp;CKO$3&amp;MATCH('Country Model'!$A$1,'Country Data'!$A$1:$A$60,FALSE)),INDIRECT("'User Inputs'!" &amp; CKO9))</f>
        <v>0</v>
      </c>
      <c r="CKP8" s="256">
        <f ca="1">IF(INDIRECT("'User Inputs'!" &amp; CKP9)="",INDIRECT("'Country Data'!"&amp;CKP$3&amp;MATCH('Country Model'!$A$1,'Country Data'!$A$1:$A$60,FALSE)),INDIRECT("'User Inputs'!" &amp; CKP9))</f>
        <v>0</v>
      </c>
      <c r="CKQ8" s="256">
        <f ca="1">IF(INDIRECT("'User Inputs'!" &amp; CKQ9)="",INDIRECT("'Country Data'!"&amp;CKQ$3&amp;MATCH('Country Model'!$A$1,'Country Data'!$A$1:$A$60,FALSE)),INDIRECT("'User Inputs'!" &amp; CKQ9))</f>
        <v>0</v>
      </c>
      <c r="CKR8" s="256">
        <f ca="1">IF(INDIRECT("'User Inputs'!" &amp; CKR9)="",INDIRECT("'Country Data'!"&amp;CKR$3&amp;MATCH('Country Model'!$A$1,'Country Data'!$A$1:$A$60,FALSE)),INDIRECT("'User Inputs'!" &amp; CKR9))</f>
        <v>0</v>
      </c>
      <c r="CKS8" s="256">
        <f ca="1">IF(INDIRECT("'User Inputs'!" &amp; CKS9)="",INDIRECT("'Country Data'!"&amp;CKS$3&amp;MATCH('Country Model'!$A$1,'Country Data'!$A$1:$A$60,FALSE)),INDIRECT("'User Inputs'!" &amp; CKS9))</f>
        <v>0</v>
      </c>
      <c r="CKT8" s="256">
        <f ca="1">IF(INDIRECT("'User Inputs'!" &amp; CKT9)="",INDIRECT("'Country Data'!"&amp;CKT$3&amp;MATCH('Country Model'!$A$1,'Country Data'!$A$1:$A$60,FALSE)),INDIRECT("'User Inputs'!" &amp; CKT9))</f>
        <v>0</v>
      </c>
      <c r="CKU8" s="256">
        <f ca="1">IF(INDIRECT("'User Inputs'!" &amp; CKU9)="",INDIRECT("'Country Data'!"&amp;CKU$3&amp;MATCH('Country Model'!$A$1,'Country Data'!$A$1:$A$60,FALSE)),INDIRECT("'User Inputs'!" &amp; CKU9))</f>
        <v>0</v>
      </c>
      <c r="CKV8" s="256">
        <f ca="1">IF(INDIRECT("'User Inputs'!" &amp; CKV9)="",INDIRECT("'Country Data'!"&amp;CKV$3&amp;MATCH('Country Model'!$A$1,'Country Data'!$A$1:$A$60,FALSE)),INDIRECT("'User Inputs'!" &amp; CKV9))</f>
        <v>0</v>
      </c>
      <c r="CKW8" s="256">
        <f ca="1">IF(INDIRECT("'User Inputs'!" &amp; CKW9)="",INDIRECT("'Country Data'!"&amp;CKW$3&amp;MATCH('Country Model'!$A$1,'Country Data'!$A$1:$A$60,FALSE)),INDIRECT("'User Inputs'!" &amp; CKW9))</f>
        <v>0</v>
      </c>
      <c r="CKX8" s="256">
        <f ca="1">IF(INDIRECT("'User Inputs'!" &amp; CKX9)="",INDIRECT("'Country Data'!"&amp;CKX$3&amp;MATCH('Country Model'!$A$1,'Country Data'!$A$1:$A$60,FALSE)),INDIRECT("'User Inputs'!" &amp; CKX9))</f>
        <v>0</v>
      </c>
      <c r="CKY8" s="256">
        <f ca="1">IF(INDIRECT("'User Inputs'!" &amp; CKY9)="",INDIRECT("'Country Data'!"&amp;CKY$3&amp;MATCH('Country Model'!$A$1,'Country Data'!$A$1:$A$60,FALSE)),INDIRECT("'User Inputs'!" &amp; CKY9))</f>
        <v>0</v>
      </c>
      <c r="CKZ8" s="256">
        <f ca="1">IF(INDIRECT("'User Inputs'!" &amp; CKZ9)="",INDIRECT("'Country Data'!"&amp;CKZ$3&amp;MATCH('Country Model'!$A$1,'Country Data'!$A$1:$A$60,FALSE)),INDIRECT("'User Inputs'!" &amp; CKZ9))</f>
        <v>163719.77118588003</v>
      </c>
      <c r="CLA8" s="256">
        <f ca="1">IF(INDIRECT("'User Inputs'!" &amp; CLA9)="",INDIRECT("'Country Data'!"&amp;CLA$3&amp;MATCH('Country Model'!$A$1,'Country Data'!$A$1:$A$60,FALSE)),INDIRECT("'User Inputs'!" &amp; CLA9))</f>
        <v>167587.22703029183</v>
      </c>
      <c r="CLB8" s="256">
        <f ca="1">IF(INDIRECT("'User Inputs'!" &amp; CLB9)="",INDIRECT("'Country Data'!"&amp;CLB$3&amp;MATCH('Country Model'!$A$1,'Country Data'!$A$1:$A$60,FALSE)),INDIRECT("'User Inputs'!" &amp; CLB9))</f>
        <v>171546.04150903437</v>
      </c>
      <c r="CLC8" s="256">
        <f ca="1">IF(INDIRECT("'User Inputs'!" &amp; CLC9)="",INDIRECT("'Country Data'!"&amp;CLC$3&amp;MATCH('Country Model'!$A$1,'Country Data'!$A$1:$A$60,FALSE)),INDIRECT("'User Inputs'!" &amp; CLC9))</f>
        <v>0</v>
      </c>
      <c r="CLD8" s="256">
        <f ca="1">IF(INDIRECT("'User Inputs'!" &amp; CLD9)="",INDIRECT("'Country Data'!"&amp;CLD$3&amp;MATCH('Country Model'!$A$1,'Country Data'!$A$1:$A$60,FALSE)),INDIRECT("'User Inputs'!" &amp; CLD9))</f>
        <v>0</v>
      </c>
      <c r="CLE8" s="256">
        <f ca="1">IF(INDIRECT("'User Inputs'!" &amp; CLE9)="",INDIRECT("'Country Data'!"&amp;CLE$3&amp;MATCH('Country Model'!$A$1,'Country Data'!$A$1:$A$60,FALSE)),INDIRECT("'User Inputs'!" &amp; CLE9))</f>
        <v>0</v>
      </c>
      <c r="CLF8" s="256">
        <f ca="1">IF(INDIRECT("'User Inputs'!" &amp; CLF9)="",INDIRECT("'Country Data'!"&amp;CLF$3&amp;MATCH('Country Model'!$A$1,'Country Data'!$A$1:$A$60,FALSE)),INDIRECT("'User Inputs'!" &amp; CLF9))</f>
        <v>0</v>
      </c>
      <c r="CLG8" s="256">
        <f ca="1">IF(INDIRECT("'User Inputs'!" &amp; CLG9)="",INDIRECT("'Country Data'!"&amp;CLG$3&amp;MATCH('Country Model'!$A$1,'Country Data'!$A$1:$A$60,FALSE)),INDIRECT("'User Inputs'!" &amp; CLG9))</f>
        <v>0</v>
      </c>
      <c r="CLH8" s="256">
        <f ca="1">IF(INDIRECT("'User Inputs'!" &amp; CLH9)="",INDIRECT("'Country Data'!"&amp;CLH$3&amp;MATCH('Country Model'!$A$1,'Country Data'!$A$1:$A$60,FALSE)),INDIRECT("'User Inputs'!" &amp; CLH9))</f>
        <v>0</v>
      </c>
      <c r="CLI8" s="256">
        <f ca="1">IF(INDIRECT("'User Inputs'!" &amp; CLI9)="",INDIRECT("'Country Data'!"&amp;CLI$3&amp;MATCH('Country Model'!$A$1,'Country Data'!$A$1:$A$60,FALSE)),INDIRECT("'User Inputs'!" &amp; CLI9))</f>
        <v>0</v>
      </c>
      <c r="CLJ8" s="256">
        <f ca="1">IF(INDIRECT("'User Inputs'!" &amp; CLJ9)="",INDIRECT("'Country Data'!"&amp;CLJ$3&amp;MATCH('Country Model'!$A$1,'Country Data'!$A$1:$A$60,FALSE)),INDIRECT("'User Inputs'!" &amp; CLJ9))</f>
        <v>0</v>
      </c>
      <c r="CLK8" s="256">
        <f ca="1">IF(INDIRECT("'User Inputs'!" &amp; CLK9)="",INDIRECT("'Country Data'!"&amp;CLK$3&amp;MATCH('Country Model'!$A$1,'Country Data'!$A$1:$A$60,FALSE)),INDIRECT("'User Inputs'!" &amp; CLK9))</f>
        <v>0</v>
      </c>
      <c r="CLL8" s="256">
        <f ca="1">IF(INDIRECT("'User Inputs'!" &amp; CLL9)="",INDIRECT("'Country Data'!"&amp;CLL$3&amp;MATCH('Country Model'!$A$1,'Country Data'!$A$1:$A$60,FALSE)),INDIRECT("'User Inputs'!" &amp; CLL9))</f>
        <v>0</v>
      </c>
      <c r="CLM8" s="256">
        <f ca="1">IF(INDIRECT("'User Inputs'!" &amp; CLM9)="",INDIRECT("'Country Data'!"&amp;CLM$3&amp;MATCH('Country Model'!$A$1,'Country Data'!$A$1:$A$60,FALSE)),INDIRECT("'User Inputs'!" &amp; CLM9))</f>
        <v>0</v>
      </c>
      <c r="CLN8" s="256">
        <f ca="1">IF(INDIRECT("'User Inputs'!" &amp; CLN9)="",INDIRECT("'Country Data'!"&amp;CLN$3&amp;MATCH('Country Model'!$A$1,'Country Data'!$A$1:$A$60,FALSE)),INDIRECT("'User Inputs'!" &amp; CLN9))</f>
        <v>0</v>
      </c>
      <c r="CLO8" s="256">
        <f ca="1">IF(INDIRECT("'User Inputs'!" &amp; CLO9)="",INDIRECT("'Country Data'!"&amp;CLO$3&amp;MATCH('Country Model'!$A$1,'Country Data'!$A$1:$A$60,FALSE)),INDIRECT("'User Inputs'!" &amp; CLO9))</f>
        <v>0</v>
      </c>
      <c r="CLP8" s="256">
        <f ca="1">IF(INDIRECT("'User Inputs'!" &amp; CLP9)="",INDIRECT("'Country Data'!"&amp;CLP$3&amp;MATCH('Country Model'!$A$1,'Country Data'!$A$1:$A$60,FALSE)),INDIRECT("'User Inputs'!" &amp; CLP9))</f>
        <v>0</v>
      </c>
      <c r="CLQ8" s="256">
        <f ca="1">IF(INDIRECT("'User Inputs'!" &amp; CLQ9)="",INDIRECT("'Country Data'!"&amp;CLQ$3&amp;MATCH('Country Model'!$A$1,'Country Data'!$A$1:$A$60,FALSE)),INDIRECT("'User Inputs'!" &amp; CLQ9))</f>
        <v>0</v>
      </c>
      <c r="CLR8" s="256">
        <f ca="1">IF(INDIRECT("'User Inputs'!" &amp; CLR9)="",INDIRECT("'Country Data'!"&amp;CLR$3&amp;MATCH('Country Model'!$A$1,'Country Data'!$A$1:$A$60,FALSE)),INDIRECT("'User Inputs'!" &amp; CLR9))</f>
        <v>0</v>
      </c>
      <c r="CLS8" s="256">
        <f ca="1">IF(INDIRECT("'User Inputs'!" &amp; CLS9)="",INDIRECT("'Country Data'!"&amp;CLS$3&amp;MATCH('Country Model'!$A$1,'Country Data'!$A$1:$A$60,FALSE)),INDIRECT("'User Inputs'!" &amp; CLS9))</f>
        <v>0</v>
      </c>
      <c r="CLT8" s="256">
        <f ca="1">IF(INDIRECT("'User Inputs'!" &amp; CLT9)="",INDIRECT("'Country Data'!"&amp;CLT$3&amp;MATCH('Country Model'!$A$1,'Country Data'!$A$1:$A$60,FALSE)),INDIRECT("'User Inputs'!" &amp; CLT9))</f>
        <v>0</v>
      </c>
      <c r="CLU8" s="256">
        <f ca="1">IF(INDIRECT("'User Inputs'!" &amp; CLU9)="",INDIRECT("'Country Data'!"&amp;CLU$3&amp;MATCH('Country Model'!$A$1,'Country Data'!$A$1:$A$60,FALSE)),INDIRECT("'User Inputs'!" &amp; CLU9))</f>
        <v>0</v>
      </c>
      <c r="CLV8" s="256">
        <f ca="1">IF(INDIRECT("'User Inputs'!" &amp; CLV9)="",INDIRECT("'Country Data'!"&amp;CLV$3&amp;MATCH('Country Model'!$A$1,'Country Data'!$A$1:$A$60,FALSE)),INDIRECT("'User Inputs'!" &amp; CLV9))</f>
        <v>0</v>
      </c>
      <c r="CLW8" s="256">
        <f ca="1">IF(INDIRECT("'User Inputs'!" &amp; CLW9)="",INDIRECT("'Country Data'!"&amp;CLW$3&amp;MATCH('Country Model'!$A$1,'Country Data'!$A$1:$A$60,FALSE)),INDIRECT("'User Inputs'!" &amp; CLW9))</f>
        <v>0</v>
      </c>
      <c r="CLX8" s="256">
        <f ca="1">IF(INDIRECT("'User Inputs'!" &amp; CLX9)="",INDIRECT("'Country Data'!"&amp;CLX$3&amp;MATCH('Country Model'!$A$1,'Country Data'!$A$1:$A$60,FALSE)),INDIRECT("'User Inputs'!" &amp; CLX9))</f>
        <v>0</v>
      </c>
      <c r="CLY8" s="256">
        <f ca="1">IF(INDIRECT("'User Inputs'!" &amp; CLY9)="",INDIRECT("'Country Data'!"&amp;CLY$3&amp;MATCH('Country Model'!$A$1,'Country Data'!$A$1:$A$60,FALSE)),INDIRECT("'User Inputs'!" &amp; CLY9))</f>
        <v>0</v>
      </c>
      <c r="CLZ8" s="255">
        <f ca="1">IF(INDIRECT("'User Inputs'!" &amp; CLZ9)="",INDIRECT("'Country Data'!"&amp;CLZ$3&amp;MATCH('Country Model'!$A$1,'Country Data'!$A$1:$A$60,FALSE)),INDIRECT("'User Inputs'!" &amp; CLZ9))</f>
        <v>62974.721663999997</v>
      </c>
      <c r="CMA8" s="255">
        <f ca="1">IF(INDIRECT("'User Inputs'!" &amp; CMA9)="",INDIRECT("'Country Data'!"&amp;CMA$3&amp;MATCH('Country Model'!$A$1,'Country Data'!$A$1:$A$60,FALSE)),INDIRECT("'User Inputs'!" &amp; CMA9))</f>
        <v>65632.763647602726</v>
      </c>
      <c r="CMB8" s="255">
        <f ca="1">IF(INDIRECT("'User Inputs'!" &amp; CMB9)="",INDIRECT("'Country Data'!"&amp;CMB$3&amp;MATCH('Country Model'!$A$1,'Country Data'!$A$1:$A$60,FALSE)),INDIRECT("'User Inputs'!" &amp; CMB9))</f>
        <v>68402.996475403081</v>
      </c>
      <c r="CMC8" s="255">
        <f ca="1">IF(INDIRECT("'User Inputs'!" &amp; CMC9)="",INDIRECT("'Country Data'!"&amp;CMC$3&amp;MATCH('Country Model'!$A$1,'Country Data'!$A$1:$A$60,FALSE)),INDIRECT("'User Inputs'!" &amp; CMC9))</f>
        <v>17253.415786650043</v>
      </c>
      <c r="CMD8" s="255">
        <f ca="1">IF(INDIRECT("'User Inputs'!" &amp; CMD9)="",INDIRECT("'Country Data'!"&amp;CMD$3&amp;MATCH('Country Model'!$A$1,'Country Data'!$A$1:$A$60,FALSE)),INDIRECT("'User Inputs'!" &amp; CMD9))</f>
        <v>14984.707759419911</v>
      </c>
      <c r="CME8" s="255">
        <f ca="1">IF(INDIRECT("'User Inputs'!" &amp; CME9)="",INDIRECT("'Country Data'!"&amp;CME$3&amp;MATCH('Country Model'!$A$1,'Country Data'!$A$1:$A$60,FALSE)),INDIRECT("'User Inputs'!" &amp; CME9))</f>
        <v>12493.746782396645</v>
      </c>
      <c r="CMF8" s="255">
        <f ca="1">IF(INDIRECT("'User Inputs'!" &amp; CMF9)="",INDIRECT("'Country Data'!"&amp;CMF$3&amp;MATCH('Country Model'!$A$1,'Country Data'!$A$1:$A$60,FALSE)),INDIRECT("'User Inputs'!" &amp; CMF9))</f>
        <v>9765.8128687386707</v>
      </c>
      <c r="CMG8" s="255">
        <f ca="1">IF(INDIRECT("'User Inputs'!" &amp; CMG9)="",INDIRECT("'Country Data'!"&amp;CMG$3&amp;MATCH('Country Model'!$A$1,'Country Data'!$A$1:$A$60,FALSE)),INDIRECT("'User Inputs'!" &amp; CMG9))</f>
        <v>6785.3393753814789</v>
      </c>
      <c r="CMH8" s="255">
        <f ca="1">IF(INDIRECT("'User Inputs'!" &amp; CMH9)="",INDIRECT("'Country Data'!"&amp;CMH$3&amp;MATCH('Country Model'!$A$1,'Country Data'!$A$1:$A$60,FALSE)),INDIRECT("'User Inputs'!" &amp; CMH9))</f>
        <v>3535.8677555518866</v>
      </c>
      <c r="CMI8" s="255">
        <f ca="1">IF(INDIRECT("'User Inputs'!" &amp; CMI9)="",INDIRECT("'Country Data'!"&amp;CMI$3&amp;MATCH('Country Model'!$A$1,'Country Data'!$A$1:$A$60,FALSE)),INDIRECT("'User Inputs'!" &amp; CMI9))</f>
        <v>0</v>
      </c>
      <c r="CMJ8" s="255">
        <f ca="1">IF(INDIRECT("'User Inputs'!" &amp; CMJ9)="",INDIRECT("'Country Data'!"&amp;CMJ$3&amp;MATCH('Country Model'!$A$1,'Country Data'!$A$1:$A$60,FALSE)),INDIRECT("'User Inputs'!" &amp; CMJ9))</f>
        <v>0</v>
      </c>
      <c r="CMK8" s="255">
        <f ca="1">IF(INDIRECT("'User Inputs'!" &amp; CMK9)="",INDIRECT("'Country Data'!"&amp;CMK$3&amp;MATCH('Country Model'!$A$1,'Country Data'!$A$1:$A$60,FALSE)),INDIRECT("'User Inputs'!" &amp; CMK9))</f>
        <v>0</v>
      </c>
      <c r="CML8" s="255">
        <f ca="1">IF(INDIRECT("'User Inputs'!" &amp; CML9)="",INDIRECT("'Country Data'!"&amp;CML$3&amp;MATCH('Country Model'!$A$1,'Country Data'!$A$1:$A$60,FALSE)),INDIRECT("'User Inputs'!" &amp; CML9))</f>
        <v>0</v>
      </c>
      <c r="CMM8" s="255">
        <f ca="1">IF(INDIRECT("'User Inputs'!" &amp; CMM9)="",INDIRECT("'Country Data'!"&amp;CMM$3&amp;MATCH('Country Model'!$A$1,'Country Data'!$A$1:$A$60,FALSE)),INDIRECT("'User Inputs'!" &amp; CMM9))</f>
        <v>0</v>
      </c>
      <c r="CMN8" s="255">
        <f ca="1">IF(INDIRECT("'User Inputs'!" &amp; CMN9)="",INDIRECT("'Country Data'!"&amp;CMN$3&amp;MATCH('Country Model'!$A$1,'Country Data'!$A$1:$A$60,FALSE)),INDIRECT("'User Inputs'!" &amp; CMN9))</f>
        <v>0</v>
      </c>
      <c r="CMO8" s="255">
        <f ca="1">IF(INDIRECT("'User Inputs'!" &amp; CMO9)="",INDIRECT("'Country Data'!"&amp;CMO$3&amp;MATCH('Country Model'!$A$1,'Country Data'!$A$1:$A$60,FALSE)),INDIRECT("'User Inputs'!" &amp; CMO9))</f>
        <v>0</v>
      </c>
      <c r="CMP8" s="255">
        <f ca="1">IF(INDIRECT("'User Inputs'!" &amp; CMP9)="",INDIRECT("'Country Data'!"&amp;CMP$3&amp;MATCH('Country Model'!$A$1,'Country Data'!$A$1:$A$60,FALSE)),INDIRECT("'User Inputs'!" &amp; CMP9))</f>
        <v>0</v>
      </c>
      <c r="CMQ8" s="255">
        <f ca="1">IF(INDIRECT("'User Inputs'!" &amp; CMQ9)="",INDIRECT("'Country Data'!"&amp;CMQ$3&amp;MATCH('Country Model'!$A$1,'Country Data'!$A$1:$A$60,FALSE)),INDIRECT("'User Inputs'!" &amp; CMQ9))</f>
        <v>0</v>
      </c>
      <c r="CMR8" s="255">
        <f ca="1">IF(INDIRECT("'User Inputs'!" &amp; CMR9)="",INDIRECT("'Country Data'!"&amp;CMR$3&amp;MATCH('Country Model'!$A$1,'Country Data'!$A$1:$A$60,FALSE)),INDIRECT("'User Inputs'!" &amp; CMR9))</f>
        <v>0</v>
      </c>
      <c r="CMS8" s="255">
        <f ca="1">IF(INDIRECT("'User Inputs'!" &amp; CMS9)="",INDIRECT("'Country Data'!"&amp;CMS$3&amp;MATCH('Country Model'!$A$1,'Country Data'!$A$1:$A$60,FALSE)),INDIRECT("'User Inputs'!" &amp; CMS9))</f>
        <v>0</v>
      </c>
      <c r="CMT8" s="255">
        <f ca="1">IF(INDIRECT("'User Inputs'!" &amp; CMT9)="",INDIRECT("'Country Data'!"&amp;CMT$3&amp;MATCH('Country Model'!$A$1,'Country Data'!$A$1:$A$60,FALSE)),INDIRECT("'User Inputs'!" &amp; CMT9))</f>
        <v>0</v>
      </c>
      <c r="CMU8" s="255">
        <f ca="1">IF(INDIRECT("'User Inputs'!" &amp; CMU9)="",INDIRECT("'Country Data'!"&amp;CMU$3&amp;MATCH('Country Model'!$A$1,'Country Data'!$A$1:$A$60,FALSE)),INDIRECT("'User Inputs'!" &amp; CMU9))</f>
        <v>0</v>
      </c>
      <c r="CMV8" s="255">
        <f ca="1">IF(INDIRECT("'User Inputs'!" &amp; CMV9)="",INDIRECT("'Country Data'!"&amp;CMV$3&amp;MATCH('Country Model'!$A$1,'Country Data'!$A$1:$A$60,FALSE)),INDIRECT("'User Inputs'!" &amp; CMV9))</f>
        <v>0</v>
      </c>
      <c r="CMW8" s="255">
        <f ca="1">IF(INDIRECT("'User Inputs'!" &amp; CMW9)="",INDIRECT("'Country Data'!"&amp;CMW$3&amp;MATCH('Country Model'!$A$1,'Country Data'!$A$1:$A$60,FALSE)),INDIRECT("'User Inputs'!" &amp; CMW9))</f>
        <v>0</v>
      </c>
      <c r="CMX8" s="255">
        <f ca="1">IF(INDIRECT("'User Inputs'!" &amp; CMX9)="",INDIRECT("'Country Data'!"&amp;CMX$3&amp;MATCH('Country Model'!$A$1,'Country Data'!$A$1:$A$60,FALSE)),INDIRECT("'User Inputs'!" &amp; CMX9))</f>
        <v>0</v>
      </c>
      <c r="CMY8" s="255">
        <f ca="1">IF(INDIRECT("'User Inputs'!" &amp; CMY9)="",INDIRECT("'Country Data'!"&amp;CMY$3&amp;MATCH('Country Model'!$A$1,'Country Data'!$A$1:$A$60,FALSE)),INDIRECT("'User Inputs'!" &amp; CMY9))</f>
        <v>0</v>
      </c>
      <c r="CMZ8" s="255">
        <f ca="1">IF(INDIRECT("'User Inputs'!" &amp; CMZ9)="",INDIRECT("'Country Data'!"&amp;CMZ$3&amp;MATCH('Country Model'!$A$1,'Country Data'!$A$1:$A$60,FALSE)),INDIRECT("'User Inputs'!" &amp; CMZ9))</f>
        <v>68222.615136000008</v>
      </c>
      <c r="CNA8" s="255">
        <f ca="1">IF(INDIRECT("'User Inputs'!" &amp; CNA9)="",INDIRECT("'Country Data'!"&amp;CNA$3&amp;MATCH('Country Model'!$A$1,'Country Data'!$A$1:$A$60,FALSE)),INDIRECT("'User Inputs'!" &amp; CNA9))</f>
        <v>69834.197840505629</v>
      </c>
      <c r="CNB8" s="255">
        <f ca="1">IF(INDIRECT("'User Inputs'!" &amp; CNB9)="",INDIRECT("'Country Data'!"&amp;CNB$3&amp;MATCH('Country Model'!$A$1,'Country Data'!$A$1:$A$60,FALSE)),INDIRECT("'User Inputs'!" &amp; CNB9))</f>
        <v>71483.850015205026</v>
      </c>
      <c r="CNC8" s="255">
        <f ca="1">IF(INDIRECT("'User Inputs'!" &amp; CNC9)="",INDIRECT("'Country Data'!"&amp;CNC$3&amp;MATCH('Country Model'!$A$1,'Country Data'!$A$1:$A$60,FALSE)),INDIRECT("'User Inputs'!" &amp; CNC9))</f>
        <v>17708.967760004831</v>
      </c>
      <c r="CND8" s="255">
        <f ca="1">IF(INDIRECT("'User Inputs'!" &amp; CND9)="",INDIRECT("'Country Data'!"&amp;CND$3&amp;MATCH('Country Model'!$A$1,'Country Data'!$A$1:$A$60,FALSE)),INDIRECT("'User Inputs'!" &amp; CND9))</f>
        <v>15106.080239888204</v>
      </c>
      <c r="CNE8" s="255">
        <f ca="1">IF(INDIRECT("'User Inputs'!" &amp; CNE9)="",INDIRECT("'Country Data'!"&amp;CNE$3&amp;MATCH('Country Model'!$A$1,'Country Data'!$A$1:$A$60,FALSE)),INDIRECT("'User Inputs'!" &amp; CNE9))</f>
        <v>12370.3378296355</v>
      </c>
      <c r="CNF8" s="255">
        <f ca="1">IF(INDIRECT("'User Inputs'!" &amp; CNF9)="",INDIRECT("'Country Data'!"&amp;CNF$3&amp;MATCH('Country Model'!$A$1,'Country Data'!$A$1:$A$60,FALSE)),INDIRECT("'User Inputs'!" &amp; CNF9))</f>
        <v>9496.9162823780916</v>
      </c>
      <c r="CNG8" s="255">
        <f ca="1">IF(INDIRECT("'User Inputs'!" &amp; CNG9)="",INDIRECT("'Country Data'!"&amp;CNG$3&amp;MATCH('Country Model'!$A$1,'Country Data'!$A$1:$A$60,FALSE)),INDIRECT("'User Inputs'!" &amp; CNG9))</f>
        <v>6480.8375660203965</v>
      </c>
      <c r="CNH8" s="255">
        <f ca="1">IF(INDIRECT("'User Inputs'!" &amp; CNH9)="",INDIRECT("'Country Data'!"&amp;CNH$3&amp;MATCH('Country Model'!$A$1,'Country Data'!$A$1:$A$60,FALSE)),INDIRECT("'User Inputs'!" &amp; CNH9))</f>
        <v>3316.9652897022106</v>
      </c>
      <c r="CNI8" s="255">
        <f ca="1">IF(INDIRECT("'User Inputs'!" &amp; CNI9)="",INDIRECT("'Country Data'!"&amp;CNI$3&amp;MATCH('Country Model'!$A$1,'Country Data'!$A$1:$A$60,FALSE)),INDIRECT("'User Inputs'!" &amp; CNI9))</f>
        <v>0</v>
      </c>
      <c r="CNJ8" s="255">
        <f ca="1">IF(INDIRECT("'User Inputs'!" &amp; CNJ9)="",INDIRECT("'Country Data'!"&amp;CNJ$3&amp;MATCH('Country Model'!$A$1,'Country Data'!$A$1:$A$60,FALSE)),INDIRECT("'User Inputs'!" &amp; CNJ9))</f>
        <v>0</v>
      </c>
      <c r="CNK8" s="255">
        <f ca="1">IF(INDIRECT("'User Inputs'!" &amp; CNK9)="",INDIRECT("'Country Data'!"&amp;CNK$3&amp;MATCH('Country Model'!$A$1,'Country Data'!$A$1:$A$60,FALSE)),INDIRECT("'User Inputs'!" &amp; CNK9))</f>
        <v>0</v>
      </c>
      <c r="CNL8" s="255">
        <f ca="1">IF(INDIRECT("'User Inputs'!" &amp; CNL9)="",INDIRECT("'Country Data'!"&amp;CNL$3&amp;MATCH('Country Model'!$A$1,'Country Data'!$A$1:$A$60,FALSE)),INDIRECT("'User Inputs'!" &amp; CNL9))</f>
        <v>0</v>
      </c>
      <c r="CNM8" s="255">
        <f ca="1">IF(INDIRECT("'User Inputs'!" &amp; CNM9)="",INDIRECT("'Country Data'!"&amp;CNM$3&amp;MATCH('Country Model'!$A$1,'Country Data'!$A$1:$A$60,FALSE)),INDIRECT("'User Inputs'!" &amp; CNM9))</f>
        <v>0</v>
      </c>
      <c r="CNN8" s="255">
        <f ca="1">IF(INDIRECT("'User Inputs'!" &amp; CNN9)="",INDIRECT("'Country Data'!"&amp;CNN$3&amp;MATCH('Country Model'!$A$1,'Country Data'!$A$1:$A$60,FALSE)),INDIRECT("'User Inputs'!" &amp; CNN9))</f>
        <v>0</v>
      </c>
      <c r="CNO8" s="255">
        <f ca="1">IF(INDIRECT("'User Inputs'!" &amp; CNO9)="",INDIRECT("'Country Data'!"&amp;CNO$3&amp;MATCH('Country Model'!$A$1,'Country Data'!$A$1:$A$60,FALSE)),INDIRECT("'User Inputs'!" &amp; CNO9))</f>
        <v>0</v>
      </c>
      <c r="CNP8" s="255">
        <f ca="1">IF(INDIRECT("'User Inputs'!" &amp; CNP9)="",INDIRECT("'Country Data'!"&amp;CNP$3&amp;MATCH('Country Model'!$A$1,'Country Data'!$A$1:$A$60,FALSE)),INDIRECT("'User Inputs'!" &amp; CNP9))</f>
        <v>0</v>
      </c>
      <c r="CNQ8" s="255">
        <f ca="1">IF(INDIRECT("'User Inputs'!" &amp; CNQ9)="",INDIRECT("'Country Data'!"&amp;CNQ$3&amp;MATCH('Country Model'!$A$1,'Country Data'!$A$1:$A$60,FALSE)),INDIRECT("'User Inputs'!" &amp; CNQ9))</f>
        <v>0</v>
      </c>
      <c r="CNR8" s="255">
        <f ca="1">IF(INDIRECT("'User Inputs'!" &amp; CNR9)="",INDIRECT("'Country Data'!"&amp;CNR$3&amp;MATCH('Country Model'!$A$1,'Country Data'!$A$1:$A$60,FALSE)),INDIRECT("'User Inputs'!" &amp; CNR9))</f>
        <v>0</v>
      </c>
      <c r="CNS8" s="255">
        <f ca="1">IF(INDIRECT("'User Inputs'!" &amp; CNS9)="",INDIRECT("'Country Data'!"&amp;CNS$3&amp;MATCH('Country Model'!$A$1,'Country Data'!$A$1:$A$60,FALSE)),INDIRECT("'User Inputs'!" &amp; CNS9))</f>
        <v>0</v>
      </c>
      <c r="CNT8" s="255">
        <f ca="1">IF(INDIRECT("'User Inputs'!" &amp; CNT9)="",INDIRECT("'Country Data'!"&amp;CNT$3&amp;MATCH('Country Model'!$A$1,'Country Data'!$A$1:$A$60,FALSE)),INDIRECT("'User Inputs'!" &amp; CNT9))</f>
        <v>0</v>
      </c>
      <c r="CNU8" s="255">
        <f ca="1">IF(INDIRECT("'User Inputs'!" &amp; CNU9)="",INDIRECT("'Country Data'!"&amp;CNU$3&amp;MATCH('Country Model'!$A$1,'Country Data'!$A$1:$A$60,FALSE)),INDIRECT("'User Inputs'!" &amp; CNU9))</f>
        <v>0</v>
      </c>
      <c r="CNV8" s="255">
        <f ca="1">IF(INDIRECT("'User Inputs'!" &amp; CNV9)="",INDIRECT("'Country Data'!"&amp;CNV$3&amp;MATCH('Country Model'!$A$1,'Country Data'!$A$1:$A$60,FALSE)),INDIRECT("'User Inputs'!" &amp; CNV9))</f>
        <v>0</v>
      </c>
      <c r="CNW8" s="255">
        <f ca="1">IF(INDIRECT("'User Inputs'!" &amp; CNW9)="",INDIRECT("'Country Data'!"&amp;CNW$3&amp;MATCH('Country Model'!$A$1,'Country Data'!$A$1:$A$60,FALSE)),INDIRECT("'User Inputs'!" &amp; CNW9))</f>
        <v>0</v>
      </c>
      <c r="CNX8" s="255">
        <f ca="1">IF(INDIRECT("'User Inputs'!" &amp; CNX9)="",INDIRECT("'Country Data'!"&amp;CNX$3&amp;MATCH('Country Model'!$A$1,'Country Data'!$A$1:$A$60,FALSE)),INDIRECT("'User Inputs'!" &amp; CNX9))</f>
        <v>0</v>
      </c>
      <c r="CNY8" s="255">
        <f ca="1">IF(INDIRECT("'User Inputs'!" &amp; CNY9)="",INDIRECT("'Country Data'!"&amp;CNY$3&amp;MATCH('Country Model'!$A$1,'Country Data'!$A$1:$A$60,FALSE)),INDIRECT("'User Inputs'!" &amp; CNY9))</f>
        <v>0</v>
      </c>
      <c r="CNZ8" s="255">
        <f ca="1">IF(INDIRECT("'User Inputs'!" &amp; CNZ9)="",INDIRECT("'Country Data'!"&amp;CNZ$3&amp;MATCH('Country Model'!$A$1,'Country Data'!$A$1:$A$60,FALSE)),INDIRECT("'User Inputs'!" &amp; CNZ9))</f>
        <v>67019.902185861822</v>
      </c>
      <c r="COA8" s="255">
        <f ca="1">IF(INDIRECT("'User Inputs'!" &amp; COA9)="",INDIRECT("'Country Data'!"&amp;COA$3&amp;MATCH('Country Model'!$A$1,'Country Data'!$A$1:$A$60,FALSE)),INDIRECT("'User Inputs'!" &amp; COA9))</f>
        <v>70547.170300370242</v>
      </c>
      <c r="COB8" s="255">
        <f ca="1">IF(INDIRECT("'User Inputs'!" &amp; COB9)="",INDIRECT("'Country Data'!"&amp;COB$3&amp;MATCH('Country Model'!$A$1,'Country Data'!$A$1:$A$60,FALSE)),INDIRECT("'User Inputs'!" &amp; COB9))</f>
        <v>74260.079096912566</v>
      </c>
      <c r="COC8" s="255">
        <f ca="1">IF(INDIRECT("'User Inputs'!" &amp; COC9)="",INDIRECT("'Country Data'!"&amp;COC$3&amp;MATCH('Country Model'!$A$1,'Country Data'!$A$1:$A$60,FALSE)),INDIRECT("'User Inputs'!" &amp; COC9))</f>
        <v>18918.066282139604</v>
      </c>
      <c r="COD8" s="255">
        <f ca="1">IF(INDIRECT("'User Inputs'!" &amp; COD9)="",INDIRECT("'Country Data'!"&amp;COD$3&amp;MATCH('Country Model'!$A$1,'Country Data'!$A$1:$A$60,FALSE)),INDIRECT("'User Inputs'!" &amp; COD9))</f>
        <v>16594.77260026673</v>
      </c>
      <c r="COE8" s="255">
        <f ca="1">IF(INDIRECT("'User Inputs'!" &amp; COE9)="",INDIRECT("'Country Data'!"&amp;COE$3&amp;MATCH('Country Model'!$A$1,'Country Data'!$A$1:$A$60,FALSE)),INDIRECT("'User Inputs'!" &amp; COE9))</f>
        <v>13974.526497878447</v>
      </c>
      <c r="COF8" s="255">
        <f ca="1">IF(INDIRECT("'User Inputs'!" &amp; COF9)="",INDIRECT("'Country Data'!"&amp;COF$3&amp;MATCH('Country Model'!$A$1,'Country Data'!$A$1:$A$60,FALSE)),INDIRECT("'User Inputs'!" &amp; COF9))</f>
        <v>11032.506038044177</v>
      </c>
      <c r="COG8" s="255">
        <f ca="1">IF(INDIRECT("'User Inputs'!" &amp; COG9)="",INDIRECT("'Country Data'!"&amp;COG$3&amp;MATCH('Country Model'!$A$1,'Country Data'!$A$1:$A$60,FALSE)),INDIRECT("'User Inputs'!" &amp; COG9))</f>
        <v>7742.0990573548788</v>
      </c>
      <c r="COH8" s="255">
        <f ca="1">IF(INDIRECT("'User Inputs'!" &amp; COH9)="",INDIRECT("'Country Data'!"&amp;COH$3&amp;MATCH('Country Model'!$A$1,'Country Data'!$A$1:$A$60,FALSE)),INDIRECT("'User Inputs'!" &amp; COH9))</f>
        <v>4074.7834812326137</v>
      </c>
      <c r="COI8" s="255">
        <f ca="1">IF(INDIRECT("'User Inputs'!" &amp; COI9)="",INDIRECT("'Country Data'!"&amp;COI$3&amp;MATCH('Country Model'!$A$1,'Country Data'!$A$1:$A$60,FALSE)),INDIRECT("'User Inputs'!" &amp; COI9))</f>
        <v>0</v>
      </c>
      <c r="COJ8" s="255">
        <f ca="1">IF(INDIRECT("'User Inputs'!" &amp; COJ9)="",INDIRECT("'Country Data'!"&amp;COJ$3&amp;MATCH('Country Model'!$A$1,'Country Data'!$A$1:$A$60,FALSE)),INDIRECT("'User Inputs'!" &amp; COJ9))</f>
        <v>0</v>
      </c>
      <c r="COK8" s="255">
        <f ca="1">IF(INDIRECT("'User Inputs'!" &amp; COK9)="",INDIRECT("'Country Data'!"&amp;COK$3&amp;MATCH('Country Model'!$A$1,'Country Data'!$A$1:$A$60,FALSE)),INDIRECT("'User Inputs'!" &amp; COK9))</f>
        <v>0</v>
      </c>
      <c r="COL8" s="255">
        <f ca="1">IF(INDIRECT("'User Inputs'!" &amp; COL9)="",INDIRECT("'Country Data'!"&amp;COL$3&amp;MATCH('Country Model'!$A$1,'Country Data'!$A$1:$A$60,FALSE)),INDIRECT("'User Inputs'!" &amp; COL9))</f>
        <v>0</v>
      </c>
      <c r="COM8" s="255">
        <f ca="1">IF(INDIRECT("'User Inputs'!" &amp; COM9)="",INDIRECT("'Country Data'!"&amp;COM$3&amp;MATCH('Country Model'!$A$1,'Country Data'!$A$1:$A$60,FALSE)),INDIRECT("'User Inputs'!" &amp; COM9))</f>
        <v>0</v>
      </c>
      <c r="CON8" s="255">
        <f ca="1">IF(INDIRECT("'User Inputs'!" &amp; CON9)="",INDIRECT("'Country Data'!"&amp;CON$3&amp;MATCH('Country Model'!$A$1,'Country Data'!$A$1:$A$60,FALSE)),INDIRECT("'User Inputs'!" &amp; CON9))</f>
        <v>0</v>
      </c>
      <c r="COO8" s="255">
        <f ca="1">IF(INDIRECT("'User Inputs'!" &amp; COO9)="",INDIRECT("'Country Data'!"&amp;COO$3&amp;MATCH('Country Model'!$A$1,'Country Data'!$A$1:$A$60,FALSE)),INDIRECT("'User Inputs'!" &amp; COO9))</f>
        <v>0</v>
      </c>
      <c r="COP8" s="255">
        <f ca="1">IF(INDIRECT("'User Inputs'!" &amp; COP9)="",INDIRECT("'Country Data'!"&amp;COP$3&amp;MATCH('Country Model'!$A$1,'Country Data'!$A$1:$A$60,FALSE)),INDIRECT("'User Inputs'!" &amp; COP9))</f>
        <v>0</v>
      </c>
      <c r="COQ8" s="255">
        <f ca="1">IF(INDIRECT("'User Inputs'!" &amp; COQ9)="",INDIRECT("'Country Data'!"&amp;COQ$3&amp;MATCH('Country Model'!$A$1,'Country Data'!$A$1:$A$60,FALSE)),INDIRECT("'User Inputs'!" &amp; COQ9))</f>
        <v>0</v>
      </c>
      <c r="COR8" s="255">
        <f ca="1">IF(INDIRECT("'User Inputs'!" &amp; COR9)="",INDIRECT("'Country Data'!"&amp;COR$3&amp;MATCH('Country Model'!$A$1,'Country Data'!$A$1:$A$60,FALSE)),INDIRECT("'User Inputs'!" &amp; COR9))</f>
        <v>0</v>
      </c>
      <c r="COS8" s="255">
        <f ca="1">IF(INDIRECT("'User Inputs'!" &amp; COS9)="",INDIRECT("'Country Data'!"&amp;COS$3&amp;MATCH('Country Model'!$A$1,'Country Data'!$A$1:$A$60,FALSE)),INDIRECT("'User Inputs'!" &amp; COS9))</f>
        <v>0</v>
      </c>
      <c r="COT8" s="255">
        <f ca="1">IF(INDIRECT("'User Inputs'!" &amp; COT9)="",INDIRECT("'Country Data'!"&amp;COT$3&amp;MATCH('Country Model'!$A$1,'Country Data'!$A$1:$A$60,FALSE)),INDIRECT("'User Inputs'!" &amp; COT9))</f>
        <v>0</v>
      </c>
      <c r="COU8" s="255">
        <f ca="1">IF(INDIRECT("'User Inputs'!" &amp; COU9)="",INDIRECT("'Country Data'!"&amp;COU$3&amp;MATCH('Country Model'!$A$1,'Country Data'!$A$1:$A$60,FALSE)),INDIRECT("'User Inputs'!" &amp; COU9))</f>
        <v>0</v>
      </c>
      <c r="COV8" s="255">
        <f ca="1">IF(INDIRECT("'User Inputs'!" &amp; COV9)="",INDIRECT("'Country Data'!"&amp;COV$3&amp;MATCH('Country Model'!$A$1,'Country Data'!$A$1:$A$60,FALSE)),INDIRECT("'User Inputs'!" &amp; COV9))</f>
        <v>0</v>
      </c>
      <c r="COW8" s="255">
        <f ca="1">IF(INDIRECT("'User Inputs'!" &amp; COW9)="",INDIRECT("'Country Data'!"&amp;COW$3&amp;MATCH('Country Model'!$A$1,'Country Data'!$A$1:$A$60,FALSE)),INDIRECT("'User Inputs'!" &amp; COW9))</f>
        <v>0</v>
      </c>
      <c r="COX8" s="255">
        <f ca="1">IF(INDIRECT("'User Inputs'!" &amp; COX9)="",INDIRECT("'Country Data'!"&amp;COX$3&amp;MATCH('Country Model'!$A$1,'Country Data'!$A$1:$A$60,FALSE)),INDIRECT("'User Inputs'!" &amp; COX9))</f>
        <v>0</v>
      </c>
      <c r="COY8" s="255">
        <f ca="1">IF(INDIRECT("'User Inputs'!" &amp; COY9)="",INDIRECT("'Country Data'!"&amp;COY$3&amp;MATCH('Country Model'!$A$1,'Country Data'!$A$1:$A$60,FALSE)),INDIRECT("'User Inputs'!" &amp; COY9))</f>
        <v>0</v>
      </c>
      <c r="COZ8" s="255">
        <f ca="1">IF(INDIRECT("'User Inputs'!" &amp; COZ9)="",INDIRECT("'Country Data'!"&amp;COZ$3&amp;MATCH('Country Model'!$A$1,'Country Data'!$A$1:$A$60,FALSE)),INDIRECT("'User Inputs'!" &amp; COZ9))</f>
        <v>72604.894034683646</v>
      </c>
      <c r="CPA8" s="255">
        <f ca="1">IF(INDIRECT("'User Inputs'!" &amp; CPA9)="",INDIRECT("'Country Data'!"&amp;CPA$3&amp;MATCH('Country Model'!$A$1,'Country Data'!$A$1:$A$60,FALSE)),INDIRECT("'User Inputs'!" &amp; CPA9))</f>
        <v>75063.196703036374</v>
      </c>
      <c r="CPB8" s="255">
        <f ca="1">IF(INDIRECT("'User Inputs'!" &amp; CPB9)="",INDIRECT("'Country Data'!"&amp;CPB$3&amp;MATCH('Country Model'!$A$1,'Country Data'!$A$1:$A$60,FALSE)),INDIRECT("'User Inputs'!" &amp; CPB9))</f>
        <v>77604.734146256247</v>
      </c>
      <c r="CPC8" s="255">
        <f ca="1">IF(INDIRECT("'User Inputs'!" &amp; CPC9)="",INDIRECT("'Country Data'!"&amp;CPC$3&amp;MATCH('Country Model'!$A$1,'Country Data'!$A$1:$A$60,FALSE)),INDIRECT("'User Inputs'!" &amp; CPC9))</f>
        <v>19417.57099085669</v>
      </c>
      <c r="CPD8" s="255">
        <f ca="1">IF(INDIRECT("'User Inputs'!" &amp; CPD9)="",INDIRECT("'Country Data'!"&amp;CPD$3&amp;MATCH('Country Model'!$A$1,'Country Data'!$A$1:$A$60,FALSE)),INDIRECT("'User Inputs'!" &amp; CPD9))</f>
        <v>16729.186213507568</v>
      </c>
      <c r="CPE8" s="255">
        <f ca="1">IF(INDIRECT("'User Inputs'!" &amp; CPE9)="",INDIRECT("'Country Data'!"&amp;CPE$3&amp;MATCH('Country Model'!$A$1,'Country Data'!$A$1:$A$60,FALSE)),INDIRECT("'User Inputs'!" &amp; CPE9))</f>
        <v>13836.490910118182</v>
      </c>
      <c r="CPF8" s="255">
        <f ca="1">IF(INDIRECT("'User Inputs'!" &amp; CPF9)="",INDIRECT("'Country Data'!"&amp;CPF$3&amp;MATCH('Country Model'!$A$1,'Country Data'!$A$1:$A$60,FALSE)),INDIRECT("'User Inputs'!" &amp; CPF9))</f>
        <v>10728.731713007812</v>
      </c>
      <c r="CPG8" s="255">
        <f ca="1">IF(INDIRECT("'User Inputs'!" &amp; CPG9)="",INDIRECT("'Country Data'!"&amp;CPG$3&amp;MATCH('Country Model'!$A$1,'Country Data'!$A$1:$A$60,FALSE)),INDIRECT("'User Inputs'!" &amp; CPG9))</f>
        <v>7394.6612888372574</v>
      </c>
      <c r="CPH8" s="255">
        <f ca="1">IF(INDIRECT("'User Inputs'!" &amp; CPH9)="",INDIRECT("'Country Data'!"&amp;CPH$3&amp;MATCH('Country Model'!$A$1,'Country Data'!$A$1:$A$60,FALSE)),INDIRECT("'User Inputs'!" &amp; CPH9))</f>
        <v>3822.5172163405546</v>
      </c>
      <c r="CPI8" s="255">
        <f ca="1">IF(INDIRECT("'User Inputs'!" &amp; CPI9)="",INDIRECT("'Country Data'!"&amp;CPI$3&amp;MATCH('Country Model'!$A$1,'Country Data'!$A$1:$A$60,FALSE)),INDIRECT("'User Inputs'!" &amp; CPI9))</f>
        <v>0</v>
      </c>
      <c r="CPJ8" s="255">
        <f ca="1">IF(INDIRECT("'User Inputs'!" &amp; CPJ9)="",INDIRECT("'Country Data'!"&amp;CPJ$3&amp;MATCH('Country Model'!$A$1,'Country Data'!$A$1:$A$60,FALSE)),INDIRECT("'User Inputs'!" &amp; CPJ9))</f>
        <v>0</v>
      </c>
      <c r="CPK8" s="255">
        <f ca="1">IF(INDIRECT("'User Inputs'!" &amp; CPK9)="",INDIRECT("'Country Data'!"&amp;CPK$3&amp;MATCH('Country Model'!$A$1,'Country Data'!$A$1:$A$60,FALSE)),INDIRECT("'User Inputs'!" &amp; CPK9))</f>
        <v>0</v>
      </c>
      <c r="CPL8" s="255">
        <f ca="1">IF(INDIRECT("'User Inputs'!" &amp; CPL9)="",INDIRECT("'Country Data'!"&amp;CPL$3&amp;MATCH('Country Model'!$A$1,'Country Data'!$A$1:$A$60,FALSE)),INDIRECT("'User Inputs'!" &amp; CPL9))</f>
        <v>0</v>
      </c>
      <c r="CPM8" s="255">
        <f ca="1">IF(INDIRECT("'User Inputs'!" &amp; CPM9)="",INDIRECT("'Country Data'!"&amp;CPM$3&amp;MATCH('Country Model'!$A$1,'Country Data'!$A$1:$A$60,FALSE)),INDIRECT("'User Inputs'!" &amp; CPM9))</f>
        <v>0</v>
      </c>
      <c r="CPN8" s="255">
        <f ca="1">IF(INDIRECT("'User Inputs'!" &amp; CPN9)="",INDIRECT("'Country Data'!"&amp;CPN$3&amp;MATCH('Country Model'!$A$1,'Country Data'!$A$1:$A$60,FALSE)),INDIRECT("'User Inputs'!" &amp; CPN9))</f>
        <v>0</v>
      </c>
      <c r="CPO8" s="255">
        <f ca="1">IF(INDIRECT("'User Inputs'!" &amp; CPO9)="",INDIRECT("'Country Data'!"&amp;CPO$3&amp;MATCH('Country Model'!$A$1,'Country Data'!$A$1:$A$60,FALSE)),INDIRECT("'User Inputs'!" &amp; CPO9))</f>
        <v>0</v>
      </c>
      <c r="CPP8" s="255">
        <f ca="1">IF(INDIRECT("'User Inputs'!" &amp; CPP9)="",INDIRECT("'Country Data'!"&amp;CPP$3&amp;MATCH('Country Model'!$A$1,'Country Data'!$A$1:$A$60,FALSE)),INDIRECT("'User Inputs'!" &amp; CPP9))</f>
        <v>0</v>
      </c>
      <c r="CPQ8" s="255">
        <f ca="1">IF(INDIRECT("'User Inputs'!" &amp; CPQ9)="",INDIRECT("'Country Data'!"&amp;CPQ$3&amp;MATCH('Country Model'!$A$1,'Country Data'!$A$1:$A$60,FALSE)),INDIRECT("'User Inputs'!" &amp; CPQ9))</f>
        <v>0</v>
      </c>
      <c r="CPR8" s="255">
        <f ca="1">IF(INDIRECT("'User Inputs'!" &amp; CPR9)="",INDIRECT("'Country Data'!"&amp;CPR$3&amp;MATCH('Country Model'!$A$1,'Country Data'!$A$1:$A$60,FALSE)),INDIRECT("'User Inputs'!" &amp; CPR9))</f>
        <v>0</v>
      </c>
      <c r="CPS8" s="255">
        <f ca="1">IF(INDIRECT("'User Inputs'!" &amp; CPS9)="",INDIRECT("'Country Data'!"&amp;CPS$3&amp;MATCH('Country Model'!$A$1,'Country Data'!$A$1:$A$60,FALSE)),INDIRECT("'User Inputs'!" &amp; CPS9))</f>
        <v>0</v>
      </c>
      <c r="CPT8" s="255">
        <f ca="1">IF(INDIRECT("'User Inputs'!" &amp; CPT9)="",INDIRECT("'Country Data'!"&amp;CPT$3&amp;MATCH('Country Model'!$A$1,'Country Data'!$A$1:$A$60,FALSE)),INDIRECT("'User Inputs'!" &amp; CPT9))</f>
        <v>0</v>
      </c>
      <c r="CPU8" s="255">
        <f ca="1">IF(INDIRECT("'User Inputs'!" &amp; CPU9)="",INDIRECT("'Country Data'!"&amp;CPU$3&amp;MATCH('Country Model'!$A$1,'Country Data'!$A$1:$A$60,FALSE)),INDIRECT("'User Inputs'!" &amp; CPU9))</f>
        <v>0</v>
      </c>
      <c r="CPV8" s="255">
        <f ca="1">IF(INDIRECT("'User Inputs'!" &amp; CPV9)="",INDIRECT("'Country Data'!"&amp;CPV$3&amp;MATCH('Country Model'!$A$1,'Country Data'!$A$1:$A$60,FALSE)),INDIRECT("'User Inputs'!" &amp; CPV9))</f>
        <v>0</v>
      </c>
      <c r="CPW8" s="255">
        <f ca="1">IF(INDIRECT("'User Inputs'!" &amp; CPW9)="",INDIRECT("'Country Data'!"&amp;CPW$3&amp;MATCH('Country Model'!$A$1,'Country Data'!$A$1:$A$60,FALSE)),INDIRECT("'User Inputs'!" &amp; CPW9))</f>
        <v>0</v>
      </c>
      <c r="CPX8" s="255">
        <f ca="1">IF(INDIRECT("'User Inputs'!" &amp; CPX9)="",INDIRECT("'Country Data'!"&amp;CPX$3&amp;MATCH('Country Model'!$A$1,'Country Data'!$A$1:$A$60,FALSE)),INDIRECT("'User Inputs'!" &amp; CPX9))</f>
        <v>0</v>
      </c>
      <c r="CPY8" s="255">
        <f ca="1">IF(INDIRECT("'User Inputs'!" &amp; CPY9)="",INDIRECT("'Country Data'!"&amp;CPY$3&amp;MATCH('Country Model'!$A$1,'Country Data'!$A$1:$A$60,FALSE)),INDIRECT("'User Inputs'!" &amp; CPY9))</f>
        <v>0</v>
      </c>
      <c r="CPZ8" s="255">
        <f ca="1">IF(INDIRECT("'User Inputs'!" &amp; CPZ9)="",INDIRECT("'Country Data'!"&amp;CPZ$3&amp;MATCH('Country Model'!$A$1,'Country Data'!$A$1:$A$60,FALSE)),INDIRECT("'User Inputs'!" &amp; CPZ9))</f>
        <v>538290.1007999999</v>
      </c>
      <c r="CQA8" s="255">
        <f ca="1">IF(INDIRECT("'User Inputs'!" &amp; CQA9)="",INDIRECT("'Country Data'!"&amp;CQA$3&amp;MATCH('Country Model'!$A$1,'Country Data'!$A$1:$A$60,FALSE)),INDIRECT("'User Inputs'!" &amp; CQA9))</f>
        <v>561010.29152856127</v>
      </c>
      <c r="CQB8" s="255">
        <f ca="1">IF(INDIRECT("'User Inputs'!" &amp; CQB9)="",INDIRECT("'Country Data'!"&amp;CQB$3&amp;MATCH('Country Model'!$A$1,'Country Data'!$A$1:$A$60,FALSE)),INDIRECT("'User Inputs'!" &amp; CQB9))</f>
        <v>584689.45784663281</v>
      </c>
      <c r="CQC8" s="255">
        <f ca="1">IF(INDIRECT("'User Inputs'!" &amp; CQC9)="",INDIRECT("'Country Data'!"&amp;CQC$3&amp;MATCH('Country Model'!$A$1,'Country Data'!$A$1:$A$60,FALSE)),INDIRECT("'User Inputs'!" &amp; CQC9))</f>
        <v>84615.110019343861</v>
      </c>
      <c r="CQD8" s="255">
        <f ca="1">IF(INDIRECT("'User Inputs'!" &amp; CQD9)="",INDIRECT("'Country Data'!"&amp;CQD$3&amp;MATCH('Country Model'!$A$1,'Country Data'!$A$1:$A$60,FALSE)),INDIRECT("'User Inputs'!" &amp; CQD9))</f>
        <v>78569.49932847514</v>
      </c>
      <c r="CQE8" s="255">
        <f ca="1">IF(INDIRECT("'User Inputs'!" &amp; CQE9)="",INDIRECT("'Country Data'!"&amp;CQE$3&amp;MATCH('Country Model'!$A$1,'Country Data'!$A$1:$A$60,FALSE)),INDIRECT("'User Inputs'!" &amp; CQE9))</f>
        <v>71862.797749221601</v>
      </c>
      <c r="CQF8" s="255">
        <f ca="1">IF(INDIRECT("'User Inputs'!" &amp; CQF9)="",INDIRECT("'Country Data'!"&amp;CQF$3&amp;MATCH('Country Model'!$A$1,'Country Data'!$A$1:$A$60,FALSE)),INDIRECT("'User Inputs'!" &amp; CQF9))</f>
        <v>64449.968917299841</v>
      </c>
      <c r="CQG8" s="255">
        <f ca="1">IF(INDIRECT("'User Inputs'!" &amp; CQG9)="",INDIRECT("'Country Data'!"&amp;CQG$3&amp;MATCH('Country Model'!$A$1,'Country Data'!$A$1:$A$60,FALSE)),INDIRECT("'User Inputs'!" &amp; CQG9))</f>
        <v>56283.352419524163</v>
      </c>
      <c r="CQH8" s="255">
        <f ca="1">IF(INDIRECT("'User Inputs'!" &amp; CQH9)="",INDIRECT("'Country Data'!"&amp;CQH$3&amp;MATCH('Country Model'!$A$1,'Country Data'!$A$1:$A$60,FALSE)),INDIRECT("'User Inputs'!" &amp; CQH9))</f>
        <v>47312.522514951743</v>
      </c>
      <c r="CQI8" s="255">
        <f ca="1">IF(INDIRECT("'User Inputs'!" &amp; CQI9)="",INDIRECT("'Country Data'!"&amp;CQI$3&amp;MATCH('Country Model'!$A$1,'Country Data'!$A$1:$A$60,FALSE)),INDIRECT("'User Inputs'!" &amp; CQI9))</f>
        <v>0</v>
      </c>
      <c r="CQJ8" s="255">
        <f ca="1">IF(INDIRECT("'User Inputs'!" &amp; CQJ9)="",INDIRECT("'Country Data'!"&amp;CQJ$3&amp;MATCH('Country Model'!$A$1,'Country Data'!$A$1:$A$60,FALSE)),INDIRECT("'User Inputs'!" &amp; CQJ9))</f>
        <v>0</v>
      </c>
      <c r="CQK8" s="255">
        <f ca="1">IF(INDIRECT("'User Inputs'!" &amp; CQK9)="",INDIRECT("'Country Data'!"&amp;CQK$3&amp;MATCH('Country Model'!$A$1,'Country Data'!$A$1:$A$60,FALSE)),INDIRECT("'User Inputs'!" &amp; CQK9))</f>
        <v>0</v>
      </c>
      <c r="CQL8" s="255">
        <f ca="1">IF(INDIRECT("'User Inputs'!" &amp; CQL9)="",INDIRECT("'Country Data'!"&amp;CQL$3&amp;MATCH('Country Model'!$A$1,'Country Data'!$A$1:$A$60,FALSE)),INDIRECT("'User Inputs'!" &amp; CQL9))</f>
        <v>0</v>
      </c>
      <c r="CQM8" s="255">
        <f ca="1">IF(INDIRECT("'User Inputs'!" &amp; CQM9)="",INDIRECT("'Country Data'!"&amp;CQM$3&amp;MATCH('Country Model'!$A$1,'Country Data'!$A$1:$A$60,FALSE)),INDIRECT("'User Inputs'!" &amp; CQM9))</f>
        <v>0</v>
      </c>
      <c r="CQN8" s="255">
        <f ca="1">IF(INDIRECT("'User Inputs'!" &amp; CQN9)="",INDIRECT("'Country Data'!"&amp;CQN$3&amp;MATCH('Country Model'!$A$1,'Country Data'!$A$1:$A$60,FALSE)),INDIRECT("'User Inputs'!" &amp; CQN9))</f>
        <v>0</v>
      </c>
      <c r="CQO8" s="255">
        <f ca="1">IF(INDIRECT("'User Inputs'!" &amp; CQO9)="",INDIRECT("'Country Data'!"&amp;CQO$3&amp;MATCH('Country Model'!$A$1,'Country Data'!$A$1:$A$60,FALSE)),INDIRECT("'User Inputs'!" &amp; CQO9))</f>
        <v>0</v>
      </c>
      <c r="CQP8" s="255">
        <f ca="1">IF(INDIRECT("'User Inputs'!" &amp; CQP9)="",INDIRECT("'Country Data'!"&amp;CQP$3&amp;MATCH('Country Model'!$A$1,'Country Data'!$A$1:$A$60,FALSE)),INDIRECT("'User Inputs'!" &amp; CQP9))</f>
        <v>0</v>
      </c>
      <c r="CQQ8" s="255">
        <f ca="1">IF(INDIRECT("'User Inputs'!" &amp; CQQ9)="",INDIRECT("'Country Data'!"&amp;CQQ$3&amp;MATCH('Country Model'!$A$1,'Country Data'!$A$1:$A$60,FALSE)),INDIRECT("'User Inputs'!" &amp; CQQ9))</f>
        <v>0</v>
      </c>
      <c r="CQR8" s="255">
        <f ca="1">IF(INDIRECT("'User Inputs'!" &amp; CQR9)="",INDIRECT("'Country Data'!"&amp;CQR$3&amp;MATCH('Country Model'!$A$1,'Country Data'!$A$1:$A$60,FALSE)),INDIRECT("'User Inputs'!" &amp; CQR9))</f>
        <v>0</v>
      </c>
      <c r="CQS8" s="255">
        <f ca="1">IF(INDIRECT("'User Inputs'!" &amp; CQS9)="",INDIRECT("'Country Data'!"&amp;CQS$3&amp;MATCH('Country Model'!$A$1,'Country Data'!$A$1:$A$60,FALSE)),INDIRECT("'User Inputs'!" &amp; CQS9))</f>
        <v>0</v>
      </c>
      <c r="CQT8" s="255">
        <f ca="1">IF(INDIRECT("'User Inputs'!" &amp; CQT9)="",INDIRECT("'Country Data'!"&amp;CQT$3&amp;MATCH('Country Model'!$A$1,'Country Data'!$A$1:$A$60,FALSE)),INDIRECT("'User Inputs'!" &amp; CQT9))</f>
        <v>0</v>
      </c>
      <c r="CQU8" s="255">
        <f ca="1">IF(INDIRECT("'User Inputs'!" &amp; CQU9)="",INDIRECT("'Country Data'!"&amp;CQU$3&amp;MATCH('Country Model'!$A$1,'Country Data'!$A$1:$A$60,FALSE)),INDIRECT("'User Inputs'!" &amp; CQU9))</f>
        <v>0</v>
      </c>
      <c r="CQV8" s="255">
        <f ca="1">IF(INDIRECT("'User Inputs'!" &amp; CQV9)="",INDIRECT("'Country Data'!"&amp;CQV$3&amp;MATCH('Country Model'!$A$1,'Country Data'!$A$1:$A$60,FALSE)),INDIRECT("'User Inputs'!" &amp; CQV9))</f>
        <v>0</v>
      </c>
      <c r="CQW8" s="255">
        <f ca="1">IF(INDIRECT("'User Inputs'!" &amp; CQW9)="",INDIRECT("'Country Data'!"&amp;CQW$3&amp;MATCH('Country Model'!$A$1,'Country Data'!$A$1:$A$60,FALSE)),INDIRECT("'User Inputs'!" &amp; CQW9))</f>
        <v>0</v>
      </c>
      <c r="CQX8" s="255">
        <f ca="1">IF(INDIRECT("'User Inputs'!" &amp; CQX9)="",INDIRECT("'Country Data'!"&amp;CQX$3&amp;MATCH('Country Model'!$A$1,'Country Data'!$A$1:$A$60,FALSE)),INDIRECT("'User Inputs'!" &amp; CQX9))</f>
        <v>0</v>
      </c>
      <c r="CQY8" s="255">
        <f ca="1">IF(INDIRECT("'User Inputs'!" &amp; CQY9)="",INDIRECT("'Country Data'!"&amp;CQY$3&amp;MATCH('Country Model'!$A$1,'Country Data'!$A$1:$A$60,FALSE)),INDIRECT("'User Inputs'!" &amp; CQY9))</f>
        <v>0</v>
      </c>
      <c r="CQZ8" s="255">
        <f ca="1">IF(INDIRECT("'User Inputs'!" &amp; CQZ9)="",INDIRECT("'Country Data'!"&amp;CQZ$3&amp;MATCH('Country Model'!$A$1,'Country Data'!$A$1:$A$60,FALSE)),INDIRECT("'User Inputs'!" &amp; CQZ9))</f>
        <v>583147.60919999995</v>
      </c>
      <c r="CRA8" s="255">
        <f ca="1">IF(INDIRECT("'User Inputs'!" &amp; CRA9)="",INDIRECT("'Country Data'!"&amp;CRA$3&amp;MATCH('Country Model'!$A$1,'Country Data'!$A$1:$A$60,FALSE)),INDIRECT("'User Inputs'!" &amp; CRA9))</f>
        <v>596922.9621278682</v>
      </c>
      <c r="CRB8" s="255">
        <f ca="1">IF(INDIRECT("'User Inputs'!" &amp; CRB9)="",INDIRECT("'Country Data'!"&amp;CRB$3&amp;MATCH('Country Model'!$A$1,'Country Data'!$A$1:$A$60,FALSE)),INDIRECT("'User Inputs'!" &amp; CRB9))</f>
        <v>611023.72211441863</v>
      </c>
      <c r="CRC8" s="255">
        <f ca="1">IF(INDIRECT("'User Inputs'!" &amp; CRC9)="",INDIRECT("'Country Data'!"&amp;CRC$3&amp;MATCH('Country Model'!$A$1,'Country Data'!$A$1:$A$60,FALSE)),INDIRECT("'User Inputs'!" &amp; CRC9))</f>
        <v>108507.95433803721</v>
      </c>
      <c r="CRD8" s="255">
        <f ca="1">IF(INDIRECT("'User Inputs'!" &amp; CRD9)="",INDIRECT("'Country Data'!"&amp;CRD$3&amp;MATCH('Country Model'!$A$1,'Country Data'!$A$1:$A$60,FALSE)),INDIRECT("'User Inputs'!" &amp; CRD9))</f>
        <v>97681.170733000617</v>
      </c>
      <c r="CRE8" s="255">
        <f ca="1">IF(INDIRECT("'User Inputs'!" &amp; CRE9)="",INDIRECT("'Country Data'!"&amp;CRE$3&amp;MATCH('Country Model'!$A$1,'Country Data'!$A$1:$A$60,FALSE)),INDIRECT("'User Inputs'!" &amp; CRE9))</f>
        <v>86282.328219605522</v>
      </c>
      <c r="CRF8" s="255">
        <f ca="1">IF(INDIRECT("'User Inputs'!" &amp; CRF9)="",INDIRECT("'Country Data'!"&amp;CRF$3&amp;MATCH('Country Model'!$A$1,'Country Data'!$A$1:$A$60,FALSE)),INDIRECT("'User Inputs'!" &amp; CRF9))</f>
        <v>74290.441519484375</v>
      </c>
      <c r="CRG8" s="255">
        <f ca="1">IF(INDIRECT("'User Inputs'!" &amp; CRG9)="",INDIRECT("'Country Data'!"&amp;CRG$3&amp;MATCH('Country Model'!$A$1,'Country Data'!$A$1:$A$60,FALSE)),INDIRECT("'User Inputs'!" &amp; CRG9))</f>
        <v>61683.853127857816</v>
      </c>
      <c r="CRH8" s="255">
        <f ca="1">IF(INDIRECT("'User Inputs'!" &amp; CRH9)="",INDIRECT("'Country Data'!"&amp;CRH$3&amp;MATCH('Country Model'!$A$1,'Country Data'!$A$1:$A$60,FALSE)),INDIRECT("'User Inputs'!" &amp; CRH9))</f>
        <v>48440.213264486832</v>
      </c>
      <c r="CRI8" s="255">
        <f ca="1">IF(INDIRECT("'User Inputs'!" &amp; CRI9)="",INDIRECT("'Country Data'!"&amp;CRI$3&amp;MATCH('Country Model'!$A$1,'Country Data'!$A$1:$A$60,FALSE)),INDIRECT("'User Inputs'!" &amp; CRI9))</f>
        <v>0</v>
      </c>
      <c r="CRJ8" s="255">
        <f ca="1">IF(INDIRECT("'User Inputs'!" &amp; CRJ9)="",INDIRECT("'Country Data'!"&amp;CRJ$3&amp;MATCH('Country Model'!$A$1,'Country Data'!$A$1:$A$60,FALSE)),INDIRECT("'User Inputs'!" &amp; CRJ9))</f>
        <v>0</v>
      </c>
      <c r="CRK8" s="255">
        <f ca="1">IF(INDIRECT("'User Inputs'!" &amp; CRK9)="",INDIRECT("'Country Data'!"&amp;CRK$3&amp;MATCH('Country Model'!$A$1,'Country Data'!$A$1:$A$60,FALSE)),INDIRECT("'User Inputs'!" &amp; CRK9))</f>
        <v>0</v>
      </c>
      <c r="CRL8" s="255">
        <f ca="1">IF(INDIRECT("'User Inputs'!" &amp; CRL9)="",INDIRECT("'Country Data'!"&amp;CRL$3&amp;MATCH('Country Model'!$A$1,'Country Data'!$A$1:$A$60,FALSE)),INDIRECT("'User Inputs'!" &amp; CRL9))</f>
        <v>0</v>
      </c>
      <c r="CRM8" s="255">
        <f ca="1">IF(INDIRECT("'User Inputs'!" &amp; CRM9)="",INDIRECT("'Country Data'!"&amp;CRM$3&amp;MATCH('Country Model'!$A$1,'Country Data'!$A$1:$A$60,FALSE)),INDIRECT("'User Inputs'!" &amp; CRM9))</f>
        <v>0</v>
      </c>
      <c r="CRN8" s="255">
        <f ca="1">IF(INDIRECT("'User Inputs'!" &amp; CRN9)="",INDIRECT("'Country Data'!"&amp;CRN$3&amp;MATCH('Country Model'!$A$1,'Country Data'!$A$1:$A$60,FALSE)),INDIRECT("'User Inputs'!" &amp; CRN9))</f>
        <v>0</v>
      </c>
      <c r="CRO8" s="255">
        <f ca="1">IF(INDIRECT("'User Inputs'!" &amp; CRO9)="",INDIRECT("'Country Data'!"&amp;CRO$3&amp;MATCH('Country Model'!$A$1,'Country Data'!$A$1:$A$60,FALSE)),INDIRECT("'User Inputs'!" &amp; CRO9))</f>
        <v>0</v>
      </c>
      <c r="CRP8" s="255">
        <f ca="1">IF(INDIRECT("'User Inputs'!" &amp; CRP9)="",INDIRECT("'Country Data'!"&amp;CRP$3&amp;MATCH('Country Model'!$A$1,'Country Data'!$A$1:$A$60,FALSE)),INDIRECT("'User Inputs'!" &amp; CRP9))</f>
        <v>0</v>
      </c>
      <c r="CRQ8" s="255">
        <f ca="1">IF(INDIRECT("'User Inputs'!" &amp; CRQ9)="",INDIRECT("'Country Data'!"&amp;CRQ$3&amp;MATCH('Country Model'!$A$1,'Country Data'!$A$1:$A$60,FALSE)),INDIRECT("'User Inputs'!" &amp; CRQ9))</f>
        <v>0</v>
      </c>
      <c r="CRR8" s="255">
        <f ca="1">IF(INDIRECT("'User Inputs'!" &amp; CRR9)="",INDIRECT("'Country Data'!"&amp;CRR$3&amp;MATCH('Country Model'!$A$1,'Country Data'!$A$1:$A$60,FALSE)),INDIRECT("'User Inputs'!" &amp; CRR9))</f>
        <v>0</v>
      </c>
      <c r="CRS8" s="255">
        <f ca="1">IF(INDIRECT("'User Inputs'!" &amp; CRS9)="",INDIRECT("'Country Data'!"&amp;CRS$3&amp;MATCH('Country Model'!$A$1,'Country Data'!$A$1:$A$60,FALSE)),INDIRECT("'User Inputs'!" &amp; CRS9))</f>
        <v>0</v>
      </c>
      <c r="CRT8" s="255">
        <f ca="1">IF(INDIRECT("'User Inputs'!" &amp; CRT9)="",INDIRECT("'Country Data'!"&amp;CRT$3&amp;MATCH('Country Model'!$A$1,'Country Data'!$A$1:$A$60,FALSE)),INDIRECT("'User Inputs'!" &amp; CRT9))</f>
        <v>0</v>
      </c>
      <c r="CRU8" s="255">
        <f ca="1">IF(INDIRECT("'User Inputs'!" &amp; CRU9)="",INDIRECT("'Country Data'!"&amp;CRU$3&amp;MATCH('Country Model'!$A$1,'Country Data'!$A$1:$A$60,FALSE)),INDIRECT("'User Inputs'!" &amp; CRU9))</f>
        <v>0</v>
      </c>
      <c r="CRV8" s="255">
        <f ca="1">IF(INDIRECT("'User Inputs'!" &amp; CRV9)="",INDIRECT("'Country Data'!"&amp;CRV$3&amp;MATCH('Country Model'!$A$1,'Country Data'!$A$1:$A$60,FALSE)),INDIRECT("'User Inputs'!" &amp; CRV9))</f>
        <v>0</v>
      </c>
      <c r="CRW8" s="255">
        <f ca="1">IF(INDIRECT("'User Inputs'!" &amp; CRW9)="",INDIRECT("'Country Data'!"&amp;CRW$3&amp;MATCH('Country Model'!$A$1,'Country Data'!$A$1:$A$60,FALSE)),INDIRECT("'User Inputs'!" &amp; CRW9))</f>
        <v>0</v>
      </c>
      <c r="CRX8" s="255">
        <f ca="1">IF(INDIRECT("'User Inputs'!" &amp; CRX9)="",INDIRECT("'Country Data'!"&amp;CRX$3&amp;MATCH('Country Model'!$A$1,'Country Data'!$A$1:$A$60,FALSE)),INDIRECT("'User Inputs'!" &amp; CRX9))</f>
        <v>0</v>
      </c>
      <c r="CRY8" s="255">
        <f ca="1">IF(INDIRECT("'User Inputs'!" &amp; CRY9)="",INDIRECT("'Country Data'!"&amp;CRY$3&amp;MATCH('Country Model'!$A$1,'Country Data'!$A$1:$A$60,FALSE)),INDIRECT("'User Inputs'!" &amp; CRY9))</f>
        <v>0</v>
      </c>
      <c r="CRZ8" s="256">
        <f ca="1">IF(INDIRECT("'User Inputs'!" &amp; CRZ9)="",INDIRECT("'Country Data'!"&amp;CRZ$3&amp;MATCH('Country Model'!$A$1,'Country Data'!$A$1:$A$60,FALSE)),INDIRECT("'User Inputs'!" &amp; CRZ9))</f>
        <v>151125.94263311999</v>
      </c>
      <c r="CSA8" s="256">
        <f ca="1">IF(INDIRECT("'User Inputs'!" &amp; CSA9)="",INDIRECT("'Country Data'!"&amp;CSA$3&amp;MATCH('Country Model'!$A$1,'Country Data'!$A$1:$A$60,FALSE)),INDIRECT("'User Inputs'!" &amp; CSA9))</f>
        <v>157504.67825459089</v>
      </c>
      <c r="CSB8" s="256">
        <f ca="1">IF(INDIRECT("'User Inputs'!" &amp; CSB9)="",INDIRECT("'Country Data'!"&amp;CSB$3&amp;MATCH('Country Model'!$A$1,'Country Data'!$A$1:$A$60,FALSE)),INDIRECT("'User Inputs'!" &amp; CSB9))</f>
        <v>164152.64804869745</v>
      </c>
      <c r="CSC8" s="256">
        <f ca="1">IF(INDIRECT("'User Inputs'!" &amp; CSC9)="",INDIRECT("'Country Data'!"&amp;CSC$3&amp;MATCH('Country Model'!$A$1,'Country Data'!$A$1:$A$60,FALSE)),INDIRECT("'User Inputs'!" &amp; CSC9))</f>
        <v>0</v>
      </c>
      <c r="CSD8" s="256">
        <f ca="1">IF(INDIRECT("'User Inputs'!" &amp; CSD9)="",INDIRECT("'Country Data'!"&amp;CSD$3&amp;MATCH('Country Model'!$A$1,'Country Data'!$A$1:$A$60,FALSE)),INDIRECT("'User Inputs'!" &amp; CSD9))</f>
        <v>0</v>
      </c>
      <c r="CSE8" s="256">
        <f ca="1">IF(INDIRECT("'User Inputs'!" &amp; CSE9)="",INDIRECT("'Country Data'!"&amp;CSE$3&amp;MATCH('Country Model'!$A$1,'Country Data'!$A$1:$A$60,FALSE)),INDIRECT("'User Inputs'!" &amp; CSE9))</f>
        <v>0</v>
      </c>
      <c r="CSF8" s="256">
        <f ca="1">IF(INDIRECT("'User Inputs'!" &amp; CSF9)="",INDIRECT("'Country Data'!"&amp;CSF$3&amp;MATCH('Country Model'!$A$1,'Country Data'!$A$1:$A$60,FALSE)),INDIRECT("'User Inputs'!" &amp; CSF9))</f>
        <v>0</v>
      </c>
      <c r="CSG8" s="256">
        <f ca="1">IF(INDIRECT("'User Inputs'!" &amp; CSG9)="",INDIRECT("'Country Data'!"&amp;CSG$3&amp;MATCH('Country Model'!$A$1,'Country Data'!$A$1:$A$60,FALSE)),INDIRECT("'User Inputs'!" &amp; CSG9))</f>
        <v>0</v>
      </c>
      <c r="CSH8" s="256">
        <f ca="1">IF(INDIRECT("'User Inputs'!" &amp; CSH9)="",INDIRECT("'Country Data'!"&amp;CSH$3&amp;MATCH('Country Model'!$A$1,'Country Data'!$A$1:$A$60,FALSE)),INDIRECT("'User Inputs'!" &amp; CSH9))</f>
        <v>0</v>
      </c>
      <c r="CSI8" s="256">
        <f ca="1">IF(INDIRECT("'User Inputs'!" &amp; CSI9)="",INDIRECT("'Country Data'!"&amp;CSI$3&amp;MATCH('Country Model'!$A$1,'Country Data'!$A$1:$A$60,FALSE)),INDIRECT("'User Inputs'!" &amp; CSI9))</f>
        <v>0</v>
      </c>
      <c r="CSJ8" s="256">
        <f ca="1">IF(INDIRECT("'User Inputs'!" &amp; CSJ9)="",INDIRECT("'Country Data'!"&amp;CSJ$3&amp;MATCH('Country Model'!$A$1,'Country Data'!$A$1:$A$60,FALSE)),INDIRECT("'User Inputs'!" &amp; CSJ9))</f>
        <v>0</v>
      </c>
      <c r="CSK8" s="256">
        <f ca="1">IF(INDIRECT("'User Inputs'!" &amp; CSK9)="",INDIRECT("'Country Data'!"&amp;CSK$3&amp;MATCH('Country Model'!$A$1,'Country Data'!$A$1:$A$60,FALSE)),INDIRECT("'User Inputs'!" &amp; CSK9))</f>
        <v>0</v>
      </c>
      <c r="CSL8" s="256">
        <f ca="1">IF(INDIRECT("'User Inputs'!" &amp; CSL9)="",INDIRECT("'Country Data'!"&amp;CSL$3&amp;MATCH('Country Model'!$A$1,'Country Data'!$A$1:$A$60,FALSE)),INDIRECT("'User Inputs'!" &amp; CSL9))</f>
        <v>0</v>
      </c>
      <c r="CSM8" s="256">
        <f ca="1">IF(INDIRECT("'User Inputs'!" &amp; CSM9)="",INDIRECT("'Country Data'!"&amp;CSM$3&amp;MATCH('Country Model'!$A$1,'Country Data'!$A$1:$A$60,FALSE)),INDIRECT("'User Inputs'!" &amp; CSM9))</f>
        <v>0</v>
      </c>
      <c r="CSN8" s="256">
        <f ca="1">IF(INDIRECT("'User Inputs'!" &amp; CSN9)="",INDIRECT("'Country Data'!"&amp;CSN$3&amp;MATCH('Country Model'!$A$1,'Country Data'!$A$1:$A$60,FALSE)),INDIRECT("'User Inputs'!" &amp; CSN9))</f>
        <v>0</v>
      </c>
      <c r="CSO8" s="256">
        <f ca="1">IF(INDIRECT("'User Inputs'!" &amp; CSO9)="",INDIRECT("'Country Data'!"&amp;CSO$3&amp;MATCH('Country Model'!$A$1,'Country Data'!$A$1:$A$60,FALSE)),INDIRECT("'User Inputs'!" &amp; CSO9))</f>
        <v>0</v>
      </c>
      <c r="CSP8" s="256">
        <f ca="1">IF(INDIRECT("'User Inputs'!" &amp; CSP9)="",INDIRECT("'Country Data'!"&amp;CSP$3&amp;MATCH('Country Model'!$A$1,'Country Data'!$A$1:$A$60,FALSE)),INDIRECT("'User Inputs'!" &amp; CSP9))</f>
        <v>0</v>
      </c>
      <c r="CSQ8" s="256">
        <f ca="1">IF(INDIRECT("'User Inputs'!" &amp; CSQ9)="",INDIRECT("'Country Data'!"&amp;CSQ$3&amp;MATCH('Country Model'!$A$1,'Country Data'!$A$1:$A$60,FALSE)),INDIRECT("'User Inputs'!" &amp; CSQ9))</f>
        <v>0</v>
      </c>
      <c r="CSR8" s="256">
        <f ca="1">IF(INDIRECT("'User Inputs'!" &amp; CSR9)="",INDIRECT("'Country Data'!"&amp;CSR$3&amp;MATCH('Country Model'!$A$1,'Country Data'!$A$1:$A$60,FALSE)),INDIRECT("'User Inputs'!" &amp; CSR9))</f>
        <v>0</v>
      </c>
      <c r="CSS8" s="256">
        <f ca="1">IF(INDIRECT("'User Inputs'!" &amp; CSS9)="",INDIRECT("'Country Data'!"&amp;CSS$3&amp;MATCH('Country Model'!$A$1,'Country Data'!$A$1:$A$60,FALSE)),INDIRECT("'User Inputs'!" &amp; CSS9))</f>
        <v>0</v>
      </c>
      <c r="CST8" s="256">
        <f ca="1">IF(INDIRECT("'User Inputs'!" &amp; CST9)="",INDIRECT("'Country Data'!"&amp;CST$3&amp;MATCH('Country Model'!$A$1,'Country Data'!$A$1:$A$60,FALSE)),INDIRECT("'User Inputs'!" &amp; CST9))</f>
        <v>0</v>
      </c>
      <c r="CSU8" s="256">
        <f ca="1">IF(INDIRECT("'User Inputs'!" &amp; CSU9)="",INDIRECT("'Country Data'!"&amp;CSU$3&amp;MATCH('Country Model'!$A$1,'Country Data'!$A$1:$A$60,FALSE)),INDIRECT("'User Inputs'!" &amp; CSU9))</f>
        <v>0</v>
      </c>
      <c r="CSV8" s="256">
        <f ca="1">IF(INDIRECT("'User Inputs'!" &amp; CSV9)="",INDIRECT("'Country Data'!"&amp;CSV$3&amp;MATCH('Country Model'!$A$1,'Country Data'!$A$1:$A$60,FALSE)),INDIRECT("'User Inputs'!" &amp; CSV9))</f>
        <v>0</v>
      </c>
      <c r="CSW8" s="256">
        <f ca="1">IF(INDIRECT("'User Inputs'!" &amp; CSW9)="",INDIRECT("'Country Data'!"&amp;CSW$3&amp;MATCH('Country Model'!$A$1,'Country Data'!$A$1:$A$60,FALSE)),INDIRECT("'User Inputs'!" &amp; CSW9))</f>
        <v>0</v>
      </c>
      <c r="CSX8" s="256">
        <f ca="1">IF(INDIRECT("'User Inputs'!" &amp; CSX9)="",INDIRECT("'Country Data'!"&amp;CSX$3&amp;MATCH('Country Model'!$A$1,'Country Data'!$A$1:$A$60,FALSE)),INDIRECT("'User Inputs'!" &amp; CSX9))</f>
        <v>0</v>
      </c>
      <c r="CSY8" s="256">
        <f ca="1">IF(INDIRECT("'User Inputs'!" &amp; CSY9)="",INDIRECT("'Country Data'!"&amp;CSY$3&amp;MATCH('Country Model'!$A$1,'Country Data'!$A$1:$A$60,FALSE)),INDIRECT("'User Inputs'!" &amp; CSY9))</f>
        <v>0</v>
      </c>
      <c r="CSZ8" s="256">
        <f ca="1">IF(INDIRECT("'User Inputs'!" &amp; CSZ9)="",INDIRECT("'Country Data'!"&amp;CSZ$3&amp;MATCH('Country Model'!$A$1,'Country Data'!$A$1:$A$60,FALSE)),INDIRECT("'User Inputs'!" &amp; CSZ9))</f>
        <v>163719.77118588003</v>
      </c>
      <c r="CTA8" s="256">
        <f ca="1">IF(INDIRECT("'User Inputs'!" &amp; CTA9)="",INDIRECT("'Country Data'!"&amp;CTA$3&amp;MATCH('Country Model'!$A$1,'Country Data'!$A$1:$A$60,FALSE)),INDIRECT("'User Inputs'!" &amp; CTA9))</f>
        <v>167587.22703029183</v>
      </c>
      <c r="CTB8" s="256">
        <f ca="1">IF(INDIRECT("'User Inputs'!" &amp; CTB9)="",INDIRECT("'Country Data'!"&amp;CTB$3&amp;MATCH('Country Model'!$A$1,'Country Data'!$A$1:$A$60,FALSE)),INDIRECT("'User Inputs'!" &amp; CTB9))</f>
        <v>171546.04150903437</v>
      </c>
      <c r="CTC8" s="256">
        <f ca="1">IF(INDIRECT("'User Inputs'!" &amp; CTC9)="",INDIRECT("'Country Data'!"&amp;CTC$3&amp;MATCH('Country Model'!$A$1,'Country Data'!$A$1:$A$60,FALSE)),INDIRECT("'User Inputs'!" &amp; CTC9))</f>
        <v>0</v>
      </c>
      <c r="CTD8" s="256">
        <f ca="1">IF(INDIRECT("'User Inputs'!" &amp; CTD9)="",INDIRECT("'Country Data'!"&amp;CTD$3&amp;MATCH('Country Model'!$A$1,'Country Data'!$A$1:$A$60,FALSE)),INDIRECT("'User Inputs'!" &amp; CTD9))</f>
        <v>0</v>
      </c>
      <c r="CTE8" s="256">
        <f ca="1">IF(INDIRECT("'User Inputs'!" &amp; CTE9)="",INDIRECT("'Country Data'!"&amp;CTE$3&amp;MATCH('Country Model'!$A$1,'Country Data'!$A$1:$A$60,FALSE)),INDIRECT("'User Inputs'!" &amp; CTE9))</f>
        <v>0</v>
      </c>
      <c r="CTF8" s="256">
        <f ca="1">IF(INDIRECT("'User Inputs'!" &amp; CTF9)="",INDIRECT("'Country Data'!"&amp;CTF$3&amp;MATCH('Country Model'!$A$1,'Country Data'!$A$1:$A$60,FALSE)),INDIRECT("'User Inputs'!" &amp; CTF9))</f>
        <v>0</v>
      </c>
      <c r="CTG8" s="256">
        <f ca="1">IF(INDIRECT("'User Inputs'!" &amp; CTG9)="",INDIRECT("'Country Data'!"&amp;CTG$3&amp;MATCH('Country Model'!$A$1,'Country Data'!$A$1:$A$60,FALSE)),INDIRECT("'User Inputs'!" &amp; CTG9))</f>
        <v>0</v>
      </c>
      <c r="CTH8" s="256">
        <f ca="1">IF(INDIRECT("'User Inputs'!" &amp; CTH9)="",INDIRECT("'Country Data'!"&amp;CTH$3&amp;MATCH('Country Model'!$A$1,'Country Data'!$A$1:$A$60,FALSE)),INDIRECT("'User Inputs'!" &amp; CTH9))</f>
        <v>0</v>
      </c>
      <c r="CTI8" s="256">
        <f ca="1">IF(INDIRECT("'User Inputs'!" &amp; CTI9)="",INDIRECT("'Country Data'!"&amp;CTI$3&amp;MATCH('Country Model'!$A$1,'Country Data'!$A$1:$A$60,FALSE)),INDIRECT("'User Inputs'!" &amp; CTI9))</f>
        <v>0</v>
      </c>
      <c r="CTJ8" s="256">
        <f ca="1">IF(INDIRECT("'User Inputs'!" &amp; CTJ9)="",INDIRECT("'Country Data'!"&amp;CTJ$3&amp;MATCH('Country Model'!$A$1,'Country Data'!$A$1:$A$60,FALSE)),INDIRECT("'User Inputs'!" &amp; CTJ9))</f>
        <v>0</v>
      </c>
      <c r="CTK8" s="256">
        <f ca="1">IF(INDIRECT("'User Inputs'!" &amp; CTK9)="",INDIRECT("'Country Data'!"&amp;CTK$3&amp;MATCH('Country Model'!$A$1,'Country Data'!$A$1:$A$60,FALSE)),INDIRECT("'User Inputs'!" &amp; CTK9))</f>
        <v>0</v>
      </c>
      <c r="CTL8" s="256">
        <f ca="1">IF(INDIRECT("'User Inputs'!" &amp; CTL9)="",INDIRECT("'Country Data'!"&amp;CTL$3&amp;MATCH('Country Model'!$A$1,'Country Data'!$A$1:$A$60,FALSE)),INDIRECT("'User Inputs'!" &amp; CTL9))</f>
        <v>0</v>
      </c>
      <c r="CTM8" s="256">
        <f ca="1">IF(INDIRECT("'User Inputs'!" &amp; CTM9)="",INDIRECT("'Country Data'!"&amp;CTM$3&amp;MATCH('Country Model'!$A$1,'Country Data'!$A$1:$A$60,FALSE)),INDIRECT("'User Inputs'!" &amp; CTM9))</f>
        <v>0</v>
      </c>
      <c r="CTN8" s="256">
        <f ca="1">IF(INDIRECT("'User Inputs'!" &amp; CTN9)="",INDIRECT("'Country Data'!"&amp;CTN$3&amp;MATCH('Country Model'!$A$1,'Country Data'!$A$1:$A$60,FALSE)),INDIRECT("'User Inputs'!" &amp; CTN9))</f>
        <v>0</v>
      </c>
      <c r="CTO8" s="256">
        <f ca="1">IF(INDIRECT("'User Inputs'!" &amp; CTO9)="",INDIRECT("'Country Data'!"&amp;CTO$3&amp;MATCH('Country Model'!$A$1,'Country Data'!$A$1:$A$60,FALSE)),INDIRECT("'User Inputs'!" &amp; CTO9))</f>
        <v>0</v>
      </c>
      <c r="CTP8" s="256">
        <f ca="1">IF(INDIRECT("'User Inputs'!" &amp; CTP9)="",INDIRECT("'Country Data'!"&amp;CTP$3&amp;MATCH('Country Model'!$A$1,'Country Data'!$A$1:$A$60,FALSE)),INDIRECT("'User Inputs'!" &amp; CTP9))</f>
        <v>0</v>
      </c>
      <c r="CTQ8" s="256">
        <f ca="1">IF(INDIRECT("'User Inputs'!" &amp; CTQ9)="",INDIRECT("'Country Data'!"&amp;CTQ$3&amp;MATCH('Country Model'!$A$1,'Country Data'!$A$1:$A$60,FALSE)),INDIRECT("'User Inputs'!" &amp; CTQ9))</f>
        <v>0</v>
      </c>
      <c r="CTR8" s="256">
        <f ca="1">IF(INDIRECT("'User Inputs'!" &amp; CTR9)="",INDIRECT("'Country Data'!"&amp;CTR$3&amp;MATCH('Country Model'!$A$1,'Country Data'!$A$1:$A$60,FALSE)),INDIRECT("'User Inputs'!" &amp; CTR9))</f>
        <v>0</v>
      </c>
      <c r="CTS8" s="256">
        <f ca="1">IF(INDIRECT("'User Inputs'!" &amp; CTS9)="",INDIRECT("'Country Data'!"&amp;CTS$3&amp;MATCH('Country Model'!$A$1,'Country Data'!$A$1:$A$60,FALSE)),INDIRECT("'User Inputs'!" &amp; CTS9))</f>
        <v>0</v>
      </c>
      <c r="CTT8" s="256">
        <f ca="1">IF(INDIRECT("'User Inputs'!" &amp; CTT9)="",INDIRECT("'Country Data'!"&amp;CTT$3&amp;MATCH('Country Model'!$A$1,'Country Data'!$A$1:$A$60,FALSE)),INDIRECT("'User Inputs'!" &amp; CTT9))</f>
        <v>0</v>
      </c>
      <c r="CTU8" s="256">
        <f ca="1">IF(INDIRECT("'User Inputs'!" &amp; CTU9)="",INDIRECT("'Country Data'!"&amp;CTU$3&amp;MATCH('Country Model'!$A$1,'Country Data'!$A$1:$A$60,FALSE)),INDIRECT("'User Inputs'!" &amp; CTU9))</f>
        <v>0</v>
      </c>
      <c r="CTV8" s="256">
        <f ca="1">IF(INDIRECT("'User Inputs'!" &amp; CTV9)="",INDIRECT("'Country Data'!"&amp;CTV$3&amp;MATCH('Country Model'!$A$1,'Country Data'!$A$1:$A$60,FALSE)),INDIRECT("'User Inputs'!" &amp; CTV9))</f>
        <v>0</v>
      </c>
      <c r="CTW8" s="256">
        <f ca="1">IF(INDIRECT("'User Inputs'!" &amp; CTW9)="",INDIRECT("'Country Data'!"&amp;CTW$3&amp;MATCH('Country Model'!$A$1,'Country Data'!$A$1:$A$60,FALSE)),INDIRECT("'User Inputs'!" &amp; CTW9))</f>
        <v>0</v>
      </c>
      <c r="CTX8" s="256">
        <f ca="1">IF(INDIRECT("'User Inputs'!" &amp; CTX9)="",INDIRECT("'Country Data'!"&amp;CTX$3&amp;MATCH('Country Model'!$A$1,'Country Data'!$A$1:$A$60,FALSE)),INDIRECT("'User Inputs'!" &amp; CTX9))</f>
        <v>0</v>
      </c>
      <c r="CTY8" s="256">
        <f ca="1">IF(INDIRECT("'User Inputs'!" &amp; CTY9)="",INDIRECT("'Country Data'!"&amp;CTY$3&amp;MATCH('Country Model'!$A$1,'Country Data'!$A$1:$A$60,FALSE)),INDIRECT("'User Inputs'!" &amp; CTY9))</f>
        <v>0</v>
      </c>
      <c r="CTZ8" s="255">
        <f ca="1">IF(INDIRECT("'User Inputs'!" &amp; CTZ9)="",INDIRECT("'Country Data'!"&amp;CTZ$3&amp;MATCH('Country Model'!$A$1,'Country Data'!$A$1:$A$60,FALSE)),INDIRECT("'User Inputs'!" &amp; CTZ9))</f>
        <v>62974.721663999997</v>
      </c>
      <c r="CUA8" s="255">
        <f ca="1">IF(INDIRECT("'User Inputs'!" &amp; CUA9)="",INDIRECT("'Country Data'!"&amp;CUA$3&amp;MATCH('Country Model'!$A$1,'Country Data'!$A$1:$A$60,FALSE)),INDIRECT("'User Inputs'!" &amp; CUA9))</f>
        <v>65632.763647602726</v>
      </c>
      <c r="CUB8" s="255">
        <f ca="1">IF(INDIRECT("'User Inputs'!" &amp; CUB9)="",INDIRECT("'Country Data'!"&amp;CUB$3&amp;MATCH('Country Model'!$A$1,'Country Data'!$A$1:$A$60,FALSE)),INDIRECT("'User Inputs'!" &amp; CUB9))</f>
        <v>68402.996475403081</v>
      </c>
      <c r="CUC8" s="255">
        <f ca="1">IF(INDIRECT("'User Inputs'!" &amp; CUC9)="",INDIRECT("'Country Data'!"&amp;CUC$3&amp;MATCH('Country Model'!$A$1,'Country Data'!$A$1:$A$60,FALSE)),INDIRECT("'User Inputs'!" &amp; CUC9))</f>
        <v>21032.728063978779</v>
      </c>
      <c r="CUD8" s="255">
        <f ca="1">IF(INDIRECT("'User Inputs'!" &amp; CUD9)="",INDIRECT("'Country Data'!"&amp;CUD$3&amp;MATCH('Country Model'!$A$1,'Country Data'!$A$1:$A$60,FALSE)),INDIRECT("'User Inputs'!" &amp; CUD9))</f>
        <v>18267.065914329625</v>
      </c>
      <c r="CUE8" s="255">
        <f ca="1">IF(INDIRECT("'User Inputs'!" &amp; CUE9)="",INDIRECT("'Country Data'!"&amp;CUE$3&amp;MATCH('Country Model'!$A$1,'Country Data'!$A$1:$A$60,FALSE)),INDIRECT("'User Inputs'!" &amp; CUE9))</f>
        <v>15230.466930361961</v>
      </c>
      <c r="CUF8" s="255">
        <f ca="1">IF(INDIRECT("'User Inputs'!" &amp; CUF9)="",INDIRECT("'Country Data'!"&amp;CUF$3&amp;MATCH('Country Model'!$A$1,'Country Data'!$A$1:$A$60,FALSE)),INDIRECT("'User Inputs'!" &amp; CUF9))</f>
        <v>11904.986753452959</v>
      </c>
      <c r="CUG8" s="255">
        <f ca="1">IF(INDIRECT("'User Inputs'!" &amp; CUG9)="",INDIRECT("'Country Data'!"&amp;CUG$3&amp;MATCH('Country Model'!$A$1,'Country Data'!$A$1:$A$60,FALSE)),INDIRECT("'User Inputs'!" &amp; CUG9))</f>
        <v>8271.6489110888069</v>
      </c>
      <c r="CUH8" s="255">
        <f ca="1">IF(INDIRECT("'User Inputs'!" &amp; CUH9)="",INDIRECT("'Country Data'!"&amp;CUH$3&amp;MATCH('Country Model'!$A$1,'Country Data'!$A$1:$A$60,FALSE)),INDIRECT("'User Inputs'!" &amp; CUH9))</f>
        <v>4310.3896580442533</v>
      </c>
      <c r="CUI8" s="255">
        <f ca="1">IF(INDIRECT("'User Inputs'!" &amp; CUI9)="",INDIRECT("'Country Data'!"&amp;CUI$3&amp;MATCH('Country Model'!$A$1,'Country Data'!$A$1:$A$60,FALSE)),INDIRECT("'User Inputs'!" &amp; CUI9))</f>
        <v>0</v>
      </c>
      <c r="CUJ8" s="255">
        <f ca="1">IF(INDIRECT("'User Inputs'!" &amp; CUJ9)="",INDIRECT("'Country Data'!"&amp;CUJ$3&amp;MATCH('Country Model'!$A$1,'Country Data'!$A$1:$A$60,FALSE)),INDIRECT("'User Inputs'!" &amp; CUJ9))</f>
        <v>0</v>
      </c>
      <c r="CUK8" s="255">
        <f ca="1">IF(INDIRECT("'User Inputs'!" &amp; CUK9)="",INDIRECT("'Country Data'!"&amp;CUK$3&amp;MATCH('Country Model'!$A$1,'Country Data'!$A$1:$A$60,FALSE)),INDIRECT("'User Inputs'!" &amp; CUK9))</f>
        <v>0</v>
      </c>
      <c r="CUL8" s="255">
        <f ca="1">IF(INDIRECT("'User Inputs'!" &amp; CUL9)="",INDIRECT("'Country Data'!"&amp;CUL$3&amp;MATCH('Country Model'!$A$1,'Country Data'!$A$1:$A$60,FALSE)),INDIRECT("'User Inputs'!" &amp; CUL9))</f>
        <v>0</v>
      </c>
      <c r="CUM8" s="255">
        <f ca="1">IF(INDIRECT("'User Inputs'!" &amp; CUM9)="",INDIRECT("'Country Data'!"&amp;CUM$3&amp;MATCH('Country Model'!$A$1,'Country Data'!$A$1:$A$60,FALSE)),INDIRECT("'User Inputs'!" &amp; CUM9))</f>
        <v>0</v>
      </c>
      <c r="CUN8" s="255">
        <f ca="1">IF(INDIRECT("'User Inputs'!" &amp; CUN9)="",INDIRECT("'Country Data'!"&amp;CUN$3&amp;MATCH('Country Model'!$A$1,'Country Data'!$A$1:$A$60,FALSE)),INDIRECT("'User Inputs'!" &amp; CUN9))</f>
        <v>0</v>
      </c>
      <c r="CUO8" s="255">
        <f ca="1">IF(INDIRECT("'User Inputs'!" &amp; CUO9)="",INDIRECT("'Country Data'!"&amp;CUO$3&amp;MATCH('Country Model'!$A$1,'Country Data'!$A$1:$A$60,FALSE)),INDIRECT("'User Inputs'!" &amp; CUO9))</f>
        <v>0</v>
      </c>
      <c r="CUP8" s="255">
        <f ca="1">IF(INDIRECT("'User Inputs'!" &amp; CUP9)="",INDIRECT("'Country Data'!"&amp;CUP$3&amp;MATCH('Country Model'!$A$1,'Country Data'!$A$1:$A$60,FALSE)),INDIRECT("'User Inputs'!" &amp; CUP9))</f>
        <v>0</v>
      </c>
      <c r="CUQ8" s="255">
        <f ca="1">IF(INDIRECT("'User Inputs'!" &amp; CUQ9)="",INDIRECT("'Country Data'!"&amp;CUQ$3&amp;MATCH('Country Model'!$A$1,'Country Data'!$A$1:$A$60,FALSE)),INDIRECT("'User Inputs'!" &amp; CUQ9))</f>
        <v>0</v>
      </c>
      <c r="CUR8" s="255">
        <f ca="1">IF(INDIRECT("'User Inputs'!" &amp; CUR9)="",INDIRECT("'Country Data'!"&amp;CUR$3&amp;MATCH('Country Model'!$A$1,'Country Data'!$A$1:$A$60,FALSE)),INDIRECT("'User Inputs'!" &amp; CUR9))</f>
        <v>0</v>
      </c>
      <c r="CUS8" s="255">
        <f ca="1">IF(INDIRECT("'User Inputs'!" &amp; CUS9)="",INDIRECT("'Country Data'!"&amp;CUS$3&amp;MATCH('Country Model'!$A$1,'Country Data'!$A$1:$A$60,FALSE)),INDIRECT("'User Inputs'!" &amp; CUS9))</f>
        <v>0</v>
      </c>
      <c r="CUT8" s="255">
        <f ca="1">IF(INDIRECT("'User Inputs'!" &amp; CUT9)="",INDIRECT("'Country Data'!"&amp;CUT$3&amp;MATCH('Country Model'!$A$1,'Country Data'!$A$1:$A$60,FALSE)),INDIRECT("'User Inputs'!" &amp; CUT9))</f>
        <v>0</v>
      </c>
      <c r="CUU8" s="255">
        <f ca="1">IF(INDIRECT("'User Inputs'!" &amp; CUU9)="",INDIRECT("'Country Data'!"&amp;CUU$3&amp;MATCH('Country Model'!$A$1,'Country Data'!$A$1:$A$60,FALSE)),INDIRECT("'User Inputs'!" &amp; CUU9))</f>
        <v>0</v>
      </c>
      <c r="CUV8" s="255">
        <f ca="1">IF(INDIRECT("'User Inputs'!" &amp; CUV9)="",INDIRECT("'Country Data'!"&amp;CUV$3&amp;MATCH('Country Model'!$A$1,'Country Data'!$A$1:$A$60,FALSE)),INDIRECT("'User Inputs'!" &amp; CUV9))</f>
        <v>0</v>
      </c>
      <c r="CUW8" s="255">
        <f ca="1">IF(INDIRECT("'User Inputs'!" &amp; CUW9)="",INDIRECT("'Country Data'!"&amp;CUW$3&amp;MATCH('Country Model'!$A$1,'Country Data'!$A$1:$A$60,FALSE)),INDIRECT("'User Inputs'!" &amp; CUW9))</f>
        <v>0</v>
      </c>
      <c r="CUX8" s="255">
        <f ca="1">IF(INDIRECT("'User Inputs'!" &amp; CUX9)="",INDIRECT("'Country Data'!"&amp;CUX$3&amp;MATCH('Country Model'!$A$1,'Country Data'!$A$1:$A$60,FALSE)),INDIRECT("'User Inputs'!" &amp; CUX9))</f>
        <v>0</v>
      </c>
      <c r="CUY8" s="255">
        <f ca="1">IF(INDIRECT("'User Inputs'!" &amp; CUY9)="",INDIRECT("'Country Data'!"&amp;CUY$3&amp;MATCH('Country Model'!$A$1,'Country Data'!$A$1:$A$60,FALSE)),INDIRECT("'User Inputs'!" &amp; CUY9))</f>
        <v>0</v>
      </c>
      <c r="CUZ8" s="255">
        <f ca="1">IF(INDIRECT("'User Inputs'!" &amp; CUZ9)="",INDIRECT("'Country Data'!"&amp;CUZ$3&amp;MATCH('Country Model'!$A$1,'Country Data'!$A$1:$A$60,FALSE)),INDIRECT("'User Inputs'!" &amp; CUZ9))</f>
        <v>68222.615136000008</v>
      </c>
      <c r="CVA8" s="255">
        <f ca="1">IF(INDIRECT("'User Inputs'!" &amp; CVA9)="",INDIRECT("'Country Data'!"&amp;CVA$3&amp;MATCH('Country Model'!$A$1,'Country Data'!$A$1:$A$60,FALSE)),INDIRECT("'User Inputs'!" &amp; CVA9))</f>
        <v>69834.197840505629</v>
      </c>
      <c r="CVB8" s="255">
        <f ca="1">IF(INDIRECT("'User Inputs'!" &amp; CVB9)="",INDIRECT("'Country Data'!"&amp;CVB$3&amp;MATCH('Country Model'!$A$1,'Country Data'!$A$1:$A$60,FALSE)),INDIRECT("'User Inputs'!" &amp; CVB9))</f>
        <v>71483.850015205026</v>
      </c>
      <c r="CVC8" s="255">
        <f ca="1">IF(INDIRECT("'User Inputs'!" &amp; CVC9)="",INDIRECT("'Country Data'!"&amp;CVC$3&amp;MATCH('Country Model'!$A$1,'Country Data'!$A$1:$A$60,FALSE)),INDIRECT("'User Inputs'!" &amp; CVC9))</f>
        <v>21588.067417823935</v>
      </c>
      <c r="CVD8" s="255">
        <f ca="1">IF(INDIRECT("'User Inputs'!" &amp; CVD9)="",INDIRECT("'Country Data'!"&amp;CVD$3&amp;MATCH('Country Model'!$A$1,'Country Data'!$A$1:$A$60,FALSE)),INDIRECT("'User Inputs'!" &amp; CVD9))</f>
        <v>18415.02469580845</v>
      </c>
      <c r="CVE8" s="255">
        <f ca="1">IF(INDIRECT("'User Inputs'!" &amp; CVE9)="",INDIRECT("'Country Data'!"&amp;CVE$3&amp;MATCH('Country Model'!$A$1,'Country Data'!$A$1:$A$60,FALSE)),INDIRECT("'User Inputs'!" &amp; CVE9))</f>
        <v>15080.025593053328</v>
      </c>
      <c r="CVF8" s="255">
        <f ca="1">IF(INDIRECT("'User Inputs'!" &amp; CVF9)="",INDIRECT("'Country Data'!"&amp;CVF$3&amp;MATCH('Country Model'!$A$1,'Country Data'!$A$1:$A$60,FALSE)),INDIRECT("'User Inputs'!" &amp; CVF9))</f>
        <v>11577.189124960732</v>
      </c>
      <c r="CVG8" s="255">
        <f ca="1">IF(INDIRECT("'User Inputs'!" &amp; CVG9)="",INDIRECT("'Country Data'!"&amp;CVG$3&amp;MATCH('Country Model'!$A$1,'Country Data'!$A$1:$A$60,FALSE)),INDIRECT("'User Inputs'!" &amp; CVG9))</f>
        <v>7900.4468354837727</v>
      </c>
      <c r="CVH8" s="255">
        <f ca="1">IF(INDIRECT("'User Inputs'!" &amp; CVH9)="",INDIRECT("'Country Data'!"&amp;CVH$3&amp;MATCH('Country Model'!$A$1,'Country Data'!$A$1:$A$60,FALSE)),INDIRECT("'User Inputs'!" &amp; CVH9))</f>
        <v>4043.5372217682384</v>
      </c>
      <c r="CVI8" s="255">
        <f ca="1">IF(INDIRECT("'User Inputs'!" &amp; CVI9)="",INDIRECT("'Country Data'!"&amp;CVI$3&amp;MATCH('Country Model'!$A$1,'Country Data'!$A$1:$A$60,FALSE)),INDIRECT("'User Inputs'!" &amp; CVI9))</f>
        <v>0</v>
      </c>
      <c r="CVJ8" s="255">
        <f ca="1">IF(INDIRECT("'User Inputs'!" &amp; CVJ9)="",INDIRECT("'Country Data'!"&amp;CVJ$3&amp;MATCH('Country Model'!$A$1,'Country Data'!$A$1:$A$60,FALSE)),INDIRECT("'User Inputs'!" &amp; CVJ9))</f>
        <v>0</v>
      </c>
      <c r="CVK8" s="255">
        <f ca="1">IF(INDIRECT("'User Inputs'!" &amp; CVK9)="",INDIRECT("'Country Data'!"&amp;CVK$3&amp;MATCH('Country Model'!$A$1,'Country Data'!$A$1:$A$60,FALSE)),INDIRECT("'User Inputs'!" &amp; CVK9))</f>
        <v>0</v>
      </c>
      <c r="CVL8" s="255">
        <f ca="1">IF(INDIRECT("'User Inputs'!" &amp; CVL9)="",INDIRECT("'Country Data'!"&amp;CVL$3&amp;MATCH('Country Model'!$A$1,'Country Data'!$A$1:$A$60,FALSE)),INDIRECT("'User Inputs'!" &amp; CVL9))</f>
        <v>0</v>
      </c>
      <c r="CVM8" s="255">
        <f ca="1">IF(INDIRECT("'User Inputs'!" &amp; CVM9)="",INDIRECT("'Country Data'!"&amp;CVM$3&amp;MATCH('Country Model'!$A$1,'Country Data'!$A$1:$A$60,FALSE)),INDIRECT("'User Inputs'!" &amp; CVM9))</f>
        <v>0</v>
      </c>
      <c r="CVN8" s="255">
        <f ca="1">IF(INDIRECT("'User Inputs'!" &amp; CVN9)="",INDIRECT("'Country Data'!"&amp;CVN$3&amp;MATCH('Country Model'!$A$1,'Country Data'!$A$1:$A$60,FALSE)),INDIRECT("'User Inputs'!" &amp; CVN9))</f>
        <v>0</v>
      </c>
      <c r="CVO8" s="255">
        <f ca="1">IF(INDIRECT("'User Inputs'!" &amp; CVO9)="",INDIRECT("'Country Data'!"&amp;CVO$3&amp;MATCH('Country Model'!$A$1,'Country Data'!$A$1:$A$60,FALSE)),INDIRECT("'User Inputs'!" &amp; CVO9))</f>
        <v>0</v>
      </c>
      <c r="CVP8" s="255">
        <f ca="1">IF(INDIRECT("'User Inputs'!" &amp; CVP9)="",INDIRECT("'Country Data'!"&amp;CVP$3&amp;MATCH('Country Model'!$A$1,'Country Data'!$A$1:$A$60,FALSE)),INDIRECT("'User Inputs'!" &amp; CVP9))</f>
        <v>0</v>
      </c>
      <c r="CVQ8" s="255">
        <f ca="1">IF(INDIRECT("'User Inputs'!" &amp; CVQ9)="",INDIRECT("'Country Data'!"&amp;CVQ$3&amp;MATCH('Country Model'!$A$1,'Country Data'!$A$1:$A$60,FALSE)),INDIRECT("'User Inputs'!" &amp; CVQ9))</f>
        <v>0</v>
      </c>
      <c r="CVR8" s="255">
        <f ca="1">IF(INDIRECT("'User Inputs'!" &amp; CVR9)="",INDIRECT("'Country Data'!"&amp;CVR$3&amp;MATCH('Country Model'!$A$1,'Country Data'!$A$1:$A$60,FALSE)),INDIRECT("'User Inputs'!" &amp; CVR9))</f>
        <v>0</v>
      </c>
      <c r="CVS8" s="255">
        <f ca="1">IF(INDIRECT("'User Inputs'!" &amp; CVS9)="",INDIRECT("'Country Data'!"&amp;CVS$3&amp;MATCH('Country Model'!$A$1,'Country Data'!$A$1:$A$60,FALSE)),INDIRECT("'User Inputs'!" &amp; CVS9))</f>
        <v>0</v>
      </c>
      <c r="CVT8" s="255">
        <f ca="1">IF(INDIRECT("'User Inputs'!" &amp; CVT9)="",INDIRECT("'Country Data'!"&amp;CVT$3&amp;MATCH('Country Model'!$A$1,'Country Data'!$A$1:$A$60,FALSE)),INDIRECT("'User Inputs'!" &amp; CVT9))</f>
        <v>0</v>
      </c>
      <c r="CVU8" s="255">
        <f ca="1">IF(INDIRECT("'User Inputs'!" &amp; CVU9)="",INDIRECT("'Country Data'!"&amp;CVU$3&amp;MATCH('Country Model'!$A$1,'Country Data'!$A$1:$A$60,FALSE)),INDIRECT("'User Inputs'!" &amp; CVU9))</f>
        <v>0</v>
      </c>
      <c r="CVV8" s="255">
        <f ca="1">IF(INDIRECT("'User Inputs'!" &amp; CVV9)="",INDIRECT("'Country Data'!"&amp;CVV$3&amp;MATCH('Country Model'!$A$1,'Country Data'!$A$1:$A$60,FALSE)),INDIRECT("'User Inputs'!" &amp; CVV9))</f>
        <v>0</v>
      </c>
      <c r="CVW8" s="255">
        <f ca="1">IF(INDIRECT("'User Inputs'!" &amp; CVW9)="",INDIRECT("'Country Data'!"&amp;CVW$3&amp;MATCH('Country Model'!$A$1,'Country Data'!$A$1:$A$60,FALSE)),INDIRECT("'User Inputs'!" &amp; CVW9))</f>
        <v>0</v>
      </c>
      <c r="CVX8" s="255">
        <f ca="1">IF(INDIRECT("'User Inputs'!" &amp; CVX9)="",INDIRECT("'Country Data'!"&amp;CVX$3&amp;MATCH('Country Model'!$A$1,'Country Data'!$A$1:$A$60,FALSE)),INDIRECT("'User Inputs'!" &amp; CVX9))</f>
        <v>0</v>
      </c>
      <c r="CVY8" s="255">
        <f ca="1">IF(INDIRECT("'User Inputs'!" &amp; CVY9)="",INDIRECT("'Country Data'!"&amp;CVY$3&amp;MATCH('Country Model'!$A$1,'Country Data'!$A$1:$A$60,FALSE)),INDIRECT("'User Inputs'!" &amp; CVY9))</f>
        <v>0</v>
      </c>
      <c r="CVZ8" s="255">
        <f ca="1">IF(INDIRECT("'User Inputs'!" &amp; CVZ9)="",INDIRECT("'Country Data'!"&amp;CVZ$3&amp;MATCH('Country Model'!$A$1,'Country Data'!$A$1:$A$60,FALSE)),INDIRECT("'User Inputs'!" &amp; CVZ9))</f>
        <v>67019.902185861822</v>
      </c>
      <c r="CWA8" s="255">
        <f ca="1">IF(INDIRECT("'User Inputs'!" &amp; CWA9)="",INDIRECT("'Country Data'!"&amp;CWA$3&amp;MATCH('Country Model'!$A$1,'Country Data'!$A$1:$A$60,FALSE)),INDIRECT("'User Inputs'!" &amp; CWA9))</f>
        <v>70547.170300370242</v>
      </c>
      <c r="CWB8" s="255">
        <f ca="1">IF(INDIRECT("'User Inputs'!" &amp; CWB9)="",INDIRECT("'Country Data'!"&amp;CWB$3&amp;MATCH('Country Model'!$A$1,'Country Data'!$A$1:$A$60,FALSE)),INDIRECT("'User Inputs'!" &amp; CWB9))</f>
        <v>74260.079096912566</v>
      </c>
      <c r="CWC8" s="255">
        <f ca="1">IF(INDIRECT("'User Inputs'!" &amp; CWC9)="",INDIRECT("'Country Data'!"&amp;CWC$3&amp;MATCH('Country Model'!$A$1,'Country Data'!$A$1:$A$60,FALSE)),INDIRECT("'User Inputs'!" &amp; CWC9))</f>
        <v>18918.066282139604</v>
      </c>
      <c r="CWD8" s="255">
        <f ca="1">IF(INDIRECT("'User Inputs'!" &amp; CWD9)="",INDIRECT("'Country Data'!"&amp;CWD$3&amp;MATCH('Country Model'!$A$1,'Country Data'!$A$1:$A$60,FALSE)),INDIRECT("'User Inputs'!" &amp; CWD9))</f>
        <v>16594.77260026673</v>
      </c>
      <c r="CWE8" s="255">
        <f ca="1">IF(INDIRECT("'User Inputs'!" &amp; CWE9)="",INDIRECT("'Country Data'!"&amp;CWE$3&amp;MATCH('Country Model'!$A$1,'Country Data'!$A$1:$A$60,FALSE)),INDIRECT("'User Inputs'!" &amp; CWE9))</f>
        <v>13974.526497878447</v>
      </c>
      <c r="CWF8" s="255">
        <f ca="1">IF(INDIRECT("'User Inputs'!" &amp; CWF9)="",INDIRECT("'Country Data'!"&amp;CWF$3&amp;MATCH('Country Model'!$A$1,'Country Data'!$A$1:$A$60,FALSE)),INDIRECT("'User Inputs'!" &amp; CWF9))</f>
        <v>11032.506038044177</v>
      </c>
      <c r="CWG8" s="255">
        <f ca="1">IF(INDIRECT("'User Inputs'!" &amp; CWG9)="",INDIRECT("'Country Data'!"&amp;CWG$3&amp;MATCH('Country Model'!$A$1,'Country Data'!$A$1:$A$60,FALSE)),INDIRECT("'User Inputs'!" &amp; CWG9))</f>
        <v>7742.0990573548788</v>
      </c>
      <c r="CWH8" s="255">
        <f ca="1">IF(INDIRECT("'User Inputs'!" &amp; CWH9)="",INDIRECT("'Country Data'!"&amp;CWH$3&amp;MATCH('Country Model'!$A$1,'Country Data'!$A$1:$A$60,FALSE)),INDIRECT("'User Inputs'!" &amp; CWH9))</f>
        <v>4074.7834812326137</v>
      </c>
      <c r="CWI8" s="255">
        <f ca="1">IF(INDIRECT("'User Inputs'!" &amp; CWI9)="",INDIRECT("'Country Data'!"&amp;CWI$3&amp;MATCH('Country Model'!$A$1,'Country Data'!$A$1:$A$60,FALSE)),INDIRECT("'User Inputs'!" &amp; CWI9))</f>
        <v>0</v>
      </c>
      <c r="CWJ8" s="255">
        <f ca="1">IF(INDIRECT("'User Inputs'!" &amp; CWJ9)="",INDIRECT("'Country Data'!"&amp;CWJ$3&amp;MATCH('Country Model'!$A$1,'Country Data'!$A$1:$A$60,FALSE)),INDIRECT("'User Inputs'!" &amp; CWJ9))</f>
        <v>0</v>
      </c>
      <c r="CWK8" s="255">
        <f ca="1">IF(INDIRECT("'User Inputs'!" &amp; CWK9)="",INDIRECT("'Country Data'!"&amp;CWK$3&amp;MATCH('Country Model'!$A$1,'Country Data'!$A$1:$A$60,FALSE)),INDIRECT("'User Inputs'!" &amp; CWK9))</f>
        <v>0</v>
      </c>
      <c r="CWL8" s="255">
        <f ca="1">IF(INDIRECT("'User Inputs'!" &amp; CWL9)="",INDIRECT("'Country Data'!"&amp;CWL$3&amp;MATCH('Country Model'!$A$1,'Country Data'!$A$1:$A$60,FALSE)),INDIRECT("'User Inputs'!" &amp; CWL9))</f>
        <v>0</v>
      </c>
      <c r="CWM8" s="255">
        <f ca="1">IF(INDIRECT("'User Inputs'!" &amp; CWM9)="",INDIRECT("'Country Data'!"&amp;CWM$3&amp;MATCH('Country Model'!$A$1,'Country Data'!$A$1:$A$60,FALSE)),INDIRECT("'User Inputs'!" &amp; CWM9))</f>
        <v>0</v>
      </c>
      <c r="CWN8" s="255">
        <f ca="1">IF(INDIRECT("'User Inputs'!" &amp; CWN9)="",INDIRECT("'Country Data'!"&amp;CWN$3&amp;MATCH('Country Model'!$A$1,'Country Data'!$A$1:$A$60,FALSE)),INDIRECT("'User Inputs'!" &amp; CWN9))</f>
        <v>0</v>
      </c>
      <c r="CWO8" s="255">
        <f ca="1">IF(INDIRECT("'User Inputs'!" &amp; CWO9)="",INDIRECT("'Country Data'!"&amp;CWO$3&amp;MATCH('Country Model'!$A$1,'Country Data'!$A$1:$A$60,FALSE)),INDIRECT("'User Inputs'!" &amp; CWO9))</f>
        <v>0</v>
      </c>
      <c r="CWP8" s="255">
        <f ca="1">IF(INDIRECT("'User Inputs'!" &amp; CWP9)="",INDIRECT("'Country Data'!"&amp;CWP$3&amp;MATCH('Country Model'!$A$1,'Country Data'!$A$1:$A$60,FALSE)),INDIRECT("'User Inputs'!" &amp; CWP9))</f>
        <v>0</v>
      </c>
      <c r="CWQ8" s="255">
        <f ca="1">IF(INDIRECT("'User Inputs'!" &amp; CWQ9)="",INDIRECT("'Country Data'!"&amp;CWQ$3&amp;MATCH('Country Model'!$A$1,'Country Data'!$A$1:$A$60,FALSE)),INDIRECT("'User Inputs'!" &amp; CWQ9))</f>
        <v>0</v>
      </c>
      <c r="CWR8" s="255">
        <f ca="1">IF(INDIRECT("'User Inputs'!" &amp; CWR9)="",INDIRECT("'Country Data'!"&amp;CWR$3&amp;MATCH('Country Model'!$A$1,'Country Data'!$A$1:$A$60,FALSE)),INDIRECT("'User Inputs'!" &amp; CWR9))</f>
        <v>0</v>
      </c>
      <c r="CWS8" s="255">
        <f ca="1">IF(INDIRECT("'User Inputs'!" &amp; CWS9)="",INDIRECT("'Country Data'!"&amp;CWS$3&amp;MATCH('Country Model'!$A$1,'Country Data'!$A$1:$A$60,FALSE)),INDIRECT("'User Inputs'!" &amp; CWS9))</f>
        <v>0</v>
      </c>
      <c r="CWT8" s="255">
        <f ca="1">IF(INDIRECT("'User Inputs'!" &amp; CWT9)="",INDIRECT("'Country Data'!"&amp;CWT$3&amp;MATCH('Country Model'!$A$1,'Country Data'!$A$1:$A$60,FALSE)),INDIRECT("'User Inputs'!" &amp; CWT9))</f>
        <v>0</v>
      </c>
      <c r="CWU8" s="255">
        <f ca="1">IF(INDIRECT("'User Inputs'!" &amp; CWU9)="",INDIRECT("'Country Data'!"&amp;CWU$3&amp;MATCH('Country Model'!$A$1,'Country Data'!$A$1:$A$60,FALSE)),INDIRECT("'User Inputs'!" &amp; CWU9))</f>
        <v>0</v>
      </c>
      <c r="CWV8" s="255">
        <f ca="1">IF(INDIRECT("'User Inputs'!" &amp; CWV9)="",INDIRECT("'Country Data'!"&amp;CWV$3&amp;MATCH('Country Model'!$A$1,'Country Data'!$A$1:$A$60,FALSE)),INDIRECT("'User Inputs'!" &amp; CWV9))</f>
        <v>0</v>
      </c>
      <c r="CWW8" s="255">
        <f ca="1">IF(INDIRECT("'User Inputs'!" &amp; CWW9)="",INDIRECT("'Country Data'!"&amp;CWW$3&amp;MATCH('Country Model'!$A$1,'Country Data'!$A$1:$A$60,FALSE)),INDIRECT("'User Inputs'!" &amp; CWW9))</f>
        <v>0</v>
      </c>
      <c r="CWX8" s="255">
        <f ca="1">IF(INDIRECT("'User Inputs'!" &amp; CWX9)="",INDIRECT("'Country Data'!"&amp;CWX$3&amp;MATCH('Country Model'!$A$1,'Country Data'!$A$1:$A$60,FALSE)),INDIRECT("'User Inputs'!" &amp; CWX9))</f>
        <v>0</v>
      </c>
      <c r="CWY8" s="255">
        <f ca="1">IF(INDIRECT("'User Inputs'!" &amp; CWY9)="",INDIRECT("'Country Data'!"&amp;CWY$3&amp;MATCH('Country Model'!$A$1,'Country Data'!$A$1:$A$60,FALSE)),INDIRECT("'User Inputs'!" &amp; CWY9))</f>
        <v>0</v>
      </c>
      <c r="CWZ8" s="255">
        <f ca="1">IF(INDIRECT("'User Inputs'!" &amp; CWZ9)="",INDIRECT("'Country Data'!"&amp;CWZ$3&amp;MATCH('Country Model'!$A$1,'Country Data'!$A$1:$A$60,FALSE)),INDIRECT("'User Inputs'!" &amp; CWZ9))</f>
        <v>72604.894034683646</v>
      </c>
      <c r="CXA8" s="255">
        <f ca="1">IF(INDIRECT("'User Inputs'!" &amp; CXA9)="",INDIRECT("'Country Data'!"&amp;CXA$3&amp;MATCH('Country Model'!$A$1,'Country Data'!$A$1:$A$60,FALSE)),INDIRECT("'User Inputs'!" &amp; CXA9))</f>
        <v>75063.196703036374</v>
      </c>
      <c r="CXB8" s="255">
        <f ca="1">IF(INDIRECT("'User Inputs'!" &amp; CXB9)="",INDIRECT("'Country Data'!"&amp;CXB$3&amp;MATCH('Country Model'!$A$1,'Country Data'!$A$1:$A$60,FALSE)),INDIRECT("'User Inputs'!" &amp; CXB9))</f>
        <v>77604.734146256247</v>
      </c>
      <c r="CXC8" s="255">
        <f ca="1">IF(INDIRECT("'User Inputs'!" &amp; CXC9)="",INDIRECT("'Country Data'!"&amp;CXC$3&amp;MATCH('Country Model'!$A$1,'Country Data'!$A$1:$A$60,FALSE)),INDIRECT("'User Inputs'!" &amp; CXC9))</f>
        <v>19417.57099085669</v>
      </c>
      <c r="CXD8" s="255">
        <f ca="1">IF(INDIRECT("'User Inputs'!" &amp; CXD9)="",INDIRECT("'Country Data'!"&amp;CXD$3&amp;MATCH('Country Model'!$A$1,'Country Data'!$A$1:$A$60,FALSE)),INDIRECT("'User Inputs'!" &amp; CXD9))</f>
        <v>16729.186213507568</v>
      </c>
      <c r="CXE8" s="255">
        <f ca="1">IF(INDIRECT("'User Inputs'!" &amp; CXE9)="",INDIRECT("'Country Data'!"&amp;CXE$3&amp;MATCH('Country Model'!$A$1,'Country Data'!$A$1:$A$60,FALSE)),INDIRECT("'User Inputs'!" &amp; CXE9))</f>
        <v>13836.490910118182</v>
      </c>
      <c r="CXF8" s="255">
        <f ca="1">IF(INDIRECT("'User Inputs'!" &amp; CXF9)="",INDIRECT("'Country Data'!"&amp;CXF$3&amp;MATCH('Country Model'!$A$1,'Country Data'!$A$1:$A$60,FALSE)),INDIRECT("'User Inputs'!" &amp; CXF9))</f>
        <v>10728.731713007812</v>
      </c>
      <c r="CXG8" s="255">
        <f ca="1">IF(INDIRECT("'User Inputs'!" &amp; CXG9)="",INDIRECT("'Country Data'!"&amp;CXG$3&amp;MATCH('Country Model'!$A$1,'Country Data'!$A$1:$A$60,FALSE)),INDIRECT("'User Inputs'!" &amp; CXG9))</f>
        <v>7394.6612888372574</v>
      </c>
      <c r="CXH8" s="255">
        <f ca="1">IF(INDIRECT("'User Inputs'!" &amp; CXH9)="",INDIRECT("'Country Data'!"&amp;CXH$3&amp;MATCH('Country Model'!$A$1,'Country Data'!$A$1:$A$60,FALSE)),INDIRECT("'User Inputs'!" &amp; CXH9))</f>
        <v>3822.5172163405546</v>
      </c>
      <c r="CXI8" s="255">
        <f ca="1">IF(INDIRECT("'User Inputs'!" &amp; CXI9)="",INDIRECT("'Country Data'!"&amp;CXI$3&amp;MATCH('Country Model'!$A$1,'Country Data'!$A$1:$A$60,FALSE)),INDIRECT("'User Inputs'!" &amp; CXI9))</f>
        <v>0</v>
      </c>
      <c r="CXJ8" s="255">
        <f ca="1">IF(INDIRECT("'User Inputs'!" &amp; CXJ9)="",INDIRECT("'Country Data'!"&amp;CXJ$3&amp;MATCH('Country Model'!$A$1,'Country Data'!$A$1:$A$60,FALSE)),INDIRECT("'User Inputs'!" &amp; CXJ9))</f>
        <v>0</v>
      </c>
      <c r="CXK8" s="255">
        <f ca="1">IF(INDIRECT("'User Inputs'!" &amp; CXK9)="",INDIRECT("'Country Data'!"&amp;CXK$3&amp;MATCH('Country Model'!$A$1,'Country Data'!$A$1:$A$60,FALSE)),INDIRECT("'User Inputs'!" &amp; CXK9))</f>
        <v>0</v>
      </c>
      <c r="CXL8" s="255">
        <f ca="1">IF(INDIRECT("'User Inputs'!" &amp; CXL9)="",INDIRECT("'Country Data'!"&amp;CXL$3&amp;MATCH('Country Model'!$A$1,'Country Data'!$A$1:$A$60,FALSE)),INDIRECT("'User Inputs'!" &amp; CXL9))</f>
        <v>0</v>
      </c>
      <c r="CXM8" s="255">
        <f ca="1">IF(INDIRECT("'User Inputs'!" &amp; CXM9)="",INDIRECT("'Country Data'!"&amp;CXM$3&amp;MATCH('Country Model'!$A$1,'Country Data'!$A$1:$A$60,FALSE)),INDIRECT("'User Inputs'!" &amp; CXM9))</f>
        <v>0</v>
      </c>
      <c r="CXN8" s="255">
        <f ca="1">IF(INDIRECT("'User Inputs'!" &amp; CXN9)="",INDIRECT("'Country Data'!"&amp;CXN$3&amp;MATCH('Country Model'!$A$1,'Country Data'!$A$1:$A$60,FALSE)),INDIRECT("'User Inputs'!" &amp; CXN9))</f>
        <v>0</v>
      </c>
      <c r="CXO8" s="255">
        <f ca="1">IF(INDIRECT("'User Inputs'!" &amp; CXO9)="",INDIRECT("'Country Data'!"&amp;CXO$3&amp;MATCH('Country Model'!$A$1,'Country Data'!$A$1:$A$60,FALSE)),INDIRECT("'User Inputs'!" &amp; CXO9))</f>
        <v>0</v>
      </c>
      <c r="CXP8" s="255">
        <f ca="1">IF(INDIRECT("'User Inputs'!" &amp; CXP9)="",INDIRECT("'Country Data'!"&amp;CXP$3&amp;MATCH('Country Model'!$A$1,'Country Data'!$A$1:$A$60,FALSE)),INDIRECT("'User Inputs'!" &amp; CXP9))</f>
        <v>0</v>
      </c>
      <c r="CXQ8" s="255">
        <f ca="1">IF(INDIRECT("'User Inputs'!" &amp; CXQ9)="",INDIRECT("'Country Data'!"&amp;CXQ$3&amp;MATCH('Country Model'!$A$1,'Country Data'!$A$1:$A$60,FALSE)),INDIRECT("'User Inputs'!" &amp; CXQ9))</f>
        <v>0</v>
      </c>
      <c r="CXR8" s="255">
        <f ca="1">IF(INDIRECT("'User Inputs'!" &amp; CXR9)="",INDIRECT("'Country Data'!"&amp;CXR$3&amp;MATCH('Country Model'!$A$1,'Country Data'!$A$1:$A$60,FALSE)),INDIRECT("'User Inputs'!" &amp; CXR9))</f>
        <v>0</v>
      </c>
      <c r="CXS8" s="255">
        <f ca="1">IF(INDIRECT("'User Inputs'!" &amp; CXS9)="",INDIRECT("'Country Data'!"&amp;CXS$3&amp;MATCH('Country Model'!$A$1,'Country Data'!$A$1:$A$60,FALSE)),INDIRECT("'User Inputs'!" &amp; CXS9))</f>
        <v>0</v>
      </c>
      <c r="CXT8" s="255">
        <f ca="1">IF(INDIRECT("'User Inputs'!" &amp; CXT9)="",INDIRECT("'Country Data'!"&amp;CXT$3&amp;MATCH('Country Model'!$A$1,'Country Data'!$A$1:$A$60,FALSE)),INDIRECT("'User Inputs'!" &amp; CXT9))</f>
        <v>0</v>
      </c>
      <c r="CXU8" s="255">
        <f ca="1">IF(INDIRECT("'User Inputs'!" &amp; CXU9)="",INDIRECT("'Country Data'!"&amp;CXU$3&amp;MATCH('Country Model'!$A$1,'Country Data'!$A$1:$A$60,FALSE)),INDIRECT("'User Inputs'!" &amp; CXU9))</f>
        <v>0</v>
      </c>
      <c r="CXV8" s="255">
        <f ca="1">IF(INDIRECT("'User Inputs'!" &amp; CXV9)="",INDIRECT("'Country Data'!"&amp;CXV$3&amp;MATCH('Country Model'!$A$1,'Country Data'!$A$1:$A$60,FALSE)),INDIRECT("'User Inputs'!" &amp; CXV9))</f>
        <v>0</v>
      </c>
      <c r="CXW8" s="255">
        <f ca="1">IF(INDIRECT("'User Inputs'!" &amp; CXW9)="",INDIRECT("'Country Data'!"&amp;CXW$3&amp;MATCH('Country Model'!$A$1,'Country Data'!$A$1:$A$60,FALSE)),INDIRECT("'User Inputs'!" &amp; CXW9))</f>
        <v>0</v>
      </c>
      <c r="CXX8" s="255">
        <f ca="1">IF(INDIRECT("'User Inputs'!" &amp; CXX9)="",INDIRECT("'Country Data'!"&amp;CXX$3&amp;MATCH('Country Model'!$A$1,'Country Data'!$A$1:$A$60,FALSE)),INDIRECT("'User Inputs'!" &amp; CXX9))</f>
        <v>0</v>
      </c>
      <c r="CXY8" s="255">
        <f ca="1">IF(INDIRECT("'User Inputs'!" &amp; CXY9)="",INDIRECT("'Country Data'!"&amp;CXY$3&amp;MATCH('Country Model'!$A$1,'Country Data'!$A$1:$A$60,FALSE)),INDIRECT("'User Inputs'!" &amp; CXY9))</f>
        <v>0</v>
      </c>
      <c r="CXZ8" s="255">
        <f ca="1">IF(INDIRECT("'User Inputs'!" &amp; CXZ9)="",INDIRECT("'Country Data'!"&amp;CXZ$3&amp;MATCH('Country Model'!$A$1,'Country Data'!$A$1:$A$60,FALSE)),INDIRECT("'User Inputs'!" &amp; CXZ9))</f>
        <v>31868884.210526314</v>
      </c>
      <c r="CYA8" s="255">
        <f ca="1">IF(INDIRECT("'User Inputs'!" &amp; CYA9)="",INDIRECT("'Country Data'!"&amp;CYA$3&amp;MATCH('Country Model'!$A$1,'Country Data'!$A$1:$A$60,FALSE)),INDIRECT("'User Inputs'!" &amp; CYA9))</f>
        <v>33214008.570965964</v>
      </c>
      <c r="CYB8" s="255">
        <f ca="1">IF(INDIRECT("'User Inputs'!" &amp; CYB9)="",INDIRECT("'Country Data'!"&amp;CYB$3&amp;MATCH('Country Model'!$A$1,'Country Data'!$A$1:$A$60,FALSE)),INDIRECT("'User Inputs'!" &amp; CYB9))</f>
        <v>34615908.045748979</v>
      </c>
      <c r="CYC8" s="255">
        <f ca="1">IF(INDIRECT("'User Inputs'!" &amp; CYC9)="",INDIRECT("'Country Data'!"&amp;CYC$3&amp;MATCH('Country Model'!$A$1,'Country Data'!$A$1:$A$60,FALSE)),INDIRECT("'User Inputs'!" &amp; CYC9))</f>
        <v>36076979.003347687</v>
      </c>
      <c r="CYD8" s="255">
        <f ca="1">IF(INDIRECT("'User Inputs'!" &amp; CYD9)="",INDIRECT("'Country Data'!"&amp;CYD$3&amp;MATCH('Country Model'!$A$1,'Country Data'!$A$1:$A$60,FALSE)),INDIRECT("'User Inputs'!" &amp; CYD9))</f>
        <v>37599718.95834253</v>
      </c>
      <c r="CYE8" s="255">
        <f ca="1">IF(INDIRECT("'User Inputs'!" &amp; CYE9)="",INDIRECT("'Country Data'!"&amp;CYE$3&amp;MATCH('Country Model'!$A$1,'Country Data'!$A$1:$A$60,FALSE)),INDIRECT("'User Inputs'!" &amp; CYE9))</f>
        <v>39186730.840604968</v>
      </c>
      <c r="CYF8" s="255">
        <f ca="1">IF(INDIRECT("'User Inputs'!" &amp; CYF9)="",INDIRECT("'Country Data'!"&amp;CYF$3&amp;MATCH('Country Model'!$A$1,'Country Data'!$A$1:$A$60,FALSE)),INDIRECT("'User Inputs'!" &amp; CYF9))</f>
        <v>40840727.444674306</v>
      </c>
      <c r="CYG8" s="255">
        <f ca="1">IF(INDIRECT("'User Inputs'!" &amp; CYG9)="",INDIRECT("'Country Data'!"&amp;CYG$3&amp;MATCH('Country Model'!$A$1,'Country Data'!$A$1:$A$60,FALSE)),INDIRECT("'User Inputs'!" &amp; CYG9))</f>
        <v>42564536.066934206</v>
      </c>
      <c r="CYH8" s="255">
        <f ca="1">IF(INDIRECT("'User Inputs'!" &amp; CYH9)="",INDIRECT("'Country Data'!"&amp;CYH$3&amp;MATCH('Country Model'!$A$1,'Country Data'!$A$1:$A$60,FALSE)),INDIRECT("'User Inputs'!" &amp; CYH9))</f>
        <v>44361103.33851549</v>
      </c>
      <c r="CYI8" s="255">
        <f ca="1">IF(INDIRECT("'User Inputs'!" &amp; CYI9)="",INDIRECT("'Country Data'!"&amp;CYI$3&amp;MATCH('Country Model'!$A$1,'Country Data'!$A$1:$A$60,FALSE)),INDIRECT("'User Inputs'!" &amp; CYI9))</f>
        <v>46233500.262186527</v>
      </c>
      <c r="CYJ8" s="255">
        <f ca="1">IF(INDIRECT("'User Inputs'!" &amp; CYJ9)="",INDIRECT("'Country Data'!"&amp;CYJ$3&amp;MATCH('Country Model'!$A$1,'Country Data'!$A$1:$A$60,FALSE)),INDIRECT("'User Inputs'!" &amp; CYJ9))</f>
        <v>48184927.461840995</v>
      </c>
      <c r="CYK8" s="255">
        <f ca="1">IF(INDIRECT("'User Inputs'!" &amp; CYK9)="",INDIRECT("'Country Data'!"&amp;CYK$3&amp;MATCH('Country Model'!$A$1,'Country Data'!$A$1:$A$60,FALSE)),INDIRECT("'User Inputs'!" &amp; CYK9))</f>
        <v>50218720.653556548</v>
      </c>
      <c r="CYL8" s="255">
        <f ca="1">IF(INDIRECT("'User Inputs'!" &amp; CYL9)="",INDIRECT("'Country Data'!"&amp;CYL$3&amp;MATCH('Country Model'!$A$1,'Country Data'!$A$1:$A$60,FALSE)),INDIRECT("'User Inputs'!" &amp; CYL9))</f>
        <v>52338356.347576261</v>
      </c>
      <c r="CYM8" s="255">
        <f ca="1">IF(INDIRECT("'User Inputs'!" &amp; CYM9)="",INDIRECT("'Country Data'!"&amp;CYM$3&amp;MATCH('Country Model'!$A$1,'Country Data'!$A$1:$A$60,FALSE)),INDIRECT("'User Inputs'!" &amp; CYM9))</f>
        <v>54547457.790959775</v>
      </c>
      <c r="CYN8" s="255">
        <f ca="1">IF(INDIRECT("'User Inputs'!" &amp; CYN9)="",INDIRECT("'Country Data'!"&amp;CYN$3&amp;MATCH('Country Model'!$A$1,'Country Data'!$A$1:$A$60,FALSE)),INDIRECT("'User Inputs'!" &amp; CYN9))</f>
        <v>56849801.161062405</v>
      </c>
      <c r="CYO8" s="255">
        <f ca="1">IF(INDIRECT("'User Inputs'!" &amp; CYO9)="",INDIRECT("'Country Data'!"&amp;CYO$3&amp;MATCH('Country Model'!$A$1,'Country Data'!$A$1:$A$60,FALSE)),INDIRECT("'User Inputs'!" &amp; CYO9))</f>
        <v>59249322.020428963</v>
      </c>
      <c r="CYP8" s="255">
        <f ca="1">IF(INDIRECT("'User Inputs'!" &amp; CYP9)="",INDIRECT("'Country Data'!"&amp;CYP$3&amp;MATCH('Country Model'!$A$1,'Country Data'!$A$1:$A$60,FALSE)),INDIRECT("'User Inputs'!" &amp; CYP9))</f>
        <v>61750122.044136353</v>
      </c>
      <c r="CYQ8" s="255">
        <f ca="1">IF(INDIRECT("'User Inputs'!" &amp; CYQ9)="",INDIRECT("'Country Data'!"&amp;CYQ$3&amp;MATCH('Country Model'!$A$1,'Country Data'!$A$1:$A$60,FALSE)),INDIRECT("'User Inputs'!" &amp; CYQ9))</f>
        <v>64356476.031084351</v>
      </c>
      <c r="CYR8" s="255">
        <f ca="1">IF(INDIRECT("'User Inputs'!" &amp; CYR9)="",INDIRECT("'Country Data'!"&amp;CYR$3&amp;MATCH('Country Model'!$A$1,'Country Data'!$A$1:$A$60,FALSE)),INDIRECT("'User Inputs'!" &amp; CYR9))</f>
        <v>67072839.21121943</v>
      </c>
      <c r="CYS8" s="255">
        <f ca="1">IF(INDIRECT("'User Inputs'!" &amp; CYS9)="",INDIRECT("'Country Data'!"&amp;CYS$3&amp;MATCH('Country Model'!$A$1,'Country Data'!$A$1:$A$60,FALSE)),INDIRECT("'User Inputs'!" &amp; CYS9))</f>
        <v>69903854.86118257</v>
      </c>
      <c r="CYT8" s="255">
        <f ca="1">IF(INDIRECT("'User Inputs'!" &amp; CYT9)="",INDIRECT("'Country Data'!"&amp;CYT$3&amp;MATCH('Country Model'!$A$1,'Country Data'!$A$1:$A$60,FALSE)),INDIRECT("'User Inputs'!" &amp; CYT9))</f>
        <v>72854362.241398796</v>
      </c>
      <c r="CYU8" s="255">
        <f ca="1">IF(INDIRECT("'User Inputs'!" &amp; CYU9)="",INDIRECT("'Country Data'!"&amp;CYU$3&amp;MATCH('Country Model'!$A$1,'Country Data'!$A$1:$A$60,FALSE)),INDIRECT("'User Inputs'!" &amp; CYU9))</f>
        <v>75929404.868176147</v>
      </c>
      <c r="CYV8" s="255">
        <f ca="1">IF(INDIRECT("'User Inputs'!" &amp; CYV9)="",INDIRECT("'Country Data'!"&amp;CYV$3&amp;MATCH('Country Model'!$A$1,'Country Data'!$A$1:$A$60,FALSE)),INDIRECT("'User Inputs'!" &amp; CYV9))</f>
        <v>79134239.134953946</v>
      </c>
      <c r="CYW8" s="255">
        <f ca="1">IF(INDIRECT("'User Inputs'!" &amp; CYW9)="",INDIRECT("'Country Data'!"&amp;CYW$3&amp;MATCH('Country Model'!$A$1,'Country Data'!$A$1:$A$60,FALSE)),INDIRECT("'User Inputs'!" &amp; CYW9))</f>
        <v>82474343.297437444</v>
      </c>
      <c r="CYX8" s="255">
        <f ca="1">IF(INDIRECT("'User Inputs'!" &amp; CYX9)="",INDIRECT("'Country Data'!"&amp;CYX$3&amp;MATCH('Country Model'!$A$1,'Country Data'!$A$1:$A$60,FALSE)),INDIRECT("'User Inputs'!" &amp; CYX9))</f>
        <v>85955426.837977678</v>
      </c>
      <c r="CYY8" s="255">
        <f ca="1">IF(INDIRECT("'User Inputs'!" &amp; CYY9)="",INDIRECT("'Country Data'!"&amp;CYY$3&amp;MATCH('Country Model'!$A$1,'Country Data'!$A$1:$A$60,FALSE)),INDIRECT("'User Inputs'!" &amp; CYY9))</f>
        <v>89583440.225203902</v>
      </c>
      <c r="CYZ8" s="255">
        <f ca="1">IF(INDIRECT("'User Inputs'!" &amp; CYZ9)="",INDIRECT("'Country Data'!"&amp;CYZ$3&amp;MATCH('Country Model'!$A$1,'Country Data'!$A$1:$A$60,FALSE)),INDIRECT("'User Inputs'!" &amp; CYZ9))</f>
        <v>34524624.561403513</v>
      </c>
      <c r="CZA8" s="255">
        <f ca="1">IF(INDIRECT("'User Inputs'!" &amp; CZA9)="",INDIRECT("'Country Data'!"&amp;CZA$3&amp;MATCH('Country Model'!$A$1,'Country Data'!$A$1:$A$60,FALSE)),INDIRECT("'User Inputs'!" &amp; CZA9))</f>
        <v>35340179.457852326</v>
      </c>
      <c r="CZB8" s="255">
        <f ca="1">IF(INDIRECT("'User Inputs'!" &amp; CZB9)="",INDIRECT("'Country Data'!"&amp;CZB$3&amp;MATCH('Country Model'!$A$1,'Country Data'!$A$1:$A$60,FALSE)),INDIRECT("'User Inputs'!" &amp; CZB9))</f>
        <v>36174999.727859043</v>
      </c>
      <c r="CZC8" s="255">
        <f ca="1">IF(INDIRECT("'User Inputs'!" &amp; CZC9)="",INDIRECT("'Country Data'!"&amp;CZC$3&amp;MATCH('Country Model'!$A$1,'Country Data'!$A$1:$A$60,FALSE)),INDIRECT("'User Inputs'!" &amp; CZC9))</f>
        <v>37029540.466010101</v>
      </c>
      <c r="CZD8" s="255">
        <f ca="1">IF(INDIRECT("'User Inputs'!" &amp; CZD9)="",INDIRECT("'Country Data'!"&amp;CZD$3&amp;MATCH('Country Model'!$A$1,'Country Data'!$A$1:$A$60,FALSE)),INDIRECT("'User Inputs'!" &amp; CZD9))</f>
        <v>37904267.517323658</v>
      </c>
      <c r="CZE8" s="255">
        <f ca="1">IF(INDIRECT("'User Inputs'!" &amp; CZE9)="",INDIRECT("'Country Data'!"&amp;CZE$3&amp;MATCH('Country Model'!$A$1,'Country Data'!$A$1:$A$60,FALSE)),INDIRECT("'User Inputs'!" &amp; CZE9))</f>
        <v>38799657.731200688</v>
      </c>
      <c r="CZF8" s="255">
        <f ca="1">IF(INDIRECT("'User Inputs'!" &amp; CZF9)="",INDIRECT("'Country Data'!"&amp;CZF$3&amp;MATCH('Country Model'!$A$1,'Country Data'!$A$1:$A$60,FALSE)),INDIRECT("'User Inputs'!" &amp; CZF9))</f>
        <v>39716199.221375041</v>
      </c>
      <c r="CZG8" s="255">
        <f ca="1">IF(INDIRECT("'User Inputs'!" &amp; CZG9)="",INDIRECT("'Country Data'!"&amp;CZG$3&amp;MATCH('Country Model'!$A$1,'Country Data'!$A$1:$A$60,FALSE)),INDIRECT("'User Inputs'!" &amp; CZG9))</f>
        <v>40654391.632004179</v>
      </c>
      <c r="CZH8" s="255">
        <f ca="1">IF(INDIRECT("'User Inputs'!" &amp; CZH9)="",INDIRECT("'Country Data'!"&amp;CZH$3&amp;MATCH('Country Model'!$A$1,'Country Data'!$A$1:$A$60,FALSE)),INDIRECT("'User Inputs'!" &amp; CZH9))</f>
        <v>41614746.410045564</v>
      </c>
      <c r="CZI8" s="255">
        <f ca="1">IF(INDIRECT("'User Inputs'!" &amp; CZI9)="",INDIRECT("'Country Data'!"&amp;CZI$3&amp;MATCH('Country Model'!$A$1,'Country Data'!$A$1:$A$60,FALSE)),INDIRECT("'User Inputs'!" &amp; CZI9))</f>
        <v>42597787.08406727</v>
      </c>
      <c r="CZJ8" s="255">
        <f ca="1">IF(INDIRECT("'User Inputs'!" &amp; CZJ9)="",INDIRECT("'Country Data'!"&amp;CZJ$3&amp;MATCH('Country Model'!$A$1,'Country Data'!$A$1:$A$60,FALSE)),INDIRECT("'User Inputs'!" &amp; CZJ9))</f>
        <v>43604049.549644768</v>
      </c>
      <c r="CZK8" s="255">
        <f ca="1">IF(INDIRECT("'User Inputs'!" &amp; CZK9)="",INDIRECT("'Country Data'!"&amp;CZK$3&amp;MATCH('Country Model'!$A$1,'Country Data'!$A$1:$A$60,FALSE)),INDIRECT("'User Inputs'!" &amp; CZK9))</f>
        <v>44634082.361499451</v>
      </c>
      <c r="CZL8" s="255">
        <f ca="1">IF(INDIRECT("'User Inputs'!" &amp; CZL9)="",INDIRECT("'Country Data'!"&amp;CZL$3&amp;MATCH('Country Model'!$A$1,'Country Data'!$A$1:$A$60,FALSE)),INDIRECT("'User Inputs'!" &amp; CZL9))</f>
        <v>45688447.032538198</v>
      </c>
      <c r="CZM8" s="255">
        <f ca="1">IF(INDIRECT("'User Inputs'!" &amp; CZM9)="",INDIRECT("'Country Data'!"&amp;CZM$3&amp;MATCH('Country Model'!$A$1,'Country Data'!$A$1:$A$60,FALSE)),INDIRECT("'User Inputs'!" &amp; CZM9))</f>
        <v>46767718.339956999</v>
      </c>
      <c r="CZN8" s="255">
        <f ca="1">IF(INDIRECT("'User Inputs'!" &amp; CZN9)="",INDIRECT("'Country Data'!"&amp;CZN$3&amp;MATCH('Country Model'!$A$1,'Country Data'!$A$1:$A$60,FALSE)),INDIRECT("'User Inputs'!" &amp; CZN9))</f>
        <v>47872484.638575383</v>
      </c>
      <c r="CZO8" s="255">
        <f ca="1">IF(INDIRECT("'User Inputs'!" &amp; CZO9)="",INDIRECT("'Country Data'!"&amp;CZO$3&amp;MATCH('Country Model'!$A$1,'Country Data'!$A$1:$A$60,FALSE)),INDIRECT("'User Inputs'!" &amp; CZO9))</f>
        <v>49003348.181572691</v>
      </c>
      <c r="CZP8" s="255">
        <f ca="1">IF(INDIRECT("'User Inputs'!" &amp; CZP9)="",INDIRECT("'Country Data'!"&amp;CZP$3&amp;MATCH('Country Model'!$A$1,'Country Data'!$A$1:$A$60,FALSE)),INDIRECT("'User Inputs'!" &amp; CZP9))</f>
        <v>50160925.448800862</v>
      </c>
      <c r="CZQ8" s="255">
        <f ca="1">IF(INDIRECT("'User Inputs'!" &amp; CZQ9)="",INDIRECT("'Country Data'!"&amp;CZQ$3&amp;MATCH('Country Model'!$A$1,'Country Data'!$A$1:$A$60,FALSE)),INDIRECT("'User Inputs'!" &amp; CZQ9))</f>
        <v>51345847.482852675</v>
      </c>
      <c r="CZR8" s="255">
        <f ca="1">IF(INDIRECT("'User Inputs'!" &amp; CZR9)="",INDIRECT("'Country Data'!"&amp;CZR$3&amp;MATCH('Country Model'!$A$1,'Country Data'!$A$1:$A$60,FALSE)),INDIRECT("'User Inputs'!" &amp; CZR9))</f>
        <v>52558760.233068906</v>
      </c>
      <c r="CZS8" s="255">
        <f ca="1">IF(INDIRECT("'User Inputs'!" &amp; CZS9)="",INDIRECT("'Country Data'!"&amp;CZS$3&amp;MATCH('Country Model'!$A$1,'Country Data'!$A$1:$A$60,FALSE)),INDIRECT("'User Inputs'!" &amp; CZS9))</f>
        <v>53800324.907671586</v>
      </c>
      <c r="CZT8" s="255">
        <f ca="1">IF(INDIRECT("'User Inputs'!" &amp; CZT9)="",INDIRECT("'Country Data'!"&amp;CZT$3&amp;MATCH('Country Model'!$A$1,'Country Data'!$A$1:$A$60,FALSE)),INDIRECT("'User Inputs'!" &amp; CZT9))</f>
        <v>55071218.334215634</v>
      </c>
      <c r="CZU8" s="255">
        <f ca="1">IF(INDIRECT("'User Inputs'!" &amp; CZU9)="",INDIRECT("'Country Data'!"&amp;CZU$3&amp;MATCH('Country Model'!$A$1,'Country Data'!$A$1:$A$60,FALSE)),INDIRECT("'User Inputs'!" &amp; CZU9))</f>
        <v>56372133.328555129</v>
      </c>
      <c r="CZV8" s="255">
        <f ca="1">IF(INDIRECT("'User Inputs'!" &amp; CZV9)="",INDIRECT("'Country Data'!"&amp;CZV$3&amp;MATCH('Country Model'!$A$1,'Country Data'!$A$1:$A$60,FALSE)),INDIRECT("'User Inputs'!" &amp; CZV9))</f>
        <v>57703779.072525524</v>
      </c>
      <c r="CZW8" s="255">
        <f ca="1">IF(INDIRECT("'User Inputs'!" &amp; CZW9)="",INDIRECT("'Country Data'!"&amp;CZW$3&amp;MATCH('Country Model'!$A$1,'Country Data'!$A$1:$A$60,FALSE)),INDIRECT("'User Inputs'!" &amp; CZW9))</f>
        <v>59066881.500547573</v>
      </c>
      <c r="CZX8" s="255">
        <f ca="1">IF(INDIRECT("'User Inputs'!" &amp; CZX9)="",INDIRECT("'Country Data'!"&amp;CZX$3&amp;MATCH('Country Model'!$A$1,'Country Data'!$A$1:$A$60,FALSE)),INDIRECT("'User Inputs'!" &amp; CZX9))</f>
        <v>60462183.695363827</v>
      </c>
      <c r="CZY8" s="255">
        <f ca="1">IF(INDIRECT("'User Inputs'!" &amp; CZY9)="",INDIRECT("'Country Data'!"&amp;CZY$3&amp;MATCH('Country Model'!$A$1,'Country Data'!$A$1:$A$60,FALSE)),INDIRECT("'User Inputs'!" &amp; CZY9))</f>
        <v>61890446.293123342</v>
      </c>
      <c r="CZZ8" s="255">
        <f ca="1">IF(INDIRECT("'User Inputs'!" &amp; CZZ9)="",INDIRECT("'Country Data'!"&amp;CZZ$3&amp;MATCH('Country Model'!$A$1,'Country Data'!$A$1:$A$60,FALSE)),INDIRECT("'User Inputs'!" &amp; CZZ9))</f>
        <v>31868884.210526314</v>
      </c>
      <c r="DAA8" s="255">
        <f ca="1">IF(INDIRECT("'User Inputs'!" &amp; DAA9)="",INDIRECT("'Country Data'!"&amp;DAA$3&amp;MATCH('Country Model'!$A$1,'Country Data'!$A$1:$A$60,FALSE)),INDIRECT("'User Inputs'!" &amp; DAA9))</f>
        <v>33214008.570965964</v>
      </c>
      <c r="DAB8" s="255">
        <f ca="1">IF(INDIRECT("'User Inputs'!" &amp; DAB9)="",INDIRECT("'Country Data'!"&amp;DAB$3&amp;MATCH('Country Model'!$A$1,'Country Data'!$A$1:$A$60,FALSE)),INDIRECT("'User Inputs'!" &amp; DAB9))</f>
        <v>34615908.045748979</v>
      </c>
      <c r="DAC8" s="255">
        <f ca="1">IF(INDIRECT("'User Inputs'!" &amp; DAC9)="",INDIRECT("'Country Data'!"&amp;DAC$3&amp;MATCH('Country Model'!$A$1,'Country Data'!$A$1:$A$60,FALSE)),INDIRECT("'User Inputs'!" &amp; DAC9))</f>
        <v>30923124.860012297</v>
      </c>
      <c r="DAD8" s="255">
        <f ca="1">IF(INDIRECT("'User Inputs'!" &amp; DAD9)="",INDIRECT("'Country Data'!"&amp;DAD$3&amp;MATCH('Country Model'!$A$1,'Country Data'!$A$1:$A$60,FALSE)),INDIRECT("'User Inputs'!" &amp; DAD9))</f>
        <v>26856942.113101806</v>
      </c>
      <c r="DAE8" s="255">
        <f ca="1">IF(INDIRECT("'User Inputs'!" &amp; DAE9)="",INDIRECT("'Country Data'!"&amp;DAE$3&amp;MATCH('Country Model'!$A$1,'Country Data'!$A$1:$A$60,FALSE)),INDIRECT("'User Inputs'!" &amp; DAE9))</f>
        <v>22392417.623202838</v>
      </c>
      <c r="DAF8" s="255">
        <f ca="1">IF(INDIRECT("'User Inputs'!" &amp; DAF9)="",INDIRECT("'Country Data'!"&amp;DAF$3&amp;MATCH('Country Model'!$A$1,'Country Data'!$A$1:$A$60,FALSE)),INDIRECT("'User Inputs'!" &amp; DAF9))</f>
        <v>17503168.904860418</v>
      </c>
      <c r="DAG8" s="255">
        <f ca="1">IF(INDIRECT("'User Inputs'!" &amp; DAG9)="",INDIRECT("'Country Data'!"&amp;DAG$3&amp;MATCH('Country Model'!$A$1,'Country Data'!$A$1:$A$60,FALSE)),INDIRECT("'User Inputs'!" &amp; DAG9))</f>
        <v>12161296.019124057</v>
      </c>
      <c r="DAH8" s="255">
        <f ca="1">IF(INDIRECT("'User Inputs'!" &amp; DAH9)="",INDIRECT("'Country Data'!"&amp;DAH$3&amp;MATCH('Country Model'!$A$1,'Country Data'!$A$1:$A$60,FALSE)),INDIRECT("'User Inputs'!" &amp; DAH9))</f>
        <v>6337300.4769307841</v>
      </c>
      <c r="DAI8" s="255">
        <f ca="1">IF(INDIRECT("'User Inputs'!" &amp; DAI9)="",INDIRECT("'Country Data'!"&amp;DAI$3&amp;MATCH('Country Model'!$A$1,'Country Data'!$A$1:$A$60,FALSE)),INDIRECT("'User Inputs'!" &amp; DAI9))</f>
        <v>0</v>
      </c>
      <c r="DAJ8" s="255">
        <f ca="1">IF(INDIRECT("'User Inputs'!" &amp; DAJ9)="",INDIRECT("'Country Data'!"&amp;DAJ$3&amp;MATCH('Country Model'!$A$1,'Country Data'!$A$1:$A$60,FALSE)),INDIRECT("'User Inputs'!" &amp; DAJ9))</f>
        <v>0</v>
      </c>
      <c r="DAK8" s="255">
        <f ca="1">IF(INDIRECT("'User Inputs'!" &amp; DAK9)="",INDIRECT("'Country Data'!"&amp;DAK$3&amp;MATCH('Country Model'!$A$1,'Country Data'!$A$1:$A$60,FALSE)),INDIRECT("'User Inputs'!" &amp; DAK9))</f>
        <v>0</v>
      </c>
      <c r="DAL8" s="255">
        <f ca="1">IF(INDIRECT("'User Inputs'!" &amp; DAL9)="",INDIRECT("'Country Data'!"&amp;DAL$3&amp;MATCH('Country Model'!$A$1,'Country Data'!$A$1:$A$60,FALSE)),INDIRECT("'User Inputs'!" &amp; DAL9))</f>
        <v>0</v>
      </c>
      <c r="DAM8" s="255">
        <f ca="1">IF(INDIRECT("'User Inputs'!" &amp; DAM9)="",INDIRECT("'Country Data'!"&amp;DAM$3&amp;MATCH('Country Model'!$A$1,'Country Data'!$A$1:$A$60,FALSE)),INDIRECT("'User Inputs'!" &amp; DAM9))</f>
        <v>0</v>
      </c>
      <c r="DAN8" s="255">
        <f ca="1">IF(INDIRECT("'User Inputs'!" &amp; DAN9)="",INDIRECT("'Country Data'!"&amp;DAN$3&amp;MATCH('Country Model'!$A$1,'Country Data'!$A$1:$A$60,FALSE)),INDIRECT("'User Inputs'!" &amp; DAN9))</f>
        <v>0</v>
      </c>
      <c r="DAO8" s="255">
        <f ca="1">IF(INDIRECT("'User Inputs'!" &amp; DAO9)="",INDIRECT("'Country Data'!"&amp;DAO$3&amp;MATCH('Country Model'!$A$1,'Country Data'!$A$1:$A$60,FALSE)),INDIRECT("'User Inputs'!" &amp; DAO9))</f>
        <v>0</v>
      </c>
      <c r="DAP8" s="255">
        <f ca="1">IF(INDIRECT("'User Inputs'!" &amp; DAP9)="",INDIRECT("'Country Data'!"&amp;DAP$3&amp;MATCH('Country Model'!$A$1,'Country Data'!$A$1:$A$60,FALSE)),INDIRECT("'User Inputs'!" &amp; DAP9))</f>
        <v>0</v>
      </c>
      <c r="DAQ8" s="255">
        <f ca="1">IF(INDIRECT("'User Inputs'!" &amp; DAQ9)="",INDIRECT("'Country Data'!"&amp;DAQ$3&amp;MATCH('Country Model'!$A$1,'Country Data'!$A$1:$A$60,FALSE)),INDIRECT("'User Inputs'!" &amp; DAQ9))</f>
        <v>0</v>
      </c>
      <c r="DAR8" s="255">
        <f ca="1">IF(INDIRECT("'User Inputs'!" &amp; DAR9)="",INDIRECT("'Country Data'!"&amp;DAR$3&amp;MATCH('Country Model'!$A$1,'Country Data'!$A$1:$A$60,FALSE)),INDIRECT("'User Inputs'!" &amp; DAR9))</f>
        <v>0</v>
      </c>
      <c r="DAS8" s="255">
        <f ca="1">IF(INDIRECT("'User Inputs'!" &amp; DAS9)="",INDIRECT("'Country Data'!"&amp;DAS$3&amp;MATCH('Country Model'!$A$1,'Country Data'!$A$1:$A$60,FALSE)),INDIRECT("'User Inputs'!" &amp; DAS9))</f>
        <v>0</v>
      </c>
      <c r="DAT8" s="255">
        <f ca="1">IF(INDIRECT("'User Inputs'!" &amp; DAT9)="",INDIRECT("'Country Data'!"&amp;DAT$3&amp;MATCH('Country Model'!$A$1,'Country Data'!$A$1:$A$60,FALSE)),INDIRECT("'User Inputs'!" &amp; DAT9))</f>
        <v>0</v>
      </c>
      <c r="DAU8" s="255">
        <f ca="1">IF(INDIRECT("'User Inputs'!" &amp; DAU9)="",INDIRECT("'Country Data'!"&amp;DAU$3&amp;MATCH('Country Model'!$A$1,'Country Data'!$A$1:$A$60,FALSE)),INDIRECT("'User Inputs'!" &amp; DAU9))</f>
        <v>0</v>
      </c>
      <c r="DAV8" s="255">
        <f ca="1">IF(INDIRECT("'User Inputs'!" &amp; DAV9)="",INDIRECT("'Country Data'!"&amp;DAV$3&amp;MATCH('Country Model'!$A$1,'Country Data'!$A$1:$A$60,FALSE)),INDIRECT("'User Inputs'!" &amp; DAV9))</f>
        <v>0</v>
      </c>
      <c r="DAW8" s="255">
        <f ca="1">IF(INDIRECT("'User Inputs'!" &amp; DAW9)="",INDIRECT("'Country Data'!"&amp;DAW$3&amp;MATCH('Country Model'!$A$1,'Country Data'!$A$1:$A$60,FALSE)),INDIRECT("'User Inputs'!" &amp; DAW9))</f>
        <v>0</v>
      </c>
      <c r="DAX8" s="255">
        <f ca="1">IF(INDIRECT("'User Inputs'!" &amp; DAX9)="",INDIRECT("'Country Data'!"&amp;DAX$3&amp;MATCH('Country Model'!$A$1,'Country Data'!$A$1:$A$60,FALSE)),INDIRECT("'User Inputs'!" &amp; DAX9))</f>
        <v>0</v>
      </c>
      <c r="DAY8" s="255">
        <f ca="1">IF(INDIRECT("'User Inputs'!" &amp; DAY9)="",INDIRECT("'Country Data'!"&amp;DAY$3&amp;MATCH('Country Model'!$A$1,'Country Data'!$A$1:$A$60,FALSE)),INDIRECT("'User Inputs'!" &amp; DAY9))</f>
        <v>0</v>
      </c>
      <c r="DAZ8" s="255">
        <f ca="1">IF(INDIRECT("'User Inputs'!" &amp; DAZ9)="",INDIRECT("'Country Data'!"&amp;DAZ$3&amp;MATCH('Country Model'!$A$1,'Country Data'!$A$1:$A$60,FALSE)),INDIRECT("'User Inputs'!" &amp; DAZ9))</f>
        <v>34524624.561403513</v>
      </c>
      <c r="DBA8" s="255">
        <f ca="1">IF(INDIRECT("'User Inputs'!" &amp; DBA9)="",INDIRECT("'Country Data'!"&amp;DBA$3&amp;MATCH('Country Model'!$A$1,'Country Data'!$A$1:$A$60,FALSE)),INDIRECT("'User Inputs'!" &amp; DBA9))</f>
        <v>35340179.457852326</v>
      </c>
      <c r="DBB8" s="255">
        <f ca="1">IF(INDIRECT("'User Inputs'!" &amp; DBB9)="",INDIRECT("'Country Data'!"&amp;DBB$3&amp;MATCH('Country Model'!$A$1,'Country Data'!$A$1:$A$60,FALSE)),INDIRECT("'User Inputs'!" &amp; DBB9))</f>
        <v>36174999.727859043</v>
      </c>
      <c r="DBC8" s="255">
        <f ca="1">IF(INDIRECT("'User Inputs'!" &amp; DBC9)="",INDIRECT("'Country Data'!"&amp;DBC$3&amp;MATCH('Country Model'!$A$1,'Country Data'!$A$1:$A$60,FALSE)),INDIRECT("'User Inputs'!" &amp; DBC9))</f>
        <v>31739606.113722939</v>
      </c>
      <c r="DBD8" s="255">
        <f ca="1">IF(INDIRECT("'User Inputs'!" &amp; DBD9)="",INDIRECT("'Country Data'!"&amp;DBD$3&amp;MATCH('Country Model'!$A$1,'Country Data'!$A$1:$A$60,FALSE)),INDIRECT("'User Inputs'!" &amp; DBD9))</f>
        <v>27074476.798088331</v>
      </c>
      <c r="DBE8" s="255">
        <f ca="1">IF(INDIRECT("'User Inputs'!" &amp; DBE9)="",INDIRECT("'Country Data'!"&amp;DBE$3&amp;MATCH('Country Model'!$A$1,'Country Data'!$A$1:$A$60,FALSE)),INDIRECT("'User Inputs'!" &amp; DBE9))</f>
        <v>22171232.989257533</v>
      </c>
      <c r="DBF8" s="255">
        <f ca="1">IF(INDIRECT("'User Inputs'!" &amp; DBF9)="",INDIRECT("'Country Data'!"&amp;DBF$3&amp;MATCH('Country Model'!$A$1,'Country Data'!$A$1:$A$60,FALSE)),INDIRECT("'User Inputs'!" &amp; DBF9))</f>
        <v>17021228.237732157</v>
      </c>
      <c r="DBG8" s="255">
        <f ca="1">IF(INDIRECT("'User Inputs'!" &amp; DBG9)="",INDIRECT("'Country Data'!"&amp;DBG$3&amp;MATCH('Country Model'!$A$1,'Country Data'!$A$1:$A$60,FALSE)),INDIRECT("'User Inputs'!" &amp; DBG9))</f>
        <v>11615540.466286909</v>
      </c>
      <c r="DBH8" s="255">
        <f ca="1">IF(INDIRECT("'User Inputs'!" &amp; DBH9)="",INDIRECT("'Country Data'!"&amp;DBH$3&amp;MATCH('Country Model'!$A$1,'Country Data'!$A$1:$A$60,FALSE)),INDIRECT("'User Inputs'!" &amp; DBH9))</f>
        <v>5944963.7728636516</v>
      </c>
      <c r="DBI8" s="255">
        <f ca="1">IF(INDIRECT("'User Inputs'!" &amp; DBI9)="",INDIRECT("'Country Data'!"&amp;DBI$3&amp;MATCH('Country Model'!$A$1,'Country Data'!$A$1:$A$60,FALSE)),INDIRECT("'User Inputs'!" &amp; DBI9))</f>
        <v>0</v>
      </c>
      <c r="DBJ8" s="255">
        <f ca="1">IF(INDIRECT("'User Inputs'!" &amp; DBJ9)="",INDIRECT("'Country Data'!"&amp;DBJ$3&amp;MATCH('Country Model'!$A$1,'Country Data'!$A$1:$A$60,FALSE)),INDIRECT("'User Inputs'!" &amp; DBJ9))</f>
        <v>0</v>
      </c>
      <c r="DBK8" s="255">
        <f ca="1">IF(INDIRECT("'User Inputs'!" &amp; DBK9)="",INDIRECT("'Country Data'!"&amp;DBK$3&amp;MATCH('Country Model'!$A$1,'Country Data'!$A$1:$A$60,FALSE)),INDIRECT("'User Inputs'!" &amp; DBK9))</f>
        <v>0</v>
      </c>
      <c r="DBL8" s="255">
        <f ca="1">IF(INDIRECT("'User Inputs'!" &amp; DBL9)="",INDIRECT("'Country Data'!"&amp;DBL$3&amp;MATCH('Country Model'!$A$1,'Country Data'!$A$1:$A$60,FALSE)),INDIRECT("'User Inputs'!" &amp; DBL9))</f>
        <v>0</v>
      </c>
      <c r="DBM8" s="255">
        <f ca="1">IF(INDIRECT("'User Inputs'!" &amp; DBM9)="",INDIRECT("'Country Data'!"&amp;DBM$3&amp;MATCH('Country Model'!$A$1,'Country Data'!$A$1:$A$60,FALSE)),INDIRECT("'User Inputs'!" &amp; DBM9))</f>
        <v>0</v>
      </c>
      <c r="DBN8" s="255">
        <f ca="1">IF(INDIRECT("'User Inputs'!" &amp; DBN9)="",INDIRECT("'Country Data'!"&amp;DBN$3&amp;MATCH('Country Model'!$A$1,'Country Data'!$A$1:$A$60,FALSE)),INDIRECT("'User Inputs'!" &amp; DBN9))</f>
        <v>0</v>
      </c>
      <c r="DBO8" s="255">
        <f ca="1">IF(INDIRECT("'User Inputs'!" &amp; DBO9)="",INDIRECT("'Country Data'!"&amp;DBO$3&amp;MATCH('Country Model'!$A$1,'Country Data'!$A$1:$A$60,FALSE)),INDIRECT("'User Inputs'!" &amp; DBO9))</f>
        <v>0</v>
      </c>
      <c r="DBP8" s="255">
        <f ca="1">IF(INDIRECT("'User Inputs'!" &amp; DBP9)="",INDIRECT("'Country Data'!"&amp;DBP$3&amp;MATCH('Country Model'!$A$1,'Country Data'!$A$1:$A$60,FALSE)),INDIRECT("'User Inputs'!" &amp; DBP9))</f>
        <v>0</v>
      </c>
      <c r="DBQ8" s="255">
        <f ca="1">IF(INDIRECT("'User Inputs'!" &amp; DBQ9)="",INDIRECT("'Country Data'!"&amp;DBQ$3&amp;MATCH('Country Model'!$A$1,'Country Data'!$A$1:$A$60,FALSE)),INDIRECT("'User Inputs'!" &amp; DBQ9))</f>
        <v>0</v>
      </c>
      <c r="DBR8" s="255">
        <f ca="1">IF(INDIRECT("'User Inputs'!" &amp; DBR9)="",INDIRECT("'Country Data'!"&amp;DBR$3&amp;MATCH('Country Model'!$A$1,'Country Data'!$A$1:$A$60,FALSE)),INDIRECT("'User Inputs'!" &amp; DBR9))</f>
        <v>0</v>
      </c>
      <c r="DBS8" s="255">
        <f ca="1">IF(INDIRECT("'User Inputs'!" &amp; DBS9)="",INDIRECT("'Country Data'!"&amp;DBS$3&amp;MATCH('Country Model'!$A$1,'Country Data'!$A$1:$A$60,FALSE)),INDIRECT("'User Inputs'!" &amp; DBS9))</f>
        <v>0</v>
      </c>
      <c r="DBT8" s="255">
        <f ca="1">IF(INDIRECT("'User Inputs'!" &amp; DBT9)="",INDIRECT("'Country Data'!"&amp;DBT$3&amp;MATCH('Country Model'!$A$1,'Country Data'!$A$1:$A$60,FALSE)),INDIRECT("'User Inputs'!" &amp; DBT9))</f>
        <v>0</v>
      </c>
      <c r="DBU8" s="255">
        <f ca="1">IF(INDIRECT("'User Inputs'!" &amp; DBU9)="",INDIRECT("'Country Data'!"&amp;DBU$3&amp;MATCH('Country Model'!$A$1,'Country Data'!$A$1:$A$60,FALSE)),INDIRECT("'User Inputs'!" &amp; DBU9))</f>
        <v>0</v>
      </c>
      <c r="DBV8" s="255">
        <f ca="1">IF(INDIRECT("'User Inputs'!" &amp; DBV9)="",INDIRECT("'Country Data'!"&amp;DBV$3&amp;MATCH('Country Model'!$A$1,'Country Data'!$A$1:$A$60,FALSE)),INDIRECT("'User Inputs'!" &amp; DBV9))</f>
        <v>0</v>
      </c>
      <c r="DBW8" s="255">
        <f ca="1">IF(INDIRECT("'User Inputs'!" &amp; DBW9)="",INDIRECT("'Country Data'!"&amp;DBW$3&amp;MATCH('Country Model'!$A$1,'Country Data'!$A$1:$A$60,FALSE)),INDIRECT("'User Inputs'!" &amp; DBW9))</f>
        <v>0</v>
      </c>
      <c r="DBX8" s="255">
        <f ca="1">IF(INDIRECT("'User Inputs'!" &amp; DBX9)="",INDIRECT("'Country Data'!"&amp;DBX$3&amp;MATCH('Country Model'!$A$1,'Country Data'!$A$1:$A$60,FALSE)),INDIRECT("'User Inputs'!" &amp; DBX9))</f>
        <v>0</v>
      </c>
      <c r="DBY8" s="255">
        <f ca="1">IF(INDIRECT("'User Inputs'!" &amp; DBY9)="",INDIRECT("'Country Data'!"&amp;DBY$3&amp;MATCH('Country Model'!$A$1,'Country Data'!$A$1:$A$60,FALSE)),INDIRECT("'User Inputs'!" &amp; DBY9))</f>
        <v>0</v>
      </c>
      <c r="DBZ8" s="255">
        <f ca="1">IF(INDIRECT("'User Inputs'!" &amp; DBZ9)="",INDIRECT("'Country Data'!"&amp;DBZ$3&amp;MATCH('Country Model'!$A$1,'Country Data'!$A$1:$A$60,FALSE)),INDIRECT("'User Inputs'!" &amp; DBZ9))</f>
        <v>31868884.210526314</v>
      </c>
      <c r="DCA8" s="255">
        <f ca="1">IF(INDIRECT("'User Inputs'!" &amp; DCA9)="",INDIRECT("'Country Data'!"&amp;DCA$3&amp;MATCH('Country Model'!$A$1,'Country Data'!$A$1:$A$60,FALSE)),INDIRECT("'User Inputs'!" &amp; DCA9))</f>
        <v>33214008.570965964</v>
      </c>
      <c r="DCB8" s="255">
        <f ca="1">IF(INDIRECT("'User Inputs'!" &amp; DCB9)="",INDIRECT("'Country Data'!"&amp;DCB$3&amp;MATCH('Country Model'!$A$1,'Country Data'!$A$1:$A$60,FALSE)),INDIRECT("'User Inputs'!" &amp; DCB9))</f>
        <v>34615908.045748979</v>
      </c>
      <c r="DCC8" s="255">
        <f ca="1">IF(INDIRECT("'User Inputs'!" &amp; DCC9)="",INDIRECT("'Country Data'!"&amp;DCC$3&amp;MATCH('Country Model'!$A$1,'Country Data'!$A$1:$A$60,FALSE)),INDIRECT("'User Inputs'!" &amp; DCC9))</f>
        <v>10186441.130356994</v>
      </c>
      <c r="DCD8" s="255">
        <f ca="1">IF(INDIRECT("'User Inputs'!" &amp; DCD9)="",INDIRECT("'Country Data'!"&amp;DCD$3&amp;MATCH('Country Model'!$A$1,'Country Data'!$A$1:$A$60,FALSE)),INDIRECT("'User Inputs'!" &amp; DCD9))</f>
        <v>10616391.235296713</v>
      </c>
      <c r="DCE8" s="255">
        <f ca="1">IF(INDIRECT("'User Inputs'!" &amp; DCE9)="",INDIRECT("'Country Data'!"&amp;DCE$3&amp;MATCH('Country Model'!$A$1,'Country Data'!$A$1:$A$60,FALSE)),INDIRECT("'User Inputs'!" &amp; DCE9))</f>
        <v>11064488.707935521</v>
      </c>
      <c r="DCF8" s="255">
        <f ca="1">IF(INDIRECT("'User Inputs'!" &amp; DCF9)="",INDIRECT("'Country Data'!"&amp;DCF$3&amp;MATCH('Country Model'!$A$1,'Country Data'!$A$1:$A$60,FALSE)),INDIRECT("'User Inputs'!" &amp; DCF9))</f>
        <v>11531499.513790393</v>
      </c>
      <c r="DCG8" s="255">
        <f ca="1">IF(INDIRECT("'User Inputs'!" &amp; DCG9)="",INDIRECT("'Country Data'!"&amp;DCG$3&amp;MATCH('Country Model'!$A$1,'Country Data'!$A$1:$A$60,FALSE)),INDIRECT("'User Inputs'!" &amp; DCG9))</f>
        <v>12018221.948310833</v>
      </c>
      <c r="DCH8" s="255">
        <f ca="1">IF(INDIRECT("'User Inputs'!" &amp; DCH9)="",INDIRECT("'Country Data'!"&amp;DCH$3&amp;MATCH('Country Model'!$A$1,'Country Data'!$A$1:$A$60,FALSE)),INDIRECT("'User Inputs'!" &amp; DCH9))</f>
        <v>12525488.001463197</v>
      </c>
      <c r="DCI8" s="255">
        <f ca="1">IF(INDIRECT("'User Inputs'!" &amp; DCI9)="",INDIRECT("'Country Data'!"&amp;DCI$3&amp;MATCH('Country Model'!$A$1,'Country Data'!$A$1:$A$60,FALSE)),INDIRECT("'User Inputs'!" &amp; DCI9))</f>
        <v>13054164.77991149</v>
      </c>
      <c r="DCJ8" s="255">
        <f ca="1">IF(INDIRECT("'User Inputs'!" &amp; DCJ9)="",INDIRECT("'Country Data'!"&amp;DCJ$3&amp;MATCH('Country Model'!$A$1,'Country Data'!$A$1:$A$60,FALSE)),INDIRECT("'User Inputs'!" &amp; DCJ9))</f>
        <v>13605155.989225693</v>
      </c>
      <c r="DCK8" s="255">
        <f ca="1">IF(INDIRECT("'User Inputs'!" &amp; DCK9)="",INDIRECT("'Country Data'!"&amp;DCK$3&amp;MATCH('Country Model'!$A$1,'Country Data'!$A$1:$A$60,FALSE)),INDIRECT("'User Inputs'!" &amp; DCK9))</f>
        <v>14179403.478651261</v>
      </c>
      <c r="DCL8" s="255">
        <f ca="1">IF(INDIRECT("'User Inputs'!" &amp; DCL9)="",INDIRECT("'Country Data'!"&amp;DCL$3&amp;MATCH('Country Model'!$A$1,'Country Data'!$A$1:$A$60,FALSE)),INDIRECT("'User Inputs'!" &amp; DCL9))</f>
        <v>14777888.851080354</v>
      </c>
      <c r="DCM8" s="255">
        <f ca="1">IF(INDIRECT("'User Inputs'!" &amp; DCM9)="",INDIRECT("'Country Data'!"&amp;DCM$3&amp;MATCH('Country Model'!$A$1,'Country Data'!$A$1:$A$60,FALSE)),INDIRECT("'User Inputs'!" &amp; DCM9))</f>
        <v>15401635.14097688</v>
      </c>
      <c r="DCN8" s="255">
        <f ca="1">IF(INDIRECT("'User Inputs'!" &amp; DCN9)="",INDIRECT("'Country Data'!"&amp;DCN$3&amp;MATCH('Country Model'!$A$1,'Country Data'!$A$1:$A$60,FALSE)),INDIRECT("'User Inputs'!" &amp; DCN9))</f>
        <v>16051708.563123502</v>
      </c>
      <c r="DCO8" s="255">
        <f ca="1">IF(INDIRECT("'User Inputs'!" &amp; DCO9)="",INDIRECT("'Country Data'!"&amp;DCO$3&amp;MATCH('Country Model'!$A$1,'Country Data'!$A$1:$A$60,FALSE)),INDIRECT("'User Inputs'!" &amp; DCO9))</f>
        <v>16729220.33517994</v>
      </c>
      <c r="DCP8" s="255">
        <f ca="1">IF(INDIRECT("'User Inputs'!" &amp; DCP9)="",INDIRECT("'Country Data'!"&amp;DCP$3&amp;MATCH('Country Model'!$A$1,'Country Data'!$A$1:$A$60,FALSE)),INDIRECT("'User Inputs'!" &amp; DCP9))</f>
        <v>17435328.57716791</v>
      </c>
      <c r="DCQ8" s="255">
        <f ca="1">IF(INDIRECT("'User Inputs'!" &amp; DCQ9)="",INDIRECT("'Country Data'!"&amp;DCQ$3&amp;MATCH('Country Model'!$A$1,'Country Data'!$A$1:$A$60,FALSE)),INDIRECT("'User Inputs'!" &amp; DCQ9))</f>
        <v>18171240.291129701</v>
      </c>
      <c r="DCR8" s="255">
        <f ca="1">IF(INDIRECT("'User Inputs'!" &amp; DCR9)="",INDIRECT("'Country Data'!"&amp;DCR$3&amp;MATCH('Country Model'!$A$1,'Country Data'!$A$1:$A$60,FALSE)),INDIRECT("'User Inputs'!" &amp; DCR9))</f>
        <v>18938213.424344309</v>
      </c>
      <c r="DCS8" s="255">
        <f ca="1">IF(INDIRECT("'User Inputs'!" &amp; DCS9)="",INDIRECT("'Country Data'!"&amp;DCS$3&amp;MATCH('Country Model'!$A$1,'Country Data'!$A$1:$A$60,FALSE)),INDIRECT("'User Inputs'!" &amp; DCS9))</f>
        <v>19737559.019628018</v>
      </c>
      <c r="DCT8" s="255">
        <f ca="1">IF(INDIRECT("'User Inputs'!" &amp; DCT9)="",INDIRECT("'Country Data'!"&amp;DCT$3&amp;MATCH('Country Model'!$A$1,'Country Data'!$A$1:$A$60,FALSE)),INDIRECT("'User Inputs'!" &amp; DCT9))</f>
        <v>20570643.456394952</v>
      </c>
      <c r="DCU8" s="255">
        <f ca="1">IF(INDIRECT("'User Inputs'!" &amp; DCU9)="",INDIRECT("'Country Data'!"&amp;DCU$3&amp;MATCH('Country Model'!$A$1,'Country Data'!$A$1:$A$60,FALSE)),INDIRECT("'User Inputs'!" &amp; DCU9))</f>
        <v>21438890.786308557</v>
      </c>
      <c r="DCV8" s="255">
        <f ca="1">IF(INDIRECT("'User Inputs'!" &amp; DCV9)="",INDIRECT("'Country Data'!"&amp;DCV$3&amp;MATCH('Country Model'!$A$1,'Country Data'!$A$1:$A$60,FALSE)),INDIRECT("'User Inputs'!" &amp; DCV9))</f>
        <v>22343785.16751641</v>
      </c>
      <c r="DCW8" s="255">
        <f ca="1">IF(INDIRECT("'User Inputs'!" &amp; DCW9)="",INDIRECT("'Country Data'!"&amp;DCW$3&amp;MATCH('Country Model'!$A$1,'Country Data'!$A$1:$A$60,FALSE)),INDIRECT("'User Inputs'!" &amp; DCW9))</f>
        <v>23286873.401629396</v>
      </c>
      <c r="DCX8" s="255">
        <f ca="1">IF(INDIRECT("'User Inputs'!" &amp; DCX9)="",INDIRECT("'Country Data'!"&amp;DCX$3&amp;MATCH('Country Model'!$A$1,'Country Data'!$A$1:$A$60,FALSE)),INDIRECT("'User Inputs'!" &amp; DCX9))</f>
        <v>24269767.577781931</v>
      </c>
      <c r="DCY8" s="255">
        <f ca="1">IF(INDIRECT("'User Inputs'!" &amp; DCY9)="",INDIRECT("'Country Data'!"&amp;DCY$3&amp;MATCH('Country Model'!$A$1,'Country Data'!$A$1:$A$60,FALSE)),INDIRECT("'User Inputs'!" &amp; DCY9))</f>
        <v>25294147.828292865</v>
      </c>
      <c r="DCZ8" s="255">
        <f ca="1">IF(INDIRECT("'User Inputs'!" &amp; DCZ9)="",INDIRECT("'Country Data'!"&amp;DCZ$3&amp;MATCH('Country Model'!$A$1,'Country Data'!$A$1:$A$60,FALSE)),INDIRECT("'User Inputs'!" &amp; DCZ9))</f>
        <v>34524624.561403513</v>
      </c>
      <c r="DDA8" s="255">
        <f ca="1">IF(INDIRECT("'User Inputs'!" &amp; DDA9)="",INDIRECT("'Country Data'!"&amp;DDA$3&amp;MATCH('Country Model'!$A$1,'Country Data'!$A$1:$A$60,FALSE)),INDIRECT("'User Inputs'!" &amp; DDA9))</f>
        <v>35340179.457852326</v>
      </c>
      <c r="DDB8" s="255">
        <f ca="1">IF(INDIRECT("'User Inputs'!" &amp; DDB9)="",INDIRECT("'Country Data'!"&amp;DDB$3&amp;MATCH('Country Model'!$A$1,'Country Data'!$A$1:$A$60,FALSE)),INDIRECT("'User Inputs'!" &amp; DDB9))</f>
        <v>36174999.727859043</v>
      </c>
      <c r="DDC8" s="255">
        <f ca="1">IF(INDIRECT("'User Inputs'!" &amp; DDC9)="",INDIRECT("'Country Data'!"&amp;DDC$3&amp;MATCH('Country Model'!$A$1,'Country Data'!$A$1:$A$60,FALSE)),INDIRECT("'User Inputs'!" &amp; DDC9))</f>
        <v>10455399.660991088</v>
      </c>
      <c r="DDD8" s="255">
        <f ca="1">IF(INDIRECT("'User Inputs'!" &amp; DDD9)="",INDIRECT("'Country Data'!"&amp;DDD$3&amp;MATCH('Country Model'!$A$1,'Country Data'!$A$1:$A$60,FALSE)),INDIRECT("'User Inputs'!" &amp; DDD9))</f>
        <v>10702381.416656092</v>
      </c>
      <c r="DDE8" s="255">
        <f ca="1">IF(INDIRECT("'User Inputs'!" &amp; DDE9)="",INDIRECT("'Country Data'!"&amp;DDE$3&amp;MATCH('Country Model'!$A$1,'Country Data'!$A$1:$A$60,FALSE)),INDIRECT("'User Inputs'!" &amp; DDE9))</f>
        <v>10955197.477044899</v>
      </c>
      <c r="DDF8" s="255">
        <f ca="1">IF(INDIRECT("'User Inputs'!" &amp; DDF9)="",INDIRECT("'Country Data'!"&amp;DDF$3&amp;MATCH('Country Model'!$A$1,'Country Data'!$A$1:$A$60,FALSE)),INDIRECT("'User Inputs'!" &amp; DDF9))</f>
        <v>11213985.662505895</v>
      </c>
      <c r="DDG8" s="255">
        <f ca="1">IF(INDIRECT("'User Inputs'!" &amp; DDG9)="",INDIRECT("'Country Data'!"&amp;DDG$3&amp;MATCH('Country Model'!$A$1,'Country Data'!$A$1:$A$60,FALSE)),INDIRECT("'User Inputs'!" &amp; DDG9))</f>
        <v>11478887.049036473</v>
      </c>
      <c r="DDH8" s="255">
        <f ca="1">IF(INDIRECT("'User Inputs'!" &amp; DDH9)="",INDIRECT("'Country Data'!"&amp;DDH$3&amp;MATCH('Country Model'!$A$1,'Country Data'!$A$1:$A$60,FALSE)),INDIRECT("'User Inputs'!" &amp; DDH9))</f>
        <v>11750046.045189336</v>
      </c>
      <c r="DDI8" s="255">
        <f ca="1">IF(INDIRECT("'User Inputs'!" &amp; DDI9)="",INDIRECT("'Country Data'!"&amp;DDI$3&amp;MATCH('Country Model'!$A$1,'Country Data'!$A$1:$A$60,FALSE)),INDIRECT("'User Inputs'!" &amp; DDI9))</f>
        <v>12027610.470795464</v>
      </c>
      <c r="DDJ8" s="255">
        <f ca="1">IF(INDIRECT("'User Inputs'!" &amp; DDJ9)="",INDIRECT("'Country Data'!"&amp;DDJ$3&amp;MATCH('Country Model'!$A$1,'Country Data'!$A$1:$A$60,FALSE)),INDIRECT("'User Inputs'!" &amp; DDJ9))</f>
        <v>12311731.637546757</v>
      </c>
      <c r="DDK8" s="255">
        <f ca="1">IF(INDIRECT("'User Inputs'!" &amp; DDK9)="",INDIRECT("'Country Data'!"&amp;DDK$3&amp;MATCH('Country Model'!$A$1,'Country Data'!$A$1:$A$60,FALSE)),INDIRECT("'User Inputs'!" &amp; DDK9))</f>
        <v>12602564.431482196</v>
      </c>
      <c r="DDL8" s="255">
        <f ca="1">IF(INDIRECT("'User Inputs'!" &amp; DDL9)="",INDIRECT("'Country Data'!"&amp;DDL$3&amp;MATCH('Country Model'!$A$1,'Country Data'!$A$1:$A$60,FALSE)),INDIRECT("'User Inputs'!" &amp; DDL9))</f>
        <v>12900267.39742255</v>
      </c>
      <c r="DDM8" s="255">
        <f ca="1">IF(INDIRECT("'User Inputs'!" &amp; DDM9)="",INDIRECT("'Country Data'!"&amp;DDM$3&amp;MATCH('Country Model'!$A$1,'Country Data'!$A$1:$A$60,FALSE)),INDIRECT("'User Inputs'!" &amp; DDM9))</f>
        <v>13205002.825399622</v>
      </c>
      <c r="DDN8" s="255">
        <f ca="1">IF(INDIRECT("'User Inputs'!" &amp; DDN9)="",INDIRECT("'Country Data'!"&amp;DDN$3&amp;MATCH('Country Model'!$A$1,'Country Data'!$A$1:$A$60,FALSE)),INDIRECT("'User Inputs'!" &amp; DDN9))</f>
        <v>13516936.839127166</v>
      </c>
      <c r="DDO8" s="255">
        <f ca="1">IF(INDIRECT("'User Inputs'!" &amp; DDO9)="",INDIRECT("'Country Data'!"&amp;DDO$3&amp;MATCH('Country Model'!$A$1,'Country Data'!$A$1:$A$60,FALSE)),INDIRECT("'User Inputs'!" &amp; DDO9))</f>
        <v>13836239.486561703</v>
      </c>
      <c r="DDP8" s="255">
        <f ca="1">IF(INDIRECT("'User Inputs'!" &amp; DDP9)="",INDIRECT("'Country Data'!"&amp;DDP$3&amp;MATCH('Country Model'!$A$1,'Country Data'!$A$1:$A$60,FALSE)),INDIRECT("'User Inputs'!" &amp; DDP9))</f>
        <v>14163084.832602596</v>
      </c>
      <c r="DDQ8" s="255">
        <f ca="1">IF(INDIRECT("'User Inputs'!" &amp; DDQ9)="",INDIRECT("'Country Data'!"&amp;DDQ$3&amp;MATCH('Country Model'!$A$1,'Country Data'!$A$1:$A$60,FALSE)),INDIRECT("'User Inputs'!" &amp; DDQ9))</f>
        <v>14497651.053981932</v>
      </c>
      <c r="DDR8" s="255">
        <f ca="1">IF(INDIRECT("'User Inputs'!" &amp; DDR9)="",INDIRECT("'Country Data'!"&amp;DDR$3&amp;MATCH('Country Model'!$A$1,'Country Data'!$A$1:$A$60,FALSE)),INDIRECT("'User Inputs'!" &amp; DDR9))</f>
        <v>14840120.536395926</v>
      </c>
      <c r="DDS8" s="255">
        <f ca="1">IF(INDIRECT("'User Inputs'!" &amp; DDS9)="",INDIRECT("'Country Data'!"&amp;DDS$3&amp;MATCH('Country Model'!$A$1,'Country Data'!$A$1:$A$60,FALSE)),INDIRECT("'User Inputs'!" &amp; DDS9))</f>
        <v>15190679.9739308</v>
      </c>
      <c r="DDT8" s="255">
        <f ca="1">IF(INDIRECT("'User Inputs'!" &amp; DDT9)="",INDIRECT("'Country Data'!"&amp;DDT$3&amp;MATCH('Country Model'!$A$1,'Country Data'!$A$1:$A$60,FALSE)),INDIRECT("'User Inputs'!" &amp; DDT9))</f>
        <v>15549520.470837353</v>
      </c>
      <c r="DDU8" s="255">
        <f ca="1">IF(INDIRECT("'User Inputs'!" &amp; DDU9)="",INDIRECT("'Country Data'!"&amp;DDU$3&amp;MATCH('Country Model'!$A$1,'Country Data'!$A$1:$A$60,FALSE)),INDIRECT("'User Inputs'!" &amp; DDU9))</f>
        <v>15916837.645709682</v>
      </c>
      <c r="DDV8" s="255">
        <f ca="1">IF(INDIRECT("'User Inputs'!" &amp; DDV9)="",INDIRECT("'Country Data'!"&amp;DDV$3&amp;MATCH('Country Model'!$A$1,'Country Data'!$A$1:$A$60,FALSE)),INDIRECT("'User Inputs'!" &amp; DDV9))</f>
        <v>16292831.738124853</v>
      </c>
      <c r="DDW8" s="255">
        <f ca="1">IF(INDIRECT("'User Inputs'!" &amp; DDW9)="",INDIRECT("'Country Data'!"&amp;DDW$3&amp;MATCH('Country Model'!$A$1,'Country Data'!$A$1:$A$60,FALSE)),INDIRECT("'User Inputs'!" &amp; DDW9))</f>
        <v>16677707.717801666</v>
      </c>
      <c r="DDX8" s="255">
        <f ca="1">IF(INDIRECT("'User Inputs'!" &amp; DDX9)="",INDIRECT("'Country Data'!"&amp;DDX$3&amp;MATCH('Country Model'!$A$1,'Country Data'!$A$1:$A$60,FALSE)),INDIRECT("'User Inputs'!" &amp; DDX9))</f>
        <v>17071675.396338023</v>
      </c>
      <c r="DDY8" s="255">
        <f ca="1">IF(INDIRECT("'User Inputs'!" &amp; DDY9)="",INDIRECT("'Country Data'!"&amp;DDY$3&amp;MATCH('Country Model'!$A$1,'Country Data'!$A$1:$A$60,FALSE)),INDIRECT("'User Inputs'!" &amp; DDY9))</f>
        <v>17474949.541587766</v>
      </c>
      <c r="DDZ8" s="255">
        <f ca="1">IF(INDIRECT("'User Inputs'!" &amp; DDZ9)="",INDIRECT("'Country Data'!"&amp;DDZ$3&amp;MATCH('Country Model'!$A$1,'Country Data'!$A$1:$A$60,FALSE)),INDIRECT("'User Inputs'!" &amp; DDZ9))</f>
        <v>31868884.210526314</v>
      </c>
      <c r="DEA8" s="255">
        <f ca="1">IF(INDIRECT("'User Inputs'!" &amp; DEA9)="",INDIRECT("'Country Data'!"&amp;DEA$3&amp;MATCH('Country Model'!$A$1,'Country Data'!$A$1:$A$60,FALSE)),INDIRECT("'User Inputs'!" &amp; DEA9))</f>
        <v>33214008.570965964</v>
      </c>
      <c r="DEB8" s="255">
        <f ca="1">IF(INDIRECT("'User Inputs'!" &amp; DEB9)="",INDIRECT("'Country Data'!"&amp;DEB$3&amp;MATCH('Country Model'!$A$1,'Country Data'!$A$1:$A$60,FALSE)),INDIRECT("'User Inputs'!" &amp; DEB9))</f>
        <v>34615908.045748979</v>
      </c>
      <c r="DEC8" s="255">
        <f ca="1">IF(INDIRECT("'User Inputs'!" &amp; DEC9)="",INDIRECT("'Country Data'!"&amp;DEC$3&amp;MATCH('Country Model'!$A$1,'Country Data'!$A$1:$A$60,FALSE)),INDIRECT("'User Inputs'!" &amp; DEC9))</f>
        <v>8731235.254591709</v>
      </c>
      <c r="DED8" s="255">
        <f ca="1">IF(INDIRECT("'User Inputs'!" &amp; DED9)="",INDIRECT("'Country Data'!"&amp;DED$3&amp;MATCH('Country Model'!$A$1,'Country Data'!$A$1:$A$60,FALSE)),INDIRECT("'User Inputs'!" &amp; DED9))</f>
        <v>7583136.5966405105</v>
      </c>
      <c r="DEE8" s="255">
        <f ca="1">IF(INDIRECT("'User Inputs'!" &amp; DEE9)="",INDIRECT("'Country Data'!"&amp;DEE$3&amp;MATCH('Country Model'!$A$1,'Country Data'!$A$1:$A$60,FALSE)),INDIRECT("'User Inputs'!" &amp; DEE9))</f>
        <v>6322564.9759631539</v>
      </c>
      <c r="DEF8" s="255">
        <f ca="1">IF(INDIRECT("'User Inputs'!" &amp; DEF9)="",INDIRECT("'Country Data'!"&amp;DEF$3&amp;MATCH('Country Model'!$A$1,'Country Data'!$A$1:$A$60,FALSE)),INDIRECT("'User Inputs'!" &amp; DEF9))</f>
        <v>4942071.220195882</v>
      </c>
      <c r="DEG8" s="255">
        <f ca="1">IF(INDIRECT("'User Inputs'!" &amp; DEG9)="",INDIRECT("'Country Data'!"&amp;DEG$3&amp;MATCH('Country Model'!$A$1,'Country Data'!$A$1:$A$60,FALSE)),INDIRECT("'User Inputs'!" &amp; DEG9))</f>
        <v>3433777.6995173809</v>
      </c>
      <c r="DEH8" s="255">
        <f ca="1">IF(INDIRECT("'User Inputs'!" &amp; DEH9)="",INDIRECT("'Country Data'!"&amp;DEH$3&amp;MATCH('Country Model'!$A$1,'Country Data'!$A$1:$A$60,FALSE)),INDIRECT("'User Inputs'!" &amp; DEH9))</f>
        <v>1789355.4287804568</v>
      </c>
      <c r="DEI8" s="255">
        <f ca="1">IF(INDIRECT("'User Inputs'!" &amp; DEI9)="",INDIRECT("'Country Data'!"&amp;DEI$3&amp;MATCH('Country Model'!$A$1,'Country Data'!$A$1:$A$60,FALSE)),INDIRECT("'User Inputs'!" &amp; DEI9))</f>
        <v>0</v>
      </c>
      <c r="DEJ8" s="255">
        <f ca="1">IF(INDIRECT("'User Inputs'!" &amp; DEJ9)="",INDIRECT("'Country Data'!"&amp;DEJ$3&amp;MATCH('Country Model'!$A$1,'Country Data'!$A$1:$A$60,FALSE)),INDIRECT("'User Inputs'!" &amp; DEJ9))</f>
        <v>0</v>
      </c>
      <c r="DEK8" s="255">
        <f ca="1">IF(INDIRECT("'User Inputs'!" &amp; DEK9)="",INDIRECT("'Country Data'!"&amp;DEK$3&amp;MATCH('Country Model'!$A$1,'Country Data'!$A$1:$A$60,FALSE)),INDIRECT("'User Inputs'!" &amp; DEK9))</f>
        <v>0</v>
      </c>
      <c r="DEL8" s="255">
        <f ca="1">IF(INDIRECT("'User Inputs'!" &amp; DEL9)="",INDIRECT("'Country Data'!"&amp;DEL$3&amp;MATCH('Country Model'!$A$1,'Country Data'!$A$1:$A$60,FALSE)),INDIRECT("'User Inputs'!" &amp; DEL9))</f>
        <v>0</v>
      </c>
      <c r="DEM8" s="255">
        <f ca="1">IF(INDIRECT("'User Inputs'!" &amp; DEM9)="",INDIRECT("'Country Data'!"&amp;DEM$3&amp;MATCH('Country Model'!$A$1,'Country Data'!$A$1:$A$60,FALSE)),INDIRECT("'User Inputs'!" &amp; DEM9))</f>
        <v>0</v>
      </c>
      <c r="DEN8" s="255">
        <f ca="1">IF(INDIRECT("'User Inputs'!" &amp; DEN9)="",INDIRECT("'Country Data'!"&amp;DEN$3&amp;MATCH('Country Model'!$A$1,'Country Data'!$A$1:$A$60,FALSE)),INDIRECT("'User Inputs'!" &amp; DEN9))</f>
        <v>0</v>
      </c>
      <c r="DEO8" s="255">
        <f ca="1">IF(INDIRECT("'User Inputs'!" &amp; DEO9)="",INDIRECT("'Country Data'!"&amp;DEO$3&amp;MATCH('Country Model'!$A$1,'Country Data'!$A$1:$A$60,FALSE)),INDIRECT("'User Inputs'!" &amp; DEO9))</f>
        <v>0</v>
      </c>
      <c r="DEP8" s="255">
        <f ca="1">IF(INDIRECT("'User Inputs'!" &amp; DEP9)="",INDIRECT("'Country Data'!"&amp;DEP$3&amp;MATCH('Country Model'!$A$1,'Country Data'!$A$1:$A$60,FALSE)),INDIRECT("'User Inputs'!" &amp; DEP9))</f>
        <v>0</v>
      </c>
      <c r="DEQ8" s="255">
        <f ca="1">IF(INDIRECT("'User Inputs'!" &amp; DEQ9)="",INDIRECT("'Country Data'!"&amp;DEQ$3&amp;MATCH('Country Model'!$A$1,'Country Data'!$A$1:$A$60,FALSE)),INDIRECT("'User Inputs'!" &amp; DEQ9))</f>
        <v>0</v>
      </c>
      <c r="DER8" s="255">
        <f ca="1">IF(INDIRECT("'User Inputs'!" &amp; DER9)="",INDIRECT("'Country Data'!"&amp;DER$3&amp;MATCH('Country Model'!$A$1,'Country Data'!$A$1:$A$60,FALSE)),INDIRECT("'User Inputs'!" &amp; DER9))</f>
        <v>0</v>
      </c>
      <c r="DES8" s="255">
        <f ca="1">IF(INDIRECT("'User Inputs'!" &amp; DES9)="",INDIRECT("'Country Data'!"&amp;DES$3&amp;MATCH('Country Model'!$A$1,'Country Data'!$A$1:$A$60,FALSE)),INDIRECT("'User Inputs'!" &amp; DES9))</f>
        <v>0</v>
      </c>
      <c r="DET8" s="255">
        <f ca="1">IF(INDIRECT("'User Inputs'!" &amp; DET9)="",INDIRECT("'Country Data'!"&amp;DET$3&amp;MATCH('Country Model'!$A$1,'Country Data'!$A$1:$A$60,FALSE)),INDIRECT("'User Inputs'!" &amp; DET9))</f>
        <v>0</v>
      </c>
      <c r="DEU8" s="255">
        <f ca="1">IF(INDIRECT("'User Inputs'!" &amp; DEU9)="",INDIRECT("'Country Data'!"&amp;DEU$3&amp;MATCH('Country Model'!$A$1,'Country Data'!$A$1:$A$60,FALSE)),INDIRECT("'User Inputs'!" &amp; DEU9))</f>
        <v>0</v>
      </c>
      <c r="DEV8" s="255">
        <f ca="1">IF(INDIRECT("'User Inputs'!" &amp; DEV9)="",INDIRECT("'Country Data'!"&amp;DEV$3&amp;MATCH('Country Model'!$A$1,'Country Data'!$A$1:$A$60,FALSE)),INDIRECT("'User Inputs'!" &amp; DEV9))</f>
        <v>0</v>
      </c>
      <c r="DEW8" s="255">
        <f ca="1">IF(INDIRECT("'User Inputs'!" &amp; DEW9)="",INDIRECT("'Country Data'!"&amp;DEW$3&amp;MATCH('Country Model'!$A$1,'Country Data'!$A$1:$A$60,FALSE)),INDIRECT("'User Inputs'!" &amp; DEW9))</f>
        <v>0</v>
      </c>
      <c r="DEX8" s="255">
        <f ca="1">IF(INDIRECT("'User Inputs'!" &amp; DEX9)="",INDIRECT("'Country Data'!"&amp;DEX$3&amp;MATCH('Country Model'!$A$1,'Country Data'!$A$1:$A$60,FALSE)),INDIRECT("'User Inputs'!" &amp; DEX9))</f>
        <v>0</v>
      </c>
      <c r="DEY8" s="255">
        <f ca="1">IF(INDIRECT("'User Inputs'!" &amp; DEY9)="",INDIRECT("'Country Data'!"&amp;DEY$3&amp;MATCH('Country Model'!$A$1,'Country Data'!$A$1:$A$60,FALSE)),INDIRECT("'User Inputs'!" &amp; DEY9))</f>
        <v>0</v>
      </c>
      <c r="DEZ8" s="255">
        <f ca="1">IF(INDIRECT("'User Inputs'!" &amp; DEZ9)="",INDIRECT("'Country Data'!"&amp;DEZ$3&amp;MATCH('Country Model'!$A$1,'Country Data'!$A$1:$A$60,FALSE)),INDIRECT("'User Inputs'!" &amp; DEZ9))</f>
        <v>34524624.561403513</v>
      </c>
      <c r="DFA8" s="255">
        <f ca="1">IF(INDIRECT("'User Inputs'!" &amp; DFA9)="",INDIRECT("'Country Data'!"&amp;DFA$3&amp;MATCH('Country Model'!$A$1,'Country Data'!$A$1:$A$60,FALSE)),INDIRECT("'User Inputs'!" &amp; DFA9))</f>
        <v>35340179.457852326</v>
      </c>
      <c r="DFB8" s="255">
        <f ca="1">IF(INDIRECT("'User Inputs'!" &amp; DFB9)="",INDIRECT("'Country Data'!"&amp;DFB$3&amp;MATCH('Country Model'!$A$1,'Country Data'!$A$1:$A$60,FALSE)),INDIRECT("'User Inputs'!" &amp; DFB9))</f>
        <v>36174999.727859043</v>
      </c>
      <c r="DFC8" s="255">
        <f ca="1">IF(INDIRECT("'User Inputs'!" &amp; DFC9)="",INDIRECT("'Country Data'!"&amp;DFC$3&amp;MATCH('Country Model'!$A$1,'Country Data'!$A$1:$A$60,FALSE)),INDIRECT("'User Inputs'!" &amp; DFC9))</f>
        <v>8961771.1379923597</v>
      </c>
      <c r="DFD8" s="255">
        <f ca="1">IF(INDIRECT("'User Inputs'!" &amp; DFD9)="",INDIRECT("'Country Data'!"&amp;DFD$3&amp;MATCH('Country Model'!$A$1,'Country Data'!$A$1:$A$60,FALSE)),INDIRECT("'User Inputs'!" &amp; DFD9))</f>
        <v>7644558.1547543518</v>
      </c>
      <c r="DFE8" s="255">
        <f ca="1">IF(INDIRECT("'User Inputs'!" &amp; DFE9)="",INDIRECT("'Country Data'!"&amp;DFE$3&amp;MATCH('Country Model'!$A$1,'Country Data'!$A$1:$A$60,FALSE)),INDIRECT("'User Inputs'!" &amp; DFE9))</f>
        <v>6260112.8440256566</v>
      </c>
      <c r="DFF8" s="255">
        <f ca="1">IF(INDIRECT("'User Inputs'!" &amp; DFF9)="",INDIRECT("'Country Data'!"&amp;DFF$3&amp;MATCH('Country Model'!$A$1,'Country Data'!$A$1:$A$60,FALSE)),INDIRECT("'User Inputs'!" &amp; DFF9))</f>
        <v>4805993.8553596688</v>
      </c>
      <c r="DFG8" s="255">
        <f ca="1">IF(INDIRECT("'User Inputs'!" &amp; DFG9)="",INDIRECT("'Country Data'!"&amp;DFG$3&amp;MATCH('Country Model'!$A$1,'Country Data'!$A$1:$A$60,FALSE)),INDIRECT("'User Inputs'!" &amp; DFG9))</f>
        <v>3279682.0140104205</v>
      </c>
      <c r="DFH8" s="255">
        <f ca="1">IF(INDIRECT("'User Inputs'!" &amp; DFH9)="",INDIRECT("'Country Data'!"&amp;DFH$3&amp;MATCH('Country Model'!$A$1,'Country Data'!$A$1:$A$60,FALSE)),INDIRECT("'User Inputs'!" &amp; DFH9))</f>
        <v>1678578.0064556191</v>
      </c>
      <c r="DFI8" s="255">
        <f ca="1">IF(INDIRECT("'User Inputs'!" &amp; DFI9)="",INDIRECT("'Country Data'!"&amp;DFI$3&amp;MATCH('Country Model'!$A$1,'Country Data'!$A$1:$A$60,FALSE)),INDIRECT("'User Inputs'!" &amp; DFI9))</f>
        <v>0</v>
      </c>
      <c r="DFJ8" s="255">
        <f ca="1">IF(INDIRECT("'User Inputs'!" &amp; DFJ9)="",INDIRECT("'Country Data'!"&amp;DFJ$3&amp;MATCH('Country Model'!$A$1,'Country Data'!$A$1:$A$60,FALSE)),INDIRECT("'User Inputs'!" &amp; DFJ9))</f>
        <v>0</v>
      </c>
      <c r="DFK8" s="255">
        <f ca="1">IF(INDIRECT("'User Inputs'!" &amp; DFK9)="",INDIRECT("'Country Data'!"&amp;DFK$3&amp;MATCH('Country Model'!$A$1,'Country Data'!$A$1:$A$60,FALSE)),INDIRECT("'User Inputs'!" &amp; DFK9))</f>
        <v>0</v>
      </c>
      <c r="DFL8" s="255">
        <f ca="1">IF(INDIRECT("'User Inputs'!" &amp; DFL9)="",INDIRECT("'Country Data'!"&amp;DFL$3&amp;MATCH('Country Model'!$A$1,'Country Data'!$A$1:$A$60,FALSE)),INDIRECT("'User Inputs'!" &amp; DFL9))</f>
        <v>0</v>
      </c>
      <c r="DFM8" s="255">
        <f ca="1">IF(INDIRECT("'User Inputs'!" &amp; DFM9)="",INDIRECT("'Country Data'!"&amp;DFM$3&amp;MATCH('Country Model'!$A$1,'Country Data'!$A$1:$A$60,FALSE)),INDIRECT("'User Inputs'!" &amp; DFM9))</f>
        <v>0</v>
      </c>
      <c r="DFN8" s="255">
        <f ca="1">IF(INDIRECT("'User Inputs'!" &amp; DFN9)="",INDIRECT("'Country Data'!"&amp;DFN$3&amp;MATCH('Country Model'!$A$1,'Country Data'!$A$1:$A$60,FALSE)),INDIRECT("'User Inputs'!" &amp; DFN9))</f>
        <v>0</v>
      </c>
      <c r="DFO8" s="255">
        <f ca="1">IF(INDIRECT("'User Inputs'!" &amp; DFO9)="",INDIRECT("'Country Data'!"&amp;DFO$3&amp;MATCH('Country Model'!$A$1,'Country Data'!$A$1:$A$60,FALSE)),INDIRECT("'User Inputs'!" &amp; DFO9))</f>
        <v>0</v>
      </c>
      <c r="DFP8" s="255">
        <f ca="1">IF(INDIRECT("'User Inputs'!" &amp; DFP9)="",INDIRECT("'Country Data'!"&amp;DFP$3&amp;MATCH('Country Model'!$A$1,'Country Data'!$A$1:$A$60,FALSE)),INDIRECT("'User Inputs'!" &amp; DFP9))</f>
        <v>0</v>
      </c>
      <c r="DFQ8" s="255">
        <f ca="1">IF(INDIRECT("'User Inputs'!" &amp; DFQ9)="",INDIRECT("'Country Data'!"&amp;DFQ$3&amp;MATCH('Country Model'!$A$1,'Country Data'!$A$1:$A$60,FALSE)),INDIRECT("'User Inputs'!" &amp; DFQ9))</f>
        <v>0</v>
      </c>
      <c r="DFR8" s="255">
        <f ca="1">IF(INDIRECT("'User Inputs'!" &amp; DFR9)="",INDIRECT("'Country Data'!"&amp;DFR$3&amp;MATCH('Country Model'!$A$1,'Country Data'!$A$1:$A$60,FALSE)),INDIRECT("'User Inputs'!" &amp; DFR9))</f>
        <v>0</v>
      </c>
      <c r="DFS8" s="255">
        <f ca="1">IF(INDIRECT("'User Inputs'!" &amp; DFS9)="",INDIRECT("'Country Data'!"&amp;DFS$3&amp;MATCH('Country Model'!$A$1,'Country Data'!$A$1:$A$60,FALSE)),INDIRECT("'User Inputs'!" &amp; DFS9))</f>
        <v>0</v>
      </c>
      <c r="DFT8" s="255">
        <f ca="1">IF(INDIRECT("'User Inputs'!" &amp; DFT9)="",INDIRECT("'Country Data'!"&amp;DFT$3&amp;MATCH('Country Model'!$A$1,'Country Data'!$A$1:$A$60,FALSE)),INDIRECT("'User Inputs'!" &amp; DFT9))</f>
        <v>0</v>
      </c>
      <c r="DFU8" s="255">
        <f ca="1">IF(INDIRECT("'User Inputs'!" &amp; DFU9)="",INDIRECT("'Country Data'!"&amp;DFU$3&amp;MATCH('Country Model'!$A$1,'Country Data'!$A$1:$A$60,FALSE)),INDIRECT("'User Inputs'!" &amp; DFU9))</f>
        <v>0</v>
      </c>
      <c r="DFV8" s="255">
        <f ca="1">IF(INDIRECT("'User Inputs'!" &amp; DFV9)="",INDIRECT("'Country Data'!"&amp;DFV$3&amp;MATCH('Country Model'!$A$1,'Country Data'!$A$1:$A$60,FALSE)),INDIRECT("'User Inputs'!" &amp; DFV9))</f>
        <v>0</v>
      </c>
      <c r="DFW8" s="255">
        <f ca="1">IF(INDIRECT("'User Inputs'!" &amp; DFW9)="",INDIRECT("'Country Data'!"&amp;DFW$3&amp;MATCH('Country Model'!$A$1,'Country Data'!$A$1:$A$60,FALSE)),INDIRECT("'User Inputs'!" &amp; DFW9))</f>
        <v>0</v>
      </c>
      <c r="DFX8" s="255">
        <f ca="1">IF(INDIRECT("'User Inputs'!" &amp; DFX9)="",INDIRECT("'Country Data'!"&amp;DFX$3&amp;MATCH('Country Model'!$A$1,'Country Data'!$A$1:$A$60,FALSE)),INDIRECT("'User Inputs'!" &amp; DFX9))</f>
        <v>0</v>
      </c>
      <c r="DFY8" s="255">
        <f ca="1">IF(INDIRECT("'User Inputs'!" &amp; DFY9)="",INDIRECT("'Country Data'!"&amp;DFY$3&amp;MATCH('Country Model'!$A$1,'Country Data'!$A$1:$A$60,FALSE)),INDIRECT("'User Inputs'!" &amp; DFY9))</f>
        <v>0</v>
      </c>
      <c r="DFZ8" s="255">
        <f ca="1">IF(INDIRECT("'User Inputs'!" &amp; DFZ9)="",INDIRECT("'Country Data'!"&amp;DFZ$3&amp;MATCH('Country Model'!$A$1,'Country Data'!$A$1:$A$60,FALSE)),INDIRECT("'User Inputs'!" &amp; DFZ9))</f>
        <v>31868884.210526314</v>
      </c>
      <c r="DGA8" s="255">
        <f ca="1">IF(INDIRECT("'User Inputs'!" &amp; DGA9)="",INDIRECT("'Country Data'!"&amp;DGA$3&amp;MATCH('Country Model'!$A$1,'Country Data'!$A$1:$A$60,FALSE)),INDIRECT("'User Inputs'!" &amp; DGA9))</f>
        <v>33214008.570965964</v>
      </c>
      <c r="DGB8" s="255">
        <f ca="1">IF(INDIRECT("'User Inputs'!" &amp; DGB9)="",INDIRECT("'Country Data'!"&amp;DGB$3&amp;MATCH('Country Model'!$A$1,'Country Data'!$A$1:$A$60,FALSE)),INDIRECT("'User Inputs'!" &amp; DGB9))</f>
        <v>34615908.045748979</v>
      </c>
      <c r="DGC8" s="255">
        <f ca="1">IF(INDIRECT("'User Inputs'!" &amp; DGC9)="",INDIRECT("'Country Data'!"&amp;DGC$3&amp;MATCH('Country Model'!$A$1,'Country Data'!$A$1:$A$60,FALSE)),INDIRECT("'User Inputs'!" &amp; DGC9))</f>
        <v>8731235.254591709</v>
      </c>
      <c r="DGD8" s="255">
        <f ca="1">IF(INDIRECT("'User Inputs'!" &amp; DGD9)="",INDIRECT("'Country Data'!"&amp;DGD$3&amp;MATCH('Country Model'!$A$1,'Country Data'!$A$1:$A$60,FALSE)),INDIRECT("'User Inputs'!" &amp; DGD9))</f>
        <v>7583136.5966405105</v>
      </c>
      <c r="DGE8" s="255">
        <f ca="1">IF(INDIRECT("'User Inputs'!" &amp; DGE9)="",INDIRECT("'Country Data'!"&amp;DGE$3&amp;MATCH('Country Model'!$A$1,'Country Data'!$A$1:$A$60,FALSE)),INDIRECT("'User Inputs'!" &amp; DGE9))</f>
        <v>4741923.7319723656</v>
      </c>
      <c r="DGF8" s="255">
        <f ca="1">IF(INDIRECT("'User Inputs'!" &amp; DGF9)="",INDIRECT("'Country Data'!"&amp;DGF$3&amp;MATCH('Country Model'!$A$1,'Country Data'!$A$1:$A$60,FALSE)),INDIRECT("'User Inputs'!" &amp; DGF9))</f>
        <v>3706553.4151469115</v>
      </c>
      <c r="DGG8" s="255">
        <f ca="1">IF(INDIRECT("'User Inputs'!" &amp; DGG9)="",INDIRECT("'Country Data'!"&amp;DGG$3&amp;MATCH('Country Model'!$A$1,'Country Data'!$A$1:$A$60,FALSE)),INDIRECT("'User Inputs'!" &amp; DGG9))</f>
        <v>2575333.2746380358</v>
      </c>
      <c r="DGH8" s="255">
        <f ca="1">IF(INDIRECT("'User Inputs'!" &amp; DGH9)="",INDIRECT("'Country Data'!"&amp;DGH$3&amp;MATCH('Country Model'!$A$1,'Country Data'!$A$1:$A$60,FALSE)),INDIRECT("'User Inputs'!" &amp; DGH9))</f>
        <v>1342016.5715853425</v>
      </c>
      <c r="DGI8" s="255">
        <f ca="1">IF(INDIRECT("'User Inputs'!" &amp; DGI9)="",INDIRECT("'Country Data'!"&amp;DGI$3&amp;MATCH('Country Model'!$A$1,'Country Data'!$A$1:$A$60,FALSE)),INDIRECT("'User Inputs'!" &amp; DGI9))</f>
        <v>0</v>
      </c>
      <c r="DGJ8" s="255">
        <f ca="1">IF(INDIRECT("'User Inputs'!" &amp; DGJ9)="",INDIRECT("'Country Data'!"&amp;DGJ$3&amp;MATCH('Country Model'!$A$1,'Country Data'!$A$1:$A$60,FALSE)),INDIRECT("'User Inputs'!" &amp; DGJ9))</f>
        <v>0</v>
      </c>
      <c r="DGK8" s="255">
        <f ca="1">IF(INDIRECT("'User Inputs'!" &amp; DGK9)="",INDIRECT("'Country Data'!"&amp;DGK$3&amp;MATCH('Country Model'!$A$1,'Country Data'!$A$1:$A$60,FALSE)),INDIRECT("'User Inputs'!" &amp; DGK9))</f>
        <v>0</v>
      </c>
      <c r="DGL8" s="255">
        <f ca="1">IF(INDIRECT("'User Inputs'!" &amp; DGL9)="",INDIRECT("'Country Data'!"&amp;DGL$3&amp;MATCH('Country Model'!$A$1,'Country Data'!$A$1:$A$60,FALSE)),INDIRECT("'User Inputs'!" &amp; DGL9))</f>
        <v>0</v>
      </c>
      <c r="DGM8" s="255">
        <f ca="1">IF(INDIRECT("'User Inputs'!" &amp; DGM9)="",INDIRECT("'Country Data'!"&amp;DGM$3&amp;MATCH('Country Model'!$A$1,'Country Data'!$A$1:$A$60,FALSE)),INDIRECT("'User Inputs'!" &amp; DGM9))</f>
        <v>0</v>
      </c>
      <c r="DGN8" s="255">
        <f ca="1">IF(INDIRECT("'User Inputs'!" &amp; DGN9)="",INDIRECT("'Country Data'!"&amp;DGN$3&amp;MATCH('Country Model'!$A$1,'Country Data'!$A$1:$A$60,FALSE)),INDIRECT("'User Inputs'!" &amp; DGN9))</f>
        <v>0</v>
      </c>
      <c r="DGO8" s="255">
        <f ca="1">IF(INDIRECT("'User Inputs'!" &amp; DGO9)="",INDIRECT("'Country Data'!"&amp;DGO$3&amp;MATCH('Country Model'!$A$1,'Country Data'!$A$1:$A$60,FALSE)),INDIRECT("'User Inputs'!" &amp; DGO9))</f>
        <v>0</v>
      </c>
      <c r="DGP8" s="255">
        <f ca="1">IF(INDIRECT("'User Inputs'!" &amp; DGP9)="",INDIRECT("'Country Data'!"&amp;DGP$3&amp;MATCH('Country Model'!$A$1,'Country Data'!$A$1:$A$60,FALSE)),INDIRECT("'User Inputs'!" &amp; DGP9))</f>
        <v>0</v>
      </c>
      <c r="DGQ8" s="255">
        <f ca="1">IF(INDIRECT("'User Inputs'!" &amp; DGQ9)="",INDIRECT("'Country Data'!"&amp;DGQ$3&amp;MATCH('Country Model'!$A$1,'Country Data'!$A$1:$A$60,FALSE)),INDIRECT("'User Inputs'!" &amp; DGQ9))</f>
        <v>0</v>
      </c>
      <c r="DGR8" s="255">
        <f ca="1">IF(INDIRECT("'User Inputs'!" &amp; DGR9)="",INDIRECT("'Country Data'!"&amp;DGR$3&amp;MATCH('Country Model'!$A$1,'Country Data'!$A$1:$A$60,FALSE)),INDIRECT("'User Inputs'!" &amp; DGR9))</f>
        <v>0</v>
      </c>
      <c r="DGS8" s="255">
        <f ca="1">IF(INDIRECT("'User Inputs'!" &amp; DGS9)="",INDIRECT("'Country Data'!"&amp;DGS$3&amp;MATCH('Country Model'!$A$1,'Country Data'!$A$1:$A$60,FALSE)),INDIRECT("'User Inputs'!" &amp; DGS9))</f>
        <v>0</v>
      </c>
      <c r="DGT8" s="255">
        <f ca="1">IF(INDIRECT("'User Inputs'!" &amp; DGT9)="",INDIRECT("'Country Data'!"&amp;DGT$3&amp;MATCH('Country Model'!$A$1,'Country Data'!$A$1:$A$60,FALSE)),INDIRECT("'User Inputs'!" &amp; DGT9))</f>
        <v>0</v>
      </c>
      <c r="DGU8" s="255">
        <f ca="1">IF(INDIRECT("'User Inputs'!" &amp; DGU9)="",INDIRECT("'Country Data'!"&amp;DGU$3&amp;MATCH('Country Model'!$A$1,'Country Data'!$A$1:$A$60,FALSE)),INDIRECT("'User Inputs'!" &amp; DGU9))</f>
        <v>0</v>
      </c>
      <c r="DGV8" s="255">
        <f ca="1">IF(INDIRECT("'User Inputs'!" &amp; DGV9)="",INDIRECT("'Country Data'!"&amp;DGV$3&amp;MATCH('Country Model'!$A$1,'Country Data'!$A$1:$A$60,FALSE)),INDIRECT("'User Inputs'!" &amp; DGV9))</f>
        <v>0</v>
      </c>
      <c r="DGW8" s="255">
        <f ca="1">IF(INDIRECT("'User Inputs'!" &amp; DGW9)="",INDIRECT("'Country Data'!"&amp;DGW$3&amp;MATCH('Country Model'!$A$1,'Country Data'!$A$1:$A$60,FALSE)),INDIRECT("'User Inputs'!" &amp; DGW9))</f>
        <v>0</v>
      </c>
      <c r="DGX8" s="255">
        <f ca="1">IF(INDIRECT("'User Inputs'!" &amp; DGX9)="",INDIRECT("'Country Data'!"&amp;DGX$3&amp;MATCH('Country Model'!$A$1,'Country Data'!$A$1:$A$60,FALSE)),INDIRECT("'User Inputs'!" &amp; DGX9))</f>
        <v>0</v>
      </c>
      <c r="DGY8" s="255">
        <f ca="1">IF(INDIRECT("'User Inputs'!" &amp; DGY9)="",INDIRECT("'Country Data'!"&amp;DGY$3&amp;MATCH('Country Model'!$A$1,'Country Data'!$A$1:$A$60,FALSE)),INDIRECT("'User Inputs'!" &amp; DGY9))</f>
        <v>0</v>
      </c>
      <c r="DGZ8" s="255">
        <f ca="1">IF(INDIRECT("'User Inputs'!" &amp; DGZ9)="",INDIRECT("'Country Data'!"&amp;DGZ$3&amp;MATCH('Country Model'!$A$1,'Country Data'!$A$1:$A$60,FALSE)),INDIRECT("'User Inputs'!" &amp; DGZ9))</f>
        <v>34524624.561403513</v>
      </c>
      <c r="DHA8" s="255">
        <f ca="1">IF(INDIRECT("'User Inputs'!" &amp; DHA9)="",INDIRECT("'Country Data'!"&amp;DHA$3&amp;MATCH('Country Model'!$A$1,'Country Data'!$A$1:$A$60,FALSE)),INDIRECT("'User Inputs'!" &amp; DHA9))</f>
        <v>35340179.457852326</v>
      </c>
      <c r="DHB8" s="255">
        <f ca="1">IF(INDIRECT("'User Inputs'!" &amp; DHB9)="",INDIRECT("'Country Data'!"&amp;DHB$3&amp;MATCH('Country Model'!$A$1,'Country Data'!$A$1:$A$60,FALSE)),INDIRECT("'User Inputs'!" &amp; DHB9))</f>
        <v>36174999.727859043</v>
      </c>
      <c r="DHC8" s="255">
        <f ca="1">IF(INDIRECT("'User Inputs'!" &amp; DHC9)="",INDIRECT("'Country Data'!"&amp;DHC$3&amp;MATCH('Country Model'!$A$1,'Country Data'!$A$1:$A$60,FALSE)),INDIRECT("'User Inputs'!" &amp; DHC9))</f>
        <v>8961771.1379923597</v>
      </c>
      <c r="DHD8" s="255">
        <f ca="1">IF(INDIRECT("'User Inputs'!" &amp; DHD9)="",INDIRECT("'Country Data'!"&amp;DHD$3&amp;MATCH('Country Model'!$A$1,'Country Data'!$A$1:$A$60,FALSE)),INDIRECT("'User Inputs'!" &amp; DHD9))</f>
        <v>7644558.1547543518</v>
      </c>
      <c r="DHE8" s="255">
        <f ca="1">IF(INDIRECT("'User Inputs'!" &amp; DHE9)="",INDIRECT("'Country Data'!"&amp;DHE$3&amp;MATCH('Country Model'!$A$1,'Country Data'!$A$1:$A$60,FALSE)),INDIRECT("'User Inputs'!" &amp; DHE9))</f>
        <v>4695084.6330192424</v>
      </c>
      <c r="DHF8" s="255">
        <f ca="1">IF(INDIRECT("'User Inputs'!" &amp; DHF9)="",INDIRECT("'Country Data'!"&amp;DHF$3&amp;MATCH('Country Model'!$A$1,'Country Data'!$A$1:$A$60,FALSE)),INDIRECT("'User Inputs'!" &amp; DHF9))</f>
        <v>3604495.3915197509</v>
      </c>
      <c r="DHG8" s="255">
        <f ca="1">IF(INDIRECT("'User Inputs'!" &amp; DHG9)="",INDIRECT("'Country Data'!"&amp;DHG$3&amp;MATCH('Country Model'!$A$1,'Country Data'!$A$1:$A$60,FALSE)),INDIRECT("'User Inputs'!" &amp; DHG9))</f>
        <v>2459761.5105078155</v>
      </c>
      <c r="DHH8" s="255">
        <f ca="1">IF(INDIRECT("'User Inputs'!" &amp; DHH9)="",INDIRECT("'Country Data'!"&amp;DHH$3&amp;MATCH('Country Model'!$A$1,'Country Data'!$A$1:$A$60,FALSE)),INDIRECT("'User Inputs'!" &amp; DHH9))</f>
        <v>1258933.5048417142</v>
      </c>
      <c r="DHI8" s="255">
        <f ca="1">IF(INDIRECT("'User Inputs'!" &amp; DHI9)="",INDIRECT("'Country Data'!"&amp;DHI$3&amp;MATCH('Country Model'!$A$1,'Country Data'!$A$1:$A$60,FALSE)),INDIRECT("'User Inputs'!" &amp; DHI9))</f>
        <v>0</v>
      </c>
      <c r="DHJ8" s="255">
        <f ca="1">IF(INDIRECT("'User Inputs'!" &amp; DHJ9)="",INDIRECT("'Country Data'!"&amp;DHJ$3&amp;MATCH('Country Model'!$A$1,'Country Data'!$A$1:$A$60,FALSE)),INDIRECT("'User Inputs'!" &amp; DHJ9))</f>
        <v>0</v>
      </c>
      <c r="DHK8" s="255">
        <f ca="1">IF(INDIRECT("'User Inputs'!" &amp; DHK9)="",INDIRECT("'Country Data'!"&amp;DHK$3&amp;MATCH('Country Model'!$A$1,'Country Data'!$A$1:$A$60,FALSE)),INDIRECT("'User Inputs'!" &amp; DHK9))</f>
        <v>0</v>
      </c>
      <c r="DHL8" s="255">
        <f ca="1">IF(INDIRECT("'User Inputs'!" &amp; DHL9)="",INDIRECT("'Country Data'!"&amp;DHL$3&amp;MATCH('Country Model'!$A$1,'Country Data'!$A$1:$A$60,FALSE)),INDIRECT("'User Inputs'!" &amp; DHL9))</f>
        <v>0</v>
      </c>
      <c r="DHM8" s="255">
        <f ca="1">IF(INDIRECT("'User Inputs'!" &amp; DHM9)="",INDIRECT("'Country Data'!"&amp;DHM$3&amp;MATCH('Country Model'!$A$1,'Country Data'!$A$1:$A$60,FALSE)),INDIRECT("'User Inputs'!" &amp; DHM9))</f>
        <v>0</v>
      </c>
      <c r="DHN8" s="255">
        <f ca="1">IF(INDIRECT("'User Inputs'!" &amp; DHN9)="",INDIRECT("'Country Data'!"&amp;DHN$3&amp;MATCH('Country Model'!$A$1,'Country Data'!$A$1:$A$60,FALSE)),INDIRECT("'User Inputs'!" &amp; DHN9))</f>
        <v>0</v>
      </c>
      <c r="DHO8" s="255">
        <f ca="1">IF(INDIRECT("'User Inputs'!" &amp; DHO9)="",INDIRECT("'Country Data'!"&amp;DHO$3&amp;MATCH('Country Model'!$A$1,'Country Data'!$A$1:$A$60,FALSE)),INDIRECT("'User Inputs'!" &amp; DHO9))</f>
        <v>0</v>
      </c>
      <c r="DHP8" s="255">
        <f ca="1">IF(INDIRECT("'User Inputs'!" &amp; DHP9)="",INDIRECT("'Country Data'!"&amp;DHP$3&amp;MATCH('Country Model'!$A$1,'Country Data'!$A$1:$A$60,FALSE)),INDIRECT("'User Inputs'!" &amp; DHP9))</f>
        <v>0</v>
      </c>
      <c r="DHQ8" s="255">
        <f ca="1">IF(INDIRECT("'User Inputs'!" &amp; DHQ9)="",INDIRECT("'Country Data'!"&amp;DHQ$3&amp;MATCH('Country Model'!$A$1,'Country Data'!$A$1:$A$60,FALSE)),INDIRECT("'User Inputs'!" &amp; DHQ9))</f>
        <v>0</v>
      </c>
      <c r="DHR8" s="255">
        <f ca="1">IF(INDIRECT("'User Inputs'!" &amp; DHR9)="",INDIRECT("'Country Data'!"&amp;DHR$3&amp;MATCH('Country Model'!$A$1,'Country Data'!$A$1:$A$60,FALSE)),INDIRECT("'User Inputs'!" &amp; DHR9))</f>
        <v>0</v>
      </c>
      <c r="DHS8" s="255">
        <f ca="1">IF(INDIRECT("'User Inputs'!" &amp; DHS9)="",INDIRECT("'Country Data'!"&amp;DHS$3&amp;MATCH('Country Model'!$A$1,'Country Data'!$A$1:$A$60,FALSE)),INDIRECT("'User Inputs'!" &amp; DHS9))</f>
        <v>0</v>
      </c>
      <c r="DHT8" s="255">
        <f ca="1">IF(INDIRECT("'User Inputs'!" &amp; DHT9)="",INDIRECT("'Country Data'!"&amp;DHT$3&amp;MATCH('Country Model'!$A$1,'Country Data'!$A$1:$A$60,FALSE)),INDIRECT("'User Inputs'!" &amp; DHT9))</f>
        <v>0</v>
      </c>
      <c r="DHU8" s="255">
        <f ca="1">IF(INDIRECT("'User Inputs'!" &amp; DHU9)="",INDIRECT("'Country Data'!"&amp;DHU$3&amp;MATCH('Country Model'!$A$1,'Country Data'!$A$1:$A$60,FALSE)),INDIRECT("'User Inputs'!" &amp; DHU9))</f>
        <v>0</v>
      </c>
      <c r="DHV8" s="255">
        <f ca="1">IF(INDIRECT("'User Inputs'!" &amp; DHV9)="",INDIRECT("'Country Data'!"&amp;DHV$3&amp;MATCH('Country Model'!$A$1,'Country Data'!$A$1:$A$60,FALSE)),INDIRECT("'User Inputs'!" &amp; DHV9))</f>
        <v>0</v>
      </c>
      <c r="DHW8" s="255">
        <f ca="1">IF(INDIRECT("'User Inputs'!" &amp; DHW9)="",INDIRECT("'Country Data'!"&amp;DHW$3&amp;MATCH('Country Model'!$A$1,'Country Data'!$A$1:$A$60,FALSE)),INDIRECT("'User Inputs'!" &amp; DHW9))</f>
        <v>0</v>
      </c>
      <c r="DHX8" s="255">
        <f ca="1">IF(INDIRECT("'User Inputs'!" &amp; DHX9)="",INDIRECT("'Country Data'!"&amp;DHX$3&amp;MATCH('Country Model'!$A$1,'Country Data'!$A$1:$A$60,FALSE)),INDIRECT("'User Inputs'!" &amp; DHX9))</f>
        <v>0</v>
      </c>
      <c r="DHY8" s="255">
        <f ca="1">IF(INDIRECT("'User Inputs'!" &amp; DHY9)="",INDIRECT("'Country Data'!"&amp;DHY$3&amp;MATCH('Country Model'!$A$1,'Country Data'!$A$1:$A$60,FALSE)),INDIRECT("'User Inputs'!" &amp; DHY9))</f>
        <v>0</v>
      </c>
      <c r="DHZ8" s="229">
        <f ca="1">IF(INDIRECT("'User Inputs'!" &amp; DHZ9)="",INDIRECT("'Country Data'!"&amp;DHZ$3&amp;MATCH('Country Model'!$A$1,'Country Data'!$A$1:$A$60,FALSE)),INDIRECT("'User Inputs'!" &amp; DHZ9))</f>
        <v>0.56000000000000005</v>
      </c>
      <c r="DIA8" s="229">
        <f ca="1">IF(INDIRECT("'User Inputs'!" &amp; DIA9)="",INDIRECT("'Country Data'!"&amp;DIA$3&amp;MATCH('Country Model'!$A$1,'Country Data'!$A$1:$A$60,FALSE)),INDIRECT("'User Inputs'!" &amp; DIA9))</f>
        <v>0.5</v>
      </c>
      <c r="DIB8" s="229">
        <f ca="1">IF(INDIRECT("'User Inputs'!" &amp; DIB9)="",INDIRECT("'Country Data'!"&amp;DIB$3&amp;MATCH('Country Model'!$A$1,'Country Data'!$A$1:$A$60,FALSE)),INDIRECT("'User Inputs'!" &amp; DIB9))</f>
        <v>0.19</v>
      </c>
      <c r="DIC8" s="229">
        <f ca="1">IF(INDIRECT("'User Inputs'!" &amp; DIC9)="",INDIRECT("'Country Data'!"&amp;DIC$3&amp;MATCH('Country Model'!$A$1,'Country Data'!$A$1:$A$60,FALSE)),INDIRECT("'User Inputs'!" &amp; DIC9))</f>
        <v>9.5000000000000001E-2</v>
      </c>
      <c r="DID8" s="229">
        <f ca="1">IF(INDIRECT("'User Inputs'!" &amp; DID9)="",INDIRECT("'Country Data'!"&amp;DID$3&amp;MATCH('Country Model'!$A$1,'Country Data'!$A$1:$A$60,FALSE)),INDIRECT("'User Inputs'!" &amp; DID9))</f>
        <v>4.7500000000000001E-2</v>
      </c>
      <c r="DIE8" s="229">
        <f ca="1">IF(INDIRECT("'User Inputs'!" &amp; DIE9)="",INDIRECT("'Country Data'!"&amp;DIE$3&amp;MATCH('Country Model'!$A$1,'Country Data'!$A$1:$A$60,FALSE)),INDIRECT("'User Inputs'!" &amp; DIE9))</f>
        <v>0.19</v>
      </c>
      <c r="DIF8" s="229">
        <f ca="1">IF(INDIRECT("'User Inputs'!" &amp; DIF9)="",INDIRECT("'Country Data'!"&amp;DIF$3&amp;MATCH('Country Model'!$A$1,'Country Data'!$A$1:$A$60,FALSE)),INDIRECT("'User Inputs'!" &amp; DIF9))</f>
        <v>9.5000000000000001E-2</v>
      </c>
      <c r="DIG8" s="229">
        <f ca="1">IF(INDIRECT("'User Inputs'!" &amp; DIG9)="",INDIRECT("'Country Data'!"&amp;DIG$3&amp;MATCH('Country Model'!$A$1,'Country Data'!$A$1:$A$60,FALSE)),INDIRECT("'User Inputs'!" &amp; DIG9))</f>
        <v>4.7500000000000001E-2</v>
      </c>
      <c r="DIH8" s="229">
        <f ca="1">IF(INDIRECT("'User Inputs'!" &amp; DIH9)="",INDIRECT("'Country Data'!"&amp;DIH$3&amp;MATCH('Country Model'!$A$1,'Country Data'!$A$1:$A$60,FALSE)),INDIRECT("'User Inputs'!" &amp; DIH9))</f>
        <v>0.55200000000000005</v>
      </c>
      <c r="DII8" s="229">
        <f ca="1">IF(INDIRECT("'User Inputs'!" &amp; DII9)="",INDIRECT("'Country Data'!"&amp;DII$3&amp;MATCH('Country Model'!$A$1,'Country Data'!$A$1:$A$60,FALSE)),INDIRECT("'User Inputs'!" &amp; DII9))</f>
        <v>0.63300000000000001</v>
      </c>
      <c r="DIJ8" s="229">
        <f ca="1">IF(INDIRECT("'User Inputs'!" &amp; DIJ9)="",INDIRECT("'Country Data'!"&amp;DIJ$3&amp;MATCH('Country Model'!$A$1,'Country Data'!$A$1:$A$60,FALSE)),INDIRECT("'User Inputs'!" &amp; DIJ9))</f>
        <v>1.8860797472001671</v>
      </c>
      <c r="DIK8" s="229">
        <f ca="1">IF(INDIRECT("'User Inputs'!" &amp; DIK9)="",INDIRECT("'Country Data'!"&amp;DIK$3&amp;MATCH('Country Model'!$A$1,'Country Data'!$A$1:$A$60,FALSE)),INDIRECT("'User Inputs'!" &amp; DIK9))</f>
        <v>1.8860797472001671</v>
      </c>
      <c r="DIL8" s="253">
        <f ca="1">IF(INDIRECT("'User Inputs'!" &amp; DIL9)="",INDIRECT("'Country Data'!"&amp;DIL$3&amp;MATCH('Country Model'!$A$1,'Country Data'!$A$1:$A$60,FALSE)),INDIRECT("'User Inputs'!" &amp; DIL9))</f>
        <v>0.8</v>
      </c>
      <c r="DIM8" s="253">
        <f ca="1">IF(INDIRECT("'User Inputs'!" &amp; DIM9)="",INDIRECT("'Country Data'!"&amp;DIM$3&amp;MATCH('Country Model'!$A$1,'Country Data'!$A$1:$A$60,FALSE)),INDIRECT("'User Inputs'!" &amp; DIM9))</f>
        <v>0.8</v>
      </c>
      <c r="DIN8" s="229">
        <f ca="1">IF(INDIRECT("'User Inputs'!" &amp; DIN9)="",INDIRECT("'Country Data'!"&amp;DIN$3&amp;MATCH('Country Model'!$A$1,'Country Data'!$A$1:$A$60,FALSE)),INDIRECT("'User Inputs'!" &amp; DIN9))</f>
        <v>2</v>
      </c>
      <c r="DIO8" s="229">
        <f ca="1">IF(INDIRECT("'User Inputs'!" &amp; DIO9)="",INDIRECT("'Country Data'!"&amp;DIO$3&amp;MATCH('Country Model'!$A$1,'Country Data'!$A$1:$A$60,FALSE)),INDIRECT("'User Inputs'!" &amp; DIO9))</f>
        <v>2</v>
      </c>
      <c r="DIP8" s="229">
        <f ca="1">IF(INDIRECT("'User Inputs'!" &amp; DIP9)="",INDIRECT("'Country Data'!"&amp;DIP$3&amp;MATCH('Country Model'!$A$1,'Country Data'!$A$1:$A$60,FALSE)),INDIRECT("'User Inputs'!" &amp; DIP9))</f>
        <v>580</v>
      </c>
      <c r="DIQ8" s="229">
        <f ca="1">IF(INDIRECT("'User Inputs'!" &amp; DIQ9)="",INDIRECT("'Country Data'!"&amp;DIQ$3&amp;MATCH('Country Model'!$A$1,'Country Data'!$A$1:$A$60,FALSE)),INDIRECT("'User Inputs'!" &amp; DIQ9))</f>
        <v>3525.9638180859879</v>
      </c>
      <c r="DIR8" s="221">
        <f ca="1">IF(INDIRECT("'User Inputs'!" &amp; DIR9)="",INDIRECT("'Country Data'!"&amp;DIR$3&amp;MATCH('Country Model'!$A$1,'Country Data'!$A$1:$A$60,FALSE)),INDIRECT("'User Inputs'!" &amp; DIR9))</f>
        <v>45.718750190716698</v>
      </c>
      <c r="DIS8" s="221">
        <f ca="1">IF(INDIRECT("'User Inputs'!" &amp; DIS9)="",INDIRECT("'Country Data'!"&amp;DIS$3&amp;MATCH('Country Model'!$A$1,'Country Data'!$A$1:$A$60,FALSE)),INDIRECT("'User Inputs'!" &amp; DIS9))</f>
        <v>88.134981399401823</v>
      </c>
      <c r="DIT8" s="255">
        <f ca="1">IF(INDIRECT("'User Inputs'!" &amp; DIT9)="",INDIRECT("'Country Data'!"&amp;DIT$3&amp;MATCH('Country Model'!$A$1,'Country Data'!$A$1:$A$60,FALSE)),INDIRECT("'User Inputs'!" &amp; DIT9))</f>
        <v>635213.8146397759</v>
      </c>
      <c r="DIU8" s="255">
        <f ca="1">IF(INDIRECT("'User Inputs'!" &amp; DIU9)="",INDIRECT("'Country Data'!"&amp;DIU$3&amp;MATCH('Country Model'!$A$1,'Country Data'!$A$1:$A$60,FALSE)),INDIRECT("'User Inputs'!" &amp; DIU9))</f>
        <v>662024.96907227207</v>
      </c>
      <c r="DIV8" s="255">
        <f ca="1">IF(INDIRECT("'User Inputs'!" &amp; DIV9)="",INDIRECT("'Country Data'!"&amp;DIV$3&amp;MATCH('Country Model'!$A$1,'Country Data'!$A$1:$A$60,FALSE)),INDIRECT("'User Inputs'!" &amp; DIV9))</f>
        <v>689967.77081066126</v>
      </c>
      <c r="DIW8" s="255">
        <f ca="1">IF(INDIRECT("'User Inputs'!" &amp; DIW9)="",INDIRECT("'Country Data'!"&amp;DIW$3&amp;MATCH('Country Model'!$A$1,'Country Data'!$A$1:$A$60,FALSE)),INDIRECT("'User Inputs'!" &amp; DIW9))</f>
        <v>719089.98451305111</v>
      </c>
      <c r="DIX8" s="255">
        <f ca="1">IF(INDIRECT("'User Inputs'!" &amp; DIX9)="",INDIRECT("'Country Data'!"&amp;DIX$3&amp;MATCH('Country Model'!$A$1,'Country Data'!$A$1:$A$60,FALSE)),INDIRECT("'User Inputs'!" &amp; DIX9))</f>
        <v>749441.39089197863</v>
      </c>
      <c r="DIY8" s="255">
        <f ca="1">IF(INDIRECT("'User Inputs'!" &amp; DIY9)="",INDIRECT("'Country Data'!"&amp;DIY$3&amp;MATCH('Country Model'!$A$1,'Country Data'!$A$1:$A$60,FALSE)),INDIRECT("'User Inputs'!" &amp; DIY9))</f>
        <v>781073.87180819467</v>
      </c>
      <c r="DIZ8" s="255">
        <f ca="1">IF(INDIRECT("'User Inputs'!" &amp; DIZ9)="",INDIRECT("'Country Data'!"&amp;DIZ$3&amp;MATCH('Country Model'!$A$1,'Country Data'!$A$1:$A$60,FALSE)),INDIRECT("'User Inputs'!" &amp; DIZ9))</f>
        <v>814041.49895609124</v>
      </c>
      <c r="DJA8" s="255">
        <f ca="1">IF(INDIRECT("'User Inputs'!" &amp; DJA9)="",INDIRECT("'Country Data'!"&amp;DJA$3&amp;MATCH('Country Model'!$A$1,'Country Data'!$A$1:$A$60,FALSE)),INDIRECT("'User Inputs'!" &amp; DJA9))</f>
        <v>848400.62629237166</v>
      </c>
      <c r="DJB8" s="255">
        <f ca="1">IF(INDIRECT("'User Inputs'!" &amp; DJB9)="",INDIRECT("'Country Data'!"&amp;DJB$3&amp;MATCH('Country Model'!$A$1,'Country Data'!$A$1:$A$60,FALSE)),INDIRECT("'User Inputs'!" &amp; DJB9))</f>
        <v>884209.98636595672</v>
      </c>
      <c r="DJC8" s="255">
        <f ca="1">IF(INDIRECT("'User Inputs'!" &amp; DJC9)="",INDIRECT("'Country Data'!"&amp;DJC$3&amp;MATCH('Country Model'!$A$1,'Country Data'!$A$1:$A$60,FALSE)),INDIRECT("'User Inputs'!" &amp; DJC9))</f>
        <v>921530.79071379174</v>
      </c>
      <c r="DJD8" s="255">
        <f ca="1">IF(INDIRECT("'User Inputs'!" &amp; DJD9)="",INDIRECT("'Country Data'!"&amp;DJD$3&amp;MATCH('Country Model'!$A$1,'Country Data'!$A$1:$A$60,FALSE)),INDIRECT("'User Inputs'!" &amp; DJD9))</f>
        <v>960426.83449416654</v>
      </c>
      <c r="DJE8" s="255">
        <f ca="1">IF(INDIRECT("'User Inputs'!" &amp; DJE9)="",INDIRECT("'Country Data'!"&amp;DJE$3&amp;MATCH('Country Model'!$A$1,'Country Data'!$A$1:$A$60,FALSE)),INDIRECT("'User Inputs'!" &amp; DJE9))</f>
        <v>1000964.605536409</v>
      </c>
      <c r="DJF8" s="255">
        <f ca="1">IF(INDIRECT("'User Inputs'!" &amp; DJF9)="",INDIRECT("'Country Data'!"&amp;DJF$3&amp;MATCH('Country Model'!$A$1,'Country Data'!$A$1:$A$60,FALSE)),INDIRECT("'User Inputs'!" &amp; DJF9))</f>
        <v>1043213.3979933524</v>
      </c>
      <c r="DJG8" s="255">
        <f ca="1">IF(INDIRECT("'User Inputs'!" &amp; DJG9)="",INDIRECT("'Country Data'!"&amp;DJG$3&amp;MATCH('Country Model'!$A$1,'Country Data'!$A$1:$A$60,FALSE)),INDIRECT("'User Inputs'!" &amp; DJG9))</f>
        <v>1087245.4307908604</v>
      </c>
      <c r="DJH8" s="255">
        <f ca="1">IF(INDIRECT("'User Inputs'!" &amp; DJH9)="",INDIRECT("'Country Data'!"&amp;DJH$3&amp;MATCH('Country Model'!$A$1,'Country Data'!$A$1:$A$60,FALSE)),INDIRECT("'User Inputs'!" &amp; DJH9))</f>
        <v>1133135.971076875</v>
      </c>
      <c r="DJI8" s="255">
        <f ca="1">IF(INDIRECT("'User Inputs'!" &amp; DJI9)="",INDIRECT("'Country Data'!"&amp;DJI$3&amp;MATCH('Country Model'!$A$1,'Country Data'!$A$1:$A$60,FALSE)),INDIRECT("'User Inputs'!" &amp; DJI9))</f>
        <v>1180963.4628810119</v>
      </c>
      <c r="DJJ8" s="255">
        <f ca="1">IF(INDIRECT("'User Inputs'!" &amp; DJJ9)="",INDIRECT("'Country Data'!"&amp;DJJ$3&amp;MATCH('Country Model'!$A$1,'Country Data'!$A$1:$A$60,FALSE)),INDIRECT("'User Inputs'!" &amp; DJJ9))</f>
        <v>1230809.6612046331</v>
      </c>
      <c r="DJK8" s="255">
        <f ca="1">IF(INDIRECT("'User Inputs'!" &amp; DJK9)="",INDIRECT("'Country Data'!"&amp;DJK$3&amp;MATCH('Country Model'!$A$1,'Country Data'!$A$1:$A$60,FALSE)),INDIRECT("'User Inputs'!" &amp; DJK9))</f>
        <v>1282759.7717705995</v>
      </c>
      <c r="DJL8" s="255">
        <f ca="1">IF(INDIRECT("'User Inputs'!" &amp; DJL9)="",INDIRECT("'Country Data'!"&amp;DJL$3&amp;MATCH('Country Model'!$A$1,'Country Data'!$A$1:$A$60,FALSE)),INDIRECT("'User Inputs'!" &amp; DJL9))</f>
        <v>1336902.5966715955</v>
      </c>
      <c r="DJM8" s="255">
        <f ca="1">IF(INDIRECT("'User Inputs'!" &amp; DJM9)="",INDIRECT("'Country Data'!"&amp;DJM$3&amp;MATCH('Country Model'!$A$1,'Country Data'!$A$1:$A$60,FALSE)),INDIRECT("'User Inputs'!" &amp; DJM9))</f>
        <v>1393330.686165987</v>
      </c>
      <c r="DJN8" s="255">
        <f ca="1">IF(INDIRECT("'User Inputs'!" &amp; DJN9)="",INDIRECT("'Country Data'!"&amp;DJN$3&amp;MATCH('Country Model'!$A$1,'Country Data'!$A$1:$A$60,FALSE)),INDIRECT("'User Inputs'!" &amp; DJN9))</f>
        <v>1452140.4968806941</v>
      </c>
      <c r="DJO8" s="255">
        <f ca="1">IF(INDIRECT("'User Inputs'!" &amp; DJO9)="",INDIRECT("'Country Data'!"&amp;DJO$3&amp;MATCH('Country Model'!$A$1,'Country Data'!$A$1:$A$60,FALSE)),INDIRECT("'User Inputs'!" &amp; DJO9))</f>
        <v>1513432.5566914976</v>
      </c>
      <c r="DJP8" s="255">
        <f ca="1">IF(INDIRECT("'User Inputs'!" &amp; DJP9)="",INDIRECT("'Country Data'!"&amp;DJP$3&amp;MATCH('Country Model'!$A$1,'Country Data'!$A$1:$A$60,FALSE)),INDIRECT("'User Inputs'!" &amp; DJP9))</f>
        <v>1577311.6365626336</v>
      </c>
      <c r="DJQ8" s="255">
        <f ca="1">IF(INDIRECT("'User Inputs'!" &amp; DJQ9)="",INDIRECT("'Country Data'!"&amp;DJQ$3&amp;MATCH('Country Model'!$A$1,'Country Data'!$A$1:$A$60,FALSE)),INDIRECT("'User Inputs'!" &amp; DJQ9))</f>
        <v>1643886.9296394002</v>
      </c>
      <c r="DJR8" s="255">
        <f ca="1">IF(INDIRECT("'User Inputs'!" &amp; DJR9)="",INDIRECT("'Country Data'!"&amp;DJR$3&amp;MATCH('Country Model'!$A$1,'Country Data'!$A$1:$A$60,FALSE)),INDIRECT("'User Inputs'!" &amp; DJR9))</f>
        <v>1713272.2378999242</v>
      </c>
      <c r="DJS8" s="255">
        <f ca="1">IF(INDIRECT("'User Inputs'!" &amp; DJS9)="",INDIRECT("'Country Data'!"&amp;DJS$3&amp;MATCH('Country Model'!$A$1,'Country Data'!$A$1:$A$60,FALSE)),INDIRECT("'User Inputs'!" &amp; DJS9))</f>
        <v>1785586.1666851351</v>
      </c>
      <c r="DJT8" s="255">
        <f ca="1">IF(INDIRECT("'User Inputs'!" &amp; DJT9)="",INDIRECT("'Country Data'!"&amp;DJT$3&amp;MATCH('Country Model'!$A$1,'Country Data'!$A$1:$A$60,FALSE)),INDIRECT("'User Inputs'!" &amp; DJT9))</f>
        <v>7628566.9541345323</v>
      </c>
      <c r="DJU8" s="255">
        <f ca="1">IF(INDIRECT("'User Inputs'!" &amp; DJU9)="",INDIRECT("'Country Data'!"&amp;DJU$3&amp;MATCH('Country Model'!$A$1,'Country Data'!$A$1:$A$60,FALSE)),INDIRECT("'User Inputs'!" &amp; DJU9))</f>
        <v>7808772.1036870461</v>
      </c>
      <c r="DJV8" s="255">
        <f ca="1">IF(INDIRECT("'User Inputs'!" &amp; DJV9)="",INDIRECT("'Country Data'!"&amp;DJV$3&amp;MATCH('Country Model'!$A$1,'Country Data'!$A$1:$A$60,FALSE)),INDIRECT("'User Inputs'!" &amp; DJV9))</f>
        <v>7993234.1334793838</v>
      </c>
      <c r="DJW8" s="255">
        <f ca="1">IF(INDIRECT("'User Inputs'!" &amp; DJW9)="",INDIRECT("'Country Data'!"&amp;DJW$3&amp;MATCH('Country Model'!$A$1,'Country Data'!$A$1:$A$60,FALSE)),INDIRECT("'User Inputs'!" &amp; DJW9))</f>
        <v>8182053.6012892863</v>
      </c>
      <c r="DJX8" s="255">
        <f ca="1">IF(INDIRECT("'User Inputs'!" &amp; DJX9)="",INDIRECT("'Country Data'!"&amp;DJX$3&amp;MATCH('Country Model'!$A$1,'Country Data'!$A$1:$A$60,FALSE)),INDIRECT("'User Inputs'!" &amp; DJX9))</f>
        <v>8375333.4403117243</v>
      </c>
      <c r="DJY8" s="255">
        <f ca="1">IF(INDIRECT("'User Inputs'!" &amp; DJY9)="",INDIRECT("'Country Data'!"&amp;DJY$3&amp;MATCH('Country Model'!$A$1,'Country Data'!$A$1:$A$60,FALSE)),INDIRECT("'User Inputs'!" &amp; DJY9))</f>
        <v>8573179.0152719766</v>
      </c>
      <c r="DJZ8" s="255">
        <f ca="1">IF(INDIRECT("'User Inputs'!" &amp; DJZ9)="",INDIRECT("'Country Data'!"&amp;DJZ$3&amp;MATCH('Country Model'!$A$1,'Country Data'!$A$1:$A$60,FALSE)),INDIRECT("'User Inputs'!" &amp; DJZ9))</f>
        <v>8775698.1798642501</v>
      </c>
      <c r="DKA8" s="255">
        <f ca="1">IF(INDIRECT("'User Inputs'!" &amp; DKA9)="",INDIRECT("'Country Data'!"&amp;DKA$3&amp;MATCH('Country Model'!$A$1,'Country Data'!$A$1:$A$60,FALSE)),INDIRECT("'User Inputs'!" &amp; DKA9))</f>
        <v>8983001.3355471194</v>
      </c>
      <c r="DKB8" s="255">
        <f ca="1">IF(INDIRECT("'User Inputs'!" &amp; DKB9)="",INDIRECT("'Country Data'!"&amp;DKB$3&amp;MATCH('Country Model'!$A$1,'Country Data'!$A$1:$A$60,FALSE)),INDIRECT("'User Inputs'!" &amp; DKB9))</f>
        <v>9195201.4917278718</v>
      </c>
      <c r="DKC8" s="255">
        <f ca="1">IF(INDIRECT("'User Inputs'!" &amp; DKC9)="",INDIRECT("'Country Data'!"&amp;DKC$3&amp;MATCH('Country Model'!$A$1,'Country Data'!$A$1:$A$60,FALSE)),INDIRECT("'User Inputs'!" &amp; DKC9))</f>
        <v>9412414.3273685463</v>
      </c>
      <c r="DKD8" s="255">
        <f ca="1">IF(INDIRECT("'User Inputs'!" &amp; DKD9)="",INDIRECT("'Country Data'!"&amp;DKD$3&amp;MATCH('Country Model'!$A$1,'Country Data'!$A$1:$A$60,FALSE)),INDIRECT("'User Inputs'!" &amp; DKD9))</f>
        <v>9634758.2540472485</v>
      </c>
      <c r="DKE8" s="255">
        <f ca="1">IF(INDIRECT("'User Inputs'!" &amp; DKE9)="",INDIRECT("'Country Data'!"&amp;DKE$3&amp;MATCH('Country Model'!$A$1,'Country Data'!$A$1:$A$60,FALSE)),INDIRECT("'User Inputs'!" &amp; DKE9))</f>
        <v>9862354.4805091396</v>
      </c>
      <c r="DKF8" s="255">
        <f ca="1">IF(INDIRECT("'User Inputs'!" &amp; DKF9)="",INDIRECT("'Country Data'!"&amp;DKF$3&amp;MATCH('Country Model'!$A$1,'Country Data'!$A$1:$A$60,FALSE)),INDIRECT("'User Inputs'!" &amp; DKF9))</f>
        <v>10095327.07874226</v>
      </c>
      <c r="DKG8" s="255">
        <f ca="1">IF(INDIRECT("'User Inputs'!" &amp; DKG9)="",INDIRECT("'Country Data'!"&amp;DKG$3&amp;MATCH('Country Model'!$A$1,'Country Data'!$A$1:$A$60,FALSE)),INDIRECT("'User Inputs'!" &amp; DKG9))</f>
        <v>10333803.051614242</v>
      </c>
      <c r="DKH8" s="255">
        <f ca="1">IF(INDIRECT("'User Inputs'!" &amp; DKH9)="",INDIRECT("'Country Data'!"&amp;DKH$3&amp;MATCH('Country Model'!$A$1,'Country Data'!$A$1:$A$60,FALSE)),INDIRECT("'User Inputs'!" &amp; DKH9))</f>
        <v>10577912.402106743</v>
      </c>
      <c r="DKI8" s="255">
        <f ca="1">IF(INDIRECT("'User Inputs'!" &amp; DKI9)="",INDIRECT("'Country Data'!"&amp;DKI$3&amp;MATCH('Country Model'!$A$1,'Country Data'!$A$1:$A$60,FALSE)),INDIRECT("'User Inputs'!" &amp; DKI9))</f>
        <v>10827788.204185391</v>
      </c>
      <c r="DKJ8" s="255">
        <f ca="1">IF(INDIRECT("'User Inputs'!" &amp; DKJ9)="",INDIRECT("'Country Data'!"&amp;DKJ$3&amp;MATCH('Country Model'!$A$1,'Country Data'!$A$1:$A$60,FALSE)),INDIRECT("'User Inputs'!" &amp; DKJ9))</f>
        <v>11083566.675343808</v>
      </c>
      <c r="DKK8" s="255">
        <f ca="1">IF(INDIRECT("'User Inputs'!" &amp; DKK9)="",INDIRECT("'Country Data'!"&amp;DKK$3&amp;MATCH('Country Model'!$A$1,'Country Data'!$A$1:$A$60,FALSE)),INDIRECT("'User Inputs'!" &amp; DKK9))</f>
        <v>11345387.250861347</v>
      </c>
      <c r="DKL8" s="255">
        <f ca="1">IF(INDIRECT("'User Inputs'!" &amp; DKL9)="",INDIRECT("'Country Data'!"&amp;DKL$3&amp;MATCH('Country Model'!$A$1,'Country Data'!$A$1:$A$60,FALSE)),INDIRECT("'User Inputs'!" &amp; DKL9))</f>
        <v>11613392.659814933</v>
      </c>
      <c r="DKM8" s="255">
        <f ca="1">IF(INDIRECT("'User Inputs'!" &amp; DKM9)="",INDIRECT("'Country Data'!"&amp;DKM$3&amp;MATCH('Country Model'!$A$1,'Country Data'!$A$1:$A$60,FALSE)),INDIRECT("'User Inputs'!" &amp; DKM9))</f>
        <v>11887729.002886515</v>
      </c>
      <c r="DKN8" s="255">
        <f ca="1">IF(INDIRECT("'User Inputs'!" &amp; DKN9)="",INDIRECT("'Country Data'!"&amp;DKN$3&amp;MATCH('Country Model'!$A$1,'Country Data'!$A$1:$A$60,FALSE)),INDIRECT("'User Inputs'!" &amp; DKN9))</f>
        <v>12168545.832008513</v>
      </c>
      <c r="DKO8" s="255">
        <f ca="1">IF(INDIRECT("'User Inputs'!" &amp; DKO9)="",INDIRECT("'Country Data'!"&amp;DKO$3&amp;MATCH('Country Model'!$A$1,'Country Data'!$A$1:$A$60,FALSE)),INDIRECT("'User Inputs'!" &amp; DKO9))</f>
        <v>12455996.231890656</v>
      </c>
      <c r="DKP8" s="255">
        <f ca="1">IF(INDIRECT("'User Inputs'!" &amp; DKP9)="",INDIRECT("'Country Data'!"&amp;DKP$3&amp;MATCH('Country Model'!$A$1,'Country Data'!$A$1:$A$60,FALSE)),INDIRECT("'User Inputs'!" &amp; DKP9))</f>
        <v>12750236.903472735</v>
      </c>
      <c r="DKQ8" s="255">
        <f ca="1">IF(INDIRECT("'User Inputs'!" &amp; DKQ9)="",INDIRECT("'Country Data'!"&amp;DKQ$3&amp;MATCH('Country Model'!$A$1,'Country Data'!$A$1:$A$60,FALSE)),INDIRECT("'User Inputs'!" &amp; DKQ9))</f>
        <v>13051428.249348644</v>
      </c>
      <c r="DKR8" s="255">
        <f ca="1">IF(INDIRECT("'User Inputs'!" &amp; DKR9)="",INDIRECT("'Country Data'!"&amp;DKR$3&amp;MATCH('Country Model'!$A$1,'Country Data'!$A$1:$A$60,FALSE)),INDIRECT("'User Inputs'!" &amp; DKR9))</f>
        <v>13359734.461208401</v>
      </c>
      <c r="DKS8" s="255">
        <f ca="1">IF(INDIRECT("'User Inputs'!" &amp; DKS9)="",INDIRECT("'Country Data'!"&amp;DKS$3&amp;MATCH('Country Model'!$A$1,'Country Data'!$A$1:$A$60,FALSE)),INDIRECT("'User Inputs'!" &amp; DKS9))</f>
        <v>13675323.609345734</v>
      </c>
      <c r="DKT8" s="255">
        <f ca="1">IF(INDIRECT("'User Inputs'!" &amp; DKT9)="",INDIRECT("'Country Data'!"&amp;DKT$3&amp;MATCH('Country Model'!$A$1,'Country Data'!$A$1:$A$60,FALSE)),INDIRECT("'User Inputs'!" &amp; DKT9))</f>
        <v>635213.8146397759</v>
      </c>
      <c r="DKU8" s="255">
        <f ca="1">IF(INDIRECT("'User Inputs'!" &amp; DKU9)="",INDIRECT("'Country Data'!"&amp;DKU$3&amp;MATCH('Country Model'!$A$1,'Country Data'!$A$1:$A$60,FALSE)),INDIRECT("'User Inputs'!" &amp; DKU9))</f>
        <v>662024.96907227207</v>
      </c>
      <c r="DKV8" s="255">
        <f ca="1">IF(INDIRECT("'User Inputs'!" &amp; DKV9)="",INDIRECT("'Country Data'!"&amp;DKV$3&amp;MATCH('Country Model'!$A$1,'Country Data'!$A$1:$A$60,FALSE)),INDIRECT("'User Inputs'!" &amp; DKV9))</f>
        <v>689967.77081066126</v>
      </c>
      <c r="DKW8" s="255">
        <f ca="1">IF(INDIRECT("'User Inputs'!" &amp; DKW9)="",INDIRECT("'Country Data'!"&amp;DKW$3&amp;MATCH('Country Model'!$A$1,'Country Data'!$A$1:$A$60,FALSE)),INDIRECT("'User Inputs'!" &amp; DKW9))</f>
        <v>667726.41419069027</v>
      </c>
      <c r="DKX8" s="255">
        <f ca="1">IF(INDIRECT("'User Inputs'!" &amp; DKX9)="",INDIRECT("'Country Data'!"&amp;DKX$3&amp;MATCH('Country Model'!$A$1,'Country Data'!$A$1:$A$60,FALSE)),INDIRECT("'User Inputs'!" &amp; DKX9))</f>
        <v>642378.3350502674</v>
      </c>
      <c r="DKY8" s="255">
        <f ca="1">IF(INDIRECT("'User Inputs'!" &amp; DKY9)="",INDIRECT("'Country Data'!"&amp;DKY$3&amp;MATCH('Country Model'!$A$1,'Country Data'!$A$1:$A$60,FALSE)),INDIRECT("'User Inputs'!" &amp; DKY9))</f>
        <v>613700.89927786717</v>
      </c>
      <c r="DKZ8" s="255">
        <f ca="1">IF(INDIRECT("'User Inputs'!" &amp; DKZ9)="",INDIRECT("'Country Data'!"&amp;DKZ$3&amp;MATCH('Country Model'!$A$1,'Country Data'!$A$1:$A$60,FALSE)),INDIRECT("'User Inputs'!" &amp; DKZ9))</f>
        <v>581458.21354006522</v>
      </c>
      <c r="DLA8" s="255">
        <f ca="1">IF(INDIRECT("'User Inputs'!" &amp; DLA9)="",INDIRECT("'Country Data'!"&amp;DLA$3&amp;MATCH('Country Model'!$A$1,'Country Data'!$A$1:$A$60,FALSE)),INDIRECT("'User Inputs'!" &amp; DLA9))</f>
        <v>545400.40261652472</v>
      </c>
      <c r="DLB8" s="255">
        <f ca="1">IF(INDIRECT("'User Inputs'!" &amp; DLB9)="",INDIRECT("'Country Data'!"&amp;DLB$3&amp;MATCH('Country Model'!$A$1,'Country Data'!$A$1:$A$60,FALSE)),INDIRECT("'User Inputs'!" &amp; DLB9))</f>
        <v>505262.84935197525</v>
      </c>
      <c r="DLC8" s="255">
        <f ca="1">IF(INDIRECT("'User Inputs'!" &amp; DLC9)="",INDIRECT("'Country Data'!"&amp;DLC$3&amp;MATCH('Country Model'!$A$1,'Country Data'!$A$1:$A$60,FALSE)),INDIRECT("'User Inputs'!" &amp; DLC9))</f>
        <v>460765.39535689587</v>
      </c>
      <c r="DLD8" s="255">
        <f ca="1">IF(INDIRECT("'User Inputs'!" &amp; DLD9)="",INDIRECT("'Country Data'!"&amp;DLD$3&amp;MATCH('Country Model'!$A$1,'Country Data'!$A$1:$A$60,FALSE)),INDIRECT("'User Inputs'!" &amp; DLD9))</f>
        <v>475321.77119427745</v>
      </c>
      <c r="DLE8" s="255">
        <f ca="1">IF(INDIRECT("'User Inputs'!" &amp; DLE9)="",INDIRECT("'Country Data'!"&amp;DLE$3&amp;MATCH('Country Model'!$A$1,'Country Data'!$A$1:$A$60,FALSE)),INDIRECT("'User Inputs'!" &amp; DLE9))</f>
        <v>490338.00812290912</v>
      </c>
      <c r="DLF8" s="255">
        <f ca="1">IF(INDIRECT("'User Inputs'!" &amp; DLF9)="",INDIRECT("'Country Data'!"&amp;DLF$3&amp;MATCH('Country Model'!$A$1,'Country Data'!$A$1:$A$60,FALSE)),INDIRECT("'User Inputs'!" &amp; DLF9))</f>
        <v>505828.63395009737</v>
      </c>
      <c r="DLG8" s="255">
        <f ca="1">IF(INDIRECT("'User Inputs'!" &amp; DLG9)="",INDIRECT("'Country Data'!"&amp;DLG$3&amp;MATCH('Country Model'!$A$1,'Country Data'!$A$1:$A$60,FALSE)),INDIRECT("'User Inputs'!" &amp; DLG9))</f>
        <v>521808.63544171053</v>
      </c>
      <c r="DLH8" s="255">
        <f ca="1">IF(INDIRECT("'User Inputs'!" &amp; DLH9)="",INDIRECT("'Country Data'!"&amp;DLH$3&amp;MATCH('Country Model'!$A$1,'Country Data'!$A$1:$A$60,FALSE)),INDIRECT("'User Inputs'!" &amp; DLH9))</f>
        <v>538293.47282147384</v>
      </c>
      <c r="DLI8" s="255">
        <f ca="1">IF(INDIRECT("'User Inputs'!" &amp; DLI9)="",INDIRECT("'Country Data'!"&amp;DLI$3&amp;MATCH('Country Model'!$A$1,'Country Data'!$A$1:$A$60,FALSE)),INDIRECT("'User Inputs'!" &amp; DLI9))</f>
        <v>555299.09472832188</v>
      </c>
      <c r="DLJ8" s="255">
        <f ca="1">IF(INDIRECT("'User Inputs'!" &amp; DLJ9)="",INDIRECT("'Country Data'!"&amp;DLJ$3&amp;MATCH('Country Model'!$A$1,'Country Data'!$A$1:$A$60,FALSE)),INDIRECT("'User Inputs'!" &amp; DLJ9))</f>
        <v>572841.95364627999</v>
      </c>
      <c r="DLK8" s="255">
        <f ca="1">IF(INDIRECT("'User Inputs'!" &amp; DLK9)="",INDIRECT("'Country Data'!"&amp;DLK$3&amp;MATCH('Country Model'!$A$1,'Country Data'!$A$1:$A$60,FALSE)),INDIRECT("'User Inputs'!" &amp; DLK9))</f>
        <v>590939.02182180213</v>
      </c>
      <c r="DLL8" s="255">
        <f ca="1">IF(INDIRECT("'User Inputs'!" &amp; DLL9)="",INDIRECT("'Country Data'!"&amp;DLL$3&amp;MATCH('Country Model'!$A$1,'Country Data'!$A$1:$A$60,FALSE)),INDIRECT("'User Inputs'!" &amp; DLL9))</f>
        <v>609607.80768396519</v>
      </c>
      <c r="DLM8" s="255">
        <f ca="1">IF(INDIRECT("'User Inputs'!" &amp; DLM9)="",INDIRECT("'Country Data'!"&amp;DLM$3&amp;MATCH('Country Model'!$A$1,'Country Data'!$A$1:$A$60,FALSE)),INDIRECT("'User Inputs'!" &amp; DLM9))</f>
        <v>628866.37278340524</v>
      </c>
      <c r="DLN8" s="255">
        <f ca="1">IF(INDIRECT("'User Inputs'!" &amp; DLN9)="",INDIRECT("'Country Data'!"&amp;DLN$3&amp;MATCH('Country Model'!$A$1,'Country Data'!$A$1:$A$60,FALSE)),INDIRECT("'User Inputs'!" &amp; DLN9))</f>
        <v>648733.34926638461</v>
      </c>
      <c r="DLO8" s="255">
        <f ca="1">IF(INDIRECT("'User Inputs'!" &amp; DLO9)="",INDIRECT("'Country Data'!"&amp;DLO$3&amp;MATCH('Country Model'!$A$1,'Country Data'!$A$1:$A$60,FALSE)),INDIRECT("'User Inputs'!" &amp; DLO9))</f>
        <v>669227.95790089457</v>
      </c>
      <c r="DLP8" s="255">
        <f ca="1">IF(INDIRECT("'User Inputs'!" &amp; DLP9)="",INDIRECT("'Country Data'!"&amp;DLP$3&amp;MATCH('Country Model'!$A$1,'Country Data'!$A$1:$A$60,FALSE)),INDIRECT("'User Inputs'!" &amp; DLP9))</f>
        <v>690370.02667223383</v>
      </c>
      <c r="DLQ8" s="255">
        <f ca="1">IF(INDIRECT("'User Inputs'!" &amp; DLQ9)="",INDIRECT("'Country Data'!"&amp;DLQ$3&amp;MATCH('Country Model'!$A$1,'Country Data'!$A$1:$A$60,FALSE)),INDIRECT("'User Inputs'!" &amp; DLQ9))</f>
        <v>712180.00996605365</v>
      </c>
      <c r="DLR8" s="255">
        <f ca="1">IF(INDIRECT("'User Inputs'!" &amp; DLR9)="",INDIRECT("'Country Data'!"&amp;DLR$3&amp;MATCH('Country Model'!$A$1,'Country Data'!$A$1:$A$60,FALSE)),INDIRECT("'User Inputs'!" &amp; DLR9))</f>
        <v>734679.0083574286</v>
      </c>
      <c r="DLS8" s="255">
        <f ca="1">IF(INDIRECT("'User Inputs'!" &amp; DLS9)="",INDIRECT("'Country Data'!"&amp;DLS$3&amp;MATCH('Country Model'!$A$1,'Country Data'!$A$1:$A$60,FALSE)),INDIRECT("'User Inputs'!" &amp; DLS9))</f>
        <v>757888.78902509809</v>
      </c>
      <c r="DLT8" s="255">
        <f ca="1">IF(INDIRECT("'User Inputs'!" &amp; DLT9)="",INDIRECT("'Country Data'!"&amp;DLT$3&amp;MATCH('Country Model'!$A$1,'Country Data'!$A$1:$A$60,FALSE)),INDIRECT("'User Inputs'!" &amp; DLT9))</f>
        <v>7628566.9541345323</v>
      </c>
      <c r="DLU8" s="255">
        <f ca="1">IF(INDIRECT("'User Inputs'!" &amp; DLU9)="",INDIRECT("'Country Data'!"&amp;DLU$3&amp;MATCH('Country Model'!$A$1,'Country Data'!$A$1:$A$60,FALSE)),INDIRECT("'User Inputs'!" &amp; DLU9))</f>
        <v>7808772.1036870461</v>
      </c>
      <c r="DLV8" s="255">
        <f ca="1">IF(INDIRECT("'User Inputs'!" &amp; DLV9)="",INDIRECT("'Country Data'!"&amp;DLV$3&amp;MATCH('Country Model'!$A$1,'Country Data'!$A$1:$A$60,FALSE)),INDIRECT("'User Inputs'!" &amp; DLV9))</f>
        <v>7993234.1334793838</v>
      </c>
      <c r="DLW8" s="255">
        <f ca="1">IF(INDIRECT("'User Inputs'!" &amp; DLW9)="",INDIRECT("'Country Data'!"&amp;DLW$3&amp;MATCH('Country Model'!$A$1,'Country Data'!$A$1:$A$60,FALSE)),INDIRECT("'User Inputs'!" &amp; DLW9))</f>
        <v>7597621.2011971939</v>
      </c>
      <c r="DLX8" s="255">
        <f ca="1">IF(INDIRECT("'User Inputs'!" &amp; DLX9)="",INDIRECT("'Country Data'!"&amp;DLX$3&amp;MATCH('Country Model'!$A$1,'Country Data'!$A$1:$A$60,FALSE)),INDIRECT("'User Inputs'!" &amp; DLX9))</f>
        <v>7178857.2345529068</v>
      </c>
      <c r="DLY8" s="255">
        <f ca="1">IF(INDIRECT("'User Inputs'!" &amp; DLY9)="",INDIRECT("'Country Data'!"&amp;DLY$3&amp;MATCH('Country Model'!$A$1,'Country Data'!$A$1:$A$60,FALSE)),INDIRECT("'User Inputs'!" &amp; DLY9))</f>
        <v>6736069.2262851242</v>
      </c>
      <c r="DLZ8" s="255">
        <f ca="1">IF(INDIRECT("'User Inputs'!" &amp; DLZ9)="",INDIRECT("'Country Data'!"&amp;DLZ$3&amp;MATCH('Country Model'!$A$1,'Country Data'!$A$1:$A$60,FALSE)),INDIRECT("'User Inputs'!" &amp; DLZ9))</f>
        <v>6268355.8427601783</v>
      </c>
      <c r="DMA8" s="255">
        <f ca="1">IF(INDIRECT("'User Inputs'!" &amp; DMA9)="",INDIRECT("'Country Data'!"&amp;DMA$3&amp;MATCH('Country Model'!$A$1,'Country Data'!$A$1:$A$60,FALSE)),INDIRECT("'User Inputs'!" &amp; DMA9))</f>
        <v>5774786.5728517193</v>
      </c>
      <c r="DMB8" s="255">
        <f ca="1">IF(INDIRECT("'User Inputs'!" &amp; DMB9)="",INDIRECT("'Country Data'!"&amp;DMB$3&amp;MATCH('Country Model'!$A$1,'Country Data'!$A$1:$A$60,FALSE)),INDIRECT("'User Inputs'!" &amp; DMB9))</f>
        <v>5254400.8524159268</v>
      </c>
      <c r="DMC8" s="255">
        <f ca="1">IF(INDIRECT("'User Inputs'!" &amp; DMC9)="",INDIRECT("'Country Data'!"&amp;DMC$3&amp;MATCH('Country Model'!$A$1,'Country Data'!$A$1:$A$60,FALSE)),INDIRECT("'User Inputs'!" &amp; DMC9))</f>
        <v>4706207.1636842731</v>
      </c>
      <c r="DMD8" s="255">
        <f ca="1">IF(INDIRECT("'User Inputs'!" &amp; DMD9)="",INDIRECT("'Country Data'!"&amp;DMD$3&amp;MATCH('Country Model'!$A$1,'Country Data'!$A$1:$A$60,FALSE)),INDIRECT("'User Inputs'!" &amp; DMD9))</f>
        <v>4854884.3884357186</v>
      </c>
      <c r="DME8" s="255">
        <f ca="1">IF(INDIRECT("'User Inputs'!" &amp; DME9)="",INDIRECT("'Country Data'!"&amp;DME$3&amp;MATCH('Country Model'!$A$1,'Country Data'!$A$1:$A$60,FALSE)),INDIRECT("'User Inputs'!" &amp; DME9))</f>
        <v>5008258.5838879794</v>
      </c>
      <c r="DMF8" s="255">
        <f ca="1">IF(INDIRECT("'User Inputs'!" &amp; DMF9)="",INDIRECT("'Country Data'!"&amp;DMF$3&amp;MATCH('Country Model'!$A$1,'Country Data'!$A$1:$A$60,FALSE)),INDIRECT("'User Inputs'!" &amp; DMF9))</f>
        <v>5166478.1354699684</v>
      </c>
      <c r="DMG8" s="255">
        <f ca="1">IF(INDIRECT("'User Inputs'!" &amp; DMG9)="",INDIRECT("'Country Data'!"&amp;DMG$3&amp;MATCH('Country Model'!$A$1,'Country Data'!$A$1:$A$60,FALSE)),INDIRECT("'User Inputs'!" &amp; DMG9))</f>
        <v>5329696.1163629638</v>
      </c>
      <c r="DMH8" s="255">
        <f ca="1">IF(INDIRECT("'User Inputs'!" &amp; DMH9)="",INDIRECT("'Country Data'!"&amp;DMH$3&amp;MATCH('Country Model'!$A$1,'Country Data'!$A$1:$A$60,FALSE)),INDIRECT("'User Inputs'!" &amp; DMH9))</f>
        <v>5498070.4355948158</v>
      </c>
      <c r="DMI8" s="255">
        <f ca="1">IF(INDIRECT("'User Inputs'!" &amp; DMI9)="",INDIRECT("'Country Data'!"&amp;DMI$3&amp;MATCH('Country Model'!$A$1,'Country Data'!$A$1:$A$60,FALSE)),INDIRECT("'User Inputs'!" &amp; DMI9))</f>
        <v>5671763.990812703</v>
      </c>
      <c r="DMJ8" s="255">
        <f ca="1">IF(INDIRECT("'User Inputs'!" &amp; DMJ9)="",INDIRECT("'Country Data'!"&amp;DMJ$3&amp;MATCH('Country Model'!$A$1,'Country Data'!$A$1:$A$60,FALSE)),INDIRECT("'User Inputs'!" &amp; DMJ9))</f>
        <v>5850944.8258822467</v>
      </c>
      <c r="DMK8" s="255">
        <f ca="1">IF(INDIRECT("'User Inputs'!" &amp; DMK9)="",INDIRECT("'Country Data'!"&amp;DMK$3&amp;MATCH('Country Model'!$A$1,'Country Data'!$A$1:$A$60,FALSE)),INDIRECT("'User Inputs'!" &amp; DMK9))</f>
        <v>6035786.2934654532</v>
      </c>
      <c r="DML8" s="255">
        <f ca="1">IF(INDIRECT("'User Inputs'!" &amp; DML9)="",INDIRECT("'Country Data'!"&amp;DML$3&amp;MATCH('Country Model'!$A$1,'Country Data'!$A$1:$A$60,FALSE)),INDIRECT("'User Inputs'!" &amp; DML9))</f>
        <v>6226467.2227347754</v>
      </c>
      <c r="DMM8" s="255">
        <f ca="1">IF(INDIRECT("'User Inputs'!" &amp; DMM9)="",INDIRECT("'Country Data'!"&amp;DMM$3&amp;MATCH('Country Model'!$A$1,'Country Data'!$A$1:$A$60,FALSE)),INDIRECT("'User Inputs'!" &amp; DMM9))</f>
        <v>6423172.0923855482</v>
      </c>
      <c r="DMN8" s="255">
        <f ca="1">IF(INDIRECT("'User Inputs'!" &amp; DMN9)="",INDIRECT("'Country Data'!"&amp;DMN$3&amp;MATCH('Country Model'!$A$1,'Country Data'!$A$1:$A$60,FALSE)),INDIRECT("'User Inputs'!" &amp; DMN9))</f>
        <v>6626091.2091141902</v>
      </c>
      <c r="DMO8" s="255">
        <f ca="1">IF(INDIRECT("'User Inputs'!" &amp; DMO9)="",INDIRECT("'Country Data'!"&amp;DMO$3&amp;MATCH('Country Model'!$A$1,'Country Data'!$A$1:$A$60,FALSE)),INDIRECT("'User Inputs'!" &amp; DMO9))</f>
        <v>6835420.8917348385</v>
      </c>
      <c r="DMP8" s="255">
        <f ca="1">IF(INDIRECT("'User Inputs'!" &amp; DMP9)="",INDIRECT("'Country Data'!"&amp;DMP$3&amp;MATCH('Country Model'!$A$1,'Country Data'!$A$1:$A$60,FALSE)),INDIRECT("'User Inputs'!" &amp; DMP9))</f>
        <v>7051363.661112546</v>
      </c>
      <c r="DMQ8" s="255">
        <f ca="1">IF(INDIRECT("'User Inputs'!" &amp; DMQ9)="",INDIRECT("'Country Data'!"&amp;DMQ$3&amp;MATCH('Country Model'!$A$1,'Country Data'!$A$1:$A$60,FALSE)),INDIRECT("'User Inputs'!" &amp; DMQ9))</f>
        <v>7274128.4360967986</v>
      </c>
      <c r="DMR8" s="255">
        <f ca="1">IF(INDIRECT("'User Inputs'!" &amp; DMR9)="",INDIRECT("'Country Data'!"&amp;DMR$3&amp;MATCH('Country Model'!$A$1,'Country Data'!$A$1:$A$60,FALSE)),INDIRECT("'User Inputs'!" &amp; DMR9))</f>
        <v>7503930.7356449114</v>
      </c>
      <c r="DMS8" s="255">
        <f ca="1">IF(INDIRECT("'User Inputs'!" &amp; DMS9)="",INDIRECT("'Country Data'!"&amp;DMS$3&amp;MATCH('Country Model'!$A$1,'Country Data'!$A$1:$A$60,FALSE)),INDIRECT("'User Inputs'!" &amp; DMS9))</f>
        <v>7740992.8873308478</v>
      </c>
      <c r="DMT8" s="255">
        <f ca="1">IF(INDIRECT("'User Inputs'!" &amp; DMT9)="",INDIRECT("'Country Data'!"&amp;DMT$3&amp;MATCH('Country Model'!$A$1,'Country Data'!$A$1:$A$60,FALSE)),INDIRECT("'User Inputs'!" &amp; DMT9))</f>
        <v>445741.87806636002</v>
      </c>
      <c r="DMU8" s="255">
        <f ca="1">IF(INDIRECT("'User Inputs'!" &amp; DMU9)="",INDIRECT("'Country Data'!"&amp;DMU$3&amp;MATCH('Country Model'!$A$1,'Country Data'!$A$1:$A$60,FALSE)),INDIRECT("'User Inputs'!" &amp; DMU9))</f>
        <v>469201.34402386553</v>
      </c>
      <c r="DMV8" s="255">
        <f ca="1">IF(INDIRECT("'User Inputs'!" &amp; DMV9)="",INDIRECT("'Country Data'!"&amp;DMV$3&amp;MATCH('Country Model'!$A$1,'Country Data'!$A$1:$A$60,FALSE)),INDIRECT("'User Inputs'!" &amp; DMV9))</f>
        <v>493895.48540697555</v>
      </c>
      <c r="DMW8" s="255">
        <f ca="1">IF(INDIRECT("'User Inputs'!" &amp; DMW9)="",INDIRECT("'Country Data'!"&amp;DMW$3&amp;MATCH('Country Model'!$A$1,'Country Data'!$A$1:$A$60,FALSE)),INDIRECT("'User Inputs'!" &amp; DMW9))</f>
        <v>519889.28337976919</v>
      </c>
      <c r="DMX8" s="255">
        <f ca="1">IF(INDIRECT("'User Inputs'!" &amp; DMX9)="",INDIRECT("'Country Data'!"&amp;DMX$3&amp;MATCH('Country Model'!$A$1,'Country Data'!$A$1:$A$60,FALSE)),INDIRECT("'User Inputs'!" &amp; DMX9))</f>
        <v>547251.13907532929</v>
      </c>
      <c r="DMY8" s="255">
        <f ca="1">IF(INDIRECT("'User Inputs'!" &amp; DMY9)="",INDIRECT("'Country Data'!"&amp;DMY$3&amp;MATCH('Country Model'!$A$1,'Country Data'!$A$1:$A$60,FALSE)),INDIRECT("'User Inputs'!" &amp; DMY9))</f>
        <v>576053.05358925438</v>
      </c>
      <c r="DMZ8" s="255">
        <f ca="1">IF(INDIRECT("'User Inputs'!" &amp; DMZ9)="",INDIRECT("'Country Data'!"&amp;DMZ$3&amp;MATCH('Country Model'!$A$1,'Country Data'!$A$1:$A$60,FALSE)),INDIRECT("'User Inputs'!" &amp; DMZ9))</f>
        <v>606370.81744626036</v>
      </c>
      <c r="DNA8" s="255">
        <f ca="1">IF(INDIRECT("'User Inputs'!" &amp; DNA9)="",INDIRECT("'Country Data'!"&amp;DNA$3&amp;MATCH('Country Model'!$A$1,'Country Data'!$A$1:$A$60,FALSE)),INDIRECT("'User Inputs'!" &amp; DNA9))</f>
        <v>638284.21003843565</v>
      </c>
      <c r="DNB8" s="255">
        <f ca="1">IF(INDIRECT("'User Inputs'!" &amp; DNB9)="",INDIRECT("'Country Data'!"&amp;DNB$3&amp;MATCH('Country Model'!$A$1,'Country Data'!$A$1:$A$60,FALSE)),INDIRECT("'User Inputs'!" &amp; DNB9))</f>
        <v>671877.20955996774</v>
      </c>
      <c r="DNC8" s="255">
        <f ca="1">IF(INDIRECT("'User Inputs'!" &amp; DNC9)="",INDIRECT("'Country Data'!"&amp;DNC$3&amp;MATCH('Country Model'!$A$1,'Country Data'!$A$1:$A$60,FALSE)),INDIRECT("'User Inputs'!" &amp; DNC9))</f>
        <v>707238.21399076364</v>
      </c>
      <c r="DND8" s="255">
        <f ca="1">IF(INDIRECT("'User Inputs'!" &amp; DND9)="",INDIRECT("'Country Data'!"&amp;DND$3&amp;MATCH('Country Model'!$A$1,'Country Data'!$A$1:$A$60,FALSE)),INDIRECT("'User Inputs'!" &amp; DND9))</f>
        <v>744460.27371047717</v>
      </c>
      <c r="DNE8" s="255">
        <f ca="1">IF(INDIRECT("'User Inputs'!" &amp; DNE9)="",INDIRECT("'Country Data'!"&amp;DNE$3&amp;MATCH('Country Model'!$A$1,'Country Data'!$A$1:$A$60,FALSE)),INDIRECT("'User Inputs'!" &amp; DNE9))</f>
        <v>783641.33635504672</v>
      </c>
      <c r="DNF8" s="255">
        <f ca="1">IF(INDIRECT("'User Inputs'!" &amp; DNF9)="",INDIRECT("'Country Data'!"&amp;DNF$3&amp;MATCH('Country Model'!$A$1,'Country Data'!$A$1:$A$60,FALSE)),INDIRECT("'User Inputs'!" &amp; DNF9))</f>
        <v>824884.50456007326</v>
      </c>
      <c r="DNG8" s="255">
        <f ca="1">IF(INDIRECT("'User Inputs'!" &amp; DNG9)="",INDIRECT("'Country Data'!"&amp;DNG$3&amp;MATCH('Country Model'!$A$1,'Country Data'!$A$1:$A$60,FALSE)),INDIRECT("'User Inputs'!" &amp; DNG9))</f>
        <v>868298.30726927239</v>
      </c>
      <c r="DNH8" s="255">
        <f ca="1">IF(INDIRECT("'User Inputs'!" &amp; DNH9)="",INDIRECT("'Country Data'!"&amp;DNH$3&amp;MATCH('Country Model'!$A$1,'Country Data'!$A$1:$A$60,FALSE)),INDIRECT("'User Inputs'!" &amp; DNH9))</f>
        <v>913996.98532193364</v>
      </c>
      <c r="DNI8" s="255">
        <f ca="1">IF(INDIRECT("'User Inputs'!" &amp; DNI9)="",INDIRECT("'Country Data'!"&amp;DNI$3&amp;MATCH('Country Model'!$A$1,'Country Data'!$A$1:$A$60,FALSE)),INDIRECT("'User Inputs'!" &amp; DNI9))</f>
        <v>962100.79207089311</v>
      </c>
      <c r="DNJ8" s="255">
        <f ca="1">IF(INDIRECT("'User Inputs'!" &amp; DNJ9)="",INDIRECT("'Country Data'!"&amp;DNJ$3&amp;MATCH('Country Model'!$A$1,'Country Data'!$A$1:$A$60,FALSE)),INDIRECT("'User Inputs'!" &amp; DNJ9))</f>
        <v>1012736.3098220795</v>
      </c>
      <c r="DNK8" s="255">
        <f ca="1">IF(INDIRECT("'User Inputs'!" &amp; DNK9)="",INDIRECT("'Country Data'!"&amp;DNK$3&amp;MATCH('Country Model'!$A$1,'Country Data'!$A$1:$A$60,FALSE)),INDIRECT("'User Inputs'!" &amp; DNK9))</f>
        <v>1066036.7829283192</v>
      </c>
      <c r="DNL8" s="255">
        <f ca="1">IF(INDIRECT("'User Inputs'!" &amp; DNL9)="",INDIRECT("'Country Data'!"&amp;DNL$3&amp;MATCH('Country Model'!$A$1,'Country Data'!$A$1:$A$60,FALSE)),INDIRECT("'User Inputs'!" &amp; DNL9))</f>
        <v>1122142.4684139276</v>
      </c>
      <c r="DNM8" s="255">
        <f ca="1">IF(INDIRECT("'User Inputs'!" &amp; DNM9)="",INDIRECT("'Country Data'!"&amp;DNM$3&amp;MATCH('Country Model'!$A$1,'Country Data'!$A$1:$A$60,FALSE)),INDIRECT("'User Inputs'!" &amp; DNM9))</f>
        <v>1181201.005052723</v>
      </c>
      <c r="DNN8" s="255">
        <f ca="1">IF(INDIRECT("'User Inputs'!" &amp; DNN9)="",INDIRECT("'Country Data'!"&amp;DNN$3&amp;MATCH('Country Model'!$A$1,'Country Data'!$A$1:$A$60,FALSE)),INDIRECT("'User Inputs'!" &amp; DNN9))</f>
        <v>1243367.8018706792</v>
      </c>
      <c r="DNO8" s="255">
        <f ca="1">IF(INDIRECT("'User Inputs'!" &amp; DNO9)="",INDIRECT("'Country Data'!"&amp;DNO$3&amp;MATCH('Country Model'!$A$1,'Country Data'!$A$1:$A$60,FALSE)),INDIRECT("'User Inputs'!" &amp; DNO9))</f>
        <v>1308806.4470955306</v>
      </c>
      <c r="DNP8" s="255">
        <f ca="1">IF(INDIRECT("'User Inputs'!" &amp; DNP9)="",INDIRECT("'Country Data'!"&amp;DNP$3&amp;MATCH('Country Model'!$A$1,'Country Data'!$A$1:$A$60,FALSE)),INDIRECT("'User Inputs'!" &amp; DNP9))</f>
        <v>1377689.1386294644</v>
      </c>
      <c r="DNQ8" s="255">
        <f ca="1">IF(INDIRECT("'User Inputs'!" &amp; DNQ9)="",INDIRECT("'Country Data'!"&amp;DNQ$3&amp;MATCH('Country Model'!$A$1,'Country Data'!$A$1:$A$60,FALSE)),INDIRECT("'User Inputs'!" &amp; DNQ9))</f>
        <v>1450197.1371776541</v>
      </c>
      <c r="DNR8" s="255">
        <f ca="1">IF(INDIRECT("'User Inputs'!" &amp; DNR9)="",INDIRECT("'Country Data'!"&amp;DNR$3&amp;MATCH('Country Model'!$A$1,'Country Data'!$A$1:$A$60,FALSE)),INDIRECT("'User Inputs'!" &amp; DNR9))</f>
        <v>1526521.2432250255</v>
      </c>
      <c r="DNS8" s="255">
        <f ca="1">IF(INDIRECT("'User Inputs'!" &amp; DNS9)="",INDIRECT("'Country Data'!"&amp;DNS$3&amp;MATCH('Country Model'!$A$1,'Country Data'!$A$1:$A$60,FALSE)),INDIRECT("'User Inputs'!" &amp; DNS9))</f>
        <v>1606862.2991163793</v>
      </c>
      <c r="DNT8" s="255">
        <f ca="1">IF(INDIRECT("'User Inputs'!" &amp; DNT9)="",INDIRECT("'Country Data'!"&amp;DNT$3&amp;MATCH('Country Model'!$A$1,'Country Data'!$A$1:$A$60,FALSE)),INDIRECT("'User Inputs'!" &amp; DNT9))</f>
        <v>381295.05510151864</v>
      </c>
      <c r="DNU8" s="255">
        <f ca="1">IF(INDIRECT("'User Inputs'!" &amp; DNU9)="",INDIRECT("'Country Data'!"&amp;DNU$3&amp;MATCH('Country Model'!$A$1,'Country Data'!$A$1:$A$60,FALSE)),INDIRECT("'User Inputs'!" &amp; DNU9))</f>
        <v>394205.18552520603</v>
      </c>
      <c r="DNV8" s="255">
        <f ca="1">IF(INDIRECT("'User Inputs'!" &amp; DNV9)="",INDIRECT("'Country Data'!"&amp;DNV$3&amp;MATCH('Country Model'!$A$1,'Country Data'!$A$1:$A$60,FALSE)),INDIRECT("'User Inputs'!" &amp; DNV9))</f>
        <v>407552.43535373913</v>
      </c>
      <c r="DNW8" s="255">
        <f ca="1">IF(INDIRECT("'User Inputs'!" &amp; DNW9)="",INDIRECT("'Country Data'!"&amp;DNW$3&amp;MATCH('Country Model'!$A$1,'Country Data'!$A$1:$A$60,FALSE)),INDIRECT("'User Inputs'!" &amp; DNW9))</f>
        <v>421351.60485387151</v>
      </c>
      <c r="DNX8" s="255">
        <f ca="1">IF(INDIRECT("'User Inputs'!" &amp; DNX9)="",INDIRECT("'Country Data'!"&amp;DNX$3&amp;MATCH('Country Model'!$A$1,'Country Data'!$A$1:$A$60,FALSE)),INDIRECT("'User Inputs'!" &amp; DNX9))</f>
        <v>435617.99540919927</v>
      </c>
      <c r="DNY8" s="255">
        <f ca="1">IF(INDIRECT("'User Inputs'!" &amp; DNY9)="",INDIRECT("'Country Data'!"&amp;DNY$3&amp;MATCH('Country Model'!$A$1,'Country Data'!$A$1:$A$60,FALSE)),INDIRECT("'User Inputs'!" &amp; DNY9))</f>
        <v>450367.42648729344</v>
      </c>
      <c r="DNZ8" s="255">
        <f ca="1">IF(INDIRECT("'User Inputs'!" &amp; DNZ9)="",INDIRECT("'Country Data'!"&amp;DNZ$3&amp;MATCH('Country Model'!$A$1,'Country Data'!$A$1:$A$60,FALSE)),INDIRECT("'User Inputs'!" &amp; DNZ9))</f>
        <v>465616.25318131747</v>
      </c>
      <c r="DOA8" s="255">
        <f ca="1">IF(INDIRECT("'User Inputs'!" &amp; DOA9)="",INDIRECT("'Country Data'!"&amp;DOA$3&amp;MATCH('Country Model'!$A$1,'Country Data'!$A$1:$A$60,FALSE)),INDIRECT("'User Inputs'!" &amp; DOA9))</f>
        <v>481381.38434557803</v>
      </c>
      <c r="DOB8" s="255">
        <f ca="1">IF(INDIRECT("'User Inputs'!" &amp; DOB9)="",INDIRECT("'Country Data'!"&amp;DOB$3&amp;MATCH('Country Model'!$A$1,'Country Data'!$A$1:$A$60,FALSE)),INDIRECT("'User Inputs'!" &amp; DOB9))</f>
        <v>497680.30134512298</v>
      </c>
      <c r="DOC8" s="255">
        <f ca="1">IF(INDIRECT("'User Inputs'!" &amp; DOC9)="",INDIRECT("'Country Data'!"&amp;DOC$3&amp;MATCH('Country Model'!$A$1,'Country Data'!$A$1:$A$60,FALSE)),INDIRECT("'User Inputs'!" &amp; DOC9))</f>
        <v>514531.07744017337</v>
      </c>
      <c r="DOD8" s="255">
        <f ca="1">IF(INDIRECT("'User Inputs'!" &amp; DOD9)="",INDIRECT("'Country Data'!"&amp;DOD$3&amp;MATCH('Country Model'!$A$1,'Country Data'!$A$1:$A$60,FALSE)),INDIRECT("'User Inputs'!" &amp; DOD9))</f>
        <v>531952.39782688662</v>
      </c>
      <c r="DOE8" s="255">
        <f ca="1">IF(INDIRECT("'User Inputs'!" &amp; DOE9)="",INDIRECT("'Country Data'!"&amp;DOE$3&amp;MATCH('Country Model'!$A$1,'Country Data'!$A$1:$A$60,FALSE)),INDIRECT("'User Inputs'!" &amp; DOE9))</f>
        <v>549963.58035667264</v>
      </c>
      <c r="DOF8" s="255">
        <f ca="1">IF(INDIRECT("'User Inputs'!" &amp; DOF9)="",INDIRECT("'Country Data'!"&amp;DOF$3&amp;MATCH('Country Model'!$A$1,'Country Data'!$A$1:$A$60,FALSE)),INDIRECT("'User Inputs'!" &amp; DOF9))</f>
        <v>568584.59695703839</v>
      </c>
      <c r="DOG8" s="255">
        <f ca="1">IF(INDIRECT("'User Inputs'!" &amp; DOG9)="",INDIRECT("'Country Data'!"&amp;DOG$3&amp;MATCH('Country Model'!$A$1,'Country Data'!$A$1:$A$60,FALSE)),INDIRECT("'User Inputs'!" &amp; DOG9))</f>
        <v>587836.09577771067</v>
      </c>
      <c r="DOH8" s="255">
        <f ca="1">IF(INDIRECT("'User Inputs'!" &amp; DOH9)="",INDIRECT("'Country Data'!"&amp;DOH$3&amp;MATCH('Country Model'!$A$1,'Country Data'!$A$1:$A$60,FALSE)),INDIRECT("'User Inputs'!" &amp; DOH9))</f>
        <v>607739.42408659973</v>
      </c>
      <c r="DOI8" s="255">
        <f ca="1">IF(INDIRECT("'User Inputs'!" &amp; DOI9)="",INDIRECT("'Country Data'!"&amp;DOI$3&amp;MATCH('Country Model'!$A$1,'Country Data'!$A$1:$A$60,FALSE)),INDIRECT("'User Inputs'!" &amp; DOI9))</f>
        <v>628316.65194098558</v>
      </c>
      <c r="DOJ8" s="255">
        <f ca="1">IF(INDIRECT("'User Inputs'!" &amp; DOJ9)="",INDIRECT("'Country Data'!"&amp;DOJ$3&amp;MATCH('Country Model'!$A$1,'Country Data'!$A$1:$A$60,FALSE)),INDIRECT("'User Inputs'!" &amp; DOJ9))</f>
        <v>649590.59666018235</v>
      </c>
      <c r="DOK8" s="255">
        <f ca="1">IF(INDIRECT("'User Inputs'!" &amp; DOK9)="",INDIRECT("'Country Data'!"&amp;DOK$3&amp;MATCH('Country Model'!$A$1,'Country Data'!$A$1:$A$60,FALSE)),INDIRECT("'User Inputs'!" &amp; DOK9))</f>
        <v>671584.84812680841</v>
      </c>
      <c r="DOL8" s="255">
        <f ca="1">IF(INDIRECT("'User Inputs'!" &amp; DOL9)="",INDIRECT("'Country Data'!"&amp;DOL$3&amp;MATCH('Country Model'!$A$1,'Country Data'!$A$1:$A$60,FALSE)),INDIRECT("'User Inputs'!" &amp; DOL9))</f>
        <v>694323.79494472861</v>
      </c>
      <c r="DOM8" s="255">
        <f ca="1">IF(INDIRECT("'User Inputs'!" &amp; DOM9)="",INDIRECT("'Country Data'!"&amp;DOM$3&amp;MATCH('Country Model'!$A$1,'Country Data'!$A$1:$A$60,FALSE)),INDIRECT("'User Inputs'!" &amp; DOM9))</f>
        <v>717832.65148266428</v>
      </c>
      <c r="DON8" s="255">
        <f ca="1">IF(INDIRECT("'User Inputs'!" &amp; DON9)="",INDIRECT("'Country Data'!"&amp;DON$3&amp;MATCH('Country Model'!$A$1,'Country Data'!$A$1:$A$60,FALSE)),INDIRECT("'User Inputs'!" &amp; DON9))</f>
        <v>742137.48583346687</v>
      </c>
      <c r="DOO8" s="255">
        <f ca="1">IF(INDIRECT("'User Inputs'!" &amp; DOO9)="",INDIRECT("'Country Data'!"&amp;DOO$3&amp;MATCH('Country Model'!$A$1,'Country Data'!$A$1:$A$60,FALSE)),INDIRECT("'User Inputs'!" &amp; DOO9))</f>
        <v>767265.24872004951</v>
      </c>
      <c r="DOP8" s="255">
        <f ca="1">IF(INDIRECT("'User Inputs'!" &amp; DOP9)="",INDIRECT("'Country Data'!"&amp;DOP$3&amp;MATCH('Country Model'!$A$1,'Country Data'!$A$1:$A$60,FALSE)),INDIRECT("'User Inputs'!" &amp; DOP9))</f>
        <v>793243.80338003975</v>
      </c>
      <c r="DOQ8" s="255">
        <f ca="1">IF(INDIRECT("'User Inputs'!" &amp; DOQ9)="",INDIRECT("'Country Data'!"&amp;DOQ$3&amp;MATCH('Country Model'!$A$1,'Country Data'!$A$1:$A$60,FALSE)),INDIRECT("'User Inputs'!" &amp; DOQ9))</f>
        <v>820101.95646228082</v>
      </c>
      <c r="DOR8" s="255">
        <f ca="1">IF(INDIRECT("'User Inputs'!" &amp; DOR9)="",INDIRECT("'Country Data'!"&amp;DOR$3&amp;MATCH('Country Model'!$A$1,'Country Data'!$A$1:$A$60,FALSE)),INDIRECT("'User Inputs'!" &amp; DOR9))</f>
        <v>847869.48996944982</v>
      </c>
      <c r="DOS8" s="255">
        <f ca="1">IF(INDIRECT("'User Inputs'!" &amp; DOS9)="",INDIRECT("'Country Data'!"&amp;DOS$3&amp;MATCH('Country Model'!$A$1,'Country Data'!$A$1:$A$60,FALSE)),INDIRECT("'User Inputs'!" &amp; DOS9))</f>
        <v>876577.19428220717</v>
      </c>
      <c r="DOT8" s="255">
        <f ca="1">IF(INDIRECT("'User Inputs'!" &amp; DOT9)="",INDIRECT("'Country Data'!"&amp;DOT$3&amp;MATCH('Country Model'!$A$1,'Country Data'!$A$1:$A$60,FALSE)),INDIRECT("'User Inputs'!" &amp; DOT9))</f>
        <v>445741.87806636002</v>
      </c>
      <c r="DOU8" s="255">
        <f ca="1">IF(INDIRECT("'User Inputs'!" &amp; DOU9)="",INDIRECT("'Country Data'!"&amp;DOU$3&amp;MATCH('Country Model'!$A$1,'Country Data'!$A$1:$A$60,FALSE)),INDIRECT("'User Inputs'!" &amp; DOU9))</f>
        <v>469201.34402386553</v>
      </c>
      <c r="DOV8" s="255">
        <f ca="1">IF(INDIRECT("'User Inputs'!" &amp; DOV9)="",INDIRECT("'Country Data'!"&amp;DOV$3&amp;MATCH('Country Model'!$A$1,'Country Data'!$A$1:$A$60,FALSE)),INDIRECT("'User Inputs'!" &amp; DOV9))</f>
        <v>493895.48540697555</v>
      </c>
      <c r="DOW8" s="255">
        <f ca="1">IF(INDIRECT("'User Inputs'!" &amp; DOW9)="",INDIRECT("'Country Data'!"&amp;DOW$3&amp;MATCH('Country Model'!$A$1,'Country Data'!$A$1:$A$60,FALSE)),INDIRECT("'User Inputs'!" &amp; DOW9))</f>
        <v>482754.3345669285</v>
      </c>
      <c r="DOX8" s="255">
        <f ca="1">IF(INDIRECT("'User Inputs'!" &amp; DOX9)="",INDIRECT("'Country Data'!"&amp;DOX$3&amp;MATCH('Country Model'!$A$1,'Country Data'!$A$1:$A$60,FALSE)),INDIRECT("'User Inputs'!" &amp; DOX9))</f>
        <v>469072.40492171084</v>
      </c>
      <c r="DOY8" s="255">
        <f ca="1">IF(INDIRECT("'User Inputs'!" &amp; DOY9)="",INDIRECT("'Country Data'!"&amp;DOY$3&amp;MATCH('Country Model'!$A$1,'Country Data'!$A$1:$A$60,FALSE)),INDIRECT("'User Inputs'!" &amp; DOY9))</f>
        <v>452613.11353441415</v>
      </c>
      <c r="DOZ8" s="255">
        <f ca="1">IF(INDIRECT("'User Inputs'!" &amp; DOZ9)="",INDIRECT("'Country Data'!"&amp;DOZ$3&amp;MATCH('Country Model'!$A$1,'Country Data'!$A$1:$A$60,FALSE)),INDIRECT("'User Inputs'!" &amp; DOZ9))</f>
        <v>433122.0124616145</v>
      </c>
      <c r="DPA8" s="255">
        <f ca="1">IF(INDIRECT("'User Inputs'!" &amp; DPA9)="",INDIRECT("'Country Data'!"&amp;DPA$3&amp;MATCH('Country Model'!$A$1,'Country Data'!$A$1:$A$60,FALSE)),INDIRECT("'User Inputs'!" &amp; DPA9))</f>
        <v>410325.56359613722</v>
      </c>
      <c r="DPB8" s="255">
        <f ca="1">IF(INDIRECT("'User Inputs'!" &amp; DPB9)="",INDIRECT("'Country Data'!"&amp;DPB$3&amp;MATCH('Country Model'!$A$1,'Country Data'!$A$1:$A$60,FALSE)),INDIRECT("'User Inputs'!" &amp; DPB9))</f>
        <v>383929.83403426729</v>
      </c>
      <c r="DPC8" s="255">
        <f ca="1">IF(INDIRECT("'User Inputs'!" &amp; DPC9)="",INDIRECT("'Country Data'!"&amp;DPC$3&amp;MATCH('Country Model'!$A$1,'Country Data'!$A$1:$A$60,FALSE)),INDIRECT("'User Inputs'!" &amp; DPC9))</f>
        <v>353619.10699538182</v>
      </c>
      <c r="DPD8" s="255">
        <f ca="1">IF(INDIRECT("'User Inputs'!" &amp; DPD9)="",INDIRECT("'Country Data'!"&amp;DPD$3&amp;MATCH('Country Model'!$A$1,'Country Data'!$A$1:$A$60,FALSE)),INDIRECT("'User Inputs'!" &amp; DPD9))</f>
        <v>364790.54624966218</v>
      </c>
      <c r="DPE8" s="255">
        <f ca="1">IF(INDIRECT("'User Inputs'!" &amp; DPE9)="",INDIRECT("'Country Data'!"&amp;DPE$3&amp;MATCH('Country Model'!$A$1,'Country Data'!$A$1:$A$60,FALSE)),INDIRECT("'User Inputs'!" &amp; DPE9))</f>
        <v>376314.91059351835</v>
      </c>
      <c r="DPF8" s="255">
        <f ca="1">IF(INDIRECT("'User Inputs'!" &amp; DPF9)="",INDIRECT("'Country Data'!"&amp;DPF$3&amp;MATCH('Country Model'!$A$1,'Country Data'!$A$1:$A$60,FALSE)),INDIRECT("'User Inputs'!" &amp; DPF9))</f>
        <v>388203.34954099392</v>
      </c>
      <c r="DPG8" s="255">
        <f ca="1">IF(INDIRECT("'User Inputs'!" &amp; DPG9)="",INDIRECT("'Country Data'!"&amp;DPG$3&amp;MATCH('Country Model'!$A$1,'Country Data'!$A$1:$A$60,FALSE)),INDIRECT("'User Inputs'!" &amp; DPG9))</f>
        <v>400467.36483856669</v>
      </c>
      <c r="DPH8" s="255">
        <f ca="1">IF(INDIRECT("'User Inputs'!" &amp; DPH9)="",INDIRECT("'Country Data'!"&amp;DPH$3&amp;MATCH('Country Model'!$A$1,'Country Data'!$A$1:$A$60,FALSE)),INDIRECT("'User Inputs'!" &amp; DPH9))</f>
        <v>413118.82159278047</v>
      </c>
      <c r="DPI8" s="255">
        <f ca="1">IF(INDIRECT("'User Inputs'!" &amp; DPI9)="",INDIRECT("'Country Data'!"&amp;DPI$3&amp;MATCH('Country Model'!$A$1,'Country Data'!$A$1:$A$60,FALSE)),INDIRECT("'User Inputs'!" &amp; DPI9))</f>
        <v>426169.95974941831</v>
      </c>
      <c r="DPJ8" s="255">
        <f ca="1">IF(INDIRECT("'User Inputs'!" &amp; DPJ9)="",INDIRECT("'Country Data'!"&amp;DPJ$3&amp;MATCH('Country Model'!$A$1,'Country Data'!$A$1:$A$60,FALSE)),INDIRECT("'User Inputs'!" &amp; DPJ9))</f>
        <v>439633.40593532223</v>
      </c>
      <c r="DPK8" s="255">
        <f ca="1">IF(INDIRECT("'User Inputs'!" &amp; DPK9)="",INDIRECT("'Country Data'!"&amp;DPK$3&amp;MATCH('Country Model'!$A$1,'Country Data'!$A$1:$A$60,FALSE)),INDIRECT("'User Inputs'!" &amp; DPK9))</f>
        <v>453522.18567431683</v>
      </c>
      <c r="DPL8" s="255">
        <f ca="1">IF(INDIRECT("'User Inputs'!" &amp; DPL9)="",INDIRECT("'Country Data'!"&amp;DPL$3&amp;MATCH('Country Model'!$A$1,'Country Data'!$A$1:$A$60,FALSE)),INDIRECT("'User Inputs'!" &amp; DPL9))</f>
        <v>467849.7359890549</v>
      </c>
      <c r="DPM8" s="255">
        <f ca="1">IF(INDIRECT("'User Inputs'!" &amp; DPM9)="",INDIRECT("'Country Data'!"&amp;DPM$3&amp;MATCH('Country Model'!$A$1,'Country Data'!$A$1:$A$60,FALSE)),INDIRECT("'User Inputs'!" &amp; DPM9))</f>
        <v>482629.91840097721</v>
      </c>
      <c r="DPN8" s="255">
        <f ca="1">IF(INDIRECT("'User Inputs'!" &amp; DPN9)="",INDIRECT("'Country Data'!"&amp;DPN$3&amp;MATCH('Country Model'!$A$1,'Country Data'!$A$1:$A$60,FALSE)),INDIRECT("'User Inputs'!" &amp; DPN9))</f>
        <v>497877.03234096355</v>
      </c>
      <c r="DPO8" s="255">
        <f ca="1">IF(INDIRECT("'User Inputs'!" &amp; DPO9)="",INDIRECT("'Country Data'!"&amp;DPO$3&amp;MATCH('Country Model'!$A$1,'Country Data'!$A$1:$A$60,FALSE)),INDIRECT("'User Inputs'!" &amp; DPO9))</f>
        <v>513605.82898364915</v>
      </c>
      <c r="DPP8" s="255">
        <f ca="1">IF(INDIRECT("'User Inputs'!" &amp; DPP9)="",INDIRECT("'Country Data'!"&amp;DPP$3&amp;MATCH('Country Model'!$A$1,'Country Data'!$A$1:$A$60,FALSE)),INDIRECT("'User Inputs'!" &amp; DPP9))</f>
        <v>529831.52551879163</v>
      </c>
      <c r="DPQ8" s="255">
        <f ca="1">IF(INDIRECT("'User Inputs'!" &amp; DPQ9)="",INDIRECT("'Country Data'!"&amp;DPQ$3&amp;MATCH('Country Model'!$A$1,'Country Data'!$A$1:$A$60,FALSE)),INDIRECT("'User Inputs'!" &amp; DPQ9))</f>
        <v>546569.81987349456</v>
      </c>
      <c r="DPR8" s="255">
        <f ca="1">IF(INDIRECT("'User Inputs'!" &amp; DPR9)="",INDIRECT("'Country Data'!"&amp;DPR$3&amp;MATCH('Country Model'!$A$1,'Country Data'!$A$1:$A$60,FALSE)),INDIRECT("'User Inputs'!" &amp; DPR9))</f>
        <v>563836.90589953167</v>
      </c>
      <c r="DPS8" s="255">
        <f ca="1">IF(INDIRECT("'User Inputs'!" &amp; DPS9)="",INDIRECT("'Country Data'!"&amp;DPS$3&amp;MATCH('Country Model'!$A$1,'Country Data'!$A$1:$A$60,FALSE)),INDIRECT("'User Inputs'!" &amp; DPS9))</f>
        <v>581649.48904046544</v>
      </c>
      <c r="DPT8" s="255">
        <f ca="1">IF(INDIRECT("'User Inputs'!" &amp; DPT9)="",INDIRECT("'Country Data'!"&amp;DPT$3&amp;MATCH('Country Model'!$A$1,'Country Data'!$A$1:$A$60,FALSE)),INDIRECT("'User Inputs'!" &amp; DPT9))</f>
        <v>381295.05510151864</v>
      </c>
      <c r="DPU8" s="255">
        <f ca="1">IF(INDIRECT("'User Inputs'!" &amp; DPU9)="",INDIRECT("'Country Data'!"&amp;DPU$3&amp;MATCH('Country Model'!$A$1,'Country Data'!$A$1:$A$60,FALSE)),INDIRECT("'User Inputs'!" &amp; DPU9))</f>
        <v>394205.18552520603</v>
      </c>
      <c r="DPV8" s="255">
        <f ca="1">IF(INDIRECT("'User Inputs'!" &amp; DPV9)="",INDIRECT("'Country Data'!"&amp;DPV$3&amp;MATCH('Country Model'!$A$1,'Country Data'!$A$1:$A$60,FALSE)),INDIRECT("'User Inputs'!" &amp; DPV9))</f>
        <v>407552.43535373913</v>
      </c>
      <c r="DPW8" s="255">
        <f ca="1">IF(INDIRECT("'User Inputs'!" &amp; DPW9)="",INDIRECT("'Country Data'!"&amp;DPW$3&amp;MATCH('Country Model'!$A$1,'Country Data'!$A$1:$A$60,FALSE)),INDIRECT("'User Inputs'!" &amp; DPW9))</f>
        <v>391255.0616500235</v>
      </c>
      <c r="DPX8" s="255">
        <f ca="1">IF(INDIRECT("'User Inputs'!" &amp; DPX9)="",INDIRECT("'Country Data'!"&amp;DPX$3&amp;MATCH('Country Model'!$A$1,'Country Data'!$A$1:$A$60,FALSE)),INDIRECT("'User Inputs'!" &amp; DPX9))</f>
        <v>373386.85320788511</v>
      </c>
      <c r="DPY8" s="255">
        <f ca="1">IF(INDIRECT("'User Inputs'!" &amp; DPY9)="",INDIRECT("'Country Data'!"&amp;DPY$3&amp;MATCH('Country Model'!$A$1,'Country Data'!$A$1:$A$60,FALSE)),INDIRECT("'User Inputs'!" &amp; DPY9))</f>
        <v>353860.12081144482</v>
      </c>
      <c r="DPZ8" s="255">
        <f ca="1">IF(INDIRECT("'User Inputs'!" &amp; DPZ9)="",INDIRECT("'Country Data'!"&amp;DPZ$3&amp;MATCH('Country Model'!$A$1,'Country Data'!$A$1:$A$60,FALSE)),INDIRECT("'User Inputs'!" &amp; DPZ9))</f>
        <v>332583.03798665531</v>
      </c>
      <c r="DQA8" s="255">
        <f ca="1">IF(INDIRECT("'User Inputs'!" &amp; DQA9)="",INDIRECT("'Country Data'!"&amp;DQA$3&amp;MATCH('Country Model'!$A$1,'Country Data'!$A$1:$A$60,FALSE)),INDIRECT("'User Inputs'!" &amp; DQA9))</f>
        <v>309459.46136501443</v>
      </c>
      <c r="DQB8" s="255">
        <f ca="1">IF(INDIRECT("'User Inputs'!" &amp; DQB9)="",INDIRECT("'Country Data'!"&amp;DQB$3&amp;MATCH('Country Model'!$A$1,'Country Data'!$A$1:$A$60,FALSE)),INDIRECT("'User Inputs'!" &amp; DQB9))</f>
        <v>284388.74362578458</v>
      </c>
      <c r="DQC8" s="255">
        <f ca="1">IF(INDIRECT("'User Inputs'!" &amp; DQC9)="",INDIRECT("'Country Data'!"&amp;DQC$3&amp;MATCH('Country Model'!$A$1,'Country Data'!$A$1:$A$60,FALSE)),INDIRECT("'User Inputs'!" &amp; DQC9))</f>
        <v>257265.53872008668</v>
      </c>
      <c r="DQD8" s="255">
        <f ca="1">IF(INDIRECT("'User Inputs'!" &amp; DQD9)="",INDIRECT("'Country Data'!"&amp;DQD$3&amp;MATCH('Country Model'!$A$1,'Country Data'!$A$1:$A$60,FALSE)),INDIRECT("'User Inputs'!" &amp; DQD9))</f>
        <v>265393.00208724203</v>
      </c>
      <c r="DQE8" s="255">
        <f ca="1">IF(INDIRECT("'User Inputs'!" &amp; DQE9)="",INDIRECT("'Country Data'!"&amp;DQE$3&amp;MATCH('Country Model'!$A$1,'Country Data'!$A$1:$A$60,FALSE)),INDIRECT("'User Inputs'!" &amp; DQE9))</f>
        <v>273777.22608045361</v>
      </c>
      <c r="DQF8" s="255">
        <f ca="1">IF(INDIRECT("'User Inputs'!" &amp; DQF9)="",INDIRECT("'Country Data'!"&amp;DQF$3&amp;MATCH('Country Model'!$A$1,'Country Data'!$A$1:$A$60,FALSE)),INDIRECT("'User Inputs'!" &amp; DQF9))</f>
        <v>282426.32221202407</v>
      </c>
      <c r="DQG8" s="255">
        <f ca="1">IF(INDIRECT("'User Inputs'!" &amp; DQG9)="",INDIRECT("'Country Data'!"&amp;DQG$3&amp;MATCH('Country Model'!$A$1,'Country Data'!$A$1:$A$60,FALSE)),INDIRECT("'User Inputs'!" &amp; DQG9))</f>
        <v>291348.65825096058</v>
      </c>
      <c r="DQH8" s="255">
        <f ca="1">IF(INDIRECT("'User Inputs'!" &amp; DQH9)="",INDIRECT("'Country Data'!"&amp;DQH$3&amp;MATCH('Country Model'!$A$1,'Country Data'!$A$1:$A$60,FALSE)),INDIRECT("'User Inputs'!" &amp; DQH9))</f>
        <v>300552.86631856707</v>
      </c>
      <c r="DQI8" s="255">
        <f ca="1">IF(INDIRECT("'User Inputs'!" &amp; DQI9)="",INDIRECT("'Country Data'!"&amp;DQI$3&amp;MATCH('Country Model'!$A$1,'Country Data'!$A$1:$A$60,FALSE)),INDIRECT("'User Inputs'!" &amp; DQI9))</f>
        <v>310047.85123979067</v>
      </c>
      <c r="DQJ8" s="255">
        <f ca="1">IF(INDIRECT("'User Inputs'!" &amp; DQJ9)="",INDIRECT("'Country Data'!"&amp;DQJ$3&amp;MATCH('Country Model'!$A$1,'Country Data'!$A$1:$A$60,FALSE)),INDIRECT("'User Inputs'!" &amp; DQJ9))</f>
        <v>319842.79915840161</v>
      </c>
      <c r="DQK8" s="255">
        <f ca="1">IF(INDIRECT("'User Inputs'!" &amp; DQK9)="",INDIRECT("'Country Data'!"&amp;DQK$3&amp;MATCH('Country Model'!$A$1,'Country Data'!$A$1:$A$60,FALSE)),INDIRECT("'User Inputs'!" &amp; DQK9))</f>
        <v>329947.18642434123</v>
      </c>
      <c r="DQL8" s="255">
        <f ca="1">IF(INDIRECT("'User Inputs'!" &amp; DQL9)="",INDIRECT("'Country Data'!"&amp;DQL$3&amp;MATCH('Country Model'!$A$1,'Country Data'!$A$1:$A$60,FALSE)),INDIRECT("'User Inputs'!" &amp; DQL9))</f>
        <v>340370.78876183706</v>
      </c>
      <c r="DQM8" s="255">
        <f ca="1">IF(INDIRECT("'User Inputs'!" &amp; DQM9)="",INDIRECT("'Country Data'!"&amp;DQM$3&amp;MATCH('Country Model'!$A$1,'Country Data'!$A$1:$A$60,FALSE)),INDIRECT("'User Inputs'!" &amp; DQM9))</f>
        <v>351123.69072715426</v>
      </c>
      <c r="DQN8" s="255">
        <f ca="1">IF(INDIRECT("'User Inputs'!" &amp; DQN9)="",INDIRECT("'Country Data'!"&amp;DQN$3&amp;MATCH('Country Model'!$A$1,'Country Data'!$A$1:$A$60,FALSE)),INDIRECT("'User Inputs'!" &amp; DQN9))</f>
        <v>362216.29546513397</v>
      </c>
      <c r="DQO8" s="255">
        <f ca="1">IF(INDIRECT("'User Inputs'!" &amp; DQO9)="",INDIRECT("'Country Data'!"&amp;DQO$3&amp;MATCH('Country Model'!$A$1,'Country Data'!$A$1:$A$60,FALSE)),INDIRECT("'User Inputs'!" &amp; DQO9))</f>
        <v>373659.33477395744</v>
      </c>
      <c r="DQP8" s="255">
        <f ca="1">IF(INDIRECT("'User Inputs'!" &amp; DQP9)="",INDIRECT("'Country Data'!"&amp;DQP$3&amp;MATCH('Country Model'!$A$1,'Country Data'!$A$1:$A$60,FALSE)),INDIRECT("'User Inputs'!" &amp; DQP9))</f>
        <v>385463.87948787358</v>
      </c>
      <c r="DQQ8" s="255">
        <f ca="1">IF(INDIRECT("'User Inputs'!" &amp; DQQ9)="",INDIRECT("'Country Data'!"&amp;DQQ$3&amp;MATCH('Country Model'!$A$1,'Country Data'!$A$1:$A$60,FALSE)),INDIRECT("'User Inputs'!" &amp; DQQ9))</f>
        <v>397641.35018793464</v>
      </c>
      <c r="DQR8" s="255">
        <f ca="1">IF(INDIRECT("'User Inputs'!" &amp; DQR9)="",INDIRECT("'Country Data'!"&amp;DQR$3&amp;MATCH('Country Model'!$A$1,'Country Data'!$A$1:$A$60,FALSE)),INDIRECT("'User Inputs'!" &amp; DQR9))</f>
        <v>410203.52825110289</v>
      </c>
      <c r="DQS8" s="255">
        <f ca="1">IF(INDIRECT("'User Inputs'!" &amp; DQS9)="",INDIRECT("'Country Data'!"&amp;DQS$3&amp;MATCH('Country Model'!$A$1,'Country Data'!$A$1:$A$60,FALSE)),INDIRECT("'User Inputs'!" &amp; DQS9))</f>
        <v>423162.56724841736</v>
      </c>
      <c r="DQT8" s="255">
        <f ca="1">IF(INDIRECT("'User Inputs'!" &amp; DQT9)="",INDIRECT("'Country Data'!"&amp;DQT$3&amp;MATCH('Country Model'!$A$1,'Country Data'!$A$1:$A$60,FALSE)),INDIRECT("'User Inputs'!" &amp; DQT9))</f>
        <v>2715052.0946592283</v>
      </c>
      <c r="DQU8" s="255">
        <f ca="1">IF(INDIRECT("'User Inputs'!" &amp; DQU9)="",INDIRECT("'Country Data'!"&amp;DQU$3&amp;MATCH('Country Model'!$A$1,'Country Data'!$A$1:$A$60,FALSE)),INDIRECT("'User Inputs'!" &amp; DQU9))</f>
        <v>2857945.7183497301</v>
      </c>
      <c r="DQV8" s="255">
        <f ca="1">IF(INDIRECT("'User Inputs'!" &amp; DQV9)="",INDIRECT("'Country Data'!"&amp;DQV$3&amp;MATCH('Country Model'!$A$1,'Country Data'!$A$1:$A$60,FALSE)),INDIRECT("'User Inputs'!" &amp; DQV9))</f>
        <v>3008359.8561885864</v>
      </c>
      <c r="DQW8" s="255">
        <f ca="1">IF(INDIRECT("'User Inputs'!" &amp; DQW9)="",INDIRECT("'Country Data'!"&amp;DQW$3&amp;MATCH('Country Model'!$A$1,'Country Data'!$A$1:$A$60,FALSE)),INDIRECT("'User Inputs'!" &amp; DQW9))</f>
        <v>3166690.3140318934</v>
      </c>
      <c r="DQX8" s="255">
        <f ca="1">IF(INDIRECT("'User Inputs'!" &amp; DQX9)="",INDIRECT("'Country Data'!"&amp;DQX$3&amp;MATCH('Country Model'!$A$1,'Country Data'!$A$1:$A$60,FALSE)),INDIRECT("'User Inputs'!" &amp; DQX9))</f>
        <v>3333353.7290609246</v>
      </c>
      <c r="DQY8" s="255">
        <f ca="1">IF(INDIRECT("'User Inputs'!" &amp; DQY9)="",INDIRECT("'Country Data'!"&amp;DQY$3&amp;MATCH('Country Model'!$A$1,'Country Data'!$A$1:$A$60,FALSE)),INDIRECT("'User Inputs'!" &amp; DQY9))</f>
        <v>3508788.6661380879</v>
      </c>
      <c r="DQZ8" s="255">
        <f ca="1">IF(INDIRECT("'User Inputs'!" &amp; DQZ9)="",INDIRECT("'Country Data'!"&amp;DQZ$3&amp;MATCH('Country Model'!$A$1,'Country Data'!$A$1:$A$60,FALSE)),INDIRECT("'User Inputs'!" &amp; DQZ9))</f>
        <v>3693456.7718642754</v>
      </c>
      <c r="DRA8" s="255">
        <f ca="1">IF(INDIRECT("'User Inputs'!" &amp; DRA9)="",INDIRECT("'Country Data'!"&amp;DRA$3&amp;MATCH('Country Model'!$A$1,'Country Data'!$A$1:$A$60,FALSE)),INDIRECT("'User Inputs'!" &amp; DRA9))</f>
        <v>3887843.9893744239</v>
      </c>
      <c r="DRB8" s="255">
        <f ca="1">IF(INDIRECT("'User Inputs'!" &amp; DRB9)="",INDIRECT("'Country Data'!"&amp;DRB$3&amp;MATCH('Country Model'!$A$1,'Country Data'!$A$1:$A$60,FALSE)),INDIRECT("'User Inputs'!" &amp; DRB9))</f>
        <v>4092461.8370679808</v>
      </c>
      <c r="DRC8" s="255">
        <f ca="1">IF(INDIRECT("'User Inputs'!" &amp; DRC9)="",INDIRECT("'Country Data'!"&amp;DRC$3&amp;MATCH('Country Model'!$A$1,'Country Data'!$A$1:$A$60,FALSE)),INDIRECT("'User Inputs'!" &amp; DRC9))</f>
        <v>4307848.7546391264</v>
      </c>
      <c r="DRD8" s="255">
        <f ca="1">IF(INDIRECT("'User Inputs'!" &amp; DRD9)="",INDIRECT("'Country Data'!"&amp;DRD$3&amp;MATCH('Country Model'!$A$1,'Country Data'!$A$1:$A$60,FALSE)),INDIRECT("'User Inputs'!" &amp; DRD9))</f>
        <v>4534571.519948815</v>
      </c>
      <c r="DRE8" s="255">
        <f ca="1">IF(INDIRECT("'User Inputs'!" &amp; DRE9)="",INDIRECT("'Country Data'!"&amp;DRE$3&amp;MATCH('Country Model'!$A$1,'Country Data'!$A$1:$A$60,FALSE)),INDIRECT("'User Inputs'!" &amp; DRE9))</f>
        <v>4773226.7404669905</v>
      </c>
      <c r="DRF8" s="255">
        <f ca="1">IF(INDIRECT("'User Inputs'!" &amp; DRF9)="",INDIRECT("'Country Data'!"&amp;DRF$3&amp;MATCH('Country Model'!$A$1,'Country Data'!$A$1:$A$60,FALSE)),INDIRECT("'User Inputs'!" &amp; DRF9))</f>
        <v>5024442.4232096598</v>
      </c>
      <c r="DRG8" s="255">
        <f ca="1">IF(INDIRECT("'User Inputs'!" &amp; DRG9)="",INDIRECT("'Country Data'!"&amp;DRG$3&amp;MATCH('Country Model'!$A$1,'Country Data'!$A$1:$A$60,FALSE)),INDIRECT("'User Inputs'!" &amp; DRG9))</f>
        <v>5288879.627301991</v>
      </c>
      <c r="DRH8" s="255">
        <f ca="1">IF(INDIRECT("'User Inputs'!" &amp; DRH9)="",INDIRECT("'Country Data'!"&amp;DRH$3&amp;MATCH('Country Model'!$A$1,'Country Data'!$A$1:$A$60,FALSE)),INDIRECT("'User Inputs'!" &amp; DRH9))</f>
        <v>5567234.2035160856</v>
      </c>
      <c r="DRI8" s="255">
        <f ca="1">IF(INDIRECT("'User Inputs'!" &amp; DRI9)="",INDIRECT("'Country Data'!"&amp;DRI$3&amp;MATCH('Country Model'!$A$1,'Country Data'!$A$1:$A$60,FALSE)),INDIRECT("'User Inputs'!" &amp; DRI9))</f>
        <v>5860238.6253608763</v>
      </c>
      <c r="DRJ8" s="255">
        <f ca="1">IF(INDIRECT("'User Inputs'!" &amp; DRJ9)="",INDIRECT("'Country Data'!"&amp;DRJ$3&amp;MATCH('Country Model'!$A$1,'Country Data'!$A$1:$A$60,FALSE)),INDIRECT("'User Inputs'!" &amp; DRJ9))</f>
        <v>6168663.9165426157</v>
      </c>
      <c r="DRK8" s="255">
        <f ca="1">IF(INDIRECT("'User Inputs'!" &amp; DRK9)="",INDIRECT("'Country Data'!"&amp;DRK$3&amp;MATCH('Country Model'!$A$1,'Country Data'!$A$1:$A$60,FALSE)),INDIRECT("'User Inputs'!" &amp; DRK9))</f>
        <v>6493321.6798678739</v>
      </c>
      <c r="DRL8" s="255">
        <f ca="1">IF(INDIRECT("'User Inputs'!" &amp; DRL9)="",INDIRECT("'Country Data'!"&amp;DRL$3&amp;MATCH('Country Model'!$A$1,'Country Data'!$A$1:$A$60,FALSE)),INDIRECT("'User Inputs'!" &amp; DRL9))</f>
        <v>6835066.2329280525</v>
      </c>
      <c r="DRM8" s="255">
        <f ca="1">IF(INDIRECT("'User Inputs'!" &amp; DRM9)="",INDIRECT("'Country Data'!"&amp;DRM$3&amp;MATCH('Country Model'!$A$1,'Country Data'!$A$1:$A$60,FALSE)),INDIRECT("'User Inputs'!" &amp; DRM9))</f>
        <v>7194796.8561853068</v>
      </c>
      <c r="DRN8" s="255">
        <f ca="1">IF(INDIRECT("'User Inputs'!" &amp; DRN9)="",INDIRECT("'Country Data'!"&amp;DRN$3&amp;MATCH('Country Model'!$A$1,'Country Data'!$A$1:$A$60,FALSE)),INDIRECT("'User Inputs'!" &amp; DRN9))</f>
        <v>7573460.1593755856</v>
      </c>
      <c r="DRO8" s="255">
        <f ca="1">IF(INDIRECT("'User Inputs'!" &amp; DRO9)="",INDIRECT("'Country Data'!"&amp;DRO$3&amp;MATCH('Country Model'!$A$1,'Country Data'!$A$1:$A$60,FALSE)),INDIRECT("'User Inputs'!" &amp; DRO9))</f>
        <v>7972052.5724558411</v>
      </c>
      <c r="DRP8" s="255">
        <f ca="1">IF(INDIRECT("'User Inputs'!" &amp; DRP9)="",INDIRECT("'Country Data'!"&amp;DRP$3&amp;MATCH('Country Model'!$A$1,'Country Data'!$A$1:$A$60,FALSE)),INDIRECT("'User Inputs'!" &amp; DRP9))</f>
        <v>8391622.9676501863</v>
      </c>
      <c r="DRQ8" s="255">
        <f ca="1">IF(INDIRECT("'User Inputs'!" &amp; DRQ9)="",INDIRECT("'Country Data'!"&amp;DRQ$3&amp;MATCH('Country Model'!$A$1,'Country Data'!$A$1:$A$60,FALSE)),INDIRECT("'User Inputs'!" &amp; DRQ9))</f>
        <v>8833275.4194947537</v>
      </c>
      <c r="DRR8" s="255">
        <f ca="1">IF(INDIRECT("'User Inputs'!" &amp; DRR9)="",INDIRECT("'Country Data'!"&amp;DRR$3&amp;MATCH('Country Model'!$A$1,'Country Data'!$A$1:$A$60,FALSE)),INDIRECT("'User Inputs'!" &amp; DRR9))</f>
        <v>9298172.1101441756</v>
      </c>
      <c r="DRS8" s="255">
        <f ca="1">IF(INDIRECT("'User Inputs'!" &amp; DRS9)="",INDIRECT("'Country Data'!"&amp;DRS$3&amp;MATCH('Country Model'!$A$1,'Country Data'!$A$1:$A$60,FALSE)),INDIRECT("'User Inputs'!" &amp; DRS9))</f>
        <v>9787536.3875847626</v>
      </c>
      <c r="DRT8" s="255">
        <f ca="1">IF(INDIRECT("'User Inputs'!" &amp; DRT9)="",INDIRECT("'Country Data'!"&amp;DRT$3&amp;MATCH('Country Model'!$A$1,'Country Data'!$A$1:$A$60,FALSE)),INDIRECT("'User Inputs'!" &amp; DRT9))</f>
        <v>5233980.9129293887</v>
      </c>
      <c r="DRU8" s="255">
        <f ca="1">IF(INDIRECT("'User Inputs'!" &amp; DRU9)="",INDIRECT("'Country Data'!"&amp;DRU$3&amp;MATCH('Country Model'!$A$1,'Country Data'!$A$1:$A$60,FALSE)),INDIRECT("'User Inputs'!" &amp; DRU9))</f>
        <v>5411196.3667280693</v>
      </c>
      <c r="DRV8" s="255">
        <f ca="1">IF(INDIRECT("'User Inputs'!" &amp; DRV9)="",INDIRECT("'Country Data'!"&amp;DRV$3&amp;MATCH('Country Model'!$A$1,'Country Data'!$A$1:$A$60,FALSE)),INDIRECT("'User Inputs'!" &amp; DRV9))</f>
        <v>5594412.0940446546</v>
      </c>
      <c r="DRW8" s="255">
        <f ca="1">IF(INDIRECT("'User Inputs'!" &amp; DRW9)="",INDIRECT("'Country Data'!"&amp;DRW$3&amp;MATCH('Country Model'!$A$1,'Country Data'!$A$1:$A$60,FALSE)),INDIRECT("'User Inputs'!" &amp; DRW9))</f>
        <v>5783831.2559552155</v>
      </c>
      <c r="DRX8" s="255">
        <f ca="1">IF(INDIRECT("'User Inputs'!" &amp; DRX9)="",INDIRECT("'Country Data'!"&amp;DRX$3&amp;MATCH('Country Model'!$A$1,'Country Data'!$A$1:$A$60,FALSE)),INDIRECT("'User Inputs'!" &amp; DRX9))</f>
        <v>5979663.8922927119</v>
      </c>
      <c r="DRY8" s="255">
        <f ca="1">IF(INDIRECT("'User Inputs'!" &amp; DRY9)="",INDIRECT("'Country Data'!"&amp;DRY$3&amp;MATCH('Country Model'!$A$1,'Country Data'!$A$1:$A$60,FALSE)),INDIRECT("'User Inputs'!" &amp; DRY9))</f>
        <v>6182127.1545523256</v>
      </c>
      <c r="DRZ8" s="255">
        <f ca="1">IF(INDIRECT("'User Inputs'!" &amp; DRZ9)="",INDIRECT("'Country Data'!"&amp;DRZ$3&amp;MATCH('Country Model'!$A$1,'Country Data'!$A$1:$A$60,FALSE)),INDIRECT("'User Inputs'!" &amp; DRZ9))</f>
        <v>6391445.5466826418</v>
      </c>
      <c r="DSA8" s="255">
        <f ca="1">IF(INDIRECT("'User Inputs'!" &amp; DSA9)="",INDIRECT("'Country Data'!"&amp;DSA$3&amp;MATCH('Country Model'!$A$1,'Country Data'!$A$1:$A$60,FALSE)),INDIRECT("'User Inputs'!" &amp; DSA9))</f>
        <v>6607851.174029679</v>
      </c>
      <c r="DSB8" s="255">
        <f ca="1">IF(INDIRECT("'User Inputs'!" &amp; DSB9)="",INDIRECT("'Country Data'!"&amp;DSB$3&amp;MATCH('Country Model'!$A$1,'Country Data'!$A$1:$A$60,FALSE)),INDIRECT("'User Inputs'!" &amp; DSB9))</f>
        <v>6831584.0007098624</v>
      </c>
      <c r="DSC8" s="255">
        <f ca="1">IF(INDIRECT("'User Inputs'!" &amp; DSC9)="",INDIRECT("'Country Data'!"&amp;DSC$3&amp;MATCH('Country Model'!$A$1,'Country Data'!$A$1:$A$60,FALSE)),INDIRECT("'User Inputs'!" &amp; DSC9))</f>
        <v>7062892.1156972405</v>
      </c>
      <c r="DSD8" s="255">
        <f ca="1">IF(INDIRECT("'User Inputs'!" &amp; DSD9)="",INDIRECT("'Country Data'!"&amp;DSD$3&amp;MATCH('Country Model'!$A$1,'Country Data'!$A$1:$A$60,FALSE)),INDIRECT("'User Inputs'!" &amp; DSD9))</f>
        <v>7302032.0079200948</v>
      </c>
      <c r="DSE8" s="255">
        <f ca="1">IF(INDIRECT("'User Inputs'!" &amp; DSE9)="",INDIRECT("'Country Data'!"&amp;DSE$3&amp;MATCH('Country Model'!$A$1,'Country Data'!$A$1:$A$60,FALSE)),INDIRECT("'User Inputs'!" &amp; DSE9))</f>
        <v>7549268.850671933</v>
      </c>
      <c r="DSF8" s="255">
        <f ca="1">IF(INDIRECT("'User Inputs'!" &amp; DSF9)="",INDIRECT("'Country Data'!"&amp;DSF$3&amp;MATCH('Country Model'!$A$1,'Country Data'!$A$1:$A$60,FALSE)),INDIRECT("'User Inputs'!" &amp; DSF9))</f>
        <v>7804876.795652248</v>
      </c>
      <c r="DSG8" s="255">
        <f ca="1">IF(INDIRECT("'User Inputs'!" &amp; DSG9)="",INDIRECT("'Country Data'!"&amp;DSG$3&amp;MATCH('Country Model'!$A$1,'Country Data'!$A$1:$A$60,FALSE)),INDIRECT("'User Inputs'!" &amp; DSG9))</f>
        <v>8069139.2769630896</v>
      </c>
      <c r="DSH8" s="255">
        <f ca="1">IF(INDIRECT("'User Inputs'!" &amp; DSH9)="",INDIRECT("'Country Data'!"&amp;DSH$3&amp;MATCH('Country Model'!$A$1,'Country Data'!$A$1:$A$60,FALSE)),INDIRECT("'User Inputs'!" &amp; DSH9))</f>
        <v>8342349.3253985625</v>
      </c>
      <c r="DSI8" s="255">
        <f ca="1">IF(INDIRECT("'User Inputs'!" &amp; DSI9)="",INDIRECT("'Country Data'!"&amp;DSI$3&amp;MATCH('Country Model'!$A$1,'Country Data'!$A$1:$A$60,FALSE)),INDIRECT("'User Inputs'!" &amp; DSI9))</f>
        <v>8624809.8933757152</v>
      </c>
      <c r="DSJ8" s="255">
        <f ca="1">IF(INDIRECT("'User Inputs'!" &amp; DSJ9)="",INDIRECT("'Country Data'!"&amp;DSJ$3&amp;MATCH('Country Model'!$A$1,'Country Data'!$A$1:$A$60,FALSE)),INDIRECT("'User Inputs'!" &amp; DSJ9))</f>
        <v>8916834.1908671819</v>
      </c>
      <c r="DSK8" s="255">
        <f ca="1">IF(INDIRECT("'User Inputs'!" &amp; DSK9)="",INDIRECT("'Country Data'!"&amp;DSK$3&amp;MATCH('Country Model'!$A$1,'Country Data'!$A$1:$A$60,FALSE)),INDIRECT("'User Inputs'!" &amp; DSK9))</f>
        <v>9218746.0327079836</v>
      </c>
      <c r="DSL8" s="255">
        <f ca="1">IF(INDIRECT("'User Inputs'!" &amp; DSL9)="",INDIRECT("'Country Data'!"&amp;DSL$3&amp;MATCH('Country Model'!$A$1,'Country Data'!$A$1:$A$60,FALSE)),INDIRECT("'User Inputs'!" &amp; DSL9))</f>
        <v>9530880.1976617444</v>
      </c>
      <c r="DSM8" s="255">
        <f ca="1">IF(INDIRECT("'User Inputs'!" &amp; DSM9)="",INDIRECT("'Country Data'!"&amp;DSM$3&amp;MATCH('Country Model'!$A$1,'Country Data'!$A$1:$A$60,FALSE)),INDIRECT("'User Inputs'!" &amp; DSM9))</f>
        <v>9853582.7996443249</v>
      </c>
      <c r="DSN8" s="255">
        <f ca="1">IF(INDIRECT("'User Inputs'!" &amp; DSN9)="",INDIRECT("'Country Data'!"&amp;DSN$3&amp;MATCH('Country Model'!$A$1,'Country Data'!$A$1:$A$60,FALSE)),INDIRECT("'User Inputs'!" &amp; DSN9))</f>
        <v>10187211.671516638</v>
      </c>
      <c r="DSO8" s="255">
        <f ca="1">IF(INDIRECT("'User Inputs'!" &amp; DSO9)="",INDIRECT("'Country Data'!"&amp;DSO$3&amp;MATCH('Country Model'!$A$1,'Country Data'!$A$1:$A$60,FALSE)),INDIRECT("'User Inputs'!" &amp; DSO9))</f>
        <v>10532136.761872118</v>
      </c>
      <c r="DSP8" s="255">
        <f ca="1">IF(INDIRECT("'User Inputs'!" &amp; DSP9)="",INDIRECT("'Country Data'!"&amp;DSP$3&amp;MATCH('Country Model'!$A$1,'Country Data'!$A$1:$A$60,FALSE)),INDIRECT("'User Inputs'!" &amp; DSP9))</f>
        <v>10888740.545258923</v>
      </c>
      <c r="DSQ8" s="255">
        <f ca="1">IF(INDIRECT("'User Inputs'!" &amp; DSQ9)="",INDIRECT("'Country Data'!"&amp;DSQ$3&amp;MATCH('Country Model'!$A$1,'Country Data'!$A$1:$A$60,FALSE)),INDIRECT("'User Inputs'!" &amp; DSQ9))</f>
        <v>11257418.446291646</v>
      </c>
      <c r="DSR8" s="255">
        <f ca="1">IF(INDIRECT("'User Inputs'!" &amp; DSR9)="",INDIRECT("'Country Data'!"&amp;DSR$3&amp;MATCH('Country Model'!$A$1,'Country Data'!$A$1:$A$60,FALSE)),INDIRECT("'User Inputs'!" &amp; DSR9))</f>
        <v>11638579.278122928</v>
      </c>
      <c r="DSS8" s="255">
        <f ca="1">IF(INDIRECT("'User Inputs'!" &amp; DSS9)="",INDIRECT("'Country Data'!"&amp;DSS$3&amp;MATCH('Country Model'!$A$1,'Country Data'!$A$1:$A$60,FALSE)),INDIRECT("'User Inputs'!" &amp; DSS9))</f>
        <v>12032645.695761068</v>
      </c>
      <c r="DST8" s="255">
        <f ca="1">IF(INDIRECT("'User Inputs'!" &amp; DST9)="",INDIRECT("'Country Data'!"&amp;DST$3&amp;MATCH('Country Model'!$A$1,'Country Data'!$A$1:$A$60,FALSE)),INDIRECT("'User Inputs'!" &amp; DST9))</f>
        <v>2715052.0946592283</v>
      </c>
      <c r="DSU8" s="255">
        <f ca="1">IF(INDIRECT("'User Inputs'!" &amp; DSU9)="",INDIRECT("'Country Data'!"&amp;DSU$3&amp;MATCH('Country Model'!$A$1,'Country Data'!$A$1:$A$60,FALSE)),INDIRECT("'User Inputs'!" &amp; DSU9))</f>
        <v>2857945.7183497301</v>
      </c>
      <c r="DSV8" s="255">
        <f ca="1">IF(INDIRECT("'User Inputs'!" &amp; DSV9)="",INDIRECT("'Country Data'!"&amp;DSV$3&amp;MATCH('Country Model'!$A$1,'Country Data'!$A$1:$A$60,FALSE)),INDIRECT("'User Inputs'!" &amp; DSV9))</f>
        <v>3008359.8561885864</v>
      </c>
      <c r="DSW8" s="255">
        <f ca="1">IF(INDIRECT("'User Inputs'!" &amp; DSW9)="",INDIRECT("'Country Data'!"&amp;DSW$3&amp;MATCH('Country Model'!$A$1,'Country Data'!$A$1:$A$60,FALSE)),INDIRECT("'User Inputs'!" &amp; DSW9))</f>
        <v>2940498.1487439009</v>
      </c>
      <c r="DSX8" s="255">
        <f ca="1">IF(INDIRECT("'User Inputs'!" &amp; DSX9)="",INDIRECT("'Country Data'!"&amp;DSX$3&amp;MATCH('Country Model'!$A$1,'Country Data'!$A$1:$A$60,FALSE)),INDIRECT("'User Inputs'!" &amp; DSX9))</f>
        <v>2857160.3391950778</v>
      </c>
      <c r="DSY8" s="255">
        <f ca="1">IF(INDIRECT("'User Inputs'!" &amp; DSY9)="",INDIRECT("'Country Data'!"&amp;DSY$3&amp;MATCH('Country Model'!$A$1,'Country Data'!$A$1:$A$60,FALSE)),INDIRECT("'User Inputs'!" &amp; DSY9))</f>
        <v>2756905.3805370694</v>
      </c>
      <c r="DSZ8" s="255">
        <f ca="1">IF(INDIRECT("'User Inputs'!" &amp; DSZ9)="",INDIRECT("'Country Data'!"&amp;DSZ$3&amp;MATCH('Country Model'!$A$1,'Country Data'!$A$1:$A$60,FALSE)),INDIRECT("'User Inputs'!" &amp; DSZ9))</f>
        <v>2638183.4084744826</v>
      </c>
      <c r="DTA8" s="255">
        <f ca="1">IF(INDIRECT("'User Inputs'!" &amp; DTA9)="",INDIRECT("'Country Data'!"&amp;DTA$3&amp;MATCH('Country Model'!$A$1,'Country Data'!$A$1:$A$60,FALSE)),INDIRECT("'User Inputs'!" &amp; DTA9))</f>
        <v>2499328.2788835582</v>
      </c>
      <c r="DTB8" s="255">
        <f ca="1">IF(INDIRECT("'User Inputs'!" &amp; DTB9)="",INDIRECT("'Country Data'!"&amp;DTB$3&amp;MATCH('Country Model'!$A$1,'Country Data'!$A$1:$A$60,FALSE)),INDIRECT("'User Inputs'!" &amp; DTB9))</f>
        <v>2338549.6211817032</v>
      </c>
      <c r="DTC8" s="255">
        <f ca="1">IF(INDIRECT("'User Inputs'!" &amp; DTC9)="",INDIRECT("'Country Data'!"&amp;DTC$3&amp;MATCH('Country Model'!$A$1,'Country Data'!$A$1:$A$60,FALSE)),INDIRECT("'User Inputs'!" &amp; DTC9))</f>
        <v>2153924.3773195632</v>
      </c>
      <c r="DTD8" s="255">
        <f ca="1">IF(INDIRECT("'User Inputs'!" &amp; DTD9)="",INDIRECT("'Country Data'!"&amp;DTD$3&amp;MATCH('Country Model'!$A$1,'Country Data'!$A$1:$A$60,FALSE)),INDIRECT("'User Inputs'!" &amp; DTD9))</f>
        <v>2221970.5740988944</v>
      </c>
      <c r="DTE8" s="255">
        <f ca="1">IF(INDIRECT("'User Inputs'!" &amp; DTE9)="",INDIRECT("'Country Data'!"&amp;DTE$3&amp;MATCH('Country Model'!$A$1,'Country Data'!$A$1:$A$60,FALSE)),INDIRECT("'User Inputs'!" &amp; DTE9))</f>
        <v>2292166.4679357861</v>
      </c>
      <c r="DTF8" s="255">
        <f ca="1">IF(INDIRECT("'User Inputs'!" &amp; DTF9)="",INDIRECT("'Country Data'!"&amp;DTF$3&amp;MATCH('Country Model'!$A$1,'Country Data'!$A$1:$A$60,FALSE)),INDIRECT("'User Inputs'!" &amp; DTF9))</f>
        <v>2364579.9714786741</v>
      </c>
      <c r="DTG8" s="255">
        <f ca="1">IF(INDIRECT("'User Inputs'!" &amp; DTG9)="",INDIRECT("'Country Data'!"&amp;DTG$3&amp;MATCH('Country Model'!$A$1,'Country Data'!$A$1:$A$60,FALSE)),INDIRECT("'User Inputs'!" &amp; DTG9))</f>
        <v>2439281.1428540288</v>
      </c>
      <c r="DTH8" s="255">
        <f ca="1">IF(INDIRECT("'User Inputs'!" &amp; DTH9)="",INDIRECT("'Country Data'!"&amp;DTH$3&amp;MATCH('Country Model'!$A$1,'Country Data'!$A$1:$A$60,FALSE)),INDIRECT("'User Inputs'!" &amp; DTH9))</f>
        <v>2516342.2534457175</v>
      </c>
      <c r="DTI8" s="255">
        <f ca="1">IF(INDIRECT("'User Inputs'!" &amp; DTI9)="",INDIRECT("'Country Data'!"&amp;DTI$3&amp;MATCH('Country Model'!$A$1,'Country Data'!$A$1:$A$60,FALSE)),INDIRECT("'User Inputs'!" &amp; DTI9))</f>
        <v>2595837.8578156331</v>
      </c>
      <c r="DTJ8" s="255">
        <f ca="1">IF(INDIRECT("'User Inputs'!" &amp; DTJ9)="",INDIRECT("'Country Data'!"&amp;DTJ$3&amp;MATCH('Country Model'!$A$1,'Country Data'!$A$1:$A$60,FALSE)),INDIRECT("'User Inputs'!" &amp; DTJ9))</f>
        <v>2677844.8658332382</v>
      </c>
      <c r="DTK8" s="255">
        <f ca="1">IF(INDIRECT("'User Inputs'!" &amp; DTK9)="",INDIRECT("'Country Data'!"&amp;DTK$3&amp;MATCH('Country Model'!$A$1,'Country Data'!$A$1:$A$60,FALSE)),INDIRECT("'User Inputs'!" &amp; DTK9))</f>
        <v>2762442.6170838042</v>
      </c>
      <c r="DTL8" s="255">
        <f ca="1">IF(INDIRECT("'User Inputs'!" &amp; DTL9)="",INDIRECT("'Country Data'!"&amp;DTL$3&amp;MATCH('Country Model'!$A$1,'Country Data'!$A$1:$A$60,FALSE)),INDIRECT("'User Inputs'!" &amp; DTL9))</f>
        <v>2849712.957627337</v>
      </c>
      <c r="DTM8" s="255">
        <f ca="1">IF(INDIRECT("'User Inputs'!" &amp; DTM9)="",INDIRECT("'Country Data'!"&amp;DTM$3&amp;MATCH('Country Model'!$A$1,'Country Data'!$A$1:$A$60,FALSE)),INDIRECT("'User Inputs'!" &amp; DTM9))</f>
        <v>2939740.31918245</v>
      </c>
      <c r="DTN8" s="255">
        <f ca="1">IF(INDIRECT("'User Inputs'!" &amp; DTN9)="",INDIRECT("'Country Data'!"&amp;DTN$3&amp;MATCH('Country Model'!$A$1,'Country Data'!$A$1:$A$60,FALSE)),INDIRECT("'User Inputs'!" &amp; DTN9))</f>
        <v>3032611.8008117909</v>
      </c>
      <c r="DTO8" s="255">
        <f ca="1">IF(INDIRECT("'User Inputs'!" &amp; DTO9)="",INDIRECT("'Country Data'!"&amp;DTO$3&amp;MATCH('Country Model'!$A$1,'Country Data'!$A$1:$A$60,FALSE)),INDIRECT("'User Inputs'!" &amp; DTO9))</f>
        <v>3128417.2531880536</v>
      </c>
      <c r="DTP8" s="255">
        <f ca="1">IF(INDIRECT("'User Inputs'!" &amp; DTP9)="",INDIRECT("'Country Data'!"&amp;DTP$3&amp;MATCH('Country Model'!$A$1,'Country Data'!$A$1:$A$60,FALSE)),INDIRECT("'User Inputs'!" &amp; DTP9))</f>
        <v>3227249.3655221006</v>
      </c>
      <c r="DTQ8" s="255">
        <f ca="1">IF(INDIRECT("'User Inputs'!" &amp; DTQ9)="",INDIRECT("'Country Data'!"&amp;DTQ$3&amp;MATCH('Country Model'!$A$1,'Country Data'!$A$1:$A$60,FALSE)),INDIRECT("'User Inputs'!" &amp; DTQ9))</f>
        <v>3329203.7552372916</v>
      </c>
      <c r="DTR8" s="255">
        <f ca="1">IF(INDIRECT("'User Inputs'!" &amp; DTR9)="",INDIRECT("'Country Data'!"&amp;DTR$3&amp;MATCH('Country Model'!$A$1,'Country Data'!$A$1:$A$60,FALSE)),INDIRECT("'User Inputs'!" &amp; DTR9))</f>
        <v>3434379.0604767823</v>
      </c>
      <c r="DTS8" s="255">
        <f ca="1">IF(INDIRECT("'User Inputs'!" &amp; DTS9)="",INDIRECT("'Country Data'!"&amp;DTS$3&amp;MATCH('Country Model'!$A$1,'Country Data'!$A$1:$A$60,FALSE)),INDIRECT("'User Inputs'!" &amp; DTS9))</f>
        <v>3542877.035533288</v>
      </c>
      <c r="DTT8" s="255">
        <f ca="1">IF(INDIRECT("'User Inputs'!" &amp; DTT9)="",INDIRECT("'Country Data'!"&amp;DTT$3&amp;MATCH('Country Model'!$A$1,'Country Data'!$A$1:$A$60,FALSE)),INDIRECT("'User Inputs'!" &amp; DTT9))</f>
        <v>5233980.9129293887</v>
      </c>
      <c r="DTU8" s="255">
        <f ca="1">IF(INDIRECT("'User Inputs'!" &amp; DTU9)="",INDIRECT("'Country Data'!"&amp;DTU$3&amp;MATCH('Country Model'!$A$1,'Country Data'!$A$1:$A$60,FALSE)),INDIRECT("'User Inputs'!" &amp; DTU9))</f>
        <v>5411196.3667280693</v>
      </c>
      <c r="DTV8" s="255">
        <f ca="1">IF(INDIRECT("'User Inputs'!" &amp; DTV9)="",INDIRECT("'Country Data'!"&amp;DTV$3&amp;MATCH('Country Model'!$A$1,'Country Data'!$A$1:$A$60,FALSE)),INDIRECT("'User Inputs'!" &amp; DTV9))</f>
        <v>5594412.0940446546</v>
      </c>
      <c r="DTW8" s="255">
        <f ca="1">IF(INDIRECT("'User Inputs'!" &amp; DTW9)="",INDIRECT("'Country Data'!"&amp;DTW$3&amp;MATCH('Country Model'!$A$1,'Country Data'!$A$1:$A$60,FALSE)),INDIRECT("'User Inputs'!" &amp; DTW9))</f>
        <v>5370700.4519584151</v>
      </c>
      <c r="DTX8" s="255">
        <f ca="1">IF(INDIRECT("'User Inputs'!" &amp; DTX9)="",INDIRECT("'Country Data'!"&amp;DTX$3&amp;MATCH('Country Model'!$A$1,'Country Data'!$A$1:$A$60,FALSE)),INDIRECT("'User Inputs'!" &amp; DTX9))</f>
        <v>5125426.1933937529</v>
      </c>
      <c r="DTY8" s="255">
        <f ca="1">IF(INDIRECT("'User Inputs'!" &amp; DTY9)="",INDIRECT("'Country Data'!"&amp;DTY$3&amp;MATCH('Country Model'!$A$1,'Country Data'!$A$1:$A$60,FALSE)),INDIRECT("'User Inputs'!" &amp; DTY9))</f>
        <v>4857385.6214339705</v>
      </c>
      <c r="DTZ8" s="255">
        <f ca="1">IF(INDIRECT("'User Inputs'!" &amp; DTZ9)="",INDIRECT("'Country Data'!"&amp;DTZ$3&amp;MATCH('Country Model'!$A$1,'Country Data'!$A$1:$A$60,FALSE)),INDIRECT("'User Inputs'!" &amp; DTZ9))</f>
        <v>4565318.2476304583</v>
      </c>
      <c r="DUA8" s="255">
        <f ca="1">IF(INDIRECT("'User Inputs'!" &amp; DUA9)="",INDIRECT("'Country Data'!"&amp;DUA$3&amp;MATCH('Country Model'!$A$1,'Country Data'!$A$1:$A$60,FALSE)),INDIRECT("'User Inputs'!" &amp; DUA9))</f>
        <v>4247904.3261619369</v>
      </c>
      <c r="DUB8" s="255">
        <f ca="1">IF(INDIRECT("'User Inputs'!" &amp; DUB9)="",INDIRECT("'Country Data'!"&amp;DUB$3&amp;MATCH('Country Model'!$A$1,'Country Data'!$A$1:$A$60,FALSE)),INDIRECT("'User Inputs'!" &amp; DUB9))</f>
        <v>3903762.2861199216</v>
      </c>
      <c r="DUC8" s="255">
        <f ca="1">IF(INDIRECT("'User Inputs'!" &amp; DUC9)="",INDIRECT("'Country Data'!"&amp;DUC$3&amp;MATCH('Country Model'!$A$1,'Country Data'!$A$1:$A$60,FALSE)),INDIRECT("'User Inputs'!" &amp; DUC9))</f>
        <v>3531446.0578486202</v>
      </c>
      <c r="DUD8" s="255">
        <f ca="1">IF(INDIRECT("'User Inputs'!" &amp; DUD9)="",INDIRECT("'Country Data'!"&amp;DUD$3&amp;MATCH('Country Model'!$A$1,'Country Data'!$A$1:$A$60,FALSE)),INDIRECT("'User Inputs'!" &amp; DUD9))</f>
        <v>3643010.547251448</v>
      </c>
      <c r="DUE8" s="255">
        <f ca="1">IF(INDIRECT("'User Inputs'!" &amp; DUE9)="",INDIRECT("'Country Data'!"&amp;DUE$3&amp;MATCH('Country Model'!$A$1,'Country Data'!$A$1:$A$60,FALSE)),INDIRECT("'User Inputs'!" &amp; DUE9))</f>
        <v>3758099.5518505508</v>
      </c>
      <c r="DUF8" s="255">
        <f ca="1">IF(INDIRECT("'User Inputs'!" &amp; DUF9)="",INDIRECT("'Country Data'!"&amp;DUF$3&amp;MATCH('Country Model'!$A$1,'Country Data'!$A$1:$A$60,FALSE)),INDIRECT("'User Inputs'!" &amp; DUF9))</f>
        <v>3876824.4171774262</v>
      </c>
      <c r="DUG8" s="255">
        <f ca="1">IF(INDIRECT("'User Inputs'!" &amp; DUG9)="",INDIRECT("'Country Data'!"&amp;DUG$3&amp;MATCH('Country Model'!$A$1,'Country Data'!$A$1:$A$60,FALSE)),INDIRECT("'User Inputs'!" &amp; DUG9))</f>
        <v>3999300.0063615087</v>
      </c>
      <c r="DUH8" s="255">
        <f ca="1">IF(INDIRECT("'User Inputs'!" &amp; DUH9)="",INDIRECT("'Country Data'!"&amp;DUH$3&amp;MATCH('Country Model'!$A$1,'Country Data'!$A$1:$A$60,FALSE)),INDIRECT("'User Inputs'!" &amp; DUH9))</f>
        <v>4125644.8112571733</v>
      </c>
      <c r="DUI8" s="255">
        <f ca="1">IF(INDIRECT("'User Inputs'!" &amp; DUI9)="",INDIRECT("'Country Data'!"&amp;DUI$3&amp;MATCH('Country Model'!$A$1,'Country Data'!$A$1:$A$60,FALSE)),INDIRECT("'User Inputs'!" &amp; DUI9))</f>
        <v>4255981.0670814337</v>
      </c>
      <c r="DUJ8" s="255">
        <f ca="1">IF(INDIRECT("'User Inputs'!" &amp; DUJ9)="",INDIRECT("'Country Data'!"&amp;DUJ$3&amp;MATCH('Country Model'!$A$1,'Country Data'!$A$1:$A$60,FALSE)),INDIRECT("'User Inputs'!" &amp; DUJ9))</f>
        <v>4390434.8706732411</v>
      </c>
      <c r="DUK8" s="255">
        <f ca="1">IF(INDIRECT("'User Inputs'!" &amp; DUK9)="",INDIRECT("'Country Data'!"&amp;DUK$3&amp;MATCH('Country Model'!$A$1,'Country Data'!$A$1:$A$60,FALSE)),INDIRECT("'User Inputs'!" &amp; DUK9))</f>
        <v>4529136.3024888048</v>
      </c>
      <c r="DUL8" s="255">
        <f ca="1">IF(INDIRECT("'User Inputs'!" &amp; DUL9)="",INDIRECT("'Country Data'!"&amp;DUL$3&amp;MATCH('Country Model'!$A$1,'Country Data'!$A$1:$A$60,FALSE)),INDIRECT("'User Inputs'!" &amp; DUL9))</f>
        <v>4672219.5524509465</v>
      </c>
      <c r="DUM8" s="255">
        <f ca="1">IF(INDIRECT("'User Inputs'!" &amp; DUM9)="",INDIRECT("'Country Data'!"&amp;DUM$3&amp;MATCH('Country Model'!$A$1,'Country Data'!$A$1:$A$60,FALSE)),INDIRECT("'User Inputs'!" &amp; DUM9))</f>
        <v>4819823.049774264</v>
      </c>
      <c r="DUN8" s="255">
        <f ca="1">IF(INDIRECT("'User Inputs'!" &amp; DUN9)="",INDIRECT("'Country Data'!"&amp;DUN$3&amp;MATCH('Country Model'!$A$1,'Country Data'!$A$1:$A$60,FALSE)),INDIRECT("'User Inputs'!" &amp; DUN9))</f>
        <v>4972089.5968916873</v>
      </c>
      <c r="DUO8" s="255">
        <f ca="1">IF(INDIRECT("'User Inputs'!" &amp; DUO9)="",INDIRECT("'Country Data'!"&amp;DUO$3&amp;MATCH('Country Model'!$A$1,'Country Data'!$A$1:$A$60,FALSE)),INDIRECT("'User Inputs'!" &amp; DUO9))</f>
        <v>5129166.5076120123</v>
      </c>
      <c r="DUP8" s="255">
        <f ca="1">IF(INDIRECT("'User Inputs'!" &amp; DUP9)="",INDIRECT("'Country Data'!"&amp;DUP$3&amp;MATCH('Country Model'!$A$1,'Country Data'!$A$1:$A$60,FALSE)),INDIRECT("'User Inputs'!" &amp; DUP9))</f>
        <v>5291205.7496420685</v>
      </c>
      <c r="DUQ8" s="255">
        <f ca="1">IF(INDIRECT("'User Inputs'!" &amp; DUQ9)="",INDIRECT("'Country Data'!"&amp;DUQ$3&amp;MATCH('Country Model'!$A$1,'Country Data'!$A$1:$A$60,FALSE)),INDIRECT("'User Inputs'!" &amp; DUQ9))</f>
        <v>5458364.0916114049</v>
      </c>
      <c r="DUR8" s="255">
        <f ca="1">IF(INDIRECT("'User Inputs'!" &amp; DUR9)="",INDIRECT("'Country Data'!"&amp;DUR$3&amp;MATCH('Country Model'!$A$1,'Country Data'!$A$1:$A$60,FALSE)),INDIRECT("'User Inputs'!" &amp; DUR9))</f>
        <v>5630803.2547417451</v>
      </c>
      <c r="DUS8" s="255">
        <f ca="1">IF(INDIRECT("'User Inputs'!" &amp; DUS9)="",INDIRECT("'Country Data'!"&amp;DUS$3&amp;MATCH('Country Model'!$A$1,'Country Data'!$A$1:$A$60,FALSE)),INDIRECT("'User Inputs'!" &amp; DUS9))</f>
        <v>5808690.0693079419</v>
      </c>
      <c r="DUT8" s="255">
        <f ca="1">IF(INDIRECT("'User Inputs'!" &amp; DUT9)="",INDIRECT("'Country Data'!"&amp;DUT$3&amp;MATCH('Country Model'!$A$1,'Country Data'!$A$1:$A$60,FALSE)),INDIRECT("'User Inputs'!" &amp; DUT9))</f>
        <v>0</v>
      </c>
      <c r="DUU8" s="255">
        <f ca="1">IF(INDIRECT("'User Inputs'!" &amp; DUU9)="",INDIRECT("'Country Data'!"&amp;DUU$3&amp;MATCH('Country Model'!$A$1,'Country Data'!$A$1:$A$60,FALSE)),INDIRECT("'User Inputs'!" &amp; DUU9))</f>
        <v>0</v>
      </c>
      <c r="DUV8" s="255">
        <f ca="1">IF(INDIRECT("'User Inputs'!" &amp; DUV9)="",INDIRECT("'Country Data'!"&amp;DUV$3&amp;MATCH('Country Model'!$A$1,'Country Data'!$A$1:$A$60,FALSE)),INDIRECT("'User Inputs'!" &amp; DUV9))</f>
        <v>0</v>
      </c>
      <c r="DUW8" s="255">
        <f ca="1">IF(INDIRECT("'User Inputs'!" &amp; DUW9)="",INDIRECT("'Country Data'!"&amp;DUW$3&amp;MATCH('Country Model'!$A$1,'Country Data'!$A$1:$A$60,FALSE)),INDIRECT("'User Inputs'!" &amp; DUW9))</f>
        <v>2596.9541908741257</v>
      </c>
      <c r="DUX8" s="255">
        <f ca="1">IF(INDIRECT("'User Inputs'!" &amp; DUX9)="",INDIRECT("'Country Data'!"&amp;DUX$3&amp;MATCH('Country Model'!$A$1,'Country Data'!$A$1:$A$60,FALSE)),INDIRECT("'User Inputs'!" &amp; DUX9))</f>
        <v>5467.2646061994928</v>
      </c>
      <c r="DUY8" s="255">
        <f ca="1">IF(INDIRECT("'User Inputs'!" &amp; DUY9)="",INDIRECT("'Country Data'!"&amp;DUY$3&amp;MATCH('Country Model'!$A$1,'Country Data'!$A$1:$A$60,FALSE)),INDIRECT("'User Inputs'!" &amp; DUY9))</f>
        <v>8632.511418349417</v>
      </c>
      <c r="DUZ8" s="255">
        <f ca="1">IF(INDIRECT("'User Inputs'!" &amp; DUZ9)="",INDIRECT("'Country Data'!"&amp;DUZ$3&amp;MATCH('Country Model'!$A$1,'Country Data'!$A$1:$A$60,FALSE)),INDIRECT("'User Inputs'!" &amp; DUZ9))</f>
        <v>12115.789156904273</v>
      </c>
      <c r="DVA8" s="255">
        <f ca="1">IF(INDIRECT("'User Inputs'!" &amp; DVA9)="",INDIRECT("'Country Data'!"&amp;DVA$3&amp;MATCH('Country Model'!$A$1,'Country Data'!$A$1:$A$60,FALSE)),INDIRECT("'User Inputs'!" &amp; DVA9))</f>
        <v>15941.806334727375</v>
      </c>
      <c r="DVB8" s="255">
        <f ca="1">IF(INDIRECT("'User Inputs'!" &amp; DVB9)="",INDIRECT("'Country Data'!"&amp;DVB$3&amp;MATCH('Country Model'!$A$1,'Country Data'!$A$1:$A$60,FALSE)),INDIRECT("'User Inputs'!" &amp; DVB9))</f>
        <v>20136.991366044411</v>
      </c>
      <c r="DVC8" s="255">
        <f ca="1">IF(INDIRECT("'User Inputs'!" &amp; DVC9)="",INDIRECT("'Country Data'!"&amp;DVC$3&amp;MATCH('Country Model'!$A$1,'Country Data'!$A$1:$A$60,FALSE)),INDIRECT("'User Inputs'!" &amp; DVC9))</f>
        <v>24729.605162866956</v>
      </c>
      <c r="DVD8" s="255">
        <f ca="1">IF(INDIRECT("'User Inputs'!" &amp; DVD9)="",INDIRECT("'Country Data'!"&amp;DVD$3&amp;MATCH('Country Model'!$A$1,'Country Data'!$A$1:$A$60,FALSE)),INDIRECT("'User Inputs'!" &amp; DVD9))</f>
        <v>26031.128216921265</v>
      </c>
      <c r="DVE8" s="255">
        <f ca="1">IF(INDIRECT("'User Inputs'!" &amp; DVE9)="",INDIRECT("'Country Data'!"&amp;DVE$3&amp;MATCH('Country Model'!$A$1,'Country Data'!$A$1:$A$60,FALSE)),INDIRECT("'User Inputs'!" &amp; DVE9))</f>
        <v>27401.15063637499</v>
      </c>
      <c r="DVF8" s="255">
        <f ca="1">IF(INDIRECT("'User Inputs'!" &amp; DVF9)="",INDIRECT("'Country Data'!"&amp;DVF$3&amp;MATCH('Country Model'!$A$1,'Country Data'!$A$1:$A$60,FALSE)),INDIRECT("'User Inputs'!" &amp; DVF9))</f>
        <v>28843.277553726963</v>
      </c>
      <c r="DVG8" s="255">
        <f ca="1">IF(INDIRECT("'User Inputs'!" &amp; DVG9)="",INDIRECT("'Country Data'!"&amp;DVG$3&amp;MATCH('Country Model'!$A$1,'Country Data'!$A$1:$A$60,FALSE)),INDIRECT("'User Inputs'!" &amp; DVG9))</f>
        <v>30361.303840172954</v>
      </c>
      <c r="DVH8" s="255">
        <f ca="1">IF(INDIRECT("'User Inputs'!" &amp; DVH9)="",INDIRECT("'Country Data'!"&amp;DVH$3&amp;MATCH('Country Model'!$A$1,'Country Data'!$A$1:$A$60,FALSE)),INDIRECT("'User Inputs'!" &amp; DVH9))</f>
        <v>31959.224091583535</v>
      </c>
      <c r="DVI8" s="255">
        <f ca="1">IF(INDIRECT("'User Inputs'!" &amp; DVI9)="",INDIRECT("'Country Data'!"&amp;DVI$3&amp;MATCH('Country Model'!$A$1,'Country Data'!$A$1:$A$60,FALSE)),INDIRECT("'User Inputs'!" &amp; DVI9))</f>
        <v>33641.243140045408</v>
      </c>
      <c r="DVJ8" s="255">
        <f ca="1">IF(INDIRECT("'User Inputs'!" &amp; DVJ9)="",INDIRECT("'Country Data'!"&amp;DVJ$3&amp;MATCH('Country Model'!$A$1,'Country Data'!$A$1:$A$60,FALSE)),INDIRECT("'User Inputs'!" &amp; DVJ9))</f>
        <v>35411.787118627042</v>
      </c>
      <c r="DVK8" s="255">
        <f ca="1">IF(INDIRECT("'User Inputs'!" &amp; DVK9)="",INDIRECT("'Country Data'!"&amp;DVK$3&amp;MATCH('Country Model'!$A$1,'Country Data'!$A$1:$A$60,FALSE)),INDIRECT("'User Inputs'!" &amp; DVK9))</f>
        <v>37275.515108484418</v>
      </c>
      <c r="DVL8" s="255">
        <f ca="1">IF(INDIRECT("'User Inputs'!" &amp; DVL9)="",INDIRECT("'Country Data'!"&amp;DVL$3&amp;MATCH('Country Model'!$A$1,'Country Data'!$A$1:$A$60,FALSE)),INDIRECT("'User Inputs'!" &amp; DVL9))</f>
        <v>39237.331398955961</v>
      </c>
      <c r="DVM8" s="255">
        <f ca="1">IF(INDIRECT("'User Inputs'!" &amp; DVM9)="",INDIRECT("'Country Data'!"&amp;DVM$3&amp;MATCH('Country Model'!$A$1,'Country Data'!$A$1:$A$60,FALSE)),INDIRECT("'User Inputs'!" &amp; DVM9))</f>
        <v>41302.398392908304</v>
      </c>
      <c r="DVN8" s="255">
        <f ca="1">IF(INDIRECT("'User Inputs'!" &amp; DVN9)="",INDIRECT("'Country Data'!"&amp;DVN$3&amp;MATCH('Country Model'!$A$1,'Country Data'!$A$1:$A$60,FALSE)),INDIRECT("'User Inputs'!" &amp; DVN9))</f>
        <v>43476.150191292189</v>
      </c>
      <c r="DVO8" s="255">
        <f ca="1">IF(INDIRECT("'User Inputs'!" &amp; DVO9)="",INDIRECT("'Country Data'!"&amp;DVO$3&amp;MATCH('Country Model'!$A$1,'Country Data'!$A$1:$A$60,FALSE)),INDIRECT("'User Inputs'!" &amp; DVO9))</f>
        <v>45764.30689265595</v>
      </c>
      <c r="DVP8" s="255">
        <f ca="1">IF(INDIRECT("'User Inputs'!" &amp; DVP9)="",INDIRECT("'Country Data'!"&amp;DVP$3&amp;MATCH('Country Model'!$A$1,'Country Data'!$A$1:$A$60,FALSE)),INDIRECT("'User Inputs'!" &amp; DVP9))</f>
        <v>48172.889645244599</v>
      </c>
      <c r="DVQ8" s="255">
        <f ca="1">IF(INDIRECT("'User Inputs'!" &amp; DVQ9)="",INDIRECT("'Country Data'!"&amp;DVQ$3&amp;MATCH('Country Model'!$A$1,'Country Data'!$A$1:$A$60,FALSE)),INDIRECT("'User Inputs'!" &amp; DVQ9))</f>
        <v>50708.236491293086</v>
      </c>
      <c r="DVR8" s="255">
        <f ca="1">IF(INDIRECT("'User Inputs'!" &amp; DVR9)="",INDIRECT("'Country Data'!"&amp;DVR$3&amp;MATCH('Country Model'!$A$1,'Country Data'!$A$1:$A$60,FALSE)),INDIRECT("'User Inputs'!" &amp; DVR9))</f>
        <v>53377.0190452077</v>
      </c>
      <c r="DVS8" s="255">
        <f ca="1">IF(INDIRECT("'User Inputs'!" &amp; DVS9)="",INDIRECT("'Country Data'!"&amp;DVS$3&amp;MATCH('Country Model'!$A$1,'Country Data'!$A$1:$A$60,FALSE)),INDIRECT("'User Inputs'!" &amp; DVS9))</f>
        <v>56186.260049522221</v>
      </c>
      <c r="DVT8" s="255">
        <f ca="1">IF(INDIRECT("'User Inputs'!" &amp; DVT9)="",INDIRECT("'Country Data'!"&amp;DVT$3&amp;MATCH('Country Model'!$A$1,'Country Data'!$A$1:$A$60,FALSE)),INDIRECT("'User Inputs'!" &amp; DVT9))</f>
        <v>0</v>
      </c>
      <c r="DVU8" s="255">
        <f ca="1">IF(INDIRECT("'User Inputs'!" &amp; DVU9)="",INDIRECT("'Country Data'!"&amp;DVU$3&amp;MATCH('Country Model'!$A$1,'Country Data'!$A$1:$A$60,FALSE)),INDIRECT("'User Inputs'!" &amp; DVU9))</f>
        <v>0</v>
      </c>
      <c r="DVV8" s="255">
        <f ca="1">IF(INDIRECT("'User Inputs'!" &amp; DVV9)="",INDIRECT("'Country Data'!"&amp;DVV$3&amp;MATCH('Country Model'!$A$1,'Country Data'!$A$1:$A$60,FALSE)),INDIRECT("'User Inputs'!" &amp; DVV9))</f>
        <v>0</v>
      </c>
      <c r="DVW8" s="255">
        <f ca="1">IF(INDIRECT("'User Inputs'!" &amp; DVW9)="",INDIRECT("'Country Data'!"&amp;DVW$3&amp;MATCH('Country Model'!$A$1,'Country Data'!$A$1:$A$60,FALSE)),INDIRECT("'User Inputs'!" &amp; DVW9))</f>
        <v>79558.874537411757</v>
      </c>
      <c r="DVX8" s="255">
        <f ca="1">IF(INDIRECT("'User Inputs'!" &amp; DVX9)="",INDIRECT("'Country Data'!"&amp;DVX$3&amp;MATCH('Country Model'!$A$1,'Country Data'!$A$1:$A$60,FALSE)),INDIRECT("'User Inputs'!" &amp; DVX9))</f>
        <v>164505.25899868706</v>
      </c>
      <c r="DVY8" s="255">
        <f ca="1">IF(INDIRECT("'User Inputs'!" &amp; DVY9)="",INDIRECT("'Country Data'!"&amp;DVY$3&amp;MATCH('Country Model'!$A$1,'Country Data'!$A$1:$A$60,FALSE)),INDIRECT("'User Inputs'!" &amp; DVY9))</f>
        <v>255112.77398883537</v>
      </c>
      <c r="DVZ8" s="255">
        <f ca="1">IF(INDIRECT("'User Inputs'!" &amp; DVZ9)="",INDIRECT("'Country Data'!"&amp;DVZ$3&amp;MATCH('Country Model'!$A$1,'Country Data'!$A$1:$A$60,FALSE)),INDIRECT("'User Inputs'!" &amp; DVZ9))</f>
        <v>351667.39267343574</v>
      </c>
      <c r="DWA8" s="255">
        <f ca="1">IF(INDIRECT("'User Inputs'!" &amp; DWA9)="",INDIRECT("'Country Data'!"&amp;DWA$3&amp;MATCH('Country Model'!$A$1,'Country Data'!$A$1:$A$60,FALSE)),INDIRECT("'User Inputs'!" &amp; DWA9))</f>
        <v>454467.96357969928</v>
      </c>
      <c r="DWB8" s="255">
        <f ca="1">IF(INDIRECT("'User Inputs'!" &amp; DWB9)="",INDIRECT("'Country Data'!"&amp;DWB$3&amp;MATCH('Country Model'!$A$1,'Country Data'!$A$1:$A$60,FALSE)),INDIRECT("'User Inputs'!" &amp; DWB9))</f>
        <v>563826.75463913009</v>
      </c>
      <c r="DWC8" s="255">
        <f ca="1">IF(INDIRECT("'User Inputs'!" &amp; DWC9)="",INDIRECT("'Country Data'!"&amp;DWC$3&amp;MATCH('Country Model'!$A$1,'Country Data'!$A$1:$A$60,FALSE)),INDIRECT("'User Inputs'!" &amp; DWC9))</f>
        <v>680070.0193108602</v>
      </c>
      <c r="DWD8" s="255">
        <f ca="1">IF(INDIRECT("'User Inputs'!" &amp; DWD9)="",INDIRECT("'Country Data'!"&amp;DWD$3&amp;MATCH('Country Model'!$A$1,'Country Data'!$A$1:$A$60,FALSE)),INDIRECT("'User Inputs'!" &amp; DWD9))</f>
        <v>703096.26245006174</v>
      </c>
      <c r="DWE8" s="255">
        <f ca="1">IF(INDIRECT("'User Inputs'!" &amp; DWE9)="",INDIRECT("'Country Data'!"&amp;DWE$3&amp;MATCH('Country Model'!$A$1,'Country Data'!$A$1:$A$60,FALSE)),INDIRECT("'User Inputs'!" &amp; DWE9))</f>
        <v>726902.1427708033</v>
      </c>
      <c r="DWF8" s="255">
        <f ca="1">IF(INDIRECT("'User Inputs'!" &amp; DWF9)="",INDIRECT("'Country Data'!"&amp;DWF$3&amp;MATCH('Country Model'!$A$1,'Country Data'!$A$1:$A$60,FALSE)),INDIRECT("'User Inputs'!" &amp; DWF9))</f>
        <v>751514.05772451358</v>
      </c>
      <c r="DWG8" s="255">
        <f ca="1">IF(INDIRECT("'User Inputs'!" &amp; DWG9)="",INDIRECT("'Country Data'!"&amp;DWG$3&amp;MATCH('Country Model'!$A$1,'Country Data'!$A$1:$A$60,FALSE)),INDIRECT("'User Inputs'!" &amp; DWG9))</f>
        <v>776959.29854431609</v>
      </c>
      <c r="DWH8" s="255">
        <f ca="1">IF(INDIRECT("'User Inputs'!" &amp; DWH9)="",INDIRECT("'Country Data'!"&amp;DWH$3&amp;MATCH('Country Model'!$A$1,'Country Data'!$A$1:$A$60,FALSE)),INDIRECT("'User Inputs'!" &amp; DWH9))</f>
        <v>803266.08050725865</v>
      </c>
      <c r="DWI8" s="255">
        <f ca="1">IF(INDIRECT("'User Inputs'!" &amp; DWI9)="",INDIRECT("'Country Data'!"&amp;DWI$3&amp;MATCH('Country Model'!$A$1,'Country Data'!$A$1:$A$60,FALSE)),INDIRECT("'User Inputs'!" &amp; DWI9))</f>
        <v>830463.5742211797</v>
      </c>
      <c r="DWJ8" s="255">
        <f ca="1">IF(INDIRECT("'User Inputs'!" &amp; DWJ9)="",INDIRECT("'Country Data'!"&amp;DWJ$3&amp;MATCH('Country Model'!$A$1,'Country Data'!$A$1:$A$60,FALSE)),INDIRECT("'User Inputs'!" &amp; DWJ9))</f>
        <v>858581.93797090789</v>
      </c>
      <c r="DWK8" s="255">
        <f ca="1">IF(INDIRECT("'User Inputs'!" &amp; DWK9)="",INDIRECT("'Country Data'!"&amp;DWK$3&amp;MATCH('Country Model'!$A$1,'Country Data'!$A$1:$A$60,FALSE)),INDIRECT("'User Inputs'!" &amp; DWK9))</f>
        <v>887652.35115965339</v>
      </c>
      <c r="DWL8" s="255">
        <f ca="1">IF(INDIRECT("'User Inputs'!" &amp; DWL9)="",INDIRECT("'Country Data'!"&amp;DWL$3&amp;MATCH('Country Model'!$A$1,'Country Data'!$A$1:$A$60,FALSE)),INDIRECT("'User Inputs'!" &amp; DWL9))</f>
        <v>917707.04888268793</v>
      </c>
      <c r="DWM8" s="255">
        <f ca="1">IF(INDIRECT("'User Inputs'!" &amp; DWM9)="",INDIRECT("'Country Data'!"&amp;DWM$3&amp;MATCH('Country Model'!$A$1,'Country Data'!$A$1:$A$60,FALSE)),INDIRECT("'User Inputs'!" &amp; DWM9))</f>
        <v>948779.35767163394</v>
      </c>
      <c r="DWN8" s="255">
        <f ca="1">IF(INDIRECT("'User Inputs'!" &amp; DWN9)="",INDIRECT("'Country Data'!"&amp;DWN$3&amp;MATCH('Country Model'!$A$1,'Country Data'!$A$1:$A$60,FALSE)),INDIRECT("'User Inputs'!" &amp; DWN9))</f>
        <v>980903.73244901444</v>
      </c>
      <c r="DWO8" s="255">
        <f ca="1">IF(INDIRECT("'User Inputs'!" &amp; DWO9)="",INDIRECT("'Country Data'!"&amp;DWO$3&amp;MATCH('Country Model'!$A$1,'Country Data'!$A$1:$A$60,FALSE)),INDIRECT("'User Inputs'!" &amp; DWO9))</f>
        <v>1014115.7947340256</v>
      </c>
      <c r="DWP8" s="255">
        <f ca="1">IF(INDIRECT("'User Inputs'!" &amp; DWP9)="",INDIRECT("'Country Data'!"&amp;DWP$3&amp;MATCH('Country Model'!$A$1,'Country Data'!$A$1:$A$60,FALSE)),INDIRECT("'User Inputs'!" &amp; DWP9))</f>
        <v>1048452.3721419126</v>
      </c>
      <c r="DWQ8" s="255">
        <f ca="1">IF(INDIRECT("'User Inputs'!" &amp; DWQ9)="",INDIRECT("'Country Data'!"&amp;DWQ$3&amp;MATCH('Country Model'!$A$1,'Country Data'!$A$1:$A$60,FALSE)),INDIRECT("'User Inputs'!" &amp; DWQ9))</f>
        <v>1083951.5392207317</v>
      </c>
      <c r="DWR8" s="255">
        <f ca="1">IF(INDIRECT("'User Inputs'!" &amp; DWR9)="",INDIRECT("'Country Data'!"&amp;DWR$3&amp;MATCH('Country Model'!$A$1,'Country Data'!$A$1:$A$60,FALSE)),INDIRECT("'User Inputs'!" &amp; DWR9))</f>
        <v>1120652.6596708002</v>
      </c>
      <c r="DWS8" s="255">
        <f ca="1">IF(INDIRECT("'User Inputs'!" &amp; DWS9)="",INDIRECT("'Country Data'!"&amp;DWS$3&amp;MATCH('Country Model'!$A$1,'Country Data'!$A$1:$A$60,FALSE)),INDIRECT("'User Inputs'!" &amp; DWS9))</f>
        <v>1158596.4299936288</v>
      </c>
      <c r="DWT8" s="255">
        <f ca="1">IF(INDIRECT("'User Inputs'!" &amp; DWT9)="",INDIRECT("'Country Data'!"&amp;DWT$3&amp;MATCH('Country Model'!$A$1,'Country Data'!$A$1:$A$60,FALSE)),INDIRECT("'User Inputs'!" &amp; DWT9))</f>
        <v>0</v>
      </c>
      <c r="DWU8" s="255">
        <f ca="1">IF(INDIRECT("'User Inputs'!" &amp; DWU9)="",INDIRECT("'Country Data'!"&amp;DWU$3&amp;MATCH('Country Model'!$A$1,'Country Data'!$A$1:$A$60,FALSE)),INDIRECT("'User Inputs'!" &amp; DWU9))</f>
        <v>0</v>
      </c>
      <c r="DWV8" s="255">
        <f ca="1">IF(INDIRECT("'User Inputs'!" &amp; DWV9)="",INDIRECT("'Country Data'!"&amp;DWV$3&amp;MATCH('Country Model'!$A$1,'Country Data'!$A$1:$A$60,FALSE)),INDIRECT("'User Inputs'!" &amp; DWV9))</f>
        <v>0</v>
      </c>
      <c r="DWW8" s="255">
        <f ca="1">IF(INDIRECT("'User Inputs'!" &amp; DWW9)="",INDIRECT("'Country Data'!"&amp;DWW$3&amp;MATCH('Country Model'!$A$1,'Country Data'!$A$1:$A$60,FALSE)),INDIRECT("'User Inputs'!" &amp; DWW9))</f>
        <v>102388.54057799572</v>
      </c>
      <c r="DWX8" s="255">
        <f ca="1">IF(INDIRECT("'User Inputs'!" &amp; DWX9)="",INDIRECT("'Country Data'!"&amp;DWX$3&amp;MATCH('Country Model'!$A$1,'Country Data'!$A$1:$A$60,FALSE)),INDIRECT("'User Inputs'!" &amp; DWX9))</f>
        <v>215554.53151604297</v>
      </c>
      <c r="DWY8" s="255">
        <f ca="1">IF(INDIRECT("'User Inputs'!" &amp; DWY9)="",INDIRECT("'Country Data'!"&amp;DWY$3&amp;MATCH('Country Model'!$A$1,'Country Data'!$A$1:$A$60,FALSE)),INDIRECT("'User Inputs'!" &amp; DWY9))</f>
        <v>340348.80120475794</v>
      </c>
      <c r="DWZ8" s="255">
        <f ca="1">IF(INDIRECT("'User Inputs'!" &amp; DWZ9)="",INDIRECT("'Country Data'!"&amp;DWZ$3&amp;MATCH('Country Model'!$A$1,'Country Data'!$A$1:$A$60,FALSE)),INDIRECT("'User Inputs'!" &amp; DWZ9))</f>
        <v>477681.88367950375</v>
      </c>
      <c r="DXA8" s="255">
        <f ca="1">IF(INDIRECT("'User Inputs'!" &amp; DXA9)="",INDIRECT("'Country Data'!"&amp;DXA$3&amp;MATCH('Country Model'!$A$1,'Country Data'!$A$1:$A$60,FALSE)),INDIRECT("'User Inputs'!" &amp; DXA9))</f>
        <v>628527.94651736645</v>
      </c>
      <c r="DXB8" s="255">
        <f ca="1">IF(INDIRECT("'User Inputs'!" &amp; DXB9)="",INDIRECT("'Country Data'!"&amp;DXB$3&amp;MATCH('Country Model'!$A$1,'Country Data'!$A$1:$A$60,FALSE)),INDIRECT("'User Inputs'!" &amp; DXB9))</f>
        <v>793928.96680514561</v>
      </c>
      <c r="DXC8" s="255">
        <f ca="1">IF(INDIRECT("'User Inputs'!" &amp; DXC9)="",INDIRECT("'Country Data'!"&amp;DXC$3&amp;MATCH('Country Model'!$A$1,'Country Data'!$A$1:$A$60,FALSE)),INDIRECT("'User Inputs'!" &amp; DXC9))</f>
        <v>974999.17041037197</v>
      </c>
      <c r="DXD8" s="255">
        <f ca="1">IF(INDIRECT("'User Inputs'!" &amp; DXD9)="",INDIRECT("'Country Data'!"&amp;DXD$3&amp;MATCH('Country Model'!$A$1,'Country Data'!$A$1:$A$60,FALSE)),INDIRECT("'User Inputs'!" &amp; DXD9))</f>
        <v>1026313.5318656196</v>
      </c>
      <c r="DXE8" s="255">
        <f ca="1">IF(INDIRECT("'User Inputs'!" &amp; DXE9)="",INDIRECT("'Country Data'!"&amp;DXE$3&amp;MATCH('Country Model'!$A$1,'Country Data'!$A$1:$A$60,FALSE)),INDIRECT("'User Inputs'!" &amp; DXE9))</f>
        <v>1080328.5763280657</v>
      </c>
      <c r="DXF8" s="255">
        <f ca="1">IF(INDIRECT("'User Inputs'!" &amp; DXF9)="",INDIRECT("'Country Data'!"&amp;DXF$3&amp;MATCH('Country Model'!$A$1,'Country Data'!$A$1:$A$60,FALSE)),INDIRECT("'User Inputs'!" &amp; DXF9))</f>
        <v>1137186.4411740422</v>
      </c>
      <c r="DXG8" s="255">
        <f ca="1">IF(INDIRECT("'User Inputs'!" &amp; DXG9)="",INDIRECT("'Country Data'!"&amp;DXG$3&amp;MATCH('Country Model'!$A$1,'Country Data'!$A$1:$A$60,FALSE)),INDIRECT("'User Inputs'!" &amp; DXG9))</f>
        <v>1197036.7444926088</v>
      </c>
      <c r="DXH8" s="255">
        <f ca="1">IF(INDIRECT("'User Inputs'!" &amp; DXH9)="",INDIRECT("'Country Data'!"&amp;DXH$3&amp;MATCH('Country Model'!$A$1,'Country Data'!$A$1:$A$60,FALSE)),INDIRECT("'User Inputs'!" &amp; DXH9))</f>
        <v>1260036.9787966579</v>
      </c>
      <c r="DXI8" s="255">
        <f ca="1">IF(INDIRECT("'User Inputs'!" &amp; DXI9)="",INDIRECT("'Country Data'!"&amp;DXI$3&amp;MATCH('Country Model'!$A$1,'Country Data'!$A$1:$A$60,FALSE)),INDIRECT("'User Inputs'!" &amp; DXI9))</f>
        <v>1326352.9254550897</v>
      </c>
      <c r="DXJ8" s="255">
        <f ca="1">IF(INDIRECT("'User Inputs'!" &amp; DXJ9)="",INDIRECT("'Country Data'!"&amp;DXJ$3&amp;MATCH('Country Model'!$A$1,'Country Data'!$A$1:$A$60,FALSE)),INDIRECT("'User Inputs'!" &amp; DXJ9))</f>
        <v>1396159.0909366275</v>
      </c>
      <c r="DXK8" s="255">
        <f ca="1">IF(INDIRECT("'User Inputs'!" &amp; DXK9)="",INDIRECT("'Country Data'!"&amp;DXK$3&amp;MATCH('Country Model'!$A$1,'Country Data'!$A$1:$A$60,FALSE)),INDIRECT("'User Inputs'!" &amp; DXK9))</f>
        <v>1469639.1660132029</v>
      </c>
      <c r="DXL8" s="255">
        <f ca="1">IF(INDIRECT("'User Inputs'!" &amp; DXL9)="",INDIRECT("'Country Data'!"&amp;DXL$3&amp;MATCH('Country Model'!$A$1,'Country Data'!$A$1:$A$60,FALSE)),INDIRECT("'User Inputs'!" &amp; DXL9))</f>
        <v>1546986.5091312993</v>
      </c>
      <c r="DXM8" s="255">
        <f ca="1">IF(INDIRECT("'User Inputs'!" &amp; DXM9)="",INDIRECT("'Country Data'!"&amp;DXM$3&amp;MATCH('Country Model'!$A$1,'Country Data'!$A$1:$A$60,FALSE)),INDIRECT("'User Inputs'!" &amp; DXM9))</f>
        <v>1628404.6552232015</v>
      </c>
      <c r="DXN8" s="255">
        <f ca="1">IF(INDIRECT("'User Inputs'!" &amp; DXN9)="",INDIRECT("'Country Data'!"&amp;DXN$3&amp;MATCH('Country Model'!$A$1,'Country Data'!$A$1:$A$60,FALSE)),INDIRECT("'User Inputs'!" &amp; DXN9))</f>
        <v>1714107.8512970621</v>
      </c>
      <c r="DXO8" s="255">
        <f ca="1">IF(INDIRECT("'User Inputs'!" &amp; DXO9)="",INDIRECT("'Country Data'!"&amp;DXO$3&amp;MATCH('Country Model'!$A$1,'Country Data'!$A$1:$A$60,FALSE)),INDIRECT("'User Inputs'!" &amp; DXO9))</f>
        <v>1804321.620215157</v>
      </c>
      <c r="DXP8" s="255">
        <f ca="1">IF(INDIRECT("'User Inputs'!" &amp; DXP9)="",INDIRECT("'Country Data'!"&amp;DXP$3&amp;MATCH('Country Model'!$A$1,'Country Data'!$A$1:$A$60,FALSE)),INDIRECT("'User Inputs'!" &amp; DXP9))</f>
        <v>1899283.3541438843</v>
      </c>
      <c r="DXQ8" s="255">
        <f ca="1">IF(INDIRECT("'User Inputs'!" &amp; DXQ9)="",INDIRECT("'Country Data'!"&amp;DXQ$3&amp;MATCH('Country Model'!$A$1,'Country Data'!$A$1:$A$60,FALSE)),INDIRECT("'User Inputs'!" &amp; DXQ9))</f>
        <v>1999242.9392371248</v>
      </c>
      <c r="DXR8" s="255">
        <f ca="1">IF(INDIRECT("'User Inputs'!" &amp; DXR9)="",INDIRECT("'Country Data'!"&amp;DXR$3&amp;MATCH('Country Model'!$A$1,'Country Data'!$A$1:$A$60,FALSE)),INDIRECT("'User Inputs'!" &amp; DXR9))</f>
        <v>2104463.413196797</v>
      </c>
      <c r="DXS8" s="255">
        <f ca="1">IF(INDIRECT("'User Inputs'!" &amp; DXS9)="",INDIRECT("'Country Data'!"&amp;DXS$3&amp;MATCH('Country Model'!$A$1,'Country Data'!$A$1:$A$60,FALSE)),INDIRECT("'User Inputs'!" &amp; DXS9))</f>
        <v>2215221.6574409157</v>
      </c>
      <c r="DXT8" s="255">
        <f ca="1">IF(INDIRECT("'User Inputs'!" &amp; DXT9)="",INDIRECT("'Country Data'!"&amp;DXT$3&amp;MATCH('Country Model'!$A$1,'Country Data'!$A$1:$A$60,FALSE)),INDIRECT("'User Inputs'!" &amp; DXT9))</f>
        <v>0</v>
      </c>
      <c r="DXU8" s="255">
        <f ca="1">IF(INDIRECT("'User Inputs'!" &amp; DXU9)="",INDIRECT("'Country Data'!"&amp;DXU$3&amp;MATCH('Country Model'!$A$1,'Country Data'!$A$1:$A$60,FALSE)),INDIRECT("'User Inputs'!" &amp; DXU9))</f>
        <v>0</v>
      </c>
      <c r="DXV8" s="255">
        <f ca="1">IF(INDIRECT("'User Inputs'!" &amp; DXV9)="",INDIRECT("'Country Data'!"&amp;DXV$3&amp;MATCH('Country Model'!$A$1,'Country Data'!$A$1:$A$60,FALSE)),INDIRECT("'User Inputs'!" &amp; DXV9))</f>
        <v>0</v>
      </c>
      <c r="DXW8" s="255">
        <f ca="1">IF(INDIRECT("'User Inputs'!" &amp; DXW9)="",INDIRECT("'Country Data'!"&amp;DXW$3&amp;MATCH('Country Model'!$A$1,'Country Data'!$A$1:$A$60,FALSE)),INDIRECT("'User Inputs'!" &amp; DXW9))</f>
        <v>189651.42337315611</v>
      </c>
      <c r="DXX8" s="255">
        <f ca="1">IF(INDIRECT("'User Inputs'!" &amp; DXX9)="",INDIRECT("'Country Data'!"&amp;DXX$3&amp;MATCH('Country Model'!$A$1,'Country Data'!$A$1:$A$60,FALSE)),INDIRECT("'User Inputs'!" &amp; DXX9))</f>
        <v>392145.52371275483</v>
      </c>
      <c r="DXY8" s="255">
        <f ca="1">IF(INDIRECT("'User Inputs'!" &amp; DXY9)="",INDIRECT("'Country Data'!"&amp;DXY$3&amp;MATCH('Country Model'!$A$1,'Country Data'!$A$1:$A$60,FALSE)),INDIRECT("'User Inputs'!" &amp; DXY9))</f>
        <v>608134.55430299614</v>
      </c>
      <c r="DXZ8" s="255">
        <f ca="1">IF(INDIRECT("'User Inputs'!" &amp; DXZ9)="",INDIRECT("'Country Data'!"&amp;DXZ$3&amp;MATCH('Country Model'!$A$1,'Country Data'!$A$1:$A$60,FALSE)),INDIRECT("'User Inputs'!" &amp; DXZ9))</f>
        <v>838300.21430332575</v>
      </c>
      <c r="DYA8" s="255">
        <f ca="1">IF(INDIRECT("'User Inputs'!" &amp; DYA9)="",INDIRECT("'Country Data'!"&amp;DYA$3&amp;MATCH('Country Model'!$A$1,'Country Data'!$A$1:$A$60,FALSE)),INDIRECT("'User Inputs'!" &amp; DYA9))</f>
        <v>1083354.8949948938</v>
      </c>
      <c r="DYB8" s="255">
        <f ca="1">IF(INDIRECT("'User Inputs'!" &amp; DYB9)="",INDIRECT("'Country Data'!"&amp;DYB$3&amp;MATCH('Country Model'!$A$1,'Country Data'!$A$1:$A$60,FALSE)),INDIRECT("'User Inputs'!" &amp; DYB9))</f>
        <v>1344042.9766624623</v>
      </c>
      <c r="DYC8" s="255">
        <f ca="1">IF(INDIRECT("'User Inputs'!" &amp; DYC9)="",INDIRECT("'Country Data'!"&amp;DYC$3&amp;MATCH('Country Model'!$A$1,'Country Data'!$A$1:$A$60,FALSE)),INDIRECT("'User Inputs'!" &amp; DYC9))</f>
        <v>1621142.1781119411</v>
      </c>
      <c r="DYD8" s="255">
        <f ca="1">IF(INDIRECT("'User Inputs'!" &amp; DYD9)="",INDIRECT("'Country Data'!"&amp;DYD$3&amp;MATCH('Country Model'!$A$1,'Country Data'!$A$1:$A$60,FALSE)),INDIRECT("'User Inputs'!" &amp; DYD9))</f>
        <v>1676031.8407885095</v>
      </c>
      <c r="DYE8" s="255">
        <f ca="1">IF(INDIRECT("'User Inputs'!" &amp; DYE9)="",INDIRECT("'Country Data'!"&amp;DYE$3&amp;MATCH('Country Model'!$A$1,'Country Data'!$A$1:$A$60,FALSE)),INDIRECT("'User Inputs'!" &amp; DYE9))</f>
        <v>1732779.9925658023</v>
      </c>
      <c r="DYF8" s="255">
        <f ca="1">IF(INDIRECT("'User Inputs'!" &amp; DYF9)="",INDIRECT("'Country Data'!"&amp;DYF$3&amp;MATCH('Country Model'!$A$1,'Country Data'!$A$1:$A$60,FALSE)),INDIRECT("'User Inputs'!" &amp; DYF9))</f>
        <v>1791449.5593495218</v>
      </c>
      <c r="DYG8" s="255">
        <f ca="1">IF(INDIRECT("'User Inputs'!" &amp; DYG9)="",INDIRECT("'Country Data'!"&amp;DYG$3&amp;MATCH('Country Model'!$A$1,'Country Data'!$A$1:$A$60,FALSE)),INDIRECT("'User Inputs'!" &amp; DYG9))</f>
        <v>1852105.597630695</v>
      </c>
      <c r="DYH8" s="255">
        <f ca="1">IF(INDIRECT("'User Inputs'!" &amp; DYH9)="",INDIRECT("'Country Data'!"&amp;DYH$3&amp;MATCH('Country Model'!$A$1,'Country Data'!$A$1:$A$60,FALSE)),INDIRECT("'User Inputs'!" &amp; DYH9))</f>
        <v>1914815.3666243879</v>
      </c>
      <c r="DYI8" s="255">
        <f ca="1">IF(INDIRECT("'User Inputs'!" &amp; DYI9)="",INDIRECT("'Country Data'!"&amp;DYI$3&amp;MATCH('Country Model'!$A$1,'Country Data'!$A$1:$A$60,FALSE)),INDIRECT("'User Inputs'!" &amp; DYI9))</f>
        <v>1979648.4028509385</v>
      </c>
      <c r="DYJ8" s="255">
        <f ca="1">IF(INDIRECT("'User Inputs'!" &amp; DYJ9)="",INDIRECT("'Country Data'!"&amp;DYJ$3&amp;MATCH('Country Model'!$A$1,'Country Data'!$A$1:$A$60,FALSE)),INDIRECT("'User Inputs'!" &amp; DYJ9))</f>
        <v>2046676.597242407</v>
      </c>
      <c r="DYK8" s="255">
        <f ca="1">IF(INDIRECT("'User Inputs'!" &amp; DYK9)="",INDIRECT("'Country Data'!"&amp;DYK$3&amp;MATCH('Country Model'!$A$1,'Country Data'!$A$1:$A$60,FALSE)),INDIRECT("'User Inputs'!" &amp; DYK9))</f>
        <v>2115974.2748597399</v>
      </c>
      <c r="DYL8" s="255">
        <f ca="1">IF(INDIRECT("'User Inputs'!" &amp; DYL9)="",INDIRECT("'Country Data'!"&amp;DYL$3&amp;MATCH('Country Model'!$A$1,'Country Data'!$A$1:$A$60,FALSE)),INDIRECT("'User Inputs'!" &amp; DYL9))</f>
        <v>2187618.2773090587</v>
      </c>
      <c r="DYM8" s="255">
        <f ca="1">IF(INDIRECT("'User Inputs'!" &amp; DYM9)="",INDIRECT("'Country Data'!"&amp;DYM$3&amp;MATCH('Country Model'!$A$1,'Country Data'!$A$1:$A$60,FALSE)),INDIRECT("'User Inputs'!" &amp; DYM9))</f>
        <v>2261688.0479484461</v>
      </c>
      <c r="DYN8" s="255">
        <f ca="1">IF(INDIRECT("'User Inputs'!" &amp; DYN9)="",INDIRECT("'Country Data'!"&amp;DYN$3&amp;MATCH('Country Model'!$A$1,'Country Data'!$A$1:$A$60,FALSE)),INDIRECT("'User Inputs'!" &amp; DYN9))</f>
        <v>2338265.7199797169</v>
      </c>
      <c r="DYO8" s="255">
        <f ca="1">IF(INDIRECT("'User Inputs'!" &amp; DYO9)="",INDIRECT("'Country Data'!"&amp;DYO$3&amp;MATCH('Country Model'!$A$1,'Country Data'!$A$1:$A$60,FALSE)),INDIRECT("'User Inputs'!" &amp; DYO9))</f>
        <v>2417436.2075228556</v>
      </c>
      <c r="DYP8" s="255">
        <f ca="1">IF(INDIRECT("'User Inputs'!" &amp; DYP9)="",INDIRECT("'Country Data'!"&amp;DYP$3&amp;MATCH('Country Model'!$A$1,'Country Data'!$A$1:$A$60,FALSE)),INDIRECT("'User Inputs'!" &amp; DYP9))</f>
        <v>2499287.2997741173</v>
      </c>
      <c r="DYQ8" s="255">
        <f ca="1">IF(INDIRECT("'User Inputs'!" &amp; DYQ9)="",INDIRECT("'Country Data'!"&amp;DYQ$3&amp;MATCH('Country Model'!$A$1,'Country Data'!$A$1:$A$60,FALSE)),INDIRECT("'User Inputs'!" &amp; DYQ9))</f>
        <v>2583909.7583521819</v>
      </c>
      <c r="DYR8" s="255">
        <f ca="1">IF(INDIRECT("'User Inputs'!" &amp; DYR9)="",INDIRECT("'Country Data'!"&amp;DYR$3&amp;MATCH('Country Model'!$A$1,'Country Data'!$A$1:$A$60,FALSE)),INDIRECT("'User Inputs'!" &amp; DYR9))</f>
        <v>2671397.4179403288</v>
      </c>
      <c r="DYS8" s="255">
        <f ca="1">IF(INDIRECT("'User Inputs'!" &amp; DYS9)="",INDIRECT("'Country Data'!"&amp;DYS$3&amp;MATCH('Country Model'!$A$1,'Country Data'!$A$1:$A$60,FALSE)),INDIRECT("'User Inputs'!" &amp; DYS9))</f>
        <v>2761847.2903362061</v>
      </c>
      <c r="DYT8" s="257">
        <f ca="1">IF(INDIRECT("'User Inputs'!" &amp; DYT9)="",INDIRECT("'Country Data'!"&amp;DYT$3&amp;MATCH('Country Model'!$A$1,'Country Data'!$A$1:$A$60,FALSE)),INDIRECT("'User Inputs'!" &amp; DYT9))</f>
        <v>338.5</v>
      </c>
      <c r="DYU8" s="257">
        <f ca="1">IF(INDIRECT("'User Inputs'!" &amp; DYU9)="",INDIRECT("'Country Data'!"&amp;DYU$3&amp;MATCH('Country Model'!$A$1,'Country Data'!$A$1:$A$60,FALSE)),INDIRECT("'User Inputs'!" &amp; DYU9))</f>
        <v>59385.964912280702</v>
      </c>
      <c r="DYV8" s="257">
        <f ca="1">IF(INDIRECT("'User Inputs'!" &amp; DYV9)="",INDIRECT("'Country Data'!"&amp;DYV$3&amp;MATCH('Country Model'!$A$1,'Country Data'!$A$1:$A$60,FALSE)),INDIRECT("'User Inputs'!" &amp; DYV9))</f>
        <v>59385.964912280702</v>
      </c>
      <c r="DYW8" s="258">
        <f ca="1">IF(INDIRECT("'User Inputs'!" &amp; DYW9)="",INDIRECT("'Country Data'!"&amp;DYW$3&amp;MATCH('Country Model'!$A$1,'Country Data'!$A$1:$A$60,FALSE)),INDIRECT("'User Inputs'!" &amp; DYW9))</f>
        <v>0.19232954545454545</v>
      </c>
      <c r="DYX8" s="258">
        <f ca="1">IF(INDIRECT("'User Inputs'!" &amp; DYX9)="",INDIRECT("'Country Data'!"&amp;DYX$3&amp;MATCH('Country Model'!$A$1,'Country Data'!$A$1:$A$60,FALSE)),INDIRECT("'User Inputs'!" &amp; DYX9))</f>
        <v>0.19232954545454545</v>
      </c>
      <c r="DYY8" s="258">
        <f ca="1">IF(INDIRECT("'User Inputs'!" &amp; DYY9)="",INDIRECT("'Country Data'!"&amp;DYY$3&amp;MATCH('Country Model'!$A$1,'Country Data'!$A$1:$A$60,FALSE)),INDIRECT("'User Inputs'!" &amp; DYY9))</f>
        <v>0.01</v>
      </c>
      <c r="DYZ8" s="258">
        <f ca="1">IF(INDIRECT("'User Inputs'!" &amp; DYZ9)="",INDIRECT("'Country Data'!"&amp;DYZ$3&amp;MATCH('Country Model'!$A$1,'Country Data'!$A$1:$A$60,FALSE)),INDIRECT("'User Inputs'!" &amp; DYZ9))</f>
        <v>0.01</v>
      </c>
      <c r="DZA8" s="258">
        <f ca="1">IF(INDIRECT("'User Inputs'!" &amp; DZA9)="",INDIRECT("'Country Data'!"&amp;DZA$3&amp;MATCH('Country Model'!$A$1,'Country Data'!$A$1:$A$60,FALSE)),INDIRECT("'User Inputs'!" &amp; DZA9))</f>
        <v>0.05</v>
      </c>
      <c r="DZB8" s="258">
        <f ca="1">IF(INDIRECT("'User Inputs'!" &amp; DZB9)="",INDIRECT("'Country Data'!"&amp;DZB$3&amp;MATCH('Country Model'!$A$1,'Country Data'!$A$1:$A$60,FALSE)),INDIRECT("'User Inputs'!" &amp; DZB9))</f>
        <v>0.34</v>
      </c>
      <c r="DZC8" s="258">
        <f ca="1">IF(INDIRECT("'User Inputs'!" &amp; DZC9)="",INDIRECT("'Country Data'!"&amp;DZC$3&amp;MATCH('Country Model'!$A$1,'Country Data'!$A$1:$A$60,FALSE)),INDIRECT("'User Inputs'!" &amp; DZC9))</f>
        <v>0.04</v>
      </c>
      <c r="DZD8" s="258">
        <f ca="1">IF(INDIRECT("'User Inputs'!" &amp; DZD9)="",INDIRECT("'Country Data'!"&amp;DZD$3&amp;MATCH('Country Model'!$A$1,'Country Data'!$A$1:$A$60,FALSE)),INDIRECT("'User Inputs'!" &amp; DZD9))</f>
        <v>0</v>
      </c>
      <c r="DZE8" s="258">
        <f ca="1">IF(INDIRECT("'User Inputs'!" &amp; DZE9)="",INDIRECT("'Country Data'!"&amp;DZE$3&amp;MATCH('Country Model'!$A$1,'Country Data'!$A$1:$A$60,FALSE)),INDIRECT("'User Inputs'!" &amp; DZE9))</f>
        <v>0.02</v>
      </c>
      <c r="DZF8" s="258">
        <f ca="1">IF(INDIRECT("'User Inputs'!" &amp; DZF9)="",INDIRECT("'Country Data'!"&amp;DZF$3&amp;MATCH('Country Model'!$A$1,'Country Data'!$A$1:$A$60,FALSE)),INDIRECT("'User Inputs'!" &amp; DZF9))</f>
        <v>0.39</v>
      </c>
      <c r="DZG8" s="258">
        <f ca="1">IF(INDIRECT("'User Inputs'!" &amp; DZG9)="",INDIRECT("'Country Data'!"&amp;DZG$3&amp;MATCH('Country Model'!$A$1,'Country Data'!$A$1:$A$60,FALSE)),INDIRECT("'User Inputs'!" &amp; DZG9))</f>
        <v>0.23</v>
      </c>
      <c r="DZH8" s="258">
        <f ca="1">IF(INDIRECT("'User Inputs'!" &amp; DZH9)="",INDIRECT("'Country Data'!"&amp;DZH$3&amp;MATCH('Country Model'!$A$1,'Country Data'!$A$1:$A$60,FALSE)),INDIRECT("'User Inputs'!" &amp; DZH9))</f>
        <v>0.06</v>
      </c>
      <c r="DZI8" s="258">
        <f ca="1">IF(INDIRECT("'User Inputs'!" &amp; DZI9)="",INDIRECT("'Country Data'!"&amp;DZI$3&amp;MATCH('Country Model'!$A$1,'Country Data'!$A$1:$A$60,FALSE)),INDIRECT("'User Inputs'!" &amp; DZI9))</f>
        <v>0.02</v>
      </c>
      <c r="DZJ8" s="258">
        <f ca="1">IF(INDIRECT("'User Inputs'!" &amp; DZJ9)="",INDIRECT("'Country Data'!"&amp;DZJ$3&amp;MATCH('Country Model'!$A$1,'Country Data'!$A$1:$A$60,FALSE)),INDIRECT("'User Inputs'!" &amp; DZJ9))</f>
        <v>7.0000000000000007E-2</v>
      </c>
      <c r="DZK8" s="258">
        <f ca="1">IF(INDIRECT("'User Inputs'!" &amp; DZK9)="",INDIRECT("'Country Data'!"&amp;DZK$3&amp;MATCH('Country Model'!$A$1,'Country Data'!$A$1:$A$60,FALSE)),INDIRECT("'User Inputs'!" &amp; DZK9))</f>
        <v>0.24</v>
      </c>
      <c r="DZL8" s="241">
        <f ca="1">IF(INDIRECT("'User Inputs'!" &amp; DZL9)="",INDIRECT("'Country Data'!"&amp;DZL$3&amp;MATCH('Country Model'!$A$1,'Country Data'!$A$1:$A$60,FALSE)),INDIRECT("'User Inputs'!" &amp; DZL9))</f>
        <v>0.67</v>
      </c>
      <c r="DZM8" s="241">
        <f ca="1">IF(INDIRECT("'User Inputs'!" &amp; DZM9)="",INDIRECT("'Country Data'!"&amp;DZM$3&amp;MATCH('Country Model'!$A$1,'Country Data'!$A$1:$A$60,FALSE)),INDIRECT("'User Inputs'!" &amp; DZM9))</f>
        <v>0.33</v>
      </c>
      <c r="DZN8" s="241">
        <f ca="1">IF(INDIRECT("'User Inputs'!" &amp; DZN9)="",INDIRECT("'Country Data'!"&amp;DZN$3&amp;MATCH('Country Model'!$A$1,'Country Data'!$A$1:$A$60,FALSE)),INDIRECT("'User Inputs'!" &amp; DZN9))</f>
        <v>0.33</v>
      </c>
      <c r="DZO8" s="241">
        <f ca="1">IF(INDIRECT("'User Inputs'!" &amp; DZO9)="",INDIRECT("'Country Data'!"&amp;DZO$3&amp;MATCH('Country Model'!$A$1,'Country Data'!$A$1:$A$60,FALSE)),INDIRECT("'User Inputs'!" &amp; DZO9))</f>
        <v>0.33</v>
      </c>
      <c r="DZP8" s="241">
        <f ca="1">IF(INDIRECT("'User Inputs'!" &amp; DZP9)="",INDIRECT("'Country Data'!"&amp;DZP$3&amp;MATCH('Country Model'!$A$1,'Country Data'!$A$1:$A$60,FALSE)),INDIRECT("'User Inputs'!" &amp; DZP9))</f>
        <v>0.17</v>
      </c>
      <c r="DZQ8" s="241">
        <f ca="1">IF(INDIRECT("'User Inputs'!" &amp; DZQ9)="",INDIRECT("'Country Data'!"&amp;DZQ$3&amp;MATCH('Country Model'!$A$1,'Country Data'!$A$1:$A$60,FALSE)),INDIRECT("'User Inputs'!" &amp; DZQ9))</f>
        <v>1</v>
      </c>
      <c r="DZR8" s="241">
        <f ca="1">IF(INDIRECT("'User Inputs'!" &amp; DZR9)="",INDIRECT("'Country Data'!"&amp;DZR$3&amp;MATCH('Country Model'!$A$1,'Country Data'!$A$1:$A$60,FALSE)),INDIRECT("'User Inputs'!" &amp; DZR9))</f>
        <v>0.5</v>
      </c>
      <c r="DZS8" s="241">
        <f ca="1">IF(INDIRECT("'User Inputs'!" &amp; DZS9)="",INDIRECT("'Country Data'!"&amp;DZS$3&amp;MATCH('Country Model'!$A$1,'Country Data'!$A$1:$A$60,FALSE)),INDIRECT("'User Inputs'!" &amp; DZS9))</f>
        <v>0.33</v>
      </c>
      <c r="DZT8" s="241">
        <f ca="1">IF(INDIRECT("'User Inputs'!" &amp; DZT9)="",INDIRECT("'Country Data'!"&amp;DZT$3&amp;MATCH('Country Model'!$A$1,'Country Data'!$A$1:$A$60,FALSE)),INDIRECT("'User Inputs'!" &amp; DZT9))</f>
        <v>0.5</v>
      </c>
      <c r="DZU8" s="241">
        <f ca="1">IF(INDIRECT("'User Inputs'!" &amp; DZU9)="",INDIRECT("'Country Data'!"&amp;DZU$3&amp;MATCH('Country Model'!$A$1,'Country Data'!$A$1:$A$60,FALSE)),INDIRECT("'User Inputs'!" &amp; DZU9))</f>
        <v>0.17</v>
      </c>
      <c r="DZV8" s="221">
        <f ca="1">IF(INDIRECT("'User Inputs'!" &amp; DZV9)="",INDIRECT("'Country Data'!"&amp;DZV$3&amp;MATCH('Country Model'!$A$1,'Country Data'!$A$1:$A$60,FALSE)),INDIRECT("'User Inputs'!" &amp; DZV9))</f>
        <v>0</v>
      </c>
      <c r="DZW8" s="259">
        <f ca="1">IF(INDIRECT("'User Inputs'!" &amp; DZW9)="",INDIRECT("'Country Data'!"&amp;DZW$3&amp;MATCH('Country Model'!$A$1,'Country Data'!$A$1:$A$60,FALSE)),INDIRECT("'User Inputs'!" &amp; DZW9))</f>
        <v>0</v>
      </c>
      <c r="DZX8" s="259">
        <f ca="1">IF(INDIRECT("'User Inputs'!" &amp; DZX9)="",INDIRECT("'Country Data'!"&amp;DZX$3&amp;MATCH('Country Model'!$A$1,'Country Data'!$A$1:$A$60,FALSE)),INDIRECT("'User Inputs'!" &amp; DZX9))</f>
        <v>1</v>
      </c>
      <c r="DZY8" s="259">
        <f ca="1">IF(INDIRECT("'User Inputs'!" &amp; DZY9)="",INDIRECT("'Country Data'!"&amp;DZY$3&amp;MATCH('Country Model'!$A$1,'Country Data'!$A$1:$A$60,FALSE)),INDIRECT("'User Inputs'!" &amp; DZY9))</f>
        <v>2</v>
      </c>
      <c r="DZZ8" s="259">
        <f ca="1">IF(INDIRECT("'User Inputs'!" &amp; DZZ9)="",INDIRECT("'Country Data'!"&amp;DZZ$3&amp;MATCH('Country Model'!$A$1,'Country Data'!$A$1:$A$60,FALSE)),INDIRECT("'User Inputs'!" &amp; DZZ9))</f>
        <v>3</v>
      </c>
      <c r="EAA8" s="259">
        <f ca="1">IF(INDIRECT("'User Inputs'!" &amp; EAA9)="",INDIRECT("'Country Data'!"&amp;EAA$3&amp;MATCH('Country Model'!$A$1,'Country Data'!$A$1:$A$60,FALSE)),INDIRECT("'User Inputs'!" &amp; EAA9))</f>
        <v>4</v>
      </c>
      <c r="EAB8" s="259">
        <f ca="1">IF(INDIRECT("'User Inputs'!" &amp; EAB9)="",INDIRECT("'Country Data'!"&amp;EAB$3&amp;MATCH('Country Model'!$A$1,'Country Data'!$A$1:$A$60,FALSE)),INDIRECT("'User Inputs'!" &amp; EAB9))</f>
        <v>5</v>
      </c>
      <c r="EAC8" s="259">
        <f ca="1">IF(INDIRECT("'User Inputs'!" &amp; EAC9)="",INDIRECT("'Country Data'!"&amp;EAC$3&amp;MATCH('Country Model'!$A$1,'Country Data'!$A$1:$A$60,FALSE)),INDIRECT("'User Inputs'!" &amp; EAC9))</f>
        <v>6</v>
      </c>
      <c r="EAD8" s="259">
        <f ca="1">IF(INDIRECT("'User Inputs'!" &amp; EAD9)="",INDIRECT("'Country Data'!"&amp;EAD$3&amp;MATCH('Country Model'!$A$1,'Country Data'!$A$1:$A$60,FALSE)),INDIRECT("'User Inputs'!" &amp; EAD9))</f>
        <v>7</v>
      </c>
      <c r="EAE8" s="259">
        <f ca="1">IF(INDIRECT("'User Inputs'!" &amp; EAE9)="",INDIRECT("'Country Data'!"&amp;EAE$3&amp;MATCH('Country Model'!$A$1,'Country Data'!$A$1:$A$60,FALSE)),INDIRECT("'User Inputs'!" &amp; EAE9))</f>
        <v>8</v>
      </c>
      <c r="EAF8" s="259">
        <f ca="1">IF(INDIRECT("'User Inputs'!" &amp; EAF9)="",INDIRECT("'Country Data'!"&amp;EAF$3&amp;MATCH('Country Model'!$A$1,'Country Data'!$A$1:$A$60,FALSE)),INDIRECT("'User Inputs'!" &amp; EAF9))</f>
        <v>9</v>
      </c>
      <c r="EAG8" s="259">
        <f ca="1">IF(INDIRECT("'User Inputs'!" &amp; EAG9)="",INDIRECT("'Country Data'!"&amp;EAG$3&amp;MATCH('Country Model'!$A$1,'Country Data'!$A$1:$A$60,FALSE)),INDIRECT("'User Inputs'!" &amp; EAG9))</f>
        <v>10</v>
      </c>
      <c r="EAH8" s="259">
        <f ca="1">IF(INDIRECT("'User Inputs'!" &amp; EAH9)="",INDIRECT("'Country Data'!"&amp;EAH$3&amp;MATCH('Country Model'!$A$1,'Country Data'!$A$1:$A$60,FALSE)),INDIRECT("'User Inputs'!" &amp; EAH9))</f>
        <v>11</v>
      </c>
      <c r="EAI8" s="259">
        <f ca="1">IF(INDIRECT("'User Inputs'!" &amp; EAI9)="",INDIRECT("'Country Data'!"&amp;EAI$3&amp;MATCH('Country Model'!$A$1,'Country Data'!$A$1:$A$60,FALSE)),INDIRECT("'User Inputs'!" &amp; EAI9))</f>
        <v>12</v>
      </c>
      <c r="EAJ8" s="259">
        <f ca="1">IF(INDIRECT("'User Inputs'!" &amp; EAJ9)="",INDIRECT("'Country Data'!"&amp;EAJ$3&amp;MATCH('Country Model'!$A$1,'Country Data'!$A$1:$A$60,FALSE)),INDIRECT("'User Inputs'!" &amp; EAJ9))</f>
        <v>13</v>
      </c>
      <c r="EAK8" s="259">
        <f ca="1">IF(INDIRECT("'User Inputs'!" &amp; EAK9)="",INDIRECT("'Country Data'!"&amp;EAK$3&amp;MATCH('Country Model'!$A$1,'Country Data'!$A$1:$A$60,FALSE)),INDIRECT("'User Inputs'!" &amp; EAK9))</f>
        <v>14</v>
      </c>
      <c r="EAL8" s="259">
        <f ca="1">IF(INDIRECT("'User Inputs'!" &amp; EAL9)="",INDIRECT("'Country Data'!"&amp;EAL$3&amp;MATCH('Country Model'!$A$1,'Country Data'!$A$1:$A$60,FALSE)),INDIRECT("'User Inputs'!" &amp; EAL9))</f>
        <v>15</v>
      </c>
      <c r="EAM8" s="259">
        <f ca="1">IF(INDIRECT("'User Inputs'!" &amp; EAM9)="",INDIRECT("'Country Data'!"&amp;EAM$3&amp;MATCH('Country Model'!$A$1,'Country Data'!$A$1:$A$60,FALSE)),INDIRECT("'User Inputs'!" &amp; EAM9))</f>
        <v>16</v>
      </c>
      <c r="EAN8" s="259">
        <f ca="1">IF(INDIRECT("'User Inputs'!" &amp; EAN9)="",INDIRECT("'Country Data'!"&amp;EAN$3&amp;MATCH('Country Model'!$A$1,'Country Data'!$A$1:$A$60,FALSE)),INDIRECT("'User Inputs'!" &amp; EAN9))</f>
        <v>17</v>
      </c>
      <c r="EAO8" s="259">
        <f ca="1">IF(INDIRECT("'User Inputs'!" &amp; EAO9)="",INDIRECT("'Country Data'!"&amp;EAO$3&amp;MATCH('Country Model'!$A$1,'Country Data'!$A$1:$A$60,FALSE)),INDIRECT("'User Inputs'!" &amp; EAO9))</f>
        <v>18</v>
      </c>
      <c r="EAP8" s="259">
        <f ca="1">IF(INDIRECT("'User Inputs'!" &amp; EAP9)="",INDIRECT("'Country Data'!"&amp;EAP$3&amp;MATCH('Country Model'!$A$1,'Country Data'!$A$1:$A$60,FALSE)),INDIRECT("'User Inputs'!" &amp; EAP9))</f>
        <v>19</v>
      </c>
      <c r="EAQ8" s="259">
        <f ca="1">IF(INDIRECT("'User Inputs'!" &amp; EAQ9)="",INDIRECT("'Country Data'!"&amp;EAQ$3&amp;MATCH('Country Model'!$A$1,'Country Data'!$A$1:$A$60,FALSE)),INDIRECT("'User Inputs'!" &amp; EAQ9))</f>
        <v>20</v>
      </c>
      <c r="EAR8" s="259">
        <f ca="1">IF(INDIRECT("'User Inputs'!" &amp; EAR9)="",INDIRECT("'Country Data'!"&amp;EAR$3&amp;MATCH('Country Model'!$A$1,'Country Data'!$A$1:$A$60,FALSE)),INDIRECT("'User Inputs'!" &amp; EAR9))</f>
        <v>21</v>
      </c>
      <c r="EAS8" s="259">
        <f ca="1">IF(INDIRECT("'User Inputs'!" &amp; EAS9)="",INDIRECT("'Country Data'!"&amp;EAS$3&amp;MATCH('Country Model'!$A$1,'Country Data'!$A$1:$A$60,FALSE)),INDIRECT("'User Inputs'!" &amp; EAS9))</f>
        <v>22</v>
      </c>
      <c r="EAT8" s="259">
        <f ca="1">IF(INDIRECT("'User Inputs'!" &amp; EAT9)="",INDIRECT("'Country Data'!"&amp;EAT$3&amp;MATCH('Country Model'!$A$1,'Country Data'!$A$1:$A$60,FALSE)),INDIRECT("'User Inputs'!" &amp; EAT9))</f>
        <v>23</v>
      </c>
      <c r="EAU8" s="259">
        <f ca="1">IF(INDIRECT("'User Inputs'!" &amp; EAU9)="",INDIRECT("'Country Data'!"&amp;EAU$3&amp;MATCH('Country Model'!$A$1,'Country Data'!$A$1:$A$60,FALSE)),INDIRECT("'User Inputs'!" &amp; EAU9))</f>
        <v>24</v>
      </c>
      <c r="EAV8" s="259">
        <f ca="1">IF(INDIRECT("'User Inputs'!" &amp; EAV9)="",INDIRECT("'Country Data'!"&amp;EAV$3&amp;MATCH('Country Model'!$A$1,'Country Data'!$A$1:$A$60,FALSE)),INDIRECT("'User Inputs'!" &amp; EAV9))</f>
        <v>25</v>
      </c>
      <c r="EAW8" s="259">
        <f ca="1">IF(INDIRECT("'User Inputs'!" &amp; EAW9)="",INDIRECT("'Country Data'!"&amp;EAW$3&amp;MATCH('Country Model'!$A$1,'Country Data'!$A$1:$A$60,FALSE)),INDIRECT("'User Inputs'!" &amp; EAW9))</f>
        <v>26</v>
      </c>
      <c r="EAX8" s="259">
        <f ca="1">IF(INDIRECT("'User Inputs'!" &amp; EAX9)="",INDIRECT("'Country Data'!"&amp;EAX$3&amp;MATCH('Country Model'!$A$1,'Country Data'!$A$1:$A$60,FALSE)),INDIRECT("'User Inputs'!" &amp; EAX9))</f>
        <v>27</v>
      </c>
      <c r="EAY8" s="259">
        <f ca="1">IF(INDIRECT("'User Inputs'!" &amp; EAY9)="",INDIRECT("'Country Data'!"&amp;EAY$3&amp;MATCH('Country Model'!$A$1,'Country Data'!$A$1:$A$60,FALSE)),INDIRECT("'User Inputs'!" &amp; EAY9))</f>
        <v>28</v>
      </c>
      <c r="EAZ8" s="259">
        <f ca="1">IF(INDIRECT("'User Inputs'!" &amp; EAZ9)="",INDIRECT("'Country Data'!"&amp;EAZ$3&amp;MATCH('Country Model'!$A$1,'Country Data'!$A$1:$A$60,FALSE)),INDIRECT("'User Inputs'!" &amp; EAZ9))</f>
        <v>29</v>
      </c>
      <c r="EBA8" s="259">
        <f ca="1">IF(INDIRECT("'User Inputs'!" &amp; EBA9)="",INDIRECT("'Country Data'!"&amp;EBA$3&amp;MATCH('Country Model'!$A$1,'Country Data'!$A$1:$A$60,FALSE)),INDIRECT("'User Inputs'!" &amp; EBA9))</f>
        <v>30</v>
      </c>
      <c r="EBB8" s="259">
        <f ca="1">IF(INDIRECT("'User Inputs'!" &amp; EBB9)="",INDIRECT("'Country Data'!"&amp;EBB$3&amp;MATCH('Country Model'!$A$1,'Country Data'!$A$1:$A$60,FALSE)),INDIRECT("'User Inputs'!" &amp; EBB9))</f>
        <v>31</v>
      </c>
      <c r="EBC8" s="259">
        <f ca="1">IF(INDIRECT("'User Inputs'!" &amp; EBC9)="",INDIRECT("'Country Data'!"&amp;EBC$3&amp;MATCH('Country Model'!$A$1,'Country Data'!$A$1:$A$60,FALSE)),INDIRECT("'User Inputs'!" &amp; EBC9))</f>
        <v>32</v>
      </c>
      <c r="EBD8" s="259">
        <f ca="1">IF(INDIRECT("'User Inputs'!" &amp; EBD9)="",INDIRECT("'Country Data'!"&amp;EBD$3&amp;MATCH('Country Model'!$A$1,'Country Data'!$A$1:$A$60,FALSE)),INDIRECT("'User Inputs'!" &amp; EBD9))</f>
        <v>33</v>
      </c>
      <c r="EBE8" s="259">
        <f ca="1">IF(INDIRECT("'User Inputs'!" &amp; EBE9)="",INDIRECT("'Country Data'!"&amp;EBE$3&amp;MATCH('Country Model'!$A$1,'Country Data'!$A$1:$A$60,FALSE)),INDIRECT("'User Inputs'!" &amp; EBE9))</f>
        <v>34</v>
      </c>
      <c r="EBF8" s="259">
        <f ca="1">IF(INDIRECT("'User Inputs'!" &amp; EBF9)="",INDIRECT("'Country Data'!"&amp;EBF$3&amp;MATCH('Country Model'!$A$1,'Country Data'!$A$1:$A$60,FALSE)),INDIRECT("'User Inputs'!" &amp; EBF9))</f>
        <v>35</v>
      </c>
      <c r="EBG8" s="259">
        <f ca="1">IF(INDIRECT("'User Inputs'!" &amp; EBG9)="",INDIRECT("'Country Data'!"&amp;EBG$3&amp;MATCH('Country Model'!$A$1,'Country Data'!$A$1:$A$60,FALSE)),INDIRECT("'User Inputs'!" &amp; EBG9))</f>
        <v>36</v>
      </c>
      <c r="EBH8" s="259">
        <f ca="1">IF(INDIRECT("'User Inputs'!" &amp; EBH9)="",INDIRECT("'Country Data'!"&amp;EBH$3&amp;MATCH('Country Model'!$A$1,'Country Data'!$A$1:$A$60,FALSE)),INDIRECT("'User Inputs'!" &amp; EBH9))</f>
        <v>37</v>
      </c>
      <c r="EBI8" s="259">
        <f ca="1">IF(INDIRECT("'User Inputs'!" &amp; EBI9)="",INDIRECT("'Country Data'!"&amp;EBI$3&amp;MATCH('Country Model'!$A$1,'Country Data'!$A$1:$A$60,FALSE)),INDIRECT("'User Inputs'!" &amp; EBI9))</f>
        <v>38</v>
      </c>
      <c r="EBJ8" s="259">
        <f ca="1">IF(INDIRECT("'User Inputs'!" &amp; EBJ9)="",INDIRECT("'Country Data'!"&amp;EBJ$3&amp;MATCH('Country Model'!$A$1,'Country Data'!$A$1:$A$60,FALSE)),INDIRECT("'User Inputs'!" &amp; EBJ9))</f>
        <v>39</v>
      </c>
      <c r="EBK8" s="259">
        <f ca="1">IF(INDIRECT("'User Inputs'!" &amp; EBK9)="",INDIRECT("'Country Data'!"&amp;EBK$3&amp;MATCH('Country Model'!$A$1,'Country Data'!$A$1:$A$60,FALSE)),INDIRECT("'User Inputs'!" &amp; EBK9))</f>
        <v>40</v>
      </c>
      <c r="EBL8" s="259">
        <f ca="1">IF(INDIRECT("'User Inputs'!" &amp; EBL9)="",INDIRECT("'Country Data'!"&amp;EBL$3&amp;MATCH('Country Model'!$A$1,'Country Data'!$A$1:$A$60,FALSE)),INDIRECT("'User Inputs'!" &amp; EBL9))</f>
        <v>41</v>
      </c>
      <c r="EBM8" s="259">
        <f ca="1">IF(INDIRECT("'User Inputs'!" &amp; EBM9)="",INDIRECT("'Country Data'!"&amp;EBM$3&amp;MATCH('Country Model'!$A$1,'Country Data'!$A$1:$A$60,FALSE)),INDIRECT("'User Inputs'!" &amp; EBM9))</f>
        <v>42</v>
      </c>
      <c r="EBN8" s="221">
        <f ca="1">IF(INDIRECT("'User Inputs'!" &amp; EBN9)="",INDIRECT("'Country Data'!"&amp;EBN$3&amp;MATCH('Country Model'!$A$1,'Country Data'!$A$1:$A$60,FALSE)),INDIRECT("'User Inputs'!" &amp; EBN9))</f>
        <v>0</v>
      </c>
      <c r="EBO8" s="221">
        <f ca="1">IF(INDIRECT("'User Inputs'!" &amp; EBO9)="",INDIRECT("'Country Data'!"&amp;EBO$3&amp;MATCH('Country Model'!$A$1,'Country Data'!$A$1:$A$60,FALSE)),INDIRECT("'User Inputs'!" &amp; EBO9))</f>
        <v>398724.1396634496</v>
      </c>
      <c r="EBP8" s="221">
        <f ca="1">IF(INDIRECT("'User Inputs'!" &amp; EBP9)="",INDIRECT("'Country Data'!"&amp;EBP$3&amp;MATCH('Country Model'!$A$1,'Country Data'!$A$1:$A$60,FALSE)),INDIRECT("'User Inputs'!" &amp; EBP9))</f>
        <v>415553.51937482011</v>
      </c>
      <c r="EBQ8" s="221">
        <f ca="1">IF(INDIRECT("'User Inputs'!" &amp; EBQ9)="",INDIRECT("'Country Data'!"&amp;EBQ$3&amp;MATCH('Country Model'!$A$1,'Country Data'!$A$1:$A$60,FALSE)),INDIRECT("'User Inputs'!" &amp; EBQ9))</f>
        <v>433093.2348629724</v>
      </c>
      <c r="EBR8" s="221">
        <f ca="1">IF(INDIRECT("'User Inputs'!" &amp; EBR9)="",INDIRECT("'Country Data'!"&amp;EBR$3&amp;MATCH('Country Model'!$A$1,'Country Data'!$A$1:$A$60,FALSE)),INDIRECT("'User Inputs'!" &amp; EBR9))</f>
        <v>451373.26803599996</v>
      </c>
      <c r="EBS8" s="221">
        <f ca="1">IF(INDIRECT("'User Inputs'!" &amp; EBS9)="",INDIRECT("'Country Data'!"&amp;EBS$3&amp;MATCH('Country Model'!$A$1,'Country Data'!$A$1:$A$60,FALSE)),INDIRECT("'User Inputs'!" &amp; EBS9))</f>
        <v>470424.86628072092</v>
      </c>
      <c r="EBT8" s="221">
        <f ca="1">IF(INDIRECT("'User Inputs'!" &amp; EBT9)="",INDIRECT("'Country Data'!"&amp;EBT$3&amp;MATCH('Country Model'!$A$1,'Country Data'!$A$1:$A$60,FALSE)),INDIRECT("'User Inputs'!" &amp; EBT9))</f>
        <v>490280.59587610327</v>
      </c>
      <c r="EBU8" s="221">
        <f ca="1">IF(INDIRECT("'User Inputs'!" &amp; EBU9)="",INDIRECT("'Country Data'!"&amp;EBU$3&amp;MATCH('Country Model'!$A$1,'Country Data'!$A$1:$A$60,FALSE)),INDIRECT("'User Inputs'!" &amp; EBU9))</f>
        <v>510974.39766116813</v>
      </c>
      <c r="EBV8" s="221">
        <f ca="1">IF(INDIRECT("'User Inputs'!" &amp; EBV9)="",INDIRECT("'Country Data'!"&amp;EBV$3&amp;MATCH('Country Model'!$A$1,'Country Data'!$A$1:$A$60,FALSE)),INDIRECT("'User Inputs'!" &amp; EBV9))</f>
        <v>532541.64505252778</v>
      </c>
      <c r="EBW8" s="221">
        <f ca="1">IF(INDIRECT("'User Inputs'!" &amp; EBW9)="",INDIRECT("'Country Data'!"&amp;EBW$3&amp;MATCH('Country Model'!$A$1,'Country Data'!$A$1:$A$60,FALSE)),INDIRECT("'User Inputs'!" &amp; EBW9))</f>
        <v>555019.2045107329</v>
      </c>
      <c r="EBX8" s="221">
        <f ca="1">IF(INDIRECT("'User Inputs'!" &amp; EBX9)="",INDIRECT("'Country Data'!"&amp;EBX$3&amp;MATCH('Country Model'!$A$1,'Country Data'!$A$1:$A$60,FALSE)),INDIRECT("'User Inputs'!" &amp; EBX9))</f>
        <v>578445.49855878844</v>
      </c>
      <c r="EBY8" s="221">
        <f ca="1">IF(INDIRECT("'User Inputs'!" &amp; EBY9)="",INDIRECT("'Country Data'!"&amp;EBY$3&amp;MATCH('Country Model'!$A$1,'Country Data'!$A$1:$A$60,FALSE)),INDIRECT("'User Inputs'!" &amp; EBY9))</f>
        <v>602860.57146055892</v>
      </c>
      <c r="EBZ8" s="221">
        <f ca="1">IF(INDIRECT("'User Inputs'!" &amp; EBZ9)="",INDIRECT("'Country Data'!"&amp;EBZ$3&amp;MATCH('Country Model'!$A$1,'Country Data'!$A$1:$A$60,FALSE)),INDIRECT("'User Inputs'!" &amp; EBZ9))</f>
        <v>628306.15767133445</v>
      </c>
      <c r="ECA8" s="221">
        <f ca="1">IF(INDIRECT("'User Inputs'!" &amp; ECA9)="",INDIRECT("'Country Data'!"&amp;ECA$3&amp;MATCH('Country Model'!$A$1,'Country Data'!$A$1:$A$60,FALSE)),INDIRECT("'User Inputs'!" &amp; ECA9))</f>
        <v>654825.75317756156</v>
      </c>
      <c r="ECB8" s="221">
        <f ca="1">IF(INDIRECT("'User Inputs'!" &amp; ECB9)="",INDIRECT("'Country Data'!"&amp;ECB$3&amp;MATCH('Country Model'!$A$1,'Country Data'!$A$1:$A$60,FALSE)),INDIRECT("'User Inputs'!" &amp; ECB9))</f>
        <v>682464.68984768959</v>
      </c>
      <c r="ECC8" s="221">
        <f ca="1">IF(INDIRECT("'User Inputs'!" &amp; ECC9)="",INDIRECT("'Country Data'!"&amp;ECC$3&amp;MATCH('Country Model'!$A$1,'Country Data'!$A$1:$A$60,FALSE)),INDIRECT("'User Inputs'!" &amp; ECC9))</f>
        <v>711270.21292122104</v>
      </c>
      <c r="ECD8" s="221">
        <f ca="1">IF(INDIRECT("'User Inputs'!" &amp; ECD9)="",INDIRECT("'Country Data'!"&amp;ECD$3&amp;MATCH('Country Model'!$A$1,'Country Data'!$A$1:$A$60,FALSE)),INDIRECT("'User Inputs'!" &amp; ECD9))</f>
        <v>741291.56176842714</v>
      </c>
      <c r="ECE8" s="221">
        <f ca="1">IF(INDIRECT("'User Inputs'!" &amp; ECE9)="",INDIRECT("'Country Data'!"&amp;ECE$3&amp;MATCH('Country Model'!$A$1,'Country Data'!$A$1:$A$60,FALSE)),INDIRECT("'User Inputs'!" &amp; ECE9))</f>
        <v>772580.05405877565</v>
      </c>
      <c r="ECF8" s="221">
        <f ca="1">IF(INDIRECT("'User Inputs'!" &amp; ECF9)="",INDIRECT("'Country Data'!"&amp;ECF$3&amp;MATCH('Country Model'!$A$1,'Country Data'!$A$1:$A$60,FALSE)),INDIRECT("'User Inputs'!" &amp; ECF9))</f>
        <v>805189.17348194611</v>
      </c>
      <c r="ECG8" s="221">
        <f ca="1">IF(INDIRECT("'User Inputs'!" &amp; ECG9)="",INDIRECT("'Country Data'!"&amp;ECG$3&amp;MATCH('Country Model'!$A$1,'Country Data'!$A$1:$A$60,FALSE)),INDIRECT("'User Inputs'!" &amp; ECG9))</f>
        <v>839174.66117137985</v>
      </c>
      <c r="ECH8" s="221">
        <f ca="1">IF(INDIRECT("'User Inputs'!" &amp; ECH9)="",INDIRECT("'Country Data'!"&amp;ECH$3&amp;MATCH('Country Model'!$A$1,'Country Data'!$A$1:$A$60,FALSE)),INDIRECT("'User Inputs'!" &amp; ECH9))</f>
        <v>874594.61098664417</v>
      </c>
      <c r="ECI8" s="221">
        <f ca="1">IF(INDIRECT("'User Inputs'!" &amp; ECI9)="",INDIRECT("'Country Data'!"&amp;ECI$3&amp;MATCH('Country Model'!$A$1,'Country Data'!$A$1:$A$60,FALSE)),INDIRECT("'User Inputs'!" &amp; ECI9))</f>
        <v>911509.56881748023</v>
      </c>
      <c r="ECJ8" s="221">
        <f ca="1">IF(INDIRECT("'User Inputs'!" &amp; ECJ9)="",INDIRECT("'Country Data'!"&amp;ECJ$3&amp;MATCH('Country Model'!$A$1,'Country Data'!$A$1:$A$60,FALSE)),INDIRECT("'User Inputs'!" &amp; ECJ9))</f>
        <v>949982.63607928448</v>
      </c>
      <c r="ECK8" s="221">
        <f ca="1">IF(INDIRECT("'User Inputs'!" &amp; ECK9)="",INDIRECT("'Country Data'!"&amp;ECK$3&amp;MATCH('Country Model'!$A$1,'Country Data'!$A$1:$A$60,FALSE)),INDIRECT("'User Inputs'!" &amp; ECK9))</f>
        <v>990079.57757693646</v>
      </c>
      <c r="ECL8" s="221">
        <f ca="1">IF(INDIRECT("'User Inputs'!" &amp; ECL9)="",INDIRECT("'Country Data'!"&amp;ECL$3&amp;MATCH('Country Model'!$A$1,'Country Data'!$A$1:$A$60,FALSE)),INDIRECT("'User Inputs'!" &amp; ECL9))</f>
        <v>1031868.9339213499</v>
      </c>
      <c r="ECM8" s="221">
        <f ca="1">IF(INDIRECT("'User Inputs'!" &amp; ECM9)="",INDIRECT("'Country Data'!"&amp;ECM$3&amp;MATCH('Country Model'!$A$1,'Country Data'!$A$1:$A$60,FALSE)),INDIRECT("'User Inputs'!" &amp; ECM9))</f>
        <v>1075422.1386909117</v>
      </c>
      <c r="ECN8" s="221">
        <f ca="1">IF(INDIRECT("'User Inputs'!" &amp; ECN9)="",INDIRECT("'Country Data'!"&amp;ECN$3&amp;MATCH('Country Model'!$A$1,'Country Data'!$A$1:$A$60,FALSE)),INDIRECT("'User Inputs'!" &amp; ECN9))</f>
        <v>1120813.6405380785</v>
      </c>
      <c r="ECO8" s="221">
        <f ca="1">IF(INDIRECT("'User Inputs'!" &amp; ECO9)="",INDIRECT("'Country Data'!"&amp;ECO$3&amp;MATCH('Country Model'!$A$1,'Country Data'!$A$1:$A$60,FALSE)),INDIRECT("'User Inputs'!" &amp; ECO9))</f>
        <v>4369446.8699581232</v>
      </c>
      <c r="ECP8" s="221">
        <f ca="1">IF(INDIRECT("'User Inputs'!" &amp; ECP9)="",INDIRECT("'Country Data'!"&amp;ECP$3&amp;MATCH('Country Model'!$A$1,'Country Data'!$A$1:$A$60,FALSE)),INDIRECT("'User Inputs'!" &amp; ECP9))</f>
        <v>4472663.7429824611</v>
      </c>
      <c r="ECQ8" s="221">
        <f ca="1">IF(INDIRECT("'User Inputs'!" &amp; ECQ9)="",INDIRECT("'Country Data'!"&amp;ECQ$3&amp;MATCH('Country Model'!$A$1,'Country Data'!$A$1:$A$60,FALSE)),INDIRECT("'User Inputs'!" &amp; ECQ9))</f>
        <v>4578318.8474795669</v>
      </c>
      <c r="ECR8" s="221">
        <f ca="1">IF(INDIRECT("'User Inputs'!" &amp; ECR9)="",INDIRECT("'Country Data'!"&amp;ECR$3&amp;MATCH('Country Model'!$A$1,'Country Data'!$A$1:$A$60,FALSE)),INDIRECT("'User Inputs'!" &amp; ECR9))</f>
        <v>4686469.7803572007</v>
      </c>
      <c r="ECS8" s="221">
        <f ca="1">IF(INDIRECT("'User Inputs'!" &amp; ECS9)="",INDIRECT("'Country Data'!"&amp;ECS$3&amp;MATCH('Country Model'!$A$1,'Country Data'!$A$1:$A$60,FALSE)),INDIRECT("'User Inputs'!" &amp; ECS9))</f>
        <v>4797175.4991009925</v>
      </c>
      <c r="ECT8" s="221">
        <f ca="1">IF(INDIRECT("'User Inputs'!" &amp; ECT9)="",INDIRECT("'Country Data'!"&amp;ECT$3&amp;MATCH('Country Model'!$A$1,'Country Data'!$A$1:$A$60,FALSE)),INDIRECT("'User Inputs'!" &amp; ECT9))</f>
        <v>4910496.353914571</v>
      </c>
      <c r="ECU8" s="221">
        <f ca="1">IF(INDIRECT("'User Inputs'!" &amp; ECU9)="",INDIRECT("'Country Data'!"&amp;ECU$3&amp;MATCH('Country Model'!$A$1,'Country Data'!$A$1:$A$60,FALSE)),INDIRECT("'User Inputs'!" &amp; ECU9))</f>
        <v>5026494.1206189245</v>
      </c>
      <c r="ECV8" s="221">
        <f ca="1">IF(INDIRECT("'User Inputs'!" &amp; ECV9)="",INDIRECT("'Country Data'!"&amp;ECV$3&amp;MATCH('Country Model'!$A$1,'Country Data'!$A$1:$A$60,FALSE)),INDIRECT("'User Inputs'!" &amp; ECV9))</f>
        <v>5145232.0343289208</v>
      </c>
      <c r="ECW8" s="221">
        <f ca="1">IF(INDIRECT("'User Inputs'!" &amp; ECW9)="",INDIRECT("'Country Data'!"&amp;ECW$3&amp;MATCH('Country Model'!$A$1,'Country Data'!$A$1:$A$60,FALSE)),INDIRECT("'User Inputs'!" &amp; ECW9))</f>
        <v>5266774.8239253461</v>
      </c>
      <c r="ECX8" s="221">
        <f ca="1">IF(INDIRECT("'User Inputs'!" &amp; ECX9)="",INDIRECT("'Country Data'!"&amp;ECX$3&amp;MATCH('Country Model'!$A$1,'Country Data'!$A$1:$A$60,FALSE)),INDIRECT("'User Inputs'!" &amp; ECX9))</f>
        <v>5391188.7473412612</v>
      </c>
      <c r="ECY8" s="221">
        <f ca="1">IF(INDIRECT("'User Inputs'!" &amp; ECY9)="",INDIRECT("'Country Data'!"&amp;ECY$3&amp;MATCH('Country Model'!$A$1,'Country Data'!$A$1:$A$60,FALSE)),INDIRECT("'User Inputs'!" &amp; ECY9))</f>
        <v>5518541.6276819007</v>
      </c>
      <c r="ECZ8" s="221">
        <f ca="1">IF(INDIRECT("'User Inputs'!" &amp; ECZ9)="",INDIRECT("'Country Data'!"&amp;ECZ$3&amp;MATCH('Country Model'!$A$1,'Country Data'!$A$1:$A$60,FALSE)),INDIRECT("'User Inputs'!" &amp; ECZ9))</f>
        <v>5648902.8901978191</v>
      </c>
      <c r="EDA8" s="221">
        <f ca="1">IF(INDIRECT("'User Inputs'!" &amp; EDA9)="",INDIRECT("'Country Data'!"&amp;EDA$3&amp;MATCH('Country Model'!$A$1,'Country Data'!$A$1:$A$60,FALSE)),INDIRECT("'User Inputs'!" &amp; EDA9))</f>
        <v>5782343.6001314195</v>
      </c>
      <c r="EDB8" s="221">
        <f ca="1">IF(INDIRECT("'User Inputs'!" &amp; EDB9)="",INDIRECT("'Country Data'!"&amp;EDB$3&amp;MATCH('Country Model'!$A$1,'Country Data'!$A$1:$A$60,FALSE)),INDIRECT("'User Inputs'!" &amp; EDB9))</f>
        <v>5918936.5014575263</v>
      </c>
      <c r="EDC8" s="221">
        <f ca="1">IF(INDIRECT("'User Inputs'!" &amp; EDC9)="",INDIRECT("'Country Data'!"&amp;EDC$3&amp;MATCH('Country Model'!$A$1,'Country Data'!$A$1:$A$60,FALSE)),INDIRECT("'User Inputs'!" &amp; EDC9))</f>
        <v>6058756.0565390857</v>
      </c>
      <c r="EDD8" s="221">
        <f ca="1">IF(INDIRECT("'User Inputs'!" &amp; EDD9)="",INDIRECT("'Country Data'!"&amp;EDD$3&amp;MATCH('Country Model'!$A$1,'Country Data'!$A$1:$A$60,FALSE)),INDIRECT("'User Inputs'!" &amp; EDD9))</f>
        <v>6201878.4867196418</v>
      </c>
      <c r="EDE8" s="221">
        <f ca="1">IF(INDIRECT("'User Inputs'!" &amp; EDE9)="",INDIRECT("'Country Data'!"&amp;EDE$3&amp;MATCH('Country Model'!$A$1,'Country Data'!$A$1:$A$60,FALSE)),INDIRECT("'User Inputs'!" &amp; EDE9))</f>
        <v>6348381.8138746982</v>
      </c>
      <c r="EDF8" s="221">
        <f ca="1">IF(INDIRECT("'User Inputs'!" &amp; EDF9)="",INDIRECT("'Country Data'!"&amp;EDF$3&amp;MATCH('Country Model'!$A$1,'Country Data'!$A$1:$A$60,FALSE)),INDIRECT("'User Inputs'!" &amp; EDF9))</f>
        <v>6498345.9029446263</v>
      </c>
      <c r="EDG8" s="221">
        <f ca="1">IF(INDIRECT("'User Inputs'!" &amp; EDG9)="",INDIRECT("'Country Data'!"&amp;EDG$3&amp;MATCH('Country Model'!$A$1,'Country Data'!$A$1:$A$60,FALSE)),INDIRECT("'User Inputs'!" &amp; EDG9))</f>
        <v>6651852.5054723024</v>
      </c>
      <c r="EDH8" s="221">
        <f ca="1">IF(INDIRECT("'User Inputs'!" &amp; EDH9)="",INDIRECT("'Country Data'!"&amp;EDH$3&amp;MATCH('Country Model'!$A$1,'Country Data'!$A$1:$A$60,FALSE)),INDIRECT("'User Inputs'!" &amp; EDH9))</f>
        <v>6808985.3041692078</v>
      </c>
      <c r="EDI8" s="221">
        <f ca="1">IF(INDIRECT("'User Inputs'!" &amp; EDI9)="",INDIRECT("'Country Data'!"&amp;EDI$3&amp;MATCH('Country Model'!$A$1,'Country Data'!$A$1:$A$60,FALSE)),INDIRECT("'User Inputs'!" &amp; EDI9))</f>
        <v>6969829.9585342919</v>
      </c>
      <c r="EDJ8" s="221">
        <f ca="1">IF(INDIRECT("'User Inputs'!" &amp; EDJ9)="",INDIRECT("'Country Data'!"&amp;EDJ$3&amp;MATCH('Country Model'!$A$1,'Country Data'!$A$1:$A$60,FALSE)),INDIRECT("'User Inputs'!" &amp; EDJ9))</f>
        <v>7134474.151550455</v>
      </c>
      <c r="EDK8" s="221">
        <f ca="1">IF(INDIRECT("'User Inputs'!" &amp; EDK9)="",INDIRECT("'Country Data'!"&amp;EDK$3&amp;MATCH('Country Model'!$A$1,'Country Data'!$A$1:$A$60,FALSE)),INDIRECT("'User Inputs'!" &amp; EDK9))</f>
        <v>7303007.6374841239</v>
      </c>
      <c r="EDL8" s="221">
        <f ca="1">IF(INDIRECT("'User Inputs'!" &amp; EDL9)="",INDIRECT("'Country Data'!"&amp;EDL$3&amp;MATCH('Country Model'!$A$1,'Country Data'!$A$1:$A$60,FALSE)),INDIRECT("'User Inputs'!" &amp; EDL9))</f>
        <v>7475522.2908139611</v>
      </c>
      <c r="EDM8" s="221">
        <f ca="1">IF(INDIRECT("'User Inputs'!" &amp; EDM9)="",INDIRECT("'Country Data'!"&amp;EDM$3&amp;MATCH('Country Model'!$A$1,'Country Data'!$A$1:$A$60,FALSE)),INDIRECT("'User Inputs'!" &amp; EDM9))</f>
        <v>7652112.15631539</v>
      </c>
      <c r="EDN8" s="221">
        <f ca="1">IF(INDIRECT("'User Inputs'!" &amp; EDN9)="",INDIRECT("'Country Data'!"&amp;EDN$3&amp;MATCH('Country Model'!$A$1,'Country Data'!$A$1:$A$60,FALSE)),INDIRECT("'User Inputs'!" &amp; EDN9))</f>
        <v>7832873.5003282456</v>
      </c>
      <c r="EDO8" s="221">
        <f ca="1">IF(INDIRECT("'User Inputs'!" &amp; EDO9)="",INDIRECT("'Country Data'!"&amp;EDO$3&amp;MATCH('Country Model'!$A$1,'Country Data'!$A$1:$A$60,FALSE)),INDIRECT("'User Inputs'!" &amp; EDO9))</f>
        <v>398724.1396634496</v>
      </c>
      <c r="EDP8" s="221">
        <f ca="1">IF(INDIRECT("'User Inputs'!" &amp; EDP9)="",INDIRECT("'Country Data'!"&amp;EDP$3&amp;MATCH('Country Model'!$A$1,'Country Data'!$A$1:$A$60,FALSE)),INDIRECT("'User Inputs'!" &amp; EDP9))</f>
        <v>415553.51937482011</v>
      </c>
      <c r="EDQ8" s="221">
        <f ca="1">IF(INDIRECT("'User Inputs'!" &amp; EDQ9)="",INDIRECT("'Country Data'!"&amp;EDQ$3&amp;MATCH('Country Model'!$A$1,'Country Data'!$A$1:$A$60,FALSE)),INDIRECT("'User Inputs'!" &amp; EDQ9))</f>
        <v>433093.2348629724</v>
      </c>
      <c r="EDR8" s="221">
        <f ca="1">IF(INDIRECT("'User Inputs'!" &amp; EDR9)="",INDIRECT("'Country Data'!"&amp;EDR$3&amp;MATCH('Country Model'!$A$1,'Country Data'!$A$1:$A$60,FALSE)),INDIRECT("'User Inputs'!" &amp; EDR9))</f>
        <v>419132.32031914283</v>
      </c>
      <c r="EDS8" s="221">
        <f ca="1">IF(INDIRECT("'User Inputs'!" &amp; EDS9)="",INDIRECT("'Country Data'!"&amp;EDS$3&amp;MATCH('Country Model'!$A$1,'Country Data'!$A$1:$A$60,FALSE)),INDIRECT("'User Inputs'!" &amp; EDS9))</f>
        <v>403221.31395490363</v>
      </c>
      <c r="EDT8" s="221">
        <f ca="1">IF(INDIRECT("'User Inputs'!" &amp; EDT9)="",INDIRECT("'Country Data'!"&amp;EDT$3&amp;MATCH('Country Model'!$A$1,'Country Data'!$A$1:$A$60,FALSE)),INDIRECT("'User Inputs'!" &amp; EDT9))</f>
        <v>385220.46818836685</v>
      </c>
      <c r="EDU8" s="221">
        <f ca="1">IF(INDIRECT("'User Inputs'!" &amp; EDU9)="",INDIRECT("'Country Data'!"&amp;EDU$3&amp;MATCH('Country Model'!$A$1,'Country Data'!$A$1:$A$60,FALSE)),INDIRECT("'User Inputs'!" &amp; EDU9))</f>
        <v>364981.71261512011</v>
      </c>
      <c r="EDV8" s="221">
        <f ca="1">IF(INDIRECT("'User Inputs'!" &amp; EDV9)="",INDIRECT("'Country Data'!"&amp;EDV$3&amp;MATCH('Country Model'!$A$1,'Country Data'!$A$1:$A$60,FALSE)),INDIRECT("'User Inputs'!" &amp; EDV9))</f>
        <v>342348.20039091073</v>
      </c>
      <c r="EDW8" s="221">
        <f ca="1">IF(INDIRECT("'User Inputs'!" &amp; EDW9)="",INDIRECT("'Country Data'!"&amp;EDW$3&amp;MATCH('Country Model'!$A$1,'Country Data'!$A$1:$A$60,FALSE)),INDIRECT("'User Inputs'!" &amp; EDW9))</f>
        <v>317153.83114899026</v>
      </c>
      <c r="EDX8" s="221">
        <f ca="1">IF(INDIRECT("'User Inputs'!" &amp; EDX9)="",INDIRECT("'Country Data'!"&amp;EDX$3&amp;MATCH('Country Model'!$A$1,'Country Data'!$A$1:$A$60,FALSE)),INDIRECT("'User Inputs'!" &amp; EDX9))</f>
        <v>289222.74927939422</v>
      </c>
      <c r="EDY8" s="221">
        <f ca="1">IF(INDIRECT("'User Inputs'!" &amp; EDY9)="",INDIRECT("'Country Data'!"&amp;EDY$3&amp;MATCH('Country Model'!$A$1,'Country Data'!$A$1:$A$60,FALSE)),INDIRECT("'User Inputs'!" &amp; EDY9))</f>
        <v>298359.7962053481</v>
      </c>
      <c r="EDZ8" s="221">
        <f ca="1">IF(INDIRECT("'User Inputs'!" &amp; EDZ9)="",INDIRECT("'Country Data'!"&amp;EDZ$3&amp;MATCH('Country Model'!$A$1,'Country Data'!$A$1:$A$60,FALSE)),INDIRECT("'User Inputs'!" &amp; EDZ9))</f>
        <v>307785.49824828393</v>
      </c>
      <c r="EEA8" s="221">
        <f ca="1">IF(INDIRECT("'User Inputs'!" &amp; EEA9)="",INDIRECT("'Country Data'!"&amp;EEA$3&amp;MATCH('Country Model'!$A$1,'Country Data'!$A$1:$A$60,FALSE)),INDIRECT("'User Inputs'!" &amp; EEA9))</f>
        <v>317508.97452264151</v>
      </c>
      <c r="EEB8" s="221">
        <f ca="1">IF(INDIRECT("'User Inputs'!" &amp; EEB9)="",INDIRECT("'Country Data'!"&amp;EEB$3&amp;MATCH('Country Model'!$A$1,'Country Data'!$A$1:$A$60,FALSE)),INDIRECT("'User Inputs'!" &amp; EEB9))</f>
        <v>327539.63223145943</v>
      </c>
      <c r="EEC8" s="221">
        <f ca="1">IF(INDIRECT("'User Inputs'!" &amp; EEC9)="",INDIRECT("'Country Data'!"&amp;EEC$3&amp;MATCH('Country Model'!$A$1,'Country Data'!$A$1:$A$60,FALSE)),INDIRECT("'User Inputs'!" &amp; EEC9))</f>
        <v>337887.1757675921</v>
      </c>
      <c r="EED8" s="221">
        <f ca="1">IF(INDIRECT("'User Inputs'!" &amp; EED9)="",INDIRECT("'Country Data'!"&amp;EED$3&amp;MATCH('Country Model'!$A$1,'Country Data'!$A$1:$A$60,FALSE)),INDIRECT("'User Inputs'!" &amp; EED9))</f>
        <v>348561.61610245018</v>
      </c>
      <c r="EEE8" s="221">
        <f ca="1">IF(INDIRECT("'User Inputs'!" &amp; EEE9)="",INDIRECT("'Country Data'!"&amp;EEE$3&amp;MATCH('Country Model'!$A$1,'Country Data'!$A$1:$A$60,FALSE)),INDIRECT("'User Inputs'!" &amp; EEE9))</f>
        <v>359573.28047134745</v>
      </c>
      <c r="EEF8" s="221">
        <f ca="1">IF(INDIRECT("'User Inputs'!" &amp; EEF9)="",INDIRECT("'Country Data'!"&amp;EEF$3&amp;MATCH('Country Model'!$A$1,'Country Data'!$A$1:$A$60,FALSE)),INDIRECT("'User Inputs'!" &amp; EEF9))</f>
        <v>370932.82236482447</v>
      </c>
      <c r="EEG8" s="221">
        <f ca="1">IF(INDIRECT("'User Inputs'!" &amp; EEG9)="",INDIRECT("'Country Data'!"&amp;EEG$3&amp;MATCH('Country Model'!$A$1,'Country Data'!$A$1:$A$60,FALSE)),INDIRECT("'User Inputs'!" &amp; EEG9))</f>
        <v>382651.23183561565</v>
      </c>
      <c r="EEH8" s="221">
        <f ca="1">IF(INDIRECT("'User Inputs'!" &amp; EEH9)="",INDIRECT("'Country Data'!"&amp;EEH$3&amp;MATCH('Country Model'!$A$1,'Country Data'!$A$1:$A$60,FALSE)),INDIRECT("'User Inputs'!" &amp; EEH9))</f>
        <v>394739.84613123105</v>
      </c>
      <c r="EEI8" s="221">
        <f ca="1">IF(INDIRECT("'User Inputs'!" &amp; EEI9)="",INDIRECT("'Country Data'!"&amp;EEI$3&amp;MATCH('Country Model'!$A$1,'Country Data'!$A$1:$A$60,FALSE)),INDIRECT("'User Inputs'!" &amp; EEI9))</f>
        <v>407210.36066243995</v>
      </c>
      <c r="EEJ8" s="221">
        <f ca="1">IF(INDIRECT("'User Inputs'!" &amp; EEJ9)="",INDIRECT("'Country Data'!"&amp;EEJ$3&amp;MATCH('Country Model'!$A$1,'Country Data'!$A$1:$A$60,FALSE)),INDIRECT("'User Inputs'!" &amp; EEJ9))</f>
        <v>420074.84031826764</v>
      </c>
      <c r="EEK8" s="221">
        <f ca="1">IF(INDIRECT("'User Inputs'!" &amp; EEK9)="",INDIRECT("'Country Data'!"&amp;EEK$3&amp;MATCH('Country Model'!$A$1,'Country Data'!$A$1:$A$60,FALSE)),INDIRECT("'User Inputs'!" &amp; EEK9))</f>
        <v>433345.73113845271</v>
      </c>
      <c r="EEL8" s="221">
        <f ca="1">IF(INDIRECT("'User Inputs'!" &amp; EEL9)="",INDIRECT("'Country Data'!"&amp;EEL$3&amp;MATCH('Country Model'!$A$1,'Country Data'!$A$1:$A$60,FALSE)),INDIRECT("'User Inputs'!" &amp; EEL9))</f>
        <v>447035.87235465727</v>
      </c>
      <c r="EEM8" s="221">
        <f ca="1">IF(INDIRECT("'User Inputs'!" &amp; EEM9)="",INDIRECT("'Country Data'!"&amp;EEM$3&amp;MATCH('Country Model'!$A$1,'Country Data'!$A$1:$A$60,FALSE)),INDIRECT("'User Inputs'!" &amp; EEM9))</f>
        <v>461158.50881208008</v>
      </c>
      <c r="EEN8" s="221">
        <f ca="1">IF(INDIRECT("'User Inputs'!" &amp; EEN9)="",INDIRECT("'Country Data'!"&amp;EEN$3&amp;MATCH('Country Model'!$A$1,'Country Data'!$A$1:$A$60,FALSE)),INDIRECT("'User Inputs'!" &amp; EEN9))</f>
        <v>475727.30378348968</v>
      </c>
      <c r="EEO8" s="221">
        <f ca="1">IF(INDIRECT("'User Inputs'!" &amp; EEO9)="",INDIRECT("'Country Data'!"&amp;EEO$3&amp;MATCH('Country Model'!$A$1,'Country Data'!$A$1:$A$60,FALSE)),INDIRECT("'User Inputs'!" &amp; EEO9))</f>
        <v>4369446.8699581232</v>
      </c>
      <c r="EEP8" s="221">
        <f ca="1">IF(INDIRECT("'User Inputs'!" &amp; EEP9)="",INDIRECT("'Country Data'!"&amp;EEP$3&amp;MATCH('Country Model'!$A$1,'Country Data'!$A$1:$A$60,FALSE)),INDIRECT("'User Inputs'!" &amp; EEP9))</f>
        <v>4472663.7429824611</v>
      </c>
      <c r="EEQ8" s="221">
        <f ca="1">IF(INDIRECT("'User Inputs'!" &amp; EEQ9)="",INDIRECT("'Country Data'!"&amp;EEQ$3&amp;MATCH('Country Model'!$A$1,'Country Data'!$A$1:$A$60,FALSE)),INDIRECT("'User Inputs'!" &amp; EEQ9))</f>
        <v>4578318.8474795669</v>
      </c>
      <c r="EER8" s="221">
        <f ca="1">IF(INDIRECT("'User Inputs'!" &amp; EER9)="",INDIRECT("'Country Data'!"&amp;EER$3&amp;MATCH('Country Model'!$A$1,'Country Data'!$A$1:$A$60,FALSE)),INDIRECT("'User Inputs'!" &amp; EER9))</f>
        <v>4351721.9389031148</v>
      </c>
      <c r="EES8" s="221">
        <f ca="1">IF(INDIRECT("'User Inputs'!" &amp; EES9)="",INDIRECT("'Country Data'!"&amp;EES$3&amp;MATCH('Country Model'!$A$1,'Country Data'!$A$1:$A$60,FALSE)),INDIRECT("'User Inputs'!" &amp; EES9))</f>
        <v>4111864.7135151364</v>
      </c>
      <c r="EET8" s="221">
        <f ca="1">IF(INDIRECT("'User Inputs'!" &amp; EET9)="",INDIRECT("'Country Data'!"&amp;EET$3&amp;MATCH('Country Model'!$A$1,'Country Data'!$A$1:$A$60,FALSE)),INDIRECT("'User Inputs'!" &amp; EET9))</f>
        <v>3858247.1352185914</v>
      </c>
      <c r="EEU8" s="221">
        <f ca="1">IF(INDIRECT("'User Inputs'!" &amp; EEU9)="",INDIRECT("'Country Data'!"&amp;EEU$3&amp;MATCH('Country Model'!$A$1,'Country Data'!$A$1:$A$60,FALSE)),INDIRECT("'User Inputs'!" &amp; EEU9))</f>
        <v>3590352.9432992316</v>
      </c>
      <c r="EEV8" s="221">
        <f ca="1">IF(INDIRECT("'User Inputs'!" &amp; EEV9)="",INDIRECT("'Country Data'!"&amp;EEV$3&amp;MATCH('Country Model'!$A$1,'Country Data'!$A$1:$A$60,FALSE)),INDIRECT("'User Inputs'!" &amp; EEV9))</f>
        <v>3307649.164925735</v>
      </c>
      <c r="EEW8" s="221">
        <f ca="1">IF(INDIRECT("'User Inputs'!" &amp; EEW9)="",INDIRECT("'Country Data'!"&amp;EEW$3&amp;MATCH('Country Model'!$A$1,'Country Data'!$A$1:$A$60,FALSE)),INDIRECT("'User Inputs'!" &amp; EEW9))</f>
        <v>3009585.6136716264</v>
      </c>
      <c r="EEX8" s="221">
        <f ca="1">IF(INDIRECT("'User Inputs'!" &amp; EEX9)="",INDIRECT("'Country Data'!"&amp;EEX$3&amp;MATCH('Country Model'!$A$1,'Country Data'!$A$1:$A$60,FALSE)),INDIRECT("'User Inputs'!" &amp; EEX9))</f>
        <v>2695594.3736706306</v>
      </c>
      <c r="EEY8" s="221">
        <f ca="1">IF(INDIRECT("'User Inputs'!" &amp; EEY9)="",INDIRECT("'Country Data'!"&amp;EEY$3&amp;MATCH('Country Model'!$A$1,'Country Data'!$A$1:$A$60,FALSE)),INDIRECT("'User Inputs'!" &amp; EEY9))</f>
        <v>2780752.8625755715</v>
      </c>
      <c r="EEZ8" s="221">
        <f ca="1">IF(INDIRECT("'User Inputs'!" &amp; EEZ9)="",INDIRECT("'Country Data'!"&amp;EEZ$3&amp;MATCH('Country Model'!$A$1,'Country Data'!$A$1:$A$60,FALSE)),INDIRECT("'User Inputs'!" &amp; EEZ9))</f>
        <v>2868601.655445904</v>
      </c>
      <c r="EFA8" s="221">
        <f ca="1">IF(INDIRECT("'User Inputs'!" &amp; EFA9)="",INDIRECT("'Country Data'!"&amp;EFA$3&amp;MATCH('Country Model'!$A$1,'Country Data'!$A$1:$A$60,FALSE)),INDIRECT("'User Inputs'!" &amp; EFA9))</f>
        <v>2959225.7436373844</v>
      </c>
      <c r="EFB8" s="221">
        <f ca="1">IF(INDIRECT("'User Inputs'!" &amp; EFB9)="",INDIRECT("'Country Data'!"&amp;EFB$3&amp;MATCH('Country Model'!$A$1,'Country Data'!$A$1:$A$60,FALSE)),INDIRECT("'User Inputs'!" &amp; EFB9))</f>
        <v>3052712.8035297091</v>
      </c>
      <c r="EFC8" s="221">
        <f ca="1">IF(INDIRECT("'User Inputs'!" &amp; EFC9)="",INDIRECT("'Country Data'!"&amp;EFC$3&amp;MATCH('Country Model'!$A$1,'Country Data'!$A$1:$A$60,FALSE)),INDIRECT("'User Inputs'!" &amp; EFC9))</f>
        <v>3149153.2813510657</v>
      </c>
      <c r="EFD8" s="221">
        <f ca="1">IF(INDIRECT("'User Inputs'!" &amp; EFD9)="",INDIRECT("'Country Data'!"&amp;EFD$3&amp;MATCH('Country Model'!$A$1,'Country Data'!$A$1:$A$60,FALSE)),INDIRECT("'User Inputs'!" &amp; EFD9))</f>
        <v>3248640.4806824368</v>
      </c>
      <c r="EFE8" s="221">
        <f ca="1">IF(INDIRECT("'User Inputs'!" &amp; EFE9)="",INDIRECT("'Country Data'!"&amp;EFE$3&amp;MATCH('Country Model'!$A$1,'Country Data'!$A$1:$A$60,FALSE)),INDIRECT("'User Inputs'!" &amp; EFE9))</f>
        <v>3351270.6527263187</v>
      </c>
      <c r="EFF8" s="221">
        <f ca="1">IF(INDIRECT("'User Inputs'!" &amp; EFF9)="",INDIRECT("'Country Data'!"&amp;EFF$3&amp;MATCH('Country Model'!$A$1,'Country Data'!$A$1:$A$60,FALSE)),INDIRECT("'User Inputs'!" &amp; EFF9))</f>
        <v>3457143.0894271825</v>
      </c>
      <c r="EFG8" s="221">
        <f ca="1">IF(INDIRECT("'User Inputs'!" &amp; EFG9)="",INDIRECT("'Country Data'!"&amp;EFG$3&amp;MATCH('Country Model'!$A$1,'Country Data'!$A$1:$A$60,FALSE)),INDIRECT("'User Inputs'!" &amp; EFG9))</f>
        <v>3566360.2195337727</v>
      </c>
      <c r="EFH8" s="221">
        <f ca="1">IF(INDIRECT("'User Inputs'!" &amp; EFH9)="",INDIRECT("'Country Data'!"&amp;EFH$3&amp;MATCH('Country Model'!$A$1,'Country Data'!$A$1:$A$60,FALSE)),INDIRECT("'User Inputs'!" &amp; EFH9))</f>
        <v>3679027.7076961808</v>
      </c>
      <c r="EFI8" s="221">
        <f ca="1">IF(INDIRECT("'User Inputs'!" &amp; EFI9)="",INDIRECT("'Country Data'!"&amp;EFI$3&amp;MATCH('Country Model'!$A$1,'Country Data'!$A$1:$A$60,FALSE)),INDIRECT("'User Inputs'!" &amp; EFI9))</f>
        <v>3795254.5566935651</v>
      </c>
      <c r="EFJ8" s="221">
        <f ca="1">IF(INDIRECT("'User Inputs'!" &amp; EFJ9)="",INDIRECT("'Country Data'!"&amp;EFJ$3&amp;MATCH('Country Model'!$A$1,'Country Data'!$A$1:$A$60,FALSE)),INDIRECT("'User Inputs'!" &amp; EFJ9))</f>
        <v>3915153.2128914231</v>
      </c>
      <c r="EFK8" s="221">
        <f ca="1">IF(INDIRECT("'User Inputs'!" &amp; EFK9)="",INDIRECT("'Country Data'!"&amp;EFK$3&amp;MATCH('Country Model'!$A$1,'Country Data'!$A$1:$A$60,FALSE)),INDIRECT("'User Inputs'!" &amp; EFK9))</f>
        <v>4038839.6750304396</v>
      </c>
      <c r="EFL8" s="221">
        <f ca="1">IF(INDIRECT("'User Inputs'!" &amp; EFL9)="",INDIRECT("'Country Data'!"&amp;EFL$3&amp;MATCH('Country Model'!$A$1,'Country Data'!$A$1:$A$60,FALSE)),INDIRECT("'User Inputs'!" &amp; EFL9))</f>
        <v>4166433.6064521633</v>
      </c>
      <c r="EFM8" s="221">
        <f ca="1">IF(INDIRECT("'User Inputs'!" &amp; EFM9)="",INDIRECT("'Country Data'!"&amp;EFM$3&amp;MATCH('Country Model'!$A$1,'Country Data'!$A$1:$A$60,FALSE)),INDIRECT("'User Inputs'!" &amp; EFM9))</f>
        <v>4298058.4508700883</v>
      </c>
      <c r="EFN8" s="221">
        <f ca="1">IF(INDIRECT("'User Inputs'!" &amp; EFN9)="",INDIRECT("'Country Data'!"&amp;EFN$3&amp;MATCH('Country Model'!$A$1,'Country Data'!$A$1:$A$60,FALSE)),INDIRECT("'User Inputs'!" &amp; EFN9))</f>
        <v>4433841.5517981406</v>
      </c>
      <c r="EFO8" s="221">
        <f ca="1">IF(INDIRECT("'User Inputs'!" &amp; EFO9)="",INDIRECT("'Country Data'!"&amp;EFO$3&amp;MATCH('Country Model'!$A$1,'Country Data'!$A$1:$A$60,FALSE)),INDIRECT("'User Inputs'!" &amp; EFO9))</f>
        <v>0</v>
      </c>
      <c r="EFP8" s="221">
        <f ca="1">IF(INDIRECT("'User Inputs'!" &amp; EFP9)="",INDIRECT("'Country Data'!"&amp;EFP$3&amp;MATCH('Country Model'!$A$1,'Country Data'!$A$1:$A$60,FALSE)),INDIRECT("'User Inputs'!" &amp; EFP9))</f>
        <v>0</v>
      </c>
      <c r="EFQ8" s="221">
        <f ca="1">IF(INDIRECT("'User Inputs'!" &amp; EFQ9)="",INDIRECT("'Country Data'!"&amp;EFQ$3&amp;MATCH('Country Model'!$A$1,'Country Data'!$A$1:$A$60,FALSE)),INDIRECT("'User Inputs'!" &amp; EFQ9))</f>
        <v>0</v>
      </c>
      <c r="EFR8" s="221">
        <f ca="1">IF(INDIRECT("'User Inputs'!" &amp; EFR9)="",INDIRECT("'Country Data'!"&amp;EFR$3&amp;MATCH('Country Model'!$A$1,'Country Data'!$A$1:$A$60,FALSE)),INDIRECT("'User Inputs'!" &amp; EFR9))</f>
        <v>32240.947716857132</v>
      </c>
      <c r="EFS8" s="221">
        <f ca="1">IF(INDIRECT("'User Inputs'!" &amp; EFS9)="",INDIRECT("'Country Data'!"&amp;EFS$3&amp;MATCH('Country Model'!$A$1,'Country Data'!$A$1:$A$60,FALSE)),INDIRECT("'User Inputs'!" &amp; EFS9))</f>
        <v>67203.552325817291</v>
      </c>
      <c r="EFT8" s="221">
        <f ca="1">IF(INDIRECT("'User Inputs'!" &amp; EFT9)="",INDIRECT("'Country Data'!"&amp;EFT$3&amp;MATCH('Country Model'!$A$1,'Country Data'!$A$1:$A$60,FALSE)),INDIRECT("'User Inputs'!" &amp; EFT9))</f>
        <v>105060.12768773641</v>
      </c>
      <c r="EFU8" s="221">
        <f ca="1">IF(INDIRECT("'User Inputs'!" &amp; EFU9)="",INDIRECT("'Country Data'!"&amp;EFU$3&amp;MATCH('Country Model'!$A$1,'Country Data'!$A$1:$A$60,FALSE)),INDIRECT("'User Inputs'!" &amp; EFU9))</f>
        <v>145992.68504604802</v>
      </c>
      <c r="EFV8" s="221">
        <f ca="1">IF(INDIRECT("'User Inputs'!" &amp; EFV9)="",INDIRECT("'Country Data'!"&amp;EFV$3&amp;MATCH('Country Model'!$A$1,'Country Data'!$A$1:$A$60,FALSE)),INDIRECT("'User Inputs'!" &amp; EFV9))</f>
        <v>190193.44466161705</v>
      </c>
      <c r="EFW8" s="221">
        <f ca="1">IF(INDIRECT("'User Inputs'!" &amp; EFW9)="",INDIRECT("'Country Data'!"&amp;EFW$3&amp;MATCH('Country Model'!$A$1,'Country Data'!$A$1:$A$60,FALSE)),INDIRECT("'User Inputs'!" &amp; EFW9))</f>
        <v>237865.37336174265</v>
      </c>
      <c r="EFX8" s="221">
        <f ca="1">IF(INDIRECT("'User Inputs'!" &amp; EFX9)="",INDIRECT("'Country Data'!"&amp;EFX$3&amp;MATCH('Country Model'!$A$1,'Country Data'!$A$1:$A$60,FALSE)),INDIRECT("'User Inputs'!" &amp; EFX9))</f>
        <v>289222.74927939422</v>
      </c>
      <c r="EFY8" s="221">
        <f ca="1">IF(INDIRECT("'User Inputs'!" &amp; EFY9)="",INDIRECT("'Country Data'!"&amp;EFY$3&amp;MATCH('Country Model'!$A$1,'Country Data'!$A$1:$A$60,FALSE)),INDIRECT("'User Inputs'!" &amp; EFY9))</f>
        <v>304500.77525521081</v>
      </c>
      <c r="EFZ8" s="221">
        <f ca="1">IF(INDIRECT("'User Inputs'!" &amp; EFZ9)="",INDIRECT("'Country Data'!"&amp;EFZ$3&amp;MATCH('Country Model'!$A$1,'Country Data'!$A$1:$A$60,FALSE)),INDIRECT("'User Inputs'!" &amp; EFZ9))</f>
        <v>320520.65942305053</v>
      </c>
      <c r="EGA8" s="221">
        <f ca="1">IF(INDIRECT("'User Inputs'!" &amp; EGA9)="",INDIRECT("'Country Data'!"&amp;EGA$3&amp;MATCH('Country Model'!$A$1,'Country Data'!$A$1:$A$60,FALSE)),INDIRECT("'User Inputs'!" &amp; EGA9))</f>
        <v>337316.77865492005</v>
      </c>
      <c r="EGB8" s="221">
        <f ca="1">IF(INDIRECT("'User Inputs'!" &amp; EGB9)="",INDIRECT("'Country Data'!"&amp;EGB$3&amp;MATCH('Country Model'!$A$1,'Country Data'!$A$1:$A$60,FALSE)),INDIRECT("'User Inputs'!" &amp; EGB9))</f>
        <v>354925.05761623016</v>
      </c>
      <c r="EGC8" s="221">
        <f ca="1">IF(INDIRECT("'User Inputs'!" &amp; EGC9)="",INDIRECT("'Country Data'!"&amp;EGC$3&amp;MATCH('Country Model'!$A$1,'Country Data'!$A$1:$A$60,FALSE)),INDIRECT("'User Inputs'!" &amp; EGC9))</f>
        <v>373383.03715362895</v>
      </c>
      <c r="EGD8" s="221">
        <f ca="1">IF(INDIRECT("'User Inputs'!" &amp; EGD9)="",INDIRECT("'Country Data'!"&amp;EGD$3&amp;MATCH('Country Model'!$A$1,'Country Data'!$A$1:$A$60,FALSE)),INDIRECT("'User Inputs'!" &amp; EGD9))</f>
        <v>392729.94566597696</v>
      </c>
      <c r="EGE8" s="221">
        <f ca="1">IF(INDIRECT("'User Inputs'!" &amp; EGE9)="",INDIRECT("'Country Data'!"&amp;EGE$3&amp;MATCH('Country Model'!$A$1,'Country Data'!$A$1:$A$60,FALSE)),INDIRECT("'User Inputs'!" &amp; EGE9))</f>
        <v>413006.77358742821</v>
      </c>
      <c r="EGF8" s="221">
        <f ca="1">IF(INDIRECT("'User Inputs'!" &amp; EGF9)="",INDIRECT("'Country Data'!"&amp;EGF$3&amp;MATCH('Country Model'!$A$1,'Country Data'!$A$1:$A$60,FALSE)),INDIRECT("'User Inputs'!" &amp; EGF9))</f>
        <v>434256.35111712164</v>
      </c>
      <c r="EGG8" s="221">
        <f ca="1">IF(INDIRECT("'User Inputs'!" &amp; EGG9)="",INDIRECT("'Country Data'!"&amp;EGG$3&amp;MATCH('Country Model'!$A$1,'Country Data'!$A$1:$A$60,FALSE)),INDIRECT("'User Inputs'!" &amp; EGG9))</f>
        <v>456523.4293357642</v>
      </c>
      <c r="EGH8" s="221">
        <f ca="1">IF(INDIRECT("'User Inputs'!" &amp; EGH9)="",INDIRECT("'Country Data'!"&amp;EGH$3&amp;MATCH('Country Model'!$A$1,'Country Data'!$A$1:$A$60,FALSE)),INDIRECT("'User Inputs'!" &amp; EGH9))</f>
        <v>479854.76485541312</v>
      </c>
      <c r="EGI8" s="221">
        <f ca="1">IF(INDIRECT("'User Inputs'!" &amp; EGI9)="",INDIRECT("'Country Data'!"&amp;EGI$3&amp;MATCH('Country Model'!$A$1,'Country Data'!$A$1:$A$60,FALSE)),INDIRECT("'User Inputs'!" &amp; EGI9))</f>
        <v>504299.20815504028</v>
      </c>
      <c r="EGJ8" s="221">
        <f ca="1">IF(INDIRECT("'User Inputs'!" &amp; EGJ9)="",INDIRECT("'Country Data'!"&amp;EGJ$3&amp;MATCH('Country Model'!$A$1,'Country Data'!$A$1:$A$60,FALSE)),INDIRECT("'User Inputs'!" &amp; EGJ9))</f>
        <v>529907.7957610169</v>
      </c>
      <c r="EGK8" s="221">
        <f ca="1">IF(INDIRECT("'User Inputs'!" &amp; EGK9)="",INDIRECT("'Country Data'!"&amp;EGK$3&amp;MATCH('Country Model'!$A$1,'Country Data'!$A$1:$A$60,FALSE)),INDIRECT("'User Inputs'!" &amp; EGK9))</f>
        <v>556733.8464384838</v>
      </c>
      <c r="EGL8" s="221">
        <f ca="1">IF(INDIRECT("'User Inputs'!" &amp; EGL9)="",INDIRECT("'Country Data'!"&amp;EGL$3&amp;MATCH('Country Model'!$A$1,'Country Data'!$A$1:$A$60,FALSE)),INDIRECT("'User Inputs'!" &amp; EGL9))</f>
        <v>584833.06156669266</v>
      </c>
      <c r="EGM8" s="221">
        <f ca="1">IF(INDIRECT("'User Inputs'!" &amp; EGM9)="",INDIRECT("'Country Data'!"&amp;EGM$3&amp;MATCH('Country Model'!$A$1,'Country Data'!$A$1:$A$60,FALSE)),INDIRECT("'User Inputs'!" &amp; EGM9))</f>
        <v>614263.62987883156</v>
      </c>
      <c r="EGN8" s="221">
        <f ca="1">IF(INDIRECT("'User Inputs'!" &amp; EGN9)="",INDIRECT("'Country Data'!"&amp;EGN$3&amp;MATCH('Country Model'!$A$1,'Country Data'!$A$1:$A$60,FALSE)),INDIRECT("'User Inputs'!" &amp; EGN9))</f>
        <v>645086.33675458888</v>
      </c>
      <c r="EGO8" s="221">
        <f ca="1">IF(INDIRECT("'User Inputs'!" &amp; EGO9)="",INDIRECT("'Country Data'!"&amp;EGO$3&amp;MATCH('Country Model'!$A$1,'Country Data'!$A$1:$A$60,FALSE)),INDIRECT("'User Inputs'!" &amp; EGO9))</f>
        <v>0</v>
      </c>
      <c r="EGP8" s="221">
        <f ca="1">IF(INDIRECT("'User Inputs'!" &amp; EGP9)="",INDIRECT("'Country Data'!"&amp;EGP$3&amp;MATCH('Country Model'!$A$1,'Country Data'!$A$1:$A$60,FALSE)),INDIRECT("'User Inputs'!" &amp; EGP9))</f>
        <v>0</v>
      </c>
      <c r="EGQ8" s="221">
        <f ca="1">IF(INDIRECT("'User Inputs'!" &amp; EGQ9)="",INDIRECT("'Country Data'!"&amp;EGQ$3&amp;MATCH('Country Model'!$A$1,'Country Data'!$A$1:$A$60,FALSE)),INDIRECT("'User Inputs'!" &amp; EGQ9))</f>
        <v>0</v>
      </c>
      <c r="EGR8" s="221">
        <f ca="1">IF(INDIRECT("'User Inputs'!" &amp; EGR9)="",INDIRECT("'Country Data'!"&amp;EGR$3&amp;MATCH('Country Model'!$A$1,'Country Data'!$A$1:$A$60,FALSE)),INDIRECT("'User Inputs'!" &amp; EGR9))</f>
        <v>334747.84145408589</v>
      </c>
      <c r="EGS8" s="221">
        <f ca="1">IF(INDIRECT("'User Inputs'!" &amp; EGS9)="",INDIRECT("'Country Data'!"&amp;EGS$3&amp;MATCH('Country Model'!$A$1,'Country Data'!$A$1:$A$60,FALSE)),INDIRECT("'User Inputs'!" &amp; EGS9))</f>
        <v>685310.78558585607</v>
      </c>
      <c r="EGT8" s="221">
        <f ca="1">IF(INDIRECT("'User Inputs'!" &amp; EGT9)="",INDIRECT("'Country Data'!"&amp;EGT$3&amp;MATCH('Country Model'!$A$1,'Country Data'!$A$1:$A$60,FALSE)),INDIRECT("'User Inputs'!" &amp; EGT9))</f>
        <v>1052249.2186959796</v>
      </c>
      <c r="EGU8" s="221">
        <f ca="1">IF(INDIRECT("'User Inputs'!" &amp; EGU9)="",INDIRECT("'Country Data'!"&amp;EGU$3&amp;MATCH('Country Model'!$A$1,'Country Data'!$A$1:$A$60,FALSE)),INDIRECT("'User Inputs'!" &amp; EGU9))</f>
        <v>1436141.1773196929</v>
      </c>
      <c r="EGV8" s="221">
        <f ca="1">IF(INDIRECT("'User Inputs'!" &amp; EGV9)="",INDIRECT("'Country Data'!"&amp;EGV$3&amp;MATCH('Country Model'!$A$1,'Country Data'!$A$1:$A$60,FALSE)),INDIRECT("'User Inputs'!" &amp; EGV9))</f>
        <v>1837582.8694031858</v>
      </c>
      <c r="EGW8" s="221">
        <f ca="1">IF(INDIRECT("'User Inputs'!" &amp; EGW9)="",INDIRECT("'Country Data'!"&amp;EGW$3&amp;MATCH('Country Model'!$A$1,'Country Data'!$A$1:$A$60,FALSE)),INDIRECT("'User Inputs'!" &amp; EGW9))</f>
        <v>2257189.2102537197</v>
      </c>
      <c r="EGX8" s="221">
        <f ca="1">IF(INDIRECT("'User Inputs'!" &amp; EGX9)="",INDIRECT("'Country Data'!"&amp;EGX$3&amp;MATCH('Country Model'!$A$1,'Country Data'!$A$1:$A$60,FALSE)),INDIRECT("'User Inputs'!" &amp; EGX9))</f>
        <v>2695594.3736706306</v>
      </c>
      <c r="EGY8" s="221">
        <f ca="1">IF(INDIRECT("'User Inputs'!" &amp; EGY9)="",INDIRECT("'Country Data'!"&amp;EGY$3&amp;MATCH('Country Model'!$A$1,'Country Data'!$A$1:$A$60,FALSE)),INDIRECT("'User Inputs'!" &amp; EGY9))</f>
        <v>2737788.7651063292</v>
      </c>
      <c r="EGZ8" s="221">
        <f ca="1">IF(INDIRECT("'User Inputs'!" &amp; EGZ9)="",INDIRECT("'Country Data'!"&amp;EGZ$3&amp;MATCH('Country Model'!$A$1,'Country Data'!$A$1:$A$60,FALSE)),INDIRECT("'User Inputs'!" &amp; EGZ9))</f>
        <v>2780301.2347519151</v>
      </c>
      <c r="EHA8" s="221">
        <f ca="1">IF(INDIRECT("'User Inputs'!" &amp; EHA9)="",INDIRECT("'Country Data'!"&amp;EHA$3&amp;MATCH('Country Model'!$A$1,'Country Data'!$A$1:$A$60,FALSE)),INDIRECT("'User Inputs'!" &amp; EHA9))</f>
        <v>2823117.8564940351</v>
      </c>
      <c r="EHB8" s="221">
        <f ca="1">IF(INDIRECT("'User Inputs'!" &amp; EHB9)="",INDIRECT("'Country Data'!"&amp;EHB$3&amp;MATCH('Country Model'!$A$1,'Country Data'!$A$1:$A$60,FALSE)),INDIRECT("'User Inputs'!" &amp; EHB9))</f>
        <v>2866223.6979278172</v>
      </c>
      <c r="EHC8" s="221">
        <f ca="1">IF(INDIRECT("'User Inputs'!" &amp; EHC9)="",INDIRECT("'Country Data'!"&amp;EHC$3&amp;MATCH('Country Model'!$A$1,'Country Data'!$A$1:$A$60,FALSE)),INDIRECT("'User Inputs'!" &amp; EHC9))</f>
        <v>2909602.77518802</v>
      </c>
      <c r="EHD8" s="221">
        <f ca="1">IF(INDIRECT("'User Inputs'!" &amp; EHD9)="",INDIRECT("'Country Data'!"&amp;EHD$3&amp;MATCH('Country Model'!$A$1,'Country Data'!$A$1:$A$60,FALSE)),INDIRECT("'User Inputs'!" &amp; EHD9))</f>
        <v>2953238.006037205</v>
      </c>
      <c r="EHE8" s="221">
        <f ca="1">IF(INDIRECT("'User Inputs'!" &amp; EHE9)="",INDIRECT("'Country Data'!"&amp;EHE$3&amp;MATCH('Country Model'!$A$1,'Country Data'!$A$1:$A$60,FALSE)),INDIRECT("'User Inputs'!" &amp; EHE9))</f>
        <v>2997111.1611483796</v>
      </c>
      <c r="EHF8" s="221">
        <f ca="1">IF(INDIRECT("'User Inputs'!" &amp; EHF9)="",INDIRECT("'Country Data'!"&amp;EHF$3&amp;MATCH('Country Model'!$A$1,'Country Data'!$A$1:$A$60,FALSE)),INDIRECT("'User Inputs'!" &amp; EHF9))</f>
        <v>3041202.8135174438</v>
      </c>
      <c r="EHG8" s="221">
        <f ca="1">IF(INDIRECT("'User Inputs'!" &amp; EHG9)="",INDIRECT("'Country Data'!"&amp;EHG$3&amp;MATCH('Country Model'!$A$1,'Country Data'!$A$1:$A$60,FALSE)),INDIRECT("'User Inputs'!" &amp; EHG9))</f>
        <v>3085492.2859385298</v>
      </c>
      <c r="EHH8" s="221">
        <f ca="1">IF(INDIRECT("'User Inputs'!" &amp; EHH9)="",INDIRECT("'Country Data'!"&amp;EHH$3&amp;MATCH('Country Model'!$A$1,'Country Data'!$A$1:$A$60,FALSE)),INDIRECT("'User Inputs'!" &amp; EHH9))</f>
        <v>3129957.596473027</v>
      </c>
      <c r="EHI8" s="221">
        <f ca="1">IF(INDIRECT("'User Inputs'!" &amp; EHI9)="",INDIRECT("'Country Data'!"&amp;EHI$3&amp;MATCH('Country Model'!$A$1,'Country Data'!$A$1:$A$60,FALSE)),INDIRECT("'User Inputs'!" &amp; EHI9))</f>
        <v>3174575.4018407268</v>
      </c>
      <c r="EHJ8" s="221">
        <f ca="1">IF(INDIRECT("'User Inputs'!" &amp; EHJ9)="",INDIRECT("'Country Data'!"&amp;EHJ$3&amp;MATCH('Country Model'!$A$1,'Country Data'!$A$1:$A$60,FALSE)),INDIRECT("'User Inputs'!" &amp; EHJ9))</f>
        <v>3219320.9386590319</v>
      </c>
      <c r="EHK8" s="221">
        <f ca="1">IF(INDIRECT("'User Inputs'!" &amp; EHK9)="",INDIRECT("'Country Data'!"&amp;EHK$3&amp;MATCH('Country Model'!$A$1,'Country Data'!$A$1:$A$60,FALSE)),INDIRECT("'User Inputs'!" &amp; EHK9))</f>
        <v>3264167.9624536843</v>
      </c>
      <c r="EHL8" s="221">
        <f ca="1">IF(INDIRECT("'User Inputs'!" &amp; EHL9)="",INDIRECT("'Country Data'!"&amp;EHL$3&amp;MATCH('Country Model'!$A$1,'Country Data'!$A$1:$A$60,FALSE)),INDIRECT("'User Inputs'!" &amp; EHL9))</f>
        <v>3309088.6843617978</v>
      </c>
      <c r="EHM8" s="221">
        <f ca="1">IF(INDIRECT("'User Inputs'!" &amp; EHM9)="",INDIRECT("'Country Data'!"&amp;EHM$3&amp;MATCH('Country Model'!$A$1,'Country Data'!$A$1:$A$60,FALSE)),INDIRECT("'User Inputs'!" &amp; EHM9))</f>
        <v>3354053.7054453017</v>
      </c>
      <c r="EHN8" s="221">
        <f ca="1">IF(INDIRECT("'User Inputs'!" &amp; EHN9)="",INDIRECT("'Country Data'!"&amp;EHN$3&amp;MATCH('Country Model'!$A$1,'Country Data'!$A$1:$A$60,FALSE)),INDIRECT("'User Inputs'!" &amp; EHN9))</f>
        <v>3399031.9485301049</v>
      </c>
      <c r="EHO8" s="221">
        <f ca="1">IF(INDIRECT("'User Inputs'!" &amp; EHO9)="",INDIRECT("'Country Data'!"&amp;EHO$3&amp;MATCH('Country Model'!$A$1,'Country Data'!$A$1:$A$60,FALSE)),INDIRECT("'User Inputs'!" &amp; EHO9))</f>
        <v>7610078.4228228349</v>
      </c>
      <c r="EHP8" s="221">
        <f ca="1">IF(INDIRECT("'User Inputs'!" &amp; EHP9)="",INDIRECT("'Country Data'!"&amp;EHP$3&amp;MATCH('Country Model'!$A$1,'Country Data'!$A$1:$A$60,FALSE)),INDIRECT("'User Inputs'!" &amp; EHP9))</f>
        <v>16981293.418145623</v>
      </c>
      <c r="EHQ8" s="221">
        <f ca="1">IF(INDIRECT("'User Inputs'!" &amp; EHQ9)="",INDIRECT("'Country Data'!"&amp;EHQ$3&amp;MATCH('Country Model'!$A$1,'Country Data'!$A$1:$A$60,FALSE)),INDIRECT("'User Inputs'!" &amp; EHQ9))</f>
        <v>585390.64790944883</v>
      </c>
      <c r="EHR8" s="221">
        <f ca="1">IF(INDIRECT("'User Inputs'!" &amp; EHR9)="",INDIRECT("'Country Data'!"&amp;EHR$3&amp;MATCH('Country Model'!$A$1,'Country Data'!$A$1:$A$60,FALSE)),INDIRECT("'User Inputs'!" &amp; EHR9))</f>
        <v>738317.10513676621</v>
      </c>
      <c r="EHS8" s="221">
        <f ca="1">IF(INDIRECT("'User Inputs'!" &amp; EHS9)="",INDIRECT("'Country Data'!"&amp;EHS$3&amp;MATCH('Country Model'!$A$1,'Country Data'!$A$1:$A$60,FALSE)),INDIRECT("'User Inputs'!" &amp; EHS9))</f>
        <v>70353190.522314623</v>
      </c>
      <c r="EHT8" s="221">
        <f ca="1">IF(INDIRECT("'User Inputs'!" &amp; EHT9)="",INDIRECT("'Country Data'!"&amp;EHT$3&amp;MATCH('Country Model'!$A$1,'Country Data'!$A$1:$A$60,FALSE)),INDIRECT("'User Inputs'!" &amp; EHT9))</f>
        <v>141028575.74380192</v>
      </c>
      <c r="EHU8" s="221">
        <f ca="1">IF(INDIRECT("'User Inputs'!" &amp; EHU9)="",INDIRECT("'Country Data'!"&amp;EHU$3&amp;MATCH('Country Model'!$A$1,'Country Data'!$A$1:$A$60,FALSE)),INDIRECT("'User Inputs'!" &amp; EHU9))</f>
        <v>5411783.8863318944</v>
      </c>
      <c r="EHV8" s="221">
        <f ca="1">IF(INDIRECT("'User Inputs'!" &amp; EHV9)="",INDIRECT("'Country Data'!"&amp;EHV$3&amp;MATCH('Country Model'!$A$1,'Country Data'!$A$1:$A$60,FALSE)),INDIRECT("'User Inputs'!" &amp; EHV9))</f>
        <v>6131677.2062522573</v>
      </c>
      <c r="EHW8" s="221">
        <f ca="1">IF(INDIRECT("'User Inputs'!" &amp; EHW9)="",INDIRECT("'Country Data'!"&amp;EHW$3&amp;MATCH('Country Model'!$A$1,'Country Data'!$A$1:$A$60,FALSE)),INDIRECT("'User Inputs'!" &amp; EHW9))</f>
        <v>77963268.945137456</v>
      </c>
      <c r="EHX8" s="221">
        <f ca="1">IF(INDIRECT("'User Inputs'!" &amp; EHX9)="",INDIRECT("'Country Data'!"&amp;EHX$3&amp;MATCH('Country Model'!$A$1,'Country Data'!$A$1:$A$60,FALSE)),INDIRECT("'User Inputs'!" &amp; EHX9))</f>
        <v>158009869.16194755</v>
      </c>
      <c r="EHY8" s="221">
        <f ca="1">IF(INDIRECT("'User Inputs'!" &amp; EHY9)="",INDIRECT("'Country Data'!"&amp;EHY$3&amp;MATCH('Country Model'!$A$1,'Country Data'!$A$1:$A$60,FALSE)),INDIRECT("'User Inputs'!" &amp; EHY9))</f>
        <v>5997174.5342413429</v>
      </c>
      <c r="EHZ8" s="221">
        <f ca="1">IF(INDIRECT("'User Inputs'!" &amp; EHZ9)="",INDIRECT("'Country Data'!"&amp;EHZ$3&amp;MATCH('Country Model'!$A$1,'Country Data'!$A$1:$A$60,FALSE)),INDIRECT("'User Inputs'!" &amp; EHZ9))</f>
        <v>6869994.3113890234</v>
      </c>
      <c r="EIA8" s="221">
        <f ca="1">IF(INDIRECT("'User Inputs'!" &amp; EIA9)="",INDIRECT("'Country Data'!"&amp;EIA$3&amp;MATCH('Country Model'!$A$1,'Country Data'!$A$1:$A$60,FALSE)),INDIRECT("'User Inputs'!" &amp; EIA9))</f>
        <v>4458923.2889746046</v>
      </c>
      <c r="EIB8" s="221">
        <f ca="1">IF(INDIRECT("'User Inputs'!" &amp; EIB9)="",INDIRECT("'Country Data'!"&amp;EIB$3&amp;MATCH('Country Model'!$A$1,'Country Data'!$A$1:$A$60,FALSE)),INDIRECT("'User Inputs'!" &amp; EIB9))</f>
        <v>8611373.086847011</v>
      </c>
      <c r="EIC8" s="221">
        <f ca="1">IF(INDIRECT("'User Inputs'!" &amp; EIC9)="",INDIRECT("'Country Data'!"&amp;EIC$3&amp;MATCH('Country Model'!$A$1,'Country Data'!$A$1:$A$60,FALSE)),INDIRECT("'User Inputs'!" &amp; EIC9))</f>
        <v>11408958.420573238</v>
      </c>
      <c r="EID8" s="221">
        <f ca="1">IF(INDIRECT("'User Inputs'!" &amp; EID9)="",INDIRECT("'Country Data'!"&amp;EID$3&amp;MATCH('Country Model'!$A$1,'Country Data'!$A$1:$A$60,FALSE)),INDIRECT("'User Inputs'!" &amp; EID9))</f>
        <v>13001671.51764128</v>
      </c>
      <c r="EIE8" s="221">
        <f ca="1">IF(INDIRECT("'User Inputs'!" &amp; EIE9)="",INDIRECT("'Country Data'!"&amp;EIE$3&amp;MATCH('Country Model'!$A$1,'Country Data'!$A$1:$A$60,FALSE)),INDIRECT("'User Inputs'!" &amp; EIE9))</f>
        <v>42984102.710426137</v>
      </c>
      <c r="EIF8" s="221">
        <f ca="1">IF(INDIRECT("'User Inputs'!" &amp; EIF9)="",INDIRECT("'Country Data'!"&amp;EIF$3&amp;MATCH('Country Model'!$A$1,'Country Data'!$A$1:$A$60,FALSE)),INDIRECT("'User Inputs'!" &amp; EIF9))</f>
        <v>81685485.433545396</v>
      </c>
      <c r="EIG8" s="221">
        <f ca="1">IF(INDIRECT("'User Inputs'!" &amp; EIG9)="",INDIRECT("'Country Data'!"&amp;EIG$3&amp;MATCH('Country Model'!$A$1,'Country Data'!$A$1:$A$60,FALSE)),INDIRECT("'User Inputs'!" &amp; EIG9))</f>
        <v>17406132.954814583</v>
      </c>
      <c r="EIH8" s="221">
        <f ca="1">IF(INDIRECT("'User Inputs'!" &amp; EIH9)="",INDIRECT("'Country Data'!"&amp;EIH$3&amp;MATCH('Country Model'!$A$1,'Country Data'!$A$1:$A$60,FALSE)),INDIRECT("'User Inputs'!" &amp; EIH9))</f>
        <v>19871665.829030305</v>
      </c>
      <c r="EII8" s="221">
        <f ca="1">IF(INDIRECT("'User Inputs'!" &amp; EII9)="",INDIRECT("'Country Data'!"&amp;EII$3&amp;MATCH('Country Model'!$A$1,'Country Data'!$A$1:$A$60,FALSE)),INDIRECT("'User Inputs'!" &amp; EII9))</f>
        <v>47443025.999400742</v>
      </c>
      <c r="EIJ8" s="221">
        <f ca="1">IF(INDIRECT("'User Inputs'!" &amp; EIJ9)="",INDIRECT("'Country Data'!"&amp;EIJ$3&amp;MATCH('Country Model'!$A$1,'Country Data'!$A$1:$A$60,FALSE)),INDIRECT("'User Inputs'!" &amp; EIJ9))</f>
        <v>90296858.520392403</v>
      </c>
      <c r="EIK8" s="221">
        <f ca="1">IF(INDIRECT("'User Inputs'!" &amp; EIK9)="",INDIRECT("'Country Data'!"&amp;EIK$3&amp;MATCH('Country Model'!$A$1,'Country Data'!$A$1:$A$60,FALSE)),INDIRECT("'User Inputs'!" &amp; EIK9))</f>
        <v>28815091.375387821</v>
      </c>
      <c r="EIL8" s="221">
        <f ca="1">IF(INDIRECT("'User Inputs'!" &amp; EIL9)="",INDIRECT("'Country Data'!"&amp;EIL$3&amp;MATCH('Country Model'!$A$1,'Country Data'!$A$1:$A$60,FALSE)),INDIRECT("'User Inputs'!" &amp; EIL9))</f>
        <v>32873337.346671585</v>
      </c>
      <c r="EIM8" s="221">
        <f ca="1">IF(INDIRECT("'User Inputs'!" &amp; EIM9)="",INDIRECT("'Country Data'!"&amp;EIM$3&amp;MATCH('Country Model'!$A$1,'Country Data'!$A$1:$A$60,FALSE)),INDIRECT("'User Inputs'!" &amp; EIM9))</f>
        <v>3151155.1338482304</v>
      </c>
      <c r="EIN8" s="221">
        <f ca="1">IF(INDIRECT("'User Inputs'!" &amp; EIN9)="",INDIRECT("'Country Data'!"&amp;EIN$3&amp;MATCH('Country Model'!$A$1,'Country Data'!$A$1:$A$60,FALSE)),INDIRECT("'User Inputs'!" &amp; EIN9))</f>
        <v>8369920.3312986121</v>
      </c>
      <c r="EIO8" s="221">
        <f ca="1">IF(INDIRECT("'User Inputs'!" &amp; EIO9)="",INDIRECT("'Country Data'!"&amp;EIO$3&amp;MATCH('Country Model'!$A$1,'Country Data'!$A$1:$A$60,FALSE)),INDIRECT("'User Inputs'!" &amp; EIO9))</f>
        <v>242396.54875755619</v>
      </c>
      <c r="EIP8" s="221">
        <f ca="1">IF(INDIRECT("'User Inputs'!" &amp; EIP9)="",INDIRECT("'Country Data'!"&amp;EIP$3&amp;MATCH('Country Model'!$A$1,'Country Data'!$A$1:$A$60,FALSE)),INDIRECT("'User Inputs'!" &amp; EIP9))</f>
        <v>363909.5796216788</v>
      </c>
      <c r="EIQ8" s="221">
        <f ca="1">IF(INDIRECT("'User Inputs'!" &amp; EIQ9)="",INDIRECT("'Country Data'!"&amp;EIQ$3&amp;MATCH('Country Model'!$A$1,'Country Data'!$A$1:$A$60,FALSE)),INDIRECT("'User Inputs'!" &amp; EIQ9))</f>
        <v>27369087.811888486</v>
      </c>
      <c r="EIR8" s="221">
        <f ca="1">IF(INDIRECT("'User Inputs'!" &amp; EIR9)="",INDIRECT("'Country Data'!"&amp;EIR$3&amp;MATCH('Country Model'!$A$1,'Country Data'!$A$1:$A$60,FALSE)),INDIRECT("'User Inputs'!" &amp; EIR9))</f>
        <v>59343090.310256526</v>
      </c>
      <c r="EIS8" s="221">
        <f ca="1">IF(INDIRECT("'User Inputs'!" &amp; EIS9)="",INDIRECT("'Country Data'!"&amp;EIS$3&amp;MATCH('Country Model'!$A$1,'Country Data'!$A$1:$A$60,FALSE)),INDIRECT("'User Inputs'!" &amp; EIS9))</f>
        <v>2105314.4470683453</v>
      </c>
      <c r="EIT8" s="221">
        <f ca="1">IF(INDIRECT("'User Inputs'!" &amp; EIT9)="",INDIRECT("'Country Data'!"&amp;EIT$3&amp;MATCH('Country Model'!$A$1,'Country Data'!$A$1:$A$60,FALSE)),INDIRECT("'User Inputs'!" &amp; EIT9))</f>
        <v>2580134.3613155009</v>
      </c>
      <c r="EIU8" s="221">
        <f ca="1">IF(INDIRECT("'User Inputs'!" &amp; EIU9)="",INDIRECT("'Country Data'!"&amp;EIU$3&amp;MATCH('Country Model'!$A$1,'Country Data'!$A$1:$A$60,FALSE)),INDIRECT("'User Inputs'!" &amp; EIU9))</f>
        <v>30520242.945736714</v>
      </c>
      <c r="EIV8" s="221">
        <f ca="1">IF(INDIRECT("'User Inputs'!" &amp; EIV9)="",INDIRECT("'Country Data'!"&amp;EIV$3&amp;MATCH('Country Model'!$A$1,'Country Data'!$A$1:$A$60,FALSE)),INDIRECT("'User Inputs'!" &amp; EIV9))</f>
        <v>67713010.641555145</v>
      </c>
      <c r="EIW8" s="221">
        <f ca="1">IF(INDIRECT("'User Inputs'!" &amp; EIW9)="",INDIRECT("'Country Data'!"&amp;EIW$3&amp;MATCH('Country Model'!$A$1,'Country Data'!$A$1:$A$60,FALSE)),INDIRECT("'User Inputs'!" &amp; EIW9))</f>
        <v>2347710.9958259012</v>
      </c>
      <c r="EIX8" s="221">
        <f ca="1">IF(INDIRECT("'User Inputs'!" &amp; EIX9)="",INDIRECT("'Country Data'!"&amp;EIX$3&amp;MATCH('Country Model'!$A$1,'Country Data'!$A$1:$A$60,FALSE)),INDIRECT("'User Inputs'!" &amp; EIX9))</f>
        <v>2944043.9409371801</v>
      </c>
      <c r="EIY8" s="221">
        <f ca="1">IF(INDIRECT("'User Inputs'!" &amp; EIY9)="",INDIRECT("'Country Data'!"&amp;EIY$3&amp;MATCH('Country Model'!$A$1,'Country Data'!$A$1:$A$60,FALSE)),INDIRECT("'User Inputs'!" &amp; EIY9))</f>
        <v>45.718750190716698</v>
      </c>
      <c r="EIZ8" s="221">
        <f ca="1">IF(INDIRECT("'User Inputs'!" &amp; EIZ9)="",INDIRECT("'Country Data'!"&amp;EIZ$3&amp;MATCH('Country Model'!$A$1,'Country Data'!$A$1:$A$60,FALSE)),INDIRECT("'User Inputs'!" &amp; EIZ9))</f>
        <v>48.124935286834457</v>
      </c>
      <c r="EJA8" s="221">
        <f ca="1">IF(INDIRECT("'User Inputs'!" &amp; EJA9)="",INDIRECT("'Country Data'!"&amp;EJA$3&amp;MATCH('Country Model'!$A$1,'Country Data'!$A$1:$A$60,FALSE)),INDIRECT("'User Inputs'!" &amp; EJA9))</f>
        <v>50.657758287370584</v>
      </c>
      <c r="EJB8" s="221">
        <f ca="1">IF(INDIRECT("'User Inputs'!" &amp; EJB9)="",INDIRECT("'Country Data'!"&amp;EJB$3&amp;MATCH('Country Model'!$A$1,'Country Data'!$A$1:$A$60,FALSE)),INDIRECT("'User Inputs'!" &amp; EJB9))</f>
        <v>53.323884165381955</v>
      </c>
      <c r="EJC8" s="221">
        <f ca="1">IF(INDIRECT("'User Inputs'!" &amp; EJC9)="",INDIRECT("'Country Data'!"&amp;EJC$3&amp;MATCH('Country Model'!$A$1,'Country Data'!$A$1:$A$60,FALSE)),INDIRECT("'User Inputs'!" &amp; EJC9))</f>
        <v>56.130328672517791</v>
      </c>
      <c r="EJD8" s="221">
        <f ca="1">IF(INDIRECT("'User Inputs'!" &amp; EJD9)="",INDIRECT("'Country Data'!"&amp;EJD$3&amp;MATCH('Country Model'!$A$1,'Country Data'!$A$1:$A$60,FALSE)),INDIRECT("'User Inputs'!" &amp; EJD9))</f>
        <v>59.084476800552743</v>
      </c>
      <c r="EJE8" s="221">
        <f ca="1">IF(INDIRECT("'User Inputs'!" &amp; EJE9)="",INDIRECT("'Country Data'!"&amp;EJE$3&amp;MATCH('Country Model'!$A$1,'Country Data'!$A$1:$A$60,FALSE)),INDIRECT("'User Inputs'!" &amp; EJE9))</f>
        <v>62.194102214553538</v>
      </c>
      <c r="EJF8" s="221">
        <f ca="1">IF(INDIRECT("'User Inputs'!" &amp; EJF9)="",INDIRECT("'Country Data'!"&amp;EJF$3&amp;MATCH('Country Model'!$A$1,'Country Data'!$A$1:$A$60,FALSE)),INDIRECT("'User Inputs'!" &amp; EJF9))</f>
        <v>65.467387708816005</v>
      </c>
      <c r="EJG8" s="221">
        <f ca="1">IF(INDIRECT("'User Inputs'!" &amp; EJG9)="",INDIRECT("'Country Data'!"&amp;EJG$3&amp;MATCH('Country Model'!$A$1,'Country Data'!$A$1:$A$60,FALSE)),INDIRECT("'User Inputs'!" &amp; EJG9))</f>
        <v>68.912946739401747</v>
      </c>
      <c r="EJH8" s="221">
        <f ca="1">IF(INDIRECT("'User Inputs'!" &amp; EJH9)="",INDIRECT("'Country Data'!"&amp;EJH$3&amp;MATCH('Country Model'!$A$1,'Country Data'!$A$1:$A$60,FALSE)),INDIRECT("'User Inputs'!" &amp; EJH9))</f>
        <v>72.539846089935068</v>
      </c>
      <c r="EJI8" s="221">
        <f ca="1">IF(INDIRECT("'User Inputs'!" &amp; EJI9)="",INDIRECT("'Country Data'!"&amp;EJI$3&amp;MATCH('Country Model'!$A$1,'Country Data'!$A$1:$A$60,FALSE)),INDIRECT("'User Inputs'!" &amp; EJI9))</f>
        <v>76.357629730305007</v>
      </c>
      <c r="EJJ8" s="221">
        <f ca="1">IF(INDIRECT("'User Inputs'!" &amp; EJJ9)="",INDIRECT("'Country Data'!"&amp;EJJ$3&amp;MATCH('Country Model'!$A$1,'Country Data'!$A$1:$A$60,FALSE)),INDIRECT("'User Inputs'!" &amp; EJJ9))</f>
        <v>80.376343931054194</v>
      </c>
      <c r="EJK8" s="221">
        <f ca="1">IF(INDIRECT("'User Inputs'!" &amp; EJK9)="",INDIRECT("'Country Data'!"&amp;EJK$3&amp;MATCH('Country Model'!$A$1,'Country Data'!$A$1:$A$60,FALSE)),INDIRECT("'User Inputs'!" &amp; EJK9))</f>
        <v>84.606563699542292</v>
      </c>
      <c r="EJL8" s="221">
        <f ca="1">IF(INDIRECT("'User Inputs'!" &amp; EJL9)="",INDIRECT("'Country Data'!"&amp;EJL$3&amp;MATCH('Country Model'!$A$1,'Country Data'!$A$1:$A$60,FALSE)),INDIRECT("'User Inputs'!" &amp; EJL9))</f>
        <v>89.059420607448615</v>
      </c>
      <c r="EJM8" s="221">
        <f ca="1">IF(INDIRECT("'User Inputs'!" &amp; EJM9)="",INDIRECT("'Country Data'!"&amp;EJM$3&amp;MATCH('Country Model'!$A$1,'Country Data'!$A$1:$A$60,FALSE)),INDIRECT("'User Inputs'!" &amp; EJM9))</f>
        <v>93.746632082841018</v>
      </c>
      <c r="EJN8" s="221">
        <f ca="1">IF(INDIRECT("'User Inputs'!" &amp; EJN9)="",INDIRECT("'Country Data'!"&amp;EJN$3&amp;MATCH('Country Model'!$A$1,'Country Data'!$A$1:$A$60,FALSE)),INDIRECT("'User Inputs'!" &amp; EJN9))</f>
        <v>98.680532243890681</v>
      </c>
      <c r="EJO8" s="221">
        <f ca="1">IF(INDIRECT("'User Inputs'!" &amp; EJO9)="",INDIRECT("'Country Data'!"&amp;EJO$3&amp;MATCH('Country Model'!$A$1,'Country Data'!$A$1:$A$60,FALSE)),INDIRECT("'User Inputs'!" &amp; EJO9))</f>
        <v>103.87410435537051</v>
      </c>
      <c r="EJP8" s="221">
        <f ca="1">IF(INDIRECT("'User Inputs'!" &amp; EJP9)="",INDIRECT("'Country Data'!"&amp;EJP$3&amp;MATCH('Country Model'!$A$1,'Country Data'!$A$1:$A$60,FALSE)),INDIRECT("'User Inputs'!" &amp; EJP9))</f>
        <v>109.3410149933438</v>
      </c>
      <c r="EJQ8" s="221">
        <f ca="1">IF(INDIRECT("'User Inputs'!" &amp; EJQ9)="",INDIRECT("'Country Data'!"&amp;EJQ$3&amp;MATCH('Country Model'!$A$1,'Country Data'!$A$1:$A$60,FALSE)),INDIRECT("'User Inputs'!" &amp; EJQ9))</f>
        <v>115.09565000794652</v>
      </c>
      <c r="EJR8" s="221">
        <f ca="1">IF(INDIRECT("'User Inputs'!" &amp; EJR9)="",INDIRECT("'Country Data'!"&amp;EJR$3&amp;MATCH('Country Model'!$A$1,'Country Data'!$A$1:$A$60,FALSE)),INDIRECT("'User Inputs'!" &amp; EJR9))</f>
        <v>121.15315237889585</v>
      </c>
      <c r="EJS8" s="221">
        <f ca="1">IF(INDIRECT("'User Inputs'!" &amp; EJS9)="",INDIRECT("'Country Data'!"&amp;EJS$3&amp;MATCH('Country Model'!$A$1,'Country Data'!$A$1:$A$60,FALSE)),INDIRECT("'User Inputs'!" &amp; EJS9))</f>
        <v>127.52946206334074</v>
      </c>
      <c r="EJT8" s="221">
        <f ca="1">IF(INDIRECT("'User Inputs'!" &amp; EJT9)="",INDIRECT("'Country Data'!"&amp;EJT$3&amp;MATCH('Country Model'!$A$1,'Country Data'!$A$1:$A$60,FALSE)),INDIRECT("'User Inputs'!" &amp; EJT9))</f>
        <v>134.24135794091077</v>
      </c>
      <c r="EJU8" s="221">
        <f ca="1">IF(INDIRECT("'User Inputs'!" &amp; EJU9)="",INDIRECT("'Country Data'!"&amp;EJU$3&amp;MATCH('Country Model'!$A$1,'Country Data'!$A$1:$A$60,FALSE)),INDIRECT("'User Inputs'!" &amp; EJU9))</f>
        <v>141.30650196633991</v>
      </c>
      <c r="EJV8" s="221">
        <f ca="1">IF(INDIRECT("'User Inputs'!" &amp; EJV9)="",INDIRECT("'Country Data'!"&amp;EJV$3&amp;MATCH('Country Model'!$A$1,'Country Data'!$A$1:$A$60,FALSE)),INDIRECT("'User Inputs'!" &amp; EJV9))</f>
        <v>148.74348564584963</v>
      </c>
      <c r="EJW8" s="221">
        <f ca="1">IF(INDIRECT("'User Inputs'!" &amp; EJW9)="",INDIRECT("'Country Data'!"&amp;EJW$3&amp;MATCH('Country Model'!$A$1,'Country Data'!$A$1:$A$60,FALSE)),INDIRECT("'User Inputs'!" &amp; EJW9))</f>
        <v>156.57187895959174</v>
      </c>
      <c r="EJX8" s="221">
        <f ca="1">IF(INDIRECT("'User Inputs'!" &amp; EJX9)="",INDIRECT("'Country Data'!"&amp;EJX$3&amp;MATCH('Country Model'!$A$1,'Country Data'!$A$1:$A$60,FALSE)),INDIRECT("'User Inputs'!" &amp; EJX9))</f>
        <v>164.81228185888673</v>
      </c>
      <c r="EJY8" s="221">
        <f ca="1">IF(INDIRECT("'User Inputs'!" &amp; EJY9)="",INDIRECT("'Country Data'!"&amp;EJY$3&amp;MATCH('Country Model'!$A$1,'Country Data'!$A$1:$A$60,FALSE)),INDIRECT("'User Inputs'!" &amp; EJY9))</f>
        <v>88.134981399401823</v>
      </c>
      <c r="EJZ8" s="221">
        <f ca="1">IF(INDIRECT("'User Inputs'!" &amp; EJZ9)="",INDIRECT("'Country Data'!"&amp;EJZ$3&amp;MATCH('Country Model'!$A$1,'Country Data'!$A$1:$A$60,FALSE)),INDIRECT("'User Inputs'!" &amp; EJZ9))</f>
        <v>91.119111640620375</v>
      </c>
      <c r="EKA8" s="221">
        <f ca="1">IF(INDIRECT("'User Inputs'!" &amp; EKA9)="",INDIRECT("'Country Data'!"&amp;EKA$3&amp;MATCH('Country Model'!$A$1,'Country Data'!$A$1:$A$60,FALSE)),INDIRECT("'User Inputs'!" &amp; EKA9))</f>
        <v>94.204280461017831</v>
      </c>
      <c r="EKB8" s="221">
        <f ca="1">IF(INDIRECT("'User Inputs'!" &amp; EKB9)="",INDIRECT("'Country Data'!"&amp;EKB$3&amp;MATCH('Country Model'!$A$1,'Country Data'!$A$1:$A$60,FALSE)),INDIRECT("'User Inputs'!" &amp; EKB9))</f>
        <v>97.393908889053861</v>
      </c>
      <c r="EKC8" s="221">
        <f ca="1">IF(INDIRECT("'User Inputs'!" &amp; EKC9)="",INDIRECT("'Country Data'!"&amp;EKC$3&amp;MATCH('Country Model'!$A$1,'Country Data'!$A$1:$A$60,FALSE)),INDIRECT("'User Inputs'!" &amp; EKC9))</f>
        <v>100.69153378454493</v>
      </c>
      <c r="EKD8" s="221">
        <f ca="1">IF(INDIRECT("'User Inputs'!" &amp; EKD9)="",INDIRECT("'Country Data'!"&amp;EKD$3&amp;MATCH('Country Model'!$A$1,'Country Data'!$A$1:$A$60,FALSE)),INDIRECT("'User Inputs'!" &amp; EKD9))</f>
        <v>104.10081176055616</v>
      </c>
      <c r="EKE8" s="221">
        <f ca="1">IF(INDIRECT("'User Inputs'!" &amp; EKE9)="",INDIRECT("'Country Data'!"&amp;EKE$3&amp;MATCH('Country Model'!$A$1,'Country Data'!$A$1:$A$60,FALSE)),INDIRECT("'User Inputs'!" &amp; EKE9))</f>
        <v>107.62552323808289</v>
      </c>
      <c r="EKF8" s="221">
        <f ca="1">IF(INDIRECT("'User Inputs'!" &amp; EKF9)="",INDIRECT("'Country Data'!"&amp;EKF$3&amp;MATCH('Country Model'!$A$1,'Country Data'!$A$1:$A$60,FALSE)),INDIRECT("'User Inputs'!" &amp; EKF9))</f>
        <v>111.26957663801825</v>
      </c>
      <c r="EKG8" s="221">
        <f ca="1">IF(INDIRECT("'User Inputs'!" &amp; EKG9)="",INDIRECT("'Country Data'!"&amp;EKG$3&amp;MATCH('Country Model'!$A$1,'Country Data'!$A$1:$A$60,FALSE)),INDIRECT("'User Inputs'!" &amp; EKG9))</f>
        <v>115.0370127150553</v>
      </c>
      <c r="EKH8" s="221">
        <f ca="1">IF(INDIRECT("'User Inputs'!" &amp; EKH9)="",INDIRECT("'Country Data'!"&amp;EKH$3&amp;MATCH('Country Model'!$A$1,'Country Data'!$A$1:$A$60,FALSE)),INDIRECT("'User Inputs'!" &amp; EKH9))</f>
        <v>118.93200903832872</v>
      </c>
      <c r="EKI8" s="221">
        <f ca="1">IF(INDIRECT("'User Inputs'!" &amp; EKI9)="",INDIRECT("'Country Data'!"&amp;EKI$3&amp;MATCH('Country Model'!$A$1,'Country Data'!$A$1:$A$60,FALSE)),INDIRECT("'User Inputs'!" &amp; EKI9))</f>
        <v>122.95888462376526</v>
      </c>
      <c r="EKJ8" s="221">
        <f ca="1">IF(INDIRECT("'User Inputs'!" &amp; EKJ9)="",INDIRECT("'Country Data'!"&amp;EKJ$3&amp;MATCH('Country Model'!$A$1,'Country Data'!$A$1:$A$60,FALSE)),INDIRECT("'User Inputs'!" &amp; EKJ9))</f>
        <v>127.12210472327922</v>
      </c>
      <c r="EKK8" s="221">
        <f ca="1">IF(INDIRECT("'User Inputs'!" &amp; EKK9)="",INDIRECT("'Country Data'!"&amp;EKK$3&amp;MATCH('Country Model'!$A$1,'Country Data'!$A$1:$A$60,FALSE)),INDIRECT("'User Inputs'!" &amp; EKK9))</f>
        <v>131.42628577612354</v>
      </c>
      <c r="EKL8" s="221">
        <f ca="1">IF(INDIRECT("'User Inputs'!" &amp; EKL9)="",INDIRECT("'Country Data'!"&amp;EKL$3&amp;MATCH('Country Model'!$A$1,'Country Data'!$A$1:$A$60,FALSE)),INDIRECT("'User Inputs'!" &amp; EKL9))</f>
        <v>135.8762005278866</v>
      </c>
      <c r="EKM8" s="221">
        <f ca="1">IF(INDIRECT("'User Inputs'!" &amp; EKM9)="",INDIRECT("'Country Data'!"&amp;EKM$3&amp;MATCH('Country Model'!$A$1,'Country Data'!$A$1:$A$60,FALSE)),INDIRECT("'User Inputs'!" &amp; EKM9))</f>
        <v>140.47678332281185</v>
      </c>
      <c r="EKN8" s="221">
        <f ca="1">IF(INDIRECT("'User Inputs'!" &amp; EKN9)="",INDIRECT("'Country Data'!"&amp;EKN$3&amp;MATCH('Country Model'!$A$1,'Country Data'!$A$1:$A$60,FALSE)),INDIRECT("'User Inputs'!" &amp; EKN9))</f>
        <v>145.2331355753075</v>
      </c>
      <c r="EKO8" s="221">
        <f ca="1">IF(INDIRECT("'User Inputs'!" &amp; EKO9)="",INDIRECT("'Country Data'!"&amp;EKO$3&amp;MATCH('Country Model'!$A$1,'Country Data'!$A$1:$A$60,FALSE)),INDIRECT("'User Inputs'!" &amp; EKO9))</f>
        <v>150.15053142671471</v>
      </c>
      <c r="EKP8" s="221">
        <f ca="1">IF(INDIRECT("'User Inputs'!" &amp; EKP9)="",INDIRECT("'Country Data'!"&amp;EKP$3&amp;MATCH('Country Model'!$A$1,'Country Data'!$A$1:$A$60,FALSE)),INDIRECT("'User Inputs'!" &amp; EKP9))</f>
        <v>155.23442359360564</v>
      </c>
      <c r="EKQ8" s="221">
        <f ca="1">IF(INDIRECT("'User Inputs'!" &amp; EKQ9)="",INDIRECT("'Country Data'!"&amp;EKQ$3&amp;MATCH('Country Model'!$A$1,'Country Data'!$A$1:$A$60,FALSE)),INDIRECT("'User Inputs'!" &amp; EKQ9))</f>
        <v>160.49044941409733</v>
      </c>
      <c r="EKR8" s="221">
        <f ca="1">IF(INDIRECT("'User Inputs'!" &amp; EKR9)="",INDIRECT("'Country Data'!"&amp;EKR$3&amp;MATCH('Country Model'!$A$1,'Country Data'!$A$1:$A$60,FALSE)),INDIRECT("'User Inputs'!" &amp; EKR9))</f>
        <v>165.92443709888525</v>
      </c>
      <c r="EKS8" s="221">
        <f ca="1">IF(INDIRECT("'User Inputs'!" &amp; EKS9)="",INDIRECT("'Country Data'!"&amp;EKS$3&amp;MATCH('Country Model'!$A$1,'Country Data'!$A$1:$A$60,FALSE)),INDIRECT("'User Inputs'!" &amp; EKS9))</f>
        <v>171.54241219392861</v>
      </c>
      <c r="EKT8" s="221">
        <f ca="1">IF(INDIRECT("'User Inputs'!" &amp; EKT9)="",INDIRECT("'Country Data'!"&amp;EKT$3&amp;MATCH('Country Model'!$A$1,'Country Data'!$A$1:$A$60,FALSE)),INDIRECT("'User Inputs'!" &amp; EKT9))</f>
        <v>177.35060426195295</v>
      </c>
      <c r="EKU8" s="221">
        <f ca="1">IF(INDIRECT("'User Inputs'!" &amp; EKU9)="",INDIRECT("'Country Data'!"&amp;EKU$3&amp;MATCH('Country Model'!$A$1,'Country Data'!$A$1:$A$60,FALSE)),INDIRECT("'User Inputs'!" &amp; EKU9))</f>
        <v>183.35545379017981</v>
      </c>
      <c r="EKV8" s="221">
        <f ca="1">IF(INDIRECT("'User Inputs'!" &amp; EKV9)="",INDIRECT("'Country Data'!"&amp;EKV$3&amp;MATCH('Country Model'!$A$1,'Country Data'!$A$1:$A$60,FALSE)),INDIRECT("'User Inputs'!" &amp; EKV9))</f>
        <v>189.56361933194205</v>
      </c>
      <c r="EKW8" s="221">
        <f ca="1">IF(INDIRECT("'User Inputs'!" &amp; EKW9)="",INDIRECT("'Country Data'!"&amp;EKW$3&amp;MATCH('Country Model'!$A$1,'Country Data'!$A$1:$A$60,FALSE)),INDIRECT("'User Inputs'!" &amp; EKW9))</f>
        <v>195.98198489010548</v>
      </c>
      <c r="EKX8" s="221">
        <f ca="1">IF(INDIRECT("'User Inputs'!" &amp; EKX9)="",INDIRECT("'Country Data'!"&amp;EKX$3&amp;MATCH('Country Model'!$A$1,'Country Data'!$A$1:$A$60,FALSE)),INDIRECT("'User Inputs'!" &amp; EKX9))</f>
        <v>202.61766755048183</v>
      </c>
      <c r="EKY8" s="221">
        <f ca="1">IF(INDIRECT("'User Inputs'!" &amp; EKY9)="",INDIRECT("'Country Data'!"&amp;EKY$3&amp;MATCH('Country Model'!$A$1,'Country Data'!$A$1:$A$60,FALSE)),INDIRECT("'User Inputs'!" &amp; EKY9))</f>
        <v>45.718750190716698</v>
      </c>
      <c r="EKZ8" s="221">
        <f ca="1">IF(INDIRECT("'User Inputs'!" &amp; EKZ9)="",INDIRECT("'Country Data'!"&amp;EKZ$3&amp;MATCH('Country Model'!$A$1,'Country Data'!$A$1:$A$60,FALSE)),INDIRECT("'User Inputs'!" &amp; EKZ9))</f>
        <v>48.124935286834457</v>
      </c>
      <c r="ELA8" s="221">
        <f ca="1">IF(INDIRECT("'User Inputs'!" &amp; ELA9)="",INDIRECT("'Country Data'!"&amp;ELA$3&amp;MATCH('Country Model'!$A$1,'Country Data'!$A$1:$A$60,FALSE)),INDIRECT("'User Inputs'!" &amp; ELA9))</f>
        <v>50.657758287370584</v>
      </c>
      <c r="ELB8" s="221">
        <f ca="1">IF(INDIRECT("'User Inputs'!" &amp; ELB9)="",INDIRECT("'Country Data'!"&amp;ELB$3&amp;MATCH('Country Model'!$A$1,'Country Data'!$A$1:$A$60,FALSE)),INDIRECT("'User Inputs'!" &amp; ELB9))</f>
        <v>49.515035296426099</v>
      </c>
      <c r="ELC8" s="221">
        <f ca="1">IF(INDIRECT("'User Inputs'!" &amp; ELC9)="",INDIRECT("'Country Data'!"&amp;ELC$3&amp;MATCH('Country Model'!$A$1,'Country Data'!$A$1:$A$60,FALSE)),INDIRECT("'User Inputs'!" &amp; ELC9))</f>
        <v>48.111710290729533</v>
      </c>
      <c r="ELD8" s="221">
        <f ca="1">IF(INDIRECT("'User Inputs'!" &amp; ELD9)="",INDIRECT("'Country Data'!"&amp;ELD$3&amp;MATCH('Country Model'!$A$1,'Country Data'!$A$1:$A$60,FALSE)),INDIRECT("'User Inputs'!" &amp; ELD9))</f>
        <v>46.423517486148583</v>
      </c>
      <c r="ELE8" s="221">
        <f ca="1">IF(INDIRECT("'User Inputs'!" &amp; ELE9)="",INDIRECT("'Country Data'!"&amp;ELE$3&amp;MATCH('Country Model'!$A$1,'Country Data'!$A$1:$A$60,FALSE)),INDIRECT("'User Inputs'!" &amp; ELE9))</f>
        <v>44.424358724681099</v>
      </c>
      <c r="ELF8" s="221">
        <f ca="1">IF(INDIRECT("'User Inputs'!" &amp; ELF9)="",INDIRECT("'Country Data'!"&amp;ELF$3&amp;MATCH('Country Model'!$A$1,'Country Data'!$A$1:$A$60,FALSE)),INDIRECT("'User Inputs'!" &amp; ELF9))</f>
        <v>42.086177812810284</v>
      </c>
      <c r="ELG8" s="221">
        <f ca="1">IF(INDIRECT("'User Inputs'!" &amp; ELG9)="",INDIRECT("'Country Data'!"&amp;ELG$3&amp;MATCH('Country Model'!$A$1,'Country Data'!$A$1:$A$60,FALSE)),INDIRECT("'User Inputs'!" &amp; ELG9))</f>
        <v>39.378826708229568</v>
      </c>
      <c r="ELH8" s="221">
        <f ca="1">IF(INDIRECT("'User Inputs'!" &amp; ELH9)="",INDIRECT("'Country Data'!"&amp;ELH$3&amp;MATCH('Country Model'!$A$1,'Country Data'!$A$1:$A$60,FALSE)),INDIRECT("'User Inputs'!" &amp; ELH9))</f>
        <v>36.269923044967534</v>
      </c>
      <c r="ELI8" s="221">
        <f ca="1">IF(INDIRECT("'User Inputs'!" &amp; ELI9)="",INDIRECT("'Country Data'!"&amp;ELI$3&amp;MATCH('Country Model'!$A$1,'Country Data'!$A$1:$A$60,FALSE)),INDIRECT("'User Inputs'!" &amp; ELI9))</f>
        <v>37.415752651000588</v>
      </c>
      <c r="ELJ8" s="221">
        <f ca="1">IF(INDIRECT("'User Inputs'!" &amp; ELJ9)="",INDIRECT("'Country Data'!"&amp;ELJ$3&amp;MATCH('Country Model'!$A$1,'Country Data'!$A$1:$A$60,FALSE)),INDIRECT("'User Inputs'!" &amp; ELJ9))</f>
        <v>38.597780996259914</v>
      </c>
      <c r="ELK8" s="221">
        <f ca="1">IF(INDIRECT("'User Inputs'!" &amp; ELK9)="",INDIRECT("'Country Data'!"&amp;ELK$3&amp;MATCH('Country Model'!$A$1,'Country Data'!$A$1:$A$60,FALSE)),INDIRECT("'User Inputs'!" &amp; ELK9))</f>
        <v>39.817151661531589</v>
      </c>
      <c r="ELL8" s="221">
        <f ca="1">IF(INDIRECT("'User Inputs'!" &amp; ELL9)="",INDIRECT("'Country Data'!"&amp;ELL$3&amp;MATCH('Country Model'!$A$1,'Country Data'!$A$1:$A$60,FALSE)),INDIRECT("'User Inputs'!" &amp; ELL9))</f>
        <v>41.075044355296797</v>
      </c>
      <c r="ELM8" s="221">
        <f ca="1">IF(INDIRECT("'User Inputs'!" &amp; ELM9)="",INDIRECT("'Country Data'!"&amp;ELM$3&amp;MATCH('Country Model'!$A$1,'Country Data'!$A$1:$A$60,FALSE)),INDIRECT("'User Inputs'!" &amp; ELM9))</f>
        <v>42.372676055068219</v>
      </c>
      <c r="ELN8" s="221">
        <f ca="1">IF(INDIRECT("'User Inputs'!" &amp; ELN9)="",INDIRECT("'Country Data'!"&amp;ELN$3&amp;MATCH('Country Model'!$A$1,'Country Data'!$A$1:$A$60,FALSE)),INDIRECT("'User Inputs'!" &amp; ELN9))</f>
        <v>43.711302184783193</v>
      </c>
      <c r="ELO8" s="221">
        <f ca="1">IF(INDIRECT("'User Inputs'!" &amp; ELO9)="",INDIRECT("'Country Data'!"&amp;ELO$3&amp;MATCH('Country Model'!$A$1,'Country Data'!$A$1:$A$60,FALSE)),INDIRECT("'User Inputs'!" &amp; ELO9))</f>
        <v>45.092217829392787</v>
      </c>
      <c r="ELP8" s="221">
        <f ca="1">IF(INDIRECT("'User Inputs'!" &amp; ELP9)="",INDIRECT("'Country Data'!"&amp;ELP$3&amp;MATCH('Country Model'!$A$1,'Country Data'!$A$1:$A$60,FALSE)),INDIRECT("'User Inputs'!" &amp; ELP9))</f>
        <v>46.516758987821817</v>
      </c>
      <c r="ELQ8" s="221">
        <f ca="1">IF(INDIRECT("'User Inputs'!" &amp; ELQ9)="",INDIRECT("'Country Data'!"&amp;ELQ$3&amp;MATCH('Country Model'!$A$1,'Country Data'!$A$1:$A$60,FALSE)),INDIRECT("'User Inputs'!" &amp; ELQ9))</f>
        <v>47.986303865512028</v>
      </c>
      <c r="ELR8" s="221">
        <f ca="1">IF(INDIRECT("'User Inputs'!" &amp; ELR9)="",INDIRECT("'Country Data'!"&amp;ELR$3&amp;MATCH('Country Model'!$A$1,'Country Data'!$A$1:$A$60,FALSE)),INDIRECT("'User Inputs'!" &amp; ELR9))</f>
        <v>49.502274207799012</v>
      </c>
      <c r="ELS8" s="221">
        <f ca="1">IF(INDIRECT("'User Inputs'!" &amp; ELS9)="",INDIRECT("'Country Data'!"&amp;ELS$3&amp;MATCH('Country Model'!$A$1,'Country Data'!$A$1:$A$60,FALSE)),INDIRECT("'User Inputs'!" &amp; ELS9))</f>
        <v>51.066136675412729</v>
      </c>
      <c r="ELT8" s="221">
        <f ca="1">IF(INDIRECT("'User Inputs'!" &amp; ELT9)="",INDIRECT("'Country Data'!"&amp;ELT$3&amp;MATCH('Country Model'!$A$1,'Country Data'!$A$1:$A$60,FALSE)),INDIRECT("'User Inputs'!" &amp; ELT9))</f>
        <v>52.679404263432517</v>
      </c>
      <c r="ELU8" s="221">
        <f ca="1">IF(INDIRECT("'User Inputs'!" &amp; ELU9)="",INDIRECT("'Country Data'!"&amp;ELU$3&amp;MATCH('Country Model'!$A$1,'Country Data'!$A$1:$A$60,FALSE)),INDIRECT("'User Inputs'!" &amp; ELU9))</f>
        <v>54.343637765069346</v>
      </c>
      <c r="ELV8" s="221">
        <f ca="1">IF(INDIRECT("'User Inputs'!" &amp; ELV9)="",INDIRECT("'Country Data'!"&amp;ELV$3&amp;MATCH('Country Model'!$A$1,'Country Data'!$A$1:$A$60,FALSE)),INDIRECT("'User Inputs'!" &amp; ELV9))</f>
        <v>56.060447281691467</v>
      </c>
      <c r="ELW8" s="221">
        <f ca="1">IF(INDIRECT("'User Inputs'!" &amp; ELW9)="",INDIRECT("'Country Data'!"&amp;ELW$3&amp;MATCH('Country Model'!$A$1,'Country Data'!$A$1:$A$60,FALSE)),INDIRECT("'User Inputs'!" &amp; ELW9))</f>
        <v>57.831493780554382</v>
      </c>
      <c r="ELX8" s="221">
        <f ca="1">IF(INDIRECT("'User Inputs'!" &amp; ELX9)="",INDIRECT("'Country Data'!"&amp;ELX$3&amp;MATCH('Country Model'!$A$1,'Country Data'!$A$1:$A$60,FALSE)),INDIRECT("'User Inputs'!" &amp; ELX9))</f>
        <v>59.658490701742217</v>
      </c>
      <c r="ELY8" s="221">
        <f ca="1">IF(INDIRECT("'User Inputs'!" &amp; ELY9)="",INDIRECT("'Country Data'!"&amp;ELY$3&amp;MATCH('Country Model'!$A$1,'Country Data'!$A$1:$A$60,FALSE)),INDIRECT("'User Inputs'!" &amp; ELY9))</f>
        <v>88.134981399401823</v>
      </c>
      <c r="ELZ8" s="221">
        <f ca="1">IF(INDIRECT("'User Inputs'!" &amp; ELZ9)="",INDIRECT("'Country Data'!"&amp;ELZ$3&amp;MATCH('Country Model'!$A$1,'Country Data'!$A$1:$A$60,FALSE)),INDIRECT("'User Inputs'!" &amp; ELZ9))</f>
        <v>91.119111640620375</v>
      </c>
      <c r="EMA8" s="221">
        <f ca="1">IF(INDIRECT("'User Inputs'!" &amp; EMA9)="",INDIRECT("'Country Data'!"&amp;EMA$3&amp;MATCH('Country Model'!$A$1,'Country Data'!$A$1:$A$60,FALSE)),INDIRECT("'User Inputs'!" &amp; EMA9))</f>
        <v>94.204280461017831</v>
      </c>
      <c r="EMB8" s="221">
        <f ca="1">IF(INDIRECT("'User Inputs'!" &amp; EMB9)="",INDIRECT("'Country Data'!"&amp;EMB$3&amp;MATCH('Country Model'!$A$1,'Country Data'!$A$1:$A$60,FALSE)),INDIRECT("'User Inputs'!" &amp; EMB9))</f>
        <v>90.437201111264287</v>
      </c>
      <c r="EMC8" s="221">
        <f ca="1">IF(INDIRECT("'User Inputs'!" &amp; EMC9)="",INDIRECT("'Country Data'!"&amp;EMC$3&amp;MATCH('Country Model'!$A$1,'Country Data'!$A$1:$A$60,FALSE)),INDIRECT("'User Inputs'!" &amp; EMC9))</f>
        <v>86.307028958181363</v>
      </c>
      <c r="EMD8" s="221">
        <f ca="1">IF(INDIRECT("'User Inputs'!" &amp; EMD9)="",INDIRECT("'Country Data'!"&amp;EMD$3&amp;MATCH('Country Model'!$A$1,'Country Data'!$A$1:$A$60,FALSE)),INDIRECT("'User Inputs'!" &amp; EMD9))</f>
        <v>81.793494954722703</v>
      </c>
      <c r="EME8" s="221">
        <f ca="1">IF(INDIRECT("'User Inputs'!" &amp; EME9)="",INDIRECT("'Country Data'!"&amp;EME$3&amp;MATCH('Country Model'!$A$1,'Country Data'!$A$1:$A$60,FALSE)),INDIRECT("'User Inputs'!" &amp; EME9))</f>
        <v>76.875373741487778</v>
      </c>
      <c r="EMF8" s="221">
        <f ca="1">IF(INDIRECT("'User Inputs'!" &amp; EMF9)="",INDIRECT("'Country Data'!"&amp;EMF$3&amp;MATCH('Country Model'!$A$1,'Country Data'!$A$1:$A$60,FALSE)),INDIRECT("'User Inputs'!" &amp; EMF9))</f>
        <v>71.530442124440313</v>
      </c>
      <c r="EMG8" s="221">
        <f ca="1">IF(INDIRECT("'User Inputs'!" &amp; EMG9)="",INDIRECT("'Country Data'!"&amp;EMG$3&amp;MATCH('Country Model'!$A$1,'Country Data'!$A$1:$A$60,FALSE)),INDIRECT("'User Inputs'!" &amp; EMG9))</f>
        <v>65.73543583717445</v>
      </c>
      <c r="EMH8" s="221">
        <f ca="1">IF(INDIRECT("'User Inputs'!" &amp; EMH9)="",INDIRECT("'Country Data'!"&amp;EMH$3&amp;MATCH('Country Model'!$A$1,'Country Data'!$A$1:$A$60,FALSE)),INDIRECT("'User Inputs'!" &amp; EMH9))</f>
        <v>59.466004519164358</v>
      </c>
      <c r="EMI8" s="221">
        <f ca="1">IF(INDIRECT("'User Inputs'!" &amp; EMI9)="",INDIRECT("'Country Data'!"&amp;EMI$3&amp;MATCH('Country Model'!$A$1,'Country Data'!$A$1:$A$60,FALSE)),INDIRECT("'User Inputs'!" &amp; EMI9))</f>
        <v>61.344638461841221</v>
      </c>
      <c r="EMJ8" s="221">
        <f ca="1">IF(INDIRECT("'User Inputs'!" &amp; EMJ9)="",INDIRECT("'Country Data'!"&amp;EMJ$3&amp;MATCH('Country Model'!$A$1,'Country Data'!$A$1:$A$60,FALSE)),INDIRECT("'User Inputs'!" &amp; EMJ9))</f>
        <v>63.28262170028993</v>
      </c>
      <c r="EMK8" s="221">
        <f ca="1">IF(INDIRECT("'User Inputs'!" &amp; EMK9)="",INDIRECT("'Country Data'!"&amp;EMK$3&amp;MATCH('Country Model'!$A$1,'Country Data'!$A$1:$A$60,FALSE)),INDIRECT("'User Inputs'!" &amp; EMK9))</f>
        <v>65.281829181421955</v>
      </c>
      <c r="EML8" s="221">
        <f ca="1">IF(INDIRECT("'User Inputs'!" &amp; EML9)="",INDIRECT("'Country Data'!"&amp;EML$3&amp;MATCH('Country Model'!$A$1,'Country Data'!$A$1:$A$60,FALSE)),INDIRECT("'User Inputs'!" &amp; EML9))</f>
        <v>67.344195084964852</v>
      </c>
      <c r="EMM8" s="221">
        <f ca="1">IF(INDIRECT("'User Inputs'!" &amp; EMM9)="",INDIRECT("'Country Data'!"&amp;EMM$3&amp;MATCH('Country Model'!$A$1,'Country Data'!$A$1:$A$60,FALSE)),INDIRECT("'User Inputs'!" &amp; EMM9))</f>
        <v>69.471714694729371</v>
      </c>
      <c r="EMN8" s="221">
        <f ca="1">IF(INDIRECT("'User Inputs'!" &amp; EMN9)="",INDIRECT("'Country Data'!"&amp;EMN$3&amp;MATCH('Country Model'!$A$1,'Country Data'!$A$1:$A$60,FALSE)),INDIRECT("'User Inputs'!" &amp; EMN9))</f>
        <v>71.666446328993132</v>
      </c>
      <c r="EMO8" s="221">
        <f ca="1">IF(INDIRECT("'User Inputs'!" &amp; EMO9)="",INDIRECT("'Country Data'!"&amp;EMO$3&amp;MATCH('Country Model'!$A$1,'Country Data'!$A$1:$A$60,FALSE)),INDIRECT("'User Inputs'!" &amp; EMO9))</f>
        <v>73.930513331868482</v>
      </c>
      <c r="EMP8" s="221">
        <f ca="1">IF(INDIRECT("'User Inputs'!" &amp; EMP9)="",INDIRECT("'Country Data'!"&amp;EMP$3&amp;MATCH('Country Model'!$A$1,'Country Data'!$A$1:$A$60,FALSE)),INDIRECT("'User Inputs'!" &amp; EMP9))</f>
        <v>76.266106127581068</v>
      </c>
      <c r="EMQ8" s="221">
        <f ca="1">IF(INDIRECT("'User Inputs'!" &amp; EMQ9)="",INDIRECT("'Country Data'!"&amp;EMQ$3&amp;MATCH('Country Model'!$A$1,'Country Data'!$A$1:$A$60,FALSE)),INDIRECT("'User Inputs'!" &amp; EMQ9))</f>
        <v>78.675484339646673</v>
      </c>
      <c r="EMR8" s="221">
        <f ca="1">IF(INDIRECT("'User Inputs'!" &amp; EMR9)="",INDIRECT("'Country Data'!"&amp;EMR$3&amp;MATCH('Country Model'!$A$1,'Country Data'!$A$1:$A$60,FALSE)),INDIRECT("'User Inputs'!" &amp; EMR9))</f>
        <v>81.160978976996475</v>
      </c>
      <c r="EMS8" s="221">
        <f ca="1">IF(INDIRECT("'User Inputs'!" &amp; EMS9)="",INDIRECT("'Country Data'!"&amp;EMS$3&amp;MATCH('Country Model'!$A$1,'Country Data'!$A$1:$A$60,FALSE)),INDIRECT("'User Inputs'!" &amp; EMS9))</f>
        <v>83.724994689165783</v>
      </c>
      <c r="EMT8" s="221">
        <f ca="1">IF(INDIRECT("'User Inputs'!" &amp; EMT9)="",INDIRECT("'Country Data'!"&amp;EMT$3&amp;MATCH('Country Model'!$A$1,'Country Data'!$A$1:$A$60,FALSE)),INDIRECT("'User Inputs'!" &amp; EMT9))</f>
        <v>86.370012092728132</v>
      </c>
      <c r="EMU8" s="221">
        <f ca="1">IF(INDIRECT("'User Inputs'!" &amp; EMU9)="",INDIRECT("'Country Data'!"&amp;EMU$3&amp;MATCH('Country Model'!$A$1,'Country Data'!$A$1:$A$60,FALSE)),INDIRECT("'User Inputs'!" &amp; EMU9))</f>
        <v>89.098590171225382</v>
      </c>
      <c r="EMV8" s="221">
        <f ca="1">IF(INDIRECT("'User Inputs'!" &amp; EMV9)="",INDIRECT("'Country Data'!"&amp;EMV$3&amp;MATCH('Country Model'!$A$1,'Country Data'!$A$1:$A$60,FALSE)),INDIRECT("'User Inputs'!" &amp; EMV9))</f>
        <v>91.913368750915822</v>
      </c>
      <c r="EMW8" s="221">
        <f ca="1">IF(INDIRECT("'User Inputs'!" &amp; EMW9)="",INDIRECT("'Country Data'!"&amp;EMW$3&amp;MATCH('Country Model'!$A$1,'Country Data'!$A$1:$A$60,FALSE)),INDIRECT("'User Inputs'!" &amp; EMW9))</f>
        <v>94.817071054735436</v>
      </c>
      <c r="EMX8" s="221">
        <f ca="1">IF(INDIRECT("'User Inputs'!" &amp; EMX9)="",INDIRECT("'Country Data'!"&amp;EMX$3&amp;MATCH('Country Model'!$A$1,'Country Data'!$A$1:$A$60,FALSE)),INDIRECT("'User Inputs'!" &amp; EMX9))</f>
        <v>97.812506336943173</v>
      </c>
      <c r="EMY8" s="221">
        <f ca="1">IF(INDIRECT("'User Inputs'!" &amp; EMY9)="",INDIRECT("'Country Data'!"&amp;EMY$3&amp;MATCH('Country Model'!$A$1,'Country Data'!$A$1:$A$60,FALSE)),INDIRECT("'User Inputs'!" &amp; EMY9))</f>
        <v>0</v>
      </c>
      <c r="EMZ8" s="221">
        <f ca="1">IF(INDIRECT("'User Inputs'!" &amp; EMZ9)="",INDIRECT("'Country Data'!"&amp;EMZ$3&amp;MATCH('Country Model'!$A$1,'Country Data'!$A$1:$A$60,FALSE)),INDIRECT("'User Inputs'!" &amp; EMZ9))</f>
        <v>0</v>
      </c>
      <c r="ENA8" s="221">
        <f ca="1">IF(INDIRECT("'User Inputs'!" &amp; ENA9)="",INDIRECT("'Country Data'!"&amp;ENA$3&amp;MATCH('Country Model'!$A$1,'Country Data'!$A$1:$A$60,FALSE)),INDIRECT("'User Inputs'!" &amp; ENA9))</f>
        <v>0</v>
      </c>
      <c r="ENB8" s="221">
        <f ca="1">IF(INDIRECT("'User Inputs'!" &amp; ENB9)="",INDIRECT("'Country Data'!"&amp;ENB$3&amp;MATCH('Country Model'!$A$1,'Country Data'!$A$1:$A$60,FALSE)),INDIRECT("'User Inputs'!" &amp; ENB9))</f>
        <v>3.8088488689558559</v>
      </c>
      <c r="ENC8" s="221">
        <f ca="1">IF(INDIRECT("'User Inputs'!" &amp; ENC9)="",INDIRECT("'Country Data'!"&amp;ENC$3&amp;MATCH('Country Model'!$A$1,'Country Data'!$A$1:$A$60,FALSE)),INDIRECT("'User Inputs'!" &amp; ENC9))</f>
        <v>8.0186183817882579</v>
      </c>
      <c r="END8" s="221">
        <f ca="1">IF(INDIRECT("'User Inputs'!" &amp; END9)="",INDIRECT("'Country Data'!"&amp;END$3&amp;MATCH('Country Model'!$A$1,'Country Data'!$A$1:$A$60,FALSE)),INDIRECT("'User Inputs'!" &amp; END9))</f>
        <v>12.66095931440416</v>
      </c>
      <c r="ENE8" s="221">
        <f ca="1">IF(INDIRECT("'User Inputs'!" &amp; ENE9)="",INDIRECT("'Country Data'!"&amp;ENE$3&amp;MATCH('Country Model'!$A$1,'Country Data'!$A$1:$A$60,FALSE)),INDIRECT("'User Inputs'!" &amp; ENE9))</f>
        <v>17.76974348987244</v>
      </c>
      <c r="ENF8" s="221">
        <f ca="1">IF(INDIRECT("'User Inputs'!" &amp; ENF9)="",INDIRECT("'Country Data'!"&amp;ENF$3&amp;MATCH('Country Model'!$A$1,'Country Data'!$A$1:$A$60,FALSE)),INDIRECT("'User Inputs'!" &amp; ENF9))</f>
        <v>23.381209896005721</v>
      </c>
      <c r="ENG8" s="221">
        <f ca="1">IF(INDIRECT("'User Inputs'!" &amp; ENG9)="",INDIRECT("'Country Data'!"&amp;ENG$3&amp;MATCH('Country Model'!$A$1,'Country Data'!$A$1:$A$60,FALSE)),INDIRECT("'User Inputs'!" &amp; ENG9))</f>
        <v>29.534120031172179</v>
      </c>
      <c r="ENH8" s="221">
        <f ca="1">IF(INDIRECT("'User Inputs'!" &amp; ENH9)="",INDIRECT("'Country Data'!"&amp;ENH$3&amp;MATCH('Country Model'!$A$1,'Country Data'!$A$1:$A$60,FALSE)),INDIRECT("'User Inputs'!" &amp; ENH9))</f>
        <v>36.269923044967534</v>
      </c>
      <c r="ENI8" s="221">
        <f ca="1">IF(INDIRECT("'User Inputs'!" &amp; ENI9)="",INDIRECT("'Country Data'!"&amp;ENI$3&amp;MATCH('Country Model'!$A$1,'Country Data'!$A$1:$A$60,FALSE)),INDIRECT("'User Inputs'!" &amp; ENI9))</f>
        <v>38.941877079304419</v>
      </c>
      <c r="ENJ8" s="221">
        <f ca="1">IF(INDIRECT("'User Inputs'!" &amp; ENJ9)="",INDIRECT("'Country Data'!"&amp;ENJ$3&amp;MATCH('Country Model'!$A$1,'Country Data'!$A$1:$A$60,FALSE)),INDIRECT("'User Inputs'!" &amp; ENJ9))</f>
        <v>41.77856293479428</v>
      </c>
      <c r="ENK8" s="221">
        <f ca="1">IF(INDIRECT("'User Inputs'!" &amp; ENK9)="",INDIRECT("'Country Data'!"&amp;ENK$3&amp;MATCH('Country Model'!$A$1,'Country Data'!$A$1:$A$60,FALSE)),INDIRECT("'User Inputs'!" &amp; ENK9))</f>
        <v>44.789412038010703</v>
      </c>
      <c r="ENL8" s="221">
        <f ca="1">IF(INDIRECT("'User Inputs'!" &amp; ENL9)="",INDIRECT("'Country Data'!"&amp;ENL$3&amp;MATCH('Country Model'!$A$1,'Country Data'!$A$1:$A$60,FALSE)),INDIRECT("'User Inputs'!" &amp; ENL9))</f>
        <v>47.984376252151819</v>
      </c>
      <c r="ENM8" s="221">
        <f ca="1">IF(INDIRECT("'User Inputs'!" &amp; ENM9)="",INDIRECT("'Country Data'!"&amp;ENM$3&amp;MATCH('Country Model'!$A$1,'Country Data'!$A$1:$A$60,FALSE)),INDIRECT("'User Inputs'!" &amp; ENM9))</f>
        <v>51.373956027772799</v>
      </c>
      <c r="ENN8" s="221">
        <f ca="1">IF(INDIRECT("'User Inputs'!" &amp; ENN9)="",INDIRECT("'Country Data'!"&amp;ENN$3&amp;MATCH('Country Model'!$A$1,'Country Data'!$A$1:$A$60,FALSE)),INDIRECT("'User Inputs'!" &amp; ENN9))</f>
        <v>54.969230059107488</v>
      </c>
      <c r="ENO8" s="221">
        <f ca="1">IF(INDIRECT("'User Inputs'!" &amp; ENO9)="",INDIRECT("'Country Data'!"&amp;ENO$3&amp;MATCH('Country Model'!$A$1,'Country Data'!$A$1:$A$60,FALSE)),INDIRECT("'User Inputs'!" &amp; ENO9))</f>
        <v>58.781886525977718</v>
      </c>
      <c r="ENP8" s="221">
        <f ca="1">IF(INDIRECT("'User Inputs'!" &amp; ENP9)="",INDIRECT("'Country Data'!"&amp;ENP$3&amp;MATCH('Country Model'!$A$1,'Country Data'!$A$1:$A$60,FALSE)),INDIRECT("'User Inputs'!" &amp; ENP9))</f>
        <v>62.824256005521988</v>
      </c>
      <c r="ENQ8" s="221">
        <f ca="1">IF(INDIRECT("'User Inputs'!" &amp; ENQ9)="",INDIRECT("'Country Data'!"&amp;ENQ$3&amp;MATCH('Country Model'!$A$1,'Country Data'!$A$1:$A$60,FALSE)),INDIRECT("'User Inputs'!" &amp; ENQ9))</f>
        <v>67.109346142434489</v>
      </c>
      <c r="ENR8" s="221">
        <f ca="1">IF(INDIRECT("'User Inputs'!" &amp; ENR9)="",INDIRECT("'Country Data'!"&amp;ENR$3&amp;MATCH('Country Model'!$A$1,'Country Data'!$A$1:$A$60,FALSE)),INDIRECT("'User Inputs'!" &amp; ENR9))</f>
        <v>71.650878171096849</v>
      </c>
      <c r="ENS8" s="221">
        <f ca="1">IF(INDIRECT("'User Inputs'!" &amp; ENS9)="",INDIRECT("'Country Data'!"&amp;ENS$3&amp;MATCH('Country Model'!$A$1,'Country Data'!$A$1:$A$60,FALSE)),INDIRECT("'User Inputs'!" &amp; ENS9))</f>
        <v>76.463325387928023</v>
      </c>
      <c r="ENT8" s="221">
        <f ca="1">IF(INDIRECT("'User Inputs'!" &amp; ENT9)="",INDIRECT("'Country Data'!"&amp;ENT$3&amp;MATCH('Country Model'!$A$1,'Country Data'!$A$1:$A$60,FALSE)),INDIRECT("'User Inputs'!" &amp; ENT9))</f>
        <v>81.561953677478257</v>
      </c>
      <c r="ENU8" s="221">
        <f ca="1">IF(INDIRECT("'User Inputs'!" &amp; ENU9)="",INDIRECT("'Country Data'!"&amp;ENU$3&amp;MATCH('Country Model'!$A$1,'Country Data'!$A$1:$A$60,FALSE)),INDIRECT("'User Inputs'!" &amp; ENU9))</f>
        <v>86.962864201270563</v>
      </c>
      <c r="ENV8" s="221">
        <f ca="1">IF(INDIRECT("'User Inputs'!" &amp; ENV9)="",INDIRECT("'Country Data'!"&amp;ENV$3&amp;MATCH('Country Model'!$A$1,'Country Data'!$A$1:$A$60,FALSE)),INDIRECT("'User Inputs'!" &amp; ENV9))</f>
        <v>92.683038364158165</v>
      </c>
      <c r="ENW8" s="221">
        <f ca="1">IF(INDIRECT("'User Inputs'!" &amp; ENW9)="",INDIRECT("'Country Data'!"&amp;ENW$3&amp;MATCH('Country Model'!$A$1,'Country Data'!$A$1:$A$60,FALSE)),INDIRECT("'User Inputs'!" &amp; ENW9))</f>
        <v>98.740385179037361</v>
      </c>
      <c r="ENX8" s="221">
        <f ca="1">IF(INDIRECT("'User Inputs'!" &amp; ENX9)="",INDIRECT("'Country Data'!"&amp;ENX$3&amp;MATCH('Country Model'!$A$1,'Country Data'!$A$1:$A$60,FALSE)),INDIRECT("'User Inputs'!" &amp; ENX9))</f>
        <v>105.15379115714452</v>
      </c>
      <c r="ENY8" s="221">
        <f ca="1">IF(INDIRECT("'User Inputs'!" &amp; ENY9)="",INDIRECT("'Country Data'!"&amp;ENY$3&amp;MATCH('Country Model'!$A$1,'Country Data'!$A$1:$A$60,FALSE)),INDIRECT("'User Inputs'!" &amp; ENY9))</f>
        <v>0</v>
      </c>
      <c r="ENZ8" s="221">
        <f ca="1">IF(INDIRECT("'User Inputs'!" &amp; ENZ9)="",INDIRECT("'Country Data'!"&amp;ENZ$3&amp;MATCH('Country Model'!$A$1,'Country Data'!$A$1:$A$60,FALSE)),INDIRECT("'User Inputs'!" &amp; ENZ9))</f>
        <v>0</v>
      </c>
      <c r="EOA8" s="221">
        <f ca="1">IF(INDIRECT("'User Inputs'!" &amp; EOA9)="",INDIRECT("'Country Data'!"&amp;EOA$3&amp;MATCH('Country Model'!$A$1,'Country Data'!$A$1:$A$60,FALSE)),INDIRECT("'User Inputs'!" &amp; EOA9))</f>
        <v>0</v>
      </c>
      <c r="EOB8" s="221">
        <f ca="1">IF(INDIRECT("'User Inputs'!" &amp; EOB9)="",INDIRECT("'Country Data'!"&amp;EOB$3&amp;MATCH('Country Model'!$A$1,'Country Data'!$A$1:$A$60,FALSE)),INDIRECT("'User Inputs'!" &amp; EOB9))</f>
        <v>6.9567077777895747</v>
      </c>
      <c r="EOC8" s="221">
        <f ca="1">IF(INDIRECT("'User Inputs'!" &amp; EOC9)="",INDIRECT("'Country Data'!"&amp;EOC$3&amp;MATCH('Country Model'!$A$1,'Country Data'!$A$1:$A$60,FALSE)),INDIRECT("'User Inputs'!" &amp; EOC9))</f>
        <v>14.384504826363568</v>
      </c>
      <c r="EOD8" s="221">
        <f ca="1">IF(INDIRECT("'User Inputs'!" &amp; EOD9)="",INDIRECT("'Country Data'!"&amp;EOD$3&amp;MATCH('Country Model'!$A$1,'Country Data'!$A$1:$A$60,FALSE)),INDIRECT("'User Inputs'!" &amp; EOD9))</f>
        <v>22.307316805833452</v>
      </c>
      <c r="EOE8" s="221">
        <f ca="1">IF(INDIRECT("'User Inputs'!" &amp; EOE9)="",INDIRECT("'Country Data'!"&amp;EOE$3&amp;MATCH('Country Model'!$A$1,'Country Data'!$A$1:$A$60,FALSE)),INDIRECT("'User Inputs'!" &amp; EOE9))</f>
        <v>30.750149496595114</v>
      </c>
      <c r="EOF8" s="221">
        <f ca="1">IF(INDIRECT("'User Inputs'!" &amp; EOF9)="",INDIRECT("'Country Data'!"&amp;EOF$3&amp;MATCH('Country Model'!$A$1,'Country Data'!$A$1:$A$60,FALSE)),INDIRECT("'User Inputs'!" &amp; EOF9))</f>
        <v>39.739134513577937</v>
      </c>
      <c r="EOG8" s="221">
        <f ca="1">IF(INDIRECT("'User Inputs'!" &amp; EOG9)="",INDIRECT("'Country Data'!"&amp;EOG$3&amp;MATCH('Country Model'!$A$1,'Country Data'!$A$1:$A$60,FALSE)),INDIRECT("'User Inputs'!" &amp; EOG9))</f>
        <v>49.301576877880848</v>
      </c>
      <c r="EOH8" s="221">
        <f ca="1">IF(INDIRECT("'User Inputs'!" &amp; EOH9)="",INDIRECT("'Country Data'!"&amp;EOH$3&amp;MATCH('Country Model'!$A$1,'Country Data'!$A$1:$A$60,FALSE)),INDIRECT("'User Inputs'!" &amp; EOH9))</f>
        <v>59.466004519164358</v>
      </c>
      <c r="EOI8" s="221">
        <f ca="1">IF(INDIRECT("'User Inputs'!" &amp; EOI9)="",INDIRECT("'Country Data'!"&amp;EOI$3&amp;MATCH('Country Model'!$A$1,'Country Data'!$A$1:$A$60,FALSE)),INDIRECT("'User Inputs'!" &amp; EOI9))</f>
        <v>61.614246161924036</v>
      </c>
      <c r="EOJ8" s="221">
        <f ca="1">IF(INDIRECT("'User Inputs'!" &amp; EOJ9)="",INDIRECT("'Country Data'!"&amp;EOJ$3&amp;MATCH('Country Model'!$A$1,'Country Data'!$A$1:$A$60,FALSE)),INDIRECT("'User Inputs'!" &amp; EOJ9))</f>
        <v>63.839483022989292</v>
      </c>
      <c r="EOK8" s="221">
        <f ca="1">IF(INDIRECT("'User Inputs'!" &amp; EOK9)="",INDIRECT("'Country Data'!"&amp;EOK$3&amp;MATCH('Country Model'!$A$1,'Country Data'!$A$1:$A$60,FALSE)),INDIRECT("'User Inputs'!" &amp; EOK9))</f>
        <v>66.14445659470158</v>
      </c>
      <c r="EOL8" s="221">
        <f ca="1">IF(INDIRECT("'User Inputs'!" &amp; EOL9)="",INDIRECT("'Country Data'!"&amp;EOL$3&amp;MATCH('Country Model'!$A$1,'Country Data'!$A$1:$A$60,FALSE)),INDIRECT("'User Inputs'!" &amp; EOL9))</f>
        <v>68.532005442921744</v>
      </c>
      <c r="EOM8" s="221">
        <f ca="1">IF(INDIRECT("'User Inputs'!" &amp; EOM9)="",INDIRECT("'Country Data'!"&amp;EOM$3&amp;MATCH('Country Model'!$A$1,'Country Data'!$A$1:$A$60,FALSE)),INDIRECT("'User Inputs'!" &amp; EOM9))</f>
        <v>71.005068628082483</v>
      </c>
      <c r="EON8" s="221">
        <f ca="1">IF(INDIRECT("'User Inputs'!" &amp; EON9)="",INDIRECT("'Country Data'!"&amp;EON$3&amp;MATCH('Country Model'!$A$1,'Country Data'!$A$1:$A$60,FALSE)),INDIRECT("'User Inputs'!" &amp; EON9))</f>
        <v>73.566689246314368</v>
      </c>
      <c r="EOO8" s="221">
        <f ca="1">IF(INDIRECT("'User Inputs'!" &amp; EOO9)="",INDIRECT("'Country Data'!"&amp;EOO$3&amp;MATCH('Country Model'!$A$1,'Country Data'!$A$1:$A$60,FALSE)),INDIRECT("'User Inputs'!" &amp; EOO9))</f>
        <v>76.220018094846225</v>
      </c>
      <c r="EOP8" s="221">
        <f ca="1">IF(INDIRECT("'User Inputs'!" &amp; EOP9)="",INDIRECT("'Country Data'!"&amp;EOP$3&amp;MATCH('Country Model'!$A$1,'Country Data'!$A$1:$A$60,FALSE)),INDIRECT("'User Inputs'!" &amp; EOP9))</f>
        <v>78.968317466024573</v>
      </c>
      <c r="EOQ8" s="221">
        <f ca="1">IF(INDIRECT("'User Inputs'!" &amp; EOQ9)="",INDIRECT("'Country Data'!"&amp;EOQ$3&amp;MATCH('Country Model'!$A$1,'Country Data'!$A$1:$A$60,FALSE)),INDIRECT("'User Inputs'!" &amp; EOQ9))</f>
        <v>81.814965074450654</v>
      </c>
      <c r="EOR8" s="221">
        <f ca="1">IF(INDIRECT("'User Inputs'!" &amp; EOR9)="",INDIRECT("'Country Data'!"&amp;EOR$3&amp;MATCH('Country Model'!$A$1,'Country Data'!$A$1:$A$60,FALSE)),INDIRECT("'User Inputs'!" &amp; EOR9))</f>
        <v>84.763458121888775</v>
      </c>
      <c r="EOS8" s="221">
        <f ca="1">IF(INDIRECT("'User Inputs'!" &amp; EOS9)="",INDIRECT("'Country Data'!"&amp;EOS$3&amp;MATCH('Country Model'!$A$1,'Country Data'!$A$1:$A$60,FALSE)),INDIRECT("'User Inputs'!" &amp; EOS9))</f>
        <v>87.81741750476283</v>
      </c>
      <c r="EOT8" s="221">
        <f ca="1">IF(INDIRECT("'User Inputs'!" &amp; EOT9)="",INDIRECT("'Country Data'!"&amp;EOT$3&amp;MATCH('Country Model'!$A$1,'Country Data'!$A$1:$A$60,FALSE)),INDIRECT("'User Inputs'!" &amp; EOT9))</f>
        <v>90.980592169224821</v>
      </c>
      <c r="EOU8" s="221">
        <f ca="1">IF(INDIRECT("'User Inputs'!" &amp; EOU9)="",INDIRECT("'Country Data'!"&amp;EOU$3&amp;MATCH('Country Model'!$A$1,'Country Data'!$A$1:$A$60,FALSE)),INDIRECT("'User Inputs'!" &amp; EOU9))</f>
        <v>94.256863618954426</v>
      </c>
      <c r="EOV8" s="221">
        <f ca="1">IF(INDIRECT("'User Inputs'!" &amp; EOV9)="",INDIRECT("'Country Data'!"&amp;EOV$3&amp;MATCH('Country Model'!$A$1,'Country Data'!$A$1:$A$60,FALSE)),INDIRECT("'User Inputs'!" &amp; EOV9))</f>
        <v>97.650250581026228</v>
      </c>
      <c r="EOW8" s="221">
        <f ca="1">IF(INDIRECT("'User Inputs'!" &amp; EOW9)="",INDIRECT("'Country Data'!"&amp;EOW$3&amp;MATCH('Country Model'!$A$1,'Country Data'!$A$1:$A$60,FALSE)),INDIRECT("'User Inputs'!" &amp; EOW9))</f>
        <v>101.16491383537004</v>
      </c>
      <c r="EOX8" s="221">
        <f ca="1">IF(INDIRECT("'User Inputs'!" &amp; EOX9)="",INDIRECT("'Country Data'!"&amp;EOX$3&amp;MATCH('Country Model'!$A$1,'Country Data'!$A$1:$A$60,FALSE)),INDIRECT("'User Inputs'!" &amp; EOX9))</f>
        <v>104.80516121353865</v>
      </c>
      <c r="EOY8" s="221">
        <f ca="1">IF(INDIRECT("'User Inputs'!" &amp; EOY9)="",INDIRECT("'Country Data'!"&amp;EOY$3&amp;MATCH('Country Model'!$A$1,'Country Data'!$A$1:$A$60,FALSE)),INDIRECT("'User Inputs'!" &amp; EOY9))</f>
        <v>960.48009468624059</v>
      </c>
      <c r="EOZ8" s="221">
        <f ca="1">IF(INDIRECT("'User Inputs'!" &amp; EOZ9)="",INDIRECT("'Country Data'!"&amp;EOZ$3&amp;MATCH('Country Model'!$A$1,'Country Data'!$A$1:$A$60,FALSE)),INDIRECT("'User Inputs'!" &amp; EOZ9))</f>
        <v>2283.1489848567171</v>
      </c>
      <c r="EPA8" s="221">
        <f ca="1">IF(INDIRECT("'User Inputs'!" &amp; EPA9)="",INDIRECT("'Country Data'!"&amp;EPA$3&amp;MATCH('Country Model'!$A$1,'Country Data'!$A$1:$A$60,FALSE)),INDIRECT("'User Inputs'!" &amp; EPA9))</f>
        <v>73.883084206633896</v>
      </c>
      <c r="EPB8" s="221">
        <f ca="1">IF(INDIRECT("'User Inputs'!" &amp; EPB9)="",INDIRECT("'Country Data'!"&amp;EPB$3&amp;MATCH('Country Model'!$A$1,'Country Data'!$A$1:$A$60,FALSE)),INDIRECT("'User Inputs'!" &amp; EPB9))</f>
        <v>99.267347167683354</v>
      </c>
      <c r="EPC8" s="221">
        <f ca="1">IF(INDIRECT("'User Inputs'!" &amp; EPC9)="",INDIRECT("'Country Data'!"&amp;EPC$3&amp;MATCH('Country Model'!$A$1,'Country Data'!$A$1:$A$60,FALSE)),INDIRECT("'User Inputs'!" &amp; EPC9))</f>
        <v>1558.1437706128138</v>
      </c>
      <c r="EPD8" s="221">
        <f ca="1">IF(INDIRECT("'User Inputs'!" &amp; EPD9)="",INDIRECT("'Country Data'!"&amp;EPD$3&amp;MATCH('Country Model'!$A$1,'Country Data'!$A$1:$A$60,FALSE)),INDIRECT("'User Inputs'!" &amp; EPD9))</f>
        <v>3310.3553541647075</v>
      </c>
      <c r="EPE8" s="221">
        <f ca="1">IF(INDIRECT("'User Inputs'!" &amp; EPE9)="",INDIRECT("'Country Data'!"&amp;EPE$3&amp;MATCH('Country Model'!$A$1,'Country Data'!$A$1:$A$60,FALSE)),INDIRECT("'User Inputs'!" &amp; EPE9))</f>
        <v>119.8572131240626</v>
      </c>
      <c r="EPF8" s="221">
        <f ca="1">IF(INDIRECT("'User Inputs'!" &amp; EPF9)="",INDIRECT("'Country Data'!"&amp;EPF$3&amp;MATCH('Country Model'!$A$1,'Country Data'!$A$1:$A$60,FALSE)),INDIRECT("'User Inputs'!" &amp; EPF9))</f>
        <v>143.92849365933512</v>
      </c>
      <c r="EPG8" s="221">
        <f ca="1">IF(INDIRECT("'User Inputs'!" &amp; EPG9)="",INDIRECT("'Country Data'!"&amp;EPG$3&amp;MATCH('Country Model'!$A$1,'Country Data'!$A$1:$A$60,FALSE)),INDIRECT("'User Inputs'!" &amp; EPG9))</f>
        <v>2518.6238652990542</v>
      </c>
      <c r="EPH8" s="221">
        <f ca="1">IF(INDIRECT("'User Inputs'!" &amp; EPH9)="",INDIRECT("'Country Data'!"&amp;EPH$3&amp;MATCH('Country Model'!$A$1,'Country Data'!$A$1:$A$60,FALSE)),INDIRECT("'User Inputs'!" &amp; EPH9))</f>
        <v>5593.504339021425</v>
      </c>
      <c r="EPI8" s="221">
        <f ca="1">IF(INDIRECT("'User Inputs'!" &amp; EPI9)="",INDIRECT("'Country Data'!"&amp;EPI$3&amp;MATCH('Country Model'!$A$1,'Country Data'!$A$1:$A$60,FALSE)),INDIRECT("'User Inputs'!" &amp; EPI9))</f>
        <v>193.74029733069648</v>
      </c>
      <c r="EPJ8" s="221">
        <f ca="1">IF(INDIRECT("'User Inputs'!" &amp; EPJ9)="",INDIRECT("'Country Data'!"&amp;EPJ$3&amp;MATCH('Country Model'!$A$1,'Country Data'!$A$1:$A$60,FALSE)),INDIRECT("'User Inputs'!" &amp; EPJ9))</f>
        <v>243.19584082701846</v>
      </c>
      <c r="EPK8" s="221">
        <f ca="1">IF(INDIRECT("'User Inputs'!" &amp; EPK9)="",INDIRECT("'Country Data'!"&amp;EPK$3&amp;MATCH('Country Model'!$A$1,'Country Data'!$A$1:$A$60,FALSE)),INDIRECT("'User Inputs'!" &amp; EPK9))</f>
        <v>549.19925726793292</v>
      </c>
      <c r="EPL8" s="221">
        <f ca="1">IF(INDIRECT("'User Inputs'!" &amp; EPL9)="",INDIRECT("'Country Data'!"&amp;EPL$3&amp;MATCH('Country Model'!$A$1,'Country Data'!$A$1:$A$60,FALSE)),INDIRECT("'User Inputs'!" &amp; EPL9))</f>
        <v>1069.9364226263613</v>
      </c>
      <c r="EPM8" s="221">
        <f ca="1">IF(INDIRECT("'User Inputs'!" &amp; EPM9)="",INDIRECT("'Country Data'!"&amp;EPM$3&amp;MATCH('Country Model'!$A$1,'Country Data'!$A$1:$A$60,FALSE)),INDIRECT("'User Inputs'!" &amp; EPM9))</f>
        <v>313.59751045475906</v>
      </c>
      <c r="EPN8" s="221">
        <f ca="1">IF(INDIRECT("'User Inputs'!" &amp; EPN9)="",INDIRECT("'Country Data'!"&amp;EPN$3&amp;MATCH('Country Model'!$A$1,'Country Data'!$A$1:$A$60,FALSE)),INDIRECT("'User Inputs'!" &amp; EPN9))</f>
        <v>387.12433448635358</v>
      </c>
      <c r="EPO8" s="221">
        <f ca="1">IF(INDIRECT("'User Inputs'!" &amp; EPO9)="",INDIRECT("'Country Data'!"&amp;EPO$3&amp;MATCH('Country Model'!$A$1,'Country Data'!$A$1:$A$60,FALSE)),INDIRECT("'User Inputs'!" &amp; EPO9))</f>
        <v>930.53642669867577</v>
      </c>
      <c r="EPP8" s="221">
        <f ca="1">IF(INDIRECT("'User Inputs'!" &amp; EPP9)="",INDIRECT("'Country Data'!"&amp;EPP$3&amp;MATCH('Country Model'!$A$1,'Country Data'!$A$1:$A$60,FALSE)),INDIRECT("'User Inputs'!" &amp; EPP9))</f>
        <v>1784.3060525704821</v>
      </c>
      <c r="EPQ8" s="221">
        <f ca="1">IF(INDIRECT("'User Inputs'!" &amp; EPQ9)="",INDIRECT("'Country Data'!"&amp;EPQ$3&amp;MATCH('Country Model'!$A$1,'Country Data'!$A$1:$A$60,FALSE)),INDIRECT("'User Inputs'!" &amp; EPQ9))</f>
        <v>507.33780778545554</v>
      </c>
      <c r="EPR8" s="221">
        <f ca="1">IF(INDIRECT("'User Inputs'!" &amp; EPR9)="",INDIRECT("'Country Data'!"&amp;EPR$3&amp;MATCH('Country Model'!$A$1,'Country Data'!$A$1:$A$60,FALSE)),INDIRECT("'User Inputs'!" &amp; EPR9))</f>
        <v>630.32017531337203</v>
      </c>
      <c r="EPS8" s="221">
        <f ca="1">IF(INDIRECT("'User Inputs'!" &amp; EPS9)="",INDIRECT("'Country Data'!"&amp;EPS$3&amp;MATCH('Country Model'!$A$1,'Country Data'!$A$1:$A$60,FALSE)),INDIRECT("'User Inputs'!" &amp; EPS9))</f>
        <v>1479.7356839666086</v>
      </c>
      <c r="EPT8" s="221">
        <f ca="1">IF(INDIRECT("'User Inputs'!" &amp; EPT9)="",INDIRECT("'Country Data'!"&amp;EPT$3&amp;MATCH('Country Model'!$A$1,'Country Data'!$A$1:$A$60,FALSE)),INDIRECT("'User Inputs'!" &amp; EPT9))</f>
        <v>2854.2424751968433</v>
      </c>
      <c r="EPU8" s="221">
        <f ca="1">IF(INDIRECT("'User Inputs'!" &amp; EPU9)="",INDIRECT("'Country Data'!"&amp;EPU$3&amp;MATCH('Country Model'!$A$1,'Country Data'!$A$1:$A$60,FALSE)),INDIRECT("'User Inputs'!" &amp; EPU9))</f>
        <v>820.93531824021466</v>
      </c>
      <c r="EPV8" s="221">
        <f ca="1">IF(INDIRECT("'User Inputs'!" &amp; EPV9)="",INDIRECT("'Country Data'!"&amp;EPV$3&amp;MATCH('Country Model'!$A$1,'Country Data'!$A$1:$A$60,FALSE)),INDIRECT("'User Inputs'!" &amp; EPV9))</f>
        <v>1017.4445097997257</v>
      </c>
      <c r="EPW8" s="221">
        <f ca="1">IF(INDIRECT("'User Inputs'!" &amp; EPW9)="",INDIRECT("'Country Data'!"&amp;EPW$3&amp;MATCH('Country Model'!$A$1,'Country Data'!$A$1:$A$60,FALSE)),INDIRECT("'User Inputs'!" &amp; EPW9))</f>
        <v>411.28083741830767</v>
      </c>
      <c r="EPX8" s="221">
        <f ca="1">IF(INDIRECT("'User Inputs'!" &amp; EPX9)="",INDIRECT("'Country Data'!"&amp;EPX$3&amp;MATCH('Country Model'!$A$1,'Country Data'!$A$1:$A$60,FALSE)),INDIRECT("'User Inputs'!" &amp; EPX9))</f>
        <v>1213.2125622303558</v>
      </c>
      <c r="EPY8" s="221">
        <f ca="1">IF(INDIRECT("'User Inputs'!" &amp; EPY9)="",INDIRECT("'Country Data'!"&amp;EPY$3&amp;MATCH('Country Model'!$A$1,'Country Data'!$A$1:$A$60,FALSE)),INDIRECT("'User Inputs'!" &amp; EPY9))</f>
        <v>31.636987493715974</v>
      </c>
      <c r="EPZ8" s="221">
        <f ca="1">IF(INDIRECT("'User Inputs'!" &amp; EPZ9)="",INDIRECT("'Country Data'!"&amp;EPZ$3&amp;MATCH('Country Model'!$A$1,'Country Data'!$A$1:$A$60,FALSE)),INDIRECT("'User Inputs'!" &amp; EPZ9))</f>
        <v>52.748372270885035</v>
      </c>
      <c r="EQA8" s="221">
        <f ca="1">IF(INDIRECT("'User Inputs'!" &amp; EQA9)="",INDIRECT("'Country Data'!"&amp;EQA$3&amp;MATCH('Country Model'!$A$1,'Country Data'!$A$1:$A$60,FALSE)),INDIRECT("'User Inputs'!" &amp; EQA9))</f>
        <v>627.60734391413803</v>
      </c>
      <c r="EQB8" s="221">
        <f ca="1">IF(INDIRECT("'User Inputs'!" &amp; EQB9)="",INDIRECT("'Country Data'!"&amp;EQB$3&amp;MATCH('Country Model'!$A$1,'Country Data'!$A$1:$A$60,FALSE)),INDIRECT("'User Inputs'!" &amp; EQB9))</f>
        <v>1526.0493015942254</v>
      </c>
      <c r="EQC8" s="221">
        <f ca="1">IF(INDIRECT("'User Inputs'!" &amp; EQC9)="",INDIRECT("'Country Data'!"&amp;EQC$3&amp;MATCH('Country Model'!$A$1,'Country Data'!$A$1:$A$60,FALSE)),INDIRECT("'User Inputs'!" &amp; EQC9))</f>
        <v>48.277487993395233</v>
      </c>
      <c r="EQD8" s="221">
        <f ca="1">IF(INDIRECT("'User Inputs'!" &amp; EQD9)="",INDIRECT("'Country Data'!"&amp;EQD$3&amp;MATCH('Country Model'!$A$1,'Country Data'!$A$1:$A$60,FALSE)),INDIRECT("'User Inputs'!" &amp; EQD9))</f>
        <v>66.349969634531547</v>
      </c>
      <c r="EQE8" s="221">
        <f ca="1">IF(INDIRECT("'User Inputs'!" &amp; EQE9)="",INDIRECT("'Country Data'!"&amp;EQE$3&amp;MATCH('Country Model'!$A$1,'Country Data'!$A$1:$A$60,FALSE)),INDIRECT("'User Inputs'!" &amp; EQE9))</f>
        <v>1038.8881813324456</v>
      </c>
      <c r="EQF8" s="221">
        <f ca="1">IF(INDIRECT("'User Inputs'!" &amp; EQF9)="",INDIRECT("'Country Data'!"&amp;EQF$3&amp;MATCH('Country Model'!$A$1,'Country Data'!$A$1:$A$60,FALSE)),INDIRECT("'User Inputs'!" &amp; EQF9))</f>
        <v>2739.2618638245817</v>
      </c>
      <c r="EQG8" s="221">
        <f ca="1">IF(INDIRECT("'User Inputs'!" &amp; EQG9)="",INDIRECT("'Country Data'!"&amp;EQG$3&amp;MATCH('Country Model'!$A$1,'Country Data'!$A$1:$A$60,FALSE)),INDIRECT("'User Inputs'!" &amp; EQG9))</f>
        <v>79.914475487111204</v>
      </c>
      <c r="EQH8" s="221">
        <f ca="1">IF(INDIRECT("'User Inputs'!" &amp; EQH9)="",INDIRECT("'Country Data'!"&amp;EQH$3&amp;MATCH('Country Model'!$A$1,'Country Data'!$A$1:$A$60,FALSE)),INDIRECT("'User Inputs'!" &amp; EQH9))</f>
        <v>119.0983419054166</v>
      </c>
      <c r="EQI8" s="258" t="str">
        <f ca="1">IF(INDIRECT("'User Inputs'!" &amp; EQI9)="",INDIRECT("'Country Data'!"&amp;EQI$3&amp;MATCH('Country Model'!$A$1,'Country Data'!$A$1:$A$60,FALSE)),INDIRECT("'User Inputs'!" &amp; EQI9))</f>
        <v>Stable</v>
      </c>
    </row>
    <row r="9" spans="1:3831" s="260" customFormat="1" ht="15" outlineLevel="1" x14ac:dyDescent="0.25">
      <c r="A9" s="260" t="s">
        <v>4165</v>
      </c>
      <c r="B9" s="260" t="s">
        <v>4165</v>
      </c>
      <c r="C9" s="260" t="s">
        <v>4165</v>
      </c>
      <c r="D9" s="260" t="s">
        <v>4165</v>
      </c>
      <c r="E9" s="260" t="s">
        <v>4165</v>
      </c>
      <c r="F9" s="260" t="s">
        <v>4165</v>
      </c>
      <c r="G9" s="260" t="s">
        <v>4165</v>
      </c>
      <c r="H9" s="260" t="s">
        <v>4165</v>
      </c>
      <c r="I9" s="260" t="s">
        <v>4166</v>
      </c>
      <c r="J9" s="260" t="s">
        <v>4167</v>
      </c>
      <c r="K9" s="260" t="s">
        <v>4168</v>
      </c>
      <c r="L9" s="260" t="s">
        <v>4169</v>
      </c>
      <c r="M9" s="260" t="s">
        <v>4165</v>
      </c>
      <c r="N9" s="260" t="s">
        <v>4170</v>
      </c>
      <c r="O9" s="260" t="s">
        <v>4171</v>
      </c>
      <c r="P9" s="260" t="s">
        <v>4172</v>
      </c>
      <c r="Q9" s="260" t="s">
        <v>4173</v>
      </c>
      <c r="R9" s="260" t="s">
        <v>4174</v>
      </c>
      <c r="S9" s="260" t="s">
        <v>4175</v>
      </c>
      <c r="T9" s="260" t="s">
        <v>4176</v>
      </c>
      <c r="U9" s="260" t="s">
        <v>4177</v>
      </c>
      <c r="V9" s="260" t="s">
        <v>4178</v>
      </c>
      <c r="W9" s="260" t="s">
        <v>4179</v>
      </c>
      <c r="X9" s="260" t="s">
        <v>4165</v>
      </c>
      <c r="Y9" s="260" t="s">
        <v>4165</v>
      </c>
      <c r="Z9" s="260" t="s">
        <v>4165</v>
      </c>
      <c r="AA9" s="260" t="s">
        <v>4165</v>
      </c>
      <c r="AB9" s="260" t="s">
        <v>4165</v>
      </c>
      <c r="AC9" s="260" t="s">
        <v>4165</v>
      </c>
      <c r="AD9" s="260" t="s">
        <v>4165</v>
      </c>
      <c r="AE9" s="260" t="s">
        <v>4165</v>
      </c>
      <c r="AF9" s="260" t="s">
        <v>4165</v>
      </c>
      <c r="AG9" s="260" t="s">
        <v>4165</v>
      </c>
      <c r="AH9" s="260" t="s">
        <v>4180</v>
      </c>
      <c r="AI9" s="260" t="s">
        <v>4165</v>
      </c>
      <c r="AJ9" s="260" t="s">
        <v>4165</v>
      </c>
      <c r="AK9" s="260" t="s">
        <v>4165</v>
      </c>
      <c r="AL9" s="260" t="s">
        <v>4165</v>
      </c>
      <c r="AM9" s="260" t="s">
        <v>4165</v>
      </c>
      <c r="AN9" s="260" t="s">
        <v>4165</v>
      </c>
      <c r="AO9" s="260" t="s">
        <v>4165</v>
      </c>
      <c r="AP9" s="260" t="s">
        <v>4165</v>
      </c>
      <c r="AQ9" s="260" t="s">
        <v>4165</v>
      </c>
      <c r="AR9" s="260" t="s">
        <v>4165</v>
      </c>
      <c r="AS9" s="260" t="s">
        <v>4165</v>
      </c>
      <c r="AT9" s="260" t="s">
        <v>4165</v>
      </c>
      <c r="AU9" s="260" t="s">
        <v>4165</v>
      </c>
      <c r="AV9" s="260" t="s">
        <v>4165</v>
      </c>
      <c r="AW9" s="260" t="s">
        <v>4165</v>
      </c>
      <c r="AX9" s="260" t="s">
        <v>4165</v>
      </c>
      <c r="AY9" s="260" t="s">
        <v>4165</v>
      </c>
      <c r="AZ9" s="260" t="s">
        <v>4165</v>
      </c>
      <c r="BA9" s="260" t="s">
        <v>4165</v>
      </c>
      <c r="BB9" s="260" t="s">
        <v>4165</v>
      </c>
      <c r="BC9" s="260" t="s">
        <v>4165</v>
      </c>
      <c r="BD9" s="260" t="s">
        <v>4165</v>
      </c>
      <c r="BE9" s="260" t="s">
        <v>4165</v>
      </c>
      <c r="BF9" s="260" t="s">
        <v>4165</v>
      </c>
      <c r="BG9" s="260" t="s">
        <v>4165</v>
      </c>
      <c r="BH9" s="260" t="s">
        <v>4181</v>
      </c>
      <c r="BI9" s="260" t="s">
        <v>4165</v>
      </c>
      <c r="BJ9" s="260" t="s">
        <v>4165</v>
      </c>
      <c r="BK9" s="260" t="s">
        <v>4165</v>
      </c>
      <c r="BL9" s="260" t="s">
        <v>4165</v>
      </c>
      <c r="BM9" s="260" t="s">
        <v>4165</v>
      </c>
      <c r="BN9" s="260" t="s">
        <v>4165</v>
      </c>
      <c r="BO9" s="260" t="s">
        <v>4165</v>
      </c>
      <c r="BP9" s="260" t="s">
        <v>4165</v>
      </c>
      <c r="BQ9" s="260" t="s">
        <v>4165</v>
      </c>
      <c r="BR9" s="260" t="s">
        <v>4165</v>
      </c>
      <c r="BS9" s="260" t="s">
        <v>4165</v>
      </c>
      <c r="BT9" s="260" t="s">
        <v>4165</v>
      </c>
      <c r="BU9" s="260" t="s">
        <v>4165</v>
      </c>
      <c r="BV9" s="260" t="s">
        <v>4165</v>
      </c>
      <c r="BW9" s="260" t="s">
        <v>4165</v>
      </c>
      <c r="BX9" s="260" t="s">
        <v>4165</v>
      </c>
      <c r="BY9" s="260" t="s">
        <v>4165</v>
      </c>
      <c r="BZ9" s="260" t="s">
        <v>4165</v>
      </c>
      <c r="CA9" s="260" t="s">
        <v>4165</v>
      </c>
      <c r="CB9" s="260" t="s">
        <v>4165</v>
      </c>
      <c r="CC9" s="260" t="s">
        <v>4165</v>
      </c>
      <c r="CD9" s="260" t="s">
        <v>4165</v>
      </c>
      <c r="CE9" s="260" t="s">
        <v>4165</v>
      </c>
      <c r="CF9" s="260" t="s">
        <v>4182</v>
      </c>
      <c r="CG9" s="260" t="s">
        <v>4165</v>
      </c>
      <c r="CH9" s="260" t="s">
        <v>4165</v>
      </c>
      <c r="CI9" s="260" t="s">
        <v>4165</v>
      </c>
      <c r="CJ9" s="260" t="s">
        <v>4165</v>
      </c>
      <c r="CK9" s="260" t="s">
        <v>4165</v>
      </c>
      <c r="CL9" s="260" t="s">
        <v>4183</v>
      </c>
      <c r="CM9" s="260" t="s">
        <v>4165</v>
      </c>
      <c r="CN9" s="260" t="s">
        <v>4165</v>
      </c>
      <c r="CO9" s="260" t="s">
        <v>4165</v>
      </c>
      <c r="CP9" s="260" t="s">
        <v>4165</v>
      </c>
      <c r="CQ9" s="260" t="s">
        <v>4165</v>
      </c>
      <c r="CR9" s="260" t="s">
        <v>4165</v>
      </c>
      <c r="CS9" s="260" t="s">
        <v>4165</v>
      </c>
      <c r="CT9" s="260" t="s">
        <v>4165</v>
      </c>
      <c r="CU9" s="260" t="s">
        <v>4165</v>
      </c>
      <c r="CV9" s="260" t="s">
        <v>4165</v>
      </c>
      <c r="CW9" s="260" t="s">
        <v>4165</v>
      </c>
      <c r="CX9" s="260" t="s">
        <v>4165</v>
      </c>
      <c r="CY9" s="260" t="s">
        <v>4165</v>
      </c>
      <c r="CZ9" s="260" t="s">
        <v>4165</v>
      </c>
      <c r="DA9" s="260" t="s">
        <v>4165</v>
      </c>
      <c r="DB9" s="260" t="s">
        <v>4165</v>
      </c>
      <c r="DC9" s="260" t="s">
        <v>4165</v>
      </c>
      <c r="DD9" s="260" t="s">
        <v>4165</v>
      </c>
      <c r="DE9" s="260" t="s">
        <v>4165</v>
      </c>
      <c r="DF9" s="260" t="s">
        <v>4165</v>
      </c>
      <c r="DG9" s="260" t="s">
        <v>4165</v>
      </c>
      <c r="DH9" s="260" t="s">
        <v>4165</v>
      </c>
      <c r="DI9" s="260" t="s">
        <v>4165</v>
      </c>
      <c r="DJ9" s="260" t="str">
        <f>CF9</f>
        <v>K16</v>
      </c>
      <c r="DK9" s="260" t="s">
        <v>4165</v>
      </c>
      <c r="DL9" s="260" t="s">
        <v>4165</v>
      </c>
      <c r="DM9" s="260" t="s">
        <v>4165</v>
      </c>
      <c r="DN9" s="260" t="s">
        <v>4165</v>
      </c>
      <c r="DO9" s="260" t="s">
        <v>4165</v>
      </c>
      <c r="DP9" s="260" t="s">
        <v>4184</v>
      </c>
      <c r="DQ9" s="260" t="s">
        <v>4165</v>
      </c>
      <c r="DR9" s="260" t="s">
        <v>4165</v>
      </c>
      <c r="DS9" s="260" t="s">
        <v>4165</v>
      </c>
      <c r="DT9" s="260" t="s">
        <v>4165</v>
      </c>
      <c r="DU9" s="260" t="s">
        <v>4165</v>
      </c>
      <c r="DV9" s="260" t="s">
        <v>4165</v>
      </c>
      <c r="DW9" s="260" t="s">
        <v>4165</v>
      </c>
      <c r="DX9" s="260" t="s">
        <v>4165</v>
      </c>
      <c r="DY9" s="260" t="s">
        <v>4165</v>
      </c>
      <c r="DZ9" s="260" t="s">
        <v>4165</v>
      </c>
      <c r="EA9" s="260" t="s">
        <v>4165</v>
      </c>
      <c r="EB9" s="260" t="s">
        <v>4165</v>
      </c>
      <c r="EC9" s="260" t="s">
        <v>4165</v>
      </c>
      <c r="ED9" s="260" t="s">
        <v>4165</v>
      </c>
      <c r="EE9" s="260" t="s">
        <v>4165</v>
      </c>
      <c r="EF9" s="260" t="s">
        <v>4165</v>
      </c>
      <c r="EG9" s="260" t="s">
        <v>4165</v>
      </c>
      <c r="EH9" s="260" t="s">
        <v>4165</v>
      </c>
      <c r="EI9" s="260" t="s">
        <v>4165</v>
      </c>
      <c r="EJ9" s="260" t="s">
        <v>4165</v>
      </c>
      <c r="EK9" s="260" t="s">
        <v>4165</v>
      </c>
      <c r="EL9" s="260" t="s">
        <v>4165</v>
      </c>
      <c r="EM9" s="260" t="s">
        <v>4165</v>
      </c>
      <c r="EN9" s="260" t="str">
        <f>CF9</f>
        <v>K16</v>
      </c>
      <c r="EO9" s="260" t="s">
        <v>4165</v>
      </c>
      <c r="EP9" s="260" t="s">
        <v>4165</v>
      </c>
      <c r="EQ9" s="260" t="s">
        <v>4165</v>
      </c>
      <c r="ER9" s="260" t="s">
        <v>4165</v>
      </c>
      <c r="ES9" s="260" t="s">
        <v>4165</v>
      </c>
      <c r="ET9" s="260" t="s">
        <v>4185</v>
      </c>
      <c r="EU9" s="260" t="s">
        <v>4165</v>
      </c>
      <c r="EV9" s="260" t="s">
        <v>4165</v>
      </c>
      <c r="EW9" s="260" t="s">
        <v>4165</v>
      </c>
      <c r="EX9" s="260" t="s">
        <v>4165</v>
      </c>
      <c r="EY9" s="260" t="s">
        <v>4165</v>
      </c>
      <c r="EZ9" s="260" t="s">
        <v>4165</v>
      </c>
      <c r="FA9" s="260" t="s">
        <v>4165</v>
      </c>
      <c r="FB9" s="260" t="s">
        <v>4165</v>
      </c>
      <c r="FC9" s="260" t="s">
        <v>4165</v>
      </c>
      <c r="FD9" s="260" t="s">
        <v>4165</v>
      </c>
      <c r="FE9" s="260" t="s">
        <v>4165</v>
      </c>
      <c r="FF9" s="260" t="s">
        <v>4165</v>
      </c>
      <c r="FG9" s="260" t="s">
        <v>4165</v>
      </c>
      <c r="FH9" s="260" t="s">
        <v>4165</v>
      </c>
      <c r="FI9" s="260" t="s">
        <v>4165</v>
      </c>
      <c r="FJ9" s="260" t="s">
        <v>4165</v>
      </c>
      <c r="FK9" s="260" t="s">
        <v>4165</v>
      </c>
      <c r="FL9" s="260" t="s">
        <v>4165</v>
      </c>
      <c r="FM9" s="260" t="s">
        <v>4165</v>
      </c>
      <c r="FN9" s="260" t="s">
        <v>4165</v>
      </c>
      <c r="FO9" s="260" t="s">
        <v>4165</v>
      </c>
      <c r="FP9" s="260" t="s">
        <v>4165</v>
      </c>
      <c r="FQ9" s="260" t="s">
        <v>4165</v>
      </c>
      <c r="FR9" s="260" t="str">
        <f>CF9</f>
        <v>K16</v>
      </c>
      <c r="FS9" s="260" t="s">
        <v>4165</v>
      </c>
      <c r="FT9" s="260" t="s">
        <v>4165</v>
      </c>
      <c r="FU9" s="260" t="s">
        <v>4165</v>
      </c>
      <c r="FV9" s="260" t="s">
        <v>4165</v>
      </c>
      <c r="FW9" s="260" t="s">
        <v>4165</v>
      </c>
      <c r="FX9" s="260" t="s">
        <v>4186</v>
      </c>
      <c r="FY9" s="260" t="s">
        <v>4165</v>
      </c>
      <c r="FZ9" s="260" t="s">
        <v>4165</v>
      </c>
      <c r="GA9" s="260" t="s">
        <v>4165</v>
      </c>
      <c r="GB9" s="260" t="s">
        <v>4165</v>
      </c>
      <c r="GC9" s="260" t="s">
        <v>4165</v>
      </c>
      <c r="GD9" s="260" t="s">
        <v>4165</v>
      </c>
      <c r="GE9" s="260" t="s">
        <v>4165</v>
      </c>
      <c r="GF9" s="260" t="s">
        <v>4165</v>
      </c>
      <c r="GG9" s="260" t="s">
        <v>4165</v>
      </c>
      <c r="GH9" s="260" t="s">
        <v>4165</v>
      </c>
      <c r="GI9" s="260" t="s">
        <v>4165</v>
      </c>
      <c r="GJ9" s="260" t="s">
        <v>4165</v>
      </c>
      <c r="GK9" s="260" t="s">
        <v>4165</v>
      </c>
      <c r="GL9" s="260" t="s">
        <v>4165</v>
      </c>
      <c r="GM9" s="260" t="s">
        <v>4165</v>
      </c>
      <c r="GN9" s="260" t="s">
        <v>4165</v>
      </c>
      <c r="GO9" s="260" t="s">
        <v>4165</v>
      </c>
      <c r="GP9" s="260" t="s">
        <v>4165</v>
      </c>
      <c r="GQ9" s="260" t="s">
        <v>4165</v>
      </c>
      <c r="GR9" s="260" t="s">
        <v>4165</v>
      </c>
      <c r="GS9" s="260" t="s">
        <v>4165</v>
      </c>
      <c r="GT9" s="260" t="s">
        <v>4165</v>
      </c>
      <c r="GU9" s="260" t="s">
        <v>4165</v>
      </c>
      <c r="GV9" s="260" t="str">
        <f>CF9</f>
        <v>K16</v>
      </c>
      <c r="GW9" s="260" t="s">
        <v>4165</v>
      </c>
      <c r="GX9" s="260" t="s">
        <v>4165</v>
      </c>
      <c r="GY9" s="260" t="s">
        <v>4165</v>
      </c>
      <c r="GZ9" s="260" t="s">
        <v>4165</v>
      </c>
      <c r="HA9" s="260" t="s">
        <v>4165</v>
      </c>
      <c r="HB9" s="260" t="s">
        <v>4187</v>
      </c>
      <c r="HC9" s="260" t="s">
        <v>4165</v>
      </c>
      <c r="HD9" s="260" t="s">
        <v>4165</v>
      </c>
      <c r="HE9" s="260" t="s">
        <v>4165</v>
      </c>
      <c r="HF9" s="260" t="s">
        <v>4165</v>
      </c>
      <c r="HG9" s="260" t="s">
        <v>4165</v>
      </c>
      <c r="HH9" s="260" t="s">
        <v>4165</v>
      </c>
      <c r="HI9" s="260" t="s">
        <v>4165</v>
      </c>
      <c r="HJ9" s="260" t="s">
        <v>4165</v>
      </c>
      <c r="HK9" s="260" t="s">
        <v>4165</v>
      </c>
      <c r="HL9" s="260" t="s">
        <v>4165</v>
      </c>
      <c r="HM9" s="260" t="s">
        <v>4165</v>
      </c>
      <c r="HN9" s="260" t="s">
        <v>4165</v>
      </c>
      <c r="HO9" s="260" t="s">
        <v>4165</v>
      </c>
      <c r="HP9" s="260" t="s">
        <v>4165</v>
      </c>
      <c r="HQ9" s="260" t="s">
        <v>4165</v>
      </c>
      <c r="HR9" s="260" t="s">
        <v>4165</v>
      </c>
      <c r="HS9" s="260" t="s">
        <v>4165</v>
      </c>
      <c r="HT9" s="260" t="s">
        <v>4165</v>
      </c>
      <c r="HU9" s="260" t="s">
        <v>4165</v>
      </c>
      <c r="HV9" s="260" t="s">
        <v>4165</v>
      </c>
      <c r="HW9" s="260" t="s">
        <v>4165</v>
      </c>
      <c r="HX9" s="260" t="s">
        <v>4165</v>
      </c>
      <c r="HY9" s="260" t="s">
        <v>4165</v>
      </c>
      <c r="HZ9" s="260" t="str">
        <f>CF9</f>
        <v>K16</v>
      </c>
      <c r="IA9" s="260" t="s">
        <v>4165</v>
      </c>
      <c r="IB9" s="260" t="s">
        <v>4165</v>
      </c>
      <c r="IC9" s="260" t="s">
        <v>4165</v>
      </c>
      <c r="ID9" s="260" t="s">
        <v>4165</v>
      </c>
      <c r="IE9" s="260" t="s">
        <v>4165</v>
      </c>
      <c r="IF9" s="260" t="s">
        <v>4188</v>
      </c>
      <c r="IG9" s="260" t="s">
        <v>4165</v>
      </c>
      <c r="IH9" s="260" t="s">
        <v>4165</v>
      </c>
      <c r="II9" s="260" t="s">
        <v>4165</v>
      </c>
      <c r="IJ9" s="260" t="s">
        <v>4165</v>
      </c>
      <c r="IK9" s="260" t="s">
        <v>4165</v>
      </c>
      <c r="IL9" s="260" t="s">
        <v>4165</v>
      </c>
      <c r="IM9" s="260" t="s">
        <v>4165</v>
      </c>
      <c r="IN9" s="260" t="s">
        <v>4165</v>
      </c>
      <c r="IO9" s="260" t="s">
        <v>4165</v>
      </c>
      <c r="IP9" s="260" t="s">
        <v>4165</v>
      </c>
      <c r="IQ9" s="260" t="s">
        <v>4165</v>
      </c>
      <c r="IR9" s="260" t="s">
        <v>4165</v>
      </c>
      <c r="IS9" s="260" t="s">
        <v>4165</v>
      </c>
      <c r="IT9" s="260" t="s">
        <v>4165</v>
      </c>
      <c r="IU9" s="260" t="s">
        <v>4165</v>
      </c>
      <c r="IV9" s="260" t="s">
        <v>4165</v>
      </c>
      <c r="IW9" s="260" t="s">
        <v>4165</v>
      </c>
      <c r="IX9" s="260" t="s">
        <v>4165</v>
      </c>
      <c r="IY9" s="260" t="s">
        <v>4165</v>
      </c>
      <c r="IZ9" s="260" t="s">
        <v>4165</v>
      </c>
      <c r="JA9" s="260" t="s">
        <v>4165</v>
      </c>
      <c r="JB9" s="260" t="s">
        <v>4165</v>
      </c>
      <c r="JC9" s="260" t="s">
        <v>4165</v>
      </c>
      <c r="JD9" s="260" t="s">
        <v>4189</v>
      </c>
      <c r="JE9" s="260" t="s">
        <v>4190</v>
      </c>
      <c r="JF9" s="260" t="s">
        <v>4191</v>
      </c>
      <c r="JG9" s="260" t="s">
        <v>4165</v>
      </c>
      <c r="JH9" s="260" t="s">
        <v>4165</v>
      </c>
      <c r="JI9" s="260" t="s">
        <v>4165</v>
      </c>
      <c r="JJ9" s="260" t="s">
        <v>4165</v>
      </c>
      <c r="JK9" s="260" t="s">
        <v>4165</v>
      </c>
      <c r="JL9" s="260" t="s">
        <v>4165</v>
      </c>
      <c r="JM9" s="260" t="s">
        <v>4165</v>
      </c>
      <c r="JN9" s="260" t="s">
        <v>4165</v>
      </c>
      <c r="JO9" s="260" t="s">
        <v>4165</v>
      </c>
      <c r="JP9" s="260" t="s">
        <v>4165</v>
      </c>
      <c r="JQ9" s="260" t="s">
        <v>4165</v>
      </c>
      <c r="JR9" s="260" t="s">
        <v>4165</v>
      </c>
      <c r="JS9" s="260" t="s">
        <v>4165</v>
      </c>
      <c r="JT9" s="260" t="s">
        <v>4165</v>
      </c>
      <c r="JU9" s="260" t="s">
        <v>4165</v>
      </c>
      <c r="JV9" s="260" t="s">
        <v>4165</v>
      </c>
      <c r="JW9" s="260" t="s">
        <v>4165</v>
      </c>
      <c r="JX9" s="260" t="s">
        <v>4165</v>
      </c>
      <c r="JY9" s="260" t="s">
        <v>4165</v>
      </c>
      <c r="JZ9" s="260" t="s">
        <v>4165</v>
      </c>
      <c r="KA9" s="260" t="s">
        <v>4165</v>
      </c>
      <c r="KB9" s="260" t="s">
        <v>4165</v>
      </c>
      <c r="KC9" s="260" t="s">
        <v>4165</v>
      </c>
      <c r="KD9" s="260" t="s">
        <v>4165</v>
      </c>
      <c r="KE9" s="260" t="s">
        <v>4165</v>
      </c>
      <c r="KF9" s="260" t="s">
        <v>4165</v>
      </c>
      <c r="KG9" s="260" t="s">
        <v>4165</v>
      </c>
      <c r="KH9" s="260" t="s">
        <v>4165</v>
      </c>
      <c r="KI9" s="260" t="s">
        <v>4165</v>
      </c>
      <c r="KJ9" s="260" t="s">
        <v>4165</v>
      </c>
      <c r="KK9" s="260" t="s">
        <v>4165</v>
      </c>
      <c r="KL9" s="260" t="s">
        <v>4165</v>
      </c>
      <c r="KM9" s="260" t="s">
        <v>4165</v>
      </c>
      <c r="KN9" s="260" t="s">
        <v>4165</v>
      </c>
      <c r="KO9" s="260" t="s">
        <v>4165</v>
      </c>
      <c r="KP9" s="260" t="s">
        <v>4165</v>
      </c>
      <c r="KQ9" s="260" t="s">
        <v>4165</v>
      </c>
      <c r="KR9" s="260" t="s">
        <v>4165</v>
      </c>
      <c r="KS9" s="260" t="s">
        <v>4165</v>
      </c>
      <c r="KT9" s="260" t="s">
        <v>4165</v>
      </c>
      <c r="KU9" s="260" t="s">
        <v>4165</v>
      </c>
      <c r="KV9" s="260" t="s">
        <v>4165</v>
      </c>
      <c r="KW9" s="260" t="s">
        <v>4165</v>
      </c>
      <c r="KX9" s="260" t="s">
        <v>4165</v>
      </c>
      <c r="KY9" s="260" t="s">
        <v>4165</v>
      </c>
      <c r="KZ9" s="260" t="s">
        <v>4165</v>
      </c>
      <c r="LA9" s="260" t="s">
        <v>4165</v>
      </c>
      <c r="LB9" s="260" t="s">
        <v>4165</v>
      </c>
      <c r="LC9" s="260" t="s">
        <v>4165</v>
      </c>
      <c r="LD9" s="260" t="s">
        <v>4165</v>
      </c>
      <c r="LE9" s="260" t="s">
        <v>4165</v>
      </c>
      <c r="LF9" s="260" t="s">
        <v>4165</v>
      </c>
      <c r="LG9" s="260" t="s">
        <v>4165</v>
      </c>
      <c r="LH9" s="260" t="s">
        <v>4165</v>
      </c>
      <c r="LI9" s="260" t="s">
        <v>4165</v>
      </c>
      <c r="LJ9" s="260" t="s">
        <v>4165</v>
      </c>
      <c r="LK9" s="260" t="s">
        <v>4165</v>
      </c>
      <c r="LL9" s="260" t="s">
        <v>4165</v>
      </c>
      <c r="LM9" s="260" t="s">
        <v>4165</v>
      </c>
      <c r="LN9" s="260" t="s">
        <v>4165</v>
      </c>
      <c r="LO9" s="260" t="s">
        <v>4165</v>
      </c>
      <c r="LP9" s="260" t="s">
        <v>4165</v>
      </c>
      <c r="LQ9" s="260" t="s">
        <v>4165</v>
      </c>
      <c r="LR9" s="260" t="s">
        <v>4165</v>
      </c>
      <c r="LS9" s="260" t="s">
        <v>4165</v>
      </c>
      <c r="LT9" s="260" t="s">
        <v>4165</v>
      </c>
      <c r="LU9" s="260" t="s">
        <v>4165</v>
      </c>
      <c r="LV9" s="260" t="s">
        <v>4165</v>
      </c>
      <c r="LW9" s="260" t="s">
        <v>4165</v>
      </c>
      <c r="LX9" s="260" t="s">
        <v>4165</v>
      </c>
      <c r="LY9" s="260" t="s">
        <v>4165</v>
      </c>
      <c r="LZ9" s="260" t="s">
        <v>4165</v>
      </c>
      <c r="MA9" s="260" t="s">
        <v>4165</v>
      </c>
      <c r="MB9" s="260" t="s">
        <v>4165</v>
      </c>
      <c r="MC9" s="260" t="s">
        <v>4165</v>
      </c>
      <c r="MD9" s="260" t="s">
        <v>4165</v>
      </c>
      <c r="ME9" s="260" t="s">
        <v>4165</v>
      </c>
      <c r="MF9" s="260" t="s">
        <v>4165</v>
      </c>
      <c r="MG9" s="260" t="s">
        <v>4165</v>
      </c>
      <c r="MH9" s="260" t="s">
        <v>4165</v>
      </c>
      <c r="MI9" s="260" t="s">
        <v>4165</v>
      </c>
      <c r="MJ9" s="260" t="s">
        <v>4165</v>
      </c>
      <c r="MK9" s="260" t="s">
        <v>4165</v>
      </c>
      <c r="ML9" s="260" t="s">
        <v>4165</v>
      </c>
      <c r="MM9" s="260" t="s">
        <v>4165</v>
      </c>
      <c r="MN9" s="260" t="s">
        <v>4165</v>
      </c>
      <c r="MO9" s="260" t="s">
        <v>4165</v>
      </c>
      <c r="MP9" s="260" t="s">
        <v>4165</v>
      </c>
      <c r="MQ9" s="260" t="s">
        <v>4165</v>
      </c>
      <c r="MR9" s="260" t="s">
        <v>4165</v>
      </c>
      <c r="MS9" s="260" t="s">
        <v>4165</v>
      </c>
      <c r="MT9" s="260" t="s">
        <v>4165</v>
      </c>
      <c r="MU9" s="260" t="s">
        <v>4165</v>
      </c>
      <c r="MV9" s="260" t="s">
        <v>4165</v>
      </c>
      <c r="MW9" s="260" t="s">
        <v>4165</v>
      </c>
      <c r="MX9" s="260" t="s">
        <v>4165</v>
      </c>
      <c r="MY9" s="260" t="s">
        <v>4165</v>
      </c>
      <c r="MZ9" s="260" t="s">
        <v>4165</v>
      </c>
      <c r="NA9" s="260" t="s">
        <v>4165</v>
      </c>
      <c r="NB9" s="260" t="s">
        <v>4165</v>
      </c>
      <c r="NC9" s="260" t="s">
        <v>4165</v>
      </c>
      <c r="ND9" s="260" t="s">
        <v>4165</v>
      </c>
      <c r="NE9" s="260" t="s">
        <v>4165</v>
      </c>
      <c r="NF9" s="260" t="s">
        <v>4165</v>
      </c>
      <c r="NG9" s="260" t="s">
        <v>4165</v>
      </c>
      <c r="NH9" s="260" t="s">
        <v>4165</v>
      </c>
      <c r="NI9" s="260" t="s">
        <v>4165</v>
      </c>
      <c r="NJ9" s="260" t="s">
        <v>4165</v>
      </c>
      <c r="NK9" s="260" t="s">
        <v>4165</v>
      </c>
      <c r="NL9" s="260" t="s">
        <v>4165</v>
      </c>
      <c r="NM9" s="260" t="s">
        <v>4165</v>
      </c>
      <c r="NN9" s="260" t="s">
        <v>4165</v>
      </c>
      <c r="NO9" s="260" t="s">
        <v>4165</v>
      </c>
      <c r="NP9" s="260" t="s">
        <v>4165</v>
      </c>
      <c r="NQ9" s="260" t="s">
        <v>4165</v>
      </c>
      <c r="NR9" s="260" t="s">
        <v>4165</v>
      </c>
      <c r="NS9" s="260" t="s">
        <v>4165</v>
      </c>
      <c r="NT9" s="260" t="s">
        <v>4165</v>
      </c>
      <c r="NU9" s="260" t="s">
        <v>4165</v>
      </c>
      <c r="NV9" s="260" t="s">
        <v>4165</v>
      </c>
      <c r="NW9" s="260" t="s">
        <v>4165</v>
      </c>
      <c r="NX9" s="260" t="s">
        <v>4165</v>
      </c>
      <c r="NY9" s="260" t="s">
        <v>4165</v>
      </c>
      <c r="NZ9" s="260" t="s">
        <v>4165</v>
      </c>
      <c r="OA9" s="260" t="s">
        <v>4165</v>
      </c>
      <c r="OB9" s="260" t="s">
        <v>4165</v>
      </c>
      <c r="OC9" s="260" t="s">
        <v>4165</v>
      </c>
      <c r="OD9" s="260" t="s">
        <v>4165</v>
      </c>
      <c r="OE9" s="260" t="s">
        <v>4165</v>
      </c>
      <c r="OF9" s="260" t="s">
        <v>4165</v>
      </c>
      <c r="OG9" s="260" t="s">
        <v>4165</v>
      </c>
      <c r="OH9" s="260" t="s">
        <v>4165</v>
      </c>
      <c r="OI9" s="260" t="s">
        <v>4165</v>
      </c>
      <c r="OJ9" s="260" t="s">
        <v>4165</v>
      </c>
      <c r="OK9" s="260" t="s">
        <v>4165</v>
      </c>
      <c r="OL9" s="260" t="s">
        <v>4165</v>
      </c>
      <c r="OM9" s="260" t="s">
        <v>4165</v>
      </c>
      <c r="ON9" s="260" t="s">
        <v>4165</v>
      </c>
      <c r="OO9" s="260" t="s">
        <v>4165</v>
      </c>
      <c r="OP9" s="260" t="s">
        <v>4165</v>
      </c>
      <c r="OQ9" s="260" t="s">
        <v>4165</v>
      </c>
      <c r="OR9" s="260" t="s">
        <v>4165</v>
      </c>
      <c r="OS9" s="260" t="s">
        <v>4165</v>
      </c>
      <c r="OT9" s="260" t="s">
        <v>4165</v>
      </c>
      <c r="OU9" s="260" t="s">
        <v>4165</v>
      </c>
      <c r="OV9" s="260" t="s">
        <v>4165</v>
      </c>
      <c r="OW9" s="260" t="s">
        <v>4165</v>
      </c>
      <c r="OX9" s="260" t="s">
        <v>4165</v>
      </c>
      <c r="OY9" s="260" t="s">
        <v>4165</v>
      </c>
      <c r="OZ9" s="260" t="s">
        <v>4165</v>
      </c>
      <c r="PA9" s="260" t="s">
        <v>4165</v>
      </c>
      <c r="PB9" s="260" t="s">
        <v>4165</v>
      </c>
      <c r="PC9" s="260" t="s">
        <v>4165</v>
      </c>
      <c r="PD9" s="260" t="s">
        <v>4165</v>
      </c>
      <c r="PE9" s="260" t="s">
        <v>4165</v>
      </c>
      <c r="PF9" s="260" t="s">
        <v>4165</v>
      </c>
      <c r="PG9" s="260" t="s">
        <v>4165</v>
      </c>
      <c r="PH9" s="260" t="s">
        <v>4165</v>
      </c>
      <c r="PI9" s="260" t="s">
        <v>4165</v>
      </c>
      <c r="PJ9" s="260" t="s">
        <v>4165</v>
      </c>
      <c r="PK9" s="260" t="s">
        <v>4165</v>
      </c>
      <c r="PL9" s="260" t="s">
        <v>4165</v>
      </c>
      <c r="PM9" s="260" t="s">
        <v>4165</v>
      </c>
      <c r="PN9" s="260" t="s">
        <v>4165</v>
      </c>
      <c r="PO9" s="260" t="s">
        <v>4165</v>
      </c>
      <c r="PP9" s="260" t="s">
        <v>4165</v>
      </c>
      <c r="PQ9" s="260" t="s">
        <v>4165</v>
      </c>
      <c r="PR9" s="260" t="s">
        <v>4165</v>
      </c>
      <c r="PS9" s="260" t="s">
        <v>4165</v>
      </c>
      <c r="PT9" s="260" t="s">
        <v>4165</v>
      </c>
      <c r="PU9" s="260" t="s">
        <v>4165</v>
      </c>
      <c r="PV9" s="260" t="s">
        <v>4165</v>
      </c>
      <c r="PW9" s="260" t="s">
        <v>4165</v>
      </c>
      <c r="PX9" s="260" t="s">
        <v>4165</v>
      </c>
      <c r="PY9" s="260" t="s">
        <v>4165</v>
      </c>
      <c r="PZ9" s="260" t="s">
        <v>4165</v>
      </c>
      <c r="QA9" s="260" t="s">
        <v>4165</v>
      </c>
      <c r="QB9" s="260" t="s">
        <v>4165</v>
      </c>
      <c r="QC9" s="260" t="s">
        <v>4165</v>
      </c>
      <c r="QD9" s="260" t="s">
        <v>4165</v>
      </c>
      <c r="QE9" s="260" t="s">
        <v>4165</v>
      </c>
      <c r="QF9" s="260" t="s">
        <v>4165</v>
      </c>
      <c r="QG9" s="260" t="s">
        <v>4165</v>
      </c>
      <c r="QH9" s="260" t="s">
        <v>4165</v>
      </c>
      <c r="QI9" s="260" t="s">
        <v>4165</v>
      </c>
      <c r="QJ9" s="260" t="s">
        <v>4165</v>
      </c>
      <c r="QK9" s="260" t="s">
        <v>4165</v>
      </c>
      <c r="QL9" s="260" t="s">
        <v>4165</v>
      </c>
      <c r="QM9" s="260" t="s">
        <v>4165</v>
      </c>
      <c r="QN9" s="260" t="s">
        <v>4165</v>
      </c>
      <c r="QO9" s="260" t="s">
        <v>4165</v>
      </c>
      <c r="QP9" s="260" t="s">
        <v>4165</v>
      </c>
      <c r="QQ9" s="260" t="s">
        <v>4165</v>
      </c>
      <c r="QR9" s="260" t="s">
        <v>4165</v>
      </c>
      <c r="QS9" s="260" t="s">
        <v>4165</v>
      </c>
      <c r="QT9" s="260" t="s">
        <v>4165</v>
      </c>
      <c r="QU9" s="260" t="s">
        <v>4165</v>
      </c>
      <c r="QV9" s="260" t="s">
        <v>4165</v>
      </c>
      <c r="QW9" s="260" t="s">
        <v>4165</v>
      </c>
      <c r="QX9" s="260" t="s">
        <v>4165</v>
      </c>
      <c r="QY9" s="260" t="s">
        <v>4165</v>
      </c>
      <c r="QZ9" s="260" t="s">
        <v>4165</v>
      </c>
      <c r="RA9" s="260" t="s">
        <v>4165</v>
      </c>
      <c r="RB9" s="260" t="s">
        <v>4165</v>
      </c>
      <c r="RC9" s="260" t="s">
        <v>4165</v>
      </c>
      <c r="RD9" s="260" t="s">
        <v>4165</v>
      </c>
      <c r="RE9" s="260" t="s">
        <v>4165</v>
      </c>
      <c r="RF9" s="260" t="s">
        <v>4165</v>
      </c>
      <c r="RG9" s="260" t="s">
        <v>4165</v>
      </c>
      <c r="RH9" s="260" t="s">
        <v>4165</v>
      </c>
      <c r="RI9" s="260" t="s">
        <v>4165</v>
      </c>
      <c r="RJ9" s="260" t="s">
        <v>4165</v>
      </c>
      <c r="RK9" s="260" t="s">
        <v>4165</v>
      </c>
      <c r="RL9" s="260" t="s">
        <v>4165</v>
      </c>
      <c r="RM9" s="260" t="s">
        <v>4165</v>
      </c>
      <c r="RN9" s="260" t="s">
        <v>4165</v>
      </c>
      <c r="RO9" s="260" t="s">
        <v>4165</v>
      </c>
      <c r="RP9" s="260" t="s">
        <v>4165</v>
      </c>
      <c r="RQ9" s="260" t="s">
        <v>4165</v>
      </c>
      <c r="RR9" s="260" t="s">
        <v>4165</v>
      </c>
      <c r="RS9" s="260" t="s">
        <v>4165</v>
      </c>
      <c r="RT9" s="260" t="s">
        <v>4165</v>
      </c>
      <c r="RU9" s="260" t="s">
        <v>4165</v>
      </c>
      <c r="RV9" s="260" t="s">
        <v>4165</v>
      </c>
      <c r="RW9" s="260" t="s">
        <v>4165</v>
      </c>
      <c r="RX9" s="260" t="s">
        <v>4165</v>
      </c>
      <c r="RY9" s="260" t="s">
        <v>4165</v>
      </c>
      <c r="RZ9" s="260" t="s">
        <v>4165</v>
      </c>
      <c r="SA9" s="260" t="s">
        <v>4165</v>
      </c>
      <c r="SB9" s="260" t="s">
        <v>4165</v>
      </c>
      <c r="SC9" s="260" t="s">
        <v>4165</v>
      </c>
      <c r="SD9" s="260" t="s">
        <v>4165</v>
      </c>
      <c r="SE9" s="260" t="s">
        <v>4165</v>
      </c>
      <c r="SF9" s="260" t="s">
        <v>4165</v>
      </c>
      <c r="SG9" s="260" t="s">
        <v>4165</v>
      </c>
      <c r="SH9" s="260" t="s">
        <v>4165</v>
      </c>
      <c r="SI9" s="260" t="s">
        <v>4165</v>
      </c>
      <c r="SJ9" s="260" t="s">
        <v>4165</v>
      </c>
      <c r="SK9" s="260" t="s">
        <v>4165</v>
      </c>
      <c r="SL9" s="260" t="s">
        <v>4165</v>
      </c>
      <c r="SM9" s="260" t="s">
        <v>4165</v>
      </c>
      <c r="SN9" s="260" t="s">
        <v>4165</v>
      </c>
      <c r="SO9" s="260" t="s">
        <v>4165</v>
      </c>
      <c r="SP9" s="260" t="s">
        <v>4165</v>
      </c>
      <c r="SQ9" s="260" t="s">
        <v>4165</v>
      </c>
      <c r="SR9" s="260" t="s">
        <v>4165</v>
      </c>
      <c r="SS9" s="260" t="s">
        <v>4165</v>
      </c>
      <c r="ST9" s="260" t="s">
        <v>4165</v>
      </c>
      <c r="SU9" s="260" t="s">
        <v>4165</v>
      </c>
      <c r="SV9" s="260" t="s">
        <v>4165</v>
      </c>
      <c r="SW9" s="260" t="s">
        <v>4165</v>
      </c>
      <c r="SX9" s="260" t="s">
        <v>4165</v>
      </c>
      <c r="SY9" s="260" t="s">
        <v>4165</v>
      </c>
      <c r="SZ9" s="260" t="s">
        <v>4165</v>
      </c>
      <c r="TA9" s="260" t="s">
        <v>4165</v>
      </c>
      <c r="TB9" s="260" t="s">
        <v>4165</v>
      </c>
      <c r="TC9" s="260" t="s">
        <v>4165</v>
      </c>
      <c r="TD9" s="260" t="s">
        <v>4165</v>
      </c>
      <c r="TE9" s="260" t="s">
        <v>4165</v>
      </c>
      <c r="TF9" s="260" t="s">
        <v>4165</v>
      </c>
      <c r="TG9" s="260" t="s">
        <v>4165</v>
      </c>
      <c r="TH9" s="260" t="s">
        <v>4165</v>
      </c>
      <c r="TI9" s="260" t="s">
        <v>4165</v>
      </c>
      <c r="TJ9" s="260" t="s">
        <v>4165</v>
      </c>
      <c r="TK9" s="260" t="s">
        <v>4165</v>
      </c>
      <c r="TL9" s="260" t="s">
        <v>4165</v>
      </c>
      <c r="TM9" s="260" t="s">
        <v>4165</v>
      </c>
      <c r="TN9" s="260" t="s">
        <v>4165</v>
      </c>
      <c r="TO9" s="260" t="s">
        <v>4165</v>
      </c>
      <c r="TP9" s="260" t="s">
        <v>4165</v>
      </c>
      <c r="TQ9" s="260" t="s">
        <v>4165</v>
      </c>
      <c r="TR9" s="260" t="s">
        <v>4165</v>
      </c>
      <c r="TS9" s="260" t="s">
        <v>4165</v>
      </c>
      <c r="TT9" s="260" t="s">
        <v>4165</v>
      </c>
      <c r="TU9" s="260" t="s">
        <v>4165</v>
      </c>
      <c r="TV9" s="260" t="s">
        <v>4165</v>
      </c>
      <c r="TW9" s="260" t="s">
        <v>4165</v>
      </c>
      <c r="TX9" s="260" t="s">
        <v>4165</v>
      </c>
      <c r="TY9" s="260" t="s">
        <v>4165</v>
      </c>
      <c r="TZ9" s="260" t="s">
        <v>4165</v>
      </c>
      <c r="UA9" s="260" t="s">
        <v>4165</v>
      </c>
      <c r="UB9" s="260" t="s">
        <v>4165</v>
      </c>
      <c r="UC9" s="260" t="s">
        <v>4165</v>
      </c>
      <c r="UD9" s="260" t="s">
        <v>4165</v>
      </c>
      <c r="UE9" s="260" t="s">
        <v>4165</v>
      </c>
      <c r="UF9" s="260" t="s">
        <v>4165</v>
      </c>
      <c r="UG9" s="260" t="s">
        <v>4165</v>
      </c>
      <c r="UH9" s="260" t="s">
        <v>4165</v>
      </c>
      <c r="UI9" s="260" t="s">
        <v>4165</v>
      </c>
      <c r="UJ9" s="260" t="s">
        <v>4165</v>
      </c>
      <c r="UK9" s="260" t="s">
        <v>4165</v>
      </c>
      <c r="UL9" s="260" t="s">
        <v>4165</v>
      </c>
      <c r="UM9" s="260" t="s">
        <v>4165</v>
      </c>
      <c r="UN9" s="260" t="s">
        <v>4165</v>
      </c>
      <c r="UO9" s="260" t="s">
        <v>4165</v>
      </c>
      <c r="UP9" s="260" t="s">
        <v>4165</v>
      </c>
      <c r="UQ9" s="260" t="s">
        <v>4165</v>
      </c>
      <c r="UR9" s="260" t="s">
        <v>4165</v>
      </c>
      <c r="US9" s="260" t="s">
        <v>4165</v>
      </c>
      <c r="UT9" s="260" t="s">
        <v>4165</v>
      </c>
      <c r="UU9" s="260" t="s">
        <v>4165</v>
      </c>
      <c r="UV9" s="260" t="s">
        <v>4165</v>
      </c>
      <c r="UW9" s="260" t="s">
        <v>4165</v>
      </c>
      <c r="UX9" s="260" t="s">
        <v>4165</v>
      </c>
      <c r="UY9" s="260" t="s">
        <v>4165</v>
      </c>
      <c r="UZ9" s="260" t="s">
        <v>4165</v>
      </c>
      <c r="VA9" s="260" t="s">
        <v>4165</v>
      </c>
      <c r="VB9" s="260" t="s">
        <v>4165</v>
      </c>
      <c r="VC9" s="260" t="s">
        <v>4165</v>
      </c>
      <c r="VD9" s="260" t="s">
        <v>4165</v>
      </c>
      <c r="VE9" s="260" t="s">
        <v>4165</v>
      </c>
      <c r="VF9" s="260" t="s">
        <v>4165</v>
      </c>
      <c r="VG9" s="260" t="s">
        <v>4165</v>
      </c>
      <c r="VH9" s="260" t="s">
        <v>4165</v>
      </c>
      <c r="VI9" s="260" t="s">
        <v>4165</v>
      </c>
      <c r="VJ9" s="260" t="s">
        <v>4165</v>
      </c>
      <c r="VK9" s="260" t="s">
        <v>4165</v>
      </c>
      <c r="VL9" s="260" t="s">
        <v>4165</v>
      </c>
      <c r="VM9" s="260" t="s">
        <v>4165</v>
      </c>
      <c r="VN9" s="260" t="s">
        <v>4165</v>
      </c>
      <c r="VO9" s="260" t="s">
        <v>4165</v>
      </c>
      <c r="VP9" s="260" t="s">
        <v>4165</v>
      </c>
      <c r="VQ9" s="260" t="s">
        <v>4165</v>
      </c>
      <c r="VR9" s="260" t="s">
        <v>4165</v>
      </c>
      <c r="VS9" s="260" t="s">
        <v>4165</v>
      </c>
      <c r="VT9" s="260" t="s">
        <v>4165</v>
      </c>
      <c r="VU9" s="260" t="s">
        <v>4165</v>
      </c>
      <c r="VV9" s="260" t="s">
        <v>4165</v>
      </c>
      <c r="VW9" s="260" t="s">
        <v>4165</v>
      </c>
      <c r="VX9" s="260" t="s">
        <v>4165</v>
      </c>
      <c r="VY9" s="260" t="s">
        <v>4165</v>
      </c>
      <c r="VZ9" s="260" t="s">
        <v>4165</v>
      </c>
      <c r="WA9" s="260" t="s">
        <v>4165</v>
      </c>
      <c r="WB9" s="260" t="s">
        <v>4165</v>
      </c>
      <c r="WC9" s="260" t="s">
        <v>4165</v>
      </c>
      <c r="WD9" s="260" t="s">
        <v>4165</v>
      </c>
      <c r="WE9" s="260" t="s">
        <v>4165</v>
      </c>
      <c r="WF9" s="260" t="s">
        <v>4165</v>
      </c>
      <c r="WG9" s="260" t="s">
        <v>4165</v>
      </c>
      <c r="WH9" s="260" t="s">
        <v>4165</v>
      </c>
      <c r="WI9" s="260" t="s">
        <v>4165</v>
      </c>
      <c r="WJ9" s="260" t="s">
        <v>4165</v>
      </c>
      <c r="WK9" s="260" t="s">
        <v>4165</v>
      </c>
      <c r="WL9" s="260" t="s">
        <v>4165</v>
      </c>
      <c r="WM9" s="260" t="s">
        <v>4165</v>
      </c>
      <c r="WN9" s="260" t="s">
        <v>4165</v>
      </c>
      <c r="WO9" s="260" t="s">
        <v>4165</v>
      </c>
      <c r="WP9" s="260" t="s">
        <v>4165</v>
      </c>
      <c r="WQ9" s="260" t="s">
        <v>4165</v>
      </c>
      <c r="WR9" s="260" t="s">
        <v>4165</v>
      </c>
      <c r="WS9" s="260" t="s">
        <v>4165</v>
      </c>
      <c r="WT9" s="260" t="s">
        <v>4165</v>
      </c>
      <c r="WU9" s="260" t="s">
        <v>4165</v>
      </c>
      <c r="WV9" s="260" t="s">
        <v>4165</v>
      </c>
      <c r="WW9" s="260" t="s">
        <v>4165</v>
      </c>
      <c r="WX9" s="260" t="s">
        <v>4165</v>
      </c>
      <c r="WY9" s="260" t="s">
        <v>4165</v>
      </c>
      <c r="WZ9" s="260" t="s">
        <v>4165</v>
      </c>
      <c r="XA9" s="260" t="s">
        <v>4165</v>
      </c>
      <c r="XB9" s="260" t="s">
        <v>4165</v>
      </c>
      <c r="XC9" s="260" t="s">
        <v>4165</v>
      </c>
      <c r="XD9" s="260" t="s">
        <v>4165</v>
      </c>
      <c r="XE9" s="260" t="s">
        <v>4165</v>
      </c>
      <c r="XF9" s="260" t="s">
        <v>4165</v>
      </c>
      <c r="XG9" s="260" t="s">
        <v>4192</v>
      </c>
      <c r="XH9" s="260" t="s">
        <v>4193</v>
      </c>
      <c r="XI9" s="260" t="s">
        <v>4194</v>
      </c>
      <c r="XJ9" s="260" t="s">
        <v>4195</v>
      </c>
      <c r="XK9" s="260" t="s">
        <v>4196</v>
      </c>
      <c r="XL9" s="260" t="s">
        <v>4197</v>
      </c>
      <c r="XM9" s="260" t="s">
        <v>4198</v>
      </c>
      <c r="XN9" s="260" t="s">
        <v>4199</v>
      </c>
      <c r="XO9" s="260" t="s">
        <v>4200</v>
      </c>
      <c r="XP9" s="260" t="s">
        <v>4201</v>
      </c>
      <c r="XQ9" s="260" t="s">
        <v>4202</v>
      </c>
      <c r="XR9" s="260" t="s">
        <v>4203</v>
      </c>
      <c r="XS9" s="260" t="s">
        <v>4204</v>
      </c>
      <c r="XT9" s="260" t="s">
        <v>4205</v>
      </c>
      <c r="XU9" s="260" t="s">
        <v>4206</v>
      </c>
      <c r="XV9" s="260" t="s">
        <v>4207</v>
      </c>
      <c r="XW9" s="260" t="s">
        <v>4208</v>
      </c>
      <c r="XX9" s="260" t="s">
        <v>4209</v>
      </c>
      <c r="XY9" s="260" t="s">
        <v>4210</v>
      </c>
      <c r="XZ9" s="260" t="s">
        <v>4211</v>
      </c>
      <c r="YA9" s="260" t="s">
        <v>4212</v>
      </c>
      <c r="YB9" s="260" t="s">
        <v>4213</v>
      </c>
      <c r="YC9" s="260" t="s">
        <v>4214</v>
      </c>
      <c r="YD9" s="260" t="s">
        <v>4165</v>
      </c>
      <c r="YE9" s="260" t="s">
        <v>4165</v>
      </c>
      <c r="YF9" s="260" t="s">
        <v>4165</v>
      </c>
      <c r="YG9" s="260" t="s">
        <v>4215</v>
      </c>
      <c r="YH9" s="260" t="s">
        <v>4216</v>
      </c>
      <c r="YI9" s="260" t="s">
        <v>4217</v>
      </c>
      <c r="YJ9" s="260" t="s">
        <v>4218</v>
      </c>
      <c r="YK9" s="260" t="s">
        <v>4165</v>
      </c>
      <c r="YL9" s="260" t="s">
        <v>4165</v>
      </c>
      <c r="YM9" s="260" t="s">
        <v>4165</v>
      </c>
      <c r="YN9" s="260" t="s">
        <v>4165</v>
      </c>
      <c r="YO9" s="260" t="s">
        <v>4165</v>
      </c>
      <c r="YP9" s="260" t="s">
        <v>4165</v>
      </c>
      <c r="YQ9" s="260" t="s">
        <v>4165</v>
      </c>
      <c r="YR9" s="260" t="s">
        <v>4165</v>
      </c>
      <c r="YS9" s="260" t="s">
        <v>4165</v>
      </c>
      <c r="YT9" s="260" t="s">
        <v>4165</v>
      </c>
      <c r="YU9" s="260" t="s">
        <v>4165</v>
      </c>
      <c r="YV9" s="260" t="s">
        <v>4165</v>
      </c>
      <c r="YW9" s="260" t="s">
        <v>4165</v>
      </c>
      <c r="YX9" s="260" t="s">
        <v>4165</v>
      </c>
      <c r="YY9" s="260" t="s">
        <v>4165</v>
      </c>
      <c r="YZ9" s="260" t="s">
        <v>4165</v>
      </c>
      <c r="ZA9" s="260" t="s">
        <v>4165</v>
      </c>
      <c r="ZB9" s="260" t="s">
        <v>4165</v>
      </c>
      <c r="ZC9" s="260" t="s">
        <v>4165</v>
      </c>
      <c r="ZD9" s="260" t="s">
        <v>4165</v>
      </c>
      <c r="ZE9" s="260" t="s">
        <v>4165</v>
      </c>
      <c r="ZF9" s="260" t="s">
        <v>4165</v>
      </c>
      <c r="ZG9" s="260" t="s">
        <v>4165</v>
      </c>
      <c r="ZH9" s="260" t="s">
        <v>4165</v>
      </c>
      <c r="ZI9" s="260" t="s">
        <v>4165</v>
      </c>
      <c r="ZJ9" s="260" t="s">
        <v>4165</v>
      </c>
      <c r="ZK9" s="260" t="s">
        <v>4165</v>
      </c>
      <c r="ZL9" s="260" t="s">
        <v>4165</v>
      </c>
      <c r="ZM9" s="260" t="s">
        <v>4165</v>
      </c>
      <c r="ZN9" s="260" t="s">
        <v>4165</v>
      </c>
      <c r="ZO9" s="260" t="s">
        <v>4165</v>
      </c>
      <c r="ZP9" s="260" t="s">
        <v>4165</v>
      </c>
      <c r="ZQ9" s="260" t="s">
        <v>4165</v>
      </c>
      <c r="ZR9" s="260" t="s">
        <v>4165</v>
      </c>
      <c r="ZS9" s="260" t="s">
        <v>4165</v>
      </c>
      <c r="ZT9" s="260" t="s">
        <v>4165</v>
      </c>
      <c r="ZU9" s="260" t="s">
        <v>4165</v>
      </c>
      <c r="ZV9" s="260" t="s">
        <v>4165</v>
      </c>
      <c r="ZW9" s="260" t="s">
        <v>4165</v>
      </c>
      <c r="ZX9" s="260" t="s">
        <v>4165</v>
      </c>
      <c r="ZY9" s="260" t="s">
        <v>4165</v>
      </c>
      <c r="ZZ9" s="260" t="s">
        <v>4165</v>
      </c>
      <c r="AAA9" s="260" t="s">
        <v>4165</v>
      </c>
      <c r="AAB9" s="260" t="s">
        <v>4165</v>
      </c>
      <c r="AAC9" s="260" t="s">
        <v>4165</v>
      </c>
      <c r="AAD9" s="260" t="s">
        <v>4165</v>
      </c>
      <c r="AAE9" s="260" t="s">
        <v>4165</v>
      </c>
      <c r="AAF9" s="260" t="s">
        <v>4165</v>
      </c>
      <c r="AAG9" s="260" t="s">
        <v>4165</v>
      </c>
      <c r="AAH9" s="260" t="s">
        <v>4165</v>
      </c>
      <c r="AAI9" s="260" t="s">
        <v>4165</v>
      </c>
      <c r="AAJ9" s="260" t="s">
        <v>4165</v>
      </c>
      <c r="AAK9" s="260" t="s">
        <v>4165</v>
      </c>
      <c r="AAL9" s="260" t="s">
        <v>4165</v>
      </c>
      <c r="AAM9" s="260" t="s">
        <v>4165</v>
      </c>
      <c r="AAN9" s="260" t="s">
        <v>4165</v>
      </c>
      <c r="AAO9" s="260" t="s">
        <v>4165</v>
      </c>
      <c r="AAP9" s="260" t="s">
        <v>4165</v>
      </c>
      <c r="AAQ9" s="260" t="s">
        <v>4165</v>
      </c>
      <c r="AAR9" s="260" t="s">
        <v>4165</v>
      </c>
      <c r="AAS9" s="260" t="s">
        <v>4165</v>
      </c>
      <c r="AAT9" s="260" t="s">
        <v>4165</v>
      </c>
      <c r="AAU9" s="260" t="s">
        <v>4165</v>
      </c>
      <c r="AAV9" s="260" t="s">
        <v>4165</v>
      </c>
      <c r="AAW9" s="260" t="s">
        <v>4165</v>
      </c>
      <c r="AAX9" s="260" t="s">
        <v>4165</v>
      </c>
      <c r="AAY9" s="260" t="s">
        <v>4165</v>
      </c>
      <c r="AAZ9" s="260" t="s">
        <v>4165</v>
      </c>
      <c r="ABA9" s="260" t="s">
        <v>4165</v>
      </c>
      <c r="ABB9" s="260" t="s">
        <v>4165</v>
      </c>
      <c r="ABC9" s="260" t="s">
        <v>4165</v>
      </c>
      <c r="ABD9" s="260" t="s">
        <v>4165</v>
      </c>
      <c r="ABE9" s="260" t="s">
        <v>4165</v>
      </c>
      <c r="ABF9" s="260" t="s">
        <v>4165</v>
      </c>
      <c r="ABG9" s="260" t="s">
        <v>4165</v>
      </c>
      <c r="ABH9" s="260" t="s">
        <v>4165</v>
      </c>
      <c r="ABI9" s="260" t="s">
        <v>4165</v>
      </c>
      <c r="ABJ9" s="260" t="s">
        <v>4165</v>
      </c>
      <c r="ABK9" s="260" t="s">
        <v>4165</v>
      </c>
      <c r="ABL9" s="260" t="s">
        <v>4165</v>
      </c>
      <c r="ABM9" s="260" t="s">
        <v>4165</v>
      </c>
      <c r="ABN9" s="260" t="s">
        <v>4165</v>
      </c>
      <c r="ABO9" s="260" t="s">
        <v>4165</v>
      </c>
      <c r="ABP9" s="260" t="s">
        <v>4165</v>
      </c>
      <c r="ABQ9" s="260" t="s">
        <v>4165</v>
      </c>
      <c r="ABR9" s="260" t="s">
        <v>4165</v>
      </c>
      <c r="ABS9" s="260" t="s">
        <v>4165</v>
      </c>
      <c r="ABT9" s="260" t="s">
        <v>4165</v>
      </c>
      <c r="ABU9" s="260" t="s">
        <v>4165</v>
      </c>
      <c r="ABV9" s="260" t="s">
        <v>4165</v>
      </c>
      <c r="ABW9" s="260" t="s">
        <v>4165</v>
      </c>
      <c r="ABX9" s="260" t="s">
        <v>4165</v>
      </c>
      <c r="ABY9" s="260" t="s">
        <v>4165</v>
      </c>
      <c r="ABZ9" s="260" t="s">
        <v>4165</v>
      </c>
      <c r="ACA9" s="260" t="s">
        <v>4165</v>
      </c>
      <c r="ACB9" s="260" t="s">
        <v>4165</v>
      </c>
      <c r="ACC9" s="260" t="s">
        <v>4165</v>
      </c>
      <c r="ACD9" s="260" t="s">
        <v>4165</v>
      </c>
      <c r="ACE9" s="260" t="s">
        <v>4165</v>
      </c>
      <c r="ACF9" s="260" t="s">
        <v>4165</v>
      </c>
      <c r="ACG9" s="260" t="s">
        <v>4165</v>
      </c>
      <c r="ACH9" s="260" t="s">
        <v>4165</v>
      </c>
      <c r="ACI9" s="260" t="s">
        <v>4165</v>
      </c>
      <c r="ACJ9" s="260" t="s">
        <v>4165</v>
      </c>
      <c r="ACK9" s="260" t="s">
        <v>4165</v>
      </c>
      <c r="ACL9" s="260" t="s">
        <v>4165</v>
      </c>
      <c r="ACM9" s="260" t="s">
        <v>4165</v>
      </c>
      <c r="ACN9" s="260" t="s">
        <v>4165</v>
      </c>
      <c r="ACO9" s="260" t="s">
        <v>4165</v>
      </c>
      <c r="ACP9" s="260" t="s">
        <v>4165</v>
      </c>
      <c r="ACQ9" s="260" t="s">
        <v>4165</v>
      </c>
      <c r="ACR9" s="260" t="s">
        <v>4165</v>
      </c>
      <c r="ACS9" s="260" t="s">
        <v>4165</v>
      </c>
      <c r="ACT9" s="260" t="s">
        <v>4165</v>
      </c>
      <c r="ACU9" s="260" t="s">
        <v>4165</v>
      </c>
      <c r="ACV9" s="260" t="s">
        <v>4165</v>
      </c>
      <c r="ACW9" s="260" t="s">
        <v>4165</v>
      </c>
      <c r="ACX9" s="260" t="s">
        <v>4165</v>
      </c>
      <c r="ACY9" s="260" t="s">
        <v>4165</v>
      </c>
      <c r="ACZ9" s="260" t="s">
        <v>4165</v>
      </c>
      <c r="ADA9" s="260" t="s">
        <v>4165</v>
      </c>
      <c r="ADB9" s="260" t="s">
        <v>4165</v>
      </c>
      <c r="ADC9" s="260" t="s">
        <v>4165</v>
      </c>
      <c r="ADD9" s="260" t="s">
        <v>4165</v>
      </c>
      <c r="ADE9" s="260" t="s">
        <v>4165</v>
      </c>
      <c r="ADF9" s="260" t="s">
        <v>4165</v>
      </c>
      <c r="ADG9" s="260" t="s">
        <v>4165</v>
      </c>
      <c r="ADH9" s="260" t="s">
        <v>4165</v>
      </c>
      <c r="ADI9" s="260" t="s">
        <v>4165</v>
      </c>
      <c r="ADJ9" s="260" t="s">
        <v>4165</v>
      </c>
      <c r="ADK9" s="260" t="s">
        <v>4165</v>
      </c>
      <c r="ADL9" s="260" t="s">
        <v>4165</v>
      </c>
      <c r="ADM9" s="260" t="s">
        <v>4165</v>
      </c>
      <c r="ADN9" s="260" t="s">
        <v>4165</v>
      </c>
      <c r="ADO9" s="260" t="s">
        <v>4165</v>
      </c>
      <c r="ADP9" s="260" t="s">
        <v>4165</v>
      </c>
      <c r="ADQ9" s="260" t="s">
        <v>4165</v>
      </c>
      <c r="ADR9" s="260" t="s">
        <v>4165</v>
      </c>
      <c r="ADS9" s="260" t="s">
        <v>4165</v>
      </c>
      <c r="ADT9" s="260" t="s">
        <v>4165</v>
      </c>
      <c r="ADU9" s="260" t="s">
        <v>4165</v>
      </c>
      <c r="ADV9" s="260" t="s">
        <v>4165</v>
      </c>
      <c r="ADW9" s="260" t="s">
        <v>4165</v>
      </c>
      <c r="ADX9" s="260" t="s">
        <v>4165</v>
      </c>
      <c r="ADY9" s="260" t="s">
        <v>4165</v>
      </c>
      <c r="ADZ9" s="260" t="s">
        <v>4165</v>
      </c>
      <c r="AEA9" s="260" t="s">
        <v>4165</v>
      </c>
      <c r="AEB9" s="260" t="s">
        <v>4165</v>
      </c>
      <c r="AEC9" s="260" t="s">
        <v>4165</v>
      </c>
      <c r="AED9" s="260" t="s">
        <v>4165</v>
      </c>
      <c r="AEE9" s="260" t="s">
        <v>4165</v>
      </c>
      <c r="AEF9" s="260" t="s">
        <v>4165</v>
      </c>
      <c r="AEG9" s="260" t="s">
        <v>4165</v>
      </c>
      <c r="AEH9" s="260" t="s">
        <v>4165</v>
      </c>
      <c r="AEI9" s="260" t="s">
        <v>4165</v>
      </c>
      <c r="AEJ9" s="260" t="s">
        <v>4165</v>
      </c>
      <c r="AEK9" s="260" t="s">
        <v>4165</v>
      </c>
      <c r="AEL9" s="260" t="s">
        <v>4165</v>
      </c>
      <c r="AEM9" s="260" t="s">
        <v>4165</v>
      </c>
      <c r="AEN9" s="260" t="s">
        <v>4165</v>
      </c>
      <c r="AEO9" s="260" t="s">
        <v>4165</v>
      </c>
      <c r="AEP9" s="260" t="s">
        <v>4165</v>
      </c>
      <c r="AEQ9" s="260" t="s">
        <v>4165</v>
      </c>
      <c r="AER9" s="260" t="s">
        <v>4165</v>
      </c>
      <c r="AES9" s="260" t="s">
        <v>4165</v>
      </c>
      <c r="AET9" s="260" t="s">
        <v>4165</v>
      </c>
      <c r="AEU9" s="260" t="s">
        <v>4165</v>
      </c>
      <c r="AEV9" s="260" t="s">
        <v>4165</v>
      </c>
      <c r="AEW9" s="260" t="s">
        <v>4165</v>
      </c>
      <c r="AEX9" s="260" t="s">
        <v>4165</v>
      </c>
      <c r="AEY9" s="260" t="s">
        <v>4165</v>
      </c>
      <c r="AEZ9" s="260" t="s">
        <v>4165</v>
      </c>
      <c r="AFA9" s="260" t="s">
        <v>4165</v>
      </c>
      <c r="AFB9" s="260" t="s">
        <v>4165</v>
      </c>
      <c r="AFC9" s="260" t="s">
        <v>4165</v>
      </c>
      <c r="AFD9" s="260" t="s">
        <v>4165</v>
      </c>
      <c r="AFE9" s="260" t="s">
        <v>4165</v>
      </c>
      <c r="AFF9" s="260" t="s">
        <v>4165</v>
      </c>
      <c r="AFG9" s="260" t="s">
        <v>4165</v>
      </c>
      <c r="AFH9" s="260" t="s">
        <v>4165</v>
      </c>
      <c r="AFI9" s="260" t="s">
        <v>4165</v>
      </c>
      <c r="AFJ9" s="260" t="s">
        <v>4165</v>
      </c>
      <c r="AFK9" s="260" t="s">
        <v>4165</v>
      </c>
      <c r="AFL9" s="260" t="s">
        <v>4165</v>
      </c>
      <c r="AFM9" s="260" t="s">
        <v>4165</v>
      </c>
      <c r="AFN9" s="260" t="s">
        <v>4165</v>
      </c>
      <c r="AFO9" s="260" t="s">
        <v>4165</v>
      </c>
      <c r="AFP9" s="260" t="s">
        <v>4165</v>
      </c>
      <c r="AFQ9" s="260" t="s">
        <v>4165</v>
      </c>
      <c r="AFR9" s="260" t="s">
        <v>4165</v>
      </c>
      <c r="AFS9" s="260" t="s">
        <v>4165</v>
      </c>
      <c r="AFT9" s="260" t="s">
        <v>4165</v>
      </c>
      <c r="AFU9" s="260" t="s">
        <v>4165</v>
      </c>
      <c r="AFV9" s="260" t="s">
        <v>4165</v>
      </c>
      <c r="AFW9" s="260" t="s">
        <v>4165</v>
      </c>
      <c r="AFX9" s="260" t="s">
        <v>4165</v>
      </c>
      <c r="AFY9" s="260" t="s">
        <v>4165</v>
      </c>
      <c r="AFZ9" s="260" t="s">
        <v>4165</v>
      </c>
      <c r="AGA9" s="260" t="s">
        <v>4165</v>
      </c>
      <c r="AGB9" s="260" t="s">
        <v>4165</v>
      </c>
      <c r="AGC9" s="260" t="s">
        <v>4165</v>
      </c>
      <c r="AGD9" s="260" t="s">
        <v>4165</v>
      </c>
      <c r="AGE9" s="260" t="s">
        <v>4165</v>
      </c>
      <c r="AGF9" s="260" t="s">
        <v>4165</v>
      </c>
      <c r="AGG9" s="260" t="s">
        <v>4165</v>
      </c>
      <c r="AGH9" s="260" t="s">
        <v>4165</v>
      </c>
      <c r="AGI9" s="260" t="s">
        <v>4165</v>
      </c>
      <c r="AGJ9" s="260" t="s">
        <v>4165</v>
      </c>
      <c r="AGK9" s="260" t="s">
        <v>4165</v>
      </c>
      <c r="AGL9" s="260" t="s">
        <v>4165</v>
      </c>
      <c r="AGM9" s="260" t="s">
        <v>4165</v>
      </c>
      <c r="AGN9" s="260" t="s">
        <v>4165</v>
      </c>
      <c r="AGO9" s="260" t="s">
        <v>4165</v>
      </c>
      <c r="AGP9" s="260" t="s">
        <v>4165</v>
      </c>
      <c r="AGQ9" s="260" t="s">
        <v>4165</v>
      </c>
      <c r="AGR9" s="260" t="s">
        <v>4165</v>
      </c>
      <c r="AGS9" s="260" t="s">
        <v>4165</v>
      </c>
      <c r="AGT9" s="260" t="s">
        <v>4165</v>
      </c>
      <c r="AGU9" s="260" t="s">
        <v>4165</v>
      </c>
      <c r="AGV9" s="260" t="s">
        <v>4165</v>
      </c>
      <c r="AGW9" s="260" t="s">
        <v>4165</v>
      </c>
      <c r="AGX9" s="260" t="s">
        <v>4165</v>
      </c>
      <c r="AGY9" s="260" t="s">
        <v>4165</v>
      </c>
      <c r="AGZ9" s="260" t="s">
        <v>4165</v>
      </c>
      <c r="AHA9" s="260" t="s">
        <v>4165</v>
      </c>
      <c r="AHB9" s="260" t="s">
        <v>4165</v>
      </c>
      <c r="AHC9" s="260" t="s">
        <v>4165</v>
      </c>
      <c r="AHD9" s="260" t="s">
        <v>4165</v>
      </c>
      <c r="AHE9" s="260" t="s">
        <v>4165</v>
      </c>
      <c r="AHF9" s="260" t="s">
        <v>4165</v>
      </c>
      <c r="AHG9" s="260" t="s">
        <v>4165</v>
      </c>
      <c r="AHH9" s="260" t="s">
        <v>4165</v>
      </c>
      <c r="AHI9" s="260" t="s">
        <v>4165</v>
      </c>
      <c r="AHJ9" s="260" t="s">
        <v>4165</v>
      </c>
      <c r="AHK9" s="260" t="s">
        <v>4165</v>
      </c>
      <c r="AHL9" s="260" t="s">
        <v>4165</v>
      </c>
      <c r="AHM9" s="260" t="s">
        <v>4165</v>
      </c>
      <c r="AHN9" s="260" t="s">
        <v>4165</v>
      </c>
      <c r="AHO9" s="260" t="s">
        <v>4165</v>
      </c>
      <c r="AHP9" s="260" t="s">
        <v>4165</v>
      </c>
      <c r="AHQ9" s="260" t="s">
        <v>4165</v>
      </c>
      <c r="AHR9" s="260" t="s">
        <v>4165</v>
      </c>
      <c r="AHS9" s="260" t="s">
        <v>4165</v>
      </c>
      <c r="AHT9" s="260" t="s">
        <v>4165</v>
      </c>
      <c r="AHU9" s="260" t="s">
        <v>4165</v>
      </c>
      <c r="AHV9" s="260" t="s">
        <v>4165</v>
      </c>
      <c r="AHW9" s="260" t="s">
        <v>4165</v>
      </c>
      <c r="AHX9" s="260" t="s">
        <v>4165</v>
      </c>
      <c r="AHY9" s="260" t="s">
        <v>4165</v>
      </c>
      <c r="AHZ9" s="260" t="s">
        <v>4165</v>
      </c>
      <c r="AIA9" s="260" t="s">
        <v>4165</v>
      </c>
      <c r="AIB9" s="260" t="s">
        <v>4165</v>
      </c>
      <c r="AIC9" s="260" t="s">
        <v>4165</v>
      </c>
      <c r="AID9" s="260" t="s">
        <v>4165</v>
      </c>
      <c r="AIE9" s="260" t="s">
        <v>4165</v>
      </c>
      <c r="AIF9" s="260" t="s">
        <v>4165</v>
      </c>
      <c r="AIG9" s="260" t="s">
        <v>4165</v>
      </c>
      <c r="AIH9" s="260" t="s">
        <v>4165</v>
      </c>
      <c r="AII9" s="260" t="s">
        <v>4165</v>
      </c>
      <c r="AIJ9" s="260" t="s">
        <v>4165</v>
      </c>
      <c r="AIK9" s="260" t="s">
        <v>4165</v>
      </c>
      <c r="AIL9" s="260" t="s">
        <v>4165</v>
      </c>
      <c r="AIM9" s="260" t="s">
        <v>4165</v>
      </c>
      <c r="AIN9" s="260" t="s">
        <v>4165</v>
      </c>
      <c r="AIO9" s="260" t="s">
        <v>4165</v>
      </c>
      <c r="AIP9" s="260" t="s">
        <v>4165</v>
      </c>
      <c r="AIQ9" s="260" t="s">
        <v>4165</v>
      </c>
      <c r="AIR9" s="260" t="s">
        <v>4165</v>
      </c>
      <c r="AIS9" s="260" t="s">
        <v>4165</v>
      </c>
      <c r="AIT9" s="260" t="s">
        <v>4165</v>
      </c>
      <c r="AIU9" s="260" t="s">
        <v>4165</v>
      </c>
      <c r="AIV9" s="260" t="s">
        <v>4165</v>
      </c>
      <c r="AIW9" s="260" t="s">
        <v>4165</v>
      </c>
      <c r="AIX9" s="260" t="s">
        <v>4165</v>
      </c>
      <c r="AIY9" s="260" t="s">
        <v>4165</v>
      </c>
      <c r="AIZ9" s="260" t="s">
        <v>4165</v>
      </c>
      <c r="AJA9" s="260" t="s">
        <v>4165</v>
      </c>
      <c r="AJB9" s="260" t="s">
        <v>4165</v>
      </c>
      <c r="AJC9" s="260" t="s">
        <v>4165</v>
      </c>
      <c r="AJD9" s="260" t="s">
        <v>4165</v>
      </c>
      <c r="AJE9" s="260" t="s">
        <v>4165</v>
      </c>
      <c r="AJF9" s="260" t="s">
        <v>4165</v>
      </c>
      <c r="AJG9" s="260" t="s">
        <v>4165</v>
      </c>
      <c r="AJH9" s="260" t="s">
        <v>4165</v>
      </c>
      <c r="AJI9" s="260" t="s">
        <v>4165</v>
      </c>
      <c r="AJJ9" s="260" t="s">
        <v>4165</v>
      </c>
      <c r="AJK9" s="260" t="s">
        <v>4165</v>
      </c>
      <c r="AJL9" s="260" t="s">
        <v>4165</v>
      </c>
      <c r="AJM9" s="260" t="s">
        <v>4165</v>
      </c>
      <c r="AJN9" s="260" t="s">
        <v>4165</v>
      </c>
      <c r="AJO9" s="260" t="s">
        <v>4165</v>
      </c>
      <c r="AJP9" s="260" t="s">
        <v>4165</v>
      </c>
      <c r="AJQ9" s="260" t="s">
        <v>4165</v>
      </c>
      <c r="AJR9" s="260" t="s">
        <v>4165</v>
      </c>
      <c r="AJS9" s="260" t="s">
        <v>4165</v>
      </c>
      <c r="AJT9" s="260" t="s">
        <v>4165</v>
      </c>
      <c r="AJU9" s="260" t="s">
        <v>4165</v>
      </c>
      <c r="AJV9" s="260" t="s">
        <v>4165</v>
      </c>
      <c r="AJW9" s="260" t="s">
        <v>4165</v>
      </c>
      <c r="AJX9" s="260" t="s">
        <v>4165</v>
      </c>
      <c r="AJY9" s="260" t="s">
        <v>4165</v>
      </c>
      <c r="AJZ9" s="260" t="s">
        <v>4165</v>
      </c>
      <c r="AKA9" s="260" t="s">
        <v>4165</v>
      </c>
      <c r="AKB9" s="260" t="s">
        <v>4165</v>
      </c>
      <c r="AKC9" s="260" t="s">
        <v>4165</v>
      </c>
      <c r="AKD9" s="260" t="s">
        <v>4165</v>
      </c>
      <c r="AKE9" s="260" t="s">
        <v>4165</v>
      </c>
      <c r="AKF9" s="260" t="s">
        <v>4165</v>
      </c>
      <c r="AKG9" s="260" t="s">
        <v>4165</v>
      </c>
      <c r="AKH9" s="260" t="s">
        <v>4165</v>
      </c>
      <c r="AKI9" s="260" t="s">
        <v>4165</v>
      </c>
      <c r="AKJ9" s="260" t="s">
        <v>4165</v>
      </c>
      <c r="AKK9" s="260" t="s">
        <v>4165</v>
      </c>
      <c r="AKL9" s="260" t="s">
        <v>4165</v>
      </c>
      <c r="AKM9" s="260" t="s">
        <v>4165</v>
      </c>
      <c r="AKN9" s="260" t="s">
        <v>4165</v>
      </c>
      <c r="AKO9" s="260" t="s">
        <v>4165</v>
      </c>
      <c r="AKP9" s="260" t="s">
        <v>4165</v>
      </c>
      <c r="AKQ9" s="260" t="s">
        <v>4165</v>
      </c>
      <c r="AKR9" s="260" t="s">
        <v>4165</v>
      </c>
      <c r="AKS9" s="260" t="s">
        <v>4165</v>
      </c>
      <c r="AKT9" s="260" t="s">
        <v>4165</v>
      </c>
      <c r="AKU9" s="260" t="s">
        <v>4165</v>
      </c>
      <c r="AKV9" s="260" t="s">
        <v>4165</v>
      </c>
      <c r="AKW9" s="260" t="s">
        <v>4165</v>
      </c>
      <c r="AKX9" s="260" t="s">
        <v>4165</v>
      </c>
      <c r="AKY9" s="260" t="s">
        <v>4165</v>
      </c>
      <c r="AKZ9" s="260" t="s">
        <v>4165</v>
      </c>
      <c r="ALA9" s="260" t="s">
        <v>4165</v>
      </c>
      <c r="ALB9" s="260" t="s">
        <v>4165</v>
      </c>
      <c r="ALC9" s="260" t="s">
        <v>4165</v>
      </c>
      <c r="ALD9" s="260" t="s">
        <v>4165</v>
      </c>
      <c r="ALE9" s="260" t="s">
        <v>4165</v>
      </c>
      <c r="ALF9" s="260" t="s">
        <v>4165</v>
      </c>
      <c r="ALG9" s="260" t="s">
        <v>4165</v>
      </c>
      <c r="ALH9" s="260" t="s">
        <v>4165</v>
      </c>
      <c r="ALI9" s="260" t="s">
        <v>4165</v>
      </c>
      <c r="ALJ9" s="260" t="s">
        <v>4165</v>
      </c>
      <c r="ALK9" s="260" t="s">
        <v>4165</v>
      </c>
      <c r="ALL9" s="260" t="s">
        <v>4165</v>
      </c>
      <c r="ALM9" s="260" t="s">
        <v>4165</v>
      </c>
      <c r="ALN9" s="260" t="s">
        <v>4165</v>
      </c>
      <c r="ALO9" s="260" t="s">
        <v>4165</v>
      </c>
      <c r="ALP9" s="260" t="s">
        <v>4165</v>
      </c>
      <c r="ALQ9" s="260" t="s">
        <v>4165</v>
      </c>
      <c r="ALR9" s="260" t="s">
        <v>4165</v>
      </c>
      <c r="ALS9" s="260" t="s">
        <v>4165</v>
      </c>
      <c r="ALT9" s="260" t="s">
        <v>4165</v>
      </c>
      <c r="ALU9" s="260" t="s">
        <v>4165</v>
      </c>
      <c r="ALV9" s="260" t="s">
        <v>4165</v>
      </c>
      <c r="ALW9" s="260" t="s">
        <v>4165</v>
      </c>
      <c r="ALX9" s="260" t="s">
        <v>4165</v>
      </c>
      <c r="ALY9" s="260" t="s">
        <v>4165</v>
      </c>
      <c r="ALZ9" s="260" t="s">
        <v>4165</v>
      </c>
      <c r="AMA9" s="260" t="s">
        <v>4165</v>
      </c>
      <c r="AMB9" s="260" t="s">
        <v>4165</v>
      </c>
      <c r="AMC9" s="260" t="s">
        <v>4165</v>
      </c>
      <c r="AMD9" s="260" t="s">
        <v>4165</v>
      </c>
      <c r="AME9" s="260" t="s">
        <v>4165</v>
      </c>
      <c r="AMF9" s="260" t="s">
        <v>4165</v>
      </c>
      <c r="AMG9" s="260" t="s">
        <v>4165</v>
      </c>
      <c r="AMH9" s="260" t="s">
        <v>4165</v>
      </c>
      <c r="AMI9" s="260" t="s">
        <v>4165</v>
      </c>
      <c r="AMJ9" s="260" t="s">
        <v>4165</v>
      </c>
      <c r="AMK9" s="260" t="s">
        <v>4165</v>
      </c>
      <c r="AML9" s="260" t="s">
        <v>4165</v>
      </c>
      <c r="AMM9" s="260" t="s">
        <v>4165</v>
      </c>
      <c r="AMN9" s="260" t="s">
        <v>4165</v>
      </c>
      <c r="AMO9" s="260" t="s">
        <v>4165</v>
      </c>
      <c r="AMP9" s="260" t="s">
        <v>4165</v>
      </c>
      <c r="AMQ9" s="260" t="s">
        <v>4165</v>
      </c>
      <c r="AMR9" s="260" t="s">
        <v>4165</v>
      </c>
      <c r="AMS9" s="260" t="s">
        <v>4165</v>
      </c>
      <c r="AMT9" s="260" t="s">
        <v>4165</v>
      </c>
      <c r="AMU9" s="260" t="s">
        <v>4165</v>
      </c>
      <c r="AMV9" s="260" t="s">
        <v>4165</v>
      </c>
      <c r="AMW9" s="260" t="s">
        <v>4165</v>
      </c>
      <c r="AMX9" s="260" t="s">
        <v>4165</v>
      </c>
      <c r="AMY9" s="260" t="s">
        <v>4165</v>
      </c>
      <c r="AMZ9" s="260" t="s">
        <v>4165</v>
      </c>
      <c r="ANA9" s="260" t="s">
        <v>4165</v>
      </c>
      <c r="ANB9" s="260" t="s">
        <v>4165</v>
      </c>
      <c r="ANC9" s="260" t="s">
        <v>4165</v>
      </c>
      <c r="AND9" s="260" t="s">
        <v>4165</v>
      </c>
      <c r="ANE9" s="260" t="s">
        <v>4165</v>
      </c>
      <c r="ANF9" s="260" t="s">
        <v>4165</v>
      </c>
      <c r="ANG9" s="260" t="s">
        <v>4165</v>
      </c>
      <c r="ANH9" s="260" t="s">
        <v>4165</v>
      </c>
      <c r="ANI9" s="260" t="s">
        <v>4165</v>
      </c>
      <c r="ANJ9" s="260" t="s">
        <v>4165</v>
      </c>
      <c r="ANK9" s="260" t="s">
        <v>4165</v>
      </c>
      <c r="ANL9" s="260" t="s">
        <v>4165</v>
      </c>
      <c r="ANM9" s="260" t="s">
        <v>4165</v>
      </c>
      <c r="ANN9" s="260" t="s">
        <v>4165</v>
      </c>
      <c r="ANO9" s="260" t="s">
        <v>4165</v>
      </c>
      <c r="ANP9" s="260" t="s">
        <v>4165</v>
      </c>
      <c r="ANQ9" s="260" t="s">
        <v>4165</v>
      </c>
      <c r="ANR9" s="260" t="s">
        <v>4165</v>
      </c>
      <c r="ANS9" s="260" t="s">
        <v>4165</v>
      </c>
      <c r="ANT9" s="260" t="s">
        <v>4165</v>
      </c>
      <c r="ANU9" s="260" t="s">
        <v>4165</v>
      </c>
      <c r="ANV9" s="260" t="s">
        <v>4165</v>
      </c>
      <c r="ANW9" s="260" t="s">
        <v>4165</v>
      </c>
      <c r="ANX9" s="260" t="s">
        <v>4165</v>
      </c>
      <c r="ANY9" s="260" t="s">
        <v>4165</v>
      </c>
      <c r="ANZ9" s="260" t="s">
        <v>4165</v>
      </c>
      <c r="AOA9" s="260" t="s">
        <v>4165</v>
      </c>
      <c r="AOB9" s="260" t="s">
        <v>4165</v>
      </c>
      <c r="AOC9" s="260" t="s">
        <v>4165</v>
      </c>
      <c r="AOD9" s="260" t="s">
        <v>4165</v>
      </c>
      <c r="AOE9" s="260" t="s">
        <v>4165</v>
      </c>
      <c r="AOF9" s="260" t="s">
        <v>4165</v>
      </c>
      <c r="AOG9" s="260" t="s">
        <v>4165</v>
      </c>
      <c r="AOH9" s="260" t="s">
        <v>4165</v>
      </c>
      <c r="AOI9" s="260" t="s">
        <v>4165</v>
      </c>
      <c r="AOJ9" s="260" t="s">
        <v>4165</v>
      </c>
      <c r="AOK9" s="260" t="s">
        <v>4165</v>
      </c>
      <c r="AOL9" s="260" t="s">
        <v>4165</v>
      </c>
      <c r="AOM9" s="260" t="s">
        <v>4165</v>
      </c>
      <c r="AON9" s="260" t="s">
        <v>4165</v>
      </c>
      <c r="AOO9" s="260" t="s">
        <v>4165</v>
      </c>
      <c r="AOP9" s="260" t="s">
        <v>4219</v>
      </c>
      <c r="AOQ9" s="260" t="s">
        <v>4165</v>
      </c>
      <c r="AOR9" s="260" t="s">
        <v>4165</v>
      </c>
      <c r="AOS9" s="260" t="s">
        <v>4165</v>
      </c>
      <c r="AOT9" s="260" t="s">
        <v>4165</v>
      </c>
      <c r="AOU9" s="260" t="s">
        <v>4165</v>
      </c>
      <c r="AOV9" s="260" t="s">
        <v>4165</v>
      </c>
      <c r="AOW9" s="260" t="s">
        <v>4165</v>
      </c>
      <c r="AOX9" s="260" t="s">
        <v>4165</v>
      </c>
      <c r="AOY9" s="260" t="s">
        <v>4165</v>
      </c>
      <c r="AOZ9" s="260" t="s">
        <v>4165</v>
      </c>
      <c r="APA9" s="260" t="s">
        <v>4165</v>
      </c>
      <c r="APB9" s="260" t="s">
        <v>4165</v>
      </c>
      <c r="APC9" s="260" t="s">
        <v>4165</v>
      </c>
      <c r="APD9" s="260" t="s">
        <v>4165</v>
      </c>
      <c r="APE9" s="260" t="s">
        <v>4165</v>
      </c>
      <c r="APF9" s="260" t="s">
        <v>4165</v>
      </c>
      <c r="APG9" s="260" t="s">
        <v>4165</v>
      </c>
      <c r="APH9" s="260" t="s">
        <v>4165</v>
      </c>
      <c r="API9" s="260" t="s">
        <v>4165</v>
      </c>
      <c r="APJ9" s="260" t="s">
        <v>4165</v>
      </c>
      <c r="APK9" s="260" t="s">
        <v>4165</v>
      </c>
      <c r="APL9" s="260" t="s">
        <v>4165</v>
      </c>
      <c r="APM9" s="260" t="s">
        <v>4165</v>
      </c>
      <c r="APN9" s="260" t="s">
        <v>4165</v>
      </c>
      <c r="APO9" s="260" t="s">
        <v>4165</v>
      </c>
      <c r="APP9" s="260" t="s">
        <v>4220</v>
      </c>
      <c r="APQ9" s="260" t="s">
        <v>4165</v>
      </c>
      <c r="APR9" s="260" t="s">
        <v>4165</v>
      </c>
      <c r="APS9" s="260" t="s">
        <v>4165</v>
      </c>
      <c r="APT9" s="260" t="s">
        <v>4165</v>
      </c>
      <c r="APU9" s="260" t="s">
        <v>4165</v>
      </c>
      <c r="APV9" s="260" t="s">
        <v>4165</v>
      </c>
      <c r="APW9" s="260" t="s">
        <v>4165</v>
      </c>
      <c r="APX9" s="260" t="s">
        <v>4165</v>
      </c>
      <c r="APY9" s="260" t="s">
        <v>4165</v>
      </c>
      <c r="APZ9" s="260" t="s">
        <v>4165</v>
      </c>
      <c r="AQA9" s="260" t="s">
        <v>4165</v>
      </c>
      <c r="AQB9" s="260" t="s">
        <v>4165</v>
      </c>
      <c r="AQC9" s="260" t="s">
        <v>4165</v>
      </c>
      <c r="AQD9" s="260" t="s">
        <v>4165</v>
      </c>
      <c r="AQE9" s="260" t="s">
        <v>4165</v>
      </c>
      <c r="AQF9" s="260" t="s">
        <v>4165</v>
      </c>
      <c r="AQG9" s="260" t="s">
        <v>4165</v>
      </c>
      <c r="AQH9" s="260" t="s">
        <v>4165</v>
      </c>
      <c r="AQI9" s="260" t="s">
        <v>4165</v>
      </c>
      <c r="AQJ9" s="260" t="s">
        <v>4165</v>
      </c>
      <c r="AQK9" s="260" t="s">
        <v>4165</v>
      </c>
      <c r="AQL9" s="260" t="s">
        <v>4165</v>
      </c>
      <c r="AQM9" s="260" t="s">
        <v>4165</v>
      </c>
      <c r="AQN9" s="260" t="s">
        <v>4165</v>
      </c>
      <c r="AQO9" s="260" t="s">
        <v>4165</v>
      </c>
      <c r="AQP9" s="260" t="s">
        <v>4165</v>
      </c>
      <c r="AQQ9" s="260" t="s">
        <v>4221</v>
      </c>
      <c r="AQR9" s="260" t="s">
        <v>4165</v>
      </c>
      <c r="AQS9" s="260" t="s">
        <v>4165</v>
      </c>
      <c r="AQT9" s="260" t="s">
        <v>4165</v>
      </c>
      <c r="AQU9" s="260" t="s">
        <v>4165</v>
      </c>
      <c r="AQV9" s="260" t="s">
        <v>4165</v>
      </c>
      <c r="AQW9" s="260" t="s">
        <v>4165</v>
      </c>
      <c r="AQX9" s="260" t="s">
        <v>4165</v>
      </c>
      <c r="AQY9" s="260" t="s">
        <v>4165</v>
      </c>
      <c r="AQZ9" s="260" t="s">
        <v>4165</v>
      </c>
      <c r="ARA9" s="260" t="s">
        <v>4165</v>
      </c>
      <c r="ARB9" s="260" t="s">
        <v>4165</v>
      </c>
      <c r="ARC9" s="260" t="s">
        <v>4165</v>
      </c>
      <c r="ARD9" s="260" t="s">
        <v>4165</v>
      </c>
      <c r="ARE9" s="260" t="s">
        <v>4165</v>
      </c>
      <c r="ARF9" s="260" t="s">
        <v>4165</v>
      </c>
      <c r="ARG9" s="260" t="s">
        <v>4165</v>
      </c>
      <c r="ARH9" s="260" t="s">
        <v>4165</v>
      </c>
      <c r="ARI9" s="260" t="s">
        <v>4165</v>
      </c>
      <c r="ARJ9" s="260" t="s">
        <v>4165</v>
      </c>
      <c r="ARK9" s="260" t="s">
        <v>4165</v>
      </c>
      <c r="ARL9" s="260" t="s">
        <v>4165</v>
      </c>
      <c r="ARM9" s="260" t="s">
        <v>4165</v>
      </c>
      <c r="ARN9" s="260" t="s">
        <v>4165</v>
      </c>
      <c r="ARO9" s="260" t="s">
        <v>4165</v>
      </c>
      <c r="ARP9" s="260" t="s">
        <v>4165</v>
      </c>
      <c r="ARQ9" s="260" t="s">
        <v>4222</v>
      </c>
      <c r="ARR9" s="260" t="s">
        <v>4165</v>
      </c>
      <c r="ARS9" s="260" t="s">
        <v>4165</v>
      </c>
      <c r="ART9" s="260" t="s">
        <v>4165</v>
      </c>
      <c r="ARU9" s="260" t="s">
        <v>4165</v>
      </c>
      <c r="ARV9" s="260" t="s">
        <v>4165</v>
      </c>
      <c r="ARW9" s="260" t="s">
        <v>4165</v>
      </c>
      <c r="ARX9" s="260" t="s">
        <v>4165</v>
      </c>
      <c r="ARY9" s="260" t="s">
        <v>4165</v>
      </c>
      <c r="ARZ9" s="260" t="s">
        <v>4165</v>
      </c>
      <c r="ASA9" s="260" t="s">
        <v>4165</v>
      </c>
      <c r="ASB9" s="260" t="s">
        <v>4165</v>
      </c>
      <c r="ASC9" s="260" t="s">
        <v>4165</v>
      </c>
      <c r="ASD9" s="260" t="s">
        <v>4165</v>
      </c>
      <c r="ASE9" s="260" t="s">
        <v>4165</v>
      </c>
      <c r="ASF9" s="260" t="s">
        <v>4165</v>
      </c>
      <c r="ASG9" s="260" t="s">
        <v>4165</v>
      </c>
      <c r="ASH9" s="260" t="s">
        <v>4165</v>
      </c>
      <c r="ASI9" s="260" t="s">
        <v>4165</v>
      </c>
      <c r="ASJ9" s="260" t="s">
        <v>4165</v>
      </c>
      <c r="ASK9" s="260" t="s">
        <v>4165</v>
      </c>
      <c r="ASL9" s="260" t="s">
        <v>4165</v>
      </c>
      <c r="ASM9" s="260" t="s">
        <v>4165</v>
      </c>
      <c r="ASN9" s="260" t="s">
        <v>4223</v>
      </c>
      <c r="ASO9" s="260" t="s">
        <v>4165</v>
      </c>
      <c r="ASP9" s="260" t="s">
        <v>4165</v>
      </c>
      <c r="ASQ9" s="260" t="s">
        <v>4165</v>
      </c>
      <c r="ASR9" s="260" t="s">
        <v>4165</v>
      </c>
      <c r="ASS9" s="260" t="s">
        <v>4165</v>
      </c>
      <c r="AST9" s="260" t="s">
        <v>4165</v>
      </c>
      <c r="ASU9" s="260" t="s">
        <v>4165</v>
      </c>
      <c r="ASV9" s="260" t="s">
        <v>4165</v>
      </c>
      <c r="ASW9" s="260" t="s">
        <v>4165</v>
      </c>
      <c r="ASX9" s="260" t="s">
        <v>4165</v>
      </c>
      <c r="ASY9" s="260" t="s">
        <v>4165</v>
      </c>
      <c r="ASZ9" s="260" t="s">
        <v>4165</v>
      </c>
      <c r="ATA9" s="260" t="s">
        <v>4165</v>
      </c>
      <c r="ATB9" s="260" t="s">
        <v>4165</v>
      </c>
      <c r="ATC9" s="260" t="s">
        <v>4165</v>
      </c>
      <c r="ATD9" s="260" t="s">
        <v>4165</v>
      </c>
      <c r="ATE9" s="260" t="s">
        <v>4165</v>
      </c>
      <c r="ATF9" s="260" t="s">
        <v>4165</v>
      </c>
      <c r="ATG9" s="260" t="s">
        <v>4165</v>
      </c>
      <c r="ATH9" s="260" t="s">
        <v>4165</v>
      </c>
      <c r="ATI9" s="260" t="s">
        <v>4165</v>
      </c>
      <c r="ATJ9" s="260" t="s">
        <v>4165</v>
      </c>
      <c r="ATK9" s="260" t="s">
        <v>4165</v>
      </c>
      <c r="ATL9" s="260" t="s">
        <v>4165</v>
      </c>
      <c r="ATM9" s="260" t="s">
        <v>4165</v>
      </c>
      <c r="ATN9" s="260" t="s">
        <v>4165</v>
      </c>
      <c r="ATO9" s="260" t="s">
        <v>4165</v>
      </c>
      <c r="ATP9" s="260" t="s">
        <v>4165</v>
      </c>
      <c r="ATQ9" s="260" t="s">
        <v>4165</v>
      </c>
      <c r="ATR9" s="260" t="s">
        <v>4165</v>
      </c>
      <c r="ATS9" s="260" t="s">
        <v>4165</v>
      </c>
      <c r="ATT9" s="260" t="s">
        <v>4165</v>
      </c>
      <c r="ATU9" s="260" t="s">
        <v>4165</v>
      </c>
      <c r="ATV9" s="260" t="s">
        <v>4165</v>
      </c>
      <c r="ATW9" s="260" t="s">
        <v>4165</v>
      </c>
      <c r="ATX9" s="260" t="s">
        <v>4165</v>
      </c>
      <c r="ATY9" s="260" t="s">
        <v>4165</v>
      </c>
      <c r="ATZ9" s="260" t="s">
        <v>4165</v>
      </c>
      <c r="AUA9" s="260" t="s">
        <v>4165</v>
      </c>
      <c r="AUB9" s="260" t="s">
        <v>4165</v>
      </c>
      <c r="AUC9" s="260" t="s">
        <v>4165</v>
      </c>
      <c r="AUD9" s="260" t="s">
        <v>4165</v>
      </c>
      <c r="AUE9" s="260" t="s">
        <v>4165</v>
      </c>
      <c r="AUF9" s="260" t="s">
        <v>4165</v>
      </c>
      <c r="AUG9" s="260" t="s">
        <v>4165</v>
      </c>
      <c r="AUH9" s="260" t="s">
        <v>4165</v>
      </c>
      <c r="AUI9" s="260" t="s">
        <v>4165</v>
      </c>
      <c r="AUJ9" s="260" t="s">
        <v>4165</v>
      </c>
      <c r="AUK9" s="260" t="s">
        <v>4165</v>
      </c>
      <c r="AUL9" s="260" t="s">
        <v>4165</v>
      </c>
      <c r="AUM9" s="260" t="s">
        <v>4165</v>
      </c>
      <c r="AUN9" s="260" t="s">
        <v>4165</v>
      </c>
      <c r="AUO9" s="260" t="s">
        <v>4223</v>
      </c>
      <c r="AUP9" s="260" t="s">
        <v>4165</v>
      </c>
      <c r="AUQ9" s="260" t="s">
        <v>4165</v>
      </c>
      <c r="AUR9" s="260" t="s">
        <v>4165</v>
      </c>
      <c r="AUS9" s="260" t="s">
        <v>4165</v>
      </c>
      <c r="AUT9" s="260" t="s">
        <v>4165</v>
      </c>
      <c r="AUU9" s="260" t="s">
        <v>4165</v>
      </c>
      <c r="AUV9" s="260" t="s">
        <v>4165</v>
      </c>
      <c r="AUW9" s="260" t="s">
        <v>4165</v>
      </c>
      <c r="AUX9" s="260" t="s">
        <v>4165</v>
      </c>
      <c r="AUY9" s="260" t="s">
        <v>4165</v>
      </c>
      <c r="AUZ9" s="260" t="s">
        <v>4165</v>
      </c>
      <c r="AVA9" s="260" t="s">
        <v>4165</v>
      </c>
      <c r="AVB9" s="260" t="s">
        <v>4165</v>
      </c>
      <c r="AVC9" s="260" t="s">
        <v>4165</v>
      </c>
      <c r="AVD9" s="260" t="s">
        <v>4165</v>
      </c>
      <c r="AVE9" s="260" t="s">
        <v>4165</v>
      </c>
      <c r="AVF9" s="260" t="s">
        <v>4165</v>
      </c>
      <c r="AVG9" s="260" t="s">
        <v>4165</v>
      </c>
      <c r="AVH9" s="260" t="s">
        <v>4165</v>
      </c>
      <c r="AVI9" s="260" t="s">
        <v>4165</v>
      </c>
      <c r="AVJ9" s="260" t="s">
        <v>4165</v>
      </c>
      <c r="AVK9" s="260" t="s">
        <v>4165</v>
      </c>
      <c r="AVL9" s="260" t="s">
        <v>4165</v>
      </c>
      <c r="AVM9" s="260" t="s">
        <v>4165</v>
      </c>
      <c r="AVN9" s="260" t="s">
        <v>4165</v>
      </c>
      <c r="AVO9" s="260" t="s">
        <v>4165</v>
      </c>
      <c r="AVP9" s="260" t="s">
        <v>4165</v>
      </c>
      <c r="AVQ9" s="260" t="s">
        <v>4165</v>
      </c>
      <c r="AVR9" s="260" t="s">
        <v>4165</v>
      </c>
      <c r="AVS9" s="260" t="s">
        <v>4165</v>
      </c>
      <c r="AVT9" s="260" t="s">
        <v>4165</v>
      </c>
      <c r="AVU9" s="260" t="s">
        <v>4165</v>
      </c>
      <c r="AVV9" s="260" t="s">
        <v>4165</v>
      </c>
      <c r="AVW9" s="260" t="s">
        <v>4165</v>
      </c>
      <c r="AVX9" s="260" t="s">
        <v>4165</v>
      </c>
      <c r="AVY9" s="260" t="s">
        <v>4165</v>
      </c>
      <c r="AVZ9" s="260" t="s">
        <v>4165</v>
      </c>
      <c r="AWA9" s="260" t="s">
        <v>4165</v>
      </c>
      <c r="AWB9" s="260" t="s">
        <v>4165</v>
      </c>
      <c r="AWC9" s="260" t="s">
        <v>4165</v>
      </c>
      <c r="AWD9" s="260" t="s">
        <v>4165</v>
      </c>
      <c r="AWE9" s="260" t="s">
        <v>4165</v>
      </c>
      <c r="AWF9" s="260" t="s">
        <v>4165</v>
      </c>
      <c r="AWG9" s="260" t="s">
        <v>4165</v>
      </c>
      <c r="AWH9" s="260" t="s">
        <v>4165</v>
      </c>
      <c r="AWI9" s="260" t="s">
        <v>4165</v>
      </c>
      <c r="AWJ9" s="260" t="s">
        <v>4165</v>
      </c>
      <c r="AWK9" s="260" t="s">
        <v>4165</v>
      </c>
      <c r="AWL9" s="260" t="s">
        <v>4165</v>
      </c>
      <c r="AWM9" s="260" t="s">
        <v>4165</v>
      </c>
      <c r="AWN9" s="260" t="s">
        <v>4165</v>
      </c>
      <c r="AWO9" s="260" t="s">
        <v>4165</v>
      </c>
      <c r="AWP9" s="260" t="s">
        <v>4224</v>
      </c>
      <c r="AWQ9" s="260" t="s">
        <v>4165</v>
      </c>
      <c r="AWR9" s="260" t="s">
        <v>4165</v>
      </c>
      <c r="AWS9" s="260" t="s">
        <v>4165</v>
      </c>
      <c r="AWT9" s="260" t="s">
        <v>4165</v>
      </c>
      <c r="AWU9" s="260" t="s">
        <v>4165</v>
      </c>
      <c r="AWV9" s="260" t="s">
        <v>4165</v>
      </c>
      <c r="AWW9" s="260" t="s">
        <v>4165</v>
      </c>
      <c r="AWX9" s="260" t="s">
        <v>4165</v>
      </c>
      <c r="AWY9" s="260" t="s">
        <v>4165</v>
      </c>
      <c r="AWZ9" s="260" t="s">
        <v>4165</v>
      </c>
      <c r="AXA9" s="260" t="s">
        <v>4165</v>
      </c>
      <c r="AXB9" s="260" t="s">
        <v>4165</v>
      </c>
      <c r="AXC9" s="260" t="s">
        <v>4165</v>
      </c>
      <c r="AXD9" s="260" t="s">
        <v>4165</v>
      </c>
      <c r="AXE9" s="260" t="s">
        <v>4165</v>
      </c>
      <c r="AXF9" s="260" t="s">
        <v>4165</v>
      </c>
      <c r="AXG9" s="260" t="s">
        <v>4165</v>
      </c>
      <c r="AXH9" s="260" t="s">
        <v>4165</v>
      </c>
      <c r="AXI9" s="260" t="s">
        <v>4165</v>
      </c>
      <c r="AXJ9" s="260" t="s">
        <v>4165</v>
      </c>
      <c r="AXK9" s="260" t="s">
        <v>4165</v>
      </c>
      <c r="AXL9" s="260" t="s">
        <v>4165</v>
      </c>
      <c r="AXM9" s="260" t="s">
        <v>4165</v>
      </c>
      <c r="AXN9" s="260" t="s">
        <v>4165</v>
      </c>
      <c r="AXO9" s="260" t="s">
        <v>4165</v>
      </c>
      <c r="AXP9" s="260" t="s">
        <v>4165</v>
      </c>
      <c r="AXQ9" s="260" t="s">
        <v>4165</v>
      </c>
      <c r="AXR9" s="260" t="s">
        <v>4165</v>
      </c>
      <c r="AXS9" s="260" t="s">
        <v>4165</v>
      </c>
      <c r="AXT9" s="260" t="s">
        <v>4165</v>
      </c>
      <c r="AXU9" s="260" t="s">
        <v>4165</v>
      </c>
      <c r="AXV9" s="260" t="s">
        <v>4165</v>
      </c>
      <c r="AXW9" s="260" t="s">
        <v>4165</v>
      </c>
      <c r="AXX9" s="260" t="s">
        <v>4165</v>
      </c>
      <c r="AXY9" s="260" t="s">
        <v>4165</v>
      </c>
      <c r="AXZ9" s="260" t="s">
        <v>4165</v>
      </c>
      <c r="AYA9" s="260" t="s">
        <v>4165</v>
      </c>
      <c r="AYB9" s="260" t="s">
        <v>4165</v>
      </c>
      <c r="AYC9" s="260" t="s">
        <v>4165</v>
      </c>
      <c r="AYD9" s="260" t="s">
        <v>4165</v>
      </c>
      <c r="AYE9" s="260" t="s">
        <v>4165</v>
      </c>
      <c r="AYF9" s="260" t="s">
        <v>4165</v>
      </c>
      <c r="AYG9" s="260" t="s">
        <v>4165</v>
      </c>
      <c r="AYH9" s="260" t="s">
        <v>4165</v>
      </c>
      <c r="AYI9" s="260" t="s">
        <v>4165</v>
      </c>
      <c r="AYJ9" s="260" t="s">
        <v>4165</v>
      </c>
      <c r="AYK9" s="260" t="s">
        <v>4165</v>
      </c>
      <c r="AYL9" s="260" t="s">
        <v>4165</v>
      </c>
      <c r="AYM9" s="260" t="s">
        <v>4165</v>
      </c>
      <c r="AYN9" s="260" t="s">
        <v>4165</v>
      </c>
      <c r="AYO9" s="260" t="s">
        <v>4165</v>
      </c>
      <c r="AYP9" s="260" t="s">
        <v>4165</v>
      </c>
      <c r="AYQ9" s="260" t="s">
        <v>4224</v>
      </c>
      <c r="AYR9" s="260" t="s">
        <v>4165</v>
      </c>
      <c r="AYS9" s="260" t="s">
        <v>4165</v>
      </c>
      <c r="AYT9" s="260" t="s">
        <v>4165</v>
      </c>
      <c r="AYU9" s="260" t="s">
        <v>4165</v>
      </c>
      <c r="AYV9" s="260" t="s">
        <v>4165</v>
      </c>
      <c r="AYW9" s="260" t="s">
        <v>4165</v>
      </c>
      <c r="AYX9" s="260" t="s">
        <v>4165</v>
      </c>
      <c r="AYY9" s="260" t="s">
        <v>4165</v>
      </c>
      <c r="AYZ9" s="260" t="s">
        <v>4165</v>
      </c>
      <c r="AZA9" s="260" t="s">
        <v>4165</v>
      </c>
      <c r="AZB9" s="260" t="s">
        <v>4165</v>
      </c>
      <c r="AZC9" s="260" t="s">
        <v>4165</v>
      </c>
      <c r="AZD9" s="260" t="s">
        <v>4165</v>
      </c>
      <c r="AZE9" s="260" t="s">
        <v>4165</v>
      </c>
      <c r="AZF9" s="260" t="s">
        <v>4165</v>
      </c>
      <c r="AZG9" s="260" t="s">
        <v>4165</v>
      </c>
      <c r="AZH9" s="260" t="s">
        <v>4165</v>
      </c>
      <c r="AZI9" s="260" t="s">
        <v>4165</v>
      </c>
      <c r="AZJ9" s="260" t="s">
        <v>4165</v>
      </c>
      <c r="AZK9" s="260" t="s">
        <v>4165</v>
      </c>
      <c r="AZL9" s="260" t="s">
        <v>4165</v>
      </c>
      <c r="AZM9" s="260" t="s">
        <v>4165</v>
      </c>
      <c r="AZN9" s="260" t="s">
        <v>4165</v>
      </c>
      <c r="AZO9" s="260" t="s">
        <v>4165</v>
      </c>
      <c r="AZP9" s="260" t="s">
        <v>4165</v>
      </c>
      <c r="AZQ9" s="260" t="s">
        <v>4165</v>
      </c>
      <c r="AZR9" s="260" t="s">
        <v>4165</v>
      </c>
      <c r="AZS9" s="260" t="s">
        <v>4165</v>
      </c>
      <c r="AZT9" s="260" t="s">
        <v>4165</v>
      </c>
      <c r="AZU9" s="260" t="s">
        <v>4165</v>
      </c>
      <c r="AZV9" s="260" t="s">
        <v>4165</v>
      </c>
      <c r="AZW9" s="260" t="s">
        <v>4165</v>
      </c>
      <c r="AZX9" s="260" t="s">
        <v>4165</v>
      </c>
      <c r="AZY9" s="260" t="s">
        <v>4165</v>
      </c>
      <c r="AZZ9" s="260" t="s">
        <v>4165</v>
      </c>
      <c r="BAA9" s="260" t="s">
        <v>4165</v>
      </c>
      <c r="BAB9" s="260" t="s">
        <v>4165</v>
      </c>
      <c r="BAC9" s="260" t="s">
        <v>4165</v>
      </c>
      <c r="BAD9" s="260" t="s">
        <v>4165</v>
      </c>
      <c r="BAE9" s="260" t="s">
        <v>4165</v>
      </c>
      <c r="BAF9" s="260" t="s">
        <v>4165</v>
      </c>
      <c r="BAG9" s="260" t="s">
        <v>4165</v>
      </c>
      <c r="BAH9" s="260" t="s">
        <v>4165</v>
      </c>
      <c r="BAI9" s="260" t="s">
        <v>4165</v>
      </c>
      <c r="BAJ9" s="260" t="s">
        <v>4165</v>
      </c>
      <c r="BAK9" s="260" t="s">
        <v>4165</v>
      </c>
      <c r="BAL9" s="260" t="s">
        <v>4165</v>
      </c>
      <c r="BAM9" s="260" t="s">
        <v>4165</v>
      </c>
      <c r="BAN9" s="260" t="s">
        <v>4165</v>
      </c>
      <c r="BAO9" s="260" t="s">
        <v>4165</v>
      </c>
      <c r="BAP9" s="260" t="s">
        <v>4165</v>
      </c>
      <c r="BAQ9" s="260" t="s">
        <v>4165</v>
      </c>
      <c r="BAR9" s="260" t="s">
        <v>4225</v>
      </c>
      <c r="BAS9" s="260" t="s">
        <v>4165</v>
      </c>
      <c r="BAT9" s="260" t="s">
        <v>4165</v>
      </c>
      <c r="BAU9" s="260" t="s">
        <v>4165</v>
      </c>
      <c r="BAV9" s="260" t="s">
        <v>4165</v>
      </c>
      <c r="BAW9" s="260" t="s">
        <v>4165</v>
      </c>
      <c r="BAX9" s="260" t="s">
        <v>4165</v>
      </c>
      <c r="BAY9" s="260" t="s">
        <v>4165</v>
      </c>
      <c r="BAZ9" s="260" t="s">
        <v>4165</v>
      </c>
      <c r="BBA9" s="260" t="s">
        <v>4165</v>
      </c>
      <c r="BBB9" s="260" t="s">
        <v>4165</v>
      </c>
      <c r="BBC9" s="260" t="s">
        <v>4165</v>
      </c>
      <c r="BBD9" s="260" t="s">
        <v>4165</v>
      </c>
      <c r="BBE9" s="260" t="s">
        <v>4165</v>
      </c>
      <c r="BBF9" s="260" t="s">
        <v>4165</v>
      </c>
      <c r="BBG9" s="260" t="s">
        <v>4165</v>
      </c>
      <c r="BBH9" s="260" t="s">
        <v>4165</v>
      </c>
      <c r="BBI9" s="260" t="s">
        <v>4165</v>
      </c>
      <c r="BBJ9" s="260" t="s">
        <v>4165</v>
      </c>
      <c r="BBK9" s="260" t="s">
        <v>4165</v>
      </c>
      <c r="BBL9" s="260" t="s">
        <v>4165</v>
      </c>
      <c r="BBM9" s="260" t="s">
        <v>4165</v>
      </c>
      <c r="BBN9" s="260" t="s">
        <v>4165</v>
      </c>
      <c r="BBO9" s="260" t="s">
        <v>4165</v>
      </c>
      <c r="BBP9" s="260" t="s">
        <v>4165</v>
      </c>
      <c r="BBQ9" s="260" t="s">
        <v>4165</v>
      </c>
      <c r="BBR9" s="260" t="s">
        <v>4165</v>
      </c>
      <c r="BBS9" s="260" t="s">
        <v>4165</v>
      </c>
      <c r="BBT9" s="260" t="s">
        <v>4165</v>
      </c>
      <c r="BBU9" s="260" t="s">
        <v>4165</v>
      </c>
      <c r="BBV9" s="260" t="s">
        <v>4165</v>
      </c>
      <c r="BBW9" s="260" t="s">
        <v>4165</v>
      </c>
      <c r="BBX9" s="260" t="s">
        <v>4165</v>
      </c>
      <c r="BBY9" s="260" t="s">
        <v>4165</v>
      </c>
      <c r="BBZ9" s="260" t="s">
        <v>4165</v>
      </c>
      <c r="BCA9" s="260" t="s">
        <v>4165</v>
      </c>
      <c r="BCB9" s="260" t="s">
        <v>4165</v>
      </c>
      <c r="BCC9" s="260" t="s">
        <v>4165</v>
      </c>
      <c r="BCD9" s="260" t="s">
        <v>4165</v>
      </c>
      <c r="BCE9" s="260" t="s">
        <v>4165</v>
      </c>
      <c r="BCF9" s="260" t="s">
        <v>4165</v>
      </c>
      <c r="BCG9" s="260" t="s">
        <v>4165</v>
      </c>
      <c r="BCH9" s="260" t="s">
        <v>4165</v>
      </c>
      <c r="BCI9" s="260" t="s">
        <v>4165</v>
      </c>
      <c r="BCJ9" s="260" t="s">
        <v>4165</v>
      </c>
      <c r="BCK9" s="260" t="s">
        <v>4165</v>
      </c>
      <c r="BCL9" s="260" t="s">
        <v>4165</v>
      </c>
      <c r="BCM9" s="260" t="s">
        <v>4165</v>
      </c>
      <c r="BCN9" s="260" t="s">
        <v>4165</v>
      </c>
      <c r="BCO9" s="260" t="s">
        <v>4165</v>
      </c>
      <c r="BCP9" s="260" t="s">
        <v>4165</v>
      </c>
      <c r="BCQ9" s="260" t="s">
        <v>4165</v>
      </c>
      <c r="BCR9" s="260" t="s">
        <v>4165</v>
      </c>
      <c r="BCS9" s="260" t="s">
        <v>4225</v>
      </c>
      <c r="BCT9" s="260" t="s">
        <v>4165</v>
      </c>
      <c r="BCU9" s="260" t="s">
        <v>4165</v>
      </c>
      <c r="BCV9" s="260" t="s">
        <v>4165</v>
      </c>
      <c r="BCW9" s="260" t="s">
        <v>4165</v>
      </c>
      <c r="BCX9" s="260" t="s">
        <v>4165</v>
      </c>
      <c r="BCY9" s="260" t="s">
        <v>4165</v>
      </c>
      <c r="BCZ9" s="260" t="s">
        <v>4165</v>
      </c>
      <c r="BDA9" s="260" t="s">
        <v>4165</v>
      </c>
      <c r="BDB9" s="260" t="s">
        <v>4165</v>
      </c>
      <c r="BDC9" s="260" t="s">
        <v>4165</v>
      </c>
      <c r="BDD9" s="260" t="s">
        <v>4165</v>
      </c>
      <c r="BDE9" s="260" t="s">
        <v>4165</v>
      </c>
      <c r="BDF9" s="260" t="s">
        <v>4165</v>
      </c>
      <c r="BDG9" s="260" t="s">
        <v>4165</v>
      </c>
      <c r="BDH9" s="260" t="s">
        <v>4165</v>
      </c>
      <c r="BDI9" s="260" t="s">
        <v>4165</v>
      </c>
      <c r="BDJ9" s="260" t="s">
        <v>4165</v>
      </c>
      <c r="BDK9" s="260" t="s">
        <v>4165</v>
      </c>
      <c r="BDL9" s="260" t="s">
        <v>4165</v>
      </c>
      <c r="BDM9" s="260" t="s">
        <v>4165</v>
      </c>
      <c r="BDN9" s="260" t="s">
        <v>4165</v>
      </c>
      <c r="BDO9" s="260" t="s">
        <v>4165</v>
      </c>
      <c r="BDP9" s="260" t="s">
        <v>4165</v>
      </c>
      <c r="BDQ9" s="260" t="s">
        <v>4165</v>
      </c>
      <c r="BDR9" s="260" t="s">
        <v>4165</v>
      </c>
      <c r="BDS9" s="260" t="s">
        <v>4165</v>
      </c>
      <c r="BDT9" s="260" t="s">
        <v>4165</v>
      </c>
      <c r="BDU9" s="260" t="s">
        <v>4165</v>
      </c>
      <c r="BDV9" s="260" t="s">
        <v>4165</v>
      </c>
      <c r="BDW9" s="260" t="s">
        <v>4165</v>
      </c>
      <c r="BDX9" s="260" t="s">
        <v>4165</v>
      </c>
      <c r="BDY9" s="260" t="s">
        <v>4165</v>
      </c>
      <c r="BDZ9" s="260" t="s">
        <v>4165</v>
      </c>
      <c r="BEA9" s="260" t="s">
        <v>4165</v>
      </c>
      <c r="BEB9" s="260" t="s">
        <v>4165</v>
      </c>
      <c r="BEC9" s="260" t="s">
        <v>4165</v>
      </c>
      <c r="BED9" s="260" t="s">
        <v>4165</v>
      </c>
      <c r="BEE9" s="260" t="s">
        <v>4165</v>
      </c>
      <c r="BEF9" s="260" t="s">
        <v>4165</v>
      </c>
      <c r="BEG9" s="260" t="s">
        <v>4165</v>
      </c>
      <c r="BEH9" s="260" t="s">
        <v>4165</v>
      </c>
      <c r="BEI9" s="260" t="s">
        <v>4165</v>
      </c>
      <c r="BEJ9" s="260" t="s">
        <v>4165</v>
      </c>
      <c r="BEK9" s="260" t="s">
        <v>4165</v>
      </c>
      <c r="BEL9" s="260" t="s">
        <v>4165</v>
      </c>
      <c r="BEM9" s="260" t="s">
        <v>4165</v>
      </c>
      <c r="BEN9" s="260" t="s">
        <v>4165</v>
      </c>
      <c r="BEO9" s="260" t="s">
        <v>4165</v>
      </c>
      <c r="BEP9" s="260" t="s">
        <v>4165</v>
      </c>
      <c r="BEQ9" s="260" t="s">
        <v>4165</v>
      </c>
      <c r="BER9" s="260" t="s">
        <v>4165</v>
      </c>
      <c r="BES9" s="260" t="s">
        <v>4165</v>
      </c>
      <c r="BET9" s="260" t="s">
        <v>4226</v>
      </c>
      <c r="BEU9" s="260" t="s">
        <v>4165</v>
      </c>
      <c r="BEV9" s="260" t="s">
        <v>4165</v>
      </c>
      <c r="BEW9" s="260" t="s">
        <v>4165</v>
      </c>
      <c r="BEX9" s="260" t="s">
        <v>4165</v>
      </c>
      <c r="BEY9" s="260" t="s">
        <v>4165</v>
      </c>
      <c r="BEZ9" s="260" t="s">
        <v>4165</v>
      </c>
      <c r="BFA9" s="260" t="s">
        <v>4165</v>
      </c>
      <c r="BFB9" s="260" t="s">
        <v>4165</v>
      </c>
      <c r="BFC9" s="260" t="s">
        <v>4165</v>
      </c>
      <c r="BFD9" s="260" t="s">
        <v>4165</v>
      </c>
      <c r="BFE9" s="260" t="s">
        <v>4165</v>
      </c>
      <c r="BFF9" s="260" t="s">
        <v>4165</v>
      </c>
      <c r="BFG9" s="260" t="s">
        <v>4165</v>
      </c>
      <c r="BFH9" s="260" t="s">
        <v>4165</v>
      </c>
      <c r="BFI9" s="260" t="s">
        <v>4165</v>
      </c>
      <c r="BFJ9" s="260" t="s">
        <v>4165</v>
      </c>
      <c r="BFK9" s="260" t="s">
        <v>4165</v>
      </c>
      <c r="BFL9" s="260" t="s">
        <v>4165</v>
      </c>
      <c r="BFM9" s="260" t="s">
        <v>4165</v>
      </c>
      <c r="BFN9" s="260" t="s">
        <v>4165</v>
      </c>
      <c r="BFO9" s="260" t="s">
        <v>4165</v>
      </c>
      <c r="BFP9" s="260" t="s">
        <v>4165</v>
      </c>
      <c r="BFQ9" s="260" t="s">
        <v>4165</v>
      </c>
      <c r="BFR9" s="260" t="s">
        <v>4165</v>
      </c>
      <c r="BFS9" s="260" t="s">
        <v>4165</v>
      </c>
      <c r="BFT9" s="260" t="s">
        <v>4165</v>
      </c>
      <c r="BFU9" s="260" t="s">
        <v>4165</v>
      </c>
      <c r="BFV9" s="260" t="s">
        <v>4165</v>
      </c>
      <c r="BFW9" s="260" t="s">
        <v>4165</v>
      </c>
      <c r="BFX9" s="260" t="s">
        <v>4165</v>
      </c>
      <c r="BFY9" s="260" t="s">
        <v>4165</v>
      </c>
      <c r="BFZ9" s="260" t="s">
        <v>4165</v>
      </c>
      <c r="BGA9" s="260" t="s">
        <v>4165</v>
      </c>
      <c r="BGB9" s="260" t="s">
        <v>4165</v>
      </c>
      <c r="BGC9" s="260" t="s">
        <v>4165</v>
      </c>
      <c r="BGD9" s="260" t="s">
        <v>4165</v>
      </c>
      <c r="BGE9" s="260" t="s">
        <v>4165</v>
      </c>
      <c r="BGF9" s="260" t="s">
        <v>4165</v>
      </c>
      <c r="BGG9" s="260" t="s">
        <v>4165</v>
      </c>
      <c r="BGH9" s="260" t="s">
        <v>4165</v>
      </c>
      <c r="BGI9" s="260" t="s">
        <v>4165</v>
      </c>
      <c r="BGJ9" s="260" t="s">
        <v>4165</v>
      </c>
      <c r="BGK9" s="260" t="s">
        <v>4165</v>
      </c>
      <c r="BGL9" s="260" t="s">
        <v>4165</v>
      </c>
      <c r="BGM9" s="260" t="s">
        <v>4165</v>
      </c>
      <c r="BGN9" s="260" t="s">
        <v>4165</v>
      </c>
      <c r="BGO9" s="260" t="s">
        <v>4165</v>
      </c>
      <c r="BGP9" s="260" t="s">
        <v>4165</v>
      </c>
      <c r="BGQ9" s="260" t="s">
        <v>4165</v>
      </c>
      <c r="BGR9" s="260" t="s">
        <v>4165</v>
      </c>
      <c r="BGS9" s="260" t="s">
        <v>4165</v>
      </c>
      <c r="BGT9" s="260" t="s">
        <v>4165</v>
      </c>
      <c r="BGU9" s="260" t="s">
        <v>4226</v>
      </c>
      <c r="BGV9" s="260" t="s">
        <v>4165</v>
      </c>
      <c r="BGW9" s="260" t="s">
        <v>4165</v>
      </c>
      <c r="BGX9" s="260" t="s">
        <v>4165</v>
      </c>
      <c r="BGY9" s="260" t="s">
        <v>4165</v>
      </c>
      <c r="BGZ9" s="260" t="s">
        <v>4165</v>
      </c>
      <c r="BHA9" s="260" t="s">
        <v>4165</v>
      </c>
      <c r="BHB9" s="260" t="s">
        <v>4165</v>
      </c>
      <c r="BHC9" s="260" t="s">
        <v>4165</v>
      </c>
      <c r="BHD9" s="260" t="s">
        <v>4165</v>
      </c>
      <c r="BHE9" s="260" t="s">
        <v>4165</v>
      </c>
      <c r="BHF9" s="260" t="s">
        <v>4165</v>
      </c>
      <c r="BHG9" s="260" t="s">
        <v>4165</v>
      </c>
      <c r="BHH9" s="260" t="s">
        <v>4165</v>
      </c>
      <c r="BHI9" s="260" t="s">
        <v>4165</v>
      </c>
      <c r="BHJ9" s="260" t="s">
        <v>4165</v>
      </c>
      <c r="BHK9" s="260" t="s">
        <v>4165</v>
      </c>
      <c r="BHL9" s="260" t="s">
        <v>4165</v>
      </c>
      <c r="BHM9" s="260" t="s">
        <v>4165</v>
      </c>
      <c r="BHN9" s="260" t="s">
        <v>4165</v>
      </c>
      <c r="BHO9" s="260" t="s">
        <v>4165</v>
      </c>
      <c r="BHP9" s="260" t="s">
        <v>4165</v>
      </c>
      <c r="BHQ9" s="260" t="s">
        <v>4165</v>
      </c>
      <c r="BHR9" s="260" t="s">
        <v>4165</v>
      </c>
      <c r="BHS9" s="260" t="s">
        <v>4165</v>
      </c>
      <c r="BHT9" s="260" t="s">
        <v>4165</v>
      </c>
      <c r="BHU9" s="260" t="s">
        <v>4165</v>
      </c>
      <c r="BHV9" s="260" t="s">
        <v>4165</v>
      </c>
      <c r="BHW9" s="260" t="s">
        <v>4165</v>
      </c>
      <c r="BHX9" s="260" t="s">
        <v>4165</v>
      </c>
      <c r="BHY9" s="260" t="s">
        <v>4165</v>
      </c>
      <c r="BHZ9" s="260" t="s">
        <v>4165</v>
      </c>
      <c r="BIA9" s="260" t="s">
        <v>4165</v>
      </c>
      <c r="BIB9" s="260" t="s">
        <v>4165</v>
      </c>
      <c r="BIC9" s="260" t="s">
        <v>4165</v>
      </c>
      <c r="BID9" s="260" t="s">
        <v>4165</v>
      </c>
      <c r="BIE9" s="260" t="s">
        <v>4165</v>
      </c>
      <c r="BIF9" s="260" t="s">
        <v>4165</v>
      </c>
      <c r="BIG9" s="260" t="s">
        <v>4165</v>
      </c>
      <c r="BIH9" s="260" t="s">
        <v>4165</v>
      </c>
      <c r="BII9" s="260" t="s">
        <v>4165</v>
      </c>
      <c r="BIJ9" s="260" t="s">
        <v>4165</v>
      </c>
      <c r="BIK9" s="260" t="s">
        <v>4165</v>
      </c>
      <c r="BIL9" s="260" t="s">
        <v>4165</v>
      </c>
      <c r="BIM9" s="260" t="s">
        <v>4165</v>
      </c>
      <c r="BIN9" s="260" t="s">
        <v>4165</v>
      </c>
      <c r="BIO9" s="260" t="s">
        <v>4165</v>
      </c>
      <c r="BIP9" s="260" t="s">
        <v>4165</v>
      </c>
      <c r="BIQ9" s="260" t="s">
        <v>4165</v>
      </c>
      <c r="BIR9" s="260" t="s">
        <v>4165</v>
      </c>
      <c r="BIS9" s="260" t="s">
        <v>4165</v>
      </c>
      <c r="BIT9" s="260" t="s">
        <v>4165</v>
      </c>
      <c r="BIU9" s="260" t="s">
        <v>4165</v>
      </c>
      <c r="BIV9" s="260" t="s">
        <v>4227</v>
      </c>
      <c r="BIW9" s="260" t="s">
        <v>4228</v>
      </c>
      <c r="BIX9" s="260" t="s">
        <v>4229</v>
      </c>
      <c r="BIY9" s="260" t="s">
        <v>4230</v>
      </c>
      <c r="BIZ9" s="260" t="s">
        <v>4231</v>
      </c>
      <c r="BJA9" s="260" t="s">
        <v>4232</v>
      </c>
      <c r="BJB9" s="260" t="s">
        <v>4233</v>
      </c>
      <c r="BJC9" s="260" t="s">
        <v>4234</v>
      </c>
      <c r="BJD9" s="260" t="s">
        <v>4235</v>
      </c>
      <c r="BJE9" s="260" t="s">
        <v>4236</v>
      </c>
      <c r="BJF9" s="260" t="s">
        <v>4237</v>
      </c>
      <c r="BJG9" s="260" t="s">
        <v>4238</v>
      </c>
      <c r="BJH9" s="260" t="s">
        <v>4165</v>
      </c>
      <c r="BJI9" s="260" t="s">
        <v>4165</v>
      </c>
      <c r="BJJ9" s="260" t="s">
        <v>4239</v>
      </c>
      <c r="BJK9" s="260" t="s">
        <v>4240</v>
      </c>
      <c r="BJL9" s="260" t="s">
        <v>4165</v>
      </c>
      <c r="BJM9" s="260" t="s">
        <v>4165</v>
      </c>
      <c r="BJN9" s="260" t="s">
        <v>4165</v>
      </c>
      <c r="BJO9" s="260" t="s">
        <v>4241</v>
      </c>
      <c r="BJP9" s="260" t="s">
        <v>4165</v>
      </c>
      <c r="BJQ9" s="260" t="s">
        <v>4165</v>
      </c>
      <c r="BJR9" s="260" t="s">
        <v>4242</v>
      </c>
      <c r="BJS9" s="260" t="s">
        <v>4243</v>
      </c>
      <c r="BJT9" s="260" t="s">
        <v>4244</v>
      </c>
      <c r="BJU9" s="260" t="s">
        <v>4245</v>
      </c>
      <c r="BJV9" s="260" t="s">
        <v>4246</v>
      </c>
      <c r="BJW9" s="260" t="s">
        <v>4247</v>
      </c>
      <c r="BJX9" s="260" t="s">
        <v>4248</v>
      </c>
      <c r="BJY9" s="260" t="s">
        <v>4249</v>
      </c>
      <c r="BJZ9" s="260" t="s">
        <v>4165</v>
      </c>
      <c r="BKA9" s="260" t="s">
        <v>4165</v>
      </c>
      <c r="BKB9" s="260" t="s">
        <v>4165</v>
      </c>
      <c r="BKC9" s="260" t="s">
        <v>4165</v>
      </c>
      <c r="BKD9" s="260" t="s">
        <v>4165</v>
      </c>
      <c r="BKE9" s="260" t="s">
        <v>4165</v>
      </c>
      <c r="BKF9" s="260" t="s">
        <v>4165</v>
      </c>
      <c r="BKG9" s="260" t="s">
        <v>4165</v>
      </c>
      <c r="BKH9" s="260" t="s">
        <v>4165</v>
      </c>
      <c r="BKI9" s="260" t="s">
        <v>4165</v>
      </c>
      <c r="BKJ9" s="260" t="s">
        <v>4165</v>
      </c>
      <c r="BKK9" s="260" t="s">
        <v>4165</v>
      </c>
      <c r="BKL9" s="260" t="s">
        <v>4165</v>
      </c>
      <c r="BKM9" s="260" t="s">
        <v>4165</v>
      </c>
      <c r="BKN9" s="260" t="s">
        <v>4165</v>
      </c>
      <c r="BKO9" s="260" t="s">
        <v>4165</v>
      </c>
      <c r="BKP9" s="260" t="s">
        <v>4165</v>
      </c>
      <c r="BKQ9" s="260" t="s">
        <v>4165</v>
      </c>
      <c r="BKR9" s="260" t="s">
        <v>4165</v>
      </c>
      <c r="BKS9" s="260" t="s">
        <v>4165</v>
      </c>
      <c r="BKT9" s="260" t="s">
        <v>4165</v>
      </c>
      <c r="BKU9" s="260" t="s">
        <v>4165</v>
      </c>
      <c r="BKV9" s="260" t="s">
        <v>4165</v>
      </c>
      <c r="BKW9" s="260" t="s">
        <v>4165</v>
      </c>
      <c r="BKX9" s="260" t="s">
        <v>4165</v>
      </c>
      <c r="BKY9" s="260" t="s">
        <v>4165</v>
      </c>
      <c r="BKZ9" s="260" t="s">
        <v>4165</v>
      </c>
      <c r="BLA9" s="260" t="s">
        <v>4165</v>
      </c>
      <c r="BLB9" s="260" t="s">
        <v>4165</v>
      </c>
      <c r="BLC9" s="260" t="s">
        <v>4165</v>
      </c>
      <c r="BLD9" s="260" t="s">
        <v>4165</v>
      </c>
      <c r="BLE9" s="260" t="s">
        <v>4165</v>
      </c>
      <c r="BLF9" s="260" t="s">
        <v>4165</v>
      </c>
      <c r="BLG9" s="260" t="s">
        <v>4165</v>
      </c>
      <c r="BLH9" s="260" t="s">
        <v>4165</v>
      </c>
      <c r="BLI9" s="260" t="s">
        <v>4165</v>
      </c>
      <c r="BLJ9" s="260" t="s">
        <v>4165</v>
      </c>
      <c r="BLK9" s="260" t="s">
        <v>4165</v>
      </c>
      <c r="BLL9" s="260" t="s">
        <v>4165</v>
      </c>
      <c r="BLM9" s="260" t="s">
        <v>4165</v>
      </c>
      <c r="BLN9" s="260" t="s">
        <v>4165</v>
      </c>
      <c r="BLO9" s="260" t="s">
        <v>4165</v>
      </c>
      <c r="BLP9" s="260" t="s">
        <v>4165</v>
      </c>
      <c r="BLQ9" s="260" t="s">
        <v>4165</v>
      </c>
      <c r="BLR9" s="260" t="s">
        <v>4165</v>
      </c>
      <c r="BLS9" s="260" t="s">
        <v>4165</v>
      </c>
      <c r="BLT9" s="260" t="s">
        <v>4165</v>
      </c>
      <c r="BLU9" s="260" t="s">
        <v>4165</v>
      </c>
      <c r="BLV9" s="260" t="s">
        <v>4165</v>
      </c>
      <c r="BLW9" s="260" t="s">
        <v>4165</v>
      </c>
      <c r="BLX9" s="260" t="s">
        <v>4165</v>
      </c>
      <c r="BLY9" s="260" t="s">
        <v>4165</v>
      </c>
      <c r="BLZ9" s="260" t="s">
        <v>4165</v>
      </c>
      <c r="BMA9" s="260" t="s">
        <v>4165</v>
      </c>
      <c r="BMB9" s="260" t="s">
        <v>4165</v>
      </c>
      <c r="BMC9" s="260" t="s">
        <v>4165</v>
      </c>
      <c r="BMD9" s="260" t="s">
        <v>4165</v>
      </c>
      <c r="BME9" s="260" t="s">
        <v>4165</v>
      </c>
      <c r="BMF9" s="260" t="s">
        <v>4165</v>
      </c>
      <c r="BMG9" s="260" t="s">
        <v>4165</v>
      </c>
      <c r="BMH9" s="260" t="s">
        <v>4165</v>
      </c>
      <c r="BMI9" s="260" t="s">
        <v>4165</v>
      </c>
      <c r="BMJ9" s="260" t="s">
        <v>4165</v>
      </c>
      <c r="BMK9" s="260" t="s">
        <v>4165</v>
      </c>
      <c r="BML9" s="260" t="s">
        <v>4165</v>
      </c>
      <c r="BMM9" s="260" t="s">
        <v>4165</v>
      </c>
      <c r="BMN9" s="260" t="s">
        <v>4165</v>
      </c>
      <c r="BMO9" s="260" t="s">
        <v>4165</v>
      </c>
      <c r="BMP9" s="260" t="s">
        <v>4165</v>
      </c>
      <c r="BMQ9" s="260" t="s">
        <v>4165</v>
      </c>
      <c r="BMR9" s="260" t="s">
        <v>4165</v>
      </c>
      <c r="BMS9" s="260" t="s">
        <v>4165</v>
      </c>
      <c r="BMT9" s="260" t="s">
        <v>4165</v>
      </c>
      <c r="BMU9" s="260" t="s">
        <v>4165</v>
      </c>
      <c r="BMV9" s="260" t="s">
        <v>4165</v>
      </c>
      <c r="BMW9" s="260" t="s">
        <v>4165</v>
      </c>
      <c r="BMX9" s="260" t="s">
        <v>4165</v>
      </c>
      <c r="BMY9" s="260" t="s">
        <v>4165</v>
      </c>
      <c r="BMZ9" s="260" t="s">
        <v>4165</v>
      </c>
      <c r="BNA9" s="260" t="s">
        <v>4165</v>
      </c>
      <c r="BNB9" s="260" t="s">
        <v>4165</v>
      </c>
      <c r="BNC9" s="260" t="s">
        <v>4165</v>
      </c>
      <c r="BND9" s="260" t="s">
        <v>4165</v>
      </c>
      <c r="BNE9" s="260" t="s">
        <v>4165</v>
      </c>
      <c r="BNF9" s="260" t="s">
        <v>4165</v>
      </c>
      <c r="BNG9" s="260" t="s">
        <v>4165</v>
      </c>
      <c r="BNH9" s="260" t="s">
        <v>4165</v>
      </c>
      <c r="BNI9" s="260" t="s">
        <v>4165</v>
      </c>
      <c r="BNJ9" s="260" t="s">
        <v>4165</v>
      </c>
      <c r="BNK9" s="260" t="s">
        <v>4165</v>
      </c>
      <c r="BNL9" s="260" t="s">
        <v>4165</v>
      </c>
      <c r="BNM9" s="260" t="s">
        <v>4165</v>
      </c>
      <c r="BNN9" s="260" t="s">
        <v>4165</v>
      </c>
      <c r="BNO9" s="260" t="s">
        <v>4165</v>
      </c>
      <c r="BNP9" s="260" t="s">
        <v>4165</v>
      </c>
      <c r="BNQ9" s="260" t="s">
        <v>4165</v>
      </c>
      <c r="BNR9" s="260" t="s">
        <v>4165</v>
      </c>
      <c r="BNS9" s="260" t="s">
        <v>4165</v>
      </c>
      <c r="BNT9" s="260" t="s">
        <v>4165</v>
      </c>
      <c r="BNU9" s="260" t="s">
        <v>4165</v>
      </c>
      <c r="BNV9" s="260" t="s">
        <v>4165</v>
      </c>
      <c r="BNW9" s="260" t="s">
        <v>4165</v>
      </c>
      <c r="BNX9" s="260" t="s">
        <v>4165</v>
      </c>
      <c r="BNY9" s="260" t="s">
        <v>4165</v>
      </c>
      <c r="BNZ9" s="260" t="s">
        <v>4165</v>
      </c>
      <c r="BOA9" s="260" t="s">
        <v>4165</v>
      </c>
      <c r="BOB9" s="260" t="s">
        <v>4165</v>
      </c>
      <c r="BOC9" s="260" t="s">
        <v>4165</v>
      </c>
      <c r="BOD9" s="260" t="s">
        <v>4165</v>
      </c>
      <c r="BOE9" s="260" t="s">
        <v>4165</v>
      </c>
      <c r="BOF9" s="260" t="s">
        <v>4165</v>
      </c>
      <c r="BOG9" s="260" t="s">
        <v>4165</v>
      </c>
      <c r="BOH9" s="260" t="s">
        <v>4165</v>
      </c>
      <c r="BOI9" s="260" t="s">
        <v>4165</v>
      </c>
      <c r="BOJ9" s="260" t="s">
        <v>4165</v>
      </c>
      <c r="BOK9" s="260" t="s">
        <v>4165</v>
      </c>
      <c r="BOL9" s="260" t="s">
        <v>4165</v>
      </c>
      <c r="BOM9" s="260" t="s">
        <v>4165</v>
      </c>
      <c r="BON9" s="260" t="s">
        <v>4165</v>
      </c>
      <c r="BOO9" s="260" t="s">
        <v>4165</v>
      </c>
      <c r="BOP9" s="260" t="s">
        <v>4165</v>
      </c>
      <c r="BOQ9" s="260" t="s">
        <v>4165</v>
      </c>
      <c r="BOR9" s="260" t="s">
        <v>4165</v>
      </c>
      <c r="BOS9" s="260" t="s">
        <v>4165</v>
      </c>
      <c r="BOT9" s="260" t="s">
        <v>4165</v>
      </c>
      <c r="BOU9" s="260" t="s">
        <v>4165</v>
      </c>
      <c r="BOV9" s="260" t="s">
        <v>4165</v>
      </c>
      <c r="BOW9" s="260" t="s">
        <v>4165</v>
      </c>
      <c r="BOX9" s="260" t="s">
        <v>4165</v>
      </c>
      <c r="BOY9" s="260" t="s">
        <v>4165</v>
      </c>
      <c r="BOZ9" s="260" t="s">
        <v>4165</v>
      </c>
      <c r="BPA9" s="260" t="s">
        <v>4165</v>
      </c>
      <c r="BPB9" s="260" t="s">
        <v>4165</v>
      </c>
      <c r="BPC9" s="260" t="s">
        <v>4165</v>
      </c>
      <c r="BPD9" s="260" t="s">
        <v>4165</v>
      </c>
      <c r="BPE9" s="260" t="s">
        <v>4165</v>
      </c>
      <c r="BPF9" s="260" t="s">
        <v>4165</v>
      </c>
      <c r="BPG9" s="260" t="s">
        <v>4165</v>
      </c>
      <c r="BPH9" s="260" t="s">
        <v>4165</v>
      </c>
      <c r="BPI9" s="260" t="s">
        <v>4165</v>
      </c>
      <c r="BPJ9" s="260" t="s">
        <v>4165</v>
      </c>
      <c r="BPK9" s="260" t="s">
        <v>4165</v>
      </c>
      <c r="BPL9" s="260" t="s">
        <v>4165</v>
      </c>
      <c r="BPM9" s="260" t="s">
        <v>4165</v>
      </c>
      <c r="BPN9" s="260" t="s">
        <v>4165</v>
      </c>
      <c r="BPO9" s="260" t="s">
        <v>4165</v>
      </c>
      <c r="BPP9" s="260" t="s">
        <v>4165</v>
      </c>
      <c r="BPQ9" s="260" t="s">
        <v>4165</v>
      </c>
      <c r="BPR9" s="260" t="s">
        <v>4165</v>
      </c>
      <c r="BPS9" s="260" t="s">
        <v>4165</v>
      </c>
      <c r="BPT9" s="260" t="s">
        <v>4165</v>
      </c>
      <c r="BPU9" s="260" t="s">
        <v>4165</v>
      </c>
      <c r="BPV9" s="260" t="s">
        <v>4165</v>
      </c>
      <c r="BPW9" s="260" t="s">
        <v>4165</v>
      </c>
      <c r="BPX9" s="260" t="s">
        <v>4165</v>
      </c>
      <c r="BPY9" s="260" t="s">
        <v>4165</v>
      </c>
      <c r="BPZ9" s="260" t="s">
        <v>4165</v>
      </c>
      <c r="BQA9" s="260" t="s">
        <v>4165</v>
      </c>
      <c r="BQB9" s="260" t="s">
        <v>4165</v>
      </c>
      <c r="BQC9" s="260" t="s">
        <v>4165</v>
      </c>
      <c r="BQD9" s="260" t="s">
        <v>4165</v>
      </c>
      <c r="BQE9" s="260" t="s">
        <v>4165</v>
      </c>
      <c r="BQF9" s="260" t="s">
        <v>4165</v>
      </c>
      <c r="BQG9" s="260" t="s">
        <v>4165</v>
      </c>
      <c r="BQH9" s="260" t="s">
        <v>4165</v>
      </c>
      <c r="BQI9" s="260" t="s">
        <v>4165</v>
      </c>
      <c r="BQJ9" s="260" t="s">
        <v>4165</v>
      </c>
      <c r="BQK9" s="260" t="s">
        <v>4165</v>
      </c>
      <c r="BQL9" s="260" t="s">
        <v>4165</v>
      </c>
      <c r="BQM9" s="260" t="s">
        <v>4165</v>
      </c>
      <c r="BQN9" s="260" t="s">
        <v>4165</v>
      </c>
      <c r="BQO9" s="260" t="s">
        <v>4165</v>
      </c>
      <c r="BQP9" s="260" t="s">
        <v>4165</v>
      </c>
      <c r="BQQ9" s="260" t="s">
        <v>4165</v>
      </c>
      <c r="BQR9" s="260" t="s">
        <v>4165</v>
      </c>
      <c r="BQS9" s="260" t="s">
        <v>4165</v>
      </c>
      <c r="BQT9" s="260" t="s">
        <v>4165</v>
      </c>
      <c r="BQU9" s="260" t="s">
        <v>4165</v>
      </c>
      <c r="BQV9" s="260" t="s">
        <v>4165</v>
      </c>
      <c r="BQW9" s="260" t="s">
        <v>4165</v>
      </c>
      <c r="BQX9" s="260" t="s">
        <v>4165</v>
      </c>
      <c r="BQY9" s="260" t="s">
        <v>4165</v>
      </c>
      <c r="BQZ9" s="260" t="s">
        <v>4165</v>
      </c>
      <c r="BRA9" s="260" t="s">
        <v>4165</v>
      </c>
      <c r="BRB9" s="260" t="s">
        <v>4165</v>
      </c>
      <c r="BRC9" s="260" t="s">
        <v>4165</v>
      </c>
      <c r="BRD9" s="260" t="s">
        <v>4165</v>
      </c>
      <c r="BRE9" s="260" t="s">
        <v>4165</v>
      </c>
      <c r="BRF9" s="260" t="s">
        <v>4165</v>
      </c>
      <c r="BRG9" s="260" t="s">
        <v>4165</v>
      </c>
      <c r="BRH9" s="260" t="s">
        <v>4165</v>
      </c>
      <c r="BRI9" s="260" t="s">
        <v>4165</v>
      </c>
      <c r="BRJ9" s="260" t="s">
        <v>4165</v>
      </c>
      <c r="BRK9" s="260" t="s">
        <v>4165</v>
      </c>
      <c r="BRL9" s="260" t="s">
        <v>4165</v>
      </c>
      <c r="BRM9" s="260" t="s">
        <v>4165</v>
      </c>
      <c r="BRN9" s="260" t="s">
        <v>4165</v>
      </c>
      <c r="BRO9" s="260" t="s">
        <v>4165</v>
      </c>
      <c r="BRP9" s="260" t="s">
        <v>4165</v>
      </c>
      <c r="BRQ9" s="260" t="s">
        <v>4165</v>
      </c>
      <c r="BRR9" s="260" t="s">
        <v>4165</v>
      </c>
      <c r="BRS9" s="260" t="s">
        <v>4165</v>
      </c>
      <c r="BRT9" s="260" t="s">
        <v>4165</v>
      </c>
      <c r="BRU9" s="260" t="s">
        <v>4165</v>
      </c>
      <c r="BRV9" s="260" t="s">
        <v>4165</v>
      </c>
      <c r="BRW9" s="260" t="s">
        <v>4165</v>
      </c>
      <c r="BRX9" s="260" t="s">
        <v>4165</v>
      </c>
      <c r="BRY9" s="260" t="s">
        <v>4165</v>
      </c>
      <c r="BRZ9" s="260" t="s">
        <v>4165</v>
      </c>
      <c r="BSA9" s="260" t="s">
        <v>4165</v>
      </c>
      <c r="BSB9" s="260" t="s">
        <v>4165</v>
      </c>
      <c r="BSC9" s="260" t="s">
        <v>4165</v>
      </c>
      <c r="BSD9" s="260" t="s">
        <v>4165</v>
      </c>
      <c r="BSE9" s="260" t="s">
        <v>4165</v>
      </c>
      <c r="BSF9" s="260" t="s">
        <v>4165</v>
      </c>
      <c r="BSG9" s="260" t="s">
        <v>4165</v>
      </c>
      <c r="BSH9" s="260" t="s">
        <v>4165</v>
      </c>
      <c r="BSI9" s="260" t="s">
        <v>4165</v>
      </c>
      <c r="BSJ9" s="260" t="s">
        <v>4165</v>
      </c>
      <c r="BSK9" s="260" t="s">
        <v>4165</v>
      </c>
      <c r="BSL9" s="260" t="s">
        <v>4165</v>
      </c>
      <c r="BSM9" s="260" t="s">
        <v>4165</v>
      </c>
      <c r="BSN9" s="260" t="s">
        <v>4165</v>
      </c>
      <c r="BSO9" s="260" t="s">
        <v>4165</v>
      </c>
      <c r="BSP9" s="260" t="s">
        <v>4165</v>
      </c>
      <c r="BSQ9" s="260" t="s">
        <v>4165</v>
      </c>
      <c r="BSR9" s="260" t="s">
        <v>4165</v>
      </c>
      <c r="BSS9" s="260" t="s">
        <v>4165</v>
      </c>
      <c r="BST9" s="260" t="s">
        <v>4165</v>
      </c>
      <c r="BSU9" s="260" t="s">
        <v>4165</v>
      </c>
      <c r="BSV9" s="260" t="s">
        <v>4165</v>
      </c>
      <c r="BSW9" s="260" t="s">
        <v>4165</v>
      </c>
      <c r="BSX9" s="260" t="s">
        <v>4165</v>
      </c>
      <c r="BSY9" s="260" t="s">
        <v>4165</v>
      </c>
      <c r="BSZ9" s="260" t="s">
        <v>4165</v>
      </c>
      <c r="BTA9" s="260" t="s">
        <v>4165</v>
      </c>
      <c r="BTB9" s="260" t="s">
        <v>4165</v>
      </c>
      <c r="BTC9" s="260" t="s">
        <v>4165</v>
      </c>
      <c r="BTD9" s="260" t="s">
        <v>4165</v>
      </c>
      <c r="BTE9" s="260" t="s">
        <v>4165</v>
      </c>
      <c r="BTF9" s="260" t="s">
        <v>4165</v>
      </c>
      <c r="BTG9" s="260" t="s">
        <v>4165</v>
      </c>
      <c r="BTH9" s="260" t="s">
        <v>4165</v>
      </c>
      <c r="BTI9" s="260" t="s">
        <v>4165</v>
      </c>
      <c r="BTJ9" s="260" t="s">
        <v>4165</v>
      </c>
      <c r="BTK9" s="260" t="s">
        <v>4165</v>
      </c>
      <c r="BTL9" s="260" t="s">
        <v>4165</v>
      </c>
      <c r="BTM9" s="260" t="s">
        <v>4165</v>
      </c>
      <c r="BTN9" s="260" t="s">
        <v>4165</v>
      </c>
      <c r="BTO9" s="260" t="s">
        <v>4165</v>
      </c>
      <c r="BTP9" s="260" t="s">
        <v>4165</v>
      </c>
      <c r="BTQ9" s="260" t="s">
        <v>4165</v>
      </c>
      <c r="BTR9" s="260" t="s">
        <v>4165</v>
      </c>
      <c r="BTS9" s="260" t="s">
        <v>4165</v>
      </c>
      <c r="BTT9" s="260" t="s">
        <v>4165</v>
      </c>
      <c r="BTU9" s="260" t="s">
        <v>4165</v>
      </c>
      <c r="BTV9" s="260" t="s">
        <v>4165</v>
      </c>
      <c r="BTW9" s="260" t="s">
        <v>4165</v>
      </c>
      <c r="BTX9" s="260" t="s">
        <v>4165</v>
      </c>
      <c r="BTY9" s="260" t="s">
        <v>4165</v>
      </c>
      <c r="BTZ9" s="260" t="s">
        <v>4165</v>
      </c>
      <c r="BUA9" s="260" t="s">
        <v>4165</v>
      </c>
      <c r="BUB9" s="260" t="s">
        <v>4165</v>
      </c>
      <c r="BUC9" s="260" t="s">
        <v>4165</v>
      </c>
      <c r="BUD9" s="260" t="s">
        <v>4165</v>
      </c>
      <c r="BUE9" s="260" t="s">
        <v>4165</v>
      </c>
      <c r="BUF9" s="260" t="s">
        <v>4165</v>
      </c>
      <c r="BUG9" s="260" t="s">
        <v>4165</v>
      </c>
      <c r="BUH9" s="260" t="s">
        <v>4165</v>
      </c>
      <c r="BUI9" s="260" t="s">
        <v>4165</v>
      </c>
      <c r="BUJ9" s="260" t="s">
        <v>4165</v>
      </c>
      <c r="BUK9" s="260" t="s">
        <v>4165</v>
      </c>
      <c r="BUL9" s="260" t="s">
        <v>4165</v>
      </c>
      <c r="BUM9" s="260" t="s">
        <v>4165</v>
      </c>
      <c r="BUN9" s="260" t="s">
        <v>4165</v>
      </c>
      <c r="BUO9" s="260" t="s">
        <v>4165</v>
      </c>
      <c r="BUP9" s="260" t="s">
        <v>4165</v>
      </c>
      <c r="BUQ9" s="260" t="s">
        <v>4165</v>
      </c>
      <c r="BUR9" s="260" t="s">
        <v>4165</v>
      </c>
      <c r="BUS9" s="260" t="s">
        <v>4165</v>
      </c>
      <c r="BUT9" s="260" t="s">
        <v>4165</v>
      </c>
      <c r="BUU9" s="260" t="s">
        <v>4165</v>
      </c>
      <c r="BUV9" s="260" t="s">
        <v>4165</v>
      </c>
      <c r="BUW9" s="260" t="s">
        <v>4165</v>
      </c>
      <c r="BUX9" s="260" t="s">
        <v>4165</v>
      </c>
      <c r="BUY9" s="260" t="s">
        <v>4165</v>
      </c>
      <c r="BUZ9" s="260" t="s">
        <v>4165</v>
      </c>
      <c r="BVA9" s="260" t="s">
        <v>4165</v>
      </c>
      <c r="BVB9" s="260" t="s">
        <v>4165</v>
      </c>
      <c r="BVC9" s="260" t="s">
        <v>4165</v>
      </c>
      <c r="BVD9" s="260" t="s">
        <v>4165</v>
      </c>
      <c r="BVE9" s="260" t="s">
        <v>4165</v>
      </c>
      <c r="BVF9" s="260" t="s">
        <v>4165</v>
      </c>
      <c r="BVG9" s="260" t="s">
        <v>4165</v>
      </c>
      <c r="BVH9" s="260" t="s">
        <v>4165</v>
      </c>
      <c r="BVI9" s="260" t="s">
        <v>4165</v>
      </c>
      <c r="BVJ9" s="260" t="s">
        <v>4165</v>
      </c>
      <c r="BVK9" s="260" t="s">
        <v>4165</v>
      </c>
      <c r="BVL9" s="260" t="s">
        <v>4165</v>
      </c>
      <c r="BVM9" s="260" t="s">
        <v>4165</v>
      </c>
      <c r="BVN9" s="260" t="s">
        <v>4165</v>
      </c>
      <c r="BVO9" s="260" t="s">
        <v>4165</v>
      </c>
      <c r="BVP9" s="260" t="s">
        <v>4165</v>
      </c>
      <c r="BVQ9" s="260" t="s">
        <v>4165</v>
      </c>
      <c r="BVR9" s="260" t="s">
        <v>4165</v>
      </c>
      <c r="BVS9" s="260" t="s">
        <v>4165</v>
      </c>
      <c r="BVT9" s="260" t="s">
        <v>4165</v>
      </c>
      <c r="BVU9" s="260" t="s">
        <v>4165</v>
      </c>
      <c r="BVV9" s="260" t="s">
        <v>4165</v>
      </c>
      <c r="BVW9" s="260" t="s">
        <v>4165</v>
      </c>
      <c r="BVX9" s="260" t="s">
        <v>4165</v>
      </c>
      <c r="BVY9" s="260" t="s">
        <v>4165</v>
      </c>
      <c r="BVZ9" s="260" t="s">
        <v>4165</v>
      </c>
      <c r="BWA9" s="260" t="s">
        <v>4165</v>
      </c>
      <c r="BWB9" s="260" t="s">
        <v>4165</v>
      </c>
      <c r="BWC9" s="260" t="s">
        <v>4165</v>
      </c>
      <c r="BWD9" s="260" t="s">
        <v>4165</v>
      </c>
      <c r="BWE9" s="260" t="s">
        <v>4165</v>
      </c>
      <c r="BWF9" s="260" t="s">
        <v>4165</v>
      </c>
      <c r="BWG9" s="260" t="s">
        <v>4165</v>
      </c>
      <c r="BWH9" s="260" t="s">
        <v>4165</v>
      </c>
      <c r="BWI9" s="260" t="s">
        <v>4165</v>
      </c>
      <c r="BWJ9" s="260" t="s">
        <v>4165</v>
      </c>
      <c r="BWK9" s="260" t="s">
        <v>4165</v>
      </c>
      <c r="BWL9" s="260" t="s">
        <v>4165</v>
      </c>
      <c r="BWM9" s="260" t="s">
        <v>4165</v>
      </c>
      <c r="BWN9" s="260" t="s">
        <v>4165</v>
      </c>
      <c r="BWO9" s="260" t="s">
        <v>4165</v>
      </c>
      <c r="BWP9" s="260" t="s">
        <v>4165</v>
      </c>
      <c r="BWQ9" s="260" t="s">
        <v>4165</v>
      </c>
      <c r="BWR9" s="260" t="s">
        <v>4165</v>
      </c>
      <c r="BWS9" s="260" t="s">
        <v>4165</v>
      </c>
      <c r="BWT9" s="260" t="s">
        <v>4165</v>
      </c>
      <c r="BWU9" s="260" t="s">
        <v>4165</v>
      </c>
      <c r="BWV9" s="260" t="s">
        <v>4165</v>
      </c>
      <c r="BWW9" s="260" t="s">
        <v>4165</v>
      </c>
      <c r="BWX9" s="260" t="s">
        <v>4165</v>
      </c>
      <c r="BWY9" s="260" t="s">
        <v>4165</v>
      </c>
      <c r="BWZ9" s="260" t="s">
        <v>4165</v>
      </c>
      <c r="BXA9" s="260" t="s">
        <v>4165</v>
      </c>
      <c r="BXB9" s="260" t="s">
        <v>4165</v>
      </c>
      <c r="BXC9" s="260" t="s">
        <v>4165</v>
      </c>
      <c r="BXD9" s="260" t="s">
        <v>4165</v>
      </c>
      <c r="BXE9" s="260" t="s">
        <v>4165</v>
      </c>
      <c r="BXF9" s="260" t="s">
        <v>4165</v>
      </c>
      <c r="BXG9" s="260" t="s">
        <v>4165</v>
      </c>
      <c r="BXH9" s="260" t="s">
        <v>4165</v>
      </c>
      <c r="BXI9" s="260" t="s">
        <v>4165</v>
      </c>
      <c r="BXJ9" s="260" t="s">
        <v>4165</v>
      </c>
      <c r="BXK9" s="260" t="s">
        <v>4165</v>
      </c>
      <c r="BXL9" s="260" t="s">
        <v>4165</v>
      </c>
      <c r="BXM9" s="260" t="s">
        <v>4165</v>
      </c>
      <c r="BXN9" s="260" t="s">
        <v>4165</v>
      </c>
      <c r="BXO9" s="260" t="s">
        <v>4165</v>
      </c>
      <c r="BXP9" s="260" t="s">
        <v>4165</v>
      </c>
      <c r="BXQ9" s="260" t="s">
        <v>4165</v>
      </c>
      <c r="BXR9" s="260" t="s">
        <v>4165</v>
      </c>
      <c r="BXS9" s="260" t="s">
        <v>4165</v>
      </c>
      <c r="BXT9" s="260" t="s">
        <v>4165</v>
      </c>
      <c r="BXU9" s="260" t="s">
        <v>4165</v>
      </c>
      <c r="BXV9" s="260" t="s">
        <v>4165</v>
      </c>
      <c r="BXW9" s="260" t="s">
        <v>4165</v>
      </c>
      <c r="BXX9" s="260" t="s">
        <v>4165</v>
      </c>
      <c r="BXY9" s="260" t="s">
        <v>4165</v>
      </c>
      <c r="BXZ9" s="260" t="s">
        <v>4165</v>
      </c>
      <c r="BYA9" s="260" t="s">
        <v>4165</v>
      </c>
      <c r="BYB9" s="260" t="s">
        <v>4165</v>
      </c>
      <c r="BYC9" s="260" t="s">
        <v>4165</v>
      </c>
      <c r="BYD9" s="260" t="s">
        <v>4165</v>
      </c>
      <c r="BYE9" s="260" t="s">
        <v>4165</v>
      </c>
      <c r="BYF9" s="260" t="s">
        <v>4165</v>
      </c>
      <c r="BYG9" s="260" t="s">
        <v>4165</v>
      </c>
      <c r="BYH9" s="260" t="s">
        <v>4165</v>
      </c>
      <c r="BYI9" s="260" t="s">
        <v>4165</v>
      </c>
      <c r="BYJ9" s="260" t="s">
        <v>4165</v>
      </c>
      <c r="BYK9" s="260" t="s">
        <v>4165</v>
      </c>
      <c r="BYL9" s="260" t="s">
        <v>4165</v>
      </c>
      <c r="BYM9" s="260" t="s">
        <v>4165</v>
      </c>
      <c r="BYN9" s="260" t="s">
        <v>4165</v>
      </c>
      <c r="BYO9" s="260" t="s">
        <v>4165</v>
      </c>
      <c r="BYP9" s="260" t="s">
        <v>4165</v>
      </c>
      <c r="BYQ9" s="260" t="s">
        <v>4165</v>
      </c>
      <c r="BYR9" s="260" t="s">
        <v>4165</v>
      </c>
      <c r="BYS9" s="260" t="s">
        <v>4165</v>
      </c>
      <c r="BYT9" s="260" t="s">
        <v>4165</v>
      </c>
      <c r="BYU9" s="260" t="s">
        <v>4165</v>
      </c>
      <c r="BYV9" s="260" t="s">
        <v>4165</v>
      </c>
      <c r="BYW9" s="260" t="s">
        <v>4165</v>
      </c>
      <c r="BYX9" s="260" t="s">
        <v>4165</v>
      </c>
      <c r="BYY9" s="260" t="s">
        <v>4165</v>
      </c>
      <c r="BYZ9" s="260" t="s">
        <v>4165</v>
      </c>
      <c r="BZA9" s="260" t="s">
        <v>4165</v>
      </c>
      <c r="BZB9" s="260" t="s">
        <v>4165</v>
      </c>
      <c r="BZC9" s="260" t="s">
        <v>4165</v>
      </c>
      <c r="BZD9" s="260" t="s">
        <v>4165</v>
      </c>
      <c r="BZE9" s="260" t="s">
        <v>4165</v>
      </c>
      <c r="BZF9" s="260" t="s">
        <v>4165</v>
      </c>
      <c r="BZG9" s="260" t="s">
        <v>4165</v>
      </c>
      <c r="BZH9" s="260" t="s">
        <v>4165</v>
      </c>
      <c r="BZI9" s="260" t="s">
        <v>4165</v>
      </c>
      <c r="BZJ9" s="260" t="s">
        <v>4165</v>
      </c>
      <c r="BZK9" s="260" t="s">
        <v>4165</v>
      </c>
      <c r="BZL9" s="260" t="s">
        <v>4165</v>
      </c>
      <c r="BZM9" s="260" t="s">
        <v>4165</v>
      </c>
      <c r="BZN9" s="260" t="s">
        <v>4165</v>
      </c>
      <c r="BZO9" s="260" t="s">
        <v>4165</v>
      </c>
      <c r="BZP9" s="260" t="s">
        <v>4165</v>
      </c>
      <c r="BZQ9" s="260" t="s">
        <v>4165</v>
      </c>
      <c r="BZR9" s="260" t="s">
        <v>4165</v>
      </c>
      <c r="BZS9" s="260" t="s">
        <v>4165</v>
      </c>
      <c r="BZT9" s="260" t="s">
        <v>4165</v>
      </c>
      <c r="BZU9" s="260" t="s">
        <v>4165</v>
      </c>
      <c r="BZV9" s="260" t="s">
        <v>4165</v>
      </c>
      <c r="BZW9" s="260" t="s">
        <v>4165</v>
      </c>
      <c r="BZX9" s="260" t="s">
        <v>4165</v>
      </c>
      <c r="BZY9" s="260" t="s">
        <v>4165</v>
      </c>
      <c r="BZZ9" s="260" t="s">
        <v>4165</v>
      </c>
      <c r="CAA9" s="260" t="s">
        <v>4165</v>
      </c>
      <c r="CAB9" s="260" t="s">
        <v>4165</v>
      </c>
      <c r="CAC9" s="260" t="s">
        <v>4165</v>
      </c>
      <c r="CAD9" s="260" t="s">
        <v>4165</v>
      </c>
      <c r="CAE9" s="260" t="s">
        <v>4165</v>
      </c>
      <c r="CAF9" s="260" t="s">
        <v>4165</v>
      </c>
      <c r="CAG9" s="260" t="s">
        <v>4165</v>
      </c>
      <c r="CAH9" s="260" t="s">
        <v>4165</v>
      </c>
      <c r="CAI9" s="260" t="s">
        <v>4165</v>
      </c>
      <c r="CAJ9" s="260" t="s">
        <v>4165</v>
      </c>
      <c r="CAK9" s="260" t="s">
        <v>4165</v>
      </c>
      <c r="CAL9" s="260" t="s">
        <v>4165</v>
      </c>
      <c r="CAM9" s="260" t="s">
        <v>4165</v>
      </c>
      <c r="CAN9" s="260" t="s">
        <v>4165</v>
      </c>
      <c r="CAO9" s="260" t="s">
        <v>4165</v>
      </c>
      <c r="CAP9" s="260" t="s">
        <v>4165</v>
      </c>
      <c r="CAQ9" s="260" t="s">
        <v>4165</v>
      </c>
      <c r="CAR9" s="260" t="s">
        <v>4165</v>
      </c>
      <c r="CAS9" s="260" t="s">
        <v>4165</v>
      </c>
      <c r="CAT9" s="260" t="s">
        <v>4165</v>
      </c>
      <c r="CAU9" s="260" t="s">
        <v>4165</v>
      </c>
      <c r="CAV9" s="260" t="s">
        <v>4165</v>
      </c>
      <c r="CAW9" s="260" t="s">
        <v>4165</v>
      </c>
      <c r="CAX9" s="260" t="s">
        <v>4165</v>
      </c>
      <c r="CAY9" s="260" t="s">
        <v>4165</v>
      </c>
      <c r="CAZ9" s="260" t="s">
        <v>4165</v>
      </c>
      <c r="CBA9" s="260" t="s">
        <v>4165</v>
      </c>
      <c r="CBB9" s="260" t="s">
        <v>4165</v>
      </c>
      <c r="CBC9" s="260" t="s">
        <v>4165</v>
      </c>
      <c r="CBD9" s="260" t="s">
        <v>4165</v>
      </c>
      <c r="CBE9" s="260" t="s">
        <v>4165</v>
      </c>
      <c r="CBF9" s="260" t="s">
        <v>4165</v>
      </c>
      <c r="CBG9" s="260" t="s">
        <v>4165</v>
      </c>
      <c r="CBH9" s="260" t="s">
        <v>4165</v>
      </c>
      <c r="CBI9" s="260" t="s">
        <v>4165</v>
      </c>
      <c r="CBJ9" s="260" t="s">
        <v>4165</v>
      </c>
      <c r="CBK9" s="260" t="s">
        <v>4165</v>
      </c>
      <c r="CBL9" s="260" t="s">
        <v>4165</v>
      </c>
      <c r="CBM9" s="260" t="s">
        <v>4165</v>
      </c>
      <c r="CBN9" s="260" t="s">
        <v>4165</v>
      </c>
      <c r="CBO9" s="260" t="s">
        <v>4165</v>
      </c>
      <c r="CBP9" s="260" t="s">
        <v>4165</v>
      </c>
      <c r="CBQ9" s="260" t="s">
        <v>4165</v>
      </c>
      <c r="CBR9" s="260" t="s">
        <v>4165</v>
      </c>
      <c r="CBS9" s="260" t="s">
        <v>4165</v>
      </c>
      <c r="CBT9" s="260" t="s">
        <v>4165</v>
      </c>
      <c r="CBU9" s="260" t="s">
        <v>4165</v>
      </c>
      <c r="CBV9" s="260" t="s">
        <v>4165</v>
      </c>
      <c r="CBW9" s="260" t="s">
        <v>4165</v>
      </c>
      <c r="CBX9" s="260" t="s">
        <v>4165</v>
      </c>
      <c r="CBY9" s="260" t="s">
        <v>4165</v>
      </c>
      <c r="CBZ9" s="260" t="s">
        <v>4165</v>
      </c>
      <c r="CCA9" s="260" t="s">
        <v>4165</v>
      </c>
      <c r="CCB9" s="260" t="s">
        <v>4165</v>
      </c>
      <c r="CCC9" s="260" t="s">
        <v>4165</v>
      </c>
      <c r="CCD9" s="260" t="s">
        <v>4165</v>
      </c>
      <c r="CCE9" s="260" t="s">
        <v>4165</v>
      </c>
      <c r="CCF9" s="260" t="s">
        <v>4165</v>
      </c>
      <c r="CCG9" s="260" t="s">
        <v>4165</v>
      </c>
      <c r="CCH9" s="260" t="s">
        <v>4165</v>
      </c>
      <c r="CCI9" s="260" t="s">
        <v>4165</v>
      </c>
      <c r="CCJ9" s="260" t="s">
        <v>4165</v>
      </c>
      <c r="CCK9" s="260" t="s">
        <v>4165</v>
      </c>
      <c r="CCL9" s="260" t="s">
        <v>4165</v>
      </c>
      <c r="CCM9" s="260" t="s">
        <v>4165</v>
      </c>
      <c r="CCN9" s="260" t="s">
        <v>4165</v>
      </c>
      <c r="CCO9" s="260" t="s">
        <v>4165</v>
      </c>
      <c r="CCP9" s="260" t="s">
        <v>4165</v>
      </c>
      <c r="CCQ9" s="260" t="s">
        <v>4165</v>
      </c>
      <c r="CCR9" s="260" t="s">
        <v>4165</v>
      </c>
      <c r="CCS9" s="260" t="s">
        <v>4165</v>
      </c>
      <c r="CCT9" s="260" t="s">
        <v>4165</v>
      </c>
      <c r="CCU9" s="260" t="s">
        <v>4165</v>
      </c>
      <c r="CCV9" s="260" t="s">
        <v>4165</v>
      </c>
      <c r="CCW9" s="260" t="s">
        <v>4165</v>
      </c>
      <c r="CCX9" s="260" t="s">
        <v>4165</v>
      </c>
      <c r="CCY9" s="260" t="s">
        <v>4165</v>
      </c>
      <c r="CCZ9" s="260" t="s">
        <v>4165</v>
      </c>
      <c r="CDA9" s="260" t="s">
        <v>4165</v>
      </c>
      <c r="CDB9" s="260" t="s">
        <v>4165</v>
      </c>
      <c r="CDC9" s="260" t="s">
        <v>4165</v>
      </c>
      <c r="CDD9" s="260" t="s">
        <v>4165</v>
      </c>
      <c r="CDE9" s="260" t="s">
        <v>4165</v>
      </c>
      <c r="CDF9" s="260" t="s">
        <v>4165</v>
      </c>
      <c r="CDG9" s="260" t="s">
        <v>4165</v>
      </c>
      <c r="CDH9" s="260" t="s">
        <v>4165</v>
      </c>
      <c r="CDI9" s="260" t="s">
        <v>4165</v>
      </c>
      <c r="CDJ9" s="260" t="s">
        <v>4165</v>
      </c>
      <c r="CDK9" s="260" t="s">
        <v>4165</v>
      </c>
      <c r="CDL9" s="260" t="s">
        <v>4165</v>
      </c>
      <c r="CDM9" s="260" t="s">
        <v>4165</v>
      </c>
      <c r="CDN9" s="260" t="s">
        <v>4165</v>
      </c>
      <c r="CDO9" s="260" t="s">
        <v>4165</v>
      </c>
      <c r="CDP9" s="260" t="s">
        <v>4165</v>
      </c>
      <c r="CDQ9" s="260" t="s">
        <v>4165</v>
      </c>
      <c r="CDR9" s="260" t="s">
        <v>4165</v>
      </c>
      <c r="CDS9" s="260" t="s">
        <v>4165</v>
      </c>
      <c r="CDT9" s="260" t="s">
        <v>4165</v>
      </c>
      <c r="CDU9" s="260" t="s">
        <v>4165</v>
      </c>
      <c r="CDV9" s="260" t="s">
        <v>4165</v>
      </c>
      <c r="CDW9" s="260" t="s">
        <v>4165</v>
      </c>
      <c r="CDX9" s="260" t="s">
        <v>4165</v>
      </c>
      <c r="CDY9" s="260" t="s">
        <v>4165</v>
      </c>
      <c r="CDZ9" s="260" t="s">
        <v>4165</v>
      </c>
      <c r="CEA9" s="260" t="s">
        <v>4165</v>
      </c>
      <c r="CEB9" s="260" t="s">
        <v>4165</v>
      </c>
      <c r="CEC9" s="260" t="s">
        <v>4165</v>
      </c>
      <c r="CED9" s="260" t="s">
        <v>4165</v>
      </c>
      <c r="CEE9" s="260" t="s">
        <v>4165</v>
      </c>
      <c r="CEF9" s="260" t="s">
        <v>4165</v>
      </c>
      <c r="CEG9" s="260" t="s">
        <v>4165</v>
      </c>
      <c r="CEH9" s="260" t="s">
        <v>4165</v>
      </c>
      <c r="CEI9" s="260" t="s">
        <v>4165</v>
      </c>
      <c r="CEJ9" s="260" t="s">
        <v>4165</v>
      </c>
      <c r="CEK9" s="260" t="s">
        <v>4165</v>
      </c>
      <c r="CEL9" s="260" t="s">
        <v>4165</v>
      </c>
      <c r="CEM9" s="260" t="s">
        <v>4165</v>
      </c>
      <c r="CEN9" s="260" t="s">
        <v>4165</v>
      </c>
      <c r="CEO9" s="260" t="s">
        <v>4165</v>
      </c>
      <c r="CEP9" s="260" t="s">
        <v>4165</v>
      </c>
      <c r="CEQ9" s="260" t="s">
        <v>4165</v>
      </c>
      <c r="CER9" s="260" t="s">
        <v>4165</v>
      </c>
      <c r="CES9" s="260" t="s">
        <v>4165</v>
      </c>
      <c r="CET9" s="260" t="s">
        <v>4165</v>
      </c>
      <c r="CEU9" s="260" t="s">
        <v>4165</v>
      </c>
      <c r="CEV9" s="260" t="s">
        <v>4165</v>
      </c>
      <c r="CEW9" s="260" t="s">
        <v>4165</v>
      </c>
      <c r="CEX9" s="260" t="s">
        <v>4165</v>
      </c>
      <c r="CEY9" s="260" t="s">
        <v>4165</v>
      </c>
      <c r="CEZ9" s="260" t="s">
        <v>4165</v>
      </c>
      <c r="CFA9" s="260" t="s">
        <v>4165</v>
      </c>
      <c r="CFB9" s="260" t="s">
        <v>4165</v>
      </c>
      <c r="CFC9" s="260" t="s">
        <v>4165</v>
      </c>
      <c r="CFD9" s="260" t="s">
        <v>4165</v>
      </c>
      <c r="CFE9" s="260" t="s">
        <v>4165</v>
      </c>
      <c r="CFF9" s="260" t="s">
        <v>4165</v>
      </c>
      <c r="CFG9" s="260" t="s">
        <v>4165</v>
      </c>
      <c r="CFH9" s="260" t="s">
        <v>4165</v>
      </c>
      <c r="CFI9" s="260" t="s">
        <v>4165</v>
      </c>
      <c r="CFJ9" s="260" t="s">
        <v>4165</v>
      </c>
      <c r="CFK9" s="260" t="s">
        <v>4165</v>
      </c>
      <c r="CFL9" s="260" t="s">
        <v>4165</v>
      </c>
      <c r="CFM9" s="260" t="s">
        <v>4165</v>
      </c>
      <c r="CFN9" s="260" t="s">
        <v>4165</v>
      </c>
      <c r="CFO9" s="260" t="s">
        <v>4165</v>
      </c>
      <c r="CFP9" s="260" t="s">
        <v>4165</v>
      </c>
      <c r="CFQ9" s="260" t="s">
        <v>4165</v>
      </c>
      <c r="CFR9" s="260" t="s">
        <v>4165</v>
      </c>
      <c r="CFS9" s="260" t="s">
        <v>4165</v>
      </c>
      <c r="CFT9" s="260" t="s">
        <v>4165</v>
      </c>
      <c r="CFU9" s="260" t="s">
        <v>4165</v>
      </c>
      <c r="CFV9" s="260" t="s">
        <v>4165</v>
      </c>
      <c r="CFW9" s="260" t="s">
        <v>4165</v>
      </c>
      <c r="CFX9" s="260" t="s">
        <v>4165</v>
      </c>
      <c r="CFY9" s="260" t="s">
        <v>4165</v>
      </c>
      <c r="CFZ9" s="260" t="s">
        <v>4165</v>
      </c>
      <c r="CGA9" s="260" t="s">
        <v>4165</v>
      </c>
      <c r="CGB9" s="260" t="s">
        <v>4165</v>
      </c>
      <c r="CGC9" s="260" t="s">
        <v>4165</v>
      </c>
      <c r="CGD9" s="260" t="s">
        <v>4165</v>
      </c>
      <c r="CGE9" s="260" t="s">
        <v>4165</v>
      </c>
      <c r="CGF9" s="260" t="s">
        <v>4165</v>
      </c>
      <c r="CGG9" s="260" t="s">
        <v>4165</v>
      </c>
      <c r="CGH9" s="260" t="s">
        <v>4165</v>
      </c>
      <c r="CGI9" s="260" t="s">
        <v>4165</v>
      </c>
      <c r="CGJ9" s="260" t="s">
        <v>4165</v>
      </c>
      <c r="CGK9" s="260" t="s">
        <v>4165</v>
      </c>
      <c r="CGL9" s="260" t="s">
        <v>4165</v>
      </c>
      <c r="CGM9" s="260" t="s">
        <v>4165</v>
      </c>
      <c r="CGN9" s="260" t="s">
        <v>4165</v>
      </c>
      <c r="CGO9" s="260" t="s">
        <v>4165</v>
      </c>
      <c r="CGP9" s="260" t="s">
        <v>4165</v>
      </c>
      <c r="CGQ9" s="260" t="s">
        <v>4165</v>
      </c>
      <c r="CGR9" s="260" t="s">
        <v>4165</v>
      </c>
      <c r="CGS9" s="260" t="s">
        <v>4165</v>
      </c>
      <c r="CGT9" s="260" t="s">
        <v>4165</v>
      </c>
      <c r="CGU9" s="260" t="s">
        <v>4165</v>
      </c>
      <c r="CGV9" s="260" t="s">
        <v>4165</v>
      </c>
      <c r="CGW9" s="260" t="s">
        <v>4165</v>
      </c>
      <c r="CGX9" s="260" t="s">
        <v>4165</v>
      </c>
      <c r="CGY9" s="260" t="s">
        <v>4165</v>
      </c>
      <c r="CGZ9" s="260" t="s">
        <v>4165</v>
      </c>
      <c r="CHA9" s="260" t="s">
        <v>4165</v>
      </c>
      <c r="CHB9" s="260" t="s">
        <v>4165</v>
      </c>
      <c r="CHC9" s="260" t="s">
        <v>4165</v>
      </c>
      <c r="CHD9" s="260" t="s">
        <v>4165</v>
      </c>
      <c r="CHE9" s="260" t="s">
        <v>4165</v>
      </c>
      <c r="CHF9" s="260" t="s">
        <v>4165</v>
      </c>
      <c r="CHG9" s="260" t="s">
        <v>4165</v>
      </c>
      <c r="CHH9" s="260" t="s">
        <v>4165</v>
      </c>
      <c r="CHI9" s="260" t="s">
        <v>4165</v>
      </c>
      <c r="CHJ9" s="260" t="s">
        <v>4165</v>
      </c>
      <c r="CHK9" s="260" t="s">
        <v>4165</v>
      </c>
      <c r="CHL9" s="260" t="s">
        <v>4165</v>
      </c>
      <c r="CHM9" s="260" t="s">
        <v>4165</v>
      </c>
      <c r="CHN9" s="260" t="s">
        <v>4165</v>
      </c>
      <c r="CHO9" s="260" t="s">
        <v>4165</v>
      </c>
      <c r="CHP9" s="260" t="s">
        <v>4165</v>
      </c>
      <c r="CHQ9" s="260" t="s">
        <v>4165</v>
      </c>
      <c r="CHR9" s="260" t="s">
        <v>4165</v>
      </c>
      <c r="CHS9" s="260" t="s">
        <v>4165</v>
      </c>
      <c r="CHT9" s="260" t="s">
        <v>4165</v>
      </c>
      <c r="CHU9" s="260" t="s">
        <v>4165</v>
      </c>
      <c r="CHV9" s="260" t="s">
        <v>4165</v>
      </c>
      <c r="CHW9" s="260" t="s">
        <v>4165</v>
      </c>
      <c r="CHX9" s="260" t="s">
        <v>4165</v>
      </c>
      <c r="CHY9" s="260" t="s">
        <v>4165</v>
      </c>
      <c r="CHZ9" s="260" t="s">
        <v>4165</v>
      </c>
      <c r="CIA9" s="260" t="s">
        <v>4165</v>
      </c>
      <c r="CIB9" s="260" t="s">
        <v>4165</v>
      </c>
      <c r="CIC9" s="260" t="s">
        <v>4165</v>
      </c>
      <c r="CID9" s="260" t="s">
        <v>4165</v>
      </c>
      <c r="CIE9" s="260" t="s">
        <v>4165</v>
      </c>
      <c r="CIF9" s="260" t="s">
        <v>4165</v>
      </c>
      <c r="CIG9" s="260" t="s">
        <v>4165</v>
      </c>
      <c r="CIH9" s="260" t="s">
        <v>4165</v>
      </c>
      <c r="CII9" s="260" t="s">
        <v>4165</v>
      </c>
      <c r="CIJ9" s="260" t="s">
        <v>4165</v>
      </c>
      <c r="CIK9" s="260" t="s">
        <v>4165</v>
      </c>
      <c r="CIL9" s="260" t="s">
        <v>4165</v>
      </c>
      <c r="CIM9" s="260" t="s">
        <v>4165</v>
      </c>
      <c r="CIN9" s="260" t="s">
        <v>4165</v>
      </c>
      <c r="CIO9" s="260" t="s">
        <v>4165</v>
      </c>
      <c r="CIP9" s="260" t="s">
        <v>4165</v>
      </c>
      <c r="CIQ9" s="260" t="s">
        <v>4165</v>
      </c>
      <c r="CIR9" s="260" t="s">
        <v>4165</v>
      </c>
      <c r="CIS9" s="260" t="s">
        <v>4165</v>
      </c>
      <c r="CIT9" s="260" t="s">
        <v>4165</v>
      </c>
      <c r="CIU9" s="260" t="s">
        <v>4165</v>
      </c>
      <c r="CIV9" s="260" t="s">
        <v>4165</v>
      </c>
      <c r="CIW9" s="260" t="s">
        <v>4165</v>
      </c>
      <c r="CIX9" s="260" t="s">
        <v>4165</v>
      </c>
      <c r="CIY9" s="260" t="s">
        <v>4165</v>
      </c>
      <c r="CIZ9" s="260" t="s">
        <v>4165</v>
      </c>
      <c r="CJA9" s="260" t="s">
        <v>4165</v>
      </c>
      <c r="CJB9" s="260" t="s">
        <v>4165</v>
      </c>
      <c r="CJC9" s="260" t="s">
        <v>4165</v>
      </c>
      <c r="CJD9" s="260" t="s">
        <v>4165</v>
      </c>
      <c r="CJE9" s="260" t="s">
        <v>4165</v>
      </c>
      <c r="CJF9" s="260" t="s">
        <v>4165</v>
      </c>
      <c r="CJG9" s="260" t="s">
        <v>4165</v>
      </c>
      <c r="CJH9" s="260" t="s">
        <v>4165</v>
      </c>
      <c r="CJI9" s="260" t="s">
        <v>4165</v>
      </c>
      <c r="CJJ9" s="260" t="s">
        <v>4165</v>
      </c>
      <c r="CJK9" s="260" t="s">
        <v>4165</v>
      </c>
      <c r="CJL9" s="260" t="s">
        <v>4165</v>
      </c>
      <c r="CJM9" s="260" t="s">
        <v>4165</v>
      </c>
      <c r="CJN9" s="260" t="s">
        <v>4165</v>
      </c>
      <c r="CJO9" s="260" t="s">
        <v>4165</v>
      </c>
      <c r="CJP9" s="260" t="s">
        <v>4165</v>
      </c>
      <c r="CJQ9" s="260" t="s">
        <v>4165</v>
      </c>
      <c r="CJR9" s="260" t="s">
        <v>4165</v>
      </c>
      <c r="CJS9" s="260" t="s">
        <v>4165</v>
      </c>
      <c r="CJT9" s="260" t="s">
        <v>4165</v>
      </c>
      <c r="CJU9" s="260" t="s">
        <v>4165</v>
      </c>
      <c r="CJV9" s="260" t="s">
        <v>4165</v>
      </c>
      <c r="CJW9" s="260" t="s">
        <v>4165</v>
      </c>
      <c r="CJX9" s="260" t="s">
        <v>4165</v>
      </c>
      <c r="CJY9" s="260" t="s">
        <v>4165</v>
      </c>
      <c r="CJZ9" s="260" t="s">
        <v>4165</v>
      </c>
      <c r="CKA9" s="260" t="s">
        <v>4165</v>
      </c>
      <c r="CKB9" s="260" t="s">
        <v>4165</v>
      </c>
      <c r="CKC9" s="260" t="s">
        <v>4165</v>
      </c>
      <c r="CKD9" s="260" t="s">
        <v>4165</v>
      </c>
      <c r="CKE9" s="260" t="s">
        <v>4165</v>
      </c>
      <c r="CKF9" s="260" t="s">
        <v>4165</v>
      </c>
      <c r="CKG9" s="260" t="s">
        <v>4165</v>
      </c>
      <c r="CKH9" s="260" t="s">
        <v>4165</v>
      </c>
      <c r="CKI9" s="260" t="s">
        <v>4165</v>
      </c>
      <c r="CKJ9" s="260" t="s">
        <v>4165</v>
      </c>
      <c r="CKK9" s="260" t="s">
        <v>4165</v>
      </c>
      <c r="CKL9" s="260" t="s">
        <v>4165</v>
      </c>
      <c r="CKM9" s="260" t="s">
        <v>4165</v>
      </c>
      <c r="CKN9" s="260" t="s">
        <v>4165</v>
      </c>
      <c r="CKO9" s="260" t="s">
        <v>4165</v>
      </c>
      <c r="CKP9" s="260" t="s">
        <v>4165</v>
      </c>
      <c r="CKQ9" s="260" t="s">
        <v>4165</v>
      </c>
      <c r="CKR9" s="260" t="s">
        <v>4165</v>
      </c>
      <c r="CKS9" s="260" t="s">
        <v>4165</v>
      </c>
      <c r="CKT9" s="260" t="s">
        <v>4165</v>
      </c>
      <c r="CKU9" s="260" t="s">
        <v>4165</v>
      </c>
      <c r="CKV9" s="260" t="s">
        <v>4165</v>
      </c>
      <c r="CKW9" s="260" t="s">
        <v>4165</v>
      </c>
      <c r="CKX9" s="260" t="s">
        <v>4165</v>
      </c>
      <c r="CKY9" s="260" t="s">
        <v>4165</v>
      </c>
      <c r="CKZ9" s="260" t="s">
        <v>4165</v>
      </c>
      <c r="CLA9" s="260" t="s">
        <v>4165</v>
      </c>
      <c r="CLB9" s="260" t="s">
        <v>4165</v>
      </c>
      <c r="CLC9" s="260" t="s">
        <v>4165</v>
      </c>
      <c r="CLD9" s="260" t="s">
        <v>4165</v>
      </c>
      <c r="CLE9" s="260" t="s">
        <v>4165</v>
      </c>
      <c r="CLF9" s="260" t="s">
        <v>4165</v>
      </c>
      <c r="CLG9" s="260" t="s">
        <v>4165</v>
      </c>
      <c r="CLH9" s="260" t="s">
        <v>4165</v>
      </c>
      <c r="CLI9" s="260" t="s">
        <v>4165</v>
      </c>
      <c r="CLJ9" s="260" t="s">
        <v>4165</v>
      </c>
      <c r="CLK9" s="260" t="s">
        <v>4165</v>
      </c>
      <c r="CLL9" s="260" t="s">
        <v>4165</v>
      </c>
      <c r="CLM9" s="260" t="s">
        <v>4165</v>
      </c>
      <c r="CLN9" s="260" t="s">
        <v>4165</v>
      </c>
      <c r="CLO9" s="260" t="s">
        <v>4165</v>
      </c>
      <c r="CLP9" s="260" t="s">
        <v>4165</v>
      </c>
      <c r="CLQ9" s="260" t="s">
        <v>4165</v>
      </c>
      <c r="CLR9" s="260" t="s">
        <v>4165</v>
      </c>
      <c r="CLS9" s="260" t="s">
        <v>4165</v>
      </c>
      <c r="CLT9" s="260" t="s">
        <v>4165</v>
      </c>
      <c r="CLU9" s="260" t="s">
        <v>4165</v>
      </c>
      <c r="CLV9" s="260" t="s">
        <v>4165</v>
      </c>
      <c r="CLW9" s="260" t="s">
        <v>4165</v>
      </c>
      <c r="CLX9" s="260" t="s">
        <v>4165</v>
      </c>
      <c r="CLY9" s="260" t="s">
        <v>4165</v>
      </c>
      <c r="CLZ9" s="260" t="s">
        <v>4165</v>
      </c>
      <c r="CMA9" s="260" t="s">
        <v>4165</v>
      </c>
      <c r="CMB9" s="260" t="s">
        <v>4165</v>
      </c>
      <c r="CMC9" s="260" t="s">
        <v>4165</v>
      </c>
      <c r="CMD9" s="260" t="s">
        <v>4165</v>
      </c>
      <c r="CME9" s="260" t="s">
        <v>4165</v>
      </c>
      <c r="CMF9" s="260" t="s">
        <v>4165</v>
      </c>
      <c r="CMG9" s="260" t="s">
        <v>4165</v>
      </c>
      <c r="CMH9" s="260" t="s">
        <v>4165</v>
      </c>
      <c r="CMI9" s="260" t="s">
        <v>4165</v>
      </c>
      <c r="CMJ9" s="260" t="s">
        <v>4165</v>
      </c>
      <c r="CMK9" s="260" t="s">
        <v>4165</v>
      </c>
      <c r="CML9" s="260" t="s">
        <v>4165</v>
      </c>
      <c r="CMM9" s="260" t="s">
        <v>4165</v>
      </c>
      <c r="CMN9" s="260" t="s">
        <v>4165</v>
      </c>
      <c r="CMO9" s="260" t="s">
        <v>4165</v>
      </c>
      <c r="CMP9" s="260" t="s">
        <v>4165</v>
      </c>
      <c r="CMQ9" s="260" t="s">
        <v>4165</v>
      </c>
      <c r="CMR9" s="260" t="s">
        <v>4165</v>
      </c>
      <c r="CMS9" s="260" t="s">
        <v>4165</v>
      </c>
      <c r="CMT9" s="260" t="s">
        <v>4165</v>
      </c>
      <c r="CMU9" s="260" t="s">
        <v>4165</v>
      </c>
      <c r="CMV9" s="260" t="s">
        <v>4165</v>
      </c>
      <c r="CMW9" s="260" t="s">
        <v>4165</v>
      </c>
      <c r="CMX9" s="260" t="s">
        <v>4165</v>
      </c>
      <c r="CMY9" s="260" t="s">
        <v>4165</v>
      </c>
      <c r="CMZ9" s="260" t="s">
        <v>4165</v>
      </c>
      <c r="CNA9" s="260" t="s">
        <v>4165</v>
      </c>
      <c r="CNB9" s="260" t="s">
        <v>4165</v>
      </c>
      <c r="CNC9" s="260" t="s">
        <v>4165</v>
      </c>
      <c r="CND9" s="260" t="s">
        <v>4165</v>
      </c>
      <c r="CNE9" s="260" t="s">
        <v>4165</v>
      </c>
      <c r="CNF9" s="260" t="s">
        <v>4165</v>
      </c>
      <c r="CNG9" s="260" t="s">
        <v>4165</v>
      </c>
      <c r="CNH9" s="260" t="s">
        <v>4165</v>
      </c>
      <c r="CNI9" s="260" t="s">
        <v>4165</v>
      </c>
      <c r="CNJ9" s="260" t="s">
        <v>4165</v>
      </c>
      <c r="CNK9" s="260" t="s">
        <v>4165</v>
      </c>
      <c r="CNL9" s="260" t="s">
        <v>4165</v>
      </c>
      <c r="CNM9" s="260" t="s">
        <v>4165</v>
      </c>
      <c r="CNN9" s="260" t="s">
        <v>4165</v>
      </c>
      <c r="CNO9" s="260" t="s">
        <v>4165</v>
      </c>
      <c r="CNP9" s="260" t="s">
        <v>4165</v>
      </c>
      <c r="CNQ9" s="260" t="s">
        <v>4165</v>
      </c>
      <c r="CNR9" s="260" t="s">
        <v>4165</v>
      </c>
      <c r="CNS9" s="260" t="s">
        <v>4165</v>
      </c>
      <c r="CNT9" s="260" t="s">
        <v>4165</v>
      </c>
      <c r="CNU9" s="260" t="s">
        <v>4165</v>
      </c>
      <c r="CNV9" s="260" t="s">
        <v>4165</v>
      </c>
      <c r="CNW9" s="260" t="s">
        <v>4165</v>
      </c>
      <c r="CNX9" s="260" t="s">
        <v>4165</v>
      </c>
      <c r="CNY9" s="260" t="s">
        <v>4165</v>
      </c>
      <c r="CNZ9" s="260" t="s">
        <v>4165</v>
      </c>
      <c r="COA9" s="260" t="s">
        <v>4165</v>
      </c>
      <c r="COB9" s="260" t="s">
        <v>4165</v>
      </c>
      <c r="COC9" s="260" t="s">
        <v>4165</v>
      </c>
      <c r="COD9" s="260" t="s">
        <v>4165</v>
      </c>
      <c r="COE9" s="260" t="s">
        <v>4165</v>
      </c>
      <c r="COF9" s="260" t="s">
        <v>4165</v>
      </c>
      <c r="COG9" s="260" t="s">
        <v>4165</v>
      </c>
      <c r="COH9" s="260" t="s">
        <v>4165</v>
      </c>
      <c r="COI9" s="260" t="s">
        <v>4165</v>
      </c>
      <c r="COJ9" s="260" t="s">
        <v>4165</v>
      </c>
      <c r="COK9" s="260" t="s">
        <v>4165</v>
      </c>
      <c r="COL9" s="260" t="s">
        <v>4165</v>
      </c>
      <c r="COM9" s="260" t="s">
        <v>4165</v>
      </c>
      <c r="CON9" s="260" t="s">
        <v>4165</v>
      </c>
      <c r="COO9" s="260" t="s">
        <v>4165</v>
      </c>
      <c r="COP9" s="260" t="s">
        <v>4165</v>
      </c>
      <c r="COQ9" s="260" t="s">
        <v>4165</v>
      </c>
      <c r="COR9" s="260" t="s">
        <v>4165</v>
      </c>
      <c r="COS9" s="260" t="s">
        <v>4165</v>
      </c>
      <c r="COT9" s="260" t="s">
        <v>4165</v>
      </c>
      <c r="COU9" s="260" t="s">
        <v>4165</v>
      </c>
      <c r="COV9" s="260" t="s">
        <v>4165</v>
      </c>
      <c r="COW9" s="260" t="s">
        <v>4165</v>
      </c>
      <c r="COX9" s="260" t="s">
        <v>4165</v>
      </c>
      <c r="COY9" s="260" t="s">
        <v>4165</v>
      </c>
      <c r="COZ9" s="260" t="s">
        <v>4165</v>
      </c>
      <c r="CPA9" s="260" t="s">
        <v>4165</v>
      </c>
      <c r="CPB9" s="260" t="s">
        <v>4165</v>
      </c>
      <c r="CPC9" s="260" t="s">
        <v>4165</v>
      </c>
      <c r="CPD9" s="260" t="s">
        <v>4165</v>
      </c>
      <c r="CPE9" s="260" t="s">
        <v>4165</v>
      </c>
      <c r="CPF9" s="260" t="s">
        <v>4165</v>
      </c>
      <c r="CPG9" s="260" t="s">
        <v>4165</v>
      </c>
      <c r="CPH9" s="260" t="s">
        <v>4165</v>
      </c>
      <c r="CPI9" s="260" t="s">
        <v>4165</v>
      </c>
      <c r="CPJ9" s="260" t="s">
        <v>4165</v>
      </c>
      <c r="CPK9" s="260" t="s">
        <v>4165</v>
      </c>
      <c r="CPL9" s="260" t="s">
        <v>4165</v>
      </c>
      <c r="CPM9" s="260" t="s">
        <v>4165</v>
      </c>
      <c r="CPN9" s="260" t="s">
        <v>4165</v>
      </c>
      <c r="CPO9" s="260" t="s">
        <v>4165</v>
      </c>
      <c r="CPP9" s="260" t="s">
        <v>4165</v>
      </c>
      <c r="CPQ9" s="260" t="s">
        <v>4165</v>
      </c>
      <c r="CPR9" s="260" t="s">
        <v>4165</v>
      </c>
      <c r="CPS9" s="260" t="s">
        <v>4165</v>
      </c>
      <c r="CPT9" s="260" t="s">
        <v>4165</v>
      </c>
      <c r="CPU9" s="260" t="s">
        <v>4165</v>
      </c>
      <c r="CPV9" s="260" t="s">
        <v>4165</v>
      </c>
      <c r="CPW9" s="260" t="s">
        <v>4165</v>
      </c>
      <c r="CPX9" s="260" t="s">
        <v>4165</v>
      </c>
      <c r="CPY9" s="260" t="s">
        <v>4165</v>
      </c>
      <c r="CPZ9" s="260" t="s">
        <v>4165</v>
      </c>
      <c r="CQA9" s="260" t="s">
        <v>4165</v>
      </c>
      <c r="CQB9" s="260" t="s">
        <v>4165</v>
      </c>
      <c r="CQC9" s="260" t="s">
        <v>4165</v>
      </c>
      <c r="CQD9" s="260" t="s">
        <v>4165</v>
      </c>
      <c r="CQE9" s="260" t="s">
        <v>4165</v>
      </c>
      <c r="CQF9" s="260" t="s">
        <v>4165</v>
      </c>
      <c r="CQG9" s="260" t="s">
        <v>4165</v>
      </c>
      <c r="CQH9" s="260" t="s">
        <v>4165</v>
      </c>
      <c r="CQI9" s="260" t="s">
        <v>4165</v>
      </c>
      <c r="CQJ9" s="260" t="s">
        <v>4165</v>
      </c>
      <c r="CQK9" s="260" t="s">
        <v>4165</v>
      </c>
      <c r="CQL9" s="260" t="s">
        <v>4165</v>
      </c>
      <c r="CQM9" s="260" t="s">
        <v>4165</v>
      </c>
      <c r="CQN9" s="260" t="s">
        <v>4165</v>
      </c>
      <c r="CQO9" s="260" t="s">
        <v>4165</v>
      </c>
      <c r="CQP9" s="260" t="s">
        <v>4165</v>
      </c>
      <c r="CQQ9" s="260" t="s">
        <v>4165</v>
      </c>
      <c r="CQR9" s="260" t="s">
        <v>4165</v>
      </c>
      <c r="CQS9" s="260" t="s">
        <v>4165</v>
      </c>
      <c r="CQT9" s="260" t="s">
        <v>4165</v>
      </c>
      <c r="CQU9" s="260" t="s">
        <v>4165</v>
      </c>
      <c r="CQV9" s="260" t="s">
        <v>4165</v>
      </c>
      <c r="CQW9" s="260" t="s">
        <v>4165</v>
      </c>
      <c r="CQX9" s="260" t="s">
        <v>4165</v>
      </c>
      <c r="CQY9" s="260" t="s">
        <v>4165</v>
      </c>
      <c r="CQZ9" s="260" t="s">
        <v>4165</v>
      </c>
      <c r="CRA9" s="260" t="s">
        <v>4165</v>
      </c>
      <c r="CRB9" s="260" t="s">
        <v>4165</v>
      </c>
      <c r="CRC9" s="260" t="s">
        <v>4165</v>
      </c>
      <c r="CRD9" s="260" t="s">
        <v>4165</v>
      </c>
      <c r="CRE9" s="260" t="s">
        <v>4165</v>
      </c>
      <c r="CRF9" s="260" t="s">
        <v>4165</v>
      </c>
      <c r="CRG9" s="260" t="s">
        <v>4165</v>
      </c>
      <c r="CRH9" s="260" t="s">
        <v>4165</v>
      </c>
      <c r="CRI9" s="260" t="s">
        <v>4165</v>
      </c>
      <c r="CRJ9" s="260" t="s">
        <v>4165</v>
      </c>
      <c r="CRK9" s="260" t="s">
        <v>4165</v>
      </c>
      <c r="CRL9" s="260" t="s">
        <v>4165</v>
      </c>
      <c r="CRM9" s="260" t="s">
        <v>4165</v>
      </c>
      <c r="CRN9" s="260" t="s">
        <v>4165</v>
      </c>
      <c r="CRO9" s="260" t="s">
        <v>4165</v>
      </c>
      <c r="CRP9" s="260" t="s">
        <v>4165</v>
      </c>
      <c r="CRQ9" s="260" t="s">
        <v>4165</v>
      </c>
      <c r="CRR9" s="260" t="s">
        <v>4165</v>
      </c>
      <c r="CRS9" s="260" t="s">
        <v>4165</v>
      </c>
      <c r="CRT9" s="260" t="s">
        <v>4165</v>
      </c>
      <c r="CRU9" s="260" t="s">
        <v>4165</v>
      </c>
      <c r="CRV9" s="260" t="s">
        <v>4165</v>
      </c>
      <c r="CRW9" s="260" t="s">
        <v>4165</v>
      </c>
      <c r="CRX9" s="260" t="s">
        <v>4165</v>
      </c>
      <c r="CRY9" s="260" t="s">
        <v>4165</v>
      </c>
      <c r="CRZ9" s="260" t="s">
        <v>4165</v>
      </c>
      <c r="CSA9" s="260" t="s">
        <v>4165</v>
      </c>
      <c r="CSB9" s="260" t="s">
        <v>4165</v>
      </c>
      <c r="CSC9" s="260" t="s">
        <v>4165</v>
      </c>
      <c r="CSD9" s="260" t="s">
        <v>4165</v>
      </c>
      <c r="CSE9" s="260" t="s">
        <v>4165</v>
      </c>
      <c r="CSF9" s="260" t="s">
        <v>4165</v>
      </c>
      <c r="CSG9" s="260" t="s">
        <v>4165</v>
      </c>
      <c r="CSH9" s="260" t="s">
        <v>4165</v>
      </c>
      <c r="CSI9" s="260" t="s">
        <v>4165</v>
      </c>
      <c r="CSJ9" s="260" t="s">
        <v>4165</v>
      </c>
      <c r="CSK9" s="260" t="s">
        <v>4165</v>
      </c>
      <c r="CSL9" s="260" t="s">
        <v>4165</v>
      </c>
      <c r="CSM9" s="260" t="s">
        <v>4165</v>
      </c>
      <c r="CSN9" s="260" t="s">
        <v>4165</v>
      </c>
      <c r="CSO9" s="260" t="s">
        <v>4165</v>
      </c>
      <c r="CSP9" s="260" t="s">
        <v>4165</v>
      </c>
      <c r="CSQ9" s="260" t="s">
        <v>4165</v>
      </c>
      <c r="CSR9" s="260" t="s">
        <v>4165</v>
      </c>
      <c r="CSS9" s="260" t="s">
        <v>4165</v>
      </c>
      <c r="CST9" s="260" t="s">
        <v>4165</v>
      </c>
      <c r="CSU9" s="260" t="s">
        <v>4165</v>
      </c>
      <c r="CSV9" s="260" t="s">
        <v>4165</v>
      </c>
      <c r="CSW9" s="260" t="s">
        <v>4165</v>
      </c>
      <c r="CSX9" s="260" t="s">
        <v>4165</v>
      </c>
      <c r="CSY9" s="260" t="s">
        <v>4165</v>
      </c>
      <c r="CSZ9" s="260" t="s">
        <v>4165</v>
      </c>
      <c r="CTA9" s="260" t="s">
        <v>4165</v>
      </c>
      <c r="CTB9" s="260" t="s">
        <v>4165</v>
      </c>
      <c r="CTC9" s="260" t="s">
        <v>4165</v>
      </c>
      <c r="CTD9" s="260" t="s">
        <v>4165</v>
      </c>
      <c r="CTE9" s="260" t="s">
        <v>4165</v>
      </c>
      <c r="CTF9" s="260" t="s">
        <v>4165</v>
      </c>
      <c r="CTG9" s="260" t="s">
        <v>4165</v>
      </c>
      <c r="CTH9" s="260" t="s">
        <v>4165</v>
      </c>
      <c r="CTI9" s="260" t="s">
        <v>4165</v>
      </c>
      <c r="CTJ9" s="260" t="s">
        <v>4165</v>
      </c>
      <c r="CTK9" s="260" t="s">
        <v>4165</v>
      </c>
      <c r="CTL9" s="260" t="s">
        <v>4165</v>
      </c>
      <c r="CTM9" s="260" t="s">
        <v>4165</v>
      </c>
      <c r="CTN9" s="260" t="s">
        <v>4165</v>
      </c>
      <c r="CTO9" s="260" t="s">
        <v>4165</v>
      </c>
      <c r="CTP9" s="260" t="s">
        <v>4165</v>
      </c>
      <c r="CTQ9" s="260" t="s">
        <v>4165</v>
      </c>
      <c r="CTR9" s="260" t="s">
        <v>4165</v>
      </c>
      <c r="CTS9" s="260" t="s">
        <v>4165</v>
      </c>
      <c r="CTT9" s="260" t="s">
        <v>4165</v>
      </c>
      <c r="CTU9" s="260" t="s">
        <v>4165</v>
      </c>
      <c r="CTV9" s="260" t="s">
        <v>4165</v>
      </c>
      <c r="CTW9" s="260" t="s">
        <v>4165</v>
      </c>
      <c r="CTX9" s="260" t="s">
        <v>4165</v>
      </c>
      <c r="CTY9" s="260" t="s">
        <v>4165</v>
      </c>
      <c r="CTZ9" s="260" t="s">
        <v>4165</v>
      </c>
      <c r="CUA9" s="260" t="s">
        <v>4165</v>
      </c>
      <c r="CUB9" s="260" t="s">
        <v>4165</v>
      </c>
      <c r="CUC9" s="260" t="s">
        <v>4165</v>
      </c>
      <c r="CUD9" s="260" t="s">
        <v>4165</v>
      </c>
      <c r="CUE9" s="260" t="s">
        <v>4165</v>
      </c>
      <c r="CUF9" s="260" t="s">
        <v>4165</v>
      </c>
      <c r="CUG9" s="260" t="s">
        <v>4165</v>
      </c>
      <c r="CUH9" s="260" t="s">
        <v>4165</v>
      </c>
      <c r="CUI9" s="260" t="s">
        <v>4165</v>
      </c>
      <c r="CUJ9" s="260" t="s">
        <v>4165</v>
      </c>
      <c r="CUK9" s="260" t="s">
        <v>4165</v>
      </c>
      <c r="CUL9" s="260" t="s">
        <v>4165</v>
      </c>
      <c r="CUM9" s="260" t="s">
        <v>4165</v>
      </c>
      <c r="CUN9" s="260" t="s">
        <v>4165</v>
      </c>
      <c r="CUO9" s="260" t="s">
        <v>4165</v>
      </c>
      <c r="CUP9" s="260" t="s">
        <v>4165</v>
      </c>
      <c r="CUQ9" s="260" t="s">
        <v>4165</v>
      </c>
      <c r="CUR9" s="260" t="s">
        <v>4165</v>
      </c>
      <c r="CUS9" s="260" t="s">
        <v>4165</v>
      </c>
      <c r="CUT9" s="260" t="s">
        <v>4165</v>
      </c>
      <c r="CUU9" s="260" t="s">
        <v>4165</v>
      </c>
      <c r="CUV9" s="260" t="s">
        <v>4165</v>
      </c>
      <c r="CUW9" s="260" t="s">
        <v>4165</v>
      </c>
      <c r="CUX9" s="260" t="s">
        <v>4165</v>
      </c>
      <c r="CUY9" s="260" t="s">
        <v>4165</v>
      </c>
      <c r="CUZ9" s="260" t="s">
        <v>4165</v>
      </c>
      <c r="CVA9" s="260" t="s">
        <v>4165</v>
      </c>
      <c r="CVB9" s="260" t="s">
        <v>4165</v>
      </c>
      <c r="CVC9" s="260" t="s">
        <v>4165</v>
      </c>
      <c r="CVD9" s="260" t="s">
        <v>4165</v>
      </c>
      <c r="CVE9" s="260" t="s">
        <v>4165</v>
      </c>
      <c r="CVF9" s="260" t="s">
        <v>4165</v>
      </c>
      <c r="CVG9" s="260" t="s">
        <v>4165</v>
      </c>
      <c r="CVH9" s="260" t="s">
        <v>4165</v>
      </c>
      <c r="CVI9" s="260" t="s">
        <v>4165</v>
      </c>
      <c r="CVJ9" s="260" t="s">
        <v>4165</v>
      </c>
      <c r="CVK9" s="260" t="s">
        <v>4165</v>
      </c>
      <c r="CVL9" s="260" t="s">
        <v>4165</v>
      </c>
      <c r="CVM9" s="260" t="s">
        <v>4165</v>
      </c>
      <c r="CVN9" s="260" t="s">
        <v>4165</v>
      </c>
      <c r="CVO9" s="260" t="s">
        <v>4165</v>
      </c>
      <c r="CVP9" s="260" t="s">
        <v>4165</v>
      </c>
      <c r="CVQ9" s="260" t="s">
        <v>4165</v>
      </c>
      <c r="CVR9" s="260" t="s">
        <v>4165</v>
      </c>
      <c r="CVS9" s="260" t="s">
        <v>4165</v>
      </c>
      <c r="CVT9" s="260" t="s">
        <v>4165</v>
      </c>
      <c r="CVU9" s="260" t="s">
        <v>4165</v>
      </c>
      <c r="CVV9" s="260" t="s">
        <v>4165</v>
      </c>
      <c r="CVW9" s="260" t="s">
        <v>4165</v>
      </c>
      <c r="CVX9" s="260" t="s">
        <v>4165</v>
      </c>
      <c r="CVY9" s="260" t="s">
        <v>4165</v>
      </c>
      <c r="CVZ9" s="260" t="s">
        <v>4165</v>
      </c>
      <c r="CWA9" s="260" t="s">
        <v>4165</v>
      </c>
      <c r="CWB9" s="260" t="s">
        <v>4165</v>
      </c>
      <c r="CWC9" s="260" t="s">
        <v>4165</v>
      </c>
      <c r="CWD9" s="260" t="s">
        <v>4165</v>
      </c>
      <c r="CWE9" s="260" t="s">
        <v>4165</v>
      </c>
      <c r="CWF9" s="260" t="s">
        <v>4165</v>
      </c>
      <c r="CWG9" s="260" t="s">
        <v>4165</v>
      </c>
      <c r="CWH9" s="260" t="s">
        <v>4165</v>
      </c>
      <c r="CWI9" s="260" t="s">
        <v>4165</v>
      </c>
      <c r="CWJ9" s="260" t="s">
        <v>4165</v>
      </c>
      <c r="CWK9" s="260" t="s">
        <v>4165</v>
      </c>
      <c r="CWL9" s="260" t="s">
        <v>4165</v>
      </c>
      <c r="CWM9" s="260" t="s">
        <v>4165</v>
      </c>
      <c r="CWN9" s="260" t="s">
        <v>4165</v>
      </c>
      <c r="CWO9" s="260" t="s">
        <v>4165</v>
      </c>
      <c r="CWP9" s="260" t="s">
        <v>4165</v>
      </c>
      <c r="CWQ9" s="260" t="s">
        <v>4165</v>
      </c>
      <c r="CWR9" s="260" t="s">
        <v>4165</v>
      </c>
      <c r="CWS9" s="260" t="s">
        <v>4165</v>
      </c>
      <c r="CWT9" s="260" t="s">
        <v>4165</v>
      </c>
      <c r="CWU9" s="260" t="s">
        <v>4165</v>
      </c>
      <c r="CWV9" s="260" t="s">
        <v>4165</v>
      </c>
      <c r="CWW9" s="260" t="s">
        <v>4165</v>
      </c>
      <c r="CWX9" s="260" t="s">
        <v>4165</v>
      </c>
      <c r="CWY9" s="260" t="s">
        <v>4165</v>
      </c>
      <c r="CWZ9" s="260" t="s">
        <v>4165</v>
      </c>
      <c r="CXA9" s="260" t="s">
        <v>4165</v>
      </c>
      <c r="CXB9" s="260" t="s">
        <v>4165</v>
      </c>
      <c r="CXC9" s="260" t="s">
        <v>4165</v>
      </c>
      <c r="CXD9" s="260" t="s">
        <v>4165</v>
      </c>
      <c r="CXE9" s="260" t="s">
        <v>4165</v>
      </c>
      <c r="CXF9" s="260" t="s">
        <v>4165</v>
      </c>
      <c r="CXG9" s="260" t="s">
        <v>4165</v>
      </c>
      <c r="CXH9" s="260" t="s">
        <v>4165</v>
      </c>
      <c r="CXI9" s="260" t="s">
        <v>4165</v>
      </c>
      <c r="CXJ9" s="260" t="s">
        <v>4165</v>
      </c>
      <c r="CXK9" s="260" t="s">
        <v>4165</v>
      </c>
      <c r="CXL9" s="260" t="s">
        <v>4165</v>
      </c>
      <c r="CXM9" s="260" t="s">
        <v>4165</v>
      </c>
      <c r="CXN9" s="260" t="s">
        <v>4165</v>
      </c>
      <c r="CXO9" s="260" t="s">
        <v>4165</v>
      </c>
      <c r="CXP9" s="260" t="s">
        <v>4165</v>
      </c>
      <c r="CXQ9" s="260" t="s">
        <v>4165</v>
      </c>
      <c r="CXR9" s="260" t="s">
        <v>4165</v>
      </c>
      <c r="CXS9" s="260" t="s">
        <v>4165</v>
      </c>
      <c r="CXT9" s="260" t="s">
        <v>4165</v>
      </c>
      <c r="CXU9" s="260" t="s">
        <v>4165</v>
      </c>
      <c r="CXV9" s="260" t="s">
        <v>4165</v>
      </c>
      <c r="CXW9" s="260" t="s">
        <v>4165</v>
      </c>
      <c r="CXX9" s="260" t="s">
        <v>4165</v>
      </c>
      <c r="CXY9" s="260" t="s">
        <v>4165</v>
      </c>
      <c r="CXZ9" s="260" t="s">
        <v>4165</v>
      </c>
      <c r="CYA9" s="260" t="s">
        <v>4165</v>
      </c>
      <c r="CYB9" s="260" t="s">
        <v>4165</v>
      </c>
      <c r="CYC9" s="260" t="s">
        <v>4165</v>
      </c>
      <c r="CYD9" s="260" t="s">
        <v>4165</v>
      </c>
      <c r="CYE9" s="260" t="s">
        <v>4165</v>
      </c>
      <c r="CYF9" s="260" t="s">
        <v>4165</v>
      </c>
      <c r="CYG9" s="260" t="s">
        <v>4165</v>
      </c>
      <c r="CYH9" s="260" t="s">
        <v>4165</v>
      </c>
      <c r="CYI9" s="260" t="s">
        <v>4165</v>
      </c>
      <c r="CYJ9" s="260" t="s">
        <v>4165</v>
      </c>
      <c r="CYK9" s="260" t="s">
        <v>4165</v>
      </c>
      <c r="CYL9" s="260" t="s">
        <v>4165</v>
      </c>
      <c r="CYM9" s="260" t="s">
        <v>4165</v>
      </c>
      <c r="CYN9" s="260" t="s">
        <v>4165</v>
      </c>
      <c r="CYO9" s="260" t="s">
        <v>4165</v>
      </c>
      <c r="CYP9" s="260" t="s">
        <v>4165</v>
      </c>
      <c r="CYQ9" s="260" t="s">
        <v>4165</v>
      </c>
      <c r="CYR9" s="260" t="s">
        <v>4165</v>
      </c>
      <c r="CYS9" s="260" t="s">
        <v>4165</v>
      </c>
      <c r="CYT9" s="260" t="s">
        <v>4165</v>
      </c>
      <c r="CYU9" s="260" t="s">
        <v>4165</v>
      </c>
      <c r="CYV9" s="260" t="s">
        <v>4165</v>
      </c>
      <c r="CYW9" s="260" t="s">
        <v>4165</v>
      </c>
      <c r="CYX9" s="260" t="s">
        <v>4165</v>
      </c>
      <c r="CYY9" s="260" t="s">
        <v>4165</v>
      </c>
      <c r="CYZ9" s="260" t="s">
        <v>4165</v>
      </c>
      <c r="CZA9" s="260" t="s">
        <v>4165</v>
      </c>
      <c r="CZB9" s="260" t="s">
        <v>4165</v>
      </c>
      <c r="CZC9" s="260" t="s">
        <v>4165</v>
      </c>
      <c r="CZD9" s="260" t="s">
        <v>4165</v>
      </c>
      <c r="CZE9" s="260" t="s">
        <v>4165</v>
      </c>
      <c r="CZF9" s="260" t="s">
        <v>4165</v>
      </c>
      <c r="CZG9" s="260" t="s">
        <v>4165</v>
      </c>
      <c r="CZH9" s="260" t="s">
        <v>4165</v>
      </c>
      <c r="CZI9" s="260" t="s">
        <v>4165</v>
      </c>
      <c r="CZJ9" s="260" t="s">
        <v>4165</v>
      </c>
      <c r="CZK9" s="260" t="s">
        <v>4165</v>
      </c>
      <c r="CZL9" s="260" t="s">
        <v>4165</v>
      </c>
      <c r="CZM9" s="260" t="s">
        <v>4165</v>
      </c>
      <c r="CZN9" s="260" t="s">
        <v>4165</v>
      </c>
      <c r="CZO9" s="260" t="s">
        <v>4165</v>
      </c>
      <c r="CZP9" s="260" t="s">
        <v>4165</v>
      </c>
      <c r="CZQ9" s="260" t="s">
        <v>4165</v>
      </c>
      <c r="CZR9" s="260" t="s">
        <v>4165</v>
      </c>
      <c r="CZS9" s="260" t="s">
        <v>4165</v>
      </c>
      <c r="CZT9" s="260" t="s">
        <v>4165</v>
      </c>
      <c r="CZU9" s="260" t="s">
        <v>4165</v>
      </c>
      <c r="CZV9" s="260" t="s">
        <v>4165</v>
      </c>
      <c r="CZW9" s="260" t="s">
        <v>4165</v>
      </c>
      <c r="CZX9" s="260" t="s">
        <v>4165</v>
      </c>
      <c r="CZY9" s="260" t="s">
        <v>4165</v>
      </c>
      <c r="CZZ9" s="260" t="s">
        <v>4165</v>
      </c>
      <c r="DAA9" s="260" t="s">
        <v>4165</v>
      </c>
      <c r="DAB9" s="260" t="s">
        <v>4165</v>
      </c>
      <c r="DAC9" s="260" t="s">
        <v>4165</v>
      </c>
      <c r="DAD9" s="260" t="s">
        <v>4165</v>
      </c>
      <c r="DAE9" s="260" t="s">
        <v>4165</v>
      </c>
      <c r="DAF9" s="260" t="s">
        <v>4165</v>
      </c>
      <c r="DAG9" s="260" t="s">
        <v>4165</v>
      </c>
      <c r="DAH9" s="260" t="s">
        <v>4165</v>
      </c>
      <c r="DAI9" s="260" t="s">
        <v>4165</v>
      </c>
      <c r="DAJ9" s="260" t="s">
        <v>4165</v>
      </c>
      <c r="DAK9" s="260" t="s">
        <v>4165</v>
      </c>
      <c r="DAL9" s="260" t="s">
        <v>4165</v>
      </c>
      <c r="DAM9" s="260" t="s">
        <v>4165</v>
      </c>
      <c r="DAN9" s="260" t="s">
        <v>4165</v>
      </c>
      <c r="DAO9" s="260" t="s">
        <v>4165</v>
      </c>
      <c r="DAP9" s="260" t="s">
        <v>4165</v>
      </c>
      <c r="DAQ9" s="260" t="s">
        <v>4165</v>
      </c>
      <c r="DAR9" s="260" t="s">
        <v>4165</v>
      </c>
      <c r="DAS9" s="260" t="s">
        <v>4165</v>
      </c>
      <c r="DAT9" s="260" t="s">
        <v>4165</v>
      </c>
      <c r="DAU9" s="260" t="s">
        <v>4165</v>
      </c>
      <c r="DAV9" s="260" t="s">
        <v>4165</v>
      </c>
      <c r="DAW9" s="260" t="s">
        <v>4165</v>
      </c>
      <c r="DAX9" s="260" t="s">
        <v>4165</v>
      </c>
      <c r="DAY9" s="260" t="s">
        <v>4165</v>
      </c>
      <c r="DAZ9" s="260" t="s">
        <v>4165</v>
      </c>
      <c r="DBA9" s="260" t="s">
        <v>4165</v>
      </c>
      <c r="DBB9" s="260" t="s">
        <v>4165</v>
      </c>
      <c r="DBC9" s="260" t="s">
        <v>4165</v>
      </c>
      <c r="DBD9" s="260" t="s">
        <v>4165</v>
      </c>
      <c r="DBE9" s="260" t="s">
        <v>4165</v>
      </c>
      <c r="DBF9" s="260" t="s">
        <v>4165</v>
      </c>
      <c r="DBG9" s="260" t="s">
        <v>4165</v>
      </c>
      <c r="DBH9" s="260" t="s">
        <v>4165</v>
      </c>
      <c r="DBI9" s="260" t="s">
        <v>4165</v>
      </c>
      <c r="DBJ9" s="260" t="s">
        <v>4165</v>
      </c>
      <c r="DBK9" s="260" t="s">
        <v>4165</v>
      </c>
      <c r="DBL9" s="260" t="s">
        <v>4165</v>
      </c>
      <c r="DBM9" s="260" t="s">
        <v>4165</v>
      </c>
      <c r="DBN9" s="260" t="s">
        <v>4165</v>
      </c>
      <c r="DBO9" s="260" t="s">
        <v>4165</v>
      </c>
      <c r="DBP9" s="260" t="s">
        <v>4165</v>
      </c>
      <c r="DBQ9" s="260" t="s">
        <v>4165</v>
      </c>
      <c r="DBR9" s="260" t="s">
        <v>4165</v>
      </c>
      <c r="DBS9" s="260" t="s">
        <v>4165</v>
      </c>
      <c r="DBT9" s="260" t="s">
        <v>4165</v>
      </c>
      <c r="DBU9" s="260" t="s">
        <v>4165</v>
      </c>
      <c r="DBV9" s="260" t="s">
        <v>4165</v>
      </c>
      <c r="DBW9" s="260" t="s">
        <v>4165</v>
      </c>
      <c r="DBX9" s="260" t="s">
        <v>4165</v>
      </c>
      <c r="DBY9" s="260" t="s">
        <v>4165</v>
      </c>
      <c r="DBZ9" s="260" t="s">
        <v>4165</v>
      </c>
      <c r="DCA9" s="260" t="s">
        <v>4165</v>
      </c>
      <c r="DCB9" s="260" t="s">
        <v>4165</v>
      </c>
      <c r="DCC9" s="260" t="s">
        <v>4165</v>
      </c>
      <c r="DCD9" s="260" t="s">
        <v>4165</v>
      </c>
      <c r="DCE9" s="260" t="s">
        <v>4165</v>
      </c>
      <c r="DCF9" s="260" t="s">
        <v>4165</v>
      </c>
      <c r="DCG9" s="260" t="s">
        <v>4165</v>
      </c>
      <c r="DCH9" s="260" t="s">
        <v>4165</v>
      </c>
      <c r="DCI9" s="260" t="s">
        <v>4165</v>
      </c>
      <c r="DCJ9" s="260" t="s">
        <v>4165</v>
      </c>
      <c r="DCK9" s="260" t="s">
        <v>4165</v>
      </c>
      <c r="DCL9" s="260" t="s">
        <v>4165</v>
      </c>
      <c r="DCM9" s="260" t="s">
        <v>4165</v>
      </c>
      <c r="DCN9" s="260" t="s">
        <v>4165</v>
      </c>
      <c r="DCO9" s="260" t="s">
        <v>4165</v>
      </c>
      <c r="DCP9" s="260" t="s">
        <v>4165</v>
      </c>
      <c r="DCQ9" s="260" t="s">
        <v>4165</v>
      </c>
      <c r="DCR9" s="260" t="s">
        <v>4165</v>
      </c>
      <c r="DCS9" s="260" t="s">
        <v>4165</v>
      </c>
      <c r="DCT9" s="260" t="s">
        <v>4165</v>
      </c>
      <c r="DCU9" s="260" t="s">
        <v>4165</v>
      </c>
      <c r="DCV9" s="260" t="s">
        <v>4165</v>
      </c>
      <c r="DCW9" s="260" t="s">
        <v>4165</v>
      </c>
      <c r="DCX9" s="260" t="s">
        <v>4165</v>
      </c>
      <c r="DCY9" s="260" t="s">
        <v>4165</v>
      </c>
      <c r="DCZ9" s="260" t="s">
        <v>4165</v>
      </c>
      <c r="DDA9" s="260" t="s">
        <v>4165</v>
      </c>
      <c r="DDB9" s="260" t="s">
        <v>4165</v>
      </c>
      <c r="DDC9" s="260" t="s">
        <v>4165</v>
      </c>
      <c r="DDD9" s="260" t="s">
        <v>4165</v>
      </c>
      <c r="DDE9" s="260" t="s">
        <v>4165</v>
      </c>
      <c r="DDF9" s="260" t="s">
        <v>4165</v>
      </c>
      <c r="DDG9" s="260" t="s">
        <v>4165</v>
      </c>
      <c r="DDH9" s="260" t="s">
        <v>4165</v>
      </c>
      <c r="DDI9" s="260" t="s">
        <v>4165</v>
      </c>
      <c r="DDJ9" s="260" t="s">
        <v>4165</v>
      </c>
      <c r="DDK9" s="260" t="s">
        <v>4165</v>
      </c>
      <c r="DDL9" s="260" t="s">
        <v>4165</v>
      </c>
      <c r="DDM9" s="260" t="s">
        <v>4165</v>
      </c>
      <c r="DDN9" s="260" t="s">
        <v>4165</v>
      </c>
      <c r="DDO9" s="260" t="s">
        <v>4165</v>
      </c>
      <c r="DDP9" s="260" t="s">
        <v>4165</v>
      </c>
      <c r="DDQ9" s="260" t="s">
        <v>4165</v>
      </c>
      <c r="DDR9" s="260" t="s">
        <v>4165</v>
      </c>
      <c r="DDS9" s="260" t="s">
        <v>4165</v>
      </c>
      <c r="DDT9" s="260" t="s">
        <v>4165</v>
      </c>
      <c r="DDU9" s="260" t="s">
        <v>4165</v>
      </c>
      <c r="DDV9" s="260" t="s">
        <v>4165</v>
      </c>
      <c r="DDW9" s="260" t="s">
        <v>4165</v>
      </c>
      <c r="DDX9" s="260" t="s">
        <v>4165</v>
      </c>
      <c r="DDY9" s="260" t="s">
        <v>4165</v>
      </c>
      <c r="DDZ9" s="260" t="s">
        <v>4165</v>
      </c>
      <c r="DEA9" s="260" t="s">
        <v>4165</v>
      </c>
      <c r="DEB9" s="260" t="s">
        <v>4165</v>
      </c>
      <c r="DEC9" s="260" t="s">
        <v>4165</v>
      </c>
      <c r="DED9" s="260" t="s">
        <v>4165</v>
      </c>
      <c r="DEE9" s="260" t="s">
        <v>4165</v>
      </c>
      <c r="DEF9" s="260" t="s">
        <v>4165</v>
      </c>
      <c r="DEG9" s="260" t="s">
        <v>4165</v>
      </c>
      <c r="DEH9" s="260" t="s">
        <v>4165</v>
      </c>
      <c r="DEI9" s="260" t="s">
        <v>4165</v>
      </c>
      <c r="DEJ9" s="260" t="s">
        <v>4165</v>
      </c>
      <c r="DEK9" s="260" t="s">
        <v>4165</v>
      </c>
      <c r="DEL9" s="260" t="s">
        <v>4165</v>
      </c>
      <c r="DEM9" s="260" t="s">
        <v>4165</v>
      </c>
      <c r="DEN9" s="260" t="s">
        <v>4165</v>
      </c>
      <c r="DEO9" s="260" t="s">
        <v>4165</v>
      </c>
      <c r="DEP9" s="260" t="s">
        <v>4165</v>
      </c>
      <c r="DEQ9" s="260" t="s">
        <v>4165</v>
      </c>
      <c r="DER9" s="260" t="s">
        <v>4165</v>
      </c>
      <c r="DES9" s="260" t="s">
        <v>4165</v>
      </c>
      <c r="DET9" s="260" t="s">
        <v>4165</v>
      </c>
      <c r="DEU9" s="260" t="s">
        <v>4165</v>
      </c>
      <c r="DEV9" s="260" t="s">
        <v>4165</v>
      </c>
      <c r="DEW9" s="260" t="s">
        <v>4165</v>
      </c>
      <c r="DEX9" s="260" t="s">
        <v>4165</v>
      </c>
      <c r="DEY9" s="260" t="s">
        <v>4165</v>
      </c>
      <c r="DEZ9" s="260" t="s">
        <v>4165</v>
      </c>
      <c r="DFA9" s="260" t="s">
        <v>4165</v>
      </c>
      <c r="DFB9" s="260" t="s">
        <v>4165</v>
      </c>
      <c r="DFC9" s="260" t="s">
        <v>4165</v>
      </c>
      <c r="DFD9" s="260" t="s">
        <v>4165</v>
      </c>
      <c r="DFE9" s="260" t="s">
        <v>4165</v>
      </c>
      <c r="DFF9" s="260" t="s">
        <v>4165</v>
      </c>
      <c r="DFG9" s="260" t="s">
        <v>4165</v>
      </c>
      <c r="DFH9" s="260" t="s">
        <v>4165</v>
      </c>
      <c r="DFI9" s="260" t="s">
        <v>4165</v>
      </c>
      <c r="DFJ9" s="260" t="s">
        <v>4165</v>
      </c>
      <c r="DFK9" s="260" t="s">
        <v>4165</v>
      </c>
      <c r="DFL9" s="260" t="s">
        <v>4165</v>
      </c>
      <c r="DFM9" s="260" t="s">
        <v>4165</v>
      </c>
      <c r="DFN9" s="260" t="s">
        <v>4165</v>
      </c>
      <c r="DFO9" s="260" t="s">
        <v>4165</v>
      </c>
      <c r="DFP9" s="260" t="s">
        <v>4165</v>
      </c>
      <c r="DFQ9" s="260" t="s">
        <v>4165</v>
      </c>
      <c r="DFR9" s="260" t="s">
        <v>4165</v>
      </c>
      <c r="DFS9" s="260" t="s">
        <v>4165</v>
      </c>
      <c r="DFT9" s="260" t="s">
        <v>4165</v>
      </c>
      <c r="DFU9" s="260" t="s">
        <v>4165</v>
      </c>
      <c r="DFV9" s="260" t="s">
        <v>4165</v>
      </c>
      <c r="DFW9" s="260" t="s">
        <v>4165</v>
      </c>
      <c r="DFX9" s="260" t="s">
        <v>4165</v>
      </c>
      <c r="DFY9" s="260" t="s">
        <v>4165</v>
      </c>
      <c r="DFZ9" s="260" t="s">
        <v>4165</v>
      </c>
      <c r="DGA9" s="260" t="s">
        <v>4165</v>
      </c>
      <c r="DGB9" s="260" t="s">
        <v>4165</v>
      </c>
      <c r="DGC9" s="260" t="s">
        <v>4165</v>
      </c>
      <c r="DGD9" s="260" t="s">
        <v>4165</v>
      </c>
      <c r="DGE9" s="260" t="s">
        <v>4165</v>
      </c>
      <c r="DGF9" s="260" t="s">
        <v>4165</v>
      </c>
      <c r="DGG9" s="260" t="s">
        <v>4165</v>
      </c>
      <c r="DGH9" s="260" t="s">
        <v>4165</v>
      </c>
      <c r="DGI9" s="260" t="s">
        <v>4165</v>
      </c>
      <c r="DGJ9" s="260" t="s">
        <v>4165</v>
      </c>
      <c r="DGK9" s="260" t="s">
        <v>4165</v>
      </c>
      <c r="DGL9" s="260" t="s">
        <v>4165</v>
      </c>
      <c r="DGM9" s="260" t="s">
        <v>4165</v>
      </c>
      <c r="DGN9" s="260" t="s">
        <v>4165</v>
      </c>
      <c r="DGO9" s="260" t="s">
        <v>4165</v>
      </c>
      <c r="DGP9" s="260" t="s">
        <v>4165</v>
      </c>
      <c r="DGQ9" s="260" t="s">
        <v>4165</v>
      </c>
      <c r="DGR9" s="260" t="s">
        <v>4165</v>
      </c>
      <c r="DGS9" s="260" t="s">
        <v>4165</v>
      </c>
      <c r="DGT9" s="260" t="s">
        <v>4165</v>
      </c>
      <c r="DGU9" s="260" t="s">
        <v>4165</v>
      </c>
      <c r="DGV9" s="260" t="s">
        <v>4165</v>
      </c>
      <c r="DGW9" s="260" t="s">
        <v>4165</v>
      </c>
      <c r="DGX9" s="260" t="s">
        <v>4165</v>
      </c>
      <c r="DGY9" s="260" t="s">
        <v>4165</v>
      </c>
      <c r="DGZ9" s="260" t="s">
        <v>4165</v>
      </c>
      <c r="DHA9" s="260" t="s">
        <v>4165</v>
      </c>
      <c r="DHB9" s="260" t="s">
        <v>4165</v>
      </c>
      <c r="DHC9" s="260" t="s">
        <v>4165</v>
      </c>
      <c r="DHD9" s="260" t="s">
        <v>4165</v>
      </c>
      <c r="DHE9" s="260" t="s">
        <v>4165</v>
      </c>
      <c r="DHF9" s="260" t="s">
        <v>4165</v>
      </c>
      <c r="DHG9" s="260" t="s">
        <v>4165</v>
      </c>
      <c r="DHH9" s="260" t="s">
        <v>4165</v>
      </c>
      <c r="DHI9" s="260" t="s">
        <v>4165</v>
      </c>
      <c r="DHJ9" s="260" t="s">
        <v>4165</v>
      </c>
      <c r="DHK9" s="260" t="s">
        <v>4165</v>
      </c>
      <c r="DHL9" s="260" t="s">
        <v>4165</v>
      </c>
      <c r="DHM9" s="260" t="s">
        <v>4165</v>
      </c>
      <c r="DHN9" s="260" t="s">
        <v>4165</v>
      </c>
      <c r="DHO9" s="260" t="s">
        <v>4165</v>
      </c>
      <c r="DHP9" s="260" t="s">
        <v>4165</v>
      </c>
      <c r="DHQ9" s="260" t="s">
        <v>4165</v>
      </c>
      <c r="DHR9" s="260" t="s">
        <v>4165</v>
      </c>
      <c r="DHS9" s="260" t="s">
        <v>4165</v>
      </c>
      <c r="DHT9" s="260" t="s">
        <v>4165</v>
      </c>
      <c r="DHU9" s="260" t="s">
        <v>4165</v>
      </c>
      <c r="DHV9" s="260" t="s">
        <v>4165</v>
      </c>
      <c r="DHW9" s="260" t="s">
        <v>4165</v>
      </c>
      <c r="DHX9" s="260" t="s">
        <v>4165</v>
      </c>
      <c r="DHY9" s="260" t="s">
        <v>4165</v>
      </c>
      <c r="DHZ9" s="260" t="s">
        <v>4250</v>
      </c>
      <c r="DIA9" s="260" t="s">
        <v>4251</v>
      </c>
      <c r="DIB9" s="260" t="s">
        <v>4252</v>
      </c>
      <c r="DIC9" s="260" t="s">
        <v>4253</v>
      </c>
      <c r="DID9" s="260" t="s">
        <v>4254</v>
      </c>
      <c r="DIE9" s="260" t="s">
        <v>4255</v>
      </c>
      <c r="DIF9" s="260" t="s">
        <v>4256</v>
      </c>
      <c r="DIG9" s="260" t="s">
        <v>4257</v>
      </c>
      <c r="DIH9" s="260" t="s">
        <v>4258</v>
      </c>
      <c r="DII9" s="260" t="s">
        <v>4259</v>
      </c>
      <c r="DIJ9" s="260" t="s">
        <v>4260</v>
      </c>
      <c r="DIK9" s="260" t="s">
        <v>4261</v>
      </c>
      <c r="DIL9" s="260" t="s">
        <v>4262</v>
      </c>
      <c r="DIM9" s="260" t="s">
        <v>4263</v>
      </c>
      <c r="DIN9" s="260" t="s">
        <v>4264</v>
      </c>
      <c r="DIO9" s="260" t="s">
        <v>4265</v>
      </c>
      <c r="DIP9" s="260" t="s">
        <v>4266</v>
      </c>
      <c r="DIQ9" s="260" t="s">
        <v>4267</v>
      </c>
      <c r="DIR9" s="260" t="s">
        <v>4165</v>
      </c>
      <c r="DIS9" s="260" t="s">
        <v>4165</v>
      </c>
      <c r="DIT9" s="260" t="s">
        <v>4165</v>
      </c>
      <c r="DIU9" s="260" t="s">
        <v>4165</v>
      </c>
      <c r="DIV9" s="260" t="s">
        <v>4165</v>
      </c>
      <c r="DIW9" s="260" t="s">
        <v>4165</v>
      </c>
      <c r="DIX9" s="260" t="s">
        <v>4165</v>
      </c>
      <c r="DIY9" s="260" t="s">
        <v>4165</v>
      </c>
      <c r="DIZ9" s="260" t="s">
        <v>4165</v>
      </c>
      <c r="DJA9" s="260" t="s">
        <v>4165</v>
      </c>
      <c r="DJB9" s="260" t="s">
        <v>4165</v>
      </c>
      <c r="DJC9" s="260" t="s">
        <v>4165</v>
      </c>
      <c r="DJD9" s="260" t="s">
        <v>4165</v>
      </c>
      <c r="DJE9" s="260" t="s">
        <v>4165</v>
      </c>
      <c r="DJF9" s="260" t="s">
        <v>4165</v>
      </c>
      <c r="DJG9" s="260" t="s">
        <v>4165</v>
      </c>
      <c r="DJH9" s="260" t="s">
        <v>4165</v>
      </c>
      <c r="DJI9" s="260" t="s">
        <v>4165</v>
      </c>
      <c r="DJJ9" s="260" t="s">
        <v>4165</v>
      </c>
      <c r="DJK9" s="260" t="s">
        <v>4165</v>
      </c>
      <c r="DJL9" s="260" t="s">
        <v>4165</v>
      </c>
      <c r="DJM9" s="260" t="s">
        <v>4165</v>
      </c>
      <c r="DJN9" s="260" t="s">
        <v>4165</v>
      </c>
      <c r="DJO9" s="260" t="s">
        <v>4165</v>
      </c>
      <c r="DJP9" s="260" t="s">
        <v>4165</v>
      </c>
      <c r="DJQ9" s="260" t="s">
        <v>4165</v>
      </c>
      <c r="DJR9" s="260" t="s">
        <v>4165</v>
      </c>
      <c r="DJS9" s="260" t="s">
        <v>4165</v>
      </c>
      <c r="DJT9" s="260" t="s">
        <v>4165</v>
      </c>
      <c r="DJU9" s="260" t="s">
        <v>4165</v>
      </c>
      <c r="DJV9" s="260" t="s">
        <v>4165</v>
      </c>
      <c r="DJW9" s="260" t="s">
        <v>4165</v>
      </c>
      <c r="DJX9" s="260" t="s">
        <v>4165</v>
      </c>
      <c r="DJY9" s="260" t="s">
        <v>4165</v>
      </c>
      <c r="DJZ9" s="260" t="s">
        <v>4165</v>
      </c>
      <c r="DKA9" s="260" t="s">
        <v>4165</v>
      </c>
      <c r="DKB9" s="260" t="s">
        <v>4165</v>
      </c>
      <c r="DKC9" s="260" t="s">
        <v>4165</v>
      </c>
      <c r="DKD9" s="260" t="s">
        <v>4165</v>
      </c>
      <c r="DKE9" s="260" t="s">
        <v>4165</v>
      </c>
      <c r="DKF9" s="260" t="s">
        <v>4165</v>
      </c>
      <c r="DKG9" s="260" t="s">
        <v>4165</v>
      </c>
      <c r="DKH9" s="260" t="s">
        <v>4165</v>
      </c>
      <c r="DKI9" s="260" t="s">
        <v>4165</v>
      </c>
      <c r="DKJ9" s="260" t="s">
        <v>4165</v>
      </c>
      <c r="DKK9" s="260" t="s">
        <v>4165</v>
      </c>
      <c r="DKL9" s="260" t="s">
        <v>4165</v>
      </c>
      <c r="DKM9" s="260" t="s">
        <v>4165</v>
      </c>
      <c r="DKN9" s="260" t="s">
        <v>4165</v>
      </c>
      <c r="DKO9" s="260" t="s">
        <v>4165</v>
      </c>
      <c r="DKP9" s="260" t="s">
        <v>4165</v>
      </c>
      <c r="DKQ9" s="260" t="s">
        <v>4165</v>
      </c>
      <c r="DKR9" s="260" t="s">
        <v>4165</v>
      </c>
      <c r="DKS9" s="260" t="s">
        <v>4165</v>
      </c>
      <c r="DKT9" s="260" t="s">
        <v>4165</v>
      </c>
      <c r="DKU9" s="260" t="s">
        <v>4165</v>
      </c>
      <c r="DKV9" s="260" t="s">
        <v>4165</v>
      </c>
      <c r="DKW9" s="260" t="s">
        <v>4165</v>
      </c>
      <c r="DKX9" s="260" t="s">
        <v>4165</v>
      </c>
      <c r="DKY9" s="260" t="s">
        <v>4165</v>
      </c>
      <c r="DKZ9" s="260" t="s">
        <v>4165</v>
      </c>
      <c r="DLA9" s="260" t="s">
        <v>4165</v>
      </c>
      <c r="DLB9" s="260" t="s">
        <v>4165</v>
      </c>
      <c r="DLC9" s="260" t="s">
        <v>4165</v>
      </c>
      <c r="DLD9" s="260" t="s">
        <v>4165</v>
      </c>
      <c r="DLE9" s="260" t="s">
        <v>4165</v>
      </c>
      <c r="DLF9" s="260" t="s">
        <v>4165</v>
      </c>
      <c r="DLG9" s="260" t="s">
        <v>4165</v>
      </c>
      <c r="DLH9" s="260" t="s">
        <v>4165</v>
      </c>
      <c r="DLI9" s="260" t="s">
        <v>4165</v>
      </c>
      <c r="DLJ9" s="260" t="s">
        <v>4165</v>
      </c>
      <c r="DLK9" s="260" t="s">
        <v>4165</v>
      </c>
      <c r="DLL9" s="260" t="s">
        <v>4165</v>
      </c>
      <c r="DLM9" s="260" t="s">
        <v>4165</v>
      </c>
      <c r="DLN9" s="260" t="s">
        <v>4165</v>
      </c>
      <c r="DLO9" s="260" t="s">
        <v>4165</v>
      </c>
      <c r="DLP9" s="260" t="s">
        <v>4165</v>
      </c>
      <c r="DLQ9" s="260" t="s">
        <v>4165</v>
      </c>
      <c r="DLR9" s="260" t="s">
        <v>4165</v>
      </c>
      <c r="DLS9" s="260" t="s">
        <v>4165</v>
      </c>
      <c r="DLT9" s="260" t="s">
        <v>4165</v>
      </c>
      <c r="DLU9" s="260" t="s">
        <v>4165</v>
      </c>
      <c r="DLV9" s="260" t="s">
        <v>4165</v>
      </c>
      <c r="DLW9" s="260" t="s">
        <v>4165</v>
      </c>
      <c r="DLX9" s="260" t="s">
        <v>4165</v>
      </c>
      <c r="DLY9" s="260" t="s">
        <v>4165</v>
      </c>
      <c r="DLZ9" s="260" t="s">
        <v>4165</v>
      </c>
      <c r="DMA9" s="260" t="s">
        <v>4165</v>
      </c>
      <c r="DMB9" s="260" t="s">
        <v>4165</v>
      </c>
      <c r="DMC9" s="260" t="s">
        <v>4165</v>
      </c>
      <c r="DMD9" s="260" t="s">
        <v>4165</v>
      </c>
      <c r="DME9" s="260" t="s">
        <v>4165</v>
      </c>
      <c r="DMF9" s="260" t="s">
        <v>4165</v>
      </c>
      <c r="DMG9" s="260" t="s">
        <v>4165</v>
      </c>
      <c r="DMH9" s="260" t="s">
        <v>4165</v>
      </c>
      <c r="DMI9" s="260" t="s">
        <v>4165</v>
      </c>
      <c r="DMJ9" s="260" t="s">
        <v>4165</v>
      </c>
      <c r="DMK9" s="260" t="s">
        <v>4165</v>
      </c>
      <c r="DML9" s="260" t="s">
        <v>4165</v>
      </c>
      <c r="DMM9" s="260" t="s">
        <v>4165</v>
      </c>
      <c r="DMN9" s="260" t="s">
        <v>4165</v>
      </c>
      <c r="DMO9" s="260" t="s">
        <v>4165</v>
      </c>
      <c r="DMP9" s="260" t="s">
        <v>4165</v>
      </c>
      <c r="DMQ9" s="260" t="s">
        <v>4165</v>
      </c>
      <c r="DMR9" s="260" t="s">
        <v>4165</v>
      </c>
      <c r="DMS9" s="260" t="s">
        <v>4165</v>
      </c>
      <c r="DMT9" s="260" t="s">
        <v>4165</v>
      </c>
      <c r="DMU9" s="260" t="s">
        <v>4165</v>
      </c>
      <c r="DMV9" s="260" t="s">
        <v>4165</v>
      </c>
      <c r="DMW9" s="260" t="s">
        <v>4165</v>
      </c>
      <c r="DMX9" s="260" t="s">
        <v>4165</v>
      </c>
      <c r="DMY9" s="260" t="s">
        <v>4165</v>
      </c>
      <c r="DMZ9" s="260" t="s">
        <v>4165</v>
      </c>
      <c r="DNA9" s="260" t="s">
        <v>4165</v>
      </c>
      <c r="DNB9" s="260" t="s">
        <v>4165</v>
      </c>
      <c r="DNC9" s="260" t="s">
        <v>4165</v>
      </c>
      <c r="DND9" s="260" t="s">
        <v>4165</v>
      </c>
      <c r="DNE9" s="260" t="s">
        <v>4165</v>
      </c>
      <c r="DNF9" s="260" t="s">
        <v>4165</v>
      </c>
      <c r="DNG9" s="260" t="s">
        <v>4165</v>
      </c>
      <c r="DNH9" s="260" t="s">
        <v>4165</v>
      </c>
      <c r="DNI9" s="260" t="s">
        <v>4165</v>
      </c>
      <c r="DNJ9" s="260" t="s">
        <v>4165</v>
      </c>
      <c r="DNK9" s="260" t="s">
        <v>4165</v>
      </c>
      <c r="DNL9" s="260" t="s">
        <v>4165</v>
      </c>
      <c r="DNM9" s="260" t="s">
        <v>4165</v>
      </c>
      <c r="DNN9" s="260" t="s">
        <v>4165</v>
      </c>
      <c r="DNO9" s="260" t="s">
        <v>4165</v>
      </c>
      <c r="DNP9" s="260" t="s">
        <v>4165</v>
      </c>
      <c r="DNQ9" s="260" t="s">
        <v>4165</v>
      </c>
      <c r="DNR9" s="260" t="s">
        <v>4165</v>
      </c>
      <c r="DNS9" s="260" t="s">
        <v>4165</v>
      </c>
      <c r="DNT9" s="260" t="s">
        <v>4165</v>
      </c>
      <c r="DNU9" s="260" t="s">
        <v>4165</v>
      </c>
      <c r="DNV9" s="260" t="s">
        <v>4165</v>
      </c>
      <c r="DNW9" s="260" t="s">
        <v>4165</v>
      </c>
      <c r="DNX9" s="260" t="s">
        <v>4165</v>
      </c>
      <c r="DNY9" s="260" t="s">
        <v>4165</v>
      </c>
      <c r="DNZ9" s="260" t="s">
        <v>4165</v>
      </c>
      <c r="DOA9" s="260" t="s">
        <v>4165</v>
      </c>
      <c r="DOB9" s="260" t="s">
        <v>4165</v>
      </c>
      <c r="DOC9" s="260" t="s">
        <v>4165</v>
      </c>
      <c r="DOD9" s="260" t="s">
        <v>4165</v>
      </c>
      <c r="DOE9" s="260" t="s">
        <v>4165</v>
      </c>
      <c r="DOF9" s="260" t="s">
        <v>4165</v>
      </c>
      <c r="DOG9" s="260" t="s">
        <v>4165</v>
      </c>
      <c r="DOH9" s="260" t="s">
        <v>4165</v>
      </c>
      <c r="DOI9" s="260" t="s">
        <v>4165</v>
      </c>
      <c r="DOJ9" s="260" t="s">
        <v>4165</v>
      </c>
      <c r="DOK9" s="260" t="s">
        <v>4165</v>
      </c>
      <c r="DOL9" s="260" t="s">
        <v>4165</v>
      </c>
      <c r="DOM9" s="260" t="s">
        <v>4165</v>
      </c>
      <c r="DON9" s="260" t="s">
        <v>4165</v>
      </c>
      <c r="DOO9" s="260" t="s">
        <v>4165</v>
      </c>
      <c r="DOP9" s="260" t="s">
        <v>4165</v>
      </c>
      <c r="DOQ9" s="260" t="s">
        <v>4165</v>
      </c>
      <c r="DOR9" s="260" t="s">
        <v>4165</v>
      </c>
      <c r="DOS9" s="260" t="s">
        <v>4165</v>
      </c>
      <c r="DOT9" s="260" t="s">
        <v>4165</v>
      </c>
      <c r="DOU9" s="260" t="s">
        <v>4165</v>
      </c>
      <c r="DOV9" s="260" t="s">
        <v>4165</v>
      </c>
      <c r="DOW9" s="260" t="s">
        <v>4165</v>
      </c>
      <c r="DOX9" s="260" t="s">
        <v>4165</v>
      </c>
      <c r="DOY9" s="260" t="s">
        <v>4165</v>
      </c>
      <c r="DOZ9" s="260" t="s">
        <v>4165</v>
      </c>
      <c r="DPA9" s="260" t="s">
        <v>4165</v>
      </c>
      <c r="DPB9" s="260" t="s">
        <v>4165</v>
      </c>
      <c r="DPC9" s="260" t="s">
        <v>4165</v>
      </c>
      <c r="DPD9" s="260" t="s">
        <v>4165</v>
      </c>
      <c r="DPE9" s="260" t="s">
        <v>4165</v>
      </c>
      <c r="DPF9" s="260" t="s">
        <v>4165</v>
      </c>
      <c r="DPG9" s="260" t="s">
        <v>4165</v>
      </c>
      <c r="DPH9" s="260" t="s">
        <v>4165</v>
      </c>
      <c r="DPI9" s="260" t="s">
        <v>4165</v>
      </c>
      <c r="DPJ9" s="260" t="s">
        <v>4165</v>
      </c>
      <c r="DPK9" s="260" t="s">
        <v>4165</v>
      </c>
      <c r="DPL9" s="260" t="s">
        <v>4165</v>
      </c>
      <c r="DPM9" s="260" t="s">
        <v>4165</v>
      </c>
      <c r="DPN9" s="260" t="s">
        <v>4165</v>
      </c>
      <c r="DPO9" s="260" t="s">
        <v>4165</v>
      </c>
      <c r="DPP9" s="260" t="s">
        <v>4165</v>
      </c>
      <c r="DPQ9" s="260" t="s">
        <v>4165</v>
      </c>
      <c r="DPR9" s="260" t="s">
        <v>4165</v>
      </c>
      <c r="DPS9" s="260" t="s">
        <v>4165</v>
      </c>
      <c r="DPT9" s="260" t="s">
        <v>4165</v>
      </c>
      <c r="DPU9" s="260" t="s">
        <v>4165</v>
      </c>
      <c r="DPV9" s="260" t="s">
        <v>4165</v>
      </c>
      <c r="DPW9" s="260" t="s">
        <v>4165</v>
      </c>
      <c r="DPX9" s="260" t="s">
        <v>4165</v>
      </c>
      <c r="DPY9" s="260" t="s">
        <v>4165</v>
      </c>
      <c r="DPZ9" s="260" t="s">
        <v>4165</v>
      </c>
      <c r="DQA9" s="260" t="s">
        <v>4165</v>
      </c>
      <c r="DQB9" s="260" t="s">
        <v>4165</v>
      </c>
      <c r="DQC9" s="260" t="s">
        <v>4165</v>
      </c>
      <c r="DQD9" s="260" t="s">
        <v>4165</v>
      </c>
      <c r="DQE9" s="260" t="s">
        <v>4165</v>
      </c>
      <c r="DQF9" s="260" t="s">
        <v>4165</v>
      </c>
      <c r="DQG9" s="260" t="s">
        <v>4165</v>
      </c>
      <c r="DQH9" s="260" t="s">
        <v>4165</v>
      </c>
      <c r="DQI9" s="260" t="s">
        <v>4165</v>
      </c>
      <c r="DQJ9" s="260" t="s">
        <v>4165</v>
      </c>
      <c r="DQK9" s="260" t="s">
        <v>4165</v>
      </c>
      <c r="DQL9" s="260" t="s">
        <v>4165</v>
      </c>
      <c r="DQM9" s="260" t="s">
        <v>4165</v>
      </c>
      <c r="DQN9" s="260" t="s">
        <v>4165</v>
      </c>
      <c r="DQO9" s="260" t="s">
        <v>4165</v>
      </c>
      <c r="DQP9" s="260" t="s">
        <v>4165</v>
      </c>
      <c r="DQQ9" s="260" t="s">
        <v>4165</v>
      </c>
      <c r="DQR9" s="260" t="s">
        <v>4165</v>
      </c>
      <c r="DQS9" s="260" t="s">
        <v>4165</v>
      </c>
      <c r="DQT9" s="260" t="s">
        <v>4165</v>
      </c>
      <c r="DQU9" s="260" t="s">
        <v>4165</v>
      </c>
      <c r="DQV9" s="260" t="s">
        <v>4165</v>
      </c>
      <c r="DQW9" s="260" t="s">
        <v>4165</v>
      </c>
      <c r="DQX9" s="260" t="s">
        <v>4165</v>
      </c>
      <c r="DQY9" s="260" t="s">
        <v>4165</v>
      </c>
      <c r="DQZ9" s="260" t="s">
        <v>4165</v>
      </c>
      <c r="DRA9" s="260" t="s">
        <v>4165</v>
      </c>
      <c r="DRB9" s="260" t="s">
        <v>4165</v>
      </c>
      <c r="DRC9" s="260" t="s">
        <v>4165</v>
      </c>
      <c r="DRD9" s="260" t="s">
        <v>4165</v>
      </c>
      <c r="DRE9" s="260" t="s">
        <v>4165</v>
      </c>
      <c r="DRF9" s="260" t="s">
        <v>4165</v>
      </c>
      <c r="DRG9" s="260" t="s">
        <v>4165</v>
      </c>
      <c r="DRH9" s="260" t="s">
        <v>4165</v>
      </c>
      <c r="DRI9" s="260" t="s">
        <v>4165</v>
      </c>
      <c r="DRJ9" s="260" t="s">
        <v>4165</v>
      </c>
      <c r="DRK9" s="260" t="s">
        <v>4165</v>
      </c>
      <c r="DRL9" s="260" t="s">
        <v>4165</v>
      </c>
      <c r="DRM9" s="260" t="s">
        <v>4165</v>
      </c>
      <c r="DRN9" s="260" t="s">
        <v>4165</v>
      </c>
      <c r="DRO9" s="260" t="s">
        <v>4165</v>
      </c>
      <c r="DRP9" s="260" t="s">
        <v>4165</v>
      </c>
      <c r="DRQ9" s="260" t="s">
        <v>4165</v>
      </c>
      <c r="DRR9" s="260" t="s">
        <v>4165</v>
      </c>
      <c r="DRS9" s="260" t="s">
        <v>4165</v>
      </c>
      <c r="DRT9" s="260" t="s">
        <v>4165</v>
      </c>
      <c r="DRU9" s="260" t="s">
        <v>4165</v>
      </c>
      <c r="DRV9" s="260" t="s">
        <v>4165</v>
      </c>
      <c r="DRW9" s="260" t="s">
        <v>4165</v>
      </c>
      <c r="DRX9" s="260" t="s">
        <v>4165</v>
      </c>
      <c r="DRY9" s="260" t="s">
        <v>4165</v>
      </c>
      <c r="DRZ9" s="260" t="s">
        <v>4165</v>
      </c>
      <c r="DSA9" s="260" t="s">
        <v>4165</v>
      </c>
      <c r="DSB9" s="260" t="s">
        <v>4165</v>
      </c>
      <c r="DSC9" s="260" t="s">
        <v>4165</v>
      </c>
      <c r="DSD9" s="260" t="s">
        <v>4165</v>
      </c>
      <c r="DSE9" s="260" t="s">
        <v>4165</v>
      </c>
      <c r="DSF9" s="260" t="s">
        <v>4165</v>
      </c>
      <c r="DSG9" s="260" t="s">
        <v>4165</v>
      </c>
      <c r="DSH9" s="260" t="s">
        <v>4165</v>
      </c>
      <c r="DSI9" s="260" t="s">
        <v>4165</v>
      </c>
      <c r="DSJ9" s="260" t="s">
        <v>4165</v>
      </c>
      <c r="DSK9" s="260" t="s">
        <v>4165</v>
      </c>
      <c r="DSL9" s="260" t="s">
        <v>4165</v>
      </c>
      <c r="DSM9" s="260" t="s">
        <v>4165</v>
      </c>
      <c r="DSN9" s="260" t="s">
        <v>4165</v>
      </c>
      <c r="DSO9" s="260" t="s">
        <v>4165</v>
      </c>
      <c r="DSP9" s="260" t="s">
        <v>4165</v>
      </c>
      <c r="DSQ9" s="260" t="s">
        <v>4165</v>
      </c>
      <c r="DSR9" s="260" t="s">
        <v>4165</v>
      </c>
      <c r="DSS9" s="260" t="s">
        <v>4165</v>
      </c>
      <c r="DST9" s="260" t="s">
        <v>4165</v>
      </c>
      <c r="DSU9" s="260" t="s">
        <v>4165</v>
      </c>
      <c r="DSV9" s="260" t="s">
        <v>4165</v>
      </c>
      <c r="DSW9" s="260" t="s">
        <v>4165</v>
      </c>
      <c r="DSX9" s="260" t="s">
        <v>4165</v>
      </c>
      <c r="DSY9" s="260" t="s">
        <v>4165</v>
      </c>
      <c r="DSZ9" s="260" t="s">
        <v>4165</v>
      </c>
      <c r="DTA9" s="260" t="s">
        <v>4165</v>
      </c>
      <c r="DTB9" s="260" t="s">
        <v>4165</v>
      </c>
      <c r="DTC9" s="260" t="s">
        <v>4165</v>
      </c>
      <c r="DTD9" s="260" t="s">
        <v>4165</v>
      </c>
      <c r="DTE9" s="260" t="s">
        <v>4165</v>
      </c>
      <c r="DTF9" s="260" t="s">
        <v>4165</v>
      </c>
      <c r="DTG9" s="260" t="s">
        <v>4165</v>
      </c>
      <c r="DTH9" s="260" t="s">
        <v>4165</v>
      </c>
      <c r="DTI9" s="260" t="s">
        <v>4165</v>
      </c>
      <c r="DTJ9" s="260" t="s">
        <v>4165</v>
      </c>
      <c r="DTK9" s="260" t="s">
        <v>4165</v>
      </c>
      <c r="DTL9" s="260" t="s">
        <v>4165</v>
      </c>
      <c r="DTM9" s="260" t="s">
        <v>4165</v>
      </c>
      <c r="DTN9" s="260" t="s">
        <v>4165</v>
      </c>
      <c r="DTO9" s="260" t="s">
        <v>4165</v>
      </c>
      <c r="DTP9" s="260" t="s">
        <v>4165</v>
      </c>
      <c r="DTQ9" s="260" t="s">
        <v>4165</v>
      </c>
      <c r="DTR9" s="260" t="s">
        <v>4165</v>
      </c>
      <c r="DTS9" s="260" t="s">
        <v>4165</v>
      </c>
      <c r="DTT9" s="260" t="s">
        <v>4165</v>
      </c>
      <c r="DTU9" s="260" t="s">
        <v>4165</v>
      </c>
      <c r="DTV9" s="260" t="s">
        <v>4165</v>
      </c>
      <c r="DTW9" s="260" t="s">
        <v>4165</v>
      </c>
      <c r="DTX9" s="260" t="s">
        <v>4165</v>
      </c>
      <c r="DTY9" s="260" t="s">
        <v>4165</v>
      </c>
      <c r="DTZ9" s="260" t="s">
        <v>4165</v>
      </c>
      <c r="DUA9" s="260" t="s">
        <v>4165</v>
      </c>
      <c r="DUB9" s="260" t="s">
        <v>4165</v>
      </c>
      <c r="DUC9" s="260" t="s">
        <v>4165</v>
      </c>
      <c r="DUD9" s="260" t="s">
        <v>4165</v>
      </c>
      <c r="DUE9" s="260" t="s">
        <v>4165</v>
      </c>
      <c r="DUF9" s="260" t="s">
        <v>4165</v>
      </c>
      <c r="DUG9" s="260" t="s">
        <v>4165</v>
      </c>
      <c r="DUH9" s="260" t="s">
        <v>4165</v>
      </c>
      <c r="DUI9" s="260" t="s">
        <v>4165</v>
      </c>
      <c r="DUJ9" s="260" t="s">
        <v>4165</v>
      </c>
      <c r="DUK9" s="260" t="s">
        <v>4165</v>
      </c>
      <c r="DUL9" s="260" t="s">
        <v>4165</v>
      </c>
      <c r="DUM9" s="260" t="s">
        <v>4165</v>
      </c>
      <c r="DUN9" s="260" t="s">
        <v>4165</v>
      </c>
      <c r="DUO9" s="260" t="s">
        <v>4165</v>
      </c>
      <c r="DUP9" s="260" t="s">
        <v>4165</v>
      </c>
      <c r="DUQ9" s="260" t="s">
        <v>4165</v>
      </c>
      <c r="DUR9" s="260" t="s">
        <v>4165</v>
      </c>
      <c r="DUS9" s="260" t="s">
        <v>4165</v>
      </c>
      <c r="DUT9" s="260" t="s">
        <v>4165</v>
      </c>
      <c r="DUU9" s="260" t="s">
        <v>4165</v>
      </c>
      <c r="DUV9" s="260" t="s">
        <v>4165</v>
      </c>
      <c r="DUW9" s="260" t="s">
        <v>4165</v>
      </c>
      <c r="DUX9" s="260" t="s">
        <v>4165</v>
      </c>
      <c r="DUY9" s="260" t="s">
        <v>4165</v>
      </c>
      <c r="DUZ9" s="260" t="s">
        <v>4165</v>
      </c>
      <c r="DVA9" s="260" t="s">
        <v>4165</v>
      </c>
      <c r="DVB9" s="260" t="s">
        <v>4165</v>
      </c>
      <c r="DVC9" s="260" t="s">
        <v>4165</v>
      </c>
      <c r="DVD9" s="260" t="s">
        <v>4165</v>
      </c>
      <c r="DVE9" s="260" t="s">
        <v>4165</v>
      </c>
      <c r="DVF9" s="260" t="s">
        <v>4165</v>
      </c>
      <c r="DVG9" s="260" t="s">
        <v>4165</v>
      </c>
      <c r="DVH9" s="260" t="s">
        <v>4165</v>
      </c>
      <c r="DVI9" s="260" t="s">
        <v>4165</v>
      </c>
      <c r="DVJ9" s="260" t="s">
        <v>4165</v>
      </c>
      <c r="DVK9" s="260" t="s">
        <v>4165</v>
      </c>
      <c r="DVL9" s="260" t="s">
        <v>4165</v>
      </c>
      <c r="DVM9" s="260" t="s">
        <v>4165</v>
      </c>
      <c r="DVN9" s="260" t="s">
        <v>4165</v>
      </c>
      <c r="DVO9" s="260" t="s">
        <v>4165</v>
      </c>
      <c r="DVP9" s="260" t="s">
        <v>4165</v>
      </c>
      <c r="DVQ9" s="260" t="s">
        <v>4165</v>
      </c>
      <c r="DVR9" s="260" t="s">
        <v>4165</v>
      </c>
      <c r="DVS9" s="260" t="s">
        <v>4165</v>
      </c>
      <c r="DVT9" s="260" t="s">
        <v>4165</v>
      </c>
      <c r="DVU9" s="260" t="s">
        <v>4165</v>
      </c>
      <c r="DVV9" s="260" t="s">
        <v>4165</v>
      </c>
      <c r="DVW9" s="260" t="s">
        <v>4165</v>
      </c>
      <c r="DVX9" s="260" t="s">
        <v>4165</v>
      </c>
      <c r="DVY9" s="260" t="s">
        <v>4165</v>
      </c>
      <c r="DVZ9" s="260" t="s">
        <v>4165</v>
      </c>
      <c r="DWA9" s="260" t="s">
        <v>4165</v>
      </c>
      <c r="DWB9" s="260" t="s">
        <v>4165</v>
      </c>
      <c r="DWC9" s="260" t="s">
        <v>4165</v>
      </c>
      <c r="DWD9" s="260" t="s">
        <v>4165</v>
      </c>
      <c r="DWE9" s="260" t="s">
        <v>4165</v>
      </c>
      <c r="DWF9" s="260" t="s">
        <v>4165</v>
      </c>
      <c r="DWG9" s="260" t="s">
        <v>4165</v>
      </c>
      <c r="DWH9" s="260" t="s">
        <v>4165</v>
      </c>
      <c r="DWI9" s="260" t="s">
        <v>4165</v>
      </c>
      <c r="DWJ9" s="260" t="s">
        <v>4165</v>
      </c>
      <c r="DWK9" s="260" t="s">
        <v>4165</v>
      </c>
      <c r="DWL9" s="260" t="s">
        <v>4165</v>
      </c>
      <c r="DWM9" s="260" t="s">
        <v>4165</v>
      </c>
      <c r="DWN9" s="260" t="s">
        <v>4165</v>
      </c>
      <c r="DWO9" s="260" t="s">
        <v>4165</v>
      </c>
      <c r="DWP9" s="260" t="s">
        <v>4165</v>
      </c>
      <c r="DWQ9" s="260" t="s">
        <v>4165</v>
      </c>
      <c r="DWR9" s="260" t="s">
        <v>4165</v>
      </c>
      <c r="DWS9" s="260" t="s">
        <v>4165</v>
      </c>
      <c r="DWT9" s="260" t="s">
        <v>4165</v>
      </c>
      <c r="DWU9" s="260" t="s">
        <v>4165</v>
      </c>
      <c r="DWV9" s="260" t="s">
        <v>4165</v>
      </c>
      <c r="DWW9" s="260" t="s">
        <v>4165</v>
      </c>
      <c r="DWX9" s="260" t="s">
        <v>4165</v>
      </c>
      <c r="DWY9" s="260" t="s">
        <v>4165</v>
      </c>
      <c r="DWZ9" s="260" t="s">
        <v>4165</v>
      </c>
      <c r="DXA9" s="260" t="s">
        <v>4165</v>
      </c>
      <c r="DXB9" s="260" t="s">
        <v>4165</v>
      </c>
      <c r="DXC9" s="260" t="s">
        <v>4165</v>
      </c>
      <c r="DXD9" s="260" t="s">
        <v>4165</v>
      </c>
      <c r="DXE9" s="260" t="s">
        <v>4165</v>
      </c>
      <c r="DXF9" s="260" t="s">
        <v>4165</v>
      </c>
      <c r="DXG9" s="260" t="s">
        <v>4165</v>
      </c>
      <c r="DXH9" s="260" t="s">
        <v>4165</v>
      </c>
      <c r="DXI9" s="260" t="s">
        <v>4165</v>
      </c>
      <c r="DXJ9" s="260" t="s">
        <v>4165</v>
      </c>
      <c r="DXK9" s="260" t="s">
        <v>4165</v>
      </c>
      <c r="DXL9" s="260" t="s">
        <v>4165</v>
      </c>
      <c r="DXM9" s="260" t="s">
        <v>4165</v>
      </c>
      <c r="DXN9" s="260" t="s">
        <v>4165</v>
      </c>
      <c r="DXO9" s="260" t="s">
        <v>4165</v>
      </c>
      <c r="DXP9" s="260" t="s">
        <v>4165</v>
      </c>
      <c r="DXQ9" s="260" t="s">
        <v>4165</v>
      </c>
      <c r="DXR9" s="260" t="s">
        <v>4165</v>
      </c>
      <c r="DXS9" s="260" t="s">
        <v>4165</v>
      </c>
      <c r="DXT9" s="260" t="s">
        <v>4165</v>
      </c>
      <c r="DXU9" s="260" t="s">
        <v>4165</v>
      </c>
      <c r="DXV9" s="260" t="s">
        <v>4165</v>
      </c>
      <c r="DXW9" s="260" t="s">
        <v>4165</v>
      </c>
      <c r="DXX9" s="260" t="s">
        <v>4165</v>
      </c>
      <c r="DXY9" s="260" t="s">
        <v>4165</v>
      </c>
      <c r="DXZ9" s="260" t="s">
        <v>4165</v>
      </c>
      <c r="DYA9" s="260" t="s">
        <v>4165</v>
      </c>
      <c r="DYB9" s="260" t="s">
        <v>4165</v>
      </c>
      <c r="DYC9" s="260" t="s">
        <v>4165</v>
      </c>
      <c r="DYD9" s="260" t="s">
        <v>4165</v>
      </c>
      <c r="DYE9" s="260" t="s">
        <v>4165</v>
      </c>
      <c r="DYF9" s="260" t="s">
        <v>4165</v>
      </c>
      <c r="DYG9" s="260" t="s">
        <v>4165</v>
      </c>
      <c r="DYH9" s="260" t="s">
        <v>4165</v>
      </c>
      <c r="DYI9" s="260" t="s">
        <v>4165</v>
      </c>
      <c r="DYJ9" s="260" t="s">
        <v>4165</v>
      </c>
      <c r="DYK9" s="260" t="s">
        <v>4165</v>
      </c>
      <c r="DYL9" s="260" t="s">
        <v>4165</v>
      </c>
      <c r="DYM9" s="260" t="s">
        <v>4165</v>
      </c>
      <c r="DYN9" s="260" t="s">
        <v>4165</v>
      </c>
      <c r="DYO9" s="260" t="s">
        <v>4165</v>
      </c>
      <c r="DYP9" s="260" t="s">
        <v>4165</v>
      </c>
      <c r="DYQ9" s="260" t="s">
        <v>4165</v>
      </c>
      <c r="DYR9" s="260" t="s">
        <v>4165</v>
      </c>
      <c r="DYS9" s="260" t="s">
        <v>4165</v>
      </c>
      <c r="DYT9" s="260" t="s">
        <v>4268</v>
      </c>
      <c r="DYU9" s="260" t="s">
        <v>4269</v>
      </c>
      <c r="DYV9" s="260" t="s">
        <v>4269</v>
      </c>
      <c r="DYW9" s="260" t="s">
        <v>4270</v>
      </c>
      <c r="DYX9" s="260" t="s">
        <v>4270</v>
      </c>
      <c r="DYY9" s="260" t="s">
        <v>4271</v>
      </c>
      <c r="DYZ9" s="260" t="s">
        <v>4271</v>
      </c>
      <c r="DZA9" s="260" t="s">
        <v>4272</v>
      </c>
      <c r="DZB9" s="260" t="s">
        <v>4273</v>
      </c>
      <c r="DZC9" s="260" t="s">
        <v>4274</v>
      </c>
      <c r="DZD9" s="260" t="s">
        <v>4275</v>
      </c>
      <c r="DZE9" s="260" t="s">
        <v>4276</v>
      </c>
      <c r="DZF9" s="260" t="s">
        <v>4277</v>
      </c>
      <c r="DZG9" s="260" t="s">
        <v>4278</v>
      </c>
      <c r="DZH9" s="260" t="s">
        <v>4279</v>
      </c>
      <c r="DZI9" s="260" t="s">
        <v>4280</v>
      </c>
      <c r="DZJ9" s="260" t="s">
        <v>4281</v>
      </c>
      <c r="DZK9" s="260" t="s">
        <v>4282</v>
      </c>
      <c r="DZL9" s="260" t="s">
        <v>4283</v>
      </c>
      <c r="DZM9" s="260" t="s">
        <v>4284</v>
      </c>
      <c r="DZN9" s="260" t="s">
        <v>4285</v>
      </c>
      <c r="DZO9" s="260" t="s">
        <v>4286</v>
      </c>
      <c r="DZP9" s="260" t="s">
        <v>4287</v>
      </c>
      <c r="DZQ9" s="260" t="s">
        <v>4288</v>
      </c>
      <c r="DZR9" s="260" t="s">
        <v>4289</v>
      </c>
      <c r="DZS9" s="260" t="s">
        <v>4290</v>
      </c>
      <c r="DZT9" s="260" t="s">
        <v>4291</v>
      </c>
      <c r="DZU9" s="260" t="s">
        <v>4292</v>
      </c>
      <c r="DZV9" s="260" t="s">
        <v>4165</v>
      </c>
      <c r="DZW9" s="260" t="s">
        <v>4165</v>
      </c>
      <c r="DZX9" s="260" t="s">
        <v>4165</v>
      </c>
      <c r="DZY9" s="260" t="s">
        <v>4165</v>
      </c>
      <c r="DZZ9" s="260" t="s">
        <v>4165</v>
      </c>
      <c r="EAA9" s="260" t="s">
        <v>4165</v>
      </c>
      <c r="EAB9" s="260" t="s">
        <v>4165</v>
      </c>
      <c r="EAC9" s="260" t="s">
        <v>4165</v>
      </c>
      <c r="EAD9" s="260" t="s">
        <v>4165</v>
      </c>
      <c r="EAE9" s="260" t="s">
        <v>4165</v>
      </c>
      <c r="EAF9" s="260" t="s">
        <v>4165</v>
      </c>
      <c r="EAG9" s="260" t="s">
        <v>4165</v>
      </c>
      <c r="EAH9" s="260" t="s">
        <v>4165</v>
      </c>
      <c r="EAI9" s="260" t="s">
        <v>4165</v>
      </c>
      <c r="EAJ9" s="260" t="s">
        <v>4165</v>
      </c>
      <c r="EAK9" s="260" t="s">
        <v>4165</v>
      </c>
      <c r="EAL9" s="260" t="s">
        <v>4165</v>
      </c>
      <c r="EAM9" s="260" t="s">
        <v>4165</v>
      </c>
      <c r="EAN9" s="260" t="s">
        <v>4165</v>
      </c>
      <c r="EAO9" s="260" t="s">
        <v>4165</v>
      </c>
      <c r="EAP9" s="260" t="s">
        <v>4165</v>
      </c>
      <c r="EAQ9" s="260" t="s">
        <v>4165</v>
      </c>
      <c r="EAR9" s="260" t="s">
        <v>4165</v>
      </c>
      <c r="EAS9" s="260" t="s">
        <v>4165</v>
      </c>
      <c r="EAT9" s="260" t="s">
        <v>4165</v>
      </c>
      <c r="EAU9" s="260" t="s">
        <v>4165</v>
      </c>
      <c r="EAV9" s="260" t="s">
        <v>4165</v>
      </c>
      <c r="EAW9" s="260" t="s">
        <v>4165</v>
      </c>
      <c r="EAX9" s="260" t="s">
        <v>4165</v>
      </c>
      <c r="EAY9" s="260" t="s">
        <v>4165</v>
      </c>
      <c r="EAZ9" s="260" t="s">
        <v>4165</v>
      </c>
      <c r="EBA9" s="260" t="s">
        <v>4165</v>
      </c>
      <c r="EBB9" s="260" t="s">
        <v>4165</v>
      </c>
      <c r="EBC9" s="260" t="s">
        <v>4165</v>
      </c>
      <c r="EBD9" s="260" t="s">
        <v>4165</v>
      </c>
      <c r="EBE9" s="260" t="s">
        <v>4165</v>
      </c>
      <c r="EBF9" s="260" t="s">
        <v>4165</v>
      </c>
      <c r="EBG9" s="260" t="s">
        <v>4165</v>
      </c>
      <c r="EBH9" s="260" t="s">
        <v>4165</v>
      </c>
      <c r="EBI9" s="260" t="s">
        <v>4165</v>
      </c>
      <c r="EBJ9" s="260" t="s">
        <v>4165</v>
      </c>
      <c r="EBK9" s="260" t="s">
        <v>4165</v>
      </c>
      <c r="EBL9" s="260" t="s">
        <v>4165</v>
      </c>
      <c r="EBM9" s="260" t="s">
        <v>4165</v>
      </c>
      <c r="EBN9" s="260" t="s">
        <v>4165</v>
      </c>
      <c r="EBO9" s="260" t="s">
        <v>4165</v>
      </c>
      <c r="EBP9" s="260" t="s">
        <v>4165</v>
      </c>
      <c r="EBQ9" s="260" t="s">
        <v>4165</v>
      </c>
      <c r="EBR9" s="260" t="s">
        <v>4165</v>
      </c>
      <c r="EBS9" s="260" t="s">
        <v>4165</v>
      </c>
      <c r="EBT9" s="260" t="s">
        <v>4165</v>
      </c>
      <c r="EBU9" s="260" t="s">
        <v>4165</v>
      </c>
      <c r="EBV9" s="260" t="s">
        <v>4165</v>
      </c>
      <c r="EBW9" s="260" t="s">
        <v>4165</v>
      </c>
      <c r="EBX9" s="260" t="s">
        <v>4165</v>
      </c>
      <c r="EBY9" s="260" t="s">
        <v>4165</v>
      </c>
      <c r="EBZ9" s="260" t="s">
        <v>4165</v>
      </c>
      <c r="ECA9" s="260" t="s">
        <v>4165</v>
      </c>
      <c r="ECB9" s="260" t="s">
        <v>4165</v>
      </c>
      <c r="ECC9" s="260" t="s">
        <v>4165</v>
      </c>
      <c r="ECD9" s="260" t="s">
        <v>4165</v>
      </c>
      <c r="ECE9" s="260" t="s">
        <v>4165</v>
      </c>
      <c r="ECF9" s="260" t="s">
        <v>4165</v>
      </c>
      <c r="ECG9" s="260" t="s">
        <v>4165</v>
      </c>
      <c r="ECH9" s="260" t="s">
        <v>4165</v>
      </c>
      <c r="ECI9" s="260" t="s">
        <v>4165</v>
      </c>
      <c r="ECJ9" s="260" t="s">
        <v>4165</v>
      </c>
      <c r="ECK9" s="260" t="s">
        <v>4165</v>
      </c>
      <c r="ECL9" s="260" t="s">
        <v>4165</v>
      </c>
      <c r="ECM9" s="260" t="s">
        <v>4165</v>
      </c>
      <c r="ECN9" s="260" t="s">
        <v>4165</v>
      </c>
      <c r="ECO9" s="260" t="s">
        <v>4165</v>
      </c>
      <c r="ECP9" s="260" t="s">
        <v>4165</v>
      </c>
      <c r="ECQ9" s="260" t="s">
        <v>4165</v>
      </c>
      <c r="ECR9" s="260" t="s">
        <v>4165</v>
      </c>
      <c r="ECS9" s="260" t="s">
        <v>4165</v>
      </c>
      <c r="ECT9" s="260" t="s">
        <v>4165</v>
      </c>
      <c r="ECU9" s="260" t="s">
        <v>4165</v>
      </c>
      <c r="ECV9" s="260" t="s">
        <v>4165</v>
      </c>
      <c r="ECW9" s="260" t="s">
        <v>4165</v>
      </c>
      <c r="ECX9" s="260" t="s">
        <v>4165</v>
      </c>
      <c r="ECY9" s="260" t="s">
        <v>4165</v>
      </c>
      <c r="ECZ9" s="260" t="s">
        <v>4165</v>
      </c>
      <c r="EDA9" s="260" t="s">
        <v>4165</v>
      </c>
      <c r="EDB9" s="260" t="s">
        <v>4165</v>
      </c>
      <c r="EDC9" s="260" t="s">
        <v>4165</v>
      </c>
      <c r="EDD9" s="260" t="s">
        <v>4165</v>
      </c>
      <c r="EDE9" s="260" t="s">
        <v>4165</v>
      </c>
      <c r="EDF9" s="260" t="s">
        <v>4165</v>
      </c>
      <c r="EDG9" s="260" t="s">
        <v>4165</v>
      </c>
      <c r="EDH9" s="260" t="s">
        <v>4165</v>
      </c>
      <c r="EDI9" s="260" t="s">
        <v>4165</v>
      </c>
      <c r="EDJ9" s="260" t="s">
        <v>4165</v>
      </c>
      <c r="EDK9" s="260" t="s">
        <v>4165</v>
      </c>
      <c r="EDL9" s="260" t="s">
        <v>4165</v>
      </c>
      <c r="EDM9" s="260" t="s">
        <v>4165</v>
      </c>
      <c r="EDN9" s="260" t="s">
        <v>4165</v>
      </c>
      <c r="EDO9" s="260" t="s">
        <v>4165</v>
      </c>
      <c r="EDP9" s="260" t="s">
        <v>4165</v>
      </c>
      <c r="EDQ9" s="260" t="s">
        <v>4165</v>
      </c>
      <c r="EDR9" s="260" t="s">
        <v>4165</v>
      </c>
      <c r="EDS9" s="260" t="s">
        <v>4165</v>
      </c>
      <c r="EDT9" s="260" t="s">
        <v>4165</v>
      </c>
      <c r="EDU9" s="260" t="s">
        <v>4165</v>
      </c>
      <c r="EDV9" s="260" t="s">
        <v>4165</v>
      </c>
      <c r="EDW9" s="260" t="s">
        <v>4165</v>
      </c>
      <c r="EDX9" s="260" t="s">
        <v>4165</v>
      </c>
      <c r="EDY9" s="260" t="s">
        <v>4165</v>
      </c>
      <c r="EDZ9" s="260" t="s">
        <v>4165</v>
      </c>
      <c r="EEA9" s="260" t="s">
        <v>4165</v>
      </c>
      <c r="EEB9" s="260" t="s">
        <v>4165</v>
      </c>
      <c r="EEC9" s="260" t="s">
        <v>4165</v>
      </c>
      <c r="EED9" s="260" t="s">
        <v>4165</v>
      </c>
      <c r="EEE9" s="260" t="s">
        <v>4165</v>
      </c>
      <c r="EEF9" s="260" t="s">
        <v>4165</v>
      </c>
      <c r="EEG9" s="260" t="s">
        <v>4165</v>
      </c>
      <c r="EEH9" s="260" t="s">
        <v>4165</v>
      </c>
      <c r="EEI9" s="260" t="s">
        <v>4165</v>
      </c>
      <c r="EEJ9" s="260" t="s">
        <v>4165</v>
      </c>
      <c r="EEK9" s="260" t="s">
        <v>4165</v>
      </c>
      <c r="EEL9" s="260" t="s">
        <v>4165</v>
      </c>
      <c r="EEM9" s="260" t="s">
        <v>4165</v>
      </c>
      <c r="EEN9" s="260" t="s">
        <v>4165</v>
      </c>
      <c r="EEO9" s="260" t="s">
        <v>4165</v>
      </c>
      <c r="EEP9" s="260" t="s">
        <v>4165</v>
      </c>
      <c r="EEQ9" s="260" t="s">
        <v>4165</v>
      </c>
      <c r="EER9" s="260" t="s">
        <v>4165</v>
      </c>
      <c r="EES9" s="260" t="s">
        <v>4165</v>
      </c>
      <c r="EET9" s="260" t="s">
        <v>4165</v>
      </c>
      <c r="EEU9" s="260" t="s">
        <v>4165</v>
      </c>
      <c r="EEV9" s="260" t="s">
        <v>4165</v>
      </c>
      <c r="EEW9" s="260" t="s">
        <v>4165</v>
      </c>
      <c r="EEX9" s="260" t="s">
        <v>4165</v>
      </c>
      <c r="EEY9" s="260" t="s">
        <v>4165</v>
      </c>
      <c r="EEZ9" s="260" t="s">
        <v>4165</v>
      </c>
      <c r="EFA9" s="260" t="s">
        <v>4165</v>
      </c>
      <c r="EFB9" s="260" t="s">
        <v>4165</v>
      </c>
      <c r="EFC9" s="260" t="s">
        <v>4165</v>
      </c>
      <c r="EFD9" s="260" t="s">
        <v>4165</v>
      </c>
      <c r="EFE9" s="260" t="s">
        <v>4165</v>
      </c>
      <c r="EFF9" s="260" t="s">
        <v>4165</v>
      </c>
      <c r="EFG9" s="260" t="s">
        <v>4165</v>
      </c>
      <c r="EFH9" s="260" t="s">
        <v>4165</v>
      </c>
      <c r="EFI9" s="260" t="s">
        <v>4165</v>
      </c>
      <c r="EFJ9" s="260" t="s">
        <v>4165</v>
      </c>
      <c r="EFK9" s="260" t="s">
        <v>4165</v>
      </c>
      <c r="EFL9" s="260" t="s">
        <v>4165</v>
      </c>
      <c r="EFM9" s="260" t="s">
        <v>4165</v>
      </c>
      <c r="EFN9" s="260" t="s">
        <v>4165</v>
      </c>
      <c r="EFO9" s="260" t="s">
        <v>4165</v>
      </c>
      <c r="EFP9" s="260" t="s">
        <v>4165</v>
      </c>
      <c r="EFQ9" s="260" t="s">
        <v>4165</v>
      </c>
      <c r="EFR9" s="260" t="s">
        <v>4165</v>
      </c>
      <c r="EFS9" s="260" t="s">
        <v>4165</v>
      </c>
      <c r="EFT9" s="260" t="s">
        <v>4165</v>
      </c>
      <c r="EFU9" s="260" t="s">
        <v>4165</v>
      </c>
      <c r="EFV9" s="260" t="s">
        <v>4165</v>
      </c>
      <c r="EFW9" s="260" t="s">
        <v>4165</v>
      </c>
      <c r="EFX9" s="260" t="s">
        <v>4165</v>
      </c>
      <c r="EFY9" s="260" t="s">
        <v>4165</v>
      </c>
      <c r="EFZ9" s="260" t="s">
        <v>4165</v>
      </c>
      <c r="EGA9" s="260" t="s">
        <v>4165</v>
      </c>
      <c r="EGB9" s="260" t="s">
        <v>4165</v>
      </c>
      <c r="EGC9" s="260" t="s">
        <v>4165</v>
      </c>
      <c r="EGD9" s="260" t="s">
        <v>4165</v>
      </c>
      <c r="EGE9" s="260" t="s">
        <v>4165</v>
      </c>
      <c r="EGF9" s="260" t="s">
        <v>4165</v>
      </c>
      <c r="EGG9" s="260" t="s">
        <v>4165</v>
      </c>
      <c r="EGH9" s="260" t="s">
        <v>4165</v>
      </c>
      <c r="EGI9" s="260" t="s">
        <v>4165</v>
      </c>
      <c r="EGJ9" s="260" t="s">
        <v>4165</v>
      </c>
      <c r="EGK9" s="260" t="s">
        <v>4165</v>
      </c>
      <c r="EGL9" s="260" t="s">
        <v>4165</v>
      </c>
      <c r="EGM9" s="260" t="s">
        <v>4165</v>
      </c>
      <c r="EGN9" s="260" t="s">
        <v>4165</v>
      </c>
      <c r="EGO9" s="260" t="s">
        <v>4165</v>
      </c>
      <c r="EGP9" s="260" t="s">
        <v>4165</v>
      </c>
      <c r="EGQ9" s="260" t="s">
        <v>4165</v>
      </c>
      <c r="EGR9" s="260" t="s">
        <v>4165</v>
      </c>
      <c r="EGS9" s="260" t="s">
        <v>4165</v>
      </c>
      <c r="EGT9" s="260" t="s">
        <v>4165</v>
      </c>
      <c r="EGU9" s="260" t="s">
        <v>4165</v>
      </c>
      <c r="EGV9" s="260" t="s">
        <v>4165</v>
      </c>
      <c r="EGW9" s="260" t="s">
        <v>4165</v>
      </c>
      <c r="EGX9" s="260" t="s">
        <v>4165</v>
      </c>
      <c r="EGY9" s="260" t="s">
        <v>4165</v>
      </c>
      <c r="EGZ9" s="260" t="s">
        <v>4165</v>
      </c>
      <c r="EHA9" s="260" t="s">
        <v>4165</v>
      </c>
      <c r="EHB9" s="260" t="s">
        <v>4165</v>
      </c>
      <c r="EHC9" s="260" t="s">
        <v>4165</v>
      </c>
      <c r="EHD9" s="260" t="s">
        <v>4165</v>
      </c>
      <c r="EHE9" s="260" t="s">
        <v>4165</v>
      </c>
      <c r="EHF9" s="260" t="s">
        <v>4165</v>
      </c>
      <c r="EHG9" s="260" t="s">
        <v>4165</v>
      </c>
      <c r="EHH9" s="260" t="s">
        <v>4165</v>
      </c>
      <c r="EHI9" s="260" t="s">
        <v>4165</v>
      </c>
      <c r="EHJ9" s="260" t="s">
        <v>4165</v>
      </c>
      <c r="EHK9" s="260" t="s">
        <v>4165</v>
      </c>
      <c r="EHL9" s="260" t="s">
        <v>4165</v>
      </c>
      <c r="EHM9" s="260" t="s">
        <v>4165</v>
      </c>
      <c r="EHN9" s="260" t="s">
        <v>4165</v>
      </c>
      <c r="EHO9" s="260" t="s">
        <v>4165</v>
      </c>
      <c r="EHP9" s="260" t="s">
        <v>4165</v>
      </c>
      <c r="EHQ9" s="260" t="s">
        <v>4165</v>
      </c>
      <c r="EHR9" s="260" t="s">
        <v>4165</v>
      </c>
      <c r="EHS9" s="260" t="s">
        <v>4165</v>
      </c>
      <c r="EHT9" s="260" t="s">
        <v>4165</v>
      </c>
      <c r="EHU9" s="260" t="s">
        <v>4165</v>
      </c>
      <c r="EHV9" s="260" t="s">
        <v>4165</v>
      </c>
      <c r="EHW9" s="260" t="s">
        <v>4165</v>
      </c>
      <c r="EHX9" s="260" t="s">
        <v>4165</v>
      </c>
      <c r="EHY9" s="260" t="s">
        <v>4165</v>
      </c>
      <c r="EHZ9" s="260" t="s">
        <v>4165</v>
      </c>
      <c r="EIA9" s="260" t="s">
        <v>4165</v>
      </c>
      <c r="EIB9" s="260" t="s">
        <v>4165</v>
      </c>
      <c r="EIC9" s="260" t="s">
        <v>4165</v>
      </c>
      <c r="EID9" s="260" t="s">
        <v>4165</v>
      </c>
      <c r="EIE9" s="260" t="s">
        <v>4165</v>
      </c>
      <c r="EIF9" s="260" t="s">
        <v>4165</v>
      </c>
      <c r="EIG9" s="260" t="s">
        <v>4165</v>
      </c>
      <c r="EIH9" s="260" t="s">
        <v>4165</v>
      </c>
      <c r="EII9" s="260" t="s">
        <v>4165</v>
      </c>
      <c r="EIJ9" s="260" t="s">
        <v>4165</v>
      </c>
      <c r="EIK9" s="260" t="s">
        <v>4165</v>
      </c>
      <c r="EIL9" s="260" t="s">
        <v>4165</v>
      </c>
      <c r="EIM9" s="260" t="s">
        <v>4165</v>
      </c>
      <c r="EIN9" s="260" t="s">
        <v>4165</v>
      </c>
      <c r="EIO9" s="260" t="s">
        <v>4165</v>
      </c>
      <c r="EIP9" s="260" t="s">
        <v>4165</v>
      </c>
      <c r="EIQ9" s="260" t="s">
        <v>4165</v>
      </c>
      <c r="EIR9" s="260" t="s">
        <v>4165</v>
      </c>
      <c r="EIS9" s="260" t="s">
        <v>4165</v>
      </c>
      <c r="EIT9" s="260" t="s">
        <v>4165</v>
      </c>
      <c r="EIU9" s="260" t="s">
        <v>4165</v>
      </c>
      <c r="EIV9" s="260" t="s">
        <v>4165</v>
      </c>
      <c r="EIW9" s="260" t="s">
        <v>4165</v>
      </c>
      <c r="EIX9" s="260" t="s">
        <v>4165</v>
      </c>
      <c r="EIY9" s="260" t="s">
        <v>4165</v>
      </c>
      <c r="EIZ9" s="260" t="s">
        <v>4165</v>
      </c>
      <c r="EJA9" s="260" t="s">
        <v>4165</v>
      </c>
      <c r="EJB9" s="260" t="s">
        <v>4165</v>
      </c>
      <c r="EJC9" s="260" t="s">
        <v>4165</v>
      </c>
      <c r="EJD9" s="260" t="s">
        <v>4165</v>
      </c>
      <c r="EJE9" s="260" t="s">
        <v>4165</v>
      </c>
      <c r="EJF9" s="260" t="s">
        <v>4165</v>
      </c>
      <c r="EJG9" s="260" t="s">
        <v>4165</v>
      </c>
      <c r="EJH9" s="260" t="s">
        <v>4165</v>
      </c>
      <c r="EJI9" s="260" t="s">
        <v>4165</v>
      </c>
      <c r="EJJ9" s="260" t="s">
        <v>4165</v>
      </c>
      <c r="EJK9" s="260" t="s">
        <v>4165</v>
      </c>
      <c r="EJL9" s="260" t="s">
        <v>4165</v>
      </c>
      <c r="EJM9" s="260" t="s">
        <v>4165</v>
      </c>
      <c r="EJN9" s="260" t="s">
        <v>4165</v>
      </c>
      <c r="EJO9" s="260" t="s">
        <v>4165</v>
      </c>
      <c r="EJP9" s="260" t="s">
        <v>4165</v>
      </c>
      <c r="EJQ9" s="260" t="s">
        <v>4165</v>
      </c>
      <c r="EJR9" s="260" t="s">
        <v>4165</v>
      </c>
      <c r="EJS9" s="260" t="s">
        <v>4165</v>
      </c>
      <c r="EJT9" s="260" t="s">
        <v>4165</v>
      </c>
      <c r="EJU9" s="260" t="s">
        <v>4165</v>
      </c>
      <c r="EJV9" s="260" t="s">
        <v>4165</v>
      </c>
      <c r="EJW9" s="260" t="s">
        <v>4165</v>
      </c>
      <c r="EJX9" s="260" t="s">
        <v>4165</v>
      </c>
      <c r="EJY9" s="260" t="s">
        <v>4165</v>
      </c>
      <c r="EJZ9" s="260" t="s">
        <v>4165</v>
      </c>
      <c r="EKA9" s="260" t="s">
        <v>4165</v>
      </c>
      <c r="EKB9" s="260" t="s">
        <v>4165</v>
      </c>
      <c r="EKC9" s="260" t="s">
        <v>4165</v>
      </c>
      <c r="EKD9" s="260" t="s">
        <v>4165</v>
      </c>
      <c r="EKE9" s="260" t="s">
        <v>4165</v>
      </c>
      <c r="EKF9" s="260" t="s">
        <v>4165</v>
      </c>
      <c r="EKG9" s="260" t="s">
        <v>4165</v>
      </c>
      <c r="EKH9" s="260" t="s">
        <v>4165</v>
      </c>
      <c r="EKI9" s="260" t="s">
        <v>4165</v>
      </c>
      <c r="EKJ9" s="260" t="s">
        <v>4165</v>
      </c>
      <c r="EKK9" s="260" t="s">
        <v>4165</v>
      </c>
      <c r="EKL9" s="260" t="s">
        <v>4165</v>
      </c>
      <c r="EKM9" s="260" t="s">
        <v>4165</v>
      </c>
      <c r="EKN9" s="260" t="s">
        <v>4165</v>
      </c>
      <c r="EKO9" s="260" t="s">
        <v>4165</v>
      </c>
      <c r="EKP9" s="260" t="s">
        <v>4165</v>
      </c>
      <c r="EKQ9" s="260" t="s">
        <v>4165</v>
      </c>
      <c r="EKR9" s="260" t="s">
        <v>4165</v>
      </c>
      <c r="EKS9" s="260" t="s">
        <v>4165</v>
      </c>
      <c r="EKT9" s="260" t="s">
        <v>4165</v>
      </c>
      <c r="EKU9" s="260" t="s">
        <v>4165</v>
      </c>
      <c r="EKV9" s="260" t="s">
        <v>4165</v>
      </c>
      <c r="EKW9" s="260" t="s">
        <v>4165</v>
      </c>
      <c r="EKX9" s="260" t="s">
        <v>4165</v>
      </c>
      <c r="EKY9" s="260" t="s">
        <v>4165</v>
      </c>
      <c r="EKZ9" s="260" t="s">
        <v>4165</v>
      </c>
      <c r="ELA9" s="260" t="s">
        <v>4165</v>
      </c>
      <c r="ELB9" s="260" t="s">
        <v>4165</v>
      </c>
      <c r="ELC9" s="260" t="s">
        <v>4165</v>
      </c>
      <c r="ELD9" s="260" t="s">
        <v>4165</v>
      </c>
      <c r="ELE9" s="260" t="s">
        <v>4165</v>
      </c>
      <c r="ELF9" s="260" t="s">
        <v>4165</v>
      </c>
      <c r="ELG9" s="260" t="s">
        <v>4165</v>
      </c>
      <c r="ELH9" s="260" t="s">
        <v>4165</v>
      </c>
      <c r="ELI9" s="260" t="s">
        <v>4165</v>
      </c>
      <c r="ELJ9" s="260" t="s">
        <v>4165</v>
      </c>
      <c r="ELK9" s="260" t="s">
        <v>4165</v>
      </c>
      <c r="ELL9" s="260" t="s">
        <v>4165</v>
      </c>
      <c r="ELM9" s="260" t="s">
        <v>4165</v>
      </c>
      <c r="ELN9" s="260" t="s">
        <v>4165</v>
      </c>
      <c r="ELO9" s="260" t="s">
        <v>4165</v>
      </c>
      <c r="ELP9" s="260" t="s">
        <v>4165</v>
      </c>
      <c r="ELQ9" s="260" t="s">
        <v>4165</v>
      </c>
      <c r="ELR9" s="260" t="s">
        <v>4165</v>
      </c>
      <c r="ELS9" s="260" t="s">
        <v>4165</v>
      </c>
      <c r="ELT9" s="260" t="s">
        <v>4165</v>
      </c>
      <c r="ELU9" s="260" t="s">
        <v>4165</v>
      </c>
      <c r="ELV9" s="260" t="s">
        <v>4165</v>
      </c>
      <c r="ELW9" s="260" t="s">
        <v>4165</v>
      </c>
      <c r="ELX9" s="260" t="s">
        <v>4165</v>
      </c>
      <c r="ELY9" s="260" t="s">
        <v>4165</v>
      </c>
      <c r="ELZ9" s="260" t="s">
        <v>4165</v>
      </c>
      <c r="EMA9" s="260" t="s">
        <v>4165</v>
      </c>
      <c r="EMB9" s="260" t="s">
        <v>4165</v>
      </c>
      <c r="EMC9" s="260" t="s">
        <v>4165</v>
      </c>
      <c r="EMD9" s="260" t="s">
        <v>4165</v>
      </c>
      <c r="EME9" s="260" t="s">
        <v>4165</v>
      </c>
      <c r="EMF9" s="260" t="s">
        <v>4165</v>
      </c>
      <c r="EMG9" s="260" t="s">
        <v>4165</v>
      </c>
      <c r="EMH9" s="260" t="s">
        <v>4165</v>
      </c>
      <c r="EMI9" s="260" t="s">
        <v>4165</v>
      </c>
      <c r="EMJ9" s="260" t="s">
        <v>4165</v>
      </c>
      <c r="EMK9" s="260" t="s">
        <v>4165</v>
      </c>
      <c r="EML9" s="260" t="s">
        <v>4165</v>
      </c>
      <c r="EMM9" s="260" t="s">
        <v>4165</v>
      </c>
      <c r="EMN9" s="260" t="s">
        <v>4165</v>
      </c>
      <c r="EMO9" s="260" t="s">
        <v>4165</v>
      </c>
      <c r="EMP9" s="260" t="s">
        <v>4165</v>
      </c>
      <c r="EMQ9" s="260" t="s">
        <v>4165</v>
      </c>
      <c r="EMR9" s="260" t="s">
        <v>4165</v>
      </c>
      <c r="EMS9" s="260" t="s">
        <v>4165</v>
      </c>
      <c r="EMT9" s="260" t="s">
        <v>4165</v>
      </c>
      <c r="EMU9" s="260" t="s">
        <v>4165</v>
      </c>
      <c r="EMV9" s="260" t="s">
        <v>4165</v>
      </c>
      <c r="EMW9" s="260" t="s">
        <v>4165</v>
      </c>
      <c r="EMX9" s="260" t="s">
        <v>4165</v>
      </c>
      <c r="EMY9" s="260" t="s">
        <v>4165</v>
      </c>
      <c r="EMZ9" s="260" t="s">
        <v>4165</v>
      </c>
      <c r="ENA9" s="260" t="s">
        <v>4165</v>
      </c>
      <c r="ENB9" s="260" t="s">
        <v>4165</v>
      </c>
      <c r="ENC9" s="260" t="s">
        <v>4165</v>
      </c>
      <c r="END9" s="260" t="s">
        <v>4165</v>
      </c>
      <c r="ENE9" s="260" t="s">
        <v>4165</v>
      </c>
      <c r="ENF9" s="260" t="s">
        <v>4165</v>
      </c>
      <c r="ENG9" s="260" t="s">
        <v>4165</v>
      </c>
      <c r="ENH9" s="260" t="s">
        <v>4165</v>
      </c>
      <c r="ENI9" s="260" t="s">
        <v>4165</v>
      </c>
      <c r="ENJ9" s="260" t="s">
        <v>4165</v>
      </c>
      <c r="ENK9" s="260" t="s">
        <v>4165</v>
      </c>
      <c r="ENL9" s="260" t="s">
        <v>4165</v>
      </c>
      <c r="ENM9" s="260" t="s">
        <v>4165</v>
      </c>
      <c r="ENN9" s="260" t="s">
        <v>4165</v>
      </c>
      <c r="ENO9" s="260" t="s">
        <v>4165</v>
      </c>
      <c r="ENP9" s="260" t="s">
        <v>4165</v>
      </c>
      <c r="ENQ9" s="260" t="s">
        <v>4165</v>
      </c>
      <c r="ENR9" s="260" t="s">
        <v>4165</v>
      </c>
      <c r="ENS9" s="260" t="s">
        <v>4165</v>
      </c>
      <c r="ENT9" s="260" t="s">
        <v>4165</v>
      </c>
      <c r="ENU9" s="260" t="s">
        <v>4165</v>
      </c>
      <c r="ENV9" s="260" t="s">
        <v>4165</v>
      </c>
      <c r="ENW9" s="260" t="s">
        <v>4165</v>
      </c>
      <c r="ENX9" s="260" t="s">
        <v>4165</v>
      </c>
      <c r="ENY9" s="260" t="s">
        <v>4165</v>
      </c>
      <c r="ENZ9" s="260" t="s">
        <v>4165</v>
      </c>
      <c r="EOA9" s="260" t="s">
        <v>4165</v>
      </c>
      <c r="EOB9" s="260" t="s">
        <v>4165</v>
      </c>
      <c r="EOC9" s="260" t="s">
        <v>4165</v>
      </c>
      <c r="EOD9" s="260" t="s">
        <v>4165</v>
      </c>
      <c r="EOE9" s="260" t="s">
        <v>4165</v>
      </c>
      <c r="EOF9" s="260" t="s">
        <v>4165</v>
      </c>
      <c r="EOG9" s="260" t="s">
        <v>4165</v>
      </c>
      <c r="EOH9" s="260" t="s">
        <v>4165</v>
      </c>
      <c r="EOI9" s="260" t="s">
        <v>4165</v>
      </c>
      <c r="EOJ9" s="260" t="s">
        <v>4165</v>
      </c>
      <c r="EOK9" s="260" t="s">
        <v>4165</v>
      </c>
      <c r="EOL9" s="260" t="s">
        <v>4165</v>
      </c>
      <c r="EOM9" s="260" t="s">
        <v>4165</v>
      </c>
      <c r="EON9" s="260" t="s">
        <v>4165</v>
      </c>
      <c r="EOO9" s="260" t="s">
        <v>4165</v>
      </c>
      <c r="EOP9" s="260" t="s">
        <v>4165</v>
      </c>
      <c r="EOQ9" s="260" t="s">
        <v>4165</v>
      </c>
      <c r="EOR9" s="260" t="s">
        <v>4165</v>
      </c>
      <c r="EOS9" s="260" t="s">
        <v>4165</v>
      </c>
      <c r="EOT9" s="260" t="s">
        <v>4165</v>
      </c>
      <c r="EOU9" s="260" t="s">
        <v>4165</v>
      </c>
      <c r="EOV9" s="260" t="s">
        <v>4165</v>
      </c>
      <c r="EOW9" s="260" t="s">
        <v>4165</v>
      </c>
      <c r="EOX9" s="260" t="s">
        <v>4165</v>
      </c>
      <c r="EOY9" s="260" t="s">
        <v>4165</v>
      </c>
      <c r="EOZ9" s="260" t="s">
        <v>4165</v>
      </c>
      <c r="EPA9" s="260" t="s">
        <v>4165</v>
      </c>
      <c r="EPB9" s="260" t="s">
        <v>4165</v>
      </c>
      <c r="EPC9" s="260" t="s">
        <v>4165</v>
      </c>
      <c r="EPD9" s="260" t="s">
        <v>4165</v>
      </c>
      <c r="EPE9" s="260" t="s">
        <v>4165</v>
      </c>
      <c r="EPF9" s="260" t="s">
        <v>4165</v>
      </c>
      <c r="EPG9" s="260" t="s">
        <v>4165</v>
      </c>
      <c r="EPH9" s="260" t="s">
        <v>4165</v>
      </c>
      <c r="EPI9" s="260" t="s">
        <v>4165</v>
      </c>
      <c r="EPJ9" s="260" t="s">
        <v>4165</v>
      </c>
      <c r="EPK9" s="260" t="s">
        <v>4165</v>
      </c>
      <c r="EPL9" s="260" t="s">
        <v>4165</v>
      </c>
      <c r="EPM9" s="260" t="s">
        <v>4165</v>
      </c>
      <c r="EPN9" s="260" t="s">
        <v>4165</v>
      </c>
      <c r="EPO9" s="260" t="s">
        <v>4165</v>
      </c>
      <c r="EPP9" s="260" t="s">
        <v>4165</v>
      </c>
      <c r="EPQ9" s="260" t="s">
        <v>4165</v>
      </c>
      <c r="EPR9" s="260" t="s">
        <v>4165</v>
      </c>
      <c r="EPS9" s="260" t="s">
        <v>4165</v>
      </c>
      <c r="EPT9" s="260" t="s">
        <v>4165</v>
      </c>
      <c r="EPU9" s="260" t="s">
        <v>4165</v>
      </c>
      <c r="EPV9" s="260" t="s">
        <v>4165</v>
      </c>
      <c r="EPW9" s="260" t="s">
        <v>4165</v>
      </c>
      <c r="EPX9" s="260" t="s">
        <v>4165</v>
      </c>
      <c r="EPY9" s="260" t="s">
        <v>4165</v>
      </c>
      <c r="EPZ9" s="260" t="s">
        <v>4165</v>
      </c>
      <c r="EQA9" s="260" t="s">
        <v>4165</v>
      </c>
      <c r="EQB9" s="260" t="s">
        <v>4165</v>
      </c>
      <c r="EQC9" s="260" t="s">
        <v>4165</v>
      </c>
      <c r="EQD9" s="260" t="s">
        <v>4165</v>
      </c>
      <c r="EQE9" s="260" t="s">
        <v>4165</v>
      </c>
      <c r="EQF9" s="260" t="s">
        <v>4165</v>
      </c>
      <c r="EQG9" s="260" t="s">
        <v>4165</v>
      </c>
      <c r="EQH9" s="260" t="s">
        <v>4165</v>
      </c>
      <c r="EQI9" s="260" t="s">
        <v>4293</v>
      </c>
    </row>
    <row r="10" spans="1:3831" x14ac:dyDescent="0.25">
      <c r="C10" s="207"/>
    </row>
    <row r="11" spans="1:3831" s="261" customFormat="1" x14ac:dyDescent="0.25">
      <c r="B11" s="262"/>
      <c r="C11" s="262"/>
      <c r="D11" s="263"/>
      <c r="E11" s="264" t="s">
        <v>4294</v>
      </c>
      <c r="F11" s="265"/>
      <c r="G11" s="265"/>
      <c r="H11" s="265"/>
      <c r="I11" s="265"/>
      <c r="J11" s="265"/>
      <c r="K11" s="265"/>
      <c r="L11" s="265"/>
      <c r="M11" s="265"/>
      <c r="N11" s="265"/>
      <c r="O11" s="265"/>
      <c r="P11" s="265"/>
      <c r="Q11" s="265"/>
      <c r="R11" s="265"/>
      <c r="S11" s="265"/>
      <c r="T11" s="265"/>
      <c r="U11" s="265"/>
      <c r="V11" s="265"/>
      <c r="W11" s="265"/>
      <c r="X11" s="265"/>
      <c r="Y11" s="265"/>
      <c r="Z11" s="265"/>
      <c r="AA11" s="265"/>
      <c r="AB11" s="265"/>
      <c r="AC11" s="265"/>
      <c r="AD11" s="265"/>
      <c r="AE11" s="266" t="s">
        <v>4295</v>
      </c>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7"/>
      <c r="BD11" s="267"/>
      <c r="BE11" s="483" t="str">
        <f ca="1">"NPV @ "&amp; ROUND(('User Inputs'!$F$11*100),0) &amp; "%"</f>
        <v>NPV @ 5%</v>
      </c>
      <c r="BF11" s="483"/>
    </row>
    <row r="12" spans="1:3831" s="268" customFormat="1" collapsed="1" x14ac:dyDescent="0.25">
      <c r="B12" s="269"/>
      <c r="C12" s="269"/>
      <c r="D12" s="269"/>
      <c r="E12" s="270">
        <v>2015</v>
      </c>
      <c r="F12" s="270">
        <v>2016</v>
      </c>
      <c r="G12" s="270">
        <v>2017</v>
      </c>
      <c r="H12" s="270">
        <v>2018</v>
      </c>
      <c r="I12" s="270">
        <v>2019</v>
      </c>
      <c r="J12" s="270">
        <v>2020</v>
      </c>
      <c r="K12" s="270">
        <v>2021</v>
      </c>
      <c r="L12" s="270">
        <v>2022</v>
      </c>
      <c r="M12" s="270">
        <v>2023</v>
      </c>
      <c r="N12" s="270">
        <v>2024</v>
      </c>
      <c r="O12" s="270">
        <v>2025</v>
      </c>
      <c r="P12" s="270">
        <v>2026</v>
      </c>
      <c r="Q12" s="270">
        <v>2027</v>
      </c>
      <c r="R12" s="270">
        <v>2028</v>
      </c>
      <c r="S12" s="270">
        <v>2029</v>
      </c>
      <c r="T12" s="270">
        <v>2030</v>
      </c>
      <c r="U12" s="270">
        <v>2031</v>
      </c>
      <c r="V12" s="270">
        <v>2032</v>
      </c>
      <c r="W12" s="270">
        <v>2033</v>
      </c>
      <c r="X12" s="270">
        <v>2034</v>
      </c>
      <c r="Y12" s="270">
        <v>2035</v>
      </c>
      <c r="Z12" s="270">
        <v>2036</v>
      </c>
      <c r="AA12" s="270">
        <v>2037</v>
      </c>
      <c r="AB12" s="270">
        <v>2038</v>
      </c>
      <c r="AC12" s="270">
        <v>2039</v>
      </c>
      <c r="AD12" s="270">
        <v>2040</v>
      </c>
      <c r="AE12" s="271">
        <v>2015</v>
      </c>
      <c r="AF12" s="271">
        <v>2016</v>
      </c>
      <c r="AG12" s="271">
        <v>2017</v>
      </c>
      <c r="AH12" s="271">
        <v>2018</v>
      </c>
      <c r="AI12" s="271">
        <v>2019</v>
      </c>
      <c r="AJ12" s="271">
        <v>2020</v>
      </c>
      <c r="AK12" s="271">
        <v>2021</v>
      </c>
      <c r="AL12" s="271">
        <v>2022</v>
      </c>
      <c r="AM12" s="271">
        <v>2023</v>
      </c>
      <c r="AN12" s="271">
        <v>2024</v>
      </c>
      <c r="AO12" s="271">
        <v>2025</v>
      </c>
      <c r="AP12" s="271">
        <v>2026</v>
      </c>
      <c r="AQ12" s="271">
        <v>2027</v>
      </c>
      <c r="AR12" s="271">
        <v>2028</v>
      </c>
      <c r="AS12" s="271">
        <v>2029</v>
      </c>
      <c r="AT12" s="271">
        <v>2030</v>
      </c>
      <c r="AU12" s="271">
        <v>2031</v>
      </c>
      <c r="AV12" s="271">
        <v>2032</v>
      </c>
      <c r="AW12" s="271">
        <v>2033</v>
      </c>
      <c r="AX12" s="271">
        <v>2034</v>
      </c>
      <c r="AY12" s="271">
        <v>2035</v>
      </c>
      <c r="AZ12" s="271">
        <v>2036</v>
      </c>
      <c r="BA12" s="271">
        <v>2037</v>
      </c>
      <c r="BB12" s="271">
        <v>2038</v>
      </c>
      <c r="BC12" s="271">
        <v>2039</v>
      </c>
      <c r="BD12" s="271">
        <v>2040</v>
      </c>
      <c r="BE12" s="272" t="s">
        <v>4294</v>
      </c>
      <c r="BF12" s="272" t="s">
        <v>4295</v>
      </c>
    </row>
    <row r="13" spans="1:3831" s="268" customFormat="1" outlineLevel="1" x14ac:dyDescent="0.25">
      <c r="B13" s="273" t="s">
        <v>4296</v>
      </c>
      <c r="E13" s="274">
        <f ca="1">IF(OR(E12&lt;$K$8,E12&gt;$L$8),0,1)</f>
        <v>0</v>
      </c>
      <c r="F13" s="274">
        <f t="shared" ref="F13:BD13" ca="1" si="0">IF(OR(F12&lt;$K$8,F12&gt;$L$8),0,1)</f>
        <v>0</v>
      </c>
      <c r="G13" s="274">
        <f t="shared" ca="1" si="0"/>
        <v>0</v>
      </c>
      <c r="H13" s="274">
        <f t="shared" ca="1" si="0"/>
        <v>1</v>
      </c>
      <c r="I13" s="274">
        <f t="shared" ca="1" si="0"/>
        <v>1</v>
      </c>
      <c r="J13" s="274">
        <f t="shared" ca="1" si="0"/>
        <v>1</v>
      </c>
      <c r="K13" s="274">
        <f t="shared" ca="1" si="0"/>
        <v>1</v>
      </c>
      <c r="L13" s="274">
        <f t="shared" ca="1" si="0"/>
        <v>1</v>
      </c>
      <c r="M13" s="274">
        <f t="shared" ca="1" si="0"/>
        <v>1</v>
      </c>
      <c r="N13" s="274">
        <f t="shared" ca="1" si="0"/>
        <v>1</v>
      </c>
      <c r="O13" s="274">
        <f t="shared" ca="1" si="0"/>
        <v>0</v>
      </c>
      <c r="P13" s="274">
        <f t="shared" ca="1" si="0"/>
        <v>0</v>
      </c>
      <c r="Q13" s="274">
        <f t="shared" ca="1" si="0"/>
        <v>0</v>
      </c>
      <c r="R13" s="274">
        <f t="shared" ca="1" si="0"/>
        <v>0</v>
      </c>
      <c r="S13" s="274">
        <f t="shared" ca="1" si="0"/>
        <v>0</v>
      </c>
      <c r="T13" s="274">
        <f t="shared" ca="1" si="0"/>
        <v>0</v>
      </c>
      <c r="U13" s="274">
        <f t="shared" ca="1" si="0"/>
        <v>0</v>
      </c>
      <c r="V13" s="274">
        <f t="shared" ca="1" si="0"/>
        <v>0</v>
      </c>
      <c r="W13" s="274">
        <f t="shared" ca="1" si="0"/>
        <v>0</v>
      </c>
      <c r="X13" s="274">
        <f t="shared" ca="1" si="0"/>
        <v>0</v>
      </c>
      <c r="Y13" s="274">
        <f t="shared" ca="1" si="0"/>
        <v>0</v>
      </c>
      <c r="Z13" s="274">
        <f t="shared" ca="1" si="0"/>
        <v>0</v>
      </c>
      <c r="AA13" s="274">
        <f t="shared" ca="1" si="0"/>
        <v>0</v>
      </c>
      <c r="AB13" s="274">
        <f t="shared" ca="1" si="0"/>
        <v>0</v>
      </c>
      <c r="AC13" s="274">
        <f t="shared" ca="1" si="0"/>
        <v>0</v>
      </c>
      <c r="AD13" s="274">
        <f t="shared" ca="1" si="0"/>
        <v>0</v>
      </c>
      <c r="AE13" s="275">
        <f t="shared" ca="1" si="0"/>
        <v>0</v>
      </c>
      <c r="AF13" s="274">
        <f t="shared" ca="1" si="0"/>
        <v>0</v>
      </c>
      <c r="AG13" s="274">
        <f t="shared" ca="1" si="0"/>
        <v>0</v>
      </c>
      <c r="AH13" s="274">
        <f t="shared" ca="1" si="0"/>
        <v>1</v>
      </c>
      <c r="AI13" s="274">
        <f t="shared" ca="1" si="0"/>
        <v>1</v>
      </c>
      <c r="AJ13" s="274">
        <f t="shared" ca="1" si="0"/>
        <v>1</v>
      </c>
      <c r="AK13" s="274">
        <f t="shared" ca="1" si="0"/>
        <v>1</v>
      </c>
      <c r="AL13" s="274">
        <f t="shared" ca="1" si="0"/>
        <v>1</v>
      </c>
      <c r="AM13" s="274">
        <f t="shared" ca="1" si="0"/>
        <v>1</v>
      </c>
      <c r="AN13" s="274">
        <f t="shared" ca="1" si="0"/>
        <v>1</v>
      </c>
      <c r="AO13" s="274">
        <f t="shared" ca="1" si="0"/>
        <v>0</v>
      </c>
      <c r="AP13" s="274">
        <f t="shared" ca="1" si="0"/>
        <v>0</v>
      </c>
      <c r="AQ13" s="274">
        <f t="shared" ca="1" si="0"/>
        <v>0</v>
      </c>
      <c r="AR13" s="274">
        <f t="shared" ca="1" si="0"/>
        <v>0</v>
      </c>
      <c r="AS13" s="274">
        <f t="shared" ca="1" si="0"/>
        <v>0</v>
      </c>
      <c r="AT13" s="274">
        <f t="shared" ca="1" si="0"/>
        <v>0</v>
      </c>
      <c r="AU13" s="274">
        <f t="shared" ca="1" si="0"/>
        <v>0</v>
      </c>
      <c r="AV13" s="274">
        <f t="shared" ca="1" si="0"/>
        <v>0</v>
      </c>
      <c r="AW13" s="274">
        <f t="shared" ca="1" si="0"/>
        <v>0</v>
      </c>
      <c r="AX13" s="274">
        <f t="shared" ca="1" si="0"/>
        <v>0</v>
      </c>
      <c r="AY13" s="274">
        <f t="shared" ca="1" si="0"/>
        <v>0</v>
      </c>
      <c r="AZ13" s="274">
        <f t="shared" ca="1" si="0"/>
        <v>0</v>
      </c>
      <c r="BA13" s="274">
        <f t="shared" ca="1" si="0"/>
        <v>0</v>
      </c>
      <c r="BB13" s="274">
        <f t="shared" ca="1" si="0"/>
        <v>0</v>
      </c>
      <c r="BC13" s="274">
        <f t="shared" ca="1" si="0"/>
        <v>0</v>
      </c>
      <c r="BD13" s="274">
        <f t="shared" ca="1" si="0"/>
        <v>0</v>
      </c>
    </row>
    <row r="14" spans="1:3831" s="268" customFormat="1" outlineLevel="1" x14ac:dyDescent="0.25">
      <c r="B14" s="273" t="s">
        <v>4297</v>
      </c>
      <c r="C14" s="273"/>
      <c r="E14" s="274" t="str">
        <f>SUBSTITUTE(ADDRESS(1,COLUMN(),4),1,"")</f>
        <v>E</v>
      </c>
      <c r="F14" s="274" t="str">
        <f t="shared" ref="F14:BD14" si="1">SUBSTITUTE(ADDRESS(1,COLUMN(),4),1,"")</f>
        <v>F</v>
      </c>
      <c r="G14" s="274" t="str">
        <f t="shared" si="1"/>
        <v>G</v>
      </c>
      <c r="H14" s="274" t="str">
        <f t="shared" si="1"/>
        <v>H</v>
      </c>
      <c r="I14" s="274" t="str">
        <f t="shared" si="1"/>
        <v>I</v>
      </c>
      <c r="J14" s="274" t="str">
        <f t="shared" si="1"/>
        <v>J</v>
      </c>
      <c r="K14" s="274" t="str">
        <f t="shared" si="1"/>
        <v>K</v>
      </c>
      <c r="L14" s="274" t="str">
        <f t="shared" si="1"/>
        <v>L</v>
      </c>
      <c r="M14" s="274" t="str">
        <f t="shared" si="1"/>
        <v>M</v>
      </c>
      <c r="N14" s="274" t="str">
        <f t="shared" si="1"/>
        <v>N</v>
      </c>
      <c r="O14" s="274" t="str">
        <f t="shared" si="1"/>
        <v>O</v>
      </c>
      <c r="P14" s="274" t="str">
        <f t="shared" si="1"/>
        <v>P</v>
      </c>
      <c r="Q14" s="274" t="str">
        <f t="shared" si="1"/>
        <v>Q</v>
      </c>
      <c r="R14" s="274" t="str">
        <f t="shared" si="1"/>
        <v>R</v>
      </c>
      <c r="S14" s="274" t="str">
        <f t="shared" si="1"/>
        <v>S</v>
      </c>
      <c r="T14" s="274" t="str">
        <f t="shared" si="1"/>
        <v>T</v>
      </c>
      <c r="U14" s="274" t="str">
        <f t="shared" si="1"/>
        <v>U</v>
      </c>
      <c r="V14" s="274" t="str">
        <f t="shared" si="1"/>
        <v>V</v>
      </c>
      <c r="W14" s="274" t="str">
        <f t="shared" si="1"/>
        <v>W</v>
      </c>
      <c r="X14" s="274" t="str">
        <f t="shared" si="1"/>
        <v>X</v>
      </c>
      <c r="Y14" s="274" t="str">
        <f t="shared" si="1"/>
        <v>Y</v>
      </c>
      <c r="Z14" s="274" t="str">
        <f t="shared" si="1"/>
        <v>Z</v>
      </c>
      <c r="AA14" s="274" t="str">
        <f t="shared" si="1"/>
        <v>AA</v>
      </c>
      <c r="AB14" s="274" t="str">
        <f t="shared" si="1"/>
        <v>AB</v>
      </c>
      <c r="AC14" s="274" t="str">
        <f t="shared" si="1"/>
        <v>AC</v>
      </c>
      <c r="AD14" s="274" t="str">
        <f t="shared" si="1"/>
        <v>AD</v>
      </c>
      <c r="AE14" s="275" t="str">
        <f t="shared" si="1"/>
        <v>AE</v>
      </c>
      <c r="AF14" s="274" t="str">
        <f t="shared" si="1"/>
        <v>AF</v>
      </c>
      <c r="AG14" s="274" t="str">
        <f t="shared" si="1"/>
        <v>AG</v>
      </c>
      <c r="AH14" s="274" t="str">
        <f t="shared" si="1"/>
        <v>AH</v>
      </c>
      <c r="AI14" s="274" t="str">
        <f t="shared" si="1"/>
        <v>AI</v>
      </c>
      <c r="AJ14" s="274" t="str">
        <f t="shared" si="1"/>
        <v>AJ</v>
      </c>
      <c r="AK14" s="274" t="str">
        <f t="shared" si="1"/>
        <v>AK</v>
      </c>
      <c r="AL14" s="274" t="str">
        <f t="shared" si="1"/>
        <v>AL</v>
      </c>
      <c r="AM14" s="274" t="str">
        <f t="shared" si="1"/>
        <v>AM</v>
      </c>
      <c r="AN14" s="274" t="str">
        <f t="shared" si="1"/>
        <v>AN</v>
      </c>
      <c r="AO14" s="274" t="str">
        <f t="shared" si="1"/>
        <v>AO</v>
      </c>
      <c r="AP14" s="274" t="str">
        <f t="shared" si="1"/>
        <v>AP</v>
      </c>
      <c r="AQ14" s="274" t="str">
        <f t="shared" si="1"/>
        <v>AQ</v>
      </c>
      <c r="AR14" s="274" t="str">
        <f t="shared" si="1"/>
        <v>AR</v>
      </c>
      <c r="AS14" s="274" t="str">
        <f t="shared" si="1"/>
        <v>AS</v>
      </c>
      <c r="AT14" s="274" t="str">
        <f t="shared" si="1"/>
        <v>AT</v>
      </c>
      <c r="AU14" s="274" t="str">
        <f t="shared" si="1"/>
        <v>AU</v>
      </c>
      <c r="AV14" s="274" t="str">
        <f t="shared" si="1"/>
        <v>AV</v>
      </c>
      <c r="AW14" s="274" t="str">
        <f t="shared" si="1"/>
        <v>AW</v>
      </c>
      <c r="AX14" s="274" t="str">
        <f t="shared" si="1"/>
        <v>AX</v>
      </c>
      <c r="AY14" s="274" t="str">
        <f t="shared" si="1"/>
        <v>AY</v>
      </c>
      <c r="AZ14" s="274" t="str">
        <f t="shared" si="1"/>
        <v>AZ</v>
      </c>
      <c r="BA14" s="274" t="str">
        <f t="shared" si="1"/>
        <v>BA</v>
      </c>
      <c r="BB14" s="274" t="str">
        <f t="shared" si="1"/>
        <v>BB</v>
      </c>
      <c r="BC14" s="274" t="str">
        <f t="shared" si="1"/>
        <v>BC</v>
      </c>
      <c r="BD14" s="274" t="str">
        <f t="shared" si="1"/>
        <v>BD</v>
      </c>
    </row>
    <row r="15" spans="1:3831" s="268" customFormat="1" outlineLevel="1" x14ac:dyDescent="0.25">
      <c r="B15" s="273"/>
      <c r="C15" s="261" t="s">
        <v>4298</v>
      </c>
      <c r="D15" s="276" t="str">
        <f ca="1">HLOOKUP($K$8, $E$12:$AD$14,3,FALSE)</f>
        <v>H</v>
      </c>
      <c r="E15" s="276" t="str">
        <f ca="1">INDIRECT("R14C"&amp;MATCH(D15,$A$14:$BD$14,FALSE)-1,FALSE)</f>
        <v>G</v>
      </c>
      <c r="F15" s="274"/>
      <c r="G15" s="274"/>
      <c r="H15" s="274"/>
      <c r="I15" s="274"/>
      <c r="J15" s="274"/>
      <c r="K15" s="274"/>
      <c r="L15" s="274"/>
      <c r="M15" s="274"/>
      <c r="N15" s="274"/>
      <c r="O15" s="274"/>
      <c r="P15" s="274"/>
      <c r="Q15" s="274"/>
      <c r="R15" s="274"/>
      <c r="S15" s="274"/>
      <c r="T15" s="274"/>
      <c r="U15" s="274"/>
      <c r="V15" s="274"/>
      <c r="W15" s="274"/>
      <c r="X15" s="274"/>
      <c r="Y15" s="274"/>
      <c r="Z15" s="274"/>
      <c r="AA15" s="274"/>
      <c r="AB15" s="274"/>
      <c r="AC15" s="274"/>
      <c r="AD15" s="274"/>
      <c r="AE15" s="275"/>
      <c r="AF15" s="274"/>
      <c r="AG15" s="274"/>
      <c r="AH15" s="274"/>
      <c r="AI15" s="274"/>
      <c r="AJ15" s="274"/>
      <c r="AK15" s="274"/>
      <c r="AL15" s="274"/>
      <c r="AM15" s="274"/>
      <c r="AN15" s="274"/>
      <c r="AO15" s="274"/>
      <c r="AP15" s="274"/>
      <c r="AQ15" s="274"/>
      <c r="AR15" s="274"/>
      <c r="AS15" s="274"/>
      <c r="AT15" s="274"/>
      <c r="AU15" s="274"/>
      <c r="AV15" s="274"/>
      <c r="AW15" s="274"/>
      <c r="AX15" s="274"/>
      <c r="AY15" s="274"/>
      <c r="AZ15" s="274"/>
      <c r="BA15" s="274"/>
      <c r="BB15" s="274"/>
      <c r="BC15" s="274"/>
      <c r="BD15" s="274"/>
    </row>
    <row r="16" spans="1:3831" s="268" customFormat="1" outlineLevel="1" x14ac:dyDescent="0.25">
      <c r="B16" s="273"/>
      <c r="C16" s="261" t="s">
        <v>4299</v>
      </c>
      <c r="D16" s="276" t="str">
        <f ca="1">HLOOKUP($L$8, $E$12:$AD$14,3,FALSE)</f>
        <v>N</v>
      </c>
      <c r="E16" s="274"/>
      <c r="F16" s="274"/>
      <c r="G16" s="274"/>
      <c r="H16" s="274"/>
      <c r="I16" s="274"/>
      <c r="J16" s="274"/>
      <c r="K16" s="274"/>
      <c r="L16" s="274"/>
      <c r="M16" s="274"/>
      <c r="N16" s="274"/>
      <c r="O16" s="274"/>
      <c r="P16" s="274"/>
      <c r="Q16" s="274"/>
      <c r="R16" s="274"/>
      <c r="S16" s="274"/>
      <c r="T16" s="274"/>
      <c r="U16" s="274"/>
      <c r="V16" s="274"/>
      <c r="W16" s="274"/>
      <c r="X16" s="274"/>
      <c r="Y16" s="274"/>
      <c r="Z16" s="274"/>
      <c r="AA16" s="274"/>
      <c r="AB16" s="274"/>
      <c r="AC16" s="274"/>
      <c r="AD16" s="274"/>
      <c r="AE16" s="275"/>
      <c r="AF16" s="274"/>
      <c r="AG16" s="274"/>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4"/>
      <c r="BD16" s="274"/>
    </row>
    <row r="17" spans="2:58" s="268" customFormat="1" outlineLevel="1" x14ac:dyDescent="0.25">
      <c r="B17" s="273"/>
      <c r="C17" s="261" t="s">
        <v>4300</v>
      </c>
      <c r="D17" s="276" t="str">
        <f ca="1">HLOOKUP($K$8, $AE$12:$BD$14,3,FALSE)</f>
        <v>AH</v>
      </c>
      <c r="E17" s="276" t="str">
        <f ca="1">INDIRECT("R14C"&amp;MATCH(D17,$A$14:$BD$14,FALSE)-1,FALSE)</f>
        <v>AG</v>
      </c>
      <c r="F17" s="274"/>
      <c r="G17" s="274"/>
      <c r="H17" s="274"/>
      <c r="I17" s="274"/>
      <c r="J17" s="274"/>
      <c r="K17" s="274"/>
      <c r="L17" s="274"/>
      <c r="M17" s="274"/>
      <c r="N17" s="274"/>
      <c r="O17" s="274"/>
      <c r="P17" s="274"/>
      <c r="Q17" s="274"/>
      <c r="R17" s="274"/>
      <c r="S17" s="274"/>
      <c r="T17" s="274"/>
      <c r="U17" s="274"/>
      <c r="V17" s="274"/>
      <c r="W17" s="274"/>
      <c r="X17" s="274"/>
      <c r="Y17" s="274"/>
      <c r="Z17" s="274"/>
      <c r="AA17" s="274"/>
      <c r="AB17" s="274"/>
      <c r="AC17" s="274"/>
      <c r="AD17" s="274"/>
      <c r="AE17" s="275"/>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row>
    <row r="18" spans="2:58" s="268" customFormat="1" outlineLevel="1" x14ac:dyDescent="0.25">
      <c r="B18" s="273"/>
      <c r="C18" s="261" t="s">
        <v>4301</v>
      </c>
      <c r="D18" s="276" t="str">
        <f ca="1">HLOOKUP($L$8, $AE$12:$BD$14,3,FALSE)</f>
        <v>AN</v>
      </c>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4"/>
      <c r="AD18" s="274"/>
      <c r="AE18" s="275"/>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row>
    <row r="19" spans="2:58" x14ac:dyDescent="0.25">
      <c r="B19" s="207" t="s">
        <v>3984</v>
      </c>
      <c r="AE19" s="277"/>
      <c r="BE19" s="278"/>
      <c r="BF19" s="278"/>
    </row>
    <row r="20" spans="2:58" x14ac:dyDescent="0.25">
      <c r="C20" t="s">
        <v>4027</v>
      </c>
      <c r="E20" s="279">
        <f ca="1">AB8*X8</f>
        <v>221518.56</v>
      </c>
      <c r="F20" s="280">
        <f ca="1">E20*(1+$N8/100)</f>
        <v>230868.43272780301</v>
      </c>
      <c r="G20" s="280">
        <f t="shared" ref="G20:AD20" ca="1" si="2">F20*(1+$N8/100)</f>
        <v>240612.94561589829</v>
      </c>
      <c r="H20" s="281">
        <f ca="1">IF(INDIRECT("'User Inputs'!" &amp; AH9)="",G20*(1+$N8/100),INDIRECT("'User Inputs'!" &amp; AH9))</f>
        <v>1215861</v>
      </c>
      <c r="I20" s="280">
        <f t="shared" ca="1" si="2"/>
        <v>1267180.1563031978</v>
      </c>
      <c r="J20" s="280">
        <f t="shared" ca="1" si="2"/>
        <v>1320665.3955744915</v>
      </c>
      <c r="K20" s="280">
        <f t="shared" ca="1" si="2"/>
        <v>1376408.1440134265</v>
      </c>
      <c r="L20" s="280">
        <f t="shared" ca="1" si="2"/>
        <v>1434503.6867437381</v>
      </c>
      <c r="M20" s="280">
        <f t="shared" ca="1" si="2"/>
        <v>1495051.3306911264</v>
      </c>
      <c r="N20" s="280">
        <f t="shared" ca="1" si="2"/>
        <v>1558154.5743357879</v>
      </c>
      <c r="O20" s="280">
        <f t="shared" ca="1" si="2"/>
        <v>1623921.2846298765</v>
      </c>
      <c r="P20" s="280">
        <f t="shared" ca="1" si="2"/>
        <v>1692463.8813823098</v>
      </c>
      <c r="Q20" s="280">
        <f t="shared" ca="1" si="2"/>
        <v>1763899.5294261039</v>
      </c>
      <c r="R20" s="280">
        <f t="shared" ca="1" si="2"/>
        <v>1838350.3388967221</v>
      </c>
      <c r="S20" s="280">
        <f t="shared" ca="1" si="2"/>
        <v>1915943.5739637876</v>
      </c>
      <c r="T20" s="280">
        <f t="shared" ca="1" si="2"/>
        <v>1996811.870372962</v>
      </c>
      <c r="U20" s="280">
        <f t="shared" ca="1" si="2"/>
        <v>2081093.4621698456</v>
      </c>
      <c r="V20" s="280">
        <f t="shared" ca="1" si="2"/>
        <v>2168932.4179934612</v>
      </c>
      <c r="W20" s="280">
        <f t="shared" ca="1" si="2"/>
        <v>2260478.8873432302</v>
      </c>
      <c r="X20" s="280">
        <f t="shared" ca="1" si="2"/>
        <v>2355889.3572404026</v>
      </c>
      <c r="Y20" s="280">
        <f t="shared" ca="1" si="2"/>
        <v>2455326.9197226767</v>
      </c>
      <c r="Z20" s="280">
        <f t="shared" ca="1" si="2"/>
        <v>2558961.5506292502</v>
      </c>
      <c r="AA20" s="280">
        <f t="shared" ca="1" si="2"/>
        <v>2666970.4001528518</v>
      </c>
      <c r="AB20" s="280">
        <f t="shared" ca="1" si="2"/>
        <v>2779538.0956554185</v>
      </c>
      <c r="AC20" s="280">
        <f t="shared" ca="1" si="2"/>
        <v>2896857.0572650377</v>
      </c>
      <c r="AD20" s="280">
        <f t="shared" ca="1" si="2"/>
        <v>3019127.826793632</v>
      </c>
      <c r="AE20" s="282">
        <f ca="1">X8*AC8</f>
        <v>239978.44</v>
      </c>
      <c r="AF20" s="280">
        <f ca="1">AE20*(1+$O8/100)</f>
        <v>245647.30951764126</v>
      </c>
      <c r="AG20" s="280">
        <f t="shared" ref="AG20:BD20" ca="1" si="3">AF20*(1+$O8/100)</f>
        <v>251450.09140511058</v>
      </c>
      <c r="AH20" s="281">
        <f ca="1">IF(INDIRECT("'User Inputs'!" &amp; BH9)="",AG20*(1+$O8/100),INDIRECT("'User Inputs'!" &amp; BH9))</f>
        <v>7036077</v>
      </c>
      <c r="AI20" s="280">
        <f t="shared" ca="1" si="3"/>
        <v>7202286.1079060128</v>
      </c>
      <c r="AJ20" s="280">
        <f t="shared" ca="1" si="3"/>
        <v>7372421.4757933924</v>
      </c>
      <c r="AK20" s="280">
        <f t="shared" ca="1" si="3"/>
        <v>7546575.8513920037</v>
      </c>
      <c r="AL20" s="280">
        <f t="shared" ca="1" si="3"/>
        <v>7724844.1733567752</v>
      </c>
      <c r="AM20" s="280">
        <f t="shared" ca="1" si="3"/>
        <v>7907323.6230226317</v>
      </c>
      <c r="AN20" s="280">
        <f t="shared" ca="1" si="3"/>
        <v>8094113.6773820044</v>
      </c>
      <c r="AO20" s="280">
        <f t="shared" ca="1" si="3"/>
        <v>8285316.1633137986</v>
      </c>
      <c r="AP20" s="280">
        <f t="shared" ca="1" si="3"/>
        <v>8481035.3130933791</v>
      </c>
      <c r="AQ20" s="280">
        <f t="shared" ca="1" si="3"/>
        <v>8681377.821213834</v>
      </c>
      <c r="AR20" s="280">
        <f t="shared" ca="1" si="3"/>
        <v>8886452.9025494978</v>
      </c>
      <c r="AS20" s="280">
        <f t="shared" ca="1" si="3"/>
        <v>9096372.3518934362</v>
      </c>
      <c r="AT20" s="280">
        <f t="shared" ca="1" si="3"/>
        <v>9311250.6049013454</v>
      </c>
      <c r="AU20" s="280">
        <f t="shared" ca="1" si="3"/>
        <v>9531204.8004750963</v>
      </c>
      <c r="AV20" s="280">
        <f t="shared" ca="1" si="3"/>
        <v>9756354.8446199335</v>
      </c>
      <c r="AW20" s="280">
        <f t="shared" ca="1" si="3"/>
        <v>9986823.4758101255</v>
      </c>
      <c r="AX20" s="280">
        <f t="shared" ca="1" si="3"/>
        <v>10222736.331898713</v>
      </c>
      <c r="AY20" s="280">
        <f t="shared" ca="1" si="3"/>
        <v>10464222.018607838</v>
      </c>
      <c r="AZ20" s="280">
        <f t="shared" ca="1" si="3"/>
        <v>10711412.179636955</v>
      </c>
      <c r="BA20" s="280">
        <f t="shared" ca="1" si="3"/>
        <v>10964441.568427194</v>
      </c>
      <c r="BB20" s="280">
        <f t="shared" ca="1" si="3"/>
        <v>11223448.121620953</v>
      </c>
      <c r="BC20" s="280">
        <f t="shared" ca="1" si="3"/>
        <v>11488573.034256792</v>
      </c>
      <c r="BD20" s="280">
        <f t="shared" ca="1" si="3"/>
        <v>11759960.836740604</v>
      </c>
      <c r="BE20" s="283">
        <f ca="1">NPV(NPV_Country,H20:AD20)</f>
        <v>24567950.190320648</v>
      </c>
      <c r="BF20" s="283">
        <f ca="1">NPV(NPV_Country,AH20:BD20)</f>
        <v>118165766.26350033</v>
      </c>
    </row>
    <row r="21" spans="2:58" x14ac:dyDescent="0.25">
      <c r="B21" s="207" t="s">
        <v>3985</v>
      </c>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82"/>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8"/>
      <c r="BF21" s="278"/>
    </row>
    <row r="22" spans="2:58" x14ac:dyDescent="0.25">
      <c r="C22" t="s">
        <v>4028</v>
      </c>
      <c r="E22" s="284">
        <f ca="1">$CI$8</f>
        <v>0.74</v>
      </c>
      <c r="F22" s="285">
        <f ca="1">IF($EQI$8="Crisis",E22,E22+((MAX($CF$8,$CL$8)-$CI$8)/$M$8*F$13))</f>
        <v>0.74</v>
      </c>
      <c r="G22" s="285">
        <f t="shared" ref="G22:AD22" ca="1" si="4">IF($EQI$8="Crisis",F22,F22+((MAX($CF$8,$CL$8)-$CI$8)/$M$8*G$13))</f>
        <v>0.74</v>
      </c>
      <c r="H22" s="285">
        <f t="shared" ca="1" si="4"/>
        <v>0.74857142857142855</v>
      </c>
      <c r="I22" s="285">
        <f t="shared" ca="1" si="4"/>
        <v>0.75714285714285712</v>
      </c>
      <c r="J22" s="285">
        <f t="shared" ca="1" si="4"/>
        <v>0.76571428571428568</v>
      </c>
      <c r="K22" s="285">
        <f t="shared" ca="1" si="4"/>
        <v>0.77428571428571424</v>
      </c>
      <c r="L22" s="285">
        <f t="shared" ca="1" si="4"/>
        <v>0.78285714285714281</v>
      </c>
      <c r="M22" s="285">
        <f t="shared" ca="1" si="4"/>
        <v>0.79142857142857137</v>
      </c>
      <c r="N22" s="285">
        <f t="shared" ca="1" si="4"/>
        <v>0.79999999999999993</v>
      </c>
      <c r="O22" s="285">
        <f t="shared" ca="1" si="4"/>
        <v>0.79999999999999993</v>
      </c>
      <c r="P22" s="285">
        <f t="shared" ca="1" si="4"/>
        <v>0.79999999999999993</v>
      </c>
      <c r="Q22" s="285">
        <f t="shared" ca="1" si="4"/>
        <v>0.79999999999999993</v>
      </c>
      <c r="R22" s="285">
        <f t="shared" ca="1" si="4"/>
        <v>0.79999999999999993</v>
      </c>
      <c r="S22" s="285">
        <f t="shared" ca="1" si="4"/>
        <v>0.79999999999999993</v>
      </c>
      <c r="T22" s="285">
        <f t="shared" ca="1" si="4"/>
        <v>0.79999999999999993</v>
      </c>
      <c r="U22" s="285">
        <f t="shared" ca="1" si="4"/>
        <v>0.79999999999999993</v>
      </c>
      <c r="V22" s="285">
        <f t="shared" ca="1" si="4"/>
        <v>0.79999999999999993</v>
      </c>
      <c r="W22" s="285">
        <f t="shared" ca="1" si="4"/>
        <v>0.79999999999999993</v>
      </c>
      <c r="X22" s="285">
        <f t="shared" ca="1" si="4"/>
        <v>0.79999999999999993</v>
      </c>
      <c r="Y22" s="285">
        <f t="shared" ca="1" si="4"/>
        <v>0.79999999999999993</v>
      </c>
      <c r="Z22" s="285">
        <f t="shared" ca="1" si="4"/>
        <v>0.79999999999999993</v>
      </c>
      <c r="AA22" s="285">
        <f t="shared" ca="1" si="4"/>
        <v>0.79999999999999993</v>
      </c>
      <c r="AB22" s="285">
        <f t="shared" ca="1" si="4"/>
        <v>0.79999999999999993</v>
      </c>
      <c r="AC22" s="285">
        <f t="shared" ca="1" si="4"/>
        <v>0.79999999999999993</v>
      </c>
      <c r="AD22" s="285">
        <f t="shared" ca="1" si="4"/>
        <v>0.79999999999999993</v>
      </c>
      <c r="AE22" s="286">
        <f ca="1">DM8</f>
        <v>0.315</v>
      </c>
      <c r="AF22" s="285">
        <f ca="1">IF($EQI$8="Crisis", AE22,AE22+((MAX($DJ$8,$DP$8)-$DM$8)/$M$8*AF$13))</f>
        <v>0.315</v>
      </c>
      <c r="AG22" s="285">
        <f t="shared" ref="AG22:BD22" ca="1" si="5">IF($EQI$8="Crisis", AF22,AF22+((MAX($DJ$8,$DP$8)-$DM$8)/$M$8*AG$13))</f>
        <v>0.315</v>
      </c>
      <c r="AH22" s="285">
        <f t="shared" ca="1" si="5"/>
        <v>0.38428571428571429</v>
      </c>
      <c r="AI22" s="285">
        <f t="shared" ca="1" si="5"/>
        <v>0.45357142857142857</v>
      </c>
      <c r="AJ22" s="285">
        <f t="shared" ca="1" si="5"/>
        <v>0.52285714285714291</v>
      </c>
      <c r="AK22" s="285">
        <f t="shared" ca="1" si="5"/>
        <v>0.59214285714285719</v>
      </c>
      <c r="AL22" s="285">
        <f t="shared" ca="1" si="5"/>
        <v>0.66142857142857148</v>
      </c>
      <c r="AM22" s="285">
        <f t="shared" ca="1" si="5"/>
        <v>0.73071428571428576</v>
      </c>
      <c r="AN22" s="285">
        <f t="shared" ca="1" si="5"/>
        <v>0.8</v>
      </c>
      <c r="AO22" s="285">
        <f t="shared" ca="1" si="5"/>
        <v>0.8</v>
      </c>
      <c r="AP22" s="285">
        <f t="shared" ca="1" si="5"/>
        <v>0.8</v>
      </c>
      <c r="AQ22" s="285">
        <f t="shared" ca="1" si="5"/>
        <v>0.8</v>
      </c>
      <c r="AR22" s="285">
        <f t="shared" ca="1" si="5"/>
        <v>0.8</v>
      </c>
      <c r="AS22" s="285">
        <f t="shared" ca="1" si="5"/>
        <v>0.8</v>
      </c>
      <c r="AT22" s="285">
        <f t="shared" ca="1" si="5"/>
        <v>0.8</v>
      </c>
      <c r="AU22" s="285">
        <f t="shared" ca="1" si="5"/>
        <v>0.8</v>
      </c>
      <c r="AV22" s="285">
        <f t="shared" ca="1" si="5"/>
        <v>0.8</v>
      </c>
      <c r="AW22" s="285">
        <f t="shared" ca="1" si="5"/>
        <v>0.8</v>
      </c>
      <c r="AX22" s="285">
        <f t="shared" ca="1" si="5"/>
        <v>0.8</v>
      </c>
      <c r="AY22" s="285">
        <f t="shared" ca="1" si="5"/>
        <v>0.8</v>
      </c>
      <c r="AZ22" s="285">
        <f t="shared" ca="1" si="5"/>
        <v>0.8</v>
      </c>
      <c r="BA22" s="285">
        <f t="shared" ca="1" si="5"/>
        <v>0.8</v>
      </c>
      <c r="BB22" s="285">
        <f t="shared" ca="1" si="5"/>
        <v>0.8</v>
      </c>
      <c r="BC22" s="285">
        <f t="shared" ca="1" si="5"/>
        <v>0.8</v>
      </c>
      <c r="BD22" s="285">
        <f t="shared" ca="1" si="5"/>
        <v>0.8</v>
      </c>
      <c r="BE22" s="278"/>
      <c r="BF22" s="278"/>
    </row>
    <row r="23" spans="2:58" x14ac:dyDescent="0.25">
      <c r="C23" t="s">
        <v>4029</v>
      </c>
      <c r="E23" s="284">
        <f ca="1">$EQ$8</f>
        <v>0.245</v>
      </c>
      <c r="F23" s="285">
        <f ca="1">IF($EQI$8="Crisis",E23,E23+((MAX($EN$8,$ET$8)-$EQ$8)/$M$8*F$13))</f>
        <v>0.245</v>
      </c>
      <c r="G23" s="285">
        <f t="shared" ref="G23:AC23" ca="1" si="6">IF($EQI$8="Crisis",F23,F23+((MAX($EN$8,$ET$8)-$EQ$8)/$M$8*G$13))</f>
        <v>0.245</v>
      </c>
      <c r="H23" s="285">
        <f t="shared" ca="1" si="6"/>
        <v>0.32428571428571429</v>
      </c>
      <c r="I23" s="285">
        <f t="shared" ca="1" si="6"/>
        <v>0.40357142857142858</v>
      </c>
      <c r="J23" s="285">
        <f t="shared" ca="1" si="6"/>
        <v>0.48285714285714287</v>
      </c>
      <c r="K23" s="285">
        <f t="shared" ca="1" si="6"/>
        <v>0.56214285714285717</v>
      </c>
      <c r="L23" s="285">
        <f t="shared" ca="1" si="6"/>
        <v>0.64142857142857146</v>
      </c>
      <c r="M23" s="285">
        <f t="shared" ca="1" si="6"/>
        <v>0.72071428571428575</v>
      </c>
      <c r="N23" s="285">
        <f t="shared" ca="1" si="6"/>
        <v>0.8</v>
      </c>
      <c r="O23" s="285">
        <f t="shared" ca="1" si="6"/>
        <v>0.8</v>
      </c>
      <c r="P23" s="285">
        <f t="shared" ca="1" si="6"/>
        <v>0.8</v>
      </c>
      <c r="Q23" s="285">
        <f t="shared" ca="1" si="6"/>
        <v>0.8</v>
      </c>
      <c r="R23" s="285">
        <f t="shared" ca="1" si="6"/>
        <v>0.8</v>
      </c>
      <c r="S23" s="285">
        <f t="shared" ca="1" si="6"/>
        <v>0.8</v>
      </c>
      <c r="T23" s="285">
        <f t="shared" ca="1" si="6"/>
        <v>0.8</v>
      </c>
      <c r="U23" s="285">
        <f t="shared" ca="1" si="6"/>
        <v>0.8</v>
      </c>
      <c r="V23" s="285">
        <f t="shared" ca="1" si="6"/>
        <v>0.8</v>
      </c>
      <c r="W23" s="285">
        <f t="shared" ca="1" si="6"/>
        <v>0.8</v>
      </c>
      <c r="X23" s="285">
        <f t="shared" ca="1" si="6"/>
        <v>0.8</v>
      </c>
      <c r="Y23" s="285">
        <f t="shared" ca="1" si="6"/>
        <v>0.8</v>
      </c>
      <c r="Z23" s="285">
        <f t="shared" ca="1" si="6"/>
        <v>0.8</v>
      </c>
      <c r="AA23" s="285">
        <f t="shared" ca="1" si="6"/>
        <v>0.8</v>
      </c>
      <c r="AB23" s="285">
        <f t="shared" ca="1" si="6"/>
        <v>0.8</v>
      </c>
      <c r="AC23" s="285">
        <f t="shared" ca="1" si="6"/>
        <v>0.8</v>
      </c>
      <c r="AD23" s="285">
        <f ca="1">IF($EQI$8="Crisis",AC23,AC23+((MAX($EN$8,$ET$8)-$EQ$8)/$M$8*AD$13))</f>
        <v>0.8</v>
      </c>
      <c r="AE23" s="286">
        <f ca="1">FU8</f>
        <v>0.215</v>
      </c>
      <c r="AF23" s="285">
        <f ca="1">IF($EQI$8="Crisis",AE23,AE23+((MAX($FR$8,$FX$8)-$FU$8)/$M$8*AF$13))</f>
        <v>0.215</v>
      </c>
      <c r="AG23" s="285">
        <f t="shared" ref="AG23:BD23" ca="1" si="7">IF($EQI$8="Crisis",AF23,AF23+((MAX($FR$8,$FX$8)-$FU$8)/$M$8*AG$13))</f>
        <v>0.215</v>
      </c>
      <c r="AH23" s="285">
        <f t="shared" ca="1" si="7"/>
        <v>0.2985714285714286</v>
      </c>
      <c r="AI23" s="285">
        <f t="shared" ca="1" si="7"/>
        <v>0.38214285714285717</v>
      </c>
      <c r="AJ23" s="285">
        <f t="shared" ca="1" si="7"/>
        <v>0.46571428571428575</v>
      </c>
      <c r="AK23" s="285">
        <f t="shared" ca="1" si="7"/>
        <v>0.54928571428571438</v>
      </c>
      <c r="AL23" s="285">
        <f t="shared" ca="1" si="7"/>
        <v>0.63285714285714301</v>
      </c>
      <c r="AM23" s="285">
        <f t="shared" ca="1" si="7"/>
        <v>0.71642857142857164</v>
      </c>
      <c r="AN23" s="285">
        <f t="shared" ca="1" si="7"/>
        <v>0.80000000000000027</v>
      </c>
      <c r="AO23" s="285">
        <f t="shared" ca="1" si="7"/>
        <v>0.80000000000000027</v>
      </c>
      <c r="AP23" s="285">
        <f t="shared" ca="1" si="7"/>
        <v>0.80000000000000027</v>
      </c>
      <c r="AQ23" s="285">
        <f t="shared" ca="1" si="7"/>
        <v>0.80000000000000027</v>
      </c>
      <c r="AR23" s="285">
        <f t="shared" ca="1" si="7"/>
        <v>0.80000000000000027</v>
      </c>
      <c r="AS23" s="285">
        <f t="shared" ca="1" si="7"/>
        <v>0.80000000000000027</v>
      </c>
      <c r="AT23" s="285">
        <f t="shared" ca="1" si="7"/>
        <v>0.80000000000000027</v>
      </c>
      <c r="AU23" s="285">
        <f t="shared" ca="1" si="7"/>
        <v>0.80000000000000027</v>
      </c>
      <c r="AV23" s="285">
        <f t="shared" ca="1" si="7"/>
        <v>0.80000000000000027</v>
      </c>
      <c r="AW23" s="285">
        <f t="shared" ca="1" si="7"/>
        <v>0.80000000000000027</v>
      </c>
      <c r="AX23" s="285">
        <f t="shared" ca="1" si="7"/>
        <v>0.80000000000000027</v>
      </c>
      <c r="AY23" s="285">
        <f t="shared" ca="1" si="7"/>
        <v>0.80000000000000027</v>
      </c>
      <c r="AZ23" s="285">
        <f t="shared" ca="1" si="7"/>
        <v>0.80000000000000027</v>
      </c>
      <c r="BA23" s="285">
        <f t="shared" ca="1" si="7"/>
        <v>0.80000000000000027</v>
      </c>
      <c r="BB23" s="285">
        <f t="shared" ca="1" si="7"/>
        <v>0.80000000000000027</v>
      </c>
      <c r="BC23" s="285">
        <f t="shared" ca="1" si="7"/>
        <v>0.80000000000000027</v>
      </c>
      <c r="BD23" s="285">
        <f t="shared" ca="1" si="7"/>
        <v>0.80000000000000027</v>
      </c>
      <c r="BE23" s="278"/>
      <c r="BF23" s="278"/>
    </row>
    <row r="24" spans="2:58" x14ac:dyDescent="0.25">
      <c r="C24" t="s">
        <v>4030</v>
      </c>
      <c r="E24" s="284">
        <f ca="1">$GY$8</f>
        <v>0.09</v>
      </c>
      <c r="F24" s="285">
        <f ca="1">IF($EQI$8="Crisis",E24,E24+((MAX($GV$8,$HB$8)-$GY$8)/$M$8*F$13))</f>
        <v>0.09</v>
      </c>
      <c r="G24" s="285">
        <f t="shared" ref="G24:AC24" ca="1" si="8">IF($EQI$8="Crisis",F24,F24+((MAX($GV$8,$HB$8)-$GY$8)/$M$8*G$13))</f>
        <v>0.09</v>
      </c>
      <c r="H24" s="285">
        <f t="shared" ca="1" si="8"/>
        <v>0.19142857142857145</v>
      </c>
      <c r="I24" s="285">
        <f t="shared" ca="1" si="8"/>
        <v>0.29285714285714287</v>
      </c>
      <c r="J24" s="285">
        <f t="shared" ca="1" si="8"/>
        <v>0.39428571428571429</v>
      </c>
      <c r="K24" s="285">
        <f t="shared" ca="1" si="8"/>
        <v>0.49571428571428572</v>
      </c>
      <c r="L24" s="285">
        <f t="shared" ca="1" si="8"/>
        <v>0.5971428571428572</v>
      </c>
      <c r="M24" s="285">
        <f t="shared" ca="1" si="8"/>
        <v>0.69857142857142862</v>
      </c>
      <c r="N24" s="285">
        <f t="shared" ca="1" si="8"/>
        <v>0.8</v>
      </c>
      <c r="O24" s="285">
        <f t="shared" ca="1" si="8"/>
        <v>0.8</v>
      </c>
      <c r="P24" s="285">
        <f t="shared" ca="1" si="8"/>
        <v>0.8</v>
      </c>
      <c r="Q24" s="285">
        <f t="shared" ca="1" si="8"/>
        <v>0.8</v>
      </c>
      <c r="R24" s="285">
        <f t="shared" ca="1" si="8"/>
        <v>0.8</v>
      </c>
      <c r="S24" s="285">
        <f t="shared" ca="1" si="8"/>
        <v>0.8</v>
      </c>
      <c r="T24" s="285">
        <f t="shared" ca="1" si="8"/>
        <v>0.8</v>
      </c>
      <c r="U24" s="285">
        <f t="shared" ca="1" si="8"/>
        <v>0.8</v>
      </c>
      <c r="V24" s="285">
        <f t="shared" ca="1" si="8"/>
        <v>0.8</v>
      </c>
      <c r="W24" s="285">
        <f t="shared" ca="1" si="8"/>
        <v>0.8</v>
      </c>
      <c r="X24" s="285">
        <f t="shared" ca="1" si="8"/>
        <v>0.8</v>
      </c>
      <c r="Y24" s="285">
        <f t="shared" ca="1" si="8"/>
        <v>0.8</v>
      </c>
      <c r="Z24" s="285">
        <f t="shared" ca="1" si="8"/>
        <v>0.8</v>
      </c>
      <c r="AA24" s="285">
        <f t="shared" ca="1" si="8"/>
        <v>0.8</v>
      </c>
      <c r="AB24" s="285">
        <f t="shared" ca="1" si="8"/>
        <v>0.8</v>
      </c>
      <c r="AC24" s="285">
        <f t="shared" ca="1" si="8"/>
        <v>0.8</v>
      </c>
      <c r="AD24" s="285">
        <f ca="1">IF($EQI$8="Crisis",AC24,AC24+((MAX($GV$8,$HB$8)-$GY$8)/$M$8*AD$13))</f>
        <v>0.8</v>
      </c>
      <c r="AE24" s="286">
        <f ca="1">$IC$8</f>
        <v>0.04</v>
      </c>
      <c r="AF24" s="285">
        <f ca="1">IF($EQI$8="Crisis",AE24,AE24+((MAX($HZ$8,$IF$8)-$IC$8)/$M$8*AF$13))</f>
        <v>0.04</v>
      </c>
      <c r="AG24" s="285">
        <f t="shared" ref="AG24:BD24" ca="1" si="9">IF($EQI$8="Crisis",AF24,AF24+((MAX($HZ$8,$IF$8)-$IC$8)/$M$8*AG$13))</f>
        <v>0.04</v>
      </c>
      <c r="AH24" s="285">
        <f t="shared" ca="1" si="9"/>
        <v>0.14857142857142858</v>
      </c>
      <c r="AI24" s="285">
        <f t="shared" ca="1" si="9"/>
        <v>0.25714285714285712</v>
      </c>
      <c r="AJ24" s="285">
        <f t="shared" ca="1" si="9"/>
        <v>0.36571428571428566</v>
      </c>
      <c r="AK24" s="285">
        <f t="shared" ca="1" si="9"/>
        <v>0.4742857142857142</v>
      </c>
      <c r="AL24" s="285">
        <f t="shared" ca="1" si="9"/>
        <v>0.58285714285714274</v>
      </c>
      <c r="AM24" s="285">
        <f t="shared" ca="1" si="9"/>
        <v>0.69142857142857128</v>
      </c>
      <c r="AN24" s="285">
        <f t="shared" ca="1" si="9"/>
        <v>0.79999999999999982</v>
      </c>
      <c r="AO24" s="285">
        <f t="shared" ca="1" si="9"/>
        <v>0.79999999999999982</v>
      </c>
      <c r="AP24" s="285">
        <f t="shared" ca="1" si="9"/>
        <v>0.79999999999999982</v>
      </c>
      <c r="AQ24" s="285">
        <f t="shared" ca="1" si="9"/>
        <v>0.79999999999999982</v>
      </c>
      <c r="AR24" s="285">
        <f t="shared" ca="1" si="9"/>
        <v>0.79999999999999982</v>
      </c>
      <c r="AS24" s="285">
        <f t="shared" ca="1" si="9"/>
        <v>0.79999999999999982</v>
      </c>
      <c r="AT24" s="285">
        <f t="shared" ca="1" si="9"/>
        <v>0.79999999999999982</v>
      </c>
      <c r="AU24" s="285">
        <f t="shared" ca="1" si="9"/>
        <v>0.79999999999999982</v>
      </c>
      <c r="AV24" s="285">
        <f t="shared" ca="1" si="9"/>
        <v>0.79999999999999982</v>
      </c>
      <c r="AW24" s="285">
        <f t="shared" ca="1" si="9"/>
        <v>0.79999999999999982</v>
      </c>
      <c r="AX24" s="285">
        <f t="shared" ca="1" si="9"/>
        <v>0.79999999999999982</v>
      </c>
      <c r="AY24" s="285">
        <f t="shared" ca="1" si="9"/>
        <v>0.79999999999999982</v>
      </c>
      <c r="AZ24" s="285">
        <f t="shared" ca="1" si="9"/>
        <v>0.79999999999999982</v>
      </c>
      <c r="BA24" s="285">
        <f t="shared" ca="1" si="9"/>
        <v>0.79999999999999982</v>
      </c>
      <c r="BB24" s="285">
        <f t="shared" ca="1" si="9"/>
        <v>0.79999999999999982</v>
      </c>
      <c r="BC24" s="285">
        <f t="shared" ca="1" si="9"/>
        <v>0.79999999999999982</v>
      </c>
      <c r="BD24" s="285">
        <f t="shared" ca="1" si="9"/>
        <v>0.79999999999999982</v>
      </c>
      <c r="BE24" s="278"/>
      <c r="BF24" s="278"/>
    </row>
    <row r="25" spans="2:58" x14ac:dyDescent="0.25">
      <c r="C25" t="s">
        <v>4031</v>
      </c>
      <c r="E25" s="287"/>
      <c r="F25" s="287"/>
      <c r="G25" s="287"/>
      <c r="H25" s="285">
        <f ca="1">IF(OR((SUM(F25:G25)=$JE$8),SUM($E$25:G25)=($JD$8*$JE$8)),0,($JE$8/$JF$8*H13))</f>
        <v>0.85</v>
      </c>
      <c r="I25" s="285">
        <f ca="1">IF(OR((SUM(G25:H25)=$JE$8),SUM($E$25:H25)=($JD$8*$JE$8)),0,($JE$8/$JF$8*I13))</f>
        <v>0</v>
      </c>
      <c r="J25" s="285">
        <f ca="1">IF(OR((SUM(H25:I25)=$JE$8),SUM($E$25:I25)=($JD$8*$JE$8)),0,($JE$8/$JF$8*J13))</f>
        <v>0</v>
      </c>
      <c r="K25" s="285">
        <f ca="1">IF(OR((SUM(I25:J25)=$JE$8),SUM($E$25:J25)=($JD$8*$JE$8)),0,($JE$8/$JF$8*K13))</f>
        <v>0.85</v>
      </c>
      <c r="L25" s="285">
        <f ca="1">IF(OR((SUM(J25:K25)=$JE$8),SUM($E$25:K25)=($JD$8*$JE$8)),0,($JE$8/$JF$8*L13))</f>
        <v>0</v>
      </c>
      <c r="M25" s="285">
        <f ca="1">IF(OR((SUM(K25:L25)=$JE$8),SUM($E$25:L25)=($JD$8*$JE$8)),0,($JE$8/$JF$8*M13))</f>
        <v>0</v>
      </c>
      <c r="N25" s="285">
        <f ca="1">IF(OR((SUM(L25:M25)=$JE$8),SUM($E$25:M25)=($JD$8*$JE$8)),0,($JE$8/$JF$8*N13))</f>
        <v>0</v>
      </c>
      <c r="O25" s="285">
        <f ca="1">IF(OR((SUM(M25:N25)=$JE$8),SUM($E$25:N25)=($JD$8*$JE$8)),0,($JE$8/$JF$8*O13))</f>
        <v>0</v>
      </c>
      <c r="P25" s="285">
        <f ca="1">IF(OR((SUM(N25:O25)=$JE$8),SUM($E$25:O25)=($JD$8*$JE$8)),0,($JE$8/$JF$8*P13))</f>
        <v>0</v>
      </c>
      <c r="Q25" s="285">
        <f ca="1">IF(OR((SUM(O25:P25)=$JE$8),SUM($E$25:P25)=($JD$8*$JE$8)),0,($JE$8/$JF$8*Q13))</f>
        <v>0</v>
      </c>
      <c r="R25" s="285">
        <f ca="1">IF(OR((SUM(P25:Q25)=$JE$8),SUM($E$25:Q25)=($JD$8*$JE$8)),0,($JE$8/$JF$8*R13))</f>
        <v>0</v>
      </c>
      <c r="S25" s="285">
        <f ca="1">IF(OR((SUM(Q25:R25)=$JE$8),SUM($E$25:R25)=($JD$8*$JE$8)),0,($JE$8/$JF$8*S13))</f>
        <v>0</v>
      </c>
      <c r="T25" s="285">
        <f ca="1">IF(OR((SUM(R25:S25)=$JE$8),SUM($E$25:S25)=($JD$8*$JE$8)),0,($JE$8/$JF$8*T13))</f>
        <v>0</v>
      </c>
      <c r="U25" s="285">
        <f ca="1">IF(OR((SUM(S25:T25)=$JE$8),SUM($E$25:T25)=($JD$8*$JE$8)),0,($JE$8/$JF$8*U13))</f>
        <v>0</v>
      </c>
      <c r="V25" s="285">
        <f ca="1">IF(OR((SUM(T25:U25)=$JE$8),SUM($E$25:U25)=($JD$8*$JE$8)),0,($JE$8/$JF$8*V13))</f>
        <v>0</v>
      </c>
      <c r="W25" s="285">
        <f ca="1">IF(OR((SUM(U25:V25)=$JE$8),SUM($E$25:V25)=($JD$8*$JE$8)),0,($JE$8/$JF$8*W13))</f>
        <v>0</v>
      </c>
      <c r="X25" s="285">
        <f ca="1">IF(OR((SUM(V25:W25)=$JE$8),SUM($E$25:W25)=($JD$8*$JE$8)),0,($JE$8/$JF$8*X13))</f>
        <v>0</v>
      </c>
      <c r="Y25" s="285">
        <f ca="1">IF(OR((SUM(W25:X25)=$JE$8),SUM($E$25:X25)=($JD$8*$JE$8)),0,($JE$8/$JF$8*Y13))</f>
        <v>0</v>
      </c>
      <c r="Z25" s="285">
        <f ca="1">IF(OR((SUM(X25:Y25)=$JE$8),SUM($E$25:Y25)=($JD$8*$JE$8)),0,($JE$8/$JF$8*Z13))</f>
        <v>0</v>
      </c>
      <c r="AA25" s="285">
        <f ca="1">IF(OR((SUM(Y25:Z25)=$JE$8),SUM($E$25:Z25)=($JD$8*$JE$8)),0,($JE$8/$JF$8*AA13))</f>
        <v>0</v>
      </c>
      <c r="AB25" s="285">
        <f ca="1">IF(OR((SUM(Z25:AA25)=$JE$8),SUM($E$25:AA25)=($JD$8*$JE$8)),0,($JE$8/$JF$8*AB13))</f>
        <v>0</v>
      </c>
      <c r="AC25" s="285">
        <f ca="1">IF(OR((SUM(AA25:AB25)=$JE$8),SUM($E$25:AB25)=($JD$8*$JE$8)),0,($JE$8/$JF$8*AC13))</f>
        <v>0</v>
      </c>
      <c r="AD25" s="285">
        <f ca="1">IF(OR((SUM(AB25:AC25)=$JE$8),SUM($E$25:AC25)=($JD$8*$JE$8)),0,($JE$8/$JF$8*AD13))</f>
        <v>0</v>
      </c>
      <c r="AE25" s="288"/>
      <c r="AF25" s="287"/>
      <c r="AG25" s="287"/>
      <c r="AH25" s="285">
        <f ca="1">IF(OR((SUM(AF25:AG25)=$JE$8),SUM($AE$25:AG25)=($JD$8*$JE$8)),0,($JE$8/$JF$8*AH13))</f>
        <v>0.85</v>
      </c>
      <c r="AI25" s="285">
        <f ca="1">IF(OR((SUM(AG25:AH25)=$JE$8),SUM($AE$25:AH25)=($JD$8*$JE$8)),0,($JE$8/$JF$8*AI13))</f>
        <v>0</v>
      </c>
      <c r="AJ25" s="285">
        <f ca="1">IF(OR((SUM(AH25:AI25)=$JE$8),SUM($AE$25:AI25)=($JD$8*$JE$8)),0,($JE$8/$JF$8*AJ13))</f>
        <v>0</v>
      </c>
      <c r="AK25" s="285">
        <f ca="1">IF(OR((SUM(AI25:AJ25)=$JE$8),SUM($AE$25:AJ25)=($JD$8*$JE$8)),0,($JE$8/$JF$8*AK13))</f>
        <v>0.85</v>
      </c>
      <c r="AL25" s="285">
        <f ca="1">IF(OR((SUM(AJ25:AK25)=$JE$8),SUM($AE$25:AK25)=($JD$8*$JE$8)),0,($JE$8/$JF$8*AL13))</f>
        <v>0</v>
      </c>
      <c r="AM25" s="285">
        <f ca="1">IF(OR((SUM(AK25:AL25)=$JE$8),SUM($AE$25:AL25)=($JD$8*$JE$8)),0,($JE$8/$JF$8*AM13))</f>
        <v>0</v>
      </c>
      <c r="AN25" s="285">
        <f ca="1">IF(OR((SUM(AL25:AM25)=$JE$8),SUM($AE$25:AM25)=($JD$8*$JE$8)),0,($JE$8/$JF$8*AN13))</f>
        <v>0</v>
      </c>
      <c r="AO25" s="285">
        <f ca="1">IF(OR((SUM(AM25:AN25)=$JE$8),SUM($AE$25:AN25)=($JD$8*$JE$8)),0,($JE$8/$JF$8*AO13))</f>
        <v>0</v>
      </c>
      <c r="AP25" s="285">
        <f ca="1">IF(OR((SUM(AN25:AO25)=$JE$8),SUM($AE$25:AO25)=($JD$8*$JE$8)),0,($JE$8/$JF$8*AP13))</f>
        <v>0</v>
      </c>
      <c r="AQ25" s="285">
        <f ca="1">IF(OR((SUM(AO25:AP25)=$JE$8),SUM($AE$25:AP25)=($JD$8*$JE$8)),0,($JE$8/$JF$8*AQ13))</f>
        <v>0</v>
      </c>
      <c r="AR25" s="285">
        <f ca="1">IF(OR((SUM(AP25:AQ25)=$JE$8),SUM($AE$25:AQ25)=($JD$8*$JE$8)),0,($JE$8/$JF$8*AR13))</f>
        <v>0</v>
      </c>
      <c r="AS25" s="285">
        <f ca="1">IF(OR((SUM(AQ25:AR25)=$JE$8),SUM($AE$25:AR25)=($JD$8*$JE$8)),0,($JE$8/$JF$8*AS13))</f>
        <v>0</v>
      </c>
      <c r="AT25" s="285">
        <f ca="1">IF(OR((SUM(AR25:AS25)=$JE$8),SUM($AE$25:AS25)=($JD$8*$JE$8)),0,($JE$8/$JF$8*AT13))</f>
        <v>0</v>
      </c>
      <c r="AU25" s="285">
        <f ca="1">IF(OR((SUM(AS25:AT25)=$JE$8),SUM($AE$25:AT25)=($JD$8*$JE$8)),0,($JE$8/$JF$8*AU13))</f>
        <v>0</v>
      </c>
      <c r="AV25" s="285">
        <f ca="1">IF(OR((SUM(AT25:AU25)=$JE$8),SUM($AE$25:AU25)=($JD$8*$JE$8)),0,($JE$8/$JF$8*AV13))</f>
        <v>0</v>
      </c>
      <c r="AW25" s="285">
        <f ca="1">IF(OR((SUM(AU25:AV25)=$JE$8),SUM($AE$25:AV25)=($JD$8*$JE$8)),0,($JE$8/$JF$8*AW13))</f>
        <v>0</v>
      </c>
      <c r="AX25" s="285">
        <f ca="1">IF(OR((SUM(AV25:AW25)=$JE$8),SUM($AE$25:AW25)=($JD$8*$JE$8)),0,($JE$8/$JF$8*AX13))</f>
        <v>0</v>
      </c>
      <c r="AY25" s="285">
        <f ca="1">IF(OR((SUM(AW25:AX25)=$JE$8),SUM($AE$25:AX25)=($JD$8*$JE$8)),0,($JE$8/$JF$8*AY13))</f>
        <v>0</v>
      </c>
      <c r="AZ25" s="285">
        <f ca="1">IF(OR((SUM(AX25:AY25)=$JE$8),SUM($AE$25:AY25)=($JD$8*$JE$8)),0,($JE$8/$JF$8*AZ13))</f>
        <v>0</v>
      </c>
      <c r="BA25" s="285">
        <f ca="1">IF(OR((SUM(AY25:AZ25)=$JE$8),SUM($AE$25:AZ25)=($JD$8*$JE$8)),0,($JE$8/$JF$8*BA13))</f>
        <v>0</v>
      </c>
      <c r="BB25" s="285">
        <f ca="1">IF(OR((SUM(AZ25:BA25)=$JE$8),SUM($AE$25:BA25)=($JD$8*$JE$8)),0,($JE$8/$JF$8*BB13))</f>
        <v>0</v>
      </c>
      <c r="BC25" s="285">
        <f ca="1">IF(OR((SUM(BA25:BB25)=$JE$8),SUM($AE$25:BB25)=($JD$8*$JE$8)),0,($JE$8/$JF$8*BC13))</f>
        <v>0</v>
      </c>
      <c r="BD25" s="285">
        <f ca="1">IF(OR((SUM(BB25:BC25)=$JE$8),SUM($AE$25:BC25)=($JD$8*$JE$8)),0,($JE$8/$JF$8*BD13))</f>
        <v>0</v>
      </c>
      <c r="BE25" s="278"/>
      <c r="BF25" s="278"/>
    </row>
    <row r="26" spans="2:58" x14ac:dyDescent="0.25">
      <c r="C26" t="s">
        <v>4032</v>
      </c>
      <c r="E26" s="287"/>
      <c r="F26" s="287"/>
      <c r="G26" s="287"/>
      <c r="H26" s="285">
        <f ca="1">IF(OR(H$12&lt;$K$8,$JD$8=0),0,IF(SUM(F26:G26)=$JE$8,0,$JE$8/$JF$8))</f>
        <v>0.85</v>
      </c>
      <c r="I26" s="285">
        <f t="shared" ref="I26:AD26" ca="1" si="10">IF(OR(I$12&lt;$K$8,$JD$8=0),0,IF(SUM(G26:H26)=$JE$8,0,$JE$8/$JF$8))</f>
        <v>0</v>
      </c>
      <c r="J26" s="285">
        <f t="shared" ca="1" si="10"/>
        <v>0</v>
      </c>
      <c r="K26" s="285">
        <f t="shared" ca="1" si="10"/>
        <v>0.85</v>
      </c>
      <c r="L26" s="285">
        <f t="shared" ca="1" si="10"/>
        <v>0</v>
      </c>
      <c r="M26" s="285">
        <f t="shared" ca="1" si="10"/>
        <v>0</v>
      </c>
      <c r="N26" s="285">
        <f t="shared" ca="1" si="10"/>
        <v>0.85</v>
      </c>
      <c r="O26" s="285">
        <f t="shared" ca="1" si="10"/>
        <v>0</v>
      </c>
      <c r="P26" s="285">
        <f t="shared" ca="1" si="10"/>
        <v>0</v>
      </c>
      <c r="Q26" s="285">
        <f t="shared" ca="1" si="10"/>
        <v>0.85</v>
      </c>
      <c r="R26" s="285">
        <f t="shared" ca="1" si="10"/>
        <v>0</v>
      </c>
      <c r="S26" s="285">
        <f t="shared" ca="1" si="10"/>
        <v>0</v>
      </c>
      <c r="T26" s="285">
        <f t="shared" ca="1" si="10"/>
        <v>0.85</v>
      </c>
      <c r="U26" s="285">
        <f t="shared" ca="1" si="10"/>
        <v>0</v>
      </c>
      <c r="V26" s="285">
        <f t="shared" ca="1" si="10"/>
        <v>0</v>
      </c>
      <c r="W26" s="285">
        <f t="shared" ca="1" si="10"/>
        <v>0.85</v>
      </c>
      <c r="X26" s="285">
        <f t="shared" ca="1" si="10"/>
        <v>0</v>
      </c>
      <c r="Y26" s="285">
        <f t="shared" ca="1" si="10"/>
        <v>0</v>
      </c>
      <c r="Z26" s="285">
        <f t="shared" ca="1" si="10"/>
        <v>0.85</v>
      </c>
      <c r="AA26" s="285">
        <f t="shared" ca="1" si="10"/>
        <v>0</v>
      </c>
      <c r="AB26" s="285">
        <f t="shared" ca="1" si="10"/>
        <v>0</v>
      </c>
      <c r="AC26" s="285">
        <f t="shared" ca="1" si="10"/>
        <v>0.85</v>
      </c>
      <c r="AD26" s="285">
        <f t="shared" ca="1" si="10"/>
        <v>0</v>
      </c>
      <c r="AE26" s="288"/>
      <c r="AF26" s="287"/>
      <c r="AG26" s="287"/>
      <c r="AH26" s="285">
        <f ca="1">IF(OR(AH$12&lt;$K$8,$JD$8=0),0,IF(SUM(AF26:AG26)=$JE$8,0,$JE$8/$JF$8))</f>
        <v>0.85</v>
      </c>
      <c r="AI26" s="285">
        <f t="shared" ref="AI26:BD26" ca="1" si="11">IF(OR(AI$12&lt;$K$8,$JD$8=0),0,IF(SUM(AG26:AH26)=$JE$8,0,$JE$8/$JF$8))</f>
        <v>0</v>
      </c>
      <c r="AJ26" s="285">
        <f t="shared" ca="1" si="11"/>
        <v>0</v>
      </c>
      <c r="AK26" s="285">
        <f t="shared" ca="1" si="11"/>
        <v>0.85</v>
      </c>
      <c r="AL26" s="285">
        <f t="shared" ca="1" si="11"/>
        <v>0</v>
      </c>
      <c r="AM26" s="285">
        <f t="shared" ca="1" si="11"/>
        <v>0</v>
      </c>
      <c r="AN26" s="285">
        <f t="shared" ca="1" si="11"/>
        <v>0.85</v>
      </c>
      <c r="AO26" s="285">
        <f t="shared" ca="1" si="11"/>
        <v>0</v>
      </c>
      <c r="AP26" s="285">
        <f t="shared" ca="1" si="11"/>
        <v>0</v>
      </c>
      <c r="AQ26" s="285">
        <f t="shared" ca="1" si="11"/>
        <v>0.85</v>
      </c>
      <c r="AR26" s="285">
        <f t="shared" ca="1" si="11"/>
        <v>0</v>
      </c>
      <c r="AS26" s="285">
        <f t="shared" ca="1" si="11"/>
        <v>0</v>
      </c>
      <c r="AT26" s="285">
        <f t="shared" ca="1" si="11"/>
        <v>0.85</v>
      </c>
      <c r="AU26" s="285">
        <f t="shared" ca="1" si="11"/>
        <v>0</v>
      </c>
      <c r="AV26" s="285">
        <f t="shared" ca="1" si="11"/>
        <v>0</v>
      </c>
      <c r="AW26" s="285">
        <f t="shared" ca="1" si="11"/>
        <v>0.85</v>
      </c>
      <c r="AX26" s="285">
        <f t="shared" ca="1" si="11"/>
        <v>0</v>
      </c>
      <c r="AY26" s="285">
        <f t="shared" ca="1" si="11"/>
        <v>0</v>
      </c>
      <c r="AZ26" s="285">
        <f t="shared" ca="1" si="11"/>
        <v>0.85</v>
      </c>
      <c r="BA26" s="285">
        <f t="shared" ca="1" si="11"/>
        <v>0</v>
      </c>
      <c r="BB26" s="285">
        <f t="shared" ca="1" si="11"/>
        <v>0</v>
      </c>
      <c r="BC26" s="285">
        <f t="shared" ca="1" si="11"/>
        <v>0.85</v>
      </c>
      <c r="BD26" s="285">
        <f t="shared" ca="1" si="11"/>
        <v>0</v>
      </c>
      <c r="BE26" s="278"/>
      <c r="BF26" s="278"/>
    </row>
    <row r="27" spans="2:58" x14ac:dyDescent="0.25">
      <c r="B27" s="207" t="s">
        <v>3986</v>
      </c>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82"/>
      <c r="AF27" s="279"/>
      <c r="AG27" s="279"/>
      <c r="AH27" s="279"/>
      <c r="AI27" s="279"/>
      <c r="AJ27" s="279"/>
      <c r="AK27" s="279"/>
      <c r="AL27" s="279"/>
      <c r="AM27" s="279"/>
      <c r="AN27" s="279"/>
      <c r="AO27" s="279"/>
      <c r="AP27" s="279"/>
      <c r="AQ27" s="279"/>
      <c r="AR27" s="279"/>
      <c r="AS27" s="279"/>
      <c r="AT27" s="279"/>
      <c r="AU27" s="279"/>
      <c r="AV27" s="279"/>
      <c r="AW27" s="279"/>
      <c r="AX27" s="279"/>
      <c r="AY27" s="279"/>
      <c r="AZ27" s="279"/>
      <c r="BA27" s="279"/>
      <c r="BB27" s="279"/>
      <c r="BC27" s="279"/>
      <c r="BD27" s="279"/>
      <c r="BE27" s="278"/>
      <c r="BF27" s="278"/>
    </row>
    <row r="28" spans="2:58" x14ac:dyDescent="0.25">
      <c r="C28" t="s">
        <v>4033</v>
      </c>
      <c r="E28" s="289"/>
      <c r="F28" s="289"/>
      <c r="G28" s="289"/>
      <c r="H28" s="279">
        <f ca="1">IF(OR(H$12&gt;$L$8,$EQI$8="Crisis"),MAX(H$20-G$20,0),((((1-INDIRECT($D$15&amp;22))*INDIRECT($D$15&amp;20)+(INDIRECT($D$16&amp;20)-INDIRECT($D$15&amp;20)))/$M$8)*H$13))</f>
        <v>92570.82408878603</v>
      </c>
      <c r="I28" s="279">
        <f t="shared" ref="I28:AD28" ca="1" si="12">IF(OR(I$12&gt;$L$8,$EQI$8="Crisis"),MAX(I$20-H$20,0),((((1-INDIRECT($D$15&amp;22))*INDIRECT($D$15&amp;20)+(INDIRECT($D$16&amp;20)-INDIRECT($D$15&amp;20)))/$M$8)*I$13))</f>
        <v>92570.82408878603</v>
      </c>
      <c r="J28" s="279">
        <f t="shared" ca="1" si="12"/>
        <v>92570.82408878603</v>
      </c>
      <c r="K28" s="279">
        <f t="shared" ca="1" si="12"/>
        <v>92570.82408878603</v>
      </c>
      <c r="L28" s="279">
        <f t="shared" ca="1" si="12"/>
        <v>92570.82408878603</v>
      </c>
      <c r="M28" s="279">
        <f t="shared" ca="1" si="12"/>
        <v>92570.82408878603</v>
      </c>
      <c r="N28" s="279">
        <f t="shared" ca="1" si="12"/>
        <v>92570.82408878603</v>
      </c>
      <c r="O28" s="279">
        <f t="shared" ca="1" si="12"/>
        <v>65766.710294088582</v>
      </c>
      <c r="P28" s="279">
        <f t="shared" ca="1" si="12"/>
        <v>68542.596752433339</v>
      </c>
      <c r="Q28" s="279">
        <f t="shared" ca="1" si="12"/>
        <v>71435.648043794092</v>
      </c>
      <c r="R28" s="279">
        <f t="shared" ca="1" si="12"/>
        <v>74450.809470618144</v>
      </c>
      <c r="S28" s="279">
        <f t="shared" ca="1" si="12"/>
        <v>77593.235067065572</v>
      </c>
      <c r="T28" s="279">
        <f t="shared" ca="1" si="12"/>
        <v>80868.296409174334</v>
      </c>
      <c r="U28" s="279">
        <f t="shared" ca="1" si="12"/>
        <v>84281.591796883615</v>
      </c>
      <c r="V28" s="279">
        <f t="shared" ca="1" si="12"/>
        <v>87838.955823615659</v>
      </c>
      <c r="W28" s="279">
        <f t="shared" ca="1" si="12"/>
        <v>91546.469349768944</v>
      </c>
      <c r="X28" s="279">
        <f t="shared" ca="1" si="12"/>
        <v>95410.469897172414</v>
      </c>
      <c r="Y28" s="279">
        <f t="shared" ca="1" si="12"/>
        <v>99437.562482274137</v>
      </c>
      <c r="Z28" s="279">
        <f t="shared" ca="1" si="12"/>
        <v>103634.6309065735</v>
      </c>
      <c r="AA28" s="279">
        <f t="shared" ca="1" si="12"/>
        <v>108008.84952360159</v>
      </c>
      <c r="AB28" s="279">
        <f t="shared" ca="1" si="12"/>
        <v>112567.69550256664</v>
      </c>
      <c r="AC28" s="279">
        <f t="shared" ca="1" si="12"/>
        <v>117318.9616096192</v>
      </c>
      <c r="AD28" s="279">
        <f t="shared" ca="1" si="12"/>
        <v>122270.76952859433</v>
      </c>
      <c r="AE28" s="282"/>
      <c r="AF28" s="289"/>
      <c r="AG28" s="289"/>
      <c r="AH28" s="279">
        <f ca="1">IF(OR(AH$12&gt;$L$8,$EQI$8="Crisis"),MAX(AH$20-AG$20,0),((((1-INDIRECT($D$17&amp;22))*INDIRECT($D$17&amp;20)+(INDIRECT($D$18&amp;20)-INDIRECT($D$17&amp;20)))/$M$8)*AH$13))</f>
        <v>770035.68595253117</v>
      </c>
      <c r="AI28" s="279">
        <f t="shared" ref="AI28:BD28" ca="1" si="13">IF(OR(AI$12&gt;$L$8,$EQI$8="Crisis"),MAX(AI$20-AH$20,0),((((1-INDIRECT($D$17&amp;22))*INDIRECT($D$17&amp;20)+(INDIRECT($D$18&amp;20)-INDIRECT($D$17&amp;20)))/$M$8)*AI$13))</f>
        <v>770035.68595253117</v>
      </c>
      <c r="AJ28" s="279">
        <f t="shared" ca="1" si="13"/>
        <v>770035.68595253117</v>
      </c>
      <c r="AK28" s="279">
        <f t="shared" ca="1" si="13"/>
        <v>770035.68595253117</v>
      </c>
      <c r="AL28" s="279">
        <f t="shared" ca="1" si="13"/>
        <v>770035.68595253117</v>
      </c>
      <c r="AM28" s="279">
        <f t="shared" ca="1" si="13"/>
        <v>770035.68595253117</v>
      </c>
      <c r="AN28" s="279">
        <f t="shared" ca="1" si="13"/>
        <v>770035.68595253117</v>
      </c>
      <c r="AO28" s="279">
        <f t="shared" ca="1" si="13"/>
        <v>191202.48593179416</v>
      </c>
      <c r="AP28" s="279">
        <f t="shared" ca="1" si="13"/>
        <v>195719.14977958053</v>
      </c>
      <c r="AQ28" s="279">
        <f t="shared" ca="1" si="13"/>
        <v>200342.50812045485</v>
      </c>
      <c r="AR28" s="279">
        <f t="shared" ca="1" si="13"/>
        <v>205075.0813356638</v>
      </c>
      <c r="AS28" s="279">
        <f t="shared" ca="1" si="13"/>
        <v>209919.44934393838</v>
      </c>
      <c r="AT28" s="279">
        <f t="shared" ca="1" si="13"/>
        <v>214878.25300790928</v>
      </c>
      <c r="AU28" s="279">
        <f t="shared" ca="1" si="13"/>
        <v>219954.19557375088</v>
      </c>
      <c r="AV28" s="279">
        <f t="shared" ca="1" si="13"/>
        <v>225150.04414483719</v>
      </c>
      <c r="AW28" s="279">
        <f t="shared" ca="1" si="13"/>
        <v>230468.63119019195</v>
      </c>
      <c r="AX28" s="279">
        <f t="shared" ca="1" si="13"/>
        <v>235912.85608858801</v>
      </c>
      <c r="AY28" s="279">
        <f t="shared" ca="1" si="13"/>
        <v>241485.68670912459</v>
      </c>
      <c r="AZ28" s="279">
        <f t="shared" ca="1" si="13"/>
        <v>247190.16102911718</v>
      </c>
      <c r="BA28" s="279">
        <f t="shared" ca="1" si="13"/>
        <v>253029.38879023865</v>
      </c>
      <c r="BB28" s="279">
        <f t="shared" ca="1" si="13"/>
        <v>259006.55319375917</v>
      </c>
      <c r="BC28" s="279">
        <f t="shared" ca="1" si="13"/>
        <v>265124.91263583861</v>
      </c>
      <c r="BD28" s="279">
        <f t="shared" ca="1" si="13"/>
        <v>271387.80248381197</v>
      </c>
      <c r="BE28" s="278"/>
      <c r="BF28" s="278"/>
    </row>
    <row r="29" spans="2:58" x14ac:dyDescent="0.25">
      <c r="C29" t="s">
        <v>4034</v>
      </c>
      <c r="E29" s="289"/>
      <c r="F29" s="289"/>
      <c r="G29" s="289"/>
      <c r="H29" s="279">
        <f ca="1">IF(OR(H$12&gt;$L$8,$EQI$8="Crisis"),MAX(H$20-G$20,0),((((1-INDIRECT($D$15&amp;23))*INDIRECT($D$15&amp;20)+(INDIRECT($D$16&amp;20)-INDIRECT($D$15&amp;20)))/$M$8)*H$13))</f>
        <v>166266.88878266359</v>
      </c>
      <c r="I29" s="279">
        <f t="shared" ref="I29:AD29" ca="1" si="14">IF(OR(I$12&gt;$L$8,$EQI$8="Crisis"),MAX(I$20-H$20,0),((((1-INDIRECT($D$15&amp;23))*INDIRECT($D$15&amp;20)+(INDIRECT($D$16&amp;20)-INDIRECT($D$15&amp;20)))/$M$8)*I$13))</f>
        <v>166266.88878266359</v>
      </c>
      <c r="J29" s="279">
        <f t="shared" ca="1" si="14"/>
        <v>166266.88878266359</v>
      </c>
      <c r="K29" s="279">
        <f t="shared" ca="1" si="14"/>
        <v>166266.88878266359</v>
      </c>
      <c r="L29" s="279">
        <f t="shared" ca="1" si="14"/>
        <v>166266.88878266359</v>
      </c>
      <c r="M29" s="279">
        <f t="shared" ca="1" si="14"/>
        <v>166266.88878266359</v>
      </c>
      <c r="N29" s="279">
        <f t="shared" ca="1" si="14"/>
        <v>166266.88878266359</v>
      </c>
      <c r="O29" s="279">
        <f t="shared" ca="1" si="14"/>
        <v>65766.710294088582</v>
      </c>
      <c r="P29" s="279">
        <f t="shared" ca="1" si="14"/>
        <v>68542.596752433339</v>
      </c>
      <c r="Q29" s="279">
        <f t="shared" ca="1" si="14"/>
        <v>71435.648043794092</v>
      </c>
      <c r="R29" s="279">
        <f t="shared" ca="1" si="14"/>
        <v>74450.809470618144</v>
      </c>
      <c r="S29" s="279">
        <f t="shared" ca="1" si="14"/>
        <v>77593.235067065572</v>
      </c>
      <c r="T29" s="279">
        <f t="shared" ca="1" si="14"/>
        <v>80868.296409174334</v>
      </c>
      <c r="U29" s="279">
        <f t="shared" ca="1" si="14"/>
        <v>84281.591796883615</v>
      </c>
      <c r="V29" s="279">
        <f t="shared" ca="1" si="14"/>
        <v>87838.955823615659</v>
      </c>
      <c r="W29" s="279">
        <f t="shared" ca="1" si="14"/>
        <v>91546.469349768944</v>
      </c>
      <c r="X29" s="279">
        <f t="shared" ca="1" si="14"/>
        <v>95410.469897172414</v>
      </c>
      <c r="Y29" s="279">
        <f t="shared" ca="1" si="14"/>
        <v>99437.562482274137</v>
      </c>
      <c r="Z29" s="279">
        <f t="shared" ca="1" si="14"/>
        <v>103634.6309065735</v>
      </c>
      <c r="AA29" s="279">
        <f t="shared" ca="1" si="14"/>
        <v>108008.84952360159</v>
      </c>
      <c r="AB29" s="279">
        <f t="shared" ca="1" si="14"/>
        <v>112567.69550256664</v>
      </c>
      <c r="AC29" s="279">
        <f t="shared" ca="1" si="14"/>
        <v>117318.9616096192</v>
      </c>
      <c r="AD29" s="279">
        <f t="shared" ca="1" si="14"/>
        <v>122270.76952859433</v>
      </c>
      <c r="AE29" s="282"/>
      <c r="AF29" s="289"/>
      <c r="AG29" s="289"/>
      <c r="AH29" s="279">
        <f ca="1">IF(OR(AH$12&gt;$L$8,$EQI$8="Crisis"),MAX(AH$20-AG$20,0),((((1-INDIRECT($D$17&amp;23))*INDIRECT($D$17&amp;20)+(INDIRECT($D$18&amp;20)-INDIRECT($D$17&amp;20)))/$M$8)*AH$13))</f>
        <v>856191.73085049039</v>
      </c>
      <c r="AI29" s="279">
        <f t="shared" ref="AI29:BD29" ca="1" si="15">IF(OR(AI$12&gt;$L$8,$EQI$8="Crisis"),MAX(AI$20-AH$20,0),((((1-INDIRECT($D$17&amp;23))*INDIRECT($D$17&amp;20)+(INDIRECT($D$18&amp;20)-INDIRECT($D$17&amp;20)))/$M$8)*AI$13))</f>
        <v>856191.73085049039</v>
      </c>
      <c r="AJ29" s="279">
        <f t="shared" ca="1" si="15"/>
        <v>856191.73085049039</v>
      </c>
      <c r="AK29" s="279">
        <f t="shared" ca="1" si="15"/>
        <v>856191.73085049039</v>
      </c>
      <c r="AL29" s="279">
        <f t="shared" ca="1" si="15"/>
        <v>856191.73085049039</v>
      </c>
      <c r="AM29" s="279">
        <f t="shared" ca="1" si="15"/>
        <v>856191.73085049039</v>
      </c>
      <c r="AN29" s="279">
        <f t="shared" ca="1" si="15"/>
        <v>856191.73085049039</v>
      </c>
      <c r="AO29" s="279">
        <f t="shared" ca="1" si="15"/>
        <v>191202.48593179416</v>
      </c>
      <c r="AP29" s="279">
        <f t="shared" ca="1" si="15"/>
        <v>195719.14977958053</v>
      </c>
      <c r="AQ29" s="279">
        <f t="shared" ca="1" si="15"/>
        <v>200342.50812045485</v>
      </c>
      <c r="AR29" s="279">
        <f t="shared" ca="1" si="15"/>
        <v>205075.0813356638</v>
      </c>
      <c r="AS29" s="279">
        <f t="shared" ca="1" si="15"/>
        <v>209919.44934393838</v>
      </c>
      <c r="AT29" s="279">
        <f t="shared" ca="1" si="15"/>
        <v>214878.25300790928</v>
      </c>
      <c r="AU29" s="279">
        <f t="shared" ca="1" si="15"/>
        <v>219954.19557375088</v>
      </c>
      <c r="AV29" s="279">
        <f t="shared" ca="1" si="15"/>
        <v>225150.04414483719</v>
      </c>
      <c r="AW29" s="279">
        <f t="shared" ca="1" si="15"/>
        <v>230468.63119019195</v>
      </c>
      <c r="AX29" s="279">
        <f t="shared" ca="1" si="15"/>
        <v>235912.85608858801</v>
      </c>
      <c r="AY29" s="279">
        <f t="shared" ca="1" si="15"/>
        <v>241485.68670912459</v>
      </c>
      <c r="AZ29" s="279">
        <f t="shared" ca="1" si="15"/>
        <v>247190.16102911718</v>
      </c>
      <c r="BA29" s="279">
        <f t="shared" ca="1" si="15"/>
        <v>253029.38879023865</v>
      </c>
      <c r="BB29" s="279">
        <f t="shared" ca="1" si="15"/>
        <v>259006.55319375917</v>
      </c>
      <c r="BC29" s="279">
        <f t="shared" ca="1" si="15"/>
        <v>265124.91263583861</v>
      </c>
      <c r="BD29" s="279">
        <f t="shared" ca="1" si="15"/>
        <v>271387.80248381197</v>
      </c>
      <c r="BE29" s="278"/>
      <c r="BF29" s="278"/>
    </row>
    <row r="30" spans="2:58" x14ac:dyDescent="0.25">
      <c r="C30" t="s">
        <v>4035</v>
      </c>
      <c r="E30" s="289"/>
      <c r="F30" s="289"/>
      <c r="G30" s="289"/>
      <c r="H30" s="279">
        <f ca="1">IF(OR(H$12&gt;$L$8,$EQI$8="Crisis"),MAX(H$20-G$20,0),((((1-INDIRECT($D$15&amp;24))*INDIRECT($D$15&amp;20)+(INDIRECT($D$16&amp;20)-INDIRECT($D$15&amp;20)))/$M$8)*H$13))</f>
        <v>189343.43429286763</v>
      </c>
      <c r="I30" s="279">
        <f t="shared" ref="I30:AD30" ca="1" si="16">IF(OR(I$12&gt;$L$8,$EQI$8="Crisis"),MAX(I$20-H$20,0),((((1-INDIRECT($D$15&amp;24))*INDIRECT($D$15&amp;20)+(INDIRECT($D$16&amp;20)-INDIRECT($D$15&amp;20)))/$M$8)*I$13))</f>
        <v>189343.43429286763</v>
      </c>
      <c r="J30" s="279">
        <f t="shared" ca="1" si="16"/>
        <v>189343.43429286763</v>
      </c>
      <c r="K30" s="279">
        <f t="shared" ca="1" si="16"/>
        <v>189343.43429286763</v>
      </c>
      <c r="L30" s="279">
        <f t="shared" ca="1" si="16"/>
        <v>189343.43429286763</v>
      </c>
      <c r="M30" s="279">
        <f t="shared" ca="1" si="16"/>
        <v>189343.43429286763</v>
      </c>
      <c r="N30" s="279">
        <f t="shared" ca="1" si="16"/>
        <v>189343.43429286763</v>
      </c>
      <c r="O30" s="279">
        <f t="shared" ca="1" si="16"/>
        <v>65766.710294088582</v>
      </c>
      <c r="P30" s="279">
        <f t="shared" ca="1" si="16"/>
        <v>68542.596752433339</v>
      </c>
      <c r="Q30" s="279">
        <f t="shared" ca="1" si="16"/>
        <v>71435.648043794092</v>
      </c>
      <c r="R30" s="279">
        <f t="shared" ca="1" si="16"/>
        <v>74450.809470618144</v>
      </c>
      <c r="S30" s="279">
        <f t="shared" ca="1" si="16"/>
        <v>77593.235067065572</v>
      </c>
      <c r="T30" s="279">
        <f t="shared" ca="1" si="16"/>
        <v>80868.296409174334</v>
      </c>
      <c r="U30" s="279">
        <f t="shared" ca="1" si="16"/>
        <v>84281.591796883615</v>
      </c>
      <c r="V30" s="279">
        <f t="shared" ca="1" si="16"/>
        <v>87838.955823615659</v>
      </c>
      <c r="W30" s="279">
        <f t="shared" ca="1" si="16"/>
        <v>91546.469349768944</v>
      </c>
      <c r="X30" s="279">
        <f t="shared" ca="1" si="16"/>
        <v>95410.469897172414</v>
      </c>
      <c r="Y30" s="279">
        <f t="shared" ca="1" si="16"/>
        <v>99437.562482274137</v>
      </c>
      <c r="Z30" s="279">
        <f t="shared" ca="1" si="16"/>
        <v>103634.6309065735</v>
      </c>
      <c r="AA30" s="279">
        <f t="shared" ca="1" si="16"/>
        <v>108008.84952360159</v>
      </c>
      <c r="AB30" s="279">
        <f t="shared" ca="1" si="16"/>
        <v>112567.69550256664</v>
      </c>
      <c r="AC30" s="279">
        <f t="shared" ca="1" si="16"/>
        <v>117318.9616096192</v>
      </c>
      <c r="AD30" s="279">
        <f t="shared" ca="1" si="16"/>
        <v>122270.76952859433</v>
      </c>
      <c r="AE30" s="282"/>
      <c r="AF30" s="289"/>
      <c r="AG30" s="289"/>
      <c r="AH30" s="279">
        <f ca="1">IF(OR(AH$12&gt;$L$8,$EQI$8="Crisis"),MAX(AH$20-AG$20,0),((((1-INDIRECT($D$17&amp;24))*INDIRECT($D$17&amp;20)+(INDIRECT($D$18&amp;20)-INDIRECT($D$17&amp;20)))/$M$8)*AH$13))</f>
        <v>1006964.8094219191</v>
      </c>
      <c r="AI30" s="279">
        <f t="shared" ref="AI30:BD30" ca="1" si="17">IF(OR(AI$12&gt;$L$8,$EQI$8="Crisis"),MAX(AI$20-AH$20,0),((((1-INDIRECT($D$17&amp;24))*INDIRECT($D$17&amp;20)+(INDIRECT($D$18&amp;20)-INDIRECT($D$17&amp;20)))/$M$8)*AI$13))</f>
        <v>1006964.8094219191</v>
      </c>
      <c r="AJ30" s="279">
        <f t="shared" ca="1" si="17"/>
        <v>1006964.8094219191</v>
      </c>
      <c r="AK30" s="279">
        <f t="shared" ca="1" si="17"/>
        <v>1006964.8094219191</v>
      </c>
      <c r="AL30" s="279">
        <f t="shared" ca="1" si="17"/>
        <v>1006964.8094219191</v>
      </c>
      <c r="AM30" s="279">
        <f t="shared" ca="1" si="17"/>
        <v>1006964.8094219191</v>
      </c>
      <c r="AN30" s="279">
        <f t="shared" ca="1" si="17"/>
        <v>1006964.8094219191</v>
      </c>
      <c r="AO30" s="279">
        <f t="shared" ca="1" si="17"/>
        <v>191202.48593179416</v>
      </c>
      <c r="AP30" s="279">
        <f t="shared" ca="1" si="17"/>
        <v>195719.14977958053</v>
      </c>
      <c r="AQ30" s="279">
        <f t="shared" ca="1" si="17"/>
        <v>200342.50812045485</v>
      </c>
      <c r="AR30" s="279">
        <f t="shared" ca="1" si="17"/>
        <v>205075.0813356638</v>
      </c>
      <c r="AS30" s="279">
        <f t="shared" ca="1" si="17"/>
        <v>209919.44934393838</v>
      </c>
      <c r="AT30" s="279">
        <f t="shared" ca="1" si="17"/>
        <v>214878.25300790928</v>
      </c>
      <c r="AU30" s="279">
        <f t="shared" ca="1" si="17"/>
        <v>219954.19557375088</v>
      </c>
      <c r="AV30" s="279">
        <f t="shared" ca="1" si="17"/>
        <v>225150.04414483719</v>
      </c>
      <c r="AW30" s="279">
        <f t="shared" ca="1" si="17"/>
        <v>230468.63119019195</v>
      </c>
      <c r="AX30" s="279">
        <f t="shared" ca="1" si="17"/>
        <v>235912.85608858801</v>
      </c>
      <c r="AY30" s="279">
        <f t="shared" ca="1" si="17"/>
        <v>241485.68670912459</v>
      </c>
      <c r="AZ30" s="279">
        <f t="shared" ca="1" si="17"/>
        <v>247190.16102911718</v>
      </c>
      <c r="BA30" s="279">
        <f t="shared" ca="1" si="17"/>
        <v>253029.38879023865</v>
      </c>
      <c r="BB30" s="279">
        <f t="shared" ca="1" si="17"/>
        <v>259006.55319375917</v>
      </c>
      <c r="BC30" s="279">
        <f t="shared" ca="1" si="17"/>
        <v>265124.91263583861</v>
      </c>
      <c r="BD30" s="279">
        <f t="shared" ca="1" si="17"/>
        <v>271387.80248381197</v>
      </c>
      <c r="BE30" s="278"/>
      <c r="BF30" s="278"/>
    </row>
    <row r="31" spans="2:58" x14ac:dyDescent="0.25">
      <c r="C31" t="s">
        <v>4036</v>
      </c>
      <c r="E31" s="289"/>
      <c r="F31" s="289"/>
      <c r="G31" s="289"/>
      <c r="H31" s="279">
        <f ca="1">H25*H20</f>
        <v>1033481.85</v>
      </c>
      <c r="I31" s="279">
        <f t="shared" ref="I31:AD31" ca="1" si="18">I25*I20</f>
        <v>0</v>
      </c>
      <c r="J31" s="279">
        <f t="shared" ca="1" si="18"/>
        <v>0</v>
      </c>
      <c r="K31" s="279">
        <f t="shared" ca="1" si="18"/>
        <v>1169946.9224114125</v>
      </c>
      <c r="L31" s="279">
        <f t="shared" ca="1" si="18"/>
        <v>0</v>
      </c>
      <c r="M31" s="279">
        <f t="shared" ca="1" si="18"/>
        <v>0</v>
      </c>
      <c r="N31" s="279">
        <f t="shared" ca="1" si="18"/>
        <v>0</v>
      </c>
      <c r="O31" s="279">
        <f t="shared" ca="1" si="18"/>
        <v>0</v>
      </c>
      <c r="P31" s="279">
        <f t="shared" ca="1" si="18"/>
        <v>0</v>
      </c>
      <c r="Q31" s="279">
        <f t="shared" ca="1" si="18"/>
        <v>0</v>
      </c>
      <c r="R31" s="279">
        <f t="shared" ca="1" si="18"/>
        <v>0</v>
      </c>
      <c r="S31" s="279">
        <f t="shared" ca="1" si="18"/>
        <v>0</v>
      </c>
      <c r="T31" s="279">
        <f t="shared" ca="1" si="18"/>
        <v>0</v>
      </c>
      <c r="U31" s="279">
        <f t="shared" ca="1" si="18"/>
        <v>0</v>
      </c>
      <c r="V31" s="279">
        <f t="shared" ca="1" si="18"/>
        <v>0</v>
      </c>
      <c r="W31" s="279">
        <f t="shared" ca="1" si="18"/>
        <v>0</v>
      </c>
      <c r="X31" s="279">
        <f t="shared" ca="1" si="18"/>
        <v>0</v>
      </c>
      <c r="Y31" s="279">
        <f t="shared" ca="1" si="18"/>
        <v>0</v>
      </c>
      <c r="Z31" s="279">
        <f t="shared" ca="1" si="18"/>
        <v>0</v>
      </c>
      <c r="AA31" s="279">
        <f t="shared" ca="1" si="18"/>
        <v>0</v>
      </c>
      <c r="AB31" s="279">
        <f t="shared" ca="1" si="18"/>
        <v>0</v>
      </c>
      <c r="AC31" s="279">
        <f t="shared" ca="1" si="18"/>
        <v>0</v>
      </c>
      <c r="AD31" s="279">
        <f t="shared" ca="1" si="18"/>
        <v>0</v>
      </c>
      <c r="AE31" s="282"/>
      <c r="AF31" s="289"/>
      <c r="AG31" s="289"/>
      <c r="AH31" s="279">
        <f t="shared" ref="AH31:BD31" ca="1" si="19">AH25*AH20</f>
        <v>5980665.4500000002</v>
      </c>
      <c r="AI31" s="279">
        <f t="shared" ca="1" si="19"/>
        <v>0</v>
      </c>
      <c r="AJ31" s="279">
        <f t="shared" ca="1" si="19"/>
        <v>0</v>
      </c>
      <c r="AK31" s="279">
        <f t="shared" ca="1" si="19"/>
        <v>6414589.4736832026</v>
      </c>
      <c r="AL31" s="279">
        <f t="shared" ca="1" si="19"/>
        <v>0</v>
      </c>
      <c r="AM31" s="279">
        <f t="shared" ca="1" si="19"/>
        <v>0</v>
      </c>
      <c r="AN31" s="279">
        <f t="shared" ca="1" si="19"/>
        <v>0</v>
      </c>
      <c r="AO31" s="279">
        <f t="shared" ca="1" si="19"/>
        <v>0</v>
      </c>
      <c r="AP31" s="279">
        <f t="shared" ca="1" si="19"/>
        <v>0</v>
      </c>
      <c r="AQ31" s="279">
        <f t="shared" ca="1" si="19"/>
        <v>0</v>
      </c>
      <c r="AR31" s="279">
        <f t="shared" ca="1" si="19"/>
        <v>0</v>
      </c>
      <c r="AS31" s="279">
        <f t="shared" ca="1" si="19"/>
        <v>0</v>
      </c>
      <c r="AT31" s="279">
        <f t="shared" ca="1" si="19"/>
        <v>0</v>
      </c>
      <c r="AU31" s="279">
        <f t="shared" ca="1" si="19"/>
        <v>0</v>
      </c>
      <c r="AV31" s="279">
        <f t="shared" ca="1" si="19"/>
        <v>0</v>
      </c>
      <c r="AW31" s="279">
        <f t="shared" ca="1" si="19"/>
        <v>0</v>
      </c>
      <c r="AX31" s="279">
        <f t="shared" ca="1" si="19"/>
        <v>0</v>
      </c>
      <c r="AY31" s="279">
        <f t="shared" ca="1" si="19"/>
        <v>0</v>
      </c>
      <c r="AZ31" s="279">
        <f t="shared" ca="1" si="19"/>
        <v>0</v>
      </c>
      <c r="BA31" s="279">
        <f t="shared" ca="1" si="19"/>
        <v>0</v>
      </c>
      <c r="BB31" s="279">
        <f t="shared" ca="1" si="19"/>
        <v>0</v>
      </c>
      <c r="BC31" s="279">
        <f t="shared" ca="1" si="19"/>
        <v>0</v>
      </c>
      <c r="BD31" s="279">
        <f t="shared" ca="1" si="19"/>
        <v>0</v>
      </c>
      <c r="BE31" s="278"/>
      <c r="BF31" s="278"/>
    </row>
    <row r="32" spans="2:58" x14ac:dyDescent="0.25">
      <c r="C32" t="s">
        <v>4037</v>
      </c>
      <c r="E32" s="289"/>
      <c r="F32" s="289"/>
      <c r="G32" s="289"/>
      <c r="H32" s="279">
        <f ca="1">H26*H20</f>
        <v>1033481.85</v>
      </c>
      <c r="I32" s="279">
        <f t="shared" ref="I32:AD32" ca="1" si="20">I26*I20</f>
        <v>0</v>
      </c>
      <c r="J32" s="279">
        <f t="shared" ca="1" si="20"/>
        <v>0</v>
      </c>
      <c r="K32" s="279">
        <f t="shared" ca="1" si="20"/>
        <v>1169946.9224114125</v>
      </c>
      <c r="L32" s="279">
        <f t="shared" ca="1" si="20"/>
        <v>0</v>
      </c>
      <c r="M32" s="279">
        <f t="shared" ca="1" si="20"/>
        <v>0</v>
      </c>
      <c r="N32" s="279">
        <f t="shared" ca="1" si="20"/>
        <v>1324431.3881854196</v>
      </c>
      <c r="O32" s="279">
        <f t="shared" ca="1" si="20"/>
        <v>0</v>
      </c>
      <c r="P32" s="279">
        <f t="shared" ca="1" si="20"/>
        <v>0</v>
      </c>
      <c r="Q32" s="279">
        <f t="shared" ca="1" si="20"/>
        <v>1499314.6000121883</v>
      </c>
      <c r="R32" s="279">
        <f t="shared" ca="1" si="20"/>
        <v>0</v>
      </c>
      <c r="S32" s="279">
        <f t="shared" ca="1" si="20"/>
        <v>0</v>
      </c>
      <c r="T32" s="279">
        <f t="shared" ca="1" si="20"/>
        <v>1697290.0898170175</v>
      </c>
      <c r="U32" s="279">
        <f t="shared" ca="1" si="20"/>
        <v>0</v>
      </c>
      <c r="V32" s="279">
        <f t="shared" ca="1" si="20"/>
        <v>0</v>
      </c>
      <c r="W32" s="279">
        <f t="shared" ca="1" si="20"/>
        <v>1921407.0542417455</v>
      </c>
      <c r="X32" s="279">
        <f t="shared" ca="1" si="20"/>
        <v>0</v>
      </c>
      <c r="Y32" s="279">
        <f t="shared" ca="1" si="20"/>
        <v>0</v>
      </c>
      <c r="Z32" s="279">
        <f t="shared" ca="1" si="20"/>
        <v>2175117.3180348626</v>
      </c>
      <c r="AA32" s="279">
        <f t="shared" ca="1" si="20"/>
        <v>0</v>
      </c>
      <c r="AB32" s="279">
        <f t="shared" ca="1" si="20"/>
        <v>0</v>
      </c>
      <c r="AC32" s="279">
        <f t="shared" ca="1" si="20"/>
        <v>2462328.4986752821</v>
      </c>
      <c r="AD32" s="279">
        <f t="shared" ca="1" si="20"/>
        <v>0</v>
      </c>
      <c r="AE32" s="282"/>
      <c r="AF32" s="289"/>
      <c r="AG32" s="289"/>
      <c r="AH32" s="279">
        <f t="shared" ref="AH32:BD32" ca="1" si="21">AH26*AH20</f>
        <v>5980665.4500000002</v>
      </c>
      <c r="AI32" s="279">
        <f t="shared" ca="1" si="21"/>
        <v>0</v>
      </c>
      <c r="AJ32" s="279">
        <f t="shared" ca="1" si="21"/>
        <v>0</v>
      </c>
      <c r="AK32" s="279">
        <f t="shared" ca="1" si="21"/>
        <v>6414589.4736832026</v>
      </c>
      <c r="AL32" s="279">
        <f t="shared" ca="1" si="21"/>
        <v>0</v>
      </c>
      <c r="AM32" s="279">
        <f t="shared" ca="1" si="21"/>
        <v>0</v>
      </c>
      <c r="AN32" s="279">
        <f t="shared" ca="1" si="21"/>
        <v>6879996.6257747039</v>
      </c>
      <c r="AO32" s="279">
        <f t="shared" ca="1" si="21"/>
        <v>0</v>
      </c>
      <c r="AP32" s="279">
        <f t="shared" ca="1" si="21"/>
        <v>0</v>
      </c>
      <c r="AQ32" s="279">
        <f t="shared" ca="1" si="21"/>
        <v>7379171.1480317591</v>
      </c>
      <c r="AR32" s="279">
        <f t="shared" ca="1" si="21"/>
        <v>0</v>
      </c>
      <c r="AS32" s="279">
        <f t="shared" ca="1" si="21"/>
        <v>0</v>
      </c>
      <c r="AT32" s="279">
        <f t="shared" ca="1" si="21"/>
        <v>7914563.0141661437</v>
      </c>
      <c r="AU32" s="279">
        <f t="shared" ca="1" si="21"/>
        <v>0</v>
      </c>
      <c r="AV32" s="279">
        <f t="shared" ca="1" si="21"/>
        <v>0</v>
      </c>
      <c r="AW32" s="279">
        <f t="shared" ca="1" si="21"/>
        <v>8488799.9544386063</v>
      </c>
      <c r="AX32" s="279">
        <f t="shared" ca="1" si="21"/>
        <v>0</v>
      </c>
      <c r="AY32" s="279">
        <f t="shared" ca="1" si="21"/>
        <v>0</v>
      </c>
      <c r="AZ32" s="279">
        <f t="shared" ca="1" si="21"/>
        <v>9104700.352691412</v>
      </c>
      <c r="BA32" s="279">
        <f t="shared" ca="1" si="21"/>
        <v>0</v>
      </c>
      <c r="BB32" s="279">
        <f t="shared" ca="1" si="21"/>
        <v>0</v>
      </c>
      <c r="BC32" s="279">
        <f t="shared" ca="1" si="21"/>
        <v>9765287.0791182723</v>
      </c>
      <c r="BD32" s="279">
        <f t="shared" ca="1" si="21"/>
        <v>0</v>
      </c>
      <c r="BE32" s="278"/>
      <c r="BF32" s="278"/>
    </row>
    <row r="33" spans="2:58" x14ac:dyDescent="0.25">
      <c r="B33" s="207" t="s">
        <v>3988</v>
      </c>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82"/>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8"/>
      <c r="BF33" s="278"/>
    </row>
    <row r="34" spans="2:58" x14ac:dyDescent="0.25">
      <c r="C34" t="s">
        <v>128</v>
      </c>
      <c r="E34" s="279">
        <f ca="1">E28*$XG$8</f>
        <v>0</v>
      </c>
      <c r="F34" s="279">
        <f t="shared" ref="F34:AD34" ca="1" si="22">F28*$XG$8</f>
        <v>0</v>
      </c>
      <c r="G34" s="279">
        <f t="shared" ca="1" si="22"/>
        <v>0</v>
      </c>
      <c r="H34" s="279">
        <f t="shared" ca="1" si="22"/>
        <v>6017103.5657710917</v>
      </c>
      <c r="I34" s="279">
        <f t="shared" ca="1" si="22"/>
        <v>6017103.5657710917</v>
      </c>
      <c r="J34" s="279">
        <f t="shared" ca="1" si="22"/>
        <v>6017103.5657710917</v>
      </c>
      <c r="K34" s="279">
        <f t="shared" ca="1" si="22"/>
        <v>6017103.5657710917</v>
      </c>
      <c r="L34" s="279">
        <f t="shared" ca="1" si="22"/>
        <v>6017103.5657710917</v>
      </c>
      <c r="M34" s="279">
        <f t="shared" ca="1" si="22"/>
        <v>6017103.5657710917</v>
      </c>
      <c r="N34" s="279">
        <f t="shared" ca="1" si="22"/>
        <v>6017103.5657710917</v>
      </c>
      <c r="O34" s="279">
        <f t="shared" ca="1" si="22"/>
        <v>4274836.1691157576</v>
      </c>
      <c r="P34" s="279">
        <f t="shared" ca="1" si="22"/>
        <v>4455268.7889081668</v>
      </c>
      <c r="Q34" s="279">
        <f t="shared" ca="1" si="22"/>
        <v>4643317.1228466164</v>
      </c>
      <c r="R34" s="279">
        <f t="shared" ca="1" si="22"/>
        <v>4839302.6155901793</v>
      </c>
      <c r="S34" s="279">
        <f t="shared" ca="1" si="22"/>
        <v>5043560.2793592624</v>
      </c>
      <c r="T34" s="279">
        <f t="shared" ca="1" si="22"/>
        <v>5256439.2665963322</v>
      </c>
      <c r="U34" s="279">
        <f t="shared" ca="1" si="22"/>
        <v>5478303.4667974347</v>
      </c>
      <c r="V34" s="279">
        <f t="shared" ca="1" si="22"/>
        <v>5709532.1285350174</v>
      </c>
      <c r="W34" s="279">
        <f t="shared" ca="1" si="22"/>
        <v>5950520.5077349814</v>
      </c>
      <c r="X34" s="279">
        <f t="shared" ca="1" si="22"/>
        <v>6201680.5433162069</v>
      </c>
      <c r="Y34" s="279">
        <f t="shared" ca="1" si="22"/>
        <v>6463441.5613478189</v>
      </c>
      <c r="Z34" s="279">
        <f t="shared" ca="1" si="22"/>
        <v>6736251.0089272773</v>
      </c>
      <c r="AA34" s="279">
        <f t="shared" ca="1" si="22"/>
        <v>7020575.2190341037</v>
      </c>
      <c r="AB34" s="279">
        <f t="shared" ca="1" si="22"/>
        <v>7316900.2076668311</v>
      </c>
      <c r="AC34" s="279">
        <f t="shared" ca="1" si="22"/>
        <v>7625732.5046252478</v>
      </c>
      <c r="AD34" s="279">
        <f t="shared" ca="1" si="22"/>
        <v>7947600.0193586312</v>
      </c>
      <c r="AE34" s="282">
        <f ca="1">AE28*$XK$8</f>
        <v>0</v>
      </c>
      <c r="AF34" s="279">
        <f t="shared" ref="AF34:BD34" ca="1" si="23">AF28*$XK$8</f>
        <v>0</v>
      </c>
      <c r="AG34" s="279">
        <f t="shared" ca="1" si="23"/>
        <v>0</v>
      </c>
      <c r="AH34" s="279">
        <f t="shared" ca="1" si="23"/>
        <v>38501784.297626555</v>
      </c>
      <c r="AI34" s="279">
        <f t="shared" ca="1" si="23"/>
        <v>38501784.297626555</v>
      </c>
      <c r="AJ34" s="279">
        <f t="shared" ca="1" si="23"/>
        <v>38501784.297626555</v>
      </c>
      <c r="AK34" s="279">
        <f t="shared" ca="1" si="23"/>
        <v>38501784.297626555</v>
      </c>
      <c r="AL34" s="279">
        <f t="shared" ca="1" si="23"/>
        <v>38501784.297626555</v>
      </c>
      <c r="AM34" s="279">
        <f t="shared" ca="1" si="23"/>
        <v>38501784.297626555</v>
      </c>
      <c r="AN34" s="279">
        <f t="shared" ca="1" si="23"/>
        <v>38501784.297626555</v>
      </c>
      <c r="AO34" s="279">
        <f t="shared" ca="1" si="23"/>
        <v>9560124.296589708</v>
      </c>
      <c r="AP34" s="279">
        <f t="shared" ca="1" si="23"/>
        <v>9785957.4889790267</v>
      </c>
      <c r="AQ34" s="279">
        <f t="shared" ca="1" si="23"/>
        <v>10017125.406022742</v>
      </c>
      <c r="AR34" s="279">
        <f t="shared" ca="1" si="23"/>
        <v>10253754.06678319</v>
      </c>
      <c r="AS34" s="279">
        <f t="shared" ca="1" si="23"/>
        <v>10495972.467196919</v>
      </c>
      <c r="AT34" s="279">
        <f t="shared" ca="1" si="23"/>
        <v>10743912.650395464</v>
      </c>
      <c r="AU34" s="279">
        <f t="shared" ca="1" si="23"/>
        <v>10997709.778687544</v>
      </c>
      <c r="AV34" s="279">
        <f t="shared" ca="1" si="23"/>
        <v>11257502.207241859</v>
      </c>
      <c r="AW34" s="279">
        <f t="shared" ca="1" si="23"/>
        <v>11523431.559509598</v>
      </c>
      <c r="AX34" s="279">
        <f t="shared" ca="1" si="23"/>
        <v>11795642.804429401</v>
      </c>
      <c r="AY34" s="279">
        <f t="shared" ca="1" si="23"/>
        <v>12074284.33545623</v>
      </c>
      <c r="AZ34" s="279">
        <f t="shared" ca="1" si="23"/>
        <v>12359508.051455859</v>
      </c>
      <c r="BA34" s="279">
        <f t="shared" ca="1" si="23"/>
        <v>12651469.439511932</v>
      </c>
      <c r="BB34" s="279">
        <f t="shared" ca="1" si="23"/>
        <v>12950327.659687959</v>
      </c>
      <c r="BC34" s="279">
        <f t="shared" ca="1" si="23"/>
        <v>13256245.631791931</v>
      </c>
      <c r="BD34" s="279">
        <f t="shared" ca="1" si="23"/>
        <v>13569390.124190599</v>
      </c>
      <c r="BE34" s="283">
        <f ca="1">NPV(NPV_Country,H34:AD34)</f>
        <v>78621792.496657565</v>
      </c>
      <c r="BF34" s="283">
        <f ca="1">NPV(NPV_Country,AH34:BD34)</f>
        <v>308920891.41316497</v>
      </c>
    </row>
    <row r="35" spans="2:58" x14ac:dyDescent="0.25">
      <c r="C35" t="s">
        <v>129</v>
      </c>
      <c r="E35" s="279">
        <f ca="1">E29*$XO$8</f>
        <v>0</v>
      </c>
      <c r="F35" s="279">
        <f t="shared" ref="F35:AD35" ca="1" si="24">F29*$XO$8</f>
        <v>0</v>
      </c>
      <c r="G35" s="279">
        <f t="shared" ca="1" si="24"/>
        <v>0</v>
      </c>
      <c r="H35" s="279">
        <f t="shared" ca="1" si="24"/>
        <v>6650675.5513065439</v>
      </c>
      <c r="I35" s="279">
        <f t="shared" ca="1" si="24"/>
        <v>6650675.5513065439</v>
      </c>
      <c r="J35" s="279">
        <f t="shared" ca="1" si="24"/>
        <v>6650675.5513065439</v>
      </c>
      <c r="K35" s="279">
        <f t="shared" ca="1" si="24"/>
        <v>6650675.5513065439</v>
      </c>
      <c r="L35" s="279">
        <f t="shared" ca="1" si="24"/>
        <v>6650675.5513065439</v>
      </c>
      <c r="M35" s="279">
        <f t="shared" ca="1" si="24"/>
        <v>6650675.5513065439</v>
      </c>
      <c r="N35" s="279">
        <f t="shared" ca="1" si="24"/>
        <v>6650675.5513065439</v>
      </c>
      <c r="O35" s="279">
        <f t="shared" ca="1" si="24"/>
        <v>2630668.4117635433</v>
      </c>
      <c r="P35" s="279">
        <f t="shared" ca="1" si="24"/>
        <v>2741703.8700973336</v>
      </c>
      <c r="Q35" s="279">
        <f t="shared" ca="1" si="24"/>
        <v>2857425.9217517637</v>
      </c>
      <c r="R35" s="279">
        <f t="shared" ca="1" si="24"/>
        <v>2978032.3788247257</v>
      </c>
      <c r="S35" s="279">
        <f t="shared" ca="1" si="24"/>
        <v>3103729.4026826229</v>
      </c>
      <c r="T35" s="279">
        <f t="shared" ca="1" si="24"/>
        <v>3234731.8563669734</v>
      </c>
      <c r="U35" s="279">
        <f t="shared" ca="1" si="24"/>
        <v>3371263.6718753446</v>
      </c>
      <c r="V35" s="279">
        <f t="shared" ca="1" si="24"/>
        <v>3513558.2329446264</v>
      </c>
      <c r="W35" s="279">
        <f t="shared" ca="1" si="24"/>
        <v>3661858.7739907578</v>
      </c>
      <c r="X35" s="279">
        <f t="shared" ca="1" si="24"/>
        <v>3816418.7958868966</v>
      </c>
      <c r="Y35" s="279">
        <f t="shared" ca="1" si="24"/>
        <v>3977502.4992909655</v>
      </c>
      <c r="Z35" s="279">
        <f t="shared" ca="1" si="24"/>
        <v>4145385.2362629399</v>
      </c>
      <c r="AA35" s="279">
        <f t="shared" ca="1" si="24"/>
        <v>4320353.9809440635</v>
      </c>
      <c r="AB35" s="279">
        <f t="shared" ca="1" si="24"/>
        <v>4502707.8201026656</v>
      </c>
      <c r="AC35" s="279">
        <f t="shared" ca="1" si="24"/>
        <v>4692758.4643847682</v>
      </c>
      <c r="AD35" s="279">
        <f t="shared" ca="1" si="24"/>
        <v>4890830.7811437733</v>
      </c>
      <c r="AE35" s="282">
        <f ca="1">AE29*$XR$8</f>
        <v>0</v>
      </c>
      <c r="AF35" s="279">
        <f t="shared" ref="AF35:BD35" ca="1" si="25">AF29*$XR$8</f>
        <v>0</v>
      </c>
      <c r="AG35" s="279">
        <f t="shared" ca="1" si="25"/>
        <v>0</v>
      </c>
      <c r="AH35" s="279">
        <f t="shared" ca="1" si="25"/>
        <v>34247669.234019615</v>
      </c>
      <c r="AI35" s="279">
        <f t="shared" ca="1" si="25"/>
        <v>34247669.234019615</v>
      </c>
      <c r="AJ35" s="279">
        <f t="shared" ca="1" si="25"/>
        <v>34247669.234019615</v>
      </c>
      <c r="AK35" s="279">
        <f t="shared" ca="1" si="25"/>
        <v>34247669.234019615</v>
      </c>
      <c r="AL35" s="279">
        <f t="shared" ca="1" si="25"/>
        <v>34247669.234019615</v>
      </c>
      <c r="AM35" s="279">
        <f t="shared" ca="1" si="25"/>
        <v>34247669.234019615</v>
      </c>
      <c r="AN35" s="279">
        <f t="shared" ca="1" si="25"/>
        <v>34247669.234019615</v>
      </c>
      <c r="AO35" s="279">
        <f t="shared" ca="1" si="25"/>
        <v>7648099.4372717664</v>
      </c>
      <c r="AP35" s="279">
        <f t="shared" ca="1" si="25"/>
        <v>7828765.9911832213</v>
      </c>
      <c r="AQ35" s="279">
        <f t="shared" ca="1" si="25"/>
        <v>8013700.3248181939</v>
      </c>
      <c r="AR35" s="279">
        <f t="shared" ca="1" si="25"/>
        <v>8203003.2534265518</v>
      </c>
      <c r="AS35" s="279">
        <f t="shared" ca="1" si="25"/>
        <v>8396777.9737575352</v>
      </c>
      <c r="AT35" s="279">
        <f t="shared" ca="1" si="25"/>
        <v>8595130.1203163713</v>
      </c>
      <c r="AU35" s="279">
        <f t="shared" ca="1" si="25"/>
        <v>8798167.8229500353</v>
      </c>
      <c r="AV35" s="279">
        <f t="shared" ca="1" si="25"/>
        <v>9006001.7657934874</v>
      </c>
      <c r="AW35" s="279">
        <f t="shared" ca="1" si="25"/>
        <v>9218745.2476076782</v>
      </c>
      <c r="AX35" s="279">
        <f t="shared" ca="1" si="25"/>
        <v>9436514.2435435206</v>
      </c>
      <c r="AY35" s="279">
        <f t="shared" ca="1" si="25"/>
        <v>9659427.4683649838</v>
      </c>
      <c r="AZ35" s="279">
        <f t="shared" ca="1" si="25"/>
        <v>9887606.4411646873</v>
      </c>
      <c r="BA35" s="279">
        <f t="shared" ca="1" si="25"/>
        <v>10121175.551609546</v>
      </c>
      <c r="BB35" s="279">
        <f t="shared" ca="1" si="25"/>
        <v>10360262.127750367</v>
      </c>
      <c r="BC35" s="279">
        <f t="shared" ca="1" si="25"/>
        <v>10604996.505433545</v>
      </c>
      <c r="BD35" s="279">
        <f t="shared" ca="1" si="25"/>
        <v>10855512.099352479</v>
      </c>
      <c r="BE35" s="283">
        <f ca="1">NPV(NPV_Country,H35:AD35)</f>
        <v>65439959.465906389</v>
      </c>
      <c r="BF35" s="283">
        <f ca="1">NPV(NPV_Country,AH35:BD35)</f>
        <v>267077954.97943366</v>
      </c>
    </row>
    <row r="36" spans="2:58" x14ac:dyDescent="0.25">
      <c r="C36" t="s">
        <v>130</v>
      </c>
      <c r="E36" s="279">
        <f ca="1">E30*$XU$8</f>
        <v>0</v>
      </c>
      <c r="F36" s="279">
        <f t="shared" ref="F36:AD36" ca="1" si="26">F30*$XU$8</f>
        <v>0</v>
      </c>
      <c r="G36" s="279">
        <f t="shared" ca="1" si="26"/>
        <v>0</v>
      </c>
      <c r="H36" s="279">
        <f t="shared" ca="1" si="26"/>
        <v>3313358.8349353462</v>
      </c>
      <c r="I36" s="279">
        <f t="shared" ca="1" si="26"/>
        <v>3313358.8349353462</v>
      </c>
      <c r="J36" s="279">
        <f t="shared" ca="1" si="26"/>
        <v>3313358.8349353462</v>
      </c>
      <c r="K36" s="279">
        <f t="shared" ca="1" si="26"/>
        <v>3313358.8349353462</v>
      </c>
      <c r="L36" s="279">
        <f t="shared" ca="1" si="26"/>
        <v>3313358.8349353462</v>
      </c>
      <c r="M36" s="279">
        <f t="shared" ca="1" si="26"/>
        <v>3313358.8349353462</v>
      </c>
      <c r="N36" s="279">
        <f t="shared" ca="1" si="26"/>
        <v>3313358.8349353462</v>
      </c>
      <c r="O36" s="279">
        <f t="shared" ca="1" si="26"/>
        <v>1150864.8895662297</v>
      </c>
      <c r="P36" s="279">
        <f t="shared" ca="1" si="26"/>
        <v>1199440.6849503343</v>
      </c>
      <c r="Q36" s="279">
        <f t="shared" ca="1" si="26"/>
        <v>1250066.7713100256</v>
      </c>
      <c r="R36" s="279">
        <f t="shared" ca="1" si="26"/>
        <v>1302829.6874873629</v>
      </c>
      <c r="S36" s="279">
        <f t="shared" ca="1" si="26"/>
        <v>1357819.6249626244</v>
      </c>
      <c r="T36" s="279">
        <f t="shared" ca="1" si="26"/>
        <v>1415130.5820251585</v>
      </c>
      <c r="U36" s="279">
        <f t="shared" ca="1" si="26"/>
        <v>1474860.524451457</v>
      </c>
      <c r="V36" s="279">
        <f t="shared" ca="1" si="26"/>
        <v>1537111.5529651919</v>
      </c>
      <c r="W36" s="279">
        <f t="shared" ca="1" si="26"/>
        <v>1601990.0777653782</v>
      </c>
      <c r="X36" s="279">
        <f t="shared" ca="1" si="26"/>
        <v>1669607.0004210195</v>
      </c>
      <c r="Y36" s="279">
        <f t="shared" ca="1" si="26"/>
        <v>1740077.9034432534</v>
      </c>
      <c r="Z36" s="279">
        <f t="shared" ca="1" si="26"/>
        <v>1813523.2478588971</v>
      </c>
      <c r="AA36" s="279">
        <f t="shared" ca="1" si="26"/>
        <v>1890068.579123202</v>
      </c>
      <c r="AB36" s="279">
        <f t="shared" ca="1" si="26"/>
        <v>1969844.7417238522</v>
      </c>
      <c r="AC36" s="279">
        <f t="shared" ca="1" si="26"/>
        <v>2052988.1028428941</v>
      </c>
      <c r="AD36" s="279">
        <f t="shared" ca="1" si="26"/>
        <v>2139640.785459083</v>
      </c>
      <c r="AE36" s="282">
        <f ca="1">AE30*$XX$8</f>
        <v>0</v>
      </c>
      <c r="AF36" s="279">
        <f t="shared" ref="AF36:BD36" ca="1" si="27">AF30*$XX$8</f>
        <v>0</v>
      </c>
      <c r="AG36" s="279">
        <f t="shared" ca="1" si="27"/>
        <v>0</v>
      </c>
      <c r="AH36" s="279">
        <f t="shared" ca="1" si="27"/>
        <v>3121711.8844878105</v>
      </c>
      <c r="AI36" s="279">
        <f t="shared" ca="1" si="27"/>
        <v>3121711.8844878105</v>
      </c>
      <c r="AJ36" s="279">
        <f t="shared" ca="1" si="27"/>
        <v>3121711.8844878105</v>
      </c>
      <c r="AK36" s="279">
        <f t="shared" ca="1" si="27"/>
        <v>3121711.8844878105</v>
      </c>
      <c r="AL36" s="279">
        <f t="shared" ca="1" si="27"/>
        <v>3121711.8844878105</v>
      </c>
      <c r="AM36" s="279">
        <f t="shared" ca="1" si="27"/>
        <v>3121711.8844878105</v>
      </c>
      <c r="AN36" s="279">
        <f t="shared" ca="1" si="27"/>
        <v>3121711.8844878105</v>
      </c>
      <c r="AO36" s="279">
        <f t="shared" ca="1" si="27"/>
        <v>592750.67717565328</v>
      </c>
      <c r="AP36" s="279">
        <f t="shared" ca="1" si="27"/>
        <v>606752.87772918167</v>
      </c>
      <c r="AQ36" s="279">
        <f t="shared" ca="1" si="27"/>
        <v>621085.84402940306</v>
      </c>
      <c r="AR36" s="279">
        <f t="shared" ca="1" si="27"/>
        <v>635757.38956097711</v>
      </c>
      <c r="AS36" s="279">
        <f t="shared" ca="1" si="27"/>
        <v>650775.51238191756</v>
      </c>
      <c r="AT36" s="279">
        <f t="shared" ca="1" si="27"/>
        <v>666148.39948364906</v>
      </c>
      <c r="AU36" s="279">
        <f t="shared" ca="1" si="27"/>
        <v>681884.43125407596</v>
      </c>
      <c r="AV36" s="279">
        <f t="shared" ca="1" si="27"/>
        <v>697992.1860460937</v>
      </c>
      <c r="AW36" s="279">
        <f t="shared" ca="1" si="27"/>
        <v>714480.44485396449</v>
      </c>
      <c r="AX36" s="279">
        <f t="shared" ca="1" si="27"/>
        <v>731358.19610021124</v>
      </c>
      <c r="AY36" s="279">
        <f t="shared" ca="1" si="27"/>
        <v>748634.64053559711</v>
      </c>
      <c r="AZ36" s="279">
        <f t="shared" ca="1" si="27"/>
        <v>766319.19625477807</v>
      </c>
      <c r="BA36" s="279">
        <f t="shared" ca="1" si="27"/>
        <v>784421.50383053988</v>
      </c>
      <c r="BB36" s="279">
        <f t="shared" ca="1" si="27"/>
        <v>802951.43156924541</v>
      </c>
      <c r="BC36" s="279">
        <f t="shared" ca="1" si="27"/>
        <v>821919.080890449</v>
      </c>
      <c r="BD36" s="279">
        <f t="shared" ca="1" si="27"/>
        <v>841334.79183359549</v>
      </c>
      <c r="BE36" s="283">
        <f ca="1">NPV(NPV_Country,H36:AD36)</f>
        <v>30965335.0102509</v>
      </c>
      <c r="BF36" s="283">
        <f ca="1">NPV(NPV_Country,AH36:BD36)</f>
        <v>23403979.407922588</v>
      </c>
    </row>
    <row r="37" spans="2:58" x14ac:dyDescent="0.25">
      <c r="B37" s="207" t="s">
        <v>3989</v>
      </c>
      <c r="E37" s="279"/>
      <c r="F37" s="279"/>
      <c r="G37" s="279"/>
      <c r="H37" s="279"/>
      <c r="I37" s="279"/>
      <c r="J37" s="290"/>
      <c r="K37" s="290"/>
      <c r="L37" s="290"/>
      <c r="M37" s="290"/>
      <c r="N37" s="290"/>
      <c r="O37" s="290"/>
      <c r="P37" s="290"/>
      <c r="Q37" s="290"/>
      <c r="R37" s="290"/>
      <c r="S37" s="290"/>
      <c r="T37" s="279"/>
      <c r="U37" s="279"/>
      <c r="V37" s="279"/>
      <c r="W37" s="279"/>
      <c r="X37" s="279"/>
      <c r="Y37" s="279"/>
      <c r="Z37" s="279"/>
      <c r="AA37" s="279"/>
      <c r="AB37" s="279"/>
      <c r="AC37" s="279"/>
      <c r="AD37" s="279"/>
      <c r="AE37" s="282"/>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79"/>
      <c r="BD37" s="279"/>
      <c r="BE37" s="278"/>
      <c r="BF37" s="278"/>
    </row>
    <row r="38" spans="2:58" x14ac:dyDescent="0.25">
      <c r="C38" t="s">
        <v>128</v>
      </c>
      <c r="E38" s="279">
        <f t="shared" ref="E38:K38" ca="1" si="28">IF(E12&gt;=$K$8,(E20*(E22-$E22)*($XI$8+$XJ$8)+(E20-D20)*($XI$8+$XJ$8)+(1-$CH$8)*$E22*E20*$XI$8),0)</f>
        <v>0</v>
      </c>
      <c r="F38" s="279">
        <f t="shared" ca="1" si="28"/>
        <v>0</v>
      </c>
      <c r="G38" s="279">
        <f t="shared" ca="1" si="28"/>
        <v>0</v>
      </c>
      <c r="H38" s="279">
        <f t="shared" ca="1" si="28"/>
        <v>8652154.8967379052</v>
      </c>
      <c r="I38" s="279">
        <f t="shared" ca="1" si="28"/>
        <v>1860615.4771573651</v>
      </c>
      <c r="J38" s="279">
        <f t="shared" ca="1" si="28"/>
        <v>2024048.3992106698</v>
      </c>
      <c r="K38" s="279">
        <f t="shared" ca="1" si="28"/>
        <v>2197962.9732362321</v>
      </c>
      <c r="L38" s="279">
        <f ca="1">IF(L12&gt;=$K$8,(L20*(L22-$E22)*($XI$8+$XJ$8)+(L20-K20)*($XI$8+$XJ$8)+(1-$CH$8)*$E22*L20*$XI$8),0)</f>
        <v>2382952.860682908</v>
      </c>
      <c r="M38" s="279">
        <f t="shared" ref="M38:AD38" ca="1" si="29">IF(M12&gt;=$K$8,(M20*(M22-$E22)*($XI$8+$XJ$8)+(M20-L20)*($XI$8+$XJ$8)+(1-$CH$8)*$E22*M20*$XI$8),0)</f>
        <v>2579643.164325139</v>
      </c>
      <c r="N38" s="279">
        <f t="shared" ca="1" si="29"/>
        <v>2788692.0247979416</v>
      </c>
      <c r="O38" s="279">
        <f t="shared" ca="1" si="29"/>
        <v>2906397.3561656605</v>
      </c>
      <c r="P38" s="279">
        <f t="shared" ca="1" si="29"/>
        <v>3029070.803377362</v>
      </c>
      <c r="Q38" s="279">
        <f t="shared" ca="1" si="29"/>
        <v>3156922.0610556458</v>
      </c>
      <c r="R38" s="279">
        <f t="shared" ca="1" si="29"/>
        <v>3290169.6746301642</v>
      </c>
      <c r="S38" s="279">
        <f t="shared" ca="1" si="29"/>
        <v>3429041.4139131797</v>
      </c>
      <c r="T38" s="279">
        <f t="shared" ca="1" si="29"/>
        <v>3573774.6624430283</v>
      </c>
      <c r="U38" s="279">
        <f t="shared" ca="1" si="29"/>
        <v>3724616.823261017</v>
      </c>
      <c r="V38" s="279">
        <f t="shared" ca="1" si="29"/>
        <v>3881825.7418153998</v>
      </c>
      <c r="W38" s="279">
        <f t="shared" ca="1" si="29"/>
        <v>4045670.1467153067</v>
      </c>
      <c r="X38" s="279">
        <f t="shared" ca="1" si="29"/>
        <v>4216430.1090880306</v>
      </c>
      <c r="Y38" s="279">
        <f t="shared" ca="1" si="29"/>
        <v>4394397.5213249531</v>
      </c>
      <c r="Z38" s="279">
        <f t="shared" ca="1" si="29"/>
        <v>4579876.5960343657</v>
      </c>
      <c r="AA38" s="279">
        <f t="shared" ca="1" si="29"/>
        <v>4773184.3860541489</v>
      </c>
      <c r="AB38" s="279">
        <f t="shared" ca="1" si="29"/>
        <v>4974651.3264132012</v>
      </c>
      <c r="AC38" s="279">
        <f t="shared" ca="1" si="29"/>
        <v>5184621.7991679888</v>
      </c>
      <c r="AD38" s="279">
        <f t="shared" ca="1" si="29"/>
        <v>5403454.722079793</v>
      </c>
      <c r="AE38" s="282">
        <f ca="1">IF(AE12&gt;=$K$8,(AE20*(AE22-$AE22)*($XM$8+$XN$8)+(1-$DL$8)*$AE22*AE20*$XM$8),0)</f>
        <v>0</v>
      </c>
      <c r="AF38" s="279">
        <f t="shared" ref="AF38:BD38" ca="1" si="30">IF(AF12&gt;=$K$8,(AF20*(AF22-$AE22)*($XM$8+$XN$8)+(1-$DL$8)*$AE22*AF20*$XM$8),0)</f>
        <v>0</v>
      </c>
      <c r="AG38" s="279">
        <f t="shared" ca="1" si="30"/>
        <v>0</v>
      </c>
      <c r="AH38" s="279">
        <f t="shared" ca="1" si="30"/>
        <v>11768090.070964286</v>
      </c>
      <c r="AI38" s="279">
        <f t="shared" ca="1" si="30"/>
        <v>16038205.039787421</v>
      </c>
      <c r="AJ38" s="279">
        <f t="shared" ca="1" si="30"/>
        <v>20503494.026482403</v>
      </c>
      <c r="AK38" s="279">
        <f t="shared" ca="1" si="30"/>
        <v>25170795.19061967</v>
      </c>
      <c r="AL38" s="279">
        <f t="shared" ca="1" si="30"/>
        <v>30047160.848730706</v>
      </c>
      <c r="AM38" s="279">
        <f t="shared" ca="1" si="30"/>
        <v>35139863.776297472</v>
      </c>
      <c r="AN38" s="279">
        <f t="shared" ca="1" si="30"/>
        <v>40456403.687974609</v>
      </c>
      <c r="AO38" s="279">
        <f t="shared" ca="1" si="30"/>
        <v>41412081.513283193</v>
      </c>
      <c r="AP38" s="279">
        <f t="shared" ca="1" si="30"/>
        <v>42390334.753668986</v>
      </c>
      <c r="AQ38" s="279">
        <f t="shared" ca="1" si="30"/>
        <v>43391696.69488205</v>
      </c>
      <c r="AR38" s="279">
        <f t="shared" ca="1" si="30"/>
        <v>44416713.220168032</v>
      </c>
      <c r="AS38" s="279">
        <f t="shared" ca="1" si="30"/>
        <v>45465943.107851371</v>
      </c>
      <c r="AT38" s="279">
        <f t="shared" ca="1" si="30"/>
        <v>46539958.335948154</v>
      </c>
      <c r="AU38" s="279">
        <f t="shared" ca="1" si="30"/>
        <v>47639344.393974647</v>
      </c>
      <c r="AV38" s="279">
        <f t="shared" ca="1" si="30"/>
        <v>48764700.602121584</v>
      </c>
      <c r="AW38" s="279">
        <f t="shared" ca="1" si="30"/>
        <v>49916640.437967964</v>
      </c>
      <c r="AX38" s="279">
        <f t="shared" ca="1" si="30"/>
        <v>51095791.870912746</v>
      </c>
      <c r="AY38" s="279">
        <f t="shared" ca="1" si="30"/>
        <v>52302797.704506628</v>
      </c>
      <c r="AZ38" s="279">
        <f t="shared" ca="1" si="30"/>
        <v>53538315.926870413</v>
      </c>
      <c r="BA38" s="279">
        <f t="shared" ca="1" si="30"/>
        <v>54803020.069391221</v>
      </c>
      <c r="BB38" s="279">
        <f t="shared" ca="1" si="30"/>
        <v>56097599.573891938</v>
      </c>
      <c r="BC38" s="279">
        <f t="shared" ca="1" si="30"/>
        <v>57422760.168474011</v>
      </c>
      <c r="BD38" s="279">
        <f t="shared" ca="1" si="30"/>
        <v>58779224.252238721</v>
      </c>
      <c r="BE38" s="283">
        <f ca="1">NPV(NPV_Country,H38:AD38)</f>
        <v>49040529.709913671</v>
      </c>
      <c r="BF38" s="283">
        <f ca="1">NPV(NPV_Country,AH38:BD38)</f>
        <v>515807080.61452955</v>
      </c>
    </row>
    <row r="39" spans="2:58" x14ac:dyDescent="0.25">
      <c r="C39" t="s">
        <v>129</v>
      </c>
      <c r="E39" s="279">
        <f t="shared" ref="E39:J39" ca="1" si="31">E20*(E23-$EQ8)*$XQ$8</f>
        <v>0</v>
      </c>
      <c r="F39" s="279">
        <f t="shared" ca="1" si="31"/>
        <v>0</v>
      </c>
      <c r="G39" s="279">
        <f t="shared" ca="1" si="31"/>
        <v>0</v>
      </c>
      <c r="H39" s="279">
        <f t="shared" ca="1" si="31"/>
        <v>530202.24321428582</v>
      </c>
      <c r="I39" s="279">
        <f t="shared" ca="1" si="31"/>
        <v>1105162.1220330033</v>
      </c>
      <c r="J39" s="279">
        <f t="shared" ca="1" si="31"/>
        <v>1727713.3371390582</v>
      </c>
      <c r="K39" s="279">
        <f t="shared" ref="K39:AD39" ca="1" si="32">K20*(K23-$EQ8)*$XQ$8</f>
        <v>2400849.0626291339</v>
      </c>
      <c r="L39" s="279">
        <f t="shared" ca="1" si="32"/>
        <v>3127730.3598466152</v>
      </c>
      <c r="M39" s="279">
        <f t="shared" ca="1" si="32"/>
        <v>3911695.0173725691</v>
      </c>
      <c r="N39" s="279">
        <f t="shared" ca="1" si="32"/>
        <v>4756266.8381599933</v>
      </c>
      <c r="O39" s="279">
        <f t="shared" ca="1" si="32"/>
        <v>4957019.7213326991</v>
      </c>
      <c r="P39" s="279">
        <f t="shared" ca="1" si="32"/>
        <v>5166245.9979195017</v>
      </c>
      <c r="Q39" s="279">
        <f t="shared" ca="1" si="32"/>
        <v>5384303.3135731826</v>
      </c>
      <c r="R39" s="279">
        <f t="shared" ca="1" si="32"/>
        <v>5611564.4094822444</v>
      </c>
      <c r="S39" s="279">
        <f t="shared" ca="1" si="32"/>
        <v>5848417.7595244618</v>
      </c>
      <c r="T39" s="279">
        <f t="shared" ca="1" si="32"/>
        <v>6095268.2343134666</v>
      </c>
      <c r="U39" s="279">
        <f t="shared" ca="1" si="32"/>
        <v>6352537.7932734545</v>
      </c>
      <c r="V39" s="279">
        <f t="shared" ca="1" si="32"/>
        <v>6620666.2059250409</v>
      </c>
      <c r="W39" s="279">
        <f t="shared" ca="1" si="32"/>
        <v>6900111.8036152106</v>
      </c>
      <c r="X39" s="279">
        <f t="shared" ca="1" si="32"/>
        <v>7191352.2629763298</v>
      </c>
      <c r="Y39" s="279">
        <f t="shared" ca="1" si="32"/>
        <v>7494885.4224534715</v>
      </c>
      <c r="Z39" s="279">
        <f t="shared" ca="1" si="32"/>
        <v>7811230.1332957875</v>
      </c>
      <c r="AA39" s="279">
        <f t="shared" ca="1" si="32"/>
        <v>8140927.1464665812</v>
      </c>
      <c r="AB39" s="279">
        <f t="shared" ca="1" si="32"/>
        <v>8484540.0369881652</v>
      </c>
      <c r="AC39" s="279">
        <f t="shared" ca="1" si="32"/>
        <v>8842656.1673015282</v>
      </c>
      <c r="AD39" s="279">
        <f t="shared" ca="1" si="32"/>
        <v>9215887.6912875623</v>
      </c>
      <c r="AE39" s="282">
        <f t="shared" ref="AE39:AJ39" ca="1" si="33">AE20*(AE23-$AF23)*$XT$8</f>
        <v>0</v>
      </c>
      <c r="AF39" s="279">
        <f t="shared" ca="1" si="33"/>
        <v>0</v>
      </c>
      <c r="AG39" s="279">
        <f t="shared" ca="1" si="33"/>
        <v>0</v>
      </c>
      <c r="AH39" s="279">
        <f t="shared" ca="1" si="33"/>
        <v>3234082.5353571442</v>
      </c>
      <c r="AI39" s="279">
        <f t="shared" ca="1" si="33"/>
        <v>6620958.7291964572</v>
      </c>
      <c r="AJ39" s="279">
        <f t="shared" ca="1" si="33"/>
        <v>10166042.613585107</v>
      </c>
      <c r="AK39" s="279">
        <f t="shared" ref="AK39:BD39" ca="1" si="34">AK20*(AK23-$AF23)*$XT$8</f>
        <v>13874918.743916446</v>
      </c>
      <c r="AL39" s="279">
        <f t="shared" ca="1" si="34"/>
        <v>17753347.234125309</v>
      </c>
      <c r="AM39" s="279">
        <f t="shared" ca="1" si="34"/>
        <v>21807268.934635997</v>
      </c>
      <c r="AN39" s="279">
        <f t="shared" ca="1" si="34"/>
        <v>26042810.756976616</v>
      </c>
      <c r="AO39" s="279">
        <f t="shared" ca="1" si="34"/>
        <v>26658004.755462162</v>
      </c>
      <c r="AP39" s="279">
        <f t="shared" ca="1" si="34"/>
        <v>27287731.119877961</v>
      </c>
      <c r="AQ39" s="279">
        <f t="shared" ca="1" si="34"/>
        <v>27932333.139755525</v>
      </c>
      <c r="AR39" s="279">
        <f t="shared" ca="1" si="34"/>
        <v>28592162.213953022</v>
      </c>
      <c r="AS39" s="279">
        <f t="shared" ca="1" si="34"/>
        <v>29267578.042217143</v>
      </c>
      <c r="AT39" s="279">
        <f t="shared" ca="1" si="34"/>
        <v>29958948.821270093</v>
      </c>
      <c r="AU39" s="279">
        <f t="shared" ca="1" si="34"/>
        <v>30666651.445528638</v>
      </c>
      <c r="AV39" s="279">
        <f t="shared" ca="1" si="34"/>
        <v>31391071.712564655</v>
      </c>
      <c r="AW39" s="279">
        <f t="shared" ca="1" si="34"/>
        <v>32132604.533419095</v>
      </c>
      <c r="AX39" s="279">
        <f t="shared" ca="1" si="34"/>
        <v>32891654.14788413</v>
      </c>
      <c r="AY39" s="279">
        <f t="shared" ca="1" si="34"/>
        <v>33668634.344870731</v>
      </c>
      <c r="AZ39" s="279">
        <f t="shared" ca="1" si="34"/>
        <v>34463968.687981918</v>
      </c>
      <c r="BA39" s="279">
        <f t="shared" ca="1" si="34"/>
        <v>35278090.74641452</v>
      </c>
      <c r="BB39" s="279">
        <f t="shared" ca="1" si="34"/>
        <v>36111444.331315435</v>
      </c>
      <c r="BC39" s="279">
        <f t="shared" ca="1" si="34"/>
        <v>36964483.737721242</v>
      </c>
      <c r="BD39" s="279">
        <f t="shared" ca="1" si="34"/>
        <v>37837673.992212914</v>
      </c>
      <c r="BE39" s="283">
        <f ca="1">NPV(NPV_Country,H39:AD39)</f>
        <v>64519806.351840042</v>
      </c>
      <c r="BF39" s="283">
        <f ca="1">NPV(NPV_Country,AH39:BD39)</f>
        <v>318157854.0432387</v>
      </c>
    </row>
    <row r="40" spans="2:58" x14ac:dyDescent="0.25">
      <c r="C40" t="s">
        <v>130</v>
      </c>
      <c r="E40" s="279">
        <f ca="1">E20*(E24-$E24)*$XW$8</f>
        <v>0</v>
      </c>
      <c r="F40" s="279">
        <f ca="1">F20*(F24-$E24)*$XW$8</f>
        <v>0</v>
      </c>
      <c r="G40" s="279">
        <f ca="1">G20*(G24-$E24)*$XW$8</f>
        <v>0</v>
      </c>
      <c r="H40" s="279">
        <f ca="1">H20*(H24-$E24)*$XW$8</f>
        <v>1370710.881186587</v>
      </c>
      <c r="I40" s="279">
        <f ca="1">I20*(I24-$E24)*$XW$8</f>
        <v>2857131.9068026911</v>
      </c>
      <c r="J40" s="279">
        <f t="shared" ref="J40:AD40" ca="1" si="35">J20*(J24-$E24)*$XW$8</f>
        <v>4466588.9311044849</v>
      </c>
      <c r="K40" s="279">
        <f t="shared" ca="1" si="35"/>
        <v>6206820.0886549968</v>
      </c>
      <c r="L40" s="279">
        <f t="shared" ca="1" si="35"/>
        <v>8085997.5462734513</v>
      </c>
      <c r="M40" s="279">
        <f t="shared" ca="1" si="35"/>
        <v>10112750.356714197</v>
      </c>
      <c r="N40" s="279">
        <f t="shared" ca="1" si="35"/>
        <v>12296188.468327412</v>
      </c>
      <c r="O40" s="279">
        <f t="shared" ca="1" si="35"/>
        <v>12815186.954124449</v>
      </c>
      <c r="P40" s="279">
        <f t="shared" ca="1" si="35"/>
        <v>13356091.36865326</v>
      </c>
      <c r="Q40" s="279">
        <f t="shared" ca="1" si="35"/>
        <v>13919826.319069225</v>
      </c>
      <c r="R40" s="279">
        <f t="shared" ca="1" si="35"/>
        <v>14507355.438418955</v>
      </c>
      <c r="S40" s="279">
        <f t="shared" ca="1" si="35"/>
        <v>15119683.03284814</v>
      </c>
      <c r="T40" s="279">
        <f t="shared" ca="1" si="35"/>
        <v>15757855.798334938</v>
      </c>
      <c r="U40" s="279">
        <f t="shared" ca="1" si="35"/>
        <v>16422964.609883301</v>
      </c>
      <c r="V40" s="279">
        <f t="shared" ca="1" si="35"/>
        <v>17116146.386234779</v>
      </c>
      <c r="W40" s="279">
        <f t="shared" ca="1" si="35"/>
        <v>17838586.03328621</v>
      </c>
      <c r="X40" s="279">
        <f t="shared" ca="1" si="35"/>
        <v>18591518.469535302</v>
      </c>
      <c r="Y40" s="279">
        <f t="shared" ca="1" si="35"/>
        <v>19376230.737016428</v>
      </c>
      <c r="Z40" s="279">
        <f t="shared" ca="1" si="35"/>
        <v>20194064.201334938</v>
      </c>
      <c r="AA40" s="279">
        <f t="shared" ca="1" si="35"/>
        <v>21046416.844560705</v>
      </c>
      <c r="AB40" s="279">
        <f t="shared" ca="1" si="35"/>
        <v>21934745.65490026</v>
      </c>
      <c r="AC40" s="279">
        <f t="shared" ca="1" si="35"/>
        <v>22860569.117232479</v>
      </c>
      <c r="AD40" s="279">
        <f t="shared" ca="1" si="35"/>
        <v>23825469.808764908</v>
      </c>
      <c r="AE40" s="282">
        <f ca="1">AE20*(AE24-$AE24)*$XZ$8</f>
        <v>0</v>
      </c>
      <c r="AF40" s="279">
        <f ca="1">AF20*(AF24-$AE24)*$XZ$8</f>
        <v>0</v>
      </c>
      <c r="AG40" s="279">
        <f ca="1">AG20*(AG24-$AE24)*$XZ$8</f>
        <v>0</v>
      </c>
      <c r="AH40" s="279">
        <f ca="1">AH20*(AH24-$AE24)*$XZ$8</f>
        <v>4095336.6580853886</v>
      </c>
      <c r="AI40" s="279">
        <f ca="1">AI20*(AI24-$AE24)*$XZ$8</f>
        <v>8384156.7736471966</v>
      </c>
      <c r="AJ40" s="279">
        <f t="shared" ref="AJ40:BD40" ca="1" si="36">AJ20*(AJ24-$AE24)*$XZ$8</f>
        <v>12873316.165530588</v>
      </c>
      <c r="AK40" s="279">
        <f t="shared" ca="1" si="36"/>
        <v>17569886.587214787</v>
      </c>
      <c r="AL40" s="279">
        <f t="shared" ca="1" si="36"/>
        <v>22481162.102934144</v>
      </c>
      <c r="AM40" s="279">
        <f t="shared" ca="1" si="36"/>
        <v>27614665.644542385</v>
      </c>
      <c r="AN40" s="279">
        <f t="shared" ca="1" si="36"/>
        <v>32978155.75410131</v>
      </c>
      <c r="AO40" s="279">
        <f t="shared" ca="1" si="36"/>
        <v>33757179.327645876</v>
      </c>
      <c r="AP40" s="279">
        <f t="shared" ca="1" si="36"/>
        <v>34554605.316797405</v>
      </c>
      <c r="AQ40" s="279">
        <f t="shared" ca="1" si="36"/>
        <v>35370868.430994324</v>
      </c>
      <c r="AR40" s="279">
        <f t="shared" ca="1" si="36"/>
        <v>36206413.648560375</v>
      </c>
      <c r="AS40" s="279">
        <f t="shared" ca="1" si="36"/>
        <v>37061696.459280513</v>
      </c>
      <c r="AT40" s="279">
        <f t="shared" ca="1" si="36"/>
        <v>37937183.112706907</v>
      </c>
      <c r="AU40" s="279">
        <f t="shared" ca="1" si="36"/>
        <v>38833350.872330636</v>
      </c>
      <c r="AV40" s="279">
        <f t="shared" ca="1" si="36"/>
        <v>39750688.275757469</v>
      </c>
      <c r="AW40" s="279">
        <f t="shared" ca="1" si="36"/>
        <v>40689695.401029654</v>
      </c>
      <c r="AX40" s="279">
        <f t="shared" ca="1" si="36"/>
        <v>41650884.139238812</v>
      </c>
      <c r="AY40" s="279">
        <f t="shared" ca="1" si="36"/>
        <v>42634778.473578766</v>
      </c>
      <c r="AZ40" s="279">
        <f t="shared" ca="1" si="36"/>
        <v>43641914.764990017</v>
      </c>
      <c r="BA40" s="279">
        <f t="shared" ca="1" si="36"/>
        <v>44672842.04455208</v>
      </c>
      <c r="BB40" s="279">
        <f t="shared" ca="1" si="36"/>
        <v>45728122.31278269</v>
      </c>
      <c r="BC40" s="279">
        <f t="shared" ca="1" si="36"/>
        <v>46808330.846007183</v>
      </c>
      <c r="BD40" s="279">
        <f t="shared" ca="1" si="36"/>
        <v>47914056.509965152</v>
      </c>
      <c r="BE40" s="283">
        <f ca="1">NPV(NPV_Country,H40:AD40)</f>
        <v>166800502.54479143</v>
      </c>
      <c r="BF40" s="283">
        <f ca="1">NPV(NPV_Country,AH40:BD40)</f>
        <v>402885055.80058354</v>
      </c>
    </row>
    <row r="41" spans="2:58" x14ac:dyDescent="0.25">
      <c r="B41" s="207" t="s">
        <v>3990</v>
      </c>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82"/>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8"/>
      <c r="BF41" s="278"/>
    </row>
    <row r="42" spans="2:58" x14ac:dyDescent="0.25">
      <c r="C42" t="s">
        <v>83</v>
      </c>
      <c r="E42" s="279">
        <f ca="1">IF($EQI$8="Crisis",0,E31*$YH$8*($YE$8+$YI$8))</f>
        <v>0</v>
      </c>
      <c r="F42" s="279">
        <f t="shared" ref="F42:AC42" ca="1" si="37">IF($EQI$8="Crisis",0,F31*$YH$8*($YE$8+$YI$8))</f>
        <v>0</v>
      </c>
      <c r="G42" s="279">
        <f t="shared" ca="1" si="37"/>
        <v>0</v>
      </c>
      <c r="H42" s="279">
        <f t="shared" ca="1" si="37"/>
        <v>6076873.2779999999</v>
      </c>
      <c r="I42" s="279">
        <f t="shared" ca="1" si="37"/>
        <v>0</v>
      </c>
      <c r="J42" s="279">
        <f t="shared" ca="1" si="37"/>
        <v>0</v>
      </c>
      <c r="K42" s="279">
        <f t="shared" ca="1" si="37"/>
        <v>6879287.9037791053</v>
      </c>
      <c r="L42" s="279">
        <f t="shared" ca="1" si="37"/>
        <v>0</v>
      </c>
      <c r="M42" s="279">
        <f t="shared" ca="1" si="37"/>
        <v>0</v>
      </c>
      <c r="N42" s="279">
        <f t="shared" ca="1" si="37"/>
        <v>0</v>
      </c>
      <c r="O42" s="279">
        <f t="shared" ca="1" si="37"/>
        <v>0</v>
      </c>
      <c r="P42" s="279">
        <f t="shared" ca="1" si="37"/>
        <v>0</v>
      </c>
      <c r="Q42" s="279">
        <f t="shared" ca="1" si="37"/>
        <v>0</v>
      </c>
      <c r="R42" s="279">
        <f t="shared" ca="1" si="37"/>
        <v>0</v>
      </c>
      <c r="S42" s="279">
        <f t="shared" ca="1" si="37"/>
        <v>0</v>
      </c>
      <c r="T42" s="279">
        <f t="shared" ca="1" si="37"/>
        <v>0</v>
      </c>
      <c r="U42" s="279">
        <f t="shared" ca="1" si="37"/>
        <v>0</v>
      </c>
      <c r="V42" s="279">
        <f t="shared" ca="1" si="37"/>
        <v>0</v>
      </c>
      <c r="W42" s="279">
        <f t="shared" ca="1" si="37"/>
        <v>0</v>
      </c>
      <c r="X42" s="279">
        <f t="shared" ca="1" si="37"/>
        <v>0</v>
      </c>
      <c r="Y42" s="279">
        <f t="shared" ca="1" si="37"/>
        <v>0</v>
      </c>
      <c r="Z42" s="279">
        <f t="shared" ca="1" si="37"/>
        <v>0</v>
      </c>
      <c r="AA42" s="279">
        <f t="shared" ca="1" si="37"/>
        <v>0</v>
      </c>
      <c r="AB42" s="279">
        <f t="shared" ca="1" si="37"/>
        <v>0</v>
      </c>
      <c r="AC42" s="279">
        <f t="shared" ca="1" si="37"/>
        <v>0</v>
      </c>
      <c r="AD42" s="279">
        <f ca="1">IF($EQI$8="Crisis",0,AD31*$YH$8*($YE$8+$YI$8))</f>
        <v>0</v>
      </c>
      <c r="AE42" s="282">
        <f ca="1">IF($EQI$8="Crisis",0,AE31*$YH$8*($YE$8+$YJ$8))</f>
        <v>0</v>
      </c>
      <c r="AF42" s="279">
        <f t="shared" ref="AF42:BD42" ca="1" si="38">IF($EQI$8="Crisis",0,AF31*$YH$8*($YE$8+$YJ$8))</f>
        <v>0</v>
      </c>
      <c r="AG42" s="279">
        <f t="shared" ca="1" si="38"/>
        <v>0</v>
      </c>
      <c r="AH42" s="279">
        <f t="shared" ca="1" si="38"/>
        <v>35166312.846000001</v>
      </c>
      <c r="AI42" s="279">
        <f t="shared" ca="1" si="38"/>
        <v>0</v>
      </c>
      <c r="AJ42" s="279">
        <f t="shared" ca="1" si="38"/>
        <v>0</v>
      </c>
      <c r="AK42" s="279">
        <f t="shared" ca="1" si="38"/>
        <v>37717786.105257228</v>
      </c>
      <c r="AL42" s="279">
        <f t="shared" ca="1" si="38"/>
        <v>0</v>
      </c>
      <c r="AM42" s="279">
        <f t="shared" ca="1" si="38"/>
        <v>0</v>
      </c>
      <c r="AN42" s="279">
        <f t="shared" ca="1" si="38"/>
        <v>0</v>
      </c>
      <c r="AO42" s="279">
        <f t="shared" ca="1" si="38"/>
        <v>0</v>
      </c>
      <c r="AP42" s="279">
        <f t="shared" ca="1" si="38"/>
        <v>0</v>
      </c>
      <c r="AQ42" s="279">
        <f t="shared" ca="1" si="38"/>
        <v>0</v>
      </c>
      <c r="AR42" s="279">
        <f t="shared" ca="1" si="38"/>
        <v>0</v>
      </c>
      <c r="AS42" s="279">
        <f t="shared" ca="1" si="38"/>
        <v>0</v>
      </c>
      <c r="AT42" s="279">
        <f t="shared" ca="1" si="38"/>
        <v>0</v>
      </c>
      <c r="AU42" s="279">
        <f t="shared" ca="1" si="38"/>
        <v>0</v>
      </c>
      <c r="AV42" s="279">
        <f t="shared" ca="1" si="38"/>
        <v>0</v>
      </c>
      <c r="AW42" s="279">
        <f t="shared" ca="1" si="38"/>
        <v>0</v>
      </c>
      <c r="AX42" s="279">
        <f t="shared" ca="1" si="38"/>
        <v>0</v>
      </c>
      <c r="AY42" s="279">
        <f t="shared" ca="1" si="38"/>
        <v>0</v>
      </c>
      <c r="AZ42" s="279">
        <f t="shared" ca="1" si="38"/>
        <v>0</v>
      </c>
      <c r="BA42" s="279">
        <f t="shared" ca="1" si="38"/>
        <v>0</v>
      </c>
      <c r="BB42" s="279">
        <f t="shared" ca="1" si="38"/>
        <v>0</v>
      </c>
      <c r="BC42" s="279">
        <f t="shared" ca="1" si="38"/>
        <v>0</v>
      </c>
      <c r="BD42" s="279">
        <f t="shared" ca="1" si="38"/>
        <v>0</v>
      </c>
      <c r="BE42" s="283">
        <f ca="1">NPV(NPV_Country,H42:AD42)</f>
        <v>11447105.543244928</v>
      </c>
      <c r="BF42" s="283">
        <f ca="1">NPV(NPV_Country,AH42:BD42)</f>
        <v>64522242.492465973</v>
      </c>
    </row>
    <row r="43" spans="2:58" x14ac:dyDescent="0.25">
      <c r="B43" s="207" t="s">
        <v>3991</v>
      </c>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82"/>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8"/>
      <c r="BF43" s="278"/>
    </row>
    <row r="44" spans="2:58" x14ac:dyDescent="0.25">
      <c r="C44" t="s">
        <v>83</v>
      </c>
      <c r="E44" s="279">
        <f ca="1">E32*($YE$8*$YH$8*$YI$8)</f>
        <v>0</v>
      </c>
      <c r="F44" s="279">
        <f ca="1">F32*($YE$8*$YH$8*$YI$8)</f>
        <v>0</v>
      </c>
      <c r="G44" s="279">
        <f ca="1">G32*($YE$8*$YH$8*$YI$8)</f>
        <v>0</v>
      </c>
      <c r="H44" s="279">
        <f ca="1">H32*($YE$8+$YI$8)*$YH$8</f>
        <v>6076873.2779999999</v>
      </c>
      <c r="I44" s="279">
        <f ca="1">I32*($YF$8+$YI$8)*$YH$8</f>
        <v>0</v>
      </c>
      <c r="J44" s="279">
        <f ca="1">J32*($YF$8+$YI$8)*$YH$8</f>
        <v>0</v>
      </c>
      <c r="K44" s="279">
        <f ca="1">K32*($YG$8+$YI$8)*$YH$8</f>
        <v>8774601.9180855937</v>
      </c>
      <c r="L44" s="279">
        <f t="shared" ref="L44:AD44" ca="1" si="39">L32*($YG$8+$YI$8)*$YH$8</f>
        <v>0</v>
      </c>
      <c r="M44" s="279">
        <f t="shared" ca="1" si="39"/>
        <v>0</v>
      </c>
      <c r="N44" s="279">
        <f t="shared" ca="1" si="39"/>
        <v>9933235.4113906473</v>
      </c>
      <c r="O44" s="279">
        <f t="shared" ca="1" si="39"/>
        <v>0</v>
      </c>
      <c r="P44" s="279">
        <f t="shared" ca="1" si="39"/>
        <v>0</v>
      </c>
      <c r="Q44" s="279">
        <f t="shared" ca="1" si="39"/>
        <v>11244859.500091413</v>
      </c>
      <c r="R44" s="279">
        <f t="shared" ca="1" si="39"/>
        <v>0</v>
      </c>
      <c r="S44" s="279">
        <f t="shared" ca="1" si="39"/>
        <v>0</v>
      </c>
      <c r="T44" s="279">
        <f t="shared" ca="1" si="39"/>
        <v>12729675.673627632</v>
      </c>
      <c r="U44" s="279">
        <f t="shared" ca="1" si="39"/>
        <v>0</v>
      </c>
      <c r="V44" s="279">
        <f t="shared" ca="1" si="39"/>
        <v>0</v>
      </c>
      <c r="W44" s="279">
        <f t="shared" ca="1" si="39"/>
        <v>14410552.906813091</v>
      </c>
      <c r="X44" s="279">
        <f t="shared" ca="1" si="39"/>
        <v>0</v>
      </c>
      <c r="Y44" s="279">
        <f t="shared" ca="1" si="39"/>
        <v>0</v>
      </c>
      <c r="Z44" s="279">
        <f t="shared" ca="1" si="39"/>
        <v>16313379.88526147</v>
      </c>
      <c r="AA44" s="279">
        <f t="shared" ca="1" si="39"/>
        <v>0</v>
      </c>
      <c r="AB44" s="279">
        <f t="shared" ca="1" si="39"/>
        <v>0</v>
      </c>
      <c r="AC44" s="279">
        <f t="shared" ca="1" si="39"/>
        <v>18467463.740064617</v>
      </c>
      <c r="AD44" s="279">
        <f t="shared" ca="1" si="39"/>
        <v>0</v>
      </c>
      <c r="AE44" s="282">
        <f ca="1">AE32*($YE$8*$YH$8*$YJ$8)</f>
        <v>0</v>
      </c>
      <c r="AF44" s="279">
        <f ca="1">AF32*($YE$8*$YH$8*$YJ$8)</f>
        <v>0</v>
      </c>
      <c r="AG44" s="279">
        <f ca="1">AG32*($YE$8*$YH$8*$YJ$8)</f>
        <v>0</v>
      </c>
      <c r="AH44" s="279">
        <f ca="1">AH32*($YE$8+$YJ$8)*$YH$8</f>
        <v>35166312.846000001</v>
      </c>
      <c r="AI44" s="279">
        <f ca="1">AI32*($YF$8+$YJ$8)*$YH$8</f>
        <v>0</v>
      </c>
      <c r="AJ44" s="279">
        <f ca="1">AJ32*($YF$8+$YJ$8)*$YH$8</f>
        <v>0</v>
      </c>
      <c r="AK44" s="279">
        <f ca="1">AK32*($YG$8+$YJ$8)*$YH$8</f>
        <v>48109421.052624017</v>
      </c>
      <c r="AL44" s="279">
        <f t="shared" ref="AL44:BD44" ca="1" si="40">AL32*($YG$8+$YJ$8)*$YH$8</f>
        <v>0</v>
      </c>
      <c r="AM44" s="279">
        <f t="shared" ca="1" si="40"/>
        <v>0</v>
      </c>
      <c r="AN44" s="279">
        <f t="shared" ca="1" si="40"/>
        <v>51599974.693310276</v>
      </c>
      <c r="AO44" s="279">
        <f t="shared" ca="1" si="40"/>
        <v>0</v>
      </c>
      <c r="AP44" s="279">
        <f t="shared" ca="1" si="40"/>
        <v>0</v>
      </c>
      <c r="AQ44" s="279">
        <f t="shared" ca="1" si="40"/>
        <v>55343783.610238194</v>
      </c>
      <c r="AR44" s="279">
        <f t="shared" ca="1" si="40"/>
        <v>0</v>
      </c>
      <c r="AS44" s="279">
        <f t="shared" ca="1" si="40"/>
        <v>0</v>
      </c>
      <c r="AT44" s="279">
        <f t="shared" ca="1" si="40"/>
        <v>59359222.606246077</v>
      </c>
      <c r="AU44" s="279">
        <f t="shared" ca="1" si="40"/>
        <v>0</v>
      </c>
      <c r="AV44" s="279">
        <f t="shared" ca="1" si="40"/>
        <v>0</v>
      </c>
      <c r="AW44" s="279">
        <f t="shared" ca="1" si="40"/>
        <v>63665999.658289544</v>
      </c>
      <c r="AX44" s="279">
        <f t="shared" ca="1" si="40"/>
        <v>0</v>
      </c>
      <c r="AY44" s="279">
        <f t="shared" ca="1" si="40"/>
        <v>0</v>
      </c>
      <c r="AZ44" s="279">
        <f t="shared" ca="1" si="40"/>
        <v>68285252.64518559</v>
      </c>
      <c r="BA44" s="279">
        <f t="shared" ca="1" si="40"/>
        <v>0</v>
      </c>
      <c r="BB44" s="279">
        <f t="shared" ca="1" si="40"/>
        <v>0</v>
      </c>
      <c r="BC44" s="279">
        <f t="shared" ca="1" si="40"/>
        <v>73239653.093387038</v>
      </c>
      <c r="BD44" s="279">
        <f t="shared" ca="1" si="40"/>
        <v>0</v>
      </c>
      <c r="BE44" s="283">
        <f ca="1">NPV(NPV_Country,H44:AD44)</f>
        <v>53090435.903835952</v>
      </c>
      <c r="BF44" s="283">
        <f ca="1">NPV(NPV_Country,AH44:BD44)</f>
        <v>256424237.50186419</v>
      </c>
    </row>
    <row r="45" spans="2:58" x14ac:dyDescent="0.25">
      <c r="B45" s="207" t="s">
        <v>3992</v>
      </c>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82"/>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8"/>
      <c r="BF45" s="278"/>
    </row>
    <row r="46" spans="2:58" x14ac:dyDescent="0.25">
      <c r="C46" t="s">
        <v>4044</v>
      </c>
      <c r="E46" s="279">
        <f ca="1">$AOL$8*$AB$8</f>
        <v>14124.96</v>
      </c>
      <c r="F46" s="279">
        <f ca="1">E46*(1+$N$8/100)</f>
        <v>14721.147417818662</v>
      </c>
      <c r="G46" s="279">
        <f ca="1">F46*(1+$N$8/100)</f>
        <v>15342.498760856603</v>
      </c>
      <c r="H46" s="291">
        <f ca="1">IF(INDIRECT("'User Inputs'!" &amp; AOP9)="",G46*(1+$N$8/100),INDIRECT("'User Inputs'!" &amp; AOP9))</f>
        <v>12110</v>
      </c>
      <c r="I46" s="279">
        <f t="shared" ref="I46:AD46" ca="1" si="41">H46*(1+$N$8/100)</f>
        <v>12621.139828345284</v>
      </c>
      <c r="J46" s="279">
        <f t="shared" ca="1" si="41"/>
        <v>13153.853886593197</v>
      </c>
      <c r="K46" s="279">
        <f t="shared" ca="1" si="41"/>
        <v>13709.052781528968</v>
      </c>
      <c r="L46" s="279">
        <f t="shared" ca="1" si="41"/>
        <v>14287.685554900327</v>
      </c>
      <c r="M46" s="279">
        <f t="shared" ca="1" si="41"/>
        <v>14890.74130568341</v>
      </c>
      <c r="N46" s="279">
        <f t="shared" ca="1" si="41"/>
        <v>15519.250880821399</v>
      </c>
      <c r="O46" s="279">
        <f t="shared" ca="1" si="41"/>
        <v>16174.288637325977</v>
      </c>
      <c r="P46" s="279">
        <f t="shared" ca="1" si="41"/>
        <v>16856.974278753714</v>
      </c>
      <c r="Q46" s="279">
        <f t="shared" ca="1" si="41"/>
        <v>17568.474769196575</v>
      </c>
      <c r="R46" s="279">
        <f t="shared" ca="1" si="41"/>
        <v>18310.006328058309</v>
      </c>
      <c r="S46" s="279">
        <f t="shared" ca="1" si="41"/>
        <v>19082.8365090265</v>
      </c>
      <c r="T46" s="279">
        <f t="shared" ca="1" si="41"/>
        <v>19888.28636679404</v>
      </c>
      <c r="U46" s="279">
        <f t="shared" ca="1" si="41"/>
        <v>20727.732715233757</v>
      </c>
      <c r="V46" s="279">
        <f t="shared" ca="1" si="41"/>
        <v>21602.610480886236</v>
      </c>
      <c r="W46" s="279">
        <f t="shared" ca="1" si="41"/>
        <v>22514.41515578386</v>
      </c>
      <c r="X46" s="279">
        <f t="shared" ca="1" si="41"/>
        <v>23464.705353803827</v>
      </c>
      <c r="Y46" s="279">
        <f t="shared" ca="1" si="41"/>
        <v>24455.105474919925</v>
      </c>
      <c r="Z46" s="279">
        <f t="shared" ca="1" si="41"/>
        <v>25487.308481907239</v>
      </c>
      <c r="AA46" s="279">
        <f t="shared" ca="1" si="41"/>
        <v>26563.078794246245</v>
      </c>
      <c r="AB46" s="279">
        <f t="shared" ca="1" si="41"/>
        <v>27684.255304173024</v>
      </c>
      <c r="AC46" s="279">
        <f t="shared" ca="1" si="41"/>
        <v>28852.754520031162</v>
      </c>
      <c r="AD46" s="279">
        <f t="shared" ca="1" si="41"/>
        <v>30070.57384229849</v>
      </c>
      <c r="AE46" s="282">
        <f ca="1">$AOL$8*$AC$8</f>
        <v>15302.04</v>
      </c>
      <c r="AF46" s="279">
        <f ca="1">AE46*(1+$O$8/100)</f>
        <v>15663.511089293384</v>
      </c>
      <c r="AG46" s="279">
        <f t="shared" ref="AG46:BD47" ca="1" si="42">AF46*(1+$O$8/100)</f>
        <v>16033.520997489017</v>
      </c>
      <c r="AH46" s="292">
        <f ca="1">IF(INDIRECT("'User Inputs'!" &amp; APP9)="",AG46*(1+$O$8/100),INDIRECT("'User Inputs'!" &amp; APP9))</f>
        <v>42384</v>
      </c>
      <c r="AI46" s="279">
        <f t="shared" ca="1" si="42"/>
        <v>43385.212299053645</v>
      </c>
      <c r="AJ46" s="279">
        <f t="shared" ca="1" si="42"/>
        <v>44410.075647271507</v>
      </c>
      <c r="AK46" s="279">
        <f t="shared" ca="1" si="42"/>
        <v>45459.148739474957</v>
      </c>
      <c r="AL46" s="279">
        <f t="shared" ca="1" si="42"/>
        <v>46533.003468204457</v>
      </c>
      <c r="AM46" s="279">
        <f t="shared" ca="1" si="42"/>
        <v>47632.225235481543</v>
      </c>
      <c r="AN46" s="279">
        <f t="shared" ca="1" si="42"/>
        <v>48757.413271935329</v>
      </c>
      <c r="AO46" s="279">
        <f t="shared" ca="1" si="42"/>
        <v>49909.180963467581</v>
      </c>
      <c r="AP46" s="279">
        <f t="shared" ca="1" si="42"/>
        <v>51088.156185634383</v>
      </c>
      <c r="AQ46" s="279">
        <f t="shared" ca="1" si="42"/>
        <v>52294.981645926724</v>
      </c>
      <c r="AR46" s="279">
        <f t="shared" ca="1" si="42"/>
        <v>53530.315234136579</v>
      </c>
      <c r="AS46" s="279">
        <f t="shared" ca="1" si="42"/>
        <v>54794.830380999454</v>
      </c>
      <c r="AT46" s="279">
        <f t="shared" ca="1" si="42"/>
        <v>56089.21642530898</v>
      </c>
      <c r="AU46" s="279">
        <f t="shared" ca="1" si="42"/>
        <v>57414.178989703585</v>
      </c>
      <c r="AV46" s="279">
        <f t="shared" ca="1" si="42"/>
        <v>58770.4403653302</v>
      </c>
      <c r="AW46" s="279">
        <f t="shared" ca="1" si="42"/>
        <v>60158.739905594623</v>
      </c>
      <c r="AX46" s="279">
        <f t="shared" ca="1" si="42"/>
        <v>61579.834429213217</v>
      </c>
      <c r="AY46" s="279">
        <f t="shared" ca="1" si="42"/>
        <v>63034.498632785682</v>
      </c>
      <c r="AZ46" s="279">
        <f t="shared" ca="1" si="42"/>
        <v>64523.525513113753</v>
      </c>
      <c r="BA46" s="279">
        <f t="shared" ca="1" si="42"/>
        <v>66047.726799496144</v>
      </c>
      <c r="BB46" s="279">
        <f t="shared" ca="1" si="42"/>
        <v>67607.933396235254</v>
      </c>
      <c r="BC46" s="279">
        <f t="shared" ca="1" si="42"/>
        <v>69204.995835597045</v>
      </c>
      <c r="BD46" s="279">
        <f t="shared" ca="1" si="42"/>
        <v>70839.784741470867</v>
      </c>
      <c r="BE46" s="278"/>
      <c r="BF46" s="278"/>
    </row>
    <row r="47" spans="2:58" x14ac:dyDescent="0.25">
      <c r="C47" t="s">
        <v>4045</v>
      </c>
      <c r="E47" s="279">
        <f ca="1">$AQM$8*$AB$8</f>
        <v>536.64</v>
      </c>
      <c r="F47" s="279">
        <f ca="1">E47*(1+$N$8/100)</f>
        <v>559.29054314477401</v>
      </c>
      <c r="G47" s="279">
        <f t="shared" ref="G47:AD47" ca="1" si="43">F47*(1+$N$8/100)</f>
        <v>582.89712218838758</v>
      </c>
      <c r="H47" s="292">
        <f ca="1">IF(INDIRECT("'User Inputs'!" &amp; AQQ9)="",G47*(1+$N$8/100),INDIRECT("'User Inputs'!" &amp; AQQ9))</f>
        <v>319</v>
      </c>
      <c r="I47" s="279">
        <f t="shared" ca="1" si="43"/>
        <v>332.46437698118461</v>
      </c>
      <c r="J47" s="279">
        <f t="shared" ca="1" si="43"/>
        <v>346.49705944039886</v>
      </c>
      <c r="K47" s="279">
        <f t="shared" ca="1" si="43"/>
        <v>361.12203445976394</v>
      </c>
      <c r="L47" s="279">
        <f t="shared" ca="1" si="43"/>
        <v>376.36430157004168</v>
      </c>
      <c r="M47" s="279">
        <f t="shared" ca="1" si="43"/>
        <v>392.24991548414602</v>
      </c>
      <c r="N47" s="279">
        <f t="shared" ca="1" si="43"/>
        <v>408.80603063435399</v>
      </c>
      <c r="O47" s="279">
        <f t="shared" ca="1" si="43"/>
        <v>426.0609475893466</v>
      </c>
      <c r="P47" s="279">
        <f t="shared" ca="1" si="43"/>
        <v>444.04416143042403</v>
      </c>
      <c r="Q47" s="279">
        <f t="shared" ca="1" si="43"/>
        <v>462.78641216958772</v>
      </c>
      <c r="R47" s="279">
        <f t="shared" ca="1" si="43"/>
        <v>482.31973729567301</v>
      </c>
      <c r="S47" s="279">
        <f t="shared" ca="1" si="43"/>
        <v>502.67752653835282</v>
      </c>
      <c r="T47" s="279">
        <f t="shared" ca="1" si="43"/>
        <v>523.89457894362499</v>
      </c>
      <c r="U47" s="279">
        <f t="shared" ca="1" si="43"/>
        <v>546.00716235834579</v>
      </c>
      <c r="V47" s="279">
        <f t="shared" ca="1" si="43"/>
        <v>569.05307542549201</v>
      </c>
      <c r="W47" s="279">
        <f t="shared" ca="1" si="43"/>
        <v>593.07171219612303</v>
      </c>
      <c r="X47" s="279">
        <f t="shared" ca="1" si="43"/>
        <v>618.10412946849056</v>
      </c>
      <c r="Y47" s="279">
        <f t="shared" ca="1" si="43"/>
        <v>644.19311696940179</v>
      </c>
      <c r="Z47" s="279">
        <f t="shared" ca="1" si="43"/>
        <v>671.38327049780423</v>
      </c>
      <c r="AA47" s="279">
        <f t="shared" ca="1" si="43"/>
        <v>699.72106815561949</v>
      </c>
      <c r="AB47" s="279">
        <f t="shared" ca="1" si="43"/>
        <v>729.25494979613495</v>
      </c>
      <c r="AC47" s="279">
        <f t="shared" ca="1" si="43"/>
        <v>760.03539982575887</v>
      </c>
      <c r="AD47" s="279">
        <f t="shared" ca="1" si="43"/>
        <v>792.11503350067858</v>
      </c>
      <c r="AE47" s="282">
        <f ca="1">$AQM$8*$AC$8</f>
        <v>581.36</v>
      </c>
      <c r="AF47" s="279">
        <f ca="1">AE47*(1+$O$8/100)</f>
        <v>595.0931252873213</v>
      </c>
      <c r="AG47" s="279">
        <f t="shared" ca="1" si="42"/>
        <v>609.15066011461306</v>
      </c>
      <c r="AH47" s="292">
        <f ca="1">IF(INDIRECT("'User Inputs'!" &amp; ARQ9)="",AG47*(1+$O$8/100),INDIRECT("'User Inputs'!" &amp; ARQ9))</f>
        <v>1275</v>
      </c>
      <c r="AI47" s="279">
        <f t="shared" ca="1" si="42"/>
        <v>1305.1185749644535</v>
      </c>
      <c r="AJ47" s="279">
        <f t="shared" ca="1" si="42"/>
        <v>1335.9486233076436</v>
      </c>
      <c r="AK47" s="279">
        <f t="shared" ca="1" si="42"/>
        <v>1367.5069517466629</v>
      </c>
      <c r="AL47" s="279">
        <f t="shared" ca="1" si="42"/>
        <v>1399.8107640137948</v>
      </c>
      <c r="AM47" s="279">
        <f t="shared" ca="1" si="42"/>
        <v>1432.8776702349701</v>
      </c>
      <c r="AN47" s="279">
        <f t="shared" ca="1" si="42"/>
        <v>1466.7256965297649</v>
      </c>
      <c r="AO47" s="279">
        <f t="shared" ca="1" si="42"/>
        <v>1501.3732948381744</v>
      </c>
      <c r="AP47" s="279">
        <f t="shared" ca="1" si="42"/>
        <v>1536.8393529795171</v>
      </c>
      <c r="AQ47" s="279">
        <f t="shared" ca="1" si="42"/>
        <v>1573.143204948957</v>
      </c>
      <c r="AR47" s="279">
        <f t="shared" ca="1" si="42"/>
        <v>1610.3046414572516</v>
      </c>
      <c r="AS47" s="279">
        <f t="shared" ca="1" si="42"/>
        <v>1648.3439207194772</v>
      </c>
      <c r="AT47" s="279">
        <f t="shared" ca="1" si="42"/>
        <v>1687.2817794986072</v>
      </c>
      <c r="AU47" s="279">
        <f t="shared" ca="1" si="42"/>
        <v>1727.1394444099681</v>
      </c>
      <c r="AV47" s="279">
        <f t="shared" ca="1" si="42"/>
        <v>1767.9386434927337</v>
      </c>
      <c r="AW47" s="279">
        <f t="shared" ca="1" si="42"/>
        <v>1809.701618054765</v>
      </c>
      <c r="AX47" s="279">
        <f t="shared" ca="1" si="42"/>
        <v>1852.4511347972552</v>
      </c>
      <c r="AY47" s="279">
        <f t="shared" ca="1" si="42"/>
        <v>1896.210498225787</v>
      </c>
      <c r="AZ47" s="279">
        <f t="shared" ca="1" si="42"/>
        <v>1941.003563354569</v>
      </c>
      <c r="BA47" s="279">
        <f t="shared" ca="1" si="42"/>
        <v>1986.8547487107776</v>
      </c>
      <c r="BB47" s="279">
        <f t="shared" ca="1" si="42"/>
        <v>2033.7890496460921</v>
      </c>
      <c r="BC47" s="279">
        <f t="shared" ca="1" si="42"/>
        <v>2081.8320519626805</v>
      </c>
      <c r="BD47" s="279">
        <f t="shared" ca="1" si="42"/>
        <v>2131.0099458610648</v>
      </c>
      <c r="BE47" s="278"/>
      <c r="BF47" s="278"/>
    </row>
    <row r="48" spans="2:58" x14ac:dyDescent="0.25">
      <c r="B48" s="207" t="s">
        <v>3993</v>
      </c>
      <c r="E48" s="279"/>
      <c r="F48" s="279"/>
      <c r="G48" s="279"/>
      <c r="H48" s="279"/>
      <c r="I48" s="279"/>
      <c r="J48" s="279"/>
      <c r="K48" s="279"/>
      <c r="L48" s="279"/>
      <c r="M48" s="279"/>
      <c r="N48" s="279"/>
      <c r="O48" s="279"/>
      <c r="P48" s="279"/>
      <c r="Q48" s="279"/>
      <c r="R48" s="279"/>
      <c r="S48" s="279"/>
      <c r="T48" s="279"/>
      <c r="U48" s="279"/>
      <c r="V48" s="279"/>
      <c r="W48" s="279"/>
      <c r="X48" s="279"/>
      <c r="Y48" s="279"/>
      <c r="Z48" s="279"/>
      <c r="AA48" s="279"/>
      <c r="AB48" s="279"/>
      <c r="AC48" s="279"/>
      <c r="AD48" s="279"/>
      <c r="AE48" s="282"/>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8"/>
      <c r="BF48" s="278"/>
    </row>
    <row r="49" spans="2:58" x14ac:dyDescent="0.25">
      <c r="C49" t="s">
        <v>4046</v>
      </c>
      <c r="E49" s="279">
        <f ca="1">IF($EQI$8="Crisis",E46,IF(E12&lt;$K$8,E46,(E46*(($M$8-(E$12-$K$8+1))/$M$8)*E13)))</f>
        <v>14124.96</v>
      </c>
      <c r="F49" s="279">
        <f t="shared" ref="F49:AC49" ca="1" si="44">IF($EQI$8="Crisis",F46,IF(F12&lt;$K$8,F46,(F46*(($M$8-(F$12-$K$8+1))/$M$8)*F13)))</f>
        <v>14721.147417818662</v>
      </c>
      <c r="G49" s="279">
        <f t="shared" ca="1" si="44"/>
        <v>15342.498760856603</v>
      </c>
      <c r="H49" s="279">
        <f t="shared" ca="1" si="44"/>
        <v>10380</v>
      </c>
      <c r="I49" s="279">
        <f t="shared" ca="1" si="44"/>
        <v>9015.099877389488</v>
      </c>
      <c r="J49" s="279">
        <f t="shared" ca="1" si="44"/>
        <v>7516.4879351961117</v>
      </c>
      <c r="K49" s="279">
        <f t="shared" ca="1" si="44"/>
        <v>5875.3083349409862</v>
      </c>
      <c r="L49" s="279">
        <f t="shared" ca="1" si="44"/>
        <v>4082.1958728286645</v>
      </c>
      <c r="M49" s="279">
        <f t="shared" ca="1" si="44"/>
        <v>2127.2487579547728</v>
      </c>
      <c r="N49" s="279">
        <f t="shared" ca="1" si="44"/>
        <v>0</v>
      </c>
      <c r="O49" s="279">
        <f t="shared" ca="1" si="44"/>
        <v>0</v>
      </c>
      <c r="P49" s="279">
        <f t="shared" ca="1" si="44"/>
        <v>0</v>
      </c>
      <c r="Q49" s="279">
        <f t="shared" ca="1" si="44"/>
        <v>0</v>
      </c>
      <c r="R49" s="279">
        <f t="shared" ca="1" si="44"/>
        <v>0</v>
      </c>
      <c r="S49" s="279">
        <f t="shared" ca="1" si="44"/>
        <v>0</v>
      </c>
      <c r="T49" s="279">
        <f t="shared" ca="1" si="44"/>
        <v>0</v>
      </c>
      <c r="U49" s="279">
        <f t="shared" ca="1" si="44"/>
        <v>0</v>
      </c>
      <c r="V49" s="279">
        <f t="shared" ca="1" si="44"/>
        <v>0</v>
      </c>
      <c r="W49" s="279">
        <f t="shared" ca="1" si="44"/>
        <v>0</v>
      </c>
      <c r="X49" s="279">
        <f t="shared" ca="1" si="44"/>
        <v>0</v>
      </c>
      <c r="Y49" s="279">
        <f t="shared" ca="1" si="44"/>
        <v>0</v>
      </c>
      <c r="Z49" s="279">
        <f t="shared" ca="1" si="44"/>
        <v>0</v>
      </c>
      <c r="AA49" s="279">
        <f t="shared" ca="1" si="44"/>
        <v>0</v>
      </c>
      <c r="AB49" s="279">
        <f t="shared" ca="1" si="44"/>
        <v>0</v>
      </c>
      <c r="AC49" s="279">
        <f t="shared" ca="1" si="44"/>
        <v>0</v>
      </c>
      <c r="AD49" s="279">
        <f ca="1">IF($EQI$8="Crisis",AD46,IF(AD12&lt;$K$8,AD46,(AD46*(($M$8-(AD$12-$K$8+1))/$M$8)*AD13)))</f>
        <v>0</v>
      </c>
      <c r="AE49" s="282">
        <f ca="1">IF($EQI$8="Crisis",AE46,IF(AE12&lt;$K$8,AE46,(AE46*(($M$8-(AE$12-$K$8+1))/$M$8)*AE13)))</f>
        <v>15302.04</v>
      </c>
      <c r="AF49" s="279">
        <f t="shared" ref="AF49:BD49" ca="1" si="45">IF($EQI$8="Crisis",AF46,IF(AF12&lt;$K$8,AF46,(AF46*(($M$8-(AF$12-$K$8+1))/$M$8)*AF13)))</f>
        <v>15663.511089293384</v>
      </c>
      <c r="AG49" s="279">
        <f t="shared" ca="1" si="45"/>
        <v>16033.520997489017</v>
      </c>
      <c r="AH49" s="279">
        <f t="shared" ca="1" si="45"/>
        <v>36329.142857142855</v>
      </c>
      <c r="AI49" s="279">
        <f t="shared" ca="1" si="45"/>
        <v>30989.437356466889</v>
      </c>
      <c r="AJ49" s="279">
        <f t="shared" ca="1" si="45"/>
        <v>25377.186084155146</v>
      </c>
      <c r="AK49" s="279">
        <f t="shared" ca="1" si="45"/>
        <v>19482.492316917836</v>
      </c>
      <c r="AL49" s="279">
        <f t="shared" ca="1" si="45"/>
        <v>13295.143848058415</v>
      </c>
      <c r="AM49" s="279">
        <f t="shared" ca="1" si="45"/>
        <v>6804.6036050687917</v>
      </c>
      <c r="AN49" s="279">
        <f t="shared" ca="1" si="45"/>
        <v>0</v>
      </c>
      <c r="AO49" s="279">
        <f t="shared" ca="1" si="45"/>
        <v>0</v>
      </c>
      <c r="AP49" s="279">
        <f t="shared" ca="1" si="45"/>
        <v>0</v>
      </c>
      <c r="AQ49" s="279">
        <f t="shared" ca="1" si="45"/>
        <v>0</v>
      </c>
      <c r="AR49" s="279">
        <f t="shared" ca="1" si="45"/>
        <v>0</v>
      </c>
      <c r="AS49" s="279">
        <f t="shared" ca="1" si="45"/>
        <v>0</v>
      </c>
      <c r="AT49" s="279">
        <f t="shared" ca="1" si="45"/>
        <v>0</v>
      </c>
      <c r="AU49" s="279">
        <f t="shared" ca="1" si="45"/>
        <v>0</v>
      </c>
      <c r="AV49" s="279">
        <f t="shared" ca="1" si="45"/>
        <v>0</v>
      </c>
      <c r="AW49" s="279">
        <f t="shared" ca="1" si="45"/>
        <v>0</v>
      </c>
      <c r="AX49" s="279">
        <f t="shared" ca="1" si="45"/>
        <v>0</v>
      </c>
      <c r="AY49" s="279">
        <f t="shared" ca="1" si="45"/>
        <v>0</v>
      </c>
      <c r="AZ49" s="279">
        <f t="shared" ca="1" si="45"/>
        <v>0</v>
      </c>
      <c r="BA49" s="279">
        <f t="shared" ca="1" si="45"/>
        <v>0</v>
      </c>
      <c r="BB49" s="279">
        <f t="shared" ca="1" si="45"/>
        <v>0</v>
      </c>
      <c r="BC49" s="279">
        <f t="shared" ca="1" si="45"/>
        <v>0</v>
      </c>
      <c r="BD49" s="279">
        <f t="shared" ca="1" si="45"/>
        <v>0</v>
      </c>
      <c r="BE49" s="278"/>
      <c r="BF49" s="278"/>
    </row>
    <row r="50" spans="2:58" x14ac:dyDescent="0.25">
      <c r="C50" t="s">
        <v>4047</v>
      </c>
      <c r="E50" s="279">
        <f ca="1">IF(OR(E12&lt;$K$8,$EQI$8="Crisis"),E47,(E47*(($M$8-(E$12-$K$8+1))/$M$8)*E13))</f>
        <v>536.64</v>
      </c>
      <c r="F50" s="279">
        <f t="shared" ref="F50:AD50" ca="1" si="46">IF(OR(F12&lt;$K$8,$EQI$8="Crisis"),F47,(F47*(($M$8-(F$12-$K$8+1))/$M$8)*F13))</f>
        <v>559.29054314477401</v>
      </c>
      <c r="G50" s="279">
        <f t="shared" ca="1" si="46"/>
        <v>582.89712218838758</v>
      </c>
      <c r="H50" s="279">
        <f t="shared" ca="1" si="46"/>
        <v>273.42857142857139</v>
      </c>
      <c r="I50" s="279">
        <f t="shared" ca="1" si="46"/>
        <v>237.47455498656043</v>
      </c>
      <c r="J50" s="279">
        <f t="shared" ca="1" si="46"/>
        <v>197.99831968022789</v>
      </c>
      <c r="K50" s="279">
        <f t="shared" ca="1" si="46"/>
        <v>154.76658619704168</v>
      </c>
      <c r="L50" s="279">
        <f t="shared" ca="1" si="46"/>
        <v>107.53265759144047</v>
      </c>
      <c r="M50" s="279">
        <f t="shared" ca="1" si="46"/>
        <v>56.035702212020858</v>
      </c>
      <c r="N50" s="279">
        <f t="shared" ca="1" si="46"/>
        <v>0</v>
      </c>
      <c r="O50" s="279">
        <f t="shared" ca="1" si="46"/>
        <v>0</v>
      </c>
      <c r="P50" s="279">
        <f t="shared" ca="1" si="46"/>
        <v>0</v>
      </c>
      <c r="Q50" s="279">
        <f t="shared" ca="1" si="46"/>
        <v>0</v>
      </c>
      <c r="R50" s="279">
        <f t="shared" ca="1" si="46"/>
        <v>0</v>
      </c>
      <c r="S50" s="279">
        <f t="shared" ca="1" si="46"/>
        <v>0</v>
      </c>
      <c r="T50" s="279">
        <f t="shared" ca="1" si="46"/>
        <v>0</v>
      </c>
      <c r="U50" s="279">
        <f t="shared" ca="1" si="46"/>
        <v>0</v>
      </c>
      <c r="V50" s="279">
        <f t="shared" ca="1" si="46"/>
        <v>0</v>
      </c>
      <c r="W50" s="279">
        <f t="shared" ca="1" si="46"/>
        <v>0</v>
      </c>
      <c r="X50" s="279">
        <f t="shared" ca="1" si="46"/>
        <v>0</v>
      </c>
      <c r="Y50" s="279">
        <f t="shared" ca="1" si="46"/>
        <v>0</v>
      </c>
      <c r="Z50" s="279">
        <f t="shared" ca="1" si="46"/>
        <v>0</v>
      </c>
      <c r="AA50" s="279">
        <f t="shared" ca="1" si="46"/>
        <v>0</v>
      </c>
      <c r="AB50" s="279">
        <f t="shared" ca="1" si="46"/>
        <v>0</v>
      </c>
      <c r="AC50" s="279">
        <f t="shared" ca="1" si="46"/>
        <v>0</v>
      </c>
      <c r="AD50" s="279">
        <f t="shared" ca="1" si="46"/>
        <v>0</v>
      </c>
      <c r="AE50" s="282">
        <f ca="1">IF(OR(AE12&lt;$K$8,$EQI$8="Crisis"),AE47,(AE47*(($M$8-(AE$12-$K$8+1))/$M$8)*AE13))</f>
        <v>581.36</v>
      </c>
      <c r="AF50" s="279">
        <f t="shared" ref="AF50:BD50" ca="1" si="47">IF(OR(AF12&lt;$K$8,$EQI$8="Crisis"),AF47,(AF47*(($M$8-(AF$12-$K$8+1))/$M$8)*AF13))</f>
        <v>595.0931252873213</v>
      </c>
      <c r="AG50" s="279">
        <f t="shared" ca="1" si="47"/>
        <v>609.15066011461306</v>
      </c>
      <c r="AH50" s="279">
        <f t="shared" ca="1" si="47"/>
        <v>1092.8571428571429</v>
      </c>
      <c r="AI50" s="279">
        <f t="shared" ca="1" si="47"/>
        <v>932.22755354603828</v>
      </c>
      <c r="AJ50" s="279">
        <f t="shared" ca="1" si="47"/>
        <v>763.39921331865344</v>
      </c>
      <c r="AK50" s="279">
        <f t="shared" ca="1" si="47"/>
        <v>586.07440789142697</v>
      </c>
      <c r="AL50" s="279">
        <f t="shared" ca="1" si="47"/>
        <v>399.94593257536991</v>
      </c>
      <c r="AM50" s="279">
        <f t="shared" ca="1" si="47"/>
        <v>204.69681003356715</v>
      </c>
      <c r="AN50" s="279">
        <f t="shared" ca="1" si="47"/>
        <v>0</v>
      </c>
      <c r="AO50" s="279">
        <f t="shared" ca="1" si="47"/>
        <v>0</v>
      </c>
      <c r="AP50" s="279">
        <f t="shared" ca="1" si="47"/>
        <v>0</v>
      </c>
      <c r="AQ50" s="279">
        <f t="shared" ca="1" si="47"/>
        <v>0</v>
      </c>
      <c r="AR50" s="279">
        <f t="shared" ca="1" si="47"/>
        <v>0</v>
      </c>
      <c r="AS50" s="279">
        <f t="shared" ca="1" si="47"/>
        <v>0</v>
      </c>
      <c r="AT50" s="279">
        <f t="shared" ca="1" si="47"/>
        <v>0</v>
      </c>
      <c r="AU50" s="279">
        <f t="shared" ca="1" si="47"/>
        <v>0</v>
      </c>
      <c r="AV50" s="279">
        <f t="shared" ca="1" si="47"/>
        <v>0</v>
      </c>
      <c r="AW50" s="279">
        <f t="shared" ca="1" si="47"/>
        <v>0</v>
      </c>
      <c r="AX50" s="279">
        <f t="shared" ca="1" si="47"/>
        <v>0</v>
      </c>
      <c r="AY50" s="279">
        <f t="shared" ca="1" si="47"/>
        <v>0</v>
      </c>
      <c r="AZ50" s="279">
        <f t="shared" ca="1" si="47"/>
        <v>0</v>
      </c>
      <c r="BA50" s="279">
        <f t="shared" ca="1" si="47"/>
        <v>0</v>
      </c>
      <c r="BB50" s="279">
        <f t="shared" ca="1" si="47"/>
        <v>0</v>
      </c>
      <c r="BC50" s="279">
        <f t="shared" ca="1" si="47"/>
        <v>0</v>
      </c>
      <c r="BD50" s="279">
        <f t="shared" ca="1" si="47"/>
        <v>0</v>
      </c>
      <c r="BE50" s="278"/>
      <c r="BF50" s="278"/>
    </row>
    <row r="51" spans="2:58" x14ac:dyDescent="0.25">
      <c r="B51" s="207" t="s">
        <v>3994</v>
      </c>
      <c r="E51" s="279"/>
      <c r="F51" s="279"/>
      <c r="G51" s="279"/>
      <c r="H51" s="279"/>
      <c r="I51" s="279"/>
      <c r="J51" s="279"/>
      <c r="K51" s="279"/>
      <c r="L51" s="279"/>
      <c r="M51" s="279"/>
      <c r="N51" s="279"/>
      <c r="O51" s="279"/>
      <c r="P51" s="279"/>
      <c r="Q51" s="279"/>
      <c r="R51" s="279"/>
      <c r="S51" s="279"/>
      <c r="T51" s="279"/>
      <c r="U51" s="279"/>
      <c r="V51" s="279"/>
      <c r="W51" s="279"/>
      <c r="X51" s="279"/>
      <c r="Y51" s="279"/>
      <c r="Z51" s="279"/>
      <c r="AA51" s="279"/>
      <c r="AB51" s="279"/>
      <c r="AC51" s="279"/>
      <c r="AD51" s="279"/>
      <c r="AE51" s="282"/>
      <c r="AF51" s="279"/>
      <c r="AG51" s="279"/>
      <c r="AH51" s="279"/>
      <c r="AI51" s="279"/>
      <c r="AJ51" s="279"/>
      <c r="AK51" s="279"/>
      <c r="AL51" s="279"/>
      <c r="AM51" s="279"/>
      <c r="AN51" s="279"/>
      <c r="AO51" s="279"/>
      <c r="AP51" s="279"/>
      <c r="AQ51" s="279"/>
      <c r="AR51" s="279"/>
      <c r="AS51" s="279"/>
      <c r="AT51" s="279"/>
      <c r="AU51" s="279"/>
      <c r="AV51" s="279"/>
      <c r="AW51" s="279"/>
      <c r="AX51" s="279"/>
      <c r="AY51" s="279"/>
      <c r="AZ51" s="279"/>
      <c r="BA51" s="279"/>
      <c r="BB51" s="279"/>
      <c r="BC51" s="279"/>
      <c r="BD51" s="279"/>
      <c r="BE51" s="278"/>
      <c r="BF51" s="278"/>
    </row>
    <row r="52" spans="2:58" x14ac:dyDescent="0.25">
      <c r="C52" t="s">
        <v>4048</v>
      </c>
      <c r="E52" s="279">
        <f t="shared" ref="E52:K52" ca="1" si="48">IF(E12&lt;$K$8,E46,(E46*((1-$AWP$8)/$JE$8)))</f>
        <v>14124.96</v>
      </c>
      <c r="F52" s="279">
        <f t="shared" ca="1" si="48"/>
        <v>14721.147417818662</v>
      </c>
      <c r="G52" s="279">
        <f t="shared" ca="1" si="48"/>
        <v>15342.498760856603</v>
      </c>
      <c r="H52" s="279">
        <f t="shared" ca="1" si="48"/>
        <v>3419.2941176470586</v>
      </c>
      <c r="I52" s="279">
        <f t="shared" ca="1" si="48"/>
        <v>3563.6159515327859</v>
      </c>
      <c r="J52" s="279">
        <f t="shared" ca="1" si="48"/>
        <v>3714.0293326851379</v>
      </c>
      <c r="K52" s="279">
        <f t="shared" ca="1" si="48"/>
        <v>3870.7913736081791</v>
      </c>
      <c r="L52" s="279">
        <f ca="1">IF(L12&lt;$K$8,L46,(L46*((1-$AWP$8)/$JE$8)))</f>
        <v>4034.1700390306805</v>
      </c>
      <c r="M52" s="279">
        <f t="shared" ref="M52:AI52" ca="1" si="49">IF(M12&lt;$K$8,M46,(M46*((1-$AWP$8)/$JE$8)))</f>
        <v>4204.4446039576687</v>
      </c>
      <c r="N52" s="279">
        <f t="shared" ca="1" si="49"/>
        <v>4381.9061310554534</v>
      </c>
      <c r="O52" s="279">
        <f t="shared" ca="1" si="49"/>
        <v>4566.8579681861584</v>
      </c>
      <c r="P52" s="279">
        <f t="shared" ca="1" si="49"/>
        <v>4759.6162669422256</v>
      </c>
      <c r="Q52" s="279">
        <f t="shared" ca="1" si="49"/>
        <v>4960.510523067268</v>
      </c>
      <c r="R52" s="279">
        <f t="shared" ca="1" si="49"/>
        <v>5169.8841396870521</v>
      </c>
      <c r="S52" s="279">
        <f t="shared" ca="1" si="49"/>
        <v>5388.0950143133641</v>
      </c>
      <c r="T52" s="279">
        <f t="shared" ca="1" si="49"/>
        <v>5615.5161506241993</v>
      </c>
      <c r="U52" s="279">
        <f t="shared" ca="1" si="49"/>
        <v>5852.5362960660013</v>
      </c>
      <c r="V52" s="279">
        <f t="shared" ca="1" si="49"/>
        <v>6099.5606063678788</v>
      </c>
      <c r="W52" s="279">
        <f t="shared" ca="1" si="49"/>
        <v>6357.0113381036781</v>
      </c>
      <c r="X52" s="279">
        <f t="shared" ca="1" si="49"/>
        <v>6625.3285704857863</v>
      </c>
      <c r="Y52" s="279">
        <f t="shared" ca="1" si="49"/>
        <v>6904.9709576244495</v>
      </c>
      <c r="Z52" s="279">
        <f t="shared" ca="1" si="49"/>
        <v>7196.4165125385143</v>
      </c>
      <c r="AA52" s="279">
        <f t="shared" ca="1" si="49"/>
        <v>7500.1634242577629</v>
      </c>
      <c r="AB52" s="279">
        <f t="shared" ca="1" si="49"/>
        <v>7816.7309094135599</v>
      </c>
      <c r="AC52" s="279">
        <f t="shared" ca="1" si="49"/>
        <v>8146.660099773504</v>
      </c>
      <c r="AD52" s="279">
        <f t="shared" ca="1" si="49"/>
        <v>8490.5149672372208</v>
      </c>
      <c r="AE52" s="282">
        <f t="shared" ca="1" si="49"/>
        <v>15302.04</v>
      </c>
      <c r="AF52" s="279">
        <f t="shared" ca="1" si="49"/>
        <v>15663.511089293384</v>
      </c>
      <c r="AG52" s="279">
        <f t="shared" ca="1" si="49"/>
        <v>16033.520997489017</v>
      </c>
      <c r="AH52" s="279">
        <f t="shared" ca="1" si="49"/>
        <v>11967.24705882353</v>
      </c>
      <c r="AI52" s="279">
        <f t="shared" ca="1" si="49"/>
        <v>12249.942296203382</v>
      </c>
      <c r="AJ52" s="279">
        <f ca="1">IF(AJ12&lt;$K$8,AJ46,(AJ46*((1-$AWP$8)/$JE$8)))</f>
        <v>12539.31547687666</v>
      </c>
      <c r="AK52" s="279">
        <f t="shared" ref="AK52:BD52" ca="1" si="50">IF(AK12&lt;$K$8,AK46,(AK46*((1-$AWP$8)/$JE$8)))</f>
        <v>12835.524349969399</v>
      </c>
      <c r="AL52" s="279">
        <f t="shared" ca="1" si="50"/>
        <v>13138.730391022435</v>
      </c>
      <c r="AM52" s="279">
        <f t="shared" ca="1" si="50"/>
        <v>13449.098890018318</v>
      </c>
      <c r="AN52" s="279">
        <f t="shared" ca="1" si="50"/>
        <v>13766.799041487622</v>
      </c>
      <c r="AO52" s="279">
        <f t="shared" ca="1" si="50"/>
        <v>14092.004036743787</v>
      </c>
      <c r="AP52" s="279">
        <f t="shared" ca="1" si="50"/>
        <v>14424.891158296767</v>
      </c>
      <c r="AQ52" s="279">
        <f t="shared" ca="1" si="50"/>
        <v>14765.641876496957</v>
      </c>
      <c r="AR52" s="279">
        <f t="shared" ca="1" si="50"/>
        <v>15114.441948462092</v>
      </c>
      <c r="AS52" s="279">
        <f t="shared" ca="1" si="50"/>
        <v>15471.481519341021</v>
      </c>
      <c r="AT52" s="279">
        <f t="shared" ca="1" si="50"/>
        <v>15836.955225969594</v>
      </c>
      <c r="AU52" s="279">
        <f t="shared" ca="1" si="50"/>
        <v>16211.06230297513</v>
      </c>
      <c r="AV52" s="279">
        <f t="shared" ca="1" si="50"/>
        <v>16594.006691387349</v>
      </c>
      <c r="AW52" s="279">
        <f t="shared" ca="1" si="50"/>
        <v>16985.997149814953</v>
      </c>
      <c r="AX52" s="279">
        <f t="shared" ca="1" si="50"/>
        <v>17387.247368248438</v>
      </c>
      <c r="AY52" s="279">
        <f t="shared" ca="1" si="50"/>
        <v>17797.97608455125</v>
      </c>
      <c r="AZ52" s="279">
        <f t="shared" ca="1" si="50"/>
        <v>18218.407203702707</v>
      </c>
      <c r="BA52" s="279">
        <f t="shared" ca="1" si="50"/>
        <v>18648.769919857736</v>
      </c>
      <c r="BB52" s="279">
        <f t="shared" ca="1" si="50"/>
        <v>19089.298841289954</v>
      </c>
      <c r="BC52" s="279">
        <f t="shared" ca="1" si="50"/>
        <v>19540.234118286226</v>
      </c>
      <c r="BD52" s="279">
        <f t="shared" ca="1" si="50"/>
        <v>20001.821574062364</v>
      </c>
      <c r="BE52" s="278"/>
      <c r="BF52" s="278"/>
    </row>
    <row r="53" spans="2:58" x14ac:dyDescent="0.25">
      <c r="C53" t="s">
        <v>4049</v>
      </c>
      <c r="E53" s="279">
        <f t="shared" ref="E53:J53" ca="1" si="51">IF(E12&lt;$K$8,E47,E47*((1-$AWP$8)/$JE$8))</f>
        <v>536.64</v>
      </c>
      <c r="F53" s="279">
        <f t="shared" ca="1" si="51"/>
        <v>559.29054314477401</v>
      </c>
      <c r="G53" s="279">
        <f t="shared" ca="1" si="51"/>
        <v>582.89712218838758</v>
      </c>
      <c r="H53" s="279">
        <f t="shared" ca="1" si="51"/>
        <v>90.07058823529411</v>
      </c>
      <c r="I53" s="279">
        <f t="shared" ca="1" si="51"/>
        <v>93.872294677040358</v>
      </c>
      <c r="J53" s="279">
        <f t="shared" ca="1" si="51"/>
        <v>97.834463841994975</v>
      </c>
      <c r="K53" s="279">
        <f ca="1">IF(K12&lt;$K$8,K47,K47*((1-$AWP$8)/$JE$8))</f>
        <v>101.96386855334511</v>
      </c>
      <c r="L53" s="279">
        <f t="shared" ref="L53:BD53" ca="1" si="52">IF(L12&lt;$K$8,L47,L47*((1-$AWP$8)/$JE$8))</f>
        <v>106.26756750212941</v>
      </c>
      <c r="M53" s="279">
        <f t="shared" ca="1" si="52"/>
        <v>110.75291731317064</v>
      </c>
      <c r="N53" s="279">
        <f t="shared" ca="1" si="52"/>
        <v>115.42758512028819</v>
      </c>
      <c r="O53" s="279">
        <f t="shared" ca="1" si="52"/>
        <v>120.2995616722861</v>
      </c>
      <c r="P53" s="279">
        <f t="shared" ca="1" si="52"/>
        <v>125.37717499211972</v>
      </c>
      <c r="Q53" s="279">
        <f t="shared" ca="1" si="52"/>
        <v>130.66910461258948</v>
      </c>
      <c r="R53" s="279">
        <f t="shared" ca="1" si="52"/>
        <v>136.18439641289589</v>
      </c>
      <c r="S53" s="279">
        <f t="shared" ca="1" si="52"/>
        <v>141.93247808141726</v>
      </c>
      <c r="T53" s="279">
        <f t="shared" ca="1" si="52"/>
        <v>147.92317523114116</v>
      </c>
      <c r="U53" s="279">
        <f t="shared" ca="1" si="52"/>
        <v>154.16672819529762</v>
      </c>
      <c r="V53" s="279">
        <f t="shared" ca="1" si="52"/>
        <v>160.67380953190363</v>
      </c>
      <c r="W53" s="279">
        <f t="shared" ca="1" si="52"/>
        <v>167.45554226714063</v>
      </c>
      <c r="X53" s="279">
        <f t="shared" ca="1" si="52"/>
        <v>174.52351890875028</v>
      </c>
      <c r="Y53" s="279">
        <f t="shared" ca="1" si="52"/>
        <v>181.88982126194873</v>
      </c>
      <c r="Z53" s="279">
        <f t="shared" ca="1" si="52"/>
        <v>189.56704108173295</v>
      </c>
      <c r="AA53" s="279">
        <f t="shared" ca="1" si="52"/>
        <v>197.56830159688079</v>
      </c>
      <c r="AB53" s="279">
        <f t="shared" ca="1" si="52"/>
        <v>205.90727994243809</v>
      </c>
      <c r="AC53" s="279">
        <f t="shared" ca="1" si="52"/>
        <v>214.59823053903779</v>
      </c>
      <c r="AD53" s="279">
        <f t="shared" ca="1" si="52"/>
        <v>223.65600945901514</v>
      </c>
      <c r="AE53" s="282">
        <f t="shared" ca="1" si="52"/>
        <v>581.36</v>
      </c>
      <c r="AF53" s="279">
        <f t="shared" ca="1" si="52"/>
        <v>595.0931252873213</v>
      </c>
      <c r="AG53" s="279">
        <f t="shared" ca="1" si="52"/>
        <v>609.15066011461306</v>
      </c>
      <c r="AH53" s="279">
        <f t="shared" ca="1" si="52"/>
        <v>360</v>
      </c>
      <c r="AI53" s="279">
        <f t="shared" ca="1" si="52"/>
        <v>368.50406822525747</v>
      </c>
      <c r="AJ53" s="279">
        <f t="shared" ca="1" si="52"/>
        <v>377.20902305156994</v>
      </c>
      <c r="AK53" s="279">
        <f t="shared" ca="1" si="52"/>
        <v>386.11960990494009</v>
      </c>
      <c r="AL53" s="279">
        <f t="shared" ca="1" si="52"/>
        <v>395.24068630977735</v>
      </c>
      <c r="AM53" s="279">
        <f t="shared" ca="1" si="52"/>
        <v>404.5772245369327</v>
      </c>
      <c r="AN53" s="279">
        <f t="shared" ca="1" si="52"/>
        <v>414.13431431428654</v>
      </c>
      <c r="AO53" s="279">
        <f t="shared" ca="1" si="52"/>
        <v>423.91716560136689</v>
      </c>
      <c r="AP53" s="279">
        <f t="shared" ca="1" si="52"/>
        <v>433.93111142951074</v>
      </c>
      <c r="AQ53" s="279">
        <f t="shared" ca="1" si="52"/>
        <v>444.18161080911727</v>
      </c>
      <c r="AR53" s="279">
        <f t="shared" ca="1" si="52"/>
        <v>454.67425170557692</v>
      </c>
      <c r="AS53" s="279">
        <f t="shared" ca="1" si="52"/>
        <v>465.41475408549945</v>
      </c>
      <c r="AT53" s="279">
        <f t="shared" ca="1" si="52"/>
        <v>476.40897303490084</v>
      </c>
      <c r="AU53" s="279">
        <f t="shared" ca="1" si="52"/>
        <v>487.66290195104978</v>
      </c>
      <c r="AV53" s="279">
        <f t="shared" ca="1" si="52"/>
        <v>499.18267580971303</v>
      </c>
      <c r="AW53" s="279">
        <f t="shared" ca="1" si="52"/>
        <v>510.97457450958069</v>
      </c>
      <c r="AX53" s="279">
        <f t="shared" ca="1" si="52"/>
        <v>523.04502629569561</v>
      </c>
      <c r="AY53" s="279">
        <f t="shared" ca="1" si="52"/>
        <v>535.40061126375156</v>
      </c>
      <c r="AZ53" s="279">
        <f t="shared" ca="1" si="52"/>
        <v>548.04806494717241</v>
      </c>
      <c r="BA53" s="279">
        <f t="shared" ca="1" si="52"/>
        <v>560.99428198892542</v>
      </c>
      <c r="BB53" s="279">
        <f t="shared" ca="1" si="52"/>
        <v>574.24631990007299</v>
      </c>
      <c r="BC53" s="279">
        <f t="shared" ca="1" si="52"/>
        <v>587.81140290710982</v>
      </c>
      <c r="BD53" s="279">
        <f t="shared" ca="1" si="52"/>
        <v>601.69692589018302</v>
      </c>
      <c r="BE53" s="278"/>
      <c r="BF53" s="278"/>
    </row>
    <row r="54" spans="2:58" x14ac:dyDescent="0.25">
      <c r="B54" s="207" t="s">
        <v>3995</v>
      </c>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c r="AC54" s="279"/>
      <c r="AD54" s="279"/>
      <c r="AE54" s="282"/>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8"/>
      <c r="BF54" s="278"/>
    </row>
    <row r="55" spans="2:58" x14ac:dyDescent="0.25">
      <c r="C55" t="s">
        <v>4050</v>
      </c>
      <c r="E55" s="279">
        <f ca="1">IF(OR(E$12&lt;$K$8,$EQI$8="Crisis"),E52,(E52*(($M$8-(E$12-$K$8+1))/$M$8))*E$13)</f>
        <v>14124.96</v>
      </c>
      <c r="F55" s="279">
        <f t="shared" ref="F55:AD56" ca="1" si="53">IF(OR(F$12&lt;$K$8,$EQI$8="Crisis"),F52,(F52*(($M$8-(F$12-$K$8+1))/$M$8))*F$13)</f>
        <v>14721.147417818662</v>
      </c>
      <c r="G55" s="279">
        <f t="shared" ca="1" si="53"/>
        <v>15342.498760856603</v>
      </c>
      <c r="H55" s="279">
        <f t="shared" ca="1" si="53"/>
        <v>2930.8235294117644</v>
      </c>
      <c r="I55" s="279">
        <f t="shared" ca="1" si="53"/>
        <v>2545.4399653805613</v>
      </c>
      <c r="J55" s="279">
        <f t="shared" ca="1" si="53"/>
        <v>2122.3024758200786</v>
      </c>
      <c r="K55" s="279">
        <f t="shared" ca="1" si="53"/>
        <v>1658.9105886892196</v>
      </c>
      <c r="L55" s="279">
        <f t="shared" ca="1" si="53"/>
        <v>1152.620011151623</v>
      </c>
      <c r="M55" s="279">
        <f t="shared" ca="1" si="53"/>
        <v>600.63494342252409</v>
      </c>
      <c r="N55" s="279">
        <f t="shared" ca="1" si="53"/>
        <v>0</v>
      </c>
      <c r="O55" s="279">
        <f t="shared" ca="1" si="53"/>
        <v>0</v>
      </c>
      <c r="P55" s="279">
        <f t="shared" ca="1" si="53"/>
        <v>0</v>
      </c>
      <c r="Q55" s="279">
        <f t="shared" ca="1" si="53"/>
        <v>0</v>
      </c>
      <c r="R55" s="279">
        <f t="shared" ca="1" si="53"/>
        <v>0</v>
      </c>
      <c r="S55" s="279">
        <f t="shared" ca="1" si="53"/>
        <v>0</v>
      </c>
      <c r="T55" s="279">
        <f t="shared" ca="1" si="53"/>
        <v>0</v>
      </c>
      <c r="U55" s="279">
        <f t="shared" ca="1" si="53"/>
        <v>0</v>
      </c>
      <c r="V55" s="279">
        <f t="shared" ca="1" si="53"/>
        <v>0</v>
      </c>
      <c r="W55" s="279">
        <f t="shared" ca="1" si="53"/>
        <v>0</v>
      </c>
      <c r="X55" s="279">
        <f t="shared" ca="1" si="53"/>
        <v>0</v>
      </c>
      <c r="Y55" s="279">
        <f t="shared" ca="1" si="53"/>
        <v>0</v>
      </c>
      <c r="Z55" s="279">
        <f t="shared" ca="1" si="53"/>
        <v>0</v>
      </c>
      <c r="AA55" s="279">
        <f t="shared" ca="1" si="53"/>
        <v>0</v>
      </c>
      <c r="AB55" s="279">
        <f t="shared" ca="1" si="53"/>
        <v>0</v>
      </c>
      <c r="AC55" s="279">
        <f t="shared" ca="1" si="53"/>
        <v>0</v>
      </c>
      <c r="AD55" s="279">
        <f t="shared" ca="1" si="53"/>
        <v>0</v>
      </c>
      <c r="AE55" s="282">
        <f ca="1">IF(OR(AE12&lt;$K$8,$EQI$8="Crisis"),AE52,(AE52*(($M$8-(AE12-$K$8+1))/$M$8))*AE13)</f>
        <v>15302.04</v>
      </c>
      <c r="AF55" s="279">
        <f t="shared" ref="AF55:BD55" ca="1" si="54">IF(OR(AF12&lt;$K$8,$EQI$8="Crisis"),AF52,(AF52*(($M$8-(AF12-$K$8+1))/$M$8))*AF13)</f>
        <v>15663.511089293384</v>
      </c>
      <c r="AG55" s="279">
        <f t="shared" ca="1" si="54"/>
        <v>16033.520997489017</v>
      </c>
      <c r="AH55" s="279">
        <f t="shared" ca="1" si="54"/>
        <v>10257.640336134455</v>
      </c>
      <c r="AI55" s="279">
        <f t="shared" ca="1" si="54"/>
        <v>8749.9587830024157</v>
      </c>
      <c r="AJ55" s="279">
        <f t="shared" ca="1" si="54"/>
        <v>7165.3231296438053</v>
      </c>
      <c r="AK55" s="279">
        <f t="shared" ca="1" si="54"/>
        <v>5500.9390071297421</v>
      </c>
      <c r="AL55" s="279">
        <f t="shared" ca="1" si="54"/>
        <v>3753.9229688635523</v>
      </c>
      <c r="AM55" s="279">
        <f t="shared" ca="1" si="54"/>
        <v>1921.2998414311883</v>
      </c>
      <c r="AN55" s="279">
        <f t="shared" ca="1" si="54"/>
        <v>0</v>
      </c>
      <c r="AO55" s="279">
        <f t="shared" ca="1" si="54"/>
        <v>0</v>
      </c>
      <c r="AP55" s="279">
        <f t="shared" ca="1" si="54"/>
        <v>0</v>
      </c>
      <c r="AQ55" s="279">
        <f t="shared" ca="1" si="54"/>
        <v>0</v>
      </c>
      <c r="AR55" s="279">
        <f t="shared" ca="1" si="54"/>
        <v>0</v>
      </c>
      <c r="AS55" s="279">
        <f t="shared" ca="1" si="54"/>
        <v>0</v>
      </c>
      <c r="AT55" s="279">
        <f t="shared" ca="1" si="54"/>
        <v>0</v>
      </c>
      <c r="AU55" s="279">
        <f t="shared" ca="1" si="54"/>
        <v>0</v>
      </c>
      <c r="AV55" s="279">
        <f t="shared" ca="1" si="54"/>
        <v>0</v>
      </c>
      <c r="AW55" s="279">
        <f t="shared" ca="1" si="54"/>
        <v>0</v>
      </c>
      <c r="AX55" s="279">
        <f t="shared" ca="1" si="54"/>
        <v>0</v>
      </c>
      <c r="AY55" s="279">
        <f t="shared" ca="1" si="54"/>
        <v>0</v>
      </c>
      <c r="AZ55" s="279">
        <f t="shared" ca="1" si="54"/>
        <v>0</v>
      </c>
      <c r="BA55" s="279">
        <f t="shared" ca="1" si="54"/>
        <v>0</v>
      </c>
      <c r="BB55" s="279">
        <f t="shared" ca="1" si="54"/>
        <v>0</v>
      </c>
      <c r="BC55" s="279">
        <f t="shared" ca="1" si="54"/>
        <v>0</v>
      </c>
      <c r="BD55" s="279">
        <f t="shared" ca="1" si="54"/>
        <v>0</v>
      </c>
      <c r="BE55" s="278"/>
      <c r="BF55" s="278"/>
    </row>
    <row r="56" spans="2:58" x14ac:dyDescent="0.25">
      <c r="C56" t="s">
        <v>4051</v>
      </c>
      <c r="E56" s="279">
        <f ca="1">IF(OR(E$12&lt;$K$8,$EQI$8="Crisis"),E53,(E53*(($M$8-(E$12-$K$8+1))/$M$8))*E$13)</f>
        <v>536.64</v>
      </c>
      <c r="F56" s="279">
        <f t="shared" ca="1" si="53"/>
        <v>559.29054314477401</v>
      </c>
      <c r="G56" s="279">
        <f t="shared" ca="1" si="53"/>
        <v>582.89712218838758</v>
      </c>
      <c r="H56" s="279">
        <f t="shared" ca="1" si="53"/>
        <v>77.203361344537811</v>
      </c>
      <c r="I56" s="279">
        <f t="shared" ca="1" si="53"/>
        <v>67.051639055028829</v>
      </c>
      <c r="J56" s="279">
        <f t="shared" ca="1" si="53"/>
        <v>55.905407909711414</v>
      </c>
      <c r="K56" s="279">
        <f t="shared" ca="1" si="53"/>
        <v>43.698800808576472</v>
      </c>
      <c r="L56" s="279">
        <f t="shared" ca="1" si="53"/>
        <v>30.362162143465543</v>
      </c>
      <c r="M56" s="279">
        <f t="shared" ca="1" si="53"/>
        <v>15.821845330452948</v>
      </c>
      <c r="N56" s="279">
        <f t="shared" ca="1" si="53"/>
        <v>0</v>
      </c>
      <c r="O56" s="279">
        <f t="shared" ca="1" si="53"/>
        <v>0</v>
      </c>
      <c r="P56" s="279">
        <f t="shared" ca="1" si="53"/>
        <v>0</v>
      </c>
      <c r="Q56" s="279">
        <f t="shared" ca="1" si="53"/>
        <v>0</v>
      </c>
      <c r="R56" s="279">
        <f t="shared" ca="1" si="53"/>
        <v>0</v>
      </c>
      <c r="S56" s="279">
        <f t="shared" ca="1" si="53"/>
        <v>0</v>
      </c>
      <c r="T56" s="279">
        <f t="shared" ca="1" si="53"/>
        <v>0</v>
      </c>
      <c r="U56" s="279">
        <f t="shared" ca="1" si="53"/>
        <v>0</v>
      </c>
      <c r="V56" s="279">
        <f t="shared" ca="1" si="53"/>
        <v>0</v>
      </c>
      <c r="W56" s="279">
        <f t="shared" ca="1" si="53"/>
        <v>0</v>
      </c>
      <c r="X56" s="279">
        <f t="shared" ca="1" si="53"/>
        <v>0</v>
      </c>
      <c r="Y56" s="279">
        <f t="shared" ca="1" si="53"/>
        <v>0</v>
      </c>
      <c r="Z56" s="279">
        <f t="shared" ca="1" si="53"/>
        <v>0</v>
      </c>
      <c r="AA56" s="279">
        <f t="shared" ca="1" si="53"/>
        <v>0</v>
      </c>
      <c r="AB56" s="279">
        <f t="shared" ca="1" si="53"/>
        <v>0</v>
      </c>
      <c r="AC56" s="279">
        <f t="shared" ca="1" si="53"/>
        <v>0</v>
      </c>
      <c r="AD56" s="279">
        <f t="shared" ca="1" si="53"/>
        <v>0</v>
      </c>
      <c r="AE56" s="282">
        <f ca="1">IF(OR(AE$12&lt;$K$8,$EQI$8="Crisis"),AE53,(AE53*(($M$8-(AE$12-$K$8+1))/$M$8))*AE$13)</f>
        <v>581.36</v>
      </c>
      <c r="AF56" s="279">
        <f t="shared" ref="AF56:BD56" ca="1" si="55">IF(OR(AF$12&lt;$K$8,$EQI$8="Crisis"),AF53,(AF53*(($M$8-(AF$12-$K$8+1))/$M$8))*AF$13)</f>
        <v>595.0931252873213</v>
      </c>
      <c r="AG56" s="279">
        <f t="shared" ca="1" si="55"/>
        <v>609.15066011461306</v>
      </c>
      <c r="AH56" s="279">
        <f t="shared" ca="1" si="55"/>
        <v>308.57142857142856</v>
      </c>
      <c r="AI56" s="279">
        <f t="shared" ca="1" si="55"/>
        <v>263.21719158946962</v>
      </c>
      <c r="AJ56" s="279">
        <f t="shared" ca="1" si="55"/>
        <v>215.54801317232568</v>
      </c>
      <c r="AK56" s="279">
        <f t="shared" ca="1" si="55"/>
        <v>165.47983281640288</v>
      </c>
      <c r="AL56" s="279">
        <f t="shared" ca="1" si="55"/>
        <v>112.9259103742221</v>
      </c>
      <c r="AM56" s="279">
        <f t="shared" ca="1" si="55"/>
        <v>57.796746362418958</v>
      </c>
      <c r="AN56" s="279">
        <f t="shared" ca="1" si="55"/>
        <v>0</v>
      </c>
      <c r="AO56" s="279">
        <f t="shared" ca="1" si="55"/>
        <v>0</v>
      </c>
      <c r="AP56" s="279">
        <f t="shared" ca="1" si="55"/>
        <v>0</v>
      </c>
      <c r="AQ56" s="279">
        <f t="shared" ca="1" si="55"/>
        <v>0</v>
      </c>
      <c r="AR56" s="279">
        <f t="shared" ca="1" si="55"/>
        <v>0</v>
      </c>
      <c r="AS56" s="279">
        <f t="shared" ca="1" si="55"/>
        <v>0</v>
      </c>
      <c r="AT56" s="279">
        <f t="shared" ca="1" si="55"/>
        <v>0</v>
      </c>
      <c r="AU56" s="279">
        <f t="shared" ca="1" si="55"/>
        <v>0</v>
      </c>
      <c r="AV56" s="279">
        <f t="shared" ca="1" si="55"/>
        <v>0</v>
      </c>
      <c r="AW56" s="279">
        <f t="shared" ca="1" si="55"/>
        <v>0</v>
      </c>
      <c r="AX56" s="279">
        <f t="shared" ca="1" si="55"/>
        <v>0</v>
      </c>
      <c r="AY56" s="279">
        <f t="shared" ca="1" si="55"/>
        <v>0</v>
      </c>
      <c r="AZ56" s="279">
        <f t="shared" ca="1" si="55"/>
        <v>0</v>
      </c>
      <c r="BA56" s="279">
        <f t="shared" ca="1" si="55"/>
        <v>0</v>
      </c>
      <c r="BB56" s="279">
        <f t="shared" ca="1" si="55"/>
        <v>0</v>
      </c>
      <c r="BC56" s="279">
        <f t="shared" ca="1" si="55"/>
        <v>0</v>
      </c>
      <c r="BD56" s="279">
        <f t="shared" ca="1" si="55"/>
        <v>0</v>
      </c>
      <c r="BE56" s="278"/>
      <c r="BF56" s="278"/>
    </row>
    <row r="57" spans="2:58" x14ac:dyDescent="0.25">
      <c r="B57" s="207" t="s">
        <v>3996</v>
      </c>
      <c r="E57" s="279"/>
      <c r="F57" s="279"/>
      <c r="G57" s="279"/>
      <c r="H57" s="279"/>
      <c r="I57" s="279"/>
      <c r="J57" s="279"/>
      <c r="K57" s="279"/>
      <c r="L57" s="279"/>
      <c r="M57" s="279"/>
      <c r="N57" s="279"/>
      <c r="O57" s="279"/>
      <c r="P57" s="279"/>
      <c r="Q57" s="279"/>
      <c r="R57" s="279"/>
      <c r="S57" s="279"/>
      <c r="T57" s="279"/>
      <c r="U57" s="279"/>
      <c r="V57" s="279"/>
      <c r="W57" s="279"/>
      <c r="X57" s="279"/>
      <c r="Y57" s="279"/>
      <c r="Z57" s="279"/>
      <c r="AA57" s="279"/>
      <c r="AB57" s="279"/>
      <c r="AC57" s="279"/>
      <c r="AD57" s="279"/>
      <c r="AE57" s="282"/>
      <c r="AF57" s="279"/>
      <c r="AG57" s="279"/>
      <c r="AH57" s="279"/>
      <c r="AI57" s="279"/>
      <c r="AJ57" s="279"/>
      <c r="AK57" s="279"/>
      <c r="AL57" s="279"/>
      <c r="AM57" s="279"/>
      <c r="AN57" s="279"/>
      <c r="AO57" s="279"/>
      <c r="AP57" s="279"/>
      <c r="AQ57" s="279"/>
      <c r="AR57" s="279"/>
      <c r="AS57" s="279"/>
      <c r="AT57" s="279"/>
      <c r="AU57" s="279"/>
      <c r="AV57" s="279"/>
      <c r="AW57" s="279"/>
      <c r="AX57" s="279"/>
      <c r="AY57" s="279"/>
      <c r="AZ57" s="279"/>
      <c r="BA57" s="279"/>
      <c r="BB57" s="279"/>
      <c r="BC57" s="279"/>
      <c r="BD57" s="279"/>
      <c r="BE57" s="278"/>
      <c r="BF57" s="278"/>
    </row>
    <row r="58" spans="2:58" x14ac:dyDescent="0.25">
      <c r="C58" t="s">
        <v>4052</v>
      </c>
      <c r="E58" s="279">
        <f ca="1">E55</f>
        <v>14124.96</v>
      </c>
      <c r="F58" s="279">
        <f t="shared" ref="F58:BD58" ca="1" si="56">F55</f>
        <v>14721.147417818662</v>
      </c>
      <c r="G58" s="279">
        <f t="shared" ca="1" si="56"/>
        <v>15342.498760856603</v>
      </c>
      <c r="H58" s="279">
        <f t="shared" ca="1" si="56"/>
        <v>2930.8235294117644</v>
      </c>
      <c r="I58" s="279">
        <f t="shared" ca="1" si="56"/>
        <v>2545.4399653805613</v>
      </c>
      <c r="J58" s="279">
        <f t="shared" ca="1" si="56"/>
        <v>2122.3024758200786</v>
      </c>
      <c r="K58" s="279">
        <f t="shared" ca="1" si="56"/>
        <v>1658.9105886892196</v>
      </c>
      <c r="L58" s="279">
        <f t="shared" ca="1" si="56"/>
        <v>1152.620011151623</v>
      </c>
      <c r="M58" s="279">
        <f t="shared" ca="1" si="56"/>
        <v>600.63494342252409</v>
      </c>
      <c r="N58" s="279">
        <f t="shared" ca="1" si="56"/>
        <v>0</v>
      </c>
      <c r="O58" s="279">
        <f t="shared" ca="1" si="56"/>
        <v>0</v>
      </c>
      <c r="P58" s="279">
        <f t="shared" ca="1" si="56"/>
        <v>0</v>
      </c>
      <c r="Q58" s="279">
        <f t="shared" ca="1" si="56"/>
        <v>0</v>
      </c>
      <c r="R58" s="279">
        <f t="shared" ca="1" si="56"/>
        <v>0</v>
      </c>
      <c r="S58" s="279">
        <f t="shared" ca="1" si="56"/>
        <v>0</v>
      </c>
      <c r="T58" s="279">
        <f t="shared" ca="1" si="56"/>
        <v>0</v>
      </c>
      <c r="U58" s="279">
        <f t="shared" ca="1" si="56"/>
        <v>0</v>
      </c>
      <c r="V58" s="279">
        <f t="shared" ca="1" si="56"/>
        <v>0</v>
      </c>
      <c r="W58" s="279">
        <f t="shared" ca="1" si="56"/>
        <v>0</v>
      </c>
      <c r="X58" s="279">
        <f t="shared" ca="1" si="56"/>
        <v>0</v>
      </c>
      <c r="Y58" s="279">
        <f t="shared" ca="1" si="56"/>
        <v>0</v>
      </c>
      <c r="Z58" s="279">
        <f t="shared" ca="1" si="56"/>
        <v>0</v>
      </c>
      <c r="AA58" s="279">
        <f t="shared" ca="1" si="56"/>
        <v>0</v>
      </c>
      <c r="AB58" s="279">
        <f t="shared" ca="1" si="56"/>
        <v>0</v>
      </c>
      <c r="AC58" s="279">
        <f t="shared" ca="1" si="56"/>
        <v>0</v>
      </c>
      <c r="AD58" s="279">
        <f t="shared" ca="1" si="56"/>
        <v>0</v>
      </c>
      <c r="AE58" s="282">
        <f t="shared" ca="1" si="56"/>
        <v>15302.04</v>
      </c>
      <c r="AF58" s="279">
        <f t="shared" ca="1" si="56"/>
        <v>15663.511089293384</v>
      </c>
      <c r="AG58" s="279">
        <f t="shared" ca="1" si="56"/>
        <v>16033.520997489017</v>
      </c>
      <c r="AH58" s="279">
        <f t="shared" ca="1" si="56"/>
        <v>10257.640336134455</v>
      </c>
      <c r="AI58" s="279">
        <f t="shared" ca="1" si="56"/>
        <v>8749.9587830024157</v>
      </c>
      <c r="AJ58" s="279">
        <f t="shared" ca="1" si="56"/>
        <v>7165.3231296438053</v>
      </c>
      <c r="AK58" s="279">
        <f t="shared" ca="1" si="56"/>
        <v>5500.9390071297421</v>
      </c>
      <c r="AL58" s="279">
        <f t="shared" ca="1" si="56"/>
        <v>3753.9229688635523</v>
      </c>
      <c r="AM58" s="279">
        <f t="shared" ca="1" si="56"/>
        <v>1921.2998414311883</v>
      </c>
      <c r="AN58" s="279">
        <f t="shared" ca="1" si="56"/>
        <v>0</v>
      </c>
      <c r="AO58" s="279">
        <f t="shared" ca="1" si="56"/>
        <v>0</v>
      </c>
      <c r="AP58" s="279">
        <f t="shared" ca="1" si="56"/>
        <v>0</v>
      </c>
      <c r="AQ58" s="279">
        <f t="shared" ca="1" si="56"/>
        <v>0</v>
      </c>
      <c r="AR58" s="279">
        <f t="shared" ca="1" si="56"/>
        <v>0</v>
      </c>
      <c r="AS58" s="279">
        <f t="shared" ca="1" si="56"/>
        <v>0</v>
      </c>
      <c r="AT58" s="279">
        <f t="shared" ca="1" si="56"/>
        <v>0</v>
      </c>
      <c r="AU58" s="279">
        <f t="shared" ca="1" si="56"/>
        <v>0</v>
      </c>
      <c r="AV58" s="279">
        <f t="shared" ca="1" si="56"/>
        <v>0</v>
      </c>
      <c r="AW58" s="279">
        <f t="shared" ca="1" si="56"/>
        <v>0</v>
      </c>
      <c r="AX58" s="279">
        <f t="shared" ca="1" si="56"/>
        <v>0</v>
      </c>
      <c r="AY58" s="279">
        <f t="shared" ca="1" si="56"/>
        <v>0</v>
      </c>
      <c r="AZ58" s="279">
        <f t="shared" ca="1" si="56"/>
        <v>0</v>
      </c>
      <c r="BA58" s="279">
        <f t="shared" ca="1" si="56"/>
        <v>0</v>
      </c>
      <c r="BB58" s="279">
        <f t="shared" ca="1" si="56"/>
        <v>0</v>
      </c>
      <c r="BC58" s="279">
        <f t="shared" ca="1" si="56"/>
        <v>0</v>
      </c>
      <c r="BD58" s="279">
        <f t="shared" ca="1" si="56"/>
        <v>0</v>
      </c>
      <c r="BE58" s="278"/>
      <c r="BF58" s="278"/>
    </row>
    <row r="59" spans="2:58" x14ac:dyDescent="0.25">
      <c r="C59" t="s">
        <v>4053</v>
      </c>
      <c r="E59" s="279">
        <f t="shared" ref="E59:BD59" ca="1" si="57">IF(E12&lt;$K$8,E56,E56*(1-$BGU$8))</f>
        <v>536.64</v>
      </c>
      <c r="F59" s="279">
        <f t="shared" ca="1" si="57"/>
        <v>559.29054314477401</v>
      </c>
      <c r="G59" s="279">
        <f t="shared" ca="1" si="57"/>
        <v>582.89712218838758</v>
      </c>
      <c r="H59" s="279">
        <f t="shared" ca="1" si="57"/>
        <v>77.203361344537811</v>
      </c>
      <c r="I59" s="279">
        <f t="shared" ca="1" si="57"/>
        <v>67.051639055028829</v>
      </c>
      <c r="J59" s="279">
        <f t="shared" ca="1" si="57"/>
        <v>55.905407909711414</v>
      </c>
      <c r="K59" s="279">
        <f t="shared" ca="1" si="57"/>
        <v>43.698800808576472</v>
      </c>
      <c r="L59" s="279">
        <f t="shared" ca="1" si="57"/>
        <v>30.362162143465543</v>
      </c>
      <c r="M59" s="279">
        <f t="shared" ca="1" si="57"/>
        <v>15.821845330452948</v>
      </c>
      <c r="N59" s="279">
        <f t="shared" ca="1" si="57"/>
        <v>0</v>
      </c>
      <c r="O59" s="279">
        <f t="shared" ca="1" si="57"/>
        <v>0</v>
      </c>
      <c r="P59" s="279">
        <f t="shared" ca="1" si="57"/>
        <v>0</v>
      </c>
      <c r="Q59" s="279">
        <f t="shared" ca="1" si="57"/>
        <v>0</v>
      </c>
      <c r="R59" s="279">
        <f t="shared" ca="1" si="57"/>
        <v>0</v>
      </c>
      <c r="S59" s="279">
        <f t="shared" ca="1" si="57"/>
        <v>0</v>
      </c>
      <c r="T59" s="279">
        <f t="shared" ca="1" si="57"/>
        <v>0</v>
      </c>
      <c r="U59" s="279">
        <f t="shared" ca="1" si="57"/>
        <v>0</v>
      </c>
      <c r="V59" s="279">
        <f t="shared" ca="1" si="57"/>
        <v>0</v>
      </c>
      <c r="W59" s="279">
        <f t="shared" ca="1" si="57"/>
        <v>0</v>
      </c>
      <c r="X59" s="279">
        <f t="shared" ca="1" si="57"/>
        <v>0</v>
      </c>
      <c r="Y59" s="279">
        <f t="shared" ca="1" si="57"/>
        <v>0</v>
      </c>
      <c r="Z59" s="279">
        <f t="shared" ca="1" si="57"/>
        <v>0</v>
      </c>
      <c r="AA59" s="279">
        <f t="shared" ca="1" si="57"/>
        <v>0</v>
      </c>
      <c r="AB59" s="279">
        <f t="shared" ca="1" si="57"/>
        <v>0</v>
      </c>
      <c r="AC59" s="279">
        <f t="shared" ca="1" si="57"/>
        <v>0</v>
      </c>
      <c r="AD59" s="279">
        <f t="shared" ca="1" si="57"/>
        <v>0</v>
      </c>
      <c r="AE59" s="282">
        <f t="shared" ca="1" si="57"/>
        <v>581.36</v>
      </c>
      <c r="AF59" s="279">
        <f t="shared" ca="1" si="57"/>
        <v>595.0931252873213</v>
      </c>
      <c r="AG59" s="279">
        <f t="shared" ca="1" si="57"/>
        <v>609.15066011461306</v>
      </c>
      <c r="AH59" s="279">
        <f t="shared" ca="1" si="57"/>
        <v>308.57142857142856</v>
      </c>
      <c r="AI59" s="279">
        <f t="shared" ca="1" si="57"/>
        <v>263.21719158946962</v>
      </c>
      <c r="AJ59" s="279">
        <f t="shared" ca="1" si="57"/>
        <v>215.54801317232568</v>
      </c>
      <c r="AK59" s="279">
        <f t="shared" ca="1" si="57"/>
        <v>165.47983281640288</v>
      </c>
      <c r="AL59" s="279">
        <f t="shared" ca="1" si="57"/>
        <v>112.9259103742221</v>
      </c>
      <c r="AM59" s="279">
        <f t="shared" ca="1" si="57"/>
        <v>57.796746362418958</v>
      </c>
      <c r="AN59" s="279">
        <f t="shared" ca="1" si="57"/>
        <v>0</v>
      </c>
      <c r="AO59" s="279">
        <f t="shared" ca="1" si="57"/>
        <v>0</v>
      </c>
      <c r="AP59" s="279">
        <f t="shared" ca="1" si="57"/>
        <v>0</v>
      </c>
      <c r="AQ59" s="279">
        <f t="shared" ca="1" si="57"/>
        <v>0</v>
      </c>
      <c r="AR59" s="279">
        <f t="shared" ca="1" si="57"/>
        <v>0</v>
      </c>
      <c r="AS59" s="279">
        <f t="shared" ca="1" si="57"/>
        <v>0</v>
      </c>
      <c r="AT59" s="279">
        <f t="shared" ca="1" si="57"/>
        <v>0</v>
      </c>
      <c r="AU59" s="279">
        <f t="shared" ca="1" si="57"/>
        <v>0</v>
      </c>
      <c r="AV59" s="279">
        <f t="shared" ca="1" si="57"/>
        <v>0</v>
      </c>
      <c r="AW59" s="279">
        <f t="shared" ca="1" si="57"/>
        <v>0</v>
      </c>
      <c r="AX59" s="279">
        <f t="shared" ca="1" si="57"/>
        <v>0</v>
      </c>
      <c r="AY59" s="279">
        <f t="shared" ca="1" si="57"/>
        <v>0</v>
      </c>
      <c r="AZ59" s="279">
        <f t="shared" ca="1" si="57"/>
        <v>0</v>
      </c>
      <c r="BA59" s="279">
        <f t="shared" ca="1" si="57"/>
        <v>0</v>
      </c>
      <c r="BB59" s="279">
        <f t="shared" ca="1" si="57"/>
        <v>0</v>
      </c>
      <c r="BC59" s="279">
        <f t="shared" ca="1" si="57"/>
        <v>0</v>
      </c>
      <c r="BD59" s="279">
        <f t="shared" ca="1" si="57"/>
        <v>0</v>
      </c>
      <c r="BE59" s="278"/>
      <c r="BF59" s="278"/>
    </row>
    <row r="60" spans="2:58" x14ac:dyDescent="0.25">
      <c r="B60" s="207" t="s">
        <v>3998</v>
      </c>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82"/>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8"/>
      <c r="BF60" s="278"/>
    </row>
    <row r="61" spans="2:58" x14ac:dyDescent="0.25">
      <c r="C61" t="s">
        <v>4060</v>
      </c>
      <c r="E61" s="279">
        <f ca="1">$BJH$8*$BIV$8*E$20*$BJJ$8</f>
        <v>1435440.2688</v>
      </c>
      <c r="F61" s="279">
        <f t="shared" ref="F61:AD61" ca="1" si="58">$BJH$8*$BIV$8*F$20*$BJJ$8</f>
        <v>1496027.4440761637</v>
      </c>
      <c r="G61" s="279">
        <f t="shared" ca="1" si="58"/>
        <v>1559171.8875910211</v>
      </c>
      <c r="H61" s="279">
        <f t="shared" ca="1" si="58"/>
        <v>7878779.2800000003</v>
      </c>
      <c r="I61" s="279">
        <f t="shared" ca="1" si="58"/>
        <v>8211327.4128447222</v>
      </c>
      <c r="J61" s="279">
        <f t="shared" ca="1" si="58"/>
        <v>8557911.7633227054</v>
      </c>
      <c r="K61" s="279">
        <f t="shared" ca="1" si="58"/>
        <v>8919124.7732070033</v>
      </c>
      <c r="L61" s="279">
        <f t="shared" ca="1" si="58"/>
        <v>9295583.890099423</v>
      </c>
      <c r="M61" s="279">
        <f t="shared" ca="1" si="58"/>
        <v>9687932.6228784993</v>
      </c>
      <c r="N61" s="279">
        <f t="shared" ca="1" si="58"/>
        <v>10096841.641695905</v>
      </c>
      <c r="O61" s="279">
        <f t="shared" ca="1" si="58"/>
        <v>10523009.9244016</v>
      </c>
      <c r="P61" s="279">
        <f t="shared" ca="1" si="58"/>
        <v>10967165.951357368</v>
      </c>
      <c r="Q61" s="279">
        <f t="shared" ca="1" si="58"/>
        <v>11430068.950681154</v>
      </c>
      <c r="R61" s="279">
        <f t="shared" ca="1" si="58"/>
        <v>11912510.196050759</v>
      </c>
      <c r="S61" s="279">
        <f t="shared" ca="1" si="58"/>
        <v>12415314.359285343</v>
      </c>
      <c r="T61" s="279">
        <f t="shared" ca="1" si="58"/>
        <v>12939340.920016794</v>
      </c>
      <c r="U61" s="279">
        <f t="shared" ca="1" si="58"/>
        <v>13485485.634860599</v>
      </c>
      <c r="V61" s="279">
        <f t="shared" ca="1" si="58"/>
        <v>14054682.06859763</v>
      </c>
      <c r="W61" s="279">
        <f t="shared" ca="1" si="58"/>
        <v>14647903.189984132</v>
      </c>
      <c r="X61" s="279">
        <f t="shared" ca="1" si="58"/>
        <v>15266163.034917809</v>
      </c>
      <c r="Y61" s="279">
        <f t="shared" ca="1" si="58"/>
        <v>15910518.439802945</v>
      </c>
      <c r="Z61" s="279">
        <f t="shared" ca="1" si="58"/>
        <v>16582070.848077543</v>
      </c>
      <c r="AA61" s="279">
        <f t="shared" ca="1" si="58"/>
        <v>17281968.192990478</v>
      </c>
      <c r="AB61" s="279">
        <f t="shared" ca="1" si="58"/>
        <v>18011406.85984711</v>
      </c>
      <c r="AC61" s="279">
        <f t="shared" ca="1" si="58"/>
        <v>18771633.731077444</v>
      </c>
      <c r="AD61" s="279">
        <f t="shared" ca="1" si="58"/>
        <v>19563948.317622732</v>
      </c>
      <c r="AE61" s="282">
        <f ca="1">$BJI$8*$BIW$8*AE$20*$BJK$8</f>
        <v>583147.60919999995</v>
      </c>
      <c r="AF61" s="279">
        <f t="shared" ref="AF61:BD61" ca="1" si="59">$BJI$8*$BIW$8*AF$20*$BJK$8</f>
        <v>596922.9621278682</v>
      </c>
      <c r="AG61" s="279">
        <f t="shared" ca="1" si="59"/>
        <v>611023.72211441863</v>
      </c>
      <c r="AH61" s="279">
        <f t="shared" ca="1" si="59"/>
        <v>17097667.109999999</v>
      </c>
      <c r="AI61" s="279">
        <f t="shared" ca="1" si="59"/>
        <v>17501555.24221161</v>
      </c>
      <c r="AJ61" s="279">
        <f t="shared" ca="1" si="59"/>
        <v>17914984.186177943</v>
      </c>
      <c r="AK61" s="279">
        <f t="shared" ca="1" si="59"/>
        <v>18338179.31888257</v>
      </c>
      <c r="AL61" s="279">
        <f t="shared" ca="1" si="59"/>
        <v>18771371.341256961</v>
      </c>
      <c r="AM61" s="279">
        <f t="shared" ca="1" si="59"/>
        <v>19214796.403944992</v>
      </c>
      <c r="AN61" s="279">
        <f t="shared" ca="1" si="59"/>
        <v>19668696.236038268</v>
      </c>
      <c r="AO61" s="279">
        <f t="shared" ca="1" si="59"/>
        <v>20133318.276852529</v>
      </c>
      <c r="AP61" s="279">
        <f t="shared" ca="1" si="59"/>
        <v>20608915.81081691</v>
      </c>
      <c r="AQ61" s="279">
        <f t="shared" ca="1" si="59"/>
        <v>21095748.105549615</v>
      </c>
      <c r="AR61" s="279">
        <f t="shared" ca="1" si="59"/>
        <v>21594080.553195279</v>
      </c>
      <c r="AS61" s="279">
        <f t="shared" ca="1" si="59"/>
        <v>22104184.815101046</v>
      </c>
      <c r="AT61" s="279">
        <f t="shared" ca="1" si="59"/>
        <v>22626338.969910268</v>
      </c>
      <c r="AU61" s="279">
        <f t="shared" ca="1" si="59"/>
        <v>23160827.665154483</v>
      </c>
      <c r="AV61" s="279">
        <f t="shared" ca="1" si="59"/>
        <v>23707942.272426438</v>
      </c>
      <c r="AW61" s="279">
        <f t="shared" ca="1" si="59"/>
        <v>24267981.046218604</v>
      </c>
      <c r="AX61" s="279">
        <f t="shared" ca="1" si="59"/>
        <v>24841249.286513872</v>
      </c>
      <c r="AY61" s="279">
        <f t="shared" ca="1" si="59"/>
        <v>25428059.505217046</v>
      </c>
      <c r="AZ61" s="279">
        <f t="shared" ca="1" si="59"/>
        <v>26028731.596517801</v>
      </c>
      <c r="BA61" s="279">
        <f t="shared" ca="1" si="59"/>
        <v>26643593.011278078</v>
      </c>
      <c r="BB61" s="279">
        <f t="shared" ca="1" si="59"/>
        <v>27272978.935538914</v>
      </c>
      <c r="BC61" s="279">
        <f t="shared" ca="1" si="59"/>
        <v>27917232.473244</v>
      </c>
      <c r="BD61" s="279">
        <f t="shared" ca="1" si="59"/>
        <v>28576704.833279666</v>
      </c>
      <c r="BE61" s="283">
        <f ca="1">NPV(NPV_Country,H61:AD61)</f>
        <v>159200317.2332778</v>
      </c>
      <c r="BF61" s="283">
        <f ca="1">NPV(NPV_Country,AH61:BD61)</f>
        <v>287142812.02030587</v>
      </c>
    </row>
    <row r="62" spans="2:58" x14ac:dyDescent="0.25">
      <c r="C62" t="s">
        <v>4061</v>
      </c>
      <c r="E62" s="279">
        <f ca="1">$BIX$8*E$20*($BJL$8*$BJO$8+$BJP$8)*$BJJ$8</f>
        <v>296083.47944447998</v>
      </c>
      <c r="F62" s="279">
        <f ca="1">$BIX$8*F$20*($BJL$8*$BJO$8+$BJP$8)*$BJJ$8</f>
        <v>308580.59413144336</v>
      </c>
      <c r="G62" s="279">
        <f ca="1">$BIX$8*G$20*($BJL$8*$BJO$8+$BJP$8)*$BJJ$8</f>
        <v>321605.18801377458</v>
      </c>
      <c r="H62" s="279">
        <f ca="1">$BIX$8*H$20*($BJL$8*$BJO$8+$BJP$8)*$BJJ$8</f>
        <v>1625129.5394880001</v>
      </c>
      <c r="I62" s="279">
        <f ca="1">$BIX$8*I$20*($BJM$8*$BJO$8+$BJP$8)*$BJJ$8</f>
        <v>1603246.4711960563</v>
      </c>
      <c r="J62" s="279">
        <f ca="1">$BIX$8*J$20*($BJM$8*$BJO$8+$BJP$8)*$BJJ$8</f>
        <v>1670916.4238040112</v>
      </c>
      <c r="K62" s="279">
        <f ca="1">$BIX$8*K$20*($BJN$8*$BJO$8+$BJP$8)*$BJJ$8</f>
        <v>1629801.5799467529</v>
      </c>
      <c r="L62" s="279">
        <f t="shared" ref="L62:AD62" ca="1" si="60">$BIX$8*L$20*($BJN$8*$BJO$8+$BJP$8)*$BJJ$8</f>
        <v>1698592.3726644125</v>
      </c>
      <c r="M62" s="279">
        <f t="shared" ca="1" si="60"/>
        <v>1770286.6925481693</v>
      </c>
      <c r="N62" s="279">
        <f t="shared" ca="1" si="60"/>
        <v>1845007.0919000283</v>
      </c>
      <c r="O62" s="279">
        <f t="shared" ca="1" si="60"/>
        <v>1922881.2957191539</v>
      </c>
      <c r="P62" s="279">
        <f t="shared" ca="1" si="60"/>
        <v>2004042.4200314779</v>
      </c>
      <c r="Q62" s="279">
        <f t="shared" ca="1" si="60"/>
        <v>2088629.1994345794</v>
      </c>
      <c r="R62" s="279">
        <f t="shared" ca="1" si="60"/>
        <v>2176786.2242467958</v>
      </c>
      <c r="S62" s="279">
        <f t="shared" ca="1" si="60"/>
        <v>2268664.187665944</v>
      </c>
      <c r="T62" s="279">
        <f t="shared" ca="1" si="60"/>
        <v>2364420.1433601356</v>
      </c>
      <c r="U62" s="279">
        <f t="shared" ca="1" si="60"/>
        <v>2464217.7739310055</v>
      </c>
      <c r="V62" s="279">
        <f t="shared" ca="1" si="60"/>
        <v>2568227.6707082544</v>
      </c>
      <c r="W62" s="279">
        <f t="shared" ca="1" si="60"/>
        <v>2676627.6253537894</v>
      </c>
      <c r="X62" s="279">
        <f t="shared" ca="1" si="60"/>
        <v>2789602.9337739036</v>
      </c>
      <c r="Y62" s="279">
        <f t="shared" ca="1" si="60"/>
        <v>2907346.7128590145</v>
      </c>
      <c r="Z62" s="279">
        <f t="shared" ca="1" si="60"/>
        <v>3030060.2305923742</v>
      </c>
      <c r="AA62" s="279">
        <f t="shared" ca="1" si="60"/>
        <v>3157953.2500920319</v>
      </c>
      <c r="AB62" s="279">
        <f t="shared" ca="1" si="60"/>
        <v>3291244.388174152</v>
      </c>
      <c r="AC62" s="279">
        <f t="shared" ca="1" si="60"/>
        <v>3430161.4890505942</v>
      </c>
      <c r="AD62" s="279">
        <f t="shared" ca="1" si="60"/>
        <v>3574942.0137995556</v>
      </c>
      <c r="AE62" s="282">
        <f ca="1">$BIY$8*AE$20*($BJL$8*$BJO$8+$BJQ$8)*$BJK$8</f>
        <v>120283.91352432</v>
      </c>
      <c r="AF62" s="279">
        <f ca="1">$BIY$8*AF$20*($BJL$8*$BJO$8+$BJQ$8)*$BJK$8</f>
        <v>123125.30965490828</v>
      </c>
      <c r="AG62" s="279">
        <f ca="1">$BIY$8*AG$20*($BJL$8*$BJO$8+$BJQ$8)*$BJK$8</f>
        <v>126033.82641480076</v>
      </c>
      <c r="AH62" s="279">
        <f ca="1">$BIY$8*AH$20*($BJL$8*$BJO$8+$BJQ$8)*$BJK$8</f>
        <v>3526678.8025559997</v>
      </c>
      <c r="AI62" s="279">
        <f ca="1">$BIY$8*AI$20*($BJM$8*$BJO$8+$BJQ$8)*$BJK$8</f>
        <v>3417146.2507543317</v>
      </c>
      <c r="AJ62" s="279">
        <f ca="1">$BIY$8*AJ$20*($BJM$8*$BJO$8+$BJQ$8)*$BJK$8</f>
        <v>3497867.4864546019</v>
      </c>
      <c r="AK62" s="279">
        <f ca="1">$BIY$8*AK$20*($BJN$8*$BJO$8+$BJQ$8)*$BJK$8</f>
        <v>3350955.8826942109</v>
      </c>
      <c r="AL62" s="279">
        <f t="shared" ref="AL62:BD62" ca="1" si="61">$BIY$8*AL$20*($BJN$8*$BJO$8+$BJQ$8)*$BJK$8</f>
        <v>3430113.542267153</v>
      </c>
      <c r="AM62" s="279">
        <f t="shared" ca="1" si="61"/>
        <v>3511141.0966666508</v>
      </c>
      <c r="AN62" s="279">
        <f t="shared" ca="1" si="61"/>
        <v>3594082.7173182019</v>
      </c>
      <c r="AO62" s="279">
        <f t="shared" ca="1" si="61"/>
        <v>3678983.6190829044</v>
      </c>
      <c r="AP62" s="279">
        <f t="shared" ca="1" si="61"/>
        <v>3765890.0849059196</v>
      </c>
      <c r="AQ62" s="279">
        <f t="shared" ca="1" si="61"/>
        <v>3854849.4910471989</v>
      </c>
      <c r="AR62" s="279">
        <f t="shared" ca="1" si="61"/>
        <v>3945910.3329082103</v>
      </c>
      <c r="AS62" s="279">
        <f t="shared" ca="1" si="61"/>
        <v>4039122.2514687655</v>
      </c>
      <c r="AT62" s="279">
        <f t="shared" ca="1" si="61"/>
        <v>4134536.0603483366</v>
      </c>
      <c r="AU62" s="279">
        <f t="shared" ca="1" si="61"/>
        <v>4232203.7735066405</v>
      </c>
      <c r="AV62" s="279">
        <f t="shared" ca="1" si="61"/>
        <v>4332178.6335985642</v>
      </c>
      <c r="AW62" s="279">
        <f t="shared" ca="1" si="61"/>
        <v>4434515.1409989111</v>
      </c>
      <c r="AX62" s="279">
        <f t="shared" ca="1" si="61"/>
        <v>4539269.0835127765</v>
      </c>
      <c r="AY62" s="279">
        <f t="shared" ca="1" si="61"/>
        <v>4646497.5667877607</v>
      </c>
      <c r="AZ62" s="279">
        <f t="shared" ca="1" si="61"/>
        <v>4756259.0454445835</v>
      </c>
      <c r="BA62" s="279">
        <f t="shared" ca="1" si="61"/>
        <v>4868613.354943078</v>
      </c>
      <c r="BB62" s="279">
        <f t="shared" ca="1" si="61"/>
        <v>4983621.7442009542</v>
      </c>
      <c r="BC62" s="279">
        <f t="shared" ca="1" si="61"/>
        <v>5101346.9089830704</v>
      </c>
      <c r="BD62" s="279">
        <f t="shared" ca="1" si="61"/>
        <v>5221853.0260794526</v>
      </c>
      <c r="BE62" s="283">
        <f ca="1">NPV(NPV_Country,H62:AD62)</f>
        <v>29453212.099595036</v>
      </c>
      <c r="BF62" s="283">
        <f ca="1">NPV(NPV_Country,AH62:BD62)</f>
        <v>53245576.035275653</v>
      </c>
    </row>
    <row r="63" spans="2:58" x14ac:dyDescent="0.25">
      <c r="C63" t="s">
        <v>4062</v>
      </c>
      <c r="E63" s="279">
        <f ca="1">$BJR$8*$BJB$8*E46+$BIZ$8*$BJT$8*$BJD$8*E46</f>
        <v>141249.59999999998</v>
      </c>
      <c r="F63" s="279">
        <f t="shared" ref="F63:AD63" ca="1" si="62">$BJR$8*$BJB$8*F46+$BIZ$8*$BJT$8*$BJD$8*F46</f>
        <v>147211.47417818662</v>
      </c>
      <c r="G63" s="279">
        <f t="shared" ca="1" si="62"/>
        <v>153424.98760856604</v>
      </c>
      <c r="H63" s="279">
        <f t="shared" ca="1" si="62"/>
        <v>121100</v>
      </c>
      <c r="I63" s="279">
        <f t="shared" ca="1" si="62"/>
        <v>126211.39828345284</v>
      </c>
      <c r="J63" s="279">
        <f t="shared" ca="1" si="62"/>
        <v>131538.53886593197</v>
      </c>
      <c r="K63" s="279">
        <f t="shared" ca="1" si="62"/>
        <v>137090.52781528968</v>
      </c>
      <c r="L63" s="279">
        <f t="shared" ca="1" si="62"/>
        <v>142876.85554900326</v>
      </c>
      <c r="M63" s="279">
        <f t="shared" ca="1" si="62"/>
        <v>148907.41305683411</v>
      </c>
      <c r="N63" s="279">
        <f t="shared" ca="1" si="62"/>
        <v>155192.50880821398</v>
      </c>
      <c r="O63" s="279">
        <f t="shared" ca="1" si="62"/>
        <v>161742.88637325977</v>
      </c>
      <c r="P63" s="279">
        <f t="shared" ca="1" si="62"/>
        <v>168569.74278753714</v>
      </c>
      <c r="Q63" s="279">
        <f t="shared" ca="1" si="62"/>
        <v>175684.74769196575</v>
      </c>
      <c r="R63" s="279">
        <f t="shared" ca="1" si="62"/>
        <v>183100.0632805831</v>
      </c>
      <c r="S63" s="279">
        <f t="shared" ca="1" si="62"/>
        <v>190828.365090265</v>
      </c>
      <c r="T63" s="279">
        <f t="shared" ca="1" si="62"/>
        <v>198882.8636679404</v>
      </c>
      <c r="U63" s="279">
        <f t="shared" ca="1" si="62"/>
        <v>207277.32715233756</v>
      </c>
      <c r="V63" s="279">
        <f t="shared" ca="1" si="62"/>
        <v>216026.10480886238</v>
      </c>
      <c r="W63" s="279">
        <f t="shared" ca="1" si="62"/>
        <v>225144.1515578386</v>
      </c>
      <c r="X63" s="279">
        <f t="shared" ca="1" si="62"/>
        <v>234647.05353803828</v>
      </c>
      <c r="Y63" s="279">
        <f t="shared" ca="1" si="62"/>
        <v>244551.05474919925</v>
      </c>
      <c r="Z63" s="279">
        <f t="shared" ca="1" si="62"/>
        <v>254873.08481907239</v>
      </c>
      <c r="AA63" s="279">
        <f t="shared" ca="1" si="62"/>
        <v>265630.78794246243</v>
      </c>
      <c r="AB63" s="279">
        <f t="shared" ca="1" si="62"/>
        <v>276842.55304173025</v>
      </c>
      <c r="AC63" s="279">
        <f t="shared" ca="1" si="62"/>
        <v>288527.54520031164</v>
      </c>
      <c r="AD63" s="279">
        <f t="shared" ca="1" si="62"/>
        <v>300705.7384229849</v>
      </c>
      <c r="AE63" s="282">
        <f ca="1">$BJS$8*$BJC$8*AE46+$BJA$8*$BJU$8*$BJE$8*AE46</f>
        <v>153020.40000000002</v>
      </c>
      <c r="AF63" s="279">
        <f t="shared" ref="AF63:BD63" ca="1" si="63">$BJS$8*$BJC$8*AF46+$BJA$8*$BJU$8*$BJE$8*AF46</f>
        <v>156635.11089293385</v>
      </c>
      <c r="AG63" s="279">
        <f t="shared" ca="1" si="63"/>
        <v>160335.20997489017</v>
      </c>
      <c r="AH63" s="279">
        <f t="shared" ca="1" si="63"/>
        <v>423840</v>
      </c>
      <c r="AI63" s="279">
        <f t="shared" ca="1" si="63"/>
        <v>433852.12299053645</v>
      </c>
      <c r="AJ63" s="279">
        <f t="shared" ca="1" si="63"/>
        <v>444100.75647271506</v>
      </c>
      <c r="AK63" s="279">
        <f t="shared" ca="1" si="63"/>
        <v>454591.48739474954</v>
      </c>
      <c r="AL63" s="279">
        <f t="shared" ca="1" si="63"/>
        <v>465330.03468204458</v>
      </c>
      <c r="AM63" s="279">
        <f t="shared" ca="1" si="63"/>
        <v>476322.25235481543</v>
      </c>
      <c r="AN63" s="279">
        <f t="shared" ca="1" si="63"/>
        <v>487574.13271935331</v>
      </c>
      <c r="AO63" s="279">
        <f t="shared" ca="1" si="63"/>
        <v>499091.8096346758</v>
      </c>
      <c r="AP63" s="279">
        <f t="shared" ca="1" si="63"/>
        <v>510881.56185634382</v>
      </c>
      <c r="AQ63" s="279">
        <f t="shared" ca="1" si="63"/>
        <v>522949.81645926723</v>
      </c>
      <c r="AR63" s="279">
        <f t="shared" ca="1" si="63"/>
        <v>535303.15234136581</v>
      </c>
      <c r="AS63" s="279">
        <f t="shared" ca="1" si="63"/>
        <v>547948.3038099946</v>
      </c>
      <c r="AT63" s="279">
        <f t="shared" ca="1" si="63"/>
        <v>560892.16425308981</v>
      </c>
      <c r="AU63" s="279">
        <f t="shared" ca="1" si="63"/>
        <v>574141.78989703581</v>
      </c>
      <c r="AV63" s="279">
        <f t="shared" ca="1" si="63"/>
        <v>587704.403653302</v>
      </c>
      <c r="AW63" s="279">
        <f t="shared" ca="1" si="63"/>
        <v>601587.39905594627</v>
      </c>
      <c r="AX63" s="279">
        <f t="shared" ca="1" si="63"/>
        <v>615798.34429213218</v>
      </c>
      <c r="AY63" s="279">
        <f t="shared" ca="1" si="63"/>
        <v>630344.98632785678</v>
      </c>
      <c r="AZ63" s="279">
        <f t="shared" ca="1" si="63"/>
        <v>645235.25513113756</v>
      </c>
      <c r="BA63" s="279">
        <f t="shared" ca="1" si="63"/>
        <v>660477.26799496147</v>
      </c>
      <c r="BB63" s="279">
        <f t="shared" ca="1" si="63"/>
        <v>676079.33396235248</v>
      </c>
      <c r="BC63" s="279">
        <f t="shared" ca="1" si="63"/>
        <v>692049.95835597045</v>
      </c>
      <c r="BD63" s="279">
        <f t="shared" ca="1" si="63"/>
        <v>708397.8474147087</v>
      </c>
      <c r="BE63" s="283">
        <f ca="1">NPV(NPV_Country,H63:AD63)</f>
        <v>2446972.7773551671</v>
      </c>
      <c r="BF63" s="283">
        <f ca="1">NPV(NPV_Country,AH63:BD63)</f>
        <v>7118082.7573549841</v>
      </c>
    </row>
    <row r="64" spans="2:58" x14ac:dyDescent="0.25">
      <c r="C64" t="s">
        <v>4063</v>
      </c>
      <c r="E64" s="279">
        <f ca="1">E46*$BJX$8*($R$8+0.5*$P$8+0.5*$Q$8)*($DYW$8*8)*(1+$DYY$8/100)^(E12-$E$12)</f>
        <v>70415.493774545452</v>
      </c>
      <c r="F64" s="279">
        <f ca="1">F46*$BJX$8*($R$8+0.5*$P$8+0.5*$Q$8)*($DYW$8*8)*(1+$DYY$8/100)^(F12-$E$12)</f>
        <v>73394.935209728821</v>
      </c>
      <c r="G64" s="279">
        <f t="shared" ref="G64:AC64" ca="1" si="64">G46*$BJX$8*($R$8+0.5*$P$8+0.5*$Q$8)*($DYW$8*8)*(1+$DYY$8/100)^(G12-$E$12)</f>
        <v>76500.443662124482</v>
      </c>
      <c r="H64" s="279">
        <f t="shared" ca="1" si="64"/>
        <v>60388.664794904194</v>
      </c>
      <c r="I64" s="279">
        <f t="shared" ca="1" si="64"/>
        <v>62943.848043088386</v>
      </c>
      <c r="J64" s="279">
        <f t="shared" ca="1" si="64"/>
        <v>65607.146969172973</v>
      </c>
      <c r="K64" s="279">
        <f t="shared" ca="1" si="64"/>
        <v>68383.136196060703</v>
      </c>
      <c r="L64" s="279">
        <f t="shared" ca="1" si="64"/>
        <v>71276.583909466979</v>
      </c>
      <c r="M64" s="279">
        <f t="shared" ca="1" si="64"/>
        <v>74292.460048007342</v>
      </c>
      <c r="N64" s="279">
        <f t="shared" ca="1" si="64"/>
        <v>77435.944839826741</v>
      </c>
      <c r="O64" s="279">
        <f t="shared" ca="1" si="64"/>
        <v>80712.437700432885</v>
      </c>
      <c r="P64" s="279">
        <f t="shared" ca="1" si="64"/>
        <v>84127.566507017444</v>
      </c>
      <c r="Q64" s="279">
        <f t="shared" ca="1" si="64"/>
        <v>87687.197265195296</v>
      </c>
      <c r="R64" s="279">
        <f t="shared" ca="1" si="64"/>
        <v>91397.444184765467</v>
      </c>
      <c r="S64" s="279">
        <f t="shared" ca="1" si="64"/>
        <v>95264.680181800941</v>
      </c>
      <c r="T64" s="279">
        <f t="shared" ca="1" si="64"/>
        <v>99295.547825105794</v>
      </c>
      <c r="U64" s="279">
        <f t="shared" ca="1" si="64"/>
        <v>103496.97074584229</v>
      </c>
      <c r="V64" s="279">
        <f t="shared" ca="1" si="64"/>
        <v>107876.16552992538</v>
      </c>
      <c r="W64" s="279">
        <f t="shared" ca="1" si="64"/>
        <v>112440.65411361186</v>
      </c>
      <c r="X64" s="279">
        <f t="shared" ca="1" si="64"/>
        <v>117198.27670357541</v>
      </c>
      <c r="Y64" s="279">
        <f t="shared" ca="1" si="64"/>
        <v>122157.20524365964</v>
      </c>
      <c r="Z64" s="279">
        <f t="shared" ca="1" si="64"/>
        <v>127325.95745144048</v>
      </c>
      <c r="AA64" s="279">
        <f t="shared" ca="1" si="64"/>
        <v>132713.41144870763</v>
      </c>
      <c r="AB64" s="279">
        <f t="shared" ca="1" si="64"/>
        <v>138328.82101099574</v>
      </c>
      <c r="AC64" s="279">
        <f t="shared" ca="1" si="64"/>
        <v>144181.83146235763</v>
      </c>
      <c r="AD64" s="279">
        <f ca="1">AD46*$BJX$8*($R$8+0.5*$P$8+0.5*$Q$8)*($DYW$8*8)*(1+$DYY$8/100)^(AD12-$E$12)</f>
        <v>150282.49624268277</v>
      </c>
      <c r="AE64" s="282">
        <f ca="1">AE46*$BJY$8*($U$8+0.5*$S$8+0.5*$T$8)*($DYW$8*8)*(1+$DYZ$8/100)^(AE12-$AE$12)</f>
        <v>72987.253063636366</v>
      </c>
      <c r="AF64" s="279">
        <f t="shared" ref="AF64:BD64" ca="1" si="65">AF46*$BJY$8*($U$8+0.5*$S$8+0.5*$T$8)*($DYW$8*8)*(1+$DYZ$8/100)^(AF12-$AE$12)</f>
        <v>74718.859145846218</v>
      </c>
      <c r="AG64" s="279">
        <f t="shared" ca="1" si="65"/>
        <v>76491.547190975427</v>
      </c>
      <c r="AH64" s="279">
        <f t="shared" ca="1" si="65"/>
        <v>202222.70195197262</v>
      </c>
      <c r="AI64" s="279">
        <f t="shared" ca="1" si="65"/>
        <v>207020.38984900364</v>
      </c>
      <c r="AJ64" s="279">
        <f t="shared" ca="1" si="65"/>
        <v>211931.90180700866</v>
      </c>
      <c r="AK64" s="279">
        <f t="shared" ca="1" si="65"/>
        <v>216959.9382761076</v>
      </c>
      <c r="AL64" s="279">
        <f t="shared" ca="1" si="65"/>
        <v>222107.26377398911</v>
      </c>
      <c r="AM64" s="279">
        <f t="shared" ca="1" si="65"/>
        <v>227376.70840589891</v>
      </c>
      <c r="AN64" s="279">
        <f t="shared" ca="1" si="65"/>
        <v>232771.16942069048</v>
      </c>
      <c r="AO64" s="279">
        <f t="shared" ca="1" si="65"/>
        <v>238293.6128037911</v>
      </c>
      <c r="AP64" s="279">
        <f t="shared" ca="1" si="65"/>
        <v>243947.07490796203</v>
      </c>
      <c r="AQ64" s="279">
        <f t="shared" ca="1" si="65"/>
        <v>249734.66412274764</v>
      </c>
      <c r="AR64" s="279">
        <f t="shared" ca="1" si="65"/>
        <v>255659.56258353151</v>
      </c>
      <c r="AS64" s="279">
        <f t="shared" ca="1" si="65"/>
        <v>261725.02792114011</v>
      </c>
      <c r="AT64" s="279">
        <f t="shared" ca="1" si="65"/>
        <v>267934.3950529549</v>
      </c>
      <c r="AU64" s="279">
        <f t="shared" ca="1" si="65"/>
        <v>274291.07801651838</v>
      </c>
      <c r="AV64" s="279">
        <f t="shared" ca="1" si="65"/>
        <v>280798.5718466423</v>
      </c>
      <c r="AW64" s="279">
        <f t="shared" ca="1" si="65"/>
        <v>287460.45449704898</v>
      </c>
      <c r="AX64" s="279">
        <f t="shared" ca="1" si="65"/>
        <v>294280.38880760461</v>
      </c>
      <c r="AY64" s="279">
        <f t="shared" ca="1" si="65"/>
        <v>301262.12451822287</v>
      </c>
      <c r="AZ64" s="279">
        <f t="shared" ca="1" si="65"/>
        <v>308409.50033054984</v>
      </c>
      <c r="BA64" s="279">
        <f t="shared" ca="1" si="65"/>
        <v>315726.44601856009</v>
      </c>
      <c r="BB64" s="279">
        <f t="shared" ca="1" si="65"/>
        <v>323216.98458922759</v>
      </c>
      <c r="BC64" s="279">
        <f t="shared" ca="1" si="65"/>
        <v>330885.23449445766</v>
      </c>
      <c r="BD64" s="279">
        <f t="shared" ca="1" si="65"/>
        <v>338735.41189549613</v>
      </c>
      <c r="BE64" s="283">
        <f ca="1">NPV(NPV_Country,H64:AD64)</f>
        <v>1221529.5903655489</v>
      </c>
      <c r="BF64" s="283">
        <f ca="1">NPV(NPV_Country,AH64:BD64)</f>
        <v>3399542.3445641985</v>
      </c>
    </row>
    <row r="65" spans="2:58" hidden="1" outlineLevel="1" x14ac:dyDescent="0.25">
      <c r="B65" s="207" t="s">
        <v>3999</v>
      </c>
      <c r="E65" s="279"/>
      <c r="F65" s="279"/>
      <c r="G65" s="279"/>
      <c r="H65" s="279"/>
      <c r="I65" s="279"/>
      <c r="J65" s="279"/>
      <c r="K65" s="279"/>
      <c r="L65" s="279"/>
      <c r="M65" s="279"/>
      <c r="N65" s="279"/>
      <c r="O65" s="279"/>
      <c r="P65" s="279"/>
      <c r="Q65" s="279"/>
      <c r="R65" s="279"/>
      <c r="S65" s="279"/>
      <c r="T65" s="279"/>
      <c r="U65" s="279"/>
      <c r="V65" s="279"/>
      <c r="W65" s="279"/>
      <c r="X65" s="279"/>
      <c r="Y65" s="279"/>
      <c r="Z65" s="279"/>
      <c r="AA65" s="279"/>
      <c r="AB65" s="279"/>
      <c r="AC65" s="279"/>
      <c r="AD65" s="279"/>
      <c r="AE65" s="282"/>
      <c r="AF65" s="279"/>
      <c r="AG65" s="279"/>
      <c r="AH65" s="279"/>
      <c r="AI65" s="279"/>
      <c r="AJ65" s="279"/>
      <c r="AK65" s="279"/>
      <c r="AL65" s="279"/>
      <c r="AM65" s="279"/>
      <c r="AN65" s="279"/>
      <c r="AO65" s="279"/>
      <c r="AP65" s="279"/>
      <c r="AQ65" s="279"/>
      <c r="AR65" s="279"/>
      <c r="AS65" s="279"/>
      <c r="AT65" s="279"/>
      <c r="AU65" s="279"/>
      <c r="AV65" s="279"/>
      <c r="AW65" s="279"/>
      <c r="AX65" s="279"/>
      <c r="AY65" s="279"/>
      <c r="AZ65" s="279"/>
      <c r="BA65" s="279"/>
      <c r="BB65" s="279"/>
      <c r="BC65" s="279"/>
      <c r="BD65" s="279"/>
      <c r="BE65" s="278"/>
      <c r="BF65" s="278"/>
    </row>
    <row r="66" spans="2:58" hidden="1" outlineLevel="1" x14ac:dyDescent="0.25">
      <c r="C66" t="s">
        <v>4060</v>
      </c>
      <c r="E66" s="279">
        <f t="shared" ref="E66:AD66" ca="1" si="66">IF($EQI$8="Crisis",E61,IF(E$12&lt;$K$8,E61,IF(E$12&gt;=$L$8,0,(($BJJ$8*$BJH$8*$BIV$8*(3-E22-E23-E24)/3*E$20)))))</f>
        <v>1435440.2688</v>
      </c>
      <c r="F66" s="279">
        <f t="shared" ca="1" si="66"/>
        <v>1496027.4440761637</v>
      </c>
      <c r="G66" s="279">
        <f t="shared" ca="1" si="66"/>
        <v>1559171.8875910211</v>
      </c>
      <c r="H66" s="279">
        <f t="shared" ca="1" si="66"/>
        <v>4558436.583428571</v>
      </c>
      <c r="I66" s="279">
        <f t="shared" ca="1" si="66"/>
        <v>4232743.7735259105</v>
      </c>
      <c r="J66" s="279">
        <f t="shared" ca="1" si="66"/>
        <v>3871436.2738840813</v>
      </c>
      <c r="K66" s="279">
        <f t="shared" ca="1" si="66"/>
        <v>3472087.8581412979</v>
      </c>
      <c r="L66" s="279">
        <f t="shared" ca="1" si="66"/>
        <v>3032130.9355800496</v>
      </c>
      <c r="M66" s="279">
        <f t="shared" ca="1" si="66"/>
        <v>2548848.9400668438</v>
      </c>
      <c r="N66" s="279">
        <f t="shared" ca="1" si="66"/>
        <v>0</v>
      </c>
      <c r="O66" s="279">
        <f t="shared" ca="1" si="66"/>
        <v>0</v>
      </c>
      <c r="P66" s="279">
        <f t="shared" ca="1" si="66"/>
        <v>0</v>
      </c>
      <c r="Q66" s="279">
        <f t="shared" ca="1" si="66"/>
        <v>0</v>
      </c>
      <c r="R66" s="279">
        <f t="shared" ca="1" si="66"/>
        <v>0</v>
      </c>
      <c r="S66" s="279">
        <f t="shared" ca="1" si="66"/>
        <v>0</v>
      </c>
      <c r="T66" s="279">
        <f t="shared" ca="1" si="66"/>
        <v>0</v>
      </c>
      <c r="U66" s="279">
        <f t="shared" ca="1" si="66"/>
        <v>0</v>
      </c>
      <c r="V66" s="279">
        <f t="shared" ca="1" si="66"/>
        <v>0</v>
      </c>
      <c r="W66" s="279">
        <f t="shared" ca="1" si="66"/>
        <v>0</v>
      </c>
      <c r="X66" s="279">
        <f t="shared" ca="1" si="66"/>
        <v>0</v>
      </c>
      <c r="Y66" s="279">
        <f t="shared" ca="1" si="66"/>
        <v>0</v>
      </c>
      <c r="Z66" s="279">
        <f t="shared" ca="1" si="66"/>
        <v>0</v>
      </c>
      <c r="AA66" s="279">
        <f t="shared" ca="1" si="66"/>
        <v>0</v>
      </c>
      <c r="AB66" s="279">
        <f t="shared" ca="1" si="66"/>
        <v>0</v>
      </c>
      <c r="AC66" s="279">
        <f t="shared" ca="1" si="66"/>
        <v>0</v>
      </c>
      <c r="AD66" s="279">
        <f t="shared" ca="1" si="66"/>
        <v>0</v>
      </c>
      <c r="AE66" s="282">
        <f t="shared" ref="AE66:BD66" ca="1" si="67">IF($EQI$8="Crisis",AE61,IF(AE$12&lt;$K$8,AE61,IF(AE$12&gt;=$L$8,0,$BJK$8*$BJI$8*$BIW$8*(3-AE22-AE23-AE24)/3*AE$20)))</f>
        <v>583147.60919999995</v>
      </c>
      <c r="AF66" s="279">
        <f t="shared" ca="1" si="67"/>
        <v>596922.9621278682</v>
      </c>
      <c r="AG66" s="279">
        <f t="shared" ca="1" si="67"/>
        <v>611023.72211441863</v>
      </c>
      <c r="AH66" s="279">
        <f t="shared" ca="1" si="67"/>
        <v>12359170.796657141</v>
      </c>
      <c r="AI66" s="279">
        <f t="shared" ca="1" si="67"/>
        <v>11125988.689691665</v>
      </c>
      <c r="AJ66" s="279">
        <f t="shared" ca="1" si="67"/>
        <v>9827648.4678461831</v>
      </c>
      <c r="AK66" s="279">
        <f t="shared" ca="1" si="67"/>
        <v>8461759.885712957</v>
      </c>
      <c r="AL66" s="279">
        <f t="shared" ca="1" si="67"/>
        <v>7025856.1305847485</v>
      </c>
      <c r="AM66" s="279">
        <f t="shared" ca="1" si="67"/>
        <v>5517391.5388470609</v>
      </c>
      <c r="AN66" s="279">
        <f t="shared" ca="1" si="67"/>
        <v>0</v>
      </c>
      <c r="AO66" s="279">
        <f t="shared" ca="1" si="67"/>
        <v>0</v>
      </c>
      <c r="AP66" s="279">
        <f t="shared" ca="1" si="67"/>
        <v>0</v>
      </c>
      <c r="AQ66" s="279">
        <f t="shared" ca="1" si="67"/>
        <v>0</v>
      </c>
      <c r="AR66" s="279">
        <f t="shared" ca="1" si="67"/>
        <v>0</v>
      </c>
      <c r="AS66" s="279">
        <f t="shared" ca="1" si="67"/>
        <v>0</v>
      </c>
      <c r="AT66" s="279">
        <f t="shared" ca="1" si="67"/>
        <v>0</v>
      </c>
      <c r="AU66" s="279">
        <f t="shared" ca="1" si="67"/>
        <v>0</v>
      </c>
      <c r="AV66" s="279">
        <f t="shared" ca="1" si="67"/>
        <v>0</v>
      </c>
      <c r="AW66" s="279">
        <f t="shared" ca="1" si="67"/>
        <v>0</v>
      </c>
      <c r="AX66" s="279">
        <f t="shared" ca="1" si="67"/>
        <v>0</v>
      </c>
      <c r="AY66" s="279">
        <f t="shared" ca="1" si="67"/>
        <v>0</v>
      </c>
      <c r="AZ66" s="279">
        <f t="shared" ca="1" si="67"/>
        <v>0</v>
      </c>
      <c r="BA66" s="279">
        <f t="shared" ca="1" si="67"/>
        <v>0</v>
      </c>
      <c r="BB66" s="279">
        <f t="shared" ca="1" si="67"/>
        <v>0</v>
      </c>
      <c r="BC66" s="279">
        <f t="shared" ca="1" si="67"/>
        <v>0</v>
      </c>
      <c r="BD66" s="279">
        <f t="shared" ca="1" si="67"/>
        <v>0</v>
      </c>
      <c r="BE66" s="283">
        <f ca="1">NPV(NPV_Country,H66:AD66)</f>
        <v>18659123.290293287</v>
      </c>
      <c r="BF66" s="283">
        <f ca="1">NPV(NPV_Country,AH66:BD66)</f>
        <v>46935346.258963212</v>
      </c>
    </row>
    <row r="67" spans="2:58" hidden="1" outlineLevel="1" x14ac:dyDescent="0.25">
      <c r="C67" t="s">
        <v>4061</v>
      </c>
      <c r="E67" s="279">
        <f ca="1">IF(OR(E12&lt;$K$8,$EQI$8="Crisis"),$BJJ$8*$BIX$8*E$20*($BJL$8*$BJO$8+$BJP$8),($BJJ$8*$BIX$8*E$20*($BJL$8*$BJO$8+$BJP$8)*(($M$8-(E12-$K$8+1))/$M$8))*E13)</f>
        <v>296083.47944448004</v>
      </c>
      <c r="F67" s="279">
        <f t="shared" ref="F67:AD67" ca="1" si="68">IF(OR(F12&lt;$K$8,$EQI$8="Crisis"),$BJJ$8*$BIX$8*F$20*($BJL$8*$BJO$8+$BJP$8),($BJJ$8*$BIX$8*F$20*($BJL$8*$BJO$8+$BJP$8)*(($M$8-(F12-$K$8+1))/$M$8))*F13)</f>
        <v>308580.59413144336</v>
      </c>
      <c r="G67" s="279">
        <f t="shared" ca="1" si="68"/>
        <v>321605.18801377458</v>
      </c>
      <c r="H67" s="279">
        <f t="shared" ca="1" si="68"/>
        <v>1392968.176704</v>
      </c>
      <c r="I67" s="279">
        <f t="shared" ca="1" si="68"/>
        <v>1209802.2388257892</v>
      </c>
      <c r="J67" s="279">
        <f t="shared" ca="1" si="68"/>
        <v>1008692.5331703027</v>
      </c>
      <c r="K67" s="279">
        <f t="shared" ca="1" si="68"/>
        <v>788450.62995149905</v>
      </c>
      <c r="L67" s="279">
        <f t="shared" ca="1" si="68"/>
        <v>547819.74392319261</v>
      </c>
      <c r="M67" s="279">
        <f t="shared" ca="1" si="68"/>
        <v>285471.08128748642</v>
      </c>
      <c r="N67" s="279">
        <f t="shared" ca="1" si="68"/>
        <v>0</v>
      </c>
      <c r="O67" s="279">
        <f t="shared" ca="1" si="68"/>
        <v>0</v>
      </c>
      <c r="P67" s="279">
        <f t="shared" ca="1" si="68"/>
        <v>0</v>
      </c>
      <c r="Q67" s="279">
        <f t="shared" ca="1" si="68"/>
        <v>0</v>
      </c>
      <c r="R67" s="279">
        <f t="shared" ca="1" si="68"/>
        <v>0</v>
      </c>
      <c r="S67" s="279">
        <f t="shared" ca="1" si="68"/>
        <v>0</v>
      </c>
      <c r="T67" s="279">
        <f t="shared" ca="1" si="68"/>
        <v>0</v>
      </c>
      <c r="U67" s="279">
        <f t="shared" ca="1" si="68"/>
        <v>0</v>
      </c>
      <c r="V67" s="279">
        <f t="shared" ca="1" si="68"/>
        <v>0</v>
      </c>
      <c r="W67" s="279">
        <f t="shared" ca="1" si="68"/>
        <v>0</v>
      </c>
      <c r="X67" s="279">
        <f t="shared" ca="1" si="68"/>
        <v>0</v>
      </c>
      <c r="Y67" s="279">
        <f t="shared" ca="1" si="68"/>
        <v>0</v>
      </c>
      <c r="Z67" s="279">
        <f t="shared" ca="1" si="68"/>
        <v>0</v>
      </c>
      <c r="AA67" s="279">
        <f t="shared" ca="1" si="68"/>
        <v>0</v>
      </c>
      <c r="AB67" s="279">
        <f t="shared" ca="1" si="68"/>
        <v>0</v>
      </c>
      <c r="AC67" s="279">
        <f t="shared" ca="1" si="68"/>
        <v>0</v>
      </c>
      <c r="AD67" s="279">
        <f t="shared" ca="1" si="68"/>
        <v>0</v>
      </c>
      <c r="AE67" s="282">
        <f ca="1">IF(OR(AE12&lt;$K$8,$EQI$8="Crisis"),$BJK$8*$BIY$8*AE$20*($BJL$8*$BJO$8+$BJQ$8),($BJK$8*$BIY$8*AE$20*($BJL$8*$BJO$8+$BJQ$8)*(($M$8-(AE12-$K$8+1))/$M$8))*AE13)</f>
        <v>120283.91352432</v>
      </c>
      <c r="AF67" s="279">
        <f t="shared" ref="AF67:BD67" ca="1" si="69">IF(OR(AF12&lt;$K$8,$EQI$8="Crisis"),$BJK$8*$BIY$8*AF$20*($BJL$8*$BJO$8+$BJQ$8),($BJK$8*$BIY$8*AF$20*($BJL$8*$BJO$8+$BJQ$8)*(($M$8-(AF12-$K$8+1))/$M$8))*AF13)</f>
        <v>123125.30965490831</v>
      </c>
      <c r="AG67" s="279">
        <f t="shared" ca="1" si="69"/>
        <v>126033.82641480077</v>
      </c>
      <c r="AH67" s="279">
        <f t="shared" ca="1" si="69"/>
        <v>3022867.5450479998</v>
      </c>
      <c r="AI67" s="279">
        <f t="shared" ca="1" si="69"/>
        <v>2578562.4723525108</v>
      </c>
      <c r="AJ67" s="279">
        <f t="shared" ca="1" si="69"/>
        <v>2111579.4694108404</v>
      </c>
      <c r="AK67" s="279">
        <f t="shared" ca="1" si="69"/>
        <v>1621095.051789219</v>
      </c>
      <c r="AL67" s="279">
        <f t="shared" ca="1" si="69"/>
        <v>1106259.4843780771</v>
      </c>
      <c r="AM67" s="279">
        <f t="shared" ca="1" si="69"/>
        <v>566196.00070291245</v>
      </c>
      <c r="AN67" s="279">
        <f t="shared" ca="1" si="69"/>
        <v>0</v>
      </c>
      <c r="AO67" s="279">
        <f t="shared" ca="1" si="69"/>
        <v>0</v>
      </c>
      <c r="AP67" s="279">
        <f t="shared" ca="1" si="69"/>
        <v>0</v>
      </c>
      <c r="AQ67" s="279">
        <f t="shared" ca="1" si="69"/>
        <v>0</v>
      </c>
      <c r="AR67" s="279">
        <f t="shared" ca="1" si="69"/>
        <v>0</v>
      </c>
      <c r="AS67" s="279">
        <f t="shared" ca="1" si="69"/>
        <v>0</v>
      </c>
      <c r="AT67" s="279">
        <f t="shared" ca="1" si="69"/>
        <v>0</v>
      </c>
      <c r="AU67" s="279">
        <f t="shared" ca="1" si="69"/>
        <v>0</v>
      </c>
      <c r="AV67" s="279">
        <f t="shared" ca="1" si="69"/>
        <v>0</v>
      </c>
      <c r="AW67" s="279">
        <f t="shared" ca="1" si="69"/>
        <v>0</v>
      </c>
      <c r="AX67" s="279">
        <f t="shared" ca="1" si="69"/>
        <v>0</v>
      </c>
      <c r="AY67" s="279">
        <f t="shared" ca="1" si="69"/>
        <v>0</v>
      </c>
      <c r="AZ67" s="279">
        <f t="shared" ca="1" si="69"/>
        <v>0</v>
      </c>
      <c r="BA67" s="279">
        <f t="shared" ca="1" si="69"/>
        <v>0</v>
      </c>
      <c r="BB67" s="279">
        <f t="shared" ca="1" si="69"/>
        <v>0</v>
      </c>
      <c r="BC67" s="279">
        <f t="shared" ca="1" si="69"/>
        <v>0</v>
      </c>
      <c r="BD67" s="279">
        <f t="shared" ca="1" si="69"/>
        <v>0</v>
      </c>
      <c r="BE67" s="283">
        <f ca="1">NPV(NPV_Country,H67:AD67)</f>
        <v>4586223.4925311329</v>
      </c>
      <c r="BF67" s="283">
        <f ca="1">NPV(NPV_Country,AH67:BD67)</f>
        <v>9664781.7210405041</v>
      </c>
    </row>
    <row r="68" spans="2:58" hidden="1" outlineLevel="1" x14ac:dyDescent="0.25">
      <c r="C68" t="s">
        <v>4062</v>
      </c>
      <c r="E68" s="279">
        <f ca="1">$BJR$8*$BJB$8*E49+$BIZ$8*$BJT$8*$BJD$8*E49</f>
        <v>141249.59999999998</v>
      </c>
      <c r="F68" s="279">
        <f t="shared" ref="F68:AD68" ca="1" si="70">$BJR$8*$BJB$8*F49+$BIZ$8*$BJT$8*$BJD$8*F49</f>
        <v>147211.47417818662</v>
      </c>
      <c r="G68" s="279">
        <f t="shared" ca="1" si="70"/>
        <v>153424.98760856604</v>
      </c>
      <c r="H68" s="279">
        <f t="shared" ca="1" si="70"/>
        <v>103800</v>
      </c>
      <c r="I68" s="279">
        <f t="shared" ca="1" si="70"/>
        <v>90150.998773894884</v>
      </c>
      <c r="J68" s="279">
        <f t="shared" ca="1" si="70"/>
        <v>75164.879351961121</v>
      </c>
      <c r="K68" s="279">
        <f t="shared" ca="1" si="70"/>
        <v>58753.083349409862</v>
      </c>
      <c r="L68" s="279">
        <f t="shared" ca="1" si="70"/>
        <v>40821.958728286641</v>
      </c>
      <c r="M68" s="279">
        <f t="shared" ca="1" si="70"/>
        <v>21272.487579547727</v>
      </c>
      <c r="N68" s="279">
        <f t="shared" ca="1" si="70"/>
        <v>0</v>
      </c>
      <c r="O68" s="279">
        <f t="shared" ca="1" si="70"/>
        <v>0</v>
      </c>
      <c r="P68" s="279">
        <f t="shared" ca="1" si="70"/>
        <v>0</v>
      </c>
      <c r="Q68" s="279">
        <f t="shared" ca="1" si="70"/>
        <v>0</v>
      </c>
      <c r="R68" s="279">
        <f t="shared" ca="1" si="70"/>
        <v>0</v>
      </c>
      <c r="S68" s="279">
        <f t="shared" ca="1" si="70"/>
        <v>0</v>
      </c>
      <c r="T68" s="279">
        <f t="shared" ca="1" si="70"/>
        <v>0</v>
      </c>
      <c r="U68" s="279">
        <f t="shared" ca="1" si="70"/>
        <v>0</v>
      </c>
      <c r="V68" s="279">
        <f t="shared" ca="1" si="70"/>
        <v>0</v>
      </c>
      <c r="W68" s="279">
        <f t="shared" ca="1" si="70"/>
        <v>0</v>
      </c>
      <c r="X68" s="279">
        <f t="shared" ca="1" si="70"/>
        <v>0</v>
      </c>
      <c r="Y68" s="279">
        <f t="shared" ca="1" si="70"/>
        <v>0</v>
      </c>
      <c r="Z68" s="279">
        <f t="shared" ca="1" si="70"/>
        <v>0</v>
      </c>
      <c r="AA68" s="279">
        <f t="shared" ca="1" si="70"/>
        <v>0</v>
      </c>
      <c r="AB68" s="279">
        <f t="shared" ca="1" si="70"/>
        <v>0</v>
      </c>
      <c r="AC68" s="279">
        <f t="shared" ca="1" si="70"/>
        <v>0</v>
      </c>
      <c r="AD68" s="279">
        <f t="shared" ca="1" si="70"/>
        <v>0</v>
      </c>
      <c r="AE68" s="282">
        <f ca="1">$BJS$8*$BJC$8*AE49+$BJA$8*$BJU$8*$BJE$8*AE49</f>
        <v>153020.40000000002</v>
      </c>
      <c r="AF68" s="279">
        <f t="shared" ref="AF68:BD68" ca="1" si="71">$BJS$8*$BJC$8*AF49+$BJA$8*$BJU$8*$BJE$8*AF49</f>
        <v>156635.11089293385</v>
      </c>
      <c r="AG68" s="279">
        <f t="shared" ca="1" si="71"/>
        <v>160335.20997489017</v>
      </c>
      <c r="AH68" s="279">
        <f t="shared" ca="1" si="71"/>
        <v>363291.42857142852</v>
      </c>
      <c r="AI68" s="279">
        <f t="shared" ca="1" si="71"/>
        <v>309894.37356466887</v>
      </c>
      <c r="AJ68" s="279">
        <f t="shared" ca="1" si="71"/>
        <v>253771.86084155145</v>
      </c>
      <c r="AK68" s="279">
        <f t="shared" ca="1" si="71"/>
        <v>194824.92316917836</v>
      </c>
      <c r="AL68" s="279">
        <f t="shared" ca="1" si="71"/>
        <v>132951.43848058415</v>
      </c>
      <c r="AM68" s="279">
        <f t="shared" ca="1" si="71"/>
        <v>68046.036050687922</v>
      </c>
      <c r="AN68" s="279">
        <f t="shared" ca="1" si="71"/>
        <v>0</v>
      </c>
      <c r="AO68" s="279">
        <f t="shared" ca="1" si="71"/>
        <v>0</v>
      </c>
      <c r="AP68" s="279">
        <f t="shared" ca="1" si="71"/>
        <v>0</v>
      </c>
      <c r="AQ68" s="279">
        <f t="shared" ca="1" si="71"/>
        <v>0</v>
      </c>
      <c r="AR68" s="279">
        <f t="shared" ca="1" si="71"/>
        <v>0</v>
      </c>
      <c r="AS68" s="279">
        <f t="shared" ca="1" si="71"/>
        <v>0</v>
      </c>
      <c r="AT68" s="279">
        <f t="shared" ca="1" si="71"/>
        <v>0</v>
      </c>
      <c r="AU68" s="279">
        <f t="shared" ca="1" si="71"/>
        <v>0</v>
      </c>
      <c r="AV68" s="279">
        <f t="shared" ca="1" si="71"/>
        <v>0</v>
      </c>
      <c r="AW68" s="279">
        <f t="shared" ca="1" si="71"/>
        <v>0</v>
      </c>
      <c r="AX68" s="279">
        <f t="shared" ca="1" si="71"/>
        <v>0</v>
      </c>
      <c r="AY68" s="279">
        <f t="shared" ca="1" si="71"/>
        <v>0</v>
      </c>
      <c r="AZ68" s="279">
        <f t="shared" ca="1" si="71"/>
        <v>0</v>
      </c>
      <c r="BA68" s="279">
        <f t="shared" ca="1" si="71"/>
        <v>0</v>
      </c>
      <c r="BB68" s="279">
        <f t="shared" ca="1" si="71"/>
        <v>0</v>
      </c>
      <c r="BC68" s="279">
        <f t="shared" ca="1" si="71"/>
        <v>0</v>
      </c>
      <c r="BD68" s="279">
        <f t="shared" ca="1" si="71"/>
        <v>0</v>
      </c>
      <c r="BE68" s="283">
        <f ca="1">NPV(NPV_Country,H68:AD68)</f>
        <v>341752.24279074842</v>
      </c>
      <c r="BF68" s="283">
        <f ca="1">NPV(NPV_Country,AH68:BD68)</f>
        <v>1161523.7207530639</v>
      </c>
    </row>
    <row r="69" spans="2:58" hidden="1" outlineLevel="1" x14ac:dyDescent="0.25">
      <c r="C69" t="s">
        <v>4063</v>
      </c>
      <c r="E69" s="279">
        <f ca="1">E49*$BJX$8*($R$8+0.5*$P$8+0.5*$Q$8)*($DYW$8*8)*(1+$DYY$8)^(E12-$E$12)</f>
        <v>70415.493774545452</v>
      </c>
      <c r="F69" s="279">
        <f ca="1">F49*$BJX$8*($R$8+0.5*$P$8+0.5*$Q$8)*($DYW$8*8)*(1+$DYY$8)^(F12-$E$12)</f>
        <v>74121.472414584656</v>
      </c>
      <c r="G69" s="279">
        <f t="shared" ref="G69:AD69" ca="1" si="72">G49*$BJX$8*($R$8+0.5*$P$8+0.5*$Q$8)*($DYW$8*8)*(1+$DYY$8)^(G12-$E$12)</f>
        <v>78022.497300048213</v>
      </c>
      <c r="H69" s="279">
        <f t="shared" ca="1" si="72"/>
        <v>53314.148493278182</v>
      </c>
      <c r="I69" s="279">
        <f t="shared" ca="1" si="72"/>
        <v>46766.733842035246</v>
      </c>
      <c r="J69" s="279">
        <f t="shared" ca="1" si="72"/>
        <v>39382.459587559868</v>
      </c>
      <c r="K69" s="279">
        <f t="shared" ca="1" si="72"/>
        <v>31091.373525875606</v>
      </c>
      <c r="L69" s="279">
        <f t="shared" ca="1" si="72"/>
        <v>21818.478307329617</v>
      </c>
      <c r="M69" s="279">
        <f t="shared" ca="1" si="72"/>
        <v>11483.394145917042</v>
      </c>
      <c r="N69" s="279">
        <f t="shared" ca="1" si="72"/>
        <v>0</v>
      </c>
      <c r="O69" s="279">
        <f t="shared" ca="1" si="72"/>
        <v>0</v>
      </c>
      <c r="P69" s="279">
        <f t="shared" ca="1" si="72"/>
        <v>0</v>
      </c>
      <c r="Q69" s="279">
        <f t="shared" ca="1" si="72"/>
        <v>0</v>
      </c>
      <c r="R69" s="279">
        <f t="shared" ca="1" si="72"/>
        <v>0</v>
      </c>
      <c r="S69" s="279">
        <f t="shared" ca="1" si="72"/>
        <v>0</v>
      </c>
      <c r="T69" s="279">
        <f t="shared" ca="1" si="72"/>
        <v>0</v>
      </c>
      <c r="U69" s="279">
        <f t="shared" ca="1" si="72"/>
        <v>0</v>
      </c>
      <c r="V69" s="279">
        <f t="shared" ca="1" si="72"/>
        <v>0</v>
      </c>
      <c r="W69" s="279">
        <f t="shared" ca="1" si="72"/>
        <v>0</v>
      </c>
      <c r="X69" s="279">
        <f t="shared" ca="1" si="72"/>
        <v>0</v>
      </c>
      <c r="Y69" s="279">
        <f t="shared" ca="1" si="72"/>
        <v>0</v>
      </c>
      <c r="Z69" s="279">
        <f t="shared" ca="1" si="72"/>
        <v>0</v>
      </c>
      <c r="AA69" s="279">
        <f t="shared" ca="1" si="72"/>
        <v>0</v>
      </c>
      <c r="AB69" s="279">
        <f t="shared" ca="1" si="72"/>
        <v>0</v>
      </c>
      <c r="AC69" s="279">
        <f t="shared" ca="1" si="72"/>
        <v>0</v>
      </c>
      <c r="AD69" s="279">
        <f t="shared" ca="1" si="72"/>
        <v>0</v>
      </c>
      <c r="AE69" s="282">
        <f ca="1">AE49*$BJY$8*($U$8+0.5*$S$8+0.5*$T$8)*($DYW$8*8)*(1+$DYZ$8)^(AE12-$AE$12)</f>
        <v>72987.253063636366</v>
      </c>
      <c r="AF69" s="279">
        <f t="shared" ref="AF69:BD69" ca="1" si="73">AF49*$BJY$8*($U$8+0.5*$S$8+0.5*$T$8)*($DYW$8*8)*(1+$DYZ$8)^(AF12-$AE$12)</f>
        <v>75458.50188711597</v>
      </c>
      <c r="AG69" s="279">
        <f t="shared" ca="1" si="73"/>
        <v>78013.423824614874</v>
      </c>
      <c r="AH69" s="279">
        <f t="shared" ca="1" si="73"/>
        <v>178532.36525754698</v>
      </c>
      <c r="AI69" s="279">
        <f t="shared" ca="1" si="73"/>
        <v>153814.35633415863</v>
      </c>
      <c r="AJ69" s="279">
        <f t="shared" ca="1" si="73"/>
        <v>127217.84049153936</v>
      </c>
      <c r="AK69" s="279">
        <f t="shared" ca="1" si="73"/>
        <v>98643.947270174554</v>
      </c>
      <c r="AL69" s="279">
        <f t="shared" ca="1" si="73"/>
        <v>67989.264506677151</v>
      </c>
      <c r="AM69" s="279">
        <f t="shared" ca="1" si="73"/>
        <v>35145.644127801635</v>
      </c>
      <c r="AN69" s="279">
        <f t="shared" ca="1" si="73"/>
        <v>0</v>
      </c>
      <c r="AO69" s="279">
        <f t="shared" ca="1" si="73"/>
        <v>0</v>
      </c>
      <c r="AP69" s="279">
        <f t="shared" ca="1" si="73"/>
        <v>0</v>
      </c>
      <c r="AQ69" s="279">
        <f t="shared" ca="1" si="73"/>
        <v>0</v>
      </c>
      <c r="AR69" s="279">
        <f t="shared" ca="1" si="73"/>
        <v>0</v>
      </c>
      <c r="AS69" s="279">
        <f t="shared" ca="1" si="73"/>
        <v>0</v>
      </c>
      <c r="AT69" s="279">
        <f t="shared" ca="1" si="73"/>
        <v>0</v>
      </c>
      <c r="AU69" s="279">
        <f t="shared" ca="1" si="73"/>
        <v>0</v>
      </c>
      <c r="AV69" s="279">
        <f t="shared" ca="1" si="73"/>
        <v>0</v>
      </c>
      <c r="AW69" s="279">
        <f t="shared" ca="1" si="73"/>
        <v>0</v>
      </c>
      <c r="AX69" s="279">
        <f t="shared" ca="1" si="73"/>
        <v>0</v>
      </c>
      <c r="AY69" s="279">
        <f t="shared" ca="1" si="73"/>
        <v>0</v>
      </c>
      <c r="AZ69" s="279">
        <f t="shared" ca="1" si="73"/>
        <v>0</v>
      </c>
      <c r="BA69" s="279">
        <f t="shared" ca="1" si="73"/>
        <v>0</v>
      </c>
      <c r="BB69" s="279">
        <f t="shared" ca="1" si="73"/>
        <v>0</v>
      </c>
      <c r="BC69" s="279">
        <f t="shared" ca="1" si="73"/>
        <v>0</v>
      </c>
      <c r="BD69" s="279">
        <f t="shared" ca="1" si="73"/>
        <v>0</v>
      </c>
      <c r="BE69" s="283">
        <f ca="1">NPV(NPV_Country,H69:AD69)</f>
        <v>178457.61916578014</v>
      </c>
      <c r="BF69" s="283">
        <f ca="1">NPV(NPV_Country,AH69:BD69)</f>
        <v>580092.74137572746</v>
      </c>
    </row>
    <row r="70" spans="2:58" hidden="1" outlineLevel="1" x14ac:dyDescent="0.25">
      <c r="B70" s="207" t="s">
        <v>4000</v>
      </c>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82"/>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8"/>
      <c r="BF70" s="278"/>
    </row>
    <row r="71" spans="2:58" hidden="1" outlineLevel="1" x14ac:dyDescent="0.25">
      <c r="C71" t="s">
        <v>4060</v>
      </c>
      <c r="E71" s="279">
        <f t="shared" ref="E71:J71" ca="1" si="74">IF(OR(E12&lt;$K$8,$EQI$8="Crisis"),E61,((1-$AWP$8)*$BJJ$8*$BJH$8*$BIV$8*E20))</f>
        <v>1435440.2688</v>
      </c>
      <c r="F71" s="279">
        <f t="shared" ca="1" si="74"/>
        <v>1496027.4440761637</v>
      </c>
      <c r="G71" s="279">
        <f t="shared" ca="1" si="74"/>
        <v>1559171.8875910211</v>
      </c>
      <c r="H71" s="279">
        <f t="shared" ca="1" si="74"/>
        <v>1890907.0271999999</v>
      </c>
      <c r="I71" s="279">
        <f t="shared" ca="1" si="74"/>
        <v>1970718.5790827333</v>
      </c>
      <c r="J71" s="279">
        <f t="shared" ca="1" si="74"/>
        <v>2053898.8231974491</v>
      </c>
      <c r="K71" s="279">
        <f t="shared" ref="K71:AH71" ca="1" si="75">IF(OR(K12&lt;$K$8,$EQI$8="Crisis"),K61,((1-$AWP$8)*$BJJ$8*$BJH$8*$BIV$8*K20))</f>
        <v>2140589.945569681</v>
      </c>
      <c r="L71" s="279">
        <f t="shared" ca="1" si="75"/>
        <v>2230940.1336238612</v>
      </c>
      <c r="M71" s="279">
        <f t="shared" ca="1" si="75"/>
        <v>2325103.8294908395</v>
      </c>
      <c r="N71" s="279">
        <f t="shared" ca="1" si="75"/>
        <v>2423241.994007017</v>
      </c>
      <c r="O71" s="279">
        <f t="shared" ca="1" si="75"/>
        <v>2525522.3818563838</v>
      </c>
      <c r="P71" s="279">
        <f t="shared" ca="1" si="75"/>
        <v>2632119.828325768</v>
      </c>
      <c r="Q71" s="279">
        <f t="shared" ca="1" si="75"/>
        <v>2743216.5481634769</v>
      </c>
      <c r="R71" s="279">
        <f t="shared" ca="1" si="75"/>
        <v>2859002.4470521822</v>
      </c>
      <c r="S71" s="279">
        <f t="shared" ca="1" si="75"/>
        <v>2979675.4462284823</v>
      </c>
      <c r="T71" s="279">
        <f t="shared" ca="1" si="75"/>
        <v>3105441.8208040302</v>
      </c>
      <c r="U71" s="279">
        <f t="shared" ca="1" si="75"/>
        <v>3236516.5523665436</v>
      </c>
      <c r="V71" s="279">
        <f t="shared" ca="1" si="75"/>
        <v>3373123.6964634308</v>
      </c>
      <c r="W71" s="279">
        <f t="shared" ca="1" si="75"/>
        <v>3515496.7655961914</v>
      </c>
      <c r="X71" s="279">
        <f t="shared" ca="1" si="75"/>
        <v>3663879.1283802739</v>
      </c>
      <c r="Y71" s="279">
        <f t="shared" ca="1" si="75"/>
        <v>3818524.4255527067</v>
      </c>
      <c r="Z71" s="279">
        <f t="shared" ca="1" si="75"/>
        <v>3979697.0035386099</v>
      </c>
      <c r="AA71" s="279">
        <f t="shared" ca="1" si="75"/>
        <v>4147672.366317715</v>
      </c>
      <c r="AB71" s="279">
        <f t="shared" ca="1" si="75"/>
        <v>4322737.6463633068</v>
      </c>
      <c r="AC71" s="279">
        <f t="shared" ca="1" si="75"/>
        <v>4505192.0954585867</v>
      </c>
      <c r="AD71" s="279">
        <f t="shared" ca="1" si="75"/>
        <v>4695347.5962294564</v>
      </c>
      <c r="AE71" s="282">
        <f t="shared" ca="1" si="75"/>
        <v>583147.60919999995</v>
      </c>
      <c r="AF71" s="279">
        <f t="shared" ca="1" si="75"/>
        <v>596922.9621278682</v>
      </c>
      <c r="AG71" s="279">
        <f t="shared" ca="1" si="75"/>
        <v>611023.72211441863</v>
      </c>
      <c r="AH71" s="279">
        <f t="shared" ca="1" si="75"/>
        <v>10942506.950399999</v>
      </c>
      <c r="AI71" s="279">
        <f ca="1">IF(OR(AI12&lt;$K$8,$EQI$8="Crisis"),AI61,((1-$AWP$8)*$BJK$8*$BJI$8*$BIW$8*AI20))</f>
        <v>4200373.258130786</v>
      </c>
      <c r="AJ71" s="279">
        <f ca="1">IF(OR(AJ12&lt;$K$8,$EQI$8="Crisis"),AJ61,((1-$AWP$8)*$BJK$8*$BJI$8*$BIW$8*AJ20))</f>
        <v>4299596.2046827059</v>
      </c>
      <c r="AK71" s="279">
        <f t="shared" ref="AK71:BD71" ca="1" si="76">IF(OR(AK12&lt;$K$8,$EQI$8="Crisis"),AK61,((1-$AWP$8)*$BJK$8*$BJI$8*$BIW$8*AK20))</f>
        <v>4401163.0365318162</v>
      </c>
      <c r="AL71" s="279">
        <f t="shared" ca="1" si="76"/>
        <v>4505129.1219016705</v>
      </c>
      <c r="AM71" s="279">
        <f t="shared" ca="1" si="76"/>
        <v>4611551.1369467983</v>
      </c>
      <c r="AN71" s="279">
        <f t="shared" ca="1" si="76"/>
        <v>4720487.0966491848</v>
      </c>
      <c r="AO71" s="279">
        <f t="shared" ca="1" si="76"/>
        <v>4831996.3864446068</v>
      </c>
      <c r="AP71" s="279">
        <f t="shared" ca="1" si="76"/>
        <v>4946139.7945960583</v>
      </c>
      <c r="AQ71" s="279">
        <f t="shared" ca="1" si="76"/>
        <v>5062979.5453319075</v>
      </c>
      <c r="AR71" s="279">
        <f t="shared" ca="1" si="76"/>
        <v>5182579.3327668663</v>
      </c>
      <c r="AS71" s="279">
        <f t="shared" ca="1" si="76"/>
        <v>5305004.3556242511</v>
      </c>
      <c r="AT71" s="279">
        <f t="shared" ca="1" si="76"/>
        <v>5430321.3527784646</v>
      </c>
      <c r="AU71" s="279">
        <f t="shared" ca="1" si="76"/>
        <v>5558598.6396370754</v>
      </c>
      <c r="AV71" s="279">
        <f t="shared" ca="1" si="76"/>
        <v>5689906.1453823447</v>
      </c>
      <c r="AW71" s="279">
        <f t="shared" ca="1" si="76"/>
        <v>5824315.4510924648</v>
      </c>
      <c r="AX71" s="279">
        <f t="shared" ca="1" si="76"/>
        <v>5961899.8287633294</v>
      </c>
      <c r="AY71" s="279">
        <f t="shared" ca="1" si="76"/>
        <v>6102734.2812520908</v>
      </c>
      <c r="AZ71" s="279">
        <f t="shared" ca="1" si="76"/>
        <v>6246895.5831642719</v>
      </c>
      <c r="BA71" s="279">
        <f t="shared" ca="1" si="76"/>
        <v>6394462.3227067385</v>
      </c>
      <c r="BB71" s="279">
        <f t="shared" ca="1" si="76"/>
        <v>6545514.9445293387</v>
      </c>
      <c r="BC71" s="279">
        <f t="shared" ca="1" si="76"/>
        <v>6700135.7935785605</v>
      </c>
      <c r="BD71" s="279">
        <f t="shared" ca="1" si="76"/>
        <v>6858409.159987119</v>
      </c>
      <c r="BE71" s="283">
        <f ca="1">NPV(NPV_Country,H71:AD71)</f>
        <v>38208076.135986678</v>
      </c>
      <c r="BF71" s="283">
        <f ca="1">NPV(NPV_Country,AH71:BD71)</f>
        <v>75427671.879159123</v>
      </c>
    </row>
    <row r="72" spans="2:58" hidden="1" outlineLevel="1" x14ac:dyDescent="0.25">
      <c r="C72" t="s">
        <v>4061</v>
      </c>
      <c r="E72" s="279">
        <f ca="1">IF(E12&lt;$K$8,E62,0)</f>
        <v>296083.47944447998</v>
      </c>
      <c r="F72" s="279">
        <f t="shared" ref="F72:BD72" ca="1" si="77">IF(F12&lt;$K$8,F62,0)</f>
        <v>308580.59413144336</v>
      </c>
      <c r="G72" s="279">
        <f t="shared" ca="1" si="77"/>
        <v>321605.18801377458</v>
      </c>
      <c r="H72" s="279">
        <f t="shared" ca="1" si="77"/>
        <v>0</v>
      </c>
      <c r="I72" s="279">
        <f t="shared" ca="1" si="77"/>
        <v>0</v>
      </c>
      <c r="J72" s="279">
        <f t="shared" ca="1" si="77"/>
        <v>0</v>
      </c>
      <c r="K72" s="279">
        <f t="shared" ca="1" si="77"/>
        <v>0</v>
      </c>
      <c r="L72" s="279">
        <f t="shared" ca="1" si="77"/>
        <v>0</v>
      </c>
      <c r="M72" s="279">
        <f t="shared" ca="1" si="77"/>
        <v>0</v>
      </c>
      <c r="N72" s="279">
        <f t="shared" ca="1" si="77"/>
        <v>0</v>
      </c>
      <c r="O72" s="279">
        <f t="shared" ca="1" si="77"/>
        <v>0</v>
      </c>
      <c r="P72" s="279">
        <f t="shared" ca="1" si="77"/>
        <v>0</v>
      </c>
      <c r="Q72" s="279">
        <f t="shared" ca="1" si="77"/>
        <v>0</v>
      </c>
      <c r="R72" s="279">
        <f t="shared" ca="1" si="77"/>
        <v>0</v>
      </c>
      <c r="S72" s="279">
        <f t="shared" ca="1" si="77"/>
        <v>0</v>
      </c>
      <c r="T72" s="279">
        <f t="shared" ca="1" si="77"/>
        <v>0</v>
      </c>
      <c r="U72" s="279">
        <f t="shared" ca="1" si="77"/>
        <v>0</v>
      </c>
      <c r="V72" s="279">
        <f t="shared" ca="1" si="77"/>
        <v>0</v>
      </c>
      <c r="W72" s="279">
        <f t="shared" ca="1" si="77"/>
        <v>0</v>
      </c>
      <c r="X72" s="279">
        <f t="shared" ca="1" si="77"/>
        <v>0</v>
      </c>
      <c r="Y72" s="279">
        <f t="shared" ca="1" si="77"/>
        <v>0</v>
      </c>
      <c r="Z72" s="279">
        <f t="shared" ca="1" si="77"/>
        <v>0</v>
      </c>
      <c r="AA72" s="279">
        <f t="shared" ca="1" si="77"/>
        <v>0</v>
      </c>
      <c r="AB72" s="279">
        <f t="shared" ca="1" si="77"/>
        <v>0</v>
      </c>
      <c r="AC72" s="279">
        <f t="shared" ca="1" si="77"/>
        <v>0</v>
      </c>
      <c r="AD72" s="279">
        <f t="shared" ca="1" si="77"/>
        <v>0</v>
      </c>
      <c r="AE72" s="282">
        <f t="shared" ca="1" si="77"/>
        <v>120283.91352432</v>
      </c>
      <c r="AF72" s="279">
        <f t="shared" ca="1" si="77"/>
        <v>123125.30965490828</v>
      </c>
      <c r="AG72" s="279">
        <f t="shared" ca="1" si="77"/>
        <v>126033.82641480076</v>
      </c>
      <c r="AH72" s="279">
        <f t="shared" ca="1" si="77"/>
        <v>0</v>
      </c>
      <c r="AI72" s="279">
        <f t="shared" ca="1" si="77"/>
        <v>0</v>
      </c>
      <c r="AJ72" s="279">
        <f t="shared" ca="1" si="77"/>
        <v>0</v>
      </c>
      <c r="AK72" s="279">
        <f t="shared" ca="1" si="77"/>
        <v>0</v>
      </c>
      <c r="AL72" s="279">
        <f t="shared" ca="1" si="77"/>
        <v>0</v>
      </c>
      <c r="AM72" s="279">
        <f t="shared" ca="1" si="77"/>
        <v>0</v>
      </c>
      <c r="AN72" s="279">
        <f t="shared" ca="1" si="77"/>
        <v>0</v>
      </c>
      <c r="AO72" s="279">
        <f t="shared" ca="1" si="77"/>
        <v>0</v>
      </c>
      <c r="AP72" s="279">
        <f t="shared" ca="1" si="77"/>
        <v>0</v>
      </c>
      <c r="AQ72" s="279">
        <f t="shared" ca="1" si="77"/>
        <v>0</v>
      </c>
      <c r="AR72" s="279">
        <f t="shared" ca="1" si="77"/>
        <v>0</v>
      </c>
      <c r="AS72" s="279">
        <f t="shared" ca="1" si="77"/>
        <v>0</v>
      </c>
      <c r="AT72" s="279">
        <f t="shared" ca="1" si="77"/>
        <v>0</v>
      </c>
      <c r="AU72" s="279">
        <f t="shared" ca="1" si="77"/>
        <v>0</v>
      </c>
      <c r="AV72" s="279">
        <f t="shared" ca="1" si="77"/>
        <v>0</v>
      </c>
      <c r="AW72" s="279">
        <f t="shared" ca="1" si="77"/>
        <v>0</v>
      </c>
      <c r="AX72" s="279">
        <f t="shared" ca="1" si="77"/>
        <v>0</v>
      </c>
      <c r="AY72" s="279">
        <f t="shared" ca="1" si="77"/>
        <v>0</v>
      </c>
      <c r="AZ72" s="279">
        <f t="shared" ca="1" si="77"/>
        <v>0</v>
      </c>
      <c r="BA72" s="279">
        <f t="shared" ca="1" si="77"/>
        <v>0</v>
      </c>
      <c r="BB72" s="279">
        <f t="shared" ca="1" si="77"/>
        <v>0</v>
      </c>
      <c r="BC72" s="279">
        <f t="shared" ca="1" si="77"/>
        <v>0</v>
      </c>
      <c r="BD72" s="279">
        <f t="shared" ca="1" si="77"/>
        <v>0</v>
      </c>
      <c r="BE72" s="283">
        <f ca="1">NPV(NPV_Country,H72:AD72)</f>
        <v>0</v>
      </c>
      <c r="BF72" s="283">
        <f ca="1">NPV(NPV_Country,AH72:BD72)</f>
        <v>0</v>
      </c>
    </row>
    <row r="73" spans="2:58" hidden="1" outlineLevel="1" x14ac:dyDescent="0.25">
      <c r="C73" t="s">
        <v>4062</v>
      </c>
      <c r="E73" s="279">
        <f ca="1">$BJR$8*$BJB$8*E52+$BIZ$8*$BJT$8*$BJD$8*E52</f>
        <v>141249.59999999998</v>
      </c>
      <c r="F73" s="279">
        <f ca="1">$BJR$8*$BJB$8*F52+$BIZ$8*$BJT$8*$BJD$8*F52</f>
        <v>147211.47417818662</v>
      </c>
      <c r="G73" s="279">
        <f t="shared" ref="G73:AD73" ca="1" si="78">$BJR$8*$BJB$8*G52+$BIZ$8*$BJT$8*$BJD$8*G52</f>
        <v>153424.98760856604</v>
      </c>
      <c r="H73" s="279">
        <f t="shared" ca="1" si="78"/>
        <v>34192.941176470587</v>
      </c>
      <c r="I73" s="279">
        <f t="shared" ca="1" si="78"/>
        <v>35636.159515327861</v>
      </c>
      <c r="J73" s="279">
        <f t="shared" ca="1" si="78"/>
        <v>37140.293326851381</v>
      </c>
      <c r="K73" s="279">
        <f t="shared" ca="1" si="78"/>
        <v>38707.913736081791</v>
      </c>
      <c r="L73" s="279">
        <f t="shared" ca="1" si="78"/>
        <v>40341.700390306803</v>
      </c>
      <c r="M73" s="279">
        <f t="shared" ca="1" si="78"/>
        <v>42044.446039576687</v>
      </c>
      <c r="N73" s="279">
        <f t="shared" ca="1" si="78"/>
        <v>43819.061310554534</v>
      </c>
      <c r="O73" s="279">
        <f t="shared" ca="1" si="78"/>
        <v>45668.579681861585</v>
      </c>
      <c r="P73" s="279">
        <f t="shared" ca="1" si="78"/>
        <v>47596.162669422258</v>
      </c>
      <c r="Q73" s="279">
        <f t="shared" ca="1" si="78"/>
        <v>49605.105230672678</v>
      </c>
      <c r="R73" s="279">
        <f t="shared" ca="1" si="78"/>
        <v>51698.841396870521</v>
      </c>
      <c r="S73" s="279">
        <f t="shared" ca="1" si="78"/>
        <v>53880.950143133639</v>
      </c>
      <c r="T73" s="279">
        <f t="shared" ca="1" si="78"/>
        <v>56155.161506241995</v>
      </c>
      <c r="U73" s="279">
        <f t="shared" ca="1" si="78"/>
        <v>58525.362960660015</v>
      </c>
      <c r="V73" s="279">
        <f t="shared" ca="1" si="78"/>
        <v>60995.606063678788</v>
      </c>
      <c r="W73" s="279">
        <f t="shared" ca="1" si="78"/>
        <v>63570.113381036783</v>
      </c>
      <c r="X73" s="279">
        <f t="shared" ca="1" si="78"/>
        <v>66253.285704857859</v>
      </c>
      <c r="Y73" s="279">
        <f t="shared" ca="1" si="78"/>
        <v>69049.709576244495</v>
      </c>
      <c r="Z73" s="279">
        <f t="shared" ca="1" si="78"/>
        <v>71964.165125385145</v>
      </c>
      <c r="AA73" s="279">
        <f t="shared" ca="1" si="78"/>
        <v>75001.634242577624</v>
      </c>
      <c r="AB73" s="279">
        <f t="shared" ca="1" si="78"/>
        <v>78167.309094135591</v>
      </c>
      <c r="AC73" s="279">
        <f t="shared" ca="1" si="78"/>
        <v>81466.600997735048</v>
      </c>
      <c r="AD73" s="279">
        <f t="shared" ca="1" si="78"/>
        <v>84905.149672372208</v>
      </c>
      <c r="AE73" s="282">
        <f ca="1">$BJS$8*$BJC$8*AE52+$BJA$8*$BJU$8*$BJE$8*AE52</f>
        <v>153020.40000000002</v>
      </c>
      <c r="AF73" s="279">
        <f t="shared" ref="AF73:BD73" ca="1" si="79">$BJS$8*$BJC$8*AF52+$BJA$8*$BJU$8*$BJE$8*AF52</f>
        <v>156635.11089293385</v>
      </c>
      <c r="AG73" s="279">
        <f t="shared" ca="1" si="79"/>
        <v>160335.20997489017</v>
      </c>
      <c r="AH73" s="279">
        <f t="shared" ca="1" si="79"/>
        <v>119672.4705882353</v>
      </c>
      <c r="AI73" s="279">
        <f t="shared" ca="1" si="79"/>
        <v>122499.42296203383</v>
      </c>
      <c r="AJ73" s="279">
        <f t="shared" ca="1" si="79"/>
        <v>125393.1547687666</v>
      </c>
      <c r="AK73" s="279">
        <f t="shared" ca="1" si="79"/>
        <v>128355.24349969398</v>
      </c>
      <c r="AL73" s="279">
        <f t="shared" ca="1" si="79"/>
        <v>131387.30391022435</v>
      </c>
      <c r="AM73" s="279">
        <f t="shared" ca="1" si="79"/>
        <v>134490.98890018318</v>
      </c>
      <c r="AN73" s="279">
        <f t="shared" ca="1" si="79"/>
        <v>137667.99041487623</v>
      </c>
      <c r="AO73" s="279">
        <f t="shared" ca="1" si="79"/>
        <v>140920.04036743788</v>
      </c>
      <c r="AP73" s="279">
        <f t="shared" ca="1" si="79"/>
        <v>144248.91158296767</v>
      </c>
      <c r="AQ73" s="279">
        <f t="shared" ca="1" si="79"/>
        <v>147656.41876496957</v>
      </c>
      <c r="AR73" s="279">
        <f t="shared" ca="1" si="79"/>
        <v>151144.41948462091</v>
      </c>
      <c r="AS73" s="279">
        <f t="shared" ca="1" si="79"/>
        <v>154714.81519341021</v>
      </c>
      <c r="AT73" s="279">
        <f t="shared" ca="1" si="79"/>
        <v>158369.55225969595</v>
      </c>
      <c r="AU73" s="279">
        <f t="shared" ca="1" si="79"/>
        <v>162110.6230297513</v>
      </c>
      <c r="AV73" s="279">
        <f t="shared" ca="1" si="79"/>
        <v>165940.06691387348</v>
      </c>
      <c r="AW73" s="279">
        <f t="shared" ca="1" si="79"/>
        <v>169859.97149814953</v>
      </c>
      <c r="AX73" s="279">
        <f t="shared" ca="1" si="79"/>
        <v>173872.47368248439</v>
      </c>
      <c r="AY73" s="279">
        <f t="shared" ca="1" si="79"/>
        <v>177979.7608455125</v>
      </c>
      <c r="AZ73" s="279">
        <f t="shared" ca="1" si="79"/>
        <v>182184.07203702707</v>
      </c>
      <c r="BA73" s="279">
        <f t="shared" ca="1" si="79"/>
        <v>186487.69919857735</v>
      </c>
      <c r="BB73" s="279">
        <f t="shared" ca="1" si="79"/>
        <v>190892.98841289955</v>
      </c>
      <c r="BC73" s="279">
        <f t="shared" ca="1" si="79"/>
        <v>195402.34118286226</v>
      </c>
      <c r="BD73" s="279">
        <f t="shared" ca="1" si="79"/>
        <v>200018.21574062365</v>
      </c>
      <c r="BE73" s="283">
        <f ca="1">NPV(NPV_Country,H73:AD73)</f>
        <v>690909.9606649885</v>
      </c>
      <c r="BF73" s="283">
        <f ca="1">NPV(NPV_Country,AH73:BD73)</f>
        <v>2009811.6020767023</v>
      </c>
    </row>
    <row r="74" spans="2:58" hidden="1" outlineLevel="1" x14ac:dyDescent="0.25">
      <c r="C74" t="s">
        <v>4063</v>
      </c>
      <c r="E74" s="279">
        <f ca="1">E52*$BJX$8*($R$8+0.5*$P$8+0.5*$Q$8)*($DYW$8*8)*(1+$DYY$8/100)^(E12-$E$12)</f>
        <v>70415.493774545452</v>
      </c>
      <c r="F74" s="279">
        <f ca="1">F52*$BJX$8*($R$8+0.5*$P$8+0.5*$Q$8)*($DYW$8*8)*(1+$DYY$8/100)^(F12-$E$12)</f>
        <v>73394.935209728821</v>
      </c>
      <c r="G74" s="279">
        <f t="shared" ref="G74:AD74" ca="1" si="80">G52*$BJX$8*($R$8+0.5*$P$8+0.5*$Q$8)*($DYW$8*8)*(1+$DYY$8/100)^(G12-$E$12)</f>
        <v>76500.443662124482</v>
      </c>
      <c r="H74" s="279">
        <f t="shared" ca="1" si="80"/>
        <v>17050.917118561181</v>
      </c>
      <c r="I74" s="279">
        <f t="shared" ca="1" si="80"/>
        <v>17772.380623930836</v>
      </c>
      <c r="J74" s="279">
        <f t="shared" ca="1" si="80"/>
        <v>18524.370908942958</v>
      </c>
      <c r="K74" s="279">
        <f t="shared" ca="1" si="80"/>
        <v>19308.179631828905</v>
      </c>
      <c r="L74" s="279">
        <f t="shared" ca="1" si="80"/>
        <v>20125.153103849498</v>
      </c>
      <c r="M74" s="279">
        <f t="shared" ca="1" si="80"/>
        <v>20976.694601790306</v>
      </c>
      <c r="N74" s="279">
        <f t="shared" ca="1" si="80"/>
        <v>21864.26677830402</v>
      </c>
      <c r="O74" s="279">
        <f t="shared" ca="1" si="80"/>
        <v>22789.394174239871</v>
      </c>
      <c r="P74" s="279">
        <f t="shared" ca="1" si="80"/>
        <v>23753.665837275516</v>
      </c>
      <c r="Q74" s="279">
        <f t="shared" ca="1" si="80"/>
        <v>24758.738051349261</v>
      </c>
      <c r="R74" s="279">
        <f t="shared" ca="1" si="80"/>
        <v>25806.337181580835</v>
      </c>
      <c r="S74" s="279">
        <f t="shared" ca="1" si="80"/>
        <v>26898.262639567318</v>
      </c>
      <c r="T74" s="279">
        <f t="shared" ca="1" si="80"/>
        <v>28036.389974147518</v>
      </c>
      <c r="U74" s="279">
        <f t="shared" ca="1" si="80"/>
        <v>29222.674092943704</v>
      </c>
      <c r="V74" s="279">
        <f t="shared" ca="1" si="80"/>
        <v>30459.152620214227</v>
      </c>
      <c r="W74" s="279">
        <f t="shared" ca="1" si="80"/>
        <v>31747.949396784523</v>
      </c>
      <c r="X74" s="279">
        <f t="shared" ca="1" si="80"/>
        <v>33091.278128068348</v>
      </c>
      <c r="Y74" s="279">
        <f t="shared" ca="1" si="80"/>
        <v>34491.446186445079</v>
      </c>
      <c r="Z74" s="279">
        <f t="shared" ca="1" si="80"/>
        <v>35950.858574524362</v>
      </c>
      <c r="AA74" s="279">
        <f t="shared" ca="1" si="80"/>
        <v>37472.022056105685</v>
      </c>
      <c r="AB74" s="279">
        <f t="shared" ca="1" si="80"/>
        <v>39057.549461928211</v>
      </c>
      <c r="AC74" s="279">
        <f t="shared" ca="1" si="80"/>
        <v>40710.164177606857</v>
      </c>
      <c r="AD74" s="279">
        <f t="shared" ca="1" si="80"/>
        <v>42432.704821463369</v>
      </c>
      <c r="AE74" s="282">
        <f ca="1">AE52*$BJY$8*($U$8+0.5*$S$8+0.5*$T$8)*($DYW$8*8)*(1+$DYZ$8/100)^(AE12-$AE$12)</f>
        <v>72987.253063636366</v>
      </c>
      <c r="AF74" s="279">
        <f t="shared" ref="AF74:BD74" ca="1" si="81">AF52*$BJY$8*($U$8+0.5*$S$8+0.5*$T$8)*($DYW$8*8)*(1+$DYZ$8/100)^(AF12-$AE$12)</f>
        <v>74718.859145846218</v>
      </c>
      <c r="AG74" s="279">
        <f t="shared" ca="1" si="81"/>
        <v>76491.547190975427</v>
      </c>
      <c r="AH74" s="279">
        <f t="shared" ca="1" si="81"/>
        <v>57098.174668792279</v>
      </c>
      <c r="AI74" s="279">
        <f t="shared" ca="1" si="81"/>
        <v>58452.815957365739</v>
      </c>
      <c r="AJ74" s="279">
        <f t="shared" ca="1" si="81"/>
        <v>59839.595804331846</v>
      </c>
      <c r="AK74" s="279">
        <f t="shared" ca="1" si="81"/>
        <v>61259.276689724509</v>
      </c>
      <c r="AL74" s="279">
        <f t="shared" ca="1" si="81"/>
        <v>62712.639183243977</v>
      </c>
      <c r="AM74" s="279">
        <f t="shared" ca="1" si="81"/>
        <v>64200.482373430292</v>
      </c>
      <c r="AN74" s="279">
        <f t="shared" ca="1" si="81"/>
        <v>65723.624307018486</v>
      </c>
      <c r="AO74" s="279">
        <f t="shared" ca="1" si="81"/>
        <v>67282.902438717472</v>
      </c>
      <c r="AP74" s="279">
        <f t="shared" ca="1" si="81"/>
        <v>68879.174091659865</v>
      </c>
      <c r="AQ74" s="279">
        <f t="shared" ca="1" si="81"/>
        <v>70513.316928775806</v>
      </c>
      <c r="AR74" s="279">
        <f t="shared" ca="1" si="81"/>
        <v>72186.229435350062</v>
      </c>
      <c r="AS74" s="279">
        <f t="shared" ca="1" si="81"/>
        <v>73898.831413027801</v>
      </c>
      <c r="AT74" s="279">
        <f t="shared" ca="1" si="81"/>
        <v>75652.064485540206</v>
      </c>
      <c r="AU74" s="279">
        <f t="shared" ca="1" si="81"/>
        <v>77446.892616428726</v>
      </c>
      <c r="AV74" s="279">
        <f t="shared" ca="1" si="81"/>
        <v>79284.302639051937</v>
      </c>
      <c r="AW74" s="279">
        <f t="shared" ca="1" si="81"/>
        <v>81165.304799166785</v>
      </c>
      <c r="AX74" s="279">
        <f t="shared" ca="1" si="81"/>
        <v>83090.933310382476</v>
      </c>
      <c r="AY74" s="279">
        <f t="shared" ca="1" si="81"/>
        <v>85062.246922792358</v>
      </c>
      <c r="AZ74" s="279">
        <f t="shared" ca="1" si="81"/>
        <v>87080.329505096423</v>
      </c>
      <c r="BA74" s="279">
        <f t="shared" ca="1" si="81"/>
        <v>89146.290640534615</v>
      </c>
      <c r="BB74" s="279">
        <f t="shared" ca="1" si="81"/>
        <v>91261.266236958385</v>
      </c>
      <c r="BC74" s="279">
        <f t="shared" ca="1" si="81"/>
        <v>93426.419151376263</v>
      </c>
      <c r="BD74" s="279">
        <f t="shared" ca="1" si="81"/>
        <v>95642.939829316558</v>
      </c>
      <c r="BE74" s="283">
        <f ca="1">NPV(NPV_Country,H74:AD74)</f>
        <v>344902.47257380205</v>
      </c>
      <c r="BF74" s="283">
        <f ca="1">NPV(NPV_Country,AH74:BD74)</f>
        <v>959870.77964165632</v>
      </c>
    </row>
    <row r="75" spans="2:58" hidden="1" outlineLevel="1" x14ac:dyDescent="0.25">
      <c r="B75" s="207" t="s">
        <v>4001</v>
      </c>
      <c r="E75" s="279"/>
      <c r="F75" s="279"/>
      <c r="G75" s="279"/>
      <c r="H75" s="279"/>
      <c r="I75" s="279"/>
      <c r="J75" s="279"/>
      <c r="K75" s="279"/>
      <c r="L75" s="279"/>
      <c r="M75" s="279"/>
      <c r="N75" s="279"/>
      <c r="O75" s="279"/>
      <c r="P75" s="279"/>
      <c r="Q75" s="279"/>
      <c r="R75" s="279"/>
      <c r="S75" s="279"/>
      <c r="T75" s="279"/>
      <c r="U75" s="279"/>
      <c r="V75" s="279"/>
      <c r="W75" s="279"/>
      <c r="X75" s="279"/>
      <c r="Y75" s="279"/>
      <c r="Z75" s="279"/>
      <c r="AA75" s="279"/>
      <c r="AB75" s="279"/>
      <c r="AC75" s="279"/>
      <c r="AD75" s="279"/>
      <c r="AE75" s="282"/>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79"/>
      <c r="BB75" s="279"/>
      <c r="BC75" s="279"/>
      <c r="BD75" s="279"/>
      <c r="BE75" s="278"/>
      <c r="BF75" s="278"/>
    </row>
    <row r="76" spans="2:58" hidden="1" outlineLevel="1" x14ac:dyDescent="0.25">
      <c r="C76" t="s">
        <v>4060</v>
      </c>
      <c r="E76" s="279">
        <f ca="1">IF(OR(E12&lt;$K$8,$EQI$8="Crisis"),E61,IF(E12&gt;=$L$8,0,((1-$AWP$8)*$BJJ$8*$BJH$8*$BIV$8*(3-E22-E23-E24)/3*E20)))</f>
        <v>1435440.2688</v>
      </c>
      <c r="F76" s="279">
        <f t="shared" ref="F76:AD76" ca="1" si="82">IF(OR(F12&lt;$K$8,$EQI$8="Crisis"),F61,IF(F12&gt;=$L$8,0,((1-$AWP$8)*$BJJ$8*$BJH$8*$BIV$8*(3-F22-F23-F24)/3*F20)))</f>
        <v>1496027.4440761637</v>
      </c>
      <c r="G76" s="279">
        <f t="shared" ca="1" si="82"/>
        <v>1559171.8875910211</v>
      </c>
      <c r="H76" s="279">
        <f t="shared" ca="1" si="82"/>
        <v>1094024.780022857</v>
      </c>
      <c r="I76" s="279">
        <f t="shared" ca="1" si="82"/>
        <v>1015858.5056462184</v>
      </c>
      <c r="J76" s="279">
        <f t="shared" ca="1" si="82"/>
        <v>929144.70573217934</v>
      </c>
      <c r="K76" s="279">
        <f t="shared" ca="1" si="82"/>
        <v>833301.08595391153</v>
      </c>
      <c r="L76" s="279">
        <f t="shared" ca="1" si="82"/>
        <v>727711.4245392119</v>
      </c>
      <c r="M76" s="279">
        <f t="shared" ca="1" si="82"/>
        <v>611723.7456160424</v>
      </c>
      <c r="N76" s="279">
        <f t="shared" ca="1" si="82"/>
        <v>0</v>
      </c>
      <c r="O76" s="279">
        <f t="shared" ca="1" si="82"/>
        <v>0</v>
      </c>
      <c r="P76" s="279">
        <f t="shared" ca="1" si="82"/>
        <v>0</v>
      </c>
      <c r="Q76" s="279">
        <f t="shared" ca="1" si="82"/>
        <v>0</v>
      </c>
      <c r="R76" s="279">
        <f t="shared" ca="1" si="82"/>
        <v>0</v>
      </c>
      <c r="S76" s="279">
        <f t="shared" ca="1" si="82"/>
        <v>0</v>
      </c>
      <c r="T76" s="279">
        <f t="shared" ca="1" si="82"/>
        <v>0</v>
      </c>
      <c r="U76" s="279">
        <f t="shared" ca="1" si="82"/>
        <v>0</v>
      </c>
      <c r="V76" s="279">
        <f t="shared" ca="1" si="82"/>
        <v>0</v>
      </c>
      <c r="W76" s="279">
        <f t="shared" ca="1" si="82"/>
        <v>0</v>
      </c>
      <c r="X76" s="279">
        <f t="shared" ca="1" si="82"/>
        <v>0</v>
      </c>
      <c r="Y76" s="279">
        <f t="shared" ca="1" si="82"/>
        <v>0</v>
      </c>
      <c r="Z76" s="279">
        <f t="shared" ca="1" si="82"/>
        <v>0</v>
      </c>
      <c r="AA76" s="279">
        <f t="shared" ca="1" si="82"/>
        <v>0</v>
      </c>
      <c r="AB76" s="279">
        <f t="shared" ca="1" si="82"/>
        <v>0</v>
      </c>
      <c r="AC76" s="279">
        <f t="shared" ca="1" si="82"/>
        <v>0</v>
      </c>
      <c r="AD76" s="279">
        <f t="shared" ca="1" si="82"/>
        <v>0</v>
      </c>
      <c r="AE76" s="282">
        <f ca="1">IF(OR(AE12&lt;$K$8,$EQI$8="Crisis"),AE61,IF(AE12&gt;=$L$8,0,((1-$AWP$8)*$BJK$8*$BJI$8*$BIW$8*(3-AE22-AE23-AE24)/3*AE20)))</f>
        <v>583147.60919999995</v>
      </c>
      <c r="AF76" s="279">
        <f t="shared" ref="AF76:BD76" ca="1" si="83">IF(OR(AF12&lt;$K$8,$EQI$8="Crisis"),AF61,IF(AF12&gt;=$L$8,0,((1-$AWP$8)*$BJK$8*$BJI$8*$BIW$8*(3-AF22-AF23-AF24)/3*AF20)))</f>
        <v>596922.9621278682</v>
      </c>
      <c r="AG76" s="279">
        <f t="shared" ca="1" si="83"/>
        <v>611023.72211441863</v>
      </c>
      <c r="AH76" s="279">
        <f t="shared" ca="1" si="83"/>
        <v>2966200.9911977146</v>
      </c>
      <c r="AI76" s="279">
        <f t="shared" ca="1" si="83"/>
        <v>2670237.2855259995</v>
      </c>
      <c r="AJ76" s="279">
        <f t="shared" ca="1" si="83"/>
        <v>2358635.6322830841</v>
      </c>
      <c r="AK76" s="279">
        <f t="shared" ca="1" si="83"/>
        <v>2030822.3725711098</v>
      </c>
      <c r="AL76" s="279">
        <f t="shared" ca="1" si="83"/>
        <v>1686205.4713403396</v>
      </c>
      <c r="AM76" s="279">
        <f t="shared" ca="1" si="83"/>
        <v>1324173.9693232945</v>
      </c>
      <c r="AN76" s="279">
        <f t="shared" ca="1" si="83"/>
        <v>0</v>
      </c>
      <c r="AO76" s="279">
        <f t="shared" ca="1" si="83"/>
        <v>0</v>
      </c>
      <c r="AP76" s="279">
        <f t="shared" ca="1" si="83"/>
        <v>0</v>
      </c>
      <c r="AQ76" s="279">
        <f t="shared" ca="1" si="83"/>
        <v>0</v>
      </c>
      <c r="AR76" s="279">
        <f t="shared" ca="1" si="83"/>
        <v>0</v>
      </c>
      <c r="AS76" s="279">
        <f t="shared" ca="1" si="83"/>
        <v>0</v>
      </c>
      <c r="AT76" s="279">
        <f t="shared" ca="1" si="83"/>
        <v>0</v>
      </c>
      <c r="AU76" s="279">
        <f t="shared" ca="1" si="83"/>
        <v>0</v>
      </c>
      <c r="AV76" s="279">
        <f t="shared" ca="1" si="83"/>
        <v>0</v>
      </c>
      <c r="AW76" s="279">
        <f t="shared" ca="1" si="83"/>
        <v>0</v>
      </c>
      <c r="AX76" s="279">
        <f t="shared" ca="1" si="83"/>
        <v>0</v>
      </c>
      <c r="AY76" s="279">
        <f t="shared" ca="1" si="83"/>
        <v>0</v>
      </c>
      <c r="AZ76" s="279">
        <f t="shared" ca="1" si="83"/>
        <v>0</v>
      </c>
      <c r="BA76" s="279">
        <f t="shared" ca="1" si="83"/>
        <v>0</v>
      </c>
      <c r="BB76" s="279">
        <f t="shared" ca="1" si="83"/>
        <v>0</v>
      </c>
      <c r="BC76" s="279">
        <f t="shared" ca="1" si="83"/>
        <v>0</v>
      </c>
      <c r="BD76" s="279">
        <f t="shared" ca="1" si="83"/>
        <v>0</v>
      </c>
      <c r="BE76" s="283">
        <f ca="1">NPV(NPV_Country,H76:AD76)</f>
        <v>4478189.589670388</v>
      </c>
      <c r="BF76" s="283">
        <f ca="1">NPV(NPV_Country,AH76:BD76)</f>
        <v>11264483.102151169</v>
      </c>
    </row>
    <row r="77" spans="2:58" hidden="1" outlineLevel="1" x14ac:dyDescent="0.25">
      <c r="C77" t="s">
        <v>4061</v>
      </c>
      <c r="E77" s="279">
        <f ca="1">IF(E12&lt;$K$8,E72,0)</f>
        <v>296083.47944447998</v>
      </c>
      <c r="F77" s="279">
        <f t="shared" ref="F77:BD77" ca="1" si="84">IF(F12&lt;$K$8,F72,0)</f>
        <v>308580.59413144336</v>
      </c>
      <c r="G77" s="279">
        <f t="shared" ca="1" si="84"/>
        <v>321605.18801377458</v>
      </c>
      <c r="H77" s="279">
        <f t="shared" ca="1" si="84"/>
        <v>0</v>
      </c>
      <c r="I77" s="279">
        <f t="shared" ca="1" si="84"/>
        <v>0</v>
      </c>
      <c r="J77" s="279">
        <f t="shared" ca="1" si="84"/>
        <v>0</v>
      </c>
      <c r="K77" s="279">
        <f t="shared" ca="1" si="84"/>
        <v>0</v>
      </c>
      <c r="L77" s="279">
        <f t="shared" ca="1" si="84"/>
        <v>0</v>
      </c>
      <c r="M77" s="279">
        <f t="shared" ca="1" si="84"/>
        <v>0</v>
      </c>
      <c r="N77" s="279">
        <f t="shared" ca="1" si="84"/>
        <v>0</v>
      </c>
      <c r="O77" s="279">
        <f t="shared" ca="1" si="84"/>
        <v>0</v>
      </c>
      <c r="P77" s="279">
        <f t="shared" ca="1" si="84"/>
        <v>0</v>
      </c>
      <c r="Q77" s="279">
        <f t="shared" ca="1" si="84"/>
        <v>0</v>
      </c>
      <c r="R77" s="279">
        <f t="shared" ca="1" si="84"/>
        <v>0</v>
      </c>
      <c r="S77" s="279">
        <f t="shared" ca="1" si="84"/>
        <v>0</v>
      </c>
      <c r="T77" s="279">
        <f t="shared" ca="1" si="84"/>
        <v>0</v>
      </c>
      <c r="U77" s="279">
        <f t="shared" ca="1" si="84"/>
        <v>0</v>
      </c>
      <c r="V77" s="279">
        <f t="shared" ca="1" si="84"/>
        <v>0</v>
      </c>
      <c r="W77" s="279">
        <f t="shared" ca="1" si="84"/>
        <v>0</v>
      </c>
      <c r="X77" s="279">
        <f t="shared" ca="1" si="84"/>
        <v>0</v>
      </c>
      <c r="Y77" s="279">
        <f t="shared" ca="1" si="84"/>
        <v>0</v>
      </c>
      <c r="Z77" s="279">
        <f t="shared" ca="1" si="84"/>
        <v>0</v>
      </c>
      <c r="AA77" s="279">
        <f t="shared" ca="1" si="84"/>
        <v>0</v>
      </c>
      <c r="AB77" s="279">
        <f t="shared" ca="1" si="84"/>
        <v>0</v>
      </c>
      <c r="AC77" s="279">
        <f t="shared" ca="1" si="84"/>
        <v>0</v>
      </c>
      <c r="AD77" s="279">
        <f t="shared" ca="1" si="84"/>
        <v>0</v>
      </c>
      <c r="AE77" s="282">
        <f t="shared" ca="1" si="84"/>
        <v>120283.91352432</v>
      </c>
      <c r="AF77" s="279">
        <f t="shared" ca="1" si="84"/>
        <v>123125.30965490828</v>
      </c>
      <c r="AG77" s="279">
        <f t="shared" ca="1" si="84"/>
        <v>126033.82641480076</v>
      </c>
      <c r="AH77" s="279">
        <f t="shared" ca="1" si="84"/>
        <v>0</v>
      </c>
      <c r="AI77" s="279">
        <f t="shared" ca="1" si="84"/>
        <v>0</v>
      </c>
      <c r="AJ77" s="279">
        <f t="shared" ca="1" si="84"/>
        <v>0</v>
      </c>
      <c r="AK77" s="279">
        <f t="shared" ca="1" si="84"/>
        <v>0</v>
      </c>
      <c r="AL77" s="279">
        <f t="shared" ca="1" si="84"/>
        <v>0</v>
      </c>
      <c r="AM77" s="279">
        <f t="shared" ca="1" si="84"/>
        <v>0</v>
      </c>
      <c r="AN77" s="279">
        <f t="shared" ca="1" si="84"/>
        <v>0</v>
      </c>
      <c r="AO77" s="279">
        <f t="shared" ca="1" si="84"/>
        <v>0</v>
      </c>
      <c r="AP77" s="279">
        <f t="shared" ca="1" si="84"/>
        <v>0</v>
      </c>
      <c r="AQ77" s="279">
        <f t="shared" ca="1" si="84"/>
        <v>0</v>
      </c>
      <c r="AR77" s="279">
        <f t="shared" ca="1" si="84"/>
        <v>0</v>
      </c>
      <c r="AS77" s="279">
        <f t="shared" ca="1" si="84"/>
        <v>0</v>
      </c>
      <c r="AT77" s="279">
        <f t="shared" ca="1" si="84"/>
        <v>0</v>
      </c>
      <c r="AU77" s="279">
        <f t="shared" ca="1" si="84"/>
        <v>0</v>
      </c>
      <c r="AV77" s="279">
        <f t="shared" ca="1" si="84"/>
        <v>0</v>
      </c>
      <c r="AW77" s="279">
        <f t="shared" ca="1" si="84"/>
        <v>0</v>
      </c>
      <c r="AX77" s="279">
        <f t="shared" ca="1" si="84"/>
        <v>0</v>
      </c>
      <c r="AY77" s="279">
        <f t="shared" ca="1" si="84"/>
        <v>0</v>
      </c>
      <c r="AZ77" s="279">
        <f t="shared" ca="1" si="84"/>
        <v>0</v>
      </c>
      <c r="BA77" s="279">
        <f t="shared" ca="1" si="84"/>
        <v>0</v>
      </c>
      <c r="BB77" s="279">
        <f t="shared" ca="1" si="84"/>
        <v>0</v>
      </c>
      <c r="BC77" s="279">
        <f t="shared" ca="1" si="84"/>
        <v>0</v>
      </c>
      <c r="BD77" s="279">
        <f t="shared" ca="1" si="84"/>
        <v>0</v>
      </c>
      <c r="BE77" s="283">
        <f ca="1">NPV(NPV_Country,H77:AD77)</f>
        <v>0</v>
      </c>
      <c r="BF77" s="283">
        <f ca="1">NPV(NPV_Country,AH77:BD77)</f>
        <v>0</v>
      </c>
    </row>
    <row r="78" spans="2:58" hidden="1" outlineLevel="1" x14ac:dyDescent="0.25">
      <c r="C78" t="s">
        <v>4062</v>
      </c>
      <c r="E78" s="279">
        <f ca="1">$BJR$8*$BJB$8*E55+$BIZ$8*$BJT$8*$BJD$8*E55</f>
        <v>141249.59999999998</v>
      </c>
      <c r="F78" s="279">
        <f t="shared" ref="F78:AD78" ca="1" si="85">$BJR$8*$BJB$8*F55+$BIZ$8*$BJT$8*$BJD$8*F55</f>
        <v>147211.47417818662</v>
      </c>
      <c r="G78" s="279">
        <f t="shared" ca="1" si="85"/>
        <v>153424.98760856604</v>
      </c>
      <c r="H78" s="279">
        <f t="shared" ca="1" si="85"/>
        <v>29308.235294117643</v>
      </c>
      <c r="I78" s="279">
        <f t="shared" ca="1" si="85"/>
        <v>25454.399653805613</v>
      </c>
      <c r="J78" s="279">
        <f t="shared" ca="1" si="85"/>
        <v>21223.024758200787</v>
      </c>
      <c r="K78" s="279">
        <f t="shared" ca="1" si="85"/>
        <v>16589.105886892197</v>
      </c>
      <c r="L78" s="279">
        <f t="shared" ca="1" si="85"/>
        <v>11526.200111516229</v>
      </c>
      <c r="M78" s="279">
        <f t="shared" ca="1" si="85"/>
        <v>6006.3494342252407</v>
      </c>
      <c r="N78" s="279">
        <f t="shared" ca="1" si="85"/>
        <v>0</v>
      </c>
      <c r="O78" s="279">
        <f t="shared" ca="1" si="85"/>
        <v>0</v>
      </c>
      <c r="P78" s="279">
        <f t="shared" ca="1" si="85"/>
        <v>0</v>
      </c>
      <c r="Q78" s="279">
        <f t="shared" ca="1" si="85"/>
        <v>0</v>
      </c>
      <c r="R78" s="279">
        <f t="shared" ca="1" si="85"/>
        <v>0</v>
      </c>
      <c r="S78" s="279">
        <f t="shared" ca="1" si="85"/>
        <v>0</v>
      </c>
      <c r="T78" s="279">
        <f t="shared" ca="1" si="85"/>
        <v>0</v>
      </c>
      <c r="U78" s="279">
        <f t="shared" ca="1" si="85"/>
        <v>0</v>
      </c>
      <c r="V78" s="279">
        <f t="shared" ca="1" si="85"/>
        <v>0</v>
      </c>
      <c r="W78" s="279">
        <f t="shared" ca="1" si="85"/>
        <v>0</v>
      </c>
      <c r="X78" s="279">
        <f t="shared" ca="1" si="85"/>
        <v>0</v>
      </c>
      <c r="Y78" s="279">
        <f t="shared" ca="1" si="85"/>
        <v>0</v>
      </c>
      <c r="Z78" s="279">
        <f t="shared" ca="1" si="85"/>
        <v>0</v>
      </c>
      <c r="AA78" s="279">
        <f t="shared" ca="1" si="85"/>
        <v>0</v>
      </c>
      <c r="AB78" s="279">
        <f t="shared" ca="1" si="85"/>
        <v>0</v>
      </c>
      <c r="AC78" s="279">
        <f t="shared" ca="1" si="85"/>
        <v>0</v>
      </c>
      <c r="AD78" s="279">
        <f t="shared" ca="1" si="85"/>
        <v>0</v>
      </c>
      <c r="AE78" s="282">
        <f ca="1">$BJS$8*$BJC$8*AE55+$BJA$8*$BJU$8*$BJE$8*AE55</f>
        <v>153020.40000000002</v>
      </c>
      <c r="AF78" s="279">
        <f t="shared" ref="AF78:BD78" ca="1" si="86">$BJS$8*$BJC$8*AF55+$BJA$8*$BJU$8*$BJE$8*AF55</f>
        <v>156635.11089293385</v>
      </c>
      <c r="AG78" s="279">
        <f t="shared" ca="1" si="86"/>
        <v>160335.20997489017</v>
      </c>
      <c r="AH78" s="279">
        <f t="shared" ca="1" si="86"/>
        <v>102576.40336134455</v>
      </c>
      <c r="AI78" s="279">
        <f t="shared" ca="1" si="86"/>
        <v>87499.58783002416</v>
      </c>
      <c r="AJ78" s="279">
        <f t="shared" ca="1" si="86"/>
        <v>71653.231296438054</v>
      </c>
      <c r="AK78" s="279">
        <f t="shared" ca="1" si="86"/>
        <v>55009.390071297421</v>
      </c>
      <c r="AL78" s="279">
        <f t="shared" ca="1" si="86"/>
        <v>37539.229688635525</v>
      </c>
      <c r="AM78" s="279">
        <f t="shared" ca="1" si="86"/>
        <v>19212.998414311882</v>
      </c>
      <c r="AN78" s="279">
        <f t="shared" ca="1" si="86"/>
        <v>0</v>
      </c>
      <c r="AO78" s="279">
        <f t="shared" ca="1" si="86"/>
        <v>0</v>
      </c>
      <c r="AP78" s="279">
        <f t="shared" ca="1" si="86"/>
        <v>0</v>
      </c>
      <c r="AQ78" s="279">
        <f t="shared" ca="1" si="86"/>
        <v>0</v>
      </c>
      <c r="AR78" s="279">
        <f t="shared" ca="1" si="86"/>
        <v>0</v>
      </c>
      <c r="AS78" s="279">
        <f t="shared" ca="1" si="86"/>
        <v>0</v>
      </c>
      <c r="AT78" s="279">
        <f t="shared" ca="1" si="86"/>
        <v>0</v>
      </c>
      <c r="AU78" s="279">
        <f t="shared" ca="1" si="86"/>
        <v>0</v>
      </c>
      <c r="AV78" s="279">
        <f t="shared" ca="1" si="86"/>
        <v>0</v>
      </c>
      <c r="AW78" s="279">
        <f t="shared" ca="1" si="86"/>
        <v>0</v>
      </c>
      <c r="AX78" s="279">
        <f t="shared" ca="1" si="86"/>
        <v>0</v>
      </c>
      <c r="AY78" s="279">
        <f t="shared" ca="1" si="86"/>
        <v>0</v>
      </c>
      <c r="AZ78" s="279">
        <f t="shared" ca="1" si="86"/>
        <v>0</v>
      </c>
      <c r="BA78" s="279">
        <f t="shared" ca="1" si="86"/>
        <v>0</v>
      </c>
      <c r="BB78" s="279">
        <f t="shared" ca="1" si="86"/>
        <v>0</v>
      </c>
      <c r="BC78" s="279">
        <f t="shared" ca="1" si="86"/>
        <v>0</v>
      </c>
      <c r="BD78" s="279">
        <f t="shared" ca="1" si="86"/>
        <v>0</v>
      </c>
      <c r="BE78" s="283">
        <f ca="1">NPV(NPV_Country,H78:AD78)</f>
        <v>96494.750905623107</v>
      </c>
      <c r="BF78" s="283">
        <f ca="1">NPV(NPV_Country,AH78:BD78)</f>
        <v>327959.63880086521</v>
      </c>
    </row>
    <row r="79" spans="2:58" hidden="1" outlineLevel="1" x14ac:dyDescent="0.25">
      <c r="C79" t="s">
        <v>4063</v>
      </c>
      <c r="E79" s="279">
        <f ca="1">E55*$BJX$8*($R$8+0.5*$P$8+0.5*$Q$8)*($DYW$8*8)*(1+$DYY$8/100)^(E12-$E$12)</f>
        <v>70415.493774545452</v>
      </c>
      <c r="F79" s="279">
        <f t="shared" ref="F79:AD79" ca="1" si="87">F55*$BJX$8*($R$8+0.5*$P$8+0.5*$Q$8)*($DYW$8*8)*(1+$DYY$8/100)^(F12-$E$12)</f>
        <v>73394.935209728821</v>
      </c>
      <c r="G79" s="279">
        <f t="shared" ca="1" si="87"/>
        <v>76500.443662124482</v>
      </c>
      <c r="H79" s="279">
        <f t="shared" ca="1" si="87"/>
        <v>14615.071815909585</v>
      </c>
      <c r="I79" s="279">
        <f t="shared" ca="1" si="87"/>
        <v>12694.557588522024</v>
      </c>
      <c r="J79" s="279">
        <f t="shared" ca="1" si="87"/>
        <v>10585.354805110259</v>
      </c>
      <c r="K79" s="279">
        <f t="shared" ca="1" si="87"/>
        <v>8274.9341279266719</v>
      </c>
      <c r="L79" s="279">
        <f t="shared" ca="1" si="87"/>
        <v>5750.0437439569987</v>
      </c>
      <c r="M79" s="279">
        <f t="shared" ca="1" si="87"/>
        <v>2996.6706573986148</v>
      </c>
      <c r="N79" s="279">
        <f t="shared" ca="1" si="87"/>
        <v>0</v>
      </c>
      <c r="O79" s="279">
        <f t="shared" ca="1" si="87"/>
        <v>0</v>
      </c>
      <c r="P79" s="279">
        <f t="shared" ca="1" si="87"/>
        <v>0</v>
      </c>
      <c r="Q79" s="279">
        <f t="shared" ca="1" si="87"/>
        <v>0</v>
      </c>
      <c r="R79" s="279">
        <f t="shared" ca="1" si="87"/>
        <v>0</v>
      </c>
      <c r="S79" s="279">
        <f t="shared" ca="1" si="87"/>
        <v>0</v>
      </c>
      <c r="T79" s="279">
        <f t="shared" ca="1" si="87"/>
        <v>0</v>
      </c>
      <c r="U79" s="279">
        <f t="shared" ca="1" si="87"/>
        <v>0</v>
      </c>
      <c r="V79" s="279">
        <f t="shared" ca="1" si="87"/>
        <v>0</v>
      </c>
      <c r="W79" s="279">
        <f t="shared" ca="1" si="87"/>
        <v>0</v>
      </c>
      <c r="X79" s="279">
        <f t="shared" ca="1" si="87"/>
        <v>0</v>
      </c>
      <c r="Y79" s="279">
        <f t="shared" ca="1" si="87"/>
        <v>0</v>
      </c>
      <c r="Z79" s="279">
        <f t="shared" ca="1" si="87"/>
        <v>0</v>
      </c>
      <c r="AA79" s="279">
        <f t="shared" ca="1" si="87"/>
        <v>0</v>
      </c>
      <c r="AB79" s="279">
        <f t="shared" ca="1" si="87"/>
        <v>0</v>
      </c>
      <c r="AC79" s="279">
        <f t="shared" ca="1" si="87"/>
        <v>0</v>
      </c>
      <c r="AD79" s="279">
        <f t="shared" ca="1" si="87"/>
        <v>0</v>
      </c>
      <c r="AE79" s="282">
        <f ca="1">AE55*$BJY$8*($U$8+0.5*$S$8+0.5*$T$8)*($DYW$8*8)*(1+$DYZ$8/100)^(AE12-$AE$12)</f>
        <v>72987.253063636366</v>
      </c>
      <c r="AF79" s="279">
        <f t="shared" ref="AF79:BD79" ca="1" si="88">AF55*$BJY$8*($U$8+0.5*$S$8+0.5*$T$8)*($DYW$8*8)*(1+$DYZ$8/100)^(AF12-$AE$12)</f>
        <v>74718.859145846218</v>
      </c>
      <c r="AG79" s="279">
        <f t="shared" ca="1" si="88"/>
        <v>76491.547190975427</v>
      </c>
      <c r="AH79" s="279">
        <f t="shared" ca="1" si="88"/>
        <v>48941.292573250532</v>
      </c>
      <c r="AI79" s="279">
        <f t="shared" ca="1" si="88"/>
        <v>41752.011398118375</v>
      </c>
      <c r="AJ79" s="279">
        <f t="shared" ca="1" si="88"/>
        <v>34194.054745332483</v>
      </c>
      <c r="AK79" s="279">
        <f t="shared" ca="1" si="88"/>
        <v>26253.975724167642</v>
      </c>
      <c r="AL79" s="279">
        <f t="shared" ca="1" si="88"/>
        <v>17917.896909498275</v>
      </c>
      <c r="AM79" s="279">
        <f t="shared" ca="1" si="88"/>
        <v>9171.4974819186136</v>
      </c>
      <c r="AN79" s="279">
        <f t="shared" ca="1" si="88"/>
        <v>0</v>
      </c>
      <c r="AO79" s="279">
        <f t="shared" ca="1" si="88"/>
        <v>0</v>
      </c>
      <c r="AP79" s="279">
        <f t="shared" ca="1" si="88"/>
        <v>0</v>
      </c>
      <c r="AQ79" s="279">
        <f t="shared" ca="1" si="88"/>
        <v>0</v>
      </c>
      <c r="AR79" s="279">
        <f t="shared" ca="1" si="88"/>
        <v>0</v>
      </c>
      <c r="AS79" s="279">
        <f t="shared" ca="1" si="88"/>
        <v>0</v>
      </c>
      <c r="AT79" s="279">
        <f t="shared" ca="1" si="88"/>
        <v>0</v>
      </c>
      <c r="AU79" s="279">
        <f t="shared" ca="1" si="88"/>
        <v>0</v>
      </c>
      <c r="AV79" s="279">
        <f t="shared" ca="1" si="88"/>
        <v>0</v>
      </c>
      <c r="AW79" s="279">
        <f t="shared" ca="1" si="88"/>
        <v>0</v>
      </c>
      <c r="AX79" s="279">
        <f t="shared" ca="1" si="88"/>
        <v>0</v>
      </c>
      <c r="AY79" s="279">
        <f t="shared" ca="1" si="88"/>
        <v>0</v>
      </c>
      <c r="AZ79" s="279">
        <f t="shared" ca="1" si="88"/>
        <v>0</v>
      </c>
      <c r="BA79" s="279">
        <f t="shared" ca="1" si="88"/>
        <v>0</v>
      </c>
      <c r="BB79" s="279">
        <f t="shared" ca="1" si="88"/>
        <v>0</v>
      </c>
      <c r="BC79" s="279">
        <f t="shared" ca="1" si="88"/>
        <v>0</v>
      </c>
      <c r="BD79" s="279">
        <f t="shared" ca="1" si="88"/>
        <v>0</v>
      </c>
      <c r="BE79" s="283">
        <f ca="1">NPV(NPV_Country,H79:AD79)</f>
        <v>48126.761739088564</v>
      </c>
      <c r="BF79" s="283">
        <f ca="1">NPV(NPV_Country,AH79:BD79)</f>
        <v>156501.43459923554</v>
      </c>
    </row>
    <row r="80" spans="2:58" collapsed="1" x14ac:dyDescent="0.25">
      <c r="B80" s="207" t="s">
        <v>4002</v>
      </c>
      <c r="E80" s="279"/>
      <c r="F80" s="279"/>
      <c r="G80" s="279"/>
      <c r="H80" s="279"/>
      <c r="I80" s="279"/>
      <c r="J80" s="279"/>
      <c r="K80" s="279"/>
      <c r="L80" s="279"/>
      <c r="M80" s="279"/>
      <c r="N80" s="279"/>
      <c r="O80" s="279"/>
      <c r="P80" s="279"/>
      <c r="Q80" s="279"/>
      <c r="R80" s="279"/>
      <c r="S80" s="279"/>
      <c r="T80" s="279"/>
      <c r="U80" s="279"/>
      <c r="V80" s="279"/>
      <c r="W80" s="279"/>
      <c r="X80" s="279"/>
      <c r="Y80" s="279"/>
      <c r="Z80" s="279"/>
      <c r="AA80" s="279"/>
      <c r="AB80" s="279"/>
      <c r="AC80" s="279"/>
      <c r="AD80" s="279"/>
      <c r="AE80" s="282"/>
      <c r="AF80" s="279"/>
      <c r="AG80" s="279"/>
      <c r="AH80" s="279"/>
      <c r="AI80" s="279"/>
      <c r="AJ80" s="279"/>
      <c r="AK80" s="279"/>
      <c r="AL80" s="279"/>
      <c r="AM80" s="279"/>
      <c r="AN80" s="279"/>
      <c r="AO80" s="279"/>
      <c r="AP80" s="279"/>
      <c r="AQ80" s="279"/>
      <c r="AR80" s="279"/>
      <c r="AS80" s="279"/>
      <c r="AT80" s="279"/>
      <c r="AU80" s="279"/>
      <c r="AV80" s="279"/>
      <c r="AW80" s="279"/>
      <c r="AX80" s="279"/>
      <c r="AY80" s="279"/>
      <c r="AZ80" s="279"/>
      <c r="BA80" s="279"/>
      <c r="BB80" s="279"/>
      <c r="BC80" s="279"/>
      <c r="BD80" s="279"/>
      <c r="BE80" s="278"/>
      <c r="BF80" s="278"/>
    </row>
    <row r="81" spans="1:58" x14ac:dyDescent="0.25">
      <c r="C81" t="s">
        <v>4060</v>
      </c>
      <c r="E81" s="279">
        <f ca="1">E76</f>
        <v>1435440.2688</v>
      </c>
      <c r="F81" s="279">
        <f t="shared" ref="F81:BD81" ca="1" si="89">F76</f>
        <v>1496027.4440761637</v>
      </c>
      <c r="G81" s="279">
        <f t="shared" ca="1" si="89"/>
        <v>1559171.8875910211</v>
      </c>
      <c r="H81" s="279">
        <f t="shared" ca="1" si="89"/>
        <v>1094024.780022857</v>
      </c>
      <c r="I81" s="279">
        <f t="shared" ca="1" si="89"/>
        <v>1015858.5056462184</v>
      </c>
      <c r="J81" s="279">
        <f t="shared" ca="1" si="89"/>
        <v>929144.70573217934</v>
      </c>
      <c r="K81" s="279">
        <f t="shared" ca="1" si="89"/>
        <v>833301.08595391153</v>
      </c>
      <c r="L81" s="279">
        <f t="shared" ca="1" si="89"/>
        <v>727711.4245392119</v>
      </c>
      <c r="M81" s="279">
        <f t="shared" ca="1" si="89"/>
        <v>611723.7456160424</v>
      </c>
      <c r="N81" s="279">
        <f t="shared" ca="1" si="89"/>
        <v>0</v>
      </c>
      <c r="O81" s="279">
        <f t="shared" ca="1" si="89"/>
        <v>0</v>
      </c>
      <c r="P81" s="279">
        <f t="shared" ca="1" si="89"/>
        <v>0</v>
      </c>
      <c r="Q81" s="279">
        <f t="shared" ca="1" si="89"/>
        <v>0</v>
      </c>
      <c r="R81" s="279">
        <f t="shared" ca="1" si="89"/>
        <v>0</v>
      </c>
      <c r="S81" s="279">
        <f t="shared" ca="1" si="89"/>
        <v>0</v>
      </c>
      <c r="T81" s="279">
        <f t="shared" ca="1" si="89"/>
        <v>0</v>
      </c>
      <c r="U81" s="279">
        <f t="shared" ca="1" si="89"/>
        <v>0</v>
      </c>
      <c r="V81" s="279">
        <f t="shared" ca="1" si="89"/>
        <v>0</v>
      </c>
      <c r="W81" s="279">
        <f t="shared" ca="1" si="89"/>
        <v>0</v>
      </c>
      <c r="X81" s="279">
        <f t="shared" ca="1" si="89"/>
        <v>0</v>
      </c>
      <c r="Y81" s="279">
        <f t="shared" ca="1" si="89"/>
        <v>0</v>
      </c>
      <c r="Z81" s="279">
        <f t="shared" ca="1" si="89"/>
        <v>0</v>
      </c>
      <c r="AA81" s="279">
        <f t="shared" ca="1" si="89"/>
        <v>0</v>
      </c>
      <c r="AB81" s="279">
        <f t="shared" ca="1" si="89"/>
        <v>0</v>
      </c>
      <c r="AC81" s="279">
        <f t="shared" ca="1" si="89"/>
        <v>0</v>
      </c>
      <c r="AD81" s="279">
        <f t="shared" ca="1" si="89"/>
        <v>0</v>
      </c>
      <c r="AE81" s="282">
        <f t="shared" ca="1" si="89"/>
        <v>583147.60919999995</v>
      </c>
      <c r="AF81" s="279">
        <f t="shared" ca="1" si="89"/>
        <v>596922.9621278682</v>
      </c>
      <c r="AG81" s="279">
        <f t="shared" ca="1" si="89"/>
        <v>611023.72211441863</v>
      </c>
      <c r="AH81" s="279">
        <f t="shared" ca="1" si="89"/>
        <v>2966200.9911977146</v>
      </c>
      <c r="AI81" s="279">
        <f t="shared" ca="1" si="89"/>
        <v>2670237.2855259995</v>
      </c>
      <c r="AJ81" s="279">
        <f t="shared" ca="1" si="89"/>
        <v>2358635.6322830841</v>
      </c>
      <c r="AK81" s="279">
        <f t="shared" ca="1" si="89"/>
        <v>2030822.3725711098</v>
      </c>
      <c r="AL81" s="279">
        <f t="shared" ca="1" si="89"/>
        <v>1686205.4713403396</v>
      </c>
      <c r="AM81" s="279">
        <f t="shared" ca="1" si="89"/>
        <v>1324173.9693232945</v>
      </c>
      <c r="AN81" s="279">
        <f t="shared" ca="1" si="89"/>
        <v>0</v>
      </c>
      <c r="AO81" s="279">
        <f t="shared" ca="1" si="89"/>
        <v>0</v>
      </c>
      <c r="AP81" s="279">
        <f t="shared" ca="1" si="89"/>
        <v>0</v>
      </c>
      <c r="AQ81" s="279">
        <f t="shared" ca="1" si="89"/>
        <v>0</v>
      </c>
      <c r="AR81" s="279">
        <f t="shared" ca="1" si="89"/>
        <v>0</v>
      </c>
      <c r="AS81" s="279">
        <f t="shared" ca="1" si="89"/>
        <v>0</v>
      </c>
      <c r="AT81" s="279">
        <f t="shared" ca="1" si="89"/>
        <v>0</v>
      </c>
      <c r="AU81" s="279">
        <f t="shared" ca="1" si="89"/>
        <v>0</v>
      </c>
      <c r="AV81" s="279">
        <f t="shared" ca="1" si="89"/>
        <v>0</v>
      </c>
      <c r="AW81" s="279">
        <f t="shared" ca="1" si="89"/>
        <v>0</v>
      </c>
      <c r="AX81" s="279">
        <f t="shared" ca="1" si="89"/>
        <v>0</v>
      </c>
      <c r="AY81" s="279">
        <f t="shared" ca="1" si="89"/>
        <v>0</v>
      </c>
      <c r="AZ81" s="279">
        <f t="shared" ca="1" si="89"/>
        <v>0</v>
      </c>
      <c r="BA81" s="279">
        <f t="shared" ca="1" si="89"/>
        <v>0</v>
      </c>
      <c r="BB81" s="279">
        <f t="shared" ca="1" si="89"/>
        <v>0</v>
      </c>
      <c r="BC81" s="279">
        <f t="shared" ca="1" si="89"/>
        <v>0</v>
      </c>
      <c r="BD81" s="279">
        <f t="shared" ca="1" si="89"/>
        <v>0</v>
      </c>
      <c r="BE81" s="283">
        <f ca="1">NPV(NPV_Country,H81:AD81)</f>
        <v>4478189.589670388</v>
      </c>
      <c r="BF81" s="283">
        <f ca="1">NPV(NPV_Country,AH81:BD81)</f>
        <v>11264483.102151169</v>
      </c>
    </row>
    <row r="82" spans="1:58" x14ac:dyDescent="0.25">
      <c r="C82" t="s">
        <v>4061</v>
      </c>
      <c r="E82" s="279">
        <f ca="1">IF(E12&lt;$K$8,E62,0)</f>
        <v>296083.47944447998</v>
      </c>
      <c r="F82" s="279">
        <f t="shared" ref="F82:BD82" ca="1" si="90">IF(F12&lt;$K$8,F62,0)</f>
        <v>308580.59413144336</v>
      </c>
      <c r="G82" s="279">
        <f t="shared" ca="1" si="90"/>
        <v>321605.18801377458</v>
      </c>
      <c r="H82" s="279">
        <f t="shared" ca="1" si="90"/>
        <v>0</v>
      </c>
      <c r="I82" s="279">
        <f t="shared" ca="1" si="90"/>
        <v>0</v>
      </c>
      <c r="J82" s="279">
        <f t="shared" ca="1" si="90"/>
        <v>0</v>
      </c>
      <c r="K82" s="279">
        <f t="shared" ca="1" si="90"/>
        <v>0</v>
      </c>
      <c r="L82" s="279">
        <f t="shared" ca="1" si="90"/>
        <v>0</v>
      </c>
      <c r="M82" s="279">
        <f t="shared" ca="1" si="90"/>
        <v>0</v>
      </c>
      <c r="N82" s="279">
        <f t="shared" ca="1" si="90"/>
        <v>0</v>
      </c>
      <c r="O82" s="279">
        <f t="shared" ca="1" si="90"/>
        <v>0</v>
      </c>
      <c r="P82" s="279">
        <f t="shared" ca="1" si="90"/>
        <v>0</v>
      </c>
      <c r="Q82" s="279">
        <f t="shared" ca="1" si="90"/>
        <v>0</v>
      </c>
      <c r="R82" s="279">
        <f t="shared" ca="1" si="90"/>
        <v>0</v>
      </c>
      <c r="S82" s="279">
        <f t="shared" ca="1" si="90"/>
        <v>0</v>
      </c>
      <c r="T82" s="279">
        <f t="shared" ca="1" si="90"/>
        <v>0</v>
      </c>
      <c r="U82" s="279">
        <f t="shared" ca="1" si="90"/>
        <v>0</v>
      </c>
      <c r="V82" s="279">
        <f t="shared" ca="1" si="90"/>
        <v>0</v>
      </c>
      <c r="W82" s="279">
        <f t="shared" ca="1" si="90"/>
        <v>0</v>
      </c>
      <c r="X82" s="279">
        <f t="shared" ca="1" si="90"/>
        <v>0</v>
      </c>
      <c r="Y82" s="279">
        <f t="shared" ca="1" si="90"/>
        <v>0</v>
      </c>
      <c r="Z82" s="279">
        <f t="shared" ca="1" si="90"/>
        <v>0</v>
      </c>
      <c r="AA82" s="279">
        <f t="shared" ca="1" si="90"/>
        <v>0</v>
      </c>
      <c r="AB82" s="279">
        <f t="shared" ca="1" si="90"/>
        <v>0</v>
      </c>
      <c r="AC82" s="279">
        <f t="shared" ca="1" si="90"/>
        <v>0</v>
      </c>
      <c r="AD82" s="279">
        <f t="shared" ca="1" si="90"/>
        <v>0</v>
      </c>
      <c r="AE82" s="282">
        <f t="shared" ca="1" si="90"/>
        <v>120283.91352432</v>
      </c>
      <c r="AF82" s="279">
        <f t="shared" ca="1" si="90"/>
        <v>123125.30965490828</v>
      </c>
      <c r="AG82" s="279">
        <f t="shared" ca="1" si="90"/>
        <v>126033.82641480076</v>
      </c>
      <c r="AH82" s="279">
        <f t="shared" ca="1" si="90"/>
        <v>0</v>
      </c>
      <c r="AI82" s="279">
        <f t="shared" ca="1" si="90"/>
        <v>0</v>
      </c>
      <c r="AJ82" s="279">
        <f t="shared" ca="1" si="90"/>
        <v>0</v>
      </c>
      <c r="AK82" s="279">
        <f t="shared" ca="1" si="90"/>
        <v>0</v>
      </c>
      <c r="AL82" s="279">
        <f t="shared" ca="1" si="90"/>
        <v>0</v>
      </c>
      <c r="AM82" s="279">
        <f t="shared" ca="1" si="90"/>
        <v>0</v>
      </c>
      <c r="AN82" s="279">
        <f t="shared" ca="1" si="90"/>
        <v>0</v>
      </c>
      <c r="AO82" s="279">
        <f t="shared" ca="1" si="90"/>
        <v>0</v>
      </c>
      <c r="AP82" s="279">
        <f t="shared" ca="1" si="90"/>
        <v>0</v>
      </c>
      <c r="AQ82" s="279">
        <f t="shared" ca="1" si="90"/>
        <v>0</v>
      </c>
      <c r="AR82" s="279">
        <f t="shared" ca="1" si="90"/>
        <v>0</v>
      </c>
      <c r="AS82" s="279">
        <f t="shared" ca="1" si="90"/>
        <v>0</v>
      </c>
      <c r="AT82" s="279">
        <f t="shared" ca="1" si="90"/>
        <v>0</v>
      </c>
      <c r="AU82" s="279">
        <f t="shared" ca="1" si="90"/>
        <v>0</v>
      </c>
      <c r="AV82" s="279">
        <f t="shared" ca="1" si="90"/>
        <v>0</v>
      </c>
      <c r="AW82" s="279">
        <f t="shared" ca="1" si="90"/>
        <v>0</v>
      </c>
      <c r="AX82" s="279">
        <f t="shared" ca="1" si="90"/>
        <v>0</v>
      </c>
      <c r="AY82" s="279">
        <f t="shared" ca="1" si="90"/>
        <v>0</v>
      </c>
      <c r="AZ82" s="279">
        <f t="shared" ca="1" si="90"/>
        <v>0</v>
      </c>
      <c r="BA82" s="279">
        <f t="shared" ca="1" si="90"/>
        <v>0</v>
      </c>
      <c r="BB82" s="279">
        <f t="shared" ca="1" si="90"/>
        <v>0</v>
      </c>
      <c r="BC82" s="279">
        <f t="shared" ca="1" si="90"/>
        <v>0</v>
      </c>
      <c r="BD82" s="279">
        <f t="shared" ca="1" si="90"/>
        <v>0</v>
      </c>
      <c r="BE82" s="283">
        <f ca="1">NPV(NPV_Country,H82:AD82)</f>
        <v>0</v>
      </c>
      <c r="BF82" s="283">
        <f ca="1">NPV(NPV_Country,AH82:BD82)</f>
        <v>0</v>
      </c>
    </row>
    <row r="83" spans="1:58" x14ac:dyDescent="0.25">
      <c r="C83" t="s">
        <v>4062</v>
      </c>
      <c r="E83" s="279">
        <f ca="1">IF(E12&lt;$K$8,E63,$BJR$8*$BJB$8*E58+$BIZ$8*$BJT$8*$BJF$8*E58)</f>
        <v>141249.59999999998</v>
      </c>
      <c r="F83" s="279">
        <f ca="1">IF(F12&lt;$K$8,F63,$BJR$8*$BJB$8*F58+$BIZ$8*$BJT$8*$BJF$8*F58)</f>
        <v>147211.47417818662</v>
      </c>
      <c r="G83" s="279">
        <f ca="1">IF(G12&lt;$K$8,G63,$BJR$8*$BJB$8*G58+$BIZ$8*$BJT$8*$BJF$8*G58)</f>
        <v>153424.98760856604</v>
      </c>
      <c r="H83" s="279">
        <f ca="1">IF(H12&lt;$K$8,H63,$BJR$8*$BJB$8*H58+$BIZ$8*$BJT$8*$BJF$8*H58)</f>
        <v>35169.882352941175</v>
      </c>
      <c r="I83" s="279">
        <f t="shared" ref="I83:AD83" ca="1" si="91">IF(I12&lt;$K$8,I63,$BJR$8*$BJB$8*I58+$BIZ$8*$BJT$8*$BJF$8*I58)</f>
        <v>30545.279584566735</v>
      </c>
      <c r="J83" s="279">
        <f t="shared" ca="1" si="91"/>
        <v>25467.629709840945</v>
      </c>
      <c r="K83" s="279">
        <f t="shared" ca="1" si="91"/>
        <v>19906.927064270636</v>
      </c>
      <c r="L83" s="279">
        <f t="shared" ca="1" si="91"/>
        <v>13831.440133819475</v>
      </c>
      <c r="M83" s="279">
        <f t="shared" ca="1" si="91"/>
        <v>7207.6193210702886</v>
      </c>
      <c r="N83" s="279">
        <f t="shared" ca="1" si="91"/>
        <v>0</v>
      </c>
      <c r="O83" s="279">
        <f t="shared" ca="1" si="91"/>
        <v>0</v>
      </c>
      <c r="P83" s="279">
        <f t="shared" ca="1" si="91"/>
        <v>0</v>
      </c>
      <c r="Q83" s="279">
        <f t="shared" ca="1" si="91"/>
        <v>0</v>
      </c>
      <c r="R83" s="279">
        <f t="shared" ca="1" si="91"/>
        <v>0</v>
      </c>
      <c r="S83" s="279">
        <f t="shared" ca="1" si="91"/>
        <v>0</v>
      </c>
      <c r="T83" s="279">
        <f t="shared" ca="1" si="91"/>
        <v>0</v>
      </c>
      <c r="U83" s="279">
        <f t="shared" ca="1" si="91"/>
        <v>0</v>
      </c>
      <c r="V83" s="279">
        <f t="shared" ca="1" si="91"/>
        <v>0</v>
      </c>
      <c r="W83" s="279">
        <f t="shared" ca="1" si="91"/>
        <v>0</v>
      </c>
      <c r="X83" s="279">
        <f t="shared" ca="1" si="91"/>
        <v>0</v>
      </c>
      <c r="Y83" s="279">
        <f t="shared" ca="1" si="91"/>
        <v>0</v>
      </c>
      <c r="Z83" s="279">
        <f t="shared" ca="1" si="91"/>
        <v>0</v>
      </c>
      <c r="AA83" s="279">
        <f t="shared" ca="1" si="91"/>
        <v>0</v>
      </c>
      <c r="AB83" s="279">
        <f t="shared" ca="1" si="91"/>
        <v>0</v>
      </c>
      <c r="AC83" s="279">
        <f t="shared" ca="1" si="91"/>
        <v>0</v>
      </c>
      <c r="AD83" s="279">
        <f t="shared" ca="1" si="91"/>
        <v>0</v>
      </c>
      <c r="AE83" s="282">
        <f ca="1">IF(AE12&lt;$K$8,AE63,$BJS$8*$BJC$8*AE58+$BJA$8*$BJU$8*$BJG$8*AE58)</f>
        <v>153020.40000000002</v>
      </c>
      <c r="AF83" s="279">
        <f t="shared" ref="AF83:BD83" ca="1" si="92">IF(AF12&lt;$K$8,AF63,$BJS$8*$BJC$8*AF58+$BJA$8*$BJU$8*$BJG$8*AF58)</f>
        <v>156635.11089293385</v>
      </c>
      <c r="AG83" s="279">
        <f t="shared" ca="1" si="92"/>
        <v>160335.20997489017</v>
      </c>
      <c r="AH83" s="279">
        <f t="shared" ca="1" si="92"/>
        <v>123091.68403361346</v>
      </c>
      <c r="AI83" s="279">
        <f t="shared" ca="1" si="92"/>
        <v>104999.505396029</v>
      </c>
      <c r="AJ83" s="279">
        <f t="shared" ca="1" si="92"/>
        <v>85983.877555725659</v>
      </c>
      <c r="AK83" s="279">
        <f t="shared" ca="1" si="92"/>
        <v>66011.268085556905</v>
      </c>
      <c r="AL83" s="279">
        <f t="shared" ca="1" si="92"/>
        <v>45047.075626362632</v>
      </c>
      <c r="AM83" s="279">
        <f t="shared" ca="1" si="92"/>
        <v>23055.598097174257</v>
      </c>
      <c r="AN83" s="279">
        <f t="shared" ca="1" si="92"/>
        <v>0</v>
      </c>
      <c r="AO83" s="279">
        <f t="shared" ca="1" si="92"/>
        <v>0</v>
      </c>
      <c r="AP83" s="279">
        <f t="shared" ca="1" si="92"/>
        <v>0</v>
      </c>
      <c r="AQ83" s="279">
        <f t="shared" ca="1" si="92"/>
        <v>0</v>
      </c>
      <c r="AR83" s="279">
        <f t="shared" ca="1" si="92"/>
        <v>0</v>
      </c>
      <c r="AS83" s="279">
        <f t="shared" ca="1" si="92"/>
        <v>0</v>
      </c>
      <c r="AT83" s="279">
        <f t="shared" ca="1" si="92"/>
        <v>0</v>
      </c>
      <c r="AU83" s="279">
        <f t="shared" ca="1" si="92"/>
        <v>0</v>
      </c>
      <c r="AV83" s="279">
        <f t="shared" ca="1" si="92"/>
        <v>0</v>
      </c>
      <c r="AW83" s="279">
        <f t="shared" ca="1" si="92"/>
        <v>0</v>
      </c>
      <c r="AX83" s="279">
        <f t="shared" ca="1" si="92"/>
        <v>0</v>
      </c>
      <c r="AY83" s="279">
        <f t="shared" ca="1" si="92"/>
        <v>0</v>
      </c>
      <c r="AZ83" s="279">
        <f t="shared" ca="1" si="92"/>
        <v>0</v>
      </c>
      <c r="BA83" s="279">
        <f t="shared" ca="1" si="92"/>
        <v>0</v>
      </c>
      <c r="BB83" s="279">
        <f t="shared" ca="1" si="92"/>
        <v>0</v>
      </c>
      <c r="BC83" s="279">
        <f t="shared" ca="1" si="92"/>
        <v>0</v>
      </c>
      <c r="BD83" s="279">
        <f t="shared" ca="1" si="92"/>
        <v>0</v>
      </c>
      <c r="BE83" s="283">
        <f ca="1">NPV(NPV_Country,H83:AD83)</f>
        <v>115793.70108674772</v>
      </c>
      <c r="BF83" s="283">
        <f ca="1">NPV(NPV_Country,AH83:BD83)</f>
        <v>393551.5665610382</v>
      </c>
    </row>
    <row r="84" spans="1:58" x14ac:dyDescent="0.25">
      <c r="C84" t="s">
        <v>4063</v>
      </c>
      <c r="E84" s="279">
        <f ca="1">IF(E12&lt;$K$8,E64,E58*$BJX$8*($R$8+0.5*$P$8+0.5*$Q$8)*($DYW$8*8)*(1+$DYY$8)^(E12-$E$12))</f>
        <v>70415.493774545452</v>
      </c>
      <c r="F84" s="279">
        <f t="shared" ref="F84:AD84" ca="1" si="93">IF(F12&lt;$K$8,F64,F58*$BJX$8*($R$8+0.5*$P$8+0.5*$Q$8)*($DYW$8*8)*(1+$DYY$8)^(F12-$E$12))</f>
        <v>73394.935209728821</v>
      </c>
      <c r="G84" s="279">
        <f t="shared" ca="1" si="93"/>
        <v>76500.443662124482</v>
      </c>
      <c r="H84" s="279">
        <f t="shared" ca="1" si="93"/>
        <v>15053.406633396191</v>
      </c>
      <c r="I84" s="279">
        <f t="shared" ca="1" si="93"/>
        <v>13204.724849515833</v>
      </c>
      <c r="J84" s="279">
        <f t="shared" ca="1" si="93"/>
        <v>11119.753295311022</v>
      </c>
      <c r="K84" s="279">
        <f t="shared" ca="1" si="93"/>
        <v>8778.7407602472285</v>
      </c>
      <c r="L84" s="279">
        <f t="shared" ca="1" si="93"/>
        <v>6160.5115220695398</v>
      </c>
      <c r="M84" s="279">
        <f t="shared" ca="1" si="93"/>
        <v>3242.3701117883411</v>
      </c>
      <c r="N84" s="279">
        <f t="shared" ca="1" si="93"/>
        <v>0</v>
      </c>
      <c r="O84" s="279">
        <f t="shared" ca="1" si="93"/>
        <v>0</v>
      </c>
      <c r="P84" s="279">
        <f t="shared" ca="1" si="93"/>
        <v>0</v>
      </c>
      <c r="Q84" s="279">
        <f t="shared" ca="1" si="93"/>
        <v>0</v>
      </c>
      <c r="R84" s="279">
        <f t="shared" ca="1" si="93"/>
        <v>0</v>
      </c>
      <c r="S84" s="279">
        <f t="shared" ca="1" si="93"/>
        <v>0</v>
      </c>
      <c r="T84" s="279">
        <f t="shared" ca="1" si="93"/>
        <v>0</v>
      </c>
      <c r="U84" s="279">
        <f t="shared" ca="1" si="93"/>
        <v>0</v>
      </c>
      <c r="V84" s="279">
        <f t="shared" ca="1" si="93"/>
        <v>0</v>
      </c>
      <c r="W84" s="279">
        <f t="shared" ca="1" si="93"/>
        <v>0</v>
      </c>
      <c r="X84" s="279">
        <f t="shared" ca="1" si="93"/>
        <v>0</v>
      </c>
      <c r="Y84" s="279">
        <f t="shared" ca="1" si="93"/>
        <v>0</v>
      </c>
      <c r="Z84" s="279">
        <f t="shared" ca="1" si="93"/>
        <v>0</v>
      </c>
      <c r="AA84" s="279">
        <f t="shared" ca="1" si="93"/>
        <v>0</v>
      </c>
      <c r="AB84" s="279">
        <f t="shared" ca="1" si="93"/>
        <v>0</v>
      </c>
      <c r="AC84" s="279">
        <f t="shared" ca="1" si="93"/>
        <v>0</v>
      </c>
      <c r="AD84" s="279">
        <f t="shared" ca="1" si="93"/>
        <v>0</v>
      </c>
      <c r="AE84" s="282">
        <f ca="1">IF(AE12&lt;$K$8,AE64,AE58*$BJY$8*($U$8+0.5*$S$8+0.5*$T$8)*($DYW$8*8)*(1+$DYZ$8)^(AE12-$AE$12))</f>
        <v>72987.253063636366</v>
      </c>
      <c r="AF84" s="279">
        <f t="shared" ref="AF84:BD84" ca="1" si="94">IF(AF12&lt;$K$8,AF64,AF58*$BJY$8*($U$8+0.5*$S$8+0.5*$T$8)*($DYW$8*8)*(1+$DYZ$8)^(AF12-$AE$12))</f>
        <v>74718.859145846218</v>
      </c>
      <c r="AG84" s="279">
        <f t="shared" ca="1" si="94"/>
        <v>76491.547190975427</v>
      </c>
      <c r="AH84" s="279">
        <f t="shared" ca="1" si="94"/>
        <v>50409.138425660334</v>
      </c>
      <c r="AI84" s="279">
        <f t="shared" ca="1" si="94"/>
        <v>43429.935906115374</v>
      </c>
      <c r="AJ84" s="279">
        <f t="shared" ca="1" si="94"/>
        <v>35920.33143290523</v>
      </c>
      <c r="AK84" s="279">
        <f t="shared" ca="1" si="94"/>
        <v>27852.408640990467</v>
      </c>
      <c r="AL84" s="279">
        <f t="shared" ca="1" si="94"/>
        <v>19196.968801885312</v>
      </c>
      <c r="AM84" s="279">
        <f t="shared" ca="1" si="94"/>
        <v>9923.4759890263431</v>
      </c>
      <c r="AN84" s="279">
        <f t="shared" ca="1" si="94"/>
        <v>0</v>
      </c>
      <c r="AO84" s="279">
        <f t="shared" ca="1" si="94"/>
        <v>0</v>
      </c>
      <c r="AP84" s="279">
        <f t="shared" ca="1" si="94"/>
        <v>0</v>
      </c>
      <c r="AQ84" s="279">
        <f t="shared" ca="1" si="94"/>
        <v>0</v>
      </c>
      <c r="AR84" s="279">
        <f t="shared" ca="1" si="94"/>
        <v>0</v>
      </c>
      <c r="AS84" s="279">
        <f t="shared" ca="1" si="94"/>
        <v>0</v>
      </c>
      <c r="AT84" s="279">
        <f t="shared" ca="1" si="94"/>
        <v>0</v>
      </c>
      <c r="AU84" s="279">
        <f t="shared" ca="1" si="94"/>
        <v>0</v>
      </c>
      <c r="AV84" s="279">
        <f t="shared" ca="1" si="94"/>
        <v>0</v>
      </c>
      <c r="AW84" s="279">
        <f t="shared" ca="1" si="94"/>
        <v>0</v>
      </c>
      <c r="AX84" s="279">
        <f t="shared" ca="1" si="94"/>
        <v>0</v>
      </c>
      <c r="AY84" s="279">
        <f t="shared" ca="1" si="94"/>
        <v>0</v>
      </c>
      <c r="AZ84" s="279">
        <f t="shared" ca="1" si="94"/>
        <v>0</v>
      </c>
      <c r="BA84" s="279">
        <f t="shared" ca="1" si="94"/>
        <v>0</v>
      </c>
      <c r="BB84" s="279">
        <f t="shared" ca="1" si="94"/>
        <v>0</v>
      </c>
      <c r="BC84" s="279">
        <f t="shared" ca="1" si="94"/>
        <v>0</v>
      </c>
      <c r="BD84" s="279">
        <f t="shared" ca="1" si="94"/>
        <v>0</v>
      </c>
      <c r="BE84" s="283">
        <f ca="1">NPV(NPV_Country,H84:AD84)</f>
        <v>50388.033646808501</v>
      </c>
      <c r="BF84" s="283">
        <f ca="1">NPV(NPV_Country,AH84:BD84)</f>
        <v>163790.89168255837</v>
      </c>
    </row>
    <row r="85" spans="1:58" x14ac:dyDescent="0.25">
      <c r="B85" s="207" t="s">
        <v>4003</v>
      </c>
      <c r="E85" s="279"/>
      <c r="F85" s="279"/>
      <c r="G85" s="279"/>
      <c r="H85" s="279"/>
      <c r="I85" s="279"/>
      <c r="J85" s="279"/>
      <c r="K85" s="279"/>
      <c r="L85" s="279"/>
      <c r="M85" s="279"/>
      <c r="N85" s="279"/>
      <c r="O85" s="279"/>
      <c r="P85" s="279"/>
      <c r="Q85" s="279"/>
      <c r="R85" s="279"/>
      <c r="S85" s="279"/>
      <c r="T85" s="279"/>
      <c r="U85" s="279"/>
      <c r="V85" s="279"/>
      <c r="W85" s="279"/>
      <c r="X85" s="279"/>
      <c r="Y85" s="279"/>
      <c r="Z85" s="279"/>
      <c r="AA85" s="279"/>
      <c r="AB85" s="279"/>
      <c r="AC85" s="279"/>
      <c r="AD85" s="279"/>
      <c r="AE85" s="282"/>
      <c r="AF85" s="279"/>
      <c r="AG85" s="279"/>
      <c r="AH85" s="279"/>
      <c r="AI85" s="279"/>
      <c r="AJ85" s="279"/>
      <c r="AK85" s="279"/>
      <c r="AL85" s="279"/>
      <c r="AM85" s="279"/>
      <c r="AN85" s="279"/>
      <c r="AO85" s="279"/>
      <c r="AP85" s="279"/>
      <c r="AQ85" s="279"/>
      <c r="AR85" s="279"/>
      <c r="AS85" s="279"/>
      <c r="AT85" s="279"/>
      <c r="AU85" s="279"/>
      <c r="AV85" s="279"/>
      <c r="AW85" s="279"/>
      <c r="AX85" s="279"/>
      <c r="AY85" s="279"/>
      <c r="AZ85" s="279"/>
      <c r="BA85" s="279"/>
      <c r="BB85" s="279"/>
      <c r="BC85" s="279"/>
      <c r="BD85" s="279"/>
      <c r="BE85" s="278"/>
      <c r="BF85" s="278"/>
    </row>
    <row r="86" spans="1:58" x14ac:dyDescent="0.25">
      <c r="C86" t="s">
        <v>4066</v>
      </c>
      <c r="E86" s="279">
        <f ca="1">E47*$DYU$8</f>
        <v>31868884.210526314</v>
      </c>
      <c r="F86" s="279">
        <f t="shared" ref="F86:AD86" ca="1" si="95">F47*$DYU$8</f>
        <v>33214008.570965964</v>
      </c>
      <c r="G86" s="279">
        <f t="shared" ca="1" si="95"/>
        <v>34615908.045748979</v>
      </c>
      <c r="H86" s="279">
        <f t="shared" ca="1" si="95"/>
        <v>18944122.807017542</v>
      </c>
      <c r="I86" s="279">
        <f t="shared" ca="1" si="95"/>
        <v>19743717.825987894</v>
      </c>
      <c r="J86" s="279">
        <f t="shared" ca="1" si="95"/>
        <v>20577062.214135967</v>
      </c>
      <c r="K86" s="279">
        <f t="shared" ca="1" si="95"/>
        <v>21445580.467478964</v>
      </c>
      <c r="L86" s="279">
        <f t="shared" ca="1" si="95"/>
        <v>22350757.207273528</v>
      </c>
      <c r="M86" s="279">
        <f t="shared" ca="1" si="95"/>
        <v>23294139.717786565</v>
      </c>
      <c r="N86" s="279">
        <f t="shared" ca="1" si="95"/>
        <v>24277340.591180496</v>
      </c>
      <c r="O86" s="279">
        <f t="shared" ca="1" si="95"/>
        <v>25302040.484034006</v>
      </c>
      <c r="P86" s="279">
        <f t="shared" ca="1" si="95"/>
        <v>26369990.990210269</v>
      </c>
      <c r="Q86" s="279">
        <f t="shared" ca="1" si="95"/>
        <v>27483017.634983413</v>
      </c>
      <c r="R86" s="279">
        <f t="shared" ca="1" si="95"/>
        <v>28643022.995541282</v>
      </c>
      <c r="S86" s="279">
        <f t="shared" ca="1" si="95"/>
        <v>29851989.953198671</v>
      </c>
      <c r="T86" s="279">
        <f t="shared" ca="1" si="95"/>
        <v>31111985.082880188</v>
      </c>
      <c r="U86" s="279">
        <f t="shared" ca="1" si="95"/>
        <v>32425162.185666677</v>
      </c>
      <c r="V86" s="279">
        <f t="shared" ca="1" si="95"/>
        <v>33793765.970443696</v>
      </c>
      <c r="W86" s="279">
        <f t="shared" ca="1" si="95"/>
        <v>35220135.890945204</v>
      </c>
      <c r="X86" s="279">
        <f t="shared" ca="1" si="95"/>
        <v>36706710.144751586</v>
      </c>
      <c r="Y86" s="279">
        <f t="shared" ca="1" si="95"/>
        <v>38256029.841077633</v>
      </c>
      <c r="Z86" s="279">
        <f t="shared" ca="1" si="95"/>
        <v>39870743.344474867</v>
      </c>
      <c r="AA86" s="279">
        <f t="shared" ca="1" si="95"/>
        <v>41553610.801873192</v>
      </c>
      <c r="AB86" s="279">
        <f t="shared" ca="1" si="95"/>
        <v>43307508.860700294</v>
      </c>
      <c r="AC86" s="279">
        <f t="shared" ca="1" si="95"/>
        <v>45135435.586143754</v>
      </c>
      <c r="AD86" s="279">
        <f t="shared" ca="1" si="95"/>
        <v>47040515.585961349</v>
      </c>
      <c r="AE86" s="282">
        <f ca="1">AE47*$DYV$8</f>
        <v>34524624.561403513</v>
      </c>
      <c r="AF86" s="279">
        <f t="shared" ref="AF86:BD86" ca="1" si="96">AF47*$DYV$8</f>
        <v>35340179.457852326</v>
      </c>
      <c r="AG86" s="279">
        <f t="shared" ca="1" si="96"/>
        <v>36174999.727859043</v>
      </c>
      <c r="AH86" s="279">
        <f t="shared" ca="1" si="96"/>
        <v>75717105.263157889</v>
      </c>
      <c r="AI86" s="279">
        <f t="shared" ca="1" si="96"/>
        <v>77505725.89920482</v>
      </c>
      <c r="AJ86" s="279">
        <f t="shared" ca="1" si="96"/>
        <v>79336598.068357438</v>
      </c>
      <c r="AK86" s="279">
        <f t="shared" ca="1" si="96"/>
        <v>81210719.853727266</v>
      </c>
      <c r="AL86" s="279">
        <f t="shared" ca="1" si="96"/>
        <v>83129112.915556058</v>
      </c>
      <c r="AM86" s="279">
        <f t="shared" ca="1" si="96"/>
        <v>85092823.048164457</v>
      </c>
      <c r="AN86" s="279">
        <f t="shared" ca="1" si="96"/>
        <v>87102920.750057101</v>
      </c>
      <c r="AO86" s="279">
        <f t="shared" ca="1" si="96"/>
        <v>89160501.807495087</v>
      </c>
      <c r="AP86" s="279">
        <f t="shared" ca="1" si="96"/>
        <v>91266687.89185378</v>
      </c>
      <c r="AQ86" s="279">
        <f t="shared" ca="1" si="96"/>
        <v>93422627.171091571</v>
      </c>
      <c r="AR86" s="279">
        <f t="shared" ca="1" si="96"/>
        <v>95629494.935663104</v>
      </c>
      <c r="AS86" s="279">
        <f t="shared" ca="1" si="96"/>
        <v>97888494.239218071</v>
      </c>
      <c r="AT86" s="279">
        <f t="shared" ca="1" si="96"/>
        <v>100200856.55443484</v>
      </c>
      <c r="AU86" s="279">
        <f t="shared" ca="1" si="96"/>
        <v>102567842.44434635</v>
      </c>
      <c r="AV86" s="279">
        <f t="shared" ca="1" si="96"/>
        <v>104990742.24952462</v>
      </c>
      <c r="AW86" s="279">
        <f t="shared" ca="1" si="96"/>
        <v>107470876.79149789</v>
      </c>
      <c r="AX86" s="279">
        <f t="shared" ca="1" si="96"/>
        <v>110009598.09278437</v>
      </c>
      <c r="AY86" s="279">
        <f t="shared" ca="1" si="96"/>
        <v>112608290.11393489</v>
      </c>
      <c r="AZ86" s="279">
        <f t="shared" ca="1" si="96"/>
        <v>115268369.50798625</v>
      </c>
      <c r="BA86" s="279">
        <f t="shared" ca="1" si="96"/>
        <v>117991286.39273652</v>
      </c>
      <c r="BB86" s="279">
        <f t="shared" ca="1" si="96"/>
        <v>120778525.14126354</v>
      </c>
      <c r="BC86" s="279">
        <f t="shared" ca="1" si="96"/>
        <v>123631605.19111708</v>
      </c>
      <c r="BD86" s="279">
        <f t="shared" ca="1" si="96"/>
        <v>126552081.87262639</v>
      </c>
      <c r="BE86" s="283">
        <f ca="1">NPV(NPV_Country,H86:AD86)</f>
        <v>382789040.45949697</v>
      </c>
      <c r="BF86" s="283">
        <f ca="1">NPV(NPV_Country,AH86:BD86)</f>
        <v>1271613395.1739259</v>
      </c>
    </row>
    <row r="87" spans="1:58" hidden="1" x14ac:dyDescent="0.25">
      <c r="C87" t="s">
        <v>139</v>
      </c>
      <c r="E87" s="279">
        <f ca="1">E50*$DYU$8</f>
        <v>31868884.210526314</v>
      </c>
      <c r="F87" s="279">
        <f t="shared" ref="F87:AD87" ca="1" si="97">F50*$DYU$8</f>
        <v>33214008.570965964</v>
      </c>
      <c r="G87" s="279">
        <f t="shared" ca="1" si="97"/>
        <v>34615908.045748979</v>
      </c>
      <c r="H87" s="279">
        <f t="shared" ca="1" si="97"/>
        <v>16237819.548872178</v>
      </c>
      <c r="I87" s="279">
        <f t="shared" ca="1" si="97"/>
        <v>14102655.589991352</v>
      </c>
      <c r="J87" s="279">
        <f t="shared" ca="1" si="97"/>
        <v>11758321.265220551</v>
      </c>
      <c r="K87" s="279">
        <f t="shared" ca="1" si="97"/>
        <v>9190963.057490984</v>
      </c>
      <c r="L87" s="279">
        <f t="shared" ca="1" si="97"/>
        <v>6385930.6306495788</v>
      </c>
      <c r="M87" s="279">
        <f t="shared" ca="1" si="97"/>
        <v>3327734.2453980809</v>
      </c>
      <c r="N87" s="279">
        <f t="shared" ca="1" si="97"/>
        <v>0</v>
      </c>
      <c r="O87" s="279">
        <f t="shared" ca="1" si="97"/>
        <v>0</v>
      </c>
      <c r="P87" s="279">
        <f t="shared" ca="1" si="97"/>
        <v>0</v>
      </c>
      <c r="Q87" s="279">
        <f t="shared" ca="1" si="97"/>
        <v>0</v>
      </c>
      <c r="R87" s="279">
        <f t="shared" ca="1" si="97"/>
        <v>0</v>
      </c>
      <c r="S87" s="279">
        <f t="shared" ca="1" si="97"/>
        <v>0</v>
      </c>
      <c r="T87" s="279">
        <f t="shared" ca="1" si="97"/>
        <v>0</v>
      </c>
      <c r="U87" s="279">
        <f t="shared" ca="1" si="97"/>
        <v>0</v>
      </c>
      <c r="V87" s="279">
        <f t="shared" ca="1" si="97"/>
        <v>0</v>
      </c>
      <c r="W87" s="279">
        <f t="shared" ca="1" si="97"/>
        <v>0</v>
      </c>
      <c r="X87" s="279">
        <f t="shared" ca="1" si="97"/>
        <v>0</v>
      </c>
      <c r="Y87" s="279">
        <f t="shared" ca="1" si="97"/>
        <v>0</v>
      </c>
      <c r="Z87" s="279">
        <f t="shared" ca="1" si="97"/>
        <v>0</v>
      </c>
      <c r="AA87" s="279">
        <f t="shared" ca="1" si="97"/>
        <v>0</v>
      </c>
      <c r="AB87" s="279">
        <f t="shared" ca="1" si="97"/>
        <v>0</v>
      </c>
      <c r="AC87" s="279">
        <f t="shared" ca="1" si="97"/>
        <v>0</v>
      </c>
      <c r="AD87" s="279">
        <f t="shared" ca="1" si="97"/>
        <v>0</v>
      </c>
      <c r="AE87" s="282">
        <f ca="1">AE50*$DYV$8</f>
        <v>34524624.561403513</v>
      </c>
      <c r="AF87" s="279">
        <f t="shared" ref="AF87:BD87" ca="1" si="98">AF50*$DYV$8</f>
        <v>35340179.457852326</v>
      </c>
      <c r="AG87" s="279">
        <f t="shared" ca="1" si="98"/>
        <v>36174999.727859043</v>
      </c>
      <c r="AH87" s="279">
        <f t="shared" ca="1" si="98"/>
        <v>64900375.93984963</v>
      </c>
      <c r="AI87" s="279">
        <f t="shared" ca="1" si="98"/>
        <v>55361232.785146311</v>
      </c>
      <c r="AJ87" s="279">
        <f t="shared" ca="1" si="98"/>
        <v>45335198.896204241</v>
      </c>
      <c r="AK87" s="279">
        <f t="shared" ca="1" si="98"/>
        <v>34804594.22302597</v>
      </c>
      <c r="AL87" s="279">
        <f t="shared" ca="1" si="98"/>
        <v>23751175.118730299</v>
      </c>
      <c r="AM87" s="279">
        <f t="shared" ca="1" si="98"/>
        <v>12156117.578309206</v>
      </c>
      <c r="AN87" s="279">
        <f t="shared" ca="1" si="98"/>
        <v>0</v>
      </c>
      <c r="AO87" s="279">
        <f t="shared" ca="1" si="98"/>
        <v>0</v>
      </c>
      <c r="AP87" s="279">
        <f t="shared" ca="1" si="98"/>
        <v>0</v>
      </c>
      <c r="AQ87" s="279">
        <f t="shared" ca="1" si="98"/>
        <v>0</v>
      </c>
      <c r="AR87" s="279">
        <f t="shared" ca="1" si="98"/>
        <v>0</v>
      </c>
      <c r="AS87" s="279">
        <f t="shared" ca="1" si="98"/>
        <v>0</v>
      </c>
      <c r="AT87" s="279">
        <f t="shared" ca="1" si="98"/>
        <v>0</v>
      </c>
      <c r="AU87" s="279">
        <f t="shared" ca="1" si="98"/>
        <v>0</v>
      </c>
      <c r="AV87" s="279">
        <f t="shared" ca="1" si="98"/>
        <v>0</v>
      </c>
      <c r="AW87" s="279">
        <f t="shared" ca="1" si="98"/>
        <v>0</v>
      </c>
      <c r="AX87" s="279">
        <f t="shared" ca="1" si="98"/>
        <v>0</v>
      </c>
      <c r="AY87" s="279">
        <f t="shared" ca="1" si="98"/>
        <v>0</v>
      </c>
      <c r="AZ87" s="279">
        <f t="shared" ca="1" si="98"/>
        <v>0</v>
      </c>
      <c r="BA87" s="279">
        <f t="shared" ca="1" si="98"/>
        <v>0</v>
      </c>
      <c r="BB87" s="279">
        <f t="shared" ca="1" si="98"/>
        <v>0</v>
      </c>
      <c r="BC87" s="279">
        <f t="shared" ca="1" si="98"/>
        <v>0</v>
      </c>
      <c r="BD87" s="279">
        <f t="shared" ca="1" si="98"/>
        <v>0</v>
      </c>
      <c r="BE87" s="283">
        <f ca="1">NPV(NPV_Country,H87:AD87)</f>
        <v>53461572.725033984</v>
      </c>
      <c r="BF87" s="283">
        <f ca="1">NPV(NPV_Country,AH87:BD87)</f>
        <v>207500976.38239565</v>
      </c>
    </row>
    <row r="88" spans="1:58" x14ac:dyDescent="0.25">
      <c r="C88" t="s">
        <v>140</v>
      </c>
      <c r="E88" s="279">
        <f ca="1">E53*$DYU$8</f>
        <v>31868884.210526314</v>
      </c>
      <c r="F88" s="279">
        <f t="shared" ref="F88:AD88" ca="1" si="99">F53*$DYU$8</f>
        <v>33214008.570965964</v>
      </c>
      <c r="G88" s="279">
        <f t="shared" ca="1" si="99"/>
        <v>34615908.045748979</v>
      </c>
      <c r="H88" s="279">
        <f t="shared" ca="1" si="99"/>
        <v>5348928.7925696587</v>
      </c>
      <c r="I88" s="279">
        <f t="shared" ca="1" si="99"/>
        <v>5574696.7979259929</v>
      </c>
      <c r="J88" s="279">
        <f t="shared" ca="1" si="99"/>
        <v>5809994.0369325085</v>
      </c>
      <c r="K88" s="279">
        <f t="shared" ca="1" si="99"/>
        <v>6055222.7202293547</v>
      </c>
      <c r="L88" s="279">
        <f t="shared" ca="1" si="99"/>
        <v>6310802.0349948779</v>
      </c>
      <c r="M88" s="279">
        <f t="shared" ca="1" si="99"/>
        <v>6577168.8614926776</v>
      </c>
      <c r="N88" s="279">
        <f t="shared" ca="1" si="99"/>
        <v>6854778.5198627282</v>
      </c>
      <c r="O88" s="279">
        <f t="shared" ca="1" si="99"/>
        <v>7144105.5484331306</v>
      </c>
      <c r="P88" s="279">
        <f t="shared" ca="1" si="99"/>
        <v>7445644.5148828989</v>
      </c>
      <c r="Q88" s="279">
        <f t="shared" ca="1" si="99"/>
        <v>7759910.8616423756</v>
      </c>
      <c r="R88" s="279">
        <f t="shared" ca="1" si="99"/>
        <v>8087441.7869763616</v>
      </c>
      <c r="S88" s="279">
        <f t="shared" ca="1" si="99"/>
        <v>8428797.1632560957</v>
      </c>
      <c r="T88" s="279">
        <f t="shared" ca="1" si="99"/>
        <v>8784560.4939896986</v>
      </c>
      <c r="U88" s="279">
        <f t="shared" ca="1" si="99"/>
        <v>9155339.9112470616</v>
      </c>
      <c r="V88" s="279">
        <f t="shared" ca="1" si="99"/>
        <v>9541769.2151841018</v>
      </c>
      <c r="W88" s="279">
        <f t="shared" ca="1" si="99"/>
        <v>9944508.9574433509</v>
      </c>
      <c r="X88" s="279">
        <f t="shared" ca="1" si="99"/>
        <v>10364247.570282802</v>
      </c>
      <c r="Y88" s="279">
        <f t="shared" ca="1" si="99"/>
        <v>10801702.543363096</v>
      </c>
      <c r="Z88" s="279">
        <f t="shared" ca="1" si="99"/>
        <v>11257621.650204668</v>
      </c>
      <c r="AA88" s="279">
        <f t="shared" ca="1" si="99"/>
        <v>11732784.226411253</v>
      </c>
      <c r="AB88" s="279">
        <f t="shared" ca="1" si="99"/>
        <v>12228002.501844788</v>
      </c>
      <c r="AC88" s="279">
        <f t="shared" ca="1" si="99"/>
        <v>12744122.989028823</v>
      </c>
      <c r="AD88" s="279">
        <f t="shared" ca="1" si="99"/>
        <v>13282027.930153795</v>
      </c>
      <c r="AE88" s="282">
        <f ca="1">AE53*$DYV$8</f>
        <v>34524624.561403513</v>
      </c>
      <c r="AF88" s="279">
        <f t="shared" ref="AF88:BD88" ca="1" si="100">AF53*$DYV$8</f>
        <v>35340179.457852326</v>
      </c>
      <c r="AG88" s="279">
        <f t="shared" ca="1" si="100"/>
        <v>36174999.727859043</v>
      </c>
      <c r="AH88" s="279">
        <f t="shared" ca="1" si="100"/>
        <v>21378947.368421052</v>
      </c>
      <c r="AI88" s="279">
        <f t="shared" ca="1" si="100"/>
        <v>21883969.665657833</v>
      </c>
      <c r="AJ88" s="279">
        <f t="shared" ca="1" si="100"/>
        <v>22400921.807536215</v>
      </c>
      <c r="AK88" s="279">
        <f t="shared" ca="1" si="100"/>
        <v>22930085.605758283</v>
      </c>
      <c r="AL88" s="279">
        <f t="shared" ca="1" si="100"/>
        <v>23471749.529098183</v>
      </c>
      <c r="AM88" s="279">
        <f t="shared" ca="1" si="100"/>
        <v>24026208.860658199</v>
      </c>
      <c r="AN88" s="279">
        <f t="shared" ca="1" si="100"/>
        <v>24593765.85883965</v>
      </c>
      <c r="AO88" s="279">
        <f t="shared" ca="1" si="100"/>
        <v>25174729.922116261</v>
      </c>
      <c r="AP88" s="279">
        <f t="shared" ca="1" si="100"/>
        <v>25769417.757699892</v>
      </c>
      <c r="AQ88" s="279">
        <f t="shared" ca="1" si="100"/>
        <v>26378153.554190561</v>
      </c>
      <c r="AR88" s="279">
        <f t="shared" ca="1" si="100"/>
        <v>27001269.158304874</v>
      </c>
      <c r="AS88" s="279">
        <f t="shared" ca="1" si="100"/>
        <v>27639104.255779222</v>
      </c>
      <c r="AT88" s="279">
        <f t="shared" ca="1" si="100"/>
        <v>28292006.556546304</v>
      </c>
      <c r="AU88" s="279">
        <f t="shared" ca="1" si="100"/>
        <v>28960331.984286025</v>
      </c>
      <c r="AV88" s="279">
        <f t="shared" ca="1" si="100"/>
        <v>29644444.87045401</v>
      </c>
      <c r="AW88" s="279">
        <f t="shared" ca="1" si="100"/>
        <v>30344718.152893521</v>
      </c>
      <c r="AX88" s="279">
        <f t="shared" ca="1" si="100"/>
        <v>31061533.579139117</v>
      </c>
      <c r="AY88" s="279">
        <f t="shared" ca="1" si="100"/>
        <v>31795281.914522789</v>
      </c>
      <c r="AZ88" s="279">
        <f t="shared" ca="1" si="100"/>
        <v>32546363.155196115</v>
      </c>
      <c r="BA88" s="279">
        <f t="shared" ca="1" si="100"/>
        <v>33315186.746184431</v>
      </c>
      <c r="BB88" s="279">
        <f t="shared" ca="1" si="100"/>
        <v>34102171.804592051</v>
      </c>
      <c r="BC88" s="279">
        <f t="shared" ca="1" si="100"/>
        <v>34907747.348080121</v>
      </c>
      <c r="BD88" s="279">
        <f t="shared" ca="1" si="100"/>
        <v>35732352.528741568</v>
      </c>
      <c r="BE88" s="283">
        <f ca="1">NPV(NPV_Country,H88:AD88)</f>
        <v>108081611.42385793</v>
      </c>
      <c r="BF88" s="283">
        <f ca="1">NPV(NPV_Country,AH88:BD88)</f>
        <v>359043782.1667555</v>
      </c>
    </row>
    <row r="89" spans="1:58" x14ac:dyDescent="0.25">
      <c r="C89" t="s">
        <v>141</v>
      </c>
      <c r="E89" s="279">
        <f ca="1">E56*$DYU$8</f>
        <v>31868884.210526314</v>
      </c>
      <c r="F89" s="279">
        <f t="shared" ref="F89:AD89" ca="1" si="101">F56*$DYU$8</f>
        <v>33214008.570965964</v>
      </c>
      <c r="G89" s="279">
        <f t="shared" ca="1" si="101"/>
        <v>34615908.045748979</v>
      </c>
      <c r="H89" s="279">
        <f t="shared" ca="1" si="101"/>
        <v>4584796.1079168506</v>
      </c>
      <c r="I89" s="279">
        <f t="shared" ca="1" si="101"/>
        <v>3981926.2842328525</v>
      </c>
      <c r="J89" s="279">
        <f t="shared" ca="1" si="101"/>
        <v>3319996.592532862</v>
      </c>
      <c r="K89" s="279">
        <f t="shared" ca="1" si="101"/>
        <v>2595095.4515268658</v>
      </c>
      <c r="L89" s="279">
        <f t="shared" ca="1" si="101"/>
        <v>1803086.2957128221</v>
      </c>
      <c r="M89" s="279">
        <f t="shared" ca="1" si="101"/>
        <v>939595.55164181103</v>
      </c>
      <c r="N89" s="279">
        <f t="shared" ca="1" si="101"/>
        <v>0</v>
      </c>
      <c r="O89" s="279">
        <f t="shared" ca="1" si="101"/>
        <v>0</v>
      </c>
      <c r="P89" s="279">
        <f t="shared" ca="1" si="101"/>
        <v>0</v>
      </c>
      <c r="Q89" s="279">
        <f t="shared" ca="1" si="101"/>
        <v>0</v>
      </c>
      <c r="R89" s="279">
        <f t="shared" ca="1" si="101"/>
        <v>0</v>
      </c>
      <c r="S89" s="279">
        <f t="shared" ca="1" si="101"/>
        <v>0</v>
      </c>
      <c r="T89" s="279">
        <f t="shared" ca="1" si="101"/>
        <v>0</v>
      </c>
      <c r="U89" s="279">
        <f t="shared" ca="1" si="101"/>
        <v>0</v>
      </c>
      <c r="V89" s="279">
        <f t="shared" ca="1" si="101"/>
        <v>0</v>
      </c>
      <c r="W89" s="279">
        <f t="shared" ca="1" si="101"/>
        <v>0</v>
      </c>
      <c r="X89" s="279">
        <f t="shared" ca="1" si="101"/>
        <v>0</v>
      </c>
      <c r="Y89" s="279">
        <f t="shared" ca="1" si="101"/>
        <v>0</v>
      </c>
      <c r="Z89" s="279">
        <f t="shared" ca="1" si="101"/>
        <v>0</v>
      </c>
      <c r="AA89" s="279">
        <f t="shared" ca="1" si="101"/>
        <v>0</v>
      </c>
      <c r="AB89" s="279">
        <f t="shared" ca="1" si="101"/>
        <v>0</v>
      </c>
      <c r="AC89" s="279">
        <f t="shared" ca="1" si="101"/>
        <v>0</v>
      </c>
      <c r="AD89" s="279">
        <f t="shared" ca="1" si="101"/>
        <v>0</v>
      </c>
      <c r="AE89" s="282">
        <f ca="1">AE56*$DYV$8</f>
        <v>34524624.561403513</v>
      </c>
      <c r="AF89" s="279">
        <f t="shared" ref="AF89:BD89" ca="1" si="102">AF56*$DYV$8</f>
        <v>35340179.457852326</v>
      </c>
      <c r="AG89" s="279">
        <f t="shared" ca="1" si="102"/>
        <v>36174999.727859043</v>
      </c>
      <c r="AH89" s="279">
        <f t="shared" ca="1" si="102"/>
        <v>18324812.030075189</v>
      </c>
      <c r="AI89" s="279">
        <f t="shared" ca="1" si="102"/>
        <v>15631406.904041311</v>
      </c>
      <c r="AJ89" s="279">
        <f t="shared" ca="1" si="102"/>
        <v>12800526.747163551</v>
      </c>
      <c r="AK89" s="279">
        <f t="shared" ca="1" si="102"/>
        <v>9827179.5453249775</v>
      </c>
      <c r="AL89" s="279">
        <f t="shared" ca="1" si="102"/>
        <v>6706214.1511709085</v>
      </c>
      <c r="AM89" s="279">
        <f t="shared" ca="1" si="102"/>
        <v>3432315.5515225995</v>
      </c>
      <c r="AN89" s="279">
        <f t="shared" ca="1" si="102"/>
        <v>0</v>
      </c>
      <c r="AO89" s="279">
        <f t="shared" ca="1" si="102"/>
        <v>0</v>
      </c>
      <c r="AP89" s="279">
        <f t="shared" ca="1" si="102"/>
        <v>0</v>
      </c>
      <c r="AQ89" s="279">
        <f t="shared" ca="1" si="102"/>
        <v>0</v>
      </c>
      <c r="AR89" s="279">
        <f t="shared" ca="1" si="102"/>
        <v>0</v>
      </c>
      <c r="AS89" s="279">
        <f t="shared" ca="1" si="102"/>
        <v>0</v>
      </c>
      <c r="AT89" s="279">
        <f t="shared" ca="1" si="102"/>
        <v>0</v>
      </c>
      <c r="AU89" s="279">
        <f t="shared" ca="1" si="102"/>
        <v>0</v>
      </c>
      <c r="AV89" s="279">
        <f t="shared" ca="1" si="102"/>
        <v>0</v>
      </c>
      <c r="AW89" s="279">
        <f t="shared" ca="1" si="102"/>
        <v>0</v>
      </c>
      <c r="AX89" s="279">
        <f t="shared" ca="1" si="102"/>
        <v>0</v>
      </c>
      <c r="AY89" s="279">
        <f t="shared" ca="1" si="102"/>
        <v>0</v>
      </c>
      <c r="AZ89" s="279">
        <f t="shared" ca="1" si="102"/>
        <v>0</v>
      </c>
      <c r="BA89" s="279">
        <f t="shared" ca="1" si="102"/>
        <v>0</v>
      </c>
      <c r="BB89" s="279">
        <f t="shared" ca="1" si="102"/>
        <v>0</v>
      </c>
      <c r="BC89" s="279">
        <f t="shared" ca="1" si="102"/>
        <v>0</v>
      </c>
      <c r="BD89" s="279">
        <f t="shared" ca="1" si="102"/>
        <v>0</v>
      </c>
      <c r="BE89" s="283">
        <f ca="1">NPV(NPV_Country,H89:AD89)</f>
        <v>15095032.298833122</v>
      </c>
      <c r="BF89" s="283">
        <f ca="1">NPV(NPV_Country,AH89:BD89)</f>
        <v>58588510.978558771</v>
      </c>
    </row>
    <row r="90" spans="1:58" x14ac:dyDescent="0.25">
      <c r="C90" t="s">
        <v>4067</v>
      </c>
      <c r="E90" s="279">
        <f ca="1">E59*$DYU$8</f>
        <v>31868884.210526314</v>
      </c>
      <c r="F90" s="279">
        <f t="shared" ref="F90:AD90" ca="1" si="103">F59*$DYU$8</f>
        <v>33214008.570965964</v>
      </c>
      <c r="G90" s="279">
        <f t="shared" ca="1" si="103"/>
        <v>34615908.045748979</v>
      </c>
      <c r="H90" s="279">
        <f t="shared" ca="1" si="103"/>
        <v>4584796.1079168506</v>
      </c>
      <c r="I90" s="279">
        <f t="shared" ca="1" si="103"/>
        <v>3981926.2842328525</v>
      </c>
      <c r="J90" s="279">
        <f t="shared" ca="1" si="103"/>
        <v>3319996.592532862</v>
      </c>
      <c r="K90" s="279">
        <f t="shared" ca="1" si="103"/>
        <v>2595095.4515268658</v>
      </c>
      <c r="L90" s="279">
        <f t="shared" ca="1" si="103"/>
        <v>1803086.2957128221</v>
      </c>
      <c r="M90" s="279">
        <f t="shared" ca="1" si="103"/>
        <v>939595.55164181103</v>
      </c>
      <c r="N90" s="279">
        <f t="shared" ca="1" si="103"/>
        <v>0</v>
      </c>
      <c r="O90" s="279">
        <f t="shared" ca="1" si="103"/>
        <v>0</v>
      </c>
      <c r="P90" s="279">
        <f t="shared" ca="1" si="103"/>
        <v>0</v>
      </c>
      <c r="Q90" s="279">
        <f t="shared" ca="1" si="103"/>
        <v>0</v>
      </c>
      <c r="R90" s="279">
        <f t="shared" ca="1" si="103"/>
        <v>0</v>
      </c>
      <c r="S90" s="279">
        <f t="shared" ca="1" si="103"/>
        <v>0</v>
      </c>
      <c r="T90" s="279">
        <f t="shared" ca="1" si="103"/>
        <v>0</v>
      </c>
      <c r="U90" s="279">
        <f t="shared" ca="1" si="103"/>
        <v>0</v>
      </c>
      <c r="V90" s="279">
        <f t="shared" ca="1" si="103"/>
        <v>0</v>
      </c>
      <c r="W90" s="279">
        <f t="shared" ca="1" si="103"/>
        <v>0</v>
      </c>
      <c r="X90" s="279">
        <f t="shared" ca="1" si="103"/>
        <v>0</v>
      </c>
      <c r="Y90" s="279">
        <f t="shared" ca="1" si="103"/>
        <v>0</v>
      </c>
      <c r="Z90" s="279">
        <f t="shared" ca="1" si="103"/>
        <v>0</v>
      </c>
      <c r="AA90" s="279">
        <f t="shared" ca="1" si="103"/>
        <v>0</v>
      </c>
      <c r="AB90" s="279">
        <f t="shared" ca="1" si="103"/>
        <v>0</v>
      </c>
      <c r="AC90" s="279">
        <f t="shared" ca="1" si="103"/>
        <v>0</v>
      </c>
      <c r="AD90" s="279">
        <f t="shared" ca="1" si="103"/>
        <v>0</v>
      </c>
      <c r="AE90" s="282">
        <f ca="1">AE59*$DYV$8</f>
        <v>34524624.561403513</v>
      </c>
      <c r="AF90" s="279">
        <f t="shared" ref="AF90:BD90" ca="1" si="104">AF59*$DYV$8</f>
        <v>35340179.457852326</v>
      </c>
      <c r="AG90" s="279">
        <f t="shared" ca="1" si="104"/>
        <v>36174999.727859043</v>
      </c>
      <c r="AH90" s="279">
        <f t="shared" ca="1" si="104"/>
        <v>18324812.030075189</v>
      </c>
      <c r="AI90" s="279">
        <f t="shared" ca="1" si="104"/>
        <v>15631406.904041311</v>
      </c>
      <c r="AJ90" s="279">
        <f t="shared" ca="1" si="104"/>
        <v>12800526.747163551</v>
      </c>
      <c r="AK90" s="279">
        <f t="shared" ca="1" si="104"/>
        <v>9827179.5453249775</v>
      </c>
      <c r="AL90" s="279">
        <f t="shared" ca="1" si="104"/>
        <v>6706214.1511709085</v>
      </c>
      <c r="AM90" s="279">
        <f t="shared" ca="1" si="104"/>
        <v>3432315.5515225995</v>
      </c>
      <c r="AN90" s="279">
        <f t="shared" ca="1" si="104"/>
        <v>0</v>
      </c>
      <c r="AO90" s="279">
        <f t="shared" ca="1" si="104"/>
        <v>0</v>
      </c>
      <c r="AP90" s="279">
        <f t="shared" ca="1" si="104"/>
        <v>0</v>
      </c>
      <c r="AQ90" s="279">
        <f t="shared" ca="1" si="104"/>
        <v>0</v>
      </c>
      <c r="AR90" s="279">
        <f t="shared" ca="1" si="104"/>
        <v>0</v>
      </c>
      <c r="AS90" s="279">
        <f t="shared" ca="1" si="104"/>
        <v>0</v>
      </c>
      <c r="AT90" s="279">
        <f t="shared" ca="1" si="104"/>
        <v>0</v>
      </c>
      <c r="AU90" s="279">
        <f t="shared" ca="1" si="104"/>
        <v>0</v>
      </c>
      <c r="AV90" s="279">
        <f t="shared" ca="1" si="104"/>
        <v>0</v>
      </c>
      <c r="AW90" s="279">
        <f t="shared" ca="1" si="104"/>
        <v>0</v>
      </c>
      <c r="AX90" s="279">
        <f t="shared" ca="1" si="104"/>
        <v>0</v>
      </c>
      <c r="AY90" s="279">
        <f t="shared" ca="1" si="104"/>
        <v>0</v>
      </c>
      <c r="AZ90" s="279">
        <f t="shared" ca="1" si="104"/>
        <v>0</v>
      </c>
      <c r="BA90" s="279">
        <f t="shared" ca="1" si="104"/>
        <v>0</v>
      </c>
      <c r="BB90" s="279">
        <f t="shared" ca="1" si="104"/>
        <v>0</v>
      </c>
      <c r="BC90" s="279">
        <f t="shared" ca="1" si="104"/>
        <v>0</v>
      </c>
      <c r="BD90" s="279">
        <f t="shared" ca="1" si="104"/>
        <v>0</v>
      </c>
      <c r="BE90" s="283">
        <f ca="1">NPV(NPV_Country,H90:AD90)</f>
        <v>15095032.298833122</v>
      </c>
      <c r="BF90" s="283">
        <f ca="1">NPV(NPV_Country,AH90:BD90)</f>
        <v>58588510.978558771</v>
      </c>
    </row>
    <row r="91" spans="1:58" x14ac:dyDescent="0.25">
      <c r="B91" s="207" t="s">
        <v>4005</v>
      </c>
      <c r="E91" s="279"/>
      <c r="F91" s="279"/>
      <c r="G91" s="279"/>
      <c r="H91" s="279"/>
      <c r="I91" s="279"/>
      <c r="J91" s="279"/>
      <c r="K91" s="279"/>
      <c r="L91" s="279"/>
      <c r="M91" s="279"/>
      <c r="N91" s="279"/>
      <c r="O91" s="279"/>
      <c r="P91" s="279"/>
      <c r="Q91" s="279"/>
      <c r="R91" s="279"/>
      <c r="S91" s="279"/>
      <c r="T91" s="279"/>
      <c r="U91" s="279"/>
      <c r="V91" s="279"/>
      <c r="W91" s="279"/>
      <c r="X91" s="279"/>
      <c r="Y91" s="279"/>
      <c r="Z91" s="279"/>
      <c r="AA91" s="279"/>
      <c r="AB91" s="279"/>
      <c r="AC91" s="279"/>
      <c r="AD91" s="279"/>
      <c r="AE91" s="282"/>
      <c r="AF91" s="279"/>
      <c r="AG91" s="279"/>
      <c r="AH91" s="279"/>
      <c r="AI91" s="279"/>
      <c r="AJ91" s="279"/>
      <c r="AK91" s="279"/>
      <c r="AL91" s="279"/>
      <c r="AM91" s="279"/>
      <c r="AN91" s="279"/>
      <c r="AO91" s="279"/>
      <c r="AP91" s="279"/>
      <c r="AQ91" s="279"/>
      <c r="AR91" s="279"/>
      <c r="AS91" s="279"/>
      <c r="AT91" s="279"/>
      <c r="AU91" s="279"/>
      <c r="AV91" s="279"/>
      <c r="AW91" s="279"/>
      <c r="AX91" s="279"/>
      <c r="AY91" s="279"/>
      <c r="AZ91" s="279"/>
      <c r="BA91" s="279"/>
      <c r="BB91" s="279"/>
      <c r="BC91" s="279"/>
      <c r="BD91" s="279"/>
      <c r="BE91" s="278"/>
      <c r="BF91" s="278"/>
    </row>
    <row r="92" spans="1:58" x14ac:dyDescent="0.25">
      <c r="C92" t="s">
        <v>4066</v>
      </c>
      <c r="E92" s="279">
        <f ca="1">E$20*($P$8*$DIB$8*52/2.5+$Q$8*$DIC$8*52/2.5+$R$8*$DID$8*52/2.5)*($DIH$8*$DIJ$8+$BJR$8*$DIL$8)</f>
        <v>1091550.6718286215</v>
      </c>
      <c r="F92" s="279">
        <f t="shared" ref="F92:AD92" ca="1" si="105">F$20*($P$8*$DIB$8*52/2.5+$Q$8*$DIC$8*52/2.5+$R$8*$DID$8*52/2.5)*($DIH$8*$DIJ$8+$BJR$8*$DIL$8)</f>
        <v>1137622.9280655053</v>
      </c>
      <c r="G92" s="279">
        <f t="shared" ca="1" si="105"/>
        <v>1185639.8057015962</v>
      </c>
      <c r="H92" s="279">
        <f t="shared" ca="1" si="105"/>
        <v>5991253.6963052657</v>
      </c>
      <c r="I92" s="279">
        <f t="shared" ca="1" si="105"/>
        <v>6244133.001499529</v>
      </c>
      <c r="J92" s="279">
        <f t="shared" ca="1" si="105"/>
        <v>6507685.8562106425</v>
      </c>
      <c r="K92" s="279">
        <f t="shared" ca="1" si="105"/>
        <v>6782362.7704524714</v>
      </c>
      <c r="L92" s="279">
        <f t="shared" ca="1" si="105"/>
        <v>7068633.2694008211</v>
      </c>
      <c r="M92" s="279">
        <f t="shared" ca="1" si="105"/>
        <v>7366986.6959868902</v>
      </c>
      <c r="N92" s="279">
        <f t="shared" ca="1" si="105"/>
        <v>7677933.0473666377</v>
      </c>
      <c r="O92" s="279">
        <f t="shared" ca="1" si="105"/>
        <v>8002003.8466959158</v>
      </c>
      <c r="P92" s="279">
        <f t="shared" ca="1" si="105"/>
        <v>8339753.0517015681</v>
      </c>
      <c r="Q92" s="279">
        <f t="shared" ca="1" si="105"/>
        <v>8691758.0016015507</v>
      </c>
      <c r="R92" s="279">
        <f t="shared" ca="1" si="105"/>
        <v>9058620.403992746</v>
      </c>
      <c r="S92" s="279">
        <f t="shared" ca="1" si="105"/>
        <v>9440967.3633933999</v>
      </c>
      <c r="T92" s="279">
        <f t="shared" ca="1" si="105"/>
        <v>9839452.4531983845</v>
      </c>
      <c r="U92" s="279">
        <f t="shared" ca="1" si="105"/>
        <v>10254756.832879588</v>
      </c>
      <c r="V92" s="279">
        <f t="shared" ca="1" si="105"/>
        <v>10687590.412341248</v>
      </c>
      <c r="W92" s="279">
        <f t="shared" ca="1" si="105"/>
        <v>11138693.065420425</v>
      </c>
      <c r="X92" s="279">
        <f t="shared" ca="1" si="105"/>
        <v>11608835.894607032</v>
      </c>
      <c r="Y92" s="279">
        <f t="shared" ca="1" si="105"/>
        <v>12098822.549145265</v>
      </c>
      <c r="Z92" s="279">
        <f t="shared" ca="1" si="105"/>
        <v>12609490.598769555</v>
      </c>
      <c r="AA92" s="279">
        <f t="shared" ca="1" si="105"/>
        <v>13141712.965423273</v>
      </c>
      <c r="AB92" s="279">
        <f t="shared" ca="1" si="105"/>
        <v>13696399.41540754</v>
      </c>
      <c r="AC92" s="279">
        <f t="shared" ca="1" si="105"/>
        <v>14274498.114510747</v>
      </c>
      <c r="AD92" s="279">
        <f t="shared" ca="1" si="105"/>
        <v>14876997.248777149</v>
      </c>
      <c r="AE92" s="282">
        <f ca="1">AE$20*($T$8*$DIC$8*52/2.5+$T$8*$DID$8*52/2.5+$V$8*$DIE$8*52/2.5)*($DII$8*$DIK$8+$BJS$8*$DIM$8)</f>
        <v>12797808.961565768</v>
      </c>
      <c r="AF92" s="279">
        <f t="shared" ref="AF92:BD92" ca="1" si="106">AF$20*($T$8*$DIC$8*52/2.5+$T$8*$DID$8*52/2.5+$V$8*$DIE$8*52/2.5)*($DII$8*$DIK$8+$BJS$8*$DIM$8)</f>
        <v>13100124.074185122</v>
      </c>
      <c r="AG92" s="279">
        <f t="shared" ca="1" si="106"/>
        <v>13409580.598869029</v>
      </c>
      <c r="AH92" s="279">
        <f t="shared" ca="1" si="106"/>
        <v>375226913.23798412</v>
      </c>
      <c r="AI92" s="279">
        <f t="shared" ca="1" si="106"/>
        <v>384090677.87723017</v>
      </c>
      <c r="AJ92" s="279">
        <f t="shared" ca="1" si="106"/>
        <v>393163826.01432282</v>
      </c>
      <c r="AK92" s="279">
        <f t="shared" ca="1" si="106"/>
        <v>402451303.79245901</v>
      </c>
      <c r="AL92" s="279">
        <f t="shared" ca="1" si="106"/>
        <v>411958174.19466704</v>
      </c>
      <c r="AM92" s="279">
        <f t="shared" ca="1" si="106"/>
        <v>421689619.80384463</v>
      </c>
      <c r="AN92" s="279">
        <f t="shared" ca="1" si="106"/>
        <v>431650945.62799674</v>
      </c>
      <c r="AO92" s="279">
        <f t="shared" ca="1" si="106"/>
        <v>441847581.99221164</v>
      </c>
      <c r="AP92" s="279">
        <f t="shared" ca="1" si="106"/>
        <v>452285087.49895275</v>
      </c>
      <c r="AQ92" s="279">
        <f t="shared" ca="1" si="106"/>
        <v>462969152.05827951</v>
      </c>
      <c r="AR92" s="279">
        <f t="shared" ca="1" si="106"/>
        <v>473905599.98964947</v>
      </c>
      <c r="AS92" s="279">
        <f t="shared" ca="1" si="106"/>
        <v>485100393.19699258</v>
      </c>
      <c r="AT92" s="279">
        <f t="shared" ca="1" si="106"/>
        <v>496559634.41878837</v>
      </c>
      <c r="AU92" s="279">
        <f t="shared" ca="1" si="106"/>
        <v>508289570.5549168</v>
      </c>
      <c r="AV92" s="279">
        <f t="shared" ca="1" si="106"/>
        <v>520296596.07209957</v>
      </c>
      <c r="AW92" s="279">
        <f t="shared" ca="1" si="106"/>
        <v>532587256.48978394</v>
      </c>
      <c r="AX92" s="279">
        <f t="shared" ca="1" si="106"/>
        <v>545168251.94837224</v>
      </c>
      <c r="AY92" s="279">
        <f t="shared" ca="1" si="106"/>
        <v>558046440.8617425</v>
      </c>
      <c r="AZ92" s="279">
        <f t="shared" ca="1" si="106"/>
        <v>571228843.65604901</v>
      </c>
      <c r="BA92" s="279">
        <f t="shared" ca="1" si="106"/>
        <v>584722646.59684336</v>
      </c>
      <c r="BB92" s="279">
        <f t="shared" ca="1" si="106"/>
        <v>598535205.70660067</v>
      </c>
      <c r="BC92" s="279">
        <f t="shared" ca="1" si="106"/>
        <v>612674050.7747879</v>
      </c>
      <c r="BD92" s="279">
        <f t="shared" ca="1" si="106"/>
        <v>627146889.46265912</v>
      </c>
      <c r="BE92" s="283">
        <f ca="1">NPV(NPV_Country,H92:AD92)</f>
        <v>121060567.27570193</v>
      </c>
      <c r="BF92" s="283">
        <f ca="1">NPV(NPV_Country,AH92:BD92)</f>
        <v>6301661526.0825529</v>
      </c>
    </row>
    <row r="93" spans="1:58" collapsed="1" x14ac:dyDescent="0.25">
      <c r="C93" t="s">
        <v>4076</v>
      </c>
      <c r="E93" s="279">
        <f ca="1">IF($EQI$8="Crisis",E95,E94)</f>
        <v>1091550.6718286215</v>
      </c>
      <c r="F93" s="279">
        <f t="shared" ref="F93:BD93" ca="1" si="107">IF($EQI$8="Crisis",F95,F94)</f>
        <v>1137622.9280655053</v>
      </c>
      <c r="G93" s="279">
        <f t="shared" ca="1" si="107"/>
        <v>1185639.8057015962</v>
      </c>
      <c r="H93" s="279">
        <f t="shared" ca="1" si="107"/>
        <v>5563307.0037120329</v>
      </c>
      <c r="I93" s="279">
        <f t="shared" ca="1" si="107"/>
        <v>5352114.0012853099</v>
      </c>
      <c r="J93" s="279">
        <f t="shared" ca="1" si="107"/>
        <v>5113181.7441655044</v>
      </c>
      <c r="K93" s="279">
        <f t="shared" ca="1" si="107"/>
        <v>4844544.8360374793</v>
      </c>
      <c r="L93" s="279">
        <f t="shared" ca="1" si="107"/>
        <v>4544121.3874719562</v>
      </c>
      <c r="M93" s="279">
        <f t="shared" ca="1" si="107"/>
        <v>4209706.68342108</v>
      </c>
      <c r="N93" s="279">
        <f t="shared" ca="1" si="107"/>
        <v>3838966.5236833193</v>
      </c>
      <c r="O93" s="279">
        <f t="shared" ca="1" si="107"/>
        <v>4001001.9233479588</v>
      </c>
      <c r="P93" s="279">
        <f t="shared" ca="1" si="107"/>
        <v>4169876.5258507854</v>
      </c>
      <c r="Q93" s="279">
        <f t="shared" ca="1" si="107"/>
        <v>4345879.0008007772</v>
      </c>
      <c r="R93" s="279">
        <f t="shared" ca="1" si="107"/>
        <v>4529310.2019963749</v>
      </c>
      <c r="S93" s="279">
        <f t="shared" ca="1" si="107"/>
        <v>4720483.6816967027</v>
      </c>
      <c r="T93" s="279">
        <f t="shared" ca="1" si="107"/>
        <v>4919726.2265991941</v>
      </c>
      <c r="U93" s="279">
        <f t="shared" ca="1" si="107"/>
        <v>5127378.4164397977</v>
      </c>
      <c r="V93" s="279">
        <f t="shared" ca="1" si="107"/>
        <v>5343795.2061706278</v>
      </c>
      <c r="W93" s="279">
        <f t="shared" ca="1" si="107"/>
        <v>5569346.532710216</v>
      </c>
      <c r="X93" s="279">
        <f t="shared" ca="1" si="107"/>
        <v>5804417.9473035196</v>
      </c>
      <c r="Y93" s="279">
        <f t="shared" ca="1" si="107"/>
        <v>6049411.2745726369</v>
      </c>
      <c r="Z93" s="279">
        <f t="shared" ca="1" si="107"/>
        <v>6304745.299384783</v>
      </c>
      <c r="AA93" s="279">
        <f t="shared" ca="1" si="107"/>
        <v>6570856.482711643</v>
      </c>
      <c r="AB93" s="279">
        <f t="shared" ca="1" si="107"/>
        <v>6848199.7077037757</v>
      </c>
      <c r="AC93" s="279">
        <f t="shared" ca="1" si="107"/>
        <v>7137249.0572553808</v>
      </c>
      <c r="AD93" s="279">
        <f t="shared" ca="1" si="107"/>
        <v>7438498.6243885811</v>
      </c>
      <c r="AE93" s="282">
        <f t="shared" ca="1" si="107"/>
        <v>12797808.961565768</v>
      </c>
      <c r="AF93" s="279">
        <f t="shared" ca="1" si="107"/>
        <v>13100124.074185122</v>
      </c>
      <c r="AG93" s="279">
        <f t="shared" ca="1" si="107"/>
        <v>13409580.598869029</v>
      </c>
      <c r="AH93" s="279">
        <f t="shared" ca="1" si="107"/>
        <v>348424990.86384243</v>
      </c>
      <c r="AI93" s="279">
        <f t="shared" ca="1" si="107"/>
        <v>329220581.03762585</v>
      </c>
      <c r="AJ93" s="279">
        <f t="shared" ca="1" si="107"/>
        <v>308914434.72553933</v>
      </c>
      <c r="AK93" s="279">
        <f t="shared" ca="1" si="107"/>
        <v>287465216.99461359</v>
      </c>
      <c r="AL93" s="279">
        <f t="shared" ca="1" si="107"/>
        <v>264830254.83942881</v>
      </c>
      <c r="AM93" s="279">
        <f t="shared" ca="1" si="107"/>
        <v>240965497.03076836</v>
      </c>
      <c r="AN93" s="279">
        <f t="shared" ca="1" si="107"/>
        <v>215825472.81399837</v>
      </c>
      <c r="AO93" s="279">
        <f t="shared" ca="1" si="107"/>
        <v>224935051.27202371</v>
      </c>
      <c r="AP93" s="279">
        <f t="shared" ca="1" si="107"/>
        <v>234429127.53098488</v>
      </c>
      <c r="AQ93" s="279">
        <f t="shared" ca="1" si="107"/>
        <v>244323930.50417417</v>
      </c>
      <c r="AR93" s="279">
        <f t="shared" ca="1" si="107"/>
        <v>254636374.096127</v>
      </c>
      <c r="AS93" s="279">
        <f t="shared" ca="1" si="107"/>
        <v>265384086.11478597</v>
      </c>
      <c r="AT93" s="279">
        <f t="shared" ca="1" si="107"/>
        <v>276585438.40399176</v>
      </c>
      <c r="AU93" s="279">
        <f t="shared" ca="1" si="107"/>
        <v>288259578.24780858</v>
      </c>
      <c r="AV93" s="279">
        <f t="shared" ca="1" si="107"/>
        <v>300426461.10036588</v>
      </c>
      <c r="AW93" s="279">
        <f t="shared" ca="1" si="107"/>
        <v>313106884.69716376</v>
      </c>
      <c r="AX93" s="279">
        <f t="shared" ca="1" si="107"/>
        <v>326322524.60615098</v>
      </c>
      <c r="AY93" s="279">
        <f t="shared" ca="1" si="107"/>
        <v>340095971.27934569</v>
      </c>
      <c r="AZ93" s="279">
        <f t="shared" ca="1" si="107"/>
        <v>354450768.66833395</v>
      </c>
      <c r="BA93" s="279">
        <f t="shared" ca="1" si="107"/>
        <v>369411454.46965402</v>
      </c>
      <c r="BB93" s="279">
        <f t="shared" ca="1" si="107"/>
        <v>385003602.06886137</v>
      </c>
      <c r="BC93" s="279">
        <f t="shared" ca="1" si="107"/>
        <v>401253864.2549715</v>
      </c>
      <c r="BD93" s="279">
        <f t="shared" ca="1" si="107"/>
        <v>418190018.78000605</v>
      </c>
      <c r="BE93" s="283">
        <f ca="1">NPV(NPV_Country,H93:AD93)</f>
        <v>68984141.556268379</v>
      </c>
      <c r="BF93" s="283">
        <f ca="1">NPV(NPV_Country,AH93:BD93)</f>
        <v>3979420347.3867788</v>
      </c>
    </row>
    <row r="94" spans="1:58" s="298" customFormat="1" hidden="1" outlineLevel="1" x14ac:dyDescent="0.25">
      <c r="A94"/>
      <c r="B94" s="293"/>
      <c r="C94" s="294" t="s">
        <v>4302</v>
      </c>
      <c r="D94" s="295"/>
      <c r="E94" s="296">
        <f t="shared" ref="E94:P94" ca="1" si="108">IF(E12&lt;$K$8,E92,IF(E12&gt;$L$8,(D94*(1+$N$8/100)),E92*((($M$8-(E12-$K$8+1))+($M$8-($M$8-(E12-$K$8+1)))*(1-$DIA$8)))/$M$8))</f>
        <v>1091550.6718286215</v>
      </c>
      <c r="F94" s="296">
        <f t="shared" ca="1" si="108"/>
        <v>1137622.9280655053</v>
      </c>
      <c r="G94" s="296">
        <f t="shared" ca="1" si="108"/>
        <v>1185639.8057015962</v>
      </c>
      <c r="H94" s="296">
        <f t="shared" ca="1" si="108"/>
        <v>5563307.0037120329</v>
      </c>
      <c r="I94" s="296">
        <f ca="1">IF(I12&lt;$K$8,I92,IF(I12&gt;$L$8,(H94*(1+$N$8/100)),I92*((($M$8-(I12-$K$8+1))+($M$8-($M$8-(I12-$K$8+1)))*(1-$DIA$8)))/$M$8))</f>
        <v>5352114.0012853099</v>
      </c>
      <c r="J94" s="296">
        <f t="shared" ca="1" si="108"/>
        <v>5113181.7441655044</v>
      </c>
      <c r="K94" s="296">
        <f t="shared" ca="1" si="108"/>
        <v>4844544.8360374793</v>
      </c>
      <c r="L94" s="296">
        <f t="shared" ca="1" si="108"/>
        <v>4544121.3874719562</v>
      </c>
      <c r="M94" s="296">
        <f t="shared" ca="1" si="108"/>
        <v>4209706.68342108</v>
      </c>
      <c r="N94" s="296">
        <f t="shared" ca="1" si="108"/>
        <v>3838966.5236833193</v>
      </c>
      <c r="O94" s="296">
        <f t="shared" ca="1" si="108"/>
        <v>4001001.9233479588</v>
      </c>
      <c r="P94" s="296">
        <f t="shared" ca="1" si="108"/>
        <v>4169876.5258507854</v>
      </c>
      <c r="Q94" s="296">
        <f ca="1">IF(Q12&lt;$K$8,Q92,IF(Q12&gt;$L$8,(P94*(1+$N$8/100)),Q92*((($M$8-(Q12-$K$8+1))+($M$8-($M$8-(Q12-$K$8+1)))*(1-$DIA$8)))/$M$8))</f>
        <v>4345879.0008007772</v>
      </c>
      <c r="R94" s="296">
        <f t="shared" ref="R94:BD94" ca="1" si="109">IF(R12&lt;$K$8,R92,IF(R12&gt;$L$8,(Q94*(1+$N$8/100)),R92*((($M$8-(R12-$K$8+1))+($M$8-($M$8-(R12-$K$8+1)))*(1-$DIA$8)))/$M$8))</f>
        <v>4529310.2019963749</v>
      </c>
      <c r="S94" s="296">
        <f t="shared" ca="1" si="109"/>
        <v>4720483.6816967027</v>
      </c>
      <c r="T94" s="296">
        <f t="shared" ca="1" si="109"/>
        <v>4919726.2265991941</v>
      </c>
      <c r="U94" s="296">
        <f t="shared" ca="1" si="109"/>
        <v>5127378.4164397977</v>
      </c>
      <c r="V94" s="296">
        <f t="shared" ca="1" si="109"/>
        <v>5343795.2061706278</v>
      </c>
      <c r="W94" s="296">
        <f t="shared" ca="1" si="109"/>
        <v>5569346.532710216</v>
      </c>
      <c r="X94" s="296">
        <f t="shared" ca="1" si="109"/>
        <v>5804417.9473035196</v>
      </c>
      <c r="Y94" s="296">
        <f t="shared" ca="1" si="109"/>
        <v>6049411.2745726369</v>
      </c>
      <c r="Z94" s="296">
        <f t="shared" ca="1" si="109"/>
        <v>6304745.299384783</v>
      </c>
      <c r="AA94" s="296">
        <f t="shared" ca="1" si="109"/>
        <v>6570856.482711643</v>
      </c>
      <c r="AB94" s="296">
        <f t="shared" ca="1" si="109"/>
        <v>6848199.7077037757</v>
      </c>
      <c r="AC94" s="296">
        <f t="shared" ca="1" si="109"/>
        <v>7137249.0572553808</v>
      </c>
      <c r="AD94" s="296">
        <f t="shared" ca="1" si="109"/>
        <v>7438498.6243885811</v>
      </c>
      <c r="AE94" s="297">
        <f t="shared" ca="1" si="109"/>
        <v>12797808.961565768</v>
      </c>
      <c r="AF94" s="296">
        <f t="shared" ca="1" si="109"/>
        <v>13100124.074185122</v>
      </c>
      <c r="AG94" s="296">
        <f t="shared" ca="1" si="109"/>
        <v>13409580.598869029</v>
      </c>
      <c r="AH94" s="296">
        <f t="shared" ca="1" si="109"/>
        <v>348424990.86384243</v>
      </c>
      <c r="AI94" s="296">
        <f t="shared" ca="1" si="109"/>
        <v>329220581.03762585</v>
      </c>
      <c r="AJ94" s="296">
        <f t="shared" ca="1" si="109"/>
        <v>308914434.72553933</v>
      </c>
      <c r="AK94" s="296">
        <f t="shared" ca="1" si="109"/>
        <v>287465216.99461359</v>
      </c>
      <c r="AL94" s="296">
        <f t="shared" ca="1" si="109"/>
        <v>264830254.83942881</v>
      </c>
      <c r="AM94" s="296">
        <f t="shared" ca="1" si="109"/>
        <v>240965497.03076836</v>
      </c>
      <c r="AN94" s="296">
        <f t="shared" ca="1" si="109"/>
        <v>215825472.81399837</v>
      </c>
      <c r="AO94" s="296">
        <f t="shared" ca="1" si="109"/>
        <v>224935051.27202371</v>
      </c>
      <c r="AP94" s="296">
        <f t="shared" ca="1" si="109"/>
        <v>234429127.53098488</v>
      </c>
      <c r="AQ94" s="296">
        <f t="shared" ca="1" si="109"/>
        <v>244323930.50417417</v>
      </c>
      <c r="AR94" s="296">
        <f t="shared" ca="1" si="109"/>
        <v>254636374.096127</v>
      </c>
      <c r="AS94" s="296">
        <f t="shared" ca="1" si="109"/>
        <v>265384086.11478597</v>
      </c>
      <c r="AT94" s="296">
        <f t="shared" ca="1" si="109"/>
        <v>276585438.40399176</v>
      </c>
      <c r="AU94" s="296">
        <f t="shared" ca="1" si="109"/>
        <v>288259578.24780858</v>
      </c>
      <c r="AV94" s="296">
        <f t="shared" ca="1" si="109"/>
        <v>300426461.10036588</v>
      </c>
      <c r="AW94" s="296">
        <f t="shared" ca="1" si="109"/>
        <v>313106884.69716376</v>
      </c>
      <c r="AX94" s="296">
        <f t="shared" ca="1" si="109"/>
        <v>326322524.60615098</v>
      </c>
      <c r="AY94" s="296">
        <f t="shared" ca="1" si="109"/>
        <v>340095971.27934569</v>
      </c>
      <c r="AZ94" s="296">
        <f t="shared" ca="1" si="109"/>
        <v>354450768.66833395</v>
      </c>
      <c r="BA94" s="296">
        <f t="shared" ca="1" si="109"/>
        <v>369411454.46965402</v>
      </c>
      <c r="BB94" s="296">
        <f t="shared" ca="1" si="109"/>
        <v>385003602.06886137</v>
      </c>
      <c r="BC94" s="296">
        <f t="shared" ca="1" si="109"/>
        <v>401253864.2549715</v>
      </c>
      <c r="BD94" s="296">
        <f t="shared" ca="1" si="109"/>
        <v>418190018.78000605</v>
      </c>
      <c r="BE94" s="283">
        <f ca="1">NPV(NPV_Country,H94:AD94)</f>
        <v>68984141.556268379</v>
      </c>
      <c r="BF94" s="283">
        <f ca="1">NPV(NPV_Country,AH94:BD94)</f>
        <v>3979420347.3867788</v>
      </c>
    </row>
    <row r="95" spans="1:58" s="298" customFormat="1" hidden="1" outlineLevel="1" x14ac:dyDescent="0.25">
      <c r="A95"/>
      <c r="B95" s="293"/>
      <c r="C95" s="294" t="s">
        <v>4303</v>
      </c>
      <c r="D95" s="295"/>
      <c r="E95" s="296">
        <f t="shared" ref="E95:J95" ca="1" si="110">IF(E12&lt;$K$8,E94,(E20-($DIA$8*(E20-$AG$8)))*($P$8*$DIB$8*52/2.5+$Q$8*$DIC$8*52/2.5+$R$8*$DID$8*52/2.5)*($DIH$8*$DIJ$8+$BJR$8*$DIL$8))</f>
        <v>1091550.6718286215</v>
      </c>
      <c r="F95" s="296">
        <f t="shared" ca="1" si="110"/>
        <v>1137622.9280655053</v>
      </c>
      <c r="G95" s="296">
        <f t="shared" ca="1" si="110"/>
        <v>1185639.8057015962</v>
      </c>
      <c r="H95" s="296">
        <f t="shared" ca="1" si="110"/>
        <v>3588446.7510034312</v>
      </c>
      <c r="I95" s="296">
        <f t="shared" ca="1" si="110"/>
        <v>3714886.4036005628</v>
      </c>
      <c r="J95" s="296">
        <f t="shared" ca="1" si="110"/>
        <v>3846662.8309561191</v>
      </c>
      <c r="K95" s="296">
        <f t="shared" ref="K95:AD95" ca="1" si="111">IF(K12&lt;$K$8,K94,(K20-($DIA$8*(K20-$AG$8)))*($P$8*$DIB$8*52/2.5+$Q$8*$DIC$8*52/2.5+$R$8*$DID$8*52/2.5)*($DIH$8*$DIJ$8+$BJR$8*$DIL$8))</f>
        <v>3984001.2880770336</v>
      </c>
      <c r="L95" s="296">
        <f t="shared" ca="1" si="111"/>
        <v>4127136.5375512089</v>
      </c>
      <c r="M95" s="296">
        <f t="shared" ca="1" si="111"/>
        <v>4276313.2508442439</v>
      </c>
      <c r="N95" s="296">
        <f t="shared" ca="1" si="111"/>
        <v>4431786.4265341172</v>
      </c>
      <c r="O95" s="296">
        <f t="shared" ca="1" si="111"/>
        <v>4593821.8261987558</v>
      </c>
      <c r="P95" s="296">
        <f t="shared" ca="1" si="111"/>
        <v>4762696.4287015824</v>
      </c>
      <c r="Q95" s="296">
        <f t="shared" ca="1" si="111"/>
        <v>4938698.9036515746</v>
      </c>
      <c r="R95" s="296">
        <f t="shared" ca="1" si="111"/>
        <v>5122130.1048471704</v>
      </c>
      <c r="S95" s="296">
        <f t="shared" ca="1" si="111"/>
        <v>5313303.5845474992</v>
      </c>
      <c r="T95" s="296">
        <f t="shared" ca="1" si="111"/>
        <v>5512546.1294499887</v>
      </c>
      <c r="U95" s="296">
        <f t="shared" ca="1" si="111"/>
        <v>5720198.3192905933</v>
      </c>
      <c r="V95" s="296">
        <f t="shared" ca="1" si="111"/>
        <v>5936615.1090214215</v>
      </c>
      <c r="W95" s="296">
        <f t="shared" ca="1" si="111"/>
        <v>6162166.4355610097</v>
      </c>
      <c r="X95" s="296">
        <f t="shared" ca="1" si="111"/>
        <v>6397237.8501543133</v>
      </c>
      <c r="Y95" s="296">
        <f t="shared" ca="1" si="111"/>
        <v>6642231.1774234306</v>
      </c>
      <c r="Z95" s="296">
        <f t="shared" ca="1" si="111"/>
        <v>6897565.2022355758</v>
      </c>
      <c r="AA95" s="296">
        <f t="shared" ca="1" si="111"/>
        <v>7163676.3855624357</v>
      </c>
      <c r="AB95" s="296">
        <f t="shared" ca="1" si="111"/>
        <v>7441019.6105545666</v>
      </c>
      <c r="AC95" s="296">
        <f t="shared" ca="1" si="111"/>
        <v>7730068.9601061717</v>
      </c>
      <c r="AD95" s="296">
        <f t="shared" ca="1" si="111"/>
        <v>8031318.527239372</v>
      </c>
      <c r="AE95" s="297">
        <f ca="1">IF(AE12&lt;$K$8,AE94,(AE20-($DIA$8*(AE20-$BG$8)))*($T$8*$DIC$8*52/2.5+$T$8*$DID$8*52/2.5+$V$8*$DIE$8*52/2.5)*($DII$8*$DIK$8+$BJS$8*$DIM$8))</f>
        <v>12797808.961565768</v>
      </c>
      <c r="AF95" s="296">
        <f t="shared" ref="AF95:BD95" ca="1" si="112">IF(AF12&lt;$K$8,AF94,(AF20-($DIA$8*(AF20-$BG$8)))*($T$8*$DIC$8*52/2.5+$T$8*$DID$8*52/2.5+$V$8*$DIE$8*52/2.5)*($DII$8*$DIK$8+$BJS$8*$DIM$8))</f>
        <v>13100124.074185122</v>
      </c>
      <c r="AG95" s="296">
        <f t="shared" ca="1" si="112"/>
        <v>13409580.598869029</v>
      </c>
      <c r="AH95" s="296">
        <f t="shared" ca="1" si="112"/>
        <v>194318246.91842657</v>
      </c>
      <c r="AI95" s="296">
        <f t="shared" ca="1" si="112"/>
        <v>198750129.2380496</v>
      </c>
      <c r="AJ95" s="296">
        <f t="shared" ca="1" si="112"/>
        <v>203286703.30659592</v>
      </c>
      <c r="AK95" s="296">
        <f t="shared" ca="1" si="112"/>
        <v>207930442.19566402</v>
      </c>
      <c r="AL95" s="296">
        <f t="shared" ca="1" si="112"/>
        <v>212683877.39676803</v>
      </c>
      <c r="AM95" s="296">
        <f t="shared" ca="1" si="112"/>
        <v>217549600.20135683</v>
      </c>
      <c r="AN95" s="296">
        <f t="shared" ca="1" si="112"/>
        <v>222530263.11343288</v>
      </c>
      <c r="AO95" s="296">
        <f t="shared" ca="1" si="112"/>
        <v>227628581.29554033</v>
      </c>
      <c r="AP95" s="296">
        <f t="shared" ca="1" si="112"/>
        <v>232847334.04891089</v>
      </c>
      <c r="AQ95" s="296">
        <f t="shared" ca="1" si="112"/>
        <v>238189366.32857427</v>
      </c>
      <c r="AR95" s="296">
        <f t="shared" ca="1" si="112"/>
        <v>243657590.29425925</v>
      </c>
      <c r="AS95" s="296">
        <f t="shared" ca="1" si="112"/>
        <v>249254986.8979308</v>
      </c>
      <c r="AT95" s="296">
        <f t="shared" ca="1" si="112"/>
        <v>254984607.50882864</v>
      </c>
      <c r="AU95" s="296">
        <f t="shared" ca="1" si="112"/>
        <v>260849575.57689291</v>
      </c>
      <c r="AV95" s="296">
        <f t="shared" ca="1" si="112"/>
        <v>266853088.3354843</v>
      </c>
      <c r="AW95" s="296">
        <f t="shared" ca="1" si="112"/>
        <v>272998418.54432648</v>
      </c>
      <c r="AX95" s="296">
        <f t="shared" ca="1" si="112"/>
        <v>279288916.27362067</v>
      </c>
      <c r="AY95" s="296">
        <f t="shared" ca="1" si="112"/>
        <v>285728010.73030579</v>
      </c>
      <c r="AZ95" s="296">
        <f t="shared" ca="1" si="112"/>
        <v>292319212.12745905</v>
      </c>
      <c r="BA95" s="296">
        <f t="shared" ca="1" si="112"/>
        <v>299066113.59785616</v>
      </c>
      <c r="BB95" s="296">
        <f t="shared" ca="1" si="112"/>
        <v>305972393.15273488</v>
      </c>
      <c r="BC95" s="296">
        <f t="shared" ca="1" si="112"/>
        <v>313041815.68682849</v>
      </c>
      <c r="BD95" s="296">
        <f t="shared" ca="1" si="112"/>
        <v>320278235.03076404</v>
      </c>
      <c r="BE95" s="283">
        <f ca="1">NPV(NPV_Country,H95:AD95)</f>
        <v>68526578.697397813</v>
      </c>
      <c r="BF95" s="283">
        <f ca="1">NPV(NPV_Country,AH95:BD95)</f>
        <v>3241268822.3723578</v>
      </c>
    </row>
    <row r="96" spans="1:58" collapsed="1" x14ac:dyDescent="0.25">
      <c r="B96" s="207" t="s">
        <v>4006</v>
      </c>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c r="AC96" s="279"/>
      <c r="AD96" s="279"/>
      <c r="AE96" s="282"/>
      <c r="AF96" s="279"/>
      <c r="AG96" s="279"/>
      <c r="AH96" s="279"/>
      <c r="AI96" s="279"/>
      <c r="AJ96" s="279"/>
      <c r="AK96" s="279"/>
      <c r="AL96" s="279"/>
      <c r="AM96" s="279"/>
      <c r="AN96" s="279"/>
      <c r="AO96" s="279"/>
      <c r="AP96" s="279"/>
      <c r="AQ96" s="279"/>
      <c r="AR96" s="279"/>
      <c r="AS96" s="279"/>
      <c r="AT96" s="279"/>
      <c r="AU96" s="279"/>
      <c r="AV96" s="279"/>
      <c r="AW96" s="279"/>
      <c r="AX96" s="279"/>
      <c r="AY96" s="279"/>
      <c r="AZ96" s="279"/>
      <c r="BA96" s="279"/>
      <c r="BB96" s="279"/>
      <c r="BC96" s="279"/>
      <c r="BD96" s="279"/>
      <c r="BE96" s="278"/>
      <c r="BF96" s="278"/>
    </row>
    <row r="97" spans="1:3831" x14ac:dyDescent="0.25">
      <c r="C97" t="s">
        <v>4066</v>
      </c>
      <c r="E97" s="279">
        <f ca="1">($DHZ$8*($DID$8*52/2.5)*8*$DYW$8*$DIN$8*$R$8*E20*(1+$DYY$8)^(E12-$E$12))+($DHZ$8*($DIC$8*52/2.5)*8*$DYW$8*$DIN$8*$Q$8*0.5*E20*(1+$DYY$8)^(E12-$E$12))+($DHZ$8*($DIB$8*52/2.5)*8*$DYW$8*$DIN$8*$P$8*0.5*E20*(1+$DYY$8)^(E12-$E$12))</f>
        <v>426186.33685745811</v>
      </c>
      <c r="F97" s="279">
        <f t="shared" ref="F97:AD97" ca="1" si="113">($DHZ$8*($DID$8*52/2.5)*8*$DYW$8*$DIN$8*$R$8*F20*(1+$DYY$8)^(F12-$E$12))+($DHZ$8*($DIC$8*52/2.5)*8*$DYW$8*$DIN$8*$Q$8*0.5*F20*(1+$DYY$8)^(F12-$E$12))+($DHZ$8*($DIB$8*52/2.5)*8*$DYW$8*$DIN$8*$P$8*0.5*F20*(1+$DYY$8)^(F12-$E$12))</f>
        <v>448616.5915699692</v>
      </c>
      <c r="G97" s="279">
        <f t="shared" ca="1" si="113"/>
        <v>472227.35415651934</v>
      </c>
      <c r="H97" s="279">
        <f t="shared" ca="1" si="113"/>
        <v>2410113.2621864388</v>
      </c>
      <c r="I97" s="279">
        <f t="shared" ca="1" si="113"/>
        <v>2536957.9066099497</v>
      </c>
      <c r="J97" s="279">
        <f t="shared" ca="1" si="113"/>
        <v>2670478.404849695</v>
      </c>
      <c r="K97" s="279">
        <f t="shared" ca="1" si="113"/>
        <v>2811026.1081541143</v>
      </c>
      <c r="L97" s="279">
        <f t="shared" ca="1" si="113"/>
        <v>2958970.8594437442</v>
      </c>
      <c r="M97" s="279">
        <f t="shared" ca="1" si="113"/>
        <v>3114701.9665308762</v>
      </c>
      <c r="N97" s="279">
        <f t="shared" ca="1" si="113"/>
        <v>3278629.2265598932</v>
      </c>
      <c r="O97" s="279">
        <f t="shared" ca="1" si="113"/>
        <v>3451184.0043640858</v>
      </c>
      <c r="P97" s="279">
        <f t="shared" ca="1" si="113"/>
        <v>3632820.3675765479</v>
      </c>
      <c r="Q97" s="279">
        <f t="shared" ca="1" si="113"/>
        <v>3824016.2814821443</v>
      </c>
      <c r="R97" s="279">
        <f t="shared" ca="1" si="113"/>
        <v>4025274.8667547209</v>
      </c>
      <c r="S97" s="279">
        <f t="shared" ca="1" si="113"/>
        <v>4237125.7233892344</v>
      </c>
      <c r="T97" s="279">
        <f t="shared" ca="1" si="113"/>
        <v>4460126.3243126273</v>
      </c>
      <c r="U97" s="279">
        <f t="shared" ca="1" si="113"/>
        <v>4694863.482340686</v>
      </c>
      <c r="V97" s="279">
        <f t="shared" ca="1" si="113"/>
        <v>4941954.8943410404</v>
      </c>
      <c r="W97" s="279">
        <f t="shared" ca="1" si="113"/>
        <v>5202050.7666657437</v>
      </c>
      <c r="X97" s="279">
        <f t="shared" ca="1" si="113"/>
        <v>5475835.5261305962</v>
      </c>
      <c r="Y97" s="279">
        <f t="shared" ca="1" si="113"/>
        <v>5764029.6210436057</v>
      </c>
      <c r="Z97" s="279">
        <f t="shared" ca="1" si="113"/>
        <v>6067391.4170218483</v>
      </c>
      <c r="AA97" s="279">
        <f t="shared" ca="1" si="113"/>
        <v>6386719.1925854785</v>
      </c>
      <c r="AB97" s="279">
        <f t="shared" ca="1" si="113"/>
        <v>6722853.2397801634</v>
      </c>
      <c r="AC97" s="279">
        <f t="shared" ca="1" si="113"/>
        <v>7076678.0753556285</v>
      </c>
      <c r="AD97" s="279">
        <f t="shared" ca="1" si="113"/>
        <v>7449124.7683188505</v>
      </c>
      <c r="AE97" s="282">
        <f ca="1">($DHZ$8*($DIG$8*52/2.5)*8*$DYX$8*$DIO$8*$U$8*AE20*(1+$DYZ$8)^(AE12-$AE$12))+($DHZ$8*($DIF$8*52/2.5)*8*$DYX$8*$DIO$8*$T$8*0.05*AE20*(1+$DYZ$8)^(AE12-$AE$12))+($DHZ$8*($DIE$8*52/2.5)*8*$DYX$8*$DIO$8*$S$8*0.5*AE20*(1+$DYZ$8)^(AE12-$AE$12))</f>
        <v>359555.43463490566</v>
      </c>
      <c r="AF97" s="279">
        <f t="shared" ref="AF97:BD97" ca="1" si="114">($DHZ$8*($DIG$8*52/2.5)*8*$DYX$8*$DIO$8*$U$8*AF20*(1+$DYZ$8)^(AF12-$AE$12))+($DHZ$8*($DIF$8*52/2.5)*8*$DYX$8*$DIO$8*$T$8*0.05*AF20*(1+$DYZ$8)^(AF12-$AE$12))+($DHZ$8*($DIE$8*52/2.5)*8*$DYX$8*$DIO$8*$S$8*0.5*AF20*(1+$DYZ$8)^(AF12-$AE$12))</f>
        <v>371729.49116560555</v>
      </c>
      <c r="AG97" s="279">
        <f t="shared" ca="1" si="114"/>
        <v>384315.74464324681</v>
      </c>
      <c r="AH97" s="279">
        <f t="shared" ca="1" si="114"/>
        <v>10861463.235415377</v>
      </c>
      <c r="AI97" s="279">
        <f t="shared" ca="1" si="114"/>
        <v>11229217.563947028</v>
      </c>
      <c r="AJ97" s="279">
        <f t="shared" ca="1" si="114"/>
        <v>11609423.552372232</v>
      </c>
      <c r="AK97" s="279">
        <f t="shared" ca="1" si="114"/>
        <v>12002502.796909116</v>
      </c>
      <c r="AL97" s="279">
        <f t="shared" ca="1" si="114"/>
        <v>12408891.168448607</v>
      </c>
      <c r="AM97" s="279">
        <f t="shared" ca="1" si="114"/>
        <v>12829039.295875441</v>
      </c>
      <c r="AN97" s="279">
        <f t="shared" ca="1" si="114"/>
        <v>13263413.065753642</v>
      </c>
      <c r="AO97" s="279">
        <f t="shared" ca="1" si="114"/>
        <v>13712494.13893076</v>
      </c>
      <c r="AP97" s="279">
        <f t="shared" ca="1" si="114"/>
        <v>14176780.484633591</v>
      </c>
      <c r="AQ97" s="279">
        <f t="shared" ca="1" si="114"/>
        <v>14656786.932647649</v>
      </c>
      <c r="AR97" s="279">
        <f t="shared" ca="1" si="114"/>
        <v>15153045.744192682</v>
      </c>
      <c r="AS97" s="279">
        <f t="shared" ca="1" si="114"/>
        <v>15666107.202127255</v>
      </c>
      <c r="AT97" s="279">
        <f t="shared" ca="1" si="114"/>
        <v>16196540.221136849</v>
      </c>
      <c r="AU97" s="279">
        <f t="shared" ca="1" si="114"/>
        <v>16744932.978582142</v>
      </c>
      <c r="AV97" s="279">
        <f t="shared" ca="1" si="114"/>
        <v>17311893.566706847</v>
      </c>
      <c r="AW97" s="279">
        <f t="shared" ca="1" si="114"/>
        <v>17898050.666928548</v>
      </c>
      <c r="AX97" s="279">
        <f t="shared" ca="1" si="114"/>
        <v>18504054.246960003</v>
      </c>
      <c r="AY97" s="279">
        <f t="shared" ca="1" si="114"/>
        <v>19130576.281534083</v>
      </c>
      <c r="AZ97" s="279">
        <f t="shared" ca="1" si="114"/>
        <v>19778311.497531433</v>
      </c>
      <c r="BA97" s="279">
        <f t="shared" ca="1" si="114"/>
        <v>20447978.144337181</v>
      </c>
      <c r="BB97" s="279">
        <f t="shared" ca="1" si="114"/>
        <v>21140318.790280815</v>
      </c>
      <c r="BC97" s="279">
        <f t="shared" ca="1" si="114"/>
        <v>21856101.146042526</v>
      </c>
      <c r="BD97" s="279">
        <f t="shared" ca="1" si="114"/>
        <v>22596118.915938821</v>
      </c>
      <c r="BE97" s="283">
        <f ca="1">NPV(NPV_Country,H97:AD97)</f>
        <v>54273445.927435115</v>
      </c>
      <c r="BF97" s="283">
        <f ca="1">NPV(NPV_Country,AH97:BD97)</f>
        <v>201700996.3252947</v>
      </c>
    </row>
    <row r="98" spans="1:3831" collapsed="1" x14ac:dyDescent="0.25">
      <c r="C98" t="s">
        <v>4076</v>
      </c>
      <c r="E98" s="279">
        <f ca="1">IF($EQI$8="Crisis",E100,E99)</f>
        <v>426186.33685745811</v>
      </c>
      <c r="F98" s="279">
        <f t="shared" ref="F98:BD98" ca="1" si="115">IF($EQI$8="Crisis",F100,F99)</f>
        <v>448616.5915699692</v>
      </c>
      <c r="G98" s="279">
        <f t="shared" ca="1" si="115"/>
        <v>472227.35415651934</v>
      </c>
      <c r="H98" s="279">
        <f t="shared" ca="1" si="115"/>
        <v>2237962.3148874072</v>
      </c>
      <c r="I98" s="279">
        <f t="shared" ca="1" si="115"/>
        <v>2174535.348522814</v>
      </c>
      <c r="J98" s="279">
        <f t="shared" ca="1" si="115"/>
        <v>2098233.0323819034</v>
      </c>
      <c r="K98" s="279">
        <f t="shared" ca="1" si="115"/>
        <v>2007875.7915386532</v>
      </c>
      <c r="L98" s="279">
        <f t="shared" ca="1" si="115"/>
        <v>1902195.5524995497</v>
      </c>
      <c r="M98" s="279">
        <f t="shared" ca="1" si="115"/>
        <v>1779829.6951605007</v>
      </c>
      <c r="N98" s="279">
        <f t="shared" ca="1" si="115"/>
        <v>1639314.6132799466</v>
      </c>
      <c r="O98" s="279">
        <f t="shared" ca="1" si="115"/>
        <v>1708506.932853508</v>
      </c>
      <c r="P98" s="279">
        <f t="shared" ca="1" si="115"/>
        <v>1780619.7272701447</v>
      </c>
      <c r="Q98" s="279">
        <f t="shared" ca="1" si="115"/>
        <v>1855776.2641607383</v>
      </c>
      <c r="R98" s="279">
        <f t="shared" ca="1" si="115"/>
        <v>1934105.014045988</v>
      </c>
      <c r="S98" s="279">
        <f t="shared" ca="1" si="115"/>
        <v>2015739.8699403908</v>
      </c>
      <c r="T98" s="279">
        <f t="shared" ca="1" si="115"/>
        <v>2100820.3762252857</v>
      </c>
      <c r="U98" s="279">
        <f t="shared" ca="1" si="115"/>
        <v>2189491.9671821864</v>
      </c>
      <c r="V98" s="279">
        <f t="shared" ca="1" si="115"/>
        <v>2281906.2155941501</v>
      </c>
      <c r="W98" s="279">
        <f t="shared" ca="1" si="115"/>
        <v>2378221.0918401312</v>
      </c>
      <c r="X98" s="279">
        <f t="shared" ca="1" si="115"/>
        <v>2478601.2339252094</v>
      </c>
      <c r="Y98" s="279">
        <f t="shared" ca="1" si="115"/>
        <v>2583218.2289082762</v>
      </c>
      <c r="Z98" s="279">
        <f t="shared" ca="1" si="115"/>
        <v>2692250.9062082418</v>
      </c>
      <c r="AA98" s="279">
        <f t="shared" ca="1" si="115"/>
        <v>2805885.6432901341</v>
      </c>
      <c r="AB98" s="279">
        <f t="shared" ca="1" si="115"/>
        <v>2924316.6842536204</v>
      </c>
      <c r="AC98" s="279">
        <f t="shared" ca="1" si="115"/>
        <v>3047746.4718685374</v>
      </c>
      <c r="AD98" s="279">
        <f t="shared" ca="1" si="115"/>
        <v>3176385.9936250057</v>
      </c>
      <c r="AE98" s="282">
        <f t="shared" ca="1" si="115"/>
        <v>359555.43463490566</v>
      </c>
      <c r="AF98" s="279">
        <f t="shared" ca="1" si="115"/>
        <v>371729.49116560555</v>
      </c>
      <c r="AG98" s="279">
        <f t="shared" ca="1" si="115"/>
        <v>384315.74464324681</v>
      </c>
      <c r="AH98" s="279">
        <f t="shared" ca="1" si="115"/>
        <v>10085644.432885706</v>
      </c>
      <c r="AI98" s="279">
        <f t="shared" ca="1" si="115"/>
        <v>9625043.6262403093</v>
      </c>
      <c r="AJ98" s="279">
        <f t="shared" ca="1" si="115"/>
        <v>9121689.9340067543</v>
      </c>
      <c r="AK98" s="279">
        <f t="shared" ca="1" si="115"/>
        <v>8573216.2835065108</v>
      </c>
      <c r="AL98" s="279">
        <f t="shared" ca="1" si="115"/>
        <v>7977144.3225741042</v>
      </c>
      <c r="AM98" s="279">
        <f t="shared" ca="1" si="115"/>
        <v>7330879.597643109</v>
      </c>
      <c r="AN98" s="279">
        <f t="shared" ca="1" si="115"/>
        <v>6631706.5328768212</v>
      </c>
      <c r="AO98" s="279">
        <f t="shared" ca="1" si="115"/>
        <v>6911618.1215515491</v>
      </c>
      <c r="AP98" s="279">
        <f t="shared" ca="1" si="115"/>
        <v>7203344.240481195</v>
      </c>
      <c r="AQ98" s="279">
        <f t="shared" ca="1" si="115"/>
        <v>7507383.5582839651</v>
      </c>
      <c r="AR98" s="279">
        <f t="shared" ca="1" si="115"/>
        <v>7824255.7914221548</v>
      </c>
      <c r="AS98" s="279">
        <f t="shared" ca="1" si="115"/>
        <v>8154502.5925911982</v>
      </c>
      <c r="AT98" s="279">
        <f t="shared" ca="1" si="115"/>
        <v>8498688.4766059164</v>
      </c>
      <c r="AU98" s="279">
        <f t="shared" ca="1" si="115"/>
        <v>8857401.7853666432</v>
      </c>
      <c r="AV98" s="279">
        <f t="shared" ca="1" si="115"/>
        <v>9231255.6935547125</v>
      </c>
      <c r="AW98" s="279">
        <f t="shared" ca="1" si="115"/>
        <v>9620889.2567764279</v>
      </c>
      <c r="AX98" s="279">
        <f t="shared" ca="1" si="115"/>
        <v>10026968.50394717</v>
      </c>
      <c r="AY98" s="279">
        <f t="shared" ca="1" si="115"/>
        <v>10450187.575782936</v>
      </c>
      <c r="AZ98" s="279">
        <f t="shared" ca="1" si="115"/>
        <v>10891269.911345422</v>
      </c>
      <c r="BA98" s="279">
        <f t="shared" ca="1" si="115"/>
        <v>11350969.484668896</v>
      </c>
      <c r="BB98" s="279">
        <f t="shared" ca="1" si="115"/>
        <v>11830072.093582705</v>
      </c>
      <c r="BC98" s="279">
        <f t="shared" ca="1" si="115"/>
        <v>12329396.702932514</v>
      </c>
      <c r="BD98" s="279">
        <f t="shared" ca="1" si="115"/>
        <v>12849796.844496332</v>
      </c>
      <c r="BE98" s="283">
        <f ca="1">NPV(NPV_Country,H98:AD98)</f>
        <v>29058969.647175178</v>
      </c>
      <c r="BF98" s="283">
        <f ca="1">NPV(NPV_Country,AH98:BD98)</f>
        <v>120526083.29865298</v>
      </c>
    </row>
    <row r="99" spans="1:3831" s="295" customFormat="1" hidden="1" outlineLevel="1" x14ac:dyDescent="0.25">
      <c r="B99" s="299"/>
      <c r="C99" s="294" t="s">
        <v>4302</v>
      </c>
      <c r="E99" s="296">
        <f ca="1">IF(E12&lt;$K$8,E97,IF(E12&gt;$L$8,(D99*(1+$N$8/100)),E97*((($M$8-(E12-$K$8+1))+($M$8-($M$8-(E12-$K$8+1)))*(1-$DIA$8)))/$M$8))</f>
        <v>426186.33685745811</v>
      </c>
      <c r="F99" s="296">
        <f ca="1">IF(F12&lt;$K$8,F97,IF(F12&gt;$L$8,(E99*(1+$N$8/100)),F97*((($M$8-(F12-$K$8+1))+($M$8-($M$8-(F12-$K$8+1)))*(1-$DIA$8)))/$M$8))</f>
        <v>448616.5915699692</v>
      </c>
      <c r="G99" s="296">
        <f ca="1">IF(G12&lt;$K$8,G97,IF(G12&gt;$L$8,(F99*(1+$N$8/100)),G97*((($M$8-(G12-$K$8+1))+($M$8-($M$8-(G12-$K$8+1)))*(1-$DIA$8)))/$M$8))</f>
        <v>472227.35415651934</v>
      </c>
      <c r="H99" s="296">
        <f ca="1">IF(H12&lt;$K$8,H97,IF(H12&gt;$L$8,(G99*(1+$N$8/100)),H97*((($M$8-(H12-$K$8+1))+($M$8-($M$8-(H12-$K$8+1)))*(1-$DIA$8)))/$M$8))</f>
        <v>2237962.3148874072</v>
      </c>
      <c r="I99" s="296">
        <f ca="1">IF(I12&lt;$K$8,I97,IF(I12&gt;$L$8,(H99*(1+$N$8/100)),I97*((($M$8-(I12-$K$8+1))+($M$8-($M$8-(I12-$K$8+1)))*(1-$DIA$8)))/$M$8))</f>
        <v>2174535.348522814</v>
      </c>
      <c r="J99" s="296">
        <f t="shared" ref="J99:BD99" ca="1" si="116">IF(J12&lt;$K$8,J97,IF(J12&gt;$L$8,(I99*(1+$N$8/100)),J97*((($M$8-(J12-$K$8+1))+($M$8-($M$8-(J12-$K$8+1)))*(1-$DIA$8)))/$M$8))</f>
        <v>2098233.0323819034</v>
      </c>
      <c r="K99" s="296">
        <f t="shared" ca="1" si="116"/>
        <v>2007875.7915386532</v>
      </c>
      <c r="L99" s="296">
        <f t="shared" ca="1" si="116"/>
        <v>1902195.5524995497</v>
      </c>
      <c r="M99" s="296">
        <f t="shared" ca="1" si="116"/>
        <v>1779829.6951605007</v>
      </c>
      <c r="N99" s="296">
        <f t="shared" ca="1" si="116"/>
        <v>1639314.6132799466</v>
      </c>
      <c r="O99" s="296">
        <f t="shared" ca="1" si="116"/>
        <v>1708506.932853508</v>
      </c>
      <c r="P99" s="296">
        <f t="shared" ca="1" si="116"/>
        <v>1780619.7272701447</v>
      </c>
      <c r="Q99" s="296">
        <f t="shared" ca="1" si="116"/>
        <v>1855776.2641607383</v>
      </c>
      <c r="R99" s="296">
        <f t="shared" ca="1" si="116"/>
        <v>1934105.014045988</v>
      </c>
      <c r="S99" s="296">
        <f t="shared" ca="1" si="116"/>
        <v>2015739.8699403908</v>
      </c>
      <c r="T99" s="296">
        <f t="shared" ca="1" si="116"/>
        <v>2100820.3762252857</v>
      </c>
      <c r="U99" s="296">
        <f t="shared" ca="1" si="116"/>
        <v>2189491.9671821864</v>
      </c>
      <c r="V99" s="296">
        <f t="shared" ca="1" si="116"/>
        <v>2281906.2155941501</v>
      </c>
      <c r="W99" s="296">
        <f t="shared" ca="1" si="116"/>
        <v>2378221.0918401312</v>
      </c>
      <c r="X99" s="296">
        <f t="shared" ca="1" si="116"/>
        <v>2478601.2339252094</v>
      </c>
      <c r="Y99" s="296">
        <f t="shared" ca="1" si="116"/>
        <v>2583218.2289082762</v>
      </c>
      <c r="Z99" s="296">
        <f t="shared" ca="1" si="116"/>
        <v>2692250.9062082418</v>
      </c>
      <c r="AA99" s="296">
        <f t="shared" ca="1" si="116"/>
        <v>2805885.6432901341</v>
      </c>
      <c r="AB99" s="296">
        <f t="shared" ca="1" si="116"/>
        <v>2924316.6842536204</v>
      </c>
      <c r="AC99" s="296">
        <f t="shared" ca="1" si="116"/>
        <v>3047746.4718685374</v>
      </c>
      <c r="AD99" s="296">
        <f t="shared" ca="1" si="116"/>
        <v>3176385.9936250057</v>
      </c>
      <c r="AE99" s="297">
        <f t="shared" ca="1" si="116"/>
        <v>359555.43463490566</v>
      </c>
      <c r="AF99" s="296">
        <f t="shared" ca="1" si="116"/>
        <v>371729.49116560555</v>
      </c>
      <c r="AG99" s="296">
        <f t="shared" ca="1" si="116"/>
        <v>384315.74464324681</v>
      </c>
      <c r="AH99" s="296">
        <f t="shared" ca="1" si="116"/>
        <v>10085644.432885706</v>
      </c>
      <c r="AI99" s="296">
        <f t="shared" ca="1" si="116"/>
        <v>9625043.6262403093</v>
      </c>
      <c r="AJ99" s="296">
        <f t="shared" ca="1" si="116"/>
        <v>9121689.9340067543</v>
      </c>
      <c r="AK99" s="296">
        <f t="shared" ca="1" si="116"/>
        <v>8573216.2835065108</v>
      </c>
      <c r="AL99" s="296">
        <f t="shared" ca="1" si="116"/>
        <v>7977144.3225741042</v>
      </c>
      <c r="AM99" s="296">
        <f t="shared" ca="1" si="116"/>
        <v>7330879.597643109</v>
      </c>
      <c r="AN99" s="296">
        <f t="shared" ca="1" si="116"/>
        <v>6631706.5328768212</v>
      </c>
      <c r="AO99" s="296">
        <f t="shared" ca="1" si="116"/>
        <v>6911618.1215515491</v>
      </c>
      <c r="AP99" s="296">
        <f t="shared" ca="1" si="116"/>
        <v>7203344.240481195</v>
      </c>
      <c r="AQ99" s="296">
        <f t="shared" ca="1" si="116"/>
        <v>7507383.5582839651</v>
      </c>
      <c r="AR99" s="296">
        <f t="shared" ca="1" si="116"/>
        <v>7824255.7914221548</v>
      </c>
      <c r="AS99" s="296">
        <f t="shared" ca="1" si="116"/>
        <v>8154502.5925911982</v>
      </c>
      <c r="AT99" s="296">
        <f t="shared" ca="1" si="116"/>
        <v>8498688.4766059164</v>
      </c>
      <c r="AU99" s="296">
        <f t="shared" ca="1" si="116"/>
        <v>8857401.7853666432</v>
      </c>
      <c r="AV99" s="296">
        <f t="shared" ca="1" si="116"/>
        <v>9231255.6935547125</v>
      </c>
      <c r="AW99" s="296">
        <f t="shared" ca="1" si="116"/>
        <v>9620889.2567764279</v>
      </c>
      <c r="AX99" s="296">
        <f t="shared" ca="1" si="116"/>
        <v>10026968.50394717</v>
      </c>
      <c r="AY99" s="296">
        <f t="shared" ca="1" si="116"/>
        <v>10450187.575782936</v>
      </c>
      <c r="AZ99" s="296">
        <f t="shared" ca="1" si="116"/>
        <v>10891269.911345422</v>
      </c>
      <c r="BA99" s="296">
        <f t="shared" ca="1" si="116"/>
        <v>11350969.484668896</v>
      </c>
      <c r="BB99" s="296">
        <f t="shared" ca="1" si="116"/>
        <v>11830072.093582705</v>
      </c>
      <c r="BC99" s="296">
        <f t="shared" ca="1" si="116"/>
        <v>12329396.702932514</v>
      </c>
      <c r="BD99" s="296">
        <f t="shared" ca="1" si="116"/>
        <v>12849796.844496332</v>
      </c>
      <c r="BE99" s="283">
        <f ca="1">NPV(NPV_Country,H99:AD99)</f>
        <v>29058969.647175178</v>
      </c>
      <c r="BF99" s="283">
        <f ca="1">NPV(NPV_Country,AH99:BD99)</f>
        <v>120526083.29865298</v>
      </c>
    </row>
    <row r="100" spans="1:3831" s="295" customFormat="1" hidden="1" outlineLevel="1" x14ac:dyDescent="0.25">
      <c r="B100" s="299"/>
      <c r="C100" s="294" t="s">
        <v>4303</v>
      </c>
      <c r="E100" s="296">
        <f ca="1">IF(E12&lt;$K$8,E99,($DHZ$8*($DID$8*52/2.5)*8*$DYW$8*$DIN$8*$R$8*(E20-($DIA$8*(E20-INDIRECT("$"&amp;$E$15&amp;20))))*(1+$DYY$8)^(E12-$E$12))+($DHZ$8*($DIC$8*52/2.5)*8*$DYW$8*$DIN$8*$Q$8*0.5*(E20-($DIA$8*(E20-INDIRECT("$"&amp;$E$15&amp;20))))*(1+$DYY$8)^(E12-$E$12))+($DHZ$8*($DIB$8*52/2.5)*8*$DYW$8*$DIN$8*$P$8*0.5*(E20-($DIA$8*(E20-INDIRECT("$"&amp;$E$15&amp;20))))*(1+$DYY$8)^(E12-$E$12)))</f>
        <v>426186.33685745811</v>
      </c>
      <c r="F100" s="296">
        <f ca="1">IF(F12&lt;$K$8,F99,($DHZ$8*($DID$8*52/2.5)*8*$DYW$8*$DIN$8*$R$8*(F20-($DIA$8*(F20-INDIRECT("$"&amp;$E$15&amp;20))))*(1+$DYY$8)^(F12-$E$12))+($DHZ$8*($DIC$8*52/2.5)*8*$DYW$8*$DIN$8*$Q$8*0.5*(F20-($DIA$8*(F20-INDIRECT("$"&amp;$E$15&amp;20))))*(1+$DYY$8)^(F12-$E$12))+($DHZ$8*($DIB$8*52/2.5)*8*$DYW$8*$DIN$8*$P$8*0.5*(F20-($DIA$8*(F20-INDIRECT("$"&amp;$E$15&amp;20))))*(1+$DYY$8)^(F12-$E$12)))</f>
        <v>448616.5915699692</v>
      </c>
      <c r="G100" s="296">
        <f ca="1">IF(G12&lt;$K$8,G99,($DHZ$8*($DID$8*52/2.5)*8*$DYW$8*$DIN$8*$R$8*(G20-($DIA$8*(G20-INDIRECT("$"&amp;$E$15&amp;20))))*(1+$DYY$8)^(G12-$E$12))+($DHZ$8*($DIC$8*52/2.5)*8*$DYW$8*$DIN$8*$Q$8*0.5*(G20-($DIA$8*(G20-INDIRECT("$"&amp;$E$15&amp;20))))*(1+$DYY$8)^(G12-$E$12))+($DHZ$8*($DIB$8*52/2.5)*8*$DYW$8*$DIN$8*$P$8*0.5*(G20-($DIA$8*(G20-INDIRECT("$"&amp;$E$15&amp;20))))*(1+$DYY$8)^(G12-$E$12)))</f>
        <v>472227.35415651934</v>
      </c>
      <c r="H100" s="296">
        <f ca="1">IF(H12&lt;$K$8,H99,($DHZ$8*($DID$8*52/2.5)*8*$DYW$8*$DIN$8*$R$8*(H20-($DIA$8*(H20-INDIRECT("$"&amp;$E$15&amp;20))))*(1+$DYY$8)^(H12-$E$12))+($DHZ$8*($DIC$8*52/2.5)*8*$DYW$8*$DIN$8*$Q$8*0.5*(H20-($DIA$8*(H20-INDIRECT("$"&amp;$E$15&amp;20))))*(1+$DYY$8)^(H12-$E$12))+($DHZ$8*($DIB$8*52/2.5)*8*$DYW$8*$DIN$8*$P$8*0.5*(H20-($DIA$8*(H20-INDIRECT("$"&amp;$E$15&amp;20))))*(1+$DYY$8)^(H12-$E$12)))</f>
        <v>1443531.4449422616</v>
      </c>
      <c r="I100" s="296">
        <f t="shared" ref="I100:AD100" ca="1" si="117">IF(I12&lt;$K$8,I99,($DHZ$8*($DID$8*52/2.5)*8*$DYW$8*$DIN$8*$R$8*(I20-($DIA$8*(I20-INDIRECT("$"&amp;$E$15&amp;20))))*(1+$DYY$8)^(I12-$E$12))+($DHZ$8*($DIC$8*52/2.5)*8*$DYW$8*$DIN$8*$Q$8*0.5*(I20-($DIA$8*(I20-INDIRECT("$"&amp;$E$15&amp;20))))*(1+$DYY$8)^(I12-$E$12))+($DHZ$8*($DIB$8*52/2.5)*8*$DYW$8*$DIN$8*$P$8*0.5*(I20-($DIA$8*(I20-INDIRECT("$"&amp;$E$15&amp;20))))*(1+$DYY$8)^(I12-$E$12)))</f>
        <v>1509338.5152925076</v>
      </c>
      <c r="J100" s="296">
        <f t="shared" ca="1" si="117"/>
        <v>1578507.3600322558</v>
      </c>
      <c r="K100" s="296">
        <f t="shared" ca="1" si="117"/>
        <v>1651213.8932605393</v>
      </c>
      <c r="L100" s="296">
        <f t="shared" ca="1" si="117"/>
        <v>1727643.277297189</v>
      </c>
      <c r="M100" s="296">
        <f t="shared" ca="1" si="117"/>
        <v>1807990.4093165081</v>
      </c>
      <c r="N100" s="296">
        <f t="shared" ca="1" si="117"/>
        <v>1892460.4335915274</v>
      </c>
      <c r="O100" s="296">
        <f t="shared" ca="1" si="117"/>
        <v>1981269.2806967397</v>
      </c>
      <c r="P100" s="296">
        <f t="shared" ca="1" si="117"/>
        <v>2074644.2350881177</v>
      </c>
      <c r="Q100" s="296">
        <f t="shared" ca="1" si="117"/>
        <v>2172824.5325539145</v>
      </c>
      <c r="R100" s="296">
        <f t="shared" ca="1" si="117"/>
        <v>2276061.989108331</v>
      </c>
      <c r="S100" s="296">
        <f t="shared" ca="1" si="117"/>
        <v>2384621.6629828974</v>
      </c>
      <c r="T100" s="296">
        <f t="shared" ca="1" si="117"/>
        <v>2498782.5514574763</v>
      </c>
      <c r="U100" s="296">
        <f t="shared" ca="1" si="117"/>
        <v>2618838.3243645178</v>
      </c>
      <c r="V100" s="296">
        <f t="shared" ca="1" si="117"/>
        <v>2745098.0961966361</v>
      </c>
      <c r="W100" s="296">
        <f t="shared" ca="1" si="117"/>
        <v>2877887.2388492497</v>
      </c>
      <c r="X100" s="296">
        <f t="shared" ca="1" si="117"/>
        <v>3017548.2371368399</v>
      </c>
      <c r="Y100" s="296">
        <f t="shared" ca="1" si="117"/>
        <v>3164441.5893340604</v>
      </c>
      <c r="Z100" s="296">
        <f t="shared" ca="1" si="117"/>
        <v>3318946.7551113032</v>
      </c>
      <c r="AA100" s="296">
        <f t="shared" ca="1" si="117"/>
        <v>3481463.1533591221</v>
      </c>
      <c r="AB100" s="296">
        <f t="shared" ca="1" si="117"/>
        <v>3652411.2125271284</v>
      </c>
      <c r="AC100" s="296">
        <f t="shared" ca="1" si="117"/>
        <v>3832233.4762412314</v>
      </c>
      <c r="AD100" s="296">
        <f t="shared" ca="1" si="117"/>
        <v>4021395.7671084772</v>
      </c>
      <c r="AE100" s="297">
        <f ca="1">IF(AE12&lt;$K$8,AE99,($DHZ$8*($DIG$8*52/2.5)*8*$DYX$8*$DIO$8*$U$8*(AE20-($DIA$8*(AE20-INDIRECT("$"&amp;$E$17&amp;20))))*(1+$DYZ$8)^(AE12-$AE$12))+($DHZ$8*($DIF$8*52/2.5)*8*$DYX$8*$DIO$8*$T$8*0.05*(AE20-($DIA$8*(AE20-INDIRECT("$"&amp;$E$17&amp;20))))*(1+$DYZ$8)^(AE12-$AE$12))+($DHZ$8*($DIE$8*52/2.5)*8*$DYX$8*$DIO$8*$S$8*0.5*(AE20-($DIA$8*(AE20-INDIRECT("$"&amp;$E$17&amp;20))))*(1+$DYZ$8)^(AE12-$AE$12)))</f>
        <v>359555.43463490566</v>
      </c>
      <c r="AF100" s="296">
        <f ca="1">IF(AF12&lt;$K$8,AF99,($DHZ$8*($DIG$8*52/2.5)*8*$DYX$8*$DIO$8*$U$8*(AF20-($DIA$8*(AF20-INDIRECT("$"&amp;$E$17&amp;20))))*(1+$DYZ$8)^(AF12-$AE$12))+($DHZ$8*($DIF$8*52/2.5)*8*$DYX$8*$DIO$8*$T$8*0.05*(AF20-($DIA$8*(AF20-INDIRECT("$"&amp;$E$17&amp;20))))*(1+$DYZ$8)^(AF12-$AE$12))+($DHZ$8*($DIE$8*52/2.5)*8*$DYX$8*$DIO$8*$S$8*0.5*(AF20-($DIA$8*(AF20-INDIRECT("$"&amp;$E$17&amp;20))))*(1+$DYZ$8)^(AF12-$AE$12)))</f>
        <v>371729.49116560555</v>
      </c>
      <c r="AG100" s="296">
        <f ca="1">IF(AG12&lt;$K$8,AG99,($DHZ$8*($DIG$8*52/2.5)*8*$DYX$8*$DIO$8*$U$8*(AG20-($DIA$8*(AG20-INDIRECT("$"&amp;$E$17&amp;20))))*(1+$DYZ$8)^(AG12-$AE$12))+($DHZ$8*($DIF$8*52/2.5)*8*$DYX$8*$DIO$8*$T$8*0.05*(AG20-($DIA$8*(AG20-INDIRECT("$"&amp;$E$17&amp;20))))*(1+$DYZ$8)^(AG12-$AE$12))+($DHZ$8*($DIE$8*52/2.5)*8*$DYX$8*$DIO$8*$S$8*0.5*(AG20-($DIA$8*(AG20-INDIRECT("$"&amp;$E$17&amp;20))))*(1+$DYZ$8)^(AG12-$AE$12)))</f>
        <v>384315.74464324681</v>
      </c>
      <c r="AH100" s="296">
        <f ca="1">IF(AH12&lt;$K$8,AH99,($DHZ$8*($DIG$8*52/2.5)*8*$DYX$8*$DIO$8*$U$8*(AH20-($DIA$8*(AH20-INDIRECT("$"&amp;$E$17&amp;20))))*(1+$DYZ$8)^(AH12-$AE$12))+($DHZ$8*($DIF$8*52/2.5)*8*$DYX$8*$DIO$8*$T$8*0.05*(AH20-($DIA$8*(AH20-INDIRECT("$"&amp;$E$17&amp;20))))*(1+$DYZ$8)^(AH12-$AE$12))+($DHZ$8*($DIE$8*52/2.5)*8*$DYX$8*$DIO$8*$S$8*0.5*(AH20-($DIA$8*(AH20-INDIRECT("$"&amp;$E$17&amp;20))))*(1+$DYZ$8)^(AH12-$AE$12)))</f>
        <v>5624811.0687525272</v>
      </c>
      <c r="AI100" s="296">
        <f t="shared" ref="AI100:BD100" ca="1" si="118">IF(AI12&lt;$K$8,AI99,($DHZ$8*($DIG$8*52/2.5)*8*$DYX$8*$DIO$8*$U$8*(AI20-($DIA$8*(AI20-INDIRECT("$"&amp;$E$17&amp;20))))*(1+$DYZ$8)^(AI12-$AE$12))+($DHZ$8*($DIF$8*52/2.5)*8*$DYX$8*$DIO$8*$T$8*0.05*(AI20-($DIA$8*(AI20-INDIRECT("$"&amp;$E$17&amp;20))))*(1+$DYZ$8)^(AI12-$AE$12))+($DHZ$8*($DIE$8*52/2.5)*8*$DYX$8*$DIO$8*$S$8*0.5*(AI20-($DIA$8*(AI20-INDIRECT("$"&amp;$E$17&amp;20))))*(1+$DYZ$8)^(AI12-$AE$12)))</f>
        <v>5810629.027528801</v>
      </c>
      <c r="AJ100" s="296">
        <f t="shared" ca="1" si="118"/>
        <v>6002692.2241969574</v>
      </c>
      <c r="AK100" s="296">
        <f t="shared" ca="1" si="118"/>
        <v>6201211.650945507</v>
      </c>
      <c r="AL100" s="296">
        <f t="shared" ca="1" si="118"/>
        <v>6406405.4392401632</v>
      </c>
      <c r="AM100" s="296">
        <f t="shared" ca="1" si="118"/>
        <v>6618499.1015037391</v>
      </c>
      <c r="AN100" s="296">
        <f t="shared" ca="1" si="118"/>
        <v>6837725.780978499</v>
      </c>
      <c r="AO100" s="296">
        <f t="shared" ca="1" si="118"/>
        <v>7064326.5100480746</v>
      </c>
      <c r="AP100" s="296">
        <f t="shared" ca="1" si="118"/>
        <v>7298550.4773053164</v>
      </c>
      <c r="AQ100" s="296">
        <f t="shared" ca="1" si="118"/>
        <v>7540655.3036622312</v>
      </c>
      <c r="AR100" s="296">
        <f t="shared" ca="1" si="118"/>
        <v>7790907.3278081324</v>
      </c>
      <c r="AS100" s="296">
        <f t="shared" ca="1" si="118"/>
        <v>8049581.9013325367</v>
      </c>
      <c r="AT100" s="296">
        <f t="shared" ca="1" si="118"/>
        <v>8316963.6938400222</v>
      </c>
      <c r="AU100" s="296">
        <f t="shared" ca="1" si="118"/>
        <v>8593347.008395385</v>
      </c>
      <c r="AV100" s="296">
        <f t="shared" ca="1" si="118"/>
        <v>8879036.1076487806</v>
      </c>
      <c r="AW100" s="296">
        <f t="shared" ca="1" si="118"/>
        <v>9174345.5510025844</v>
      </c>
      <c r="AX100" s="296">
        <f t="shared" ca="1" si="118"/>
        <v>9479600.5431936942</v>
      </c>
      <c r="AY100" s="296">
        <f t="shared" ca="1" si="118"/>
        <v>9795137.2946778722</v>
      </c>
      <c r="AZ100" s="296">
        <f t="shared" ca="1" si="118"/>
        <v>10121303.394215655</v>
      </c>
      <c r="BA100" s="296">
        <f t="shared" ca="1" si="118"/>
        <v>10458458.194073029</v>
      </c>
      <c r="BB100" s="296">
        <f t="shared" ca="1" si="118"/>
        <v>10806973.208263889</v>
      </c>
      <c r="BC100" s="296">
        <f t="shared" ca="1" si="118"/>
        <v>11167232.524275981</v>
      </c>
      <c r="BD100" s="296">
        <f t="shared" ca="1" si="118"/>
        <v>11539633.228736676</v>
      </c>
      <c r="BE100" s="283">
        <f ca="1">NPV(NPV_Country,H100:AD100)</f>
        <v>30658422.399650935</v>
      </c>
      <c r="BF100" s="283">
        <f ca="1">NPV(NPV_Country,AH100:BD100)</f>
        <v>103716584.86689584</v>
      </c>
    </row>
    <row r="101" spans="1:3831" collapsed="1" x14ac:dyDescent="0.25">
      <c r="B101" s="207" t="s">
        <v>4007</v>
      </c>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c r="AA101" s="279"/>
      <c r="AB101" s="279"/>
      <c r="AC101" s="279"/>
      <c r="AD101" s="279"/>
      <c r="AE101" s="282"/>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79"/>
      <c r="BB101" s="279"/>
      <c r="BC101" s="279"/>
      <c r="BD101" s="279"/>
      <c r="BE101" s="278"/>
      <c r="BF101" s="278"/>
    </row>
    <row r="102" spans="1:3831" x14ac:dyDescent="0.25">
      <c r="A102" s="295"/>
      <c r="C102" t="s">
        <v>4066</v>
      </c>
      <c r="E102" s="279">
        <f ca="1">$DIR$8*$DYU$8</f>
        <v>2715052.0946592283</v>
      </c>
      <c r="F102" s="279">
        <f ca="1">$DIR$8*$DYU$8*(F20/$E$20)*(1+$DYY$8)^(F12-$E$12)</f>
        <v>2857945.7183497301</v>
      </c>
      <c r="G102" s="279">
        <f t="shared" ref="G102:AD102" ca="1" si="119">$DIR$8*$DYU$8*(G20/$E$20)*(1+$DYY$8)^(G12-$E$12)</f>
        <v>3008359.8561885864</v>
      </c>
      <c r="H102" s="279">
        <f t="shared" ca="1" si="119"/>
        <v>15353807.700911436</v>
      </c>
      <c r="I102" s="279">
        <f t="shared" ca="1" si="119"/>
        <v>16161881.042909592</v>
      </c>
      <c r="J102" s="279">
        <f t="shared" ca="1" si="119"/>
        <v>17012483.413456753</v>
      </c>
      <c r="K102" s="279">
        <f t="shared" ca="1" si="119"/>
        <v>17907853.122091584</v>
      </c>
      <c r="L102" s="279">
        <f t="shared" ca="1" si="119"/>
        <v>18850346.280939829</v>
      </c>
      <c r="M102" s="279">
        <f t="shared" ca="1" si="119"/>
        <v>19842443.004683305</v>
      </c>
      <c r="N102" s="279">
        <f t="shared" ca="1" si="119"/>
        <v>20886753.936834067</v>
      </c>
      <c r="O102" s="279">
        <f t="shared" ca="1" si="119"/>
        <v>21986027.119487558</v>
      </c>
      <c r="P102" s="279">
        <f t="shared" ca="1" si="119"/>
        <v>23143155.224631902</v>
      </c>
      <c r="Q102" s="279">
        <f t="shared" ca="1" si="119"/>
        <v>24361183.166042171</v>
      </c>
      <c r="R102" s="279">
        <f t="shared" ca="1" si="119"/>
        <v>25643316.111789845</v>
      </c>
      <c r="S102" s="279">
        <f t="shared" ca="1" si="119"/>
        <v>26992927.918451924</v>
      </c>
      <c r="T102" s="279">
        <f t="shared" ca="1" si="119"/>
        <v>28413570.009213801</v>
      </c>
      <c r="U102" s="279">
        <f t="shared" ca="1" si="119"/>
        <v>29908980.719228171</v>
      </c>
      <c r="V102" s="279">
        <f t="shared" ca="1" si="119"/>
        <v>31483095.132821504</v>
      </c>
      <c r="W102" s="279">
        <f t="shared" ca="1" si="119"/>
        <v>33140055.438434478</v>
      </c>
      <c r="X102" s="279">
        <f t="shared" ca="1" si="119"/>
        <v>34884221.828544341</v>
      </c>
      <c r="Y102" s="279">
        <f t="shared" ca="1" si="119"/>
        <v>36720183.973252162</v>
      </c>
      <c r="Z102" s="279">
        <f t="shared" ca="1" si="119"/>
        <v>38652773.097726576</v>
      </c>
      <c r="AA102" s="279">
        <f t="shared" ca="1" si="119"/>
        <v>40687074.695285484</v>
      </c>
      <c r="AB102" s="279">
        <f t="shared" ca="1" si="119"/>
        <v>42828441.909569144</v>
      </c>
      <c r="AC102" s="279">
        <f t="shared" ca="1" si="119"/>
        <v>45082509.621019319</v>
      </c>
      <c r="AD102" s="279">
        <f t="shared" ca="1" si="119"/>
        <v>47455209.27473183</v>
      </c>
      <c r="AE102" s="282">
        <f ca="1">$DIS$8*$DYV$8</f>
        <v>5233980.9129293887</v>
      </c>
      <c r="AF102" s="279">
        <f ca="1">$DIS$8*$DYV$8*(AF20/$AE$20)*(1+$DYZ$8)^(AF12-$AE$12)</f>
        <v>5411196.3667280693</v>
      </c>
      <c r="AG102" s="279">
        <f t="shared" ref="AG102:BD102" ca="1" si="120">$DIS$8*$DYV$8*(AG20/$AE$20)*(1+$DYZ$8)^(AG12-$AE$12)</f>
        <v>5594412.0940446546</v>
      </c>
      <c r="AH102" s="279">
        <f t="shared" ca="1" si="120"/>
        <v>158108279.7938315</v>
      </c>
      <c r="AI102" s="279">
        <f t="shared" ca="1" si="120"/>
        <v>163461610.46490395</v>
      </c>
      <c r="AJ102" s="279">
        <f t="shared" ca="1" si="120"/>
        <v>168996197.6097753</v>
      </c>
      <c r="AK102" s="279">
        <f t="shared" ca="1" si="120"/>
        <v>174718178.32538822</v>
      </c>
      <c r="AL102" s="279">
        <f t="shared" ca="1" si="120"/>
        <v>180633897.50241569</v>
      </c>
      <c r="AM102" s="279">
        <f t="shared" ca="1" si="120"/>
        <v>186749914.86087394</v>
      </c>
      <c r="AN102" s="279">
        <f t="shared" ca="1" si="120"/>
        <v>193073012.22395006</v>
      </c>
      <c r="AO102" s="279">
        <f t="shared" ca="1" si="120"/>
        <v>199610201.03811324</v>
      </c>
      <c r="AP102" s="279">
        <f t="shared" ca="1" si="120"/>
        <v>206368730.14784524</v>
      </c>
      <c r="AQ102" s="279">
        <f t="shared" ca="1" si="120"/>
        <v>213356093.83361366</v>
      </c>
      <c r="AR102" s="279">
        <f t="shared" ca="1" si="120"/>
        <v>220580040.12199935</v>
      </c>
      <c r="AS102" s="279">
        <f t="shared" ca="1" si="120"/>
        <v>228048579.37719375</v>
      </c>
      <c r="AT102" s="279">
        <f t="shared" ca="1" si="120"/>
        <v>235769993.18339244</v>
      </c>
      <c r="AU102" s="279">
        <f t="shared" ca="1" si="120"/>
        <v>243752843.52793488</v>
      </c>
      <c r="AV102" s="279">
        <f t="shared" ca="1" si="120"/>
        <v>252005982.29537174</v>
      </c>
      <c r="AW102" s="279">
        <f t="shared" ca="1" si="120"/>
        <v>260538561.08298934</v>
      </c>
      <c r="AX102" s="279">
        <f t="shared" ca="1" si="120"/>
        <v>269360041.348674</v>
      </c>
      <c r="AY102" s="279">
        <f t="shared" ca="1" si="120"/>
        <v>278480204.90236956</v>
      </c>
      <c r="AZ102" s="279">
        <f t="shared" ca="1" si="120"/>
        <v>287909164.75276029</v>
      </c>
      <c r="BA102" s="279">
        <f t="shared" ca="1" si="120"/>
        <v>297657376.32120937</v>
      </c>
      <c r="BB102" s="279">
        <f t="shared" ca="1" si="120"/>
        <v>307735649.03538406</v>
      </c>
      <c r="BC102" s="279">
        <f t="shared" ca="1" si="120"/>
        <v>318155158.31542736</v>
      </c>
      <c r="BD102" s="279">
        <f t="shared" ca="1" si="120"/>
        <v>328927457.96596301</v>
      </c>
      <c r="BE102" s="283">
        <f ca="1">NPV(NPV_Country,H102:AD102)</f>
        <v>345753066.92420167</v>
      </c>
      <c r="BF102" s="283">
        <f ca="1">NPV(NPV_Country,AH102:BD102)</f>
        <v>2936123510.2937484</v>
      </c>
    </row>
    <row r="103" spans="1:3831" collapsed="1" x14ac:dyDescent="0.25">
      <c r="A103" s="295"/>
      <c r="C103" t="s">
        <v>4076</v>
      </c>
      <c r="E103" s="279">
        <f ca="1">IF($EQI$8="Crisis",E105,E104)</f>
        <v>2715052.0946592283</v>
      </c>
      <c r="F103" s="279">
        <f t="shared" ref="F103:BD103" ca="1" si="121">IF($EQI$8="Crisis",F105,F104)</f>
        <v>2857945.7183497301</v>
      </c>
      <c r="G103" s="279">
        <f t="shared" ca="1" si="121"/>
        <v>3008359.8561885864</v>
      </c>
      <c r="H103" s="279">
        <f t="shared" ca="1" si="121"/>
        <v>14257107.150846334</v>
      </c>
      <c r="I103" s="279">
        <f t="shared" ca="1" si="121"/>
        <v>13853040.893922508</v>
      </c>
      <c r="J103" s="279">
        <f t="shared" ca="1" si="121"/>
        <v>13366951.253430307</v>
      </c>
      <c r="K103" s="279">
        <f t="shared" ca="1" si="121"/>
        <v>12791323.658636848</v>
      </c>
      <c r="L103" s="279">
        <f t="shared" ca="1" si="121"/>
        <v>12118079.752032746</v>
      </c>
      <c r="M103" s="279">
        <f t="shared" ca="1" si="121"/>
        <v>11338538.85981903</v>
      </c>
      <c r="N103" s="279">
        <f t="shared" ca="1" si="121"/>
        <v>10443376.968417034</v>
      </c>
      <c r="O103" s="279">
        <f t="shared" ca="1" si="121"/>
        <v>10884171.841330474</v>
      </c>
      <c r="P103" s="279">
        <f t="shared" ca="1" si="121"/>
        <v>11343571.818758899</v>
      </c>
      <c r="Q103" s="279">
        <f t="shared" ca="1" si="121"/>
        <v>11822362.18641066</v>
      </c>
      <c r="R103" s="279">
        <f t="shared" ca="1" si="121"/>
        <v>12321361.375394782</v>
      </c>
      <c r="S103" s="279">
        <f t="shared" ca="1" si="121"/>
        <v>12841422.361224635</v>
      </c>
      <c r="T103" s="279">
        <f t="shared" ca="1" si="121"/>
        <v>13383434.121870849</v>
      </c>
      <c r="U103" s="279">
        <f t="shared" ca="1" si="121"/>
        <v>13948323.15735586</v>
      </c>
      <c r="V103" s="279">
        <f t="shared" ca="1" si="121"/>
        <v>14537055.073487604</v>
      </c>
      <c r="W103" s="279">
        <f t="shared" ca="1" si="121"/>
        <v>15150636.232439578</v>
      </c>
      <c r="X103" s="279">
        <f t="shared" ca="1" si="121"/>
        <v>15790115.472998703</v>
      </c>
      <c r="Y103" s="279">
        <f t="shared" ca="1" si="121"/>
        <v>16456585.903421558</v>
      </c>
      <c r="Z103" s="279">
        <f t="shared" ca="1" si="121"/>
        <v>17151186.769963615</v>
      </c>
      <c r="AA103" s="279">
        <f t="shared" ca="1" si="121"/>
        <v>17875105.404275514</v>
      </c>
      <c r="AB103" s="279">
        <f t="shared" ca="1" si="121"/>
        <v>18629579.252995189</v>
      </c>
      <c r="AC103" s="279">
        <f t="shared" ca="1" si="121"/>
        <v>19415897.993005168</v>
      </c>
      <c r="AD103" s="279">
        <f t="shared" ca="1" si="121"/>
        <v>20235405.735970832</v>
      </c>
      <c r="AE103" s="282">
        <f t="shared" ca="1" si="121"/>
        <v>5233980.9129293887</v>
      </c>
      <c r="AF103" s="279">
        <f t="shared" ca="1" si="121"/>
        <v>5411196.3667280693</v>
      </c>
      <c r="AG103" s="279">
        <f t="shared" ca="1" si="121"/>
        <v>5594412.0940446546</v>
      </c>
      <c r="AH103" s="279">
        <f t="shared" ca="1" si="121"/>
        <v>4957569.6479616137</v>
      </c>
      <c r="AI103" s="279">
        <f t="shared" ca="1" si="121"/>
        <v>5125426.1933937529</v>
      </c>
      <c r="AJ103" s="279">
        <f t="shared" ca="1" si="121"/>
        <v>5298966.1324734222</v>
      </c>
      <c r="AK103" s="279">
        <f t="shared" ca="1" si="121"/>
        <v>5478381.8971565505</v>
      </c>
      <c r="AL103" s="279">
        <f t="shared" ca="1" si="121"/>
        <v>5663872.4348825822</v>
      </c>
      <c r="AM103" s="279">
        <f t="shared" ca="1" si="121"/>
        <v>5855643.4291798826</v>
      </c>
      <c r="AN103" s="279">
        <f t="shared" ca="1" si="121"/>
        <v>6053907.5277404916</v>
      </c>
      <c r="AO103" s="279">
        <f t="shared" ca="1" si="121"/>
        <v>6258884.5782172242</v>
      </c>
      <c r="AP103" s="279">
        <f t="shared" ca="1" si="121"/>
        <v>6470801.8720045146</v>
      </c>
      <c r="AQ103" s="279">
        <f t="shared" ca="1" si="121"/>
        <v>6689894.396273355</v>
      </c>
      <c r="AR103" s="279">
        <f t="shared" ca="1" si="121"/>
        <v>6916405.0945397913</v>
      </c>
      <c r="AS103" s="279">
        <f t="shared" ca="1" si="121"/>
        <v>7150585.13605591</v>
      </c>
      <c r="AT103" s="279">
        <f t="shared" ca="1" si="121"/>
        <v>7392694.1943220412</v>
      </c>
      <c r="AU103" s="279">
        <f t="shared" ca="1" si="121"/>
        <v>7643000.7350290129</v>
      </c>
      <c r="AV103" s="279">
        <f t="shared" ca="1" si="121"/>
        <v>7901782.3137497008</v>
      </c>
      <c r="AW103" s="279">
        <f t="shared" ca="1" si="121"/>
        <v>8169325.8837100668</v>
      </c>
      <c r="AX103" s="279">
        <f t="shared" ca="1" si="121"/>
        <v>8445928.1139808502</v>
      </c>
      <c r="AY103" s="279">
        <f t="shared" ca="1" si="121"/>
        <v>8731895.7184428331</v>
      </c>
      <c r="AZ103" s="279">
        <f t="shared" ca="1" si="121"/>
        <v>9027545.7958903871</v>
      </c>
      <c r="BA103" s="279">
        <f t="shared" ca="1" si="121"/>
        <v>9333206.1816505045</v>
      </c>
      <c r="BB103" s="279">
        <f t="shared" ca="1" si="121"/>
        <v>9649215.8111071251</v>
      </c>
      <c r="BC103" s="279">
        <f t="shared" ca="1" si="121"/>
        <v>9975925.0955339372</v>
      </c>
      <c r="BD103" s="279">
        <f t="shared" ca="1" si="121"/>
        <v>10313696.310652344</v>
      </c>
      <c r="BE103" s="283">
        <f ca="1">NPV(NPV_Country,H103:AD103)</f>
        <v>185122350.45111167</v>
      </c>
      <c r="BF103" s="283">
        <f ca="1">NPV(NPV_Country,AH103:BD103)</f>
        <v>92063722.508899808</v>
      </c>
    </row>
    <row r="104" spans="1:3831" s="295" customFormat="1" hidden="1" outlineLevel="1" x14ac:dyDescent="0.25">
      <c r="B104" s="299"/>
      <c r="C104" s="294" t="s">
        <v>4302</v>
      </c>
      <c r="E104" s="296">
        <f t="shared" ref="E104:J104" ca="1" si="122">IF(E12&lt;$K$8,E102,IF(E12&gt;$L$8,D104*(1+$N$8/100),E102*((($M$8-(E12-$K$8+1))+($M$8-($M$8-(E12-$K$8+1)))*(1-$DIA$8)))/$M$8))</f>
        <v>2715052.0946592283</v>
      </c>
      <c r="F104" s="296">
        <f t="shared" ca="1" si="122"/>
        <v>2857945.7183497301</v>
      </c>
      <c r="G104" s="296">
        <f t="shared" ca="1" si="122"/>
        <v>3008359.8561885864</v>
      </c>
      <c r="H104" s="296">
        <f t="shared" ca="1" si="122"/>
        <v>14257107.150846334</v>
      </c>
      <c r="I104" s="296">
        <f t="shared" ca="1" si="122"/>
        <v>13853040.893922508</v>
      </c>
      <c r="J104" s="296">
        <f t="shared" ca="1" si="122"/>
        <v>13366951.253430307</v>
      </c>
      <c r="K104" s="296">
        <f t="shared" ref="K104:AC104" ca="1" si="123">IF(K12&lt;$K$8,K102,IF(K12&gt;$L$8,J104*(1+$N$8/100),K102*((($M$8-(K12-$K$8+1))+($M$8-($M$8-(K12-$K$8+1)))*(1-$DIA$8)))/$M$8))</f>
        <v>12791323.658636848</v>
      </c>
      <c r="L104" s="296">
        <f t="shared" ca="1" si="123"/>
        <v>12118079.752032746</v>
      </c>
      <c r="M104" s="296">
        <f t="shared" ca="1" si="123"/>
        <v>11338538.85981903</v>
      </c>
      <c r="N104" s="296">
        <f t="shared" ca="1" si="123"/>
        <v>10443376.968417034</v>
      </c>
      <c r="O104" s="296">
        <f t="shared" ca="1" si="123"/>
        <v>10884171.841330474</v>
      </c>
      <c r="P104" s="296">
        <f t="shared" ca="1" si="123"/>
        <v>11343571.818758899</v>
      </c>
      <c r="Q104" s="296">
        <f t="shared" ca="1" si="123"/>
        <v>11822362.18641066</v>
      </c>
      <c r="R104" s="296">
        <f t="shared" ca="1" si="123"/>
        <v>12321361.375394782</v>
      </c>
      <c r="S104" s="296">
        <f t="shared" ca="1" si="123"/>
        <v>12841422.361224635</v>
      </c>
      <c r="T104" s="296">
        <f t="shared" ca="1" si="123"/>
        <v>13383434.121870849</v>
      </c>
      <c r="U104" s="296">
        <f t="shared" ca="1" si="123"/>
        <v>13948323.15735586</v>
      </c>
      <c r="V104" s="296">
        <f t="shared" ca="1" si="123"/>
        <v>14537055.073487604</v>
      </c>
      <c r="W104" s="296">
        <f t="shared" ca="1" si="123"/>
        <v>15150636.232439578</v>
      </c>
      <c r="X104" s="296">
        <f t="shared" ca="1" si="123"/>
        <v>15790115.472998703</v>
      </c>
      <c r="Y104" s="296">
        <f t="shared" ca="1" si="123"/>
        <v>16456585.903421558</v>
      </c>
      <c r="Z104" s="296">
        <f t="shared" ca="1" si="123"/>
        <v>17151186.769963615</v>
      </c>
      <c r="AA104" s="296">
        <f t="shared" ca="1" si="123"/>
        <v>17875105.404275514</v>
      </c>
      <c r="AB104" s="296">
        <f t="shared" ca="1" si="123"/>
        <v>18629579.252995189</v>
      </c>
      <c r="AC104" s="296">
        <f t="shared" ca="1" si="123"/>
        <v>19415897.993005168</v>
      </c>
      <c r="AD104" s="296">
        <f ca="1">IF(AD12&lt;$K$8,AD102,IF(AD12&gt;$L$8,AC104*(1+$N$8/100),AD102*((($M$8-(AD12-$K$8+1))+($M$8-($M$8-(AD12-$K$8+1)))*(1-$DIA$8)))/$M$8))</f>
        <v>20235405.735970832</v>
      </c>
      <c r="AE104" s="297">
        <f ca="1">IF(AE12&lt;$K$8,AE102,DRT8*((($M8-$DZY8)+($M8-($M8-$DZY8))*(1-$DIA8)))/$M8)</f>
        <v>5233980.9129293887</v>
      </c>
      <c r="AF104" s="296">
        <f t="shared" ref="AF104:BD104" ca="1" si="124">IF(AF12&lt;$K$8,AF102,DRU8*((($M8-$DZY8)+($M8-($M8-$DZY8))*(1-$DIA8)))/$M8)</f>
        <v>5411196.3667280693</v>
      </c>
      <c r="AG104" s="296">
        <f t="shared" ca="1" si="124"/>
        <v>5594412.0940446546</v>
      </c>
      <c r="AH104" s="296">
        <f t="shared" ca="1" si="124"/>
        <v>4957569.6479616137</v>
      </c>
      <c r="AI104" s="296">
        <f t="shared" ca="1" si="124"/>
        <v>5125426.1933937529</v>
      </c>
      <c r="AJ104" s="296">
        <f t="shared" ca="1" si="124"/>
        <v>5298966.1324734222</v>
      </c>
      <c r="AK104" s="296">
        <f t="shared" ca="1" si="124"/>
        <v>5478381.8971565505</v>
      </c>
      <c r="AL104" s="296">
        <f t="shared" ca="1" si="124"/>
        <v>5663872.4348825822</v>
      </c>
      <c r="AM104" s="296">
        <f t="shared" ca="1" si="124"/>
        <v>5855643.4291798826</v>
      </c>
      <c r="AN104" s="296">
        <f t="shared" ca="1" si="124"/>
        <v>6053907.5277404916</v>
      </c>
      <c r="AO104" s="296">
        <f t="shared" ca="1" si="124"/>
        <v>6258884.5782172242</v>
      </c>
      <c r="AP104" s="296">
        <f t="shared" ca="1" si="124"/>
        <v>6470801.8720045146</v>
      </c>
      <c r="AQ104" s="296">
        <f t="shared" ca="1" si="124"/>
        <v>6689894.396273355</v>
      </c>
      <c r="AR104" s="296">
        <f t="shared" ca="1" si="124"/>
        <v>6916405.0945397913</v>
      </c>
      <c r="AS104" s="296">
        <f t="shared" ca="1" si="124"/>
        <v>7150585.13605591</v>
      </c>
      <c r="AT104" s="296">
        <f t="shared" ca="1" si="124"/>
        <v>7392694.1943220412</v>
      </c>
      <c r="AU104" s="296">
        <f t="shared" ca="1" si="124"/>
        <v>7643000.7350290129</v>
      </c>
      <c r="AV104" s="296">
        <f t="shared" ca="1" si="124"/>
        <v>7901782.3137497008</v>
      </c>
      <c r="AW104" s="296">
        <f t="shared" ca="1" si="124"/>
        <v>8169325.8837100668</v>
      </c>
      <c r="AX104" s="296">
        <f t="shared" ca="1" si="124"/>
        <v>8445928.1139808502</v>
      </c>
      <c r="AY104" s="296">
        <f t="shared" ca="1" si="124"/>
        <v>8731895.7184428331</v>
      </c>
      <c r="AZ104" s="296">
        <f t="shared" ca="1" si="124"/>
        <v>9027545.7958903871</v>
      </c>
      <c r="BA104" s="296">
        <f t="shared" ca="1" si="124"/>
        <v>9333206.1816505045</v>
      </c>
      <c r="BB104" s="296">
        <f t="shared" ca="1" si="124"/>
        <v>9649215.8111071251</v>
      </c>
      <c r="BC104" s="296">
        <f t="shared" ca="1" si="124"/>
        <v>9975925.0955339372</v>
      </c>
      <c r="BD104" s="296">
        <f t="shared" ca="1" si="124"/>
        <v>10313696.310652344</v>
      </c>
      <c r="BE104" s="283">
        <f ca="1">NPV(NPV_Country,H104:AD104)</f>
        <v>185122350.45111167</v>
      </c>
      <c r="BF104" s="283">
        <f ca="1">NPV(NPV_Country,AH104:BD104)</f>
        <v>92063722.508899808</v>
      </c>
    </row>
    <row r="105" spans="1:3831" s="295" customFormat="1" hidden="1" outlineLevel="1" x14ac:dyDescent="0.25">
      <c r="B105" s="299"/>
      <c r="C105" s="294" t="s">
        <v>4303</v>
      </c>
      <c r="E105" s="296">
        <f ca="1">IF(E12&lt;$K$8,E104,$DIR$8*$DYU$8*((E20-($DIA$8*(E20-INDIRECT("$"&amp;$E$15&amp;20))))/$E$20)*(1+$DYY$8)^(E12-$E$12))</f>
        <v>2715052.0946592283</v>
      </c>
      <c r="F105" s="296">
        <f ca="1">IF(F12&lt;$K$8,F104,$DIR$8*$DYU$8*((F20-($DIA$8*(F20-INDIRECT("$"&amp;$E$15&amp;20))))/$E$20)*(1+$DYY$8)^(F12-$E$12))</f>
        <v>2857945.7183497301</v>
      </c>
      <c r="G105" s="296">
        <f ca="1">IF(G12&lt;$K$8,G104,$DIR$8*$DYU$8*((G20-($DIA$8*(G20-INDIRECT("$"&amp;$E$15&amp;20))))/$E$20)*(1+$DYY$8)^(G12-$E$12))</f>
        <v>3008359.8561885864</v>
      </c>
      <c r="H105" s="296">
        <f ca="1">IF(H12&lt;$K$8,H104,$DIR$8*$DYU$8*((H20-($DIA$8*(H20-INDIRECT("$"&amp;$E$15&amp;20))))/$E$20)*(1+$DYY$8)^(H12-$E$12))</f>
        <v>9196125.5778309554</v>
      </c>
      <c r="I105" s="296">
        <f t="shared" ref="I105:AD105" ca="1" si="125">IF(I12&lt;$K$8,I104,$DIR$8*$DYU$8*((I20-($DIA$8*(I20-INDIRECT("$"&amp;$E$15&amp;20))))/$E$20)*(1+$DYY$8)^(I12-$E$12))</f>
        <v>9615354.4661037866</v>
      </c>
      <c r="J105" s="296">
        <f t="shared" ca="1" si="125"/>
        <v>10055999.790823856</v>
      </c>
      <c r="K105" s="296">
        <f t="shared" ca="1" si="125"/>
        <v>10519182.225982225</v>
      </c>
      <c r="L105" s="296">
        <f t="shared" ca="1" si="125"/>
        <v>11006081.36205571</v>
      </c>
      <c r="M105" s="296">
        <f t="shared" ca="1" si="125"/>
        <v>11517938.80614331</v>
      </c>
      <c r="N105" s="296">
        <f t="shared" ca="1" si="125"/>
        <v>12056061.445256704</v>
      </c>
      <c r="O105" s="296">
        <f t="shared" ca="1" si="125"/>
        <v>12621824.881351847</v>
      </c>
      <c r="P105" s="296">
        <f t="shared" ca="1" si="125"/>
        <v>13216677.047140101</v>
      </c>
      <c r="Q105" s="296">
        <f t="shared" ca="1" si="125"/>
        <v>13842142.012193479</v>
      </c>
      <c r="R105" s="296">
        <f t="shared" ca="1" si="125"/>
        <v>14499823.989359042</v>
      </c>
      <c r="S105" s="296">
        <f t="shared" ca="1" si="125"/>
        <v>15191411.552024722</v>
      </c>
      <c r="T105" s="296">
        <f t="shared" ca="1" si="125"/>
        <v>15918682.073333643</v>
      </c>
      <c r="U105" s="296">
        <f t="shared" ca="1" si="125"/>
        <v>16683506.399028098</v>
      </c>
      <c r="V105" s="296">
        <f t="shared" ca="1" si="125"/>
        <v>17487853.766218904</v>
      </c>
      <c r="W105" s="296">
        <f t="shared" ca="1" si="125"/>
        <v>18333796.981023472</v>
      </c>
      <c r="X105" s="296">
        <f t="shared" ca="1" si="125"/>
        <v>19223517.868696466</v>
      </c>
      <c r="Y105" s="296">
        <f t="shared" ca="1" si="125"/>
        <v>20159313.010594618</v>
      </c>
      <c r="Z105" s="296">
        <f t="shared" ca="1" si="125"/>
        <v>21143599.78307151</v>
      </c>
      <c r="AA105" s="296">
        <f t="shared" ca="1" si="125"/>
        <v>22178922.714193046</v>
      </c>
      <c r="AB105" s="296">
        <f t="shared" ca="1" si="125"/>
        <v>23267960.175000381</v>
      </c>
      <c r="AC105" s="296">
        <f t="shared" ca="1" si="125"/>
        <v>24413531.422927629</v>
      </c>
      <c r="AD105" s="296">
        <f t="shared" ca="1" si="125"/>
        <v>25618604.015908062</v>
      </c>
      <c r="AE105" s="297">
        <f t="shared" ref="AE105:AJ105" ca="1" si="126">IF(AE12&lt;$K$8,AE104,$DIS$8*$DYV$8*((AE20-($DIA$8*(AE20-INDIRECT("$"&amp;$E$17&amp;20))))/$AE$20)*(1+$DYZ$8)^(AE12-$AE$12))</f>
        <v>5233980.9129293887</v>
      </c>
      <c r="AF105" s="296">
        <f t="shared" ca="1" si="126"/>
        <v>5411196.3667280693</v>
      </c>
      <c r="AG105" s="296">
        <f t="shared" ca="1" si="126"/>
        <v>5594412.0940446546</v>
      </c>
      <c r="AH105" s="296">
        <f t="shared" ca="1" si="126"/>
        <v>81879318.0044083</v>
      </c>
      <c r="AI105" s="296">
        <f t="shared" ca="1" si="126"/>
        <v>84584235.121019438</v>
      </c>
      <c r="AJ105" s="296">
        <f t="shared" ca="1" si="126"/>
        <v>87380062.992340803</v>
      </c>
      <c r="AK105" s="296">
        <f t="shared" ref="AK105:BD105" ca="1" si="127">IF(AK12&lt;$K$8,AK104,$DIS$8*$DYV$8*((AK20-($DIA$8*(AK20-INDIRECT("$"&amp;$E$17&amp;20))))/$AE$20)*(1+$DYZ$8)^(AK12-$AE$12))</f>
        <v>90269872.992021784</v>
      </c>
      <c r="AL105" s="296">
        <f t="shared" ca="1" si="127"/>
        <v>93256840.418828785</v>
      </c>
      <c r="AM105" s="296">
        <f t="shared" ca="1" si="127"/>
        <v>96344248.014734134</v>
      </c>
      <c r="AN105" s="296">
        <f t="shared" ca="1" si="127"/>
        <v>99535489.602115184</v>
      </c>
      <c r="AO105" s="296">
        <f t="shared" ca="1" si="127"/>
        <v>102834073.84409817</v>
      </c>
      <c r="AP105" s="296">
        <f t="shared" ca="1" si="127"/>
        <v>106243628.13221458</v>
      </c>
      <c r="AQ105" s="296">
        <f t="shared" ca="1" si="127"/>
        <v>109767902.60568172</v>
      </c>
      <c r="AR105" s="296">
        <f t="shared" ca="1" si="127"/>
        <v>113410774.30676328</v>
      </c>
      <c r="AS105" s="296">
        <f t="shared" ca="1" si="127"/>
        <v>117176251.47681814</v>
      </c>
      <c r="AT105" s="296">
        <f t="shared" ca="1" si="127"/>
        <v>121068477.99779969</v>
      </c>
      <c r="AU105" s="296">
        <f t="shared" ca="1" si="127"/>
        <v>125091737.98413198</v>
      </c>
      <c r="AV105" s="296">
        <f t="shared" ca="1" si="127"/>
        <v>129250460.53005201</v>
      </c>
      <c r="AW105" s="296">
        <f t="shared" ca="1" si="127"/>
        <v>133549224.61768448</v>
      </c>
      <c r="AX105" s="296">
        <f t="shared" ca="1" si="127"/>
        <v>137992764.19128871</v>
      </c>
      <c r="AY105" s="296">
        <f t="shared" ca="1" si="127"/>
        <v>142585973.40330601</v>
      </c>
      <c r="AZ105" s="296">
        <f t="shared" ca="1" si="127"/>
        <v>147333912.03802261</v>
      </c>
      <c r="BA105" s="296">
        <f t="shared" ca="1" si="127"/>
        <v>152241811.11886355</v>
      </c>
      <c r="BB105" s="296">
        <f t="shared" ca="1" si="127"/>
        <v>157315078.70553347</v>
      </c>
      <c r="BC105" s="296">
        <f t="shared" ca="1" si="127"/>
        <v>162559305.88743356</v>
      </c>
      <c r="BD105" s="296">
        <f t="shared" ca="1" si="127"/>
        <v>167980272.97999859</v>
      </c>
      <c r="BE105" s="283">
        <f ca="1">NPV(NPV_Country,H105:AD105)</f>
        <v>195311784.43892676</v>
      </c>
      <c r="BF105" s="283">
        <f ca="1">NPV(NPV_Country,AH105:BD105)</f>
        <v>1509782840.8539202</v>
      </c>
    </row>
    <row r="106" spans="1:3831" collapsed="1" x14ac:dyDescent="0.25">
      <c r="B106" s="207" t="s">
        <v>4008</v>
      </c>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c r="AA106" s="279"/>
      <c r="AB106" s="279"/>
      <c r="AC106" s="279"/>
      <c r="AD106" s="279"/>
      <c r="AE106" s="282"/>
      <c r="AF106" s="279"/>
      <c r="AG106" s="279"/>
      <c r="AH106" s="279"/>
      <c r="AI106" s="279"/>
      <c r="AJ106" s="279"/>
      <c r="AK106" s="279"/>
      <c r="AL106" s="279"/>
      <c r="AM106" s="279"/>
      <c r="AN106" s="279"/>
      <c r="AO106" s="279"/>
      <c r="AP106" s="279"/>
      <c r="AQ106" s="279"/>
      <c r="AR106" s="279"/>
      <c r="AS106" s="279"/>
      <c r="AT106" s="279"/>
      <c r="AU106" s="279"/>
      <c r="AV106" s="279"/>
      <c r="AW106" s="279"/>
      <c r="AX106" s="279"/>
      <c r="AY106" s="279"/>
      <c r="AZ106" s="279"/>
      <c r="BA106" s="279"/>
      <c r="BB106" s="279"/>
      <c r="BC106" s="279"/>
      <c r="BD106" s="279"/>
      <c r="BE106" s="278"/>
      <c r="BF106" s="278"/>
    </row>
    <row r="107" spans="1:3831" x14ac:dyDescent="0.25">
      <c r="A107" s="295"/>
      <c r="C107" t="s">
        <v>128</v>
      </c>
      <c r="E107" s="279">
        <f t="shared" ref="E107:AD107" ca="1" si="128">365*(E22-$E$22)*(E20/$V$8)*($DZL$8*$DZB$8+$DZC$8*$DZM$8+$DZD$8*$DZN$8)*$DYW$8*((1+$DYY$8)^(E12-$E$12))+IF(AND(E12&gt;=$K$8,$EQI$8="Crisis"),365*(E20-INDIRECT("$"&amp;$E$15&amp;20))*($DZL$8*$DZB$8+$DZC$8*$DZM$8+$DZD$8*$DZN$8)*$DYW$8*((1+$DYY$8)^(E12-$E$12)),0)</f>
        <v>0</v>
      </c>
      <c r="F107" s="279">
        <f t="shared" ca="1" si="128"/>
        <v>0</v>
      </c>
      <c r="G107" s="279">
        <f t="shared" ca="1" si="128"/>
        <v>0</v>
      </c>
      <c r="H107" s="279">
        <f t="shared" ca="1" si="128"/>
        <v>45414.776461699104</v>
      </c>
      <c r="I107" s="279">
        <f t="shared" ca="1" si="128"/>
        <v>95609.926744196535</v>
      </c>
      <c r="J107" s="279">
        <f t="shared" ca="1" si="128"/>
        <v>150962.83859956864</v>
      </c>
      <c r="K107" s="279">
        <f t="shared" ca="1" si="128"/>
        <v>211877.38241646768</v>
      </c>
      <c r="L107" s="279">
        <f t="shared" ca="1" si="128"/>
        <v>278785.65345184191</v>
      </c>
      <c r="M107" s="279">
        <f t="shared" ca="1" si="128"/>
        <v>352149.82409537566</v>
      </c>
      <c r="N107" s="279">
        <f t="shared" ca="1" si="128"/>
        <v>432464.11292285932</v>
      </c>
      <c r="O107" s="279">
        <f t="shared" ca="1" si="128"/>
        <v>455224.76798844914</v>
      </c>
      <c r="P107" s="279">
        <f t="shared" ca="1" si="128"/>
        <v>479183.31995122519</v>
      </c>
      <c r="Q107" s="279">
        <f t="shared" ca="1" si="128"/>
        <v>504402.81431546499</v>
      </c>
      <c r="R107" s="279">
        <f t="shared" ca="1" si="128"/>
        <v>530949.61468036589</v>
      </c>
      <c r="S107" s="279">
        <f t="shared" ca="1" si="128"/>
        <v>558893.57737190905</v>
      </c>
      <c r="T107" s="279">
        <f t="shared" ca="1" si="128"/>
        <v>588308.23526562552</v>
      </c>
      <c r="U107" s="279">
        <f t="shared" ca="1" si="128"/>
        <v>619270.9912839852</v>
      </c>
      <c r="V107" s="279">
        <f t="shared" ca="1" si="128"/>
        <v>651863.32207758084</v>
      </c>
      <c r="W107" s="279">
        <f t="shared" ca="1" si="128"/>
        <v>686170.99242608843</v>
      </c>
      <c r="X107" s="279">
        <f t="shared" ca="1" si="128"/>
        <v>722284.28092318377</v>
      </c>
      <c r="Y107" s="279">
        <f t="shared" ca="1" si="128"/>
        <v>760298.2175392902</v>
      </c>
      <c r="Z107" s="279">
        <f t="shared" ca="1" si="128"/>
        <v>800312.83368729241</v>
      </c>
      <c r="AA107" s="279">
        <f t="shared" ca="1" si="128"/>
        <v>842433.42544925096</v>
      </c>
      <c r="AB107" s="279">
        <f t="shared" ca="1" si="128"/>
        <v>886770.83065677597</v>
      </c>
      <c r="AC107" s="279">
        <f t="shared" ca="1" si="128"/>
        <v>933441.72055418987</v>
      </c>
      <c r="AD107" s="279">
        <f t="shared" ca="1" si="128"/>
        <v>982568.9068119647</v>
      </c>
      <c r="AE107" s="282">
        <f ca="1">365*(AE22-$AE$22)*(AE20/$W$8)*($DZQ$8*$DZG$8+$DZH$8*$DZR$8+$DZI$8*$DZS$8)*$DYX$8*((1+$DYZ$8)^(AE12-$AE$12))+IF(AND(AE12&gt;=$K$8,$EQI$8="Crisis"),365*(AE20-INDIRECT("$"&amp;$E$17&amp;20))*($DZQ$8*$DZG$8+$DZH$8*$DZR$8+$DZI$8*$DZS$8)*$DYX$8*((1+$DYZ$8)^(AE12-$AE$12)),0)</f>
        <v>0</v>
      </c>
      <c r="AF107" s="279">
        <f t="shared" ref="AF107:BD107" ca="1" si="129">365*(AF22-$AE$22)*(AF20/$W$8)*($DZQ$8*$DZG$8+$DZH$8*$DZR$8+$DZI$8*$DZS$8)*$DYX$8*((1+$DYZ$8)^(AF12-$AE$12))+IF(AND(AF12&gt;=$K$8,$EQI$8="Crisis"),365*(AF20-INDIRECT("$"&amp;$E$17&amp;20))*($DZQ$8*$DZG$8+$DZH$8*$DZR$8+$DZI$8*$DZS$8)*$DYX$8*((1+$DYZ$8)^(AF12-$AE$12)),0)</f>
        <v>0</v>
      </c>
      <c r="AG107" s="279">
        <f t="shared" ca="1" si="129"/>
        <v>0</v>
      </c>
      <c r="AH107" s="279">
        <f t="shared" ca="1" si="129"/>
        <v>2088934.8937936956</v>
      </c>
      <c r="AI107" s="279">
        <f t="shared" ca="1" si="129"/>
        <v>4319326.7593715535</v>
      </c>
      <c r="AJ107" s="279">
        <f t="shared" ca="1" si="129"/>
        <v>6698359.9068785906</v>
      </c>
      <c r="AK107" s="279">
        <f t="shared" ca="1" si="129"/>
        <v>9233542.981047906</v>
      </c>
      <c r="AL107" s="279">
        <f t="shared" ca="1" si="129"/>
        <v>11932722.688109068</v>
      </c>
      <c r="AM107" s="279">
        <f t="shared" ca="1" si="129"/>
        <v>14804098.080425812</v>
      </c>
      <c r="AN107" s="279">
        <f t="shared" ca="1" si="129"/>
        <v>17856235.420894183</v>
      </c>
      <c r="AO107" s="279">
        <f t="shared" ca="1" si="129"/>
        <v>18460823.193737011</v>
      </c>
      <c r="AP107" s="279">
        <f t="shared" ca="1" si="129"/>
        <v>19085881.483822417</v>
      </c>
      <c r="AQ107" s="279">
        <f t="shared" ca="1" si="129"/>
        <v>19732103.394939475</v>
      </c>
      <c r="AR107" s="279">
        <f t="shared" ca="1" si="129"/>
        <v>20400205.498426042</v>
      </c>
      <c r="AS107" s="279">
        <f t="shared" ca="1" si="129"/>
        <v>21090928.62774799</v>
      </c>
      <c r="AT107" s="279">
        <f t="shared" ca="1" si="129"/>
        <v>21805038.699981708</v>
      </c>
      <c r="AU107" s="279">
        <f t="shared" ca="1" si="129"/>
        <v>22543327.565111011</v>
      </c>
      <c r="AV107" s="279">
        <f t="shared" ca="1" si="129"/>
        <v>23306613.884079937</v>
      </c>
      <c r="AW107" s="279">
        <f t="shared" ca="1" si="129"/>
        <v>24095744.036575306</v>
      </c>
      <c r="AX107" s="279">
        <f t="shared" ca="1" si="129"/>
        <v>24911593.059545584</v>
      </c>
      <c r="AY107" s="279">
        <f t="shared" ca="1" si="129"/>
        <v>25755065.617496625</v>
      </c>
      <c r="AZ107" s="279">
        <f t="shared" ca="1" si="129"/>
        <v>26627097.00564032</v>
      </c>
      <c r="BA107" s="279">
        <f t="shared" ca="1" si="129"/>
        <v>27528654.187008612</v>
      </c>
      <c r="BB107" s="279">
        <f t="shared" ca="1" si="129"/>
        <v>28460736.864682578</v>
      </c>
      <c r="BC107" s="279">
        <f t="shared" ca="1" si="129"/>
        <v>29424378.590325914</v>
      </c>
      <c r="BD107" s="279">
        <f t="shared" ca="1" si="129"/>
        <v>30420647.910251725</v>
      </c>
      <c r="BE107" s="283">
        <f ca="1">NPV(NPV_Country,H107:AD107)</f>
        <v>6246784.3125983365</v>
      </c>
      <c r="BF107" s="283">
        <f ca="1">NPV(NPV_Country,AH107:BD107)</f>
        <v>230820944.56347844</v>
      </c>
      <c r="BG107" s="300"/>
      <c r="BH107" s="300"/>
      <c r="BI107" s="300"/>
      <c r="BJ107" s="300"/>
      <c r="BK107" s="300"/>
      <c r="BL107" s="300"/>
      <c r="BM107" s="300"/>
      <c r="BN107" s="300"/>
      <c r="BO107" s="300"/>
      <c r="BP107" s="300"/>
      <c r="BQ107" s="300"/>
      <c r="BR107" s="300"/>
      <c r="BS107" s="300"/>
      <c r="BT107" s="300"/>
      <c r="BU107" s="300"/>
      <c r="BV107" s="300"/>
      <c r="BW107" s="300"/>
      <c r="BX107" s="300"/>
      <c r="BY107" s="300"/>
      <c r="BZ107" s="300"/>
      <c r="CA107" s="300"/>
      <c r="CB107" s="300"/>
      <c r="CC107" s="300"/>
      <c r="CD107" s="300"/>
    </row>
    <row r="108" spans="1:3831" x14ac:dyDescent="0.25">
      <c r="B108" s="207" t="s">
        <v>4009</v>
      </c>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c r="AA108" s="279"/>
      <c r="AB108" s="279"/>
      <c r="AC108" s="279"/>
      <c r="AD108" s="279"/>
      <c r="AE108" s="282"/>
      <c r="AF108" s="279"/>
      <c r="AG108" s="279"/>
      <c r="AH108" s="279"/>
      <c r="AI108" s="279"/>
      <c r="AJ108" s="279"/>
      <c r="AK108" s="279"/>
      <c r="AL108" s="279"/>
      <c r="AM108" s="279"/>
      <c r="AN108" s="279"/>
      <c r="AO108" s="279"/>
      <c r="AP108" s="279"/>
      <c r="AQ108" s="279"/>
      <c r="AR108" s="279"/>
      <c r="AS108" s="279"/>
      <c r="AT108" s="279"/>
      <c r="AU108" s="279"/>
      <c r="AV108" s="279"/>
      <c r="AW108" s="279"/>
      <c r="AX108" s="279"/>
      <c r="AY108" s="279"/>
      <c r="AZ108" s="279"/>
      <c r="BA108" s="279"/>
      <c r="BB108" s="279"/>
      <c r="BC108" s="279"/>
      <c r="BD108" s="279"/>
      <c r="BE108" s="301"/>
      <c r="BF108" s="301"/>
      <c r="BG108" s="300"/>
      <c r="BH108" s="300"/>
      <c r="BI108" s="300"/>
      <c r="BJ108" s="300"/>
      <c r="BK108" s="300"/>
      <c r="BL108" s="300"/>
      <c r="BM108" s="300"/>
      <c r="BN108" s="300"/>
      <c r="BO108" s="300"/>
      <c r="BP108" s="300"/>
      <c r="BQ108" s="300"/>
      <c r="BR108" s="300"/>
      <c r="BS108" s="300"/>
      <c r="BT108" s="300"/>
      <c r="BU108" s="300"/>
      <c r="BV108" s="300"/>
      <c r="BW108" s="300"/>
      <c r="BX108" s="300"/>
      <c r="BY108" s="300"/>
      <c r="BZ108" s="300"/>
      <c r="CA108" s="300"/>
      <c r="CB108" s="300"/>
      <c r="CC108" s="300"/>
      <c r="CD108" s="300"/>
    </row>
    <row r="109" spans="1:3831" x14ac:dyDescent="0.25">
      <c r="A109" s="295"/>
      <c r="C109" t="s">
        <v>129</v>
      </c>
      <c r="E109" s="279">
        <f ca="1">365*(E23-$E$23)*E20*((1+$DYY$8)^(E12-$E$12))*$DYW$8*($DZO$8*$DZE$8+$DZF$8*$DZP$8)+IF(AND(E12&gt;=$K$8,$EQI$8="Crisis"),365*(E20-INDIRECT("$"&amp;$E$15&amp;20))*((1+$DYY$8)^(E12-$E$12))*$DYW$8*($DZO$8*$DZE$8+$DZF$8*$DZP$8),0)</f>
        <v>0</v>
      </c>
      <c r="F109" s="279">
        <f t="shared" ref="F109:AC109" ca="1" si="130">365*(F23-$E$23)*F20*((1+$DYY$8)^(F12-$E$12))*$DYW$8*($DZO$8*$DZE$8+$DZF$8*$DZP$8)+IF(AND(F12&gt;=$K$8,$EQI$8="Crisis"),365*(F20-INDIRECT("$"&amp;$E$15&amp;20))*((1+$DYY$8)^(F12-$E$12))*$DYW$8*($DZO$8*$DZE$8+$DZF$8*$DZP$8),0)</f>
        <v>0</v>
      </c>
      <c r="G109" s="279">
        <f t="shared" ca="1" si="130"/>
        <v>0</v>
      </c>
      <c r="H109" s="279">
        <f ca="1">365*(H23-$E$23)*H20*((1+$DYY$8)^(H12-$E$12))*$DYW$8*($DZO$8*$DZE$8+$DZF$8*$DZP$8)+IF(AND(H12&gt;=$K$8,$EQI$8="Crisis"),365*(H20-INDIRECT("$"&amp;$E$15&amp;20))*((1+$DYY$8)^(H12-$E$12))*$DYW$8*($DZO$8*$DZE$8+$DZF$8*$DZP$8),0)</f>
        <v>508287.45456490095</v>
      </c>
      <c r="I109" s="279">
        <f t="shared" ca="1" si="130"/>
        <v>1070077.4083283055</v>
      </c>
      <c r="J109" s="279">
        <f t="shared" ca="1" si="130"/>
        <v>1689593.6288573314</v>
      </c>
      <c r="K109" s="279">
        <f t="shared" ca="1" si="130"/>
        <v>2371356.2804644764</v>
      </c>
      <c r="L109" s="279">
        <f t="shared" ca="1" si="130"/>
        <v>3120201.4234674438</v>
      </c>
      <c r="M109" s="279">
        <f t="shared" ca="1" si="130"/>
        <v>3941301.7449479564</v>
      </c>
      <c r="N109" s="279">
        <f t="shared" ca="1" si="130"/>
        <v>4840188.5966258496</v>
      </c>
      <c r="O109" s="279">
        <f t="shared" ca="1" si="130"/>
        <v>5094928.4925113907</v>
      </c>
      <c r="P109" s="279">
        <f t="shared" ca="1" si="130"/>
        <v>5363075.3896449842</v>
      </c>
      <c r="Q109" s="279">
        <f t="shared" ca="1" si="130"/>
        <v>5645334.9006352918</v>
      </c>
      <c r="R109" s="279">
        <f t="shared" ca="1" si="130"/>
        <v>5942449.7745948238</v>
      </c>
      <c r="S109" s="279">
        <f t="shared" ca="1" si="130"/>
        <v>6255201.8516400494</v>
      </c>
      <c r="T109" s="279">
        <f t="shared" ca="1" si="130"/>
        <v>6584414.1202571513</v>
      </c>
      <c r="U109" s="279">
        <f t="shared" ca="1" si="130"/>
        <v>6930952.8829472829</v>
      </c>
      <c r="V109" s="279">
        <f t="shared" ca="1" si="130"/>
        <v>7295730.0358500434</v>
      </c>
      <c r="W109" s="279">
        <f t="shared" ca="1" si="130"/>
        <v>7679705.4683439443</v>
      </c>
      <c r="X109" s="279">
        <f t="shared" ca="1" si="130"/>
        <v>8083889.5889381999</v>
      </c>
      <c r="Y109" s="279">
        <f t="shared" ca="1" si="130"/>
        <v>8509345.9841026124</v>
      </c>
      <c r="Z109" s="279">
        <f t="shared" ca="1" si="130"/>
        <v>8957194.2170320991</v>
      </c>
      <c r="AA109" s="279">
        <f t="shared" ca="1" si="130"/>
        <v>9428612.7737106532</v>
      </c>
      <c r="AB109" s="279">
        <f t="shared" ca="1" si="130"/>
        <v>9924842.1640270725</v>
      </c>
      <c r="AC109" s="279">
        <f t="shared" ca="1" si="130"/>
        <v>10447188.186102983</v>
      </c>
      <c r="AD109" s="279">
        <f ca="1">365*(AD23-$E$23)*AD20*((1+$DYY$8)^(AD12-$E$12))*$DYW$8*($DZO$8*$DZE$8+$DZF$8*$DZP$8)+IF(AND(AD12&gt;=$K$8,$EQI$8="Crisis"),365*(AD20-INDIRECT("$"&amp;$E$15&amp;20))*((1+$DYY$8)^(AD12-$E$12))*$DYW$8*($DZO$8*$DZE$8+$DZF$8*$DZP$8),0)</f>
        <v>10997025.362422887</v>
      </c>
      <c r="AE109" s="282">
        <f ca="1">365*(AE23-$AE$23)*AE20*((1+$DYZ$8)^(AE12-$AE$12))*$DYX$8*($DZT$8*$DZG$8+$DZJ$8*$DZU$8)+IF(AND(AE12&gt;=$K$8,$EQI$8="Crisis"),365*(AE20-INDIRECT("$"&amp;$E$17&amp;20))*((1+$DYZ$8)^(AE12-$AE$12))*$DYX$8*($DZT$8*$DZG$8+$DZJ$8*$DZU$8),0)</f>
        <v>0</v>
      </c>
      <c r="AF109" s="279">
        <f t="shared" ref="AF109:BD109" ca="1" si="131">365*(AF23-$AE$23)*AF20*((1+$DYZ$8)^(AF12-$AE$12))*$DYX$8*($DZT$8*$DZG$8+$DZJ$8*$DZU$8)+IF(AND(AF12&gt;=$K$8,$EQI$8="Crisis"),365*(AF20-INDIRECT("$"&amp;$E$17&amp;20))*((1+$DYZ$8)^(AF12-$AE$12))*$DYX$8*($DZT$8*$DZG$8+$DZJ$8*$DZU$8),0)</f>
        <v>0</v>
      </c>
      <c r="AG109" s="279">
        <f t="shared" ca="1" si="131"/>
        <v>0</v>
      </c>
      <c r="AH109" s="279">
        <f t="shared" ca="1" si="131"/>
        <v>5397007.5142034544</v>
      </c>
      <c r="AI109" s="279">
        <f t="shared" ca="1" si="131"/>
        <v>11159485.65265844</v>
      </c>
      <c r="AJ109" s="279">
        <f t="shared" ca="1" si="131"/>
        <v>17305995.92053787</v>
      </c>
      <c r="AK109" s="279">
        <f t="shared" ca="1" si="131"/>
        <v>23855937.779340718</v>
      </c>
      <c r="AL109" s="279">
        <f t="shared" ca="1" si="131"/>
        <v>30829584.111964654</v>
      </c>
      <c r="AM109" s="279">
        <f t="shared" ca="1" si="131"/>
        <v>38248118.128737532</v>
      </c>
      <c r="AN109" s="279">
        <f t="shared" ca="1" si="131"/>
        <v>46133671.771327779</v>
      </c>
      <c r="AO109" s="279">
        <f t="shared" ca="1" si="131"/>
        <v>47695694.964450099</v>
      </c>
      <c r="AP109" s="279">
        <f t="shared" ca="1" si="131"/>
        <v>49310606.132064149</v>
      </c>
      <c r="AQ109" s="279">
        <f t="shared" ca="1" si="131"/>
        <v>50980195.988839321</v>
      </c>
      <c r="AR109" s="279">
        <f t="shared" ca="1" si="131"/>
        <v>52706315.880600899</v>
      </c>
      <c r="AS109" s="279">
        <f t="shared" ca="1" si="131"/>
        <v>54490879.837218314</v>
      </c>
      <c r="AT109" s="279">
        <f t="shared" ca="1" si="131"/>
        <v>56335866.695001349</v>
      </c>
      <c r="AU109" s="279">
        <f t="shared" ca="1" si="131"/>
        <v>58243322.290957846</v>
      </c>
      <c r="AV109" s="279">
        <f t="shared" ca="1" si="131"/>
        <v>60215361.731345885</v>
      </c>
      <c r="AW109" s="279">
        <f t="shared" ca="1" si="131"/>
        <v>62254171.737036131</v>
      </c>
      <c r="AX109" s="279">
        <f t="shared" ca="1" si="131"/>
        <v>64362013.068284892</v>
      </c>
      <c r="AY109" s="279">
        <f t="shared" ca="1" si="131"/>
        <v>66541223.031606875</v>
      </c>
      <c r="AZ109" s="279">
        <f t="shared" ca="1" si="131"/>
        <v>68794218.071526781</v>
      </c>
      <c r="BA109" s="279">
        <f t="shared" ca="1" si="131"/>
        <v>71123496.450084671</v>
      </c>
      <c r="BB109" s="279">
        <f t="shared" ca="1" si="131"/>
        <v>73531641.017065167</v>
      </c>
      <c r="BC109" s="279">
        <f t="shared" ca="1" si="131"/>
        <v>76021322.074023351</v>
      </c>
      <c r="BD109" s="279">
        <f t="shared" ca="1" si="131"/>
        <v>78595300.335282132</v>
      </c>
      <c r="BE109" s="283">
        <f ca="1">NPV(NPV_Country,H109:AD109)</f>
        <v>69914735.794072658</v>
      </c>
      <c r="BF109" s="283">
        <f ca="1">NPV(NPV_Country,AH109:BD109)</f>
        <v>596352895.41372502</v>
      </c>
      <c r="BG109" s="300"/>
      <c r="BH109" s="300"/>
      <c r="BI109" s="300"/>
      <c r="BJ109" s="300"/>
      <c r="BK109" s="300"/>
      <c r="BL109" s="300"/>
      <c r="BM109" s="300"/>
      <c r="BN109" s="300"/>
      <c r="BO109" s="300"/>
      <c r="BP109" s="300"/>
      <c r="BQ109" s="300"/>
      <c r="BR109" s="300"/>
      <c r="BS109" s="300"/>
      <c r="BT109" s="300"/>
      <c r="BU109" s="300"/>
      <c r="BV109" s="300"/>
      <c r="BW109" s="300"/>
      <c r="BX109" s="300"/>
      <c r="BY109" s="300"/>
      <c r="BZ109" s="300"/>
      <c r="CA109" s="300"/>
      <c r="CB109" s="300"/>
      <c r="CC109" s="300"/>
      <c r="CD109" s="300"/>
    </row>
    <row r="110" spans="1:3831" x14ac:dyDescent="0.25">
      <c r="B110" s="207" t="s">
        <v>4016</v>
      </c>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282"/>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1"/>
      <c r="BF110" s="301"/>
      <c r="BG110" s="300"/>
      <c r="BH110" s="300"/>
      <c r="BI110" s="300"/>
      <c r="BJ110" s="300"/>
      <c r="BK110" s="300"/>
      <c r="BL110" s="300"/>
      <c r="BM110" s="300"/>
      <c r="BN110" s="300"/>
      <c r="BO110" s="300"/>
      <c r="BP110" s="300"/>
      <c r="BQ110" s="300"/>
      <c r="BR110" s="300"/>
      <c r="BS110" s="300"/>
      <c r="BT110" s="300"/>
      <c r="BU110" s="300"/>
      <c r="BV110" s="300"/>
      <c r="BW110" s="300"/>
      <c r="BX110" s="300"/>
      <c r="BY110" s="300"/>
      <c r="BZ110" s="300"/>
      <c r="CA110" s="300"/>
      <c r="CB110" s="300"/>
      <c r="CC110" s="300"/>
      <c r="CD110" s="300"/>
    </row>
    <row r="111" spans="1:3831" x14ac:dyDescent="0.25">
      <c r="A111" s="295"/>
      <c r="C111" t="s">
        <v>4066</v>
      </c>
      <c r="E111" s="279">
        <f ca="1">E20*($P$8*$DIB$8*52/2.5+$Q$8*$DIC$8*52/2.5+$R$8*$DID$8*52/2.5)</f>
        <v>358930.95313919999</v>
      </c>
      <c r="F111" s="279">
        <f t="shared" ref="F111:AD111" ca="1" si="132">F20*($P$8*$DIB$8*52/2.5+$Q$8*$DIC$8*52/2.5+$R$8*$DID$8*52/2.5)</f>
        <v>374080.73891751375</v>
      </c>
      <c r="G111" s="279">
        <f t="shared" ca="1" si="132"/>
        <v>389869.96804035234</v>
      </c>
      <c r="H111" s="279">
        <f t="shared" ca="1" si="132"/>
        <v>1970083.89552</v>
      </c>
      <c r="I111" s="279">
        <f t="shared" ca="1" si="132"/>
        <v>2053237.3508611976</v>
      </c>
      <c r="J111" s="279">
        <f t="shared" ca="1" si="132"/>
        <v>2139900.5537572601</v>
      </c>
      <c r="K111" s="279">
        <f t="shared" ca="1" si="132"/>
        <v>2230221.6439078352</v>
      </c>
      <c r="L111" s="279">
        <f t="shared" ca="1" si="132"/>
        <v>2324355.0137046138</v>
      </c>
      <c r="M111" s="279">
        <f t="shared" ca="1" si="132"/>
        <v>2422461.5721454457</v>
      </c>
      <c r="N111" s="279">
        <f t="shared" ca="1" si="132"/>
        <v>2524709.019887764</v>
      </c>
      <c r="O111" s="279">
        <f t="shared" ca="1" si="132"/>
        <v>2631272.1359114815</v>
      </c>
      <c r="P111" s="279">
        <f t="shared" ca="1" si="132"/>
        <v>2742333.0762813841</v>
      </c>
      <c r="Q111" s="279">
        <f t="shared" ca="1" si="132"/>
        <v>2858081.6855197046</v>
      </c>
      <c r="R111" s="279">
        <f t="shared" ca="1" si="132"/>
        <v>2978715.8211211367</v>
      </c>
      <c r="S111" s="279">
        <f t="shared" ca="1" si="132"/>
        <v>3104441.6917650043</v>
      </c>
      <c r="T111" s="279">
        <f t="shared" ca="1" si="132"/>
        <v>3235474.2098027179</v>
      </c>
      <c r="U111" s="279">
        <f t="shared" ca="1" si="132"/>
        <v>3372037.3586230441</v>
      </c>
      <c r="V111" s="279">
        <f t="shared" ca="1" si="132"/>
        <v>3514364.5755231651</v>
      </c>
      <c r="W111" s="279">
        <f t="shared" ca="1" si="132"/>
        <v>3662699.1507399827</v>
      </c>
      <c r="X111" s="279">
        <f t="shared" ca="1" si="132"/>
        <v>3817294.6433237693</v>
      </c>
      <c r="Y111" s="279">
        <f t="shared" ca="1" si="132"/>
        <v>3978415.3145650476</v>
      </c>
      <c r="Z111" s="279">
        <f t="shared" ca="1" si="132"/>
        <v>4146336.5797155867</v>
      </c>
      <c r="AA111" s="279">
        <f t="shared" ca="1" si="132"/>
        <v>4321345.4787756689</v>
      </c>
      <c r="AB111" s="279">
        <f t="shared" ca="1" si="132"/>
        <v>4503741.167152388</v>
      </c>
      <c r="AC111" s="279">
        <f t="shared" ca="1" si="132"/>
        <v>4693835.4270276856</v>
      </c>
      <c r="AD111" s="279">
        <f t="shared" ca="1" si="132"/>
        <v>4891953.2003102582</v>
      </c>
      <c r="AE111" s="282">
        <f ca="1">AE20*($T$8*$DIC$8*52/2.5+$T$8*$DID$8*52/2.5+$V$8*$DIE$8*52/2.5)</f>
        <v>4006968.0083680004</v>
      </c>
      <c r="AF111" s="279">
        <f t="shared" ref="AF111:BD111" ca="1" si="133">AF20*($T$8*$DIC$8*52/2.5+$T$8*$DID$8*52/2.5+$V$8*$DIE$8*52/2.5)</f>
        <v>4101622.2564779604</v>
      </c>
      <c r="AG111" s="279">
        <f t="shared" ca="1" si="133"/>
        <v>4198512.4662094126</v>
      </c>
      <c r="AH111" s="279">
        <f t="shared" ca="1" si="133"/>
        <v>117482784.88440001</v>
      </c>
      <c r="AI111" s="279">
        <f t="shared" ca="1" si="133"/>
        <v>120258011.60092829</v>
      </c>
      <c r="AJ111" s="279">
        <f t="shared" ca="1" si="133"/>
        <v>123098795.86561745</v>
      </c>
      <c r="AK111" s="279">
        <f t="shared" ca="1" si="133"/>
        <v>126006686.30586258</v>
      </c>
      <c r="AL111" s="279">
        <f t="shared" ca="1" si="133"/>
        <v>128983268.13137276</v>
      </c>
      <c r="AM111" s="279">
        <f t="shared" ca="1" si="133"/>
        <v>132030163.9983335</v>
      </c>
      <c r="AN111" s="279">
        <f t="shared" ca="1" si="133"/>
        <v>135149034.89398283</v>
      </c>
      <c r="AO111" s="279">
        <f t="shared" ca="1" si="133"/>
        <v>138341581.04208317</v>
      </c>
      <c r="AP111" s="279">
        <f t="shared" ca="1" si="133"/>
        <v>141609542.82978278</v>
      </c>
      <c r="AQ111" s="279">
        <f t="shared" ca="1" si="133"/>
        <v>144954701.75637165</v>
      </c>
      <c r="AR111" s="279">
        <f t="shared" ca="1" si="133"/>
        <v>148378881.40444949</v>
      </c>
      <c r="AS111" s="279">
        <f t="shared" ca="1" si="133"/>
        <v>151883948.43403509</v>
      </c>
      <c r="AT111" s="279">
        <f t="shared" ca="1" si="133"/>
        <v>155471813.60015878</v>
      </c>
      <c r="AU111" s="279">
        <f t="shared" ca="1" si="133"/>
        <v>159144432.79449281</v>
      </c>
      <c r="AV111" s="279">
        <f t="shared" ca="1" si="133"/>
        <v>162903808.11158797</v>
      </c>
      <c r="AW111" s="279">
        <f t="shared" ca="1" si="133"/>
        <v>166751988.94029686</v>
      </c>
      <c r="AX111" s="279">
        <f t="shared" ca="1" si="133"/>
        <v>170691073.08097923</v>
      </c>
      <c r="AY111" s="279">
        <f t="shared" ca="1" si="133"/>
        <v>174723207.88909882</v>
      </c>
      <c r="AZ111" s="279">
        <f t="shared" ca="1" si="133"/>
        <v>178850591.44583419</v>
      </c>
      <c r="BA111" s="279">
        <f t="shared" ca="1" si="133"/>
        <v>183075473.75634256</v>
      </c>
      <c r="BB111" s="279">
        <f t="shared" ca="1" si="133"/>
        <v>187400157.97632942</v>
      </c>
      <c r="BC111" s="279">
        <f t="shared" ca="1" si="133"/>
        <v>191827001.66759253</v>
      </c>
      <c r="BD111" s="279">
        <f t="shared" ca="1" si="133"/>
        <v>196358418.08322522</v>
      </c>
      <c r="BE111" s="302"/>
      <c r="BF111" s="302"/>
      <c r="BG111" s="279"/>
      <c r="BH111" s="279"/>
      <c r="BI111" s="279"/>
      <c r="BJ111" s="279"/>
      <c r="BK111" s="279"/>
      <c r="BL111" s="279"/>
      <c r="BM111" s="279"/>
      <c r="BN111" s="279"/>
      <c r="BO111" s="279"/>
      <c r="BP111" s="279"/>
      <c r="BQ111" s="279"/>
      <c r="BR111" s="279"/>
      <c r="BS111" s="279"/>
      <c r="BT111" s="279"/>
      <c r="BU111" s="279"/>
      <c r="BV111" s="279"/>
      <c r="BW111" s="279"/>
      <c r="BX111" s="279"/>
      <c r="BY111" s="279"/>
      <c r="BZ111" s="279"/>
      <c r="CA111" s="279"/>
      <c r="CB111" s="279"/>
      <c r="CC111" s="279"/>
      <c r="CD111" s="279"/>
      <c r="CE111" s="303"/>
      <c r="CF111" s="303"/>
      <c r="CG111" s="303"/>
      <c r="CH111" s="303"/>
      <c r="CI111" s="303"/>
      <c r="CJ111" s="303"/>
      <c r="CK111" s="303"/>
      <c r="CL111" s="303"/>
      <c r="CM111" s="303"/>
      <c r="CN111" s="303"/>
      <c r="CO111" s="303"/>
      <c r="CP111" s="303"/>
      <c r="CQ111" s="303"/>
      <c r="CR111" s="303"/>
      <c r="CS111" s="303"/>
      <c r="CT111" s="303"/>
      <c r="CU111" s="303"/>
      <c r="CV111" s="303"/>
      <c r="CW111" s="303"/>
      <c r="CX111" s="303"/>
      <c r="CY111" s="303"/>
      <c r="CZ111" s="303"/>
      <c r="DA111" s="303"/>
      <c r="DB111" s="303"/>
      <c r="DC111" s="303"/>
      <c r="DD111" s="303"/>
      <c r="DE111" s="303"/>
      <c r="DF111" s="303"/>
      <c r="DG111" s="303"/>
      <c r="DH111" s="303"/>
      <c r="DI111" s="303"/>
      <c r="DJ111" s="303"/>
      <c r="DK111" s="303"/>
      <c r="DL111" s="303"/>
      <c r="DM111" s="303"/>
      <c r="DN111" s="303"/>
      <c r="DO111" s="303"/>
      <c r="DP111" s="303"/>
      <c r="DQ111" s="303"/>
      <c r="DR111" s="303"/>
      <c r="DS111" s="303"/>
      <c r="DT111" s="303"/>
      <c r="DU111" s="303"/>
      <c r="DV111" s="303"/>
      <c r="DW111" s="303"/>
      <c r="DX111" s="303"/>
      <c r="DY111" s="303"/>
      <c r="DZ111" s="303"/>
      <c r="EA111" s="303"/>
      <c r="EB111" s="303"/>
      <c r="EC111" s="303"/>
      <c r="ED111" s="303"/>
      <c r="EE111" s="303"/>
      <c r="EF111" s="303"/>
      <c r="EG111" s="303"/>
      <c r="EH111" s="303"/>
      <c r="EI111" s="303"/>
      <c r="EJ111" s="303"/>
      <c r="EK111" s="303"/>
      <c r="EL111" s="303"/>
      <c r="EM111" s="303"/>
      <c r="EN111" s="303"/>
      <c r="EO111" s="303"/>
      <c r="EP111" s="303"/>
      <c r="EQ111" s="303"/>
      <c r="ER111" s="303"/>
      <c r="ES111" s="303"/>
      <c r="ET111" s="303"/>
      <c r="EU111" s="303"/>
      <c r="EV111" s="303"/>
      <c r="EW111" s="303"/>
      <c r="EX111" s="303"/>
      <c r="EY111" s="303"/>
      <c r="EZ111" s="303"/>
      <c r="FA111" s="303"/>
      <c r="FB111" s="303"/>
      <c r="FC111" s="303"/>
      <c r="FD111" s="303"/>
      <c r="FE111" s="303"/>
      <c r="FF111" s="303"/>
      <c r="FG111" s="303"/>
      <c r="FH111" s="303"/>
      <c r="FI111" s="303"/>
      <c r="FJ111" s="303"/>
      <c r="FK111" s="303"/>
      <c r="FL111" s="303"/>
      <c r="FM111" s="303"/>
      <c r="FN111" s="303"/>
      <c r="FO111" s="303"/>
      <c r="FP111" s="303"/>
      <c r="FQ111" s="303"/>
      <c r="FR111" s="303"/>
      <c r="FS111" s="303"/>
      <c r="FT111" s="303"/>
      <c r="FU111" s="303"/>
      <c r="FV111" s="303"/>
      <c r="FW111" s="303"/>
      <c r="FX111" s="303"/>
      <c r="FY111" s="303"/>
      <c r="FZ111" s="303"/>
      <c r="GA111" s="303"/>
      <c r="GB111" s="303"/>
      <c r="GC111" s="303"/>
      <c r="GD111" s="303"/>
      <c r="GE111" s="303"/>
      <c r="GF111" s="303"/>
      <c r="GG111" s="303"/>
      <c r="GH111" s="303"/>
      <c r="GI111" s="303"/>
      <c r="GJ111" s="303"/>
      <c r="GK111" s="303"/>
      <c r="GL111" s="303"/>
      <c r="GM111" s="303"/>
      <c r="GN111" s="303"/>
      <c r="GO111" s="303"/>
      <c r="GP111" s="303"/>
      <c r="GQ111" s="303"/>
      <c r="GR111" s="303"/>
      <c r="GS111" s="303"/>
      <c r="GT111" s="303"/>
      <c r="GU111" s="303"/>
      <c r="GV111" s="303"/>
      <c r="GW111" s="303"/>
      <c r="GX111" s="303"/>
      <c r="GY111" s="303"/>
      <c r="GZ111" s="303"/>
      <c r="HA111" s="303"/>
      <c r="HB111" s="303"/>
      <c r="HC111" s="303"/>
      <c r="HD111" s="303"/>
      <c r="HE111" s="303"/>
      <c r="HF111" s="303"/>
      <c r="HG111" s="303"/>
      <c r="HH111" s="303"/>
      <c r="HI111" s="303"/>
      <c r="HJ111" s="303"/>
      <c r="HK111" s="303"/>
      <c r="HL111" s="303"/>
      <c r="HM111" s="303"/>
      <c r="HN111" s="303"/>
      <c r="HO111" s="303"/>
      <c r="HP111" s="303"/>
      <c r="HQ111" s="303"/>
      <c r="HR111" s="303"/>
      <c r="HS111" s="303"/>
      <c r="HT111" s="303"/>
      <c r="HU111" s="303"/>
      <c r="HV111" s="303"/>
      <c r="HW111" s="303"/>
      <c r="HX111" s="303"/>
      <c r="HY111" s="303"/>
      <c r="HZ111" s="303"/>
      <c r="IA111" s="303"/>
      <c r="IB111" s="303"/>
      <c r="IC111" s="303"/>
      <c r="ID111" s="303"/>
      <c r="IE111" s="303"/>
      <c r="IF111" s="303"/>
      <c r="IG111" s="303"/>
      <c r="IH111" s="303"/>
      <c r="II111" s="303"/>
      <c r="IJ111" s="303"/>
      <c r="IK111" s="303"/>
      <c r="IL111" s="303"/>
      <c r="IM111" s="303"/>
      <c r="IN111" s="303"/>
      <c r="IO111" s="303"/>
      <c r="IP111" s="303"/>
      <c r="IQ111" s="303"/>
      <c r="IR111" s="303"/>
      <c r="IS111" s="303"/>
      <c r="IT111" s="303"/>
      <c r="IU111" s="303"/>
      <c r="IV111" s="303"/>
      <c r="IW111" s="303"/>
      <c r="IX111" s="303"/>
      <c r="IY111" s="303"/>
      <c r="IZ111" s="303"/>
      <c r="JA111" s="303"/>
      <c r="JB111" s="303"/>
      <c r="JC111" s="303"/>
      <c r="JD111" s="303"/>
      <c r="JE111" s="303"/>
      <c r="JF111" s="303"/>
      <c r="JG111" s="303"/>
      <c r="JH111" s="303"/>
      <c r="JI111" s="303"/>
      <c r="JJ111" s="303"/>
      <c r="JK111" s="303"/>
      <c r="JL111" s="303"/>
      <c r="JM111" s="303"/>
      <c r="JN111" s="303"/>
      <c r="JO111" s="303"/>
      <c r="JP111" s="303"/>
      <c r="JQ111" s="303"/>
      <c r="JR111" s="303"/>
      <c r="JS111" s="303"/>
      <c r="JT111" s="303"/>
      <c r="JU111" s="303"/>
      <c r="JV111" s="303"/>
      <c r="JW111" s="303"/>
      <c r="JX111" s="303"/>
      <c r="JY111" s="303"/>
      <c r="JZ111" s="303"/>
      <c r="KA111" s="303"/>
      <c r="KB111" s="303"/>
      <c r="KC111" s="303"/>
      <c r="KD111" s="303"/>
      <c r="KE111" s="303"/>
      <c r="KF111" s="303"/>
      <c r="KG111" s="303"/>
      <c r="KH111" s="303"/>
      <c r="KI111" s="303"/>
      <c r="KJ111" s="303"/>
      <c r="KK111" s="303"/>
      <c r="KL111" s="303"/>
      <c r="KM111" s="303"/>
      <c r="KN111" s="303"/>
      <c r="KO111" s="303"/>
      <c r="KP111" s="303"/>
      <c r="KQ111" s="303"/>
      <c r="KR111" s="303"/>
      <c r="KS111" s="303"/>
      <c r="KT111" s="303"/>
      <c r="KU111" s="303"/>
      <c r="KV111" s="303"/>
      <c r="KW111" s="303"/>
      <c r="KX111" s="303"/>
      <c r="KY111" s="303"/>
      <c r="KZ111" s="303"/>
      <c r="LA111" s="303"/>
      <c r="LB111" s="303"/>
      <c r="LC111" s="303"/>
      <c r="LD111" s="303"/>
      <c r="LE111" s="303"/>
      <c r="LF111" s="303"/>
      <c r="LG111" s="303"/>
      <c r="LH111" s="303"/>
      <c r="LI111" s="303"/>
      <c r="LJ111" s="303"/>
      <c r="LK111" s="303"/>
      <c r="LL111" s="303"/>
      <c r="LM111" s="303"/>
      <c r="LN111" s="303"/>
      <c r="LO111" s="303"/>
      <c r="LP111" s="303"/>
      <c r="LQ111" s="303"/>
      <c r="LR111" s="303"/>
      <c r="LS111" s="303"/>
      <c r="LT111" s="303"/>
      <c r="LU111" s="303"/>
      <c r="LV111" s="303"/>
      <c r="LW111" s="303"/>
      <c r="LX111" s="303"/>
      <c r="LY111" s="303"/>
      <c r="LZ111" s="303"/>
      <c r="MA111" s="303"/>
      <c r="MB111" s="303"/>
      <c r="MC111" s="303"/>
      <c r="MD111" s="303"/>
      <c r="ME111" s="303"/>
      <c r="MF111" s="303"/>
      <c r="MG111" s="303"/>
      <c r="MH111" s="303"/>
      <c r="MI111" s="303"/>
      <c r="MJ111" s="303"/>
      <c r="MK111" s="303"/>
      <c r="ML111" s="303"/>
      <c r="MM111" s="303"/>
      <c r="MN111" s="303"/>
      <c r="MO111" s="303"/>
      <c r="MP111" s="303"/>
      <c r="MQ111" s="303"/>
      <c r="MR111" s="303"/>
      <c r="MS111" s="303"/>
      <c r="MT111" s="303"/>
      <c r="MU111" s="303"/>
      <c r="MV111" s="303"/>
      <c r="MW111" s="303"/>
      <c r="MX111" s="303"/>
      <c r="MY111" s="303"/>
      <c r="MZ111" s="303"/>
      <c r="NA111" s="303"/>
      <c r="NB111" s="303"/>
      <c r="NC111" s="303"/>
      <c r="ND111" s="303"/>
      <c r="NE111" s="303"/>
      <c r="NF111" s="303"/>
      <c r="NG111" s="303"/>
      <c r="NH111" s="303"/>
      <c r="NI111" s="303"/>
      <c r="NJ111" s="303"/>
      <c r="NK111" s="303"/>
      <c r="NL111" s="303"/>
      <c r="NM111" s="303"/>
      <c r="NN111" s="303"/>
      <c r="NO111" s="303"/>
      <c r="NP111" s="303"/>
      <c r="NQ111" s="303"/>
      <c r="NR111" s="303"/>
      <c r="NS111" s="303"/>
      <c r="NT111" s="303"/>
      <c r="NU111" s="303"/>
      <c r="NV111" s="303"/>
      <c r="NW111" s="303"/>
      <c r="NX111" s="303"/>
      <c r="NY111" s="303"/>
      <c r="NZ111" s="303"/>
      <c r="OA111" s="303"/>
      <c r="OB111" s="303"/>
      <c r="OC111" s="303"/>
      <c r="OD111" s="303"/>
      <c r="OE111" s="303"/>
      <c r="OF111" s="303"/>
      <c r="OG111" s="303"/>
      <c r="OH111" s="303"/>
      <c r="OI111" s="303"/>
      <c r="OJ111" s="303"/>
      <c r="OK111" s="303"/>
      <c r="OL111" s="303"/>
      <c r="OM111" s="303"/>
      <c r="ON111" s="303"/>
      <c r="OO111" s="303"/>
      <c r="OP111" s="303"/>
      <c r="OQ111" s="303"/>
      <c r="OR111" s="303"/>
      <c r="OS111" s="303"/>
      <c r="OT111" s="303"/>
      <c r="OU111" s="303"/>
      <c r="OV111" s="303"/>
      <c r="OW111" s="303"/>
      <c r="OX111" s="303"/>
      <c r="OY111" s="303"/>
      <c r="OZ111" s="303"/>
      <c r="PA111" s="303"/>
      <c r="PB111" s="303"/>
      <c r="PC111" s="303"/>
      <c r="PD111" s="303"/>
      <c r="PE111" s="303"/>
      <c r="PF111" s="303"/>
      <c r="PG111" s="303"/>
      <c r="PH111" s="303"/>
      <c r="PI111" s="303"/>
      <c r="PJ111" s="303"/>
      <c r="PK111" s="303"/>
      <c r="PL111" s="303"/>
      <c r="PM111" s="303"/>
      <c r="PN111" s="303"/>
      <c r="PO111" s="303"/>
      <c r="PP111" s="303"/>
      <c r="PQ111" s="303"/>
      <c r="PR111" s="303"/>
      <c r="PS111" s="303"/>
      <c r="PT111" s="303"/>
      <c r="PU111" s="303"/>
      <c r="PV111" s="303"/>
      <c r="PW111" s="303"/>
      <c r="PX111" s="303"/>
      <c r="PY111" s="303"/>
      <c r="PZ111" s="303"/>
      <c r="QA111" s="303"/>
      <c r="QB111" s="303"/>
      <c r="QC111" s="303"/>
      <c r="QD111" s="303"/>
      <c r="QE111" s="303"/>
      <c r="QF111" s="303"/>
      <c r="QG111" s="303"/>
      <c r="QH111" s="303"/>
      <c r="QI111" s="303"/>
      <c r="QJ111" s="303"/>
      <c r="QK111" s="303"/>
      <c r="QL111" s="303"/>
      <c r="QM111" s="303"/>
      <c r="QN111" s="303"/>
      <c r="QO111" s="303"/>
      <c r="QP111" s="303"/>
      <c r="QQ111" s="303"/>
      <c r="QR111" s="303"/>
      <c r="QS111" s="303"/>
      <c r="QT111" s="303"/>
      <c r="QU111" s="303"/>
      <c r="QV111" s="303"/>
      <c r="QW111" s="303"/>
      <c r="QX111" s="303"/>
      <c r="QY111" s="303"/>
      <c r="QZ111" s="303"/>
      <c r="RA111" s="303"/>
      <c r="RB111" s="303"/>
      <c r="RC111" s="303"/>
      <c r="RD111" s="303"/>
      <c r="RE111" s="303"/>
      <c r="RF111" s="303"/>
      <c r="RG111" s="303"/>
      <c r="RH111" s="303"/>
      <c r="RI111" s="303"/>
      <c r="RJ111" s="303"/>
      <c r="RK111" s="303"/>
      <c r="RL111" s="303"/>
      <c r="RM111" s="303"/>
      <c r="RN111" s="303"/>
      <c r="RO111" s="303"/>
      <c r="RP111" s="303"/>
      <c r="RQ111" s="303"/>
      <c r="RR111" s="303"/>
      <c r="RS111" s="303"/>
      <c r="RT111" s="303"/>
      <c r="RU111" s="303"/>
      <c r="RV111" s="303"/>
      <c r="RW111" s="303"/>
      <c r="RX111" s="303"/>
      <c r="RY111" s="303"/>
      <c r="RZ111" s="303"/>
      <c r="SA111" s="303"/>
      <c r="SB111" s="303"/>
      <c r="SC111" s="303"/>
      <c r="SD111" s="303"/>
      <c r="SE111" s="303"/>
      <c r="SF111" s="303"/>
      <c r="SG111" s="303"/>
      <c r="SH111" s="303"/>
      <c r="SI111" s="303"/>
      <c r="SJ111" s="303"/>
      <c r="SK111" s="303"/>
      <c r="SL111" s="303"/>
      <c r="SM111" s="303"/>
      <c r="SN111" s="303"/>
      <c r="SO111" s="303"/>
      <c r="SP111" s="303"/>
      <c r="SQ111" s="303"/>
      <c r="SR111" s="303"/>
      <c r="SS111" s="303"/>
      <c r="ST111" s="303"/>
      <c r="SU111" s="303"/>
      <c r="SV111" s="303"/>
      <c r="SW111" s="303"/>
      <c r="SX111" s="303"/>
      <c r="SY111" s="303"/>
      <c r="SZ111" s="303"/>
      <c r="TA111" s="303"/>
      <c r="TB111" s="303"/>
      <c r="TC111" s="303"/>
      <c r="TD111" s="303"/>
      <c r="TE111" s="303"/>
      <c r="TF111" s="303"/>
      <c r="TG111" s="303"/>
      <c r="TH111" s="303"/>
      <c r="TI111" s="303"/>
      <c r="TJ111" s="303"/>
      <c r="TK111" s="303"/>
      <c r="TL111" s="303"/>
      <c r="TM111" s="303"/>
      <c r="TN111" s="303"/>
      <c r="TO111" s="303"/>
      <c r="TP111" s="303"/>
      <c r="TQ111" s="303"/>
      <c r="TR111" s="303"/>
      <c r="TS111" s="303"/>
      <c r="TT111" s="303"/>
      <c r="TU111" s="303"/>
      <c r="TV111" s="303"/>
      <c r="TW111" s="303"/>
      <c r="TX111" s="303"/>
      <c r="TY111" s="303"/>
      <c r="TZ111" s="303"/>
      <c r="UA111" s="303"/>
      <c r="UB111" s="303"/>
      <c r="UC111" s="303"/>
      <c r="UD111" s="303"/>
      <c r="UE111" s="303"/>
      <c r="UF111" s="303"/>
      <c r="UG111" s="303"/>
      <c r="UH111" s="303"/>
      <c r="UI111" s="303"/>
      <c r="UJ111" s="303"/>
      <c r="UK111" s="303"/>
      <c r="UL111" s="303"/>
      <c r="UM111" s="303"/>
      <c r="UN111" s="303"/>
      <c r="UO111" s="303"/>
      <c r="UP111" s="303"/>
      <c r="UQ111" s="303"/>
      <c r="UR111" s="303"/>
      <c r="US111" s="303"/>
      <c r="UT111" s="303"/>
      <c r="UU111" s="303"/>
      <c r="UV111" s="303"/>
      <c r="UW111" s="303"/>
      <c r="UX111" s="303"/>
      <c r="UY111" s="303"/>
      <c r="UZ111" s="303"/>
      <c r="VA111" s="303"/>
      <c r="VB111" s="303"/>
      <c r="VC111" s="303"/>
      <c r="VD111" s="303"/>
      <c r="VE111" s="303"/>
      <c r="VF111" s="303"/>
      <c r="VG111" s="303"/>
      <c r="VH111" s="303"/>
      <c r="VI111" s="303"/>
      <c r="VJ111" s="303"/>
      <c r="VK111" s="303"/>
      <c r="VL111" s="303"/>
      <c r="VM111" s="303"/>
      <c r="VN111" s="303"/>
      <c r="VO111" s="303"/>
      <c r="VP111" s="303"/>
      <c r="VQ111" s="303"/>
      <c r="VR111" s="303"/>
      <c r="VS111" s="303"/>
      <c r="VT111" s="303"/>
      <c r="VU111" s="303"/>
      <c r="VV111" s="303"/>
      <c r="VW111" s="303"/>
      <c r="VX111" s="303"/>
      <c r="VY111" s="303"/>
      <c r="VZ111" s="303"/>
      <c r="WA111" s="303"/>
      <c r="WB111" s="303"/>
      <c r="WC111" s="303"/>
      <c r="WD111" s="303"/>
      <c r="WE111" s="303"/>
      <c r="WF111" s="303"/>
      <c r="WG111" s="303"/>
      <c r="WH111" s="303"/>
      <c r="WI111" s="303"/>
      <c r="WJ111" s="303"/>
      <c r="WK111" s="303"/>
      <c r="WL111" s="303"/>
      <c r="WM111" s="303"/>
      <c r="WN111" s="303"/>
      <c r="WO111" s="303"/>
      <c r="WP111" s="303"/>
      <c r="WQ111" s="303"/>
      <c r="WR111" s="303"/>
      <c r="WS111" s="303"/>
      <c r="WT111" s="303"/>
      <c r="WU111" s="303"/>
      <c r="WV111" s="303"/>
      <c r="WW111" s="303"/>
      <c r="WX111" s="303"/>
      <c r="WY111" s="303"/>
      <c r="WZ111" s="303"/>
      <c r="XA111" s="303"/>
      <c r="XB111" s="303"/>
      <c r="XC111" s="303"/>
      <c r="XD111" s="303"/>
      <c r="XE111" s="303"/>
      <c r="XF111" s="303"/>
      <c r="XG111" s="303"/>
      <c r="XH111" s="303"/>
      <c r="XI111" s="303"/>
      <c r="XJ111" s="303"/>
      <c r="XK111" s="303"/>
      <c r="XL111" s="303"/>
      <c r="XM111" s="303"/>
      <c r="XN111" s="303"/>
      <c r="XO111" s="303"/>
      <c r="XP111" s="303"/>
      <c r="XQ111" s="303"/>
      <c r="XR111" s="303"/>
      <c r="XS111" s="303"/>
      <c r="XT111" s="303"/>
      <c r="XU111" s="303"/>
      <c r="XV111" s="303"/>
      <c r="XW111" s="303"/>
      <c r="XX111" s="303"/>
      <c r="XY111" s="303"/>
      <c r="XZ111" s="303"/>
      <c r="YA111" s="303"/>
      <c r="YB111" s="303"/>
      <c r="YC111" s="303"/>
      <c r="YD111" s="303"/>
      <c r="YE111" s="303"/>
      <c r="YF111" s="303"/>
      <c r="YG111" s="303"/>
      <c r="YH111" s="303"/>
      <c r="YI111" s="303"/>
      <c r="YJ111" s="303"/>
      <c r="YK111" s="303"/>
      <c r="YL111" s="303"/>
      <c r="YM111" s="303"/>
      <c r="YN111" s="303"/>
      <c r="YO111" s="303"/>
      <c r="YP111" s="303"/>
      <c r="YQ111" s="303"/>
      <c r="YR111" s="303"/>
      <c r="YS111" s="303"/>
      <c r="YT111" s="303"/>
      <c r="YU111" s="303"/>
      <c r="YV111" s="303"/>
      <c r="YW111" s="303"/>
      <c r="YX111" s="303"/>
      <c r="YY111" s="303"/>
      <c r="YZ111" s="303"/>
      <c r="ZA111" s="303"/>
      <c r="ZB111" s="303"/>
      <c r="ZC111" s="303"/>
      <c r="ZD111" s="303"/>
      <c r="ZE111" s="303"/>
      <c r="ZF111" s="303"/>
      <c r="ZG111" s="303"/>
      <c r="ZH111" s="303"/>
      <c r="ZI111" s="303"/>
      <c r="ZJ111" s="303"/>
      <c r="ZK111" s="303"/>
      <c r="ZL111" s="303"/>
      <c r="ZM111" s="303"/>
      <c r="ZN111" s="303"/>
      <c r="ZO111" s="303"/>
      <c r="ZP111" s="303"/>
      <c r="ZQ111" s="303"/>
      <c r="ZR111" s="303"/>
      <c r="ZS111" s="303"/>
      <c r="ZT111" s="303"/>
      <c r="ZU111" s="303"/>
      <c r="ZV111" s="303"/>
      <c r="ZW111" s="303"/>
      <c r="ZX111" s="303"/>
      <c r="ZY111" s="303"/>
      <c r="ZZ111" s="303"/>
      <c r="AAA111" s="303"/>
      <c r="AAB111" s="303"/>
      <c r="AAC111" s="303"/>
      <c r="AAD111" s="303"/>
      <c r="AAE111" s="303"/>
      <c r="AAF111" s="303"/>
      <c r="AAG111" s="303"/>
      <c r="AAH111" s="303"/>
      <c r="AAI111" s="303"/>
      <c r="AAJ111" s="303"/>
      <c r="AAK111" s="303"/>
      <c r="AAL111" s="303"/>
      <c r="AAM111" s="303"/>
      <c r="AAN111" s="303"/>
      <c r="AAO111" s="303"/>
      <c r="AAP111" s="303"/>
      <c r="AAQ111" s="303"/>
      <c r="AAR111" s="303"/>
      <c r="AAS111" s="303"/>
      <c r="AAT111" s="303"/>
      <c r="AAU111" s="303"/>
      <c r="AAV111" s="303"/>
      <c r="AAW111" s="303"/>
      <c r="AAX111" s="303"/>
      <c r="AAY111" s="303"/>
      <c r="AAZ111" s="303"/>
      <c r="ABA111" s="303"/>
      <c r="ABB111" s="303"/>
      <c r="ABC111" s="303"/>
      <c r="ABD111" s="303"/>
      <c r="ABE111" s="303"/>
      <c r="ABF111" s="303"/>
      <c r="ABG111" s="303"/>
      <c r="ABH111" s="303"/>
      <c r="ABI111" s="303"/>
      <c r="ABJ111" s="303"/>
      <c r="ABK111" s="303"/>
      <c r="ABL111" s="303"/>
      <c r="ABM111" s="303"/>
      <c r="ABN111" s="303"/>
      <c r="ABO111" s="303"/>
      <c r="ABP111" s="303"/>
      <c r="ABQ111" s="303"/>
      <c r="ABR111" s="303"/>
      <c r="ABS111" s="303"/>
      <c r="ABT111" s="303"/>
      <c r="ABU111" s="303"/>
      <c r="ABV111" s="303"/>
      <c r="ABW111" s="303"/>
      <c r="ABX111" s="303"/>
      <c r="ABY111" s="303"/>
      <c r="ABZ111" s="303"/>
      <c r="ACA111" s="303"/>
      <c r="ACB111" s="303"/>
      <c r="ACC111" s="303"/>
      <c r="ACD111" s="303"/>
      <c r="ACE111" s="303"/>
      <c r="ACF111" s="303"/>
      <c r="ACG111" s="303"/>
      <c r="ACH111" s="303"/>
      <c r="ACI111" s="303"/>
      <c r="ACJ111" s="303"/>
      <c r="ACK111" s="303"/>
      <c r="ACL111" s="303"/>
      <c r="ACM111" s="303"/>
      <c r="ACN111" s="303"/>
      <c r="ACO111" s="303"/>
      <c r="ACP111" s="303"/>
      <c r="ACQ111" s="303"/>
      <c r="ACR111" s="303"/>
      <c r="ACS111" s="303"/>
      <c r="ACT111" s="303"/>
      <c r="ACU111" s="303"/>
      <c r="ACV111" s="303"/>
      <c r="ACW111" s="303"/>
      <c r="ACX111" s="303"/>
      <c r="ACY111" s="303"/>
      <c r="ACZ111" s="303"/>
      <c r="ADA111" s="303"/>
      <c r="ADB111" s="303"/>
      <c r="ADC111" s="303"/>
      <c r="ADD111" s="303"/>
      <c r="ADE111" s="303"/>
      <c r="ADF111" s="303"/>
      <c r="ADG111" s="303"/>
      <c r="ADH111" s="303"/>
      <c r="ADI111" s="303"/>
      <c r="ADJ111" s="303"/>
      <c r="ADK111" s="303"/>
      <c r="ADL111" s="303"/>
      <c r="ADM111" s="303"/>
      <c r="ADN111" s="303"/>
      <c r="ADO111" s="303"/>
      <c r="ADP111" s="303"/>
      <c r="ADQ111" s="303"/>
      <c r="ADR111" s="303"/>
      <c r="ADS111" s="303"/>
      <c r="ADT111" s="303"/>
      <c r="ADU111" s="303"/>
      <c r="ADV111" s="303"/>
      <c r="ADW111" s="303"/>
      <c r="ADX111" s="303"/>
      <c r="ADY111" s="303"/>
      <c r="ADZ111" s="303"/>
      <c r="AEA111" s="303"/>
      <c r="AEB111" s="303"/>
      <c r="AEC111" s="303"/>
      <c r="AED111" s="303"/>
      <c r="AEE111" s="303"/>
      <c r="AEF111" s="303"/>
      <c r="AEG111" s="303"/>
      <c r="AEH111" s="303"/>
      <c r="AEI111" s="303"/>
      <c r="AEJ111" s="303"/>
      <c r="AEK111" s="303"/>
      <c r="AEL111" s="303"/>
      <c r="AEM111" s="303"/>
      <c r="AEN111" s="303"/>
      <c r="AEO111" s="303"/>
      <c r="AEP111" s="303"/>
      <c r="AEQ111" s="303"/>
      <c r="AER111" s="303"/>
      <c r="AES111" s="303"/>
      <c r="AET111" s="303"/>
      <c r="AEU111" s="303"/>
      <c r="AEV111" s="303"/>
      <c r="AEW111" s="303"/>
      <c r="AEX111" s="303"/>
      <c r="AEY111" s="303"/>
      <c r="AEZ111" s="303"/>
      <c r="AFA111" s="303"/>
      <c r="AFB111" s="303"/>
      <c r="AFC111" s="303"/>
      <c r="AFD111" s="303"/>
      <c r="AFE111" s="303"/>
      <c r="AFF111" s="303"/>
      <c r="AFG111" s="303"/>
      <c r="AFH111" s="303"/>
      <c r="AFI111" s="303"/>
      <c r="AFJ111" s="303"/>
      <c r="AFK111" s="303"/>
      <c r="AFL111" s="303"/>
      <c r="AFM111" s="303"/>
      <c r="AFN111" s="303"/>
      <c r="AFO111" s="303"/>
      <c r="AFP111" s="303"/>
      <c r="AFQ111" s="303"/>
      <c r="AFR111" s="303"/>
      <c r="AFS111" s="303"/>
      <c r="AFT111" s="303"/>
      <c r="AFU111" s="303"/>
      <c r="AFV111" s="303"/>
      <c r="AFW111" s="303"/>
      <c r="AFX111" s="303"/>
      <c r="AFY111" s="303"/>
      <c r="AFZ111" s="303"/>
      <c r="AGA111" s="303"/>
      <c r="AGB111" s="303"/>
      <c r="AGC111" s="303"/>
      <c r="AGD111" s="303"/>
      <c r="AGE111" s="303"/>
      <c r="AGF111" s="303"/>
      <c r="AGG111" s="303"/>
      <c r="AGH111" s="303"/>
      <c r="AGI111" s="303"/>
      <c r="AGJ111" s="303"/>
      <c r="AGK111" s="303"/>
      <c r="AGL111" s="303"/>
      <c r="AGM111" s="303"/>
      <c r="AGN111" s="303"/>
      <c r="AGO111" s="303"/>
      <c r="AGP111" s="303"/>
      <c r="AGQ111" s="303"/>
      <c r="AGR111" s="303"/>
      <c r="AGS111" s="303"/>
      <c r="AGT111" s="303"/>
      <c r="AGU111" s="303"/>
      <c r="AGV111" s="303"/>
      <c r="AGW111" s="303"/>
      <c r="AGX111" s="303"/>
      <c r="AGY111" s="303"/>
      <c r="AGZ111" s="303"/>
      <c r="AHA111" s="303"/>
      <c r="AHB111" s="303"/>
      <c r="AHC111" s="303"/>
      <c r="AHD111" s="303"/>
      <c r="AHE111" s="303"/>
      <c r="AHF111" s="303"/>
      <c r="AHG111" s="303"/>
      <c r="AHH111" s="303"/>
      <c r="AHI111" s="303"/>
      <c r="AHJ111" s="303"/>
      <c r="AHK111" s="303"/>
      <c r="AHL111" s="303"/>
      <c r="AHM111" s="303"/>
      <c r="AHN111" s="303"/>
      <c r="AHO111" s="303"/>
      <c r="AHP111" s="303"/>
      <c r="AHQ111" s="303"/>
      <c r="AHR111" s="303"/>
      <c r="AHS111" s="303"/>
      <c r="AHT111" s="303"/>
      <c r="AHU111" s="303"/>
      <c r="AHV111" s="303"/>
      <c r="AHW111" s="303"/>
      <c r="AHX111" s="303"/>
      <c r="AHY111" s="303"/>
      <c r="AHZ111" s="303"/>
      <c r="AIA111" s="303"/>
      <c r="AIB111" s="303"/>
      <c r="AIC111" s="303"/>
      <c r="AID111" s="303"/>
      <c r="AIE111" s="303"/>
      <c r="AIF111" s="303"/>
      <c r="AIG111" s="303"/>
      <c r="AIH111" s="303"/>
      <c r="AII111" s="303"/>
      <c r="AIJ111" s="303"/>
      <c r="AIK111" s="303"/>
      <c r="AIL111" s="303"/>
      <c r="AIM111" s="303"/>
      <c r="AIN111" s="303"/>
      <c r="AIO111" s="303"/>
      <c r="AIP111" s="303"/>
      <c r="AIQ111" s="303"/>
      <c r="AIR111" s="303"/>
      <c r="AIS111" s="303"/>
      <c r="AIT111" s="303"/>
      <c r="AIU111" s="303"/>
      <c r="AIV111" s="303"/>
      <c r="AIW111" s="303"/>
      <c r="AIX111" s="303"/>
      <c r="AIY111" s="303"/>
      <c r="AIZ111" s="303"/>
      <c r="AJA111" s="303"/>
      <c r="AJB111" s="303"/>
      <c r="AJC111" s="303"/>
      <c r="AJD111" s="303"/>
      <c r="AJE111" s="303"/>
      <c r="AJF111" s="303"/>
      <c r="AJG111" s="303"/>
      <c r="AJH111" s="303"/>
      <c r="AJI111" s="303"/>
      <c r="AJJ111" s="303"/>
      <c r="AJK111" s="303"/>
      <c r="AJL111" s="303"/>
      <c r="AJM111" s="303"/>
      <c r="AJN111" s="303"/>
      <c r="AJO111" s="303"/>
      <c r="AJP111" s="303"/>
      <c r="AJQ111" s="303"/>
      <c r="AJR111" s="303"/>
      <c r="AJS111" s="303"/>
      <c r="AJT111" s="303"/>
      <c r="AJU111" s="303"/>
      <c r="AJV111" s="303"/>
      <c r="AJW111" s="303"/>
      <c r="AJX111" s="303"/>
      <c r="AJY111" s="303"/>
      <c r="AJZ111" s="303"/>
      <c r="AKA111" s="303"/>
      <c r="AKB111" s="303"/>
      <c r="AKC111" s="303"/>
      <c r="AKD111" s="303"/>
      <c r="AKE111" s="303"/>
      <c r="AKF111" s="303"/>
      <c r="AKG111" s="303"/>
      <c r="AKH111" s="303"/>
      <c r="AKI111" s="303"/>
      <c r="AKJ111" s="303"/>
      <c r="AKK111" s="303"/>
      <c r="AKL111" s="303"/>
      <c r="AKM111" s="303"/>
      <c r="AKN111" s="303"/>
      <c r="AKO111" s="303"/>
      <c r="AKP111" s="303"/>
      <c r="AKQ111" s="303"/>
      <c r="AKR111" s="303"/>
      <c r="AKS111" s="303"/>
      <c r="AKT111" s="303"/>
      <c r="AKU111" s="303"/>
      <c r="AKV111" s="303"/>
      <c r="AKW111" s="303"/>
      <c r="AKX111" s="303"/>
      <c r="AKY111" s="303"/>
      <c r="AKZ111" s="303"/>
      <c r="ALA111" s="303"/>
      <c r="ALB111" s="303"/>
      <c r="ALC111" s="303"/>
      <c r="ALD111" s="303"/>
      <c r="ALE111" s="303"/>
      <c r="ALF111" s="303"/>
      <c r="ALG111" s="303"/>
      <c r="ALH111" s="303"/>
      <c r="ALI111" s="303"/>
      <c r="ALJ111" s="303"/>
      <c r="ALK111" s="303"/>
      <c r="ALL111" s="303"/>
      <c r="ALM111" s="303"/>
      <c r="ALN111" s="303"/>
      <c r="ALO111" s="303"/>
      <c r="ALP111" s="303"/>
      <c r="ALQ111" s="303"/>
      <c r="ALR111" s="303"/>
      <c r="ALS111" s="303"/>
      <c r="ALT111" s="303"/>
      <c r="ALU111" s="303"/>
      <c r="ALV111" s="303"/>
      <c r="ALW111" s="303"/>
      <c r="ALX111" s="303"/>
      <c r="ALY111" s="303"/>
      <c r="ALZ111" s="303"/>
      <c r="AMA111" s="303"/>
      <c r="AMB111" s="303"/>
      <c r="AMC111" s="303"/>
      <c r="AMD111" s="303"/>
      <c r="AME111" s="303"/>
      <c r="AMF111" s="303"/>
      <c r="AMG111" s="303"/>
      <c r="AMH111" s="303"/>
      <c r="AMI111" s="303"/>
      <c r="AMJ111" s="303"/>
      <c r="AMK111" s="303"/>
      <c r="AML111" s="303"/>
      <c r="AMM111" s="303"/>
      <c r="AMN111" s="303"/>
      <c r="AMO111" s="303"/>
      <c r="AMP111" s="303"/>
      <c r="AMQ111" s="303"/>
      <c r="AMR111" s="303"/>
      <c r="AMS111" s="303"/>
      <c r="AMT111" s="303"/>
      <c r="AMU111" s="303"/>
      <c r="AMV111" s="303"/>
      <c r="AMW111" s="303"/>
      <c r="AMX111" s="303"/>
      <c r="AMY111" s="303"/>
      <c r="AMZ111" s="303"/>
      <c r="ANA111" s="303"/>
      <c r="ANB111" s="303"/>
      <c r="ANC111" s="303"/>
      <c r="AND111" s="303"/>
      <c r="ANE111" s="303"/>
      <c r="ANF111" s="303"/>
      <c r="ANG111" s="303"/>
      <c r="ANH111" s="303"/>
      <c r="ANI111" s="303"/>
      <c r="ANJ111" s="303"/>
      <c r="ANK111" s="303"/>
      <c r="ANL111" s="303"/>
      <c r="ANM111" s="303"/>
      <c r="ANN111" s="303"/>
      <c r="ANO111" s="303"/>
      <c r="ANP111" s="303"/>
      <c r="ANQ111" s="303"/>
      <c r="ANR111" s="303"/>
      <c r="ANS111" s="303"/>
      <c r="ANT111" s="303"/>
      <c r="ANU111" s="303"/>
      <c r="ANV111" s="303"/>
      <c r="ANW111" s="303"/>
      <c r="ANX111" s="303"/>
      <c r="ANY111" s="303"/>
      <c r="ANZ111" s="303"/>
      <c r="AOA111" s="303"/>
      <c r="AOB111" s="303"/>
      <c r="AOC111" s="303"/>
      <c r="AOD111" s="303"/>
      <c r="AOE111" s="303"/>
      <c r="AOF111" s="303"/>
      <c r="AOG111" s="303"/>
      <c r="AOH111" s="303"/>
      <c r="AOI111" s="303"/>
      <c r="AOJ111" s="303"/>
      <c r="AOK111" s="303"/>
      <c r="AOL111" s="303"/>
      <c r="AOM111" s="303"/>
      <c r="AON111" s="303"/>
      <c r="AOO111" s="303"/>
      <c r="AOP111" s="303"/>
      <c r="AOQ111" s="303"/>
      <c r="AOR111" s="303"/>
      <c r="AOS111" s="303"/>
      <c r="AOT111" s="303"/>
      <c r="AOU111" s="303"/>
      <c r="AOV111" s="303"/>
      <c r="AOW111" s="303"/>
      <c r="AOX111" s="303"/>
      <c r="AOY111" s="303"/>
      <c r="AOZ111" s="303"/>
      <c r="APA111" s="303"/>
      <c r="APB111" s="303"/>
      <c r="APC111" s="303"/>
      <c r="APD111" s="303"/>
      <c r="APE111" s="303"/>
      <c r="APF111" s="303"/>
      <c r="APG111" s="303"/>
      <c r="APH111" s="303"/>
      <c r="API111" s="303"/>
      <c r="APJ111" s="303"/>
      <c r="APK111" s="303"/>
      <c r="APL111" s="303"/>
      <c r="APM111" s="303"/>
      <c r="APN111" s="303"/>
      <c r="APO111" s="303"/>
      <c r="APP111" s="303"/>
      <c r="APQ111" s="303"/>
      <c r="APR111" s="303"/>
      <c r="APS111" s="303"/>
      <c r="APT111" s="303"/>
      <c r="APU111" s="303"/>
      <c r="APV111" s="303"/>
      <c r="APW111" s="303"/>
      <c r="APX111" s="303"/>
      <c r="APY111" s="303"/>
      <c r="APZ111" s="303"/>
      <c r="AQA111" s="303"/>
      <c r="AQB111" s="303"/>
      <c r="AQC111" s="303"/>
      <c r="AQD111" s="303"/>
      <c r="AQE111" s="303"/>
      <c r="AQF111" s="303"/>
      <c r="AQG111" s="303"/>
      <c r="AQH111" s="303"/>
      <c r="AQI111" s="303"/>
      <c r="AQJ111" s="303"/>
      <c r="AQK111" s="303"/>
      <c r="AQL111" s="303"/>
      <c r="AQM111" s="303"/>
      <c r="AQN111" s="303"/>
      <c r="AQO111" s="303"/>
      <c r="AQP111" s="303"/>
      <c r="AQQ111" s="303"/>
      <c r="AQR111" s="303"/>
      <c r="AQS111" s="303"/>
      <c r="AQT111" s="303"/>
      <c r="AQU111" s="303"/>
      <c r="AQV111" s="303"/>
      <c r="AQW111" s="303"/>
      <c r="AQX111" s="303"/>
      <c r="AQY111" s="303"/>
      <c r="AQZ111" s="303"/>
      <c r="ARA111" s="303"/>
      <c r="ARB111" s="303"/>
      <c r="ARC111" s="303"/>
      <c r="ARD111" s="303"/>
      <c r="ARE111" s="303"/>
      <c r="ARF111" s="303"/>
      <c r="ARG111" s="303"/>
      <c r="ARH111" s="303"/>
      <c r="ARI111" s="303"/>
      <c r="ARJ111" s="303"/>
      <c r="ARK111" s="303"/>
      <c r="ARL111" s="303"/>
      <c r="ARM111" s="303"/>
      <c r="ARN111" s="303"/>
      <c r="ARO111" s="303"/>
      <c r="ARP111" s="303"/>
      <c r="ARQ111" s="303"/>
      <c r="ARR111" s="303"/>
      <c r="ARS111" s="303"/>
      <c r="ART111" s="303"/>
      <c r="ARU111" s="303"/>
      <c r="ARV111" s="303"/>
      <c r="ARW111" s="303"/>
      <c r="ARX111" s="303"/>
      <c r="ARY111" s="303"/>
      <c r="ARZ111" s="303"/>
      <c r="ASA111" s="303"/>
      <c r="ASB111" s="303"/>
      <c r="ASC111" s="303"/>
      <c r="ASD111" s="303"/>
      <c r="ASE111" s="303"/>
      <c r="ASF111" s="303"/>
      <c r="ASG111" s="303"/>
      <c r="ASH111" s="303"/>
      <c r="ASI111" s="303"/>
      <c r="ASJ111" s="303"/>
      <c r="ASK111" s="303"/>
      <c r="ASL111" s="303"/>
      <c r="ASM111" s="303"/>
      <c r="ASN111" s="303"/>
      <c r="ASO111" s="303"/>
      <c r="ASP111" s="303"/>
      <c r="ASQ111" s="303"/>
      <c r="ASR111" s="303"/>
      <c r="ASS111" s="303"/>
      <c r="AST111" s="303"/>
      <c r="ASU111" s="303"/>
      <c r="ASV111" s="303"/>
      <c r="ASW111" s="303"/>
      <c r="ASX111" s="303"/>
      <c r="ASY111" s="303"/>
      <c r="ASZ111" s="303"/>
      <c r="ATA111" s="303"/>
      <c r="ATB111" s="303"/>
      <c r="ATC111" s="303"/>
      <c r="ATD111" s="303"/>
      <c r="ATE111" s="303"/>
      <c r="ATF111" s="303"/>
      <c r="ATG111" s="303"/>
      <c r="ATH111" s="303"/>
      <c r="ATI111" s="303"/>
      <c r="ATJ111" s="303"/>
      <c r="ATK111" s="303"/>
      <c r="ATL111" s="303"/>
      <c r="ATM111" s="303"/>
      <c r="ATN111" s="303"/>
      <c r="ATO111" s="303"/>
      <c r="ATP111" s="303"/>
      <c r="ATQ111" s="303"/>
      <c r="ATR111" s="303"/>
      <c r="ATS111" s="303"/>
      <c r="ATT111" s="303"/>
      <c r="ATU111" s="303"/>
      <c r="ATV111" s="303"/>
      <c r="ATW111" s="303"/>
      <c r="ATX111" s="303"/>
      <c r="ATY111" s="303"/>
      <c r="ATZ111" s="303"/>
      <c r="AUA111" s="303"/>
      <c r="AUB111" s="303"/>
      <c r="AUC111" s="303"/>
      <c r="AUD111" s="303"/>
      <c r="AUE111" s="303"/>
      <c r="AUF111" s="303"/>
      <c r="AUG111" s="303"/>
      <c r="AUH111" s="303"/>
      <c r="AUI111" s="303"/>
      <c r="AUJ111" s="303"/>
      <c r="AUK111" s="303"/>
      <c r="AUL111" s="303"/>
      <c r="AUM111" s="303"/>
      <c r="AUN111" s="303"/>
      <c r="AUO111" s="303"/>
      <c r="AUP111" s="303"/>
      <c r="AUQ111" s="303"/>
      <c r="AUR111" s="303"/>
      <c r="AUS111" s="303"/>
      <c r="AUT111" s="303"/>
      <c r="AUU111" s="303"/>
      <c r="AUV111" s="303"/>
      <c r="AUW111" s="303"/>
      <c r="AUX111" s="303"/>
      <c r="AUY111" s="303"/>
      <c r="AUZ111" s="303"/>
      <c r="AVA111" s="303"/>
      <c r="AVB111" s="303"/>
      <c r="AVC111" s="303"/>
      <c r="AVD111" s="303"/>
      <c r="AVE111" s="303"/>
      <c r="AVF111" s="303"/>
      <c r="AVG111" s="303"/>
      <c r="AVH111" s="303"/>
      <c r="AVI111" s="303"/>
      <c r="AVJ111" s="303"/>
      <c r="AVK111" s="303"/>
      <c r="AVL111" s="303"/>
      <c r="AVM111" s="303"/>
      <c r="AVN111" s="303"/>
      <c r="AVO111" s="303"/>
      <c r="AVP111" s="303"/>
      <c r="AVQ111" s="303"/>
      <c r="AVR111" s="303"/>
      <c r="AVS111" s="303"/>
      <c r="AVT111" s="303"/>
      <c r="AVU111" s="303"/>
      <c r="AVV111" s="303"/>
      <c r="AVW111" s="303"/>
      <c r="AVX111" s="303"/>
      <c r="AVY111" s="303"/>
      <c r="AVZ111" s="303"/>
      <c r="AWA111" s="303"/>
      <c r="AWB111" s="303"/>
      <c r="AWC111" s="303"/>
      <c r="AWD111" s="303"/>
      <c r="AWE111" s="303"/>
      <c r="AWF111" s="303"/>
      <c r="AWG111" s="303"/>
      <c r="AWH111" s="303"/>
      <c r="AWI111" s="303"/>
      <c r="AWJ111" s="303"/>
      <c r="AWK111" s="303"/>
      <c r="AWL111" s="303"/>
      <c r="AWM111" s="303"/>
      <c r="AWN111" s="303"/>
      <c r="AWO111" s="303"/>
      <c r="AWP111" s="303"/>
      <c r="AWQ111" s="303"/>
      <c r="AWR111" s="303"/>
      <c r="AWS111" s="303"/>
      <c r="AWT111" s="303"/>
      <c r="AWU111" s="303"/>
      <c r="AWV111" s="303"/>
      <c r="AWW111" s="303"/>
      <c r="AWX111" s="303"/>
      <c r="AWY111" s="303"/>
      <c r="AWZ111" s="303"/>
      <c r="AXA111" s="303"/>
      <c r="AXB111" s="303"/>
      <c r="AXC111" s="303"/>
      <c r="AXD111" s="303"/>
      <c r="AXE111" s="303"/>
      <c r="AXF111" s="303"/>
      <c r="AXG111" s="303"/>
      <c r="AXH111" s="303"/>
      <c r="AXI111" s="303"/>
      <c r="AXJ111" s="303"/>
      <c r="AXK111" s="303"/>
      <c r="AXL111" s="303"/>
      <c r="AXM111" s="303"/>
      <c r="AXN111" s="303"/>
      <c r="AXO111" s="303"/>
      <c r="AXP111" s="303"/>
      <c r="AXQ111" s="303"/>
      <c r="AXR111" s="303"/>
      <c r="AXS111" s="303"/>
      <c r="AXT111" s="303"/>
      <c r="AXU111" s="303"/>
      <c r="AXV111" s="303"/>
      <c r="AXW111" s="303"/>
      <c r="AXX111" s="303"/>
      <c r="AXY111" s="303"/>
      <c r="AXZ111" s="303"/>
      <c r="AYA111" s="303"/>
      <c r="AYB111" s="303"/>
      <c r="AYC111" s="303"/>
      <c r="AYD111" s="303"/>
      <c r="AYE111" s="303"/>
      <c r="AYF111" s="303"/>
      <c r="AYG111" s="303"/>
      <c r="AYH111" s="303"/>
      <c r="AYI111" s="303"/>
      <c r="AYJ111" s="303"/>
      <c r="AYK111" s="303"/>
      <c r="AYL111" s="303"/>
      <c r="AYM111" s="303"/>
      <c r="AYN111" s="303"/>
      <c r="AYO111" s="303"/>
      <c r="AYP111" s="303"/>
      <c r="AYQ111" s="303"/>
      <c r="AYR111" s="303"/>
      <c r="AYS111" s="303"/>
      <c r="AYT111" s="303"/>
      <c r="AYU111" s="303"/>
      <c r="AYV111" s="303"/>
      <c r="AYW111" s="303"/>
      <c r="AYX111" s="303"/>
      <c r="AYY111" s="303"/>
      <c r="AYZ111" s="303"/>
      <c r="AZA111" s="303"/>
      <c r="AZB111" s="303"/>
      <c r="AZC111" s="303"/>
      <c r="AZD111" s="303"/>
      <c r="AZE111" s="303"/>
      <c r="AZF111" s="303"/>
      <c r="AZG111" s="303"/>
      <c r="AZH111" s="303"/>
      <c r="AZI111" s="303"/>
      <c r="AZJ111" s="303"/>
      <c r="AZK111" s="303"/>
      <c r="AZL111" s="303"/>
      <c r="AZM111" s="303"/>
      <c r="AZN111" s="303"/>
      <c r="AZO111" s="303"/>
      <c r="AZP111" s="303"/>
      <c r="AZQ111" s="303"/>
      <c r="AZR111" s="303"/>
      <c r="AZS111" s="303"/>
      <c r="AZT111" s="303"/>
      <c r="AZU111" s="303"/>
      <c r="AZV111" s="303"/>
      <c r="AZW111" s="303"/>
      <c r="AZX111" s="303"/>
      <c r="AZY111" s="303"/>
      <c r="AZZ111" s="303"/>
      <c r="BAA111" s="303"/>
      <c r="BAB111" s="303"/>
      <c r="BAC111" s="303"/>
      <c r="BAD111" s="303"/>
      <c r="BAE111" s="303"/>
      <c r="BAF111" s="303"/>
      <c r="BAG111" s="303"/>
      <c r="BAH111" s="303"/>
      <c r="BAI111" s="303"/>
      <c r="BAJ111" s="303"/>
      <c r="BAK111" s="303"/>
      <c r="BAL111" s="303"/>
      <c r="BAM111" s="303"/>
      <c r="BAN111" s="303"/>
      <c r="BAO111" s="303"/>
      <c r="BAP111" s="303"/>
      <c r="BAQ111" s="303"/>
      <c r="BAR111" s="303"/>
      <c r="BAS111" s="303"/>
      <c r="BAT111" s="303"/>
      <c r="BAU111" s="303"/>
      <c r="BAV111" s="303"/>
      <c r="BAW111" s="303"/>
      <c r="BAX111" s="303"/>
      <c r="BAY111" s="303"/>
      <c r="BAZ111" s="303"/>
      <c r="BBA111" s="303"/>
      <c r="BBB111" s="303"/>
      <c r="BBC111" s="303"/>
      <c r="BBD111" s="303"/>
      <c r="BBE111" s="303"/>
      <c r="BBF111" s="303"/>
      <c r="BBG111" s="303"/>
      <c r="BBH111" s="303"/>
      <c r="BBI111" s="303"/>
      <c r="BBJ111" s="303"/>
      <c r="BBK111" s="303"/>
      <c r="BBL111" s="303"/>
      <c r="BBM111" s="303"/>
      <c r="BBN111" s="303"/>
      <c r="BBO111" s="303"/>
      <c r="BBP111" s="303"/>
      <c r="BBQ111" s="303"/>
      <c r="BBR111" s="303"/>
      <c r="BBS111" s="303"/>
      <c r="BBT111" s="303"/>
      <c r="BBU111" s="303"/>
      <c r="BBV111" s="303"/>
      <c r="BBW111" s="303"/>
      <c r="BBX111" s="303"/>
      <c r="BBY111" s="303"/>
      <c r="BBZ111" s="303"/>
      <c r="BCA111" s="303"/>
      <c r="BCB111" s="303"/>
      <c r="BCC111" s="303"/>
      <c r="BCD111" s="303"/>
      <c r="BCE111" s="303"/>
      <c r="BCF111" s="303"/>
      <c r="BCG111" s="303"/>
      <c r="BCH111" s="303"/>
      <c r="BCI111" s="303"/>
      <c r="BCJ111" s="303"/>
      <c r="BCK111" s="303"/>
      <c r="BCL111" s="303"/>
      <c r="BCM111" s="303"/>
      <c r="BCN111" s="303"/>
      <c r="BCO111" s="303"/>
      <c r="BCP111" s="303"/>
      <c r="BCQ111" s="303"/>
      <c r="BCR111" s="303"/>
      <c r="BCS111" s="303"/>
      <c r="BCT111" s="303"/>
      <c r="BCU111" s="303"/>
      <c r="BCV111" s="303"/>
      <c r="BCW111" s="303"/>
      <c r="BCX111" s="303"/>
      <c r="BCY111" s="303"/>
      <c r="BCZ111" s="303"/>
      <c r="BDA111" s="303"/>
      <c r="BDB111" s="303"/>
      <c r="BDC111" s="303"/>
      <c r="BDD111" s="303"/>
      <c r="BDE111" s="303"/>
      <c r="BDF111" s="303"/>
      <c r="BDG111" s="303"/>
      <c r="BDH111" s="303"/>
      <c r="BDI111" s="303"/>
      <c r="BDJ111" s="303"/>
      <c r="BDK111" s="303"/>
      <c r="BDL111" s="303"/>
      <c r="BDM111" s="303"/>
      <c r="BDN111" s="303"/>
      <c r="BDO111" s="303"/>
      <c r="BDP111" s="303"/>
      <c r="BDQ111" s="303"/>
      <c r="BDR111" s="303"/>
      <c r="BDS111" s="303"/>
      <c r="BDT111" s="303"/>
      <c r="BDU111" s="303"/>
      <c r="BDV111" s="303"/>
      <c r="BDW111" s="303"/>
      <c r="BDX111" s="303"/>
      <c r="BDY111" s="303"/>
      <c r="BDZ111" s="303"/>
      <c r="BEA111" s="303"/>
      <c r="BEB111" s="303"/>
      <c r="BEC111" s="303"/>
      <c r="BED111" s="303"/>
      <c r="BEE111" s="303"/>
      <c r="BEF111" s="303"/>
      <c r="BEG111" s="303"/>
      <c r="BEH111" s="303"/>
      <c r="BEI111" s="303"/>
      <c r="BEJ111" s="303"/>
      <c r="BEK111" s="303"/>
      <c r="BEL111" s="303"/>
      <c r="BEM111" s="303"/>
      <c r="BEN111" s="303"/>
      <c r="BEO111" s="303"/>
      <c r="BEP111" s="303"/>
      <c r="BEQ111" s="303"/>
      <c r="BER111" s="303"/>
      <c r="BES111" s="303"/>
      <c r="BET111" s="303"/>
      <c r="BEU111" s="303"/>
      <c r="BEV111" s="303"/>
      <c r="BEW111" s="303"/>
      <c r="BEX111" s="303"/>
      <c r="BEY111" s="303"/>
      <c r="BEZ111" s="303"/>
      <c r="BFA111" s="303"/>
      <c r="BFB111" s="303"/>
      <c r="BFC111" s="303"/>
      <c r="BFD111" s="303"/>
      <c r="BFE111" s="303"/>
      <c r="BFF111" s="303"/>
      <c r="BFG111" s="303"/>
      <c r="BFH111" s="303"/>
      <c r="BFI111" s="303"/>
      <c r="BFJ111" s="303"/>
      <c r="BFK111" s="303"/>
      <c r="BFL111" s="303"/>
      <c r="BFM111" s="303"/>
      <c r="BFN111" s="303"/>
      <c r="BFO111" s="303"/>
      <c r="BFP111" s="303"/>
      <c r="BFQ111" s="303"/>
      <c r="BFR111" s="303"/>
      <c r="BFS111" s="303"/>
      <c r="BFT111" s="303"/>
      <c r="BFU111" s="303"/>
      <c r="BFV111" s="303"/>
      <c r="BFW111" s="303"/>
      <c r="BFX111" s="303"/>
      <c r="BFY111" s="303"/>
      <c r="BFZ111" s="303"/>
      <c r="BGA111" s="303"/>
      <c r="BGB111" s="303"/>
      <c r="BGC111" s="303"/>
      <c r="BGD111" s="303"/>
      <c r="BGE111" s="303"/>
      <c r="BGF111" s="303"/>
      <c r="BGG111" s="303"/>
      <c r="BGH111" s="303"/>
      <c r="BGI111" s="303"/>
      <c r="BGJ111" s="303"/>
      <c r="BGK111" s="303"/>
      <c r="BGL111" s="303"/>
      <c r="BGM111" s="303"/>
      <c r="BGN111" s="303"/>
      <c r="BGO111" s="303"/>
      <c r="BGP111" s="303"/>
      <c r="BGQ111" s="303"/>
      <c r="BGR111" s="303"/>
      <c r="BGS111" s="303"/>
      <c r="BGT111" s="303"/>
      <c r="BGU111" s="303"/>
      <c r="BGV111" s="303"/>
      <c r="BGW111" s="303"/>
      <c r="BGX111" s="303"/>
      <c r="BGY111" s="303"/>
      <c r="BGZ111" s="303"/>
      <c r="BHA111" s="303"/>
      <c r="BHB111" s="303"/>
      <c r="BHC111" s="303"/>
      <c r="BHD111" s="303"/>
      <c r="BHE111" s="303"/>
      <c r="BHF111" s="303"/>
      <c r="BHG111" s="303"/>
      <c r="BHH111" s="303"/>
      <c r="BHI111" s="303"/>
      <c r="BHJ111" s="303"/>
      <c r="BHK111" s="303"/>
      <c r="BHL111" s="303"/>
      <c r="BHM111" s="303"/>
      <c r="BHN111" s="303"/>
      <c r="BHO111" s="303"/>
      <c r="BHP111" s="303"/>
      <c r="BHQ111" s="303"/>
      <c r="BHR111" s="303"/>
      <c r="BHS111" s="303"/>
      <c r="BHT111" s="303"/>
      <c r="BHU111" s="303"/>
      <c r="BHV111" s="303"/>
      <c r="BHW111" s="303"/>
      <c r="BHX111" s="303"/>
      <c r="BHY111" s="303"/>
      <c r="BHZ111" s="303"/>
      <c r="BIA111" s="303"/>
      <c r="BIB111" s="303"/>
      <c r="BIC111" s="303"/>
      <c r="BID111" s="303"/>
      <c r="BIE111" s="303"/>
      <c r="BIF111" s="303"/>
      <c r="BIG111" s="303"/>
      <c r="BIH111" s="303"/>
      <c r="BII111" s="303"/>
      <c r="BIJ111" s="303"/>
      <c r="BIK111" s="303"/>
      <c r="BIL111" s="303"/>
      <c r="BIM111" s="303"/>
      <c r="BIN111" s="303"/>
      <c r="BIO111" s="303"/>
      <c r="BIP111" s="303"/>
      <c r="BIQ111" s="303"/>
      <c r="BIR111" s="303"/>
      <c r="BIS111" s="303"/>
      <c r="BIT111" s="303"/>
      <c r="BIU111" s="303"/>
      <c r="BIV111" s="303"/>
      <c r="BIW111" s="303"/>
      <c r="BIX111" s="303"/>
      <c r="BIY111" s="303"/>
      <c r="BIZ111" s="303"/>
      <c r="BJA111" s="303"/>
      <c r="BJB111" s="303"/>
      <c r="BJC111" s="303"/>
      <c r="BJD111" s="303"/>
      <c r="BJE111" s="303"/>
      <c r="BJF111" s="303"/>
      <c r="BJG111" s="303"/>
      <c r="BJH111" s="303"/>
      <c r="BJI111" s="303"/>
      <c r="BJJ111" s="303"/>
      <c r="BJK111" s="303"/>
      <c r="BJL111" s="303"/>
      <c r="BJM111" s="303"/>
      <c r="BJN111" s="303"/>
      <c r="BJO111" s="303"/>
      <c r="BJP111" s="303"/>
      <c r="BJQ111" s="303"/>
      <c r="BJR111" s="303"/>
      <c r="BJS111" s="303"/>
      <c r="BJT111" s="303"/>
      <c r="BJU111" s="303"/>
      <c r="BJV111" s="303"/>
      <c r="BJW111" s="303"/>
      <c r="BJX111" s="303"/>
      <c r="BJY111" s="303"/>
      <c r="BJZ111" s="303"/>
      <c r="BKA111" s="303"/>
      <c r="BKB111" s="303"/>
      <c r="BKC111" s="303"/>
      <c r="BKD111" s="303"/>
      <c r="BKE111" s="303"/>
      <c r="BKF111" s="303"/>
      <c r="BKG111" s="303"/>
      <c r="BKH111" s="303"/>
      <c r="BKI111" s="303"/>
      <c r="BKJ111" s="303"/>
      <c r="BKK111" s="303"/>
      <c r="BKL111" s="303"/>
      <c r="BKM111" s="303"/>
      <c r="BKN111" s="303"/>
      <c r="BKO111" s="303"/>
      <c r="BKP111" s="303"/>
      <c r="BKQ111" s="303"/>
      <c r="BKR111" s="303"/>
      <c r="BKS111" s="303"/>
      <c r="BKT111" s="303"/>
      <c r="BKU111" s="303"/>
      <c r="BKV111" s="303"/>
      <c r="BKW111" s="303"/>
      <c r="BKX111" s="303"/>
      <c r="BKY111" s="303"/>
      <c r="BKZ111" s="303"/>
      <c r="BLA111" s="303"/>
      <c r="BLB111" s="303"/>
      <c r="BLC111" s="303"/>
      <c r="BLD111" s="303"/>
      <c r="BLE111" s="303"/>
      <c r="BLF111" s="303"/>
      <c r="BLG111" s="303"/>
      <c r="BLH111" s="303"/>
      <c r="BLI111" s="303"/>
      <c r="BLJ111" s="303"/>
      <c r="BLK111" s="303"/>
      <c r="BLL111" s="303"/>
      <c r="BLM111" s="303"/>
      <c r="BLN111" s="303"/>
      <c r="BLO111" s="303"/>
      <c r="BLP111" s="303"/>
      <c r="BLQ111" s="303"/>
      <c r="BLR111" s="303"/>
      <c r="BLS111" s="303"/>
      <c r="BLT111" s="303"/>
      <c r="BLU111" s="303"/>
      <c r="BLV111" s="303"/>
      <c r="BLW111" s="303"/>
      <c r="BLX111" s="303"/>
      <c r="BLY111" s="303"/>
      <c r="BLZ111" s="303"/>
      <c r="BMA111" s="303"/>
      <c r="BMB111" s="303"/>
      <c r="BMC111" s="303"/>
      <c r="BMD111" s="303"/>
      <c r="BME111" s="303"/>
      <c r="BMF111" s="303"/>
      <c r="BMG111" s="303"/>
      <c r="BMH111" s="303"/>
      <c r="BMI111" s="303"/>
      <c r="BMJ111" s="303"/>
      <c r="BMK111" s="303"/>
      <c r="BML111" s="303"/>
      <c r="BMM111" s="303"/>
      <c r="BMN111" s="303"/>
      <c r="BMO111" s="303"/>
      <c r="BMP111" s="303"/>
      <c r="BMQ111" s="303"/>
      <c r="BMR111" s="303"/>
      <c r="BMS111" s="303"/>
      <c r="BMT111" s="303"/>
      <c r="BMU111" s="303"/>
      <c r="BMV111" s="303"/>
      <c r="BMW111" s="303"/>
      <c r="BMX111" s="303"/>
      <c r="BMY111" s="303"/>
      <c r="BMZ111" s="303"/>
      <c r="BNA111" s="303"/>
      <c r="BNB111" s="303"/>
      <c r="BNC111" s="303"/>
      <c r="BND111" s="303"/>
      <c r="BNE111" s="303"/>
      <c r="BNF111" s="303"/>
      <c r="BNG111" s="303"/>
      <c r="BNH111" s="303"/>
      <c r="BNI111" s="303"/>
      <c r="BNJ111" s="303"/>
      <c r="BNK111" s="303"/>
      <c r="BNL111" s="303"/>
      <c r="BNM111" s="303"/>
      <c r="BNN111" s="303"/>
      <c r="BNO111" s="303"/>
      <c r="BNP111" s="303"/>
      <c r="BNQ111" s="303"/>
      <c r="BNR111" s="303"/>
      <c r="BNS111" s="303"/>
      <c r="BNT111" s="303"/>
      <c r="BNU111" s="303"/>
      <c r="BNV111" s="303"/>
      <c r="BNW111" s="303"/>
      <c r="BNX111" s="303"/>
      <c r="BNY111" s="303"/>
      <c r="BNZ111" s="303"/>
      <c r="BOA111" s="303"/>
      <c r="BOB111" s="303"/>
      <c r="BOC111" s="303"/>
      <c r="BOD111" s="303"/>
      <c r="BOE111" s="303"/>
      <c r="BOF111" s="303"/>
      <c r="BOG111" s="303"/>
      <c r="BOH111" s="303"/>
      <c r="BOI111" s="303"/>
      <c r="BOJ111" s="303"/>
      <c r="BOK111" s="303"/>
      <c r="BOL111" s="303"/>
      <c r="BOM111" s="303"/>
      <c r="BON111" s="303"/>
      <c r="BOO111" s="303"/>
      <c r="BOP111" s="303"/>
      <c r="BOQ111" s="303"/>
      <c r="BOR111" s="303"/>
      <c r="BOS111" s="303"/>
      <c r="BOT111" s="303"/>
      <c r="BOU111" s="303"/>
      <c r="BOV111" s="303"/>
      <c r="BOW111" s="303"/>
      <c r="BOX111" s="303"/>
      <c r="BOY111" s="303"/>
      <c r="BOZ111" s="303"/>
      <c r="BPA111" s="303"/>
      <c r="BPB111" s="303"/>
      <c r="BPC111" s="303"/>
      <c r="BPD111" s="303"/>
      <c r="BPE111" s="303"/>
      <c r="BPF111" s="303"/>
      <c r="BPG111" s="303"/>
      <c r="BPH111" s="303"/>
      <c r="BPI111" s="303"/>
      <c r="BPJ111" s="303"/>
      <c r="BPK111" s="303"/>
      <c r="BPL111" s="303"/>
      <c r="BPM111" s="303"/>
      <c r="BPN111" s="303"/>
      <c r="BPO111" s="303"/>
      <c r="BPP111" s="303"/>
      <c r="BPQ111" s="303"/>
      <c r="BPR111" s="303"/>
      <c r="BPS111" s="303"/>
      <c r="BPT111" s="303"/>
      <c r="BPU111" s="303"/>
      <c r="BPV111" s="303"/>
      <c r="BPW111" s="303"/>
      <c r="BPX111" s="303"/>
      <c r="BPY111" s="303"/>
      <c r="BPZ111" s="303"/>
      <c r="BQA111" s="303"/>
      <c r="BQB111" s="303"/>
      <c r="BQC111" s="303"/>
      <c r="BQD111" s="303"/>
      <c r="BQE111" s="303"/>
      <c r="BQF111" s="303"/>
      <c r="BQG111" s="303"/>
      <c r="BQH111" s="303"/>
      <c r="BQI111" s="303"/>
      <c r="BQJ111" s="303"/>
      <c r="BQK111" s="303"/>
      <c r="BQL111" s="303"/>
      <c r="BQM111" s="303"/>
      <c r="BQN111" s="303"/>
      <c r="BQO111" s="303"/>
      <c r="BQP111" s="303"/>
      <c r="BQQ111" s="303"/>
      <c r="BQR111" s="303"/>
      <c r="BQS111" s="303"/>
      <c r="BQT111" s="303"/>
      <c r="BQU111" s="303"/>
      <c r="BQV111" s="303"/>
      <c r="BQW111" s="303"/>
      <c r="BQX111" s="303"/>
      <c r="BQY111" s="303"/>
      <c r="BQZ111" s="303"/>
      <c r="BRA111" s="303"/>
      <c r="BRB111" s="303"/>
      <c r="BRC111" s="303"/>
      <c r="BRD111" s="303"/>
      <c r="BRE111" s="303"/>
      <c r="BRF111" s="303"/>
      <c r="BRG111" s="303"/>
      <c r="BRH111" s="303"/>
      <c r="BRI111" s="303"/>
      <c r="BRJ111" s="303"/>
      <c r="BRK111" s="303"/>
      <c r="BRL111" s="303"/>
      <c r="BRM111" s="303"/>
      <c r="BRN111" s="303"/>
      <c r="BRO111" s="303"/>
      <c r="BRP111" s="303"/>
      <c r="BRQ111" s="303"/>
      <c r="BRR111" s="303"/>
      <c r="BRS111" s="303"/>
      <c r="BRT111" s="303"/>
      <c r="BRU111" s="303"/>
      <c r="BRV111" s="303"/>
      <c r="BRW111" s="303"/>
      <c r="BRX111" s="303"/>
      <c r="BRY111" s="303"/>
      <c r="BRZ111" s="303"/>
      <c r="BSA111" s="303"/>
      <c r="BSB111" s="303"/>
      <c r="BSC111" s="303"/>
      <c r="BSD111" s="303"/>
      <c r="BSE111" s="303"/>
      <c r="BSF111" s="303"/>
      <c r="BSG111" s="303"/>
      <c r="BSH111" s="303"/>
      <c r="BSI111" s="303"/>
      <c r="BSJ111" s="303"/>
      <c r="BSK111" s="303"/>
      <c r="BSL111" s="303"/>
      <c r="BSM111" s="303"/>
      <c r="BSN111" s="303"/>
      <c r="BSO111" s="303"/>
      <c r="BSP111" s="303"/>
      <c r="BSQ111" s="303"/>
      <c r="BSR111" s="303"/>
      <c r="BSS111" s="303"/>
      <c r="BST111" s="303"/>
      <c r="BSU111" s="303"/>
      <c r="BSV111" s="303"/>
      <c r="BSW111" s="303"/>
      <c r="BSX111" s="303"/>
      <c r="BSY111" s="303"/>
      <c r="BSZ111" s="303"/>
      <c r="BTA111" s="303"/>
      <c r="BTB111" s="303"/>
      <c r="BTC111" s="303"/>
      <c r="BTD111" s="303"/>
      <c r="BTE111" s="303"/>
      <c r="BTF111" s="303"/>
      <c r="BTG111" s="303"/>
      <c r="BTH111" s="303"/>
      <c r="BTI111" s="303"/>
      <c r="BTJ111" s="303"/>
      <c r="BTK111" s="303"/>
      <c r="BTL111" s="303"/>
      <c r="BTM111" s="303"/>
      <c r="BTN111" s="303"/>
      <c r="BTO111" s="303"/>
      <c r="BTP111" s="303"/>
      <c r="BTQ111" s="303"/>
      <c r="BTR111" s="303"/>
      <c r="BTS111" s="303"/>
      <c r="BTT111" s="303"/>
      <c r="BTU111" s="303"/>
      <c r="BTV111" s="303"/>
      <c r="BTW111" s="303"/>
      <c r="BTX111" s="303"/>
      <c r="BTY111" s="303"/>
      <c r="BTZ111" s="303"/>
      <c r="BUA111" s="303"/>
      <c r="BUB111" s="303"/>
      <c r="BUC111" s="303"/>
      <c r="BUD111" s="303"/>
      <c r="BUE111" s="303"/>
      <c r="BUF111" s="303"/>
      <c r="BUG111" s="303"/>
      <c r="BUH111" s="303"/>
      <c r="BUI111" s="303"/>
      <c r="BUJ111" s="303"/>
      <c r="BUK111" s="303"/>
      <c r="BUL111" s="303"/>
      <c r="BUM111" s="303"/>
      <c r="BUN111" s="303"/>
      <c r="BUO111" s="303"/>
      <c r="BUP111" s="303"/>
      <c r="BUQ111" s="303"/>
      <c r="BUR111" s="303"/>
      <c r="BUS111" s="303"/>
      <c r="BUT111" s="303"/>
      <c r="BUU111" s="303"/>
      <c r="BUV111" s="303"/>
      <c r="BUW111" s="303"/>
      <c r="BUX111" s="303"/>
      <c r="BUY111" s="303"/>
      <c r="BUZ111" s="303"/>
      <c r="BVA111" s="303"/>
      <c r="BVB111" s="303"/>
      <c r="BVC111" s="303"/>
      <c r="BVD111" s="303"/>
      <c r="BVE111" s="303"/>
      <c r="BVF111" s="303"/>
      <c r="BVG111" s="303"/>
      <c r="BVH111" s="303"/>
      <c r="BVI111" s="303"/>
      <c r="BVJ111" s="303"/>
      <c r="BVK111" s="303"/>
      <c r="BVL111" s="303"/>
      <c r="BVM111" s="303"/>
      <c r="BVN111" s="303"/>
      <c r="BVO111" s="303"/>
      <c r="BVP111" s="303"/>
      <c r="BVQ111" s="303"/>
      <c r="BVR111" s="303"/>
      <c r="BVS111" s="303"/>
      <c r="BVT111" s="303"/>
      <c r="BVU111" s="303"/>
      <c r="BVV111" s="303"/>
      <c r="BVW111" s="303"/>
      <c r="BVX111" s="303"/>
      <c r="BVY111" s="303"/>
      <c r="BVZ111" s="303"/>
      <c r="BWA111" s="303"/>
      <c r="BWB111" s="303"/>
      <c r="BWC111" s="303"/>
      <c r="BWD111" s="303"/>
      <c r="BWE111" s="303"/>
      <c r="BWF111" s="303"/>
      <c r="BWG111" s="303"/>
      <c r="BWH111" s="303"/>
      <c r="BWI111" s="303"/>
      <c r="BWJ111" s="303"/>
      <c r="BWK111" s="303"/>
      <c r="BWL111" s="303"/>
      <c r="BWM111" s="303"/>
      <c r="BWN111" s="303"/>
      <c r="BWO111" s="303"/>
      <c r="BWP111" s="303"/>
      <c r="BWQ111" s="303"/>
      <c r="BWR111" s="303"/>
      <c r="BWS111" s="303"/>
      <c r="BWT111" s="303"/>
      <c r="BWU111" s="303"/>
      <c r="BWV111" s="303"/>
      <c r="BWW111" s="303"/>
      <c r="BWX111" s="303"/>
      <c r="BWY111" s="303"/>
      <c r="BWZ111" s="303"/>
      <c r="BXA111" s="303"/>
      <c r="BXB111" s="303"/>
      <c r="BXC111" s="303"/>
      <c r="BXD111" s="303"/>
      <c r="BXE111" s="303"/>
      <c r="BXF111" s="303"/>
      <c r="BXG111" s="303"/>
      <c r="BXH111" s="303"/>
      <c r="BXI111" s="303"/>
      <c r="BXJ111" s="303"/>
      <c r="BXK111" s="303"/>
      <c r="BXL111" s="303"/>
      <c r="BXM111" s="303"/>
      <c r="BXN111" s="303"/>
      <c r="BXO111" s="303"/>
      <c r="BXP111" s="303"/>
      <c r="BXQ111" s="303"/>
      <c r="BXR111" s="303"/>
      <c r="BXS111" s="303"/>
      <c r="BXT111" s="303"/>
      <c r="BXU111" s="303"/>
      <c r="BXV111" s="303"/>
      <c r="BXW111" s="303"/>
      <c r="BXX111" s="303"/>
      <c r="BXY111" s="303"/>
      <c r="BXZ111" s="303"/>
      <c r="BYA111" s="303"/>
      <c r="BYB111" s="303"/>
      <c r="BYC111" s="303"/>
      <c r="BYD111" s="303"/>
      <c r="BYE111" s="303"/>
      <c r="BYF111" s="303"/>
      <c r="BYG111" s="303"/>
      <c r="BYH111" s="303"/>
      <c r="BYI111" s="303"/>
      <c r="BYJ111" s="303"/>
      <c r="BYK111" s="303"/>
      <c r="BYL111" s="303"/>
      <c r="BYM111" s="303"/>
      <c r="BYN111" s="303"/>
      <c r="BYO111" s="303"/>
      <c r="BYP111" s="303"/>
      <c r="BYQ111" s="303"/>
      <c r="BYR111" s="303"/>
      <c r="BYS111" s="303"/>
      <c r="BYT111" s="303"/>
      <c r="BYU111" s="303"/>
      <c r="BYV111" s="303"/>
      <c r="BYW111" s="303"/>
      <c r="BYX111" s="303"/>
      <c r="BYY111" s="303"/>
      <c r="BYZ111" s="303"/>
      <c r="BZA111" s="303"/>
      <c r="BZB111" s="303"/>
      <c r="BZC111" s="303"/>
      <c r="BZD111" s="303"/>
      <c r="BZE111" s="303"/>
      <c r="BZF111" s="303"/>
      <c r="BZG111" s="303"/>
      <c r="BZH111" s="303"/>
      <c r="BZI111" s="303"/>
      <c r="BZJ111" s="303"/>
      <c r="BZK111" s="303"/>
      <c r="BZL111" s="303"/>
      <c r="BZM111" s="303"/>
      <c r="BZN111" s="303"/>
      <c r="BZO111" s="303"/>
      <c r="BZP111" s="303"/>
      <c r="BZQ111" s="303"/>
      <c r="BZR111" s="303"/>
      <c r="BZS111" s="303"/>
      <c r="BZT111" s="303"/>
      <c r="BZU111" s="303"/>
      <c r="BZV111" s="303"/>
      <c r="BZW111" s="303"/>
      <c r="BZX111" s="303"/>
      <c r="BZY111" s="303"/>
      <c r="BZZ111" s="303"/>
      <c r="CAA111" s="303"/>
      <c r="CAB111" s="303"/>
      <c r="CAC111" s="303"/>
      <c r="CAD111" s="303"/>
      <c r="CAE111" s="303"/>
      <c r="CAF111" s="303"/>
      <c r="CAG111" s="303"/>
      <c r="CAH111" s="303"/>
      <c r="CAI111" s="303"/>
      <c r="CAJ111" s="303"/>
      <c r="CAK111" s="303"/>
      <c r="CAL111" s="303"/>
      <c r="CAM111" s="303"/>
      <c r="CAN111" s="303"/>
      <c r="CAO111" s="303"/>
      <c r="CAP111" s="303"/>
      <c r="CAQ111" s="303"/>
      <c r="CAR111" s="303"/>
      <c r="CAS111" s="303"/>
      <c r="CAT111" s="303"/>
      <c r="CAU111" s="303"/>
      <c r="CAV111" s="303"/>
      <c r="CAW111" s="303"/>
      <c r="CAX111" s="303"/>
      <c r="CAY111" s="303"/>
      <c r="CAZ111" s="303"/>
      <c r="CBA111" s="303"/>
      <c r="CBB111" s="303"/>
      <c r="CBC111" s="303"/>
      <c r="CBD111" s="303"/>
      <c r="CBE111" s="303"/>
      <c r="CBF111" s="303"/>
      <c r="CBG111" s="303"/>
      <c r="CBH111" s="303"/>
      <c r="CBI111" s="303"/>
      <c r="CBJ111" s="303"/>
      <c r="CBK111" s="303"/>
      <c r="CBL111" s="303"/>
      <c r="CBM111" s="303"/>
      <c r="CBN111" s="303"/>
      <c r="CBO111" s="303"/>
      <c r="CBP111" s="303"/>
      <c r="CBQ111" s="303"/>
      <c r="CBR111" s="303"/>
      <c r="CBS111" s="303"/>
      <c r="CBT111" s="303"/>
      <c r="CBU111" s="303"/>
      <c r="CBV111" s="303"/>
      <c r="CBW111" s="303"/>
      <c r="CBX111" s="303"/>
      <c r="CBY111" s="303"/>
      <c r="CBZ111" s="303"/>
      <c r="CCA111" s="303"/>
      <c r="CCB111" s="303"/>
      <c r="CCC111" s="303"/>
      <c r="CCD111" s="303"/>
      <c r="CCE111" s="303"/>
      <c r="CCF111" s="303"/>
      <c r="CCG111" s="303"/>
      <c r="CCH111" s="303"/>
      <c r="CCI111" s="303"/>
      <c r="CCJ111" s="303"/>
      <c r="CCK111" s="303"/>
      <c r="CCL111" s="303"/>
      <c r="CCM111" s="303"/>
      <c r="CCN111" s="303"/>
      <c r="CCO111" s="303"/>
      <c r="CCP111" s="303"/>
      <c r="CCQ111" s="303"/>
      <c r="CCR111" s="303"/>
      <c r="CCS111" s="303"/>
      <c r="CCT111" s="303"/>
      <c r="CCU111" s="303"/>
      <c r="CCV111" s="303"/>
      <c r="CCW111" s="303"/>
      <c r="CCX111" s="303"/>
      <c r="CCY111" s="303"/>
      <c r="CCZ111" s="303"/>
      <c r="CDA111" s="303"/>
      <c r="CDB111" s="303"/>
      <c r="CDC111" s="303"/>
      <c r="CDD111" s="303"/>
      <c r="CDE111" s="303"/>
      <c r="CDF111" s="303"/>
      <c r="CDG111" s="303"/>
      <c r="CDH111" s="303"/>
      <c r="CDI111" s="303"/>
      <c r="CDJ111" s="303"/>
      <c r="CDK111" s="303"/>
      <c r="CDL111" s="303"/>
      <c r="CDM111" s="303"/>
      <c r="CDN111" s="303"/>
      <c r="CDO111" s="303"/>
      <c r="CDP111" s="303"/>
      <c r="CDQ111" s="303"/>
      <c r="CDR111" s="303"/>
      <c r="CDS111" s="303"/>
      <c r="CDT111" s="303"/>
      <c r="CDU111" s="303"/>
      <c r="CDV111" s="303"/>
      <c r="CDW111" s="303"/>
      <c r="CDX111" s="303"/>
      <c r="CDY111" s="303"/>
      <c r="CDZ111" s="303"/>
      <c r="CEA111" s="303"/>
      <c r="CEB111" s="303"/>
      <c r="CEC111" s="303"/>
      <c r="CED111" s="303"/>
      <c r="CEE111" s="303"/>
      <c r="CEF111" s="303"/>
      <c r="CEG111" s="303"/>
      <c r="CEH111" s="303"/>
      <c r="CEI111" s="303"/>
      <c r="CEJ111" s="303"/>
      <c r="CEK111" s="303"/>
      <c r="CEL111" s="303"/>
      <c r="CEM111" s="303"/>
      <c r="CEN111" s="303"/>
      <c r="CEO111" s="303"/>
      <c r="CEP111" s="303"/>
      <c r="CEQ111" s="303"/>
      <c r="CER111" s="303"/>
      <c r="CES111" s="303"/>
      <c r="CET111" s="303"/>
      <c r="CEU111" s="303"/>
      <c r="CEV111" s="303"/>
      <c r="CEW111" s="303"/>
      <c r="CEX111" s="303"/>
      <c r="CEY111" s="303"/>
      <c r="CEZ111" s="303"/>
      <c r="CFA111" s="303"/>
      <c r="CFB111" s="303"/>
      <c r="CFC111" s="303"/>
      <c r="CFD111" s="303"/>
      <c r="CFE111" s="303"/>
      <c r="CFF111" s="303"/>
      <c r="CFG111" s="303"/>
      <c r="CFH111" s="303"/>
      <c r="CFI111" s="303"/>
      <c r="CFJ111" s="303"/>
      <c r="CFK111" s="303"/>
      <c r="CFL111" s="303"/>
      <c r="CFM111" s="303"/>
      <c r="CFN111" s="303"/>
      <c r="CFO111" s="303"/>
      <c r="CFP111" s="303"/>
      <c r="CFQ111" s="303"/>
      <c r="CFR111" s="303"/>
      <c r="CFS111" s="303"/>
      <c r="CFT111" s="303"/>
      <c r="CFU111" s="303"/>
      <c r="CFV111" s="303"/>
      <c r="CFW111" s="303"/>
      <c r="CFX111" s="303"/>
      <c r="CFY111" s="303"/>
      <c r="CFZ111" s="303"/>
      <c r="CGA111" s="303"/>
      <c r="CGB111" s="303"/>
      <c r="CGC111" s="303"/>
      <c r="CGD111" s="303"/>
      <c r="CGE111" s="303"/>
      <c r="CGF111" s="303"/>
      <c r="CGG111" s="303"/>
      <c r="CGH111" s="303"/>
      <c r="CGI111" s="303"/>
      <c r="CGJ111" s="303"/>
      <c r="CGK111" s="303"/>
      <c r="CGL111" s="303"/>
      <c r="CGM111" s="303"/>
      <c r="CGN111" s="303"/>
      <c r="CGO111" s="303"/>
      <c r="CGP111" s="303"/>
      <c r="CGQ111" s="303"/>
      <c r="CGR111" s="303"/>
      <c r="CGS111" s="303"/>
      <c r="CGT111" s="303"/>
      <c r="CGU111" s="303"/>
      <c r="CGV111" s="303"/>
      <c r="CGW111" s="303"/>
      <c r="CGX111" s="303"/>
      <c r="CGY111" s="303"/>
      <c r="CGZ111" s="303"/>
      <c r="CHA111" s="303"/>
      <c r="CHB111" s="303"/>
      <c r="CHC111" s="303"/>
      <c r="CHD111" s="303"/>
      <c r="CHE111" s="303"/>
      <c r="CHF111" s="303"/>
      <c r="CHG111" s="303"/>
      <c r="CHH111" s="303"/>
      <c r="CHI111" s="303"/>
      <c r="CHJ111" s="303"/>
      <c r="CHK111" s="303"/>
      <c r="CHL111" s="303"/>
      <c r="CHM111" s="303"/>
      <c r="CHN111" s="303"/>
      <c r="CHO111" s="303"/>
      <c r="CHP111" s="303"/>
      <c r="CHQ111" s="303"/>
      <c r="CHR111" s="303"/>
      <c r="CHS111" s="303"/>
      <c r="CHT111" s="303"/>
      <c r="CHU111" s="303"/>
      <c r="CHV111" s="303"/>
      <c r="CHW111" s="303"/>
      <c r="CHX111" s="303"/>
      <c r="CHY111" s="303"/>
      <c r="CHZ111" s="303"/>
      <c r="CIA111" s="303"/>
      <c r="CIB111" s="303"/>
      <c r="CIC111" s="303"/>
      <c r="CID111" s="303"/>
      <c r="CIE111" s="303"/>
      <c r="CIF111" s="303"/>
      <c r="CIG111" s="303"/>
      <c r="CIH111" s="303"/>
      <c r="CII111" s="303"/>
      <c r="CIJ111" s="303"/>
      <c r="CIK111" s="303"/>
      <c r="CIL111" s="303"/>
      <c r="CIM111" s="303"/>
      <c r="CIN111" s="303"/>
      <c r="CIO111" s="303"/>
      <c r="CIP111" s="303"/>
      <c r="CIQ111" s="303"/>
      <c r="CIR111" s="303"/>
      <c r="CIS111" s="303"/>
      <c r="CIT111" s="303"/>
      <c r="CIU111" s="303"/>
      <c r="CIV111" s="303"/>
      <c r="CIW111" s="303"/>
      <c r="CIX111" s="303"/>
      <c r="CIY111" s="303"/>
      <c r="CIZ111" s="303"/>
      <c r="CJA111" s="303"/>
      <c r="CJB111" s="303"/>
      <c r="CJC111" s="303"/>
      <c r="CJD111" s="303"/>
      <c r="CJE111" s="303"/>
      <c r="CJF111" s="303"/>
      <c r="CJG111" s="303"/>
      <c r="CJH111" s="303"/>
      <c r="CJI111" s="303"/>
      <c r="CJJ111" s="303"/>
      <c r="CJK111" s="303"/>
      <c r="CJL111" s="303"/>
      <c r="CJM111" s="303"/>
      <c r="CJN111" s="303"/>
      <c r="CJO111" s="303"/>
      <c r="CJP111" s="303"/>
      <c r="CJQ111" s="303"/>
      <c r="CJR111" s="303"/>
      <c r="CJS111" s="303"/>
      <c r="CJT111" s="303"/>
      <c r="CJU111" s="303"/>
      <c r="CJV111" s="303"/>
      <c r="CJW111" s="303"/>
      <c r="CJX111" s="303"/>
      <c r="CJY111" s="303"/>
      <c r="CJZ111" s="303"/>
      <c r="CKA111" s="303"/>
      <c r="CKB111" s="303"/>
      <c r="CKC111" s="303"/>
      <c r="CKD111" s="303"/>
      <c r="CKE111" s="303"/>
      <c r="CKF111" s="303"/>
      <c r="CKG111" s="303"/>
      <c r="CKH111" s="303"/>
      <c r="CKI111" s="303"/>
      <c r="CKJ111" s="303"/>
      <c r="CKK111" s="303"/>
      <c r="CKL111" s="303"/>
      <c r="CKM111" s="303"/>
      <c r="CKN111" s="303"/>
      <c r="CKO111" s="303"/>
      <c r="CKP111" s="303"/>
      <c r="CKQ111" s="303"/>
      <c r="CKR111" s="303"/>
      <c r="CKS111" s="303"/>
      <c r="CKT111" s="303"/>
      <c r="CKU111" s="303"/>
      <c r="CKV111" s="303"/>
      <c r="CKW111" s="303"/>
      <c r="CKX111" s="303"/>
      <c r="CKY111" s="303"/>
      <c r="CKZ111" s="303"/>
      <c r="CLA111" s="303"/>
      <c r="CLB111" s="303"/>
      <c r="CLC111" s="303"/>
      <c r="CLD111" s="303"/>
      <c r="CLE111" s="303"/>
      <c r="CLF111" s="303"/>
      <c r="CLG111" s="303"/>
      <c r="CLH111" s="303"/>
      <c r="CLI111" s="303"/>
      <c r="CLJ111" s="303"/>
      <c r="CLK111" s="303"/>
      <c r="CLL111" s="303"/>
      <c r="CLM111" s="303"/>
      <c r="CLN111" s="303"/>
      <c r="CLO111" s="303"/>
      <c r="CLP111" s="303"/>
      <c r="CLQ111" s="303"/>
      <c r="CLR111" s="303"/>
      <c r="CLS111" s="303"/>
      <c r="CLT111" s="303"/>
      <c r="CLU111" s="303"/>
      <c r="CLV111" s="303"/>
      <c r="CLW111" s="303"/>
      <c r="CLX111" s="303"/>
      <c r="CLY111" s="303"/>
      <c r="CLZ111" s="303"/>
      <c r="CMA111" s="303"/>
      <c r="CMB111" s="303"/>
      <c r="CMC111" s="303"/>
      <c r="CMD111" s="303"/>
      <c r="CME111" s="303"/>
      <c r="CMF111" s="303"/>
      <c r="CMG111" s="303"/>
      <c r="CMH111" s="303"/>
      <c r="CMI111" s="303"/>
      <c r="CMJ111" s="303"/>
      <c r="CMK111" s="303"/>
      <c r="CML111" s="303"/>
      <c r="CMM111" s="303"/>
      <c r="CMN111" s="303"/>
      <c r="CMO111" s="303"/>
      <c r="CMP111" s="303"/>
      <c r="CMQ111" s="303"/>
      <c r="CMR111" s="303"/>
      <c r="CMS111" s="303"/>
      <c r="CMT111" s="303"/>
      <c r="CMU111" s="303"/>
      <c r="CMV111" s="303"/>
      <c r="CMW111" s="303"/>
      <c r="CMX111" s="303"/>
      <c r="CMY111" s="303"/>
      <c r="CMZ111" s="303"/>
      <c r="CNA111" s="303"/>
      <c r="CNB111" s="303"/>
      <c r="CNC111" s="303"/>
      <c r="CND111" s="303"/>
      <c r="CNE111" s="303"/>
      <c r="CNF111" s="303"/>
      <c r="CNG111" s="303"/>
      <c r="CNH111" s="303"/>
      <c r="CNI111" s="303"/>
      <c r="CNJ111" s="303"/>
      <c r="CNK111" s="303"/>
      <c r="CNL111" s="303"/>
      <c r="CNM111" s="303"/>
      <c r="CNN111" s="303"/>
      <c r="CNO111" s="303"/>
      <c r="CNP111" s="303"/>
      <c r="CNQ111" s="303"/>
      <c r="CNR111" s="303"/>
      <c r="CNS111" s="303"/>
      <c r="CNT111" s="303"/>
      <c r="CNU111" s="303"/>
      <c r="CNV111" s="303"/>
      <c r="CNW111" s="303"/>
      <c r="CNX111" s="303"/>
      <c r="CNY111" s="303"/>
      <c r="CNZ111" s="303"/>
      <c r="COA111" s="303"/>
      <c r="COB111" s="303"/>
      <c r="COC111" s="303"/>
      <c r="COD111" s="303"/>
      <c r="COE111" s="303"/>
      <c r="COF111" s="303"/>
      <c r="COG111" s="303"/>
      <c r="COH111" s="303"/>
      <c r="COI111" s="303"/>
      <c r="COJ111" s="303"/>
      <c r="COK111" s="303"/>
      <c r="COL111" s="303"/>
      <c r="COM111" s="303"/>
      <c r="CON111" s="303"/>
      <c r="COO111" s="303"/>
      <c r="COP111" s="303"/>
      <c r="COQ111" s="303"/>
      <c r="COR111" s="303"/>
      <c r="COS111" s="303"/>
      <c r="COT111" s="303"/>
      <c r="COU111" s="303"/>
      <c r="COV111" s="303"/>
      <c r="COW111" s="303"/>
      <c r="COX111" s="303"/>
      <c r="COY111" s="303"/>
      <c r="COZ111" s="303"/>
      <c r="CPA111" s="303"/>
      <c r="CPB111" s="303"/>
      <c r="CPC111" s="303"/>
      <c r="CPD111" s="303"/>
      <c r="CPE111" s="303"/>
      <c r="CPF111" s="303"/>
      <c r="CPG111" s="303"/>
      <c r="CPH111" s="303"/>
      <c r="CPI111" s="303"/>
      <c r="CPJ111" s="303"/>
      <c r="CPK111" s="303"/>
      <c r="CPL111" s="303"/>
      <c r="CPM111" s="303"/>
      <c r="CPN111" s="303"/>
      <c r="CPO111" s="303"/>
      <c r="CPP111" s="303"/>
      <c r="CPQ111" s="303"/>
      <c r="CPR111" s="303"/>
      <c r="CPS111" s="303"/>
      <c r="CPT111" s="303"/>
      <c r="CPU111" s="303"/>
      <c r="CPV111" s="303"/>
      <c r="CPW111" s="303"/>
      <c r="CPX111" s="303"/>
      <c r="CPY111" s="303"/>
      <c r="CPZ111" s="303"/>
      <c r="CQA111" s="303"/>
      <c r="CQB111" s="303"/>
      <c r="CQC111" s="303"/>
      <c r="CQD111" s="303"/>
      <c r="CQE111" s="303"/>
      <c r="CQF111" s="303"/>
      <c r="CQG111" s="303"/>
      <c r="CQH111" s="303"/>
      <c r="CQI111" s="303"/>
      <c r="CQJ111" s="303"/>
      <c r="CQK111" s="303"/>
      <c r="CQL111" s="303"/>
      <c r="CQM111" s="303"/>
      <c r="CQN111" s="303"/>
      <c r="CQO111" s="303"/>
      <c r="CQP111" s="303"/>
      <c r="CQQ111" s="303"/>
      <c r="CQR111" s="303"/>
      <c r="CQS111" s="303"/>
      <c r="CQT111" s="303"/>
      <c r="CQU111" s="303"/>
      <c r="CQV111" s="303"/>
      <c r="CQW111" s="303"/>
      <c r="CQX111" s="303"/>
      <c r="CQY111" s="303"/>
      <c r="CQZ111" s="303"/>
      <c r="CRA111" s="303"/>
      <c r="CRB111" s="303"/>
      <c r="CRC111" s="303"/>
      <c r="CRD111" s="303"/>
      <c r="CRE111" s="303"/>
      <c r="CRF111" s="303"/>
      <c r="CRG111" s="303"/>
      <c r="CRH111" s="303"/>
      <c r="CRI111" s="303"/>
      <c r="CRJ111" s="303"/>
      <c r="CRK111" s="303"/>
      <c r="CRL111" s="303"/>
      <c r="CRM111" s="303"/>
      <c r="CRN111" s="303"/>
      <c r="CRO111" s="303"/>
      <c r="CRP111" s="303"/>
      <c r="CRQ111" s="303"/>
      <c r="CRR111" s="303"/>
      <c r="CRS111" s="303"/>
      <c r="CRT111" s="303"/>
      <c r="CRU111" s="303"/>
      <c r="CRV111" s="303"/>
      <c r="CRW111" s="303"/>
      <c r="CRX111" s="303"/>
      <c r="CRY111" s="303"/>
      <c r="CRZ111" s="303"/>
      <c r="CSA111" s="303"/>
      <c r="CSB111" s="303"/>
      <c r="CSC111" s="303"/>
      <c r="CSD111" s="303"/>
      <c r="CSE111" s="303"/>
      <c r="CSF111" s="303"/>
      <c r="CSG111" s="303"/>
      <c r="CSH111" s="303"/>
      <c r="CSI111" s="303"/>
      <c r="CSJ111" s="303"/>
      <c r="CSK111" s="303"/>
      <c r="CSL111" s="303"/>
      <c r="CSM111" s="303"/>
      <c r="CSN111" s="303"/>
      <c r="CSO111" s="303"/>
      <c r="CSP111" s="303"/>
      <c r="CSQ111" s="303"/>
      <c r="CSR111" s="303"/>
      <c r="CSS111" s="303"/>
      <c r="CST111" s="303"/>
      <c r="CSU111" s="303"/>
      <c r="CSV111" s="303"/>
      <c r="CSW111" s="303"/>
      <c r="CSX111" s="303"/>
      <c r="CSY111" s="303"/>
      <c r="CSZ111" s="303"/>
      <c r="CTA111" s="303"/>
      <c r="CTB111" s="303"/>
      <c r="CTC111" s="303"/>
      <c r="CTD111" s="303"/>
      <c r="CTE111" s="303"/>
      <c r="CTF111" s="303"/>
      <c r="CTG111" s="303"/>
      <c r="CTH111" s="303"/>
      <c r="CTI111" s="303"/>
      <c r="CTJ111" s="303"/>
      <c r="CTK111" s="303"/>
      <c r="CTL111" s="303"/>
      <c r="CTM111" s="303"/>
      <c r="CTN111" s="303"/>
      <c r="CTO111" s="303"/>
      <c r="CTP111" s="303"/>
      <c r="CTQ111" s="303"/>
      <c r="CTR111" s="303"/>
      <c r="CTS111" s="303"/>
      <c r="CTT111" s="303"/>
      <c r="CTU111" s="303"/>
      <c r="CTV111" s="303"/>
      <c r="CTW111" s="303"/>
      <c r="CTX111" s="303"/>
      <c r="CTY111" s="303"/>
      <c r="CTZ111" s="303"/>
      <c r="CUA111" s="303"/>
      <c r="CUB111" s="303"/>
      <c r="CUC111" s="303"/>
      <c r="CUD111" s="303"/>
      <c r="CUE111" s="303"/>
      <c r="CUF111" s="303"/>
      <c r="CUG111" s="303"/>
      <c r="CUH111" s="303"/>
      <c r="CUI111" s="303"/>
      <c r="CUJ111" s="303"/>
      <c r="CUK111" s="303"/>
      <c r="CUL111" s="303"/>
      <c r="CUM111" s="303"/>
      <c r="CUN111" s="303"/>
      <c r="CUO111" s="303"/>
      <c r="CUP111" s="303"/>
      <c r="CUQ111" s="303"/>
      <c r="CUR111" s="303"/>
      <c r="CUS111" s="303"/>
      <c r="CUT111" s="303"/>
      <c r="CUU111" s="303"/>
      <c r="CUV111" s="303"/>
      <c r="CUW111" s="303"/>
      <c r="CUX111" s="303"/>
      <c r="CUY111" s="303"/>
      <c r="CUZ111" s="303"/>
      <c r="CVA111" s="303"/>
      <c r="CVB111" s="303"/>
      <c r="CVC111" s="303"/>
      <c r="CVD111" s="303"/>
      <c r="CVE111" s="303"/>
      <c r="CVF111" s="303"/>
      <c r="CVG111" s="303"/>
      <c r="CVH111" s="303"/>
      <c r="CVI111" s="303"/>
      <c r="CVJ111" s="303"/>
      <c r="CVK111" s="303"/>
      <c r="CVL111" s="303"/>
      <c r="CVM111" s="303"/>
      <c r="CVN111" s="303"/>
      <c r="CVO111" s="303"/>
      <c r="CVP111" s="303"/>
      <c r="CVQ111" s="303"/>
      <c r="CVR111" s="303"/>
      <c r="CVS111" s="303"/>
      <c r="CVT111" s="303"/>
      <c r="CVU111" s="303"/>
      <c r="CVV111" s="303"/>
      <c r="CVW111" s="303"/>
      <c r="CVX111" s="303"/>
      <c r="CVY111" s="303"/>
      <c r="CVZ111" s="303"/>
      <c r="CWA111" s="303"/>
      <c r="CWB111" s="303"/>
      <c r="CWC111" s="303"/>
      <c r="CWD111" s="303"/>
      <c r="CWE111" s="303"/>
      <c r="CWF111" s="303"/>
      <c r="CWG111" s="303"/>
      <c r="CWH111" s="303"/>
      <c r="CWI111" s="303"/>
      <c r="CWJ111" s="303"/>
      <c r="CWK111" s="303"/>
      <c r="CWL111" s="303"/>
      <c r="CWM111" s="303"/>
      <c r="CWN111" s="303"/>
      <c r="CWO111" s="303"/>
      <c r="CWP111" s="303"/>
      <c r="CWQ111" s="303"/>
      <c r="CWR111" s="303"/>
      <c r="CWS111" s="303"/>
      <c r="CWT111" s="303"/>
      <c r="CWU111" s="303"/>
      <c r="CWV111" s="303"/>
      <c r="CWW111" s="303"/>
      <c r="CWX111" s="303"/>
      <c r="CWY111" s="303"/>
      <c r="CWZ111" s="303"/>
      <c r="CXA111" s="303"/>
      <c r="CXB111" s="303"/>
      <c r="CXC111" s="303"/>
      <c r="CXD111" s="303"/>
      <c r="CXE111" s="303"/>
      <c r="CXF111" s="303"/>
      <c r="CXG111" s="303"/>
      <c r="CXH111" s="303"/>
      <c r="CXI111" s="303"/>
      <c r="CXJ111" s="303"/>
      <c r="CXK111" s="303"/>
      <c r="CXL111" s="303"/>
      <c r="CXM111" s="303"/>
      <c r="CXN111" s="303"/>
      <c r="CXO111" s="303"/>
      <c r="CXP111" s="303"/>
      <c r="CXQ111" s="303"/>
      <c r="CXR111" s="303"/>
      <c r="CXS111" s="303"/>
      <c r="CXT111" s="303"/>
      <c r="CXU111" s="303"/>
      <c r="CXV111" s="303"/>
      <c r="CXW111" s="303"/>
      <c r="CXX111" s="303"/>
      <c r="CXY111" s="303"/>
      <c r="CXZ111" s="303"/>
      <c r="CYA111" s="303"/>
      <c r="CYB111" s="303"/>
      <c r="CYC111" s="303"/>
      <c r="CYD111" s="303"/>
      <c r="CYE111" s="303"/>
      <c r="CYF111" s="303"/>
      <c r="CYG111" s="303"/>
      <c r="CYH111" s="303"/>
      <c r="CYI111" s="303"/>
      <c r="CYJ111" s="303"/>
      <c r="CYK111" s="303"/>
      <c r="CYL111" s="303"/>
      <c r="CYM111" s="303"/>
      <c r="CYN111" s="303"/>
      <c r="CYO111" s="303"/>
      <c r="CYP111" s="303"/>
      <c r="CYQ111" s="303"/>
      <c r="CYR111" s="303"/>
      <c r="CYS111" s="303"/>
      <c r="CYT111" s="303"/>
      <c r="CYU111" s="303"/>
      <c r="CYV111" s="303"/>
      <c r="CYW111" s="303"/>
      <c r="CYX111" s="303"/>
      <c r="CYY111" s="303"/>
      <c r="CYZ111" s="303"/>
      <c r="CZA111" s="303"/>
      <c r="CZB111" s="303"/>
      <c r="CZC111" s="303"/>
      <c r="CZD111" s="303"/>
      <c r="CZE111" s="303"/>
      <c r="CZF111" s="303"/>
      <c r="CZG111" s="303"/>
      <c r="CZH111" s="303"/>
      <c r="CZI111" s="303"/>
      <c r="CZJ111" s="303"/>
      <c r="CZK111" s="303"/>
      <c r="CZL111" s="303"/>
      <c r="CZM111" s="303"/>
      <c r="CZN111" s="303"/>
      <c r="CZO111" s="303"/>
      <c r="CZP111" s="303"/>
      <c r="CZQ111" s="303"/>
      <c r="CZR111" s="303"/>
      <c r="CZS111" s="303"/>
      <c r="CZT111" s="303"/>
      <c r="CZU111" s="303"/>
      <c r="CZV111" s="303"/>
      <c r="CZW111" s="303"/>
      <c r="CZX111" s="303"/>
      <c r="CZY111" s="303"/>
      <c r="CZZ111" s="303"/>
      <c r="DAA111" s="303"/>
      <c r="DAB111" s="303"/>
      <c r="DAC111" s="303"/>
      <c r="DAD111" s="303"/>
      <c r="DAE111" s="303"/>
      <c r="DAF111" s="303"/>
      <c r="DAG111" s="303"/>
      <c r="DAH111" s="303"/>
      <c r="DAI111" s="303"/>
      <c r="DAJ111" s="303"/>
      <c r="DAK111" s="303"/>
      <c r="DAL111" s="303"/>
      <c r="DAM111" s="303"/>
      <c r="DAN111" s="303"/>
      <c r="DAO111" s="303"/>
      <c r="DAP111" s="303"/>
      <c r="DAQ111" s="303"/>
      <c r="DAR111" s="303"/>
      <c r="DAS111" s="303"/>
      <c r="DAT111" s="303"/>
      <c r="DAU111" s="303"/>
      <c r="DAV111" s="303"/>
      <c r="DAW111" s="303"/>
      <c r="DAX111" s="303"/>
      <c r="DAY111" s="303"/>
      <c r="DAZ111" s="303"/>
      <c r="DBA111" s="303"/>
      <c r="DBB111" s="303"/>
      <c r="DBC111" s="303"/>
      <c r="DBD111" s="303"/>
      <c r="DBE111" s="303"/>
      <c r="DBF111" s="303"/>
      <c r="DBG111" s="303"/>
      <c r="DBH111" s="303"/>
      <c r="DBI111" s="303"/>
      <c r="DBJ111" s="303"/>
      <c r="DBK111" s="303"/>
      <c r="DBL111" s="303"/>
      <c r="DBM111" s="303"/>
      <c r="DBN111" s="303"/>
      <c r="DBO111" s="303"/>
      <c r="DBP111" s="303"/>
      <c r="DBQ111" s="303"/>
      <c r="DBR111" s="303"/>
      <c r="DBS111" s="303"/>
      <c r="DBT111" s="303"/>
      <c r="DBU111" s="303"/>
      <c r="DBV111" s="303"/>
      <c r="DBW111" s="303"/>
      <c r="DBX111" s="303"/>
      <c r="DBY111" s="303"/>
      <c r="DBZ111" s="303"/>
      <c r="DCA111" s="303"/>
      <c r="DCB111" s="303"/>
      <c r="DCC111" s="303"/>
      <c r="DCD111" s="303"/>
      <c r="DCE111" s="303"/>
      <c r="DCF111" s="303"/>
      <c r="DCG111" s="303"/>
      <c r="DCH111" s="303"/>
      <c r="DCI111" s="303"/>
      <c r="DCJ111" s="303"/>
      <c r="DCK111" s="303"/>
      <c r="DCL111" s="303"/>
      <c r="DCM111" s="303"/>
      <c r="DCN111" s="303"/>
      <c r="DCO111" s="303"/>
      <c r="DCP111" s="303"/>
      <c r="DCQ111" s="303"/>
      <c r="DCR111" s="303"/>
      <c r="DCS111" s="303"/>
      <c r="DCT111" s="303"/>
      <c r="DCU111" s="303"/>
      <c r="DCV111" s="303"/>
      <c r="DCW111" s="303"/>
      <c r="DCX111" s="303"/>
      <c r="DCY111" s="303"/>
      <c r="DCZ111" s="303"/>
      <c r="DDA111" s="303"/>
      <c r="DDB111" s="303"/>
      <c r="DDC111" s="303"/>
      <c r="DDD111" s="303"/>
      <c r="DDE111" s="303"/>
      <c r="DDF111" s="303"/>
      <c r="DDG111" s="303"/>
      <c r="DDH111" s="303"/>
      <c r="DDI111" s="303"/>
      <c r="DDJ111" s="303"/>
      <c r="DDK111" s="303"/>
      <c r="DDL111" s="303"/>
      <c r="DDM111" s="303"/>
      <c r="DDN111" s="303"/>
      <c r="DDO111" s="303"/>
      <c r="DDP111" s="303"/>
      <c r="DDQ111" s="303"/>
      <c r="DDR111" s="303"/>
      <c r="DDS111" s="303"/>
      <c r="DDT111" s="303"/>
      <c r="DDU111" s="303"/>
      <c r="DDV111" s="303"/>
      <c r="DDW111" s="303"/>
      <c r="DDX111" s="303"/>
      <c r="DDY111" s="303"/>
      <c r="DDZ111" s="303"/>
      <c r="DEA111" s="303"/>
      <c r="DEB111" s="303"/>
      <c r="DEC111" s="303"/>
      <c r="DED111" s="303"/>
      <c r="DEE111" s="303"/>
      <c r="DEF111" s="303"/>
      <c r="DEG111" s="303"/>
      <c r="DEH111" s="303"/>
      <c r="DEI111" s="303"/>
      <c r="DEJ111" s="303"/>
      <c r="DEK111" s="303"/>
      <c r="DEL111" s="303"/>
      <c r="DEM111" s="303"/>
      <c r="DEN111" s="303"/>
      <c r="DEO111" s="303"/>
      <c r="DEP111" s="303"/>
      <c r="DEQ111" s="303"/>
      <c r="DER111" s="303"/>
      <c r="DES111" s="303"/>
      <c r="DET111" s="303"/>
      <c r="DEU111" s="303"/>
      <c r="DEV111" s="303"/>
      <c r="DEW111" s="303"/>
      <c r="DEX111" s="303"/>
      <c r="DEY111" s="303"/>
      <c r="DEZ111" s="303"/>
      <c r="DFA111" s="303"/>
      <c r="DFB111" s="303"/>
      <c r="DFC111" s="303"/>
      <c r="DFD111" s="303"/>
      <c r="DFE111" s="303"/>
      <c r="DFF111" s="303"/>
      <c r="DFG111" s="303"/>
      <c r="DFH111" s="303"/>
      <c r="DFI111" s="303"/>
      <c r="DFJ111" s="303"/>
      <c r="DFK111" s="303"/>
      <c r="DFL111" s="303"/>
      <c r="DFM111" s="303"/>
      <c r="DFN111" s="303"/>
      <c r="DFO111" s="303"/>
      <c r="DFP111" s="303"/>
      <c r="DFQ111" s="303"/>
      <c r="DFR111" s="303"/>
      <c r="DFS111" s="303"/>
      <c r="DFT111" s="303"/>
      <c r="DFU111" s="303"/>
      <c r="DFV111" s="303"/>
      <c r="DFW111" s="303"/>
      <c r="DFX111" s="303"/>
      <c r="DFY111" s="303"/>
      <c r="DFZ111" s="303"/>
      <c r="DGA111" s="303"/>
      <c r="DGB111" s="303"/>
      <c r="DGC111" s="303"/>
      <c r="DGD111" s="303"/>
      <c r="DGE111" s="303"/>
      <c r="DGF111" s="303"/>
      <c r="DGG111" s="303"/>
      <c r="DGH111" s="303"/>
      <c r="DGI111" s="303"/>
      <c r="DGJ111" s="303"/>
      <c r="DGK111" s="303"/>
      <c r="DGL111" s="303"/>
      <c r="DGM111" s="303"/>
      <c r="DGN111" s="303"/>
      <c r="DGO111" s="303"/>
      <c r="DGP111" s="303"/>
      <c r="DGQ111" s="303"/>
      <c r="DGR111" s="303"/>
      <c r="DGS111" s="303"/>
      <c r="DGT111" s="303"/>
      <c r="DGU111" s="303"/>
      <c r="DGV111" s="303"/>
      <c r="DGW111" s="303"/>
      <c r="DGX111" s="303"/>
      <c r="DGY111" s="303"/>
      <c r="DGZ111" s="303"/>
      <c r="DHA111" s="303"/>
      <c r="DHB111" s="303"/>
      <c r="DHC111" s="303"/>
      <c r="DHD111" s="303"/>
      <c r="DHE111" s="303"/>
      <c r="DHF111" s="303"/>
      <c r="DHG111" s="303"/>
      <c r="DHH111" s="303"/>
      <c r="DHI111" s="303"/>
      <c r="DHJ111" s="303"/>
      <c r="DHK111" s="303"/>
      <c r="DHL111" s="303"/>
      <c r="DHM111" s="303"/>
      <c r="DHN111" s="303"/>
      <c r="DHO111" s="303"/>
      <c r="DHP111" s="303"/>
      <c r="DHQ111" s="303"/>
      <c r="DHR111" s="303"/>
      <c r="DHS111" s="303"/>
      <c r="DHT111" s="303"/>
      <c r="DHU111" s="303"/>
      <c r="DHV111" s="303"/>
      <c r="DHW111" s="303"/>
      <c r="DHX111" s="303"/>
      <c r="DHY111" s="303"/>
      <c r="DHZ111" s="303"/>
      <c r="DIA111" s="303"/>
      <c r="DIB111" s="303"/>
      <c r="DIC111" s="303"/>
      <c r="DID111" s="303"/>
      <c r="DIE111" s="303"/>
      <c r="DIF111" s="303"/>
      <c r="DIG111" s="303"/>
      <c r="DIH111" s="303"/>
      <c r="DII111" s="303"/>
      <c r="DIJ111" s="303"/>
      <c r="DIK111" s="303"/>
      <c r="DIL111" s="303"/>
      <c r="DIM111" s="303"/>
      <c r="DIN111" s="303"/>
      <c r="DIO111" s="303"/>
      <c r="DIP111" s="303"/>
      <c r="DIQ111" s="303"/>
      <c r="DIR111" s="303"/>
      <c r="DIS111" s="303"/>
      <c r="DIT111" s="303"/>
      <c r="DIU111" s="303"/>
      <c r="DIV111" s="303"/>
      <c r="DIW111" s="303"/>
      <c r="DIX111" s="303"/>
      <c r="DIY111" s="303"/>
      <c r="DIZ111" s="303"/>
      <c r="DJA111" s="303"/>
      <c r="DJB111" s="303"/>
      <c r="DJC111" s="303"/>
      <c r="DJD111" s="303"/>
      <c r="DJE111" s="303"/>
      <c r="DJF111" s="303"/>
      <c r="DJG111" s="303"/>
      <c r="DJH111" s="303"/>
      <c r="DJI111" s="303"/>
      <c r="DJJ111" s="303"/>
      <c r="DJK111" s="303"/>
      <c r="DJL111" s="303"/>
      <c r="DJM111" s="303"/>
      <c r="DJN111" s="303"/>
      <c r="DJO111" s="303"/>
      <c r="DJP111" s="303"/>
      <c r="DJQ111" s="303"/>
      <c r="DJR111" s="303"/>
      <c r="DJS111" s="303"/>
      <c r="DJT111" s="303"/>
      <c r="DJU111" s="303"/>
      <c r="DJV111" s="303"/>
      <c r="DJW111" s="303"/>
      <c r="DJX111" s="303"/>
      <c r="DJY111" s="303"/>
      <c r="DJZ111" s="303"/>
      <c r="DKA111" s="303"/>
      <c r="DKB111" s="303"/>
      <c r="DKC111" s="303"/>
      <c r="DKD111" s="303"/>
      <c r="DKE111" s="303"/>
      <c r="DKF111" s="303"/>
      <c r="DKG111" s="303"/>
      <c r="DKH111" s="303"/>
      <c r="DKI111" s="303"/>
      <c r="DKJ111" s="303"/>
      <c r="DKK111" s="303"/>
      <c r="DKL111" s="303"/>
      <c r="DKM111" s="303"/>
      <c r="DKN111" s="303"/>
      <c r="DKO111" s="303"/>
      <c r="DKP111" s="303"/>
      <c r="DKQ111" s="303"/>
      <c r="DKR111" s="303"/>
      <c r="DKS111" s="303"/>
      <c r="DKT111" s="303"/>
      <c r="DKU111" s="303"/>
      <c r="DKV111" s="303"/>
      <c r="DKW111" s="303"/>
      <c r="DKX111" s="303"/>
      <c r="DKY111" s="303"/>
      <c r="DKZ111" s="303"/>
      <c r="DLA111" s="303"/>
      <c r="DLB111" s="303"/>
      <c r="DLC111" s="303"/>
      <c r="DLD111" s="303"/>
      <c r="DLE111" s="303"/>
      <c r="DLF111" s="303"/>
      <c r="DLG111" s="303"/>
      <c r="DLH111" s="303"/>
      <c r="DLI111" s="303"/>
      <c r="DLJ111" s="303"/>
      <c r="DLK111" s="303"/>
      <c r="DLL111" s="303"/>
      <c r="DLM111" s="303"/>
      <c r="DLN111" s="303"/>
      <c r="DLO111" s="303"/>
      <c r="DLP111" s="303"/>
      <c r="DLQ111" s="303"/>
      <c r="DLR111" s="303"/>
      <c r="DLS111" s="303"/>
      <c r="DLT111" s="303"/>
      <c r="DLU111" s="303"/>
      <c r="DLV111" s="303"/>
      <c r="DLW111" s="303"/>
      <c r="DLX111" s="303"/>
      <c r="DLY111" s="303"/>
      <c r="DLZ111" s="303"/>
      <c r="DMA111" s="303"/>
      <c r="DMB111" s="303"/>
      <c r="DMC111" s="303"/>
      <c r="DMD111" s="303"/>
      <c r="DME111" s="303"/>
      <c r="DMF111" s="303"/>
      <c r="DMG111" s="303"/>
      <c r="DMH111" s="303"/>
      <c r="DMI111" s="303"/>
      <c r="DMJ111" s="303"/>
      <c r="DMK111" s="303"/>
      <c r="DML111" s="303"/>
      <c r="DMM111" s="303"/>
      <c r="DMN111" s="303"/>
      <c r="DMO111" s="303"/>
      <c r="DMP111" s="303"/>
      <c r="DMQ111" s="303"/>
      <c r="DMR111" s="303"/>
      <c r="DMS111" s="303"/>
      <c r="DMT111" s="303"/>
      <c r="DMU111" s="303"/>
      <c r="DMV111" s="303"/>
      <c r="DMW111" s="303"/>
      <c r="DMX111" s="303"/>
      <c r="DMY111" s="303"/>
      <c r="DMZ111" s="303"/>
      <c r="DNA111" s="303"/>
      <c r="DNB111" s="303"/>
      <c r="DNC111" s="303"/>
      <c r="DND111" s="303"/>
      <c r="DNE111" s="303"/>
      <c r="DNF111" s="303"/>
      <c r="DNG111" s="303"/>
      <c r="DNH111" s="303"/>
      <c r="DNI111" s="303"/>
      <c r="DNJ111" s="303"/>
      <c r="DNK111" s="303"/>
      <c r="DNL111" s="303"/>
      <c r="DNM111" s="303"/>
      <c r="DNN111" s="303"/>
      <c r="DNO111" s="303"/>
      <c r="DNP111" s="303"/>
      <c r="DNQ111" s="303"/>
      <c r="DNR111" s="303"/>
      <c r="DNS111" s="303"/>
      <c r="DNT111" s="303"/>
      <c r="DNU111" s="303"/>
      <c r="DNV111" s="303"/>
      <c r="DNW111" s="303"/>
      <c r="DNX111" s="303"/>
      <c r="DNY111" s="303"/>
      <c r="DNZ111" s="303"/>
      <c r="DOA111" s="303"/>
      <c r="DOB111" s="303"/>
      <c r="DOC111" s="303"/>
      <c r="DOD111" s="303"/>
      <c r="DOE111" s="303"/>
      <c r="DOF111" s="303"/>
      <c r="DOG111" s="303"/>
      <c r="DOH111" s="303"/>
      <c r="DOI111" s="303"/>
      <c r="DOJ111" s="303"/>
      <c r="DOK111" s="303"/>
      <c r="DOL111" s="303"/>
      <c r="DOM111" s="303"/>
      <c r="DON111" s="303"/>
      <c r="DOO111" s="303"/>
      <c r="DOP111" s="303"/>
      <c r="DOQ111" s="303"/>
      <c r="DOR111" s="303"/>
      <c r="DOS111" s="303"/>
      <c r="DOT111" s="303"/>
      <c r="DOU111" s="303"/>
      <c r="DOV111" s="303"/>
      <c r="DOW111" s="303"/>
      <c r="DOX111" s="303"/>
      <c r="DOY111" s="303"/>
      <c r="DOZ111" s="303"/>
      <c r="DPA111" s="303"/>
      <c r="DPB111" s="303"/>
      <c r="DPC111" s="303"/>
      <c r="DPD111" s="303"/>
      <c r="DPE111" s="303"/>
      <c r="DPF111" s="303"/>
      <c r="DPG111" s="303"/>
      <c r="DPH111" s="303"/>
      <c r="DPI111" s="303"/>
      <c r="DPJ111" s="303"/>
      <c r="DPK111" s="303"/>
      <c r="DPL111" s="303"/>
      <c r="DPM111" s="303"/>
      <c r="DPN111" s="303"/>
      <c r="DPO111" s="303"/>
      <c r="DPP111" s="303"/>
      <c r="DPQ111" s="303"/>
      <c r="DPR111" s="303"/>
      <c r="DPS111" s="303"/>
      <c r="DPT111" s="303"/>
      <c r="DPU111" s="303"/>
      <c r="DPV111" s="303"/>
      <c r="DPW111" s="303"/>
      <c r="DPX111" s="303"/>
      <c r="DPY111" s="303"/>
      <c r="DPZ111" s="303"/>
      <c r="DQA111" s="303"/>
      <c r="DQB111" s="303"/>
      <c r="DQC111" s="303"/>
      <c r="DQD111" s="303"/>
      <c r="DQE111" s="303"/>
      <c r="DQF111" s="303"/>
      <c r="DQG111" s="303"/>
      <c r="DQH111" s="303"/>
      <c r="DQI111" s="303"/>
      <c r="DQJ111" s="303"/>
      <c r="DQK111" s="303"/>
      <c r="DQL111" s="303"/>
      <c r="DQM111" s="303"/>
      <c r="DQN111" s="303"/>
      <c r="DQO111" s="303"/>
      <c r="DQP111" s="303"/>
      <c r="DQQ111" s="303"/>
      <c r="DQR111" s="303"/>
      <c r="DQS111" s="303"/>
      <c r="DQT111" s="303"/>
      <c r="DQU111" s="303"/>
      <c r="DQV111" s="303"/>
      <c r="DQW111" s="303"/>
      <c r="DQX111" s="303"/>
      <c r="DQY111" s="303"/>
      <c r="DQZ111" s="303"/>
      <c r="DRA111" s="303"/>
      <c r="DRB111" s="303"/>
      <c r="DRC111" s="303"/>
      <c r="DRD111" s="303"/>
      <c r="DRE111" s="303"/>
      <c r="DRF111" s="303"/>
      <c r="DRG111" s="303"/>
      <c r="DRH111" s="303"/>
      <c r="DRI111" s="303"/>
      <c r="DRJ111" s="303"/>
      <c r="DRK111" s="303"/>
      <c r="DRL111" s="303"/>
      <c r="DRM111" s="303"/>
      <c r="DRN111" s="303"/>
      <c r="DRO111" s="303"/>
      <c r="DRP111" s="303"/>
      <c r="DRQ111" s="303"/>
      <c r="DRR111" s="303"/>
      <c r="DRS111" s="303"/>
      <c r="DRT111" s="303"/>
      <c r="DRU111" s="303"/>
      <c r="DRV111" s="303"/>
      <c r="DRW111" s="303"/>
      <c r="DRX111" s="303"/>
      <c r="DRY111" s="303"/>
      <c r="DRZ111" s="303"/>
      <c r="DSA111" s="303"/>
      <c r="DSB111" s="303"/>
      <c r="DSC111" s="303"/>
      <c r="DSD111" s="303"/>
      <c r="DSE111" s="303"/>
      <c r="DSF111" s="303"/>
      <c r="DSG111" s="303"/>
      <c r="DSH111" s="303"/>
      <c r="DSI111" s="303"/>
      <c r="DSJ111" s="303"/>
      <c r="DSK111" s="303"/>
      <c r="DSL111" s="303"/>
      <c r="DSM111" s="303"/>
      <c r="DSN111" s="303"/>
      <c r="DSO111" s="303"/>
      <c r="DSP111" s="303"/>
      <c r="DSQ111" s="303"/>
      <c r="DSR111" s="303"/>
      <c r="DSS111" s="303"/>
      <c r="DST111" s="303"/>
      <c r="DSU111" s="303"/>
      <c r="DSV111" s="303"/>
      <c r="DSW111" s="303"/>
      <c r="DSX111" s="303"/>
      <c r="DSY111" s="303"/>
      <c r="DSZ111" s="303"/>
      <c r="DTA111" s="303"/>
      <c r="DTB111" s="303"/>
      <c r="DTC111" s="303"/>
      <c r="DTD111" s="303"/>
      <c r="DTE111" s="303"/>
      <c r="DTF111" s="303"/>
      <c r="DTG111" s="303"/>
      <c r="DTH111" s="303"/>
      <c r="DTI111" s="303"/>
      <c r="DTJ111" s="303"/>
      <c r="DTK111" s="303"/>
      <c r="DTL111" s="303"/>
      <c r="DTM111" s="303"/>
      <c r="DTN111" s="303"/>
      <c r="DTO111" s="303"/>
      <c r="DTP111" s="303"/>
      <c r="DTQ111" s="303"/>
      <c r="DTR111" s="303"/>
      <c r="DTS111" s="303"/>
      <c r="DTT111" s="303"/>
      <c r="DTU111" s="303"/>
      <c r="DTV111" s="303"/>
      <c r="DTW111" s="303"/>
      <c r="DTX111" s="303"/>
      <c r="DTY111" s="303"/>
      <c r="DTZ111" s="303"/>
      <c r="DUA111" s="303"/>
      <c r="DUB111" s="303"/>
      <c r="DUC111" s="303"/>
      <c r="DUD111" s="303"/>
      <c r="DUE111" s="303"/>
      <c r="DUF111" s="303"/>
      <c r="DUG111" s="303"/>
      <c r="DUH111" s="303"/>
      <c r="DUI111" s="303"/>
      <c r="DUJ111" s="303"/>
      <c r="DUK111" s="303"/>
      <c r="DUL111" s="303"/>
      <c r="DUM111" s="303"/>
      <c r="DUN111" s="303"/>
      <c r="DUO111" s="303"/>
      <c r="DUP111" s="303"/>
      <c r="DUQ111" s="303"/>
      <c r="DUR111" s="303"/>
      <c r="DUS111" s="303"/>
      <c r="DUT111" s="303"/>
      <c r="DUU111" s="303"/>
      <c r="DUV111" s="303"/>
      <c r="DUW111" s="303"/>
      <c r="DUX111" s="303"/>
      <c r="DUY111" s="303"/>
      <c r="DUZ111" s="303"/>
      <c r="DVA111" s="303"/>
      <c r="DVB111" s="303"/>
      <c r="DVC111" s="303"/>
      <c r="DVD111" s="303"/>
      <c r="DVE111" s="303"/>
      <c r="DVF111" s="303"/>
      <c r="DVG111" s="303"/>
      <c r="DVH111" s="303"/>
      <c r="DVI111" s="303"/>
      <c r="DVJ111" s="303"/>
      <c r="DVK111" s="303"/>
      <c r="DVL111" s="303"/>
      <c r="DVM111" s="303"/>
      <c r="DVN111" s="303"/>
      <c r="DVO111" s="303"/>
      <c r="DVP111" s="303"/>
      <c r="DVQ111" s="303"/>
      <c r="DVR111" s="303"/>
      <c r="DVS111" s="303"/>
      <c r="DVT111" s="303"/>
      <c r="DVU111" s="303"/>
      <c r="DVV111" s="303"/>
      <c r="DVW111" s="303"/>
      <c r="DVX111" s="303"/>
      <c r="DVY111" s="303"/>
      <c r="DVZ111" s="303"/>
      <c r="DWA111" s="303"/>
      <c r="DWB111" s="303"/>
      <c r="DWC111" s="303"/>
      <c r="DWD111" s="303"/>
      <c r="DWE111" s="303"/>
      <c r="DWF111" s="303"/>
      <c r="DWG111" s="303"/>
      <c r="DWH111" s="303"/>
      <c r="DWI111" s="303"/>
      <c r="DWJ111" s="303"/>
      <c r="DWK111" s="303"/>
      <c r="DWL111" s="303"/>
      <c r="DWM111" s="303"/>
      <c r="DWN111" s="303"/>
      <c r="DWO111" s="303"/>
      <c r="DWP111" s="303"/>
      <c r="DWQ111" s="303"/>
      <c r="DWR111" s="303"/>
      <c r="DWS111" s="303"/>
      <c r="DWT111" s="303"/>
      <c r="DWU111" s="303"/>
      <c r="DWV111" s="303"/>
      <c r="DWW111" s="303"/>
      <c r="DWX111" s="303"/>
      <c r="DWY111" s="303"/>
      <c r="DWZ111" s="303"/>
      <c r="DXA111" s="303"/>
      <c r="DXB111" s="303"/>
      <c r="DXC111" s="303"/>
      <c r="DXD111" s="303"/>
      <c r="DXE111" s="303"/>
      <c r="DXF111" s="303"/>
      <c r="DXG111" s="303"/>
      <c r="DXH111" s="303"/>
      <c r="DXI111" s="303"/>
      <c r="DXJ111" s="303"/>
      <c r="DXK111" s="303"/>
      <c r="DXL111" s="303"/>
      <c r="DXM111" s="303"/>
      <c r="DXN111" s="303"/>
      <c r="DXO111" s="303"/>
      <c r="DXP111" s="303"/>
      <c r="DXQ111" s="303"/>
      <c r="DXR111" s="303"/>
      <c r="DXS111" s="303"/>
      <c r="DXT111" s="303"/>
      <c r="DXU111" s="303"/>
      <c r="DXV111" s="303"/>
      <c r="DXW111" s="303"/>
      <c r="DXX111" s="303"/>
      <c r="DXY111" s="303"/>
      <c r="DXZ111" s="303"/>
      <c r="DYA111" s="303"/>
      <c r="DYB111" s="303"/>
      <c r="DYC111" s="303"/>
      <c r="DYD111" s="303"/>
      <c r="DYE111" s="303"/>
      <c r="DYF111" s="303"/>
      <c r="DYG111" s="303"/>
      <c r="DYH111" s="303"/>
      <c r="DYI111" s="303"/>
      <c r="DYJ111" s="303"/>
      <c r="DYK111" s="303"/>
      <c r="DYL111" s="303"/>
      <c r="DYM111" s="303"/>
      <c r="DYN111" s="303"/>
      <c r="DYO111" s="303"/>
      <c r="DYP111" s="303"/>
      <c r="DYQ111" s="303"/>
      <c r="DYR111" s="303"/>
      <c r="DYS111" s="303"/>
      <c r="DYT111" s="303"/>
      <c r="DYU111" s="303"/>
      <c r="DYV111" s="303"/>
      <c r="DYW111" s="303"/>
      <c r="DYX111" s="303"/>
      <c r="DYY111" s="303"/>
      <c r="DYZ111" s="303"/>
      <c r="DZA111" s="303"/>
      <c r="DZB111" s="303"/>
      <c r="DZC111" s="303"/>
      <c r="DZD111" s="303"/>
      <c r="DZE111" s="303"/>
      <c r="DZF111" s="303"/>
      <c r="DZG111" s="303"/>
      <c r="DZH111" s="303"/>
      <c r="DZI111" s="303"/>
      <c r="DZJ111" s="303"/>
      <c r="DZK111" s="303"/>
      <c r="DZL111" s="303"/>
      <c r="DZM111" s="303"/>
      <c r="DZN111" s="303"/>
      <c r="DZO111" s="303"/>
      <c r="DZP111" s="303"/>
      <c r="DZQ111" s="303"/>
      <c r="DZR111" s="303"/>
      <c r="DZS111" s="303"/>
      <c r="DZT111" s="303"/>
      <c r="DZU111" s="303"/>
      <c r="DZV111" s="303"/>
      <c r="DZW111" s="303"/>
      <c r="DZX111" s="303"/>
      <c r="DZY111" s="303"/>
      <c r="DZZ111" s="303"/>
      <c r="EAA111" s="303"/>
      <c r="EAB111" s="303"/>
      <c r="EAC111" s="303"/>
      <c r="EAD111" s="303"/>
      <c r="EAE111" s="303"/>
      <c r="EAF111" s="303"/>
      <c r="EAG111" s="303"/>
      <c r="EAH111" s="303"/>
      <c r="EAI111" s="303"/>
      <c r="EAJ111" s="303"/>
      <c r="EAK111" s="303"/>
      <c r="EAL111" s="303"/>
      <c r="EAM111" s="303"/>
      <c r="EAN111" s="303"/>
      <c r="EAO111" s="303"/>
      <c r="EAP111" s="303"/>
      <c r="EAQ111" s="303"/>
      <c r="EAR111" s="303"/>
      <c r="EAS111" s="303"/>
      <c r="EAT111" s="303"/>
      <c r="EAU111" s="303"/>
      <c r="EAV111" s="303"/>
      <c r="EAW111" s="303"/>
      <c r="EAX111" s="303"/>
      <c r="EAY111" s="303"/>
      <c r="EAZ111" s="303"/>
      <c r="EBA111" s="303"/>
      <c r="EBB111" s="303"/>
      <c r="EBC111" s="303"/>
      <c r="EBD111" s="303"/>
      <c r="EBE111" s="303"/>
      <c r="EBF111" s="303"/>
      <c r="EBG111" s="303"/>
      <c r="EBH111" s="303"/>
      <c r="EBI111" s="303"/>
      <c r="EBJ111" s="303"/>
      <c r="EBK111" s="303"/>
      <c r="EBL111" s="303"/>
      <c r="EBM111" s="303"/>
      <c r="EBN111" s="303"/>
      <c r="EBO111" s="303"/>
      <c r="EBP111" s="303"/>
      <c r="EBQ111" s="303"/>
      <c r="EBR111" s="303"/>
      <c r="EBS111" s="303"/>
      <c r="EBT111" s="303"/>
      <c r="EBU111" s="303"/>
      <c r="EBV111" s="303"/>
      <c r="EBW111" s="303"/>
      <c r="EBX111" s="303"/>
      <c r="EBY111" s="303"/>
      <c r="EBZ111" s="303"/>
      <c r="ECA111" s="303"/>
      <c r="ECB111" s="303"/>
      <c r="ECC111" s="303"/>
      <c r="ECD111" s="303"/>
      <c r="ECE111" s="303"/>
      <c r="ECF111" s="303"/>
      <c r="ECG111" s="303"/>
      <c r="ECH111" s="303"/>
      <c r="ECI111" s="303"/>
      <c r="ECJ111" s="303"/>
      <c r="ECK111" s="303"/>
      <c r="ECL111" s="303"/>
      <c r="ECM111" s="303"/>
      <c r="ECN111" s="303"/>
      <c r="ECO111" s="303"/>
      <c r="ECP111" s="303"/>
      <c r="ECQ111" s="303"/>
      <c r="ECR111" s="303"/>
      <c r="ECS111" s="303"/>
      <c r="ECT111" s="303"/>
      <c r="ECU111" s="303"/>
      <c r="ECV111" s="303"/>
      <c r="ECW111" s="303"/>
      <c r="ECX111" s="303"/>
      <c r="ECY111" s="303"/>
      <c r="ECZ111" s="303"/>
      <c r="EDA111" s="303"/>
      <c r="EDB111" s="303"/>
      <c r="EDC111" s="303"/>
      <c r="EDD111" s="303"/>
      <c r="EDE111" s="303"/>
      <c r="EDF111" s="303"/>
      <c r="EDG111" s="303"/>
      <c r="EDH111" s="303"/>
      <c r="EDI111" s="303"/>
      <c r="EDJ111" s="303"/>
      <c r="EDK111" s="303"/>
      <c r="EDL111" s="303"/>
      <c r="EDM111" s="303"/>
      <c r="EDN111" s="303"/>
      <c r="EDO111" s="303"/>
      <c r="EDP111" s="303"/>
      <c r="EDQ111" s="303"/>
      <c r="EDR111" s="303"/>
      <c r="EDS111" s="303"/>
      <c r="EDT111" s="303"/>
      <c r="EDU111" s="303"/>
      <c r="EDV111" s="303"/>
      <c r="EDW111" s="303"/>
      <c r="EDX111" s="303"/>
      <c r="EDY111" s="303"/>
      <c r="EDZ111" s="303"/>
      <c r="EEA111" s="303"/>
      <c r="EEB111" s="303"/>
      <c r="EEC111" s="303"/>
      <c r="EED111" s="303"/>
      <c r="EEE111" s="303"/>
      <c r="EEF111" s="303"/>
      <c r="EEG111" s="303"/>
      <c r="EEH111" s="303"/>
      <c r="EEI111" s="303"/>
      <c r="EEJ111" s="303"/>
      <c r="EEK111" s="303"/>
      <c r="EEL111" s="303"/>
      <c r="EEM111" s="303"/>
      <c r="EEN111" s="303"/>
      <c r="EEO111" s="303"/>
      <c r="EEP111" s="303"/>
      <c r="EEQ111" s="303"/>
      <c r="EER111" s="303"/>
      <c r="EES111" s="303"/>
      <c r="EET111" s="303"/>
      <c r="EEU111" s="303"/>
      <c r="EEV111" s="303"/>
      <c r="EEW111" s="303"/>
      <c r="EEX111" s="303"/>
      <c r="EEY111" s="303"/>
      <c r="EEZ111" s="303"/>
      <c r="EFA111" s="303"/>
      <c r="EFB111" s="303"/>
      <c r="EFC111" s="303"/>
      <c r="EFD111" s="303"/>
      <c r="EFE111" s="303"/>
      <c r="EFF111" s="303"/>
      <c r="EFG111" s="303"/>
      <c r="EFH111" s="303"/>
      <c r="EFI111" s="303"/>
      <c r="EFJ111" s="303"/>
      <c r="EFK111" s="303"/>
      <c r="EFL111" s="303"/>
      <c r="EFM111" s="303"/>
      <c r="EFN111" s="303"/>
      <c r="EFO111" s="303"/>
      <c r="EFP111" s="303"/>
      <c r="EFQ111" s="303"/>
      <c r="EFR111" s="303"/>
      <c r="EFS111" s="303"/>
      <c r="EFT111" s="303"/>
      <c r="EFU111" s="303"/>
      <c r="EFV111" s="303"/>
      <c r="EFW111" s="303"/>
      <c r="EFX111" s="303"/>
      <c r="EFY111" s="303"/>
      <c r="EFZ111" s="303"/>
      <c r="EGA111" s="303"/>
      <c r="EGB111" s="303"/>
      <c r="EGC111" s="303"/>
      <c r="EGD111" s="303"/>
      <c r="EGE111" s="303"/>
      <c r="EGF111" s="303"/>
      <c r="EGG111" s="303"/>
      <c r="EGH111" s="303"/>
      <c r="EGI111" s="303"/>
      <c r="EGJ111" s="303"/>
      <c r="EGK111" s="303"/>
      <c r="EGL111" s="303"/>
      <c r="EGM111" s="303"/>
      <c r="EGN111" s="303"/>
      <c r="EGO111" s="303"/>
      <c r="EGP111" s="303"/>
      <c r="EGQ111" s="303"/>
      <c r="EGR111" s="303"/>
      <c r="EGS111" s="303"/>
      <c r="EGT111" s="303"/>
      <c r="EGU111" s="303"/>
      <c r="EGV111" s="303"/>
      <c r="EGW111" s="303"/>
      <c r="EGX111" s="303"/>
      <c r="EGY111" s="303"/>
      <c r="EGZ111" s="303"/>
      <c r="EHA111" s="303"/>
      <c r="EHB111" s="303"/>
      <c r="EHC111" s="303"/>
      <c r="EHD111" s="303"/>
      <c r="EHE111" s="303"/>
      <c r="EHF111" s="303"/>
      <c r="EHG111" s="303"/>
      <c r="EHH111" s="303"/>
      <c r="EHI111" s="303"/>
      <c r="EHJ111" s="303"/>
      <c r="EHK111" s="303"/>
      <c r="EHL111" s="303"/>
      <c r="EHM111" s="303"/>
      <c r="EHN111" s="303"/>
      <c r="EHO111" s="303"/>
      <c r="EHP111" s="303"/>
      <c r="EHQ111" s="303"/>
      <c r="EHR111" s="303"/>
      <c r="EHS111" s="303"/>
      <c r="EHT111" s="303"/>
      <c r="EHU111" s="303"/>
      <c r="EHV111" s="303"/>
      <c r="EHW111" s="303"/>
      <c r="EHX111" s="303"/>
      <c r="EHY111" s="303"/>
      <c r="EHZ111" s="303"/>
      <c r="EIA111" s="303"/>
      <c r="EIB111" s="303"/>
      <c r="EIC111" s="303"/>
      <c r="EID111" s="303"/>
      <c r="EIE111" s="303"/>
      <c r="EIF111" s="303"/>
      <c r="EIG111" s="303"/>
      <c r="EIH111" s="303"/>
      <c r="EII111" s="303"/>
      <c r="EIJ111" s="303"/>
      <c r="EIK111" s="303"/>
      <c r="EIL111" s="303"/>
      <c r="EIM111" s="303"/>
      <c r="EIN111" s="303"/>
      <c r="EIO111" s="303"/>
      <c r="EIP111" s="303"/>
      <c r="EIQ111" s="303"/>
      <c r="EIR111" s="303"/>
      <c r="EIS111" s="303"/>
      <c r="EIT111" s="303"/>
      <c r="EIU111" s="303"/>
      <c r="EIV111" s="303"/>
      <c r="EIW111" s="303"/>
      <c r="EIX111" s="303"/>
      <c r="EIY111" s="303"/>
      <c r="EIZ111" s="303"/>
      <c r="EJA111" s="303"/>
      <c r="EJB111" s="303"/>
      <c r="EJC111" s="303"/>
      <c r="EJD111" s="303"/>
      <c r="EJE111" s="303"/>
      <c r="EJF111" s="303"/>
      <c r="EJG111" s="303"/>
      <c r="EJH111" s="303"/>
      <c r="EJI111" s="303"/>
      <c r="EJJ111" s="303"/>
      <c r="EJK111" s="303"/>
      <c r="EJL111" s="303"/>
      <c r="EJM111" s="303"/>
      <c r="EJN111" s="303"/>
      <c r="EJO111" s="303"/>
      <c r="EJP111" s="303"/>
      <c r="EJQ111" s="303"/>
      <c r="EJR111" s="303"/>
      <c r="EJS111" s="303"/>
      <c r="EJT111" s="303"/>
      <c r="EJU111" s="303"/>
      <c r="EJV111" s="303"/>
      <c r="EJW111" s="303"/>
      <c r="EJX111" s="303"/>
      <c r="EJY111" s="303"/>
      <c r="EJZ111" s="303"/>
      <c r="EKA111" s="303"/>
      <c r="EKB111" s="303"/>
      <c r="EKC111" s="303"/>
      <c r="EKD111" s="303"/>
      <c r="EKE111" s="303"/>
      <c r="EKF111" s="303"/>
      <c r="EKG111" s="303"/>
      <c r="EKH111" s="303"/>
      <c r="EKI111" s="303"/>
      <c r="EKJ111" s="303"/>
      <c r="EKK111" s="303"/>
      <c r="EKL111" s="303"/>
      <c r="EKM111" s="303"/>
      <c r="EKN111" s="303"/>
      <c r="EKO111" s="303"/>
      <c r="EKP111" s="303"/>
      <c r="EKQ111" s="303"/>
      <c r="EKR111" s="303"/>
      <c r="EKS111" s="303"/>
      <c r="EKT111" s="303"/>
      <c r="EKU111" s="303"/>
      <c r="EKV111" s="303"/>
      <c r="EKW111" s="303"/>
      <c r="EKX111" s="303"/>
      <c r="EKY111" s="303"/>
      <c r="EKZ111" s="303"/>
      <c r="ELA111" s="303"/>
      <c r="ELB111" s="303"/>
      <c r="ELC111" s="303"/>
      <c r="ELD111" s="303"/>
      <c r="ELE111" s="303"/>
      <c r="ELF111" s="303"/>
      <c r="ELG111" s="303"/>
      <c r="ELH111" s="303"/>
      <c r="ELI111" s="303"/>
      <c r="ELJ111" s="303"/>
      <c r="ELK111" s="303"/>
      <c r="ELL111" s="303"/>
      <c r="ELM111" s="303"/>
      <c r="ELN111" s="303"/>
      <c r="ELO111" s="303"/>
      <c r="ELP111" s="303"/>
      <c r="ELQ111" s="303"/>
      <c r="ELR111" s="303"/>
      <c r="ELS111" s="303"/>
      <c r="ELT111" s="303"/>
      <c r="ELU111" s="303"/>
      <c r="ELV111" s="303"/>
      <c r="ELW111" s="303"/>
      <c r="ELX111" s="303"/>
      <c r="ELY111" s="303"/>
      <c r="ELZ111" s="303"/>
      <c r="EMA111" s="303"/>
      <c r="EMB111" s="303"/>
      <c r="EMC111" s="303"/>
      <c r="EMD111" s="303"/>
      <c r="EME111" s="303"/>
      <c r="EMF111" s="303"/>
      <c r="EMG111" s="303"/>
      <c r="EMH111" s="303"/>
      <c r="EMI111" s="303"/>
      <c r="EMJ111" s="303"/>
      <c r="EMK111" s="303"/>
      <c r="EML111" s="303"/>
      <c r="EMM111" s="303"/>
      <c r="EMN111" s="303"/>
      <c r="EMO111" s="303"/>
      <c r="EMP111" s="303"/>
      <c r="EMQ111" s="303"/>
      <c r="EMR111" s="303"/>
      <c r="EMS111" s="303"/>
      <c r="EMT111" s="303"/>
      <c r="EMU111" s="303"/>
      <c r="EMV111" s="303"/>
      <c r="EMW111" s="303"/>
      <c r="EMX111" s="303"/>
      <c r="EMY111" s="303"/>
      <c r="EMZ111" s="303"/>
      <c r="ENA111" s="303"/>
      <c r="ENB111" s="303"/>
      <c r="ENC111" s="303"/>
      <c r="END111" s="303"/>
      <c r="ENE111" s="303"/>
      <c r="ENF111" s="303"/>
      <c r="ENG111" s="303"/>
      <c r="ENH111" s="303"/>
      <c r="ENI111" s="303"/>
      <c r="ENJ111" s="303"/>
      <c r="ENK111" s="303"/>
      <c r="ENL111" s="303"/>
      <c r="ENM111" s="303"/>
      <c r="ENN111" s="303"/>
      <c r="ENO111" s="303"/>
      <c r="ENP111" s="303"/>
      <c r="ENQ111" s="303"/>
      <c r="ENR111" s="303"/>
      <c r="ENS111" s="303"/>
      <c r="ENT111" s="303"/>
      <c r="ENU111" s="303"/>
      <c r="ENV111" s="303"/>
      <c r="ENW111" s="303"/>
      <c r="ENX111" s="303"/>
      <c r="ENY111" s="303"/>
      <c r="ENZ111" s="303"/>
      <c r="EOA111" s="303"/>
      <c r="EOB111" s="303"/>
      <c r="EOC111" s="303"/>
      <c r="EOD111" s="303"/>
      <c r="EOE111" s="303"/>
      <c r="EOF111" s="303"/>
      <c r="EOG111" s="303"/>
      <c r="EOH111" s="303"/>
      <c r="EOI111" s="303"/>
      <c r="EOJ111" s="303"/>
      <c r="EOK111" s="303"/>
      <c r="EOL111" s="303"/>
      <c r="EOM111" s="303"/>
      <c r="EON111" s="303"/>
      <c r="EOO111" s="303"/>
      <c r="EOP111" s="303"/>
      <c r="EOQ111" s="303"/>
      <c r="EOR111" s="303"/>
      <c r="EOS111" s="303"/>
      <c r="EOT111" s="303"/>
      <c r="EOU111" s="303"/>
      <c r="EOV111" s="303"/>
      <c r="EOW111" s="303"/>
      <c r="EOX111" s="303"/>
      <c r="EOY111" s="303"/>
      <c r="EOZ111" s="303"/>
      <c r="EPA111" s="303"/>
      <c r="EPB111" s="303"/>
      <c r="EPC111" s="303"/>
      <c r="EPD111" s="303"/>
      <c r="EPE111" s="303"/>
      <c r="EPF111" s="303"/>
      <c r="EPG111" s="303"/>
      <c r="EPH111" s="303"/>
      <c r="EPI111" s="303"/>
      <c r="EPJ111" s="303"/>
      <c r="EPK111" s="303"/>
      <c r="EPL111" s="303"/>
      <c r="EPM111" s="303"/>
      <c r="EPN111" s="303"/>
      <c r="EPO111" s="303"/>
      <c r="EPP111" s="303"/>
      <c r="EPQ111" s="303"/>
      <c r="EPR111" s="303"/>
      <c r="EPS111" s="303"/>
      <c r="EPT111" s="303"/>
      <c r="EPU111" s="303"/>
      <c r="EPV111" s="303"/>
      <c r="EPW111" s="303"/>
      <c r="EPX111" s="303"/>
      <c r="EPY111" s="303"/>
      <c r="EPZ111" s="303"/>
      <c r="EQA111" s="303"/>
      <c r="EQB111" s="303"/>
      <c r="EQC111" s="303"/>
      <c r="EQD111" s="303"/>
      <c r="EQE111" s="303"/>
      <c r="EQF111" s="303"/>
      <c r="EQG111" s="303"/>
      <c r="EQH111" s="303"/>
      <c r="EQI111" s="303"/>
    </row>
    <row r="112" spans="1:3831" collapsed="1" x14ac:dyDescent="0.25">
      <c r="A112" s="295"/>
      <c r="C112" t="s">
        <v>4076</v>
      </c>
      <c r="E112" s="279">
        <f t="shared" ref="E112:BD112" ca="1" si="134">IF($EQI$8="Crisis",E114,E113)</f>
        <v>358930.95313919999</v>
      </c>
      <c r="F112" s="279">
        <f t="shared" ca="1" si="134"/>
        <v>374080.73891751375</v>
      </c>
      <c r="G112" s="279">
        <f t="shared" ca="1" si="134"/>
        <v>389869.96804035234</v>
      </c>
      <c r="H112" s="279">
        <f t="shared" ca="1" si="134"/>
        <v>1829363.6172685714</v>
      </c>
      <c r="I112" s="279">
        <f t="shared" ca="1" si="134"/>
        <v>1759917.729309598</v>
      </c>
      <c r="J112" s="279">
        <f t="shared" ca="1" si="134"/>
        <v>1681350.4350949901</v>
      </c>
      <c r="K112" s="279">
        <f t="shared" ca="1" si="134"/>
        <v>1593015.459934168</v>
      </c>
      <c r="L112" s="279">
        <f t="shared" ca="1" si="134"/>
        <v>1494228.2230958231</v>
      </c>
      <c r="M112" s="279">
        <f t="shared" ca="1" si="134"/>
        <v>1384263.7555116832</v>
      </c>
      <c r="N112" s="279">
        <f t="shared" ca="1" si="134"/>
        <v>1262354.509943882</v>
      </c>
      <c r="O112" s="279">
        <f t="shared" ca="1" si="134"/>
        <v>1315636.067955741</v>
      </c>
      <c r="P112" s="279">
        <f t="shared" ca="1" si="134"/>
        <v>1371166.5381406925</v>
      </c>
      <c r="Q112" s="279">
        <f t="shared" ca="1" si="134"/>
        <v>1429040.8427598528</v>
      </c>
      <c r="R112" s="279">
        <f t="shared" ca="1" si="134"/>
        <v>1489357.9105605688</v>
      </c>
      <c r="S112" s="279">
        <f t="shared" ca="1" si="134"/>
        <v>1552220.8458825029</v>
      </c>
      <c r="T112" s="279">
        <f t="shared" ca="1" si="134"/>
        <v>1617737.1049013594</v>
      </c>
      <c r="U112" s="279">
        <f t="shared" ca="1" si="134"/>
        <v>1686018.6793115227</v>
      </c>
      <c r="V112" s="279">
        <f t="shared" ca="1" si="134"/>
        <v>1757182.2877615835</v>
      </c>
      <c r="W112" s="279">
        <f t="shared" ca="1" si="134"/>
        <v>1831349.5753699921</v>
      </c>
      <c r="X112" s="279">
        <f t="shared" ca="1" si="134"/>
        <v>1908647.3216618854</v>
      </c>
      <c r="Y112" s="279">
        <f t="shared" ca="1" si="134"/>
        <v>1989207.6572825247</v>
      </c>
      <c r="Z112" s="279">
        <f t="shared" ca="1" si="134"/>
        <v>2073168.2898577943</v>
      </c>
      <c r="AA112" s="279">
        <f t="shared" ca="1" si="134"/>
        <v>2160672.7393878354</v>
      </c>
      <c r="AB112" s="279">
        <f t="shared" ca="1" si="134"/>
        <v>2251870.5835761949</v>
      </c>
      <c r="AC112" s="279">
        <f t="shared" ca="1" si="134"/>
        <v>2346917.7135138442</v>
      </c>
      <c r="AD112" s="279">
        <f t="shared" ca="1" si="134"/>
        <v>2445976.60015513</v>
      </c>
      <c r="AE112" s="282">
        <f t="shared" ca="1" si="134"/>
        <v>4006968.0083680004</v>
      </c>
      <c r="AF112" s="279">
        <f t="shared" ca="1" si="134"/>
        <v>4101622.2564779604</v>
      </c>
      <c r="AG112" s="279">
        <f t="shared" ca="1" si="134"/>
        <v>4198512.4662094126</v>
      </c>
      <c r="AH112" s="279">
        <f t="shared" ca="1" si="134"/>
        <v>109091157.39265715</v>
      </c>
      <c r="AI112" s="279">
        <f t="shared" ca="1" si="134"/>
        <v>103078295.65793853</v>
      </c>
      <c r="AJ112" s="279">
        <f t="shared" ca="1" si="134"/>
        <v>96720482.465842277</v>
      </c>
      <c r="AK112" s="279">
        <f t="shared" ca="1" si="134"/>
        <v>90004775.932758972</v>
      </c>
      <c r="AL112" s="279">
        <f t="shared" ca="1" si="134"/>
        <v>82917815.22731106</v>
      </c>
      <c r="AM112" s="279">
        <f t="shared" ca="1" si="134"/>
        <v>75445807.999047711</v>
      </c>
      <c r="AN112" s="279">
        <f t="shared" ca="1" si="134"/>
        <v>67574517.446991414</v>
      </c>
      <c r="AO112" s="279">
        <f t="shared" ca="1" si="134"/>
        <v>70426707.971216902</v>
      </c>
      <c r="AP112" s="279">
        <f t="shared" ca="1" si="134"/>
        <v>73399283.976446569</v>
      </c>
      <c r="AQ112" s="279">
        <f t="shared" ca="1" si="134"/>
        <v>76497326.702490136</v>
      </c>
      <c r="AR112" s="279">
        <f t="shared" ca="1" si="134"/>
        <v>79726131.858525142</v>
      </c>
      <c r="AS112" s="279">
        <f t="shared" ca="1" si="134"/>
        <v>83091218.675436795</v>
      </c>
      <c r="AT112" s="279">
        <f t="shared" ca="1" si="134"/>
        <v>86598339.340239704</v>
      </c>
      <c r="AU112" s="279">
        <f t="shared" ca="1" si="134"/>
        <v>90253488.82870847</v>
      </c>
      <c r="AV112" s="279">
        <f t="shared" ca="1" si="134"/>
        <v>94062915.153024659</v>
      </c>
      <c r="AW112" s="279">
        <f t="shared" ca="1" si="134"/>
        <v>98033130.041957274</v>
      </c>
      <c r="AX112" s="279">
        <f t="shared" ca="1" si="134"/>
        <v>102170920.07183316</v>
      </c>
      <c r="AY112" s="279">
        <f t="shared" ca="1" si="134"/>
        <v>106483358.26732421</v>
      </c>
      <c r="AZ112" s="279">
        <f t="shared" ca="1" si="134"/>
        <v>110977816.19188155</v>
      </c>
      <c r="BA112" s="279">
        <f t="shared" ca="1" si="134"/>
        <v>115661976.54848377</v>
      </c>
      <c r="BB112" s="279">
        <f t="shared" ca="1" si="134"/>
        <v>120543846.31223838</v>
      </c>
      <c r="BC112" s="279">
        <f t="shared" ca="1" si="134"/>
        <v>125631770.41728526</v>
      </c>
      <c r="BD112" s="279">
        <f t="shared" ca="1" si="134"/>
        <v>130934446.02139801</v>
      </c>
      <c r="BE112" s="302"/>
      <c r="BF112" s="302"/>
      <c r="BG112" s="279"/>
      <c r="BH112" s="279"/>
      <c r="BI112" s="279"/>
      <c r="BJ112" s="279"/>
      <c r="BK112" s="279"/>
      <c r="BL112" s="279"/>
      <c r="BM112" s="279"/>
      <c r="BN112" s="279"/>
      <c r="BO112" s="279"/>
      <c r="BP112" s="279"/>
      <c r="BQ112" s="279"/>
      <c r="BR112" s="279"/>
      <c r="BS112" s="279"/>
      <c r="BT112" s="279"/>
      <c r="BU112" s="279"/>
      <c r="BV112" s="279"/>
      <c r="BW112" s="279"/>
      <c r="BX112" s="279"/>
      <c r="BY112" s="279"/>
      <c r="BZ112" s="279"/>
      <c r="CA112" s="279"/>
      <c r="CB112" s="279"/>
      <c r="CC112" s="279"/>
      <c r="CD112" s="279"/>
      <c r="CE112" s="303"/>
      <c r="CF112" s="303"/>
      <c r="CG112" s="303"/>
      <c r="CH112" s="303"/>
      <c r="CI112" s="303"/>
      <c r="CJ112" s="303"/>
      <c r="CK112" s="303"/>
      <c r="CL112" s="303"/>
      <c r="CM112" s="303"/>
      <c r="CN112" s="303"/>
      <c r="CO112" s="303"/>
      <c r="CP112" s="303"/>
      <c r="CQ112" s="303"/>
      <c r="CR112" s="303"/>
      <c r="CS112" s="303"/>
      <c r="CT112" s="303"/>
      <c r="CU112" s="303"/>
      <c r="CV112" s="303"/>
      <c r="CW112" s="303"/>
      <c r="CX112" s="303"/>
      <c r="CY112" s="303"/>
      <c r="CZ112" s="303"/>
      <c r="DA112" s="303"/>
      <c r="DB112" s="303"/>
      <c r="DC112" s="303"/>
      <c r="DD112" s="303"/>
      <c r="DE112" s="303"/>
      <c r="DF112" s="303"/>
      <c r="DG112" s="303"/>
      <c r="DH112" s="303"/>
      <c r="DI112" s="303"/>
      <c r="DJ112" s="303"/>
      <c r="DK112" s="303"/>
      <c r="DL112" s="303"/>
      <c r="DM112" s="303"/>
      <c r="DN112" s="303"/>
      <c r="DO112" s="303"/>
      <c r="DP112" s="303"/>
      <c r="DQ112" s="303"/>
      <c r="DR112" s="303"/>
      <c r="DS112" s="303"/>
      <c r="DT112" s="303"/>
      <c r="DU112" s="303"/>
      <c r="DV112" s="303"/>
      <c r="DW112" s="303"/>
      <c r="DX112" s="303"/>
      <c r="DY112" s="303"/>
      <c r="DZ112" s="303"/>
      <c r="EA112" s="303"/>
      <c r="EB112" s="303"/>
      <c r="EC112" s="303"/>
      <c r="ED112" s="303"/>
      <c r="EE112" s="303"/>
      <c r="EF112" s="303"/>
      <c r="EG112" s="303"/>
      <c r="EH112" s="303"/>
      <c r="EI112" s="303"/>
      <c r="EJ112" s="303"/>
      <c r="EK112" s="303"/>
      <c r="EL112" s="303"/>
      <c r="EM112" s="303"/>
      <c r="EN112" s="303"/>
      <c r="EO112" s="303"/>
      <c r="EP112" s="303"/>
      <c r="EQ112" s="303"/>
      <c r="ER112" s="303"/>
      <c r="ES112" s="303"/>
      <c r="ET112" s="303"/>
      <c r="EU112" s="303"/>
      <c r="EV112" s="303"/>
      <c r="EW112" s="303"/>
      <c r="EX112" s="303"/>
      <c r="EY112" s="303"/>
      <c r="EZ112" s="303"/>
      <c r="FA112" s="303"/>
      <c r="FB112" s="303"/>
      <c r="FC112" s="303"/>
      <c r="FD112" s="303"/>
      <c r="FE112" s="303"/>
      <c r="FF112" s="303"/>
      <c r="FG112" s="303"/>
      <c r="FH112" s="303"/>
      <c r="FI112" s="303"/>
      <c r="FJ112" s="303"/>
      <c r="FK112" s="303"/>
      <c r="FL112" s="303"/>
      <c r="FM112" s="303"/>
      <c r="FN112" s="303"/>
      <c r="FO112" s="303"/>
      <c r="FP112" s="303"/>
      <c r="FQ112" s="303"/>
      <c r="FR112" s="303"/>
      <c r="FS112" s="303"/>
      <c r="FT112" s="303"/>
      <c r="FU112" s="303"/>
      <c r="FV112" s="303"/>
      <c r="FW112" s="303"/>
      <c r="FX112" s="303"/>
      <c r="FY112" s="303"/>
      <c r="FZ112" s="303"/>
      <c r="GA112" s="303"/>
      <c r="GB112" s="303"/>
      <c r="GC112" s="303"/>
      <c r="GD112" s="303"/>
      <c r="GE112" s="303"/>
      <c r="GF112" s="303"/>
      <c r="GG112" s="303"/>
      <c r="GH112" s="303"/>
      <c r="GI112" s="303"/>
      <c r="GJ112" s="303"/>
      <c r="GK112" s="303"/>
      <c r="GL112" s="303"/>
      <c r="GM112" s="303"/>
      <c r="GN112" s="303"/>
      <c r="GO112" s="303"/>
      <c r="GP112" s="303"/>
      <c r="GQ112" s="303"/>
      <c r="GR112" s="303"/>
      <c r="GS112" s="303"/>
      <c r="GT112" s="303"/>
      <c r="GU112" s="303"/>
      <c r="GV112" s="303"/>
      <c r="GW112" s="303"/>
      <c r="GX112" s="303"/>
      <c r="GY112" s="303"/>
      <c r="GZ112" s="303"/>
      <c r="HA112" s="303"/>
      <c r="HB112" s="303"/>
      <c r="HC112" s="303"/>
      <c r="HD112" s="303"/>
      <c r="HE112" s="303"/>
      <c r="HF112" s="303"/>
      <c r="HG112" s="303"/>
      <c r="HH112" s="303"/>
      <c r="HI112" s="303"/>
      <c r="HJ112" s="303"/>
      <c r="HK112" s="303"/>
      <c r="HL112" s="303"/>
      <c r="HM112" s="303"/>
      <c r="HN112" s="303"/>
      <c r="HO112" s="303"/>
      <c r="HP112" s="303"/>
      <c r="HQ112" s="303"/>
      <c r="HR112" s="303"/>
      <c r="HS112" s="303"/>
      <c r="HT112" s="303"/>
      <c r="HU112" s="303"/>
      <c r="HV112" s="303"/>
      <c r="HW112" s="303"/>
      <c r="HX112" s="303"/>
      <c r="HY112" s="303"/>
      <c r="HZ112" s="303"/>
      <c r="IA112" s="303"/>
      <c r="IB112" s="303"/>
      <c r="IC112" s="303"/>
      <c r="ID112" s="303"/>
      <c r="IE112" s="303"/>
      <c r="IF112" s="303"/>
      <c r="IG112" s="303"/>
      <c r="IH112" s="303"/>
      <c r="II112" s="303"/>
      <c r="IJ112" s="303"/>
      <c r="IK112" s="303"/>
      <c r="IL112" s="303"/>
      <c r="IM112" s="303"/>
      <c r="IN112" s="303"/>
      <c r="IO112" s="303"/>
      <c r="IP112" s="303"/>
      <c r="IQ112" s="303"/>
      <c r="IR112" s="303"/>
      <c r="IS112" s="303"/>
      <c r="IT112" s="303"/>
      <c r="IU112" s="303"/>
      <c r="IV112" s="303"/>
      <c r="IW112" s="303"/>
      <c r="IX112" s="303"/>
      <c r="IY112" s="303"/>
      <c r="IZ112" s="303"/>
      <c r="JA112" s="303"/>
      <c r="JB112" s="303"/>
      <c r="JC112" s="303"/>
      <c r="JD112" s="303"/>
      <c r="JE112" s="303"/>
      <c r="JF112" s="303"/>
      <c r="JG112" s="303"/>
      <c r="JH112" s="303"/>
      <c r="JI112" s="303"/>
      <c r="JJ112" s="303"/>
      <c r="JK112" s="303"/>
      <c r="JL112" s="303"/>
      <c r="JM112" s="303"/>
      <c r="JN112" s="303"/>
      <c r="JO112" s="303"/>
      <c r="JP112" s="303"/>
      <c r="JQ112" s="303"/>
      <c r="JR112" s="303"/>
      <c r="JS112" s="303"/>
      <c r="JT112" s="303"/>
      <c r="JU112" s="303"/>
      <c r="JV112" s="303"/>
      <c r="JW112" s="303"/>
      <c r="JX112" s="303"/>
      <c r="JY112" s="303"/>
      <c r="JZ112" s="303"/>
      <c r="KA112" s="303"/>
      <c r="KB112" s="303"/>
      <c r="KC112" s="303"/>
      <c r="KD112" s="303"/>
      <c r="KE112" s="303"/>
      <c r="KF112" s="303"/>
      <c r="KG112" s="303"/>
      <c r="KH112" s="303"/>
      <c r="KI112" s="303"/>
      <c r="KJ112" s="303"/>
      <c r="KK112" s="303"/>
      <c r="KL112" s="303"/>
      <c r="KM112" s="303"/>
      <c r="KN112" s="303"/>
      <c r="KO112" s="303"/>
      <c r="KP112" s="303"/>
      <c r="KQ112" s="303"/>
      <c r="KR112" s="303"/>
      <c r="KS112" s="303"/>
      <c r="KT112" s="303"/>
      <c r="KU112" s="303"/>
      <c r="KV112" s="303"/>
      <c r="KW112" s="303"/>
      <c r="KX112" s="303"/>
      <c r="KY112" s="303"/>
      <c r="KZ112" s="303"/>
      <c r="LA112" s="303"/>
      <c r="LB112" s="303"/>
      <c r="LC112" s="303"/>
      <c r="LD112" s="303"/>
      <c r="LE112" s="303"/>
      <c r="LF112" s="303"/>
      <c r="LG112" s="303"/>
      <c r="LH112" s="303"/>
      <c r="LI112" s="303"/>
      <c r="LJ112" s="303"/>
      <c r="LK112" s="303"/>
      <c r="LL112" s="303"/>
      <c r="LM112" s="303"/>
      <c r="LN112" s="303"/>
      <c r="LO112" s="303"/>
      <c r="LP112" s="303"/>
      <c r="LQ112" s="303"/>
      <c r="LR112" s="303"/>
      <c r="LS112" s="303"/>
      <c r="LT112" s="303"/>
      <c r="LU112" s="303"/>
      <c r="LV112" s="303"/>
      <c r="LW112" s="303"/>
      <c r="LX112" s="303"/>
      <c r="LY112" s="303"/>
      <c r="LZ112" s="303"/>
      <c r="MA112" s="303"/>
      <c r="MB112" s="303"/>
      <c r="MC112" s="303"/>
      <c r="MD112" s="303"/>
      <c r="ME112" s="303"/>
      <c r="MF112" s="303"/>
      <c r="MG112" s="303"/>
      <c r="MH112" s="303"/>
      <c r="MI112" s="303"/>
      <c r="MJ112" s="303"/>
      <c r="MK112" s="303"/>
      <c r="ML112" s="303"/>
      <c r="MM112" s="303"/>
      <c r="MN112" s="303"/>
      <c r="MO112" s="303"/>
      <c r="MP112" s="303"/>
      <c r="MQ112" s="303"/>
      <c r="MR112" s="303"/>
      <c r="MS112" s="303"/>
      <c r="MT112" s="303"/>
      <c r="MU112" s="303"/>
      <c r="MV112" s="303"/>
      <c r="MW112" s="303"/>
      <c r="MX112" s="303"/>
      <c r="MY112" s="303"/>
      <c r="MZ112" s="303"/>
      <c r="NA112" s="303"/>
      <c r="NB112" s="303"/>
      <c r="NC112" s="303"/>
      <c r="ND112" s="303"/>
      <c r="NE112" s="303"/>
      <c r="NF112" s="303"/>
      <c r="NG112" s="303"/>
      <c r="NH112" s="303"/>
      <c r="NI112" s="303"/>
      <c r="NJ112" s="303"/>
      <c r="NK112" s="303"/>
      <c r="NL112" s="303"/>
      <c r="NM112" s="303"/>
      <c r="NN112" s="303"/>
      <c r="NO112" s="303"/>
      <c r="NP112" s="303"/>
      <c r="NQ112" s="303"/>
      <c r="NR112" s="303"/>
      <c r="NS112" s="303"/>
      <c r="NT112" s="303"/>
      <c r="NU112" s="303"/>
      <c r="NV112" s="303"/>
      <c r="NW112" s="303"/>
      <c r="NX112" s="303"/>
      <c r="NY112" s="303"/>
      <c r="NZ112" s="303"/>
      <c r="OA112" s="303"/>
      <c r="OB112" s="303"/>
      <c r="OC112" s="303"/>
      <c r="OD112" s="303"/>
      <c r="OE112" s="303"/>
      <c r="OF112" s="303"/>
      <c r="OG112" s="303"/>
      <c r="OH112" s="303"/>
      <c r="OI112" s="303"/>
      <c r="OJ112" s="303"/>
      <c r="OK112" s="303"/>
      <c r="OL112" s="303"/>
      <c r="OM112" s="303"/>
      <c r="ON112" s="303"/>
      <c r="OO112" s="303"/>
      <c r="OP112" s="303"/>
      <c r="OQ112" s="303"/>
      <c r="OR112" s="303"/>
      <c r="OS112" s="303"/>
      <c r="OT112" s="303"/>
      <c r="OU112" s="303"/>
      <c r="OV112" s="303"/>
      <c r="OW112" s="303"/>
      <c r="OX112" s="303"/>
      <c r="OY112" s="303"/>
      <c r="OZ112" s="303"/>
      <c r="PA112" s="303"/>
      <c r="PB112" s="303"/>
      <c r="PC112" s="303"/>
      <c r="PD112" s="303"/>
      <c r="PE112" s="303"/>
      <c r="PF112" s="303"/>
      <c r="PG112" s="303"/>
      <c r="PH112" s="303"/>
      <c r="PI112" s="303"/>
      <c r="PJ112" s="303"/>
      <c r="PK112" s="303"/>
      <c r="PL112" s="303"/>
      <c r="PM112" s="303"/>
      <c r="PN112" s="303"/>
      <c r="PO112" s="303"/>
      <c r="PP112" s="303"/>
      <c r="PQ112" s="303"/>
      <c r="PR112" s="303"/>
      <c r="PS112" s="303"/>
      <c r="PT112" s="303"/>
      <c r="PU112" s="303"/>
      <c r="PV112" s="303"/>
      <c r="PW112" s="303"/>
      <c r="PX112" s="303"/>
      <c r="PY112" s="303"/>
      <c r="PZ112" s="303"/>
      <c r="QA112" s="303"/>
      <c r="QB112" s="303"/>
      <c r="QC112" s="303"/>
      <c r="QD112" s="303"/>
      <c r="QE112" s="303"/>
      <c r="QF112" s="303"/>
      <c r="QG112" s="303"/>
      <c r="QH112" s="303"/>
      <c r="QI112" s="303"/>
      <c r="QJ112" s="303"/>
      <c r="QK112" s="303"/>
      <c r="QL112" s="303"/>
      <c r="QM112" s="303"/>
      <c r="QN112" s="303"/>
      <c r="QO112" s="303"/>
      <c r="QP112" s="303"/>
      <c r="QQ112" s="303"/>
      <c r="QR112" s="303"/>
      <c r="QS112" s="303"/>
      <c r="QT112" s="303"/>
      <c r="QU112" s="303"/>
      <c r="QV112" s="303"/>
      <c r="QW112" s="303"/>
      <c r="QX112" s="303"/>
      <c r="QY112" s="303"/>
      <c r="QZ112" s="303"/>
      <c r="RA112" s="303"/>
      <c r="RB112" s="303"/>
      <c r="RC112" s="303"/>
      <c r="RD112" s="303"/>
      <c r="RE112" s="303"/>
      <c r="RF112" s="303"/>
      <c r="RG112" s="303"/>
      <c r="RH112" s="303"/>
      <c r="RI112" s="303"/>
      <c r="RJ112" s="303"/>
      <c r="RK112" s="303"/>
      <c r="RL112" s="303"/>
      <c r="RM112" s="303"/>
      <c r="RN112" s="303"/>
      <c r="RO112" s="303"/>
      <c r="RP112" s="303"/>
      <c r="RQ112" s="303"/>
      <c r="RR112" s="303"/>
      <c r="RS112" s="303"/>
      <c r="RT112" s="303"/>
      <c r="RU112" s="303"/>
      <c r="RV112" s="303"/>
      <c r="RW112" s="303"/>
      <c r="RX112" s="303"/>
      <c r="RY112" s="303"/>
      <c r="RZ112" s="303"/>
      <c r="SA112" s="303"/>
      <c r="SB112" s="303"/>
      <c r="SC112" s="303"/>
      <c r="SD112" s="303"/>
      <c r="SE112" s="303"/>
      <c r="SF112" s="303"/>
      <c r="SG112" s="303"/>
      <c r="SH112" s="303"/>
      <c r="SI112" s="303"/>
      <c r="SJ112" s="303"/>
      <c r="SK112" s="303"/>
      <c r="SL112" s="303"/>
      <c r="SM112" s="303"/>
      <c r="SN112" s="303"/>
      <c r="SO112" s="303"/>
      <c r="SP112" s="303"/>
      <c r="SQ112" s="303"/>
      <c r="SR112" s="303"/>
      <c r="SS112" s="303"/>
      <c r="ST112" s="303"/>
      <c r="SU112" s="303"/>
      <c r="SV112" s="303"/>
      <c r="SW112" s="303"/>
      <c r="SX112" s="303"/>
      <c r="SY112" s="303"/>
      <c r="SZ112" s="303"/>
      <c r="TA112" s="303"/>
      <c r="TB112" s="303"/>
      <c r="TC112" s="303"/>
      <c r="TD112" s="303"/>
      <c r="TE112" s="303"/>
      <c r="TF112" s="303"/>
      <c r="TG112" s="303"/>
      <c r="TH112" s="303"/>
      <c r="TI112" s="303"/>
      <c r="TJ112" s="303"/>
      <c r="TK112" s="303"/>
      <c r="TL112" s="303"/>
      <c r="TM112" s="303"/>
      <c r="TN112" s="303"/>
      <c r="TO112" s="303"/>
      <c r="TP112" s="303"/>
      <c r="TQ112" s="303"/>
      <c r="TR112" s="303"/>
      <c r="TS112" s="303"/>
      <c r="TT112" s="303"/>
      <c r="TU112" s="303"/>
      <c r="TV112" s="303"/>
      <c r="TW112" s="303"/>
      <c r="TX112" s="303"/>
      <c r="TY112" s="303"/>
      <c r="TZ112" s="303"/>
      <c r="UA112" s="303"/>
      <c r="UB112" s="303"/>
      <c r="UC112" s="303"/>
      <c r="UD112" s="303"/>
      <c r="UE112" s="303"/>
      <c r="UF112" s="303"/>
      <c r="UG112" s="303"/>
      <c r="UH112" s="303"/>
      <c r="UI112" s="303"/>
      <c r="UJ112" s="303"/>
      <c r="UK112" s="303"/>
      <c r="UL112" s="303"/>
      <c r="UM112" s="303"/>
      <c r="UN112" s="303"/>
      <c r="UO112" s="303"/>
      <c r="UP112" s="303"/>
      <c r="UQ112" s="303"/>
      <c r="UR112" s="303"/>
      <c r="US112" s="303"/>
      <c r="UT112" s="303"/>
      <c r="UU112" s="303"/>
      <c r="UV112" s="303"/>
      <c r="UW112" s="303"/>
      <c r="UX112" s="303"/>
      <c r="UY112" s="303"/>
      <c r="UZ112" s="303"/>
      <c r="VA112" s="303"/>
      <c r="VB112" s="303"/>
      <c r="VC112" s="303"/>
      <c r="VD112" s="303"/>
      <c r="VE112" s="303"/>
      <c r="VF112" s="303"/>
      <c r="VG112" s="303"/>
      <c r="VH112" s="303"/>
      <c r="VI112" s="303"/>
      <c r="VJ112" s="303"/>
      <c r="VK112" s="303"/>
      <c r="VL112" s="303"/>
      <c r="VM112" s="303"/>
      <c r="VN112" s="303"/>
      <c r="VO112" s="303"/>
      <c r="VP112" s="303"/>
      <c r="VQ112" s="303"/>
      <c r="VR112" s="303"/>
      <c r="VS112" s="303"/>
      <c r="VT112" s="303"/>
      <c r="VU112" s="303"/>
      <c r="VV112" s="303"/>
      <c r="VW112" s="303"/>
      <c r="VX112" s="303"/>
      <c r="VY112" s="303"/>
      <c r="VZ112" s="303"/>
      <c r="WA112" s="303"/>
      <c r="WB112" s="303"/>
      <c r="WC112" s="303"/>
      <c r="WD112" s="303"/>
      <c r="WE112" s="303"/>
      <c r="WF112" s="303"/>
      <c r="WG112" s="303"/>
      <c r="WH112" s="303"/>
      <c r="WI112" s="303"/>
      <c r="WJ112" s="303"/>
      <c r="WK112" s="303"/>
      <c r="WL112" s="303"/>
      <c r="WM112" s="303"/>
      <c r="WN112" s="303"/>
      <c r="WO112" s="303"/>
      <c r="WP112" s="303"/>
      <c r="WQ112" s="303"/>
      <c r="WR112" s="303"/>
      <c r="WS112" s="303"/>
      <c r="WT112" s="303"/>
      <c r="WU112" s="303"/>
      <c r="WV112" s="303"/>
      <c r="WW112" s="303"/>
      <c r="WX112" s="303"/>
      <c r="WY112" s="303"/>
      <c r="WZ112" s="303"/>
      <c r="XA112" s="303"/>
      <c r="XB112" s="303"/>
      <c r="XC112" s="303"/>
      <c r="XD112" s="303"/>
      <c r="XE112" s="303"/>
      <c r="XF112" s="303"/>
      <c r="XG112" s="303"/>
      <c r="XH112" s="303"/>
      <c r="XI112" s="303"/>
      <c r="XJ112" s="303"/>
      <c r="XK112" s="303"/>
      <c r="XL112" s="303"/>
      <c r="XM112" s="303"/>
      <c r="XN112" s="303"/>
      <c r="XO112" s="303"/>
      <c r="XP112" s="303"/>
      <c r="XQ112" s="303"/>
      <c r="XR112" s="303"/>
      <c r="XS112" s="303"/>
      <c r="XT112" s="303"/>
      <c r="XU112" s="303"/>
      <c r="XV112" s="303"/>
      <c r="XW112" s="303"/>
      <c r="XX112" s="303"/>
      <c r="XY112" s="303"/>
      <c r="XZ112" s="303"/>
      <c r="YA112" s="303"/>
      <c r="YB112" s="303"/>
      <c r="YC112" s="303"/>
      <c r="YD112" s="303"/>
      <c r="YE112" s="303"/>
      <c r="YF112" s="303"/>
      <c r="YG112" s="303"/>
      <c r="YH112" s="303"/>
      <c r="YI112" s="303"/>
      <c r="YJ112" s="303"/>
      <c r="YK112" s="303"/>
      <c r="YL112" s="303"/>
      <c r="YM112" s="303"/>
      <c r="YN112" s="303"/>
      <c r="YO112" s="303"/>
      <c r="YP112" s="303"/>
      <c r="YQ112" s="303"/>
      <c r="YR112" s="303"/>
      <c r="YS112" s="303"/>
      <c r="YT112" s="303"/>
      <c r="YU112" s="303"/>
      <c r="YV112" s="303"/>
      <c r="YW112" s="303"/>
      <c r="YX112" s="303"/>
      <c r="YY112" s="303"/>
      <c r="YZ112" s="303"/>
      <c r="ZA112" s="303"/>
      <c r="ZB112" s="303"/>
      <c r="ZC112" s="303"/>
      <c r="ZD112" s="303"/>
      <c r="ZE112" s="303"/>
      <c r="ZF112" s="303"/>
      <c r="ZG112" s="303"/>
      <c r="ZH112" s="303"/>
      <c r="ZI112" s="303"/>
      <c r="ZJ112" s="303"/>
      <c r="ZK112" s="303"/>
      <c r="ZL112" s="303"/>
      <c r="ZM112" s="303"/>
      <c r="ZN112" s="303"/>
      <c r="ZO112" s="303"/>
      <c r="ZP112" s="303"/>
      <c r="ZQ112" s="303"/>
      <c r="ZR112" s="303"/>
      <c r="ZS112" s="303"/>
      <c r="ZT112" s="303"/>
      <c r="ZU112" s="303"/>
      <c r="ZV112" s="303"/>
      <c r="ZW112" s="303"/>
      <c r="ZX112" s="303"/>
      <c r="ZY112" s="303"/>
      <c r="ZZ112" s="303"/>
      <c r="AAA112" s="303"/>
      <c r="AAB112" s="303"/>
      <c r="AAC112" s="303"/>
      <c r="AAD112" s="303"/>
      <c r="AAE112" s="303"/>
      <c r="AAF112" s="303"/>
      <c r="AAG112" s="303"/>
      <c r="AAH112" s="303"/>
      <c r="AAI112" s="303"/>
      <c r="AAJ112" s="303"/>
      <c r="AAK112" s="303"/>
      <c r="AAL112" s="303"/>
      <c r="AAM112" s="303"/>
      <c r="AAN112" s="303"/>
      <c r="AAO112" s="303"/>
      <c r="AAP112" s="303"/>
      <c r="AAQ112" s="303"/>
      <c r="AAR112" s="303"/>
      <c r="AAS112" s="303"/>
      <c r="AAT112" s="303"/>
      <c r="AAU112" s="303"/>
      <c r="AAV112" s="303"/>
      <c r="AAW112" s="303"/>
      <c r="AAX112" s="303"/>
      <c r="AAY112" s="303"/>
      <c r="AAZ112" s="303"/>
      <c r="ABA112" s="303"/>
      <c r="ABB112" s="303"/>
      <c r="ABC112" s="303"/>
      <c r="ABD112" s="303"/>
      <c r="ABE112" s="303"/>
      <c r="ABF112" s="303"/>
      <c r="ABG112" s="303"/>
      <c r="ABH112" s="303"/>
      <c r="ABI112" s="303"/>
      <c r="ABJ112" s="303"/>
      <c r="ABK112" s="303"/>
      <c r="ABL112" s="303"/>
      <c r="ABM112" s="303"/>
      <c r="ABN112" s="303"/>
      <c r="ABO112" s="303"/>
      <c r="ABP112" s="303"/>
      <c r="ABQ112" s="303"/>
      <c r="ABR112" s="303"/>
      <c r="ABS112" s="303"/>
      <c r="ABT112" s="303"/>
      <c r="ABU112" s="303"/>
      <c r="ABV112" s="303"/>
      <c r="ABW112" s="303"/>
      <c r="ABX112" s="303"/>
      <c r="ABY112" s="303"/>
      <c r="ABZ112" s="303"/>
      <c r="ACA112" s="303"/>
      <c r="ACB112" s="303"/>
      <c r="ACC112" s="303"/>
      <c r="ACD112" s="303"/>
      <c r="ACE112" s="303"/>
      <c r="ACF112" s="303"/>
      <c r="ACG112" s="303"/>
      <c r="ACH112" s="303"/>
      <c r="ACI112" s="303"/>
      <c r="ACJ112" s="303"/>
      <c r="ACK112" s="303"/>
      <c r="ACL112" s="303"/>
      <c r="ACM112" s="303"/>
      <c r="ACN112" s="303"/>
      <c r="ACO112" s="303"/>
      <c r="ACP112" s="303"/>
      <c r="ACQ112" s="303"/>
      <c r="ACR112" s="303"/>
      <c r="ACS112" s="303"/>
      <c r="ACT112" s="303"/>
      <c r="ACU112" s="303"/>
      <c r="ACV112" s="303"/>
      <c r="ACW112" s="303"/>
      <c r="ACX112" s="303"/>
      <c r="ACY112" s="303"/>
      <c r="ACZ112" s="303"/>
      <c r="ADA112" s="303"/>
      <c r="ADB112" s="303"/>
      <c r="ADC112" s="303"/>
      <c r="ADD112" s="303"/>
      <c r="ADE112" s="303"/>
      <c r="ADF112" s="303"/>
      <c r="ADG112" s="303"/>
      <c r="ADH112" s="303"/>
      <c r="ADI112" s="303"/>
      <c r="ADJ112" s="303"/>
      <c r="ADK112" s="303"/>
      <c r="ADL112" s="303"/>
      <c r="ADM112" s="303"/>
      <c r="ADN112" s="303"/>
      <c r="ADO112" s="303"/>
      <c r="ADP112" s="303"/>
      <c r="ADQ112" s="303"/>
      <c r="ADR112" s="303"/>
      <c r="ADS112" s="303"/>
      <c r="ADT112" s="303"/>
      <c r="ADU112" s="303"/>
      <c r="ADV112" s="303"/>
      <c r="ADW112" s="303"/>
      <c r="ADX112" s="303"/>
      <c r="ADY112" s="303"/>
      <c r="ADZ112" s="303"/>
      <c r="AEA112" s="303"/>
      <c r="AEB112" s="303"/>
      <c r="AEC112" s="303"/>
      <c r="AED112" s="303"/>
      <c r="AEE112" s="303"/>
      <c r="AEF112" s="303"/>
      <c r="AEG112" s="303"/>
      <c r="AEH112" s="303"/>
      <c r="AEI112" s="303"/>
      <c r="AEJ112" s="303"/>
      <c r="AEK112" s="303"/>
      <c r="AEL112" s="303"/>
      <c r="AEM112" s="303"/>
      <c r="AEN112" s="303"/>
      <c r="AEO112" s="303"/>
      <c r="AEP112" s="303"/>
      <c r="AEQ112" s="303"/>
      <c r="AER112" s="303"/>
      <c r="AES112" s="303"/>
      <c r="AET112" s="303"/>
      <c r="AEU112" s="303"/>
      <c r="AEV112" s="303"/>
      <c r="AEW112" s="303"/>
      <c r="AEX112" s="303"/>
      <c r="AEY112" s="303"/>
      <c r="AEZ112" s="303"/>
      <c r="AFA112" s="303"/>
      <c r="AFB112" s="303"/>
      <c r="AFC112" s="303"/>
      <c r="AFD112" s="303"/>
      <c r="AFE112" s="303"/>
      <c r="AFF112" s="303"/>
      <c r="AFG112" s="303"/>
      <c r="AFH112" s="303"/>
      <c r="AFI112" s="303"/>
      <c r="AFJ112" s="303"/>
      <c r="AFK112" s="303"/>
      <c r="AFL112" s="303"/>
      <c r="AFM112" s="303"/>
      <c r="AFN112" s="303"/>
      <c r="AFO112" s="303"/>
      <c r="AFP112" s="303"/>
      <c r="AFQ112" s="303"/>
      <c r="AFR112" s="303"/>
      <c r="AFS112" s="303"/>
      <c r="AFT112" s="303"/>
      <c r="AFU112" s="303"/>
      <c r="AFV112" s="303"/>
      <c r="AFW112" s="303"/>
      <c r="AFX112" s="303"/>
      <c r="AFY112" s="303"/>
      <c r="AFZ112" s="303"/>
      <c r="AGA112" s="303"/>
      <c r="AGB112" s="303"/>
      <c r="AGC112" s="303"/>
      <c r="AGD112" s="303"/>
      <c r="AGE112" s="303"/>
      <c r="AGF112" s="303"/>
      <c r="AGG112" s="303"/>
      <c r="AGH112" s="303"/>
      <c r="AGI112" s="303"/>
      <c r="AGJ112" s="303"/>
      <c r="AGK112" s="303"/>
      <c r="AGL112" s="303"/>
      <c r="AGM112" s="303"/>
      <c r="AGN112" s="303"/>
      <c r="AGO112" s="303"/>
      <c r="AGP112" s="303"/>
      <c r="AGQ112" s="303"/>
      <c r="AGR112" s="303"/>
      <c r="AGS112" s="303"/>
      <c r="AGT112" s="303"/>
      <c r="AGU112" s="303"/>
      <c r="AGV112" s="303"/>
      <c r="AGW112" s="303"/>
      <c r="AGX112" s="303"/>
      <c r="AGY112" s="303"/>
      <c r="AGZ112" s="303"/>
      <c r="AHA112" s="303"/>
      <c r="AHB112" s="303"/>
      <c r="AHC112" s="303"/>
      <c r="AHD112" s="303"/>
      <c r="AHE112" s="303"/>
      <c r="AHF112" s="303"/>
      <c r="AHG112" s="303"/>
      <c r="AHH112" s="303"/>
      <c r="AHI112" s="303"/>
      <c r="AHJ112" s="303"/>
      <c r="AHK112" s="303"/>
      <c r="AHL112" s="303"/>
      <c r="AHM112" s="303"/>
      <c r="AHN112" s="303"/>
      <c r="AHO112" s="303"/>
      <c r="AHP112" s="303"/>
      <c r="AHQ112" s="303"/>
      <c r="AHR112" s="303"/>
      <c r="AHS112" s="303"/>
      <c r="AHT112" s="303"/>
      <c r="AHU112" s="303"/>
      <c r="AHV112" s="303"/>
      <c r="AHW112" s="303"/>
      <c r="AHX112" s="303"/>
      <c r="AHY112" s="303"/>
      <c r="AHZ112" s="303"/>
      <c r="AIA112" s="303"/>
      <c r="AIB112" s="303"/>
      <c r="AIC112" s="303"/>
      <c r="AID112" s="303"/>
      <c r="AIE112" s="303"/>
      <c r="AIF112" s="303"/>
      <c r="AIG112" s="303"/>
      <c r="AIH112" s="303"/>
      <c r="AII112" s="303"/>
      <c r="AIJ112" s="303"/>
      <c r="AIK112" s="303"/>
      <c r="AIL112" s="303"/>
      <c r="AIM112" s="303"/>
      <c r="AIN112" s="303"/>
      <c r="AIO112" s="303"/>
      <c r="AIP112" s="303"/>
      <c r="AIQ112" s="303"/>
      <c r="AIR112" s="303"/>
      <c r="AIS112" s="303"/>
      <c r="AIT112" s="303"/>
      <c r="AIU112" s="303"/>
      <c r="AIV112" s="303"/>
      <c r="AIW112" s="303"/>
      <c r="AIX112" s="303"/>
      <c r="AIY112" s="303"/>
      <c r="AIZ112" s="303"/>
      <c r="AJA112" s="303"/>
      <c r="AJB112" s="303"/>
      <c r="AJC112" s="303"/>
      <c r="AJD112" s="303"/>
      <c r="AJE112" s="303"/>
      <c r="AJF112" s="303"/>
      <c r="AJG112" s="303"/>
      <c r="AJH112" s="303"/>
      <c r="AJI112" s="303"/>
      <c r="AJJ112" s="303"/>
      <c r="AJK112" s="303"/>
      <c r="AJL112" s="303"/>
      <c r="AJM112" s="303"/>
      <c r="AJN112" s="303"/>
      <c r="AJO112" s="303"/>
      <c r="AJP112" s="303"/>
      <c r="AJQ112" s="303"/>
      <c r="AJR112" s="303"/>
      <c r="AJS112" s="303"/>
      <c r="AJT112" s="303"/>
      <c r="AJU112" s="303"/>
      <c r="AJV112" s="303"/>
      <c r="AJW112" s="303"/>
      <c r="AJX112" s="303"/>
      <c r="AJY112" s="303"/>
      <c r="AJZ112" s="303"/>
      <c r="AKA112" s="303"/>
      <c r="AKB112" s="303"/>
      <c r="AKC112" s="303"/>
      <c r="AKD112" s="303"/>
      <c r="AKE112" s="303"/>
      <c r="AKF112" s="303"/>
      <c r="AKG112" s="303"/>
      <c r="AKH112" s="303"/>
      <c r="AKI112" s="303"/>
      <c r="AKJ112" s="303"/>
      <c r="AKK112" s="303"/>
      <c r="AKL112" s="303"/>
      <c r="AKM112" s="303"/>
      <c r="AKN112" s="303"/>
      <c r="AKO112" s="303"/>
      <c r="AKP112" s="303"/>
      <c r="AKQ112" s="303"/>
      <c r="AKR112" s="303"/>
      <c r="AKS112" s="303"/>
      <c r="AKT112" s="303"/>
      <c r="AKU112" s="303"/>
      <c r="AKV112" s="303"/>
      <c r="AKW112" s="303"/>
      <c r="AKX112" s="303"/>
      <c r="AKY112" s="303"/>
      <c r="AKZ112" s="303"/>
      <c r="ALA112" s="303"/>
      <c r="ALB112" s="303"/>
      <c r="ALC112" s="303"/>
      <c r="ALD112" s="303"/>
      <c r="ALE112" s="303"/>
      <c r="ALF112" s="303"/>
      <c r="ALG112" s="303"/>
      <c r="ALH112" s="303"/>
      <c r="ALI112" s="303"/>
      <c r="ALJ112" s="303"/>
      <c r="ALK112" s="303"/>
      <c r="ALL112" s="303"/>
      <c r="ALM112" s="303"/>
      <c r="ALN112" s="303"/>
      <c r="ALO112" s="303"/>
      <c r="ALP112" s="303"/>
      <c r="ALQ112" s="303"/>
      <c r="ALR112" s="303"/>
      <c r="ALS112" s="303"/>
      <c r="ALT112" s="303"/>
      <c r="ALU112" s="303"/>
      <c r="ALV112" s="303"/>
      <c r="ALW112" s="303"/>
      <c r="ALX112" s="303"/>
      <c r="ALY112" s="303"/>
      <c r="ALZ112" s="303"/>
      <c r="AMA112" s="303"/>
      <c r="AMB112" s="303"/>
      <c r="AMC112" s="303"/>
      <c r="AMD112" s="303"/>
      <c r="AME112" s="303"/>
      <c r="AMF112" s="303"/>
      <c r="AMG112" s="303"/>
      <c r="AMH112" s="303"/>
      <c r="AMI112" s="303"/>
      <c r="AMJ112" s="303"/>
      <c r="AMK112" s="303"/>
      <c r="AML112" s="303"/>
      <c r="AMM112" s="303"/>
      <c r="AMN112" s="303"/>
      <c r="AMO112" s="303"/>
      <c r="AMP112" s="303"/>
      <c r="AMQ112" s="303"/>
      <c r="AMR112" s="303"/>
      <c r="AMS112" s="303"/>
      <c r="AMT112" s="303"/>
      <c r="AMU112" s="303"/>
      <c r="AMV112" s="303"/>
      <c r="AMW112" s="303"/>
      <c r="AMX112" s="303"/>
      <c r="AMY112" s="303"/>
      <c r="AMZ112" s="303"/>
      <c r="ANA112" s="303"/>
      <c r="ANB112" s="303"/>
      <c r="ANC112" s="303"/>
      <c r="AND112" s="303"/>
      <c r="ANE112" s="303"/>
      <c r="ANF112" s="303"/>
      <c r="ANG112" s="303"/>
      <c r="ANH112" s="303"/>
      <c r="ANI112" s="303"/>
      <c r="ANJ112" s="303"/>
      <c r="ANK112" s="303"/>
      <c r="ANL112" s="303"/>
      <c r="ANM112" s="303"/>
      <c r="ANN112" s="303"/>
      <c r="ANO112" s="303"/>
      <c r="ANP112" s="303"/>
      <c r="ANQ112" s="303"/>
      <c r="ANR112" s="303"/>
      <c r="ANS112" s="303"/>
      <c r="ANT112" s="303"/>
      <c r="ANU112" s="303"/>
      <c r="ANV112" s="303"/>
      <c r="ANW112" s="303"/>
      <c r="ANX112" s="303"/>
      <c r="ANY112" s="303"/>
      <c r="ANZ112" s="303"/>
      <c r="AOA112" s="303"/>
      <c r="AOB112" s="303"/>
      <c r="AOC112" s="303"/>
      <c r="AOD112" s="303"/>
      <c r="AOE112" s="303"/>
      <c r="AOF112" s="303"/>
      <c r="AOG112" s="303"/>
      <c r="AOH112" s="303"/>
      <c r="AOI112" s="303"/>
      <c r="AOJ112" s="303"/>
      <c r="AOK112" s="303"/>
      <c r="AOL112" s="303"/>
      <c r="AOM112" s="303"/>
      <c r="AON112" s="303"/>
      <c r="AOO112" s="303"/>
      <c r="AOP112" s="303"/>
      <c r="AOQ112" s="303"/>
      <c r="AOR112" s="303"/>
      <c r="AOS112" s="303"/>
      <c r="AOT112" s="303"/>
      <c r="AOU112" s="303"/>
      <c r="AOV112" s="303"/>
      <c r="AOW112" s="303"/>
      <c r="AOX112" s="303"/>
      <c r="AOY112" s="303"/>
      <c r="AOZ112" s="303"/>
      <c r="APA112" s="303"/>
      <c r="APB112" s="303"/>
      <c r="APC112" s="303"/>
      <c r="APD112" s="303"/>
      <c r="APE112" s="303"/>
      <c r="APF112" s="303"/>
      <c r="APG112" s="303"/>
      <c r="APH112" s="303"/>
      <c r="API112" s="303"/>
      <c r="APJ112" s="303"/>
      <c r="APK112" s="303"/>
      <c r="APL112" s="303"/>
      <c r="APM112" s="303"/>
      <c r="APN112" s="303"/>
      <c r="APO112" s="303"/>
      <c r="APP112" s="303"/>
      <c r="APQ112" s="303"/>
      <c r="APR112" s="303"/>
      <c r="APS112" s="303"/>
      <c r="APT112" s="303"/>
      <c r="APU112" s="303"/>
      <c r="APV112" s="303"/>
      <c r="APW112" s="303"/>
      <c r="APX112" s="303"/>
      <c r="APY112" s="303"/>
      <c r="APZ112" s="303"/>
      <c r="AQA112" s="303"/>
      <c r="AQB112" s="303"/>
      <c r="AQC112" s="303"/>
      <c r="AQD112" s="303"/>
      <c r="AQE112" s="303"/>
      <c r="AQF112" s="303"/>
      <c r="AQG112" s="303"/>
      <c r="AQH112" s="303"/>
      <c r="AQI112" s="303"/>
      <c r="AQJ112" s="303"/>
      <c r="AQK112" s="303"/>
      <c r="AQL112" s="303"/>
      <c r="AQM112" s="303"/>
      <c r="AQN112" s="303"/>
      <c r="AQO112" s="303"/>
      <c r="AQP112" s="303"/>
      <c r="AQQ112" s="303"/>
      <c r="AQR112" s="303"/>
      <c r="AQS112" s="303"/>
      <c r="AQT112" s="303"/>
      <c r="AQU112" s="303"/>
      <c r="AQV112" s="303"/>
      <c r="AQW112" s="303"/>
      <c r="AQX112" s="303"/>
      <c r="AQY112" s="303"/>
      <c r="AQZ112" s="303"/>
      <c r="ARA112" s="303"/>
      <c r="ARB112" s="303"/>
      <c r="ARC112" s="303"/>
      <c r="ARD112" s="303"/>
      <c r="ARE112" s="303"/>
      <c r="ARF112" s="303"/>
      <c r="ARG112" s="303"/>
      <c r="ARH112" s="303"/>
      <c r="ARI112" s="303"/>
      <c r="ARJ112" s="303"/>
      <c r="ARK112" s="303"/>
      <c r="ARL112" s="303"/>
      <c r="ARM112" s="303"/>
      <c r="ARN112" s="303"/>
      <c r="ARO112" s="303"/>
      <c r="ARP112" s="303"/>
      <c r="ARQ112" s="303"/>
      <c r="ARR112" s="303"/>
      <c r="ARS112" s="303"/>
      <c r="ART112" s="303"/>
      <c r="ARU112" s="303"/>
      <c r="ARV112" s="303"/>
      <c r="ARW112" s="303"/>
      <c r="ARX112" s="303"/>
      <c r="ARY112" s="303"/>
      <c r="ARZ112" s="303"/>
      <c r="ASA112" s="303"/>
      <c r="ASB112" s="303"/>
      <c r="ASC112" s="303"/>
      <c r="ASD112" s="303"/>
      <c r="ASE112" s="303"/>
      <c r="ASF112" s="303"/>
      <c r="ASG112" s="303"/>
      <c r="ASH112" s="303"/>
      <c r="ASI112" s="303"/>
      <c r="ASJ112" s="303"/>
      <c r="ASK112" s="303"/>
      <c r="ASL112" s="303"/>
      <c r="ASM112" s="303"/>
      <c r="ASN112" s="303"/>
      <c r="ASO112" s="303"/>
      <c r="ASP112" s="303"/>
      <c r="ASQ112" s="303"/>
      <c r="ASR112" s="303"/>
      <c r="ASS112" s="303"/>
      <c r="AST112" s="303"/>
      <c r="ASU112" s="303"/>
      <c r="ASV112" s="303"/>
      <c r="ASW112" s="303"/>
      <c r="ASX112" s="303"/>
      <c r="ASY112" s="303"/>
      <c r="ASZ112" s="303"/>
      <c r="ATA112" s="303"/>
      <c r="ATB112" s="303"/>
      <c r="ATC112" s="303"/>
      <c r="ATD112" s="303"/>
      <c r="ATE112" s="303"/>
      <c r="ATF112" s="303"/>
      <c r="ATG112" s="303"/>
      <c r="ATH112" s="303"/>
      <c r="ATI112" s="303"/>
      <c r="ATJ112" s="303"/>
      <c r="ATK112" s="303"/>
      <c r="ATL112" s="303"/>
      <c r="ATM112" s="303"/>
      <c r="ATN112" s="303"/>
      <c r="ATO112" s="303"/>
      <c r="ATP112" s="303"/>
      <c r="ATQ112" s="303"/>
      <c r="ATR112" s="303"/>
      <c r="ATS112" s="303"/>
      <c r="ATT112" s="303"/>
      <c r="ATU112" s="303"/>
      <c r="ATV112" s="303"/>
      <c r="ATW112" s="303"/>
      <c r="ATX112" s="303"/>
      <c r="ATY112" s="303"/>
      <c r="ATZ112" s="303"/>
      <c r="AUA112" s="303"/>
      <c r="AUB112" s="303"/>
      <c r="AUC112" s="303"/>
      <c r="AUD112" s="303"/>
      <c r="AUE112" s="303"/>
      <c r="AUF112" s="303"/>
      <c r="AUG112" s="303"/>
      <c r="AUH112" s="303"/>
      <c r="AUI112" s="303"/>
      <c r="AUJ112" s="303"/>
      <c r="AUK112" s="303"/>
      <c r="AUL112" s="303"/>
      <c r="AUM112" s="303"/>
      <c r="AUN112" s="303"/>
      <c r="AUO112" s="303"/>
      <c r="AUP112" s="303"/>
      <c r="AUQ112" s="303"/>
      <c r="AUR112" s="303"/>
      <c r="AUS112" s="303"/>
      <c r="AUT112" s="303"/>
      <c r="AUU112" s="303"/>
      <c r="AUV112" s="303"/>
      <c r="AUW112" s="303"/>
      <c r="AUX112" s="303"/>
      <c r="AUY112" s="303"/>
      <c r="AUZ112" s="303"/>
      <c r="AVA112" s="303"/>
      <c r="AVB112" s="303"/>
      <c r="AVC112" s="303"/>
      <c r="AVD112" s="303"/>
      <c r="AVE112" s="303"/>
      <c r="AVF112" s="303"/>
      <c r="AVG112" s="303"/>
      <c r="AVH112" s="303"/>
      <c r="AVI112" s="303"/>
      <c r="AVJ112" s="303"/>
      <c r="AVK112" s="303"/>
      <c r="AVL112" s="303"/>
      <c r="AVM112" s="303"/>
      <c r="AVN112" s="303"/>
      <c r="AVO112" s="303"/>
      <c r="AVP112" s="303"/>
      <c r="AVQ112" s="303"/>
      <c r="AVR112" s="303"/>
      <c r="AVS112" s="303"/>
      <c r="AVT112" s="303"/>
      <c r="AVU112" s="303"/>
      <c r="AVV112" s="303"/>
      <c r="AVW112" s="303"/>
      <c r="AVX112" s="303"/>
      <c r="AVY112" s="303"/>
      <c r="AVZ112" s="303"/>
      <c r="AWA112" s="303"/>
      <c r="AWB112" s="303"/>
      <c r="AWC112" s="303"/>
      <c r="AWD112" s="303"/>
      <c r="AWE112" s="303"/>
      <c r="AWF112" s="303"/>
      <c r="AWG112" s="303"/>
      <c r="AWH112" s="303"/>
      <c r="AWI112" s="303"/>
      <c r="AWJ112" s="303"/>
      <c r="AWK112" s="303"/>
      <c r="AWL112" s="303"/>
      <c r="AWM112" s="303"/>
      <c r="AWN112" s="303"/>
      <c r="AWO112" s="303"/>
      <c r="AWP112" s="303"/>
      <c r="AWQ112" s="303"/>
      <c r="AWR112" s="303"/>
      <c r="AWS112" s="303"/>
      <c r="AWT112" s="303"/>
      <c r="AWU112" s="303"/>
      <c r="AWV112" s="303"/>
      <c r="AWW112" s="303"/>
      <c r="AWX112" s="303"/>
      <c r="AWY112" s="303"/>
      <c r="AWZ112" s="303"/>
      <c r="AXA112" s="303"/>
      <c r="AXB112" s="303"/>
      <c r="AXC112" s="303"/>
      <c r="AXD112" s="303"/>
      <c r="AXE112" s="303"/>
      <c r="AXF112" s="303"/>
      <c r="AXG112" s="303"/>
      <c r="AXH112" s="303"/>
      <c r="AXI112" s="303"/>
      <c r="AXJ112" s="303"/>
      <c r="AXK112" s="303"/>
      <c r="AXL112" s="303"/>
      <c r="AXM112" s="303"/>
      <c r="AXN112" s="303"/>
      <c r="AXO112" s="303"/>
      <c r="AXP112" s="303"/>
      <c r="AXQ112" s="303"/>
      <c r="AXR112" s="303"/>
      <c r="AXS112" s="303"/>
      <c r="AXT112" s="303"/>
      <c r="AXU112" s="303"/>
      <c r="AXV112" s="303"/>
      <c r="AXW112" s="303"/>
      <c r="AXX112" s="303"/>
      <c r="AXY112" s="303"/>
      <c r="AXZ112" s="303"/>
      <c r="AYA112" s="303"/>
      <c r="AYB112" s="303"/>
      <c r="AYC112" s="303"/>
      <c r="AYD112" s="303"/>
      <c r="AYE112" s="303"/>
      <c r="AYF112" s="303"/>
      <c r="AYG112" s="303"/>
      <c r="AYH112" s="303"/>
      <c r="AYI112" s="303"/>
      <c r="AYJ112" s="303"/>
      <c r="AYK112" s="303"/>
      <c r="AYL112" s="303"/>
      <c r="AYM112" s="303"/>
      <c r="AYN112" s="303"/>
      <c r="AYO112" s="303"/>
      <c r="AYP112" s="303"/>
      <c r="AYQ112" s="303"/>
      <c r="AYR112" s="303"/>
      <c r="AYS112" s="303"/>
      <c r="AYT112" s="303"/>
      <c r="AYU112" s="303"/>
      <c r="AYV112" s="303"/>
      <c r="AYW112" s="303"/>
      <c r="AYX112" s="303"/>
      <c r="AYY112" s="303"/>
      <c r="AYZ112" s="303"/>
      <c r="AZA112" s="303"/>
      <c r="AZB112" s="303"/>
      <c r="AZC112" s="303"/>
      <c r="AZD112" s="303"/>
      <c r="AZE112" s="303"/>
      <c r="AZF112" s="303"/>
      <c r="AZG112" s="303"/>
      <c r="AZH112" s="303"/>
      <c r="AZI112" s="303"/>
      <c r="AZJ112" s="303"/>
      <c r="AZK112" s="303"/>
      <c r="AZL112" s="303"/>
      <c r="AZM112" s="303"/>
      <c r="AZN112" s="303"/>
      <c r="AZO112" s="303"/>
      <c r="AZP112" s="303"/>
      <c r="AZQ112" s="303"/>
      <c r="AZR112" s="303"/>
      <c r="AZS112" s="303"/>
      <c r="AZT112" s="303"/>
      <c r="AZU112" s="303"/>
      <c r="AZV112" s="303"/>
      <c r="AZW112" s="303"/>
      <c r="AZX112" s="303"/>
      <c r="AZY112" s="303"/>
      <c r="AZZ112" s="303"/>
      <c r="BAA112" s="303"/>
      <c r="BAB112" s="303"/>
      <c r="BAC112" s="303"/>
      <c r="BAD112" s="303"/>
      <c r="BAE112" s="303"/>
      <c r="BAF112" s="303"/>
      <c r="BAG112" s="303"/>
      <c r="BAH112" s="303"/>
      <c r="BAI112" s="303"/>
      <c r="BAJ112" s="303"/>
      <c r="BAK112" s="303"/>
      <c r="BAL112" s="303"/>
      <c r="BAM112" s="303"/>
      <c r="BAN112" s="303"/>
      <c r="BAO112" s="303"/>
      <c r="BAP112" s="303"/>
      <c r="BAQ112" s="303"/>
      <c r="BAR112" s="303"/>
      <c r="BAS112" s="303"/>
      <c r="BAT112" s="303"/>
      <c r="BAU112" s="303"/>
      <c r="BAV112" s="303"/>
      <c r="BAW112" s="303"/>
      <c r="BAX112" s="303"/>
      <c r="BAY112" s="303"/>
      <c r="BAZ112" s="303"/>
      <c r="BBA112" s="303"/>
      <c r="BBB112" s="303"/>
      <c r="BBC112" s="303"/>
      <c r="BBD112" s="303"/>
      <c r="BBE112" s="303"/>
      <c r="BBF112" s="303"/>
      <c r="BBG112" s="303"/>
      <c r="BBH112" s="303"/>
      <c r="BBI112" s="303"/>
      <c r="BBJ112" s="303"/>
      <c r="BBK112" s="303"/>
      <c r="BBL112" s="303"/>
      <c r="BBM112" s="303"/>
      <c r="BBN112" s="303"/>
      <c r="BBO112" s="303"/>
      <c r="BBP112" s="303"/>
      <c r="BBQ112" s="303"/>
      <c r="BBR112" s="303"/>
      <c r="BBS112" s="303"/>
      <c r="BBT112" s="303"/>
      <c r="BBU112" s="303"/>
      <c r="BBV112" s="303"/>
      <c r="BBW112" s="303"/>
      <c r="BBX112" s="303"/>
      <c r="BBY112" s="303"/>
      <c r="BBZ112" s="303"/>
      <c r="BCA112" s="303"/>
      <c r="BCB112" s="303"/>
      <c r="BCC112" s="303"/>
      <c r="BCD112" s="303"/>
      <c r="BCE112" s="303"/>
      <c r="BCF112" s="303"/>
      <c r="BCG112" s="303"/>
      <c r="BCH112" s="303"/>
      <c r="BCI112" s="303"/>
      <c r="BCJ112" s="303"/>
      <c r="BCK112" s="303"/>
      <c r="BCL112" s="303"/>
      <c r="BCM112" s="303"/>
      <c r="BCN112" s="303"/>
      <c r="BCO112" s="303"/>
      <c r="BCP112" s="303"/>
      <c r="BCQ112" s="303"/>
      <c r="BCR112" s="303"/>
      <c r="BCS112" s="303"/>
      <c r="BCT112" s="303"/>
      <c r="BCU112" s="303"/>
      <c r="BCV112" s="303"/>
      <c r="BCW112" s="303"/>
      <c r="BCX112" s="303"/>
      <c r="BCY112" s="303"/>
      <c r="BCZ112" s="303"/>
      <c r="BDA112" s="303"/>
      <c r="BDB112" s="303"/>
      <c r="BDC112" s="303"/>
      <c r="BDD112" s="303"/>
      <c r="BDE112" s="303"/>
      <c r="BDF112" s="303"/>
      <c r="BDG112" s="303"/>
      <c r="BDH112" s="303"/>
      <c r="BDI112" s="303"/>
      <c r="BDJ112" s="303"/>
      <c r="BDK112" s="303"/>
      <c r="BDL112" s="303"/>
      <c r="BDM112" s="303"/>
      <c r="BDN112" s="303"/>
      <c r="BDO112" s="303"/>
      <c r="BDP112" s="303"/>
      <c r="BDQ112" s="303"/>
      <c r="BDR112" s="303"/>
      <c r="BDS112" s="303"/>
      <c r="BDT112" s="303"/>
      <c r="BDU112" s="303"/>
      <c r="BDV112" s="303"/>
      <c r="BDW112" s="303"/>
      <c r="BDX112" s="303"/>
      <c r="BDY112" s="303"/>
      <c r="BDZ112" s="303"/>
      <c r="BEA112" s="303"/>
      <c r="BEB112" s="303"/>
      <c r="BEC112" s="303"/>
      <c r="BED112" s="303"/>
      <c r="BEE112" s="303"/>
      <c r="BEF112" s="303"/>
      <c r="BEG112" s="303"/>
      <c r="BEH112" s="303"/>
      <c r="BEI112" s="303"/>
      <c r="BEJ112" s="303"/>
      <c r="BEK112" s="303"/>
      <c r="BEL112" s="303"/>
      <c r="BEM112" s="303"/>
      <c r="BEN112" s="303"/>
      <c r="BEO112" s="303"/>
      <c r="BEP112" s="303"/>
      <c r="BEQ112" s="303"/>
      <c r="BER112" s="303"/>
      <c r="BES112" s="303"/>
      <c r="BET112" s="303"/>
      <c r="BEU112" s="303"/>
      <c r="BEV112" s="303"/>
      <c r="BEW112" s="303"/>
      <c r="BEX112" s="303"/>
      <c r="BEY112" s="303"/>
      <c r="BEZ112" s="303"/>
      <c r="BFA112" s="303"/>
      <c r="BFB112" s="303"/>
      <c r="BFC112" s="303"/>
      <c r="BFD112" s="303"/>
      <c r="BFE112" s="303"/>
      <c r="BFF112" s="303"/>
      <c r="BFG112" s="303"/>
      <c r="BFH112" s="303"/>
      <c r="BFI112" s="303"/>
      <c r="BFJ112" s="303"/>
      <c r="BFK112" s="303"/>
      <c r="BFL112" s="303"/>
      <c r="BFM112" s="303"/>
      <c r="BFN112" s="303"/>
      <c r="BFO112" s="303"/>
      <c r="BFP112" s="303"/>
      <c r="BFQ112" s="303"/>
      <c r="BFR112" s="303"/>
      <c r="BFS112" s="303"/>
      <c r="BFT112" s="303"/>
      <c r="BFU112" s="303"/>
      <c r="BFV112" s="303"/>
      <c r="BFW112" s="303"/>
      <c r="BFX112" s="303"/>
      <c r="BFY112" s="303"/>
      <c r="BFZ112" s="303"/>
      <c r="BGA112" s="303"/>
      <c r="BGB112" s="303"/>
      <c r="BGC112" s="303"/>
      <c r="BGD112" s="303"/>
      <c r="BGE112" s="303"/>
      <c r="BGF112" s="303"/>
      <c r="BGG112" s="303"/>
      <c r="BGH112" s="303"/>
      <c r="BGI112" s="303"/>
      <c r="BGJ112" s="303"/>
      <c r="BGK112" s="303"/>
      <c r="BGL112" s="303"/>
      <c r="BGM112" s="303"/>
      <c r="BGN112" s="303"/>
      <c r="BGO112" s="303"/>
      <c r="BGP112" s="303"/>
      <c r="BGQ112" s="303"/>
      <c r="BGR112" s="303"/>
      <c r="BGS112" s="303"/>
      <c r="BGT112" s="303"/>
      <c r="BGU112" s="303"/>
      <c r="BGV112" s="303"/>
      <c r="BGW112" s="303"/>
      <c r="BGX112" s="303"/>
      <c r="BGY112" s="303"/>
      <c r="BGZ112" s="303"/>
      <c r="BHA112" s="303"/>
      <c r="BHB112" s="303"/>
      <c r="BHC112" s="303"/>
      <c r="BHD112" s="303"/>
      <c r="BHE112" s="303"/>
      <c r="BHF112" s="303"/>
      <c r="BHG112" s="303"/>
      <c r="BHH112" s="303"/>
      <c r="BHI112" s="303"/>
      <c r="BHJ112" s="303"/>
      <c r="BHK112" s="303"/>
      <c r="BHL112" s="303"/>
      <c r="BHM112" s="303"/>
      <c r="BHN112" s="303"/>
      <c r="BHO112" s="303"/>
      <c r="BHP112" s="303"/>
      <c r="BHQ112" s="303"/>
      <c r="BHR112" s="303"/>
      <c r="BHS112" s="303"/>
      <c r="BHT112" s="303"/>
      <c r="BHU112" s="303"/>
      <c r="BHV112" s="303"/>
      <c r="BHW112" s="303"/>
      <c r="BHX112" s="303"/>
      <c r="BHY112" s="303"/>
      <c r="BHZ112" s="303"/>
      <c r="BIA112" s="303"/>
      <c r="BIB112" s="303"/>
      <c r="BIC112" s="303"/>
      <c r="BID112" s="303"/>
      <c r="BIE112" s="303"/>
      <c r="BIF112" s="303"/>
      <c r="BIG112" s="303"/>
      <c r="BIH112" s="303"/>
      <c r="BII112" s="303"/>
      <c r="BIJ112" s="303"/>
      <c r="BIK112" s="303"/>
      <c r="BIL112" s="303"/>
      <c r="BIM112" s="303"/>
      <c r="BIN112" s="303"/>
      <c r="BIO112" s="303"/>
      <c r="BIP112" s="303"/>
      <c r="BIQ112" s="303"/>
      <c r="BIR112" s="303"/>
      <c r="BIS112" s="303"/>
      <c r="BIT112" s="303"/>
      <c r="BIU112" s="303"/>
      <c r="BIV112" s="303"/>
      <c r="BIW112" s="303"/>
      <c r="BIX112" s="303"/>
      <c r="BIY112" s="303"/>
      <c r="BIZ112" s="303"/>
      <c r="BJA112" s="303"/>
      <c r="BJB112" s="303"/>
      <c r="BJC112" s="303"/>
      <c r="BJD112" s="303"/>
      <c r="BJE112" s="303"/>
      <c r="BJF112" s="303"/>
      <c r="BJG112" s="303"/>
      <c r="BJH112" s="303"/>
      <c r="BJI112" s="303"/>
      <c r="BJJ112" s="303"/>
      <c r="BJK112" s="303"/>
      <c r="BJL112" s="303"/>
      <c r="BJM112" s="303"/>
      <c r="BJN112" s="303"/>
      <c r="BJO112" s="303"/>
      <c r="BJP112" s="303"/>
      <c r="BJQ112" s="303"/>
      <c r="BJR112" s="303"/>
      <c r="BJS112" s="303"/>
      <c r="BJT112" s="303"/>
      <c r="BJU112" s="303"/>
      <c r="BJV112" s="303"/>
      <c r="BJW112" s="303"/>
      <c r="BJX112" s="303"/>
      <c r="BJY112" s="303"/>
      <c r="BJZ112" s="303"/>
      <c r="BKA112" s="303"/>
      <c r="BKB112" s="303"/>
      <c r="BKC112" s="303"/>
      <c r="BKD112" s="303"/>
      <c r="BKE112" s="303"/>
      <c r="BKF112" s="303"/>
      <c r="BKG112" s="303"/>
      <c r="BKH112" s="303"/>
      <c r="BKI112" s="303"/>
      <c r="BKJ112" s="303"/>
      <c r="BKK112" s="303"/>
      <c r="BKL112" s="303"/>
      <c r="BKM112" s="303"/>
      <c r="BKN112" s="303"/>
      <c r="BKO112" s="303"/>
      <c r="BKP112" s="303"/>
      <c r="BKQ112" s="303"/>
      <c r="BKR112" s="303"/>
      <c r="BKS112" s="303"/>
      <c r="BKT112" s="303"/>
      <c r="BKU112" s="303"/>
      <c r="BKV112" s="303"/>
      <c r="BKW112" s="303"/>
      <c r="BKX112" s="303"/>
      <c r="BKY112" s="303"/>
      <c r="BKZ112" s="303"/>
      <c r="BLA112" s="303"/>
      <c r="BLB112" s="303"/>
      <c r="BLC112" s="303"/>
      <c r="BLD112" s="303"/>
      <c r="BLE112" s="303"/>
      <c r="BLF112" s="303"/>
      <c r="BLG112" s="303"/>
      <c r="BLH112" s="303"/>
      <c r="BLI112" s="303"/>
      <c r="BLJ112" s="303"/>
      <c r="BLK112" s="303"/>
      <c r="BLL112" s="303"/>
      <c r="BLM112" s="303"/>
      <c r="BLN112" s="303"/>
      <c r="BLO112" s="303"/>
      <c r="BLP112" s="303"/>
      <c r="BLQ112" s="303"/>
      <c r="BLR112" s="303"/>
      <c r="BLS112" s="303"/>
      <c r="BLT112" s="303"/>
      <c r="BLU112" s="303"/>
      <c r="BLV112" s="303"/>
      <c r="BLW112" s="303"/>
      <c r="BLX112" s="303"/>
      <c r="BLY112" s="303"/>
      <c r="BLZ112" s="303"/>
      <c r="BMA112" s="303"/>
      <c r="BMB112" s="303"/>
      <c r="BMC112" s="303"/>
      <c r="BMD112" s="303"/>
      <c r="BME112" s="303"/>
      <c r="BMF112" s="303"/>
      <c r="BMG112" s="303"/>
      <c r="BMH112" s="303"/>
      <c r="BMI112" s="303"/>
      <c r="BMJ112" s="303"/>
      <c r="BMK112" s="303"/>
      <c r="BML112" s="303"/>
      <c r="BMM112" s="303"/>
      <c r="BMN112" s="303"/>
      <c r="BMO112" s="303"/>
      <c r="BMP112" s="303"/>
      <c r="BMQ112" s="303"/>
      <c r="BMR112" s="303"/>
      <c r="BMS112" s="303"/>
      <c r="BMT112" s="303"/>
      <c r="BMU112" s="303"/>
      <c r="BMV112" s="303"/>
      <c r="BMW112" s="303"/>
      <c r="BMX112" s="303"/>
      <c r="BMY112" s="303"/>
      <c r="BMZ112" s="303"/>
      <c r="BNA112" s="303"/>
      <c r="BNB112" s="303"/>
      <c r="BNC112" s="303"/>
      <c r="BND112" s="303"/>
      <c r="BNE112" s="303"/>
      <c r="BNF112" s="303"/>
      <c r="BNG112" s="303"/>
      <c r="BNH112" s="303"/>
      <c r="BNI112" s="303"/>
      <c r="BNJ112" s="303"/>
      <c r="BNK112" s="303"/>
      <c r="BNL112" s="303"/>
      <c r="BNM112" s="303"/>
      <c r="BNN112" s="303"/>
      <c r="BNO112" s="303"/>
      <c r="BNP112" s="303"/>
      <c r="BNQ112" s="303"/>
      <c r="BNR112" s="303"/>
      <c r="BNS112" s="303"/>
      <c r="BNT112" s="303"/>
      <c r="BNU112" s="303"/>
      <c r="BNV112" s="303"/>
      <c r="BNW112" s="303"/>
      <c r="BNX112" s="303"/>
      <c r="BNY112" s="303"/>
      <c r="BNZ112" s="303"/>
      <c r="BOA112" s="303"/>
      <c r="BOB112" s="303"/>
      <c r="BOC112" s="303"/>
      <c r="BOD112" s="303"/>
      <c r="BOE112" s="303"/>
      <c r="BOF112" s="303"/>
      <c r="BOG112" s="303"/>
      <c r="BOH112" s="303"/>
      <c r="BOI112" s="303"/>
      <c r="BOJ112" s="303"/>
      <c r="BOK112" s="303"/>
      <c r="BOL112" s="303"/>
      <c r="BOM112" s="303"/>
      <c r="BON112" s="303"/>
      <c r="BOO112" s="303"/>
      <c r="BOP112" s="303"/>
      <c r="BOQ112" s="303"/>
      <c r="BOR112" s="303"/>
      <c r="BOS112" s="303"/>
      <c r="BOT112" s="303"/>
      <c r="BOU112" s="303"/>
      <c r="BOV112" s="303"/>
      <c r="BOW112" s="303"/>
      <c r="BOX112" s="303"/>
      <c r="BOY112" s="303"/>
      <c r="BOZ112" s="303"/>
      <c r="BPA112" s="303"/>
      <c r="BPB112" s="303"/>
      <c r="BPC112" s="303"/>
      <c r="BPD112" s="303"/>
      <c r="BPE112" s="303"/>
      <c r="BPF112" s="303"/>
      <c r="BPG112" s="303"/>
      <c r="BPH112" s="303"/>
      <c r="BPI112" s="303"/>
      <c r="BPJ112" s="303"/>
      <c r="BPK112" s="303"/>
      <c r="BPL112" s="303"/>
      <c r="BPM112" s="303"/>
      <c r="BPN112" s="303"/>
      <c r="BPO112" s="303"/>
      <c r="BPP112" s="303"/>
      <c r="BPQ112" s="303"/>
      <c r="BPR112" s="303"/>
      <c r="BPS112" s="303"/>
      <c r="BPT112" s="303"/>
      <c r="BPU112" s="303"/>
      <c r="BPV112" s="303"/>
      <c r="BPW112" s="303"/>
      <c r="BPX112" s="303"/>
      <c r="BPY112" s="303"/>
      <c r="BPZ112" s="303"/>
      <c r="BQA112" s="303"/>
      <c r="BQB112" s="303"/>
      <c r="BQC112" s="303"/>
      <c r="BQD112" s="303"/>
      <c r="BQE112" s="303"/>
      <c r="BQF112" s="303"/>
      <c r="BQG112" s="303"/>
      <c r="BQH112" s="303"/>
      <c r="BQI112" s="303"/>
      <c r="BQJ112" s="303"/>
      <c r="BQK112" s="303"/>
      <c r="BQL112" s="303"/>
      <c r="BQM112" s="303"/>
      <c r="BQN112" s="303"/>
      <c r="BQO112" s="303"/>
      <c r="BQP112" s="303"/>
      <c r="BQQ112" s="303"/>
      <c r="BQR112" s="303"/>
      <c r="BQS112" s="303"/>
      <c r="BQT112" s="303"/>
      <c r="BQU112" s="303"/>
      <c r="BQV112" s="303"/>
      <c r="BQW112" s="303"/>
      <c r="BQX112" s="303"/>
      <c r="BQY112" s="303"/>
      <c r="BQZ112" s="303"/>
      <c r="BRA112" s="303"/>
      <c r="BRB112" s="303"/>
      <c r="BRC112" s="303"/>
      <c r="BRD112" s="303"/>
      <c r="BRE112" s="303"/>
      <c r="BRF112" s="303"/>
      <c r="BRG112" s="303"/>
      <c r="BRH112" s="303"/>
      <c r="BRI112" s="303"/>
      <c r="BRJ112" s="303"/>
      <c r="BRK112" s="303"/>
      <c r="BRL112" s="303"/>
      <c r="BRM112" s="303"/>
      <c r="BRN112" s="303"/>
      <c r="BRO112" s="303"/>
      <c r="BRP112" s="303"/>
      <c r="BRQ112" s="303"/>
      <c r="BRR112" s="303"/>
      <c r="BRS112" s="303"/>
      <c r="BRT112" s="303"/>
      <c r="BRU112" s="303"/>
      <c r="BRV112" s="303"/>
      <c r="BRW112" s="303"/>
      <c r="BRX112" s="303"/>
      <c r="BRY112" s="303"/>
      <c r="BRZ112" s="303"/>
      <c r="BSA112" s="303"/>
      <c r="BSB112" s="303"/>
      <c r="BSC112" s="303"/>
      <c r="BSD112" s="303"/>
      <c r="BSE112" s="303"/>
      <c r="BSF112" s="303"/>
      <c r="BSG112" s="303"/>
      <c r="BSH112" s="303"/>
      <c r="BSI112" s="303"/>
      <c r="BSJ112" s="303"/>
      <c r="BSK112" s="303"/>
      <c r="BSL112" s="303"/>
      <c r="BSM112" s="303"/>
      <c r="BSN112" s="303"/>
      <c r="BSO112" s="303"/>
      <c r="BSP112" s="303"/>
      <c r="BSQ112" s="303"/>
      <c r="BSR112" s="303"/>
      <c r="BSS112" s="303"/>
      <c r="BST112" s="303"/>
      <c r="BSU112" s="303"/>
      <c r="BSV112" s="303"/>
      <c r="BSW112" s="303"/>
      <c r="BSX112" s="303"/>
      <c r="BSY112" s="303"/>
      <c r="BSZ112" s="303"/>
      <c r="BTA112" s="303"/>
      <c r="BTB112" s="303"/>
      <c r="BTC112" s="303"/>
      <c r="BTD112" s="303"/>
      <c r="BTE112" s="303"/>
      <c r="BTF112" s="303"/>
      <c r="BTG112" s="303"/>
      <c r="BTH112" s="303"/>
      <c r="BTI112" s="303"/>
      <c r="BTJ112" s="303"/>
      <c r="BTK112" s="303"/>
      <c r="BTL112" s="303"/>
      <c r="BTM112" s="303"/>
      <c r="BTN112" s="303"/>
      <c r="BTO112" s="303"/>
      <c r="BTP112" s="303"/>
      <c r="BTQ112" s="303"/>
      <c r="BTR112" s="303"/>
      <c r="BTS112" s="303"/>
      <c r="BTT112" s="303"/>
      <c r="BTU112" s="303"/>
      <c r="BTV112" s="303"/>
      <c r="BTW112" s="303"/>
      <c r="BTX112" s="303"/>
      <c r="BTY112" s="303"/>
      <c r="BTZ112" s="303"/>
      <c r="BUA112" s="303"/>
      <c r="BUB112" s="303"/>
      <c r="BUC112" s="303"/>
      <c r="BUD112" s="303"/>
      <c r="BUE112" s="303"/>
      <c r="BUF112" s="303"/>
      <c r="BUG112" s="303"/>
      <c r="BUH112" s="303"/>
      <c r="BUI112" s="303"/>
      <c r="BUJ112" s="303"/>
      <c r="BUK112" s="303"/>
      <c r="BUL112" s="303"/>
      <c r="BUM112" s="303"/>
      <c r="BUN112" s="303"/>
      <c r="BUO112" s="303"/>
      <c r="BUP112" s="303"/>
      <c r="BUQ112" s="303"/>
      <c r="BUR112" s="303"/>
      <c r="BUS112" s="303"/>
      <c r="BUT112" s="303"/>
      <c r="BUU112" s="303"/>
      <c r="BUV112" s="303"/>
      <c r="BUW112" s="303"/>
      <c r="BUX112" s="303"/>
      <c r="BUY112" s="303"/>
      <c r="BUZ112" s="303"/>
      <c r="BVA112" s="303"/>
      <c r="BVB112" s="303"/>
      <c r="BVC112" s="303"/>
      <c r="BVD112" s="303"/>
      <c r="BVE112" s="303"/>
      <c r="BVF112" s="303"/>
      <c r="BVG112" s="303"/>
      <c r="BVH112" s="303"/>
      <c r="BVI112" s="303"/>
      <c r="BVJ112" s="303"/>
      <c r="BVK112" s="303"/>
      <c r="BVL112" s="303"/>
      <c r="BVM112" s="303"/>
      <c r="BVN112" s="303"/>
      <c r="BVO112" s="303"/>
      <c r="BVP112" s="303"/>
      <c r="BVQ112" s="303"/>
      <c r="BVR112" s="303"/>
      <c r="BVS112" s="303"/>
      <c r="BVT112" s="303"/>
      <c r="BVU112" s="303"/>
      <c r="BVV112" s="303"/>
      <c r="BVW112" s="303"/>
      <c r="BVX112" s="303"/>
      <c r="BVY112" s="303"/>
      <c r="BVZ112" s="303"/>
      <c r="BWA112" s="303"/>
      <c r="BWB112" s="303"/>
      <c r="BWC112" s="303"/>
      <c r="BWD112" s="303"/>
      <c r="BWE112" s="303"/>
      <c r="BWF112" s="303"/>
      <c r="BWG112" s="303"/>
      <c r="BWH112" s="303"/>
      <c r="BWI112" s="303"/>
      <c r="BWJ112" s="303"/>
      <c r="BWK112" s="303"/>
      <c r="BWL112" s="303"/>
      <c r="BWM112" s="303"/>
      <c r="BWN112" s="303"/>
      <c r="BWO112" s="303"/>
      <c r="BWP112" s="303"/>
      <c r="BWQ112" s="303"/>
      <c r="BWR112" s="303"/>
      <c r="BWS112" s="303"/>
      <c r="BWT112" s="303"/>
      <c r="BWU112" s="303"/>
      <c r="BWV112" s="303"/>
      <c r="BWW112" s="303"/>
      <c r="BWX112" s="303"/>
      <c r="BWY112" s="303"/>
      <c r="BWZ112" s="303"/>
      <c r="BXA112" s="303"/>
      <c r="BXB112" s="303"/>
      <c r="BXC112" s="303"/>
      <c r="BXD112" s="303"/>
      <c r="BXE112" s="303"/>
      <c r="BXF112" s="303"/>
      <c r="BXG112" s="303"/>
      <c r="BXH112" s="303"/>
      <c r="BXI112" s="303"/>
      <c r="BXJ112" s="303"/>
      <c r="BXK112" s="303"/>
      <c r="BXL112" s="303"/>
      <c r="BXM112" s="303"/>
      <c r="BXN112" s="303"/>
      <c r="BXO112" s="303"/>
      <c r="BXP112" s="303"/>
      <c r="BXQ112" s="303"/>
      <c r="BXR112" s="303"/>
      <c r="BXS112" s="303"/>
      <c r="BXT112" s="303"/>
      <c r="BXU112" s="303"/>
      <c r="BXV112" s="303"/>
      <c r="BXW112" s="303"/>
      <c r="BXX112" s="303"/>
      <c r="BXY112" s="303"/>
      <c r="BXZ112" s="303"/>
      <c r="BYA112" s="303"/>
      <c r="BYB112" s="303"/>
      <c r="BYC112" s="303"/>
      <c r="BYD112" s="303"/>
      <c r="BYE112" s="303"/>
      <c r="BYF112" s="303"/>
      <c r="BYG112" s="303"/>
      <c r="BYH112" s="303"/>
      <c r="BYI112" s="303"/>
      <c r="BYJ112" s="303"/>
      <c r="BYK112" s="303"/>
      <c r="BYL112" s="303"/>
      <c r="BYM112" s="303"/>
      <c r="BYN112" s="303"/>
      <c r="BYO112" s="303"/>
      <c r="BYP112" s="303"/>
      <c r="BYQ112" s="303"/>
      <c r="BYR112" s="303"/>
      <c r="BYS112" s="303"/>
      <c r="BYT112" s="303"/>
      <c r="BYU112" s="303"/>
      <c r="BYV112" s="303"/>
      <c r="BYW112" s="303"/>
      <c r="BYX112" s="303"/>
      <c r="BYY112" s="303"/>
      <c r="BYZ112" s="303"/>
      <c r="BZA112" s="303"/>
      <c r="BZB112" s="303"/>
      <c r="BZC112" s="303"/>
      <c r="BZD112" s="303"/>
      <c r="BZE112" s="303"/>
      <c r="BZF112" s="303"/>
      <c r="BZG112" s="303"/>
      <c r="BZH112" s="303"/>
      <c r="BZI112" s="303"/>
      <c r="BZJ112" s="303"/>
      <c r="BZK112" s="303"/>
      <c r="BZL112" s="303"/>
      <c r="BZM112" s="303"/>
      <c r="BZN112" s="303"/>
      <c r="BZO112" s="303"/>
      <c r="BZP112" s="303"/>
      <c r="BZQ112" s="303"/>
      <c r="BZR112" s="303"/>
      <c r="BZS112" s="303"/>
      <c r="BZT112" s="303"/>
      <c r="BZU112" s="303"/>
      <c r="BZV112" s="303"/>
      <c r="BZW112" s="303"/>
      <c r="BZX112" s="303"/>
      <c r="BZY112" s="303"/>
      <c r="BZZ112" s="303"/>
      <c r="CAA112" s="303"/>
      <c r="CAB112" s="303"/>
      <c r="CAC112" s="303"/>
      <c r="CAD112" s="303"/>
      <c r="CAE112" s="303"/>
      <c r="CAF112" s="303"/>
      <c r="CAG112" s="303"/>
      <c r="CAH112" s="303"/>
      <c r="CAI112" s="303"/>
      <c r="CAJ112" s="303"/>
      <c r="CAK112" s="303"/>
      <c r="CAL112" s="303"/>
      <c r="CAM112" s="303"/>
      <c r="CAN112" s="303"/>
      <c r="CAO112" s="303"/>
      <c r="CAP112" s="303"/>
      <c r="CAQ112" s="303"/>
      <c r="CAR112" s="303"/>
      <c r="CAS112" s="303"/>
      <c r="CAT112" s="303"/>
      <c r="CAU112" s="303"/>
      <c r="CAV112" s="303"/>
      <c r="CAW112" s="303"/>
      <c r="CAX112" s="303"/>
      <c r="CAY112" s="303"/>
      <c r="CAZ112" s="303"/>
      <c r="CBA112" s="303"/>
      <c r="CBB112" s="303"/>
      <c r="CBC112" s="303"/>
      <c r="CBD112" s="303"/>
      <c r="CBE112" s="303"/>
      <c r="CBF112" s="303"/>
      <c r="CBG112" s="303"/>
      <c r="CBH112" s="303"/>
      <c r="CBI112" s="303"/>
      <c r="CBJ112" s="303"/>
      <c r="CBK112" s="303"/>
      <c r="CBL112" s="303"/>
      <c r="CBM112" s="303"/>
      <c r="CBN112" s="303"/>
      <c r="CBO112" s="303"/>
      <c r="CBP112" s="303"/>
      <c r="CBQ112" s="303"/>
      <c r="CBR112" s="303"/>
      <c r="CBS112" s="303"/>
      <c r="CBT112" s="303"/>
      <c r="CBU112" s="303"/>
      <c r="CBV112" s="303"/>
      <c r="CBW112" s="303"/>
      <c r="CBX112" s="303"/>
      <c r="CBY112" s="303"/>
      <c r="CBZ112" s="303"/>
      <c r="CCA112" s="303"/>
      <c r="CCB112" s="303"/>
      <c r="CCC112" s="303"/>
      <c r="CCD112" s="303"/>
      <c r="CCE112" s="303"/>
      <c r="CCF112" s="303"/>
      <c r="CCG112" s="303"/>
      <c r="CCH112" s="303"/>
      <c r="CCI112" s="303"/>
      <c r="CCJ112" s="303"/>
      <c r="CCK112" s="303"/>
      <c r="CCL112" s="303"/>
      <c r="CCM112" s="303"/>
      <c r="CCN112" s="303"/>
      <c r="CCO112" s="303"/>
      <c r="CCP112" s="303"/>
      <c r="CCQ112" s="303"/>
      <c r="CCR112" s="303"/>
      <c r="CCS112" s="303"/>
      <c r="CCT112" s="303"/>
      <c r="CCU112" s="303"/>
      <c r="CCV112" s="303"/>
      <c r="CCW112" s="303"/>
      <c r="CCX112" s="303"/>
      <c r="CCY112" s="303"/>
      <c r="CCZ112" s="303"/>
      <c r="CDA112" s="303"/>
      <c r="CDB112" s="303"/>
      <c r="CDC112" s="303"/>
      <c r="CDD112" s="303"/>
      <c r="CDE112" s="303"/>
      <c r="CDF112" s="303"/>
      <c r="CDG112" s="303"/>
      <c r="CDH112" s="303"/>
      <c r="CDI112" s="303"/>
      <c r="CDJ112" s="303"/>
      <c r="CDK112" s="303"/>
      <c r="CDL112" s="303"/>
      <c r="CDM112" s="303"/>
      <c r="CDN112" s="303"/>
      <c r="CDO112" s="303"/>
      <c r="CDP112" s="303"/>
      <c r="CDQ112" s="303"/>
      <c r="CDR112" s="303"/>
      <c r="CDS112" s="303"/>
      <c r="CDT112" s="303"/>
      <c r="CDU112" s="303"/>
      <c r="CDV112" s="303"/>
      <c r="CDW112" s="303"/>
      <c r="CDX112" s="303"/>
      <c r="CDY112" s="303"/>
      <c r="CDZ112" s="303"/>
      <c r="CEA112" s="303"/>
      <c r="CEB112" s="303"/>
      <c r="CEC112" s="303"/>
      <c r="CED112" s="303"/>
      <c r="CEE112" s="303"/>
      <c r="CEF112" s="303"/>
      <c r="CEG112" s="303"/>
      <c r="CEH112" s="303"/>
      <c r="CEI112" s="303"/>
      <c r="CEJ112" s="303"/>
      <c r="CEK112" s="303"/>
      <c r="CEL112" s="303"/>
      <c r="CEM112" s="303"/>
      <c r="CEN112" s="303"/>
      <c r="CEO112" s="303"/>
      <c r="CEP112" s="303"/>
      <c r="CEQ112" s="303"/>
      <c r="CER112" s="303"/>
      <c r="CES112" s="303"/>
      <c r="CET112" s="303"/>
      <c r="CEU112" s="303"/>
      <c r="CEV112" s="303"/>
      <c r="CEW112" s="303"/>
      <c r="CEX112" s="303"/>
      <c r="CEY112" s="303"/>
      <c r="CEZ112" s="303"/>
      <c r="CFA112" s="303"/>
      <c r="CFB112" s="303"/>
      <c r="CFC112" s="303"/>
      <c r="CFD112" s="303"/>
      <c r="CFE112" s="303"/>
      <c r="CFF112" s="303"/>
      <c r="CFG112" s="303"/>
      <c r="CFH112" s="303"/>
      <c r="CFI112" s="303"/>
      <c r="CFJ112" s="303"/>
      <c r="CFK112" s="303"/>
      <c r="CFL112" s="303"/>
      <c r="CFM112" s="303"/>
      <c r="CFN112" s="303"/>
      <c r="CFO112" s="303"/>
      <c r="CFP112" s="303"/>
      <c r="CFQ112" s="303"/>
      <c r="CFR112" s="303"/>
      <c r="CFS112" s="303"/>
      <c r="CFT112" s="303"/>
      <c r="CFU112" s="303"/>
      <c r="CFV112" s="303"/>
      <c r="CFW112" s="303"/>
      <c r="CFX112" s="303"/>
      <c r="CFY112" s="303"/>
      <c r="CFZ112" s="303"/>
      <c r="CGA112" s="303"/>
      <c r="CGB112" s="303"/>
      <c r="CGC112" s="303"/>
      <c r="CGD112" s="303"/>
      <c r="CGE112" s="303"/>
      <c r="CGF112" s="303"/>
      <c r="CGG112" s="303"/>
      <c r="CGH112" s="303"/>
      <c r="CGI112" s="303"/>
      <c r="CGJ112" s="303"/>
      <c r="CGK112" s="303"/>
      <c r="CGL112" s="303"/>
      <c r="CGM112" s="303"/>
      <c r="CGN112" s="303"/>
      <c r="CGO112" s="303"/>
      <c r="CGP112" s="303"/>
      <c r="CGQ112" s="303"/>
      <c r="CGR112" s="303"/>
      <c r="CGS112" s="303"/>
      <c r="CGT112" s="303"/>
      <c r="CGU112" s="303"/>
      <c r="CGV112" s="303"/>
      <c r="CGW112" s="303"/>
      <c r="CGX112" s="303"/>
      <c r="CGY112" s="303"/>
      <c r="CGZ112" s="303"/>
      <c r="CHA112" s="303"/>
      <c r="CHB112" s="303"/>
      <c r="CHC112" s="303"/>
      <c r="CHD112" s="303"/>
      <c r="CHE112" s="303"/>
      <c r="CHF112" s="303"/>
      <c r="CHG112" s="303"/>
      <c r="CHH112" s="303"/>
      <c r="CHI112" s="303"/>
      <c r="CHJ112" s="303"/>
      <c r="CHK112" s="303"/>
      <c r="CHL112" s="303"/>
      <c r="CHM112" s="303"/>
      <c r="CHN112" s="303"/>
      <c r="CHO112" s="303"/>
      <c r="CHP112" s="303"/>
      <c r="CHQ112" s="303"/>
      <c r="CHR112" s="303"/>
      <c r="CHS112" s="303"/>
      <c r="CHT112" s="303"/>
      <c r="CHU112" s="303"/>
      <c r="CHV112" s="303"/>
      <c r="CHW112" s="303"/>
      <c r="CHX112" s="303"/>
      <c r="CHY112" s="303"/>
      <c r="CHZ112" s="303"/>
      <c r="CIA112" s="303"/>
      <c r="CIB112" s="303"/>
      <c r="CIC112" s="303"/>
      <c r="CID112" s="303"/>
      <c r="CIE112" s="303"/>
      <c r="CIF112" s="303"/>
      <c r="CIG112" s="303"/>
      <c r="CIH112" s="303"/>
      <c r="CII112" s="303"/>
      <c r="CIJ112" s="303"/>
      <c r="CIK112" s="303"/>
      <c r="CIL112" s="303"/>
      <c r="CIM112" s="303"/>
      <c r="CIN112" s="303"/>
      <c r="CIO112" s="303"/>
      <c r="CIP112" s="303"/>
      <c r="CIQ112" s="303"/>
      <c r="CIR112" s="303"/>
      <c r="CIS112" s="303"/>
      <c r="CIT112" s="303"/>
      <c r="CIU112" s="303"/>
      <c r="CIV112" s="303"/>
      <c r="CIW112" s="303"/>
      <c r="CIX112" s="303"/>
      <c r="CIY112" s="303"/>
      <c r="CIZ112" s="303"/>
      <c r="CJA112" s="303"/>
      <c r="CJB112" s="303"/>
      <c r="CJC112" s="303"/>
      <c r="CJD112" s="303"/>
      <c r="CJE112" s="303"/>
      <c r="CJF112" s="303"/>
      <c r="CJG112" s="303"/>
      <c r="CJH112" s="303"/>
      <c r="CJI112" s="303"/>
      <c r="CJJ112" s="303"/>
      <c r="CJK112" s="303"/>
      <c r="CJL112" s="303"/>
      <c r="CJM112" s="303"/>
      <c r="CJN112" s="303"/>
      <c r="CJO112" s="303"/>
      <c r="CJP112" s="303"/>
      <c r="CJQ112" s="303"/>
      <c r="CJR112" s="303"/>
      <c r="CJS112" s="303"/>
      <c r="CJT112" s="303"/>
      <c r="CJU112" s="303"/>
      <c r="CJV112" s="303"/>
      <c r="CJW112" s="303"/>
      <c r="CJX112" s="303"/>
      <c r="CJY112" s="303"/>
      <c r="CJZ112" s="303"/>
      <c r="CKA112" s="303"/>
      <c r="CKB112" s="303"/>
      <c r="CKC112" s="303"/>
      <c r="CKD112" s="303"/>
      <c r="CKE112" s="303"/>
      <c r="CKF112" s="303"/>
      <c r="CKG112" s="303"/>
      <c r="CKH112" s="303"/>
      <c r="CKI112" s="303"/>
      <c r="CKJ112" s="303"/>
      <c r="CKK112" s="303"/>
      <c r="CKL112" s="303"/>
      <c r="CKM112" s="303"/>
      <c r="CKN112" s="303"/>
      <c r="CKO112" s="303"/>
      <c r="CKP112" s="303"/>
      <c r="CKQ112" s="303"/>
      <c r="CKR112" s="303"/>
      <c r="CKS112" s="303"/>
      <c r="CKT112" s="303"/>
      <c r="CKU112" s="303"/>
      <c r="CKV112" s="303"/>
      <c r="CKW112" s="303"/>
      <c r="CKX112" s="303"/>
      <c r="CKY112" s="303"/>
      <c r="CKZ112" s="303"/>
      <c r="CLA112" s="303"/>
      <c r="CLB112" s="303"/>
      <c r="CLC112" s="303"/>
      <c r="CLD112" s="303"/>
      <c r="CLE112" s="303"/>
      <c r="CLF112" s="303"/>
      <c r="CLG112" s="303"/>
      <c r="CLH112" s="303"/>
      <c r="CLI112" s="303"/>
      <c r="CLJ112" s="303"/>
      <c r="CLK112" s="303"/>
      <c r="CLL112" s="303"/>
      <c r="CLM112" s="303"/>
      <c r="CLN112" s="303"/>
      <c r="CLO112" s="303"/>
      <c r="CLP112" s="303"/>
      <c r="CLQ112" s="303"/>
      <c r="CLR112" s="303"/>
      <c r="CLS112" s="303"/>
      <c r="CLT112" s="303"/>
      <c r="CLU112" s="303"/>
      <c r="CLV112" s="303"/>
      <c r="CLW112" s="303"/>
      <c r="CLX112" s="303"/>
      <c r="CLY112" s="303"/>
      <c r="CLZ112" s="303"/>
      <c r="CMA112" s="303"/>
      <c r="CMB112" s="303"/>
      <c r="CMC112" s="303"/>
      <c r="CMD112" s="303"/>
      <c r="CME112" s="303"/>
      <c r="CMF112" s="303"/>
      <c r="CMG112" s="303"/>
      <c r="CMH112" s="303"/>
      <c r="CMI112" s="303"/>
      <c r="CMJ112" s="303"/>
      <c r="CMK112" s="303"/>
      <c r="CML112" s="303"/>
      <c r="CMM112" s="303"/>
      <c r="CMN112" s="303"/>
      <c r="CMO112" s="303"/>
      <c r="CMP112" s="303"/>
      <c r="CMQ112" s="303"/>
      <c r="CMR112" s="303"/>
      <c r="CMS112" s="303"/>
      <c r="CMT112" s="303"/>
      <c r="CMU112" s="303"/>
      <c r="CMV112" s="303"/>
      <c r="CMW112" s="303"/>
      <c r="CMX112" s="303"/>
      <c r="CMY112" s="303"/>
      <c r="CMZ112" s="303"/>
      <c r="CNA112" s="303"/>
      <c r="CNB112" s="303"/>
      <c r="CNC112" s="303"/>
      <c r="CND112" s="303"/>
      <c r="CNE112" s="303"/>
      <c r="CNF112" s="303"/>
      <c r="CNG112" s="303"/>
      <c r="CNH112" s="303"/>
      <c r="CNI112" s="303"/>
      <c r="CNJ112" s="303"/>
      <c r="CNK112" s="303"/>
      <c r="CNL112" s="303"/>
      <c r="CNM112" s="303"/>
      <c r="CNN112" s="303"/>
      <c r="CNO112" s="303"/>
      <c r="CNP112" s="303"/>
      <c r="CNQ112" s="303"/>
      <c r="CNR112" s="303"/>
      <c r="CNS112" s="303"/>
      <c r="CNT112" s="303"/>
      <c r="CNU112" s="303"/>
      <c r="CNV112" s="303"/>
      <c r="CNW112" s="303"/>
      <c r="CNX112" s="303"/>
      <c r="CNY112" s="303"/>
      <c r="CNZ112" s="303"/>
      <c r="COA112" s="303"/>
      <c r="COB112" s="303"/>
      <c r="COC112" s="303"/>
      <c r="COD112" s="303"/>
      <c r="COE112" s="303"/>
      <c r="COF112" s="303"/>
      <c r="COG112" s="303"/>
      <c r="COH112" s="303"/>
      <c r="COI112" s="303"/>
      <c r="COJ112" s="303"/>
      <c r="COK112" s="303"/>
      <c r="COL112" s="303"/>
      <c r="COM112" s="303"/>
      <c r="CON112" s="303"/>
      <c r="COO112" s="303"/>
      <c r="COP112" s="303"/>
      <c r="COQ112" s="303"/>
      <c r="COR112" s="303"/>
      <c r="COS112" s="303"/>
      <c r="COT112" s="303"/>
      <c r="COU112" s="303"/>
      <c r="COV112" s="303"/>
      <c r="COW112" s="303"/>
      <c r="COX112" s="303"/>
      <c r="COY112" s="303"/>
      <c r="COZ112" s="303"/>
      <c r="CPA112" s="303"/>
      <c r="CPB112" s="303"/>
      <c r="CPC112" s="303"/>
      <c r="CPD112" s="303"/>
      <c r="CPE112" s="303"/>
      <c r="CPF112" s="303"/>
      <c r="CPG112" s="303"/>
      <c r="CPH112" s="303"/>
      <c r="CPI112" s="303"/>
      <c r="CPJ112" s="303"/>
      <c r="CPK112" s="303"/>
      <c r="CPL112" s="303"/>
      <c r="CPM112" s="303"/>
      <c r="CPN112" s="303"/>
      <c r="CPO112" s="303"/>
      <c r="CPP112" s="303"/>
      <c r="CPQ112" s="303"/>
      <c r="CPR112" s="303"/>
      <c r="CPS112" s="303"/>
      <c r="CPT112" s="303"/>
      <c r="CPU112" s="303"/>
      <c r="CPV112" s="303"/>
      <c r="CPW112" s="303"/>
      <c r="CPX112" s="303"/>
      <c r="CPY112" s="303"/>
      <c r="CPZ112" s="303"/>
      <c r="CQA112" s="303"/>
      <c r="CQB112" s="303"/>
      <c r="CQC112" s="303"/>
      <c r="CQD112" s="303"/>
      <c r="CQE112" s="303"/>
      <c r="CQF112" s="303"/>
      <c r="CQG112" s="303"/>
      <c r="CQH112" s="303"/>
      <c r="CQI112" s="303"/>
      <c r="CQJ112" s="303"/>
      <c r="CQK112" s="303"/>
      <c r="CQL112" s="303"/>
      <c r="CQM112" s="303"/>
      <c r="CQN112" s="303"/>
      <c r="CQO112" s="303"/>
      <c r="CQP112" s="303"/>
      <c r="CQQ112" s="303"/>
      <c r="CQR112" s="303"/>
      <c r="CQS112" s="303"/>
      <c r="CQT112" s="303"/>
      <c r="CQU112" s="303"/>
      <c r="CQV112" s="303"/>
      <c r="CQW112" s="303"/>
      <c r="CQX112" s="303"/>
      <c r="CQY112" s="303"/>
      <c r="CQZ112" s="303"/>
      <c r="CRA112" s="303"/>
      <c r="CRB112" s="303"/>
      <c r="CRC112" s="303"/>
      <c r="CRD112" s="303"/>
      <c r="CRE112" s="303"/>
      <c r="CRF112" s="303"/>
      <c r="CRG112" s="303"/>
      <c r="CRH112" s="303"/>
      <c r="CRI112" s="303"/>
      <c r="CRJ112" s="303"/>
      <c r="CRK112" s="303"/>
      <c r="CRL112" s="303"/>
      <c r="CRM112" s="303"/>
      <c r="CRN112" s="303"/>
      <c r="CRO112" s="303"/>
      <c r="CRP112" s="303"/>
      <c r="CRQ112" s="303"/>
      <c r="CRR112" s="303"/>
      <c r="CRS112" s="303"/>
      <c r="CRT112" s="303"/>
      <c r="CRU112" s="303"/>
      <c r="CRV112" s="303"/>
      <c r="CRW112" s="303"/>
      <c r="CRX112" s="303"/>
      <c r="CRY112" s="303"/>
      <c r="CRZ112" s="303"/>
      <c r="CSA112" s="303"/>
      <c r="CSB112" s="303"/>
      <c r="CSC112" s="303"/>
      <c r="CSD112" s="303"/>
      <c r="CSE112" s="303"/>
      <c r="CSF112" s="303"/>
      <c r="CSG112" s="303"/>
      <c r="CSH112" s="303"/>
      <c r="CSI112" s="303"/>
      <c r="CSJ112" s="303"/>
      <c r="CSK112" s="303"/>
      <c r="CSL112" s="303"/>
      <c r="CSM112" s="303"/>
      <c r="CSN112" s="303"/>
      <c r="CSO112" s="303"/>
      <c r="CSP112" s="303"/>
      <c r="CSQ112" s="303"/>
      <c r="CSR112" s="303"/>
      <c r="CSS112" s="303"/>
      <c r="CST112" s="303"/>
      <c r="CSU112" s="303"/>
      <c r="CSV112" s="303"/>
      <c r="CSW112" s="303"/>
      <c r="CSX112" s="303"/>
      <c r="CSY112" s="303"/>
      <c r="CSZ112" s="303"/>
      <c r="CTA112" s="303"/>
      <c r="CTB112" s="303"/>
      <c r="CTC112" s="303"/>
      <c r="CTD112" s="303"/>
      <c r="CTE112" s="303"/>
      <c r="CTF112" s="303"/>
      <c r="CTG112" s="303"/>
      <c r="CTH112" s="303"/>
      <c r="CTI112" s="303"/>
      <c r="CTJ112" s="303"/>
      <c r="CTK112" s="303"/>
      <c r="CTL112" s="303"/>
      <c r="CTM112" s="303"/>
      <c r="CTN112" s="303"/>
      <c r="CTO112" s="303"/>
      <c r="CTP112" s="303"/>
      <c r="CTQ112" s="303"/>
      <c r="CTR112" s="303"/>
      <c r="CTS112" s="303"/>
      <c r="CTT112" s="303"/>
      <c r="CTU112" s="303"/>
      <c r="CTV112" s="303"/>
      <c r="CTW112" s="303"/>
      <c r="CTX112" s="303"/>
      <c r="CTY112" s="303"/>
      <c r="CTZ112" s="303"/>
      <c r="CUA112" s="303"/>
      <c r="CUB112" s="303"/>
      <c r="CUC112" s="303"/>
      <c r="CUD112" s="303"/>
      <c r="CUE112" s="303"/>
      <c r="CUF112" s="303"/>
      <c r="CUG112" s="303"/>
      <c r="CUH112" s="303"/>
      <c r="CUI112" s="303"/>
      <c r="CUJ112" s="303"/>
      <c r="CUK112" s="303"/>
      <c r="CUL112" s="303"/>
      <c r="CUM112" s="303"/>
      <c r="CUN112" s="303"/>
      <c r="CUO112" s="303"/>
      <c r="CUP112" s="303"/>
      <c r="CUQ112" s="303"/>
      <c r="CUR112" s="303"/>
      <c r="CUS112" s="303"/>
      <c r="CUT112" s="303"/>
      <c r="CUU112" s="303"/>
      <c r="CUV112" s="303"/>
      <c r="CUW112" s="303"/>
      <c r="CUX112" s="303"/>
      <c r="CUY112" s="303"/>
      <c r="CUZ112" s="303"/>
      <c r="CVA112" s="303"/>
      <c r="CVB112" s="303"/>
      <c r="CVC112" s="303"/>
      <c r="CVD112" s="303"/>
      <c r="CVE112" s="303"/>
      <c r="CVF112" s="303"/>
      <c r="CVG112" s="303"/>
      <c r="CVH112" s="303"/>
      <c r="CVI112" s="303"/>
      <c r="CVJ112" s="303"/>
      <c r="CVK112" s="303"/>
      <c r="CVL112" s="303"/>
      <c r="CVM112" s="303"/>
      <c r="CVN112" s="303"/>
      <c r="CVO112" s="303"/>
      <c r="CVP112" s="303"/>
      <c r="CVQ112" s="303"/>
      <c r="CVR112" s="303"/>
      <c r="CVS112" s="303"/>
      <c r="CVT112" s="303"/>
      <c r="CVU112" s="303"/>
      <c r="CVV112" s="303"/>
      <c r="CVW112" s="303"/>
      <c r="CVX112" s="303"/>
      <c r="CVY112" s="303"/>
      <c r="CVZ112" s="303"/>
      <c r="CWA112" s="303"/>
      <c r="CWB112" s="303"/>
      <c r="CWC112" s="303"/>
      <c r="CWD112" s="303"/>
      <c r="CWE112" s="303"/>
      <c r="CWF112" s="303"/>
      <c r="CWG112" s="303"/>
      <c r="CWH112" s="303"/>
      <c r="CWI112" s="303"/>
      <c r="CWJ112" s="303"/>
      <c r="CWK112" s="303"/>
      <c r="CWL112" s="303"/>
      <c r="CWM112" s="303"/>
      <c r="CWN112" s="303"/>
      <c r="CWO112" s="303"/>
      <c r="CWP112" s="303"/>
      <c r="CWQ112" s="303"/>
      <c r="CWR112" s="303"/>
      <c r="CWS112" s="303"/>
      <c r="CWT112" s="303"/>
      <c r="CWU112" s="303"/>
      <c r="CWV112" s="303"/>
      <c r="CWW112" s="303"/>
      <c r="CWX112" s="303"/>
      <c r="CWY112" s="303"/>
      <c r="CWZ112" s="303"/>
      <c r="CXA112" s="303"/>
      <c r="CXB112" s="303"/>
      <c r="CXC112" s="303"/>
      <c r="CXD112" s="303"/>
      <c r="CXE112" s="303"/>
      <c r="CXF112" s="303"/>
      <c r="CXG112" s="303"/>
      <c r="CXH112" s="303"/>
      <c r="CXI112" s="303"/>
      <c r="CXJ112" s="303"/>
      <c r="CXK112" s="303"/>
      <c r="CXL112" s="303"/>
      <c r="CXM112" s="303"/>
      <c r="CXN112" s="303"/>
      <c r="CXO112" s="303"/>
      <c r="CXP112" s="303"/>
      <c r="CXQ112" s="303"/>
      <c r="CXR112" s="303"/>
      <c r="CXS112" s="303"/>
      <c r="CXT112" s="303"/>
      <c r="CXU112" s="303"/>
      <c r="CXV112" s="303"/>
      <c r="CXW112" s="303"/>
      <c r="CXX112" s="303"/>
      <c r="CXY112" s="303"/>
      <c r="CXZ112" s="303"/>
      <c r="CYA112" s="303"/>
      <c r="CYB112" s="303"/>
      <c r="CYC112" s="303"/>
      <c r="CYD112" s="303"/>
      <c r="CYE112" s="303"/>
      <c r="CYF112" s="303"/>
      <c r="CYG112" s="303"/>
      <c r="CYH112" s="303"/>
      <c r="CYI112" s="303"/>
      <c r="CYJ112" s="303"/>
      <c r="CYK112" s="303"/>
      <c r="CYL112" s="303"/>
      <c r="CYM112" s="303"/>
      <c r="CYN112" s="303"/>
      <c r="CYO112" s="303"/>
      <c r="CYP112" s="303"/>
      <c r="CYQ112" s="303"/>
      <c r="CYR112" s="303"/>
      <c r="CYS112" s="303"/>
      <c r="CYT112" s="303"/>
      <c r="CYU112" s="303"/>
      <c r="CYV112" s="303"/>
      <c r="CYW112" s="303"/>
      <c r="CYX112" s="303"/>
      <c r="CYY112" s="303"/>
      <c r="CYZ112" s="303"/>
      <c r="CZA112" s="303"/>
      <c r="CZB112" s="303"/>
      <c r="CZC112" s="303"/>
      <c r="CZD112" s="303"/>
      <c r="CZE112" s="303"/>
      <c r="CZF112" s="303"/>
      <c r="CZG112" s="303"/>
      <c r="CZH112" s="303"/>
      <c r="CZI112" s="303"/>
      <c r="CZJ112" s="303"/>
      <c r="CZK112" s="303"/>
      <c r="CZL112" s="303"/>
      <c r="CZM112" s="303"/>
      <c r="CZN112" s="303"/>
      <c r="CZO112" s="303"/>
      <c r="CZP112" s="303"/>
      <c r="CZQ112" s="303"/>
      <c r="CZR112" s="303"/>
      <c r="CZS112" s="303"/>
      <c r="CZT112" s="303"/>
      <c r="CZU112" s="303"/>
      <c r="CZV112" s="303"/>
      <c r="CZW112" s="303"/>
      <c r="CZX112" s="303"/>
      <c r="CZY112" s="303"/>
      <c r="CZZ112" s="303"/>
      <c r="DAA112" s="303"/>
      <c r="DAB112" s="303"/>
      <c r="DAC112" s="303"/>
      <c r="DAD112" s="303"/>
      <c r="DAE112" s="303"/>
      <c r="DAF112" s="303"/>
      <c r="DAG112" s="303"/>
      <c r="DAH112" s="303"/>
      <c r="DAI112" s="303"/>
      <c r="DAJ112" s="303"/>
      <c r="DAK112" s="303"/>
      <c r="DAL112" s="303"/>
      <c r="DAM112" s="303"/>
      <c r="DAN112" s="303"/>
      <c r="DAO112" s="303"/>
      <c r="DAP112" s="303"/>
      <c r="DAQ112" s="303"/>
      <c r="DAR112" s="303"/>
      <c r="DAS112" s="303"/>
      <c r="DAT112" s="303"/>
      <c r="DAU112" s="303"/>
      <c r="DAV112" s="303"/>
      <c r="DAW112" s="303"/>
      <c r="DAX112" s="303"/>
      <c r="DAY112" s="303"/>
      <c r="DAZ112" s="303"/>
      <c r="DBA112" s="303"/>
      <c r="DBB112" s="303"/>
      <c r="DBC112" s="303"/>
      <c r="DBD112" s="303"/>
      <c r="DBE112" s="303"/>
      <c r="DBF112" s="303"/>
      <c r="DBG112" s="303"/>
      <c r="DBH112" s="303"/>
      <c r="DBI112" s="303"/>
      <c r="DBJ112" s="303"/>
      <c r="DBK112" s="303"/>
      <c r="DBL112" s="303"/>
      <c r="DBM112" s="303"/>
      <c r="DBN112" s="303"/>
      <c r="DBO112" s="303"/>
      <c r="DBP112" s="303"/>
      <c r="DBQ112" s="303"/>
      <c r="DBR112" s="303"/>
      <c r="DBS112" s="303"/>
      <c r="DBT112" s="303"/>
      <c r="DBU112" s="303"/>
      <c r="DBV112" s="303"/>
      <c r="DBW112" s="303"/>
      <c r="DBX112" s="303"/>
      <c r="DBY112" s="303"/>
      <c r="DBZ112" s="303"/>
      <c r="DCA112" s="303"/>
      <c r="DCB112" s="303"/>
      <c r="DCC112" s="303"/>
      <c r="DCD112" s="303"/>
      <c r="DCE112" s="303"/>
      <c r="DCF112" s="303"/>
      <c r="DCG112" s="303"/>
      <c r="DCH112" s="303"/>
      <c r="DCI112" s="303"/>
      <c r="DCJ112" s="303"/>
      <c r="DCK112" s="303"/>
      <c r="DCL112" s="303"/>
      <c r="DCM112" s="303"/>
      <c r="DCN112" s="303"/>
      <c r="DCO112" s="303"/>
      <c r="DCP112" s="303"/>
      <c r="DCQ112" s="303"/>
      <c r="DCR112" s="303"/>
      <c r="DCS112" s="303"/>
      <c r="DCT112" s="303"/>
      <c r="DCU112" s="303"/>
      <c r="DCV112" s="303"/>
      <c r="DCW112" s="303"/>
      <c r="DCX112" s="303"/>
      <c r="DCY112" s="303"/>
      <c r="DCZ112" s="303"/>
      <c r="DDA112" s="303"/>
      <c r="DDB112" s="303"/>
      <c r="DDC112" s="303"/>
      <c r="DDD112" s="303"/>
      <c r="DDE112" s="303"/>
      <c r="DDF112" s="303"/>
      <c r="DDG112" s="303"/>
      <c r="DDH112" s="303"/>
      <c r="DDI112" s="303"/>
      <c r="DDJ112" s="303"/>
      <c r="DDK112" s="303"/>
      <c r="DDL112" s="303"/>
      <c r="DDM112" s="303"/>
      <c r="DDN112" s="303"/>
      <c r="DDO112" s="303"/>
      <c r="DDP112" s="303"/>
      <c r="DDQ112" s="303"/>
      <c r="DDR112" s="303"/>
      <c r="DDS112" s="303"/>
      <c r="DDT112" s="303"/>
      <c r="DDU112" s="303"/>
      <c r="DDV112" s="303"/>
      <c r="DDW112" s="303"/>
      <c r="DDX112" s="303"/>
      <c r="DDY112" s="303"/>
      <c r="DDZ112" s="303"/>
      <c r="DEA112" s="303"/>
      <c r="DEB112" s="303"/>
      <c r="DEC112" s="303"/>
      <c r="DED112" s="303"/>
      <c r="DEE112" s="303"/>
      <c r="DEF112" s="303"/>
      <c r="DEG112" s="303"/>
      <c r="DEH112" s="303"/>
      <c r="DEI112" s="303"/>
      <c r="DEJ112" s="303"/>
      <c r="DEK112" s="303"/>
      <c r="DEL112" s="303"/>
      <c r="DEM112" s="303"/>
      <c r="DEN112" s="303"/>
      <c r="DEO112" s="303"/>
      <c r="DEP112" s="303"/>
      <c r="DEQ112" s="303"/>
      <c r="DER112" s="303"/>
      <c r="DES112" s="303"/>
      <c r="DET112" s="303"/>
      <c r="DEU112" s="303"/>
      <c r="DEV112" s="303"/>
      <c r="DEW112" s="303"/>
      <c r="DEX112" s="303"/>
      <c r="DEY112" s="303"/>
      <c r="DEZ112" s="303"/>
      <c r="DFA112" s="303"/>
      <c r="DFB112" s="303"/>
      <c r="DFC112" s="303"/>
      <c r="DFD112" s="303"/>
      <c r="DFE112" s="303"/>
      <c r="DFF112" s="303"/>
      <c r="DFG112" s="303"/>
      <c r="DFH112" s="303"/>
      <c r="DFI112" s="303"/>
      <c r="DFJ112" s="303"/>
      <c r="DFK112" s="303"/>
      <c r="DFL112" s="303"/>
      <c r="DFM112" s="303"/>
      <c r="DFN112" s="303"/>
      <c r="DFO112" s="303"/>
      <c r="DFP112" s="303"/>
      <c r="DFQ112" s="303"/>
      <c r="DFR112" s="303"/>
      <c r="DFS112" s="303"/>
      <c r="DFT112" s="303"/>
      <c r="DFU112" s="303"/>
      <c r="DFV112" s="303"/>
      <c r="DFW112" s="303"/>
      <c r="DFX112" s="303"/>
      <c r="DFY112" s="303"/>
      <c r="DFZ112" s="303"/>
      <c r="DGA112" s="303"/>
      <c r="DGB112" s="303"/>
      <c r="DGC112" s="303"/>
      <c r="DGD112" s="303"/>
      <c r="DGE112" s="303"/>
      <c r="DGF112" s="303"/>
      <c r="DGG112" s="303"/>
      <c r="DGH112" s="303"/>
      <c r="DGI112" s="303"/>
      <c r="DGJ112" s="303"/>
      <c r="DGK112" s="303"/>
      <c r="DGL112" s="303"/>
      <c r="DGM112" s="303"/>
      <c r="DGN112" s="303"/>
      <c r="DGO112" s="303"/>
      <c r="DGP112" s="303"/>
      <c r="DGQ112" s="303"/>
      <c r="DGR112" s="303"/>
      <c r="DGS112" s="303"/>
      <c r="DGT112" s="303"/>
      <c r="DGU112" s="303"/>
      <c r="DGV112" s="303"/>
      <c r="DGW112" s="303"/>
      <c r="DGX112" s="303"/>
      <c r="DGY112" s="303"/>
      <c r="DGZ112" s="303"/>
      <c r="DHA112" s="303"/>
      <c r="DHB112" s="303"/>
      <c r="DHC112" s="303"/>
      <c r="DHD112" s="303"/>
      <c r="DHE112" s="303"/>
      <c r="DHF112" s="303"/>
      <c r="DHG112" s="303"/>
      <c r="DHH112" s="303"/>
      <c r="DHI112" s="303"/>
      <c r="DHJ112" s="303"/>
      <c r="DHK112" s="303"/>
      <c r="DHL112" s="303"/>
      <c r="DHM112" s="303"/>
      <c r="DHN112" s="303"/>
      <c r="DHO112" s="303"/>
      <c r="DHP112" s="303"/>
      <c r="DHQ112" s="303"/>
      <c r="DHR112" s="303"/>
      <c r="DHS112" s="303"/>
      <c r="DHT112" s="303"/>
      <c r="DHU112" s="303"/>
      <c r="DHV112" s="303"/>
      <c r="DHW112" s="303"/>
      <c r="DHX112" s="303"/>
      <c r="DHY112" s="303"/>
      <c r="DHZ112" s="303"/>
      <c r="DIA112" s="303"/>
      <c r="DIB112" s="303"/>
      <c r="DIC112" s="303"/>
      <c r="DID112" s="303"/>
      <c r="DIE112" s="303"/>
      <c r="DIF112" s="303"/>
      <c r="DIG112" s="303"/>
      <c r="DIH112" s="303"/>
      <c r="DII112" s="303"/>
      <c r="DIJ112" s="303"/>
      <c r="DIK112" s="303"/>
      <c r="DIL112" s="303"/>
      <c r="DIM112" s="303"/>
      <c r="DIN112" s="303"/>
      <c r="DIO112" s="303"/>
      <c r="DIP112" s="303"/>
      <c r="DIQ112" s="303"/>
      <c r="DIR112" s="303"/>
      <c r="DIS112" s="303"/>
      <c r="DIT112" s="303"/>
      <c r="DIU112" s="303"/>
      <c r="DIV112" s="303"/>
      <c r="DIW112" s="303"/>
      <c r="DIX112" s="303"/>
      <c r="DIY112" s="303"/>
      <c r="DIZ112" s="303"/>
      <c r="DJA112" s="303"/>
      <c r="DJB112" s="303"/>
      <c r="DJC112" s="303"/>
      <c r="DJD112" s="303"/>
      <c r="DJE112" s="303"/>
      <c r="DJF112" s="303"/>
      <c r="DJG112" s="303"/>
      <c r="DJH112" s="303"/>
      <c r="DJI112" s="303"/>
      <c r="DJJ112" s="303"/>
      <c r="DJK112" s="303"/>
      <c r="DJL112" s="303"/>
      <c r="DJM112" s="303"/>
      <c r="DJN112" s="303"/>
      <c r="DJO112" s="303"/>
      <c r="DJP112" s="303"/>
      <c r="DJQ112" s="303"/>
      <c r="DJR112" s="303"/>
      <c r="DJS112" s="303"/>
      <c r="DJT112" s="303"/>
      <c r="DJU112" s="303"/>
      <c r="DJV112" s="303"/>
      <c r="DJW112" s="303"/>
      <c r="DJX112" s="303"/>
      <c r="DJY112" s="303"/>
      <c r="DJZ112" s="303"/>
      <c r="DKA112" s="303"/>
      <c r="DKB112" s="303"/>
      <c r="DKC112" s="303"/>
      <c r="DKD112" s="303"/>
      <c r="DKE112" s="303"/>
      <c r="DKF112" s="303"/>
      <c r="DKG112" s="303"/>
      <c r="DKH112" s="303"/>
      <c r="DKI112" s="303"/>
      <c r="DKJ112" s="303"/>
      <c r="DKK112" s="303"/>
      <c r="DKL112" s="303"/>
      <c r="DKM112" s="303"/>
      <c r="DKN112" s="303"/>
      <c r="DKO112" s="303"/>
      <c r="DKP112" s="303"/>
      <c r="DKQ112" s="303"/>
      <c r="DKR112" s="303"/>
      <c r="DKS112" s="303"/>
      <c r="DKT112" s="303"/>
      <c r="DKU112" s="303"/>
      <c r="DKV112" s="303"/>
      <c r="DKW112" s="303"/>
      <c r="DKX112" s="303"/>
      <c r="DKY112" s="303"/>
      <c r="DKZ112" s="303"/>
      <c r="DLA112" s="303"/>
      <c r="DLB112" s="303"/>
      <c r="DLC112" s="303"/>
      <c r="DLD112" s="303"/>
      <c r="DLE112" s="303"/>
      <c r="DLF112" s="303"/>
      <c r="DLG112" s="303"/>
      <c r="DLH112" s="303"/>
      <c r="DLI112" s="303"/>
      <c r="DLJ112" s="303"/>
      <c r="DLK112" s="303"/>
      <c r="DLL112" s="303"/>
      <c r="DLM112" s="303"/>
      <c r="DLN112" s="303"/>
      <c r="DLO112" s="303"/>
      <c r="DLP112" s="303"/>
      <c r="DLQ112" s="303"/>
      <c r="DLR112" s="303"/>
      <c r="DLS112" s="303"/>
      <c r="DLT112" s="303"/>
      <c r="DLU112" s="303"/>
      <c r="DLV112" s="303"/>
      <c r="DLW112" s="303"/>
      <c r="DLX112" s="303"/>
      <c r="DLY112" s="303"/>
      <c r="DLZ112" s="303"/>
      <c r="DMA112" s="303"/>
      <c r="DMB112" s="303"/>
      <c r="DMC112" s="303"/>
      <c r="DMD112" s="303"/>
      <c r="DME112" s="303"/>
      <c r="DMF112" s="303"/>
      <c r="DMG112" s="303"/>
      <c r="DMH112" s="303"/>
      <c r="DMI112" s="303"/>
      <c r="DMJ112" s="303"/>
      <c r="DMK112" s="303"/>
      <c r="DML112" s="303"/>
      <c r="DMM112" s="303"/>
      <c r="DMN112" s="303"/>
      <c r="DMO112" s="303"/>
      <c r="DMP112" s="303"/>
      <c r="DMQ112" s="303"/>
      <c r="DMR112" s="303"/>
      <c r="DMS112" s="303"/>
      <c r="DMT112" s="303"/>
      <c r="DMU112" s="303"/>
      <c r="DMV112" s="303"/>
      <c r="DMW112" s="303"/>
      <c r="DMX112" s="303"/>
      <c r="DMY112" s="303"/>
      <c r="DMZ112" s="303"/>
      <c r="DNA112" s="303"/>
      <c r="DNB112" s="303"/>
      <c r="DNC112" s="303"/>
      <c r="DND112" s="303"/>
      <c r="DNE112" s="303"/>
      <c r="DNF112" s="303"/>
      <c r="DNG112" s="303"/>
      <c r="DNH112" s="303"/>
      <c r="DNI112" s="303"/>
      <c r="DNJ112" s="303"/>
      <c r="DNK112" s="303"/>
      <c r="DNL112" s="303"/>
      <c r="DNM112" s="303"/>
      <c r="DNN112" s="303"/>
      <c r="DNO112" s="303"/>
      <c r="DNP112" s="303"/>
      <c r="DNQ112" s="303"/>
      <c r="DNR112" s="303"/>
      <c r="DNS112" s="303"/>
      <c r="DNT112" s="303"/>
      <c r="DNU112" s="303"/>
      <c r="DNV112" s="303"/>
      <c r="DNW112" s="303"/>
      <c r="DNX112" s="303"/>
      <c r="DNY112" s="303"/>
      <c r="DNZ112" s="303"/>
      <c r="DOA112" s="303"/>
      <c r="DOB112" s="303"/>
      <c r="DOC112" s="303"/>
      <c r="DOD112" s="303"/>
      <c r="DOE112" s="303"/>
      <c r="DOF112" s="303"/>
      <c r="DOG112" s="303"/>
      <c r="DOH112" s="303"/>
      <c r="DOI112" s="303"/>
      <c r="DOJ112" s="303"/>
      <c r="DOK112" s="303"/>
      <c r="DOL112" s="303"/>
      <c r="DOM112" s="303"/>
      <c r="DON112" s="303"/>
      <c r="DOO112" s="303"/>
      <c r="DOP112" s="303"/>
      <c r="DOQ112" s="303"/>
      <c r="DOR112" s="303"/>
      <c r="DOS112" s="303"/>
      <c r="DOT112" s="303"/>
      <c r="DOU112" s="303"/>
      <c r="DOV112" s="303"/>
      <c r="DOW112" s="303"/>
      <c r="DOX112" s="303"/>
      <c r="DOY112" s="303"/>
      <c r="DOZ112" s="303"/>
      <c r="DPA112" s="303"/>
      <c r="DPB112" s="303"/>
      <c r="DPC112" s="303"/>
      <c r="DPD112" s="303"/>
      <c r="DPE112" s="303"/>
      <c r="DPF112" s="303"/>
      <c r="DPG112" s="303"/>
      <c r="DPH112" s="303"/>
      <c r="DPI112" s="303"/>
      <c r="DPJ112" s="303"/>
      <c r="DPK112" s="303"/>
      <c r="DPL112" s="303"/>
      <c r="DPM112" s="303"/>
      <c r="DPN112" s="303"/>
      <c r="DPO112" s="303"/>
      <c r="DPP112" s="303"/>
      <c r="DPQ112" s="303"/>
      <c r="DPR112" s="303"/>
      <c r="DPS112" s="303"/>
      <c r="DPT112" s="303"/>
      <c r="DPU112" s="303"/>
      <c r="DPV112" s="303"/>
      <c r="DPW112" s="303"/>
      <c r="DPX112" s="303"/>
      <c r="DPY112" s="303"/>
      <c r="DPZ112" s="303"/>
      <c r="DQA112" s="303"/>
      <c r="DQB112" s="303"/>
      <c r="DQC112" s="303"/>
      <c r="DQD112" s="303"/>
      <c r="DQE112" s="303"/>
      <c r="DQF112" s="303"/>
      <c r="DQG112" s="303"/>
      <c r="DQH112" s="303"/>
      <c r="DQI112" s="303"/>
      <c r="DQJ112" s="303"/>
      <c r="DQK112" s="303"/>
      <c r="DQL112" s="303"/>
      <c r="DQM112" s="303"/>
      <c r="DQN112" s="303"/>
      <c r="DQO112" s="303"/>
      <c r="DQP112" s="303"/>
      <c r="DQQ112" s="303"/>
      <c r="DQR112" s="303"/>
      <c r="DQS112" s="303"/>
      <c r="DQT112" s="303"/>
      <c r="DQU112" s="303"/>
      <c r="DQV112" s="303"/>
      <c r="DQW112" s="303"/>
      <c r="DQX112" s="303"/>
      <c r="DQY112" s="303"/>
      <c r="DQZ112" s="303"/>
      <c r="DRA112" s="303"/>
      <c r="DRB112" s="303"/>
      <c r="DRC112" s="303"/>
      <c r="DRD112" s="303"/>
      <c r="DRE112" s="303"/>
      <c r="DRF112" s="303"/>
      <c r="DRG112" s="303"/>
      <c r="DRH112" s="303"/>
      <c r="DRI112" s="303"/>
      <c r="DRJ112" s="303"/>
      <c r="DRK112" s="303"/>
      <c r="DRL112" s="303"/>
      <c r="DRM112" s="303"/>
      <c r="DRN112" s="303"/>
      <c r="DRO112" s="303"/>
      <c r="DRP112" s="303"/>
      <c r="DRQ112" s="303"/>
      <c r="DRR112" s="303"/>
      <c r="DRS112" s="303"/>
      <c r="DRT112" s="303"/>
      <c r="DRU112" s="303"/>
      <c r="DRV112" s="303"/>
      <c r="DRW112" s="303"/>
      <c r="DRX112" s="303"/>
      <c r="DRY112" s="303"/>
      <c r="DRZ112" s="303"/>
      <c r="DSA112" s="303"/>
      <c r="DSB112" s="303"/>
      <c r="DSC112" s="303"/>
      <c r="DSD112" s="303"/>
      <c r="DSE112" s="303"/>
      <c r="DSF112" s="303"/>
      <c r="DSG112" s="303"/>
      <c r="DSH112" s="303"/>
      <c r="DSI112" s="303"/>
      <c r="DSJ112" s="303"/>
      <c r="DSK112" s="303"/>
      <c r="DSL112" s="303"/>
      <c r="DSM112" s="303"/>
      <c r="DSN112" s="303"/>
      <c r="DSO112" s="303"/>
      <c r="DSP112" s="303"/>
      <c r="DSQ112" s="303"/>
      <c r="DSR112" s="303"/>
      <c r="DSS112" s="303"/>
      <c r="DST112" s="303"/>
      <c r="DSU112" s="303"/>
      <c r="DSV112" s="303"/>
      <c r="DSW112" s="303"/>
      <c r="DSX112" s="303"/>
      <c r="DSY112" s="303"/>
      <c r="DSZ112" s="303"/>
      <c r="DTA112" s="303"/>
      <c r="DTB112" s="303"/>
      <c r="DTC112" s="303"/>
      <c r="DTD112" s="303"/>
      <c r="DTE112" s="303"/>
      <c r="DTF112" s="303"/>
      <c r="DTG112" s="303"/>
      <c r="DTH112" s="303"/>
      <c r="DTI112" s="303"/>
      <c r="DTJ112" s="303"/>
      <c r="DTK112" s="303"/>
      <c r="DTL112" s="303"/>
      <c r="DTM112" s="303"/>
      <c r="DTN112" s="303"/>
      <c r="DTO112" s="303"/>
      <c r="DTP112" s="303"/>
      <c r="DTQ112" s="303"/>
      <c r="DTR112" s="303"/>
      <c r="DTS112" s="303"/>
      <c r="DTT112" s="303"/>
      <c r="DTU112" s="303"/>
      <c r="DTV112" s="303"/>
      <c r="DTW112" s="303"/>
      <c r="DTX112" s="303"/>
      <c r="DTY112" s="303"/>
      <c r="DTZ112" s="303"/>
      <c r="DUA112" s="303"/>
      <c r="DUB112" s="303"/>
      <c r="DUC112" s="303"/>
      <c r="DUD112" s="303"/>
      <c r="DUE112" s="303"/>
      <c r="DUF112" s="303"/>
      <c r="DUG112" s="303"/>
      <c r="DUH112" s="303"/>
      <c r="DUI112" s="303"/>
      <c r="DUJ112" s="303"/>
      <c r="DUK112" s="303"/>
      <c r="DUL112" s="303"/>
      <c r="DUM112" s="303"/>
      <c r="DUN112" s="303"/>
      <c r="DUO112" s="303"/>
      <c r="DUP112" s="303"/>
      <c r="DUQ112" s="303"/>
      <c r="DUR112" s="303"/>
      <c r="DUS112" s="303"/>
      <c r="DUT112" s="303"/>
      <c r="DUU112" s="303"/>
      <c r="DUV112" s="303"/>
      <c r="DUW112" s="303"/>
      <c r="DUX112" s="303"/>
      <c r="DUY112" s="303"/>
      <c r="DUZ112" s="303"/>
      <c r="DVA112" s="303"/>
      <c r="DVB112" s="303"/>
      <c r="DVC112" s="303"/>
      <c r="DVD112" s="303"/>
      <c r="DVE112" s="303"/>
      <c r="DVF112" s="303"/>
      <c r="DVG112" s="303"/>
      <c r="DVH112" s="303"/>
      <c r="DVI112" s="303"/>
      <c r="DVJ112" s="303"/>
      <c r="DVK112" s="303"/>
      <c r="DVL112" s="303"/>
      <c r="DVM112" s="303"/>
      <c r="DVN112" s="303"/>
      <c r="DVO112" s="303"/>
      <c r="DVP112" s="303"/>
      <c r="DVQ112" s="303"/>
      <c r="DVR112" s="303"/>
      <c r="DVS112" s="303"/>
      <c r="DVT112" s="303"/>
      <c r="DVU112" s="303"/>
      <c r="DVV112" s="303"/>
      <c r="DVW112" s="303"/>
      <c r="DVX112" s="303"/>
      <c r="DVY112" s="303"/>
      <c r="DVZ112" s="303"/>
      <c r="DWA112" s="303"/>
      <c r="DWB112" s="303"/>
      <c r="DWC112" s="303"/>
      <c r="DWD112" s="303"/>
      <c r="DWE112" s="303"/>
      <c r="DWF112" s="303"/>
      <c r="DWG112" s="303"/>
      <c r="DWH112" s="303"/>
      <c r="DWI112" s="303"/>
      <c r="DWJ112" s="303"/>
      <c r="DWK112" s="303"/>
      <c r="DWL112" s="303"/>
      <c r="DWM112" s="303"/>
      <c r="DWN112" s="303"/>
      <c r="DWO112" s="303"/>
      <c r="DWP112" s="303"/>
      <c r="DWQ112" s="303"/>
      <c r="DWR112" s="303"/>
      <c r="DWS112" s="303"/>
      <c r="DWT112" s="303"/>
      <c r="DWU112" s="303"/>
      <c r="DWV112" s="303"/>
      <c r="DWW112" s="303"/>
      <c r="DWX112" s="303"/>
      <c r="DWY112" s="303"/>
      <c r="DWZ112" s="303"/>
      <c r="DXA112" s="303"/>
      <c r="DXB112" s="303"/>
      <c r="DXC112" s="303"/>
      <c r="DXD112" s="303"/>
      <c r="DXE112" s="303"/>
      <c r="DXF112" s="303"/>
      <c r="DXG112" s="303"/>
      <c r="DXH112" s="303"/>
      <c r="DXI112" s="303"/>
      <c r="DXJ112" s="303"/>
      <c r="DXK112" s="303"/>
      <c r="DXL112" s="303"/>
      <c r="DXM112" s="303"/>
      <c r="DXN112" s="303"/>
      <c r="DXO112" s="303"/>
      <c r="DXP112" s="303"/>
      <c r="DXQ112" s="303"/>
      <c r="DXR112" s="303"/>
      <c r="DXS112" s="303"/>
      <c r="DXT112" s="303"/>
      <c r="DXU112" s="303"/>
      <c r="DXV112" s="303"/>
      <c r="DXW112" s="303"/>
      <c r="DXX112" s="303"/>
      <c r="DXY112" s="303"/>
      <c r="DXZ112" s="303"/>
      <c r="DYA112" s="303"/>
      <c r="DYB112" s="303"/>
      <c r="DYC112" s="303"/>
      <c r="DYD112" s="303"/>
      <c r="DYE112" s="303"/>
      <c r="DYF112" s="303"/>
      <c r="DYG112" s="303"/>
      <c r="DYH112" s="303"/>
      <c r="DYI112" s="303"/>
      <c r="DYJ112" s="303"/>
      <c r="DYK112" s="303"/>
      <c r="DYL112" s="303"/>
      <c r="DYM112" s="303"/>
      <c r="DYN112" s="303"/>
      <c r="DYO112" s="303"/>
      <c r="DYP112" s="303"/>
      <c r="DYQ112" s="303"/>
      <c r="DYR112" s="303"/>
      <c r="DYS112" s="303"/>
      <c r="DYT112" s="303"/>
      <c r="DYU112" s="303"/>
      <c r="DYV112" s="303"/>
      <c r="DYW112" s="303"/>
      <c r="DYX112" s="303"/>
      <c r="DYY112" s="303"/>
      <c r="DYZ112" s="303"/>
      <c r="DZA112" s="303"/>
      <c r="DZB112" s="303"/>
      <c r="DZC112" s="303"/>
      <c r="DZD112" s="303"/>
      <c r="DZE112" s="303"/>
      <c r="DZF112" s="303"/>
      <c r="DZG112" s="303"/>
      <c r="DZH112" s="303"/>
      <c r="DZI112" s="303"/>
      <c r="DZJ112" s="303"/>
      <c r="DZK112" s="303"/>
      <c r="DZL112" s="303"/>
      <c r="DZM112" s="303"/>
      <c r="DZN112" s="303"/>
      <c r="DZO112" s="303"/>
      <c r="DZP112" s="303"/>
      <c r="DZQ112" s="303"/>
      <c r="DZR112" s="303"/>
      <c r="DZS112" s="303"/>
      <c r="DZT112" s="303"/>
      <c r="DZU112" s="303"/>
      <c r="DZV112" s="303"/>
      <c r="DZW112" s="303"/>
      <c r="DZX112" s="303"/>
      <c r="DZY112" s="303"/>
      <c r="DZZ112" s="303"/>
      <c r="EAA112" s="303"/>
      <c r="EAB112" s="303"/>
      <c r="EAC112" s="303"/>
      <c r="EAD112" s="303"/>
      <c r="EAE112" s="303"/>
      <c r="EAF112" s="303"/>
      <c r="EAG112" s="303"/>
      <c r="EAH112" s="303"/>
      <c r="EAI112" s="303"/>
      <c r="EAJ112" s="303"/>
      <c r="EAK112" s="303"/>
      <c r="EAL112" s="303"/>
      <c r="EAM112" s="303"/>
      <c r="EAN112" s="303"/>
      <c r="EAO112" s="303"/>
      <c r="EAP112" s="303"/>
      <c r="EAQ112" s="303"/>
      <c r="EAR112" s="303"/>
      <c r="EAS112" s="303"/>
      <c r="EAT112" s="303"/>
      <c r="EAU112" s="303"/>
      <c r="EAV112" s="303"/>
      <c r="EAW112" s="303"/>
      <c r="EAX112" s="303"/>
      <c r="EAY112" s="303"/>
      <c r="EAZ112" s="303"/>
      <c r="EBA112" s="303"/>
      <c r="EBB112" s="303"/>
      <c r="EBC112" s="303"/>
      <c r="EBD112" s="303"/>
      <c r="EBE112" s="303"/>
      <c r="EBF112" s="303"/>
      <c r="EBG112" s="303"/>
      <c r="EBH112" s="303"/>
      <c r="EBI112" s="303"/>
      <c r="EBJ112" s="303"/>
      <c r="EBK112" s="303"/>
      <c r="EBL112" s="303"/>
      <c r="EBM112" s="303"/>
      <c r="EBN112" s="303"/>
      <c r="EBO112" s="303"/>
      <c r="EBP112" s="303"/>
      <c r="EBQ112" s="303"/>
      <c r="EBR112" s="303"/>
      <c r="EBS112" s="303"/>
      <c r="EBT112" s="303"/>
      <c r="EBU112" s="303"/>
      <c r="EBV112" s="303"/>
      <c r="EBW112" s="303"/>
      <c r="EBX112" s="303"/>
      <c r="EBY112" s="303"/>
      <c r="EBZ112" s="303"/>
      <c r="ECA112" s="303"/>
      <c r="ECB112" s="303"/>
      <c r="ECC112" s="303"/>
      <c r="ECD112" s="303"/>
      <c r="ECE112" s="303"/>
      <c r="ECF112" s="303"/>
      <c r="ECG112" s="303"/>
      <c r="ECH112" s="303"/>
      <c r="ECI112" s="303"/>
      <c r="ECJ112" s="303"/>
      <c r="ECK112" s="303"/>
      <c r="ECL112" s="303"/>
      <c r="ECM112" s="303"/>
      <c r="ECN112" s="303"/>
      <c r="ECO112" s="303"/>
      <c r="ECP112" s="303"/>
      <c r="ECQ112" s="303"/>
      <c r="ECR112" s="303"/>
      <c r="ECS112" s="303"/>
      <c r="ECT112" s="303"/>
      <c r="ECU112" s="303"/>
      <c r="ECV112" s="303"/>
      <c r="ECW112" s="303"/>
      <c r="ECX112" s="303"/>
      <c r="ECY112" s="303"/>
      <c r="ECZ112" s="303"/>
      <c r="EDA112" s="303"/>
      <c r="EDB112" s="303"/>
      <c r="EDC112" s="303"/>
      <c r="EDD112" s="303"/>
      <c r="EDE112" s="303"/>
      <c r="EDF112" s="303"/>
      <c r="EDG112" s="303"/>
      <c r="EDH112" s="303"/>
      <c r="EDI112" s="303"/>
      <c r="EDJ112" s="303"/>
      <c r="EDK112" s="303"/>
      <c r="EDL112" s="303"/>
      <c r="EDM112" s="303"/>
      <c r="EDN112" s="303"/>
      <c r="EDO112" s="303"/>
      <c r="EDP112" s="303"/>
      <c r="EDQ112" s="303"/>
      <c r="EDR112" s="303"/>
      <c r="EDS112" s="303"/>
      <c r="EDT112" s="303"/>
      <c r="EDU112" s="303"/>
      <c r="EDV112" s="303"/>
      <c r="EDW112" s="303"/>
      <c r="EDX112" s="303"/>
      <c r="EDY112" s="303"/>
      <c r="EDZ112" s="303"/>
      <c r="EEA112" s="303"/>
      <c r="EEB112" s="303"/>
      <c r="EEC112" s="303"/>
      <c r="EED112" s="303"/>
      <c r="EEE112" s="303"/>
      <c r="EEF112" s="303"/>
      <c r="EEG112" s="303"/>
      <c r="EEH112" s="303"/>
      <c r="EEI112" s="303"/>
      <c r="EEJ112" s="303"/>
      <c r="EEK112" s="303"/>
      <c r="EEL112" s="303"/>
      <c r="EEM112" s="303"/>
      <c r="EEN112" s="303"/>
      <c r="EEO112" s="303"/>
      <c r="EEP112" s="303"/>
      <c r="EEQ112" s="303"/>
      <c r="EER112" s="303"/>
      <c r="EES112" s="303"/>
      <c r="EET112" s="303"/>
      <c r="EEU112" s="303"/>
      <c r="EEV112" s="303"/>
      <c r="EEW112" s="303"/>
      <c r="EEX112" s="303"/>
      <c r="EEY112" s="303"/>
      <c r="EEZ112" s="303"/>
      <c r="EFA112" s="303"/>
      <c r="EFB112" s="303"/>
      <c r="EFC112" s="303"/>
      <c r="EFD112" s="303"/>
      <c r="EFE112" s="303"/>
      <c r="EFF112" s="303"/>
      <c r="EFG112" s="303"/>
      <c r="EFH112" s="303"/>
      <c r="EFI112" s="303"/>
      <c r="EFJ112" s="303"/>
      <c r="EFK112" s="303"/>
      <c r="EFL112" s="303"/>
      <c r="EFM112" s="303"/>
      <c r="EFN112" s="303"/>
      <c r="EFO112" s="303"/>
      <c r="EFP112" s="303"/>
      <c r="EFQ112" s="303"/>
      <c r="EFR112" s="303"/>
      <c r="EFS112" s="303"/>
      <c r="EFT112" s="303"/>
      <c r="EFU112" s="303"/>
      <c r="EFV112" s="303"/>
      <c r="EFW112" s="303"/>
      <c r="EFX112" s="303"/>
      <c r="EFY112" s="303"/>
      <c r="EFZ112" s="303"/>
      <c r="EGA112" s="303"/>
      <c r="EGB112" s="303"/>
      <c r="EGC112" s="303"/>
      <c r="EGD112" s="303"/>
      <c r="EGE112" s="303"/>
      <c r="EGF112" s="303"/>
      <c r="EGG112" s="303"/>
      <c r="EGH112" s="303"/>
      <c r="EGI112" s="303"/>
      <c r="EGJ112" s="303"/>
      <c r="EGK112" s="303"/>
      <c r="EGL112" s="303"/>
      <c r="EGM112" s="303"/>
      <c r="EGN112" s="303"/>
      <c r="EGO112" s="303"/>
      <c r="EGP112" s="303"/>
      <c r="EGQ112" s="303"/>
      <c r="EGR112" s="303"/>
      <c r="EGS112" s="303"/>
      <c r="EGT112" s="303"/>
      <c r="EGU112" s="303"/>
      <c r="EGV112" s="303"/>
      <c r="EGW112" s="303"/>
      <c r="EGX112" s="303"/>
      <c r="EGY112" s="303"/>
      <c r="EGZ112" s="303"/>
      <c r="EHA112" s="303"/>
      <c r="EHB112" s="303"/>
      <c r="EHC112" s="303"/>
      <c r="EHD112" s="303"/>
      <c r="EHE112" s="303"/>
      <c r="EHF112" s="303"/>
      <c r="EHG112" s="303"/>
      <c r="EHH112" s="303"/>
      <c r="EHI112" s="303"/>
      <c r="EHJ112" s="303"/>
      <c r="EHK112" s="303"/>
      <c r="EHL112" s="303"/>
      <c r="EHM112" s="303"/>
      <c r="EHN112" s="303"/>
      <c r="EHO112" s="303"/>
      <c r="EHP112" s="303"/>
      <c r="EHQ112" s="303"/>
      <c r="EHR112" s="303"/>
      <c r="EHS112" s="303"/>
      <c r="EHT112" s="303"/>
      <c r="EHU112" s="303"/>
      <c r="EHV112" s="303"/>
      <c r="EHW112" s="303"/>
      <c r="EHX112" s="303"/>
      <c r="EHY112" s="303"/>
      <c r="EHZ112" s="303"/>
      <c r="EIA112" s="303"/>
      <c r="EIB112" s="303"/>
      <c r="EIC112" s="303"/>
      <c r="EID112" s="303"/>
      <c r="EIE112" s="303"/>
      <c r="EIF112" s="303"/>
      <c r="EIG112" s="303"/>
      <c r="EIH112" s="303"/>
      <c r="EII112" s="303"/>
      <c r="EIJ112" s="303"/>
      <c r="EIK112" s="303"/>
      <c r="EIL112" s="303"/>
      <c r="EIM112" s="303"/>
      <c r="EIN112" s="303"/>
      <c r="EIO112" s="303"/>
      <c r="EIP112" s="303"/>
      <c r="EIQ112" s="303"/>
      <c r="EIR112" s="303"/>
      <c r="EIS112" s="303"/>
      <c r="EIT112" s="303"/>
      <c r="EIU112" s="303"/>
      <c r="EIV112" s="303"/>
      <c r="EIW112" s="303"/>
      <c r="EIX112" s="303"/>
      <c r="EIY112" s="303"/>
      <c r="EIZ112" s="303"/>
      <c r="EJA112" s="303"/>
      <c r="EJB112" s="303"/>
      <c r="EJC112" s="303"/>
      <c r="EJD112" s="303"/>
      <c r="EJE112" s="303"/>
      <c r="EJF112" s="303"/>
      <c r="EJG112" s="303"/>
      <c r="EJH112" s="303"/>
      <c r="EJI112" s="303"/>
      <c r="EJJ112" s="303"/>
      <c r="EJK112" s="303"/>
      <c r="EJL112" s="303"/>
      <c r="EJM112" s="303"/>
      <c r="EJN112" s="303"/>
      <c r="EJO112" s="303"/>
      <c r="EJP112" s="303"/>
      <c r="EJQ112" s="303"/>
      <c r="EJR112" s="303"/>
      <c r="EJS112" s="303"/>
      <c r="EJT112" s="303"/>
      <c r="EJU112" s="303"/>
      <c r="EJV112" s="303"/>
      <c r="EJW112" s="303"/>
      <c r="EJX112" s="303"/>
      <c r="EJY112" s="303"/>
      <c r="EJZ112" s="303"/>
      <c r="EKA112" s="303"/>
      <c r="EKB112" s="303"/>
      <c r="EKC112" s="303"/>
      <c r="EKD112" s="303"/>
      <c r="EKE112" s="303"/>
      <c r="EKF112" s="303"/>
      <c r="EKG112" s="303"/>
      <c r="EKH112" s="303"/>
      <c r="EKI112" s="303"/>
      <c r="EKJ112" s="303"/>
      <c r="EKK112" s="303"/>
      <c r="EKL112" s="303"/>
      <c r="EKM112" s="303"/>
      <c r="EKN112" s="303"/>
      <c r="EKO112" s="303"/>
      <c r="EKP112" s="303"/>
      <c r="EKQ112" s="303"/>
      <c r="EKR112" s="303"/>
      <c r="EKS112" s="303"/>
      <c r="EKT112" s="303"/>
      <c r="EKU112" s="303"/>
      <c r="EKV112" s="303"/>
      <c r="EKW112" s="303"/>
      <c r="EKX112" s="303"/>
      <c r="EKY112" s="303"/>
      <c r="EKZ112" s="303"/>
      <c r="ELA112" s="303"/>
      <c r="ELB112" s="303"/>
      <c r="ELC112" s="303"/>
      <c r="ELD112" s="303"/>
      <c r="ELE112" s="303"/>
      <c r="ELF112" s="303"/>
      <c r="ELG112" s="303"/>
      <c r="ELH112" s="303"/>
      <c r="ELI112" s="303"/>
      <c r="ELJ112" s="303"/>
      <c r="ELK112" s="303"/>
      <c r="ELL112" s="303"/>
      <c r="ELM112" s="303"/>
      <c r="ELN112" s="303"/>
      <c r="ELO112" s="303"/>
      <c r="ELP112" s="303"/>
      <c r="ELQ112" s="303"/>
      <c r="ELR112" s="303"/>
      <c r="ELS112" s="303"/>
      <c r="ELT112" s="303"/>
      <c r="ELU112" s="303"/>
      <c r="ELV112" s="303"/>
      <c r="ELW112" s="303"/>
      <c r="ELX112" s="303"/>
      <c r="ELY112" s="303"/>
      <c r="ELZ112" s="303"/>
      <c r="EMA112" s="303"/>
      <c r="EMB112" s="303"/>
      <c r="EMC112" s="303"/>
      <c r="EMD112" s="303"/>
      <c r="EME112" s="303"/>
      <c r="EMF112" s="303"/>
      <c r="EMG112" s="303"/>
      <c r="EMH112" s="303"/>
      <c r="EMI112" s="303"/>
      <c r="EMJ112" s="303"/>
      <c r="EMK112" s="303"/>
      <c r="EML112" s="303"/>
      <c r="EMM112" s="303"/>
      <c r="EMN112" s="303"/>
      <c r="EMO112" s="303"/>
      <c r="EMP112" s="303"/>
      <c r="EMQ112" s="303"/>
      <c r="EMR112" s="303"/>
      <c r="EMS112" s="303"/>
      <c r="EMT112" s="303"/>
      <c r="EMU112" s="303"/>
      <c r="EMV112" s="303"/>
      <c r="EMW112" s="303"/>
      <c r="EMX112" s="303"/>
      <c r="EMY112" s="303"/>
      <c r="EMZ112" s="303"/>
      <c r="ENA112" s="303"/>
      <c r="ENB112" s="303"/>
      <c r="ENC112" s="303"/>
      <c r="END112" s="303"/>
      <c r="ENE112" s="303"/>
      <c r="ENF112" s="303"/>
      <c r="ENG112" s="303"/>
      <c r="ENH112" s="303"/>
      <c r="ENI112" s="303"/>
      <c r="ENJ112" s="303"/>
      <c r="ENK112" s="303"/>
      <c r="ENL112" s="303"/>
      <c r="ENM112" s="303"/>
      <c r="ENN112" s="303"/>
      <c r="ENO112" s="303"/>
      <c r="ENP112" s="303"/>
      <c r="ENQ112" s="303"/>
      <c r="ENR112" s="303"/>
      <c r="ENS112" s="303"/>
      <c r="ENT112" s="303"/>
      <c r="ENU112" s="303"/>
      <c r="ENV112" s="303"/>
      <c r="ENW112" s="303"/>
      <c r="ENX112" s="303"/>
      <c r="ENY112" s="303"/>
      <c r="ENZ112" s="303"/>
      <c r="EOA112" s="303"/>
      <c r="EOB112" s="303"/>
      <c r="EOC112" s="303"/>
      <c r="EOD112" s="303"/>
      <c r="EOE112" s="303"/>
      <c r="EOF112" s="303"/>
      <c r="EOG112" s="303"/>
      <c r="EOH112" s="303"/>
      <c r="EOI112" s="303"/>
      <c r="EOJ112" s="303"/>
      <c r="EOK112" s="303"/>
      <c r="EOL112" s="303"/>
      <c r="EOM112" s="303"/>
      <c r="EON112" s="303"/>
      <c r="EOO112" s="303"/>
      <c r="EOP112" s="303"/>
      <c r="EOQ112" s="303"/>
      <c r="EOR112" s="303"/>
      <c r="EOS112" s="303"/>
      <c r="EOT112" s="303"/>
      <c r="EOU112" s="303"/>
      <c r="EOV112" s="303"/>
      <c r="EOW112" s="303"/>
      <c r="EOX112" s="303"/>
      <c r="EOY112" s="303"/>
      <c r="EOZ112" s="303"/>
      <c r="EPA112" s="303"/>
      <c r="EPB112" s="303"/>
      <c r="EPC112" s="303"/>
      <c r="EPD112" s="303"/>
      <c r="EPE112" s="303"/>
      <c r="EPF112" s="303"/>
      <c r="EPG112" s="303"/>
      <c r="EPH112" s="303"/>
      <c r="EPI112" s="303"/>
      <c r="EPJ112" s="303"/>
      <c r="EPK112" s="303"/>
      <c r="EPL112" s="303"/>
      <c r="EPM112" s="303"/>
      <c r="EPN112" s="303"/>
      <c r="EPO112" s="303"/>
      <c r="EPP112" s="303"/>
      <c r="EPQ112" s="303"/>
      <c r="EPR112" s="303"/>
      <c r="EPS112" s="303"/>
      <c r="EPT112" s="303"/>
      <c r="EPU112" s="303"/>
      <c r="EPV112" s="303"/>
      <c r="EPW112" s="303"/>
      <c r="EPX112" s="303"/>
      <c r="EPY112" s="303"/>
      <c r="EPZ112" s="303"/>
      <c r="EQA112" s="303"/>
      <c r="EQB112" s="303"/>
      <c r="EQC112" s="303"/>
      <c r="EQD112" s="303"/>
      <c r="EQE112" s="303"/>
      <c r="EQF112" s="303"/>
      <c r="EQG112" s="303"/>
      <c r="EQH112" s="303"/>
      <c r="EQI112" s="303"/>
    </row>
    <row r="113" spans="1:3831" s="295" customFormat="1" outlineLevel="1" x14ac:dyDescent="0.25">
      <c r="B113" s="299"/>
      <c r="C113" s="294" t="s">
        <v>4302</v>
      </c>
      <c r="E113" s="296">
        <f t="shared" ref="E113:O113" ca="1" si="135">IF(E12&lt;$K$8,E111,IF(E12&gt;$L$8,D113*(1+$N$8/100),E111*((($M$8-(E12-$K$8+1))+($M$8-($M$8-(E12-$K$8+1)))*(1-$DIA$8)))/$M$8))</f>
        <v>358930.95313919999</v>
      </c>
      <c r="F113" s="296">
        <f t="shared" ca="1" si="135"/>
        <v>374080.73891751375</v>
      </c>
      <c r="G113" s="296">
        <f t="shared" ca="1" si="135"/>
        <v>389869.96804035234</v>
      </c>
      <c r="H113" s="296">
        <f t="shared" ca="1" si="135"/>
        <v>1829363.6172685714</v>
      </c>
      <c r="I113" s="296">
        <f t="shared" ca="1" si="135"/>
        <v>1759917.729309598</v>
      </c>
      <c r="J113" s="296">
        <f ca="1">IF(J12&lt;$K$8,J111,IF(J12&gt;$L$8,I113*(1+$N$8/100),J111*((($M$8-(J12-$K$8+1))+($M$8-($M$8-(J12-$K$8+1)))*(1-$DIA$8)))/$M$8))</f>
        <v>1681350.4350949901</v>
      </c>
      <c r="K113" s="296">
        <f t="shared" ca="1" si="135"/>
        <v>1593015.459934168</v>
      </c>
      <c r="L113" s="296">
        <f t="shared" ca="1" si="135"/>
        <v>1494228.2230958231</v>
      </c>
      <c r="M113" s="296">
        <f t="shared" ca="1" si="135"/>
        <v>1384263.7555116832</v>
      </c>
      <c r="N113" s="296">
        <f t="shared" ca="1" si="135"/>
        <v>1262354.509943882</v>
      </c>
      <c r="O113" s="296">
        <f t="shared" ca="1" si="135"/>
        <v>1315636.067955741</v>
      </c>
      <c r="P113" s="296">
        <f ca="1">IF(P12&lt;$K$8,P111,IF(P12&gt;$L$8,O113*(1+$N$8/100),P111*((($M$8-(P12-$K$8+1))+($M$8-($M$8-(P12-$K$8+1)))*(1-$DIA$8)))/$M$8))</f>
        <v>1371166.5381406925</v>
      </c>
      <c r="Q113" s="296">
        <f t="shared" ref="Q113:BD113" ca="1" si="136">IF(Q12&lt;$K$8,Q111,IF(Q12&gt;$L$8,P113*(1+$N$8/100),Q111*((($M$8-(Q12-$K$8+1))+($M$8-($M$8-(Q12-$K$8+1)))*(1-$DIA$8)))/$M$8))</f>
        <v>1429040.8427598528</v>
      </c>
      <c r="R113" s="296">
        <f t="shared" ca="1" si="136"/>
        <v>1489357.9105605688</v>
      </c>
      <c r="S113" s="296">
        <f t="shared" ca="1" si="136"/>
        <v>1552220.8458825029</v>
      </c>
      <c r="T113" s="296">
        <f t="shared" ca="1" si="136"/>
        <v>1617737.1049013594</v>
      </c>
      <c r="U113" s="296">
        <f t="shared" ca="1" si="136"/>
        <v>1686018.6793115227</v>
      </c>
      <c r="V113" s="296">
        <f t="shared" ca="1" si="136"/>
        <v>1757182.2877615835</v>
      </c>
      <c r="W113" s="296">
        <f t="shared" ca="1" si="136"/>
        <v>1831349.5753699921</v>
      </c>
      <c r="X113" s="296">
        <f t="shared" ca="1" si="136"/>
        <v>1908647.3216618854</v>
      </c>
      <c r="Y113" s="296">
        <f t="shared" ca="1" si="136"/>
        <v>1989207.6572825247</v>
      </c>
      <c r="Z113" s="296">
        <f t="shared" ca="1" si="136"/>
        <v>2073168.2898577943</v>
      </c>
      <c r="AA113" s="296">
        <f t="shared" ca="1" si="136"/>
        <v>2160672.7393878354</v>
      </c>
      <c r="AB113" s="296">
        <f t="shared" ca="1" si="136"/>
        <v>2251870.5835761949</v>
      </c>
      <c r="AC113" s="296">
        <f t="shared" ca="1" si="136"/>
        <v>2346917.7135138442</v>
      </c>
      <c r="AD113" s="296">
        <f t="shared" ca="1" si="136"/>
        <v>2445976.60015513</v>
      </c>
      <c r="AE113" s="297">
        <f t="shared" ca="1" si="136"/>
        <v>4006968.0083680004</v>
      </c>
      <c r="AF113" s="296">
        <f t="shared" ca="1" si="136"/>
        <v>4101622.2564779604</v>
      </c>
      <c r="AG113" s="296">
        <f t="shared" ca="1" si="136"/>
        <v>4198512.4662094126</v>
      </c>
      <c r="AH113" s="296">
        <f t="shared" ca="1" si="136"/>
        <v>109091157.39265715</v>
      </c>
      <c r="AI113" s="296">
        <f t="shared" ca="1" si="136"/>
        <v>103078295.65793853</v>
      </c>
      <c r="AJ113" s="296">
        <f t="shared" ca="1" si="136"/>
        <v>96720482.465842277</v>
      </c>
      <c r="AK113" s="296">
        <f t="shared" ca="1" si="136"/>
        <v>90004775.932758972</v>
      </c>
      <c r="AL113" s="296">
        <f t="shared" ca="1" si="136"/>
        <v>82917815.22731106</v>
      </c>
      <c r="AM113" s="296">
        <f t="shared" ca="1" si="136"/>
        <v>75445807.999047711</v>
      </c>
      <c r="AN113" s="296">
        <f t="shared" ca="1" si="136"/>
        <v>67574517.446991414</v>
      </c>
      <c r="AO113" s="296">
        <f t="shared" ca="1" si="136"/>
        <v>70426707.971216902</v>
      </c>
      <c r="AP113" s="296">
        <f t="shared" ca="1" si="136"/>
        <v>73399283.976446569</v>
      </c>
      <c r="AQ113" s="296">
        <f t="shared" ca="1" si="136"/>
        <v>76497326.702490136</v>
      </c>
      <c r="AR113" s="296">
        <f t="shared" ca="1" si="136"/>
        <v>79726131.858525142</v>
      </c>
      <c r="AS113" s="296">
        <f t="shared" ca="1" si="136"/>
        <v>83091218.675436795</v>
      </c>
      <c r="AT113" s="296">
        <f t="shared" ca="1" si="136"/>
        <v>86598339.340239704</v>
      </c>
      <c r="AU113" s="296">
        <f t="shared" ca="1" si="136"/>
        <v>90253488.82870847</v>
      </c>
      <c r="AV113" s="296">
        <f t="shared" ca="1" si="136"/>
        <v>94062915.153024659</v>
      </c>
      <c r="AW113" s="296">
        <f t="shared" ca="1" si="136"/>
        <v>98033130.041957274</v>
      </c>
      <c r="AX113" s="296">
        <f t="shared" ca="1" si="136"/>
        <v>102170920.07183316</v>
      </c>
      <c r="AY113" s="296">
        <f t="shared" ca="1" si="136"/>
        <v>106483358.26732421</v>
      </c>
      <c r="AZ113" s="296">
        <f t="shared" ca="1" si="136"/>
        <v>110977816.19188155</v>
      </c>
      <c r="BA113" s="296">
        <f t="shared" ca="1" si="136"/>
        <v>115661976.54848377</v>
      </c>
      <c r="BB113" s="296">
        <f t="shared" ca="1" si="136"/>
        <v>120543846.31223838</v>
      </c>
      <c r="BC113" s="296">
        <f t="shared" ca="1" si="136"/>
        <v>125631770.41728526</v>
      </c>
      <c r="BD113" s="296">
        <f t="shared" ca="1" si="136"/>
        <v>130934446.02139801</v>
      </c>
      <c r="BE113" s="304"/>
      <c r="BF113" s="304"/>
      <c r="BG113" s="296"/>
      <c r="BH113" s="296"/>
      <c r="BI113" s="296"/>
      <c r="BJ113" s="296"/>
      <c r="BK113" s="296"/>
      <c r="BL113" s="296"/>
      <c r="BM113" s="296"/>
      <c r="BN113" s="296"/>
      <c r="BO113" s="296"/>
      <c r="BP113" s="296"/>
      <c r="BQ113" s="296"/>
      <c r="BR113" s="296"/>
      <c r="BS113" s="296"/>
      <c r="BT113" s="296"/>
      <c r="BU113" s="296"/>
      <c r="BV113" s="296"/>
      <c r="BW113" s="296"/>
      <c r="BX113" s="296"/>
      <c r="BY113" s="296"/>
      <c r="BZ113" s="296"/>
      <c r="CA113" s="296"/>
      <c r="CB113" s="296"/>
      <c r="CC113" s="296"/>
      <c r="CD113" s="296"/>
      <c r="CE113" s="305"/>
      <c r="CF113" s="305"/>
      <c r="CG113" s="305"/>
      <c r="CH113" s="305"/>
      <c r="CI113" s="305"/>
      <c r="CJ113" s="305"/>
      <c r="CK113" s="305"/>
      <c r="CL113" s="305"/>
      <c r="CM113" s="305"/>
      <c r="CN113" s="305"/>
      <c r="CO113" s="305"/>
      <c r="CP113" s="305"/>
      <c r="CQ113" s="305"/>
      <c r="CR113" s="305"/>
      <c r="CS113" s="305"/>
      <c r="CT113" s="305"/>
      <c r="CU113" s="305"/>
      <c r="CV113" s="305"/>
      <c r="CW113" s="305"/>
      <c r="CX113" s="305"/>
      <c r="CY113" s="305"/>
      <c r="CZ113" s="305"/>
      <c r="DA113" s="305"/>
      <c r="DB113" s="305"/>
      <c r="DC113" s="305"/>
      <c r="DD113" s="305"/>
      <c r="DE113" s="305"/>
      <c r="DF113" s="305"/>
      <c r="DG113" s="305"/>
      <c r="DH113" s="305"/>
      <c r="DI113" s="305"/>
      <c r="DJ113" s="305"/>
      <c r="DK113" s="305"/>
      <c r="DL113" s="305"/>
      <c r="DM113" s="305"/>
      <c r="DN113" s="305"/>
      <c r="DO113" s="305"/>
      <c r="DP113" s="305"/>
      <c r="DQ113" s="305"/>
      <c r="DR113" s="305"/>
      <c r="DS113" s="305"/>
      <c r="DT113" s="305"/>
      <c r="DU113" s="305"/>
      <c r="DV113" s="305"/>
      <c r="DW113" s="305"/>
      <c r="DX113" s="305"/>
      <c r="DY113" s="305"/>
      <c r="DZ113" s="305"/>
      <c r="EA113" s="305"/>
      <c r="EB113" s="305"/>
      <c r="EC113" s="305"/>
      <c r="ED113" s="305"/>
      <c r="EE113" s="305"/>
      <c r="EF113" s="305"/>
      <c r="EG113" s="305"/>
      <c r="EH113" s="305"/>
      <c r="EI113" s="305"/>
      <c r="EJ113" s="305"/>
      <c r="EK113" s="305"/>
      <c r="EL113" s="305"/>
      <c r="EM113" s="305"/>
      <c r="EN113" s="305"/>
      <c r="EO113" s="305"/>
      <c r="EP113" s="305"/>
      <c r="EQ113" s="305"/>
      <c r="ER113" s="305"/>
      <c r="ES113" s="305"/>
      <c r="ET113" s="305"/>
      <c r="EU113" s="305"/>
      <c r="EV113" s="305"/>
      <c r="EW113" s="305"/>
      <c r="EX113" s="305"/>
      <c r="EY113" s="305"/>
      <c r="EZ113" s="305"/>
      <c r="FA113" s="305"/>
      <c r="FB113" s="305"/>
      <c r="FC113" s="305"/>
      <c r="FD113" s="305"/>
      <c r="FE113" s="305"/>
      <c r="FF113" s="305"/>
      <c r="FG113" s="305"/>
      <c r="FH113" s="305"/>
      <c r="FI113" s="305"/>
      <c r="FJ113" s="305"/>
      <c r="FK113" s="305"/>
      <c r="FL113" s="305"/>
      <c r="FM113" s="305"/>
      <c r="FN113" s="305"/>
      <c r="FO113" s="305"/>
      <c r="FP113" s="305"/>
      <c r="FQ113" s="305"/>
      <c r="FR113" s="305"/>
      <c r="FS113" s="305"/>
      <c r="FT113" s="305"/>
      <c r="FU113" s="305"/>
      <c r="FV113" s="305"/>
      <c r="FW113" s="305"/>
      <c r="FX113" s="305"/>
      <c r="FY113" s="305"/>
      <c r="FZ113" s="305"/>
      <c r="GA113" s="305"/>
      <c r="GB113" s="305"/>
      <c r="GC113" s="305"/>
      <c r="GD113" s="305"/>
      <c r="GE113" s="305"/>
      <c r="GF113" s="305"/>
      <c r="GG113" s="305"/>
      <c r="GH113" s="305"/>
      <c r="GI113" s="305"/>
      <c r="GJ113" s="305"/>
      <c r="GK113" s="305"/>
      <c r="GL113" s="305"/>
      <c r="GM113" s="305"/>
      <c r="GN113" s="305"/>
      <c r="GO113" s="305"/>
      <c r="GP113" s="305"/>
      <c r="GQ113" s="305"/>
      <c r="GR113" s="305"/>
      <c r="GS113" s="305"/>
      <c r="GT113" s="305"/>
      <c r="GU113" s="305"/>
      <c r="GV113" s="305"/>
      <c r="GW113" s="305"/>
      <c r="GX113" s="305"/>
      <c r="GY113" s="305"/>
      <c r="GZ113" s="305"/>
      <c r="HA113" s="305"/>
      <c r="HB113" s="305"/>
      <c r="HC113" s="305"/>
      <c r="HD113" s="305"/>
      <c r="HE113" s="305"/>
      <c r="HF113" s="305"/>
      <c r="HG113" s="305"/>
      <c r="HH113" s="305"/>
      <c r="HI113" s="305"/>
      <c r="HJ113" s="305"/>
      <c r="HK113" s="305"/>
      <c r="HL113" s="305"/>
      <c r="HM113" s="305"/>
      <c r="HN113" s="305"/>
      <c r="HO113" s="305"/>
      <c r="HP113" s="305"/>
      <c r="HQ113" s="305"/>
      <c r="HR113" s="305"/>
      <c r="HS113" s="305"/>
      <c r="HT113" s="305"/>
      <c r="HU113" s="305"/>
      <c r="HV113" s="305"/>
      <c r="HW113" s="305"/>
      <c r="HX113" s="305"/>
      <c r="HY113" s="305"/>
      <c r="HZ113" s="305"/>
      <c r="IA113" s="305"/>
      <c r="IB113" s="305"/>
      <c r="IC113" s="305"/>
      <c r="ID113" s="305"/>
      <c r="IE113" s="305"/>
      <c r="IF113" s="305"/>
      <c r="IG113" s="305"/>
      <c r="IH113" s="305"/>
      <c r="II113" s="305"/>
      <c r="IJ113" s="305"/>
      <c r="IK113" s="305"/>
      <c r="IL113" s="305"/>
      <c r="IM113" s="305"/>
      <c r="IN113" s="305"/>
      <c r="IO113" s="305"/>
      <c r="IP113" s="305"/>
      <c r="IQ113" s="305"/>
      <c r="IR113" s="305"/>
      <c r="IS113" s="305"/>
      <c r="IT113" s="305"/>
      <c r="IU113" s="305"/>
      <c r="IV113" s="305"/>
      <c r="IW113" s="305"/>
      <c r="IX113" s="305"/>
      <c r="IY113" s="305"/>
      <c r="IZ113" s="305"/>
      <c r="JA113" s="305"/>
      <c r="JB113" s="305"/>
      <c r="JC113" s="305"/>
      <c r="JD113" s="305"/>
      <c r="JE113" s="305"/>
      <c r="JF113" s="305"/>
      <c r="JG113" s="305"/>
      <c r="JH113" s="305"/>
      <c r="JI113" s="305"/>
      <c r="JJ113" s="305"/>
      <c r="JK113" s="305"/>
      <c r="JL113" s="305"/>
      <c r="JM113" s="305"/>
      <c r="JN113" s="305"/>
      <c r="JO113" s="305"/>
      <c r="JP113" s="305"/>
      <c r="JQ113" s="305"/>
      <c r="JR113" s="305"/>
      <c r="JS113" s="305"/>
      <c r="JT113" s="305"/>
      <c r="JU113" s="305"/>
      <c r="JV113" s="305"/>
      <c r="JW113" s="305"/>
      <c r="JX113" s="305"/>
      <c r="JY113" s="305"/>
      <c r="JZ113" s="305"/>
      <c r="KA113" s="305"/>
      <c r="KB113" s="305"/>
      <c r="KC113" s="305"/>
      <c r="KD113" s="305"/>
      <c r="KE113" s="305"/>
      <c r="KF113" s="305"/>
      <c r="KG113" s="305"/>
      <c r="KH113" s="305"/>
      <c r="KI113" s="305"/>
      <c r="KJ113" s="305"/>
      <c r="KK113" s="305"/>
      <c r="KL113" s="305"/>
      <c r="KM113" s="305"/>
      <c r="KN113" s="305"/>
      <c r="KO113" s="305"/>
      <c r="KP113" s="305"/>
      <c r="KQ113" s="305"/>
      <c r="KR113" s="305"/>
      <c r="KS113" s="305"/>
      <c r="KT113" s="305"/>
      <c r="KU113" s="305"/>
      <c r="KV113" s="305"/>
      <c r="KW113" s="305"/>
      <c r="KX113" s="305"/>
      <c r="KY113" s="305"/>
      <c r="KZ113" s="305"/>
      <c r="LA113" s="305"/>
      <c r="LB113" s="305"/>
      <c r="LC113" s="305"/>
      <c r="LD113" s="305"/>
      <c r="LE113" s="305"/>
      <c r="LF113" s="305"/>
      <c r="LG113" s="305"/>
      <c r="LH113" s="305"/>
      <c r="LI113" s="305"/>
      <c r="LJ113" s="305"/>
      <c r="LK113" s="305"/>
      <c r="LL113" s="305"/>
      <c r="LM113" s="305"/>
      <c r="LN113" s="305"/>
      <c r="LO113" s="305"/>
      <c r="LP113" s="305"/>
      <c r="LQ113" s="305"/>
      <c r="LR113" s="305"/>
      <c r="LS113" s="305"/>
      <c r="LT113" s="305"/>
      <c r="LU113" s="305"/>
      <c r="LV113" s="305"/>
      <c r="LW113" s="305"/>
      <c r="LX113" s="305"/>
      <c r="LY113" s="305"/>
      <c r="LZ113" s="305"/>
      <c r="MA113" s="305"/>
      <c r="MB113" s="305"/>
      <c r="MC113" s="305"/>
      <c r="MD113" s="305"/>
      <c r="ME113" s="305"/>
      <c r="MF113" s="305"/>
      <c r="MG113" s="305"/>
      <c r="MH113" s="305"/>
      <c r="MI113" s="305"/>
      <c r="MJ113" s="305"/>
      <c r="MK113" s="305"/>
      <c r="ML113" s="305"/>
      <c r="MM113" s="305"/>
      <c r="MN113" s="305"/>
      <c r="MO113" s="305"/>
      <c r="MP113" s="305"/>
      <c r="MQ113" s="305"/>
      <c r="MR113" s="305"/>
      <c r="MS113" s="305"/>
      <c r="MT113" s="305"/>
      <c r="MU113" s="305"/>
      <c r="MV113" s="305"/>
      <c r="MW113" s="305"/>
      <c r="MX113" s="305"/>
      <c r="MY113" s="305"/>
      <c r="MZ113" s="305"/>
      <c r="NA113" s="305"/>
      <c r="NB113" s="305"/>
      <c r="NC113" s="305"/>
      <c r="ND113" s="305"/>
      <c r="NE113" s="305"/>
      <c r="NF113" s="305"/>
      <c r="NG113" s="305"/>
      <c r="NH113" s="305"/>
      <c r="NI113" s="305"/>
      <c r="NJ113" s="305"/>
      <c r="NK113" s="305"/>
      <c r="NL113" s="305"/>
      <c r="NM113" s="305"/>
      <c r="NN113" s="305"/>
      <c r="NO113" s="305"/>
      <c r="NP113" s="305"/>
      <c r="NQ113" s="305"/>
      <c r="NR113" s="305"/>
      <c r="NS113" s="305"/>
      <c r="NT113" s="305"/>
      <c r="NU113" s="305"/>
      <c r="NV113" s="305"/>
      <c r="NW113" s="305"/>
      <c r="NX113" s="305"/>
      <c r="NY113" s="305"/>
      <c r="NZ113" s="305"/>
      <c r="OA113" s="305"/>
      <c r="OB113" s="305"/>
      <c r="OC113" s="305"/>
      <c r="OD113" s="305"/>
      <c r="OE113" s="305"/>
      <c r="OF113" s="305"/>
      <c r="OG113" s="305"/>
      <c r="OH113" s="305"/>
      <c r="OI113" s="305"/>
      <c r="OJ113" s="305"/>
      <c r="OK113" s="305"/>
      <c r="OL113" s="305"/>
      <c r="OM113" s="305"/>
      <c r="ON113" s="305"/>
      <c r="OO113" s="305"/>
      <c r="OP113" s="305"/>
      <c r="OQ113" s="305"/>
      <c r="OR113" s="305"/>
      <c r="OS113" s="305"/>
      <c r="OT113" s="305"/>
      <c r="OU113" s="305"/>
      <c r="OV113" s="305"/>
      <c r="OW113" s="305"/>
      <c r="OX113" s="305"/>
      <c r="OY113" s="305"/>
      <c r="OZ113" s="305"/>
      <c r="PA113" s="305"/>
      <c r="PB113" s="305"/>
      <c r="PC113" s="305"/>
      <c r="PD113" s="305"/>
      <c r="PE113" s="305"/>
      <c r="PF113" s="305"/>
      <c r="PG113" s="305"/>
      <c r="PH113" s="305"/>
      <c r="PI113" s="305"/>
      <c r="PJ113" s="305"/>
      <c r="PK113" s="305"/>
      <c r="PL113" s="305"/>
      <c r="PM113" s="305"/>
      <c r="PN113" s="305"/>
      <c r="PO113" s="305"/>
      <c r="PP113" s="305"/>
      <c r="PQ113" s="305"/>
      <c r="PR113" s="305"/>
      <c r="PS113" s="305"/>
      <c r="PT113" s="305"/>
      <c r="PU113" s="305"/>
      <c r="PV113" s="305"/>
      <c r="PW113" s="305"/>
      <c r="PX113" s="305"/>
      <c r="PY113" s="305"/>
      <c r="PZ113" s="305"/>
      <c r="QA113" s="305"/>
      <c r="QB113" s="305"/>
      <c r="QC113" s="305"/>
      <c r="QD113" s="305"/>
      <c r="QE113" s="305"/>
      <c r="QF113" s="305"/>
      <c r="QG113" s="305"/>
      <c r="QH113" s="305"/>
      <c r="QI113" s="305"/>
      <c r="QJ113" s="305"/>
      <c r="QK113" s="305"/>
      <c r="QL113" s="305"/>
      <c r="QM113" s="305"/>
      <c r="QN113" s="305"/>
      <c r="QO113" s="305"/>
      <c r="QP113" s="305"/>
      <c r="QQ113" s="305"/>
      <c r="QR113" s="305"/>
      <c r="QS113" s="305"/>
      <c r="QT113" s="305"/>
      <c r="QU113" s="305"/>
      <c r="QV113" s="305"/>
      <c r="QW113" s="305"/>
      <c r="QX113" s="305"/>
      <c r="QY113" s="305"/>
      <c r="QZ113" s="305"/>
      <c r="RA113" s="305"/>
      <c r="RB113" s="305"/>
      <c r="RC113" s="305"/>
      <c r="RD113" s="305"/>
      <c r="RE113" s="305"/>
      <c r="RF113" s="305"/>
      <c r="RG113" s="305"/>
      <c r="RH113" s="305"/>
      <c r="RI113" s="305"/>
      <c r="RJ113" s="305"/>
      <c r="RK113" s="305"/>
      <c r="RL113" s="305"/>
      <c r="RM113" s="305"/>
      <c r="RN113" s="305"/>
      <c r="RO113" s="305"/>
      <c r="RP113" s="305"/>
      <c r="RQ113" s="305"/>
      <c r="RR113" s="305"/>
      <c r="RS113" s="305"/>
      <c r="RT113" s="305"/>
      <c r="RU113" s="305"/>
      <c r="RV113" s="305"/>
      <c r="RW113" s="305"/>
      <c r="RX113" s="305"/>
      <c r="RY113" s="305"/>
      <c r="RZ113" s="305"/>
      <c r="SA113" s="305"/>
      <c r="SB113" s="305"/>
      <c r="SC113" s="305"/>
      <c r="SD113" s="305"/>
      <c r="SE113" s="305"/>
      <c r="SF113" s="305"/>
      <c r="SG113" s="305"/>
      <c r="SH113" s="305"/>
      <c r="SI113" s="305"/>
      <c r="SJ113" s="305"/>
      <c r="SK113" s="305"/>
      <c r="SL113" s="305"/>
      <c r="SM113" s="305"/>
      <c r="SN113" s="305"/>
      <c r="SO113" s="305"/>
      <c r="SP113" s="305"/>
      <c r="SQ113" s="305"/>
      <c r="SR113" s="305"/>
      <c r="SS113" s="305"/>
      <c r="ST113" s="305"/>
      <c r="SU113" s="305"/>
      <c r="SV113" s="305"/>
      <c r="SW113" s="305"/>
      <c r="SX113" s="305"/>
      <c r="SY113" s="305"/>
      <c r="SZ113" s="305"/>
      <c r="TA113" s="305"/>
      <c r="TB113" s="305"/>
      <c r="TC113" s="305"/>
      <c r="TD113" s="305"/>
      <c r="TE113" s="305"/>
      <c r="TF113" s="305"/>
      <c r="TG113" s="305"/>
      <c r="TH113" s="305"/>
      <c r="TI113" s="305"/>
      <c r="TJ113" s="305"/>
      <c r="TK113" s="305"/>
      <c r="TL113" s="305"/>
      <c r="TM113" s="305"/>
      <c r="TN113" s="305"/>
      <c r="TO113" s="305"/>
      <c r="TP113" s="305"/>
      <c r="TQ113" s="305"/>
      <c r="TR113" s="305"/>
      <c r="TS113" s="305"/>
      <c r="TT113" s="305"/>
      <c r="TU113" s="305"/>
      <c r="TV113" s="305"/>
      <c r="TW113" s="305"/>
      <c r="TX113" s="305"/>
      <c r="TY113" s="305"/>
      <c r="TZ113" s="305"/>
      <c r="UA113" s="305"/>
      <c r="UB113" s="305"/>
      <c r="UC113" s="305"/>
      <c r="UD113" s="305"/>
      <c r="UE113" s="305"/>
      <c r="UF113" s="305"/>
      <c r="UG113" s="305"/>
      <c r="UH113" s="305"/>
      <c r="UI113" s="305"/>
      <c r="UJ113" s="305"/>
      <c r="UK113" s="305"/>
      <c r="UL113" s="305"/>
      <c r="UM113" s="305"/>
      <c r="UN113" s="305"/>
      <c r="UO113" s="305"/>
      <c r="UP113" s="305"/>
      <c r="UQ113" s="305"/>
      <c r="UR113" s="305"/>
      <c r="US113" s="305"/>
      <c r="UT113" s="305"/>
      <c r="UU113" s="305"/>
      <c r="UV113" s="305"/>
      <c r="UW113" s="305"/>
      <c r="UX113" s="305"/>
      <c r="UY113" s="305"/>
      <c r="UZ113" s="305"/>
      <c r="VA113" s="305"/>
      <c r="VB113" s="305"/>
      <c r="VC113" s="305"/>
      <c r="VD113" s="305"/>
      <c r="VE113" s="305"/>
      <c r="VF113" s="305"/>
      <c r="VG113" s="305"/>
      <c r="VH113" s="305"/>
      <c r="VI113" s="305"/>
      <c r="VJ113" s="305"/>
      <c r="VK113" s="305"/>
      <c r="VL113" s="305"/>
      <c r="VM113" s="305"/>
      <c r="VN113" s="305"/>
      <c r="VO113" s="305"/>
      <c r="VP113" s="305"/>
      <c r="VQ113" s="305"/>
      <c r="VR113" s="305"/>
      <c r="VS113" s="305"/>
      <c r="VT113" s="305"/>
      <c r="VU113" s="305"/>
      <c r="VV113" s="305"/>
      <c r="VW113" s="305"/>
      <c r="VX113" s="305"/>
      <c r="VY113" s="305"/>
      <c r="VZ113" s="305"/>
      <c r="WA113" s="305"/>
      <c r="WB113" s="305"/>
      <c r="WC113" s="305"/>
      <c r="WD113" s="305"/>
      <c r="WE113" s="305"/>
      <c r="WF113" s="305"/>
      <c r="WG113" s="305"/>
      <c r="WH113" s="305"/>
      <c r="WI113" s="305"/>
      <c r="WJ113" s="305"/>
      <c r="WK113" s="305"/>
      <c r="WL113" s="305"/>
      <c r="WM113" s="305"/>
      <c r="WN113" s="305"/>
      <c r="WO113" s="305"/>
      <c r="WP113" s="305"/>
      <c r="WQ113" s="305"/>
      <c r="WR113" s="305"/>
      <c r="WS113" s="305"/>
      <c r="WT113" s="305"/>
      <c r="WU113" s="305"/>
      <c r="WV113" s="305"/>
      <c r="WW113" s="305"/>
      <c r="WX113" s="305"/>
      <c r="WY113" s="305"/>
      <c r="WZ113" s="305"/>
      <c r="XA113" s="305"/>
      <c r="XB113" s="305"/>
      <c r="XC113" s="305"/>
      <c r="XD113" s="305"/>
      <c r="XE113" s="305"/>
      <c r="XF113" s="305"/>
      <c r="XG113" s="305"/>
      <c r="XH113" s="305"/>
      <c r="XI113" s="305"/>
      <c r="XJ113" s="305"/>
      <c r="XK113" s="305"/>
      <c r="XL113" s="305"/>
      <c r="XM113" s="305"/>
      <c r="XN113" s="305"/>
      <c r="XO113" s="305"/>
      <c r="XP113" s="305"/>
      <c r="XQ113" s="305"/>
      <c r="XR113" s="305"/>
      <c r="XS113" s="305"/>
      <c r="XT113" s="305"/>
      <c r="XU113" s="305"/>
      <c r="XV113" s="305"/>
      <c r="XW113" s="305"/>
      <c r="XX113" s="305"/>
      <c r="XY113" s="305"/>
      <c r="XZ113" s="305"/>
      <c r="YA113" s="305"/>
      <c r="YB113" s="305"/>
      <c r="YC113" s="305"/>
      <c r="YD113" s="305"/>
      <c r="YE113" s="305"/>
      <c r="YF113" s="305"/>
      <c r="YG113" s="305"/>
      <c r="YH113" s="305"/>
      <c r="YI113" s="305"/>
      <c r="YJ113" s="305"/>
      <c r="YK113" s="305"/>
      <c r="YL113" s="305"/>
      <c r="YM113" s="305"/>
      <c r="YN113" s="305"/>
      <c r="YO113" s="305"/>
      <c r="YP113" s="305"/>
      <c r="YQ113" s="305"/>
      <c r="YR113" s="305"/>
      <c r="YS113" s="305"/>
      <c r="YT113" s="305"/>
      <c r="YU113" s="305"/>
      <c r="YV113" s="305"/>
      <c r="YW113" s="305"/>
      <c r="YX113" s="305"/>
      <c r="YY113" s="305"/>
      <c r="YZ113" s="305"/>
      <c r="ZA113" s="305"/>
      <c r="ZB113" s="305"/>
      <c r="ZC113" s="305"/>
      <c r="ZD113" s="305"/>
      <c r="ZE113" s="305"/>
      <c r="ZF113" s="305"/>
      <c r="ZG113" s="305"/>
      <c r="ZH113" s="305"/>
      <c r="ZI113" s="305"/>
      <c r="ZJ113" s="305"/>
      <c r="ZK113" s="305"/>
      <c r="ZL113" s="305"/>
      <c r="ZM113" s="305"/>
      <c r="ZN113" s="305"/>
      <c r="ZO113" s="305"/>
      <c r="ZP113" s="305"/>
      <c r="ZQ113" s="305"/>
      <c r="ZR113" s="305"/>
      <c r="ZS113" s="305"/>
      <c r="ZT113" s="305"/>
      <c r="ZU113" s="305"/>
      <c r="ZV113" s="305"/>
      <c r="ZW113" s="305"/>
      <c r="ZX113" s="305"/>
      <c r="ZY113" s="305"/>
      <c r="ZZ113" s="305"/>
      <c r="AAA113" s="305"/>
      <c r="AAB113" s="305"/>
      <c r="AAC113" s="305"/>
      <c r="AAD113" s="305"/>
      <c r="AAE113" s="305"/>
      <c r="AAF113" s="305"/>
      <c r="AAG113" s="305"/>
      <c r="AAH113" s="305"/>
      <c r="AAI113" s="305"/>
      <c r="AAJ113" s="305"/>
      <c r="AAK113" s="305"/>
      <c r="AAL113" s="305"/>
      <c r="AAM113" s="305"/>
      <c r="AAN113" s="305"/>
      <c r="AAO113" s="305"/>
      <c r="AAP113" s="305"/>
      <c r="AAQ113" s="305"/>
      <c r="AAR113" s="305"/>
      <c r="AAS113" s="305"/>
      <c r="AAT113" s="305"/>
      <c r="AAU113" s="305"/>
      <c r="AAV113" s="305"/>
      <c r="AAW113" s="305"/>
      <c r="AAX113" s="305"/>
      <c r="AAY113" s="305"/>
      <c r="AAZ113" s="305"/>
      <c r="ABA113" s="305"/>
      <c r="ABB113" s="305"/>
      <c r="ABC113" s="305"/>
      <c r="ABD113" s="305"/>
      <c r="ABE113" s="305"/>
      <c r="ABF113" s="305"/>
      <c r="ABG113" s="305"/>
      <c r="ABH113" s="305"/>
      <c r="ABI113" s="305"/>
      <c r="ABJ113" s="305"/>
      <c r="ABK113" s="305"/>
      <c r="ABL113" s="305"/>
      <c r="ABM113" s="305"/>
      <c r="ABN113" s="305"/>
      <c r="ABO113" s="305"/>
      <c r="ABP113" s="305"/>
      <c r="ABQ113" s="305"/>
      <c r="ABR113" s="305"/>
      <c r="ABS113" s="305"/>
      <c r="ABT113" s="305"/>
      <c r="ABU113" s="305"/>
      <c r="ABV113" s="305"/>
      <c r="ABW113" s="305"/>
      <c r="ABX113" s="305"/>
      <c r="ABY113" s="305"/>
      <c r="ABZ113" s="305"/>
      <c r="ACA113" s="305"/>
      <c r="ACB113" s="305"/>
      <c r="ACC113" s="305"/>
      <c r="ACD113" s="305"/>
      <c r="ACE113" s="305"/>
      <c r="ACF113" s="305"/>
      <c r="ACG113" s="305"/>
      <c r="ACH113" s="305"/>
      <c r="ACI113" s="305"/>
      <c r="ACJ113" s="305"/>
      <c r="ACK113" s="305"/>
      <c r="ACL113" s="305"/>
      <c r="ACM113" s="305"/>
      <c r="ACN113" s="305"/>
      <c r="ACO113" s="305"/>
      <c r="ACP113" s="305"/>
      <c r="ACQ113" s="305"/>
      <c r="ACR113" s="305"/>
      <c r="ACS113" s="305"/>
      <c r="ACT113" s="305"/>
      <c r="ACU113" s="305"/>
      <c r="ACV113" s="305"/>
      <c r="ACW113" s="305"/>
      <c r="ACX113" s="305"/>
      <c r="ACY113" s="305"/>
      <c r="ACZ113" s="305"/>
      <c r="ADA113" s="305"/>
      <c r="ADB113" s="305"/>
      <c r="ADC113" s="305"/>
      <c r="ADD113" s="305"/>
      <c r="ADE113" s="305"/>
      <c r="ADF113" s="305"/>
      <c r="ADG113" s="305"/>
      <c r="ADH113" s="305"/>
      <c r="ADI113" s="305"/>
      <c r="ADJ113" s="305"/>
      <c r="ADK113" s="305"/>
      <c r="ADL113" s="305"/>
      <c r="ADM113" s="305"/>
      <c r="ADN113" s="305"/>
      <c r="ADO113" s="305"/>
      <c r="ADP113" s="305"/>
      <c r="ADQ113" s="305"/>
      <c r="ADR113" s="305"/>
      <c r="ADS113" s="305"/>
      <c r="ADT113" s="305"/>
      <c r="ADU113" s="305"/>
      <c r="ADV113" s="305"/>
      <c r="ADW113" s="305"/>
      <c r="ADX113" s="305"/>
      <c r="ADY113" s="305"/>
      <c r="ADZ113" s="305"/>
      <c r="AEA113" s="305"/>
      <c r="AEB113" s="305"/>
      <c r="AEC113" s="305"/>
      <c r="AED113" s="305"/>
      <c r="AEE113" s="305"/>
      <c r="AEF113" s="305"/>
      <c r="AEG113" s="305"/>
      <c r="AEH113" s="305"/>
      <c r="AEI113" s="305"/>
      <c r="AEJ113" s="305"/>
      <c r="AEK113" s="305"/>
      <c r="AEL113" s="305"/>
      <c r="AEM113" s="305"/>
      <c r="AEN113" s="305"/>
      <c r="AEO113" s="305"/>
      <c r="AEP113" s="305"/>
      <c r="AEQ113" s="305"/>
      <c r="AER113" s="305"/>
      <c r="AES113" s="305"/>
      <c r="AET113" s="305"/>
      <c r="AEU113" s="305"/>
      <c r="AEV113" s="305"/>
      <c r="AEW113" s="305"/>
      <c r="AEX113" s="305"/>
      <c r="AEY113" s="305"/>
      <c r="AEZ113" s="305"/>
      <c r="AFA113" s="305"/>
      <c r="AFB113" s="305"/>
      <c r="AFC113" s="305"/>
      <c r="AFD113" s="305"/>
      <c r="AFE113" s="305"/>
      <c r="AFF113" s="305"/>
      <c r="AFG113" s="305"/>
      <c r="AFH113" s="305"/>
      <c r="AFI113" s="305"/>
      <c r="AFJ113" s="305"/>
      <c r="AFK113" s="305"/>
      <c r="AFL113" s="305"/>
      <c r="AFM113" s="305"/>
      <c r="AFN113" s="305"/>
      <c r="AFO113" s="305"/>
      <c r="AFP113" s="305"/>
      <c r="AFQ113" s="305"/>
      <c r="AFR113" s="305"/>
      <c r="AFS113" s="305"/>
      <c r="AFT113" s="305"/>
      <c r="AFU113" s="305"/>
      <c r="AFV113" s="305"/>
      <c r="AFW113" s="305"/>
      <c r="AFX113" s="305"/>
      <c r="AFY113" s="305"/>
      <c r="AFZ113" s="305"/>
      <c r="AGA113" s="305"/>
      <c r="AGB113" s="305"/>
      <c r="AGC113" s="305"/>
      <c r="AGD113" s="305"/>
      <c r="AGE113" s="305"/>
      <c r="AGF113" s="305"/>
      <c r="AGG113" s="305"/>
      <c r="AGH113" s="305"/>
      <c r="AGI113" s="305"/>
      <c r="AGJ113" s="305"/>
      <c r="AGK113" s="305"/>
      <c r="AGL113" s="305"/>
      <c r="AGM113" s="305"/>
      <c r="AGN113" s="305"/>
      <c r="AGO113" s="305"/>
      <c r="AGP113" s="305"/>
      <c r="AGQ113" s="305"/>
      <c r="AGR113" s="305"/>
      <c r="AGS113" s="305"/>
      <c r="AGT113" s="305"/>
      <c r="AGU113" s="305"/>
      <c r="AGV113" s="305"/>
      <c r="AGW113" s="305"/>
      <c r="AGX113" s="305"/>
      <c r="AGY113" s="305"/>
      <c r="AGZ113" s="305"/>
      <c r="AHA113" s="305"/>
      <c r="AHB113" s="305"/>
      <c r="AHC113" s="305"/>
      <c r="AHD113" s="305"/>
      <c r="AHE113" s="305"/>
      <c r="AHF113" s="305"/>
      <c r="AHG113" s="305"/>
      <c r="AHH113" s="305"/>
      <c r="AHI113" s="305"/>
      <c r="AHJ113" s="305"/>
      <c r="AHK113" s="305"/>
      <c r="AHL113" s="305"/>
      <c r="AHM113" s="305"/>
      <c r="AHN113" s="305"/>
      <c r="AHO113" s="305"/>
      <c r="AHP113" s="305"/>
      <c r="AHQ113" s="305"/>
      <c r="AHR113" s="305"/>
      <c r="AHS113" s="305"/>
      <c r="AHT113" s="305"/>
      <c r="AHU113" s="305"/>
      <c r="AHV113" s="305"/>
      <c r="AHW113" s="305"/>
      <c r="AHX113" s="305"/>
      <c r="AHY113" s="305"/>
      <c r="AHZ113" s="305"/>
      <c r="AIA113" s="305"/>
      <c r="AIB113" s="305"/>
      <c r="AIC113" s="305"/>
      <c r="AID113" s="305"/>
      <c r="AIE113" s="305"/>
      <c r="AIF113" s="305"/>
      <c r="AIG113" s="305"/>
      <c r="AIH113" s="305"/>
      <c r="AII113" s="305"/>
      <c r="AIJ113" s="305"/>
      <c r="AIK113" s="305"/>
      <c r="AIL113" s="305"/>
      <c r="AIM113" s="305"/>
      <c r="AIN113" s="305"/>
      <c r="AIO113" s="305"/>
      <c r="AIP113" s="305"/>
      <c r="AIQ113" s="305"/>
      <c r="AIR113" s="305"/>
      <c r="AIS113" s="305"/>
      <c r="AIT113" s="305"/>
      <c r="AIU113" s="305"/>
      <c r="AIV113" s="305"/>
      <c r="AIW113" s="305"/>
      <c r="AIX113" s="305"/>
      <c r="AIY113" s="305"/>
      <c r="AIZ113" s="305"/>
      <c r="AJA113" s="305"/>
      <c r="AJB113" s="305"/>
      <c r="AJC113" s="305"/>
      <c r="AJD113" s="305"/>
      <c r="AJE113" s="305"/>
      <c r="AJF113" s="305"/>
      <c r="AJG113" s="305"/>
      <c r="AJH113" s="305"/>
      <c r="AJI113" s="305"/>
      <c r="AJJ113" s="305"/>
      <c r="AJK113" s="305"/>
      <c r="AJL113" s="305"/>
      <c r="AJM113" s="305"/>
      <c r="AJN113" s="305"/>
      <c r="AJO113" s="305"/>
      <c r="AJP113" s="305"/>
      <c r="AJQ113" s="305"/>
      <c r="AJR113" s="305"/>
      <c r="AJS113" s="305"/>
      <c r="AJT113" s="305"/>
      <c r="AJU113" s="305"/>
      <c r="AJV113" s="305"/>
      <c r="AJW113" s="305"/>
      <c r="AJX113" s="305"/>
      <c r="AJY113" s="305"/>
      <c r="AJZ113" s="305"/>
      <c r="AKA113" s="305"/>
      <c r="AKB113" s="305"/>
      <c r="AKC113" s="305"/>
      <c r="AKD113" s="305"/>
      <c r="AKE113" s="305"/>
      <c r="AKF113" s="305"/>
      <c r="AKG113" s="305"/>
      <c r="AKH113" s="305"/>
      <c r="AKI113" s="305"/>
      <c r="AKJ113" s="305"/>
      <c r="AKK113" s="305"/>
      <c r="AKL113" s="305"/>
      <c r="AKM113" s="305"/>
      <c r="AKN113" s="305"/>
      <c r="AKO113" s="305"/>
      <c r="AKP113" s="305"/>
      <c r="AKQ113" s="305"/>
      <c r="AKR113" s="305"/>
      <c r="AKS113" s="305"/>
      <c r="AKT113" s="305"/>
      <c r="AKU113" s="305"/>
      <c r="AKV113" s="305"/>
      <c r="AKW113" s="305"/>
      <c r="AKX113" s="305"/>
      <c r="AKY113" s="305"/>
      <c r="AKZ113" s="305"/>
      <c r="ALA113" s="305"/>
      <c r="ALB113" s="305"/>
      <c r="ALC113" s="305"/>
      <c r="ALD113" s="305"/>
      <c r="ALE113" s="305"/>
      <c r="ALF113" s="305"/>
      <c r="ALG113" s="305"/>
      <c r="ALH113" s="305"/>
      <c r="ALI113" s="305"/>
      <c r="ALJ113" s="305"/>
      <c r="ALK113" s="305"/>
      <c r="ALL113" s="305"/>
      <c r="ALM113" s="305"/>
      <c r="ALN113" s="305"/>
      <c r="ALO113" s="305"/>
      <c r="ALP113" s="305"/>
      <c r="ALQ113" s="305"/>
      <c r="ALR113" s="305"/>
      <c r="ALS113" s="305"/>
      <c r="ALT113" s="305"/>
      <c r="ALU113" s="305"/>
      <c r="ALV113" s="305"/>
      <c r="ALW113" s="305"/>
      <c r="ALX113" s="305"/>
      <c r="ALY113" s="305"/>
      <c r="ALZ113" s="305"/>
      <c r="AMA113" s="305"/>
      <c r="AMB113" s="305"/>
      <c r="AMC113" s="305"/>
      <c r="AMD113" s="305"/>
      <c r="AME113" s="305"/>
      <c r="AMF113" s="305"/>
      <c r="AMG113" s="305"/>
      <c r="AMH113" s="305"/>
      <c r="AMI113" s="305"/>
      <c r="AMJ113" s="305"/>
      <c r="AMK113" s="305"/>
      <c r="AML113" s="305"/>
      <c r="AMM113" s="305"/>
      <c r="AMN113" s="305"/>
      <c r="AMO113" s="305"/>
      <c r="AMP113" s="305"/>
      <c r="AMQ113" s="305"/>
      <c r="AMR113" s="305"/>
      <c r="AMS113" s="305"/>
      <c r="AMT113" s="305"/>
      <c r="AMU113" s="305"/>
      <c r="AMV113" s="305"/>
      <c r="AMW113" s="305"/>
      <c r="AMX113" s="305"/>
      <c r="AMY113" s="305"/>
      <c r="AMZ113" s="305"/>
      <c r="ANA113" s="305"/>
      <c r="ANB113" s="305"/>
      <c r="ANC113" s="305"/>
      <c r="AND113" s="305"/>
      <c r="ANE113" s="305"/>
      <c r="ANF113" s="305"/>
      <c r="ANG113" s="305"/>
      <c r="ANH113" s="305"/>
      <c r="ANI113" s="305"/>
      <c r="ANJ113" s="305"/>
      <c r="ANK113" s="305"/>
      <c r="ANL113" s="305"/>
      <c r="ANM113" s="305"/>
      <c r="ANN113" s="305"/>
      <c r="ANO113" s="305"/>
      <c r="ANP113" s="305"/>
      <c r="ANQ113" s="305"/>
      <c r="ANR113" s="305"/>
      <c r="ANS113" s="305"/>
      <c r="ANT113" s="305"/>
      <c r="ANU113" s="305"/>
      <c r="ANV113" s="305"/>
      <c r="ANW113" s="305"/>
      <c r="ANX113" s="305"/>
      <c r="ANY113" s="305"/>
      <c r="ANZ113" s="305"/>
      <c r="AOA113" s="305"/>
      <c r="AOB113" s="305"/>
      <c r="AOC113" s="305"/>
      <c r="AOD113" s="305"/>
      <c r="AOE113" s="305"/>
      <c r="AOF113" s="305"/>
      <c r="AOG113" s="305"/>
      <c r="AOH113" s="305"/>
      <c r="AOI113" s="305"/>
      <c r="AOJ113" s="305"/>
      <c r="AOK113" s="305"/>
      <c r="AOL113" s="305"/>
      <c r="AOM113" s="305"/>
      <c r="AON113" s="305"/>
      <c r="AOO113" s="305"/>
      <c r="AOP113" s="305"/>
      <c r="AOQ113" s="305"/>
      <c r="AOR113" s="305"/>
      <c r="AOS113" s="305"/>
      <c r="AOT113" s="305"/>
      <c r="AOU113" s="305"/>
      <c r="AOV113" s="305"/>
      <c r="AOW113" s="305"/>
      <c r="AOX113" s="305"/>
      <c r="AOY113" s="305"/>
      <c r="AOZ113" s="305"/>
      <c r="APA113" s="305"/>
      <c r="APB113" s="305"/>
      <c r="APC113" s="305"/>
      <c r="APD113" s="305"/>
      <c r="APE113" s="305"/>
      <c r="APF113" s="305"/>
      <c r="APG113" s="305"/>
      <c r="APH113" s="305"/>
      <c r="API113" s="305"/>
      <c r="APJ113" s="305"/>
      <c r="APK113" s="305"/>
      <c r="APL113" s="305"/>
      <c r="APM113" s="305"/>
      <c r="APN113" s="305"/>
      <c r="APO113" s="305"/>
      <c r="APP113" s="305"/>
      <c r="APQ113" s="305"/>
      <c r="APR113" s="305"/>
      <c r="APS113" s="305"/>
      <c r="APT113" s="305"/>
      <c r="APU113" s="305"/>
      <c r="APV113" s="305"/>
      <c r="APW113" s="305"/>
      <c r="APX113" s="305"/>
      <c r="APY113" s="305"/>
      <c r="APZ113" s="305"/>
      <c r="AQA113" s="305"/>
      <c r="AQB113" s="305"/>
      <c r="AQC113" s="305"/>
      <c r="AQD113" s="305"/>
      <c r="AQE113" s="305"/>
      <c r="AQF113" s="305"/>
      <c r="AQG113" s="305"/>
      <c r="AQH113" s="305"/>
      <c r="AQI113" s="305"/>
      <c r="AQJ113" s="305"/>
      <c r="AQK113" s="305"/>
      <c r="AQL113" s="305"/>
      <c r="AQM113" s="305"/>
      <c r="AQN113" s="305"/>
      <c r="AQO113" s="305"/>
      <c r="AQP113" s="305"/>
      <c r="AQQ113" s="305"/>
      <c r="AQR113" s="305"/>
      <c r="AQS113" s="305"/>
      <c r="AQT113" s="305"/>
      <c r="AQU113" s="305"/>
      <c r="AQV113" s="305"/>
      <c r="AQW113" s="305"/>
      <c r="AQX113" s="305"/>
      <c r="AQY113" s="305"/>
      <c r="AQZ113" s="305"/>
      <c r="ARA113" s="305"/>
      <c r="ARB113" s="305"/>
      <c r="ARC113" s="305"/>
      <c r="ARD113" s="305"/>
      <c r="ARE113" s="305"/>
      <c r="ARF113" s="305"/>
      <c r="ARG113" s="305"/>
      <c r="ARH113" s="305"/>
      <c r="ARI113" s="305"/>
      <c r="ARJ113" s="305"/>
      <c r="ARK113" s="305"/>
      <c r="ARL113" s="305"/>
      <c r="ARM113" s="305"/>
      <c r="ARN113" s="305"/>
      <c r="ARO113" s="305"/>
      <c r="ARP113" s="305"/>
      <c r="ARQ113" s="305"/>
      <c r="ARR113" s="305"/>
      <c r="ARS113" s="305"/>
      <c r="ART113" s="305"/>
      <c r="ARU113" s="305"/>
      <c r="ARV113" s="305"/>
      <c r="ARW113" s="305"/>
      <c r="ARX113" s="305"/>
      <c r="ARY113" s="305"/>
      <c r="ARZ113" s="305"/>
      <c r="ASA113" s="305"/>
      <c r="ASB113" s="305"/>
      <c r="ASC113" s="305"/>
      <c r="ASD113" s="305"/>
      <c r="ASE113" s="305"/>
      <c r="ASF113" s="305"/>
      <c r="ASG113" s="305"/>
      <c r="ASH113" s="305"/>
      <c r="ASI113" s="305"/>
      <c r="ASJ113" s="305"/>
      <c r="ASK113" s="305"/>
      <c r="ASL113" s="305"/>
      <c r="ASM113" s="305"/>
      <c r="ASN113" s="305"/>
      <c r="ASO113" s="305"/>
      <c r="ASP113" s="305"/>
      <c r="ASQ113" s="305"/>
      <c r="ASR113" s="305"/>
      <c r="ASS113" s="305"/>
      <c r="AST113" s="305"/>
      <c r="ASU113" s="305"/>
      <c r="ASV113" s="305"/>
      <c r="ASW113" s="305"/>
      <c r="ASX113" s="305"/>
      <c r="ASY113" s="305"/>
      <c r="ASZ113" s="305"/>
      <c r="ATA113" s="305"/>
      <c r="ATB113" s="305"/>
      <c r="ATC113" s="305"/>
      <c r="ATD113" s="305"/>
      <c r="ATE113" s="305"/>
      <c r="ATF113" s="305"/>
      <c r="ATG113" s="305"/>
      <c r="ATH113" s="305"/>
      <c r="ATI113" s="305"/>
      <c r="ATJ113" s="305"/>
      <c r="ATK113" s="305"/>
      <c r="ATL113" s="305"/>
      <c r="ATM113" s="305"/>
      <c r="ATN113" s="305"/>
      <c r="ATO113" s="305"/>
      <c r="ATP113" s="305"/>
      <c r="ATQ113" s="305"/>
      <c r="ATR113" s="305"/>
      <c r="ATS113" s="305"/>
      <c r="ATT113" s="305"/>
      <c r="ATU113" s="305"/>
      <c r="ATV113" s="305"/>
      <c r="ATW113" s="305"/>
      <c r="ATX113" s="305"/>
      <c r="ATY113" s="305"/>
      <c r="ATZ113" s="305"/>
      <c r="AUA113" s="305"/>
      <c r="AUB113" s="305"/>
      <c r="AUC113" s="305"/>
      <c r="AUD113" s="305"/>
      <c r="AUE113" s="305"/>
      <c r="AUF113" s="305"/>
      <c r="AUG113" s="305"/>
      <c r="AUH113" s="305"/>
      <c r="AUI113" s="305"/>
      <c r="AUJ113" s="305"/>
      <c r="AUK113" s="305"/>
      <c r="AUL113" s="305"/>
      <c r="AUM113" s="305"/>
      <c r="AUN113" s="305"/>
      <c r="AUO113" s="305"/>
      <c r="AUP113" s="305"/>
      <c r="AUQ113" s="305"/>
      <c r="AUR113" s="305"/>
      <c r="AUS113" s="305"/>
      <c r="AUT113" s="305"/>
      <c r="AUU113" s="305"/>
      <c r="AUV113" s="305"/>
      <c r="AUW113" s="305"/>
      <c r="AUX113" s="305"/>
      <c r="AUY113" s="305"/>
      <c r="AUZ113" s="305"/>
      <c r="AVA113" s="305"/>
      <c r="AVB113" s="305"/>
      <c r="AVC113" s="305"/>
      <c r="AVD113" s="305"/>
      <c r="AVE113" s="305"/>
      <c r="AVF113" s="305"/>
      <c r="AVG113" s="305"/>
      <c r="AVH113" s="305"/>
      <c r="AVI113" s="305"/>
      <c r="AVJ113" s="305"/>
      <c r="AVK113" s="305"/>
      <c r="AVL113" s="305"/>
      <c r="AVM113" s="305"/>
      <c r="AVN113" s="305"/>
      <c r="AVO113" s="305"/>
      <c r="AVP113" s="305"/>
      <c r="AVQ113" s="305"/>
      <c r="AVR113" s="305"/>
      <c r="AVS113" s="305"/>
      <c r="AVT113" s="305"/>
      <c r="AVU113" s="305"/>
      <c r="AVV113" s="305"/>
      <c r="AVW113" s="305"/>
      <c r="AVX113" s="305"/>
      <c r="AVY113" s="305"/>
      <c r="AVZ113" s="305"/>
      <c r="AWA113" s="305"/>
      <c r="AWB113" s="305"/>
      <c r="AWC113" s="305"/>
      <c r="AWD113" s="305"/>
      <c r="AWE113" s="305"/>
      <c r="AWF113" s="305"/>
      <c r="AWG113" s="305"/>
      <c r="AWH113" s="305"/>
      <c r="AWI113" s="305"/>
      <c r="AWJ113" s="305"/>
      <c r="AWK113" s="305"/>
      <c r="AWL113" s="305"/>
      <c r="AWM113" s="305"/>
      <c r="AWN113" s="305"/>
      <c r="AWO113" s="305"/>
      <c r="AWP113" s="305"/>
      <c r="AWQ113" s="305"/>
      <c r="AWR113" s="305"/>
      <c r="AWS113" s="305"/>
      <c r="AWT113" s="305"/>
      <c r="AWU113" s="305"/>
      <c r="AWV113" s="305"/>
      <c r="AWW113" s="305"/>
      <c r="AWX113" s="305"/>
      <c r="AWY113" s="305"/>
      <c r="AWZ113" s="305"/>
      <c r="AXA113" s="305"/>
      <c r="AXB113" s="305"/>
      <c r="AXC113" s="305"/>
      <c r="AXD113" s="305"/>
      <c r="AXE113" s="305"/>
      <c r="AXF113" s="305"/>
      <c r="AXG113" s="305"/>
      <c r="AXH113" s="305"/>
      <c r="AXI113" s="305"/>
      <c r="AXJ113" s="305"/>
      <c r="AXK113" s="305"/>
      <c r="AXL113" s="305"/>
      <c r="AXM113" s="305"/>
      <c r="AXN113" s="305"/>
      <c r="AXO113" s="305"/>
      <c r="AXP113" s="305"/>
      <c r="AXQ113" s="305"/>
      <c r="AXR113" s="305"/>
      <c r="AXS113" s="305"/>
      <c r="AXT113" s="305"/>
      <c r="AXU113" s="305"/>
      <c r="AXV113" s="305"/>
      <c r="AXW113" s="305"/>
      <c r="AXX113" s="305"/>
      <c r="AXY113" s="305"/>
      <c r="AXZ113" s="305"/>
      <c r="AYA113" s="305"/>
      <c r="AYB113" s="305"/>
      <c r="AYC113" s="305"/>
      <c r="AYD113" s="305"/>
      <c r="AYE113" s="305"/>
      <c r="AYF113" s="305"/>
      <c r="AYG113" s="305"/>
      <c r="AYH113" s="305"/>
      <c r="AYI113" s="305"/>
      <c r="AYJ113" s="305"/>
      <c r="AYK113" s="305"/>
      <c r="AYL113" s="305"/>
      <c r="AYM113" s="305"/>
      <c r="AYN113" s="305"/>
      <c r="AYO113" s="305"/>
      <c r="AYP113" s="305"/>
      <c r="AYQ113" s="305"/>
      <c r="AYR113" s="305"/>
      <c r="AYS113" s="305"/>
      <c r="AYT113" s="305"/>
      <c r="AYU113" s="305"/>
      <c r="AYV113" s="305"/>
      <c r="AYW113" s="305"/>
      <c r="AYX113" s="305"/>
      <c r="AYY113" s="305"/>
      <c r="AYZ113" s="305"/>
      <c r="AZA113" s="305"/>
      <c r="AZB113" s="305"/>
      <c r="AZC113" s="305"/>
      <c r="AZD113" s="305"/>
      <c r="AZE113" s="305"/>
      <c r="AZF113" s="305"/>
      <c r="AZG113" s="305"/>
      <c r="AZH113" s="305"/>
      <c r="AZI113" s="305"/>
      <c r="AZJ113" s="305"/>
      <c r="AZK113" s="305"/>
      <c r="AZL113" s="305"/>
      <c r="AZM113" s="305"/>
      <c r="AZN113" s="305"/>
      <c r="AZO113" s="305"/>
      <c r="AZP113" s="305"/>
      <c r="AZQ113" s="305"/>
      <c r="AZR113" s="305"/>
      <c r="AZS113" s="305"/>
      <c r="AZT113" s="305"/>
      <c r="AZU113" s="305"/>
      <c r="AZV113" s="305"/>
      <c r="AZW113" s="305"/>
      <c r="AZX113" s="305"/>
      <c r="AZY113" s="305"/>
      <c r="AZZ113" s="305"/>
      <c r="BAA113" s="305"/>
      <c r="BAB113" s="305"/>
      <c r="BAC113" s="305"/>
      <c r="BAD113" s="305"/>
      <c r="BAE113" s="305"/>
      <c r="BAF113" s="305"/>
      <c r="BAG113" s="305"/>
      <c r="BAH113" s="305"/>
      <c r="BAI113" s="305"/>
      <c r="BAJ113" s="305"/>
      <c r="BAK113" s="305"/>
      <c r="BAL113" s="305"/>
      <c r="BAM113" s="305"/>
      <c r="BAN113" s="305"/>
      <c r="BAO113" s="305"/>
      <c r="BAP113" s="305"/>
      <c r="BAQ113" s="305"/>
      <c r="BAR113" s="305"/>
      <c r="BAS113" s="305"/>
      <c r="BAT113" s="305"/>
      <c r="BAU113" s="305"/>
      <c r="BAV113" s="305"/>
      <c r="BAW113" s="305"/>
      <c r="BAX113" s="305"/>
      <c r="BAY113" s="305"/>
      <c r="BAZ113" s="305"/>
      <c r="BBA113" s="305"/>
      <c r="BBB113" s="305"/>
      <c r="BBC113" s="305"/>
      <c r="BBD113" s="305"/>
      <c r="BBE113" s="305"/>
      <c r="BBF113" s="305"/>
      <c r="BBG113" s="305"/>
      <c r="BBH113" s="305"/>
      <c r="BBI113" s="305"/>
      <c r="BBJ113" s="305"/>
      <c r="BBK113" s="305"/>
      <c r="BBL113" s="305"/>
      <c r="BBM113" s="305"/>
      <c r="BBN113" s="305"/>
      <c r="BBO113" s="305"/>
      <c r="BBP113" s="305"/>
      <c r="BBQ113" s="305"/>
      <c r="BBR113" s="305"/>
      <c r="BBS113" s="305"/>
      <c r="BBT113" s="305"/>
      <c r="BBU113" s="305"/>
      <c r="BBV113" s="305"/>
      <c r="BBW113" s="305"/>
      <c r="BBX113" s="305"/>
      <c r="BBY113" s="305"/>
      <c r="BBZ113" s="305"/>
      <c r="BCA113" s="305"/>
      <c r="BCB113" s="305"/>
      <c r="BCC113" s="305"/>
      <c r="BCD113" s="305"/>
      <c r="BCE113" s="305"/>
      <c r="BCF113" s="305"/>
      <c r="BCG113" s="305"/>
      <c r="BCH113" s="305"/>
      <c r="BCI113" s="305"/>
      <c r="BCJ113" s="305"/>
      <c r="BCK113" s="305"/>
      <c r="BCL113" s="305"/>
      <c r="BCM113" s="305"/>
      <c r="BCN113" s="305"/>
      <c r="BCO113" s="305"/>
      <c r="BCP113" s="305"/>
      <c r="BCQ113" s="305"/>
      <c r="BCR113" s="305"/>
      <c r="BCS113" s="305"/>
      <c r="BCT113" s="305"/>
      <c r="BCU113" s="305"/>
      <c r="BCV113" s="305"/>
      <c r="BCW113" s="305"/>
      <c r="BCX113" s="305"/>
      <c r="BCY113" s="305"/>
      <c r="BCZ113" s="305"/>
      <c r="BDA113" s="305"/>
      <c r="BDB113" s="305"/>
      <c r="BDC113" s="305"/>
      <c r="BDD113" s="305"/>
      <c r="BDE113" s="305"/>
      <c r="BDF113" s="305"/>
      <c r="BDG113" s="305"/>
      <c r="BDH113" s="305"/>
      <c r="BDI113" s="305"/>
      <c r="BDJ113" s="305"/>
      <c r="BDK113" s="305"/>
      <c r="BDL113" s="305"/>
      <c r="BDM113" s="305"/>
      <c r="BDN113" s="305"/>
      <c r="BDO113" s="305"/>
      <c r="BDP113" s="305"/>
      <c r="BDQ113" s="305"/>
      <c r="BDR113" s="305"/>
      <c r="BDS113" s="305"/>
      <c r="BDT113" s="305"/>
      <c r="BDU113" s="305"/>
      <c r="BDV113" s="305"/>
      <c r="BDW113" s="305"/>
      <c r="BDX113" s="305"/>
      <c r="BDY113" s="305"/>
      <c r="BDZ113" s="305"/>
      <c r="BEA113" s="305"/>
      <c r="BEB113" s="305"/>
      <c r="BEC113" s="305"/>
      <c r="BED113" s="305"/>
      <c r="BEE113" s="305"/>
      <c r="BEF113" s="305"/>
      <c r="BEG113" s="305"/>
      <c r="BEH113" s="305"/>
      <c r="BEI113" s="305"/>
      <c r="BEJ113" s="305"/>
      <c r="BEK113" s="305"/>
      <c r="BEL113" s="305"/>
      <c r="BEM113" s="305"/>
      <c r="BEN113" s="305"/>
      <c r="BEO113" s="305"/>
      <c r="BEP113" s="305"/>
      <c r="BEQ113" s="305"/>
      <c r="BER113" s="305"/>
      <c r="BES113" s="305"/>
      <c r="BET113" s="305"/>
      <c r="BEU113" s="305"/>
      <c r="BEV113" s="305"/>
      <c r="BEW113" s="305"/>
      <c r="BEX113" s="305"/>
      <c r="BEY113" s="305"/>
      <c r="BEZ113" s="305"/>
      <c r="BFA113" s="305"/>
      <c r="BFB113" s="305"/>
      <c r="BFC113" s="305"/>
      <c r="BFD113" s="305"/>
      <c r="BFE113" s="305"/>
      <c r="BFF113" s="305"/>
      <c r="BFG113" s="305"/>
      <c r="BFH113" s="305"/>
      <c r="BFI113" s="305"/>
      <c r="BFJ113" s="305"/>
      <c r="BFK113" s="305"/>
      <c r="BFL113" s="305"/>
      <c r="BFM113" s="305"/>
      <c r="BFN113" s="305"/>
      <c r="BFO113" s="305"/>
      <c r="BFP113" s="305"/>
      <c r="BFQ113" s="305"/>
      <c r="BFR113" s="305"/>
      <c r="BFS113" s="305"/>
      <c r="BFT113" s="305"/>
      <c r="BFU113" s="305"/>
      <c r="BFV113" s="305"/>
      <c r="BFW113" s="305"/>
      <c r="BFX113" s="305"/>
      <c r="BFY113" s="305"/>
      <c r="BFZ113" s="305"/>
      <c r="BGA113" s="305"/>
      <c r="BGB113" s="305"/>
      <c r="BGC113" s="305"/>
      <c r="BGD113" s="305"/>
      <c r="BGE113" s="305"/>
      <c r="BGF113" s="305"/>
      <c r="BGG113" s="305"/>
      <c r="BGH113" s="305"/>
      <c r="BGI113" s="305"/>
      <c r="BGJ113" s="305"/>
      <c r="BGK113" s="305"/>
      <c r="BGL113" s="305"/>
      <c r="BGM113" s="305"/>
      <c r="BGN113" s="305"/>
      <c r="BGO113" s="305"/>
      <c r="BGP113" s="305"/>
      <c r="BGQ113" s="305"/>
      <c r="BGR113" s="305"/>
      <c r="BGS113" s="305"/>
      <c r="BGT113" s="305"/>
      <c r="BGU113" s="305"/>
      <c r="BGV113" s="305"/>
      <c r="BGW113" s="305"/>
      <c r="BGX113" s="305"/>
      <c r="BGY113" s="305"/>
      <c r="BGZ113" s="305"/>
      <c r="BHA113" s="305"/>
      <c r="BHB113" s="305"/>
      <c r="BHC113" s="305"/>
      <c r="BHD113" s="305"/>
      <c r="BHE113" s="305"/>
      <c r="BHF113" s="305"/>
      <c r="BHG113" s="305"/>
      <c r="BHH113" s="305"/>
      <c r="BHI113" s="305"/>
      <c r="BHJ113" s="305"/>
      <c r="BHK113" s="305"/>
      <c r="BHL113" s="305"/>
      <c r="BHM113" s="305"/>
      <c r="BHN113" s="305"/>
      <c r="BHO113" s="305"/>
      <c r="BHP113" s="305"/>
      <c r="BHQ113" s="305"/>
      <c r="BHR113" s="305"/>
      <c r="BHS113" s="305"/>
      <c r="BHT113" s="305"/>
      <c r="BHU113" s="305"/>
      <c r="BHV113" s="305"/>
      <c r="BHW113" s="305"/>
      <c r="BHX113" s="305"/>
      <c r="BHY113" s="305"/>
      <c r="BHZ113" s="305"/>
      <c r="BIA113" s="305"/>
      <c r="BIB113" s="305"/>
      <c r="BIC113" s="305"/>
      <c r="BID113" s="305"/>
      <c r="BIE113" s="305"/>
      <c r="BIF113" s="305"/>
      <c r="BIG113" s="305"/>
      <c r="BIH113" s="305"/>
      <c r="BII113" s="305"/>
      <c r="BIJ113" s="305"/>
      <c r="BIK113" s="305"/>
      <c r="BIL113" s="305"/>
      <c r="BIM113" s="305"/>
      <c r="BIN113" s="305"/>
      <c r="BIO113" s="305"/>
      <c r="BIP113" s="305"/>
      <c r="BIQ113" s="305"/>
      <c r="BIR113" s="305"/>
      <c r="BIS113" s="305"/>
      <c r="BIT113" s="305"/>
      <c r="BIU113" s="305"/>
      <c r="BIV113" s="305"/>
      <c r="BIW113" s="305"/>
      <c r="BIX113" s="305"/>
      <c r="BIY113" s="305"/>
      <c r="BIZ113" s="305"/>
      <c r="BJA113" s="305"/>
      <c r="BJB113" s="305"/>
      <c r="BJC113" s="305"/>
      <c r="BJD113" s="305"/>
      <c r="BJE113" s="305"/>
      <c r="BJF113" s="305"/>
      <c r="BJG113" s="305"/>
      <c r="BJH113" s="305"/>
      <c r="BJI113" s="305"/>
      <c r="BJJ113" s="305"/>
      <c r="BJK113" s="305"/>
      <c r="BJL113" s="305"/>
      <c r="BJM113" s="305"/>
      <c r="BJN113" s="305"/>
      <c r="BJO113" s="305"/>
      <c r="BJP113" s="305"/>
      <c r="BJQ113" s="305"/>
      <c r="BJR113" s="305"/>
      <c r="BJS113" s="305"/>
      <c r="BJT113" s="305"/>
      <c r="BJU113" s="305"/>
      <c r="BJV113" s="305"/>
      <c r="BJW113" s="305"/>
      <c r="BJX113" s="305"/>
      <c r="BJY113" s="305"/>
      <c r="BJZ113" s="305"/>
      <c r="BKA113" s="305"/>
      <c r="BKB113" s="305"/>
      <c r="BKC113" s="305"/>
      <c r="BKD113" s="305"/>
      <c r="BKE113" s="305"/>
      <c r="BKF113" s="305"/>
      <c r="BKG113" s="305"/>
      <c r="BKH113" s="305"/>
      <c r="BKI113" s="305"/>
      <c r="BKJ113" s="305"/>
      <c r="BKK113" s="305"/>
      <c r="BKL113" s="305"/>
      <c r="BKM113" s="305"/>
      <c r="BKN113" s="305"/>
      <c r="BKO113" s="305"/>
      <c r="BKP113" s="305"/>
      <c r="BKQ113" s="305"/>
      <c r="BKR113" s="305"/>
      <c r="BKS113" s="305"/>
      <c r="BKT113" s="305"/>
      <c r="BKU113" s="305"/>
      <c r="BKV113" s="305"/>
      <c r="BKW113" s="305"/>
      <c r="BKX113" s="305"/>
      <c r="BKY113" s="305"/>
      <c r="BKZ113" s="305"/>
      <c r="BLA113" s="305"/>
      <c r="BLB113" s="305"/>
      <c r="BLC113" s="305"/>
      <c r="BLD113" s="305"/>
      <c r="BLE113" s="305"/>
      <c r="BLF113" s="305"/>
      <c r="BLG113" s="305"/>
      <c r="BLH113" s="305"/>
      <c r="BLI113" s="305"/>
      <c r="BLJ113" s="305"/>
      <c r="BLK113" s="305"/>
      <c r="BLL113" s="305"/>
      <c r="BLM113" s="305"/>
      <c r="BLN113" s="305"/>
      <c r="BLO113" s="305"/>
      <c r="BLP113" s="305"/>
      <c r="BLQ113" s="305"/>
      <c r="BLR113" s="305"/>
      <c r="BLS113" s="305"/>
      <c r="BLT113" s="305"/>
      <c r="BLU113" s="305"/>
      <c r="BLV113" s="305"/>
      <c r="BLW113" s="305"/>
      <c r="BLX113" s="305"/>
      <c r="BLY113" s="305"/>
      <c r="BLZ113" s="305"/>
      <c r="BMA113" s="305"/>
      <c r="BMB113" s="305"/>
      <c r="BMC113" s="305"/>
      <c r="BMD113" s="305"/>
      <c r="BME113" s="305"/>
      <c r="BMF113" s="305"/>
      <c r="BMG113" s="305"/>
      <c r="BMH113" s="305"/>
      <c r="BMI113" s="305"/>
      <c r="BMJ113" s="305"/>
      <c r="BMK113" s="305"/>
      <c r="BML113" s="305"/>
      <c r="BMM113" s="305"/>
      <c r="BMN113" s="305"/>
      <c r="BMO113" s="305"/>
      <c r="BMP113" s="305"/>
      <c r="BMQ113" s="305"/>
      <c r="BMR113" s="305"/>
      <c r="BMS113" s="305"/>
      <c r="BMT113" s="305"/>
      <c r="BMU113" s="305"/>
      <c r="BMV113" s="305"/>
      <c r="BMW113" s="305"/>
      <c r="BMX113" s="305"/>
      <c r="BMY113" s="305"/>
      <c r="BMZ113" s="305"/>
      <c r="BNA113" s="305"/>
      <c r="BNB113" s="305"/>
      <c r="BNC113" s="305"/>
      <c r="BND113" s="305"/>
      <c r="BNE113" s="305"/>
      <c r="BNF113" s="305"/>
      <c r="BNG113" s="305"/>
      <c r="BNH113" s="305"/>
      <c r="BNI113" s="305"/>
      <c r="BNJ113" s="305"/>
      <c r="BNK113" s="305"/>
      <c r="BNL113" s="305"/>
      <c r="BNM113" s="305"/>
      <c r="BNN113" s="305"/>
      <c r="BNO113" s="305"/>
      <c r="BNP113" s="305"/>
      <c r="BNQ113" s="305"/>
      <c r="BNR113" s="305"/>
      <c r="BNS113" s="305"/>
      <c r="BNT113" s="305"/>
      <c r="BNU113" s="305"/>
      <c r="BNV113" s="305"/>
      <c r="BNW113" s="305"/>
      <c r="BNX113" s="305"/>
      <c r="BNY113" s="305"/>
      <c r="BNZ113" s="305"/>
      <c r="BOA113" s="305"/>
      <c r="BOB113" s="305"/>
      <c r="BOC113" s="305"/>
      <c r="BOD113" s="305"/>
      <c r="BOE113" s="305"/>
      <c r="BOF113" s="305"/>
      <c r="BOG113" s="305"/>
      <c r="BOH113" s="305"/>
      <c r="BOI113" s="305"/>
      <c r="BOJ113" s="305"/>
      <c r="BOK113" s="305"/>
      <c r="BOL113" s="305"/>
      <c r="BOM113" s="305"/>
      <c r="BON113" s="305"/>
      <c r="BOO113" s="305"/>
      <c r="BOP113" s="305"/>
      <c r="BOQ113" s="305"/>
      <c r="BOR113" s="305"/>
      <c r="BOS113" s="305"/>
      <c r="BOT113" s="305"/>
      <c r="BOU113" s="305"/>
      <c r="BOV113" s="305"/>
      <c r="BOW113" s="305"/>
      <c r="BOX113" s="305"/>
      <c r="BOY113" s="305"/>
      <c r="BOZ113" s="305"/>
      <c r="BPA113" s="305"/>
      <c r="BPB113" s="305"/>
      <c r="BPC113" s="305"/>
      <c r="BPD113" s="305"/>
      <c r="BPE113" s="305"/>
      <c r="BPF113" s="305"/>
      <c r="BPG113" s="305"/>
      <c r="BPH113" s="305"/>
      <c r="BPI113" s="305"/>
      <c r="BPJ113" s="305"/>
      <c r="BPK113" s="305"/>
      <c r="BPL113" s="305"/>
      <c r="BPM113" s="305"/>
      <c r="BPN113" s="305"/>
      <c r="BPO113" s="305"/>
      <c r="BPP113" s="305"/>
      <c r="BPQ113" s="305"/>
      <c r="BPR113" s="305"/>
      <c r="BPS113" s="305"/>
      <c r="BPT113" s="305"/>
      <c r="BPU113" s="305"/>
      <c r="BPV113" s="305"/>
      <c r="BPW113" s="305"/>
      <c r="BPX113" s="305"/>
      <c r="BPY113" s="305"/>
      <c r="BPZ113" s="305"/>
      <c r="BQA113" s="305"/>
      <c r="BQB113" s="305"/>
      <c r="BQC113" s="305"/>
      <c r="BQD113" s="305"/>
      <c r="BQE113" s="305"/>
      <c r="BQF113" s="305"/>
      <c r="BQG113" s="305"/>
      <c r="BQH113" s="305"/>
      <c r="BQI113" s="305"/>
      <c r="BQJ113" s="305"/>
      <c r="BQK113" s="305"/>
      <c r="BQL113" s="305"/>
      <c r="BQM113" s="305"/>
      <c r="BQN113" s="305"/>
      <c r="BQO113" s="305"/>
      <c r="BQP113" s="305"/>
      <c r="BQQ113" s="305"/>
      <c r="BQR113" s="305"/>
      <c r="BQS113" s="305"/>
      <c r="BQT113" s="305"/>
      <c r="BQU113" s="305"/>
      <c r="BQV113" s="305"/>
      <c r="BQW113" s="305"/>
      <c r="BQX113" s="305"/>
      <c r="BQY113" s="305"/>
      <c r="BQZ113" s="305"/>
      <c r="BRA113" s="305"/>
      <c r="BRB113" s="305"/>
      <c r="BRC113" s="305"/>
      <c r="BRD113" s="305"/>
      <c r="BRE113" s="305"/>
      <c r="BRF113" s="305"/>
      <c r="BRG113" s="305"/>
      <c r="BRH113" s="305"/>
      <c r="BRI113" s="305"/>
      <c r="BRJ113" s="305"/>
      <c r="BRK113" s="305"/>
      <c r="BRL113" s="305"/>
      <c r="BRM113" s="305"/>
      <c r="BRN113" s="305"/>
      <c r="BRO113" s="305"/>
      <c r="BRP113" s="305"/>
      <c r="BRQ113" s="305"/>
      <c r="BRR113" s="305"/>
      <c r="BRS113" s="305"/>
      <c r="BRT113" s="305"/>
      <c r="BRU113" s="305"/>
      <c r="BRV113" s="305"/>
      <c r="BRW113" s="305"/>
      <c r="BRX113" s="305"/>
      <c r="BRY113" s="305"/>
      <c r="BRZ113" s="305"/>
      <c r="BSA113" s="305"/>
      <c r="BSB113" s="305"/>
      <c r="BSC113" s="305"/>
      <c r="BSD113" s="305"/>
      <c r="BSE113" s="305"/>
      <c r="BSF113" s="305"/>
      <c r="BSG113" s="305"/>
      <c r="BSH113" s="305"/>
      <c r="BSI113" s="305"/>
      <c r="BSJ113" s="305"/>
      <c r="BSK113" s="305"/>
      <c r="BSL113" s="305"/>
      <c r="BSM113" s="305"/>
      <c r="BSN113" s="305"/>
      <c r="BSO113" s="305"/>
      <c r="BSP113" s="305"/>
      <c r="BSQ113" s="305"/>
      <c r="BSR113" s="305"/>
      <c r="BSS113" s="305"/>
      <c r="BST113" s="305"/>
      <c r="BSU113" s="305"/>
      <c r="BSV113" s="305"/>
      <c r="BSW113" s="305"/>
      <c r="BSX113" s="305"/>
      <c r="BSY113" s="305"/>
      <c r="BSZ113" s="305"/>
      <c r="BTA113" s="305"/>
      <c r="BTB113" s="305"/>
      <c r="BTC113" s="305"/>
      <c r="BTD113" s="305"/>
      <c r="BTE113" s="305"/>
      <c r="BTF113" s="305"/>
      <c r="BTG113" s="305"/>
      <c r="BTH113" s="305"/>
      <c r="BTI113" s="305"/>
      <c r="BTJ113" s="305"/>
      <c r="BTK113" s="305"/>
      <c r="BTL113" s="305"/>
      <c r="BTM113" s="305"/>
      <c r="BTN113" s="305"/>
      <c r="BTO113" s="305"/>
      <c r="BTP113" s="305"/>
      <c r="BTQ113" s="305"/>
      <c r="BTR113" s="305"/>
      <c r="BTS113" s="305"/>
      <c r="BTT113" s="305"/>
      <c r="BTU113" s="305"/>
      <c r="BTV113" s="305"/>
      <c r="BTW113" s="305"/>
      <c r="BTX113" s="305"/>
      <c r="BTY113" s="305"/>
      <c r="BTZ113" s="305"/>
      <c r="BUA113" s="305"/>
      <c r="BUB113" s="305"/>
      <c r="BUC113" s="305"/>
      <c r="BUD113" s="305"/>
      <c r="BUE113" s="305"/>
      <c r="BUF113" s="305"/>
      <c r="BUG113" s="305"/>
      <c r="BUH113" s="305"/>
      <c r="BUI113" s="305"/>
      <c r="BUJ113" s="305"/>
      <c r="BUK113" s="305"/>
      <c r="BUL113" s="305"/>
      <c r="BUM113" s="305"/>
      <c r="BUN113" s="305"/>
      <c r="BUO113" s="305"/>
      <c r="BUP113" s="305"/>
      <c r="BUQ113" s="305"/>
      <c r="BUR113" s="305"/>
      <c r="BUS113" s="305"/>
      <c r="BUT113" s="305"/>
      <c r="BUU113" s="305"/>
      <c r="BUV113" s="305"/>
      <c r="BUW113" s="305"/>
      <c r="BUX113" s="305"/>
      <c r="BUY113" s="305"/>
      <c r="BUZ113" s="305"/>
      <c r="BVA113" s="305"/>
      <c r="BVB113" s="305"/>
      <c r="BVC113" s="305"/>
      <c r="BVD113" s="305"/>
      <c r="BVE113" s="305"/>
      <c r="BVF113" s="305"/>
      <c r="BVG113" s="305"/>
      <c r="BVH113" s="305"/>
      <c r="BVI113" s="305"/>
      <c r="BVJ113" s="305"/>
      <c r="BVK113" s="305"/>
      <c r="BVL113" s="305"/>
      <c r="BVM113" s="305"/>
      <c r="BVN113" s="305"/>
      <c r="BVO113" s="305"/>
      <c r="BVP113" s="305"/>
      <c r="BVQ113" s="305"/>
      <c r="BVR113" s="305"/>
      <c r="BVS113" s="305"/>
      <c r="BVT113" s="305"/>
      <c r="BVU113" s="305"/>
      <c r="BVV113" s="305"/>
      <c r="BVW113" s="305"/>
      <c r="BVX113" s="305"/>
      <c r="BVY113" s="305"/>
      <c r="BVZ113" s="305"/>
      <c r="BWA113" s="305"/>
      <c r="BWB113" s="305"/>
      <c r="BWC113" s="305"/>
      <c r="BWD113" s="305"/>
      <c r="BWE113" s="305"/>
      <c r="BWF113" s="305"/>
      <c r="BWG113" s="305"/>
      <c r="BWH113" s="305"/>
      <c r="BWI113" s="305"/>
      <c r="BWJ113" s="305"/>
      <c r="BWK113" s="305"/>
      <c r="BWL113" s="305"/>
      <c r="BWM113" s="305"/>
      <c r="BWN113" s="305"/>
      <c r="BWO113" s="305"/>
      <c r="BWP113" s="305"/>
      <c r="BWQ113" s="305"/>
      <c r="BWR113" s="305"/>
      <c r="BWS113" s="305"/>
      <c r="BWT113" s="305"/>
      <c r="BWU113" s="305"/>
      <c r="BWV113" s="305"/>
      <c r="BWW113" s="305"/>
      <c r="BWX113" s="305"/>
      <c r="BWY113" s="305"/>
      <c r="BWZ113" s="305"/>
      <c r="BXA113" s="305"/>
      <c r="BXB113" s="305"/>
      <c r="BXC113" s="305"/>
      <c r="BXD113" s="305"/>
      <c r="BXE113" s="305"/>
      <c r="BXF113" s="305"/>
      <c r="BXG113" s="305"/>
      <c r="BXH113" s="305"/>
      <c r="BXI113" s="305"/>
      <c r="BXJ113" s="305"/>
      <c r="BXK113" s="305"/>
      <c r="BXL113" s="305"/>
      <c r="BXM113" s="305"/>
      <c r="BXN113" s="305"/>
      <c r="BXO113" s="305"/>
      <c r="BXP113" s="305"/>
      <c r="BXQ113" s="305"/>
      <c r="BXR113" s="305"/>
      <c r="BXS113" s="305"/>
      <c r="BXT113" s="305"/>
      <c r="BXU113" s="305"/>
      <c r="BXV113" s="305"/>
      <c r="BXW113" s="305"/>
      <c r="BXX113" s="305"/>
      <c r="BXY113" s="305"/>
      <c r="BXZ113" s="305"/>
      <c r="BYA113" s="305"/>
      <c r="BYB113" s="305"/>
      <c r="BYC113" s="305"/>
      <c r="BYD113" s="305"/>
      <c r="BYE113" s="305"/>
      <c r="BYF113" s="305"/>
      <c r="BYG113" s="305"/>
      <c r="BYH113" s="305"/>
      <c r="BYI113" s="305"/>
      <c r="BYJ113" s="305"/>
      <c r="BYK113" s="305"/>
      <c r="BYL113" s="305"/>
      <c r="BYM113" s="305"/>
      <c r="BYN113" s="305"/>
      <c r="BYO113" s="305"/>
      <c r="BYP113" s="305"/>
      <c r="BYQ113" s="305"/>
      <c r="BYR113" s="305"/>
      <c r="BYS113" s="305"/>
      <c r="BYT113" s="305"/>
      <c r="BYU113" s="305"/>
      <c r="BYV113" s="305"/>
      <c r="BYW113" s="305"/>
      <c r="BYX113" s="305"/>
      <c r="BYY113" s="305"/>
      <c r="BYZ113" s="305"/>
      <c r="BZA113" s="305"/>
      <c r="BZB113" s="305"/>
      <c r="BZC113" s="305"/>
      <c r="BZD113" s="305"/>
      <c r="BZE113" s="305"/>
      <c r="BZF113" s="305"/>
      <c r="BZG113" s="305"/>
      <c r="BZH113" s="305"/>
      <c r="BZI113" s="305"/>
      <c r="BZJ113" s="305"/>
      <c r="BZK113" s="305"/>
      <c r="BZL113" s="305"/>
      <c r="BZM113" s="305"/>
      <c r="BZN113" s="305"/>
      <c r="BZO113" s="305"/>
      <c r="BZP113" s="305"/>
      <c r="BZQ113" s="305"/>
      <c r="BZR113" s="305"/>
      <c r="BZS113" s="305"/>
      <c r="BZT113" s="305"/>
      <c r="BZU113" s="305"/>
      <c r="BZV113" s="305"/>
      <c r="BZW113" s="305"/>
      <c r="BZX113" s="305"/>
      <c r="BZY113" s="305"/>
      <c r="BZZ113" s="305"/>
      <c r="CAA113" s="305"/>
      <c r="CAB113" s="305"/>
      <c r="CAC113" s="305"/>
      <c r="CAD113" s="305"/>
      <c r="CAE113" s="305"/>
      <c r="CAF113" s="305"/>
      <c r="CAG113" s="305"/>
      <c r="CAH113" s="305"/>
      <c r="CAI113" s="305"/>
      <c r="CAJ113" s="305"/>
      <c r="CAK113" s="305"/>
      <c r="CAL113" s="305"/>
      <c r="CAM113" s="305"/>
      <c r="CAN113" s="305"/>
      <c r="CAO113" s="305"/>
      <c r="CAP113" s="305"/>
      <c r="CAQ113" s="305"/>
      <c r="CAR113" s="305"/>
      <c r="CAS113" s="305"/>
      <c r="CAT113" s="305"/>
      <c r="CAU113" s="305"/>
      <c r="CAV113" s="305"/>
      <c r="CAW113" s="305"/>
      <c r="CAX113" s="305"/>
      <c r="CAY113" s="305"/>
      <c r="CAZ113" s="305"/>
      <c r="CBA113" s="305"/>
      <c r="CBB113" s="305"/>
      <c r="CBC113" s="305"/>
      <c r="CBD113" s="305"/>
      <c r="CBE113" s="305"/>
      <c r="CBF113" s="305"/>
      <c r="CBG113" s="305"/>
      <c r="CBH113" s="305"/>
      <c r="CBI113" s="305"/>
      <c r="CBJ113" s="305"/>
      <c r="CBK113" s="305"/>
      <c r="CBL113" s="305"/>
      <c r="CBM113" s="305"/>
      <c r="CBN113" s="305"/>
      <c r="CBO113" s="305"/>
      <c r="CBP113" s="305"/>
      <c r="CBQ113" s="305"/>
      <c r="CBR113" s="305"/>
      <c r="CBS113" s="305"/>
      <c r="CBT113" s="305"/>
      <c r="CBU113" s="305"/>
      <c r="CBV113" s="305"/>
      <c r="CBW113" s="305"/>
      <c r="CBX113" s="305"/>
      <c r="CBY113" s="305"/>
      <c r="CBZ113" s="305"/>
      <c r="CCA113" s="305"/>
      <c r="CCB113" s="305"/>
      <c r="CCC113" s="305"/>
      <c r="CCD113" s="305"/>
      <c r="CCE113" s="305"/>
      <c r="CCF113" s="305"/>
      <c r="CCG113" s="305"/>
      <c r="CCH113" s="305"/>
      <c r="CCI113" s="305"/>
      <c r="CCJ113" s="305"/>
      <c r="CCK113" s="305"/>
      <c r="CCL113" s="305"/>
      <c r="CCM113" s="305"/>
      <c r="CCN113" s="305"/>
      <c r="CCO113" s="305"/>
      <c r="CCP113" s="305"/>
      <c r="CCQ113" s="305"/>
      <c r="CCR113" s="305"/>
      <c r="CCS113" s="305"/>
      <c r="CCT113" s="305"/>
      <c r="CCU113" s="305"/>
      <c r="CCV113" s="305"/>
      <c r="CCW113" s="305"/>
      <c r="CCX113" s="305"/>
      <c r="CCY113" s="305"/>
      <c r="CCZ113" s="305"/>
      <c r="CDA113" s="305"/>
      <c r="CDB113" s="305"/>
      <c r="CDC113" s="305"/>
      <c r="CDD113" s="305"/>
      <c r="CDE113" s="305"/>
      <c r="CDF113" s="305"/>
      <c r="CDG113" s="305"/>
      <c r="CDH113" s="305"/>
      <c r="CDI113" s="305"/>
      <c r="CDJ113" s="305"/>
      <c r="CDK113" s="305"/>
      <c r="CDL113" s="305"/>
      <c r="CDM113" s="305"/>
      <c r="CDN113" s="305"/>
      <c r="CDO113" s="305"/>
      <c r="CDP113" s="305"/>
      <c r="CDQ113" s="305"/>
      <c r="CDR113" s="305"/>
      <c r="CDS113" s="305"/>
      <c r="CDT113" s="305"/>
      <c r="CDU113" s="305"/>
      <c r="CDV113" s="305"/>
      <c r="CDW113" s="305"/>
      <c r="CDX113" s="305"/>
      <c r="CDY113" s="305"/>
      <c r="CDZ113" s="305"/>
      <c r="CEA113" s="305"/>
      <c r="CEB113" s="305"/>
      <c r="CEC113" s="305"/>
      <c r="CED113" s="305"/>
      <c r="CEE113" s="305"/>
      <c r="CEF113" s="305"/>
      <c r="CEG113" s="305"/>
      <c r="CEH113" s="305"/>
      <c r="CEI113" s="305"/>
      <c r="CEJ113" s="305"/>
      <c r="CEK113" s="305"/>
      <c r="CEL113" s="305"/>
      <c r="CEM113" s="305"/>
      <c r="CEN113" s="305"/>
      <c r="CEO113" s="305"/>
      <c r="CEP113" s="305"/>
      <c r="CEQ113" s="305"/>
      <c r="CER113" s="305"/>
      <c r="CES113" s="305"/>
      <c r="CET113" s="305"/>
      <c r="CEU113" s="305"/>
      <c r="CEV113" s="305"/>
      <c r="CEW113" s="305"/>
      <c r="CEX113" s="305"/>
      <c r="CEY113" s="305"/>
      <c r="CEZ113" s="305"/>
      <c r="CFA113" s="305"/>
      <c r="CFB113" s="305"/>
      <c r="CFC113" s="305"/>
      <c r="CFD113" s="305"/>
      <c r="CFE113" s="305"/>
      <c r="CFF113" s="305"/>
      <c r="CFG113" s="305"/>
      <c r="CFH113" s="305"/>
      <c r="CFI113" s="305"/>
      <c r="CFJ113" s="305"/>
      <c r="CFK113" s="305"/>
      <c r="CFL113" s="305"/>
      <c r="CFM113" s="305"/>
      <c r="CFN113" s="305"/>
      <c r="CFO113" s="305"/>
      <c r="CFP113" s="305"/>
      <c r="CFQ113" s="305"/>
      <c r="CFR113" s="305"/>
      <c r="CFS113" s="305"/>
      <c r="CFT113" s="305"/>
      <c r="CFU113" s="305"/>
      <c r="CFV113" s="305"/>
      <c r="CFW113" s="305"/>
      <c r="CFX113" s="305"/>
      <c r="CFY113" s="305"/>
      <c r="CFZ113" s="305"/>
      <c r="CGA113" s="305"/>
      <c r="CGB113" s="305"/>
      <c r="CGC113" s="305"/>
      <c r="CGD113" s="305"/>
      <c r="CGE113" s="305"/>
      <c r="CGF113" s="305"/>
      <c r="CGG113" s="305"/>
      <c r="CGH113" s="305"/>
      <c r="CGI113" s="305"/>
      <c r="CGJ113" s="305"/>
      <c r="CGK113" s="305"/>
      <c r="CGL113" s="305"/>
      <c r="CGM113" s="305"/>
      <c r="CGN113" s="305"/>
      <c r="CGO113" s="305"/>
      <c r="CGP113" s="305"/>
      <c r="CGQ113" s="305"/>
      <c r="CGR113" s="305"/>
      <c r="CGS113" s="305"/>
      <c r="CGT113" s="305"/>
      <c r="CGU113" s="305"/>
      <c r="CGV113" s="305"/>
      <c r="CGW113" s="305"/>
      <c r="CGX113" s="305"/>
      <c r="CGY113" s="305"/>
      <c r="CGZ113" s="305"/>
      <c r="CHA113" s="305"/>
      <c r="CHB113" s="305"/>
      <c r="CHC113" s="305"/>
      <c r="CHD113" s="305"/>
      <c r="CHE113" s="305"/>
      <c r="CHF113" s="305"/>
      <c r="CHG113" s="305"/>
      <c r="CHH113" s="305"/>
      <c r="CHI113" s="305"/>
      <c r="CHJ113" s="305"/>
      <c r="CHK113" s="305"/>
      <c r="CHL113" s="305"/>
      <c r="CHM113" s="305"/>
      <c r="CHN113" s="305"/>
      <c r="CHO113" s="305"/>
      <c r="CHP113" s="305"/>
      <c r="CHQ113" s="305"/>
      <c r="CHR113" s="305"/>
      <c r="CHS113" s="305"/>
      <c r="CHT113" s="305"/>
      <c r="CHU113" s="305"/>
      <c r="CHV113" s="305"/>
      <c r="CHW113" s="305"/>
      <c r="CHX113" s="305"/>
      <c r="CHY113" s="305"/>
      <c r="CHZ113" s="305"/>
      <c r="CIA113" s="305"/>
      <c r="CIB113" s="305"/>
      <c r="CIC113" s="305"/>
      <c r="CID113" s="305"/>
      <c r="CIE113" s="305"/>
      <c r="CIF113" s="305"/>
      <c r="CIG113" s="305"/>
      <c r="CIH113" s="305"/>
      <c r="CII113" s="305"/>
      <c r="CIJ113" s="305"/>
      <c r="CIK113" s="305"/>
      <c r="CIL113" s="305"/>
      <c r="CIM113" s="305"/>
      <c r="CIN113" s="305"/>
      <c r="CIO113" s="305"/>
      <c r="CIP113" s="305"/>
      <c r="CIQ113" s="305"/>
      <c r="CIR113" s="305"/>
      <c r="CIS113" s="305"/>
      <c r="CIT113" s="305"/>
      <c r="CIU113" s="305"/>
      <c r="CIV113" s="305"/>
      <c r="CIW113" s="305"/>
      <c r="CIX113" s="305"/>
      <c r="CIY113" s="305"/>
      <c r="CIZ113" s="305"/>
      <c r="CJA113" s="305"/>
      <c r="CJB113" s="305"/>
      <c r="CJC113" s="305"/>
      <c r="CJD113" s="305"/>
      <c r="CJE113" s="305"/>
      <c r="CJF113" s="305"/>
      <c r="CJG113" s="305"/>
      <c r="CJH113" s="305"/>
      <c r="CJI113" s="305"/>
      <c r="CJJ113" s="305"/>
      <c r="CJK113" s="305"/>
      <c r="CJL113" s="305"/>
      <c r="CJM113" s="305"/>
      <c r="CJN113" s="305"/>
      <c r="CJO113" s="305"/>
      <c r="CJP113" s="305"/>
      <c r="CJQ113" s="305"/>
      <c r="CJR113" s="305"/>
      <c r="CJS113" s="305"/>
      <c r="CJT113" s="305"/>
      <c r="CJU113" s="305"/>
      <c r="CJV113" s="305"/>
      <c r="CJW113" s="305"/>
      <c r="CJX113" s="305"/>
      <c r="CJY113" s="305"/>
      <c r="CJZ113" s="305"/>
      <c r="CKA113" s="305"/>
      <c r="CKB113" s="305"/>
      <c r="CKC113" s="305"/>
      <c r="CKD113" s="305"/>
      <c r="CKE113" s="305"/>
      <c r="CKF113" s="305"/>
      <c r="CKG113" s="305"/>
      <c r="CKH113" s="305"/>
      <c r="CKI113" s="305"/>
      <c r="CKJ113" s="305"/>
      <c r="CKK113" s="305"/>
      <c r="CKL113" s="305"/>
      <c r="CKM113" s="305"/>
      <c r="CKN113" s="305"/>
      <c r="CKO113" s="305"/>
      <c r="CKP113" s="305"/>
      <c r="CKQ113" s="305"/>
      <c r="CKR113" s="305"/>
      <c r="CKS113" s="305"/>
      <c r="CKT113" s="305"/>
      <c r="CKU113" s="305"/>
      <c r="CKV113" s="305"/>
      <c r="CKW113" s="305"/>
      <c r="CKX113" s="305"/>
      <c r="CKY113" s="305"/>
      <c r="CKZ113" s="305"/>
      <c r="CLA113" s="305"/>
      <c r="CLB113" s="305"/>
      <c r="CLC113" s="305"/>
      <c r="CLD113" s="305"/>
      <c r="CLE113" s="305"/>
      <c r="CLF113" s="305"/>
      <c r="CLG113" s="305"/>
      <c r="CLH113" s="305"/>
      <c r="CLI113" s="305"/>
      <c r="CLJ113" s="305"/>
      <c r="CLK113" s="305"/>
      <c r="CLL113" s="305"/>
      <c r="CLM113" s="305"/>
      <c r="CLN113" s="305"/>
      <c r="CLO113" s="305"/>
      <c r="CLP113" s="305"/>
      <c r="CLQ113" s="305"/>
      <c r="CLR113" s="305"/>
      <c r="CLS113" s="305"/>
      <c r="CLT113" s="305"/>
      <c r="CLU113" s="305"/>
      <c r="CLV113" s="305"/>
      <c r="CLW113" s="305"/>
      <c r="CLX113" s="305"/>
      <c r="CLY113" s="305"/>
      <c r="CLZ113" s="305"/>
      <c r="CMA113" s="305"/>
      <c r="CMB113" s="305"/>
      <c r="CMC113" s="305"/>
      <c r="CMD113" s="305"/>
      <c r="CME113" s="305"/>
      <c r="CMF113" s="305"/>
      <c r="CMG113" s="305"/>
      <c r="CMH113" s="305"/>
      <c r="CMI113" s="305"/>
      <c r="CMJ113" s="305"/>
      <c r="CMK113" s="305"/>
      <c r="CML113" s="305"/>
      <c r="CMM113" s="305"/>
      <c r="CMN113" s="305"/>
      <c r="CMO113" s="305"/>
      <c r="CMP113" s="305"/>
      <c r="CMQ113" s="305"/>
      <c r="CMR113" s="305"/>
      <c r="CMS113" s="305"/>
      <c r="CMT113" s="305"/>
      <c r="CMU113" s="305"/>
      <c r="CMV113" s="305"/>
      <c r="CMW113" s="305"/>
      <c r="CMX113" s="305"/>
      <c r="CMY113" s="305"/>
      <c r="CMZ113" s="305"/>
      <c r="CNA113" s="305"/>
      <c r="CNB113" s="305"/>
      <c r="CNC113" s="305"/>
      <c r="CND113" s="305"/>
      <c r="CNE113" s="305"/>
      <c r="CNF113" s="305"/>
      <c r="CNG113" s="305"/>
      <c r="CNH113" s="305"/>
      <c r="CNI113" s="305"/>
      <c r="CNJ113" s="305"/>
      <c r="CNK113" s="305"/>
      <c r="CNL113" s="305"/>
      <c r="CNM113" s="305"/>
      <c r="CNN113" s="305"/>
      <c r="CNO113" s="305"/>
      <c r="CNP113" s="305"/>
      <c r="CNQ113" s="305"/>
      <c r="CNR113" s="305"/>
      <c r="CNS113" s="305"/>
      <c r="CNT113" s="305"/>
      <c r="CNU113" s="305"/>
      <c r="CNV113" s="305"/>
      <c r="CNW113" s="305"/>
      <c r="CNX113" s="305"/>
      <c r="CNY113" s="305"/>
      <c r="CNZ113" s="305"/>
      <c r="COA113" s="305"/>
      <c r="COB113" s="305"/>
      <c r="COC113" s="305"/>
      <c r="COD113" s="305"/>
      <c r="COE113" s="305"/>
      <c r="COF113" s="305"/>
      <c r="COG113" s="305"/>
      <c r="COH113" s="305"/>
      <c r="COI113" s="305"/>
      <c r="COJ113" s="305"/>
      <c r="COK113" s="305"/>
      <c r="COL113" s="305"/>
      <c r="COM113" s="305"/>
      <c r="CON113" s="305"/>
      <c r="COO113" s="305"/>
      <c r="COP113" s="305"/>
      <c r="COQ113" s="305"/>
      <c r="COR113" s="305"/>
      <c r="COS113" s="305"/>
      <c r="COT113" s="305"/>
      <c r="COU113" s="305"/>
      <c r="COV113" s="305"/>
      <c r="COW113" s="305"/>
      <c r="COX113" s="305"/>
      <c r="COY113" s="305"/>
      <c r="COZ113" s="305"/>
      <c r="CPA113" s="305"/>
      <c r="CPB113" s="305"/>
      <c r="CPC113" s="305"/>
      <c r="CPD113" s="305"/>
      <c r="CPE113" s="305"/>
      <c r="CPF113" s="305"/>
      <c r="CPG113" s="305"/>
      <c r="CPH113" s="305"/>
      <c r="CPI113" s="305"/>
      <c r="CPJ113" s="305"/>
      <c r="CPK113" s="305"/>
      <c r="CPL113" s="305"/>
      <c r="CPM113" s="305"/>
      <c r="CPN113" s="305"/>
      <c r="CPO113" s="305"/>
      <c r="CPP113" s="305"/>
      <c r="CPQ113" s="305"/>
      <c r="CPR113" s="305"/>
      <c r="CPS113" s="305"/>
      <c r="CPT113" s="305"/>
      <c r="CPU113" s="305"/>
      <c r="CPV113" s="305"/>
      <c r="CPW113" s="305"/>
      <c r="CPX113" s="305"/>
      <c r="CPY113" s="305"/>
      <c r="CPZ113" s="305"/>
      <c r="CQA113" s="305"/>
      <c r="CQB113" s="305"/>
      <c r="CQC113" s="305"/>
      <c r="CQD113" s="305"/>
      <c r="CQE113" s="305"/>
      <c r="CQF113" s="305"/>
      <c r="CQG113" s="305"/>
      <c r="CQH113" s="305"/>
      <c r="CQI113" s="305"/>
      <c r="CQJ113" s="305"/>
      <c r="CQK113" s="305"/>
      <c r="CQL113" s="305"/>
      <c r="CQM113" s="305"/>
      <c r="CQN113" s="305"/>
      <c r="CQO113" s="305"/>
      <c r="CQP113" s="305"/>
      <c r="CQQ113" s="305"/>
      <c r="CQR113" s="305"/>
      <c r="CQS113" s="305"/>
      <c r="CQT113" s="305"/>
      <c r="CQU113" s="305"/>
      <c r="CQV113" s="305"/>
      <c r="CQW113" s="305"/>
      <c r="CQX113" s="305"/>
      <c r="CQY113" s="305"/>
      <c r="CQZ113" s="305"/>
      <c r="CRA113" s="305"/>
      <c r="CRB113" s="305"/>
      <c r="CRC113" s="305"/>
      <c r="CRD113" s="305"/>
      <c r="CRE113" s="305"/>
      <c r="CRF113" s="305"/>
      <c r="CRG113" s="305"/>
      <c r="CRH113" s="305"/>
      <c r="CRI113" s="305"/>
      <c r="CRJ113" s="305"/>
      <c r="CRK113" s="305"/>
      <c r="CRL113" s="305"/>
      <c r="CRM113" s="305"/>
      <c r="CRN113" s="305"/>
      <c r="CRO113" s="305"/>
      <c r="CRP113" s="305"/>
      <c r="CRQ113" s="305"/>
      <c r="CRR113" s="305"/>
      <c r="CRS113" s="305"/>
      <c r="CRT113" s="305"/>
      <c r="CRU113" s="305"/>
      <c r="CRV113" s="305"/>
      <c r="CRW113" s="305"/>
      <c r="CRX113" s="305"/>
      <c r="CRY113" s="305"/>
      <c r="CRZ113" s="305"/>
      <c r="CSA113" s="305"/>
      <c r="CSB113" s="305"/>
      <c r="CSC113" s="305"/>
      <c r="CSD113" s="305"/>
      <c r="CSE113" s="305"/>
      <c r="CSF113" s="305"/>
      <c r="CSG113" s="305"/>
      <c r="CSH113" s="305"/>
      <c r="CSI113" s="305"/>
      <c r="CSJ113" s="305"/>
      <c r="CSK113" s="305"/>
      <c r="CSL113" s="305"/>
      <c r="CSM113" s="305"/>
      <c r="CSN113" s="305"/>
      <c r="CSO113" s="305"/>
      <c r="CSP113" s="305"/>
      <c r="CSQ113" s="305"/>
      <c r="CSR113" s="305"/>
      <c r="CSS113" s="305"/>
      <c r="CST113" s="305"/>
      <c r="CSU113" s="305"/>
      <c r="CSV113" s="305"/>
      <c r="CSW113" s="305"/>
      <c r="CSX113" s="305"/>
      <c r="CSY113" s="305"/>
      <c r="CSZ113" s="305"/>
      <c r="CTA113" s="305"/>
      <c r="CTB113" s="305"/>
      <c r="CTC113" s="305"/>
      <c r="CTD113" s="305"/>
      <c r="CTE113" s="305"/>
      <c r="CTF113" s="305"/>
      <c r="CTG113" s="305"/>
      <c r="CTH113" s="305"/>
      <c r="CTI113" s="305"/>
      <c r="CTJ113" s="305"/>
      <c r="CTK113" s="305"/>
      <c r="CTL113" s="305"/>
      <c r="CTM113" s="305"/>
      <c r="CTN113" s="305"/>
      <c r="CTO113" s="305"/>
      <c r="CTP113" s="305"/>
      <c r="CTQ113" s="305"/>
      <c r="CTR113" s="305"/>
      <c r="CTS113" s="305"/>
      <c r="CTT113" s="305"/>
      <c r="CTU113" s="305"/>
      <c r="CTV113" s="305"/>
      <c r="CTW113" s="305"/>
      <c r="CTX113" s="305"/>
      <c r="CTY113" s="305"/>
      <c r="CTZ113" s="305"/>
      <c r="CUA113" s="305"/>
      <c r="CUB113" s="305"/>
      <c r="CUC113" s="305"/>
      <c r="CUD113" s="305"/>
      <c r="CUE113" s="305"/>
      <c r="CUF113" s="305"/>
      <c r="CUG113" s="305"/>
      <c r="CUH113" s="305"/>
      <c r="CUI113" s="305"/>
      <c r="CUJ113" s="305"/>
      <c r="CUK113" s="305"/>
      <c r="CUL113" s="305"/>
      <c r="CUM113" s="305"/>
      <c r="CUN113" s="305"/>
      <c r="CUO113" s="305"/>
      <c r="CUP113" s="305"/>
      <c r="CUQ113" s="305"/>
      <c r="CUR113" s="305"/>
      <c r="CUS113" s="305"/>
      <c r="CUT113" s="305"/>
      <c r="CUU113" s="305"/>
      <c r="CUV113" s="305"/>
      <c r="CUW113" s="305"/>
      <c r="CUX113" s="305"/>
      <c r="CUY113" s="305"/>
      <c r="CUZ113" s="305"/>
      <c r="CVA113" s="305"/>
      <c r="CVB113" s="305"/>
      <c r="CVC113" s="305"/>
      <c r="CVD113" s="305"/>
      <c r="CVE113" s="305"/>
      <c r="CVF113" s="305"/>
      <c r="CVG113" s="305"/>
      <c r="CVH113" s="305"/>
      <c r="CVI113" s="305"/>
      <c r="CVJ113" s="305"/>
      <c r="CVK113" s="305"/>
      <c r="CVL113" s="305"/>
      <c r="CVM113" s="305"/>
      <c r="CVN113" s="305"/>
      <c r="CVO113" s="305"/>
      <c r="CVP113" s="305"/>
      <c r="CVQ113" s="305"/>
      <c r="CVR113" s="305"/>
      <c r="CVS113" s="305"/>
      <c r="CVT113" s="305"/>
      <c r="CVU113" s="305"/>
      <c r="CVV113" s="305"/>
      <c r="CVW113" s="305"/>
      <c r="CVX113" s="305"/>
      <c r="CVY113" s="305"/>
      <c r="CVZ113" s="305"/>
      <c r="CWA113" s="305"/>
      <c r="CWB113" s="305"/>
      <c r="CWC113" s="305"/>
      <c r="CWD113" s="305"/>
      <c r="CWE113" s="305"/>
      <c r="CWF113" s="305"/>
      <c r="CWG113" s="305"/>
      <c r="CWH113" s="305"/>
      <c r="CWI113" s="305"/>
      <c r="CWJ113" s="305"/>
      <c r="CWK113" s="305"/>
      <c r="CWL113" s="305"/>
      <c r="CWM113" s="305"/>
      <c r="CWN113" s="305"/>
      <c r="CWO113" s="305"/>
      <c r="CWP113" s="305"/>
      <c r="CWQ113" s="305"/>
      <c r="CWR113" s="305"/>
      <c r="CWS113" s="305"/>
      <c r="CWT113" s="305"/>
      <c r="CWU113" s="305"/>
      <c r="CWV113" s="305"/>
      <c r="CWW113" s="305"/>
      <c r="CWX113" s="305"/>
      <c r="CWY113" s="305"/>
      <c r="CWZ113" s="305"/>
      <c r="CXA113" s="305"/>
      <c r="CXB113" s="305"/>
      <c r="CXC113" s="305"/>
      <c r="CXD113" s="305"/>
      <c r="CXE113" s="305"/>
      <c r="CXF113" s="305"/>
      <c r="CXG113" s="305"/>
      <c r="CXH113" s="305"/>
      <c r="CXI113" s="305"/>
      <c r="CXJ113" s="305"/>
      <c r="CXK113" s="305"/>
      <c r="CXL113" s="305"/>
      <c r="CXM113" s="305"/>
      <c r="CXN113" s="305"/>
      <c r="CXO113" s="305"/>
      <c r="CXP113" s="305"/>
      <c r="CXQ113" s="305"/>
      <c r="CXR113" s="305"/>
      <c r="CXS113" s="305"/>
      <c r="CXT113" s="305"/>
      <c r="CXU113" s="305"/>
      <c r="CXV113" s="305"/>
      <c r="CXW113" s="305"/>
      <c r="CXX113" s="305"/>
      <c r="CXY113" s="305"/>
      <c r="CXZ113" s="305"/>
      <c r="CYA113" s="305"/>
      <c r="CYB113" s="305"/>
      <c r="CYC113" s="305"/>
      <c r="CYD113" s="305"/>
      <c r="CYE113" s="305"/>
      <c r="CYF113" s="305"/>
      <c r="CYG113" s="305"/>
      <c r="CYH113" s="305"/>
      <c r="CYI113" s="305"/>
      <c r="CYJ113" s="305"/>
      <c r="CYK113" s="305"/>
      <c r="CYL113" s="305"/>
      <c r="CYM113" s="305"/>
      <c r="CYN113" s="305"/>
      <c r="CYO113" s="305"/>
      <c r="CYP113" s="305"/>
      <c r="CYQ113" s="305"/>
      <c r="CYR113" s="305"/>
      <c r="CYS113" s="305"/>
      <c r="CYT113" s="305"/>
      <c r="CYU113" s="305"/>
      <c r="CYV113" s="305"/>
      <c r="CYW113" s="305"/>
      <c r="CYX113" s="305"/>
      <c r="CYY113" s="305"/>
      <c r="CYZ113" s="305"/>
      <c r="CZA113" s="305"/>
      <c r="CZB113" s="305"/>
      <c r="CZC113" s="305"/>
      <c r="CZD113" s="305"/>
      <c r="CZE113" s="305"/>
      <c r="CZF113" s="305"/>
      <c r="CZG113" s="305"/>
      <c r="CZH113" s="305"/>
      <c r="CZI113" s="305"/>
      <c r="CZJ113" s="305"/>
      <c r="CZK113" s="305"/>
      <c r="CZL113" s="305"/>
      <c r="CZM113" s="305"/>
      <c r="CZN113" s="305"/>
      <c r="CZO113" s="305"/>
      <c r="CZP113" s="305"/>
      <c r="CZQ113" s="305"/>
      <c r="CZR113" s="305"/>
      <c r="CZS113" s="305"/>
      <c r="CZT113" s="305"/>
      <c r="CZU113" s="305"/>
      <c r="CZV113" s="305"/>
      <c r="CZW113" s="305"/>
      <c r="CZX113" s="305"/>
      <c r="CZY113" s="305"/>
      <c r="CZZ113" s="305"/>
      <c r="DAA113" s="305"/>
      <c r="DAB113" s="305"/>
      <c r="DAC113" s="305"/>
      <c r="DAD113" s="305"/>
      <c r="DAE113" s="305"/>
      <c r="DAF113" s="305"/>
      <c r="DAG113" s="305"/>
      <c r="DAH113" s="305"/>
      <c r="DAI113" s="305"/>
      <c r="DAJ113" s="305"/>
      <c r="DAK113" s="305"/>
      <c r="DAL113" s="305"/>
      <c r="DAM113" s="305"/>
      <c r="DAN113" s="305"/>
      <c r="DAO113" s="305"/>
      <c r="DAP113" s="305"/>
      <c r="DAQ113" s="305"/>
      <c r="DAR113" s="305"/>
      <c r="DAS113" s="305"/>
      <c r="DAT113" s="305"/>
      <c r="DAU113" s="305"/>
      <c r="DAV113" s="305"/>
      <c r="DAW113" s="305"/>
      <c r="DAX113" s="305"/>
      <c r="DAY113" s="305"/>
      <c r="DAZ113" s="305"/>
      <c r="DBA113" s="305"/>
      <c r="DBB113" s="305"/>
      <c r="DBC113" s="305"/>
      <c r="DBD113" s="305"/>
      <c r="DBE113" s="305"/>
      <c r="DBF113" s="305"/>
      <c r="DBG113" s="305"/>
      <c r="DBH113" s="305"/>
      <c r="DBI113" s="305"/>
      <c r="DBJ113" s="305"/>
      <c r="DBK113" s="305"/>
      <c r="DBL113" s="305"/>
      <c r="DBM113" s="305"/>
      <c r="DBN113" s="305"/>
      <c r="DBO113" s="305"/>
      <c r="DBP113" s="305"/>
      <c r="DBQ113" s="305"/>
      <c r="DBR113" s="305"/>
      <c r="DBS113" s="305"/>
      <c r="DBT113" s="305"/>
      <c r="DBU113" s="305"/>
      <c r="DBV113" s="305"/>
      <c r="DBW113" s="305"/>
      <c r="DBX113" s="305"/>
      <c r="DBY113" s="305"/>
      <c r="DBZ113" s="305"/>
      <c r="DCA113" s="305"/>
      <c r="DCB113" s="305"/>
      <c r="DCC113" s="305"/>
      <c r="DCD113" s="305"/>
      <c r="DCE113" s="305"/>
      <c r="DCF113" s="305"/>
      <c r="DCG113" s="305"/>
      <c r="DCH113" s="305"/>
      <c r="DCI113" s="305"/>
      <c r="DCJ113" s="305"/>
      <c r="DCK113" s="305"/>
      <c r="DCL113" s="305"/>
      <c r="DCM113" s="305"/>
      <c r="DCN113" s="305"/>
      <c r="DCO113" s="305"/>
      <c r="DCP113" s="305"/>
      <c r="DCQ113" s="305"/>
      <c r="DCR113" s="305"/>
      <c r="DCS113" s="305"/>
      <c r="DCT113" s="305"/>
      <c r="DCU113" s="305"/>
      <c r="DCV113" s="305"/>
      <c r="DCW113" s="305"/>
      <c r="DCX113" s="305"/>
      <c r="DCY113" s="305"/>
      <c r="DCZ113" s="305"/>
      <c r="DDA113" s="305"/>
      <c r="DDB113" s="305"/>
      <c r="DDC113" s="305"/>
      <c r="DDD113" s="305"/>
      <c r="DDE113" s="305"/>
      <c r="DDF113" s="305"/>
      <c r="DDG113" s="305"/>
      <c r="DDH113" s="305"/>
      <c r="DDI113" s="305"/>
      <c r="DDJ113" s="305"/>
      <c r="DDK113" s="305"/>
      <c r="DDL113" s="305"/>
      <c r="DDM113" s="305"/>
      <c r="DDN113" s="305"/>
      <c r="DDO113" s="305"/>
      <c r="DDP113" s="305"/>
      <c r="DDQ113" s="305"/>
      <c r="DDR113" s="305"/>
      <c r="DDS113" s="305"/>
      <c r="DDT113" s="305"/>
      <c r="DDU113" s="305"/>
      <c r="DDV113" s="305"/>
      <c r="DDW113" s="305"/>
      <c r="DDX113" s="305"/>
      <c r="DDY113" s="305"/>
      <c r="DDZ113" s="305"/>
      <c r="DEA113" s="305"/>
      <c r="DEB113" s="305"/>
      <c r="DEC113" s="305"/>
      <c r="DED113" s="305"/>
      <c r="DEE113" s="305"/>
      <c r="DEF113" s="305"/>
      <c r="DEG113" s="305"/>
      <c r="DEH113" s="305"/>
      <c r="DEI113" s="305"/>
      <c r="DEJ113" s="305"/>
      <c r="DEK113" s="305"/>
      <c r="DEL113" s="305"/>
      <c r="DEM113" s="305"/>
      <c r="DEN113" s="305"/>
      <c r="DEO113" s="305"/>
      <c r="DEP113" s="305"/>
      <c r="DEQ113" s="305"/>
      <c r="DER113" s="305"/>
      <c r="DES113" s="305"/>
      <c r="DET113" s="305"/>
      <c r="DEU113" s="305"/>
      <c r="DEV113" s="305"/>
      <c r="DEW113" s="305"/>
      <c r="DEX113" s="305"/>
      <c r="DEY113" s="305"/>
      <c r="DEZ113" s="305"/>
      <c r="DFA113" s="305"/>
      <c r="DFB113" s="305"/>
      <c r="DFC113" s="305"/>
      <c r="DFD113" s="305"/>
      <c r="DFE113" s="305"/>
      <c r="DFF113" s="305"/>
      <c r="DFG113" s="305"/>
      <c r="DFH113" s="305"/>
      <c r="DFI113" s="305"/>
      <c r="DFJ113" s="305"/>
      <c r="DFK113" s="305"/>
      <c r="DFL113" s="305"/>
      <c r="DFM113" s="305"/>
      <c r="DFN113" s="305"/>
      <c r="DFO113" s="305"/>
      <c r="DFP113" s="305"/>
      <c r="DFQ113" s="305"/>
      <c r="DFR113" s="305"/>
      <c r="DFS113" s="305"/>
      <c r="DFT113" s="305"/>
      <c r="DFU113" s="305"/>
      <c r="DFV113" s="305"/>
      <c r="DFW113" s="305"/>
      <c r="DFX113" s="305"/>
      <c r="DFY113" s="305"/>
      <c r="DFZ113" s="305"/>
      <c r="DGA113" s="305"/>
      <c r="DGB113" s="305"/>
      <c r="DGC113" s="305"/>
      <c r="DGD113" s="305"/>
      <c r="DGE113" s="305"/>
      <c r="DGF113" s="305"/>
      <c r="DGG113" s="305"/>
      <c r="DGH113" s="305"/>
      <c r="DGI113" s="305"/>
      <c r="DGJ113" s="305"/>
      <c r="DGK113" s="305"/>
      <c r="DGL113" s="305"/>
      <c r="DGM113" s="305"/>
      <c r="DGN113" s="305"/>
      <c r="DGO113" s="305"/>
      <c r="DGP113" s="305"/>
      <c r="DGQ113" s="305"/>
      <c r="DGR113" s="305"/>
      <c r="DGS113" s="305"/>
      <c r="DGT113" s="305"/>
      <c r="DGU113" s="305"/>
      <c r="DGV113" s="305"/>
      <c r="DGW113" s="305"/>
      <c r="DGX113" s="305"/>
      <c r="DGY113" s="305"/>
      <c r="DGZ113" s="305"/>
      <c r="DHA113" s="305"/>
      <c r="DHB113" s="305"/>
      <c r="DHC113" s="305"/>
      <c r="DHD113" s="305"/>
      <c r="DHE113" s="305"/>
      <c r="DHF113" s="305"/>
      <c r="DHG113" s="305"/>
      <c r="DHH113" s="305"/>
      <c r="DHI113" s="305"/>
      <c r="DHJ113" s="305"/>
      <c r="DHK113" s="305"/>
      <c r="DHL113" s="305"/>
      <c r="DHM113" s="305"/>
      <c r="DHN113" s="305"/>
      <c r="DHO113" s="305"/>
      <c r="DHP113" s="305"/>
      <c r="DHQ113" s="305"/>
      <c r="DHR113" s="305"/>
      <c r="DHS113" s="305"/>
      <c r="DHT113" s="305"/>
      <c r="DHU113" s="305"/>
      <c r="DHV113" s="305"/>
      <c r="DHW113" s="305"/>
      <c r="DHX113" s="305"/>
      <c r="DHY113" s="305"/>
      <c r="DHZ113" s="305"/>
      <c r="DIA113" s="305"/>
      <c r="DIB113" s="305"/>
      <c r="DIC113" s="305"/>
      <c r="DID113" s="305"/>
      <c r="DIE113" s="305"/>
      <c r="DIF113" s="305"/>
      <c r="DIG113" s="305"/>
      <c r="DIH113" s="305"/>
      <c r="DII113" s="305"/>
      <c r="DIJ113" s="305"/>
      <c r="DIK113" s="305"/>
      <c r="DIL113" s="305"/>
      <c r="DIM113" s="305"/>
      <c r="DIN113" s="305"/>
      <c r="DIO113" s="305"/>
      <c r="DIP113" s="305"/>
      <c r="DIQ113" s="305"/>
      <c r="DIR113" s="305"/>
      <c r="DIS113" s="305"/>
      <c r="DIT113" s="305"/>
      <c r="DIU113" s="305"/>
      <c r="DIV113" s="305"/>
      <c r="DIW113" s="305"/>
      <c r="DIX113" s="305"/>
      <c r="DIY113" s="305"/>
      <c r="DIZ113" s="305"/>
      <c r="DJA113" s="305"/>
      <c r="DJB113" s="305"/>
      <c r="DJC113" s="305"/>
      <c r="DJD113" s="305"/>
      <c r="DJE113" s="305"/>
      <c r="DJF113" s="305"/>
      <c r="DJG113" s="305"/>
      <c r="DJH113" s="305"/>
      <c r="DJI113" s="305"/>
      <c r="DJJ113" s="305"/>
      <c r="DJK113" s="305"/>
      <c r="DJL113" s="305"/>
      <c r="DJM113" s="305"/>
      <c r="DJN113" s="305"/>
      <c r="DJO113" s="305"/>
      <c r="DJP113" s="305"/>
      <c r="DJQ113" s="305"/>
      <c r="DJR113" s="305"/>
      <c r="DJS113" s="305"/>
      <c r="DJT113" s="305"/>
      <c r="DJU113" s="305"/>
      <c r="DJV113" s="305"/>
      <c r="DJW113" s="305"/>
      <c r="DJX113" s="305"/>
      <c r="DJY113" s="305"/>
      <c r="DJZ113" s="305"/>
      <c r="DKA113" s="305"/>
      <c r="DKB113" s="305"/>
      <c r="DKC113" s="305"/>
      <c r="DKD113" s="305"/>
      <c r="DKE113" s="305"/>
      <c r="DKF113" s="305"/>
      <c r="DKG113" s="305"/>
      <c r="DKH113" s="305"/>
      <c r="DKI113" s="305"/>
      <c r="DKJ113" s="305"/>
      <c r="DKK113" s="305"/>
      <c r="DKL113" s="305"/>
      <c r="DKM113" s="305"/>
      <c r="DKN113" s="305"/>
      <c r="DKO113" s="305"/>
      <c r="DKP113" s="305"/>
      <c r="DKQ113" s="305"/>
      <c r="DKR113" s="305"/>
      <c r="DKS113" s="305"/>
      <c r="DKT113" s="305"/>
      <c r="DKU113" s="305"/>
      <c r="DKV113" s="305"/>
      <c r="DKW113" s="305"/>
      <c r="DKX113" s="305"/>
      <c r="DKY113" s="305"/>
      <c r="DKZ113" s="305"/>
      <c r="DLA113" s="305"/>
      <c r="DLB113" s="305"/>
      <c r="DLC113" s="305"/>
      <c r="DLD113" s="305"/>
      <c r="DLE113" s="305"/>
      <c r="DLF113" s="305"/>
      <c r="DLG113" s="305"/>
      <c r="DLH113" s="305"/>
      <c r="DLI113" s="305"/>
      <c r="DLJ113" s="305"/>
      <c r="DLK113" s="305"/>
      <c r="DLL113" s="305"/>
      <c r="DLM113" s="305"/>
      <c r="DLN113" s="305"/>
      <c r="DLO113" s="305"/>
      <c r="DLP113" s="305"/>
      <c r="DLQ113" s="305"/>
      <c r="DLR113" s="305"/>
      <c r="DLS113" s="305"/>
      <c r="DLT113" s="305"/>
      <c r="DLU113" s="305"/>
      <c r="DLV113" s="305"/>
      <c r="DLW113" s="305"/>
      <c r="DLX113" s="305"/>
      <c r="DLY113" s="305"/>
      <c r="DLZ113" s="305"/>
      <c r="DMA113" s="305"/>
      <c r="DMB113" s="305"/>
      <c r="DMC113" s="305"/>
      <c r="DMD113" s="305"/>
      <c r="DME113" s="305"/>
      <c r="DMF113" s="305"/>
      <c r="DMG113" s="305"/>
      <c r="DMH113" s="305"/>
      <c r="DMI113" s="305"/>
      <c r="DMJ113" s="305"/>
      <c r="DMK113" s="305"/>
      <c r="DML113" s="305"/>
      <c r="DMM113" s="305"/>
      <c r="DMN113" s="305"/>
      <c r="DMO113" s="305"/>
      <c r="DMP113" s="305"/>
      <c r="DMQ113" s="305"/>
      <c r="DMR113" s="305"/>
      <c r="DMS113" s="305"/>
      <c r="DMT113" s="305"/>
      <c r="DMU113" s="305"/>
      <c r="DMV113" s="305"/>
      <c r="DMW113" s="305"/>
      <c r="DMX113" s="305"/>
      <c r="DMY113" s="305"/>
      <c r="DMZ113" s="305"/>
      <c r="DNA113" s="305"/>
      <c r="DNB113" s="305"/>
      <c r="DNC113" s="305"/>
      <c r="DND113" s="305"/>
      <c r="DNE113" s="305"/>
      <c r="DNF113" s="305"/>
      <c r="DNG113" s="305"/>
      <c r="DNH113" s="305"/>
      <c r="DNI113" s="305"/>
      <c r="DNJ113" s="305"/>
      <c r="DNK113" s="305"/>
      <c r="DNL113" s="305"/>
      <c r="DNM113" s="305"/>
      <c r="DNN113" s="305"/>
      <c r="DNO113" s="305"/>
      <c r="DNP113" s="305"/>
      <c r="DNQ113" s="305"/>
      <c r="DNR113" s="305"/>
      <c r="DNS113" s="305"/>
      <c r="DNT113" s="305"/>
      <c r="DNU113" s="305"/>
      <c r="DNV113" s="305"/>
      <c r="DNW113" s="305"/>
      <c r="DNX113" s="305"/>
      <c r="DNY113" s="305"/>
      <c r="DNZ113" s="305"/>
      <c r="DOA113" s="305"/>
      <c r="DOB113" s="305"/>
      <c r="DOC113" s="305"/>
      <c r="DOD113" s="305"/>
      <c r="DOE113" s="305"/>
      <c r="DOF113" s="305"/>
      <c r="DOG113" s="305"/>
      <c r="DOH113" s="305"/>
      <c r="DOI113" s="305"/>
      <c r="DOJ113" s="305"/>
      <c r="DOK113" s="305"/>
      <c r="DOL113" s="305"/>
      <c r="DOM113" s="305"/>
      <c r="DON113" s="305"/>
      <c r="DOO113" s="305"/>
      <c r="DOP113" s="305"/>
      <c r="DOQ113" s="305"/>
      <c r="DOR113" s="305"/>
      <c r="DOS113" s="305"/>
      <c r="DOT113" s="305"/>
      <c r="DOU113" s="305"/>
      <c r="DOV113" s="305"/>
      <c r="DOW113" s="305"/>
      <c r="DOX113" s="305"/>
      <c r="DOY113" s="305"/>
      <c r="DOZ113" s="305"/>
      <c r="DPA113" s="305"/>
      <c r="DPB113" s="305"/>
      <c r="DPC113" s="305"/>
      <c r="DPD113" s="305"/>
      <c r="DPE113" s="305"/>
      <c r="DPF113" s="305"/>
      <c r="DPG113" s="305"/>
      <c r="DPH113" s="305"/>
      <c r="DPI113" s="305"/>
      <c r="DPJ113" s="305"/>
      <c r="DPK113" s="305"/>
      <c r="DPL113" s="305"/>
      <c r="DPM113" s="305"/>
      <c r="DPN113" s="305"/>
      <c r="DPO113" s="305"/>
      <c r="DPP113" s="305"/>
      <c r="DPQ113" s="305"/>
      <c r="DPR113" s="305"/>
      <c r="DPS113" s="305"/>
      <c r="DPT113" s="305"/>
      <c r="DPU113" s="305"/>
      <c r="DPV113" s="305"/>
      <c r="DPW113" s="305"/>
      <c r="DPX113" s="305"/>
      <c r="DPY113" s="305"/>
      <c r="DPZ113" s="305"/>
      <c r="DQA113" s="305"/>
      <c r="DQB113" s="305"/>
      <c r="DQC113" s="305"/>
      <c r="DQD113" s="305"/>
      <c r="DQE113" s="305"/>
      <c r="DQF113" s="305"/>
      <c r="DQG113" s="305"/>
      <c r="DQH113" s="305"/>
      <c r="DQI113" s="305"/>
      <c r="DQJ113" s="305"/>
      <c r="DQK113" s="305"/>
      <c r="DQL113" s="305"/>
      <c r="DQM113" s="305"/>
      <c r="DQN113" s="305"/>
      <c r="DQO113" s="305"/>
      <c r="DQP113" s="305"/>
      <c r="DQQ113" s="305"/>
      <c r="DQR113" s="305"/>
      <c r="DQS113" s="305"/>
      <c r="DQT113" s="305"/>
      <c r="DQU113" s="305"/>
      <c r="DQV113" s="305"/>
      <c r="DQW113" s="305"/>
      <c r="DQX113" s="305"/>
      <c r="DQY113" s="305"/>
      <c r="DQZ113" s="305"/>
      <c r="DRA113" s="305"/>
      <c r="DRB113" s="305"/>
      <c r="DRC113" s="305"/>
      <c r="DRD113" s="305"/>
      <c r="DRE113" s="305"/>
      <c r="DRF113" s="305"/>
      <c r="DRG113" s="305"/>
      <c r="DRH113" s="305"/>
      <c r="DRI113" s="305"/>
      <c r="DRJ113" s="305"/>
      <c r="DRK113" s="305"/>
      <c r="DRL113" s="305"/>
      <c r="DRM113" s="305"/>
      <c r="DRN113" s="305"/>
      <c r="DRO113" s="305"/>
      <c r="DRP113" s="305"/>
      <c r="DRQ113" s="305"/>
      <c r="DRR113" s="305"/>
      <c r="DRS113" s="305"/>
      <c r="DRT113" s="305"/>
      <c r="DRU113" s="305"/>
      <c r="DRV113" s="305"/>
      <c r="DRW113" s="305"/>
      <c r="DRX113" s="305"/>
      <c r="DRY113" s="305"/>
      <c r="DRZ113" s="305"/>
      <c r="DSA113" s="305"/>
      <c r="DSB113" s="305"/>
      <c r="DSC113" s="305"/>
      <c r="DSD113" s="305"/>
      <c r="DSE113" s="305"/>
      <c r="DSF113" s="305"/>
      <c r="DSG113" s="305"/>
      <c r="DSH113" s="305"/>
      <c r="DSI113" s="305"/>
      <c r="DSJ113" s="305"/>
      <c r="DSK113" s="305"/>
      <c r="DSL113" s="305"/>
      <c r="DSM113" s="305"/>
      <c r="DSN113" s="305"/>
      <c r="DSO113" s="305"/>
      <c r="DSP113" s="305"/>
      <c r="DSQ113" s="305"/>
      <c r="DSR113" s="305"/>
      <c r="DSS113" s="305"/>
      <c r="DST113" s="305"/>
      <c r="DSU113" s="305"/>
      <c r="DSV113" s="305"/>
      <c r="DSW113" s="305"/>
      <c r="DSX113" s="305"/>
      <c r="DSY113" s="305"/>
      <c r="DSZ113" s="305"/>
      <c r="DTA113" s="305"/>
      <c r="DTB113" s="305"/>
      <c r="DTC113" s="305"/>
      <c r="DTD113" s="305"/>
      <c r="DTE113" s="305"/>
      <c r="DTF113" s="305"/>
      <c r="DTG113" s="305"/>
      <c r="DTH113" s="305"/>
      <c r="DTI113" s="305"/>
      <c r="DTJ113" s="305"/>
      <c r="DTK113" s="305"/>
      <c r="DTL113" s="305"/>
      <c r="DTM113" s="305"/>
      <c r="DTN113" s="305"/>
      <c r="DTO113" s="305"/>
      <c r="DTP113" s="305"/>
      <c r="DTQ113" s="305"/>
      <c r="DTR113" s="305"/>
      <c r="DTS113" s="305"/>
      <c r="DTT113" s="305"/>
      <c r="DTU113" s="305"/>
      <c r="DTV113" s="305"/>
      <c r="DTW113" s="305"/>
      <c r="DTX113" s="305"/>
      <c r="DTY113" s="305"/>
      <c r="DTZ113" s="305"/>
      <c r="DUA113" s="305"/>
      <c r="DUB113" s="305"/>
      <c r="DUC113" s="305"/>
      <c r="DUD113" s="305"/>
      <c r="DUE113" s="305"/>
      <c r="DUF113" s="305"/>
      <c r="DUG113" s="305"/>
      <c r="DUH113" s="305"/>
      <c r="DUI113" s="305"/>
      <c r="DUJ113" s="305"/>
      <c r="DUK113" s="305"/>
      <c r="DUL113" s="305"/>
      <c r="DUM113" s="305"/>
      <c r="DUN113" s="305"/>
      <c r="DUO113" s="305"/>
      <c r="DUP113" s="305"/>
      <c r="DUQ113" s="305"/>
      <c r="DUR113" s="305"/>
      <c r="DUS113" s="305"/>
      <c r="DUT113" s="305"/>
      <c r="DUU113" s="305"/>
      <c r="DUV113" s="305"/>
      <c r="DUW113" s="305"/>
      <c r="DUX113" s="305"/>
      <c r="DUY113" s="305"/>
      <c r="DUZ113" s="305"/>
      <c r="DVA113" s="305"/>
      <c r="DVB113" s="305"/>
      <c r="DVC113" s="305"/>
      <c r="DVD113" s="305"/>
      <c r="DVE113" s="305"/>
      <c r="DVF113" s="305"/>
      <c r="DVG113" s="305"/>
      <c r="DVH113" s="305"/>
      <c r="DVI113" s="305"/>
      <c r="DVJ113" s="305"/>
      <c r="DVK113" s="305"/>
      <c r="DVL113" s="305"/>
      <c r="DVM113" s="305"/>
      <c r="DVN113" s="305"/>
      <c r="DVO113" s="305"/>
      <c r="DVP113" s="305"/>
      <c r="DVQ113" s="305"/>
      <c r="DVR113" s="305"/>
      <c r="DVS113" s="305"/>
      <c r="DVT113" s="305"/>
      <c r="DVU113" s="305"/>
      <c r="DVV113" s="305"/>
      <c r="DVW113" s="305"/>
      <c r="DVX113" s="305"/>
      <c r="DVY113" s="305"/>
      <c r="DVZ113" s="305"/>
      <c r="DWA113" s="305"/>
      <c r="DWB113" s="305"/>
      <c r="DWC113" s="305"/>
      <c r="DWD113" s="305"/>
      <c r="DWE113" s="305"/>
      <c r="DWF113" s="305"/>
      <c r="DWG113" s="305"/>
      <c r="DWH113" s="305"/>
      <c r="DWI113" s="305"/>
      <c r="DWJ113" s="305"/>
      <c r="DWK113" s="305"/>
      <c r="DWL113" s="305"/>
      <c r="DWM113" s="305"/>
      <c r="DWN113" s="305"/>
      <c r="DWO113" s="305"/>
      <c r="DWP113" s="305"/>
      <c r="DWQ113" s="305"/>
      <c r="DWR113" s="305"/>
      <c r="DWS113" s="305"/>
      <c r="DWT113" s="305"/>
      <c r="DWU113" s="305"/>
      <c r="DWV113" s="305"/>
      <c r="DWW113" s="305"/>
      <c r="DWX113" s="305"/>
      <c r="DWY113" s="305"/>
      <c r="DWZ113" s="305"/>
      <c r="DXA113" s="305"/>
      <c r="DXB113" s="305"/>
      <c r="DXC113" s="305"/>
      <c r="DXD113" s="305"/>
      <c r="DXE113" s="305"/>
      <c r="DXF113" s="305"/>
      <c r="DXG113" s="305"/>
      <c r="DXH113" s="305"/>
      <c r="DXI113" s="305"/>
      <c r="DXJ113" s="305"/>
      <c r="DXK113" s="305"/>
      <c r="DXL113" s="305"/>
      <c r="DXM113" s="305"/>
      <c r="DXN113" s="305"/>
      <c r="DXO113" s="305"/>
      <c r="DXP113" s="305"/>
      <c r="DXQ113" s="305"/>
      <c r="DXR113" s="305"/>
      <c r="DXS113" s="305"/>
      <c r="DXT113" s="305"/>
      <c r="DXU113" s="305"/>
      <c r="DXV113" s="305"/>
      <c r="DXW113" s="305"/>
      <c r="DXX113" s="305"/>
      <c r="DXY113" s="305"/>
      <c r="DXZ113" s="305"/>
      <c r="DYA113" s="305"/>
      <c r="DYB113" s="305"/>
      <c r="DYC113" s="305"/>
      <c r="DYD113" s="305"/>
      <c r="DYE113" s="305"/>
      <c r="DYF113" s="305"/>
      <c r="DYG113" s="305"/>
      <c r="DYH113" s="305"/>
      <c r="DYI113" s="305"/>
      <c r="DYJ113" s="305"/>
      <c r="DYK113" s="305"/>
      <c r="DYL113" s="305"/>
      <c r="DYM113" s="305"/>
      <c r="DYN113" s="305"/>
      <c r="DYO113" s="305"/>
      <c r="DYP113" s="305"/>
      <c r="DYQ113" s="305"/>
      <c r="DYR113" s="305"/>
      <c r="DYS113" s="305"/>
      <c r="DYT113" s="305"/>
      <c r="DYU113" s="305"/>
      <c r="DYV113" s="305"/>
      <c r="DYW113" s="305"/>
      <c r="DYX113" s="305"/>
      <c r="DYY113" s="305"/>
      <c r="DYZ113" s="305"/>
      <c r="DZA113" s="305"/>
      <c r="DZB113" s="305"/>
      <c r="DZC113" s="305"/>
      <c r="DZD113" s="305"/>
      <c r="DZE113" s="305"/>
      <c r="DZF113" s="305"/>
      <c r="DZG113" s="305"/>
      <c r="DZH113" s="305"/>
      <c r="DZI113" s="305"/>
      <c r="DZJ113" s="305"/>
      <c r="DZK113" s="305"/>
      <c r="DZL113" s="305"/>
      <c r="DZM113" s="305"/>
      <c r="DZN113" s="305"/>
      <c r="DZO113" s="305"/>
      <c r="DZP113" s="305"/>
      <c r="DZQ113" s="305"/>
      <c r="DZR113" s="305"/>
      <c r="DZS113" s="305"/>
      <c r="DZT113" s="305"/>
      <c r="DZU113" s="305"/>
      <c r="DZV113" s="305"/>
      <c r="DZW113" s="305"/>
      <c r="DZX113" s="305"/>
      <c r="DZY113" s="305"/>
      <c r="DZZ113" s="305"/>
      <c r="EAA113" s="305"/>
      <c r="EAB113" s="305"/>
      <c r="EAC113" s="305"/>
      <c r="EAD113" s="305"/>
      <c r="EAE113" s="305"/>
      <c r="EAF113" s="305"/>
      <c r="EAG113" s="305"/>
      <c r="EAH113" s="305"/>
      <c r="EAI113" s="305"/>
      <c r="EAJ113" s="305"/>
      <c r="EAK113" s="305"/>
      <c r="EAL113" s="305"/>
      <c r="EAM113" s="305"/>
      <c r="EAN113" s="305"/>
      <c r="EAO113" s="305"/>
      <c r="EAP113" s="305"/>
      <c r="EAQ113" s="305"/>
      <c r="EAR113" s="305"/>
      <c r="EAS113" s="305"/>
      <c r="EAT113" s="305"/>
      <c r="EAU113" s="305"/>
      <c r="EAV113" s="305"/>
      <c r="EAW113" s="305"/>
      <c r="EAX113" s="305"/>
      <c r="EAY113" s="305"/>
      <c r="EAZ113" s="305"/>
      <c r="EBA113" s="305"/>
      <c r="EBB113" s="305"/>
      <c r="EBC113" s="305"/>
      <c r="EBD113" s="305"/>
      <c r="EBE113" s="305"/>
      <c r="EBF113" s="305"/>
      <c r="EBG113" s="305"/>
      <c r="EBH113" s="305"/>
      <c r="EBI113" s="305"/>
      <c r="EBJ113" s="305"/>
      <c r="EBK113" s="305"/>
      <c r="EBL113" s="305"/>
      <c r="EBM113" s="305"/>
      <c r="EBN113" s="305"/>
      <c r="EBO113" s="305"/>
      <c r="EBP113" s="305"/>
      <c r="EBQ113" s="305"/>
      <c r="EBR113" s="305"/>
      <c r="EBS113" s="305"/>
      <c r="EBT113" s="305"/>
      <c r="EBU113" s="305"/>
      <c r="EBV113" s="305"/>
      <c r="EBW113" s="305"/>
      <c r="EBX113" s="305"/>
      <c r="EBY113" s="305"/>
      <c r="EBZ113" s="305"/>
      <c r="ECA113" s="305"/>
      <c r="ECB113" s="305"/>
      <c r="ECC113" s="305"/>
      <c r="ECD113" s="305"/>
      <c r="ECE113" s="305"/>
      <c r="ECF113" s="305"/>
      <c r="ECG113" s="305"/>
      <c r="ECH113" s="305"/>
      <c r="ECI113" s="305"/>
      <c r="ECJ113" s="305"/>
      <c r="ECK113" s="305"/>
      <c r="ECL113" s="305"/>
      <c r="ECM113" s="305"/>
      <c r="ECN113" s="305"/>
      <c r="ECO113" s="305"/>
      <c r="ECP113" s="305"/>
      <c r="ECQ113" s="305"/>
      <c r="ECR113" s="305"/>
      <c r="ECS113" s="305"/>
      <c r="ECT113" s="305"/>
      <c r="ECU113" s="305"/>
      <c r="ECV113" s="305"/>
      <c r="ECW113" s="305"/>
      <c r="ECX113" s="305"/>
      <c r="ECY113" s="305"/>
      <c r="ECZ113" s="305"/>
      <c r="EDA113" s="305"/>
      <c r="EDB113" s="305"/>
      <c r="EDC113" s="305"/>
      <c r="EDD113" s="305"/>
      <c r="EDE113" s="305"/>
      <c r="EDF113" s="305"/>
      <c r="EDG113" s="305"/>
      <c r="EDH113" s="305"/>
      <c r="EDI113" s="305"/>
      <c r="EDJ113" s="305"/>
      <c r="EDK113" s="305"/>
      <c r="EDL113" s="305"/>
      <c r="EDM113" s="305"/>
      <c r="EDN113" s="305"/>
      <c r="EDO113" s="305"/>
      <c r="EDP113" s="305"/>
      <c r="EDQ113" s="305"/>
      <c r="EDR113" s="305"/>
      <c r="EDS113" s="305"/>
      <c r="EDT113" s="305"/>
      <c r="EDU113" s="305"/>
      <c r="EDV113" s="305"/>
      <c r="EDW113" s="305"/>
      <c r="EDX113" s="305"/>
      <c r="EDY113" s="305"/>
      <c r="EDZ113" s="305"/>
      <c r="EEA113" s="305"/>
      <c r="EEB113" s="305"/>
      <c r="EEC113" s="305"/>
      <c r="EED113" s="305"/>
      <c r="EEE113" s="305"/>
      <c r="EEF113" s="305"/>
      <c r="EEG113" s="305"/>
      <c r="EEH113" s="305"/>
      <c r="EEI113" s="305"/>
      <c r="EEJ113" s="305"/>
      <c r="EEK113" s="305"/>
      <c r="EEL113" s="305"/>
      <c r="EEM113" s="305"/>
      <c r="EEN113" s="305"/>
      <c r="EEO113" s="305"/>
      <c r="EEP113" s="305"/>
      <c r="EEQ113" s="305"/>
      <c r="EER113" s="305"/>
      <c r="EES113" s="305"/>
      <c r="EET113" s="305"/>
      <c r="EEU113" s="305"/>
      <c r="EEV113" s="305"/>
      <c r="EEW113" s="305"/>
      <c r="EEX113" s="305"/>
      <c r="EEY113" s="305"/>
      <c r="EEZ113" s="305"/>
      <c r="EFA113" s="305"/>
      <c r="EFB113" s="305"/>
      <c r="EFC113" s="305"/>
      <c r="EFD113" s="305"/>
      <c r="EFE113" s="305"/>
      <c r="EFF113" s="305"/>
      <c r="EFG113" s="305"/>
      <c r="EFH113" s="305"/>
      <c r="EFI113" s="305"/>
      <c r="EFJ113" s="305"/>
      <c r="EFK113" s="305"/>
      <c r="EFL113" s="305"/>
      <c r="EFM113" s="305"/>
      <c r="EFN113" s="305"/>
      <c r="EFO113" s="305"/>
      <c r="EFP113" s="305"/>
      <c r="EFQ113" s="305"/>
      <c r="EFR113" s="305"/>
      <c r="EFS113" s="305"/>
      <c r="EFT113" s="305"/>
      <c r="EFU113" s="305"/>
      <c r="EFV113" s="305"/>
      <c r="EFW113" s="305"/>
      <c r="EFX113" s="305"/>
      <c r="EFY113" s="305"/>
      <c r="EFZ113" s="305"/>
      <c r="EGA113" s="305"/>
      <c r="EGB113" s="305"/>
      <c r="EGC113" s="305"/>
      <c r="EGD113" s="305"/>
      <c r="EGE113" s="305"/>
      <c r="EGF113" s="305"/>
      <c r="EGG113" s="305"/>
      <c r="EGH113" s="305"/>
      <c r="EGI113" s="305"/>
      <c r="EGJ113" s="305"/>
      <c r="EGK113" s="305"/>
      <c r="EGL113" s="305"/>
      <c r="EGM113" s="305"/>
      <c r="EGN113" s="305"/>
      <c r="EGO113" s="305"/>
      <c r="EGP113" s="305"/>
      <c r="EGQ113" s="305"/>
      <c r="EGR113" s="305"/>
      <c r="EGS113" s="305"/>
      <c r="EGT113" s="305"/>
      <c r="EGU113" s="305"/>
      <c r="EGV113" s="305"/>
      <c r="EGW113" s="305"/>
      <c r="EGX113" s="305"/>
      <c r="EGY113" s="305"/>
      <c r="EGZ113" s="305"/>
      <c r="EHA113" s="305"/>
      <c r="EHB113" s="305"/>
      <c r="EHC113" s="305"/>
      <c r="EHD113" s="305"/>
      <c r="EHE113" s="305"/>
      <c r="EHF113" s="305"/>
      <c r="EHG113" s="305"/>
      <c r="EHH113" s="305"/>
      <c r="EHI113" s="305"/>
      <c r="EHJ113" s="305"/>
      <c r="EHK113" s="305"/>
      <c r="EHL113" s="305"/>
      <c r="EHM113" s="305"/>
      <c r="EHN113" s="305"/>
      <c r="EHO113" s="305"/>
      <c r="EHP113" s="305"/>
      <c r="EHQ113" s="305"/>
      <c r="EHR113" s="305"/>
      <c r="EHS113" s="305"/>
      <c r="EHT113" s="305"/>
      <c r="EHU113" s="305"/>
      <c r="EHV113" s="305"/>
      <c r="EHW113" s="305"/>
      <c r="EHX113" s="305"/>
      <c r="EHY113" s="305"/>
      <c r="EHZ113" s="305"/>
      <c r="EIA113" s="305"/>
      <c r="EIB113" s="305"/>
      <c r="EIC113" s="305"/>
      <c r="EID113" s="305"/>
      <c r="EIE113" s="305"/>
      <c r="EIF113" s="305"/>
      <c r="EIG113" s="305"/>
      <c r="EIH113" s="305"/>
      <c r="EII113" s="305"/>
      <c r="EIJ113" s="305"/>
      <c r="EIK113" s="305"/>
      <c r="EIL113" s="305"/>
      <c r="EIM113" s="305"/>
      <c r="EIN113" s="305"/>
      <c r="EIO113" s="305"/>
      <c r="EIP113" s="305"/>
      <c r="EIQ113" s="305"/>
      <c r="EIR113" s="305"/>
      <c r="EIS113" s="305"/>
      <c r="EIT113" s="305"/>
      <c r="EIU113" s="305"/>
      <c r="EIV113" s="305"/>
      <c r="EIW113" s="305"/>
      <c r="EIX113" s="305"/>
      <c r="EIY113" s="305"/>
      <c r="EIZ113" s="305"/>
      <c r="EJA113" s="305"/>
      <c r="EJB113" s="305"/>
      <c r="EJC113" s="305"/>
      <c r="EJD113" s="305"/>
      <c r="EJE113" s="305"/>
      <c r="EJF113" s="305"/>
      <c r="EJG113" s="305"/>
      <c r="EJH113" s="305"/>
      <c r="EJI113" s="305"/>
      <c r="EJJ113" s="305"/>
      <c r="EJK113" s="305"/>
      <c r="EJL113" s="305"/>
      <c r="EJM113" s="305"/>
      <c r="EJN113" s="305"/>
      <c r="EJO113" s="305"/>
      <c r="EJP113" s="305"/>
      <c r="EJQ113" s="305"/>
      <c r="EJR113" s="305"/>
      <c r="EJS113" s="305"/>
      <c r="EJT113" s="305"/>
      <c r="EJU113" s="305"/>
      <c r="EJV113" s="305"/>
      <c r="EJW113" s="305"/>
      <c r="EJX113" s="305"/>
      <c r="EJY113" s="305"/>
      <c r="EJZ113" s="305"/>
      <c r="EKA113" s="305"/>
      <c r="EKB113" s="305"/>
      <c r="EKC113" s="305"/>
      <c r="EKD113" s="305"/>
      <c r="EKE113" s="305"/>
      <c r="EKF113" s="305"/>
      <c r="EKG113" s="305"/>
      <c r="EKH113" s="305"/>
      <c r="EKI113" s="305"/>
      <c r="EKJ113" s="305"/>
      <c r="EKK113" s="305"/>
      <c r="EKL113" s="305"/>
      <c r="EKM113" s="305"/>
      <c r="EKN113" s="305"/>
      <c r="EKO113" s="305"/>
      <c r="EKP113" s="305"/>
      <c r="EKQ113" s="305"/>
      <c r="EKR113" s="305"/>
      <c r="EKS113" s="305"/>
      <c r="EKT113" s="305"/>
      <c r="EKU113" s="305"/>
      <c r="EKV113" s="305"/>
      <c r="EKW113" s="305"/>
      <c r="EKX113" s="305"/>
      <c r="EKY113" s="305"/>
      <c r="EKZ113" s="305"/>
      <c r="ELA113" s="305"/>
      <c r="ELB113" s="305"/>
      <c r="ELC113" s="305"/>
      <c r="ELD113" s="305"/>
      <c r="ELE113" s="305"/>
      <c r="ELF113" s="305"/>
      <c r="ELG113" s="305"/>
      <c r="ELH113" s="305"/>
      <c r="ELI113" s="305"/>
      <c r="ELJ113" s="305"/>
      <c r="ELK113" s="305"/>
      <c r="ELL113" s="305"/>
      <c r="ELM113" s="305"/>
      <c r="ELN113" s="305"/>
      <c r="ELO113" s="305"/>
      <c r="ELP113" s="305"/>
      <c r="ELQ113" s="305"/>
      <c r="ELR113" s="305"/>
      <c r="ELS113" s="305"/>
      <c r="ELT113" s="305"/>
      <c r="ELU113" s="305"/>
      <c r="ELV113" s="305"/>
      <c r="ELW113" s="305"/>
      <c r="ELX113" s="305"/>
      <c r="ELY113" s="305"/>
      <c r="ELZ113" s="305"/>
      <c r="EMA113" s="305"/>
      <c r="EMB113" s="305"/>
      <c r="EMC113" s="305"/>
      <c r="EMD113" s="305"/>
      <c r="EME113" s="305"/>
      <c r="EMF113" s="305"/>
      <c r="EMG113" s="305"/>
      <c r="EMH113" s="305"/>
      <c r="EMI113" s="305"/>
      <c r="EMJ113" s="305"/>
      <c r="EMK113" s="305"/>
      <c r="EML113" s="305"/>
      <c r="EMM113" s="305"/>
      <c r="EMN113" s="305"/>
      <c r="EMO113" s="305"/>
      <c r="EMP113" s="305"/>
      <c r="EMQ113" s="305"/>
      <c r="EMR113" s="305"/>
      <c r="EMS113" s="305"/>
      <c r="EMT113" s="305"/>
      <c r="EMU113" s="305"/>
      <c r="EMV113" s="305"/>
      <c r="EMW113" s="305"/>
      <c r="EMX113" s="305"/>
      <c r="EMY113" s="305"/>
      <c r="EMZ113" s="305"/>
      <c r="ENA113" s="305"/>
      <c r="ENB113" s="305"/>
      <c r="ENC113" s="305"/>
      <c r="END113" s="305"/>
      <c r="ENE113" s="305"/>
      <c r="ENF113" s="305"/>
      <c r="ENG113" s="305"/>
      <c r="ENH113" s="305"/>
      <c r="ENI113" s="305"/>
      <c r="ENJ113" s="305"/>
      <c r="ENK113" s="305"/>
      <c r="ENL113" s="305"/>
      <c r="ENM113" s="305"/>
      <c r="ENN113" s="305"/>
      <c r="ENO113" s="305"/>
      <c r="ENP113" s="305"/>
      <c r="ENQ113" s="305"/>
      <c r="ENR113" s="305"/>
      <c r="ENS113" s="305"/>
      <c r="ENT113" s="305"/>
      <c r="ENU113" s="305"/>
      <c r="ENV113" s="305"/>
      <c r="ENW113" s="305"/>
      <c r="ENX113" s="305"/>
      <c r="ENY113" s="305"/>
      <c r="ENZ113" s="305"/>
      <c r="EOA113" s="305"/>
      <c r="EOB113" s="305"/>
      <c r="EOC113" s="305"/>
      <c r="EOD113" s="305"/>
      <c r="EOE113" s="305"/>
      <c r="EOF113" s="305"/>
      <c r="EOG113" s="305"/>
      <c r="EOH113" s="305"/>
      <c r="EOI113" s="305"/>
      <c r="EOJ113" s="305"/>
      <c r="EOK113" s="305"/>
      <c r="EOL113" s="305"/>
      <c r="EOM113" s="305"/>
      <c r="EON113" s="305"/>
      <c r="EOO113" s="305"/>
      <c r="EOP113" s="305"/>
      <c r="EOQ113" s="305"/>
      <c r="EOR113" s="305"/>
      <c r="EOS113" s="305"/>
      <c r="EOT113" s="305"/>
      <c r="EOU113" s="305"/>
      <c r="EOV113" s="305"/>
      <c r="EOW113" s="305"/>
      <c r="EOX113" s="305"/>
      <c r="EOY113" s="305"/>
      <c r="EOZ113" s="305"/>
      <c r="EPA113" s="305"/>
      <c r="EPB113" s="305"/>
      <c r="EPC113" s="305"/>
      <c r="EPD113" s="305"/>
      <c r="EPE113" s="305"/>
      <c r="EPF113" s="305"/>
      <c r="EPG113" s="305"/>
      <c r="EPH113" s="305"/>
      <c r="EPI113" s="305"/>
      <c r="EPJ113" s="305"/>
      <c r="EPK113" s="305"/>
      <c r="EPL113" s="305"/>
      <c r="EPM113" s="305"/>
      <c r="EPN113" s="305"/>
      <c r="EPO113" s="305"/>
      <c r="EPP113" s="305"/>
      <c r="EPQ113" s="305"/>
      <c r="EPR113" s="305"/>
      <c r="EPS113" s="305"/>
      <c r="EPT113" s="305"/>
      <c r="EPU113" s="305"/>
      <c r="EPV113" s="305"/>
      <c r="EPW113" s="305"/>
      <c r="EPX113" s="305"/>
      <c r="EPY113" s="305"/>
      <c r="EPZ113" s="305"/>
      <c r="EQA113" s="305"/>
      <c r="EQB113" s="305"/>
      <c r="EQC113" s="305"/>
      <c r="EQD113" s="305"/>
      <c r="EQE113" s="305"/>
      <c r="EQF113" s="305"/>
      <c r="EQG113" s="305"/>
      <c r="EQH113" s="305"/>
      <c r="EQI113" s="305"/>
    </row>
    <row r="114" spans="1:3831" s="295" customFormat="1" outlineLevel="1" x14ac:dyDescent="0.25">
      <c r="B114" s="299"/>
      <c r="C114" s="294" t="s">
        <v>4303</v>
      </c>
      <c r="E114" s="296">
        <f ca="1">IF(E12&lt;$K$8,E111,(E20-($DIA$8*(E20-INDIRECT("$"&amp;$E$15&amp;20))))*($P$8*$DIB$8*52/2.5+$Q$8*$DIC$8*52/2.5+$R$8*$DID$8*52/2.5))</f>
        <v>358930.95313919999</v>
      </c>
      <c r="F114" s="296">
        <f ca="1">IF(F12&lt;$K$8,F111,(F20-($DIA$8*(F20-INDIRECT("$"&amp;$E$15&amp;20))))*($P$8*$DIB$8*52/2.5+$Q$8*$DIC$8*52/2.5+$R$8*$DID$8*52/2.5))</f>
        <v>374080.73891751375</v>
      </c>
      <c r="G114" s="296">
        <f ca="1">IF(G12&lt;$K$8,G111,(G20-($DIA$8*(G20-INDIRECT("$"&amp;$E$15&amp;20))))*($P$8*$DIB$8*52/2.5+$Q$8*$DIC$8*52/2.5+$R$8*$DID$8*52/2.5))</f>
        <v>389869.96804035234</v>
      </c>
      <c r="H114" s="296">
        <f ca="1">IF(H12&lt;$K$8,H111,(H20-($DIA$8*(H20-INDIRECT("$"&amp;$E$15&amp;20))))*($P$8*$DIB$8*52/2.5+$Q$8*$DIC$8*52/2.5+$R$8*$DID$8*52/2.5))</f>
        <v>1179976.9317801762</v>
      </c>
      <c r="I114" s="296">
        <f t="shared" ref="I114:AG114" ca="1" si="137">IF(I12&lt;$K$8,I111,(I20-($DIA$8*(I20-INDIRECT("$"&amp;$E$15&amp;20))))*($P$8*$DIB$8*52/2.5+$Q$8*$DIC$8*52/2.5+$R$8*$DID$8*52/2.5))</f>
        <v>1221553.659450775</v>
      </c>
      <c r="J114" s="296">
        <f t="shared" ca="1" si="137"/>
        <v>1264885.2608988062</v>
      </c>
      <c r="K114" s="296">
        <f t="shared" ca="1" si="137"/>
        <v>1310045.8059740937</v>
      </c>
      <c r="L114" s="296">
        <f t="shared" ca="1" si="137"/>
        <v>1357112.490872483</v>
      </c>
      <c r="M114" s="296">
        <f t="shared" ca="1" si="137"/>
        <v>1406165.7700928992</v>
      </c>
      <c r="N114" s="296">
        <f t="shared" ca="1" si="137"/>
        <v>1457289.4939640581</v>
      </c>
      <c r="O114" s="296">
        <f t="shared" ca="1" si="137"/>
        <v>1510571.0519759168</v>
      </c>
      <c r="P114" s="296">
        <f t="shared" ca="1" si="137"/>
        <v>1566101.5221608684</v>
      </c>
      <c r="Q114" s="296">
        <f t="shared" ca="1" si="137"/>
        <v>1623975.8267800286</v>
      </c>
      <c r="R114" s="296">
        <f t="shared" ca="1" si="137"/>
        <v>1684292.8945807444</v>
      </c>
      <c r="S114" s="296">
        <f t="shared" ca="1" si="137"/>
        <v>1747155.8299026785</v>
      </c>
      <c r="T114" s="296">
        <f t="shared" ca="1" si="137"/>
        <v>1812672.0889215348</v>
      </c>
      <c r="U114" s="296">
        <f t="shared" ca="1" si="137"/>
        <v>1880953.6633316984</v>
      </c>
      <c r="V114" s="296">
        <f t="shared" ca="1" si="137"/>
        <v>1952117.2717817586</v>
      </c>
      <c r="W114" s="296">
        <f t="shared" ca="1" si="137"/>
        <v>2026284.5593901675</v>
      </c>
      <c r="X114" s="296">
        <f t="shared" ca="1" si="137"/>
        <v>2103582.3056820608</v>
      </c>
      <c r="Y114" s="296">
        <f t="shared" ca="1" si="137"/>
        <v>2184142.6413027002</v>
      </c>
      <c r="Z114" s="296">
        <f t="shared" ca="1" si="137"/>
        <v>2268103.2738779695</v>
      </c>
      <c r="AA114" s="296">
        <f t="shared" ca="1" si="137"/>
        <v>2355607.7234080108</v>
      </c>
      <c r="AB114" s="296">
        <f t="shared" ca="1" si="137"/>
        <v>2446805.5675963699</v>
      </c>
      <c r="AC114" s="296">
        <f t="shared" ca="1" si="137"/>
        <v>2541852.6975340191</v>
      </c>
      <c r="AD114" s="296">
        <f t="shared" ca="1" si="137"/>
        <v>2640911.584175305</v>
      </c>
      <c r="AE114" s="297">
        <f t="shared" ca="1" si="137"/>
        <v>4006968.0083680004</v>
      </c>
      <c r="AF114" s="296">
        <f t="shared" ca="1" si="137"/>
        <v>4101622.2564779604</v>
      </c>
      <c r="AG114" s="296">
        <f t="shared" ca="1" si="137"/>
        <v>4198512.4662094126</v>
      </c>
      <c r="AH114" s="296">
        <f ca="1">IF(AH12&lt;$K$8,AH111,(AH20-($DIA$8*(AH20-INDIRECT("$"&amp;$E$17&amp;20))))*($T$8*$DIC$8*52/2.5+$T$8*$DID$8*52/2.5+$V$8*$DIE$8*52/2.5))</f>
        <v>60840648.675304711</v>
      </c>
      <c r="AI114" s="296">
        <f t="shared" ref="AI114:BD114" ca="1" si="138">IF(AI12&lt;$K$8,AI111,(AI20-($DIA$8*(AI20-INDIRECT("$"&amp;$E$17&amp;20))))*($T$8*$DIC$8*52/2.5+$T$8*$DID$8*52/2.5+$V$8*$DIE$8*52/2.5))</f>
        <v>62228262.033568852</v>
      </c>
      <c r="AJ114" s="296">
        <f t="shared" ca="1" si="138"/>
        <v>63648654.165913433</v>
      </c>
      <c r="AK114" s="296">
        <f t="shared" ca="1" si="138"/>
        <v>65102599.386035994</v>
      </c>
      <c r="AL114" s="296">
        <f t="shared" ca="1" si="138"/>
        <v>66590890.298791088</v>
      </c>
      <c r="AM114" s="296">
        <f t="shared" ca="1" si="138"/>
        <v>68114338.232271463</v>
      </c>
      <c r="AN114" s="296">
        <f t="shared" ca="1" si="138"/>
        <v>69673773.68009612</v>
      </c>
      <c r="AO114" s="296">
        <f t="shared" ca="1" si="138"/>
        <v>71270046.754146293</v>
      </c>
      <c r="AP114" s="296">
        <f t="shared" ca="1" si="138"/>
        <v>72904027.647996098</v>
      </c>
      <c r="AQ114" s="296">
        <f t="shared" ca="1" si="138"/>
        <v>74576607.111290529</v>
      </c>
      <c r="AR114" s="296">
        <f t="shared" ca="1" si="138"/>
        <v>76288696.935329452</v>
      </c>
      <c r="AS114" s="296">
        <f t="shared" ca="1" si="138"/>
        <v>78041230.450122252</v>
      </c>
      <c r="AT114" s="296">
        <f t="shared" ca="1" si="138"/>
        <v>79835163.033184081</v>
      </c>
      <c r="AU114" s="296">
        <f t="shared" ca="1" si="138"/>
        <v>81671472.630351111</v>
      </c>
      <c r="AV114" s="296">
        <f t="shared" ca="1" si="138"/>
        <v>83551160.288898692</v>
      </c>
      <c r="AW114" s="296">
        <f t="shared" ca="1" si="138"/>
        <v>85475250.703253135</v>
      </c>
      <c r="AX114" s="296">
        <f t="shared" ca="1" si="138"/>
        <v>87444792.77359432</v>
      </c>
      <c r="AY114" s="296">
        <f t="shared" ca="1" si="138"/>
        <v>89460860.177654117</v>
      </c>
      <c r="AZ114" s="296">
        <f t="shared" ca="1" si="138"/>
        <v>91524551.956021801</v>
      </c>
      <c r="BA114" s="296">
        <f t="shared" ca="1" si="138"/>
        <v>93636993.111275986</v>
      </c>
      <c r="BB114" s="296">
        <f t="shared" ca="1" si="138"/>
        <v>95799335.221269414</v>
      </c>
      <c r="BC114" s="296">
        <f t="shared" ca="1" si="138"/>
        <v>98012757.066900969</v>
      </c>
      <c r="BD114" s="296">
        <f t="shared" ca="1" si="138"/>
        <v>100278465.27471732</v>
      </c>
      <c r="BE114" s="304"/>
      <c r="BF114" s="304"/>
      <c r="BG114" s="296"/>
      <c r="BH114" s="296"/>
      <c r="BI114" s="296"/>
      <c r="BJ114" s="296"/>
      <c r="BK114" s="296"/>
      <c r="BL114" s="296"/>
      <c r="BM114" s="296"/>
      <c r="BN114" s="296"/>
      <c r="BO114" s="296"/>
      <c r="BP114" s="296"/>
      <c r="BQ114" s="296"/>
      <c r="BR114" s="296"/>
      <c r="BS114" s="296"/>
      <c r="BT114" s="296"/>
      <c r="BU114" s="296"/>
      <c r="BV114" s="296"/>
      <c r="BW114" s="296"/>
      <c r="BX114" s="296"/>
      <c r="BY114" s="296"/>
      <c r="BZ114" s="296"/>
      <c r="CA114" s="296"/>
      <c r="CB114" s="296"/>
      <c r="CC114" s="296"/>
      <c r="CD114" s="296"/>
      <c r="CE114" s="305"/>
      <c r="CF114" s="305"/>
      <c r="CG114" s="305"/>
      <c r="CH114" s="305"/>
      <c r="CI114" s="305"/>
      <c r="CJ114" s="305"/>
      <c r="CK114" s="305"/>
      <c r="CL114" s="305"/>
      <c r="CM114" s="305"/>
      <c r="CN114" s="305"/>
      <c r="CO114" s="305"/>
      <c r="CP114" s="305"/>
      <c r="CQ114" s="305"/>
      <c r="CR114" s="305"/>
      <c r="CS114" s="305"/>
      <c r="CT114" s="305"/>
      <c r="CU114" s="305"/>
      <c r="CV114" s="305"/>
      <c r="CW114" s="305"/>
      <c r="CX114" s="305"/>
      <c r="CY114" s="305"/>
      <c r="CZ114" s="305"/>
      <c r="DA114" s="305"/>
      <c r="DB114" s="305"/>
      <c r="DC114" s="305"/>
      <c r="DD114" s="305"/>
      <c r="DE114" s="305"/>
      <c r="DF114" s="305"/>
      <c r="DG114" s="305"/>
      <c r="DH114" s="305"/>
      <c r="DI114" s="305"/>
      <c r="DJ114" s="305"/>
      <c r="DK114" s="305"/>
      <c r="DL114" s="305"/>
      <c r="DM114" s="305"/>
      <c r="DN114" s="305"/>
      <c r="DO114" s="305"/>
      <c r="DP114" s="305"/>
      <c r="DQ114" s="305"/>
      <c r="DR114" s="305"/>
      <c r="DS114" s="305"/>
      <c r="DT114" s="305"/>
      <c r="DU114" s="305"/>
      <c r="DV114" s="305"/>
      <c r="DW114" s="305"/>
      <c r="DX114" s="305"/>
      <c r="DY114" s="305"/>
      <c r="DZ114" s="305"/>
      <c r="EA114" s="305"/>
      <c r="EB114" s="305"/>
      <c r="EC114" s="305"/>
      <c r="ED114" s="305"/>
      <c r="EE114" s="305"/>
      <c r="EF114" s="305"/>
      <c r="EG114" s="305"/>
      <c r="EH114" s="305"/>
      <c r="EI114" s="305"/>
      <c r="EJ114" s="305"/>
      <c r="EK114" s="305"/>
      <c r="EL114" s="305"/>
      <c r="EM114" s="305"/>
      <c r="EN114" s="305"/>
      <c r="EO114" s="305"/>
      <c r="EP114" s="305"/>
      <c r="EQ114" s="305"/>
      <c r="ER114" s="305"/>
      <c r="ES114" s="305"/>
      <c r="ET114" s="305"/>
      <c r="EU114" s="305"/>
      <c r="EV114" s="305"/>
      <c r="EW114" s="305"/>
      <c r="EX114" s="305"/>
      <c r="EY114" s="305"/>
      <c r="EZ114" s="305"/>
      <c r="FA114" s="305"/>
      <c r="FB114" s="305"/>
      <c r="FC114" s="305"/>
      <c r="FD114" s="305"/>
      <c r="FE114" s="305"/>
      <c r="FF114" s="305"/>
      <c r="FG114" s="305"/>
      <c r="FH114" s="305"/>
      <c r="FI114" s="305"/>
      <c r="FJ114" s="305"/>
      <c r="FK114" s="305"/>
      <c r="FL114" s="305"/>
      <c r="FM114" s="305"/>
      <c r="FN114" s="305"/>
      <c r="FO114" s="305"/>
      <c r="FP114" s="305"/>
      <c r="FQ114" s="305"/>
      <c r="FR114" s="305"/>
      <c r="FS114" s="305"/>
      <c r="FT114" s="305"/>
      <c r="FU114" s="305"/>
      <c r="FV114" s="305"/>
      <c r="FW114" s="305"/>
      <c r="FX114" s="305"/>
      <c r="FY114" s="305"/>
      <c r="FZ114" s="305"/>
      <c r="GA114" s="305"/>
      <c r="GB114" s="305"/>
      <c r="GC114" s="305"/>
      <c r="GD114" s="305"/>
      <c r="GE114" s="305"/>
      <c r="GF114" s="305"/>
      <c r="GG114" s="305"/>
      <c r="GH114" s="305"/>
      <c r="GI114" s="305"/>
      <c r="GJ114" s="305"/>
      <c r="GK114" s="305"/>
      <c r="GL114" s="305"/>
      <c r="GM114" s="305"/>
      <c r="GN114" s="305"/>
      <c r="GO114" s="305"/>
      <c r="GP114" s="305"/>
      <c r="GQ114" s="305"/>
      <c r="GR114" s="305"/>
      <c r="GS114" s="305"/>
      <c r="GT114" s="305"/>
      <c r="GU114" s="305"/>
      <c r="GV114" s="305"/>
      <c r="GW114" s="305"/>
      <c r="GX114" s="305"/>
      <c r="GY114" s="305"/>
      <c r="GZ114" s="305"/>
      <c r="HA114" s="305"/>
      <c r="HB114" s="305"/>
      <c r="HC114" s="305"/>
      <c r="HD114" s="305"/>
      <c r="HE114" s="305"/>
      <c r="HF114" s="305"/>
      <c r="HG114" s="305"/>
      <c r="HH114" s="305"/>
      <c r="HI114" s="305"/>
      <c r="HJ114" s="305"/>
      <c r="HK114" s="305"/>
      <c r="HL114" s="305"/>
      <c r="HM114" s="305"/>
      <c r="HN114" s="305"/>
      <c r="HO114" s="305"/>
      <c r="HP114" s="305"/>
      <c r="HQ114" s="305"/>
      <c r="HR114" s="305"/>
      <c r="HS114" s="305"/>
      <c r="HT114" s="305"/>
      <c r="HU114" s="305"/>
      <c r="HV114" s="305"/>
      <c r="HW114" s="305"/>
      <c r="HX114" s="305"/>
      <c r="HY114" s="305"/>
      <c r="HZ114" s="305"/>
      <c r="IA114" s="305"/>
      <c r="IB114" s="305"/>
      <c r="IC114" s="305"/>
      <c r="ID114" s="305"/>
      <c r="IE114" s="305"/>
      <c r="IF114" s="305"/>
      <c r="IG114" s="305"/>
      <c r="IH114" s="305"/>
      <c r="II114" s="305"/>
      <c r="IJ114" s="305"/>
      <c r="IK114" s="305"/>
      <c r="IL114" s="305"/>
      <c r="IM114" s="305"/>
      <c r="IN114" s="305"/>
      <c r="IO114" s="305"/>
      <c r="IP114" s="305"/>
      <c r="IQ114" s="305"/>
      <c r="IR114" s="305"/>
      <c r="IS114" s="305"/>
      <c r="IT114" s="305"/>
      <c r="IU114" s="305"/>
      <c r="IV114" s="305"/>
      <c r="IW114" s="305"/>
      <c r="IX114" s="305"/>
      <c r="IY114" s="305"/>
      <c r="IZ114" s="305"/>
      <c r="JA114" s="305"/>
      <c r="JB114" s="305"/>
      <c r="JC114" s="305"/>
      <c r="JD114" s="305"/>
      <c r="JE114" s="305"/>
      <c r="JF114" s="305"/>
      <c r="JG114" s="305"/>
      <c r="JH114" s="305"/>
      <c r="JI114" s="305"/>
      <c r="JJ114" s="305"/>
      <c r="JK114" s="305"/>
      <c r="JL114" s="305"/>
      <c r="JM114" s="305"/>
      <c r="JN114" s="305"/>
      <c r="JO114" s="305"/>
      <c r="JP114" s="305"/>
      <c r="JQ114" s="305"/>
      <c r="JR114" s="305"/>
      <c r="JS114" s="305"/>
      <c r="JT114" s="305"/>
      <c r="JU114" s="305"/>
      <c r="JV114" s="305"/>
      <c r="JW114" s="305"/>
      <c r="JX114" s="305"/>
      <c r="JY114" s="305"/>
      <c r="JZ114" s="305"/>
      <c r="KA114" s="305"/>
      <c r="KB114" s="305"/>
      <c r="KC114" s="305"/>
      <c r="KD114" s="305"/>
      <c r="KE114" s="305"/>
      <c r="KF114" s="305"/>
      <c r="KG114" s="305"/>
      <c r="KH114" s="305"/>
      <c r="KI114" s="305"/>
      <c r="KJ114" s="305"/>
      <c r="KK114" s="305"/>
      <c r="KL114" s="305"/>
      <c r="KM114" s="305"/>
      <c r="KN114" s="305"/>
      <c r="KO114" s="305"/>
      <c r="KP114" s="305"/>
      <c r="KQ114" s="305"/>
      <c r="KR114" s="305"/>
      <c r="KS114" s="305"/>
      <c r="KT114" s="305"/>
      <c r="KU114" s="305"/>
      <c r="KV114" s="305"/>
      <c r="KW114" s="305"/>
      <c r="KX114" s="305"/>
      <c r="KY114" s="305"/>
      <c r="KZ114" s="305"/>
      <c r="LA114" s="305"/>
      <c r="LB114" s="305"/>
      <c r="LC114" s="305"/>
      <c r="LD114" s="305"/>
      <c r="LE114" s="305"/>
      <c r="LF114" s="305"/>
      <c r="LG114" s="305"/>
      <c r="LH114" s="305"/>
      <c r="LI114" s="305"/>
      <c r="LJ114" s="305"/>
      <c r="LK114" s="305"/>
      <c r="LL114" s="305"/>
      <c r="LM114" s="305"/>
      <c r="LN114" s="305"/>
      <c r="LO114" s="305"/>
      <c r="LP114" s="305"/>
      <c r="LQ114" s="305"/>
      <c r="LR114" s="305"/>
      <c r="LS114" s="305"/>
      <c r="LT114" s="305"/>
      <c r="LU114" s="305"/>
      <c r="LV114" s="305"/>
      <c r="LW114" s="305"/>
      <c r="LX114" s="305"/>
      <c r="LY114" s="305"/>
      <c r="LZ114" s="305"/>
      <c r="MA114" s="305"/>
      <c r="MB114" s="305"/>
      <c r="MC114" s="305"/>
      <c r="MD114" s="305"/>
      <c r="ME114" s="305"/>
      <c r="MF114" s="305"/>
      <c r="MG114" s="305"/>
      <c r="MH114" s="305"/>
      <c r="MI114" s="305"/>
      <c r="MJ114" s="305"/>
      <c r="MK114" s="305"/>
      <c r="ML114" s="305"/>
      <c r="MM114" s="305"/>
      <c r="MN114" s="305"/>
      <c r="MO114" s="305"/>
      <c r="MP114" s="305"/>
      <c r="MQ114" s="305"/>
      <c r="MR114" s="305"/>
      <c r="MS114" s="305"/>
      <c r="MT114" s="305"/>
      <c r="MU114" s="305"/>
      <c r="MV114" s="305"/>
      <c r="MW114" s="305"/>
      <c r="MX114" s="305"/>
      <c r="MY114" s="305"/>
      <c r="MZ114" s="305"/>
      <c r="NA114" s="305"/>
      <c r="NB114" s="305"/>
      <c r="NC114" s="305"/>
      <c r="ND114" s="305"/>
      <c r="NE114" s="305"/>
      <c r="NF114" s="305"/>
      <c r="NG114" s="305"/>
      <c r="NH114" s="305"/>
      <c r="NI114" s="305"/>
      <c r="NJ114" s="305"/>
      <c r="NK114" s="305"/>
      <c r="NL114" s="305"/>
      <c r="NM114" s="305"/>
      <c r="NN114" s="305"/>
      <c r="NO114" s="305"/>
      <c r="NP114" s="305"/>
      <c r="NQ114" s="305"/>
      <c r="NR114" s="305"/>
      <c r="NS114" s="305"/>
      <c r="NT114" s="305"/>
      <c r="NU114" s="305"/>
      <c r="NV114" s="305"/>
      <c r="NW114" s="305"/>
      <c r="NX114" s="305"/>
      <c r="NY114" s="305"/>
      <c r="NZ114" s="305"/>
      <c r="OA114" s="305"/>
      <c r="OB114" s="305"/>
      <c r="OC114" s="305"/>
      <c r="OD114" s="305"/>
      <c r="OE114" s="305"/>
      <c r="OF114" s="305"/>
      <c r="OG114" s="305"/>
      <c r="OH114" s="305"/>
      <c r="OI114" s="305"/>
      <c r="OJ114" s="305"/>
      <c r="OK114" s="305"/>
      <c r="OL114" s="305"/>
      <c r="OM114" s="305"/>
      <c r="ON114" s="305"/>
      <c r="OO114" s="305"/>
      <c r="OP114" s="305"/>
      <c r="OQ114" s="305"/>
      <c r="OR114" s="305"/>
      <c r="OS114" s="305"/>
      <c r="OT114" s="305"/>
      <c r="OU114" s="305"/>
      <c r="OV114" s="305"/>
      <c r="OW114" s="305"/>
      <c r="OX114" s="305"/>
      <c r="OY114" s="305"/>
      <c r="OZ114" s="305"/>
      <c r="PA114" s="305"/>
      <c r="PB114" s="305"/>
      <c r="PC114" s="305"/>
      <c r="PD114" s="305"/>
      <c r="PE114" s="305"/>
      <c r="PF114" s="305"/>
      <c r="PG114" s="305"/>
      <c r="PH114" s="305"/>
      <c r="PI114" s="305"/>
      <c r="PJ114" s="305"/>
      <c r="PK114" s="305"/>
      <c r="PL114" s="305"/>
      <c r="PM114" s="305"/>
      <c r="PN114" s="305"/>
      <c r="PO114" s="305"/>
      <c r="PP114" s="305"/>
      <c r="PQ114" s="305"/>
      <c r="PR114" s="305"/>
      <c r="PS114" s="305"/>
      <c r="PT114" s="305"/>
      <c r="PU114" s="305"/>
      <c r="PV114" s="305"/>
      <c r="PW114" s="305"/>
      <c r="PX114" s="305"/>
      <c r="PY114" s="305"/>
      <c r="PZ114" s="305"/>
      <c r="QA114" s="305"/>
      <c r="QB114" s="305"/>
      <c r="QC114" s="305"/>
      <c r="QD114" s="305"/>
      <c r="QE114" s="305"/>
      <c r="QF114" s="305"/>
      <c r="QG114" s="305"/>
      <c r="QH114" s="305"/>
      <c r="QI114" s="305"/>
      <c r="QJ114" s="305"/>
      <c r="QK114" s="305"/>
      <c r="QL114" s="305"/>
      <c r="QM114" s="305"/>
      <c r="QN114" s="305"/>
      <c r="QO114" s="305"/>
      <c r="QP114" s="305"/>
      <c r="QQ114" s="305"/>
      <c r="QR114" s="305"/>
      <c r="QS114" s="305"/>
      <c r="QT114" s="305"/>
      <c r="QU114" s="305"/>
      <c r="QV114" s="305"/>
      <c r="QW114" s="305"/>
      <c r="QX114" s="305"/>
      <c r="QY114" s="305"/>
      <c r="QZ114" s="305"/>
      <c r="RA114" s="305"/>
      <c r="RB114" s="305"/>
      <c r="RC114" s="305"/>
      <c r="RD114" s="305"/>
      <c r="RE114" s="305"/>
      <c r="RF114" s="305"/>
      <c r="RG114" s="305"/>
      <c r="RH114" s="305"/>
      <c r="RI114" s="305"/>
      <c r="RJ114" s="305"/>
      <c r="RK114" s="305"/>
      <c r="RL114" s="305"/>
      <c r="RM114" s="305"/>
      <c r="RN114" s="305"/>
      <c r="RO114" s="305"/>
      <c r="RP114" s="305"/>
      <c r="RQ114" s="305"/>
      <c r="RR114" s="305"/>
      <c r="RS114" s="305"/>
      <c r="RT114" s="305"/>
      <c r="RU114" s="305"/>
      <c r="RV114" s="305"/>
      <c r="RW114" s="305"/>
      <c r="RX114" s="305"/>
      <c r="RY114" s="305"/>
      <c r="RZ114" s="305"/>
      <c r="SA114" s="305"/>
      <c r="SB114" s="305"/>
      <c r="SC114" s="305"/>
      <c r="SD114" s="305"/>
      <c r="SE114" s="305"/>
      <c r="SF114" s="305"/>
      <c r="SG114" s="305"/>
      <c r="SH114" s="305"/>
      <c r="SI114" s="305"/>
      <c r="SJ114" s="305"/>
      <c r="SK114" s="305"/>
      <c r="SL114" s="305"/>
      <c r="SM114" s="305"/>
      <c r="SN114" s="305"/>
      <c r="SO114" s="305"/>
      <c r="SP114" s="305"/>
      <c r="SQ114" s="305"/>
      <c r="SR114" s="305"/>
      <c r="SS114" s="305"/>
      <c r="ST114" s="305"/>
      <c r="SU114" s="305"/>
      <c r="SV114" s="305"/>
      <c r="SW114" s="305"/>
      <c r="SX114" s="305"/>
      <c r="SY114" s="305"/>
      <c r="SZ114" s="305"/>
      <c r="TA114" s="305"/>
      <c r="TB114" s="305"/>
      <c r="TC114" s="305"/>
      <c r="TD114" s="305"/>
      <c r="TE114" s="305"/>
      <c r="TF114" s="305"/>
      <c r="TG114" s="305"/>
      <c r="TH114" s="305"/>
      <c r="TI114" s="305"/>
      <c r="TJ114" s="305"/>
      <c r="TK114" s="305"/>
      <c r="TL114" s="305"/>
      <c r="TM114" s="305"/>
      <c r="TN114" s="305"/>
      <c r="TO114" s="305"/>
      <c r="TP114" s="305"/>
      <c r="TQ114" s="305"/>
      <c r="TR114" s="305"/>
      <c r="TS114" s="305"/>
      <c r="TT114" s="305"/>
      <c r="TU114" s="305"/>
      <c r="TV114" s="305"/>
      <c r="TW114" s="305"/>
      <c r="TX114" s="305"/>
      <c r="TY114" s="305"/>
      <c r="TZ114" s="305"/>
      <c r="UA114" s="305"/>
      <c r="UB114" s="305"/>
      <c r="UC114" s="305"/>
      <c r="UD114" s="305"/>
      <c r="UE114" s="305"/>
      <c r="UF114" s="305"/>
      <c r="UG114" s="305"/>
      <c r="UH114" s="305"/>
      <c r="UI114" s="305"/>
      <c r="UJ114" s="305"/>
      <c r="UK114" s="305"/>
      <c r="UL114" s="305"/>
      <c r="UM114" s="305"/>
      <c r="UN114" s="305"/>
      <c r="UO114" s="305"/>
      <c r="UP114" s="305"/>
      <c r="UQ114" s="305"/>
      <c r="UR114" s="305"/>
      <c r="US114" s="305"/>
      <c r="UT114" s="305"/>
      <c r="UU114" s="305"/>
      <c r="UV114" s="305"/>
      <c r="UW114" s="305"/>
      <c r="UX114" s="305"/>
      <c r="UY114" s="305"/>
      <c r="UZ114" s="305"/>
      <c r="VA114" s="305"/>
      <c r="VB114" s="305"/>
      <c r="VC114" s="305"/>
      <c r="VD114" s="305"/>
      <c r="VE114" s="305"/>
      <c r="VF114" s="305"/>
      <c r="VG114" s="305"/>
      <c r="VH114" s="305"/>
      <c r="VI114" s="305"/>
      <c r="VJ114" s="305"/>
      <c r="VK114" s="305"/>
      <c r="VL114" s="305"/>
      <c r="VM114" s="305"/>
      <c r="VN114" s="305"/>
      <c r="VO114" s="305"/>
      <c r="VP114" s="305"/>
      <c r="VQ114" s="305"/>
      <c r="VR114" s="305"/>
      <c r="VS114" s="305"/>
      <c r="VT114" s="305"/>
      <c r="VU114" s="305"/>
      <c r="VV114" s="305"/>
      <c r="VW114" s="305"/>
      <c r="VX114" s="305"/>
      <c r="VY114" s="305"/>
      <c r="VZ114" s="305"/>
      <c r="WA114" s="305"/>
      <c r="WB114" s="305"/>
      <c r="WC114" s="305"/>
      <c r="WD114" s="305"/>
      <c r="WE114" s="305"/>
      <c r="WF114" s="305"/>
      <c r="WG114" s="305"/>
      <c r="WH114" s="305"/>
      <c r="WI114" s="305"/>
      <c r="WJ114" s="305"/>
      <c r="WK114" s="305"/>
      <c r="WL114" s="305"/>
      <c r="WM114" s="305"/>
      <c r="WN114" s="305"/>
      <c r="WO114" s="305"/>
      <c r="WP114" s="305"/>
      <c r="WQ114" s="305"/>
      <c r="WR114" s="305"/>
      <c r="WS114" s="305"/>
      <c r="WT114" s="305"/>
      <c r="WU114" s="305"/>
      <c r="WV114" s="305"/>
      <c r="WW114" s="305"/>
      <c r="WX114" s="305"/>
      <c r="WY114" s="305"/>
      <c r="WZ114" s="305"/>
      <c r="XA114" s="305"/>
      <c r="XB114" s="305"/>
      <c r="XC114" s="305"/>
      <c r="XD114" s="305"/>
      <c r="XE114" s="305"/>
      <c r="XF114" s="305"/>
      <c r="XG114" s="305"/>
      <c r="XH114" s="305"/>
      <c r="XI114" s="305"/>
      <c r="XJ114" s="305"/>
      <c r="XK114" s="305"/>
      <c r="XL114" s="305"/>
      <c r="XM114" s="305"/>
      <c r="XN114" s="305"/>
      <c r="XO114" s="305"/>
      <c r="XP114" s="305"/>
      <c r="XQ114" s="305"/>
      <c r="XR114" s="305"/>
      <c r="XS114" s="305"/>
      <c r="XT114" s="305"/>
      <c r="XU114" s="305"/>
      <c r="XV114" s="305"/>
      <c r="XW114" s="305"/>
      <c r="XX114" s="305"/>
      <c r="XY114" s="305"/>
      <c r="XZ114" s="305"/>
      <c r="YA114" s="305"/>
      <c r="YB114" s="305"/>
      <c r="YC114" s="305"/>
      <c r="YD114" s="305"/>
      <c r="YE114" s="305"/>
      <c r="YF114" s="305"/>
      <c r="YG114" s="305"/>
      <c r="YH114" s="305"/>
      <c r="YI114" s="305"/>
      <c r="YJ114" s="305"/>
      <c r="YK114" s="305"/>
      <c r="YL114" s="305"/>
      <c r="YM114" s="305"/>
      <c r="YN114" s="305"/>
      <c r="YO114" s="305"/>
      <c r="YP114" s="305"/>
      <c r="YQ114" s="305"/>
      <c r="YR114" s="305"/>
      <c r="YS114" s="305"/>
      <c r="YT114" s="305"/>
      <c r="YU114" s="305"/>
      <c r="YV114" s="305"/>
      <c r="YW114" s="305"/>
      <c r="YX114" s="305"/>
      <c r="YY114" s="305"/>
      <c r="YZ114" s="305"/>
      <c r="ZA114" s="305"/>
      <c r="ZB114" s="305"/>
      <c r="ZC114" s="305"/>
      <c r="ZD114" s="305"/>
      <c r="ZE114" s="305"/>
      <c r="ZF114" s="305"/>
      <c r="ZG114" s="305"/>
      <c r="ZH114" s="305"/>
      <c r="ZI114" s="305"/>
      <c r="ZJ114" s="305"/>
      <c r="ZK114" s="305"/>
      <c r="ZL114" s="305"/>
      <c r="ZM114" s="305"/>
      <c r="ZN114" s="305"/>
      <c r="ZO114" s="305"/>
      <c r="ZP114" s="305"/>
      <c r="ZQ114" s="305"/>
      <c r="ZR114" s="305"/>
      <c r="ZS114" s="305"/>
      <c r="ZT114" s="305"/>
      <c r="ZU114" s="305"/>
      <c r="ZV114" s="305"/>
      <c r="ZW114" s="305"/>
      <c r="ZX114" s="305"/>
      <c r="ZY114" s="305"/>
      <c r="ZZ114" s="305"/>
      <c r="AAA114" s="305"/>
      <c r="AAB114" s="305"/>
      <c r="AAC114" s="305"/>
      <c r="AAD114" s="305"/>
      <c r="AAE114" s="305"/>
      <c r="AAF114" s="305"/>
      <c r="AAG114" s="305"/>
      <c r="AAH114" s="305"/>
      <c r="AAI114" s="305"/>
      <c r="AAJ114" s="305"/>
      <c r="AAK114" s="305"/>
      <c r="AAL114" s="305"/>
      <c r="AAM114" s="305"/>
      <c r="AAN114" s="305"/>
      <c r="AAO114" s="305"/>
      <c r="AAP114" s="305"/>
      <c r="AAQ114" s="305"/>
      <c r="AAR114" s="305"/>
      <c r="AAS114" s="305"/>
      <c r="AAT114" s="305"/>
      <c r="AAU114" s="305"/>
      <c r="AAV114" s="305"/>
      <c r="AAW114" s="305"/>
      <c r="AAX114" s="305"/>
      <c r="AAY114" s="305"/>
      <c r="AAZ114" s="305"/>
      <c r="ABA114" s="305"/>
      <c r="ABB114" s="305"/>
      <c r="ABC114" s="305"/>
      <c r="ABD114" s="305"/>
      <c r="ABE114" s="305"/>
      <c r="ABF114" s="305"/>
      <c r="ABG114" s="305"/>
      <c r="ABH114" s="305"/>
      <c r="ABI114" s="305"/>
      <c r="ABJ114" s="305"/>
      <c r="ABK114" s="305"/>
      <c r="ABL114" s="305"/>
      <c r="ABM114" s="305"/>
      <c r="ABN114" s="305"/>
      <c r="ABO114" s="305"/>
      <c r="ABP114" s="305"/>
      <c r="ABQ114" s="305"/>
      <c r="ABR114" s="305"/>
      <c r="ABS114" s="305"/>
      <c r="ABT114" s="305"/>
      <c r="ABU114" s="305"/>
      <c r="ABV114" s="305"/>
      <c r="ABW114" s="305"/>
      <c r="ABX114" s="305"/>
      <c r="ABY114" s="305"/>
      <c r="ABZ114" s="305"/>
      <c r="ACA114" s="305"/>
      <c r="ACB114" s="305"/>
      <c r="ACC114" s="305"/>
      <c r="ACD114" s="305"/>
      <c r="ACE114" s="305"/>
      <c r="ACF114" s="305"/>
      <c r="ACG114" s="305"/>
      <c r="ACH114" s="305"/>
      <c r="ACI114" s="305"/>
      <c r="ACJ114" s="305"/>
      <c r="ACK114" s="305"/>
      <c r="ACL114" s="305"/>
      <c r="ACM114" s="305"/>
      <c r="ACN114" s="305"/>
      <c r="ACO114" s="305"/>
      <c r="ACP114" s="305"/>
      <c r="ACQ114" s="305"/>
      <c r="ACR114" s="305"/>
      <c r="ACS114" s="305"/>
      <c r="ACT114" s="305"/>
      <c r="ACU114" s="305"/>
      <c r="ACV114" s="305"/>
      <c r="ACW114" s="305"/>
      <c r="ACX114" s="305"/>
      <c r="ACY114" s="305"/>
      <c r="ACZ114" s="305"/>
      <c r="ADA114" s="305"/>
      <c r="ADB114" s="305"/>
      <c r="ADC114" s="305"/>
      <c r="ADD114" s="305"/>
      <c r="ADE114" s="305"/>
      <c r="ADF114" s="305"/>
      <c r="ADG114" s="305"/>
      <c r="ADH114" s="305"/>
      <c r="ADI114" s="305"/>
      <c r="ADJ114" s="305"/>
      <c r="ADK114" s="305"/>
      <c r="ADL114" s="305"/>
      <c r="ADM114" s="305"/>
      <c r="ADN114" s="305"/>
      <c r="ADO114" s="305"/>
      <c r="ADP114" s="305"/>
      <c r="ADQ114" s="305"/>
      <c r="ADR114" s="305"/>
      <c r="ADS114" s="305"/>
      <c r="ADT114" s="305"/>
      <c r="ADU114" s="305"/>
      <c r="ADV114" s="305"/>
      <c r="ADW114" s="305"/>
      <c r="ADX114" s="305"/>
      <c r="ADY114" s="305"/>
      <c r="ADZ114" s="305"/>
      <c r="AEA114" s="305"/>
      <c r="AEB114" s="305"/>
      <c r="AEC114" s="305"/>
      <c r="AED114" s="305"/>
      <c r="AEE114" s="305"/>
      <c r="AEF114" s="305"/>
      <c r="AEG114" s="305"/>
      <c r="AEH114" s="305"/>
      <c r="AEI114" s="305"/>
      <c r="AEJ114" s="305"/>
      <c r="AEK114" s="305"/>
      <c r="AEL114" s="305"/>
      <c r="AEM114" s="305"/>
      <c r="AEN114" s="305"/>
      <c r="AEO114" s="305"/>
      <c r="AEP114" s="305"/>
      <c r="AEQ114" s="305"/>
      <c r="AER114" s="305"/>
      <c r="AES114" s="305"/>
      <c r="AET114" s="305"/>
      <c r="AEU114" s="305"/>
      <c r="AEV114" s="305"/>
      <c r="AEW114" s="305"/>
      <c r="AEX114" s="305"/>
      <c r="AEY114" s="305"/>
      <c r="AEZ114" s="305"/>
      <c r="AFA114" s="305"/>
      <c r="AFB114" s="305"/>
      <c r="AFC114" s="305"/>
      <c r="AFD114" s="305"/>
      <c r="AFE114" s="305"/>
      <c r="AFF114" s="305"/>
      <c r="AFG114" s="305"/>
      <c r="AFH114" s="305"/>
      <c r="AFI114" s="305"/>
      <c r="AFJ114" s="305"/>
      <c r="AFK114" s="305"/>
      <c r="AFL114" s="305"/>
      <c r="AFM114" s="305"/>
      <c r="AFN114" s="305"/>
      <c r="AFO114" s="305"/>
      <c r="AFP114" s="305"/>
      <c r="AFQ114" s="305"/>
      <c r="AFR114" s="305"/>
      <c r="AFS114" s="305"/>
      <c r="AFT114" s="305"/>
      <c r="AFU114" s="305"/>
      <c r="AFV114" s="305"/>
      <c r="AFW114" s="305"/>
      <c r="AFX114" s="305"/>
      <c r="AFY114" s="305"/>
      <c r="AFZ114" s="305"/>
      <c r="AGA114" s="305"/>
      <c r="AGB114" s="305"/>
      <c r="AGC114" s="305"/>
      <c r="AGD114" s="305"/>
      <c r="AGE114" s="305"/>
      <c r="AGF114" s="305"/>
      <c r="AGG114" s="305"/>
      <c r="AGH114" s="305"/>
      <c r="AGI114" s="305"/>
      <c r="AGJ114" s="305"/>
      <c r="AGK114" s="305"/>
      <c r="AGL114" s="305"/>
      <c r="AGM114" s="305"/>
      <c r="AGN114" s="305"/>
      <c r="AGO114" s="305"/>
      <c r="AGP114" s="305"/>
      <c r="AGQ114" s="305"/>
      <c r="AGR114" s="305"/>
      <c r="AGS114" s="305"/>
      <c r="AGT114" s="305"/>
      <c r="AGU114" s="305"/>
      <c r="AGV114" s="305"/>
      <c r="AGW114" s="305"/>
      <c r="AGX114" s="305"/>
      <c r="AGY114" s="305"/>
      <c r="AGZ114" s="305"/>
      <c r="AHA114" s="305"/>
      <c r="AHB114" s="305"/>
      <c r="AHC114" s="305"/>
      <c r="AHD114" s="305"/>
      <c r="AHE114" s="305"/>
      <c r="AHF114" s="305"/>
      <c r="AHG114" s="305"/>
      <c r="AHH114" s="305"/>
      <c r="AHI114" s="305"/>
      <c r="AHJ114" s="305"/>
      <c r="AHK114" s="305"/>
      <c r="AHL114" s="305"/>
      <c r="AHM114" s="305"/>
      <c r="AHN114" s="305"/>
      <c r="AHO114" s="305"/>
      <c r="AHP114" s="305"/>
      <c r="AHQ114" s="305"/>
      <c r="AHR114" s="305"/>
      <c r="AHS114" s="305"/>
      <c r="AHT114" s="305"/>
      <c r="AHU114" s="305"/>
      <c r="AHV114" s="305"/>
      <c r="AHW114" s="305"/>
      <c r="AHX114" s="305"/>
      <c r="AHY114" s="305"/>
      <c r="AHZ114" s="305"/>
      <c r="AIA114" s="305"/>
      <c r="AIB114" s="305"/>
      <c r="AIC114" s="305"/>
      <c r="AID114" s="305"/>
      <c r="AIE114" s="305"/>
      <c r="AIF114" s="305"/>
      <c r="AIG114" s="305"/>
      <c r="AIH114" s="305"/>
      <c r="AII114" s="305"/>
      <c r="AIJ114" s="305"/>
      <c r="AIK114" s="305"/>
      <c r="AIL114" s="305"/>
      <c r="AIM114" s="305"/>
      <c r="AIN114" s="305"/>
      <c r="AIO114" s="305"/>
      <c r="AIP114" s="305"/>
      <c r="AIQ114" s="305"/>
      <c r="AIR114" s="305"/>
      <c r="AIS114" s="305"/>
      <c r="AIT114" s="305"/>
      <c r="AIU114" s="305"/>
      <c r="AIV114" s="305"/>
      <c r="AIW114" s="305"/>
      <c r="AIX114" s="305"/>
      <c r="AIY114" s="305"/>
      <c r="AIZ114" s="305"/>
      <c r="AJA114" s="305"/>
      <c r="AJB114" s="305"/>
      <c r="AJC114" s="305"/>
      <c r="AJD114" s="305"/>
      <c r="AJE114" s="305"/>
      <c r="AJF114" s="305"/>
      <c r="AJG114" s="305"/>
      <c r="AJH114" s="305"/>
      <c r="AJI114" s="305"/>
      <c r="AJJ114" s="305"/>
      <c r="AJK114" s="305"/>
      <c r="AJL114" s="305"/>
      <c r="AJM114" s="305"/>
      <c r="AJN114" s="305"/>
      <c r="AJO114" s="305"/>
      <c r="AJP114" s="305"/>
      <c r="AJQ114" s="305"/>
      <c r="AJR114" s="305"/>
      <c r="AJS114" s="305"/>
      <c r="AJT114" s="305"/>
      <c r="AJU114" s="305"/>
      <c r="AJV114" s="305"/>
      <c r="AJW114" s="305"/>
      <c r="AJX114" s="305"/>
      <c r="AJY114" s="305"/>
      <c r="AJZ114" s="305"/>
      <c r="AKA114" s="305"/>
      <c r="AKB114" s="305"/>
      <c r="AKC114" s="305"/>
      <c r="AKD114" s="305"/>
      <c r="AKE114" s="305"/>
      <c r="AKF114" s="305"/>
      <c r="AKG114" s="305"/>
      <c r="AKH114" s="305"/>
      <c r="AKI114" s="305"/>
      <c r="AKJ114" s="305"/>
      <c r="AKK114" s="305"/>
      <c r="AKL114" s="305"/>
      <c r="AKM114" s="305"/>
      <c r="AKN114" s="305"/>
      <c r="AKO114" s="305"/>
      <c r="AKP114" s="305"/>
      <c r="AKQ114" s="305"/>
      <c r="AKR114" s="305"/>
      <c r="AKS114" s="305"/>
      <c r="AKT114" s="305"/>
      <c r="AKU114" s="305"/>
      <c r="AKV114" s="305"/>
      <c r="AKW114" s="305"/>
      <c r="AKX114" s="305"/>
      <c r="AKY114" s="305"/>
      <c r="AKZ114" s="305"/>
      <c r="ALA114" s="305"/>
      <c r="ALB114" s="305"/>
      <c r="ALC114" s="305"/>
      <c r="ALD114" s="305"/>
      <c r="ALE114" s="305"/>
      <c r="ALF114" s="305"/>
      <c r="ALG114" s="305"/>
      <c r="ALH114" s="305"/>
      <c r="ALI114" s="305"/>
      <c r="ALJ114" s="305"/>
      <c r="ALK114" s="305"/>
      <c r="ALL114" s="305"/>
      <c r="ALM114" s="305"/>
      <c r="ALN114" s="305"/>
      <c r="ALO114" s="305"/>
      <c r="ALP114" s="305"/>
      <c r="ALQ114" s="305"/>
      <c r="ALR114" s="305"/>
      <c r="ALS114" s="305"/>
      <c r="ALT114" s="305"/>
      <c r="ALU114" s="305"/>
      <c r="ALV114" s="305"/>
      <c r="ALW114" s="305"/>
      <c r="ALX114" s="305"/>
      <c r="ALY114" s="305"/>
      <c r="ALZ114" s="305"/>
      <c r="AMA114" s="305"/>
      <c r="AMB114" s="305"/>
      <c r="AMC114" s="305"/>
      <c r="AMD114" s="305"/>
      <c r="AME114" s="305"/>
      <c r="AMF114" s="305"/>
      <c r="AMG114" s="305"/>
      <c r="AMH114" s="305"/>
      <c r="AMI114" s="305"/>
      <c r="AMJ114" s="305"/>
      <c r="AMK114" s="305"/>
      <c r="AML114" s="305"/>
      <c r="AMM114" s="305"/>
      <c r="AMN114" s="305"/>
      <c r="AMO114" s="305"/>
      <c r="AMP114" s="305"/>
      <c r="AMQ114" s="305"/>
      <c r="AMR114" s="305"/>
      <c r="AMS114" s="305"/>
      <c r="AMT114" s="305"/>
      <c r="AMU114" s="305"/>
      <c r="AMV114" s="305"/>
      <c r="AMW114" s="305"/>
      <c r="AMX114" s="305"/>
      <c r="AMY114" s="305"/>
      <c r="AMZ114" s="305"/>
      <c r="ANA114" s="305"/>
      <c r="ANB114" s="305"/>
      <c r="ANC114" s="305"/>
      <c r="AND114" s="305"/>
      <c r="ANE114" s="305"/>
      <c r="ANF114" s="305"/>
      <c r="ANG114" s="305"/>
      <c r="ANH114" s="305"/>
      <c r="ANI114" s="305"/>
      <c r="ANJ114" s="305"/>
      <c r="ANK114" s="305"/>
      <c r="ANL114" s="305"/>
      <c r="ANM114" s="305"/>
      <c r="ANN114" s="305"/>
      <c r="ANO114" s="305"/>
      <c r="ANP114" s="305"/>
      <c r="ANQ114" s="305"/>
      <c r="ANR114" s="305"/>
      <c r="ANS114" s="305"/>
      <c r="ANT114" s="305"/>
      <c r="ANU114" s="305"/>
      <c r="ANV114" s="305"/>
      <c r="ANW114" s="305"/>
      <c r="ANX114" s="305"/>
      <c r="ANY114" s="305"/>
      <c r="ANZ114" s="305"/>
      <c r="AOA114" s="305"/>
      <c r="AOB114" s="305"/>
      <c r="AOC114" s="305"/>
      <c r="AOD114" s="305"/>
      <c r="AOE114" s="305"/>
      <c r="AOF114" s="305"/>
      <c r="AOG114" s="305"/>
      <c r="AOH114" s="305"/>
      <c r="AOI114" s="305"/>
      <c r="AOJ114" s="305"/>
      <c r="AOK114" s="305"/>
      <c r="AOL114" s="305"/>
      <c r="AOM114" s="305"/>
      <c r="AON114" s="305"/>
      <c r="AOO114" s="305"/>
      <c r="AOP114" s="305"/>
      <c r="AOQ114" s="305"/>
      <c r="AOR114" s="305"/>
      <c r="AOS114" s="305"/>
      <c r="AOT114" s="305"/>
      <c r="AOU114" s="305"/>
      <c r="AOV114" s="305"/>
      <c r="AOW114" s="305"/>
      <c r="AOX114" s="305"/>
      <c r="AOY114" s="305"/>
      <c r="AOZ114" s="305"/>
      <c r="APA114" s="305"/>
      <c r="APB114" s="305"/>
      <c r="APC114" s="305"/>
      <c r="APD114" s="305"/>
      <c r="APE114" s="305"/>
      <c r="APF114" s="305"/>
      <c r="APG114" s="305"/>
      <c r="APH114" s="305"/>
      <c r="API114" s="305"/>
      <c r="APJ114" s="305"/>
      <c r="APK114" s="305"/>
      <c r="APL114" s="305"/>
      <c r="APM114" s="305"/>
      <c r="APN114" s="305"/>
      <c r="APO114" s="305"/>
      <c r="APP114" s="305"/>
      <c r="APQ114" s="305"/>
      <c r="APR114" s="305"/>
      <c r="APS114" s="305"/>
      <c r="APT114" s="305"/>
      <c r="APU114" s="305"/>
      <c r="APV114" s="305"/>
      <c r="APW114" s="305"/>
      <c r="APX114" s="305"/>
      <c r="APY114" s="305"/>
      <c r="APZ114" s="305"/>
      <c r="AQA114" s="305"/>
      <c r="AQB114" s="305"/>
      <c r="AQC114" s="305"/>
      <c r="AQD114" s="305"/>
      <c r="AQE114" s="305"/>
      <c r="AQF114" s="305"/>
      <c r="AQG114" s="305"/>
      <c r="AQH114" s="305"/>
      <c r="AQI114" s="305"/>
      <c r="AQJ114" s="305"/>
      <c r="AQK114" s="305"/>
      <c r="AQL114" s="305"/>
      <c r="AQM114" s="305"/>
      <c r="AQN114" s="305"/>
      <c r="AQO114" s="305"/>
      <c r="AQP114" s="305"/>
      <c r="AQQ114" s="305"/>
      <c r="AQR114" s="305"/>
      <c r="AQS114" s="305"/>
      <c r="AQT114" s="305"/>
      <c r="AQU114" s="305"/>
      <c r="AQV114" s="305"/>
      <c r="AQW114" s="305"/>
      <c r="AQX114" s="305"/>
      <c r="AQY114" s="305"/>
      <c r="AQZ114" s="305"/>
      <c r="ARA114" s="305"/>
      <c r="ARB114" s="305"/>
      <c r="ARC114" s="305"/>
      <c r="ARD114" s="305"/>
      <c r="ARE114" s="305"/>
      <c r="ARF114" s="305"/>
      <c r="ARG114" s="305"/>
      <c r="ARH114" s="305"/>
      <c r="ARI114" s="305"/>
      <c r="ARJ114" s="305"/>
      <c r="ARK114" s="305"/>
      <c r="ARL114" s="305"/>
      <c r="ARM114" s="305"/>
      <c r="ARN114" s="305"/>
      <c r="ARO114" s="305"/>
      <c r="ARP114" s="305"/>
      <c r="ARQ114" s="305"/>
      <c r="ARR114" s="305"/>
      <c r="ARS114" s="305"/>
      <c r="ART114" s="305"/>
      <c r="ARU114" s="305"/>
      <c r="ARV114" s="305"/>
      <c r="ARW114" s="305"/>
      <c r="ARX114" s="305"/>
      <c r="ARY114" s="305"/>
      <c r="ARZ114" s="305"/>
      <c r="ASA114" s="305"/>
      <c r="ASB114" s="305"/>
      <c r="ASC114" s="305"/>
      <c r="ASD114" s="305"/>
      <c r="ASE114" s="305"/>
      <c r="ASF114" s="305"/>
      <c r="ASG114" s="305"/>
      <c r="ASH114" s="305"/>
      <c r="ASI114" s="305"/>
      <c r="ASJ114" s="305"/>
      <c r="ASK114" s="305"/>
      <c r="ASL114" s="305"/>
      <c r="ASM114" s="305"/>
      <c r="ASN114" s="305"/>
      <c r="ASO114" s="305"/>
      <c r="ASP114" s="305"/>
      <c r="ASQ114" s="305"/>
      <c r="ASR114" s="305"/>
      <c r="ASS114" s="305"/>
      <c r="AST114" s="305"/>
      <c r="ASU114" s="305"/>
      <c r="ASV114" s="305"/>
      <c r="ASW114" s="305"/>
      <c r="ASX114" s="305"/>
      <c r="ASY114" s="305"/>
      <c r="ASZ114" s="305"/>
      <c r="ATA114" s="305"/>
      <c r="ATB114" s="305"/>
      <c r="ATC114" s="305"/>
      <c r="ATD114" s="305"/>
      <c r="ATE114" s="305"/>
      <c r="ATF114" s="305"/>
      <c r="ATG114" s="305"/>
      <c r="ATH114" s="305"/>
      <c r="ATI114" s="305"/>
      <c r="ATJ114" s="305"/>
      <c r="ATK114" s="305"/>
      <c r="ATL114" s="305"/>
      <c r="ATM114" s="305"/>
      <c r="ATN114" s="305"/>
      <c r="ATO114" s="305"/>
      <c r="ATP114" s="305"/>
      <c r="ATQ114" s="305"/>
      <c r="ATR114" s="305"/>
      <c r="ATS114" s="305"/>
      <c r="ATT114" s="305"/>
      <c r="ATU114" s="305"/>
      <c r="ATV114" s="305"/>
      <c r="ATW114" s="305"/>
      <c r="ATX114" s="305"/>
      <c r="ATY114" s="305"/>
      <c r="ATZ114" s="305"/>
      <c r="AUA114" s="305"/>
      <c r="AUB114" s="305"/>
      <c r="AUC114" s="305"/>
      <c r="AUD114" s="305"/>
      <c r="AUE114" s="305"/>
      <c r="AUF114" s="305"/>
      <c r="AUG114" s="305"/>
      <c r="AUH114" s="305"/>
      <c r="AUI114" s="305"/>
      <c r="AUJ114" s="305"/>
      <c r="AUK114" s="305"/>
      <c r="AUL114" s="305"/>
      <c r="AUM114" s="305"/>
      <c r="AUN114" s="305"/>
      <c r="AUO114" s="305"/>
      <c r="AUP114" s="305"/>
      <c r="AUQ114" s="305"/>
      <c r="AUR114" s="305"/>
      <c r="AUS114" s="305"/>
      <c r="AUT114" s="305"/>
      <c r="AUU114" s="305"/>
      <c r="AUV114" s="305"/>
      <c r="AUW114" s="305"/>
      <c r="AUX114" s="305"/>
      <c r="AUY114" s="305"/>
      <c r="AUZ114" s="305"/>
      <c r="AVA114" s="305"/>
      <c r="AVB114" s="305"/>
      <c r="AVC114" s="305"/>
      <c r="AVD114" s="305"/>
      <c r="AVE114" s="305"/>
      <c r="AVF114" s="305"/>
      <c r="AVG114" s="305"/>
      <c r="AVH114" s="305"/>
      <c r="AVI114" s="305"/>
      <c r="AVJ114" s="305"/>
      <c r="AVK114" s="305"/>
      <c r="AVL114" s="305"/>
      <c r="AVM114" s="305"/>
      <c r="AVN114" s="305"/>
      <c r="AVO114" s="305"/>
      <c r="AVP114" s="305"/>
      <c r="AVQ114" s="305"/>
      <c r="AVR114" s="305"/>
      <c r="AVS114" s="305"/>
      <c r="AVT114" s="305"/>
      <c r="AVU114" s="305"/>
      <c r="AVV114" s="305"/>
      <c r="AVW114" s="305"/>
      <c r="AVX114" s="305"/>
      <c r="AVY114" s="305"/>
      <c r="AVZ114" s="305"/>
      <c r="AWA114" s="305"/>
      <c r="AWB114" s="305"/>
      <c r="AWC114" s="305"/>
      <c r="AWD114" s="305"/>
      <c r="AWE114" s="305"/>
      <c r="AWF114" s="305"/>
      <c r="AWG114" s="305"/>
      <c r="AWH114" s="305"/>
      <c r="AWI114" s="305"/>
      <c r="AWJ114" s="305"/>
      <c r="AWK114" s="305"/>
      <c r="AWL114" s="305"/>
      <c r="AWM114" s="305"/>
      <c r="AWN114" s="305"/>
      <c r="AWO114" s="305"/>
      <c r="AWP114" s="305"/>
      <c r="AWQ114" s="305"/>
      <c r="AWR114" s="305"/>
      <c r="AWS114" s="305"/>
      <c r="AWT114" s="305"/>
      <c r="AWU114" s="305"/>
      <c r="AWV114" s="305"/>
      <c r="AWW114" s="305"/>
      <c r="AWX114" s="305"/>
      <c r="AWY114" s="305"/>
      <c r="AWZ114" s="305"/>
      <c r="AXA114" s="305"/>
      <c r="AXB114" s="305"/>
      <c r="AXC114" s="305"/>
      <c r="AXD114" s="305"/>
      <c r="AXE114" s="305"/>
      <c r="AXF114" s="305"/>
      <c r="AXG114" s="305"/>
      <c r="AXH114" s="305"/>
      <c r="AXI114" s="305"/>
      <c r="AXJ114" s="305"/>
      <c r="AXK114" s="305"/>
      <c r="AXL114" s="305"/>
      <c r="AXM114" s="305"/>
      <c r="AXN114" s="305"/>
      <c r="AXO114" s="305"/>
      <c r="AXP114" s="305"/>
      <c r="AXQ114" s="305"/>
      <c r="AXR114" s="305"/>
      <c r="AXS114" s="305"/>
      <c r="AXT114" s="305"/>
      <c r="AXU114" s="305"/>
      <c r="AXV114" s="305"/>
      <c r="AXW114" s="305"/>
      <c r="AXX114" s="305"/>
      <c r="AXY114" s="305"/>
      <c r="AXZ114" s="305"/>
      <c r="AYA114" s="305"/>
      <c r="AYB114" s="305"/>
      <c r="AYC114" s="305"/>
      <c r="AYD114" s="305"/>
      <c r="AYE114" s="305"/>
      <c r="AYF114" s="305"/>
      <c r="AYG114" s="305"/>
      <c r="AYH114" s="305"/>
      <c r="AYI114" s="305"/>
      <c r="AYJ114" s="305"/>
      <c r="AYK114" s="305"/>
      <c r="AYL114" s="305"/>
      <c r="AYM114" s="305"/>
      <c r="AYN114" s="305"/>
      <c r="AYO114" s="305"/>
      <c r="AYP114" s="305"/>
      <c r="AYQ114" s="305"/>
      <c r="AYR114" s="305"/>
      <c r="AYS114" s="305"/>
      <c r="AYT114" s="305"/>
      <c r="AYU114" s="305"/>
      <c r="AYV114" s="305"/>
      <c r="AYW114" s="305"/>
      <c r="AYX114" s="305"/>
      <c r="AYY114" s="305"/>
      <c r="AYZ114" s="305"/>
      <c r="AZA114" s="305"/>
      <c r="AZB114" s="305"/>
      <c r="AZC114" s="305"/>
      <c r="AZD114" s="305"/>
      <c r="AZE114" s="305"/>
      <c r="AZF114" s="305"/>
      <c r="AZG114" s="305"/>
      <c r="AZH114" s="305"/>
      <c r="AZI114" s="305"/>
      <c r="AZJ114" s="305"/>
      <c r="AZK114" s="305"/>
      <c r="AZL114" s="305"/>
      <c r="AZM114" s="305"/>
      <c r="AZN114" s="305"/>
      <c r="AZO114" s="305"/>
      <c r="AZP114" s="305"/>
      <c r="AZQ114" s="305"/>
      <c r="AZR114" s="305"/>
      <c r="AZS114" s="305"/>
      <c r="AZT114" s="305"/>
      <c r="AZU114" s="305"/>
      <c r="AZV114" s="305"/>
      <c r="AZW114" s="305"/>
      <c r="AZX114" s="305"/>
      <c r="AZY114" s="305"/>
      <c r="AZZ114" s="305"/>
      <c r="BAA114" s="305"/>
      <c r="BAB114" s="305"/>
      <c r="BAC114" s="305"/>
      <c r="BAD114" s="305"/>
      <c r="BAE114" s="305"/>
      <c r="BAF114" s="305"/>
      <c r="BAG114" s="305"/>
      <c r="BAH114" s="305"/>
      <c r="BAI114" s="305"/>
      <c r="BAJ114" s="305"/>
      <c r="BAK114" s="305"/>
      <c r="BAL114" s="305"/>
      <c r="BAM114" s="305"/>
      <c r="BAN114" s="305"/>
      <c r="BAO114" s="305"/>
      <c r="BAP114" s="305"/>
      <c r="BAQ114" s="305"/>
      <c r="BAR114" s="305"/>
      <c r="BAS114" s="305"/>
      <c r="BAT114" s="305"/>
      <c r="BAU114" s="305"/>
      <c r="BAV114" s="305"/>
      <c r="BAW114" s="305"/>
      <c r="BAX114" s="305"/>
      <c r="BAY114" s="305"/>
      <c r="BAZ114" s="305"/>
      <c r="BBA114" s="305"/>
      <c r="BBB114" s="305"/>
      <c r="BBC114" s="305"/>
      <c r="BBD114" s="305"/>
      <c r="BBE114" s="305"/>
      <c r="BBF114" s="305"/>
      <c r="BBG114" s="305"/>
      <c r="BBH114" s="305"/>
      <c r="BBI114" s="305"/>
      <c r="BBJ114" s="305"/>
      <c r="BBK114" s="305"/>
      <c r="BBL114" s="305"/>
      <c r="BBM114" s="305"/>
      <c r="BBN114" s="305"/>
      <c r="BBO114" s="305"/>
      <c r="BBP114" s="305"/>
      <c r="BBQ114" s="305"/>
      <c r="BBR114" s="305"/>
      <c r="BBS114" s="305"/>
      <c r="BBT114" s="305"/>
      <c r="BBU114" s="305"/>
      <c r="BBV114" s="305"/>
      <c r="BBW114" s="305"/>
      <c r="BBX114" s="305"/>
      <c r="BBY114" s="305"/>
      <c r="BBZ114" s="305"/>
      <c r="BCA114" s="305"/>
      <c r="BCB114" s="305"/>
      <c r="BCC114" s="305"/>
      <c r="BCD114" s="305"/>
      <c r="BCE114" s="305"/>
      <c r="BCF114" s="305"/>
      <c r="BCG114" s="305"/>
      <c r="BCH114" s="305"/>
      <c r="BCI114" s="305"/>
      <c r="BCJ114" s="305"/>
      <c r="BCK114" s="305"/>
      <c r="BCL114" s="305"/>
      <c r="BCM114" s="305"/>
      <c r="BCN114" s="305"/>
      <c r="BCO114" s="305"/>
      <c r="BCP114" s="305"/>
      <c r="BCQ114" s="305"/>
      <c r="BCR114" s="305"/>
      <c r="BCS114" s="305"/>
      <c r="BCT114" s="305"/>
      <c r="BCU114" s="305"/>
      <c r="BCV114" s="305"/>
      <c r="BCW114" s="305"/>
      <c r="BCX114" s="305"/>
      <c r="BCY114" s="305"/>
      <c r="BCZ114" s="305"/>
      <c r="BDA114" s="305"/>
      <c r="BDB114" s="305"/>
      <c r="BDC114" s="305"/>
      <c r="BDD114" s="305"/>
      <c r="BDE114" s="305"/>
      <c r="BDF114" s="305"/>
      <c r="BDG114" s="305"/>
      <c r="BDH114" s="305"/>
      <c r="BDI114" s="305"/>
      <c r="BDJ114" s="305"/>
      <c r="BDK114" s="305"/>
      <c r="BDL114" s="305"/>
      <c r="BDM114" s="305"/>
      <c r="BDN114" s="305"/>
      <c r="BDO114" s="305"/>
      <c r="BDP114" s="305"/>
      <c r="BDQ114" s="305"/>
      <c r="BDR114" s="305"/>
      <c r="BDS114" s="305"/>
      <c r="BDT114" s="305"/>
      <c r="BDU114" s="305"/>
      <c r="BDV114" s="305"/>
      <c r="BDW114" s="305"/>
      <c r="BDX114" s="305"/>
      <c r="BDY114" s="305"/>
      <c r="BDZ114" s="305"/>
      <c r="BEA114" s="305"/>
      <c r="BEB114" s="305"/>
      <c r="BEC114" s="305"/>
      <c r="BED114" s="305"/>
      <c r="BEE114" s="305"/>
      <c r="BEF114" s="305"/>
      <c r="BEG114" s="305"/>
      <c r="BEH114" s="305"/>
      <c r="BEI114" s="305"/>
      <c r="BEJ114" s="305"/>
      <c r="BEK114" s="305"/>
      <c r="BEL114" s="305"/>
      <c r="BEM114" s="305"/>
      <c r="BEN114" s="305"/>
      <c r="BEO114" s="305"/>
      <c r="BEP114" s="305"/>
      <c r="BEQ114" s="305"/>
      <c r="BER114" s="305"/>
      <c r="BES114" s="305"/>
      <c r="BET114" s="305"/>
      <c r="BEU114" s="305"/>
      <c r="BEV114" s="305"/>
      <c r="BEW114" s="305"/>
      <c r="BEX114" s="305"/>
      <c r="BEY114" s="305"/>
      <c r="BEZ114" s="305"/>
      <c r="BFA114" s="305"/>
      <c r="BFB114" s="305"/>
      <c r="BFC114" s="305"/>
      <c r="BFD114" s="305"/>
      <c r="BFE114" s="305"/>
      <c r="BFF114" s="305"/>
      <c r="BFG114" s="305"/>
      <c r="BFH114" s="305"/>
      <c r="BFI114" s="305"/>
      <c r="BFJ114" s="305"/>
      <c r="BFK114" s="305"/>
      <c r="BFL114" s="305"/>
      <c r="BFM114" s="305"/>
      <c r="BFN114" s="305"/>
      <c r="BFO114" s="305"/>
      <c r="BFP114" s="305"/>
      <c r="BFQ114" s="305"/>
      <c r="BFR114" s="305"/>
      <c r="BFS114" s="305"/>
      <c r="BFT114" s="305"/>
      <c r="BFU114" s="305"/>
      <c r="BFV114" s="305"/>
      <c r="BFW114" s="305"/>
      <c r="BFX114" s="305"/>
      <c r="BFY114" s="305"/>
      <c r="BFZ114" s="305"/>
      <c r="BGA114" s="305"/>
      <c r="BGB114" s="305"/>
      <c r="BGC114" s="305"/>
      <c r="BGD114" s="305"/>
      <c r="BGE114" s="305"/>
      <c r="BGF114" s="305"/>
      <c r="BGG114" s="305"/>
      <c r="BGH114" s="305"/>
      <c r="BGI114" s="305"/>
      <c r="BGJ114" s="305"/>
      <c r="BGK114" s="305"/>
      <c r="BGL114" s="305"/>
      <c r="BGM114" s="305"/>
      <c r="BGN114" s="305"/>
      <c r="BGO114" s="305"/>
      <c r="BGP114" s="305"/>
      <c r="BGQ114" s="305"/>
      <c r="BGR114" s="305"/>
      <c r="BGS114" s="305"/>
      <c r="BGT114" s="305"/>
      <c r="BGU114" s="305"/>
      <c r="BGV114" s="305"/>
      <c r="BGW114" s="305"/>
      <c r="BGX114" s="305"/>
      <c r="BGY114" s="305"/>
      <c r="BGZ114" s="305"/>
      <c r="BHA114" s="305"/>
      <c r="BHB114" s="305"/>
      <c r="BHC114" s="305"/>
      <c r="BHD114" s="305"/>
      <c r="BHE114" s="305"/>
      <c r="BHF114" s="305"/>
      <c r="BHG114" s="305"/>
      <c r="BHH114" s="305"/>
      <c r="BHI114" s="305"/>
      <c r="BHJ114" s="305"/>
      <c r="BHK114" s="305"/>
      <c r="BHL114" s="305"/>
      <c r="BHM114" s="305"/>
      <c r="BHN114" s="305"/>
      <c r="BHO114" s="305"/>
      <c r="BHP114" s="305"/>
      <c r="BHQ114" s="305"/>
      <c r="BHR114" s="305"/>
      <c r="BHS114" s="305"/>
      <c r="BHT114" s="305"/>
      <c r="BHU114" s="305"/>
      <c r="BHV114" s="305"/>
      <c r="BHW114" s="305"/>
      <c r="BHX114" s="305"/>
      <c r="BHY114" s="305"/>
      <c r="BHZ114" s="305"/>
      <c r="BIA114" s="305"/>
      <c r="BIB114" s="305"/>
      <c r="BIC114" s="305"/>
      <c r="BID114" s="305"/>
      <c r="BIE114" s="305"/>
      <c r="BIF114" s="305"/>
      <c r="BIG114" s="305"/>
      <c r="BIH114" s="305"/>
      <c r="BII114" s="305"/>
      <c r="BIJ114" s="305"/>
      <c r="BIK114" s="305"/>
      <c r="BIL114" s="305"/>
      <c r="BIM114" s="305"/>
      <c r="BIN114" s="305"/>
      <c r="BIO114" s="305"/>
      <c r="BIP114" s="305"/>
      <c r="BIQ114" s="305"/>
      <c r="BIR114" s="305"/>
      <c r="BIS114" s="305"/>
      <c r="BIT114" s="305"/>
      <c r="BIU114" s="305"/>
      <c r="BIV114" s="305"/>
      <c r="BIW114" s="305"/>
      <c r="BIX114" s="305"/>
      <c r="BIY114" s="305"/>
      <c r="BIZ114" s="305"/>
      <c r="BJA114" s="305"/>
      <c r="BJB114" s="305"/>
      <c r="BJC114" s="305"/>
      <c r="BJD114" s="305"/>
      <c r="BJE114" s="305"/>
      <c r="BJF114" s="305"/>
      <c r="BJG114" s="305"/>
      <c r="BJH114" s="305"/>
      <c r="BJI114" s="305"/>
      <c r="BJJ114" s="305"/>
      <c r="BJK114" s="305"/>
      <c r="BJL114" s="305"/>
      <c r="BJM114" s="305"/>
      <c r="BJN114" s="305"/>
      <c r="BJO114" s="305"/>
      <c r="BJP114" s="305"/>
      <c r="BJQ114" s="305"/>
      <c r="BJR114" s="305"/>
      <c r="BJS114" s="305"/>
      <c r="BJT114" s="305"/>
      <c r="BJU114" s="305"/>
      <c r="BJV114" s="305"/>
      <c r="BJW114" s="305"/>
      <c r="BJX114" s="305"/>
      <c r="BJY114" s="305"/>
      <c r="BJZ114" s="305"/>
      <c r="BKA114" s="305"/>
      <c r="BKB114" s="305"/>
      <c r="BKC114" s="305"/>
      <c r="BKD114" s="305"/>
      <c r="BKE114" s="305"/>
      <c r="BKF114" s="305"/>
      <c r="BKG114" s="305"/>
      <c r="BKH114" s="305"/>
      <c r="BKI114" s="305"/>
      <c r="BKJ114" s="305"/>
      <c r="BKK114" s="305"/>
      <c r="BKL114" s="305"/>
      <c r="BKM114" s="305"/>
      <c r="BKN114" s="305"/>
      <c r="BKO114" s="305"/>
      <c r="BKP114" s="305"/>
      <c r="BKQ114" s="305"/>
      <c r="BKR114" s="305"/>
      <c r="BKS114" s="305"/>
      <c r="BKT114" s="305"/>
      <c r="BKU114" s="305"/>
      <c r="BKV114" s="305"/>
      <c r="BKW114" s="305"/>
      <c r="BKX114" s="305"/>
      <c r="BKY114" s="305"/>
      <c r="BKZ114" s="305"/>
      <c r="BLA114" s="305"/>
      <c r="BLB114" s="305"/>
      <c r="BLC114" s="305"/>
      <c r="BLD114" s="305"/>
      <c r="BLE114" s="305"/>
      <c r="BLF114" s="305"/>
      <c r="BLG114" s="305"/>
      <c r="BLH114" s="305"/>
      <c r="BLI114" s="305"/>
      <c r="BLJ114" s="305"/>
      <c r="BLK114" s="305"/>
      <c r="BLL114" s="305"/>
      <c r="BLM114" s="305"/>
      <c r="BLN114" s="305"/>
      <c r="BLO114" s="305"/>
      <c r="BLP114" s="305"/>
      <c r="BLQ114" s="305"/>
      <c r="BLR114" s="305"/>
      <c r="BLS114" s="305"/>
      <c r="BLT114" s="305"/>
      <c r="BLU114" s="305"/>
      <c r="BLV114" s="305"/>
      <c r="BLW114" s="305"/>
      <c r="BLX114" s="305"/>
      <c r="BLY114" s="305"/>
      <c r="BLZ114" s="305"/>
      <c r="BMA114" s="305"/>
      <c r="BMB114" s="305"/>
      <c r="BMC114" s="305"/>
      <c r="BMD114" s="305"/>
      <c r="BME114" s="305"/>
      <c r="BMF114" s="305"/>
      <c r="BMG114" s="305"/>
      <c r="BMH114" s="305"/>
      <c r="BMI114" s="305"/>
      <c r="BMJ114" s="305"/>
      <c r="BMK114" s="305"/>
      <c r="BML114" s="305"/>
      <c r="BMM114" s="305"/>
      <c r="BMN114" s="305"/>
      <c r="BMO114" s="305"/>
      <c r="BMP114" s="305"/>
      <c r="BMQ114" s="305"/>
      <c r="BMR114" s="305"/>
      <c r="BMS114" s="305"/>
      <c r="BMT114" s="305"/>
      <c r="BMU114" s="305"/>
      <c r="BMV114" s="305"/>
      <c r="BMW114" s="305"/>
      <c r="BMX114" s="305"/>
      <c r="BMY114" s="305"/>
      <c r="BMZ114" s="305"/>
      <c r="BNA114" s="305"/>
      <c r="BNB114" s="305"/>
      <c r="BNC114" s="305"/>
      <c r="BND114" s="305"/>
      <c r="BNE114" s="305"/>
      <c r="BNF114" s="305"/>
      <c r="BNG114" s="305"/>
      <c r="BNH114" s="305"/>
      <c r="BNI114" s="305"/>
      <c r="BNJ114" s="305"/>
      <c r="BNK114" s="305"/>
      <c r="BNL114" s="305"/>
      <c r="BNM114" s="305"/>
      <c r="BNN114" s="305"/>
      <c r="BNO114" s="305"/>
      <c r="BNP114" s="305"/>
      <c r="BNQ114" s="305"/>
      <c r="BNR114" s="305"/>
      <c r="BNS114" s="305"/>
      <c r="BNT114" s="305"/>
      <c r="BNU114" s="305"/>
      <c r="BNV114" s="305"/>
      <c r="BNW114" s="305"/>
      <c r="BNX114" s="305"/>
      <c r="BNY114" s="305"/>
      <c r="BNZ114" s="305"/>
      <c r="BOA114" s="305"/>
      <c r="BOB114" s="305"/>
      <c r="BOC114" s="305"/>
      <c r="BOD114" s="305"/>
      <c r="BOE114" s="305"/>
      <c r="BOF114" s="305"/>
      <c r="BOG114" s="305"/>
      <c r="BOH114" s="305"/>
      <c r="BOI114" s="305"/>
      <c r="BOJ114" s="305"/>
      <c r="BOK114" s="305"/>
      <c r="BOL114" s="305"/>
      <c r="BOM114" s="305"/>
      <c r="BON114" s="305"/>
      <c r="BOO114" s="305"/>
      <c r="BOP114" s="305"/>
      <c r="BOQ114" s="305"/>
      <c r="BOR114" s="305"/>
      <c r="BOS114" s="305"/>
      <c r="BOT114" s="305"/>
      <c r="BOU114" s="305"/>
      <c r="BOV114" s="305"/>
      <c r="BOW114" s="305"/>
      <c r="BOX114" s="305"/>
      <c r="BOY114" s="305"/>
      <c r="BOZ114" s="305"/>
      <c r="BPA114" s="305"/>
      <c r="BPB114" s="305"/>
      <c r="BPC114" s="305"/>
      <c r="BPD114" s="305"/>
      <c r="BPE114" s="305"/>
      <c r="BPF114" s="305"/>
      <c r="BPG114" s="305"/>
      <c r="BPH114" s="305"/>
      <c r="BPI114" s="305"/>
      <c r="BPJ114" s="305"/>
      <c r="BPK114" s="305"/>
      <c r="BPL114" s="305"/>
      <c r="BPM114" s="305"/>
      <c r="BPN114" s="305"/>
      <c r="BPO114" s="305"/>
      <c r="BPP114" s="305"/>
      <c r="BPQ114" s="305"/>
      <c r="BPR114" s="305"/>
      <c r="BPS114" s="305"/>
      <c r="BPT114" s="305"/>
      <c r="BPU114" s="305"/>
      <c r="BPV114" s="305"/>
      <c r="BPW114" s="305"/>
      <c r="BPX114" s="305"/>
      <c r="BPY114" s="305"/>
      <c r="BPZ114" s="305"/>
      <c r="BQA114" s="305"/>
      <c r="BQB114" s="305"/>
      <c r="BQC114" s="305"/>
      <c r="BQD114" s="305"/>
      <c r="BQE114" s="305"/>
      <c r="BQF114" s="305"/>
      <c r="BQG114" s="305"/>
      <c r="BQH114" s="305"/>
      <c r="BQI114" s="305"/>
      <c r="BQJ114" s="305"/>
      <c r="BQK114" s="305"/>
      <c r="BQL114" s="305"/>
      <c r="BQM114" s="305"/>
      <c r="BQN114" s="305"/>
      <c r="BQO114" s="305"/>
      <c r="BQP114" s="305"/>
      <c r="BQQ114" s="305"/>
      <c r="BQR114" s="305"/>
      <c r="BQS114" s="305"/>
      <c r="BQT114" s="305"/>
      <c r="BQU114" s="305"/>
      <c r="BQV114" s="305"/>
      <c r="BQW114" s="305"/>
      <c r="BQX114" s="305"/>
      <c r="BQY114" s="305"/>
      <c r="BQZ114" s="305"/>
      <c r="BRA114" s="305"/>
      <c r="BRB114" s="305"/>
      <c r="BRC114" s="305"/>
      <c r="BRD114" s="305"/>
      <c r="BRE114" s="305"/>
      <c r="BRF114" s="305"/>
      <c r="BRG114" s="305"/>
      <c r="BRH114" s="305"/>
      <c r="BRI114" s="305"/>
      <c r="BRJ114" s="305"/>
      <c r="BRK114" s="305"/>
      <c r="BRL114" s="305"/>
      <c r="BRM114" s="305"/>
      <c r="BRN114" s="305"/>
      <c r="BRO114" s="305"/>
      <c r="BRP114" s="305"/>
      <c r="BRQ114" s="305"/>
      <c r="BRR114" s="305"/>
      <c r="BRS114" s="305"/>
      <c r="BRT114" s="305"/>
      <c r="BRU114" s="305"/>
      <c r="BRV114" s="305"/>
      <c r="BRW114" s="305"/>
      <c r="BRX114" s="305"/>
      <c r="BRY114" s="305"/>
      <c r="BRZ114" s="305"/>
      <c r="BSA114" s="305"/>
      <c r="BSB114" s="305"/>
      <c r="BSC114" s="305"/>
      <c r="BSD114" s="305"/>
      <c r="BSE114" s="305"/>
      <c r="BSF114" s="305"/>
      <c r="BSG114" s="305"/>
      <c r="BSH114" s="305"/>
      <c r="BSI114" s="305"/>
      <c r="BSJ114" s="305"/>
      <c r="BSK114" s="305"/>
      <c r="BSL114" s="305"/>
      <c r="BSM114" s="305"/>
      <c r="BSN114" s="305"/>
      <c r="BSO114" s="305"/>
      <c r="BSP114" s="305"/>
      <c r="BSQ114" s="305"/>
      <c r="BSR114" s="305"/>
      <c r="BSS114" s="305"/>
      <c r="BST114" s="305"/>
      <c r="BSU114" s="305"/>
      <c r="BSV114" s="305"/>
      <c r="BSW114" s="305"/>
      <c r="BSX114" s="305"/>
      <c r="BSY114" s="305"/>
      <c r="BSZ114" s="305"/>
      <c r="BTA114" s="305"/>
      <c r="BTB114" s="305"/>
      <c r="BTC114" s="305"/>
      <c r="BTD114" s="305"/>
      <c r="BTE114" s="305"/>
      <c r="BTF114" s="305"/>
      <c r="BTG114" s="305"/>
      <c r="BTH114" s="305"/>
      <c r="BTI114" s="305"/>
      <c r="BTJ114" s="305"/>
      <c r="BTK114" s="305"/>
      <c r="BTL114" s="305"/>
      <c r="BTM114" s="305"/>
      <c r="BTN114" s="305"/>
      <c r="BTO114" s="305"/>
      <c r="BTP114" s="305"/>
      <c r="BTQ114" s="305"/>
      <c r="BTR114" s="305"/>
      <c r="BTS114" s="305"/>
      <c r="BTT114" s="305"/>
      <c r="BTU114" s="305"/>
      <c r="BTV114" s="305"/>
      <c r="BTW114" s="305"/>
      <c r="BTX114" s="305"/>
      <c r="BTY114" s="305"/>
      <c r="BTZ114" s="305"/>
      <c r="BUA114" s="305"/>
      <c r="BUB114" s="305"/>
      <c r="BUC114" s="305"/>
      <c r="BUD114" s="305"/>
      <c r="BUE114" s="305"/>
      <c r="BUF114" s="305"/>
      <c r="BUG114" s="305"/>
      <c r="BUH114" s="305"/>
      <c r="BUI114" s="305"/>
      <c r="BUJ114" s="305"/>
      <c r="BUK114" s="305"/>
      <c r="BUL114" s="305"/>
      <c r="BUM114" s="305"/>
      <c r="BUN114" s="305"/>
      <c r="BUO114" s="305"/>
      <c r="BUP114" s="305"/>
      <c r="BUQ114" s="305"/>
      <c r="BUR114" s="305"/>
      <c r="BUS114" s="305"/>
      <c r="BUT114" s="305"/>
      <c r="BUU114" s="305"/>
      <c r="BUV114" s="305"/>
      <c r="BUW114" s="305"/>
      <c r="BUX114" s="305"/>
      <c r="BUY114" s="305"/>
      <c r="BUZ114" s="305"/>
      <c r="BVA114" s="305"/>
      <c r="BVB114" s="305"/>
      <c r="BVC114" s="305"/>
      <c r="BVD114" s="305"/>
      <c r="BVE114" s="305"/>
      <c r="BVF114" s="305"/>
      <c r="BVG114" s="305"/>
      <c r="BVH114" s="305"/>
      <c r="BVI114" s="305"/>
      <c r="BVJ114" s="305"/>
      <c r="BVK114" s="305"/>
      <c r="BVL114" s="305"/>
      <c r="BVM114" s="305"/>
      <c r="BVN114" s="305"/>
      <c r="BVO114" s="305"/>
      <c r="BVP114" s="305"/>
      <c r="BVQ114" s="305"/>
      <c r="BVR114" s="305"/>
      <c r="BVS114" s="305"/>
      <c r="BVT114" s="305"/>
      <c r="BVU114" s="305"/>
      <c r="BVV114" s="305"/>
      <c r="BVW114" s="305"/>
      <c r="BVX114" s="305"/>
      <c r="BVY114" s="305"/>
      <c r="BVZ114" s="305"/>
      <c r="BWA114" s="305"/>
      <c r="BWB114" s="305"/>
      <c r="BWC114" s="305"/>
      <c r="BWD114" s="305"/>
      <c r="BWE114" s="305"/>
      <c r="BWF114" s="305"/>
      <c r="BWG114" s="305"/>
      <c r="BWH114" s="305"/>
      <c r="BWI114" s="305"/>
      <c r="BWJ114" s="305"/>
      <c r="BWK114" s="305"/>
      <c r="BWL114" s="305"/>
      <c r="BWM114" s="305"/>
      <c r="BWN114" s="305"/>
      <c r="BWO114" s="305"/>
      <c r="BWP114" s="305"/>
      <c r="BWQ114" s="305"/>
      <c r="BWR114" s="305"/>
      <c r="BWS114" s="305"/>
      <c r="BWT114" s="305"/>
      <c r="BWU114" s="305"/>
      <c r="BWV114" s="305"/>
      <c r="BWW114" s="305"/>
      <c r="BWX114" s="305"/>
      <c r="BWY114" s="305"/>
      <c r="BWZ114" s="305"/>
      <c r="BXA114" s="305"/>
      <c r="BXB114" s="305"/>
      <c r="BXC114" s="305"/>
      <c r="BXD114" s="305"/>
      <c r="BXE114" s="305"/>
      <c r="BXF114" s="305"/>
      <c r="BXG114" s="305"/>
      <c r="BXH114" s="305"/>
      <c r="BXI114" s="305"/>
      <c r="BXJ114" s="305"/>
      <c r="BXK114" s="305"/>
      <c r="BXL114" s="305"/>
      <c r="BXM114" s="305"/>
      <c r="BXN114" s="305"/>
      <c r="BXO114" s="305"/>
      <c r="BXP114" s="305"/>
      <c r="BXQ114" s="305"/>
      <c r="BXR114" s="305"/>
      <c r="BXS114" s="305"/>
      <c r="BXT114" s="305"/>
      <c r="BXU114" s="305"/>
      <c r="BXV114" s="305"/>
      <c r="BXW114" s="305"/>
      <c r="BXX114" s="305"/>
      <c r="BXY114" s="305"/>
      <c r="BXZ114" s="305"/>
      <c r="BYA114" s="305"/>
      <c r="BYB114" s="305"/>
      <c r="BYC114" s="305"/>
      <c r="BYD114" s="305"/>
      <c r="BYE114" s="305"/>
      <c r="BYF114" s="305"/>
      <c r="BYG114" s="305"/>
      <c r="BYH114" s="305"/>
      <c r="BYI114" s="305"/>
      <c r="BYJ114" s="305"/>
      <c r="BYK114" s="305"/>
      <c r="BYL114" s="305"/>
      <c r="BYM114" s="305"/>
      <c r="BYN114" s="305"/>
      <c r="BYO114" s="305"/>
      <c r="BYP114" s="305"/>
      <c r="BYQ114" s="305"/>
      <c r="BYR114" s="305"/>
      <c r="BYS114" s="305"/>
      <c r="BYT114" s="305"/>
      <c r="BYU114" s="305"/>
      <c r="BYV114" s="305"/>
      <c r="BYW114" s="305"/>
      <c r="BYX114" s="305"/>
      <c r="BYY114" s="305"/>
      <c r="BYZ114" s="305"/>
      <c r="BZA114" s="305"/>
      <c r="BZB114" s="305"/>
      <c r="BZC114" s="305"/>
      <c r="BZD114" s="305"/>
      <c r="BZE114" s="305"/>
      <c r="BZF114" s="305"/>
      <c r="BZG114" s="305"/>
      <c r="BZH114" s="305"/>
      <c r="BZI114" s="305"/>
      <c r="BZJ114" s="305"/>
      <c r="BZK114" s="305"/>
      <c r="BZL114" s="305"/>
      <c r="BZM114" s="305"/>
      <c r="BZN114" s="305"/>
      <c r="BZO114" s="305"/>
      <c r="BZP114" s="305"/>
      <c r="BZQ114" s="305"/>
      <c r="BZR114" s="305"/>
      <c r="BZS114" s="305"/>
      <c r="BZT114" s="305"/>
      <c r="BZU114" s="305"/>
      <c r="BZV114" s="305"/>
      <c r="BZW114" s="305"/>
      <c r="BZX114" s="305"/>
      <c r="BZY114" s="305"/>
      <c r="BZZ114" s="305"/>
      <c r="CAA114" s="305"/>
      <c r="CAB114" s="305"/>
      <c r="CAC114" s="305"/>
      <c r="CAD114" s="305"/>
      <c r="CAE114" s="305"/>
      <c r="CAF114" s="305"/>
      <c r="CAG114" s="305"/>
      <c r="CAH114" s="305"/>
      <c r="CAI114" s="305"/>
      <c r="CAJ114" s="305"/>
      <c r="CAK114" s="305"/>
      <c r="CAL114" s="305"/>
      <c r="CAM114" s="305"/>
      <c r="CAN114" s="305"/>
      <c r="CAO114" s="305"/>
      <c r="CAP114" s="305"/>
      <c r="CAQ114" s="305"/>
      <c r="CAR114" s="305"/>
      <c r="CAS114" s="305"/>
      <c r="CAT114" s="305"/>
      <c r="CAU114" s="305"/>
      <c r="CAV114" s="305"/>
      <c r="CAW114" s="305"/>
      <c r="CAX114" s="305"/>
      <c r="CAY114" s="305"/>
      <c r="CAZ114" s="305"/>
      <c r="CBA114" s="305"/>
      <c r="CBB114" s="305"/>
      <c r="CBC114" s="305"/>
      <c r="CBD114" s="305"/>
      <c r="CBE114" s="305"/>
      <c r="CBF114" s="305"/>
      <c r="CBG114" s="305"/>
      <c r="CBH114" s="305"/>
      <c r="CBI114" s="305"/>
      <c r="CBJ114" s="305"/>
      <c r="CBK114" s="305"/>
      <c r="CBL114" s="305"/>
      <c r="CBM114" s="305"/>
      <c r="CBN114" s="305"/>
      <c r="CBO114" s="305"/>
      <c r="CBP114" s="305"/>
      <c r="CBQ114" s="305"/>
      <c r="CBR114" s="305"/>
      <c r="CBS114" s="305"/>
      <c r="CBT114" s="305"/>
      <c r="CBU114" s="305"/>
      <c r="CBV114" s="305"/>
      <c r="CBW114" s="305"/>
      <c r="CBX114" s="305"/>
      <c r="CBY114" s="305"/>
      <c r="CBZ114" s="305"/>
      <c r="CCA114" s="305"/>
      <c r="CCB114" s="305"/>
      <c r="CCC114" s="305"/>
      <c r="CCD114" s="305"/>
      <c r="CCE114" s="305"/>
      <c r="CCF114" s="305"/>
      <c r="CCG114" s="305"/>
      <c r="CCH114" s="305"/>
      <c r="CCI114" s="305"/>
      <c r="CCJ114" s="305"/>
      <c r="CCK114" s="305"/>
      <c r="CCL114" s="305"/>
      <c r="CCM114" s="305"/>
      <c r="CCN114" s="305"/>
      <c r="CCO114" s="305"/>
      <c r="CCP114" s="305"/>
      <c r="CCQ114" s="305"/>
      <c r="CCR114" s="305"/>
      <c r="CCS114" s="305"/>
      <c r="CCT114" s="305"/>
      <c r="CCU114" s="305"/>
      <c r="CCV114" s="305"/>
      <c r="CCW114" s="305"/>
      <c r="CCX114" s="305"/>
      <c r="CCY114" s="305"/>
      <c r="CCZ114" s="305"/>
      <c r="CDA114" s="305"/>
      <c r="CDB114" s="305"/>
      <c r="CDC114" s="305"/>
      <c r="CDD114" s="305"/>
      <c r="CDE114" s="305"/>
      <c r="CDF114" s="305"/>
      <c r="CDG114" s="305"/>
      <c r="CDH114" s="305"/>
      <c r="CDI114" s="305"/>
      <c r="CDJ114" s="305"/>
      <c r="CDK114" s="305"/>
      <c r="CDL114" s="305"/>
      <c r="CDM114" s="305"/>
      <c r="CDN114" s="305"/>
      <c r="CDO114" s="305"/>
      <c r="CDP114" s="305"/>
      <c r="CDQ114" s="305"/>
      <c r="CDR114" s="305"/>
      <c r="CDS114" s="305"/>
      <c r="CDT114" s="305"/>
      <c r="CDU114" s="305"/>
      <c r="CDV114" s="305"/>
      <c r="CDW114" s="305"/>
      <c r="CDX114" s="305"/>
      <c r="CDY114" s="305"/>
      <c r="CDZ114" s="305"/>
      <c r="CEA114" s="305"/>
      <c r="CEB114" s="305"/>
      <c r="CEC114" s="305"/>
      <c r="CED114" s="305"/>
      <c r="CEE114" s="305"/>
      <c r="CEF114" s="305"/>
      <c r="CEG114" s="305"/>
      <c r="CEH114" s="305"/>
      <c r="CEI114" s="305"/>
      <c r="CEJ114" s="305"/>
      <c r="CEK114" s="305"/>
      <c r="CEL114" s="305"/>
      <c r="CEM114" s="305"/>
      <c r="CEN114" s="305"/>
      <c r="CEO114" s="305"/>
      <c r="CEP114" s="305"/>
      <c r="CEQ114" s="305"/>
      <c r="CER114" s="305"/>
      <c r="CES114" s="305"/>
      <c r="CET114" s="305"/>
      <c r="CEU114" s="305"/>
      <c r="CEV114" s="305"/>
      <c r="CEW114" s="305"/>
      <c r="CEX114" s="305"/>
      <c r="CEY114" s="305"/>
      <c r="CEZ114" s="305"/>
      <c r="CFA114" s="305"/>
      <c r="CFB114" s="305"/>
      <c r="CFC114" s="305"/>
      <c r="CFD114" s="305"/>
      <c r="CFE114" s="305"/>
      <c r="CFF114" s="305"/>
      <c r="CFG114" s="305"/>
      <c r="CFH114" s="305"/>
      <c r="CFI114" s="305"/>
      <c r="CFJ114" s="305"/>
      <c r="CFK114" s="305"/>
      <c r="CFL114" s="305"/>
      <c r="CFM114" s="305"/>
      <c r="CFN114" s="305"/>
      <c r="CFO114" s="305"/>
      <c r="CFP114" s="305"/>
      <c r="CFQ114" s="305"/>
      <c r="CFR114" s="305"/>
      <c r="CFS114" s="305"/>
      <c r="CFT114" s="305"/>
      <c r="CFU114" s="305"/>
      <c r="CFV114" s="305"/>
      <c r="CFW114" s="305"/>
      <c r="CFX114" s="305"/>
      <c r="CFY114" s="305"/>
      <c r="CFZ114" s="305"/>
      <c r="CGA114" s="305"/>
      <c r="CGB114" s="305"/>
      <c r="CGC114" s="305"/>
      <c r="CGD114" s="305"/>
      <c r="CGE114" s="305"/>
      <c r="CGF114" s="305"/>
      <c r="CGG114" s="305"/>
      <c r="CGH114" s="305"/>
      <c r="CGI114" s="305"/>
      <c r="CGJ114" s="305"/>
      <c r="CGK114" s="305"/>
      <c r="CGL114" s="305"/>
      <c r="CGM114" s="305"/>
      <c r="CGN114" s="305"/>
      <c r="CGO114" s="305"/>
      <c r="CGP114" s="305"/>
      <c r="CGQ114" s="305"/>
      <c r="CGR114" s="305"/>
      <c r="CGS114" s="305"/>
      <c r="CGT114" s="305"/>
      <c r="CGU114" s="305"/>
      <c r="CGV114" s="305"/>
      <c r="CGW114" s="305"/>
      <c r="CGX114" s="305"/>
      <c r="CGY114" s="305"/>
      <c r="CGZ114" s="305"/>
      <c r="CHA114" s="305"/>
      <c r="CHB114" s="305"/>
      <c r="CHC114" s="305"/>
      <c r="CHD114" s="305"/>
      <c r="CHE114" s="305"/>
      <c r="CHF114" s="305"/>
      <c r="CHG114" s="305"/>
      <c r="CHH114" s="305"/>
      <c r="CHI114" s="305"/>
      <c r="CHJ114" s="305"/>
      <c r="CHK114" s="305"/>
      <c r="CHL114" s="305"/>
      <c r="CHM114" s="305"/>
      <c r="CHN114" s="305"/>
      <c r="CHO114" s="305"/>
      <c r="CHP114" s="305"/>
      <c r="CHQ114" s="305"/>
      <c r="CHR114" s="305"/>
      <c r="CHS114" s="305"/>
      <c r="CHT114" s="305"/>
      <c r="CHU114" s="305"/>
      <c r="CHV114" s="305"/>
      <c r="CHW114" s="305"/>
      <c r="CHX114" s="305"/>
      <c r="CHY114" s="305"/>
      <c r="CHZ114" s="305"/>
      <c r="CIA114" s="305"/>
      <c r="CIB114" s="305"/>
      <c r="CIC114" s="305"/>
      <c r="CID114" s="305"/>
      <c r="CIE114" s="305"/>
      <c r="CIF114" s="305"/>
      <c r="CIG114" s="305"/>
      <c r="CIH114" s="305"/>
      <c r="CII114" s="305"/>
      <c r="CIJ114" s="305"/>
      <c r="CIK114" s="305"/>
      <c r="CIL114" s="305"/>
      <c r="CIM114" s="305"/>
      <c r="CIN114" s="305"/>
      <c r="CIO114" s="305"/>
      <c r="CIP114" s="305"/>
      <c r="CIQ114" s="305"/>
      <c r="CIR114" s="305"/>
      <c r="CIS114" s="305"/>
      <c r="CIT114" s="305"/>
      <c r="CIU114" s="305"/>
      <c r="CIV114" s="305"/>
      <c r="CIW114" s="305"/>
      <c r="CIX114" s="305"/>
      <c r="CIY114" s="305"/>
      <c r="CIZ114" s="305"/>
      <c r="CJA114" s="305"/>
      <c r="CJB114" s="305"/>
      <c r="CJC114" s="305"/>
      <c r="CJD114" s="305"/>
      <c r="CJE114" s="305"/>
      <c r="CJF114" s="305"/>
      <c r="CJG114" s="305"/>
      <c r="CJH114" s="305"/>
      <c r="CJI114" s="305"/>
      <c r="CJJ114" s="305"/>
      <c r="CJK114" s="305"/>
      <c r="CJL114" s="305"/>
      <c r="CJM114" s="305"/>
      <c r="CJN114" s="305"/>
      <c r="CJO114" s="305"/>
      <c r="CJP114" s="305"/>
      <c r="CJQ114" s="305"/>
      <c r="CJR114" s="305"/>
      <c r="CJS114" s="305"/>
      <c r="CJT114" s="305"/>
      <c r="CJU114" s="305"/>
      <c r="CJV114" s="305"/>
      <c r="CJW114" s="305"/>
      <c r="CJX114" s="305"/>
      <c r="CJY114" s="305"/>
      <c r="CJZ114" s="305"/>
      <c r="CKA114" s="305"/>
      <c r="CKB114" s="305"/>
      <c r="CKC114" s="305"/>
      <c r="CKD114" s="305"/>
      <c r="CKE114" s="305"/>
      <c r="CKF114" s="305"/>
      <c r="CKG114" s="305"/>
      <c r="CKH114" s="305"/>
      <c r="CKI114" s="305"/>
      <c r="CKJ114" s="305"/>
      <c r="CKK114" s="305"/>
      <c r="CKL114" s="305"/>
      <c r="CKM114" s="305"/>
      <c r="CKN114" s="305"/>
      <c r="CKO114" s="305"/>
      <c r="CKP114" s="305"/>
      <c r="CKQ114" s="305"/>
      <c r="CKR114" s="305"/>
      <c r="CKS114" s="305"/>
      <c r="CKT114" s="305"/>
      <c r="CKU114" s="305"/>
      <c r="CKV114" s="305"/>
      <c r="CKW114" s="305"/>
      <c r="CKX114" s="305"/>
      <c r="CKY114" s="305"/>
      <c r="CKZ114" s="305"/>
      <c r="CLA114" s="305"/>
      <c r="CLB114" s="305"/>
      <c r="CLC114" s="305"/>
      <c r="CLD114" s="305"/>
      <c r="CLE114" s="305"/>
      <c r="CLF114" s="305"/>
      <c r="CLG114" s="305"/>
      <c r="CLH114" s="305"/>
      <c r="CLI114" s="305"/>
      <c r="CLJ114" s="305"/>
      <c r="CLK114" s="305"/>
      <c r="CLL114" s="305"/>
      <c r="CLM114" s="305"/>
      <c r="CLN114" s="305"/>
      <c r="CLO114" s="305"/>
      <c r="CLP114" s="305"/>
      <c r="CLQ114" s="305"/>
      <c r="CLR114" s="305"/>
      <c r="CLS114" s="305"/>
      <c r="CLT114" s="305"/>
      <c r="CLU114" s="305"/>
      <c r="CLV114" s="305"/>
      <c r="CLW114" s="305"/>
      <c r="CLX114" s="305"/>
      <c r="CLY114" s="305"/>
      <c r="CLZ114" s="305"/>
      <c r="CMA114" s="305"/>
      <c r="CMB114" s="305"/>
      <c r="CMC114" s="305"/>
      <c r="CMD114" s="305"/>
      <c r="CME114" s="305"/>
      <c r="CMF114" s="305"/>
      <c r="CMG114" s="305"/>
      <c r="CMH114" s="305"/>
      <c r="CMI114" s="305"/>
      <c r="CMJ114" s="305"/>
      <c r="CMK114" s="305"/>
      <c r="CML114" s="305"/>
      <c r="CMM114" s="305"/>
      <c r="CMN114" s="305"/>
      <c r="CMO114" s="305"/>
      <c r="CMP114" s="305"/>
      <c r="CMQ114" s="305"/>
      <c r="CMR114" s="305"/>
      <c r="CMS114" s="305"/>
      <c r="CMT114" s="305"/>
      <c r="CMU114" s="305"/>
      <c r="CMV114" s="305"/>
      <c r="CMW114" s="305"/>
      <c r="CMX114" s="305"/>
      <c r="CMY114" s="305"/>
      <c r="CMZ114" s="305"/>
      <c r="CNA114" s="305"/>
      <c r="CNB114" s="305"/>
      <c r="CNC114" s="305"/>
      <c r="CND114" s="305"/>
      <c r="CNE114" s="305"/>
      <c r="CNF114" s="305"/>
      <c r="CNG114" s="305"/>
      <c r="CNH114" s="305"/>
      <c r="CNI114" s="305"/>
      <c r="CNJ114" s="305"/>
      <c r="CNK114" s="305"/>
      <c r="CNL114" s="305"/>
      <c r="CNM114" s="305"/>
      <c r="CNN114" s="305"/>
      <c r="CNO114" s="305"/>
      <c r="CNP114" s="305"/>
      <c r="CNQ114" s="305"/>
      <c r="CNR114" s="305"/>
      <c r="CNS114" s="305"/>
      <c r="CNT114" s="305"/>
      <c r="CNU114" s="305"/>
      <c r="CNV114" s="305"/>
      <c r="CNW114" s="305"/>
      <c r="CNX114" s="305"/>
      <c r="CNY114" s="305"/>
      <c r="CNZ114" s="305"/>
      <c r="COA114" s="305"/>
      <c r="COB114" s="305"/>
      <c r="COC114" s="305"/>
      <c r="COD114" s="305"/>
      <c r="COE114" s="305"/>
      <c r="COF114" s="305"/>
      <c r="COG114" s="305"/>
      <c r="COH114" s="305"/>
      <c r="COI114" s="305"/>
      <c r="COJ114" s="305"/>
      <c r="COK114" s="305"/>
      <c r="COL114" s="305"/>
      <c r="COM114" s="305"/>
      <c r="CON114" s="305"/>
      <c r="COO114" s="305"/>
      <c r="COP114" s="305"/>
      <c r="COQ114" s="305"/>
      <c r="COR114" s="305"/>
      <c r="COS114" s="305"/>
      <c r="COT114" s="305"/>
      <c r="COU114" s="305"/>
      <c r="COV114" s="305"/>
      <c r="COW114" s="305"/>
      <c r="COX114" s="305"/>
      <c r="COY114" s="305"/>
      <c r="COZ114" s="305"/>
      <c r="CPA114" s="305"/>
      <c r="CPB114" s="305"/>
      <c r="CPC114" s="305"/>
      <c r="CPD114" s="305"/>
      <c r="CPE114" s="305"/>
      <c r="CPF114" s="305"/>
      <c r="CPG114" s="305"/>
      <c r="CPH114" s="305"/>
      <c r="CPI114" s="305"/>
      <c r="CPJ114" s="305"/>
      <c r="CPK114" s="305"/>
      <c r="CPL114" s="305"/>
      <c r="CPM114" s="305"/>
      <c r="CPN114" s="305"/>
      <c r="CPO114" s="305"/>
      <c r="CPP114" s="305"/>
      <c r="CPQ114" s="305"/>
      <c r="CPR114" s="305"/>
      <c r="CPS114" s="305"/>
      <c r="CPT114" s="305"/>
      <c r="CPU114" s="305"/>
      <c r="CPV114" s="305"/>
      <c r="CPW114" s="305"/>
      <c r="CPX114" s="305"/>
      <c r="CPY114" s="305"/>
      <c r="CPZ114" s="305"/>
      <c r="CQA114" s="305"/>
      <c r="CQB114" s="305"/>
      <c r="CQC114" s="305"/>
      <c r="CQD114" s="305"/>
      <c r="CQE114" s="305"/>
      <c r="CQF114" s="305"/>
      <c r="CQG114" s="305"/>
      <c r="CQH114" s="305"/>
      <c r="CQI114" s="305"/>
      <c r="CQJ114" s="305"/>
      <c r="CQK114" s="305"/>
      <c r="CQL114" s="305"/>
      <c r="CQM114" s="305"/>
      <c r="CQN114" s="305"/>
      <c r="CQO114" s="305"/>
      <c r="CQP114" s="305"/>
      <c r="CQQ114" s="305"/>
      <c r="CQR114" s="305"/>
      <c r="CQS114" s="305"/>
      <c r="CQT114" s="305"/>
      <c r="CQU114" s="305"/>
      <c r="CQV114" s="305"/>
      <c r="CQW114" s="305"/>
      <c r="CQX114" s="305"/>
      <c r="CQY114" s="305"/>
      <c r="CQZ114" s="305"/>
      <c r="CRA114" s="305"/>
      <c r="CRB114" s="305"/>
      <c r="CRC114" s="305"/>
      <c r="CRD114" s="305"/>
      <c r="CRE114" s="305"/>
      <c r="CRF114" s="305"/>
      <c r="CRG114" s="305"/>
      <c r="CRH114" s="305"/>
      <c r="CRI114" s="305"/>
      <c r="CRJ114" s="305"/>
      <c r="CRK114" s="305"/>
      <c r="CRL114" s="305"/>
      <c r="CRM114" s="305"/>
      <c r="CRN114" s="305"/>
      <c r="CRO114" s="305"/>
      <c r="CRP114" s="305"/>
      <c r="CRQ114" s="305"/>
      <c r="CRR114" s="305"/>
      <c r="CRS114" s="305"/>
      <c r="CRT114" s="305"/>
      <c r="CRU114" s="305"/>
      <c r="CRV114" s="305"/>
      <c r="CRW114" s="305"/>
      <c r="CRX114" s="305"/>
      <c r="CRY114" s="305"/>
      <c r="CRZ114" s="305"/>
      <c r="CSA114" s="305"/>
      <c r="CSB114" s="305"/>
      <c r="CSC114" s="305"/>
      <c r="CSD114" s="305"/>
      <c r="CSE114" s="305"/>
      <c r="CSF114" s="305"/>
      <c r="CSG114" s="305"/>
      <c r="CSH114" s="305"/>
      <c r="CSI114" s="305"/>
      <c r="CSJ114" s="305"/>
      <c r="CSK114" s="305"/>
      <c r="CSL114" s="305"/>
      <c r="CSM114" s="305"/>
      <c r="CSN114" s="305"/>
      <c r="CSO114" s="305"/>
      <c r="CSP114" s="305"/>
      <c r="CSQ114" s="305"/>
      <c r="CSR114" s="305"/>
      <c r="CSS114" s="305"/>
      <c r="CST114" s="305"/>
      <c r="CSU114" s="305"/>
      <c r="CSV114" s="305"/>
      <c r="CSW114" s="305"/>
      <c r="CSX114" s="305"/>
      <c r="CSY114" s="305"/>
      <c r="CSZ114" s="305"/>
      <c r="CTA114" s="305"/>
      <c r="CTB114" s="305"/>
      <c r="CTC114" s="305"/>
      <c r="CTD114" s="305"/>
      <c r="CTE114" s="305"/>
      <c r="CTF114" s="305"/>
      <c r="CTG114" s="305"/>
      <c r="CTH114" s="305"/>
      <c r="CTI114" s="305"/>
      <c r="CTJ114" s="305"/>
      <c r="CTK114" s="305"/>
      <c r="CTL114" s="305"/>
      <c r="CTM114" s="305"/>
      <c r="CTN114" s="305"/>
      <c r="CTO114" s="305"/>
      <c r="CTP114" s="305"/>
      <c r="CTQ114" s="305"/>
      <c r="CTR114" s="305"/>
      <c r="CTS114" s="305"/>
      <c r="CTT114" s="305"/>
      <c r="CTU114" s="305"/>
      <c r="CTV114" s="305"/>
      <c r="CTW114" s="305"/>
      <c r="CTX114" s="305"/>
      <c r="CTY114" s="305"/>
      <c r="CTZ114" s="305"/>
      <c r="CUA114" s="305"/>
      <c r="CUB114" s="305"/>
      <c r="CUC114" s="305"/>
      <c r="CUD114" s="305"/>
      <c r="CUE114" s="305"/>
      <c r="CUF114" s="305"/>
      <c r="CUG114" s="305"/>
      <c r="CUH114" s="305"/>
      <c r="CUI114" s="305"/>
      <c r="CUJ114" s="305"/>
      <c r="CUK114" s="305"/>
      <c r="CUL114" s="305"/>
      <c r="CUM114" s="305"/>
      <c r="CUN114" s="305"/>
      <c r="CUO114" s="305"/>
      <c r="CUP114" s="305"/>
      <c r="CUQ114" s="305"/>
      <c r="CUR114" s="305"/>
      <c r="CUS114" s="305"/>
      <c r="CUT114" s="305"/>
      <c r="CUU114" s="305"/>
      <c r="CUV114" s="305"/>
      <c r="CUW114" s="305"/>
      <c r="CUX114" s="305"/>
      <c r="CUY114" s="305"/>
      <c r="CUZ114" s="305"/>
      <c r="CVA114" s="305"/>
      <c r="CVB114" s="305"/>
      <c r="CVC114" s="305"/>
      <c r="CVD114" s="305"/>
      <c r="CVE114" s="305"/>
      <c r="CVF114" s="305"/>
      <c r="CVG114" s="305"/>
      <c r="CVH114" s="305"/>
      <c r="CVI114" s="305"/>
      <c r="CVJ114" s="305"/>
      <c r="CVK114" s="305"/>
      <c r="CVL114" s="305"/>
      <c r="CVM114" s="305"/>
      <c r="CVN114" s="305"/>
      <c r="CVO114" s="305"/>
      <c r="CVP114" s="305"/>
      <c r="CVQ114" s="305"/>
      <c r="CVR114" s="305"/>
      <c r="CVS114" s="305"/>
      <c r="CVT114" s="305"/>
      <c r="CVU114" s="305"/>
      <c r="CVV114" s="305"/>
      <c r="CVW114" s="305"/>
      <c r="CVX114" s="305"/>
      <c r="CVY114" s="305"/>
      <c r="CVZ114" s="305"/>
      <c r="CWA114" s="305"/>
      <c r="CWB114" s="305"/>
      <c r="CWC114" s="305"/>
      <c r="CWD114" s="305"/>
      <c r="CWE114" s="305"/>
      <c r="CWF114" s="305"/>
      <c r="CWG114" s="305"/>
      <c r="CWH114" s="305"/>
      <c r="CWI114" s="305"/>
      <c r="CWJ114" s="305"/>
      <c r="CWK114" s="305"/>
      <c r="CWL114" s="305"/>
      <c r="CWM114" s="305"/>
      <c r="CWN114" s="305"/>
      <c r="CWO114" s="305"/>
      <c r="CWP114" s="305"/>
      <c r="CWQ114" s="305"/>
      <c r="CWR114" s="305"/>
      <c r="CWS114" s="305"/>
      <c r="CWT114" s="305"/>
      <c r="CWU114" s="305"/>
      <c r="CWV114" s="305"/>
      <c r="CWW114" s="305"/>
      <c r="CWX114" s="305"/>
      <c r="CWY114" s="305"/>
      <c r="CWZ114" s="305"/>
      <c r="CXA114" s="305"/>
      <c r="CXB114" s="305"/>
      <c r="CXC114" s="305"/>
      <c r="CXD114" s="305"/>
      <c r="CXE114" s="305"/>
      <c r="CXF114" s="305"/>
      <c r="CXG114" s="305"/>
      <c r="CXH114" s="305"/>
      <c r="CXI114" s="305"/>
      <c r="CXJ114" s="305"/>
      <c r="CXK114" s="305"/>
      <c r="CXL114" s="305"/>
      <c r="CXM114" s="305"/>
      <c r="CXN114" s="305"/>
      <c r="CXO114" s="305"/>
      <c r="CXP114" s="305"/>
      <c r="CXQ114" s="305"/>
      <c r="CXR114" s="305"/>
      <c r="CXS114" s="305"/>
      <c r="CXT114" s="305"/>
      <c r="CXU114" s="305"/>
      <c r="CXV114" s="305"/>
      <c r="CXW114" s="305"/>
      <c r="CXX114" s="305"/>
      <c r="CXY114" s="305"/>
      <c r="CXZ114" s="305"/>
      <c r="CYA114" s="305"/>
      <c r="CYB114" s="305"/>
      <c r="CYC114" s="305"/>
      <c r="CYD114" s="305"/>
      <c r="CYE114" s="305"/>
      <c r="CYF114" s="305"/>
      <c r="CYG114" s="305"/>
      <c r="CYH114" s="305"/>
      <c r="CYI114" s="305"/>
      <c r="CYJ114" s="305"/>
      <c r="CYK114" s="305"/>
      <c r="CYL114" s="305"/>
      <c r="CYM114" s="305"/>
      <c r="CYN114" s="305"/>
      <c r="CYO114" s="305"/>
      <c r="CYP114" s="305"/>
      <c r="CYQ114" s="305"/>
      <c r="CYR114" s="305"/>
      <c r="CYS114" s="305"/>
      <c r="CYT114" s="305"/>
      <c r="CYU114" s="305"/>
      <c r="CYV114" s="305"/>
      <c r="CYW114" s="305"/>
      <c r="CYX114" s="305"/>
      <c r="CYY114" s="305"/>
      <c r="CYZ114" s="305"/>
      <c r="CZA114" s="305"/>
      <c r="CZB114" s="305"/>
      <c r="CZC114" s="305"/>
      <c r="CZD114" s="305"/>
      <c r="CZE114" s="305"/>
      <c r="CZF114" s="305"/>
      <c r="CZG114" s="305"/>
      <c r="CZH114" s="305"/>
      <c r="CZI114" s="305"/>
      <c r="CZJ114" s="305"/>
      <c r="CZK114" s="305"/>
      <c r="CZL114" s="305"/>
      <c r="CZM114" s="305"/>
      <c r="CZN114" s="305"/>
      <c r="CZO114" s="305"/>
      <c r="CZP114" s="305"/>
      <c r="CZQ114" s="305"/>
      <c r="CZR114" s="305"/>
      <c r="CZS114" s="305"/>
      <c r="CZT114" s="305"/>
      <c r="CZU114" s="305"/>
      <c r="CZV114" s="305"/>
      <c r="CZW114" s="305"/>
      <c r="CZX114" s="305"/>
      <c r="CZY114" s="305"/>
      <c r="CZZ114" s="305"/>
      <c r="DAA114" s="305"/>
      <c r="DAB114" s="305"/>
      <c r="DAC114" s="305"/>
      <c r="DAD114" s="305"/>
      <c r="DAE114" s="305"/>
      <c r="DAF114" s="305"/>
      <c r="DAG114" s="305"/>
      <c r="DAH114" s="305"/>
      <c r="DAI114" s="305"/>
      <c r="DAJ114" s="305"/>
      <c r="DAK114" s="305"/>
      <c r="DAL114" s="305"/>
      <c r="DAM114" s="305"/>
      <c r="DAN114" s="305"/>
      <c r="DAO114" s="305"/>
      <c r="DAP114" s="305"/>
      <c r="DAQ114" s="305"/>
      <c r="DAR114" s="305"/>
      <c r="DAS114" s="305"/>
      <c r="DAT114" s="305"/>
      <c r="DAU114" s="305"/>
      <c r="DAV114" s="305"/>
      <c r="DAW114" s="305"/>
      <c r="DAX114" s="305"/>
      <c r="DAY114" s="305"/>
      <c r="DAZ114" s="305"/>
      <c r="DBA114" s="305"/>
      <c r="DBB114" s="305"/>
      <c r="DBC114" s="305"/>
      <c r="DBD114" s="305"/>
      <c r="DBE114" s="305"/>
      <c r="DBF114" s="305"/>
      <c r="DBG114" s="305"/>
      <c r="DBH114" s="305"/>
      <c r="DBI114" s="305"/>
      <c r="DBJ114" s="305"/>
      <c r="DBK114" s="305"/>
      <c r="DBL114" s="305"/>
      <c r="DBM114" s="305"/>
      <c r="DBN114" s="305"/>
      <c r="DBO114" s="305"/>
      <c r="DBP114" s="305"/>
      <c r="DBQ114" s="305"/>
      <c r="DBR114" s="305"/>
      <c r="DBS114" s="305"/>
      <c r="DBT114" s="305"/>
      <c r="DBU114" s="305"/>
      <c r="DBV114" s="305"/>
      <c r="DBW114" s="305"/>
      <c r="DBX114" s="305"/>
      <c r="DBY114" s="305"/>
      <c r="DBZ114" s="305"/>
      <c r="DCA114" s="305"/>
      <c r="DCB114" s="305"/>
      <c r="DCC114" s="305"/>
      <c r="DCD114" s="305"/>
      <c r="DCE114" s="305"/>
      <c r="DCF114" s="305"/>
      <c r="DCG114" s="305"/>
      <c r="DCH114" s="305"/>
      <c r="DCI114" s="305"/>
      <c r="DCJ114" s="305"/>
      <c r="DCK114" s="305"/>
      <c r="DCL114" s="305"/>
      <c r="DCM114" s="305"/>
      <c r="DCN114" s="305"/>
      <c r="DCO114" s="305"/>
      <c r="DCP114" s="305"/>
      <c r="DCQ114" s="305"/>
      <c r="DCR114" s="305"/>
      <c r="DCS114" s="305"/>
      <c r="DCT114" s="305"/>
      <c r="DCU114" s="305"/>
      <c r="DCV114" s="305"/>
      <c r="DCW114" s="305"/>
      <c r="DCX114" s="305"/>
      <c r="DCY114" s="305"/>
      <c r="DCZ114" s="305"/>
      <c r="DDA114" s="305"/>
      <c r="DDB114" s="305"/>
      <c r="DDC114" s="305"/>
      <c r="DDD114" s="305"/>
      <c r="DDE114" s="305"/>
      <c r="DDF114" s="305"/>
      <c r="DDG114" s="305"/>
      <c r="DDH114" s="305"/>
      <c r="DDI114" s="305"/>
      <c r="DDJ114" s="305"/>
      <c r="DDK114" s="305"/>
      <c r="DDL114" s="305"/>
      <c r="DDM114" s="305"/>
      <c r="DDN114" s="305"/>
      <c r="DDO114" s="305"/>
      <c r="DDP114" s="305"/>
      <c r="DDQ114" s="305"/>
      <c r="DDR114" s="305"/>
      <c r="DDS114" s="305"/>
      <c r="DDT114" s="305"/>
      <c r="DDU114" s="305"/>
      <c r="DDV114" s="305"/>
      <c r="DDW114" s="305"/>
      <c r="DDX114" s="305"/>
      <c r="DDY114" s="305"/>
      <c r="DDZ114" s="305"/>
      <c r="DEA114" s="305"/>
      <c r="DEB114" s="305"/>
      <c r="DEC114" s="305"/>
      <c r="DED114" s="305"/>
      <c r="DEE114" s="305"/>
      <c r="DEF114" s="305"/>
      <c r="DEG114" s="305"/>
      <c r="DEH114" s="305"/>
      <c r="DEI114" s="305"/>
      <c r="DEJ114" s="305"/>
      <c r="DEK114" s="305"/>
      <c r="DEL114" s="305"/>
      <c r="DEM114" s="305"/>
      <c r="DEN114" s="305"/>
      <c r="DEO114" s="305"/>
      <c r="DEP114" s="305"/>
      <c r="DEQ114" s="305"/>
      <c r="DER114" s="305"/>
      <c r="DES114" s="305"/>
      <c r="DET114" s="305"/>
      <c r="DEU114" s="305"/>
      <c r="DEV114" s="305"/>
      <c r="DEW114" s="305"/>
      <c r="DEX114" s="305"/>
      <c r="DEY114" s="305"/>
      <c r="DEZ114" s="305"/>
      <c r="DFA114" s="305"/>
      <c r="DFB114" s="305"/>
      <c r="DFC114" s="305"/>
      <c r="DFD114" s="305"/>
      <c r="DFE114" s="305"/>
      <c r="DFF114" s="305"/>
      <c r="DFG114" s="305"/>
      <c r="DFH114" s="305"/>
      <c r="DFI114" s="305"/>
      <c r="DFJ114" s="305"/>
      <c r="DFK114" s="305"/>
      <c r="DFL114" s="305"/>
      <c r="DFM114" s="305"/>
      <c r="DFN114" s="305"/>
      <c r="DFO114" s="305"/>
      <c r="DFP114" s="305"/>
      <c r="DFQ114" s="305"/>
      <c r="DFR114" s="305"/>
      <c r="DFS114" s="305"/>
      <c r="DFT114" s="305"/>
      <c r="DFU114" s="305"/>
      <c r="DFV114" s="305"/>
      <c r="DFW114" s="305"/>
      <c r="DFX114" s="305"/>
      <c r="DFY114" s="305"/>
      <c r="DFZ114" s="305"/>
      <c r="DGA114" s="305"/>
      <c r="DGB114" s="305"/>
      <c r="DGC114" s="305"/>
      <c r="DGD114" s="305"/>
      <c r="DGE114" s="305"/>
      <c r="DGF114" s="305"/>
      <c r="DGG114" s="305"/>
      <c r="DGH114" s="305"/>
      <c r="DGI114" s="305"/>
      <c r="DGJ114" s="305"/>
      <c r="DGK114" s="305"/>
      <c r="DGL114" s="305"/>
      <c r="DGM114" s="305"/>
      <c r="DGN114" s="305"/>
      <c r="DGO114" s="305"/>
      <c r="DGP114" s="305"/>
      <c r="DGQ114" s="305"/>
      <c r="DGR114" s="305"/>
      <c r="DGS114" s="305"/>
      <c r="DGT114" s="305"/>
      <c r="DGU114" s="305"/>
      <c r="DGV114" s="305"/>
      <c r="DGW114" s="305"/>
      <c r="DGX114" s="305"/>
      <c r="DGY114" s="305"/>
      <c r="DGZ114" s="305"/>
      <c r="DHA114" s="305"/>
      <c r="DHB114" s="305"/>
      <c r="DHC114" s="305"/>
      <c r="DHD114" s="305"/>
      <c r="DHE114" s="305"/>
      <c r="DHF114" s="305"/>
      <c r="DHG114" s="305"/>
      <c r="DHH114" s="305"/>
      <c r="DHI114" s="305"/>
      <c r="DHJ114" s="305"/>
      <c r="DHK114" s="305"/>
      <c r="DHL114" s="305"/>
      <c r="DHM114" s="305"/>
      <c r="DHN114" s="305"/>
      <c r="DHO114" s="305"/>
      <c r="DHP114" s="305"/>
      <c r="DHQ114" s="305"/>
      <c r="DHR114" s="305"/>
      <c r="DHS114" s="305"/>
      <c r="DHT114" s="305"/>
      <c r="DHU114" s="305"/>
      <c r="DHV114" s="305"/>
      <c r="DHW114" s="305"/>
      <c r="DHX114" s="305"/>
      <c r="DHY114" s="305"/>
      <c r="DHZ114" s="305"/>
      <c r="DIA114" s="305"/>
      <c r="DIB114" s="305"/>
      <c r="DIC114" s="305"/>
      <c r="DID114" s="305"/>
      <c r="DIE114" s="305"/>
      <c r="DIF114" s="305"/>
      <c r="DIG114" s="305"/>
      <c r="DIH114" s="305"/>
      <c r="DII114" s="305"/>
      <c r="DIJ114" s="305"/>
      <c r="DIK114" s="305"/>
      <c r="DIL114" s="305"/>
      <c r="DIM114" s="305"/>
      <c r="DIN114" s="305"/>
      <c r="DIO114" s="305"/>
      <c r="DIP114" s="305"/>
      <c r="DIQ114" s="305"/>
      <c r="DIR114" s="305"/>
      <c r="DIS114" s="305"/>
      <c r="DIT114" s="305"/>
      <c r="DIU114" s="305"/>
      <c r="DIV114" s="305"/>
      <c r="DIW114" s="305"/>
      <c r="DIX114" s="305"/>
      <c r="DIY114" s="305"/>
      <c r="DIZ114" s="305"/>
      <c r="DJA114" s="305"/>
      <c r="DJB114" s="305"/>
      <c r="DJC114" s="305"/>
      <c r="DJD114" s="305"/>
      <c r="DJE114" s="305"/>
      <c r="DJF114" s="305"/>
      <c r="DJG114" s="305"/>
      <c r="DJH114" s="305"/>
      <c r="DJI114" s="305"/>
      <c r="DJJ114" s="305"/>
      <c r="DJK114" s="305"/>
      <c r="DJL114" s="305"/>
      <c r="DJM114" s="305"/>
      <c r="DJN114" s="305"/>
      <c r="DJO114" s="305"/>
      <c r="DJP114" s="305"/>
      <c r="DJQ114" s="305"/>
      <c r="DJR114" s="305"/>
      <c r="DJS114" s="305"/>
      <c r="DJT114" s="305"/>
      <c r="DJU114" s="305"/>
      <c r="DJV114" s="305"/>
      <c r="DJW114" s="305"/>
      <c r="DJX114" s="305"/>
      <c r="DJY114" s="305"/>
      <c r="DJZ114" s="305"/>
      <c r="DKA114" s="305"/>
      <c r="DKB114" s="305"/>
      <c r="DKC114" s="305"/>
      <c r="DKD114" s="305"/>
      <c r="DKE114" s="305"/>
      <c r="DKF114" s="305"/>
      <c r="DKG114" s="305"/>
      <c r="DKH114" s="305"/>
      <c r="DKI114" s="305"/>
      <c r="DKJ114" s="305"/>
      <c r="DKK114" s="305"/>
      <c r="DKL114" s="305"/>
      <c r="DKM114" s="305"/>
      <c r="DKN114" s="305"/>
      <c r="DKO114" s="305"/>
      <c r="DKP114" s="305"/>
      <c r="DKQ114" s="305"/>
      <c r="DKR114" s="305"/>
      <c r="DKS114" s="305"/>
      <c r="DKT114" s="305"/>
      <c r="DKU114" s="305"/>
      <c r="DKV114" s="305"/>
      <c r="DKW114" s="305"/>
      <c r="DKX114" s="305"/>
      <c r="DKY114" s="305"/>
      <c r="DKZ114" s="305"/>
      <c r="DLA114" s="305"/>
      <c r="DLB114" s="305"/>
      <c r="DLC114" s="305"/>
      <c r="DLD114" s="305"/>
      <c r="DLE114" s="305"/>
      <c r="DLF114" s="305"/>
      <c r="DLG114" s="305"/>
      <c r="DLH114" s="305"/>
      <c r="DLI114" s="305"/>
      <c r="DLJ114" s="305"/>
      <c r="DLK114" s="305"/>
      <c r="DLL114" s="305"/>
      <c r="DLM114" s="305"/>
      <c r="DLN114" s="305"/>
      <c r="DLO114" s="305"/>
      <c r="DLP114" s="305"/>
      <c r="DLQ114" s="305"/>
      <c r="DLR114" s="305"/>
      <c r="DLS114" s="305"/>
      <c r="DLT114" s="305"/>
      <c r="DLU114" s="305"/>
      <c r="DLV114" s="305"/>
      <c r="DLW114" s="305"/>
      <c r="DLX114" s="305"/>
      <c r="DLY114" s="305"/>
      <c r="DLZ114" s="305"/>
      <c r="DMA114" s="305"/>
      <c r="DMB114" s="305"/>
      <c r="DMC114" s="305"/>
      <c r="DMD114" s="305"/>
      <c r="DME114" s="305"/>
      <c r="DMF114" s="305"/>
      <c r="DMG114" s="305"/>
      <c r="DMH114" s="305"/>
      <c r="DMI114" s="305"/>
      <c r="DMJ114" s="305"/>
      <c r="DMK114" s="305"/>
      <c r="DML114" s="305"/>
      <c r="DMM114" s="305"/>
      <c r="DMN114" s="305"/>
      <c r="DMO114" s="305"/>
      <c r="DMP114" s="305"/>
      <c r="DMQ114" s="305"/>
      <c r="DMR114" s="305"/>
      <c r="DMS114" s="305"/>
      <c r="DMT114" s="305"/>
      <c r="DMU114" s="305"/>
      <c r="DMV114" s="305"/>
      <c r="DMW114" s="305"/>
      <c r="DMX114" s="305"/>
      <c r="DMY114" s="305"/>
      <c r="DMZ114" s="305"/>
      <c r="DNA114" s="305"/>
      <c r="DNB114" s="305"/>
      <c r="DNC114" s="305"/>
      <c r="DND114" s="305"/>
      <c r="DNE114" s="305"/>
      <c r="DNF114" s="305"/>
      <c r="DNG114" s="305"/>
      <c r="DNH114" s="305"/>
      <c r="DNI114" s="305"/>
      <c r="DNJ114" s="305"/>
      <c r="DNK114" s="305"/>
      <c r="DNL114" s="305"/>
      <c r="DNM114" s="305"/>
      <c r="DNN114" s="305"/>
      <c r="DNO114" s="305"/>
      <c r="DNP114" s="305"/>
      <c r="DNQ114" s="305"/>
      <c r="DNR114" s="305"/>
      <c r="DNS114" s="305"/>
      <c r="DNT114" s="305"/>
      <c r="DNU114" s="305"/>
      <c r="DNV114" s="305"/>
      <c r="DNW114" s="305"/>
      <c r="DNX114" s="305"/>
      <c r="DNY114" s="305"/>
      <c r="DNZ114" s="305"/>
      <c r="DOA114" s="305"/>
      <c r="DOB114" s="305"/>
      <c r="DOC114" s="305"/>
      <c r="DOD114" s="305"/>
      <c r="DOE114" s="305"/>
      <c r="DOF114" s="305"/>
      <c r="DOG114" s="305"/>
      <c r="DOH114" s="305"/>
      <c r="DOI114" s="305"/>
      <c r="DOJ114" s="305"/>
      <c r="DOK114" s="305"/>
      <c r="DOL114" s="305"/>
      <c r="DOM114" s="305"/>
      <c r="DON114" s="305"/>
      <c r="DOO114" s="305"/>
      <c r="DOP114" s="305"/>
      <c r="DOQ114" s="305"/>
      <c r="DOR114" s="305"/>
      <c r="DOS114" s="305"/>
      <c r="DOT114" s="305"/>
      <c r="DOU114" s="305"/>
      <c r="DOV114" s="305"/>
      <c r="DOW114" s="305"/>
      <c r="DOX114" s="305"/>
      <c r="DOY114" s="305"/>
      <c r="DOZ114" s="305"/>
      <c r="DPA114" s="305"/>
      <c r="DPB114" s="305"/>
      <c r="DPC114" s="305"/>
      <c r="DPD114" s="305"/>
      <c r="DPE114" s="305"/>
      <c r="DPF114" s="305"/>
      <c r="DPG114" s="305"/>
      <c r="DPH114" s="305"/>
      <c r="DPI114" s="305"/>
      <c r="DPJ114" s="305"/>
      <c r="DPK114" s="305"/>
      <c r="DPL114" s="305"/>
      <c r="DPM114" s="305"/>
      <c r="DPN114" s="305"/>
      <c r="DPO114" s="305"/>
      <c r="DPP114" s="305"/>
      <c r="DPQ114" s="305"/>
      <c r="DPR114" s="305"/>
      <c r="DPS114" s="305"/>
      <c r="DPT114" s="305"/>
      <c r="DPU114" s="305"/>
      <c r="DPV114" s="305"/>
      <c r="DPW114" s="305"/>
      <c r="DPX114" s="305"/>
      <c r="DPY114" s="305"/>
      <c r="DPZ114" s="305"/>
      <c r="DQA114" s="305"/>
      <c r="DQB114" s="305"/>
      <c r="DQC114" s="305"/>
      <c r="DQD114" s="305"/>
      <c r="DQE114" s="305"/>
      <c r="DQF114" s="305"/>
      <c r="DQG114" s="305"/>
      <c r="DQH114" s="305"/>
      <c r="DQI114" s="305"/>
      <c r="DQJ114" s="305"/>
      <c r="DQK114" s="305"/>
      <c r="DQL114" s="305"/>
      <c r="DQM114" s="305"/>
      <c r="DQN114" s="305"/>
      <c r="DQO114" s="305"/>
      <c r="DQP114" s="305"/>
      <c r="DQQ114" s="305"/>
      <c r="DQR114" s="305"/>
      <c r="DQS114" s="305"/>
      <c r="DQT114" s="305"/>
      <c r="DQU114" s="305"/>
      <c r="DQV114" s="305"/>
      <c r="DQW114" s="305"/>
      <c r="DQX114" s="305"/>
      <c r="DQY114" s="305"/>
      <c r="DQZ114" s="305"/>
      <c r="DRA114" s="305"/>
      <c r="DRB114" s="305"/>
      <c r="DRC114" s="305"/>
      <c r="DRD114" s="305"/>
      <c r="DRE114" s="305"/>
      <c r="DRF114" s="305"/>
      <c r="DRG114" s="305"/>
      <c r="DRH114" s="305"/>
      <c r="DRI114" s="305"/>
      <c r="DRJ114" s="305"/>
      <c r="DRK114" s="305"/>
      <c r="DRL114" s="305"/>
      <c r="DRM114" s="305"/>
      <c r="DRN114" s="305"/>
      <c r="DRO114" s="305"/>
      <c r="DRP114" s="305"/>
      <c r="DRQ114" s="305"/>
      <c r="DRR114" s="305"/>
      <c r="DRS114" s="305"/>
      <c r="DRT114" s="305"/>
      <c r="DRU114" s="305"/>
      <c r="DRV114" s="305"/>
      <c r="DRW114" s="305"/>
      <c r="DRX114" s="305"/>
      <c r="DRY114" s="305"/>
      <c r="DRZ114" s="305"/>
      <c r="DSA114" s="305"/>
      <c r="DSB114" s="305"/>
      <c r="DSC114" s="305"/>
      <c r="DSD114" s="305"/>
      <c r="DSE114" s="305"/>
      <c r="DSF114" s="305"/>
      <c r="DSG114" s="305"/>
      <c r="DSH114" s="305"/>
      <c r="DSI114" s="305"/>
      <c r="DSJ114" s="305"/>
      <c r="DSK114" s="305"/>
      <c r="DSL114" s="305"/>
      <c r="DSM114" s="305"/>
      <c r="DSN114" s="305"/>
      <c r="DSO114" s="305"/>
      <c r="DSP114" s="305"/>
      <c r="DSQ114" s="305"/>
      <c r="DSR114" s="305"/>
      <c r="DSS114" s="305"/>
      <c r="DST114" s="305"/>
      <c r="DSU114" s="305"/>
      <c r="DSV114" s="305"/>
      <c r="DSW114" s="305"/>
      <c r="DSX114" s="305"/>
      <c r="DSY114" s="305"/>
      <c r="DSZ114" s="305"/>
      <c r="DTA114" s="305"/>
      <c r="DTB114" s="305"/>
      <c r="DTC114" s="305"/>
      <c r="DTD114" s="305"/>
      <c r="DTE114" s="305"/>
      <c r="DTF114" s="305"/>
      <c r="DTG114" s="305"/>
      <c r="DTH114" s="305"/>
      <c r="DTI114" s="305"/>
      <c r="DTJ114" s="305"/>
      <c r="DTK114" s="305"/>
      <c r="DTL114" s="305"/>
      <c r="DTM114" s="305"/>
      <c r="DTN114" s="305"/>
      <c r="DTO114" s="305"/>
      <c r="DTP114" s="305"/>
      <c r="DTQ114" s="305"/>
      <c r="DTR114" s="305"/>
      <c r="DTS114" s="305"/>
      <c r="DTT114" s="305"/>
      <c r="DTU114" s="305"/>
      <c r="DTV114" s="305"/>
      <c r="DTW114" s="305"/>
      <c r="DTX114" s="305"/>
      <c r="DTY114" s="305"/>
      <c r="DTZ114" s="305"/>
      <c r="DUA114" s="305"/>
      <c r="DUB114" s="305"/>
      <c r="DUC114" s="305"/>
      <c r="DUD114" s="305"/>
      <c r="DUE114" s="305"/>
      <c r="DUF114" s="305"/>
      <c r="DUG114" s="305"/>
      <c r="DUH114" s="305"/>
      <c r="DUI114" s="305"/>
      <c r="DUJ114" s="305"/>
      <c r="DUK114" s="305"/>
      <c r="DUL114" s="305"/>
      <c r="DUM114" s="305"/>
      <c r="DUN114" s="305"/>
      <c r="DUO114" s="305"/>
      <c r="DUP114" s="305"/>
      <c r="DUQ114" s="305"/>
      <c r="DUR114" s="305"/>
      <c r="DUS114" s="305"/>
      <c r="DUT114" s="305"/>
      <c r="DUU114" s="305"/>
      <c r="DUV114" s="305"/>
      <c r="DUW114" s="305"/>
      <c r="DUX114" s="305"/>
      <c r="DUY114" s="305"/>
      <c r="DUZ114" s="305"/>
      <c r="DVA114" s="305"/>
      <c r="DVB114" s="305"/>
      <c r="DVC114" s="305"/>
      <c r="DVD114" s="305"/>
      <c r="DVE114" s="305"/>
      <c r="DVF114" s="305"/>
      <c r="DVG114" s="305"/>
      <c r="DVH114" s="305"/>
      <c r="DVI114" s="305"/>
      <c r="DVJ114" s="305"/>
      <c r="DVK114" s="305"/>
      <c r="DVL114" s="305"/>
      <c r="DVM114" s="305"/>
      <c r="DVN114" s="305"/>
      <c r="DVO114" s="305"/>
      <c r="DVP114" s="305"/>
      <c r="DVQ114" s="305"/>
      <c r="DVR114" s="305"/>
      <c r="DVS114" s="305"/>
      <c r="DVT114" s="305"/>
      <c r="DVU114" s="305"/>
      <c r="DVV114" s="305"/>
      <c r="DVW114" s="305"/>
      <c r="DVX114" s="305"/>
      <c r="DVY114" s="305"/>
      <c r="DVZ114" s="305"/>
      <c r="DWA114" s="305"/>
      <c r="DWB114" s="305"/>
      <c r="DWC114" s="305"/>
      <c r="DWD114" s="305"/>
      <c r="DWE114" s="305"/>
      <c r="DWF114" s="305"/>
      <c r="DWG114" s="305"/>
      <c r="DWH114" s="305"/>
      <c r="DWI114" s="305"/>
      <c r="DWJ114" s="305"/>
      <c r="DWK114" s="305"/>
      <c r="DWL114" s="305"/>
      <c r="DWM114" s="305"/>
      <c r="DWN114" s="305"/>
      <c r="DWO114" s="305"/>
      <c r="DWP114" s="305"/>
      <c r="DWQ114" s="305"/>
      <c r="DWR114" s="305"/>
      <c r="DWS114" s="305"/>
      <c r="DWT114" s="305"/>
      <c r="DWU114" s="305"/>
      <c r="DWV114" s="305"/>
      <c r="DWW114" s="305"/>
      <c r="DWX114" s="305"/>
      <c r="DWY114" s="305"/>
      <c r="DWZ114" s="305"/>
      <c r="DXA114" s="305"/>
      <c r="DXB114" s="305"/>
      <c r="DXC114" s="305"/>
      <c r="DXD114" s="305"/>
      <c r="DXE114" s="305"/>
      <c r="DXF114" s="305"/>
      <c r="DXG114" s="305"/>
      <c r="DXH114" s="305"/>
      <c r="DXI114" s="305"/>
      <c r="DXJ114" s="305"/>
      <c r="DXK114" s="305"/>
      <c r="DXL114" s="305"/>
      <c r="DXM114" s="305"/>
      <c r="DXN114" s="305"/>
      <c r="DXO114" s="305"/>
      <c r="DXP114" s="305"/>
      <c r="DXQ114" s="305"/>
      <c r="DXR114" s="305"/>
      <c r="DXS114" s="305"/>
      <c r="DXT114" s="305"/>
      <c r="DXU114" s="305"/>
      <c r="DXV114" s="305"/>
      <c r="DXW114" s="305"/>
      <c r="DXX114" s="305"/>
      <c r="DXY114" s="305"/>
      <c r="DXZ114" s="305"/>
      <c r="DYA114" s="305"/>
      <c r="DYB114" s="305"/>
      <c r="DYC114" s="305"/>
      <c r="DYD114" s="305"/>
      <c r="DYE114" s="305"/>
      <c r="DYF114" s="305"/>
      <c r="DYG114" s="305"/>
      <c r="DYH114" s="305"/>
      <c r="DYI114" s="305"/>
      <c r="DYJ114" s="305"/>
      <c r="DYK114" s="305"/>
      <c r="DYL114" s="305"/>
      <c r="DYM114" s="305"/>
      <c r="DYN114" s="305"/>
      <c r="DYO114" s="305"/>
      <c r="DYP114" s="305"/>
      <c r="DYQ114" s="305"/>
      <c r="DYR114" s="305"/>
      <c r="DYS114" s="305"/>
      <c r="DYT114" s="305"/>
      <c r="DYU114" s="305"/>
      <c r="DYV114" s="305"/>
      <c r="DYW114" s="305"/>
      <c r="DYX114" s="305"/>
      <c r="DYY114" s="305"/>
      <c r="DYZ114" s="305"/>
      <c r="DZA114" s="305"/>
      <c r="DZB114" s="305"/>
      <c r="DZC114" s="305"/>
      <c r="DZD114" s="305"/>
      <c r="DZE114" s="305"/>
      <c r="DZF114" s="305"/>
      <c r="DZG114" s="305"/>
      <c r="DZH114" s="305"/>
      <c r="DZI114" s="305"/>
      <c r="DZJ114" s="305"/>
      <c r="DZK114" s="305"/>
      <c r="DZL114" s="305"/>
      <c r="DZM114" s="305"/>
      <c r="DZN114" s="305"/>
      <c r="DZO114" s="305"/>
      <c r="DZP114" s="305"/>
      <c r="DZQ114" s="305"/>
      <c r="DZR114" s="305"/>
      <c r="DZS114" s="305"/>
      <c r="DZT114" s="305"/>
      <c r="DZU114" s="305"/>
      <c r="DZV114" s="305"/>
      <c r="DZW114" s="305"/>
      <c r="DZX114" s="305"/>
      <c r="DZY114" s="305"/>
      <c r="DZZ114" s="305"/>
      <c r="EAA114" s="305"/>
      <c r="EAB114" s="305"/>
      <c r="EAC114" s="305"/>
      <c r="EAD114" s="305"/>
      <c r="EAE114" s="305"/>
      <c r="EAF114" s="305"/>
      <c r="EAG114" s="305"/>
      <c r="EAH114" s="305"/>
      <c r="EAI114" s="305"/>
      <c r="EAJ114" s="305"/>
      <c r="EAK114" s="305"/>
      <c r="EAL114" s="305"/>
      <c r="EAM114" s="305"/>
      <c r="EAN114" s="305"/>
      <c r="EAO114" s="305"/>
      <c r="EAP114" s="305"/>
      <c r="EAQ114" s="305"/>
      <c r="EAR114" s="305"/>
      <c r="EAS114" s="305"/>
      <c r="EAT114" s="305"/>
      <c r="EAU114" s="305"/>
      <c r="EAV114" s="305"/>
      <c r="EAW114" s="305"/>
      <c r="EAX114" s="305"/>
      <c r="EAY114" s="305"/>
      <c r="EAZ114" s="305"/>
      <c r="EBA114" s="305"/>
      <c r="EBB114" s="305"/>
      <c r="EBC114" s="305"/>
      <c r="EBD114" s="305"/>
      <c r="EBE114" s="305"/>
      <c r="EBF114" s="305"/>
      <c r="EBG114" s="305"/>
      <c r="EBH114" s="305"/>
      <c r="EBI114" s="305"/>
      <c r="EBJ114" s="305"/>
      <c r="EBK114" s="305"/>
      <c r="EBL114" s="305"/>
      <c r="EBM114" s="305"/>
      <c r="EBN114" s="305"/>
      <c r="EBO114" s="305"/>
      <c r="EBP114" s="305"/>
      <c r="EBQ114" s="305"/>
      <c r="EBR114" s="305"/>
      <c r="EBS114" s="305"/>
      <c r="EBT114" s="305"/>
      <c r="EBU114" s="305"/>
      <c r="EBV114" s="305"/>
      <c r="EBW114" s="305"/>
      <c r="EBX114" s="305"/>
      <c r="EBY114" s="305"/>
      <c r="EBZ114" s="305"/>
      <c r="ECA114" s="305"/>
      <c r="ECB114" s="305"/>
      <c r="ECC114" s="305"/>
      <c r="ECD114" s="305"/>
      <c r="ECE114" s="305"/>
      <c r="ECF114" s="305"/>
      <c r="ECG114" s="305"/>
      <c r="ECH114" s="305"/>
      <c r="ECI114" s="305"/>
      <c r="ECJ114" s="305"/>
      <c r="ECK114" s="305"/>
      <c r="ECL114" s="305"/>
      <c r="ECM114" s="305"/>
      <c r="ECN114" s="305"/>
      <c r="ECO114" s="305"/>
      <c r="ECP114" s="305"/>
      <c r="ECQ114" s="305"/>
      <c r="ECR114" s="305"/>
      <c r="ECS114" s="305"/>
      <c r="ECT114" s="305"/>
      <c r="ECU114" s="305"/>
      <c r="ECV114" s="305"/>
      <c r="ECW114" s="305"/>
      <c r="ECX114" s="305"/>
      <c r="ECY114" s="305"/>
      <c r="ECZ114" s="305"/>
      <c r="EDA114" s="305"/>
      <c r="EDB114" s="305"/>
      <c r="EDC114" s="305"/>
      <c r="EDD114" s="305"/>
      <c r="EDE114" s="305"/>
      <c r="EDF114" s="305"/>
      <c r="EDG114" s="305"/>
      <c r="EDH114" s="305"/>
      <c r="EDI114" s="305"/>
      <c r="EDJ114" s="305"/>
      <c r="EDK114" s="305"/>
      <c r="EDL114" s="305"/>
      <c r="EDM114" s="305"/>
      <c r="EDN114" s="305"/>
      <c r="EDO114" s="305"/>
      <c r="EDP114" s="305"/>
      <c r="EDQ114" s="305"/>
      <c r="EDR114" s="305"/>
      <c r="EDS114" s="305"/>
      <c r="EDT114" s="305"/>
      <c r="EDU114" s="305"/>
      <c r="EDV114" s="305"/>
      <c r="EDW114" s="305"/>
      <c r="EDX114" s="305"/>
      <c r="EDY114" s="305"/>
      <c r="EDZ114" s="305"/>
      <c r="EEA114" s="305"/>
      <c r="EEB114" s="305"/>
      <c r="EEC114" s="305"/>
      <c r="EED114" s="305"/>
      <c r="EEE114" s="305"/>
      <c r="EEF114" s="305"/>
      <c r="EEG114" s="305"/>
      <c r="EEH114" s="305"/>
      <c r="EEI114" s="305"/>
      <c r="EEJ114" s="305"/>
      <c r="EEK114" s="305"/>
      <c r="EEL114" s="305"/>
      <c r="EEM114" s="305"/>
      <c r="EEN114" s="305"/>
      <c r="EEO114" s="305"/>
      <c r="EEP114" s="305"/>
      <c r="EEQ114" s="305"/>
      <c r="EER114" s="305"/>
      <c r="EES114" s="305"/>
      <c r="EET114" s="305"/>
      <c r="EEU114" s="305"/>
      <c r="EEV114" s="305"/>
      <c r="EEW114" s="305"/>
      <c r="EEX114" s="305"/>
      <c r="EEY114" s="305"/>
      <c r="EEZ114" s="305"/>
      <c r="EFA114" s="305"/>
      <c r="EFB114" s="305"/>
      <c r="EFC114" s="305"/>
      <c r="EFD114" s="305"/>
      <c r="EFE114" s="305"/>
      <c r="EFF114" s="305"/>
      <c r="EFG114" s="305"/>
      <c r="EFH114" s="305"/>
      <c r="EFI114" s="305"/>
      <c r="EFJ114" s="305"/>
      <c r="EFK114" s="305"/>
      <c r="EFL114" s="305"/>
      <c r="EFM114" s="305"/>
      <c r="EFN114" s="305"/>
      <c r="EFO114" s="305"/>
      <c r="EFP114" s="305"/>
      <c r="EFQ114" s="305"/>
      <c r="EFR114" s="305"/>
      <c r="EFS114" s="305"/>
      <c r="EFT114" s="305"/>
      <c r="EFU114" s="305"/>
      <c r="EFV114" s="305"/>
      <c r="EFW114" s="305"/>
      <c r="EFX114" s="305"/>
      <c r="EFY114" s="305"/>
      <c r="EFZ114" s="305"/>
      <c r="EGA114" s="305"/>
      <c r="EGB114" s="305"/>
      <c r="EGC114" s="305"/>
      <c r="EGD114" s="305"/>
      <c r="EGE114" s="305"/>
      <c r="EGF114" s="305"/>
      <c r="EGG114" s="305"/>
      <c r="EGH114" s="305"/>
      <c r="EGI114" s="305"/>
      <c r="EGJ114" s="305"/>
      <c r="EGK114" s="305"/>
      <c r="EGL114" s="305"/>
      <c r="EGM114" s="305"/>
      <c r="EGN114" s="305"/>
      <c r="EGO114" s="305"/>
      <c r="EGP114" s="305"/>
      <c r="EGQ114" s="305"/>
      <c r="EGR114" s="305"/>
      <c r="EGS114" s="305"/>
      <c r="EGT114" s="305"/>
      <c r="EGU114" s="305"/>
      <c r="EGV114" s="305"/>
      <c r="EGW114" s="305"/>
      <c r="EGX114" s="305"/>
      <c r="EGY114" s="305"/>
      <c r="EGZ114" s="305"/>
      <c r="EHA114" s="305"/>
      <c r="EHB114" s="305"/>
      <c r="EHC114" s="305"/>
      <c r="EHD114" s="305"/>
      <c r="EHE114" s="305"/>
      <c r="EHF114" s="305"/>
      <c r="EHG114" s="305"/>
      <c r="EHH114" s="305"/>
      <c r="EHI114" s="305"/>
      <c r="EHJ114" s="305"/>
      <c r="EHK114" s="305"/>
      <c r="EHL114" s="305"/>
      <c r="EHM114" s="305"/>
      <c r="EHN114" s="305"/>
      <c r="EHO114" s="305"/>
      <c r="EHP114" s="305"/>
      <c r="EHQ114" s="305"/>
      <c r="EHR114" s="305"/>
      <c r="EHS114" s="305"/>
      <c r="EHT114" s="305"/>
      <c r="EHU114" s="305"/>
      <c r="EHV114" s="305"/>
      <c r="EHW114" s="305"/>
      <c r="EHX114" s="305"/>
      <c r="EHY114" s="305"/>
      <c r="EHZ114" s="305"/>
      <c r="EIA114" s="305"/>
      <c r="EIB114" s="305"/>
      <c r="EIC114" s="305"/>
      <c r="EID114" s="305"/>
      <c r="EIE114" s="305"/>
      <c r="EIF114" s="305"/>
      <c r="EIG114" s="305"/>
      <c r="EIH114" s="305"/>
      <c r="EII114" s="305"/>
      <c r="EIJ114" s="305"/>
      <c r="EIK114" s="305"/>
      <c r="EIL114" s="305"/>
      <c r="EIM114" s="305"/>
      <c r="EIN114" s="305"/>
      <c r="EIO114" s="305"/>
      <c r="EIP114" s="305"/>
      <c r="EIQ114" s="305"/>
      <c r="EIR114" s="305"/>
      <c r="EIS114" s="305"/>
      <c r="EIT114" s="305"/>
      <c r="EIU114" s="305"/>
      <c r="EIV114" s="305"/>
      <c r="EIW114" s="305"/>
      <c r="EIX114" s="305"/>
      <c r="EIY114" s="305"/>
      <c r="EIZ114" s="305"/>
      <c r="EJA114" s="305"/>
      <c r="EJB114" s="305"/>
      <c r="EJC114" s="305"/>
      <c r="EJD114" s="305"/>
      <c r="EJE114" s="305"/>
      <c r="EJF114" s="305"/>
      <c r="EJG114" s="305"/>
      <c r="EJH114" s="305"/>
      <c r="EJI114" s="305"/>
      <c r="EJJ114" s="305"/>
      <c r="EJK114" s="305"/>
      <c r="EJL114" s="305"/>
      <c r="EJM114" s="305"/>
      <c r="EJN114" s="305"/>
      <c r="EJO114" s="305"/>
      <c r="EJP114" s="305"/>
      <c r="EJQ114" s="305"/>
      <c r="EJR114" s="305"/>
      <c r="EJS114" s="305"/>
      <c r="EJT114" s="305"/>
      <c r="EJU114" s="305"/>
      <c r="EJV114" s="305"/>
      <c r="EJW114" s="305"/>
      <c r="EJX114" s="305"/>
      <c r="EJY114" s="305"/>
      <c r="EJZ114" s="305"/>
      <c r="EKA114" s="305"/>
      <c r="EKB114" s="305"/>
      <c r="EKC114" s="305"/>
      <c r="EKD114" s="305"/>
      <c r="EKE114" s="305"/>
      <c r="EKF114" s="305"/>
      <c r="EKG114" s="305"/>
      <c r="EKH114" s="305"/>
      <c r="EKI114" s="305"/>
      <c r="EKJ114" s="305"/>
      <c r="EKK114" s="305"/>
      <c r="EKL114" s="305"/>
      <c r="EKM114" s="305"/>
      <c r="EKN114" s="305"/>
      <c r="EKO114" s="305"/>
      <c r="EKP114" s="305"/>
      <c r="EKQ114" s="305"/>
      <c r="EKR114" s="305"/>
      <c r="EKS114" s="305"/>
      <c r="EKT114" s="305"/>
      <c r="EKU114" s="305"/>
      <c r="EKV114" s="305"/>
      <c r="EKW114" s="305"/>
      <c r="EKX114" s="305"/>
      <c r="EKY114" s="305"/>
      <c r="EKZ114" s="305"/>
      <c r="ELA114" s="305"/>
      <c r="ELB114" s="305"/>
      <c r="ELC114" s="305"/>
      <c r="ELD114" s="305"/>
      <c r="ELE114" s="305"/>
      <c r="ELF114" s="305"/>
      <c r="ELG114" s="305"/>
      <c r="ELH114" s="305"/>
      <c r="ELI114" s="305"/>
      <c r="ELJ114" s="305"/>
      <c r="ELK114" s="305"/>
      <c r="ELL114" s="305"/>
      <c r="ELM114" s="305"/>
      <c r="ELN114" s="305"/>
      <c r="ELO114" s="305"/>
      <c r="ELP114" s="305"/>
      <c r="ELQ114" s="305"/>
      <c r="ELR114" s="305"/>
      <c r="ELS114" s="305"/>
      <c r="ELT114" s="305"/>
      <c r="ELU114" s="305"/>
      <c r="ELV114" s="305"/>
      <c r="ELW114" s="305"/>
      <c r="ELX114" s="305"/>
      <c r="ELY114" s="305"/>
      <c r="ELZ114" s="305"/>
      <c r="EMA114" s="305"/>
      <c r="EMB114" s="305"/>
      <c r="EMC114" s="305"/>
      <c r="EMD114" s="305"/>
      <c r="EME114" s="305"/>
      <c r="EMF114" s="305"/>
      <c r="EMG114" s="305"/>
      <c r="EMH114" s="305"/>
      <c r="EMI114" s="305"/>
      <c r="EMJ114" s="305"/>
      <c r="EMK114" s="305"/>
      <c r="EML114" s="305"/>
      <c r="EMM114" s="305"/>
      <c r="EMN114" s="305"/>
      <c r="EMO114" s="305"/>
      <c r="EMP114" s="305"/>
      <c r="EMQ114" s="305"/>
      <c r="EMR114" s="305"/>
      <c r="EMS114" s="305"/>
      <c r="EMT114" s="305"/>
      <c r="EMU114" s="305"/>
      <c r="EMV114" s="305"/>
      <c r="EMW114" s="305"/>
      <c r="EMX114" s="305"/>
      <c r="EMY114" s="305"/>
      <c r="EMZ114" s="305"/>
      <c r="ENA114" s="305"/>
      <c r="ENB114" s="305"/>
      <c r="ENC114" s="305"/>
      <c r="END114" s="305"/>
      <c r="ENE114" s="305"/>
      <c r="ENF114" s="305"/>
      <c r="ENG114" s="305"/>
      <c r="ENH114" s="305"/>
      <c r="ENI114" s="305"/>
      <c r="ENJ114" s="305"/>
      <c r="ENK114" s="305"/>
      <c r="ENL114" s="305"/>
      <c r="ENM114" s="305"/>
      <c r="ENN114" s="305"/>
      <c r="ENO114" s="305"/>
      <c r="ENP114" s="305"/>
      <c r="ENQ114" s="305"/>
      <c r="ENR114" s="305"/>
      <c r="ENS114" s="305"/>
      <c r="ENT114" s="305"/>
      <c r="ENU114" s="305"/>
      <c r="ENV114" s="305"/>
      <c r="ENW114" s="305"/>
      <c r="ENX114" s="305"/>
      <c r="ENY114" s="305"/>
      <c r="ENZ114" s="305"/>
      <c r="EOA114" s="305"/>
      <c r="EOB114" s="305"/>
      <c r="EOC114" s="305"/>
      <c r="EOD114" s="305"/>
      <c r="EOE114" s="305"/>
      <c r="EOF114" s="305"/>
      <c r="EOG114" s="305"/>
      <c r="EOH114" s="305"/>
      <c r="EOI114" s="305"/>
      <c r="EOJ114" s="305"/>
      <c r="EOK114" s="305"/>
      <c r="EOL114" s="305"/>
      <c r="EOM114" s="305"/>
      <c r="EON114" s="305"/>
      <c r="EOO114" s="305"/>
      <c r="EOP114" s="305"/>
      <c r="EOQ114" s="305"/>
      <c r="EOR114" s="305"/>
      <c r="EOS114" s="305"/>
      <c r="EOT114" s="305"/>
      <c r="EOU114" s="305"/>
      <c r="EOV114" s="305"/>
      <c r="EOW114" s="305"/>
      <c r="EOX114" s="305"/>
      <c r="EOY114" s="305"/>
      <c r="EOZ114" s="305"/>
      <c r="EPA114" s="305"/>
      <c r="EPB114" s="305"/>
      <c r="EPC114" s="305"/>
      <c r="EPD114" s="305"/>
      <c r="EPE114" s="305"/>
      <c r="EPF114" s="305"/>
      <c r="EPG114" s="305"/>
      <c r="EPH114" s="305"/>
      <c r="EPI114" s="305"/>
      <c r="EPJ114" s="305"/>
      <c r="EPK114" s="305"/>
      <c r="EPL114" s="305"/>
      <c r="EPM114" s="305"/>
      <c r="EPN114" s="305"/>
      <c r="EPO114" s="305"/>
      <c r="EPP114" s="305"/>
      <c r="EPQ114" s="305"/>
      <c r="EPR114" s="305"/>
      <c r="EPS114" s="305"/>
      <c r="EPT114" s="305"/>
      <c r="EPU114" s="305"/>
      <c r="EPV114" s="305"/>
      <c r="EPW114" s="305"/>
      <c r="EPX114" s="305"/>
      <c r="EPY114" s="305"/>
      <c r="EPZ114" s="305"/>
      <c r="EQA114" s="305"/>
      <c r="EQB114" s="305"/>
      <c r="EQC114" s="305"/>
      <c r="EQD114" s="305"/>
      <c r="EQE114" s="305"/>
      <c r="EQF114" s="305"/>
      <c r="EQG114" s="305"/>
      <c r="EQH114" s="305"/>
      <c r="EQI114" s="305"/>
    </row>
    <row r="115" spans="1:3831" x14ac:dyDescent="0.25">
      <c r="A115" s="295"/>
      <c r="C115" t="s">
        <v>4078</v>
      </c>
      <c r="E115" s="279">
        <f ca="1">E111-E112</f>
        <v>0</v>
      </c>
      <c r="F115" s="279">
        <f t="shared" ref="F115:BD115" ca="1" si="139">F111-F112</f>
        <v>0</v>
      </c>
      <c r="G115" s="279">
        <f t="shared" ca="1" si="139"/>
        <v>0</v>
      </c>
      <c r="H115" s="279">
        <f t="shared" ca="1" si="139"/>
        <v>140720.27825142862</v>
      </c>
      <c r="I115" s="279">
        <f t="shared" ca="1" si="139"/>
        <v>293319.62155159959</v>
      </c>
      <c r="J115" s="279">
        <f t="shared" ca="1" si="139"/>
        <v>458550.11866227002</v>
      </c>
      <c r="K115" s="279">
        <f t="shared" ca="1" si="139"/>
        <v>637206.18397366721</v>
      </c>
      <c r="L115" s="279">
        <f t="shared" ca="1" si="139"/>
        <v>830126.7906087907</v>
      </c>
      <c r="M115" s="279">
        <f t="shared" ca="1" si="139"/>
        <v>1038197.8166337626</v>
      </c>
      <c r="N115" s="279">
        <f t="shared" ca="1" si="139"/>
        <v>1262354.509943882</v>
      </c>
      <c r="O115" s="279">
        <f t="shared" ca="1" si="139"/>
        <v>1315636.0679557405</v>
      </c>
      <c r="P115" s="279">
        <f t="shared" ca="1" si="139"/>
        <v>1371166.5381406916</v>
      </c>
      <c r="Q115" s="279">
        <f t="shared" ca="1" si="139"/>
        <v>1429040.8427598518</v>
      </c>
      <c r="R115" s="279">
        <f t="shared" ca="1" si="139"/>
        <v>1489357.9105605679</v>
      </c>
      <c r="S115" s="279">
        <f t="shared" ca="1" si="139"/>
        <v>1552220.8458825015</v>
      </c>
      <c r="T115" s="279">
        <f t="shared" ca="1" si="139"/>
        <v>1617737.1049013585</v>
      </c>
      <c r="U115" s="279">
        <f t="shared" ca="1" si="139"/>
        <v>1686018.6793115214</v>
      </c>
      <c r="V115" s="279">
        <f t="shared" ca="1" si="139"/>
        <v>1757182.2877615816</v>
      </c>
      <c r="W115" s="279">
        <f t="shared" ca="1" si="139"/>
        <v>1831349.5753699907</v>
      </c>
      <c r="X115" s="279">
        <f t="shared" ca="1" si="139"/>
        <v>1908647.321661884</v>
      </c>
      <c r="Y115" s="279">
        <f t="shared" ca="1" si="139"/>
        <v>1989207.6572825229</v>
      </c>
      <c r="Z115" s="279">
        <f t="shared" ca="1" si="139"/>
        <v>2073168.2898577924</v>
      </c>
      <c r="AA115" s="279">
        <f t="shared" ca="1" si="139"/>
        <v>2160672.7393878335</v>
      </c>
      <c r="AB115" s="279">
        <f t="shared" ca="1" si="139"/>
        <v>2251870.5835761931</v>
      </c>
      <c r="AC115" s="279">
        <f t="shared" ca="1" si="139"/>
        <v>2346917.7135138414</v>
      </c>
      <c r="AD115" s="279">
        <f t="shared" ca="1" si="139"/>
        <v>2445976.6001551282</v>
      </c>
      <c r="AE115" s="282">
        <f t="shared" ca="1" si="139"/>
        <v>0</v>
      </c>
      <c r="AF115" s="279">
        <f t="shared" ca="1" si="139"/>
        <v>0</v>
      </c>
      <c r="AG115" s="279">
        <f t="shared" ca="1" si="139"/>
        <v>0</v>
      </c>
      <c r="AH115" s="279">
        <f t="shared" ca="1" si="139"/>
        <v>8391627.4917428643</v>
      </c>
      <c r="AI115" s="279">
        <f t="shared" ca="1" si="139"/>
        <v>17179715.942989767</v>
      </c>
      <c r="AJ115" s="279">
        <f t="shared" ca="1" si="139"/>
        <v>26378313.399775177</v>
      </c>
      <c r="AK115" s="279">
        <f t="shared" ca="1" si="139"/>
        <v>36001910.373103604</v>
      </c>
      <c r="AL115" s="279">
        <f t="shared" ca="1" si="139"/>
        <v>46065452.904061705</v>
      </c>
      <c r="AM115" s="279">
        <f t="shared" ca="1" si="139"/>
        <v>56584355.999285787</v>
      </c>
      <c r="AN115" s="279">
        <f t="shared" ca="1" si="139"/>
        <v>67574517.446991414</v>
      </c>
      <c r="AO115" s="279">
        <f t="shared" ca="1" si="139"/>
        <v>67914873.070866272</v>
      </c>
      <c r="AP115" s="279">
        <f t="shared" ca="1" si="139"/>
        <v>68210258.853336215</v>
      </c>
      <c r="AQ115" s="279">
        <f t="shared" ca="1" si="139"/>
        <v>68457375.053881511</v>
      </c>
      <c r="AR115" s="279">
        <f t="shared" ca="1" si="139"/>
        <v>68652749.545924351</v>
      </c>
      <c r="AS115" s="279">
        <f t="shared" ca="1" si="139"/>
        <v>68792729.758598298</v>
      </c>
      <c r="AT115" s="279">
        <f t="shared" ca="1" si="139"/>
        <v>68873474.259919077</v>
      </c>
      <c r="AU115" s="279">
        <f t="shared" ca="1" si="139"/>
        <v>68890943.965784341</v>
      </c>
      <c r="AV115" s="279">
        <f t="shared" ca="1" si="139"/>
        <v>68840892.958563313</v>
      </c>
      <c r="AW115" s="279">
        <f t="shared" ca="1" si="139"/>
        <v>68718858.898339584</v>
      </c>
      <c r="AX115" s="279">
        <f t="shared" ca="1" si="139"/>
        <v>68520153.009146065</v>
      </c>
      <c r="AY115" s="279">
        <f t="shared" ca="1" si="139"/>
        <v>68239849.621774614</v>
      </c>
      <c r="AZ115" s="279">
        <f t="shared" ca="1" si="139"/>
        <v>67872775.253952637</v>
      </c>
      <c r="BA115" s="279">
        <f t="shared" ca="1" si="139"/>
        <v>67413497.207858786</v>
      </c>
      <c r="BB115" s="279">
        <f t="shared" ca="1" si="139"/>
        <v>66856311.664091036</v>
      </c>
      <c r="BC115" s="279">
        <f t="shared" ca="1" si="139"/>
        <v>66195231.250307262</v>
      </c>
      <c r="BD115" s="279">
        <f t="shared" ca="1" si="139"/>
        <v>65423972.061827213</v>
      </c>
      <c r="BE115" s="302"/>
      <c r="BF115" s="302"/>
      <c r="BG115" s="279"/>
      <c r="BH115" s="279"/>
      <c r="BI115" s="279"/>
      <c r="BJ115" s="279"/>
      <c r="BK115" s="279"/>
      <c r="BL115" s="279"/>
      <c r="BM115" s="279"/>
      <c r="BN115" s="279"/>
      <c r="BO115" s="279"/>
      <c r="BP115" s="279"/>
      <c r="BQ115" s="279"/>
      <c r="BR115" s="279"/>
      <c r="BS115" s="279"/>
      <c r="BT115" s="279"/>
      <c r="BU115" s="279"/>
      <c r="BV115" s="279"/>
      <c r="BW115" s="279"/>
      <c r="BX115" s="279"/>
      <c r="BY115" s="279"/>
      <c r="BZ115" s="279"/>
      <c r="CA115" s="279"/>
      <c r="CB115" s="279"/>
      <c r="CC115" s="279"/>
      <c r="CD115" s="279"/>
      <c r="CE115" s="303"/>
      <c r="CF115" s="303"/>
      <c r="CG115" s="303"/>
      <c r="CH115" s="303"/>
      <c r="CI115" s="303"/>
      <c r="CJ115" s="303"/>
      <c r="CK115" s="303"/>
      <c r="CL115" s="303"/>
      <c r="CM115" s="303"/>
      <c r="CN115" s="303"/>
      <c r="CO115" s="303"/>
      <c r="CP115" s="303"/>
      <c r="CQ115" s="303"/>
      <c r="CR115" s="303"/>
      <c r="CS115" s="303"/>
      <c r="CT115" s="303"/>
      <c r="CU115" s="303"/>
      <c r="CV115" s="303"/>
      <c r="CW115" s="303"/>
      <c r="CX115" s="303"/>
      <c r="CY115" s="303"/>
      <c r="CZ115" s="303"/>
      <c r="DA115" s="303"/>
      <c r="DB115" s="303"/>
      <c r="DC115" s="303"/>
      <c r="DD115" s="303"/>
      <c r="DE115" s="303"/>
      <c r="DF115" s="303"/>
      <c r="DG115" s="303"/>
      <c r="DH115" s="303"/>
      <c r="DI115" s="303"/>
      <c r="DJ115" s="303"/>
      <c r="DK115" s="303"/>
      <c r="DL115" s="303"/>
      <c r="DM115" s="303"/>
      <c r="DN115" s="303"/>
      <c r="DO115" s="303"/>
      <c r="DP115" s="303"/>
      <c r="DQ115" s="303"/>
      <c r="DR115" s="303"/>
      <c r="DS115" s="303"/>
      <c r="DT115" s="303"/>
      <c r="DU115" s="303"/>
      <c r="DV115" s="303"/>
      <c r="DW115" s="303"/>
      <c r="DX115" s="303"/>
      <c r="DY115" s="303"/>
      <c r="DZ115" s="303"/>
      <c r="EA115" s="303"/>
      <c r="EB115" s="303"/>
      <c r="EC115" s="303"/>
      <c r="ED115" s="303"/>
      <c r="EE115" s="303"/>
      <c r="EF115" s="303"/>
      <c r="EG115" s="303"/>
      <c r="EH115" s="303"/>
      <c r="EI115" s="303"/>
      <c r="EJ115" s="303"/>
      <c r="EK115" s="303"/>
      <c r="EL115" s="303"/>
      <c r="EM115" s="303"/>
      <c r="EN115" s="303"/>
      <c r="EO115" s="303"/>
      <c r="EP115" s="303"/>
      <c r="EQ115" s="303"/>
      <c r="ER115" s="303"/>
      <c r="ES115" s="303"/>
      <c r="ET115" s="303"/>
      <c r="EU115" s="303"/>
      <c r="EV115" s="303"/>
      <c r="EW115" s="303"/>
      <c r="EX115" s="303"/>
      <c r="EY115" s="303"/>
      <c r="EZ115" s="303"/>
      <c r="FA115" s="303"/>
      <c r="FB115" s="303"/>
      <c r="FC115" s="303"/>
      <c r="FD115" s="303"/>
      <c r="FE115" s="303"/>
      <c r="FF115" s="303"/>
      <c r="FG115" s="303"/>
      <c r="FH115" s="303"/>
      <c r="FI115" s="303"/>
      <c r="FJ115" s="303"/>
      <c r="FK115" s="303"/>
      <c r="FL115" s="303"/>
      <c r="FM115" s="303"/>
      <c r="FN115" s="303"/>
      <c r="FO115" s="303"/>
      <c r="FP115" s="303"/>
      <c r="FQ115" s="303"/>
      <c r="FR115" s="303"/>
      <c r="FS115" s="303"/>
      <c r="FT115" s="303"/>
      <c r="FU115" s="303"/>
      <c r="FV115" s="303"/>
      <c r="FW115" s="303"/>
      <c r="FX115" s="303"/>
      <c r="FY115" s="303"/>
      <c r="FZ115" s="303"/>
      <c r="GA115" s="303"/>
      <c r="GB115" s="303"/>
      <c r="GC115" s="303"/>
      <c r="GD115" s="303"/>
      <c r="GE115" s="303"/>
      <c r="GF115" s="303"/>
      <c r="GG115" s="303"/>
      <c r="GH115" s="303"/>
      <c r="GI115" s="303"/>
      <c r="GJ115" s="303"/>
      <c r="GK115" s="303"/>
      <c r="GL115" s="303"/>
      <c r="GM115" s="303"/>
      <c r="GN115" s="303"/>
      <c r="GO115" s="303"/>
      <c r="GP115" s="303"/>
      <c r="GQ115" s="303"/>
      <c r="GR115" s="303"/>
      <c r="GS115" s="303"/>
      <c r="GT115" s="303"/>
      <c r="GU115" s="303"/>
      <c r="GV115" s="303"/>
      <c r="GW115" s="303"/>
      <c r="GX115" s="303"/>
      <c r="GY115" s="303"/>
      <c r="GZ115" s="303"/>
      <c r="HA115" s="303"/>
      <c r="HB115" s="303"/>
      <c r="HC115" s="303"/>
      <c r="HD115" s="303"/>
      <c r="HE115" s="303"/>
      <c r="HF115" s="303"/>
      <c r="HG115" s="303"/>
      <c r="HH115" s="303"/>
      <c r="HI115" s="303"/>
      <c r="HJ115" s="303"/>
      <c r="HK115" s="303"/>
      <c r="HL115" s="303"/>
      <c r="HM115" s="303"/>
      <c r="HN115" s="303"/>
      <c r="HO115" s="303"/>
      <c r="HP115" s="303"/>
      <c r="HQ115" s="303"/>
      <c r="HR115" s="303"/>
      <c r="HS115" s="303"/>
      <c r="HT115" s="303"/>
      <c r="HU115" s="303"/>
      <c r="HV115" s="303"/>
      <c r="HW115" s="303"/>
      <c r="HX115" s="303"/>
      <c r="HY115" s="303"/>
      <c r="HZ115" s="303"/>
      <c r="IA115" s="303"/>
      <c r="IB115" s="303"/>
      <c r="IC115" s="303"/>
      <c r="ID115" s="303"/>
      <c r="IE115" s="303"/>
      <c r="IF115" s="303"/>
      <c r="IG115" s="303"/>
      <c r="IH115" s="303"/>
      <c r="II115" s="303"/>
      <c r="IJ115" s="303"/>
      <c r="IK115" s="303"/>
      <c r="IL115" s="303"/>
      <c r="IM115" s="303"/>
      <c r="IN115" s="303"/>
      <c r="IO115" s="303"/>
      <c r="IP115" s="303"/>
      <c r="IQ115" s="303"/>
      <c r="IR115" s="303"/>
      <c r="IS115" s="303"/>
      <c r="IT115" s="303"/>
      <c r="IU115" s="303"/>
      <c r="IV115" s="303"/>
      <c r="IW115" s="303"/>
      <c r="IX115" s="303"/>
      <c r="IY115" s="303"/>
      <c r="IZ115" s="303"/>
      <c r="JA115" s="303"/>
      <c r="JB115" s="303"/>
      <c r="JC115" s="303"/>
      <c r="JD115" s="303"/>
      <c r="JE115" s="303"/>
      <c r="JF115" s="303"/>
      <c r="JG115" s="303"/>
      <c r="JH115" s="303"/>
      <c r="JI115" s="303"/>
      <c r="JJ115" s="303"/>
      <c r="JK115" s="303"/>
      <c r="JL115" s="303"/>
      <c r="JM115" s="303"/>
      <c r="JN115" s="303"/>
      <c r="JO115" s="303"/>
      <c r="JP115" s="303"/>
      <c r="JQ115" s="303"/>
      <c r="JR115" s="303"/>
      <c r="JS115" s="303"/>
      <c r="JT115" s="303"/>
      <c r="JU115" s="303"/>
      <c r="JV115" s="303"/>
      <c r="JW115" s="303"/>
      <c r="JX115" s="303"/>
      <c r="JY115" s="303"/>
      <c r="JZ115" s="303"/>
      <c r="KA115" s="303"/>
      <c r="KB115" s="303"/>
      <c r="KC115" s="303"/>
      <c r="KD115" s="303"/>
      <c r="KE115" s="303"/>
      <c r="KF115" s="303"/>
      <c r="KG115" s="303"/>
      <c r="KH115" s="303"/>
      <c r="KI115" s="303"/>
      <c r="KJ115" s="303"/>
      <c r="KK115" s="303"/>
      <c r="KL115" s="303"/>
      <c r="KM115" s="303"/>
      <c r="KN115" s="303"/>
      <c r="KO115" s="303"/>
      <c r="KP115" s="303"/>
      <c r="KQ115" s="303"/>
      <c r="KR115" s="303"/>
      <c r="KS115" s="303"/>
      <c r="KT115" s="303"/>
      <c r="KU115" s="303"/>
      <c r="KV115" s="303"/>
      <c r="KW115" s="303"/>
      <c r="KX115" s="303"/>
      <c r="KY115" s="303"/>
      <c r="KZ115" s="303"/>
      <c r="LA115" s="303"/>
      <c r="LB115" s="303"/>
      <c r="LC115" s="303"/>
      <c r="LD115" s="303"/>
      <c r="LE115" s="303"/>
      <c r="LF115" s="303"/>
      <c r="LG115" s="303"/>
      <c r="LH115" s="303"/>
      <c r="LI115" s="303"/>
      <c r="LJ115" s="303"/>
      <c r="LK115" s="303"/>
      <c r="LL115" s="303"/>
      <c r="LM115" s="303"/>
      <c r="LN115" s="303"/>
      <c r="LO115" s="303"/>
      <c r="LP115" s="303"/>
      <c r="LQ115" s="303"/>
      <c r="LR115" s="303"/>
      <c r="LS115" s="303"/>
      <c r="LT115" s="303"/>
      <c r="LU115" s="303"/>
      <c r="LV115" s="303"/>
      <c r="LW115" s="303"/>
      <c r="LX115" s="303"/>
      <c r="LY115" s="303"/>
      <c r="LZ115" s="303"/>
      <c r="MA115" s="303"/>
      <c r="MB115" s="303"/>
      <c r="MC115" s="303"/>
      <c r="MD115" s="303"/>
      <c r="ME115" s="303"/>
      <c r="MF115" s="303"/>
      <c r="MG115" s="303"/>
      <c r="MH115" s="303"/>
      <c r="MI115" s="303"/>
      <c r="MJ115" s="303"/>
      <c r="MK115" s="303"/>
      <c r="ML115" s="303"/>
      <c r="MM115" s="303"/>
      <c r="MN115" s="303"/>
      <c r="MO115" s="303"/>
      <c r="MP115" s="303"/>
      <c r="MQ115" s="303"/>
      <c r="MR115" s="303"/>
      <c r="MS115" s="303"/>
      <c r="MT115" s="303"/>
      <c r="MU115" s="303"/>
      <c r="MV115" s="303"/>
      <c r="MW115" s="303"/>
      <c r="MX115" s="303"/>
      <c r="MY115" s="303"/>
      <c r="MZ115" s="303"/>
      <c r="NA115" s="303"/>
      <c r="NB115" s="303"/>
      <c r="NC115" s="303"/>
      <c r="ND115" s="303"/>
      <c r="NE115" s="303"/>
      <c r="NF115" s="303"/>
      <c r="NG115" s="303"/>
      <c r="NH115" s="303"/>
      <c r="NI115" s="303"/>
      <c r="NJ115" s="303"/>
      <c r="NK115" s="303"/>
      <c r="NL115" s="303"/>
      <c r="NM115" s="303"/>
      <c r="NN115" s="303"/>
      <c r="NO115" s="303"/>
      <c r="NP115" s="303"/>
      <c r="NQ115" s="303"/>
      <c r="NR115" s="303"/>
      <c r="NS115" s="303"/>
      <c r="NT115" s="303"/>
      <c r="NU115" s="303"/>
      <c r="NV115" s="303"/>
      <c r="NW115" s="303"/>
      <c r="NX115" s="303"/>
      <c r="NY115" s="303"/>
      <c r="NZ115" s="303"/>
      <c r="OA115" s="303"/>
      <c r="OB115" s="303"/>
      <c r="OC115" s="303"/>
      <c r="OD115" s="303"/>
      <c r="OE115" s="303"/>
      <c r="OF115" s="303"/>
      <c r="OG115" s="303"/>
      <c r="OH115" s="303"/>
      <c r="OI115" s="303"/>
      <c r="OJ115" s="303"/>
      <c r="OK115" s="303"/>
      <c r="OL115" s="303"/>
      <c r="OM115" s="303"/>
      <c r="ON115" s="303"/>
      <c r="OO115" s="303"/>
      <c r="OP115" s="303"/>
      <c r="OQ115" s="303"/>
      <c r="OR115" s="303"/>
      <c r="OS115" s="303"/>
      <c r="OT115" s="303"/>
      <c r="OU115" s="303"/>
      <c r="OV115" s="303"/>
      <c r="OW115" s="303"/>
      <c r="OX115" s="303"/>
      <c r="OY115" s="303"/>
      <c r="OZ115" s="303"/>
      <c r="PA115" s="303"/>
      <c r="PB115" s="303"/>
      <c r="PC115" s="303"/>
      <c r="PD115" s="303"/>
      <c r="PE115" s="303"/>
      <c r="PF115" s="303"/>
      <c r="PG115" s="303"/>
      <c r="PH115" s="303"/>
      <c r="PI115" s="303"/>
      <c r="PJ115" s="303"/>
      <c r="PK115" s="303"/>
      <c r="PL115" s="303"/>
      <c r="PM115" s="303"/>
      <c r="PN115" s="303"/>
      <c r="PO115" s="303"/>
      <c r="PP115" s="303"/>
      <c r="PQ115" s="303"/>
      <c r="PR115" s="303"/>
      <c r="PS115" s="303"/>
      <c r="PT115" s="303"/>
      <c r="PU115" s="303"/>
      <c r="PV115" s="303"/>
      <c r="PW115" s="303"/>
      <c r="PX115" s="303"/>
      <c r="PY115" s="303"/>
      <c r="PZ115" s="303"/>
      <c r="QA115" s="303"/>
      <c r="QB115" s="303"/>
      <c r="QC115" s="303"/>
      <c r="QD115" s="303"/>
      <c r="QE115" s="303"/>
      <c r="QF115" s="303"/>
      <c r="QG115" s="303"/>
      <c r="QH115" s="303"/>
      <c r="QI115" s="303"/>
      <c r="QJ115" s="303"/>
      <c r="QK115" s="303"/>
      <c r="QL115" s="303"/>
      <c r="QM115" s="303"/>
      <c r="QN115" s="303"/>
      <c r="QO115" s="303"/>
      <c r="QP115" s="303"/>
      <c r="QQ115" s="303"/>
      <c r="QR115" s="303"/>
      <c r="QS115" s="303"/>
      <c r="QT115" s="303"/>
      <c r="QU115" s="303"/>
      <c r="QV115" s="303"/>
      <c r="QW115" s="303"/>
      <c r="QX115" s="303"/>
      <c r="QY115" s="303"/>
      <c r="QZ115" s="303"/>
      <c r="RA115" s="303"/>
      <c r="RB115" s="303"/>
      <c r="RC115" s="303"/>
      <c r="RD115" s="303"/>
      <c r="RE115" s="303"/>
      <c r="RF115" s="303"/>
      <c r="RG115" s="303"/>
      <c r="RH115" s="303"/>
      <c r="RI115" s="303"/>
      <c r="RJ115" s="303"/>
      <c r="RK115" s="303"/>
      <c r="RL115" s="303"/>
      <c r="RM115" s="303"/>
      <c r="RN115" s="303"/>
      <c r="RO115" s="303"/>
      <c r="RP115" s="303"/>
      <c r="RQ115" s="303"/>
      <c r="RR115" s="303"/>
      <c r="RS115" s="303"/>
      <c r="RT115" s="303"/>
      <c r="RU115" s="303"/>
      <c r="RV115" s="303"/>
      <c r="RW115" s="303"/>
      <c r="RX115" s="303"/>
      <c r="RY115" s="303"/>
      <c r="RZ115" s="303"/>
      <c r="SA115" s="303"/>
      <c r="SB115" s="303"/>
      <c r="SC115" s="303"/>
      <c r="SD115" s="303"/>
      <c r="SE115" s="303"/>
      <c r="SF115" s="303"/>
      <c r="SG115" s="303"/>
      <c r="SH115" s="303"/>
      <c r="SI115" s="303"/>
      <c r="SJ115" s="303"/>
      <c r="SK115" s="303"/>
      <c r="SL115" s="303"/>
      <c r="SM115" s="303"/>
      <c r="SN115" s="303"/>
      <c r="SO115" s="303"/>
      <c r="SP115" s="303"/>
      <c r="SQ115" s="303"/>
      <c r="SR115" s="303"/>
      <c r="SS115" s="303"/>
      <c r="ST115" s="303"/>
      <c r="SU115" s="303"/>
      <c r="SV115" s="303"/>
      <c r="SW115" s="303"/>
      <c r="SX115" s="303"/>
      <c r="SY115" s="303"/>
      <c r="SZ115" s="303"/>
      <c r="TA115" s="303"/>
      <c r="TB115" s="303"/>
      <c r="TC115" s="303"/>
      <c r="TD115" s="303"/>
      <c r="TE115" s="303"/>
      <c r="TF115" s="303"/>
      <c r="TG115" s="303"/>
      <c r="TH115" s="303"/>
      <c r="TI115" s="303"/>
      <c r="TJ115" s="303"/>
      <c r="TK115" s="303"/>
      <c r="TL115" s="303"/>
      <c r="TM115" s="303"/>
      <c r="TN115" s="303"/>
      <c r="TO115" s="303"/>
      <c r="TP115" s="303"/>
      <c r="TQ115" s="303"/>
      <c r="TR115" s="303"/>
      <c r="TS115" s="303"/>
      <c r="TT115" s="303"/>
      <c r="TU115" s="303"/>
      <c r="TV115" s="303"/>
      <c r="TW115" s="303"/>
      <c r="TX115" s="303"/>
      <c r="TY115" s="303"/>
      <c r="TZ115" s="303"/>
      <c r="UA115" s="303"/>
      <c r="UB115" s="303"/>
      <c r="UC115" s="303"/>
      <c r="UD115" s="303"/>
      <c r="UE115" s="303"/>
      <c r="UF115" s="303"/>
      <c r="UG115" s="303"/>
      <c r="UH115" s="303"/>
      <c r="UI115" s="303"/>
      <c r="UJ115" s="303"/>
      <c r="UK115" s="303"/>
      <c r="UL115" s="303"/>
      <c r="UM115" s="303"/>
      <c r="UN115" s="303"/>
      <c r="UO115" s="303"/>
      <c r="UP115" s="303"/>
      <c r="UQ115" s="303"/>
      <c r="UR115" s="303"/>
      <c r="US115" s="303"/>
      <c r="UT115" s="303"/>
      <c r="UU115" s="303"/>
      <c r="UV115" s="303"/>
      <c r="UW115" s="303"/>
      <c r="UX115" s="303"/>
      <c r="UY115" s="303"/>
      <c r="UZ115" s="303"/>
      <c r="VA115" s="303"/>
      <c r="VB115" s="303"/>
      <c r="VC115" s="303"/>
      <c r="VD115" s="303"/>
      <c r="VE115" s="303"/>
      <c r="VF115" s="303"/>
      <c r="VG115" s="303"/>
      <c r="VH115" s="303"/>
      <c r="VI115" s="303"/>
      <c r="VJ115" s="303"/>
      <c r="VK115" s="303"/>
      <c r="VL115" s="303"/>
      <c r="VM115" s="303"/>
      <c r="VN115" s="303"/>
      <c r="VO115" s="303"/>
      <c r="VP115" s="303"/>
      <c r="VQ115" s="303"/>
      <c r="VR115" s="303"/>
      <c r="VS115" s="303"/>
      <c r="VT115" s="303"/>
      <c r="VU115" s="303"/>
      <c r="VV115" s="303"/>
      <c r="VW115" s="303"/>
      <c r="VX115" s="303"/>
      <c r="VY115" s="303"/>
      <c r="VZ115" s="303"/>
      <c r="WA115" s="303"/>
      <c r="WB115" s="303"/>
      <c r="WC115" s="303"/>
      <c r="WD115" s="303"/>
      <c r="WE115" s="303"/>
      <c r="WF115" s="303"/>
      <c r="WG115" s="303"/>
      <c r="WH115" s="303"/>
      <c r="WI115" s="303"/>
      <c r="WJ115" s="303"/>
      <c r="WK115" s="303"/>
      <c r="WL115" s="303"/>
      <c r="WM115" s="303"/>
      <c r="WN115" s="303"/>
      <c r="WO115" s="303"/>
      <c r="WP115" s="303"/>
      <c r="WQ115" s="303"/>
      <c r="WR115" s="303"/>
      <c r="WS115" s="303"/>
      <c r="WT115" s="303"/>
      <c r="WU115" s="303"/>
      <c r="WV115" s="303"/>
      <c r="WW115" s="303"/>
      <c r="WX115" s="303"/>
      <c r="WY115" s="303"/>
      <c r="WZ115" s="303"/>
      <c r="XA115" s="303"/>
      <c r="XB115" s="303"/>
      <c r="XC115" s="303"/>
      <c r="XD115" s="303"/>
      <c r="XE115" s="303"/>
      <c r="XF115" s="303"/>
      <c r="XG115" s="303"/>
      <c r="XH115" s="303"/>
      <c r="XI115" s="303"/>
      <c r="XJ115" s="303"/>
      <c r="XK115" s="303"/>
      <c r="XL115" s="303"/>
      <c r="XM115" s="303"/>
      <c r="XN115" s="303"/>
      <c r="XO115" s="303"/>
      <c r="XP115" s="303"/>
      <c r="XQ115" s="303"/>
      <c r="XR115" s="303"/>
      <c r="XS115" s="303"/>
      <c r="XT115" s="303"/>
      <c r="XU115" s="303"/>
      <c r="XV115" s="303"/>
      <c r="XW115" s="303"/>
      <c r="XX115" s="303"/>
      <c r="XY115" s="303"/>
      <c r="XZ115" s="303"/>
      <c r="YA115" s="303"/>
      <c r="YB115" s="303"/>
      <c r="YC115" s="303"/>
      <c r="YD115" s="303"/>
      <c r="YE115" s="303"/>
      <c r="YF115" s="303"/>
      <c r="YG115" s="303"/>
      <c r="YH115" s="303"/>
      <c r="YI115" s="303"/>
      <c r="YJ115" s="303"/>
      <c r="YK115" s="303"/>
      <c r="YL115" s="303"/>
      <c r="YM115" s="303"/>
      <c r="YN115" s="303"/>
      <c r="YO115" s="303"/>
      <c r="YP115" s="303"/>
      <c r="YQ115" s="303"/>
      <c r="YR115" s="303"/>
      <c r="YS115" s="303"/>
      <c r="YT115" s="303"/>
      <c r="YU115" s="303"/>
      <c r="YV115" s="303"/>
      <c r="YW115" s="303"/>
      <c r="YX115" s="303"/>
      <c r="YY115" s="303"/>
      <c r="YZ115" s="303"/>
      <c r="ZA115" s="303"/>
      <c r="ZB115" s="303"/>
      <c r="ZC115" s="303"/>
      <c r="ZD115" s="303"/>
      <c r="ZE115" s="303"/>
      <c r="ZF115" s="303"/>
      <c r="ZG115" s="303"/>
      <c r="ZH115" s="303"/>
      <c r="ZI115" s="303"/>
      <c r="ZJ115" s="303"/>
      <c r="ZK115" s="303"/>
      <c r="ZL115" s="303"/>
      <c r="ZM115" s="303"/>
      <c r="ZN115" s="303"/>
      <c r="ZO115" s="303"/>
      <c r="ZP115" s="303"/>
      <c r="ZQ115" s="303"/>
      <c r="ZR115" s="303"/>
      <c r="ZS115" s="303"/>
      <c r="ZT115" s="303"/>
      <c r="ZU115" s="303"/>
      <c r="ZV115" s="303"/>
      <c r="ZW115" s="303"/>
      <c r="ZX115" s="303"/>
      <c r="ZY115" s="303"/>
      <c r="ZZ115" s="303"/>
      <c r="AAA115" s="303"/>
      <c r="AAB115" s="303"/>
      <c r="AAC115" s="303"/>
      <c r="AAD115" s="303"/>
      <c r="AAE115" s="303"/>
      <c r="AAF115" s="303"/>
      <c r="AAG115" s="303"/>
      <c r="AAH115" s="303"/>
      <c r="AAI115" s="303"/>
      <c r="AAJ115" s="303"/>
      <c r="AAK115" s="303"/>
      <c r="AAL115" s="303"/>
      <c r="AAM115" s="303"/>
      <c r="AAN115" s="303"/>
      <c r="AAO115" s="303"/>
      <c r="AAP115" s="303"/>
      <c r="AAQ115" s="303"/>
      <c r="AAR115" s="303"/>
      <c r="AAS115" s="303"/>
      <c r="AAT115" s="303"/>
      <c r="AAU115" s="303"/>
      <c r="AAV115" s="303"/>
      <c r="AAW115" s="303"/>
      <c r="AAX115" s="303"/>
      <c r="AAY115" s="303"/>
      <c r="AAZ115" s="303"/>
      <c r="ABA115" s="303"/>
      <c r="ABB115" s="303"/>
      <c r="ABC115" s="303"/>
      <c r="ABD115" s="303"/>
      <c r="ABE115" s="303"/>
      <c r="ABF115" s="303"/>
      <c r="ABG115" s="303"/>
      <c r="ABH115" s="303"/>
      <c r="ABI115" s="303"/>
      <c r="ABJ115" s="303"/>
      <c r="ABK115" s="303"/>
      <c r="ABL115" s="303"/>
      <c r="ABM115" s="303"/>
      <c r="ABN115" s="303"/>
      <c r="ABO115" s="303"/>
      <c r="ABP115" s="303"/>
      <c r="ABQ115" s="303"/>
      <c r="ABR115" s="303"/>
      <c r="ABS115" s="303"/>
      <c r="ABT115" s="303"/>
      <c r="ABU115" s="303"/>
      <c r="ABV115" s="303"/>
      <c r="ABW115" s="303"/>
      <c r="ABX115" s="303"/>
      <c r="ABY115" s="303"/>
      <c r="ABZ115" s="303"/>
      <c r="ACA115" s="303"/>
      <c r="ACB115" s="303"/>
      <c r="ACC115" s="303"/>
      <c r="ACD115" s="303"/>
      <c r="ACE115" s="303"/>
      <c r="ACF115" s="303"/>
      <c r="ACG115" s="303"/>
      <c r="ACH115" s="303"/>
      <c r="ACI115" s="303"/>
      <c r="ACJ115" s="303"/>
      <c r="ACK115" s="303"/>
      <c r="ACL115" s="303"/>
      <c r="ACM115" s="303"/>
      <c r="ACN115" s="303"/>
      <c r="ACO115" s="303"/>
      <c r="ACP115" s="303"/>
      <c r="ACQ115" s="303"/>
      <c r="ACR115" s="303"/>
      <c r="ACS115" s="303"/>
      <c r="ACT115" s="303"/>
      <c r="ACU115" s="303"/>
      <c r="ACV115" s="303"/>
      <c r="ACW115" s="303"/>
      <c r="ACX115" s="303"/>
      <c r="ACY115" s="303"/>
      <c r="ACZ115" s="303"/>
      <c r="ADA115" s="303"/>
      <c r="ADB115" s="303"/>
      <c r="ADC115" s="303"/>
      <c r="ADD115" s="303"/>
      <c r="ADE115" s="303"/>
      <c r="ADF115" s="303"/>
      <c r="ADG115" s="303"/>
      <c r="ADH115" s="303"/>
      <c r="ADI115" s="303"/>
      <c r="ADJ115" s="303"/>
      <c r="ADK115" s="303"/>
      <c r="ADL115" s="303"/>
      <c r="ADM115" s="303"/>
      <c r="ADN115" s="303"/>
      <c r="ADO115" s="303"/>
      <c r="ADP115" s="303"/>
      <c r="ADQ115" s="303"/>
      <c r="ADR115" s="303"/>
      <c r="ADS115" s="303"/>
      <c r="ADT115" s="303"/>
      <c r="ADU115" s="303"/>
      <c r="ADV115" s="303"/>
      <c r="ADW115" s="303"/>
      <c r="ADX115" s="303"/>
      <c r="ADY115" s="303"/>
      <c r="ADZ115" s="303"/>
      <c r="AEA115" s="303"/>
      <c r="AEB115" s="303"/>
      <c r="AEC115" s="303"/>
      <c r="AED115" s="303"/>
      <c r="AEE115" s="303"/>
      <c r="AEF115" s="303"/>
      <c r="AEG115" s="303"/>
      <c r="AEH115" s="303"/>
      <c r="AEI115" s="303"/>
      <c r="AEJ115" s="303"/>
      <c r="AEK115" s="303"/>
      <c r="AEL115" s="303"/>
      <c r="AEM115" s="303"/>
      <c r="AEN115" s="303"/>
      <c r="AEO115" s="303"/>
      <c r="AEP115" s="303"/>
      <c r="AEQ115" s="303"/>
      <c r="AER115" s="303"/>
      <c r="AES115" s="303"/>
      <c r="AET115" s="303"/>
      <c r="AEU115" s="303"/>
      <c r="AEV115" s="303"/>
      <c r="AEW115" s="303"/>
      <c r="AEX115" s="303"/>
      <c r="AEY115" s="303"/>
      <c r="AEZ115" s="303"/>
      <c r="AFA115" s="303"/>
      <c r="AFB115" s="303"/>
      <c r="AFC115" s="303"/>
      <c r="AFD115" s="303"/>
      <c r="AFE115" s="303"/>
      <c r="AFF115" s="303"/>
      <c r="AFG115" s="303"/>
      <c r="AFH115" s="303"/>
      <c r="AFI115" s="303"/>
      <c r="AFJ115" s="303"/>
      <c r="AFK115" s="303"/>
      <c r="AFL115" s="303"/>
      <c r="AFM115" s="303"/>
      <c r="AFN115" s="303"/>
      <c r="AFO115" s="303"/>
      <c r="AFP115" s="303"/>
      <c r="AFQ115" s="303"/>
      <c r="AFR115" s="303"/>
      <c r="AFS115" s="303"/>
      <c r="AFT115" s="303"/>
      <c r="AFU115" s="303"/>
      <c r="AFV115" s="303"/>
      <c r="AFW115" s="303"/>
      <c r="AFX115" s="303"/>
      <c r="AFY115" s="303"/>
      <c r="AFZ115" s="303"/>
      <c r="AGA115" s="303"/>
      <c r="AGB115" s="303"/>
      <c r="AGC115" s="303"/>
      <c r="AGD115" s="303"/>
      <c r="AGE115" s="303"/>
      <c r="AGF115" s="303"/>
      <c r="AGG115" s="303"/>
      <c r="AGH115" s="303"/>
      <c r="AGI115" s="303"/>
      <c r="AGJ115" s="303"/>
      <c r="AGK115" s="303"/>
      <c r="AGL115" s="303"/>
      <c r="AGM115" s="303"/>
      <c r="AGN115" s="303"/>
      <c r="AGO115" s="303"/>
      <c r="AGP115" s="303"/>
      <c r="AGQ115" s="303"/>
      <c r="AGR115" s="303"/>
      <c r="AGS115" s="303"/>
      <c r="AGT115" s="303"/>
      <c r="AGU115" s="303"/>
      <c r="AGV115" s="303"/>
      <c r="AGW115" s="303"/>
      <c r="AGX115" s="303"/>
      <c r="AGY115" s="303"/>
      <c r="AGZ115" s="303"/>
      <c r="AHA115" s="303"/>
      <c r="AHB115" s="303"/>
      <c r="AHC115" s="303"/>
      <c r="AHD115" s="303"/>
      <c r="AHE115" s="303"/>
      <c r="AHF115" s="303"/>
      <c r="AHG115" s="303"/>
      <c r="AHH115" s="303"/>
      <c r="AHI115" s="303"/>
      <c r="AHJ115" s="303"/>
      <c r="AHK115" s="303"/>
      <c r="AHL115" s="303"/>
      <c r="AHM115" s="303"/>
      <c r="AHN115" s="303"/>
      <c r="AHO115" s="303"/>
      <c r="AHP115" s="303"/>
      <c r="AHQ115" s="303"/>
      <c r="AHR115" s="303"/>
      <c r="AHS115" s="303"/>
      <c r="AHT115" s="303"/>
      <c r="AHU115" s="303"/>
      <c r="AHV115" s="303"/>
      <c r="AHW115" s="303"/>
      <c r="AHX115" s="303"/>
      <c r="AHY115" s="303"/>
      <c r="AHZ115" s="303"/>
      <c r="AIA115" s="303"/>
      <c r="AIB115" s="303"/>
      <c r="AIC115" s="303"/>
      <c r="AID115" s="303"/>
      <c r="AIE115" s="303"/>
      <c r="AIF115" s="303"/>
      <c r="AIG115" s="303"/>
      <c r="AIH115" s="303"/>
      <c r="AII115" s="303"/>
      <c r="AIJ115" s="303"/>
      <c r="AIK115" s="303"/>
      <c r="AIL115" s="303"/>
      <c r="AIM115" s="303"/>
      <c r="AIN115" s="303"/>
      <c r="AIO115" s="303"/>
      <c r="AIP115" s="303"/>
      <c r="AIQ115" s="303"/>
      <c r="AIR115" s="303"/>
      <c r="AIS115" s="303"/>
      <c r="AIT115" s="303"/>
      <c r="AIU115" s="303"/>
      <c r="AIV115" s="303"/>
      <c r="AIW115" s="303"/>
      <c r="AIX115" s="303"/>
      <c r="AIY115" s="303"/>
      <c r="AIZ115" s="303"/>
      <c r="AJA115" s="303"/>
      <c r="AJB115" s="303"/>
      <c r="AJC115" s="303"/>
      <c r="AJD115" s="303"/>
      <c r="AJE115" s="303"/>
      <c r="AJF115" s="303"/>
      <c r="AJG115" s="303"/>
      <c r="AJH115" s="303"/>
      <c r="AJI115" s="303"/>
      <c r="AJJ115" s="303"/>
      <c r="AJK115" s="303"/>
      <c r="AJL115" s="303"/>
      <c r="AJM115" s="303"/>
      <c r="AJN115" s="303"/>
      <c r="AJO115" s="303"/>
      <c r="AJP115" s="303"/>
      <c r="AJQ115" s="303"/>
      <c r="AJR115" s="303"/>
      <c r="AJS115" s="303"/>
      <c r="AJT115" s="303"/>
      <c r="AJU115" s="303"/>
      <c r="AJV115" s="303"/>
      <c r="AJW115" s="303"/>
      <c r="AJX115" s="303"/>
      <c r="AJY115" s="303"/>
      <c r="AJZ115" s="303"/>
      <c r="AKA115" s="303"/>
      <c r="AKB115" s="303"/>
      <c r="AKC115" s="303"/>
      <c r="AKD115" s="303"/>
      <c r="AKE115" s="303"/>
      <c r="AKF115" s="303"/>
      <c r="AKG115" s="303"/>
      <c r="AKH115" s="303"/>
      <c r="AKI115" s="303"/>
      <c r="AKJ115" s="303"/>
      <c r="AKK115" s="303"/>
      <c r="AKL115" s="303"/>
      <c r="AKM115" s="303"/>
      <c r="AKN115" s="303"/>
      <c r="AKO115" s="303"/>
      <c r="AKP115" s="303"/>
      <c r="AKQ115" s="303"/>
      <c r="AKR115" s="303"/>
      <c r="AKS115" s="303"/>
      <c r="AKT115" s="303"/>
      <c r="AKU115" s="303"/>
      <c r="AKV115" s="303"/>
      <c r="AKW115" s="303"/>
      <c r="AKX115" s="303"/>
      <c r="AKY115" s="303"/>
      <c r="AKZ115" s="303"/>
      <c r="ALA115" s="303"/>
      <c r="ALB115" s="303"/>
      <c r="ALC115" s="303"/>
      <c r="ALD115" s="303"/>
      <c r="ALE115" s="303"/>
      <c r="ALF115" s="303"/>
      <c r="ALG115" s="303"/>
      <c r="ALH115" s="303"/>
      <c r="ALI115" s="303"/>
      <c r="ALJ115" s="303"/>
      <c r="ALK115" s="303"/>
      <c r="ALL115" s="303"/>
      <c r="ALM115" s="303"/>
      <c r="ALN115" s="303"/>
      <c r="ALO115" s="303"/>
      <c r="ALP115" s="303"/>
      <c r="ALQ115" s="303"/>
      <c r="ALR115" s="303"/>
      <c r="ALS115" s="303"/>
      <c r="ALT115" s="303"/>
      <c r="ALU115" s="303"/>
      <c r="ALV115" s="303"/>
      <c r="ALW115" s="303"/>
      <c r="ALX115" s="303"/>
      <c r="ALY115" s="303"/>
      <c r="ALZ115" s="303"/>
      <c r="AMA115" s="303"/>
      <c r="AMB115" s="303"/>
      <c r="AMC115" s="303"/>
      <c r="AMD115" s="303"/>
      <c r="AME115" s="303"/>
      <c r="AMF115" s="303"/>
      <c r="AMG115" s="303"/>
      <c r="AMH115" s="303"/>
      <c r="AMI115" s="303"/>
      <c r="AMJ115" s="303"/>
      <c r="AMK115" s="303"/>
      <c r="AML115" s="303"/>
      <c r="AMM115" s="303"/>
      <c r="AMN115" s="303"/>
      <c r="AMO115" s="303"/>
      <c r="AMP115" s="303"/>
      <c r="AMQ115" s="303"/>
      <c r="AMR115" s="303"/>
      <c r="AMS115" s="303"/>
      <c r="AMT115" s="303"/>
      <c r="AMU115" s="303"/>
      <c r="AMV115" s="303"/>
      <c r="AMW115" s="303"/>
      <c r="AMX115" s="303"/>
      <c r="AMY115" s="303"/>
      <c r="AMZ115" s="303"/>
      <c r="ANA115" s="303"/>
      <c r="ANB115" s="303"/>
      <c r="ANC115" s="303"/>
      <c r="AND115" s="303"/>
      <c r="ANE115" s="303"/>
      <c r="ANF115" s="303"/>
      <c r="ANG115" s="303"/>
      <c r="ANH115" s="303"/>
      <c r="ANI115" s="303"/>
      <c r="ANJ115" s="303"/>
      <c r="ANK115" s="303"/>
      <c r="ANL115" s="303"/>
      <c r="ANM115" s="303"/>
      <c r="ANN115" s="303"/>
      <c r="ANO115" s="303"/>
      <c r="ANP115" s="303"/>
      <c r="ANQ115" s="303"/>
      <c r="ANR115" s="303"/>
      <c r="ANS115" s="303"/>
      <c r="ANT115" s="303"/>
      <c r="ANU115" s="303"/>
      <c r="ANV115" s="303"/>
      <c r="ANW115" s="303"/>
      <c r="ANX115" s="303"/>
      <c r="ANY115" s="303"/>
      <c r="ANZ115" s="303"/>
      <c r="AOA115" s="303"/>
      <c r="AOB115" s="303"/>
      <c r="AOC115" s="303"/>
      <c r="AOD115" s="303"/>
      <c r="AOE115" s="303"/>
      <c r="AOF115" s="303"/>
      <c r="AOG115" s="303"/>
      <c r="AOH115" s="303"/>
      <c r="AOI115" s="303"/>
      <c r="AOJ115" s="303"/>
      <c r="AOK115" s="303"/>
      <c r="AOL115" s="303"/>
      <c r="AOM115" s="303"/>
      <c r="AON115" s="303"/>
      <c r="AOO115" s="303"/>
      <c r="AOP115" s="303"/>
      <c r="AOQ115" s="303"/>
      <c r="AOR115" s="303"/>
      <c r="AOS115" s="303"/>
      <c r="AOT115" s="303"/>
      <c r="AOU115" s="303"/>
      <c r="AOV115" s="303"/>
      <c r="AOW115" s="303"/>
      <c r="AOX115" s="303"/>
      <c r="AOY115" s="303"/>
      <c r="AOZ115" s="303"/>
      <c r="APA115" s="303"/>
      <c r="APB115" s="303"/>
      <c r="APC115" s="303"/>
      <c r="APD115" s="303"/>
      <c r="APE115" s="303"/>
      <c r="APF115" s="303"/>
      <c r="APG115" s="303"/>
      <c r="APH115" s="303"/>
      <c r="API115" s="303"/>
      <c r="APJ115" s="303"/>
      <c r="APK115" s="303"/>
      <c r="APL115" s="303"/>
      <c r="APM115" s="303"/>
      <c r="APN115" s="303"/>
      <c r="APO115" s="303"/>
      <c r="APP115" s="303"/>
      <c r="APQ115" s="303"/>
      <c r="APR115" s="303"/>
      <c r="APS115" s="303"/>
      <c r="APT115" s="303"/>
      <c r="APU115" s="303"/>
      <c r="APV115" s="303"/>
      <c r="APW115" s="303"/>
      <c r="APX115" s="303"/>
      <c r="APY115" s="303"/>
      <c r="APZ115" s="303"/>
      <c r="AQA115" s="303"/>
      <c r="AQB115" s="303"/>
      <c r="AQC115" s="303"/>
      <c r="AQD115" s="303"/>
      <c r="AQE115" s="303"/>
      <c r="AQF115" s="303"/>
      <c r="AQG115" s="303"/>
      <c r="AQH115" s="303"/>
      <c r="AQI115" s="303"/>
      <c r="AQJ115" s="303"/>
      <c r="AQK115" s="303"/>
      <c r="AQL115" s="303"/>
      <c r="AQM115" s="303"/>
      <c r="AQN115" s="303"/>
      <c r="AQO115" s="303"/>
      <c r="AQP115" s="303"/>
      <c r="AQQ115" s="303"/>
      <c r="AQR115" s="303"/>
      <c r="AQS115" s="303"/>
      <c r="AQT115" s="303"/>
      <c r="AQU115" s="303"/>
      <c r="AQV115" s="303"/>
      <c r="AQW115" s="303"/>
      <c r="AQX115" s="303"/>
      <c r="AQY115" s="303"/>
      <c r="AQZ115" s="303"/>
      <c r="ARA115" s="303"/>
      <c r="ARB115" s="303"/>
      <c r="ARC115" s="303"/>
      <c r="ARD115" s="303"/>
      <c r="ARE115" s="303"/>
      <c r="ARF115" s="303"/>
      <c r="ARG115" s="303"/>
      <c r="ARH115" s="303"/>
      <c r="ARI115" s="303"/>
      <c r="ARJ115" s="303"/>
      <c r="ARK115" s="303"/>
      <c r="ARL115" s="303"/>
      <c r="ARM115" s="303"/>
      <c r="ARN115" s="303"/>
      <c r="ARO115" s="303"/>
      <c r="ARP115" s="303"/>
      <c r="ARQ115" s="303"/>
      <c r="ARR115" s="303"/>
      <c r="ARS115" s="303"/>
      <c r="ART115" s="303"/>
      <c r="ARU115" s="303"/>
      <c r="ARV115" s="303"/>
      <c r="ARW115" s="303"/>
      <c r="ARX115" s="303"/>
      <c r="ARY115" s="303"/>
      <c r="ARZ115" s="303"/>
      <c r="ASA115" s="303"/>
      <c r="ASB115" s="303"/>
      <c r="ASC115" s="303"/>
      <c r="ASD115" s="303"/>
      <c r="ASE115" s="303"/>
      <c r="ASF115" s="303"/>
      <c r="ASG115" s="303"/>
      <c r="ASH115" s="303"/>
      <c r="ASI115" s="303"/>
      <c r="ASJ115" s="303"/>
      <c r="ASK115" s="303"/>
      <c r="ASL115" s="303"/>
      <c r="ASM115" s="303"/>
      <c r="ASN115" s="303"/>
      <c r="ASO115" s="303"/>
      <c r="ASP115" s="303"/>
      <c r="ASQ115" s="303"/>
      <c r="ASR115" s="303"/>
      <c r="ASS115" s="303"/>
      <c r="AST115" s="303"/>
      <c r="ASU115" s="303"/>
      <c r="ASV115" s="303"/>
      <c r="ASW115" s="303"/>
      <c r="ASX115" s="303"/>
      <c r="ASY115" s="303"/>
      <c r="ASZ115" s="303"/>
      <c r="ATA115" s="303"/>
      <c r="ATB115" s="303"/>
      <c r="ATC115" s="303"/>
      <c r="ATD115" s="303"/>
      <c r="ATE115" s="303"/>
      <c r="ATF115" s="303"/>
      <c r="ATG115" s="303"/>
      <c r="ATH115" s="303"/>
      <c r="ATI115" s="303"/>
      <c r="ATJ115" s="303"/>
      <c r="ATK115" s="303"/>
      <c r="ATL115" s="303"/>
      <c r="ATM115" s="303"/>
      <c r="ATN115" s="303"/>
      <c r="ATO115" s="303"/>
      <c r="ATP115" s="303"/>
      <c r="ATQ115" s="303"/>
      <c r="ATR115" s="303"/>
      <c r="ATS115" s="303"/>
      <c r="ATT115" s="303"/>
      <c r="ATU115" s="303"/>
      <c r="ATV115" s="303"/>
      <c r="ATW115" s="303"/>
      <c r="ATX115" s="303"/>
      <c r="ATY115" s="303"/>
      <c r="ATZ115" s="303"/>
      <c r="AUA115" s="303"/>
      <c r="AUB115" s="303"/>
      <c r="AUC115" s="303"/>
      <c r="AUD115" s="303"/>
      <c r="AUE115" s="303"/>
      <c r="AUF115" s="303"/>
      <c r="AUG115" s="303"/>
      <c r="AUH115" s="303"/>
      <c r="AUI115" s="303"/>
      <c r="AUJ115" s="303"/>
      <c r="AUK115" s="303"/>
      <c r="AUL115" s="303"/>
      <c r="AUM115" s="303"/>
      <c r="AUN115" s="303"/>
      <c r="AUO115" s="303"/>
      <c r="AUP115" s="303"/>
      <c r="AUQ115" s="303"/>
      <c r="AUR115" s="303"/>
      <c r="AUS115" s="303"/>
      <c r="AUT115" s="303"/>
      <c r="AUU115" s="303"/>
      <c r="AUV115" s="303"/>
      <c r="AUW115" s="303"/>
      <c r="AUX115" s="303"/>
      <c r="AUY115" s="303"/>
      <c r="AUZ115" s="303"/>
      <c r="AVA115" s="303"/>
      <c r="AVB115" s="303"/>
      <c r="AVC115" s="303"/>
      <c r="AVD115" s="303"/>
      <c r="AVE115" s="303"/>
      <c r="AVF115" s="303"/>
      <c r="AVG115" s="303"/>
      <c r="AVH115" s="303"/>
      <c r="AVI115" s="303"/>
      <c r="AVJ115" s="303"/>
      <c r="AVK115" s="303"/>
      <c r="AVL115" s="303"/>
      <c r="AVM115" s="303"/>
      <c r="AVN115" s="303"/>
      <c r="AVO115" s="303"/>
      <c r="AVP115" s="303"/>
      <c r="AVQ115" s="303"/>
      <c r="AVR115" s="303"/>
      <c r="AVS115" s="303"/>
      <c r="AVT115" s="303"/>
      <c r="AVU115" s="303"/>
      <c r="AVV115" s="303"/>
      <c r="AVW115" s="303"/>
      <c r="AVX115" s="303"/>
      <c r="AVY115" s="303"/>
      <c r="AVZ115" s="303"/>
      <c r="AWA115" s="303"/>
      <c r="AWB115" s="303"/>
      <c r="AWC115" s="303"/>
      <c r="AWD115" s="303"/>
      <c r="AWE115" s="303"/>
      <c r="AWF115" s="303"/>
      <c r="AWG115" s="303"/>
      <c r="AWH115" s="303"/>
      <c r="AWI115" s="303"/>
      <c r="AWJ115" s="303"/>
      <c r="AWK115" s="303"/>
      <c r="AWL115" s="303"/>
      <c r="AWM115" s="303"/>
      <c r="AWN115" s="303"/>
      <c r="AWO115" s="303"/>
      <c r="AWP115" s="303"/>
      <c r="AWQ115" s="303"/>
      <c r="AWR115" s="303"/>
      <c r="AWS115" s="303"/>
      <c r="AWT115" s="303"/>
      <c r="AWU115" s="303"/>
      <c r="AWV115" s="303"/>
      <c r="AWW115" s="303"/>
      <c r="AWX115" s="303"/>
      <c r="AWY115" s="303"/>
      <c r="AWZ115" s="303"/>
      <c r="AXA115" s="303"/>
      <c r="AXB115" s="303"/>
      <c r="AXC115" s="303"/>
      <c r="AXD115" s="303"/>
      <c r="AXE115" s="303"/>
      <c r="AXF115" s="303"/>
      <c r="AXG115" s="303"/>
      <c r="AXH115" s="303"/>
      <c r="AXI115" s="303"/>
      <c r="AXJ115" s="303"/>
      <c r="AXK115" s="303"/>
      <c r="AXL115" s="303"/>
      <c r="AXM115" s="303"/>
      <c r="AXN115" s="303"/>
      <c r="AXO115" s="303"/>
      <c r="AXP115" s="303"/>
      <c r="AXQ115" s="303"/>
      <c r="AXR115" s="303"/>
      <c r="AXS115" s="303"/>
      <c r="AXT115" s="303"/>
      <c r="AXU115" s="303"/>
      <c r="AXV115" s="303"/>
      <c r="AXW115" s="303"/>
      <c r="AXX115" s="303"/>
      <c r="AXY115" s="303"/>
      <c r="AXZ115" s="303"/>
      <c r="AYA115" s="303"/>
      <c r="AYB115" s="303"/>
      <c r="AYC115" s="303"/>
      <c r="AYD115" s="303"/>
      <c r="AYE115" s="303"/>
      <c r="AYF115" s="303"/>
      <c r="AYG115" s="303"/>
      <c r="AYH115" s="303"/>
      <c r="AYI115" s="303"/>
      <c r="AYJ115" s="303"/>
      <c r="AYK115" s="303"/>
      <c r="AYL115" s="303"/>
      <c r="AYM115" s="303"/>
      <c r="AYN115" s="303"/>
      <c r="AYO115" s="303"/>
      <c r="AYP115" s="303"/>
      <c r="AYQ115" s="303"/>
      <c r="AYR115" s="303"/>
      <c r="AYS115" s="303"/>
      <c r="AYT115" s="303"/>
      <c r="AYU115" s="303"/>
      <c r="AYV115" s="303"/>
      <c r="AYW115" s="303"/>
      <c r="AYX115" s="303"/>
      <c r="AYY115" s="303"/>
      <c r="AYZ115" s="303"/>
      <c r="AZA115" s="303"/>
      <c r="AZB115" s="303"/>
      <c r="AZC115" s="303"/>
      <c r="AZD115" s="303"/>
      <c r="AZE115" s="303"/>
      <c r="AZF115" s="303"/>
      <c r="AZG115" s="303"/>
      <c r="AZH115" s="303"/>
      <c r="AZI115" s="303"/>
      <c r="AZJ115" s="303"/>
      <c r="AZK115" s="303"/>
      <c r="AZL115" s="303"/>
      <c r="AZM115" s="303"/>
      <c r="AZN115" s="303"/>
      <c r="AZO115" s="303"/>
      <c r="AZP115" s="303"/>
      <c r="AZQ115" s="303"/>
      <c r="AZR115" s="303"/>
      <c r="AZS115" s="303"/>
      <c r="AZT115" s="303"/>
      <c r="AZU115" s="303"/>
      <c r="AZV115" s="303"/>
      <c r="AZW115" s="303"/>
      <c r="AZX115" s="303"/>
      <c r="AZY115" s="303"/>
      <c r="AZZ115" s="303"/>
      <c r="BAA115" s="303"/>
      <c r="BAB115" s="303"/>
      <c r="BAC115" s="303"/>
      <c r="BAD115" s="303"/>
      <c r="BAE115" s="303"/>
      <c r="BAF115" s="303"/>
      <c r="BAG115" s="303"/>
      <c r="BAH115" s="303"/>
      <c r="BAI115" s="303"/>
      <c r="BAJ115" s="303"/>
      <c r="BAK115" s="303"/>
      <c r="BAL115" s="303"/>
      <c r="BAM115" s="303"/>
      <c r="BAN115" s="303"/>
      <c r="BAO115" s="303"/>
      <c r="BAP115" s="303"/>
      <c r="BAQ115" s="303"/>
      <c r="BAR115" s="303"/>
      <c r="BAS115" s="303"/>
      <c r="BAT115" s="303"/>
      <c r="BAU115" s="303"/>
      <c r="BAV115" s="303"/>
      <c r="BAW115" s="303"/>
      <c r="BAX115" s="303"/>
      <c r="BAY115" s="303"/>
      <c r="BAZ115" s="303"/>
      <c r="BBA115" s="303"/>
      <c r="BBB115" s="303"/>
      <c r="BBC115" s="303"/>
      <c r="BBD115" s="303"/>
      <c r="BBE115" s="303"/>
      <c r="BBF115" s="303"/>
      <c r="BBG115" s="303"/>
      <c r="BBH115" s="303"/>
      <c r="BBI115" s="303"/>
      <c r="BBJ115" s="303"/>
      <c r="BBK115" s="303"/>
      <c r="BBL115" s="303"/>
      <c r="BBM115" s="303"/>
      <c r="BBN115" s="303"/>
      <c r="BBO115" s="303"/>
      <c r="BBP115" s="303"/>
      <c r="BBQ115" s="303"/>
      <c r="BBR115" s="303"/>
      <c r="BBS115" s="303"/>
      <c r="BBT115" s="303"/>
      <c r="BBU115" s="303"/>
      <c r="BBV115" s="303"/>
      <c r="BBW115" s="303"/>
      <c r="BBX115" s="303"/>
      <c r="BBY115" s="303"/>
      <c r="BBZ115" s="303"/>
      <c r="BCA115" s="303"/>
      <c r="BCB115" s="303"/>
      <c r="BCC115" s="303"/>
      <c r="BCD115" s="303"/>
      <c r="BCE115" s="303"/>
      <c r="BCF115" s="303"/>
      <c r="BCG115" s="303"/>
      <c r="BCH115" s="303"/>
      <c r="BCI115" s="303"/>
      <c r="BCJ115" s="303"/>
      <c r="BCK115" s="303"/>
      <c r="BCL115" s="303"/>
      <c r="BCM115" s="303"/>
      <c r="BCN115" s="303"/>
      <c r="BCO115" s="303"/>
      <c r="BCP115" s="303"/>
      <c r="BCQ115" s="303"/>
      <c r="BCR115" s="303"/>
      <c r="BCS115" s="303"/>
      <c r="BCT115" s="303"/>
      <c r="BCU115" s="303"/>
      <c r="BCV115" s="303"/>
      <c r="BCW115" s="303"/>
      <c r="BCX115" s="303"/>
      <c r="BCY115" s="303"/>
      <c r="BCZ115" s="303"/>
      <c r="BDA115" s="303"/>
      <c r="BDB115" s="303"/>
      <c r="BDC115" s="303"/>
      <c r="BDD115" s="303"/>
      <c r="BDE115" s="303"/>
      <c r="BDF115" s="303"/>
      <c r="BDG115" s="303"/>
      <c r="BDH115" s="303"/>
      <c r="BDI115" s="303"/>
      <c r="BDJ115" s="303"/>
      <c r="BDK115" s="303"/>
      <c r="BDL115" s="303"/>
      <c r="BDM115" s="303"/>
      <c r="BDN115" s="303"/>
      <c r="BDO115" s="303"/>
      <c r="BDP115" s="303"/>
      <c r="BDQ115" s="303"/>
      <c r="BDR115" s="303"/>
      <c r="BDS115" s="303"/>
      <c r="BDT115" s="303"/>
      <c r="BDU115" s="303"/>
      <c r="BDV115" s="303"/>
      <c r="BDW115" s="303"/>
      <c r="BDX115" s="303"/>
      <c r="BDY115" s="303"/>
      <c r="BDZ115" s="303"/>
      <c r="BEA115" s="303"/>
      <c r="BEB115" s="303"/>
      <c r="BEC115" s="303"/>
      <c r="BED115" s="303"/>
      <c r="BEE115" s="303"/>
      <c r="BEF115" s="303"/>
      <c r="BEG115" s="303"/>
      <c r="BEH115" s="303"/>
      <c r="BEI115" s="303"/>
      <c r="BEJ115" s="303"/>
      <c r="BEK115" s="303"/>
      <c r="BEL115" s="303"/>
      <c r="BEM115" s="303"/>
      <c r="BEN115" s="303"/>
      <c r="BEO115" s="303"/>
      <c r="BEP115" s="303"/>
      <c r="BEQ115" s="303"/>
      <c r="BER115" s="303"/>
      <c r="BES115" s="303"/>
      <c r="BET115" s="303"/>
      <c r="BEU115" s="303"/>
      <c r="BEV115" s="303"/>
      <c r="BEW115" s="303"/>
      <c r="BEX115" s="303"/>
      <c r="BEY115" s="303"/>
      <c r="BEZ115" s="303"/>
      <c r="BFA115" s="303"/>
      <c r="BFB115" s="303"/>
      <c r="BFC115" s="303"/>
      <c r="BFD115" s="303"/>
      <c r="BFE115" s="303"/>
      <c r="BFF115" s="303"/>
      <c r="BFG115" s="303"/>
      <c r="BFH115" s="303"/>
      <c r="BFI115" s="303"/>
      <c r="BFJ115" s="303"/>
      <c r="BFK115" s="303"/>
      <c r="BFL115" s="303"/>
      <c r="BFM115" s="303"/>
      <c r="BFN115" s="303"/>
      <c r="BFO115" s="303"/>
      <c r="BFP115" s="303"/>
      <c r="BFQ115" s="303"/>
      <c r="BFR115" s="303"/>
      <c r="BFS115" s="303"/>
      <c r="BFT115" s="303"/>
      <c r="BFU115" s="303"/>
      <c r="BFV115" s="303"/>
      <c r="BFW115" s="303"/>
      <c r="BFX115" s="303"/>
      <c r="BFY115" s="303"/>
      <c r="BFZ115" s="303"/>
      <c r="BGA115" s="303"/>
      <c r="BGB115" s="303"/>
      <c r="BGC115" s="303"/>
      <c r="BGD115" s="303"/>
      <c r="BGE115" s="303"/>
      <c r="BGF115" s="303"/>
      <c r="BGG115" s="303"/>
      <c r="BGH115" s="303"/>
      <c r="BGI115" s="303"/>
      <c r="BGJ115" s="303"/>
      <c r="BGK115" s="303"/>
      <c r="BGL115" s="303"/>
      <c r="BGM115" s="303"/>
      <c r="BGN115" s="303"/>
      <c r="BGO115" s="303"/>
      <c r="BGP115" s="303"/>
      <c r="BGQ115" s="303"/>
      <c r="BGR115" s="303"/>
      <c r="BGS115" s="303"/>
      <c r="BGT115" s="303"/>
      <c r="BGU115" s="303"/>
      <c r="BGV115" s="303"/>
      <c r="BGW115" s="303"/>
      <c r="BGX115" s="303"/>
      <c r="BGY115" s="303"/>
      <c r="BGZ115" s="303"/>
      <c r="BHA115" s="303"/>
      <c r="BHB115" s="303"/>
      <c r="BHC115" s="303"/>
      <c r="BHD115" s="303"/>
      <c r="BHE115" s="303"/>
      <c r="BHF115" s="303"/>
      <c r="BHG115" s="303"/>
      <c r="BHH115" s="303"/>
      <c r="BHI115" s="303"/>
      <c r="BHJ115" s="303"/>
      <c r="BHK115" s="303"/>
      <c r="BHL115" s="303"/>
      <c r="BHM115" s="303"/>
      <c r="BHN115" s="303"/>
      <c r="BHO115" s="303"/>
      <c r="BHP115" s="303"/>
      <c r="BHQ115" s="303"/>
      <c r="BHR115" s="303"/>
      <c r="BHS115" s="303"/>
      <c r="BHT115" s="303"/>
      <c r="BHU115" s="303"/>
      <c r="BHV115" s="303"/>
      <c r="BHW115" s="303"/>
      <c r="BHX115" s="303"/>
      <c r="BHY115" s="303"/>
      <c r="BHZ115" s="303"/>
      <c r="BIA115" s="303"/>
      <c r="BIB115" s="303"/>
      <c r="BIC115" s="303"/>
      <c r="BID115" s="303"/>
      <c r="BIE115" s="303"/>
      <c r="BIF115" s="303"/>
      <c r="BIG115" s="303"/>
      <c r="BIH115" s="303"/>
      <c r="BII115" s="303"/>
      <c r="BIJ115" s="303"/>
      <c r="BIK115" s="303"/>
      <c r="BIL115" s="303"/>
      <c r="BIM115" s="303"/>
      <c r="BIN115" s="303"/>
      <c r="BIO115" s="303"/>
      <c r="BIP115" s="303"/>
      <c r="BIQ115" s="303"/>
      <c r="BIR115" s="303"/>
      <c r="BIS115" s="303"/>
      <c r="BIT115" s="303"/>
      <c r="BIU115" s="303"/>
      <c r="BIV115" s="303"/>
      <c r="BIW115" s="303"/>
      <c r="BIX115" s="303"/>
      <c r="BIY115" s="303"/>
      <c r="BIZ115" s="303"/>
      <c r="BJA115" s="303"/>
      <c r="BJB115" s="303"/>
      <c r="BJC115" s="303"/>
      <c r="BJD115" s="303"/>
      <c r="BJE115" s="303"/>
      <c r="BJF115" s="303"/>
      <c r="BJG115" s="303"/>
      <c r="BJH115" s="303"/>
      <c r="BJI115" s="303"/>
      <c r="BJJ115" s="303"/>
      <c r="BJK115" s="303"/>
      <c r="BJL115" s="303"/>
      <c r="BJM115" s="303"/>
      <c r="BJN115" s="303"/>
      <c r="BJO115" s="303"/>
      <c r="BJP115" s="303"/>
      <c r="BJQ115" s="303"/>
      <c r="BJR115" s="303"/>
      <c r="BJS115" s="303"/>
      <c r="BJT115" s="303"/>
      <c r="BJU115" s="303"/>
      <c r="BJV115" s="303"/>
      <c r="BJW115" s="303"/>
      <c r="BJX115" s="303"/>
      <c r="BJY115" s="303"/>
      <c r="BJZ115" s="303"/>
      <c r="BKA115" s="303"/>
      <c r="BKB115" s="303"/>
      <c r="BKC115" s="303"/>
      <c r="BKD115" s="303"/>
      <c r="BKE115" s="303"/>
      <c r="BKF115" s="303"/>
      <c r="BKG115" s="303"/>
      <c r="BKH115" s="303"/>
      <c r="BKI115" s="303"/>
      <c r="BKJ115" s="303"/>
      <c r="BKK115" s="303"/>
      <c r="BKL115" s="303"/>
      <c r="BKM115" s="303"/>
      <c r="BKN115" s="303"/>
      <c r="BKO115" s="303"/>
      <c r="BKP115" s="303"/>
      <c r="BKQ115" s="303"/>
      <c r="BKR115" s="303"/>
      <c r="BKS115" s="303"/>
      <c r="BKT115" s="303"/>
      <c r="BKU115" s="303"/>
      <c r="BKV115" s="303"/>
      <c r="BKW115" s="303"/>
      <c r="BKX115" s="303"/>
      <c r="BKY115" s="303"/>
      <c r="BKZ115" s="303"/>
      <c r="BLA115" s="303"/>
      <c r="BLB115" s="303"/>
      <c r="BLC115" s="303"/>
      <c r="BLD115" s="303"/>
      <c r="BLE115" s="303"/>
      <c r="BLF115" s="303"/>
      <c r="BLG115" s="303"/>
      <c r="BLH115" s="303"/>
      <c r="BLI115" s="303"/>
      <c r="BLJ115" s="303"/>
      <c r="BLK115" s="303"/>
      <c r="BLL115" s="303"/>
      <c r="BLM115" s="303"/>
      <c r="BLN115" s="303"/>
      <c r="BLO115" s="303"/>
      <c r="BLP115" s="303"/>
      <c r="BLQ115" s="303"/>
      <c r="BLR115" s="303"/>
      <c r="BLS115" s="303"/>
      <c r="BLT115" s="303"/>
      <c r="BLU115" s="303"/>
      <c r="BLV115" s="303"/>
      <c r="BLW115" s="303"/>
      <c r="BLX115" s="303"/>
      <c r="BLY115" s="303"/>
      <c r="BLZ115" s="303"/>
      <c r="BMA115" s="303"/>
      <c r="BMB115" s="303"/>
      <c r="BMC115" s="303"/>
      <c r="BMD115" s="303"/>
      <c r="BME115" s="303"/>
      <c r="BMF115" s="303"/>
      <c r="BMG115" s="303"/>
      <c r="BMH115" s="303"/>
      <c r="BMI115" s="303"/>
      <c r="BMJ115" s="303"/>
      <c r="BMK115" s="303"/>
      <c r="BML115" s="303"/>
      <c r="BMM115" s="303"/>
      <c r="BMN115" s="303"/>
      <c r="BMO115" s="303"/>
      <c r="BMP115" s="303"/>
      <c r="BMQ115" s="303"/>
      <c r="BMR115" s="303"/>
      <c r="BMS115" s="303"/>
      <c r="BMT115" s="303"/>
      <c r="BMU115" s="303"/>
      <c r="BMV115" s="303"/>
      <c r="BMW115" s="303"/>
      <c r="BMX115" s="303"/>
      <c r="BMY115" s="303"/>
      <c r="BMZ115" s="303"/>
      <c r="BNA115" s="303"/>
      <c r="BNB115" s="303"/>
      <c r="BNC115" s="303"/>
      <c r="BND115" s="303"/>
      <c r="BNE115" s="303"/>
      <c r="BNF115" s="303"/>
      <c r="BNG115" s="303"/>
      <c r="BNH115" s="303"/>
      <c r="BNI115" s="303"/>
      <c r="BNJ115" s="303"/>
      <c r="BNK115" s="303"/>
      <c r="BNL115" s="303"/>
      <c r="BNM115" s="303"/>
      <c r="BNN115" s="303"/>
      <c r="BNO115" s="303"/>
      <c r="BNP115" s="303"/>
      <c r="BNQ115" s="303"/>
      <c r="BNR115" s="303"/>
      <c r="BNS115" s="303"/>
      <c r="BNT115" s="303"/>
      <c r="BNU115" s="303"/>
      <c r="BNV115" s="303"/>
      <c r="BNW115" s="303"/>
      <c r="BNX115" s="303"/>
      <c r="BNY115" s="303"/>
      <c r="BNZ115" s="303"/>
      <c r="BOA115" s="303"/>
      <c r="BOB115" s="303"/>
      <c r="BOC115" s="303"/>
      <c r="BOD115" s="303"/>
      <c r="BOE115" s="303"/>
      <c r="BOF115" s="303"/>
      <c r="BOG115" s="303"/>
      <c r="BOH115" s="303"/>
      <c r="BOI115" s="303"/>
      <c r="BOJ115" s="303"/>
      <c r="BOK115" s="303"/>
      <c r="BOL115" s="303"/>
      <c r="BOM115" s="303"/>
      <c r="BON115" s="303"/>
      <c r="BOO115" s="303"/>
      <c r="BOP115" s="303"/>
      <c r="BOQ115" s="303"/>
      <c r="BOR115" s="303"/>
      <c r="BOS115" s="303"/>
      <c r="BOT115" s="303"/>
      <c r="BOU115" s="303"/>
      <c r="BOV115" s="303"/>
      <c r="BOW115" s="303"/>
      <c r="BOX115" s="303"/>
      <c r="BOY115" s="303"/>
      <c r="BOZ115" s="303"/>
      <c r="BPA115" s="303"/>
      <c r="BPB115" s="303"/>
      <c r="BPC115" s="303"/>
      <c r="BPD115" s="303"/>
      <c r="BPE115" s="303"/>
      <c r="BPF115" s="303"/>
      <c r="BPG115" s="303"/>
      <c r="BPH115" s="303"/>
      <c r="BPI115" s="303"/>
      <c r="BPJ115" s="303"/>
      <c r="BPK115" s="303"/>
      <c r="BPL115" s="303"/>
      <c r="BPM115" s="303"/>
      <c r="BPN115" s="303"/>
      <c r="BPO115" s="303"/>
      <c r="BPP115" s="303"/>
      <c r="BPQ115" s="303"/>
      <c r="BPR115" s="303"/>
      <c r="BPS115" s="303"/>
      <c r="BPT115" s="303"/>
      <c r="BPU115" s="303"/>
      <c r="BPV115" s="303"/>
      <c r="BPW115" s="303"/>
      <c r="BPX115" s="303"/>
      <c r="BPY115" s="303"/>
      <c r="BPZ115" s="303"/>
      <c r="BQA115" s="303"/>
      <c r="BQB115" s="303"/>
      <c r="BQC115" s="303"/>
      <c r="BQD115" s="303"/>
      <c r="BQE115" s="303"/>
      <c r="BQF115" s="303"/>
      <c r="BQG115" s="303"/>
      <c r="BQH115" s="303"/>
      <c r="BQI115" s="303"/>
      <c r="BQJ115" s="303"/>
      <c r="BQK115" s="303"/>
      <c r="BQL115" s="303"/>
      <c r="BQM115" s="303"/>
      <c r="BQN115" s="303"/>
      <c r="BQO115" s="303"/>
      <c r="BQP115" s="303"/>
      <c r="BQQ115" s="303"/>
      <c r="BQR115" s="303"/>
      <c r="BQS115" s="303"/>
      <c r="BQT115" s="303"/>
      <c r="BQU115" s="303"/>
      <c r="BQV115" s="303"/>
      <c r="BQW115" s="303"/>
      <c r="BQX115" s="303"/>
      <c r="BQY115" s="303"/>
      <c r="BQZ115" s="303"/>
      <c r="BRA115" s="303"/>
      <c r="BRB115" s="303"/>
      <c r="BRC115" s="303"/>
      <c r="BRD115" s="303"/>
      <c r="BRE115" s="303"/>
      <c r="BRF115" s="303"/>
      <c r="BRG115" s="303"/>
      <c r="BRH115" s="303"/>
      <c r="BRI115" s="303"/>
      <c r="BRJ115" s="303"/>
      <c r="BRK115" s="303"/>
      <c r="BRL115" s="303"/>
      <c r="BRM115" s="303"/>
      <c r="BRN115" s="303"/>
      <c r="BRO115" s="303"/>
      <c r="BRP115" s="303"/>
      <c r="BRQ115" s="303"/>
      <c r="BRR115" s="303"/>
      <c r="BRS115" s="303"/>
      <c r="BRT115" s="303"/>
      <c r="BRU115" s="303"/>
      <c r="BRV115" s="303"/>
      <c r="BRW115" s="303"/>
      <c r="BRX115" s="303"/>
      <c r="BRY115" s="303"/>
      <c r="BRZ115" s="303"/>
      <c r="BSA115" s="303"/>
      <c r="BSB115" s="303"/>
      <c r="BSC115" s="303"/>
      <c r="BSD115" s="303"/>
      <c r="BSE115" s="303"/>
      <c r="BSF115" s="303"/>
      <c r="BSG115" s="303"/>
      <c r="BSH115" s="303"/>
      <c r="BSI115" s="303"/>
      <c r="BSJ115" s="303"/>
      <c r="BSK115" s="303"/>
      <c r="BSL115" s="303"/>
      <c r="BSM115" s="303"/>
      <c r="BSN115" s="303"/>
      <c r="BSO115" s="303"/>
      <c r="BSP115" s="303"/>
      <c r="BSQ115" s="303"/>
      <c r="BSR115" s="303"/>
      <c r="BSS115" s="303"/>
      <c r="BST115" s="303"/>
      <c r="BSU115" s="303"/>
      <c r="BSV115" s="303"/>
      <c r="BSW115" s="303"/>
      <c r="BSX115" s="303"/>
      <c r="BSY115" s="303"/>
      <c r="BSZ115" s="303"/>
      <c r="BTA115" s="303"/>
      <c r="BTB115" s="303"/>
      <c r="BTC115" s="303"/>
      <c r="BTD115" s="303"/>
      <c r="BTE115" s="303"/>
      <c r="BTF115" s="303"/>
      <c r="BTG115" s="303"/>
      <c r="BTH115" s="303"/>
      <c r="BTI115" s="303"/>
      <c r="BTJ115" s="303"/>
      <c r="BTK115" s="303"/>
      <c r="BTL115" s="303"/>
      <c r="BTM115" s="303"/>
      <c r="BTN115" s="303"/>
      <c r="BTO115" s="303"/>
      <c r="BTP115" s="303"/>
      <c r="BTQ115" s="303"/>
      <c r="BTR115" s="303"/>
      <c r="BTS115" s="303"/>
      <c r="BTT115" s="303"/>
      <c r="BTU115" s="303"/>
      <c r="BTV115" s="303"/>
      <c r="BTW115" s="303"/>
      <c r="BTX115" s="303"/>
      <c r="BTY115" s="303"/>
      <c r="BTZ115" s="303"/>
      <c r="BUA115" s="303"/>
      <c r="BUB115" s="303"/>
      <c r="BUC115" s="303"/>
      <c r="BUD115" s="303"/>
      <c r="BUE115" s="303"/>
      <c r="BUF115" s="303"/>
      <c r="BUG115" s="303"/>
      <c r="BUH115" s="303"/>
      <c r="BUI115" s="303"/>
      <c r="BUJ115" s="303"/>
      <c r="BUK115" s="303"/>
      <c r="BUL115" s="303"/>
      <c r="BUM115" s="303"/>
      <c r="BUN115" s="303"/>
      <c r="BUO115" s="303"/>
      <c r="BUP115" s="303"/>
      <c r="BUQ115" s="303"/>
      <c r="BUR115" s="303"/>
      <c r="BUS115" s="303"/>
      <c r="BUT115" s="303"/>
      <c r="BUU115" s="303"/>
      <c r="BUV115" s="303"/>
      <c r="BUW115" s="303"/>
      <c r="BUX115" s="303"/>
      <c r="BUY115" s="303"/>
      <c r="BUZ115" s="303"/>
      <c r="BVA115" s="303"/>
      <c r="BVB115" s="303"/>
      <c r="BVC115" s="303"/>
      <c r="BVD115" s="303"/>
      <c r="BVE115" s="303"/>
      <c r="BVF115" s="303"/>
      <c r="BVG115" s="303"/>
      <c r="BVH115" s="303"/>
      <c r="BVI115" s="303"/>
      <c r="BVJ115" s="303"/>
      <c r="BVK115" s="303"/>
      <c r="BVL115" s="303"/>
      <c r="BVM115" s="303"/>
      <c r="BVN115" s="303"/>
      <c r="BVO115" s="303"/>
      <c r="BVP115" s="303"/>
      <c r="BVQ115" s="303"/>
      <c r="BVR115" s="303"/>
      <c r="BVS115" s="303"/>
      <c r="BVT115" s="303"/>
      <c r="BVU115" s="303"/>
      <c r="BVV115" s="303"/>
      <c r="BVW115" s="303"/>
      <c r="BVX115" s="303"/>
      <c r="BVY115" s="303"/>
      <c r="BVZ115" s="303"/>
      <c r="BWA115" s="303"/>
      <c r="BWB115" s="303"/>
      <c r="BWC115" s="303"/>
      <c r="BWD115" s="303"/>
      <c r="BWE115" s="303"/>
      <c r="BWF115" s="303"/>
      <c r="BWG115" s="303"/>
      <c r="BWH115" s="303"/>
      <c r="BWI115" s="303"/>
      <c r="BWJ115" s="303"/>
      <c r="BWK115" s="303"/>
      <c r="BWL115" s="303"/>
      <c r="BWM115" s="303"/>
      <c r="BWN115" s="303"/>
      <c r="BWO115" s="303"/>
      <c r="BWP115" s="303"/>
      <c r="BWQ115" s="303"/>
      <c r="BWR115" s="303"/>
      <c r="BWS115" s="303"/>
      <c r="BWT115" s="303"/>
      <c r="BWU115" s="303"/>
      <c r="BWV115" s="303"/>
      <c r="BWW115" s="303"/>
      <c r="BWX115" s="303"/>
      <c r="BWY115" s="303"/>
      <c r="BWZ115" s="303"/>
      <c r="BXA115" s="303"/>
      <c r="BXB115" s="303"/>
      <c r="BXC115" s="303"/>
      <c r="BXD115" s="303"/>
      <c r="BXE115" s="303"/>
      <c r="BXF115" s="303"/>
      <c r="BXG115" s="303"/>
      <c r="BXH115" s="303"/>
      <c r="BXI115" s="303"/>
      <c r="BXJ115" s="303"/>
      <c r="BXK115" s="303"/>
      <c r="BXL115" s="303"/>
      <c r="BXM115" s="303"/>
      <c r="BXN115" s="303"/>
      <c r="BXO115" s="303"/>
      <c r="BXP115" s="303"/>
      <c r="BXQ115" s="303"/>
      <c r="BXR115" s="303"/>
      <c r="BXS115" s="303"/>
      <c r="BXT115" s="303"/>
      <c r="BXU115" s="303"/>
      <c r="BXV115" s="303"/>
      <c r="BXW115" s="303"/>
      <c r="BXX115" s="303"/>
      <c r="BXY115" s="303"/>
      <c r="BXZ115" s="303"/>
      <c r="BYA115" s="303"/>
      <c r="BYB115" s="303"/>
      <c r="BYC115" s="303"/>
      <c r="BYD115" s="303"/>
      <c r="BYE115" s="303"/>
      <c r="BYF115" s="303"/>
      <c r="BYG115" s="303"/>
      <c r="BYH115" s="303"/>
      <c r="BYI115" s="303"/>
      <c r="BYJ115" s="303"/>
      <c r="BYK115" s="303"/>
      <c r="BYL115" s="303"/>
      <c r="BYM115" s="303"/>
      <c r="BYN115" s="303"/>
      <c r="BYO115" s="303"/>
      <c r="BYP115" s="303"/>
      <c r="BYQ115" s="303"/>
      <c r="BYR115" s="303"/>
      <c r="BYS115" s="303"/>
      <c r="BYT115" s="303"/>
      <c r="BYU115" s="303"/>
      <c r="BYV115" s="303"/>
      <c r="BYW115" s="303"/>
      <c r="BYX115" s="303"/>
      <c r="BYY115" s="303"/>
      <c r="BYZ115" s="303"/>
      <c r="BZA115" s="303"/>
      <c r="BZB115" s="303"/>
      <c r="BZC115" s="303"/>
      <c r="BZD115" s="303"/>
      <c r="BZE115" s="303"/>
      <c r="BZF115" s="303"/>
      <c r="BZG115" s="303"/>
      <c r="BZH115" s="303"/>
      <c r="BZI115" s="303"/>
      <c r="BZJ115" s="303"/>
      <c r="BZK115" s="303"/>
      <c r="BZL115" s="303"/>
      <c r="BZM115" s="303"/>
      <c r="BZN115" s="303"/>
      <c r="BZO115" s="303"/>
      <c r="BZP115" s="303"/>
      <c r="BZQ115" s="303"/>
      <c r="BZR115" s="303"/>
      <c r="BZS115" s="303"/>
      <c r="BZT115" s="303"/>
      <c r="BZU115" s="303"/>
      <c r="BZV115" s="303"/>
      <c r="BZW115" s="303"/>
      <c r="BZX115" s="303"/>
      <c r="BZY115" s="303"/>
      <c r="BZZ115" s="303"/>
      <c r="CAA115" s="303"/>
      <c r="CAB115" s="303"/>
      <c r="CAC115" s="303"/>
      <c r="CAD115" s="303"/>
      <c r="CAE115" s="303"/>
      <c r="CAF115" s="303"/>
      <c r="CAG115" s="303"/>
      <c r="CAH115" s="303"/>
      <c r="CAI115" s="303"/>
      <c r="CAJ115" s="303"/>
      <c r="CAK115" s="303"/>
      <c r="CAL115" s="303"/>
      <c r="CAM115" s="303"/>
      <c r="CAN115" s="303"/>
      <c r="CAO115" s="303"/>
      <c r="CAP115" s="303"/>
      <c r="CAQ115" s="303"/>
      <c r="CAR115" s="303"/>
      <c r="CAS115" s="303"/>
      <c r="CAT115" s="303"/>
      <c r="CAU115" s="303"/>
      <c r="CAV115" s="303"/>
      <c r="CAW115" s="303"/>
      <c r="CAX115" s="303"/>
      <c r="CAY115" s="303"/>
      <c r="CAZ115" s="303"/>
      <c r="CBA115" s="303"/>
      <c r="CBB115" s="303"/>
      <c r="CBC115" s="303"/>
      <c r="CBD115" s="303"/>
      <c r="CBE115" s="303"/>
      <c r="CBF115" s="303"/>
      <c r="CBG115" s="303"/>
      <c r="CBH115" s="303"/>
      <c r="CBI115" s="303"/>
      <c r="CBJ115" s="303"/>
      <c r="CBK115" s="303"/>
      <c r="CBL115" s="303"/>
      <c r="CBM115" s="303"/>
      <c r="CBN115" s="303"/>
      <c r="CBO115" s="303"/>
      <c r="CBP115" s="303"/>
      <c r="CBQ115" s="303"/>
      <c r="CBR115" s="303"/>
      <c r="CBS115" s="303"/>
      <c r="CBT115" s="303"/>
      <c r="CBU115" s="303"/>
      <c r="CBV115" s="303"/>
      <c r="CBW115" s="303"/>
      <c r="CBX115" s="303"/>
      <c r="CBY115" s="303"/>
      <c r="CBZ115" s="303"/>
      <c r="CCA115" s="303"/>
      <c r="CCB115" s="303"/>
      <c r="CCC115" s="303"/>
      <c r="CCD115" s="303"/>
      <c r="CCE115" s="303"/>
      <c r="CCF115" s="303"/>
      <c r="CCG115" s="303"/>
      <c r="CCH115" s="303"/>
      <c r="CCI115" s="303"/>
      <c r="CCJ115" s="303"/>
      <c r="CCK115" s="303"/>
      <c r="CCL115" s="303"/>
      <c r="CCM115" s="303"/>
      <c r="CCN115" s="303"/>
      <c r="CCO115" s="303"/>
      <c r="CCP115" s="303"/>
      <c r="CCQ115" s="303"/>
      <c r="CCR115" s="303"/>
      <c r="CCS115" s="303"/>
      <c r="CCT115" s="303"/>
      <c r="CCU115" s="303"/>
      <c r="CCV115" s="303"/>
      <c r="CCW115" s="303"/>
      <c r="CCX115" s="303"/>
      <c r="CCY115" s="303"/>
      <c r="CCZ115" s="303"/>
      <c r="CDA115" s="303"/>
      <c r="CDB115" s="303"/>
      <c r="CDC115" s="303"/>
      <c r="CDD115" s="303"/>
      <c r="CDE115" s="303"/>
      <c r="CDF115" s="303"/>
      <c r="CDG115" s="303"/>
      <c r="CDH115" s="303"/>
      <c r="CDI115" s="303"/>
      <c r="CDJ115" s="303"/>
      <c r="CDK115" s="303"/>
      <c r="CDL115" s="303"/>
      <c r="CDM115" s="303"/>
      <c r="CDN115" s="303"/>
      <c r="CDO115" s="303"/>
      <c r="CDP115" s="303"/>
      <c r="CDQ115" s="303"/>
      <c r="CDR115" s="303"/>
      <c r="CDS115" s="303"/>
      <c r="CDT115" s="303"/>
      <c r="CDU115" s="303"/>
      <c r="CDV115" s="303"/>
      <c r="CDW115" s="303"/>
      <c r="CDX115" s="303"/>
      <c r="CDY115" s="303"/>
      <c r="CDZ115" s="303"/>
      <c r="CEA115" s="303"/>
      <c r="CEB115" s="303"/>
      <c r="CEC115" s="303"/>
      <c r="CED115" s="303"/>
      <c r="CEE115" s="303"/>
      <c r="CEF115" s="303"/>
      <c r="CEG115" s="303"/>
      <c r="CEH115" s="303"/>
      <c r="CEI115" s="303"/>
      <c r="CEJ115" s="303"/>
      <c r="CEK115" s="303"/>
      <c r="CEL115" s="303"/>
      <c r="CEM115" s="303"/>
      <c r="CEN115" s="303"/>
      <c r="CEO115" s="303"/>
      <c r="CEP115" s="303"/>
      <c r="CEQ115" s="303"/>
      <c r="CER115" s="303"/>
      <c r="CES115" s="303"/>
      <c r="CET115" s="303"/>
      <c r="CEU115" s="303"/>
      <c r="CEV115" s="303"/>
      <c r="CEW115" s="303"/>
      <c r="CEX115" s="303"/>
      <c r="CEY115" s="303"/>
      <c r="CEZ115" s="303"/>
      <c r="CFA115" s="303"/>
      <c r="CFB115" s="303"/>
      <c r="CFC115" s="303"/>
      <c r="CFD115" s="303"/>
      <c r="CFE115" s="303"/>
      <c r="CFF115" s="303"/>
      <c r="CFG115" s="303"/>
      <c r="CFH115" s="303"/>
      <c r="CFI115" s="303"/>
      <c r="CFJ115" s="303"/>
      <c r="CFK115" s="303"/>
      <c r="CFL115" s="303"/>
      <c r="CFM115" s="303"/>
      <c r="CFN115" s="303"/>
      <c r="CFO115" s="303"/>
      <c r="CFP115" s="303"/>
      <c r="CFQ115" s="303"/>
      <c r="CFR115" s="303"/>
      <c r="CFS115" s="303"/>
      <c r="CFT115" s="303"/>
      <c r="CFU115" s="303"/>
      <c r="CFV115" s="303"/>
      <c r="CFW115" s="303"/>
      <c r="CFX115" s="303"/>
      <c r="CFY115" s="303"/>
      <c r="CFZ115" s="303"/>
      <c r="CGA115" s="303"/>
      <c r="CGB115" s="303"/>
      <c r="CGC115" s="303"/>
      <c r="CGD115" s="303"/>
      <c r="CGE115" s="303"/>
      <c r="CGF115" s="303"/>
      <c r="CGG115" s="303"/>
      <c r="CGH115" s="303"/>
      <c r="CGI115" s="303"/>
      <c r="CGJ115" s="303"/>
      <c r="CGK115" s="303"/>
      <c r="CGL115" s="303"/>
      <c r="CGM115" s="303"/>
      <c r="CGN115" s="303"/>
      <c r="CGO115" s="303"/>
      <c r="CGP115" s="303"/>
      <c r="CGQ115" s="303"/>
      <c r="CGR115" s="303"/>
      <c r="CGS115" s="303"/>
      <c r="CGT115" s="303"/>
      <c r="CGU115" s="303"/>
      <c r="CGV115" s="303"/>
      <c r="CGW115" s="303"/>
      <c r="CGX115" s="303"/>
      <c r="CGY115" s="303"/>
      <c r="CGZ115" s="303"/>
      <c r="CHA115" s="303"/>
      <c r="CHB115" s="303"/>
      <c r="CHC115" s="303"/>
      <c r="CHD115" s="303"/>
      <c r="CHE115" s="303"/>
      <c r="CHF115" s="303"/>
      <c r="CHG115" s="303"/>
      <c r="CHH115" s="303"/>
      <c r="CHI115" s="303"/>
      <c r="CHJ115" s="303"/>
      <c r="CHK115" s="303"/>
      <c r="CHL115" s="303"/>
      <c r="CHM115" s="303"/>
      <c r="CHN115" s="303"/>
      <c r="CHO115" s="303"/>
      <c r="CHP115" s="303"/>
      <c r="CHQ115" s="303"/>
      <c r="CHR115" s="303"/>
      <c r="CHS115" s="303"/>
      <c r="CHT115" s="303"/>
      <c r="CHU115" s="303"/>
      <c r="CHV115" s="303"/>
      <c r="CHW115" s="303"/>
      <c r="CHX115" s="303"/>
      <c r="CHY115" s="303"/>
      <c r="CHZ115" s="303"/>
      <c r="CIA115" s="303"/>
      <c r="CIB115" s="303"/>
      <c r="CIC115" s="303"/>
      <c r="CID115" s="303"/>
      <c r="CIE115" s="303"/>
      <c r="CIF115" s="303"/>
      <c r="CIG115" s="303"/>
      <c r="CIH115" s="303"/>
      <c r="CII115" s="303"/>
      <c r="CIJ115" s="303"/>
      <c r="CIK115" s="303"/>
      <c r="CIL115" s="303"/>
      <c r="CIM115" s="303"/>
      <c r="CIN115" s="303"/>
      <c r="CIO115" s="303"/>
      <c r="CIP115" s="303"/>
      <c r="CIQ115" s="303"/>
      <c r="CIR115" s="303"/>
      <c r="CIS115" s="303"/>
      <c r="CIT115" s="303"/>
      <c r="CIU115" s="303"/>
      <c r="CIV115" s="303"/>
      <c r="CIW115" s="303"/>
      <c r="CIX115" s="303"/>
      <c r="CIY115" s="303"/>
      <c r="CIZ115" s="303"/>
      <c r="CJA115" s="303"/>
      <c r="CJB115" s="303"/>
      <c r="CJC115" s="303"/>
      <c r="CJD115" s="303"/>
      <c r="CJE115" s="303"/>
      <c r="CJF115" s="303"/>
      <c r="CJG115" s="303"/>
      <c r="CJH115" s="303"/>
      <c r="CJI115" s="303"/>
      <c r="CJJ115" s="303"/>
      <c r="CJK115" s="303"/>
      <c r="CJL115" s="303"/>
      <c r="CJM115" s="303"/>
      <c r="CJN115" s="303"/>
      <c r="CJO115" s="303"/>
      <c r="CJP115" s="303"/>
      <c r="CJQ115" s="303"/>
      <c r="CJR115" s="303"/>
      <c r="CJS115" s="303"/>
      <c r="CJT115" s="303"/>
      <c r="CJU115" s="303"/>
      <c r="CJV115" s="303"/>
      <c r="CJW115" s="303"/>
      <c r="CJX115" s="303"/>
      <c r="CJY115" s="303"/>
      <c r="CJZ115" s="303"/>
      <c r="CKA115" s="303"/>
      <c r="CKB115" s="303"/>
      <c r="CKC115" s="303"/>
      <c r="CKD115" s="303"/>
      <c r="CKE115" s="303"/>
      <c r="CKF115" s="303"/>
      <c r="CKG115" s="303"/>
      <c r="CKH115" s="303"/>
      <c r="CKI115" s="303"/>
      <c r="CKJ115" s="303"/>
      <c r="CKK115" s="303"/>
      <c r="CKL115" s="303"/>
      <c r="CKM115" s="303"/>
      <c r="CKN115" s="303"/>
      <c r="CKO115" s="303"/>
      <c r="CKP115" s="303"/>
      <c r="CKQ115" s="303"/>
      <c r="CKR115" s="303"/>
      <c r="CKS115" s="303"/>
      <c r="CKT115" s="303"/>
      <c r="CKU115" s="303"/>
      <c r="CKV115" s="303"/>
      <c r="CKW115" s="303"/>
      <c r="CKX115" s="303"/>
      <c r="CKY115" s="303"/>
      <c r="CKZ115" s="303"/>
      <c r="CLA115" s="303"/>
      <c r="CLB115" s="303"/>
      <c r="CLC115" s="303"/>
      <c r="CLD115" s="303"/>
      <c r="CLE115" s="303"/>
      <c r="CLF115" s="303"/>
      <c r="CLG115" s="303"/>
      <c r="CLH115" s="303"/>
      <c r="CLI115" s="303"/>
      <c r="CLJ115" s="303"/>
      <c r="CLK115" s="303"/>
      <c r="CLL115" s="303"/>
      <c r="CLM115" s="303"/>
      <c r="CLN115" s="303"/>
      <c r="CLO115" s="303"/>
      <c r="CLP115" s="303"/>
      <c r="CLQ115" s="303"/>
      <c r="CLR115" s="303"/>
      <c r="CLS115" s="303"/>
      <c r="CLT115" s="303"/>
      <c r="CLU115" s="303"/>
      <c r="CLV115" s="303"/>
      <c r="CLW115" s="303"/>
      <c r="CLX115" s="303"/>
      <c r="CLY115" s="303"/>
      <c r="CLZ115" s="303"/>
      <c r="CMA115" s="303"/>
      <c r="CMB115" s="303"/>
      <c r="CMC115" s="303"/>
      <c r="CMD115" s="303"/>
      <c r="CME115" s="303"/>
      <c r="CMF115" s="303"/>
      <c r="CMG115" s="303"/>
      <c r="CMH115" s="303"/>
      <c r="CMI115" s="303"/>
      <c r="CMJ115" s="303"/>
      <c r="CMK115" s="303"/>
      <c r="CML115" s="303"/>
      <c r="CMM115" s="303"/>
      <c r="CMN115" s="303"/>
      <c r="CMO115" s="303"/>
      <c r="CMP115" s="303"/>
      <c r="CMQ115" s="303"/>
      <c r="CMR115" s="303"/>
      <c r="CMS115" s="303"/>
      <c r="CMT115" s="303"/>
      <c r="CMU115" s="303"/>
      <c r="CMV115" s="303"/>
      <c r="CMW115" s="303"/>
      <c r="CMX115" s="303"/>
      <c r="CMY115" s="303"/>
      <c r="CMZ115" s="303"/>
      <c r="CNA115" s="303"/>
      <c r="CNB115" s="303"/>
      <c r="CNC115" s="303"/>
      <c r="CND115" s="303"/>
      <c r="CNE115" s="303"/>
      <c r="CNF115" s="303"/>
      <c r="CNG115" s="303"/>
      <c r="CNH115" s="303"/>
      <c r="CNI115" s="303"/>
      <c r="CNJ115" s="303"/>
      <c r="CNK115" s="303"/>
      <c r="CNL115" s="303"/>
      <c r="CNM115" s="303"/>
      <c r="CNN115" s="303"/>
      <c r="CNO115" s="303"/>
      <c r="CNP115" s="303"/>
      <c r="CNQ115" s="303"/>
      <c r="CNR115" s="303"/>
      <c r="CNS115" s="303"/>
      <c r="CNT115" s="303"/>
      <c r="CNU115" s="303"/>
      <c r="CNV115" s="303"/>
      <c r="CNW115" s="303"/>
      <c r="CNX115" s="303"/>
      <c r="CNY115" s="303"/>
      <c r="CNZ115" s="303"/>
      <c r="COA115" s="303"/>
      <c r="COB115" s="303"/>
      <c r="COC115" s="303"/>
      <c r="COD115" s="303"/>
      <c r="COE115" s="303"/>
      <c r="COF115" s="303"/>
      <c r="COG115" s="303"/>
      <c r="COH115" s="303"/>
      <c r="COI115" s="303"/>
      <c r="COJ115" s="303"/>
      <c r="COK115" s="303"/>
      <c r="COL115" s="303"/>
      <c r="COM115" s="303"/>
      <c r="CON115" s="303"/>
      <c r="COO115" s="303"/>
      <c r="COP115" s="303"/>
      <c r="COQ115" s="303"/>
      <c r="COR115" s="303"/>
      <c r="COS115" s="303"/>
      <c r="COT115" s="303"/>
      <c r="COU115" s="303"/>
      <c r="COV115" s="303"/>
      <c r="COW115" s="303"/>
      <c r="COX115" s="303"/>
      <c r="COY115" s="303"/>
      <c r="COZ115" s="303"/>
      <c r="CPA115" s="303"/>
      <c r="CPB115" s="303"/>
      <c r="CPC115" s="303"/>
      <c r="CPD115" s="303"/>
      <c r="CPE115" s="303"/>
      <c r="CPF115" s="303"/>
      <c r="CPG115" s="303"/>
      <c r="CPH115" s="303"/>
      <c r="CPI115" s="303"/>
      <c r="CPJ115" s="303"/>
      <c r="CPK115" s="303"/>
      <c r="CPL115" s="303"/>
      <c r="CPM115" s="303"/>
      <c r="CPN115" s="303"/>
      <c r="CPO115" s="303"/>
      <c r="CPP115" s="303"/>
      <c r="CPQ115" s="303"/>
      <c r="CPR115" s="303"/>
      <c r="CPS115" s="303"/>
      <c r="CPT115" s="303"/>
      <c r="CPU115" s="303"/>
      <c r="CPV115" s="303"/>
      <c r="CPW115" s="303"/>
      <c r="CPX115" s="303"/>
      <c r="CPY115" s="303"/>
      <c r="CPZ115" s="303"/>
      <c r="CQA115" s="303"/>
      <c r="CQB115" s="303"/>
      <c r="CQC115" s="303"/>
      <c r="CQD115" s="303"/>
      <c r="CQE115" s="303"/>
      <c r="CQF115" s="303"/>
      <c r="CQG115" s="303"/>
      <c r="CQH115" s="303"/>
      <c r="CQI115" s="303"/>
      <c r="CQJ115" s="303"/>
      <c r="CQK115" s="303"/>
      <c r="CQL115" s="303"/>
      <c r="CQM115" s="303"/>
      <c r="CQN115" s="303"/>
      <c r="CQO115" s="303"/>
      <c r="CQP115" s="303"/>
      <c r="CQQ115" s="303"/>
      <c r="CQR115" s="303"/>
      <c r="CQS115" s="303"/>
      <c r="CQT115" s="303"/>
      <c r="CQU115" s="303"/>
      <c r="CQV115" s="303"/>
      <c r="CQW115" s="303"/>
      <c r="CQX115" s="303"/>
      <c r="CQY115" s="303"/>
      <c r="CQZ115" s="303"/>
      <c r="CRA115" s="303"/>
      <c r="CRB115" s="303"/>
      <c r="CRC115" s="303"/>
      <c r="CRD115" s="303"/>
      <c r="CRE115" s="303"/>
      <c r="CRF115" s="303"/>
      <c r="CRG115" s="303"/>
      <c r="CRH115" s="303"/>
      <c r="CRI115" s="303"/>
      <c r="CRJ115" s="303"/>
      <c r="CRK115" s="303"/>
      <c r="CRL115" s="303"/>
      <c r="CRM115" s="303"/>
      <c r="CRN115" s="303"/>
      <c r="CRO115" s="303"/>
      <c r="CRP115" s="303"/>
      <c r="CRQ115" s="303"/>
      <c r="CRR115" s="303"/>
      <c r="CRS115" s="303"/>
      <c r="CRT115" s="303"/>
      <c r="CRU115" s="303"/>
      <c r="CRV115" s="303"/>
      <c r="CRW115" s="303"/>
      <c r="CRX115" s="303"/>
      <c r="CRY115" s="303"/>
      <c r="CRZ115" s="303"/>
      <c r="CSA115" s="303"/>
      <c r="CSB115" s="303"/>
      <c r="CSC115" s="303"/>
      <c r="CSD115" s="303"/>
      <c r="CSE115" s="303"/>
      <c r="CSF115" s="303"/>
      <c r="CSG115" s="303"/>
      <c r="CSH115" s="303"/>
      <c r="CSI115" s="303"/>
      <c r="CSJ115" s="303"/>
      <c r="CSK115" s="303"/>
      <c r="CSL115" s="303"/>
      <c r="CSM115" s="303"/>
      <c r="CSN115" s="303"/>
      <c r="CSO115" s="303"/>
      <c r="CSP115" s="303"/>
      <c r="CSQ115" s="303"/>
      <c r="CSR115" s="303"/>
      <c r="CSS115" s="303"/>
      <c r="CST115" s="303"/>
      <c r="CSU115" s="303"/>
      <c r="CSV115" s="303"/>
      <c r="CSW115" s="303"/>
      <c r="CSX115" s="303"/>
      <c r="CSY115" s="303"/>
      <c r="CSZ115" s="303"/>
      <c r="CTA115" s="303"/>
      <c r="CTB115" s="303"/>
      <c r="CTC115" s="303"/>
      <c r="CTD115" s="303"/>
      <c r="CTE115" s="303"/>
      <c r="CTF115" s="303"/>
      <c r="CTG115" s="303"/>
      <c r="CTH115" s="303"/>
      <c r="CTI115" s="303"/>
      <c r="CTJ115" s="303"/>
      <c r="CTK115" s="303"/>
      <c r="CTL115" s="303"/>
      <c r="CTM115" s="303"/>
      <c r="CTN115" s="303"/>
      <c r="CTO115" s="303"/>
      <c r="CTP115" s="303"/>
      <c r="CTQ115" s="303"/>
      <c r="CTR115" s="303"/>
      <c r="CTS115" s="303"/>
      <c r="CTT115" s="303"/>
      <c r="CTU115" s="303"/>
      <c r="CTV115" s="303"/>
      <c r="CTW115" s="303"/>
      <c r="CTX115" s="303"/>
      <c r="CTY115" s="303"/>
      <c r="CTZ115" s="303"/>
      <c r="CUA115" s="303"/>
      <c r="CUB115" s="303"/>
      <c r="CUC115" s="303"/>
      <c r="CUD115" s="303"/>
      <c r="CUE115" s="303"/>
      <c r="CUF115" s="303"/>
      <c r="CUG115" s="303"/>
      <c r="CUH115" s="303"/>
      <c r="CUI115" s="303"/>
      <c r="CUJ115" s="303"/>
      <c r="CUK115" s="303"/>
      <c r="CUL115" s="303"/>
      <c r="CUM115" s="303"/>
      <c r="CUN115" s="303"/>
      <c r="CUO115" s="303"/>
      <c r="CUP115" s="303"/>
      <c r="CUQ115" s="303"/>
      <c r="CUR115" s="303"/>
      <c r="CUS115" s="303"/>
      <c r="CUT115" s="303"/>
      <c r="CUU115" s="303"/>
      <c r="CUV115" s="303"/>
      <c r="CUW115" s="303"/>
      <c r="CUX115" s="303"/>
      <c r="CUY115" s="303"/>
      <c r="CUZ115" s="303"/>
      <c r="CVA115" s="303"/>
      <c r="CVB115" s="303"/>
      <c r="CVC115" s="303"/>
      <c r="CVD115" s="303"/>
      <c r="CVE115" s="303"/>
      <c r="CVF115" s="303"/>
      <c r="CVG115" s="303"/>
      <c r="CVH115" s="303"/>
      <c r="CVI115" s="303"/>
      <c r="CVJ115" s="303"/>
      <c r="CVK115" s="303"/>
      <c r="CVL115" s="303"/>
      <c r="CVM115" s="303"/>
      <c r="CVN115" s="303"/>
      <c r="CVO115" s="303"/>
      <c r="CVP115" s="303"/>
      <c r="CVQ115" s="303"/>
      <c r="CVR115" s="303"/>
      <c r="CVS115" s="303"/>
      <c r="CVT115" s="303"/>
      <c r="CVU115" s="303"/>
      <c r="CVV115" s="303"/>
      <c r="CVW115" s="303"/>
      <c r="CVX115" s="303"/>
      <c r="CVY115" s="303"/>
      <c r="CVZ115" s="303"/>
      <c r="CWA115" s="303"/>
      <c r="CWB115" s="303"/>
      <c r="CWC115" s="303"/>
      <c r="CWD115" s="303"/>
      <c r="CWE115" s="303"/>
      <c r="CWF115" s="303"/>
      <c r="CWG115" s="303"/>
      <c r="CWH115" s="303"/>
      <c r="CWI115" s="303"/>
      <c r="CWJ115" s="303"/>
      <c r="CWK115" s="303"/>
      <c r="CWL115" s="303"/>
      <c r="CWM115" s="303"/>
      <c r="CWN115" s="303"/>
      <c r="CWO115" s="303"/>
      <c r="CWP115" s="303"/>
      <c r="CWQ115" s="303"/>
      <c r="CWR115" s="303"/>
      <c r="CWS115" s="303"/>
      <c r="CWT115" s="303"/>
      <c r="CWU115" s="303"/>
      <c r="CWV115" s="303"/>
      <c r="CWW115" s="303"/>
      <c r="CWX115" s="303"/>
      <c r="CWY115" s="303"/>
      <c r="CWZ115" s="303"/>
      <c r="CXA115" s="303"/>
      <c r="CXB115" s="303"/>
      <c r="CXC115" s="303"/>
      <c r="CXD115" s="303"/>
      <c r="CXE115" s="303"/>
      <c r="CXF115" s="303"/>
      <c r="CXG115" s="303"/>
      <c r="CXH115" s="303"/>
      <c r="CXI115" s="303"/>
      <c r="CXJ115" s="303"/>
      <c r="CXK115" s="303"/>
      <c r="CXL115" s="303"/>
      <c r="CXM115" s="303"/>
      <c r="CXN115" s="303"/>
      <c r="CXO115" s="303"/>
      <c r="CXP115" s="303"/>
      <c r="CXQ115" s="303"/>
      <c r="CXR115" s="303"/>
      <c r="CXS115" s="303"/>
      <c r="CXT115" s="303"/>
      <c r="CXU115" s="303"/>
      <c r="CXV115" s="303"/>
      <c r="CXW115" s="303"/>
      <c r="CXX115" s="303"/>
      <c r="CXY115" s="303"/>
      <c r="CXZ115" s="303"/>
      <c r="CYA115" s="303"/>
      <c r="CYB115" s="303"/>
      <c r="CYC115" s="303"/>
      <c r="CYD115" s="303"/>
      <c r="CYE115" s="303"/>
      <c r="CYF115" s="303"/>
      <c r="CYG115" s="303"/>
      <c r="CYH115" s="303"/>
      <c r="CYI115" s="303"/>
      <c r="CYJ115" s="303"/>
      <c r="CYK115" s="303"/>
      <c r="CYL115" s="303"/>
      <c r="CYM115" s="303"/>
      <c r="CYN115" s="303"/>
      <c r="CYO115" s="303"/>
      <c r="CYP115" s="303"/>
      <c r="CYQ115" s="303"/>
      <c r="CYR115" s="303"/>
      <c r="CYS115" s="303"/>
      <c r="CYT115" s="303"/>
      <c r="CYU115" s="303"/>
      <c r="CYV115" s="303"/>
      <c r="CYW115" s="303"/>
      <c r="CYX115" s="303"/>
      <c r="CYY115" s="303"/>
      <c r="CYZ115" s="303"/>
      <c r="CZA115" s="303"/>
      <c r="CZB115" s="303"/>
      <c r="CZC115" s="303"/>
      <c r="CZD115" s="303"/>
      <c r="CZE115" s="303"/>
      <c r="CZF115" s="303"/>
      <c r="CZG115" s="303"/>
      <c r="CZH115" s="303"/>
      <c r="CZI115" s="303"/>
      <c r="CZJ115" s="303"/>
      <c r="CZK115" s="303"/>
      <c r="CZL115" s="303"/>
      <c r="CZM115" s="303"/>
      <c r="CZN115" s="303"/>
      <c r="CZO115" s="303"/>
      <c r="CZP115" s="303"/>
      <c r="CZQ115" s="303"/>
      <c r="CZR115" s="303"/>
      <c r="CZS115" s="303"/>
      <c r="CZT115" s="303"/>
      <c r="CZU115" s="303"/>
      <c r="CZV115" s="303"/>
      <c r="CZW115" s="303"/>
      <c r="CZX115" s="303"/>
      <c r="CZY115" s="303"/>
      <c r="CZZ115" s="303"/>
      <c r="DAA115" s="303"/>
      <c r="DAB115" s="303"/>
      <c r="DAC115" s="303"/>
      <c r="DAD115" s="303"/>
      <c r="DAE115" s="303"/>
      <c r="DAF115" s="303"/>
      <c r="DAG115" s="303"/>
      <c r="DAH115" s="303"/>
      <c r="DAI115" s="303"/>
      <c r="DAJ115" s="303"/>
      <c r="DAK115" s="303"/>
      <c r="DAL115" s="303"/>
      <c r="DAM115" s="303"/>
      <c r="DAN115" s="303"/>
      <c r="DAO115" s="303"/>
      <c r="DAP115" s="303"/>
      <c r="DAQ115" s="303"/>
      <c r="DAR115" s="303"/>
      <c r="DAS115" s="303"/>
      <c r="DAT115" s="303"/>
      <c r="DAU115" s="303"/>
      <c r="DAV115" s="303"/>
      <c r="DAW115" s="303"/>
      <c r="DAX115" s="303"/>
      <c r="DAY115" s="303"/>
      <c r="DAZ115" s="303"/>
      <c r="DBA115" s="303"/>
      <c r="DBB115" s="303"/>
      <c r="DBC115" s="303"/>
      <c r="DBD115" s="303"/>
      <c r="DBE115" s="303"/>
      <c r="DBF115" s="303"/>
      <c r="DBG115" s="303"/>
      <c r="DBH115" s="303"/>
      <c r="DBI115" s="303"/>
      <c r="DBJ115" s="303"/>
      <c r="DBK115" s="303"/>
      <c r="DBL115" s="303"/>
      <c r="DBM115" s="303"/>
      <c r="DBN115" s="303"/>
      <c r="DBO115" s="303"/>
      <c r="DBP115" s="303"/>
      <c r="DBQ115" s="303"/>
      <c r="DBR115" s="303"/>
      <c r="DBS115" s="303"/>
      <c r="DBT115" s="303"/>
      <c r="DBU115" s="303"/>
      <c r="DBV115" s="303"/>
      <c r="DBW115" s="303"/>
      <c r="DBX115" s="303"/>
      <c r="DBY115" s="303"/>
      <c r="DBZ115" s="303"/>
      <c r="DCA115" s="303"/>
      <c r="DCB115" s="303"/>
      <c r="DCC115" s="303"/>
      <c r="DCD115" s="303"/>
      <c r="DCE115" s="303"/>
      <c r="DCF115" s="303"/>
      <c r="DCG115" s="303"/>
      <c r="DCH115" s="303"/>
      <c r="DCI115" s="303"/>
      <c r="DCJ115" s="303"/>
      <c r="DCK115" s="303"/>
      <c r="DCL115" s="303"/>
      <c r="DCM115" s="303"/>
      <c r="DCN115" s="303"/>
      <c r="DCO115" s="303"/>
      <c r="DCP115" s="303"/>
      <c r="DCQ115" s="303"/>
      <c r="DCR115" s="303"/>
      <c r="DCS115" s="303"/>
      <c r="DCT115" s="303"/>
      <c r="DCU115" s="303"/>
      <c r="DCV115" s="303"/>
      <c r="DCW115" s="303"/>
      <c r="DCX115" s="303"/>
      <c r="DCY115" s="303"/>
      <c r="DCZ115" s="303"/>
      <c r="DDA115" s="303"/>
      <c r="DDB115" s="303"/>
      <c r="DDC115" s="303"/>
      <c r="DDD115" s="303"/>
      <c r="DDE115" s="303"/>
      <c r="DDF115" s="303"/>
      <c r="DDG115" s="303"/>
      <c r="DDH115" s="303"/>
      <c r="DDI115" s="303"/>
      <c r="DDJ115" s="303"/>
      <c r="DDK115" s="303"/>
      <c r="DDL115" s="303"/>
      <c r="DDM115" s="303"/>
      <c r="DDN115" s="303"/>
      <c r="DDO115" s="303"/>
      <c r="DDP115" s="303"/>
      <c r="DDQ115" s="303"/>
      <c r="DDR115" s="303"/>
      <c r="DDS115" s="303"/>
      <c r="DDT115" s="303"/>
      <c r="DDU115" s="303"/>
      <c r="DDV115" s="303"/>
      <c r="DDW115" s="303"/>
      <c r="DDX115" s="303"/>
      <c r="DDY115" s="303"/>
      <c r="DDZ115" s="303"/>
      <c r="DEA115" s="303"/>
      <c r="DEB115" s="303"/>
      <c r="DEC115" s="303"/>
      <c r="DED115" s="303"/>
      <c r="DEE115" s="303"/>
      <c r="DEF115" s="303"/>
      <c r="DEG115" s="303"/>
      <c r="DEH115" s="303"/>
      <c r="DEI115" s="303"/>
      <c r="DEJ115" s="303"/>
      <c r="DEK115" s="303"/>
      <c r="DEL115" s="303"/>
      <c r="DEM115" s="303"/>
      <c r="DEN115" s="303"/>
      <c r="DEO115" s="303"/>
      <c r="DEP115" s="303"/>
      <c r="DEQ115" s="303"/>
      <c r="DER115" s="303"/>
      <c r="DES115" s="303"/>
      <c r="DET115" s="303"/>
      <c r="DEU115" s="303"/>
      <c r="DEV115" s="303"/>
      <c r="DEW115" s="303"/>
      <c r="DEX115" s="303"/>
      <c r="DEY115" s="303"/>
      <c r="DEZ115" s="303"/>
      <c r="DFA115" s="303"/>
      <c r="DFB115" s="303"/>
      <c r="DFC115" s="303"/>
      <c r="DFD115" s="303"/>
      <c r="DFE115" s="303"/>
      <c r="DFF115" s="303"/>
      <c r="DFG115" s="303"/>
      <c r="DFH115" s="303"/>
      <c r="DFI115" s="303"/>
      <c r="DFJ115" s="303"/>
      <c r="DFK115" s="303"/>
      <c r="DFL115" s="303"/>
      <c r="DFM115" s="303"/>
      <c r="DFN115" s="303"/>
      <c r="DFO115" s="303"/>
      <c r="DFP115" s="303"/>
      <c r="DFQ115" s="303"/>
      <c r="DFR115" s="303"/>
      <c r="DFS115" s="303"/>
      <c r="DFT115" s="303"/>
      <c r="DFU115" s="303"/>
      <c r="DFV115" s="303"/>
      <c r="DFW115" s="303"/>
      <c r="DFX115" s="303"/>
      <c r="DFY115" s="303"/>
      <c r="DFZ115" s="303"/>
      <c r="DGA115" s="303"/>
      <c r="DGB115" s="303"/>
      <c r="DGC115" s="303"/>
      <c r="DGD115" s="303"/>
      <c r="DGE115" s="303"/>
      <c r="DGF115" s="303"/>
      <c r="DGG115" s="303"/>
      <c r="DGH115" s="303"/>
      <c r="DGI115" s="303"/>
      <c r="DGJ115" s="303"/>
      <c r="DGK115" s="303"/>
      <c r="DGL115" s="303"/>
      <c r="DGM115" s="303"/>
      <c r="DGN115" s="303"/>
      <c r="DGO115" s="303"/>
      <c r="DGP115" s="303"/>
      <c r="DGQ115" s="303"/>
      <c r="DGR115" s="303"/>
      <c r="DGS115" s="303"/>
      <c r="DGT115" s="303"/>
      <c r="DGU115" s="303"/>
      <c r="DGV115" s="303"/>
      <c r="DGW115" s="303"/>
      <c r="DGX115" s="303"/>
      <c r="DGY115" s="303"/>
      <c r="DGZ115" s="303"/>
      <c r="DHA115" s="303"/>
      <c r="DHB115" s="303"/>
      <c r="DHC115" s="303"/>
      <c r="DHD115" s="303"/>
      <c r="DHE115" s="303"/>
      <c r="DHF115" s="303"/>
      <c r="DHG115" s="303"/>
      <c r="DHH115" s="303"/>
      <c r="DHI115" s="303"/>
      <c r="DHJ115" s="303"/>
      <c r="DHK115" s="303"/>
      <c r="DHL115" s="303"/>
      <c r="DHM115" s="303"/>
      <c r="DHN115" s="303"/>
      <c r="DHO115" s="303"/>
      <c r="DHP115" s="303"/>
      <c r="DHQ115" s="303"/>
      <c r="DHR115" s="303"/>
      <c r="DHS115" s="303"/>
      <c r="DHT115" s="303"/>
      <c r="DHU115" s="303"/>
      <c r="DHV115" s="303"/>
      <c r="DHW115" s="303"/>
      <c r="DHX115" s="303"/>
      <c r="DHY115" s="303"/>
      <c r="DHZ115" s="303"/>
      <c r="DIA115" s="303"/>
      <c r="DIB115" s="303"/>
      <c r="DIC115" s="303"/>
      <c r="DID115" s="303"/>
      <c r="DIE115" s="303"/>
      <c r="DIF115" s="303"/>
      <c r="DIG115" s="303"/>
      <c r="DIH115" s="303"/>
      <c r="DII115" s="303"/>
      <c r="DIJ115" s="303"/>
      <c r="DIK115" s="303"/>
      <c r="DIL115" s="303"/>
      <c r="DIM115" s="303"/>
      <c r="DIN115" s="303"/>
      <c r="DIO115" s="303"/>
      <c r="DIP115" s="303"/>
      <c r="DIQ115" s="303"/>
      <c r="DIR115" s="303"/>
      <c r="DIS115" s="303"/>
      <c r="DIT115" s="303"/>
      <c r="DIU115" s="303"/>
      <c r="DIV115" s="303"/>
      <c r="DIW115" s="303"/>
      <c r="DIX115" s="303"/>
      <c r="DIY115" s="303"/>
      <c r="DIZ115" s="303"/>
      <c r="DJA115" s="303"/>
      <c r="DJB115" s="303"/>
      <c r="DJC115" s="303"/>
      <c r="DJD115" s="303"/>
      <c r="DJE115" s="303"/>
      <c r="DJF115" s="303"/>
      <c r="DJG115" s="303"/>
      <c r="DJH115" s="303"/>
      <c r="DJI115" s="303"/>
      <c r="DJJ115" s="303"/>
      <c r="DJK115" s="303"/>
      <c r="DJL115" s="303"/>
      <c r="DJM115" s="303"/>
      <c r="DJN115" s="303"/>
      <c r="DJO115" s="303"/>
      <c r="DJP115" s="303"/>
      <c r="DJQ115" s="303"/>
      <c r="DJR115" s="303"/>
      <c r="DJS115" s="303"/>
      <c r="DJT115" s="303"/>
      <c r="DJU115" s="303"/>
      <c r="DJV115" s="303"/>
      <c r="DJW115" s="303"/>
      <c r="DJX115" s="303"/>
      <c r="DJY115" s="303"/>
      <c r="DJZ115" s="303"/>
      <c r="DKA115" s="303"/>
      <c r="DKB115" s="303"/>
      <c r="DKC115" s="303"/>
      <c r="DKD115" s="303"/>
      <c r="DKE115" s="303"/>
      <c r="DKF115" s="303"/>
      <c r="DKG115" s="303"/>
      <c r="DKH115" s="303"/>
      <c r="DKI115" s="303"/>
      <c r="DKJ115" s="303"/>
      <c r="DKK115" s="303"/>
      <c r="DKL115" s="303"/>
      <c r="DKM115" s="303"/>
      <c r="DKN115" s="303"/>
      <c r="DKO115" s="303"/>
      <c r="DKP115" s="303"/>
      <c r="DKQ115" s="303"/>
      <c r="DKR115" s="303"/>
      <c r="DKS115" s="303"/>
      <c r="DKT115" s="303"/>
      <c r="DKU115" s="303"/>
      <c r="DKV115" s="303"/>
      <c r="DKW115" s="303"/>
      <c r="DKX115" s="303"/>
      <c r="DKY115" s="303"/>
      <c r="DKZ115" s="303"/>
      <c r="DLA115" s="303"/>
      <c r="DLB115" s="303"/>
      <c r="DLC115" s="303"/>
      <c r="DLD115" s="303"/>
      <c r="DLE115" s="303"/>
      <c r="DLF115" s="303"/>
      <c r="DLG115" s="303"/>
      <c r="DLH115" s="303"/>
      <c r="DLI115" s="303"/>
      <c r="DLJ115" s="303"/>
      <c r="DLK115" s="303"/>
      <c r="DLL115" s="303"/>
      <c r="DLM115" s="303"/>
      <c r="DLN115" s="303"/>
      <c r="DLO115" s="303"/>
      <c r="DLP115" s="303"/>
      <c r="DLQ115" s="303"/>
      <c r="DLR115" s="303"/>
      <c r="DLS115" s="303"/>
      <c r="DLT115" s="303"/>
      <c r="DLU115" s="303"/>
      <c r="DLV115" s="303"/>
      <c r="DLW115" s="303"/>
      <c r="DLX115" s="303"/>
      <c r="DLY115" s="303"/>
      <c r="DLZ115" s="303"/>
      <c r="DMA115" s="303"/>
      <c r="DMB115" s="303"/>
      <c r="DMC115" s="303"/>
      <c r="DMD115" s="303"/>
      <c r="DME115" s="303"/>
      <c r="DMF115" s="303"/>
      <c r="DMG115" s="303"/>
      <c r="DMH115" s="303"/>
      <c r="DMI115" s="303"/>
      <c r="DMJ115" s="303"/>
      <c r="DMK115" s="303"/>
      <c r="DML115" s="303"/>
      <c r="DMM115" s="303"/>
      <c r="DMN115" s="303"/>
      <c r="DMO115" s="303"/>
      <c r="DMP115" s="303"/>
      <c r="DMQ115" s="303"/>
      <c r="DMR115" s="303"/>
      <c r="DMS115" s="303"/>
      <c r="DMT115" s="303"/>
      <c r="DMU115" s="303"/>
      <c r="DMV115" s="303"/>
      <c r="DMW115" s="303"/>
      <c r="DMX115" s="303"/>
      <c r="DMY115" s="303"/>
      <c r="DMZ115" s="303"/>
      <c r="DNA115" s="303"/>
      <c r="DNB115" s="303"/>
      <c r="DNC115" s="303"/>
      <c r="DND115" s="303"/>
      <c r="DNE115" s="303"/>
      <c r="DNF115" s="303"/>
      <c r="DNG115" s="303"/>
      <c r="DNH115" s="303"/>
      <c r="DNI115" s="303"/>
      <c r="DNJ115" s="303"/>
      <c r="DNK115" s="303"/>
      <c r="DNL115" s="303"/>
      <c r="DNM115" s="303"/>
      <c r="DNN115" s="303"/>
      <c r="DNO115" s="303"/>
      <c r="DNP115" s="303"/>
      <c r="DNQ115" s="303"/>
      <c r="DNR115" s="303"/>
      <c r="DNS115" s="303"/>
      <c r="DNT115" s="303"/>
      <c r="DNU115" s="303"/>
      <c r="DNV115" s="303"/>
      <c r="DNW115" s="303"/>
      <c r="DNX115" s="303"/>
      <c r="DNY115" s="303"/>
      <c r="DNZ115" s="303"/>
      <c r="DOA115" s="303"/>
      <c r="DOB115" s="303"/>
      <c r="DOC115" s="303"/>
      <c r="DOD115" s="303"/>
      <c r="DOE115" s="303"/>
      <c r="DOF115" s="303"/>
      <c r="DOG115" s="303"/>
      <c r="DOH115" s="303"/>
      <c r="DOI115" s="303"/>
      <c r="DOJ115" s="303"/>
      <c r="DOK115" s="303"/>
      <c r="DOL115" s="303"/>
      <c r="DOM115" s="303"/>
      <c r="DON115" s="303"/>
      <c r="DOO115" s="303"/>
      <c r="DOP115" s="303"/>
      <c r="DOQ115" s="303"/>
      <c r="DOR115" s="303"/>
      <c r="DOS115" s="303"/>
      <c r="DOT115" s="303"/>
      <c r="DOU115" s="303"/>
      <c r="DOV115" s="303"/>
      <c r="DOW115" s="303"/>
      <c r="DOX115" s="303"/>
      <c r="DOY115" s="303"/>
      <c r="DOZ115" s="303"/>
      <c r="DPA115" s="303"/>
      <c r="DPB115" s="303"/>
      <c r="DPC115" s="303"/>
      <c r="DPD115" s="303"/>
      <c r="DPE115" s="303"/>
      <c r="DPF115" s="303"/>
      <c r="DPG115" s="303"/>
      <c r="DPH115" s="303"/>
      <c r="DPI115" s="303"/>
      <c r="DPJ115" s="303"/>
      <c r="DPK115" s="303"/>
      <c r="DPL115" s="303"/>
      <c r="DPM115" s="303"/>
      <c r="DPN115" s="303"/>
      <c r="DPO115" s="303"/>
      <c r="DPP115" s="303"/>
      <c r="DPQ115" s="303"/>
      <c r="DPR115" s="303"/>
      <c r="DPS115" s="303"/>
      <c r="DPT115" s="303"/>
      <c r="DPU115" s="303"/>
      <c r="DPV115" s="303"/>
      <c r="DPW115" s="303"/>
      <c r="DPX115" s="303"/>
      <c r="DPY115" s="303"/>
      <c r="DPZ115" s="303"/>
      <c r="DQA115" s="303"/>
      <c r="DQB115" s="303"/>
      <c r="DQC115" s="303"/>
      <c r="DQD115" s="303"/>
      <c r="DQE115" s="303"/>
      <c r="DQF115" s="303"/>
      <c r="DQG115" s="303"/>
      <c r="DQH115" s="303"/>
      <c r="DQI115" s="303"/>
      <c r="DQJ115" s="303"/>
      <c r="DQK115" s="303"/>
      <c r="DQL115" s="303"/>
      <c r="DQM115" s="303"/>
      <c r="DQN115" s="303"/>
      <c r="DQO115" s="303"/>
      <c r="DQP115" s="303"/>
      <c r="DQQ115" s="303"/>
      <c r="DQR115" s="303"/>
      <c r="DQS115" s="303"/>
      <c r="DQT115" s="303"/>
      <c r="DQU115" s="303"/>
      <c r="DQV115" s="303"/>
      <c r="DQW115" s="303"/>
      <c r="DQX115" s="303"/>
      <c r="DQY115" s="303"/>
      <c r="DQZ115" s="303"/>
      <c r="DRA115" s="303"/>
      <c r="DRB115" s="303"/>
      <c r="DRC115" s="303"/>
      <c r="DRD115" s="303"/>
      <c r="DRE115" s="303"/>
      <c r="DRF115" s="303"/>
      <c r="DRG115" s="303"/>
      <c r="DRH115" s="303"/>
      <c r="DRI115" s="303"/>
      <c r="DRJ115" s="303"/>
      <c r="DRK115" s="303"/>
      <c r="DRL115" s="303"/>
      <c r="DRM115" s="303"/>
      <c r="DRN115" s="303"/>
      <c r="DRO115" s="303"/>
      <c r="DRP115" s="303"/>
      <c r="DRQ115" s="303"/>
      <c r="DRR115" s="303"/>
      <c r="DRS115" s="303"/>
      <c r="DRT115" s="303"/>
      <c r="DRU115" s="303"/>
      <c r="DRV115" s="303"/>
      <c r="DRW115" s="303"/>
      <c r="DRX115" s="303"/>
      <c r="DRY115" s="303"/>
      <c r="DRZ115" s="303"/>
      <c r="DSA115" s="303"/>
      <c r="DSB115" s="303"/>
      <c r="DSC115" s="303"/>
      <c r="DSD115" s="303"/>
      <c r="DSE115" s="303"/>
      <c r="DSF115" s="303"/>
      <c r="DSG115" s="303"/>
      <c r="DSH115" s="303"/>
      <c r="DSI115" s="303"/>
      <c r="DSJ115" s="303"/>
      <c r="DSK115" s="303"/>
      <c r="DSL115" s="303"/>
      <c r="DSM115" s="303"/>
      <c r="DSN115" s="303"/>
      <c r="DSO115" s="303"/>
      <c r="DSP115" s="303"/>
      <c r="DSQ115" s="303"/>
      <c r="DSR115" s="303"/>
      <c r="DSS115" s="303"/>
      <c r="DST115" s="303"/>
      <c r="DSU115" s="303"/>
      <c r="DSV115" s="303"/>
      <c r="DSW115" s="303"/>
      <c r="DSX115" s="303"/>
      <c r="DSY115" s="303"/>
      <c r="DSZ115" s="303"/>
      <c r="DTA115" s="303"/>
      <c r="DTB115" s="303"/>
      <c r="DTC115" s="303"/>
      <c r="DTD115" s="303"/>
      <c r="DTE115" s="303"/>
      <c r="DTF115" s="303"/>
      <c r="DTG115" s="303"/>
      <c r="DTH115" s="303"/>
      <c r="DTI115" s="303"/>
      <c r="DTJ115" s="303"/>
      <c r="DTK115" s="303"/>
      <c r="DTL115" s="303"/>
      <c r="DTM115" s="303"/>
      <c r="DTN115" s="303"/>
      <c r="DTO115" s="303"/>
      <c r="DTP115" s="303"/>
      <c r="DTQ115" s="303"/>
      <c r="DTR115" s="303"/>
      <c r="DTS115" s="303"/>
      <c r="DTT115" s="303"/>
      <c r="DTU115" s="303"/>
      <c r="DTV115" s="303"/>
      <c r="DTW115" s="303"/>
      <c r="DTX115" s="303"/>
      <c r="DTY115" s="303"/>
      <c r="DTZ115" s="303"/>
      <c r="DUA115" s="303"/>
      <c r="DUB115" s="303"/>
      <c r="DUC115" s="303"/>
      <c r="DUD115" s="303"/>
      <c r="DUE115" s="303"/>
      <c r="DUF115" s="303"/>
      <c r="DUG115" s="303"/>
      <c r="DUH115" s="303"/>
      <c r="DUI115" s="303"/>
      <c r="DUJ115" s="303"/>
      <c r="DUK115" s="303"/>
      <c r="DUL115" s="303"/>
      <c r="DUM115" s="303"/>
      <c r="DUN115" s="303"/>
      <c r="DUO115" s="303"/>
      <c r="DUP115" s="303"/>
      <c r="DUQ115" s="303"/>
      <c r="DUR115" s="303"/>
      <c r="DUS115" s="303"/>
      <c r="DUT115" s="303"/>
      <c r="DUU115" s="303"/>
      <c r="DUV115" s="303"/>
      <c r="DUW115" s="303"/>
      <c r="DUX115" s="303"/>
      <c r="DUY115" s="303"/>
      <c r="DUZ115" s="303"/>
      <c r="DVA115" s="303"/>
      <c r="DVB115" s="303"/>
      <c r="DVC115" s="303"/>
      <c r="DVD115" s="303"/>
      <c r="DVE115" s="303"/>
      <c r="DVF115" s="303"/>
      <c r="DVG115" s="303"/>
      <c r="DVH115" s="303"/>
      <c r="DVI115" s="303"/>
      <c r="DVJ115" s="303"/>
      <c r="DVK115" s="303"/>
      <c r="DVL115" s="303"/>
      <c r="DVM115" s="303"/>
      <c r="DVN115" s="303"/>
      <c r="DVO115" s="303"/>
      <c r="DVP115" s="303"/>
      <c r="DVQ115" s="303"/>
      <c r="DVR115" s="303"/>
      <c r="DVS115" s="303"/>
      <c r="DVT115" s="303"/>
      <c r="DVU115" s="303"/>
      <c r="DVV115" s="303"/>
      <c r="DVW115" s="303"/>
      <c r="DVX115" s="303"/>
      <c r="DVY115" s="303"/>
      <c r="DVZ115" s="303"/>
      <c r="DWA115" s="303"/>
      <c r="DWB115" s="303"/>
      <c r="DWC115" s="303"/>
      <c r="DWD115" s="303"/>
      <c r="DWE115" s="303"/>
      <c r="DWF115" s="303"/>
      <c r="DWG115" s="303"/>
      <c r="DWH115" s="303"/>
      <c r="DWI115" s="303"/>
      <c r="DWJ115" s="303"/>
      <c r="DWK115" s="303"/>
      <c r="DWL115" s="303"/>
      <c r="DWM115" s="303"/>
      <c r="DWN115" s="303"/>
      <c r="DWO115" s="303"/>
      <c r="DWP115" s="303"/>
      <c r="DWQ115" s="303"/>
      <c r="DWR115" s="303"/>
      <c r="DWS115" s="303"/>
      <c r="DWT115" s="303"/>
      <c r="DWU115" s="303"/>
      <c r="DWV115" s="303"/>
      <c r="DWW115" s="303"/>
      <c r="DWX115" s="303"/>
      <c r="DWY115" s="303"/>
      <c r="DWZ115" s="303"/>
      <c r="DXA115" s="303"/>
      <c r="DXB115" s="303"/>
      <c r="DXC115" s="303"/>
      <c r="DXD115" s="303"/>
      <c r="DXE115" s="303"/>
      <c r="DXF115" s="303"/>
      <c r="DXG115" s="303"/>
      <c r="DXH115" s="303"/>
      <c r="DXI115" s="303"/>
      <c r="DXJ115" s="303"/>
      <c r="DXK115" s="303"/>
      <c r="DXL115" s="303"/>
      <c r="DXM115" s="303"/>
      <c r="DXN115" s="303"/>
      <c r="DXO115" s="303"/>
      <c r="DXP115" s="303"/>
      <c r="DXQ115" s="303"/>
      <c r="DXR115" s="303"/>
      <c r="DXS115" s="303"/>
      <c r="DXT115" s="303"/>
      <c r="DXU115" s="303"/>
      <c r="DXV115" s="303"/>
      <c r="DXW115" s="303"/>
      <c r="DXX115" s="303"/>
      <c r="DXY115" s="303"/>
      <c r="DXZ115" s="303"/>
      <c r="DYA115" s="303"/>
      <c r="DYB115" s="303"/>
      <c r="DYC115" s="303"/>
      <c r="DYD115" s="303"/>
      <c r="DYE115" s="303"/>
      <c r="DYF115" s="303"/>
      <c r="DYG115" s="303"/>
      <c r="DYH115" s="303"/>
      <c r="DYI115" s="303"/>
      <c r="DYJ115" s="303"/>
      <c r="DYK115" s="303"/>
      <c r="DYL115" s="303"/>
      <c r="DYM115" s="303"/>
      <c r="DYN115" s="303"/>
      <c r="DYO115" s="303"/>
      <c r="DYP115" s="303"/>
      <c r="DYQ115" s="303"/>
      <c r="DYR115" s="303"/>
      <c r="DYS115" s="303"/>
      <c r="DYT115" s="303"/>
      <c r="DYU115" s="303"/>
      <c r="DYV115" s="303"/>
      <c r="DYW115" s="303"/>
      <c r="DYX115" s="303"/>
      <c r="DYY115" s="303"/>
      <c r="DYZ115" s="303"/>
      <c r="DZA115" s="303"/>
      <c r="DZB115" s="303"/>
      <c r="DZC115" s="303"/>
      <c r="DZD115" s="303"/>
      <c r="DZE115" s="303"/>
      <c r="DZF115" s="303"/>
      <c r="DZG115" s="303"/>
      <c r="DZH115" s="303"/>
      <c r="DZI115" s="303"/>
      <c r="DZJ115" s="303"/>
      <c r="DZK115" s="303"/>
      <c r="DZL115" s="303"/>
      <c r="DZM115" s="303"/>
      <c r="DZN115" s="303"/>
      <c r="DZO115" s="303"/>
      <c r="DZP115" s="303"/>
      <c r="DZQ115" s="303"/>
      <c r="DZR115" s="303"/>
      <c r="DZS115" s="303"/>
      <c r="DZT115" s="303"/>
      <c r="DZU115" s="303"/>
      <c r="DZV115" s="303"/>
      <c r="DZW115" s="303"/>
      <c r="DZX115" s="303"/>
      <c r="DZY115" s="303"/>
      <c r="DZZ115" s="303"/>
      <c r="EAA115" s="303"/>
      <c r="EAB115" s="303"/>
      <c r="EAC115" s="303"/>
      <c r="EAD115" s="303"/>
      <c r="EAE115" s="303"/>
      <c r="EAF115" s="303"/>
      <c r="EAG115" s="303"/>
      <c r="EAH115" s="303"/>
      <c r="EAI115" s="303"/>
      <c r="EAJ115" s="303"/>
      <c r="EAK115" s="303"/>
      <c r="EAL115" s="303"/>
      <c r="EAM115" s="303"/>
      <c r="EAN115" s="303"/>
      <c r="EAO115" s="303"/>
      <c r="EAP115" s="303"/>
      <c r="EAQ115" s="303"/>
      <c r="EAR115" s="303"/>
      <c r="EAS115" s="303"/>
      <c r="EAT115" s="303"/>
      <c r="EAU115" s="303"/>
      <c r="EAV115" s="303"/>
      <c r="EAW115" s="303"/>
      <c r="EAX115" s="303"/>
      <c r="EAY115" s="303"/>
      <c r="EAZ115" s="303"/>
      <c r="EBA115" s="303"/>
      <c r="EBB115" s="303"/>
      <c r="EBC115" s="303"/>
      <c r="EBD115" s="303"/>
      <c r="EBE115" s="303"/>
      <c r="EBF115" s="303"/>
      <c r="EBG115" s="303"/>
      <c r="EBH115" s="303"/>
      <c r="EBI115" s="303"/>
      <c r="EBJ115" s="303"/>
      <c r="EBK115" s="303"/>
      <c r="EBL115" s="303"/>
      <c r="EBM115" s="303"/>
      <c r="EBN115" s="303"/>
      <c r="EBO115" s="303"/>
      <c r="EBP115" s="303"/>
      <c r="EBQ115" s="303"/>
      <c r="EBR115" s="303"/>
      <c r="EBS115" s="303"/>
      <c r="EBT115" s="303"/>
      <c r="EBU115" s="303"/>
      <c r="EBV115" s="303"/>
      <c r="EBW115" s="303"/>
      <c r="EBX115" s="303"/>
      <c r="EBY115" s="303"/>
      <c r="EBZ115" s="303"/>
      <c r="ECA115" s="303"/>
      <c r="ECB115" s="303"/>
      <c r="ECC115" s="303"/>
      <c r="ECD115" s="303"/>
      <c r="ECE115" s="303"/>
      <c r="ECF115" s="303"/>
      <c r="ECG115" s="303"/>
      <c r="ECH115" s="303"/>
      <c r="ECI115" s="303"/>
      <c r="ECJ115" s="303"/>
      <c r="ECK115" s="303"/>
      <c r="ECL115" s="303"/>
      <c r="ECM115" s="303"/>
      <c r="ECN115" s="303"/>
      <c r="ECO115" s="303"/>
      <c r="ECP115" s="303"/>
      <c r="ECQ115" s="303"/>
      <c r="ECR115" s="303"/>
      <c r="ECS115" s="303"/>
      <c r="ECT115" s="303"/>
      <c r="ECU115" s="303"/>
      <c r="ECV115" s="303"/>
      <c r="ECW115" s="303"/>
      <c r="ECX115" s="303"/>
      <c r="ECY115" s="303"/>
      <c r="ECZ115" s="303"/>
      <c r="EDA115" s="303"/>
      <c r="EDB115" s="303"/>
      <c r="EDC115" s="303"/>
      <c r="EDD115" s="303"/>
      <c r="EDE115" s="303"/>
      <c r="EDF115" s="303"/>
      <c r="EDG115" s="303"/>
      <c r="EDH115" s="303"/>
      <c r="EDI115" s="303"/>
      <c r="EDJ115" s="303"/>
      <c r="EDK115" s="303"/>
      <c r="EDL115" s="303"/>
      <c r="EDM115" s="303"/>
      <c r="EDN115" s="303"/>
      <c r="EDO115" s="303"/>
      <c r="EDP115" s="303"/>
      <c r="EDQ115" s="303"/>
      <c r="EDR115" s="303"/>
      <c r="EDS115" s="303"/>
      <c r="EDT115" s="303"/>
      <c r="EDU115" s="303"/>
      <c r="EDV115" s="303"/>
      <c r="EDW115" s="303"/>
      <c r="EDX115" s="303"/>
      <c r="EDY115" s="303"/>
      <c r="EDZ115" s="303"/>
      <c r="EEA115" s="303"/>
      <c r="EEB115" s="303"/>
      <c r="EEC115" s="303"/>
      <c r="EED115" s="303"/>
      <c r="EEE115" s="303"/>
      <c r="EEF115" s="303"/>
      <c r="EEG115" s="303"/>
      <c r="EEH115" s="303"/>
      <c r="EEI115" s="303"/>
      <c r="EEJ115" s="303"/>
      <c r="EEK115" s="303"/>
      <c r="EEL115" s="303"/>
      <c r="EEM115" s="303"/>
      <c r="EEN115" s="303"/>
      <c r="EEO115" s="303"/>
      <c r="EEP115" s="303"/>
      <c r="EEQ115" s="303"/>
      <c r="EER115" s="303"/>
      <c r="EES115" s="303"/>
      <c r="EET115" s="303"/>
      <c r="EEU115" s="303"/>
      <c r="EEV115" s="303"/>
      <c r="EEW115" s="303"/>
      <c r="EEX115" s="303"/>
      <c r="EEY115" s="303"/>
      <c r="EEZ115" s="303"/>
      <c r="EFA115" s="303"/>
      <c r="EFB115" s="303"/>
      <c r="EFC115" s="303"/>
      <c r="EFD115" s="303"/>
      <c r="EFE115" s="303"/>
      <c r="EFF115" s="303"/>
      <c r="EFG115" s="303"/>
      <c r="EFH115" s="303"/>
      <c r="EFI115" s="303"/>
      <c r="EFJ115" s="303"/>
      <c r="EFK115" s="303"/>
      <c r="EFL115" s="303"/>
      <c r="EFM115" s="303"/>
      <c r="EFN115" s="303"/>
      <c r="EFO115" s="303"/>
      <c r="EFP115" s="303"/>
      <c r="EFQ115" s="303"/>
      <c r="EFR115" s="303"/>
      <c r="EFS115" s="303"/>
      <c r="EFT115" s="303"/>
      <c r="EFU115" s="303"/>
      <c r="EFV115" s="303"/>
      <c r="EFW115" s="303"/>
      <c r="EFX115" s="303"/>
      <c r="EFY115" s="303"/>
      <c r="EFZ115" s="303"/>
      <c r="EGA115" s="303"/>
      <c r="EGB115" s="303"/>
      <c r="EGC115" s="303"/>
      <c r="EGD115" s="303"/>
      <c r="EGE115" s="303"/>
      <c r="EGF115" s="303"/>
      <c r="EGG115" s="303"/>
      <c r="EGH115" s="303"/>
      <c r="EGI115" s="303"/>
      <c r="EGJ115" s="303"/>
      <c r="EGK115" s="303"/>
      <c r="EGL115" s="303"/>
      <c r="EGM115" s="303"/>
      <c r="EGN115" s="303"/>
      <c r="EGO115" s="303"/>
      <c r="EGP115" s="303"/>
      <c r="EGQ115" s="303"/>
      <c r="EGR115" s="303"/>
      <c r="EGS115" s="303"/>
      <c r="EGT115" s="303"/>
      <c r="EGU115" s="303"/>
      <c r="EGV115" s="303"/>
      <c r="EGW115" s="303"/>
      <c r="EGX115" s="303"/>
      <c r="EGY115" s="303"/>
      <c r="EGZ115" s="303"/>
      <c r="EHA115" s="303"/>
      <c r="EHB115" s="303"/>
      <c r="EHC115" s="303"/>
      <c r="EHD115" s="303"/>
      <c r="EHE115" s="303"/>
      <c r="EHF115" s="303"/>
      <c r="EHG115" s="303"/>
      <c r="EHH115" s="303"/>
      <c r="EHI115" s="303"/>
      <c r="EHJ115" s="303"/>
      <c r="EHK115" s="303"/>
      <c r="EHL115" s="303"/>
      <c r="EHM115" s="303"/>
      <c r="EHN115" s="303"/>
      <c r="EHO115" s="303"/>
      <c r="EHP115" s="303"/>
      <c r="EHQ115" s="303"/>
      <c r="EHR115" s="303"/>
      <c r="EHS115" s="303"/>
      <c r="EHT115" s="303"/>
      <c r="EHU115" s="303"/>
      <c r="EHV115" s="303"/>
      <c r="EHW115" s="303"/>
      <c r="EHX115" s="303"/>
      <c r="EHY115" s="303"/>
      <c r="EHZ115" s="303"/>
      <c r="EIA115" s="303"/>
      <c r="EIB115" s="303"/>
      <c r="EIC115" s="303"/>
      <c r="EID115" s="303"/>
      <c r="EIE115" s="303"/>
      <c r="EIF115" s="303"/>
      <c r="EIG115" s="303"/>
      <c r="EIH115" s="303"/>
      <c r="EII115" s="303"/>
      <c r="EIJ115" s="303"/>
      <c r="EIK115" s="303"/>
      <c r="EIL115" s="303"/>
      <c r="EIM115" s="303"/>
      <c r="EIN115" s="303"/>
      <c r="EIO115" s="303"/>
      <c r="EIP115" s="303"/>
      <c r="EIQ115" s="303"/>
      <c r="EIR115" s="303"/>
      <c r="EIS115" s="303"/>
      <c r="EIT115" s="303"/>
      <c r="EIU115" s="303"/>
      <c r="EIV115" s="303"/>
      <c r="EIW115" s="303"/>
      <c r="EIX115" s="303"/>
      <c r="EIY115" s="303"/>
      <c r="EIZ115" s="303"/>
      <c r="EJA115" s="303"/>
      <c r="EJB115" s="303"/>
      <c r="EJC115" s="303"/>
      <c r="EJD115" s="303"/>
      <c r="EJE115" s="303"/>
      <c r="EJF115" s="303"/>
      <c r="EJG115" s="303"/>
      <c r="EJH115" s="303"/>
      <c r="EJI115" s="303"/>
      <c r="EJJ115" s="303"/>
      <c r="EJK115" s="303"/>
      <c r="EJL115" s="303"/>
      <c r="EJM115" s="303"/>
      <c r="EJN115" s="303"/>
      <c r="EJO115" s="303"/>
      <c r="EJP115" s="303"/>
      <c r="EJQ115" s="303"/>
      <c r="EJR115" s="303"/>
      <c r="EJS115" s="303"/>
      <c r="EJT115" s="303"/>
      <c r="EJU115" s="303"/>
      <c r="EJV115" s="303"/>
      <c r="EJW115" s="303"/>
      <c r="EJX115" s="303"/>
      <c r="EJY115" s="303"/>
      <c r="EJZ115" s="303"/>
      <c r="EKA115" s="303"/>
      <c r="EKB115" s="303"/>
      <c r="EKC115" s="303"/>
      <c r="EKD115" s="303"/>
      <c r="EKE115" s="303"/>
      <c r="EKF115" s="303"/>
      <c r="EKG115" s="303"/>
      <c r="EKH115" s="303"/>
      <c r="EKI115" s="303"/>
      <c r="EKJ115" s="303"/>
      <c r="EKK115" s="303"/>
      <c r="EKL115" s="303"/>
      <c r="EKM115" s="303"/>
      <c r="EKN115" s="303"/>
      <c r="EKO115" s="303"/>
      <c r="EKP115" s="303"/>
      <c r="EKQ115" s="303"/>
      <c r="EKR115" s="303"/>
      <c r="EKS115" s="303"/>
      <c r="EKT115" s="303"/>
      <c r="EKU115" s="303"/>
      <c r="EKV115" s="303"/>
      <c r="EKW115" s="303"/>
      <c r="EKX115" s="303"/>
      <c r="EKY115" s="303"/>
      <c r="EKZ115" s="303"/>
      <c r="ELA115" s="303"/>
      <c r="ELB115" s="303"/>
      <c r="ELC115" s="303"/>
      <c r="ELD115" s="303"/>
      <c r="ELE115" s="303"/>
      <c r="ELF115" s="303"/>
      <c r="ELG115" s="303"/>
      <c r="ELH115" s="303"/>
      <c r="ELI115" s="303"/>
      <c r="ELJ115" s="303"/>
      <c r="ELK115" s="303"/>
      <c r="ELL115" s="303"/>
      <c r="ELM115" s="303"/>
      <c r="ELN115" s="303"/>
      <c r="ELO115" s="303"/>
      <c r="ELP115" s="303"/>
      <c r="ELQ115" s="303"/>
      <c r="ELR115" s="303"/>
      <c r="ELS115" s="303"/>
      <c r="ELT115" s="303"/>
      <c r="ELU115" s="303"/>
      <c r="ELV115" s="303"/>
      <c r="ELW115" s="303"/>
      <c r="ELX115" s="303"/>
      <c r="ELY115" s="303"/>
      <c r="ELZ115" s="303"/>
      <c r="EMA115" s="303"/>
      <c r="EMB115" s="303"/>
      <c r="EMC115" s="303"/>
      <c r="EMD115" s="303"/>
      <c r="EME115" s="303"/>
      <c r="EMF115" s="303"/>
      <c r="EMG115" s="303"/>
      <c r="EMH115" s="303"/>
      <c r="EMI115" s="303"/>
      <c r="EMJ115" s="303"/>
      <c r="EMK115" s="303"/>
      <c r="EML115" s="303"/>
      <c r="EMM115" s="303"/>
      <c r="EMN115" s="303"/>
      <c r="EMO115" s="303"/>
      <c r="EMP115" s="303"/>
      <c r="EMQ115" s="303"/>
      <c r="EMR115" s="303"/>
      <c r="EMS115" s="303"/>
      <c r="EMT115" s="303"/>
      <c r="EMU115" s="303"/>
      <c r="EMV115" s="303"/>
      <c r="EMW115" s="303"/>
      <c r="EMX115" s="303"/>
      <c r="EMY115" s="303"/>
      <c r="EMZ115" s="303"/>
      <c r="ENA115" s="303"/>
      <c r="ENB115" s="303"/>
      <c r="ENC115" s="303"/>
      <c r="END115" s="303"/>
      <c r="ENE115" s="303"/>
      <c r="ENF115" s="303"/>
      <c r="ENG115" s="303"/>
      <c r="ENH115" s="303"/>
      <c r="ENI115" s="303"/>
      <c r="ENJ115" s="303"/>
      <c r="ENK115" s="303"/>
      <c r="ENL115" s="303"/>
      <c r="ENM115" s="303"/>
      <c r="ENN115" s="303"/>
      <c r="ENO115" s="303"/>
      <c r="ENP115" s="303"/>
      <c r="ENQ115" s="303"/>
      <c r="ENR115" s="303"/>
      <c r="ENS115" s="303"/>
      <c r="ENT115" s="303"/>
      <c r="ENU115" s="303"/>
      <c r="ENV115" s="303"/>
      <c r="ENW115" s="303"/>
      <c r="ENX115" s="303"/>
      <c r="ENY115" s="303"/>
      <c r="ENZ115" s="303"/>
      <c r="EOA115" s="303"/>
      <c r="EOB115" s="303"/>
      <c r="EOC115" s="303"/>
      <c r="EOD115" s="303"/>
      <c r="EOE115" s="303"/>
      <c r="EOF115" s="303"/>
      <c r="EOG115" s="303"/>
      <c r="EOH115" s="303"/>
      <c r="EOI115" s="303"/>
      <c r="EOJ115" s="303"/>
      <c r="EOK115" s="303"/>
      <c r="EOL115" s="303"/>
      <c r="EOM115" s="303"/>
      <c r="EON115" s="303"/>
      <c r="EOO115" s="303"/>
      <c r="EOP115" s="303"/>
      <c r="EOQ115" s="303"/>
      <c r="EOR115" s="303"/>
      <c r="EOS115" s="303"/>
      <c r="EOT115" s="303"/>
      <c r="EOU115" s="303"/>
      <c r="EOV115" s="303"/>
      <c r="EOW115" s="303"/>
      <c r="EOX115" s="303"/>
      <c r="EOY115" s="303"/>
      <c r="EOZ115" s="303"/>
      <c r="EPA115" s="303"/>
      <c r="EPB115" s="303"/>
      <c r="EPC115" s="303"/>
      <c r="EPD115" s="303"/>
      <c r="EPE115" s="303"/>
      <c r="EPF115" s="303"/>
      <c r="EPG115" s="303"/>
      <c r="EPH115" s="303"/>
      <c r="EPI115" s="303"/>
      <c r="EPJ115" s="303"/>
      <c r="EPK115" s="303"/>
      <c r="EPL115" s="303"/>
      <c r="EPM115" s="303"/>
      <c r="EPN115" s="303"/>
      <c r="EPO115" s="303"/>
      <c r="EPP115" s="303"/>
      <c r="EPQ115" s="303"/>
      <c r="EPR115" s="303"/>
      <c r="EPS115" s="303"/>
      <c r="EPT115" s="303"/>
      <c r="EPU115" s="303"/>
      <c r="EPV115" s="303"/>
      <c r="EPW115" s="303"/>
      <c r="EPX115" s="303"/>
      <c r="EPY115" s="303"/>
      <c r="EPZ115" s="303"/>
      <c r="EQA115" s="303"/>
      <c r="EQB115" s="303"/>
      <c r="EQC115" s="303"/>
      <c r="EQD115" s="303"/>
      <c r="EQE115" s="303"/>
      <c r="EQF115" s="303"/>
      <c r="EQG115" s="303"/>
      <c r="EQH115" s="303"/>
      <c r="EQI115" s="303"/>
    </row>
    <row r="116" spans="1:3831" x14ac:dyDescent="0.25">
      <c r="B116" s="207" t="s">
        <v>4017</v>
      </c>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c r="AA116" s="279"/>
      <c r="AB116" s="279"/>
      <c r="AC116" s="279"/>
      <c r="AD116" s="279"/>
      <c r="AE116" s="282"/>
      <c r="AF116" s="279"/>
      <c r="AG116" s="279"/>
      <c r="AH116" s="279"/>
      <c r="AI116" s="279"/>
      <c r="AJ116" s="279"/>
      <c r="AK116" s="279"/>
      <c r="AL116" s="279"/>
      <c r="AM116" s="279"/>
      <c r="AN116" s="279"/>
      <c r="AO116" s="279"/>
      <c r="AP116" s="279"/>
      <c r="AQ116" s="279"/>
      <c r="AR116" s="279"/>
      <c r="AS116" s="279"/>
      <c r="AT116" s="279"/>
      <c r="AU116" s="279"/>
      <c r="AV116" s="279"/>
      <c r="AW116" s="279"/>
      <c r="AX116" s="279"/>
      <c r="AY116" s="279"/>
      <c r="AZ116" s="279"/>
      <c r="BA116" s="279"/>
      <c r="BB116" s="279"/>
      <c r="BC116" s="279"/>
      <c r="BD116" s="279"/>
      <c r="BE116" s="302"/>
      <c r="BF116" s="302"/>
      <c r="BG116" s="279"/>
      <c r="BH116" s="279"/>
      <c r="BI116" s="279"/>
      <c r="BJ116" s="279"/>
      <c r="BK116" s="279"/>
      <c r="BL116" s="279"/>
      <c r="BM116" s="279"/>
      <c r="BN116" s="279"/>
      <c r="BO116" s="279"/>
      <c r="BP116" s="279"/>
      <c r="BQ116" s="279"/>
      <c r="BR116" s="279"/>
      <c r="BS116" s="279"/>
      <c r="BT116" s="279"/>
      <c r="BU116" s="279"/>
      <c r="BV116" s="279"/>
      <c r="BW116" s="279"/>
      <c r="BX116" s="279"/>
      <c r="BY116" s="279"/>
      <c r="BZ116" s="279"/>
      <c r="CA116" s="279"/>
      <c r="CB116" s="279"/>
      <c r="CC116" s="279"/>
      <c r="CD116" s="279"/>
      <c r="CE116" s="303"/>
      <c r="CF116" s="303"/>
      <c r="CG116" s="303"/>
      <c r="CH116" s="303"/>
      <c r="CI116" s="303"/>
      <c r="CJ116" s="303"/>
      <c r="CK116" s="303"/>
      <c r="CL116" s="303"/>
      <c r="CM116" s="303"/>
      <c r="CN116" s="303"/>
      <c r="CO116" s="303"/>
      <c r="CP116" s="303"/>
      <c r="CQ116" s="303"/>
      <c r="CR116" s="303"/>
      <c r="CS116" s="303"/>
      <c r="CT116" s="303"/>
      <c r="CU116" s="303"/>
      <c r="CV116" s="303"/>
      <c r="CW116" s="303"/>
      <c r="CX116" s="303"/>
      <c r="CY116" s="303"/>
      <c r="CZ116" s="303"/>
      <c r="DA116" s="303"/>
      <c r="DB116" s="303"/>
      <c r="DC116" s="303"/>
      <c r="DD116" s="303"/>
      <c r="DE116" s="303"/>
      <c r="DF116" s="303"/>
      <c r="DG116" s="303"/>
      <c r="DH116" s="303"/>
      <c r="DI116" s="303"/>
      <c r="DJ116" s="303"/>
      <c r="DK116" s="303"/>
      <c r="DL116" s="303"/>
      <c r="DM116" s="303"/>
      <c r="DN116" s="303"/>
      <c r="DO116" s="303"/>
      <c r="DP116" s="303"/>
      <c r="DQ116" s="303"/>
      <c r="DR116" s="303"/>
      <c r="DS116" s="303"/>
      <c r="DT116" s="303"/>
      <c r="DU116" s="303"/>
      <c r="DV116" s="303"/>
      <c r="DW116" s="303"/>
      <c r="DX116" s="303"/>
      <c r="DY116" s="303"/>
      <c r="DZ116" s="303"/>
      <c r="EA116" s="303"/>
      <c r="EB116" s="303"/>
      <c r="EC116" s="303"/>
      <c r="ED116" s="303"/>
      <c r="EE116" s="303"/>
      <c r="EF116" s="303"/>
      <c r="EG116" s="303"/>
      <c r="EH116" s="303"/>
      <c r="EI116" s="303"/>
      <c r="EJ116" s="303"/>
      <c r="EK116" s="303"/>
      <c r="EL116" s="303"/>
      <c r="EM116" s="303"/>
      <c r="EN116" s="303"/>
      <c r="EO116" s="303"/>
      <c r="EP116" s="303"/>
      <c r="EQ116" s="303"/>
      <c r="ER116" s="303"/>
      <c r="ES116" s="303"/>
      <c r="ET116" s="303"/>
      <c r="EU116" s="303"/>
      <c r="EV116" s="303"/>
      <c r="EW116" s="303"/>
      <c r="EX116" s="303"/>
      <c r="EY116" s="303"/>
      <c r="EZ116" s="303"/>
      <c r="FA116" s="303"/>
      <c r="FB116" s="303"/>
      <c r="FC116" s="303"/>
      <c r="FD116" s="303"/>
      <c r="FE116" s="303"/>
      <c r="FF116" s="303"/>
      <c r="FG116" s="303"/>
      <c r="FH116" s="303"/>
      <c r="FI116" s="303"/>
      <c r="FJ116" s="303"/>
      <c r="FK116" s="303"/>
      <c r="FL116" s="303"/>
      <c r="FM116" s="303"/>
      <c r="FN116" s="303"/>
      <c r="FO116" s="303"/>
      <c r="FP116" s="303"/>
      <c r="FQ116" s="303"/>
      <c r="FR116" s="303"/>
      <c r="FS116" s="303"/>
      <c r="FT116" s="303"/>
      <c r="FU116" s="303"/>
      <c r="FV116" s="303"/>
      <c r="FW116" s="303"/>
      <c r="FX116" s="303"/>
      <c r="FY116" s="303"/>
      <c r="FZ116" s="303"/>
      <c r="GA116" s="303"/>
      <c r="GB116" s="303"/>
      <c r="GC116" s="303"/>
      <c r="GD116" s="303"/>
      <c r="GE116" s="303"/>
      <c r="GF116" s="303"/>
      <c r="GG116" s="303"/>
      <c r="GH116" s="303"/>
      <c r="GI116" s="303"/>
      <c r="GJ116" s="303"/>
      <c r="GK116" s="303"/>
      <c r="GL116" s="303"/>
      <c r="GM116" s="303"/>
      <c r="GN116" s="303"/>
      <c r="GO116" s="303"/>
      <c r="GP116" s="303"/>
      <c r="GQ116" s="303"/>
      <c r="GR116" s="303"/>
      <c r="GS116" s="303"/>
      <c r="GT116" s="303"/>
      <c r="GU116" s="303"/>
      <c r="GV116" s="303"/>
      <c r="GW116" s="303"/>
      <c r="GX116" s="303"/>
      <c r="GY116" s="303"/>
      <c r="GZ116" s="303"/>
      <c r="HA116" s="303"/>
      <c r="HB116" s="303"/>
      <c r="HC116" s="303"/>
      <c r="HD116" s="303"/>
      <c r="HE116" s="303"/>
      <c r="HF116" s="303"/>
      <c r="HG116" s="303"/>
      <c r="HH116" s="303"/>
      <c r="HI116" s="303"/>
      <c r="HJ116" s="303"/>
      <c r="HK116" s="303"/>
      <c r="HL116" s="303"/>
      <c r="HM116" s="303"/>
      <c r="HN116" s="303"/>
      <c r="HO116" s="303"/>
      <c r="HP116" s="303"/>
      <c r="HQ116" s="303"/>
      <c r="HR116" s="303"/>
      <c r="HS116" s="303"/>
      <c r="HT116" s="303"/>
      <c r="HU116" s="303"/>
      <c r="HV116" s="303"/>
      <c r="HW116" s="303"/>
      <c r="HX116" s="303"/>
      <c r="HY116" s="303"/>
      <c r="HZ116" s="303"/>
      <c r="IA116" s="303"/>
      <c r="IB116" s="303"/>
      <c r="IC116" s="303"/>
      <c r="ID116" s="303"/>
      <c r="IE116" s="303"/>
      <c r="IF116" s="303"/>
      <c r="IG116" s="303"/>
      <c r="IH116" s="303"/>
      <c r="II116" s="303"/>
      <c r="IJ116" s="303"/>
      <c r="IK116" s="303"/>
      <c r="IL116" s="303"/>
      <c r="IM116" s="303"/>
      <c r="IN116" s="303"/>
      <c r="IO116" s="303"/>
      <c r="IP116" s="303"/>
      <c r="IQ116" s="303"/>
      <c r="IR116" s="303"/>
      <c r="IS116" s="303"/>
      <c r="IT116" s="303"/>
      <c r="IU116" s="303"/>
      <c r="IV116" s="303"/>
      <c r="IW116" s="303"/>
      <c r="IX116" s="303"/>
      <c r="IY116" s="303"/>
      <c r="IZ116" s="303"/>
      <c r="JA116" s="303"/>
      <c r="JB116" s="303"/>
      <c r="JC116" s="303"/>
      <c r="JD116" s="303"/>
      <c r="JE116" s="303"/>
      <c r="JF116" s="303"/>
      <c r="JG116" s="303"/>
      <c r="JH116" s="303"/>
      <c r="JI116" s="303"/>
      <c r="JJ116" s="303"/>
      <c r="JK116" s="303"/>
      <c r="JL116" s="303"/>
      <c r="JM116" s="303"/>
      <c r="JN116" s="303"/>
      <c r="JO116" s="303"/>
      <c r="JP116" s="303"/>
      <c r="JQ116" s="303"/>
      <c r="JR116" s="303"/>
      <c r="JS116" s="303"/>
      <c r="JT116" s="303"/>
      <c r="JU116" s="303"/>
      <c r="JV116" s="303"/>
      <c r="JW116" s="303"/>
      <c r="JX116" s="303"/>
      <c r="JY116" s="303"/>
      <c r="JZ116" s="303"/>
      <c r="KA116" s="303"/>
      <c r="KB116" s="303"/>
      <c r="KC116" s="303"/>
      <c r="KD116" s="303"/>
      <c r="KE116" s="303"/>
      <c r="KF116" s="303"/>
      <c r="KG116" s="303"/>
      <c r="KH116" s="303"/>
      <c r="KI116" s="303"/>
      <c r="KJ116" s="303"/>
      <c r="KK116" s="303"/>
      <c r="KL116" s="303"/>
      <c r="KM116" s="303"/>
      <c r="KN116" s="303"/>
      <c r="KO116" s="303"/>
      <c r="KP116" s="303"/>
      <c r="KQ116" s="303"/>
      <c r="KR116" s="303"/>
      <c r="KS116" s="303"/>
      <c r="KT116" s="303"/>
      <c r="KU116" s="303"/>
      <c r="KV116" s="303"/>
      <c r="KW116" s="303"/>
      <c r="KX116" s="303"/>
      <c r="KY116" s="303"/>
      <c r="KZ116" s="303"/>
      <c r="LA116" s="303"/>
      <c r="LB116" s="303"/>
      <c r="LC116" s="303"/>
      <c r="LD116" s="303"/>
      <c r="LE116" s="303"/>
      <c r="LF116" s="303"/>
      <c r="LG116" s="303"/>
      <c r="LH116" s="303"/>
      <c r="LI116" s="303"/>
      <c r="LJ116" s="303"/>
      <c r="LK116" s="303"/>
      <c r="LL116" s="303"/>
      <c r="LM116" s="303"/>
      <c r="LN116" s="303"/>
      <c r="LO116" s="303"/>
      <c r="LP116" s="303"/>
      <c r="LQ116" s="303"/>
      <c r="LR116" s="303"/>
      <c r="LS116" s="303"/>
      <c r="LT116" s="303"/>
      <c r="LU116" s="303"/>
      <c r="LV116" s="303"/>
      <c r="LW116" s="303"/>
      <c r="LX116" s="303"/>
      <c r="LY116" s="303"/>
      <c r="LZ116" s="303"/>
      <c r="MA116" s="303"/>
      <c r="MB116" s="303"/>
      <c r="MC116" s="303"/>
      <c r="MD116" s="303"/>
      <c r="ME116" s="303"/>
      <c r="MF116" s="303"/>
      <c r="MG116" s="303"/>
      <c r="MH116" s="303"/>
      <c r="MI116" s="303"/>
      <c r="MJ116" s="303"/>
      <c r="MK116" s="303"/>
      <c r="ML116" s="303"/>
      <c r="MM116" s="303"/>
      <c r="MN116" s="303"/>
      <c r="MO116" s="303"/>
      <c r="MP116" s="303"/>
      <c r="MQ116" s="303"/>
      <c r="MR116" s="303"/>
      <c r="MS116" s="303"/>
      <c r="MT116" s="303"/>
      <c r="MU116" s="303"/>
      <c r="MV116" s="303"/>
      <c r="MW116" s="303"/>
      <c r="MX116" s="303"/>
      <c r="MY116" s="303"/>
      <c r="MZ116" s="303"/>
      <c r="NA116" s="303"/>
      <c r="NB116" s="303"/>
      <c r="NC116" s="303"/>
      <c r="ND116" s="303"/>
      <c r="NE116" s="303"/>
      <c r="NF116" s="303"/>
      <c r="NG116" s="303"/>
      <c r="NH116" s="303"/>
      <c r="NI116" s="303"/>
      <c r="NJ116" s="303"/>
      <c r="NK116" s="303"/>
      <c r="NL116" s="303"/>
      <c r="NM116" s="303"/>
      <c r="NN116" s="303"/>
      <c r="NO116" s="303"/>
      <c r="NP116" s="303"/>
      <c r="NQ116" s="303"/>
      <c r="NR116" s="303"/>
      <c r="NS116" s="303"/>
      <c r="NT116" s="303"/>
      <c r="NU116" s="303"/>
      <c r="NV116" s="303"/>
      <c r="NW116" s="303"/>
      <c r="NX116" s="303"/>
      <c r="NY116" s="303"/>
      <c r="NZ116" s="303"/>
      <c r="OA116" s="303"/>
      <c r="OB116" s="303"/>
      <c r="OC116" s="303"/>
      <c r="OD116" s="303"/>
      <c r="OE116" s="303"/>
      <c r="OF116" s="303"/>
      <c r="OG116" s="303"/>
      <c r="OH116" s="303"/>
      <c r="OI116" s="303"/>
      <c r="OJ116" s="303"/>
      <c r="OK116" s="303"/>
      <c r="OL116" s="303"/>
      <c r="OM116" s="303"/>
      <c r="ON116" s="303"/>
      <c r="OO116" s="303"/>
      <c r="OP116" s="303"/>
      <c r="OQ116" s="303"/>
      <c r="OR116" s="303"/>
      <c r="OS116" s="303"/>
      <c r="OT116" s="303"/>
      <c r="OU116" s="303"/>
      <c r="OV116" s="303"/>
      <c r="OW116" s="303"/>
      <c r="OX116" s="303"/>
      <c r="OY116" s="303"/>
      <c r="OZ116" s="303"/>
      <c r="PA116" s="303"/>
      <c r="PB116" s="303"/>
      <c r="PC116" s="303"/>
      <c r="PD116" s="303"/>
      <c r="PE116" s="303"/>
      <c r="PF116" s="303"/>
      <c r="PG116" s="303"/>
      <c r="PH116" s="303"/>
      <c r="PI116" s="303"/>
      <c r="PJ116" s="303"/>
      <c r="PK116" s="303"/>
      <c r="PL116" s="303"/>
      <c r="PM116" s="303"/>
      <c r="PN116" s="303"/>
      <c r="PO116" s="303"/>
      <c r="PP116" s="303"/>
      <c r="PQ116" s="303"/>
      <c r="PR116" s="303"/>
      <c r="PS116" s="303"/>
      <c r="PT116" s="303"/>
      <c r="PU116" s="303"/>
      <c r="PV116" s="303"/>
      <c r="PW116" s="303"/>
      <c r="PX116" s="303"/>
      <c r="PY116" s="303"/>
      <c r="PZ116" s="303"/>
      <c r="QA116" s="303"/>
      <c r="QB116" s="303"/>
      <c r="QC116" s="303"/>
      <c r="QD116" s="303"/>
      <c r="QE116" s="303"/>
      <c r="QF116" s="303"/>
      <c r="QG116" s="303"/>
      <c r="QH116" s="303"/>
      <c r="QI116" s="303"/>
      <c r="QJ116" s="303"/>
      <c r="QK116" s="303"/>
      <c r="QL116" s="303"/>
      <c r="QM116" s="303"/>
      <c r="QN116" s="303"/>
      <c r="QO116" s="303"/>
      <c r="QP116" s="303"/>
      <c r="QQ116" s="303"/>
      <c r="QR116" s="303"/>
      <c r="QS116" s="303"/>
      <c r="QT116" s="303"/>
      <c r="QU116" s="303"/>
      <c r="QV116" s="303"/>
      <c r="QW116" s="303"/>
      <c r="QX116" s="303"/>
      <c r="QY116" s="303"/>
      <c r="QZ116" s="303"/>
      <c r="RA116" s="303"/>
      <c r="RB116" s="303"/>
      <c r="RC116" s="303"/>
      <c r="RD116" s="303"/>
      <c r="RE116" s="303"/>
      <c r="RF116" s="303"/>
      <c r="RG116" s="303"/>
      <c r="RH116" s="303"/>
      <c r="RI116" s="303"/>
      <c r="RJ116" s="303"/>
      <c r="RK116" s="303"/>
      <c r="RL116" s="303"/>
      <c r="RM116" s="303"/>
      <c r="RN116" s="303"/>
      <c r="RO116" s="303"/>
      <c r="RP116" s="303"/>
      <c r="RQ116" s="303"/>
      <c r="RR116" s="303"/>
      <c r="RS116" s="303"/>
      <c r="RT116" s="303"/>
      <c r="RU116" s="303"/>
      <c r="RV116" s="303"/>
      <c r="RW116" s="303"/>
      <c r="RX116" s="303"/>
      <c r="RY116" s="303"/>
      <c r="RZ116" s="303"/>
      <c r="SA116" s="303"/>
      <c r="SB116" s="303"/>
      <c r="SC116" s="303"/>
      <c r="SD116" s="303"/>
      <c r="SE116" s="303"/>
      <c r="SF116" s="303"/>
      <c r="SG116" s="303"/>
      <c r="SH116" s="303"/>
      <c r="SI116" s="303"/>
      <c r="SJ116" s="303"/>
      <c r="SK116" s="303"/>
      <c r="SL116" s="303"/>
      <c r="SM116" s="303"/>
      <c r="SN116" s="303"/>
      <c r="SO116" s="303"/>
      <c r="SP116" s="303"/>
      <c r="SQ116" s="303"/>
      <c r="SR116" s="303"/>
      <c r="SS116" s="303"/>
      <c r="ST116" s="303"/>
      <c r="SU116" s="303"/>
      <c r="SV116" s="303"/>
      <c r="SW116" s="303"/>
      <c r="SX116" s="303"/>
      <c r="SY116" s="303"/>
      <c r="SZ116" s="303"/>
      <c r="TA116" s="303"/>
      <c r="TB116" s="303"/>
      <c r="TC116" s="303"/>
      <c r="TD116" s="303"/>
      <c r="TE116" s="303"/>
      <c r="TF116" s="303"/>
      <c r="TG116" s="303"/>
      <c r="TH116" s="303"/>
      <c r="TI116" s="303"/>
      <c r="TJ116" s="303"/>
      <c r="TK116" s="303"/>
      <c r="TL116" s="303"/>
      <c r="TM116" s="303"/>
      <c r="TN116" s="303"/>
      <c r="TO116" s="303"/>
      <c r="TP116" s="303"/>
      <c r="TQ116" s="303"/>
      <c r="TR116" s="303"/>
      <c r="TS116" s="303"/>
      <c r="TT116" s="303"/>
      <c r="TU116" s="303"/>
      <c r="TV116" s="303"/>
      <c r="TW116" s="303"/>
      <c r="TX116" s="303"/>
      <c r="TY116" s="303"/>
      <c r="TZ116" s="303"/>
      <c r="UA116" s="303"/>
      <c r="UB116" s="303"/>
      <c r="UC116" s="303"/>
      <c r="UD116" s="303"/>
      <c r="UE116" s="303"/>
      <c r="UF116" s="303"/>
      <c r="UG116" s="303"/>
      <c r="UH116" s="303"/>
      <c r="UI116" s="303"/>
      <c r="UJ116" s="303"/>
      <c r="UK116" s="303"/>
      <c r="UL116" s="303"/>
      <c r="UM116" s="303"/>
      <c r="UN116" s="303"/>
      <c r="UO116" s="303"/>
      <c r="UP116" s="303"/>
      <c r="UQ116" s="303"/>
      <c r="UR116" s="303"/>
      <c r="US116" s="303"/>
      <c r="UT116" s="303"/>
      <c r="UU116" s="303"/>
      <c r="UV116" s="303"/>
      <c r="UW116" s="303"/>
      <c r="UX116" s="303"/>
      <c r="UY116" s="303"/>
      <c r="UZ116" s="303"/>
      <c r="VA116" s="303"/>
      <c r="VB116" s="303"/>
      <c r="VC116" s="303"/>
      <c r="VD116" s="303"/>
      <c r="VE116" s="303"/>
      <c r="VF116" s="303"/>
      <c r="VG116" s="303"/>
      <c r="VH116" s="303"/>
      <c r="VI116" s="303"/>
      <c r="VJ116" s="303"/>
      <c r="VK116" s="303"/>
      <c r="VL116" s="303"/>
      <c r="VM116" s="303"/>
      <c r="VN116" s="303"/>
      <c r="VO116" s="303"/>
      <c r="VP116" s="303"/>
      <c r="VQ116" s="303"/>
      <c r="VR116" s="303"/>
      <c r="VS116" s="303"/>
      <c r="VT116" s="303"/>
      <c r="VU116" s="303"/>
      <c r="VV116" s="303"/>
      <c r="VW116" s="303"/>
      <c r="VX116" s="303"/>
      <c r="VY116" s="303"/>
      <c r="VZ116" s="303"/>
      <c r="WA116" s="303"/>
      <c r="WB116" s="303"/>
      <c r="WC116" s="303"/>
      <c r="WD116" s="303"/>
      <c r="WE116" s="303"/>
      <c r="WF116" s="303"/>
      <c r="WG116" s="303"/>
      <c r="WH116" s="303"/>
      <c r="WI116" s="303"/>
      <c r="WJ116" s="303"/>
      <c r="WK116" s="303"/>
      <c r="WL116" s="303"/>
      <c r="WM116" s="303"/>
      <c r="WN116" s="303"/>
      <c r="WO116" s="303"/>
      <c r="WP116" s="303"/>
      <c r="WQ116" s="303"/>
      <c r="WR116" s="303"/>
      <c r="WS116" s="303"/>
      <c r="WT116" s="303"/>
      <c r="WU116" s="303"/>
      <c r="WV116" s="303"/>
      <c r="WW116" s="303"/>
      <c r="WX116" s="303"/>
      <c r="WY116" s="303"/>
      <c r="WZ116" s="303"/>
      <c r="XA116" s="303"/>
      <c r="XB116" s="303"/>
      <c r="XC116" s="303"/>
      <c r="XD116" s="303"/>
      <c r="XE116" s="303"/>
      <c r="XF116" s="303"/>
      <c r="XG116" s="303"/>
      <c r="XH116" s="303"/>
      <c r="XI116" s="303"/>
      <c r="XJ116" s="303"/>
      <c r="XK116" s="303"/>
      <c r="XL116" s="303"/>
      <c r="XM116" s="303"/>
      <c r="XN116" s="303"/>
      <c r="XO116" s="303"/>
      <c r="XP116" s="303"/>
      <c r="XQ116" s="303"/>
      <c r="XR116" s="303"/>
      <c r="XS116" s="303"/>
      <c r="XT116" s="303"/>
      <c r="XU116" s="303"/>
      <c r="XV116" s="303"/>
      <c r="XW116" s="303"/>
      <c r="XX116" s="303"/>
      <c r="XY116" s="303"/>
      <c r="XZ116" s="303"/>
      <c r="YA116" s="303"/>
      <c r="YB116" s="303"/>
      <c r="YC116" s="303"/>
      <c r="YD116" s="303"/>
      <c r="YE116" s="303"/>
      <c r="YF116" s="303"/>
      <c r="YG116" s="303"/>
      <c r="YH116" s="303"/>
      <c r="YI116" s="303"/>
      <c r="YJ116" s="303"/>
      <c r="YK116" s="303"/>
      <c r="YL116" s="303"/>
      <c r="YM116" s="303"/>
      <c r="YN116" s="303"/>
      <c r="YO116" s="303"/>
      <c r="YP116" s="303"/>
      <c r="YQ116" s="303"/>
      <c r="YR116" s="303"/>
      <c r="YS116" s="303"/>
      <c r="YT116" s="303"/>
      <c r="YU116" s="303"/>
      <c r="YV116" s="303"/>
      <c r="YW116" s="303"/>
      <c r="YX116" s="303"/>
      <c r="YY116" s="303"/>
      <c r="YZ116" s="303"/>
      <c r="ZA116" s="303"/>
      <c r="ZB116" s="303"/>
      <c r="ZC116" s="303"/>
      <c r="ZD116" s="303"/>
      <c r="ZE116" s="303"/>
      <c r="ZF116" s="303"/>
      <c r="ZG116" s="303"/>
      <c r="ZH116" s="303"/>
      <c r="ZI116" s="303"/>
      <c r="ZJ116" s="303"/>
      <c r="ZK116" s="303"/>
      <c r="ZL116" s="303"/>
      <c r="ZM116" s="303"/>
      <c r="ZN116" s="303"/>
      <c r="ZO116" s="303"/>
      <c r="ZP116" s="303"/>
      <c r="ZQ116" s="303"/>
      <c r="ZR116" s="303"/>
      <c r="ZS116" s="303"/>
      <c r="ZT116" s="303"/>
      <c r="ZU116" s="303"/>
      <c r="ZV116" s="303"/>
      <c r="ZW116" s="303"/>
      <c r="ZX116" s="303"/>
      <c r="ZY116" s="303"/>
      <c r="ZZ116" s="303"/>
      <c r="AAA116" s="303"/>
      <c r="AAB116" s="303"/>
      <c r="AAC116" s="303"/>
      <c r="AAD116" s="303"/>
      <c r="AAE116" s="303"/>
      <c r="AAF116" s="303"/>
      <c r="AAG116" s="303"/>
      <c r="AAH116" s="303"/>
      <c r="AAI116" s="303"/>
      <c r="AAJ116" s="303"/>
      <c r="AAK116" s="303"/>
      <c r="AAL116" s="303"/>
      <c r="AAM116" s="303"/>
      <c r="AAN116" s="303"/>
      <c r="AAO116" s="303"/>
      <c r="AAP116" s="303"/>
      <c r="AAQ116" s="303"/>
      <c r="AAR116" s="303"/>
      <c r="AAS116" s="303"/>
      <c r="AAT116" s="303"/>
      <c r="AAU116" s="303"/>
      <c r="AAV116" s="303"/>
      <c r="AAW116" s="303"/>
      <c r="AAX116" s="303"/>
      <c r="AAY116" s="303"/>
      <c r="AAZ116" s="303"/>
      <c r="ABA116" s="303"/>
      <c r="ABB116" s="303"/>
      <c r="ABC116" s="303"/>
      <c r="ABD116" s="303"/>
      <c r="ABE116" s="303"/>
      <c r="ABF116" s="303"/>
      <c r="ABG116" s="303"/>
      <c r="ABH116" s="303"/>
      <c r="ABI116" s="303"/>
      <c r="ABJ116" s="303"/>
      <c r="ABK116" s="303"/>
      <c r="ABL116" s="303"/>
      <c r="ABM116" s="303"/>
      <c r="ABN116" s="303"/>
      <c r="ABO116" s="303"/>
      <c r="ABP116" s="303"/>
      <c r="ABQ116" s="303"/>
      <c r="ABR116" s="303"/>
      <c r="ABS116" s="303"/>
      <c r="ABT116" s="303"/>
      <c r="ABU116" s="303"/>
      <c r="ABV116" s="303"/>
      <c r="ABW116" s="303"/>
      <c r="ABX116" s="303"/>
      <c r="ABY116" s="303"/>
      <c r="ABZ116" s="303"/>
      <c r="ACA116" s="303"/>
      <c r="ACB116" s="303"/>
      <c r="ACC116" s="303"/>
      <c r="ACD116" s="303"/>
      <c r="ACE116" s="303"/>
      <c r="ACF116" s="303"/>
      <c r="ACG116" s="303"/>
      <c r="ACH116" s="303"/>
      <c r="ACI116" s="303"/>
      <c r="ACJ116" s="303"/>
      <c r="ACK116" s="303"/>
      <c r="ACL116" s="303"/>
      <c r="ACM116" s="303"/>
      <c r="ACN116" s="303"/>
      <c r="ACO116" s="303"/>
      <c r="ACP116" s="303"/>
      <c r="ACQ116" s="303"/>
      <c r="ACR116" s="303"/>
      <c r="ACS116" s="303"/>
      <c r="ACT116" s="303"/>
      <c r="ACU116" s="303"/>
      <c r="ACV116" s="303"/>
      <c r="ACW116" s="303"/>
      <c r="ACX116" s="303"/>
      <c r="ACY116" s="303"/>
      <c r="ACZ116" s="303"/>
      <c r="ADA116" s="303"/>
      <c r="ADB116" s="303"/>
      <c r="ADC116" s="303"/>
      <c r="ADD116" s="303"/>
      <c r="ADE116" s="303"/>
      <c r="ADF116" s="303"/>
      <c r="ADG116" s="303"/>
      <c r="ADH116" s="303"/>
      <c r="ADI116" s="303"/>
      <c r="ADJ116" s="303"/>
      <c r="ADK116" s="303"/>
      <c r="ADL116" s="303"/>
      <c r="ADM116" s="303"/>
      <c r="ADN116" s="303"/>
      <c r="ADO116" s="303"/>
      <c r="ADP116" s="303"/>
      <c r="ADQ116" s="303"/>
      <c r="ADR116" s="303"/>
      <c r="ADS116" s="303"/>
      <c r="ADT116" s="303"/>
      <c r="ADU116" s="303"/>
      <c r="ADV116" s="303"/>
      <c r="ADW116" s="303"/>
      <c r="ADX116" s="303"/>
      <c r="ADY116" s="303"/>
      <c r="ADZ116" s="303"/>
      <c r="AEA116" s="303"/>
      <c r="AEB116" s="303"/>
      <c r="AEC116" s="303"/>
      <c r="AED116" s="303"/>
      <c r="AEE116" s="303"/>
      <c r="AEF116" s="303"/>
      <c r="AEG116" s="303"/>
      <c r="AEH116" s="303"/>
      <c r="AEI116" s="303"/>
      <c r="AEJ116" s="303"/>
      <c r="AEK116" s="303"/>
      <c r="AEL116" s="303"/>
      <c r="AEM116" s="303"/>
      <c r="AEN116" s="303"/>
      <c r="AEO116" s="303"/>
      <c r="AEP116" s="303"/>
      <c r="AEQ116" s="303"/>
      <c r="AER116" s="303"/>
      <c r="AES116" s="303"/>
      <c r="AET116" s="303"/>
      <c r="AEU116" s="303"/>
      <c r="AEV116" s="303"/>
      <c r="AEW116" s="303"/>
      <c r="AEX116" s="303"/>
      <c r="AEY116" s="303"/>
      <c r="AEZ116" s="303"/>
      <c r="AFA116" s="303"/>
      <c r="AFB116" s="303"/>
      <c r="AFC116" s="303"/>
      <c r="AFD116" s="303"/>
      <c r="AFE116" s="303"/>
      <c r="AFF116" s="303"/>
      <c r="AFG116" s="303"/>
      <c r="AFH116" s="303"/>
      <c r="AFI116" s="303"/>
      <c r="AFJ116" s="303"/>
      <c r="AFK116" s="303"/>
      <c r="AFL116" s="303"/>
      <c r="AFM116" s="303"/>
      <c r="AFN116" s="303"/>
      <c r="AFO116" s="303"/>
      <c r="AFP116" s="303"/>
      <c r="AFQ116" s="303"/>
      <c r="AFR116" s="303"/>
      <c r="AFS116" s="303"/>
      <c r="AFT116" s="303"/>
      <c r="AFU116" s="303"/>
      <c r="AFV116" s="303"/>
      <c r="AFW116" s="303"/>
      <c r="AFX116" s="303"/>
      <c r="AFY116" s="303"/>
      <c r="AFZ116" s="303"/>
      <c r="AGA116" s="303"/>
      <c r="AGB116" s="303"/>
      <c r="AGC116" s="303"/>
      <c r="AGD116" s="303"/>
      <c r="AGE116" s="303"/>
      <c r="AGF116" s="303"/>
      <c r="AGG116" s="303"/>
      <c r="AGH116" s="303"/>
      <c r="AGI116" s="303"/>
      <c r="AGJ116" s="303"/>
      <c r="AGK116" s="303"/>
      <c r="AGL116" s="303"/>
      <c r="AGM116" s="303"/>
      <c r="AGN116" s="303"/>
      <c r="AGO116" s="303"/>
      <c r="AGP116" s="303"/>
      <c r="AGQ116" s="303"/>
      <c r="AGR116" s="303"/>
      <c r="AGS116" s="303"/>
      <c r="AGT116" s="303"/>
      <c r="AGU116" s="303"/>
      <c r="AGV116" s="303"/>
      <c r="AGW116" s="303"/>
      <c r="AGX116" s="303"/>
      <c r="AGY116" s="303"/>
      <c r="AGZ116" s="303"/>
      <c r="AHA116" s="303"/>
      <c r="AHB116" s="303"/>
      <c r="AHC116" s="303"/>
      <c r="AHD116" s="303"/>
      <c r="AHE116" s="303"/>
      <c r="AHF116" s="303"/>
      <c r="AHG116" s="303"/>
      <c r="AHH116" s="303"/>
      <c r="AHI116" s="303"/>
      <c r="AHJ116" s="303"/>
      <c r="AHK116" s="303"/>
      <c r="AHL116" s="303"/>
      <c r="AHM116" s="303"/>
      <c r="AHN116" s="303"/>
      <c r="AHO116" s="303"/>
      <c r="AHP116" s="303"/>
      <c r="AHQ116" s="303"/>
      <c r="AHR116" s="303"/>
      <c r="AHS116" s="303"/>
      <c r="AHT116" s="303"/>
      <c r="AHU116" s="303"/>
      <c r="AHV116" s="303"/>
      <c r="AHW116" s="303"/>
      <c r="AHX116" s="303"/>
      <c r="AHY116" s="303"/>
      <c r="AHZ116" s="303"/>
      <c r="AIA116" s="303"/>
      <c r="AIB116" s="303"/>
      <c r="AIC116" s="303"/>
      <c r="AID116" s="303"/>
      <c r="AIE116" s="303"/>
      <c r="AIF116" s="303"/>
      <c r="AIG116" s="303"/>
      <c r="AIH116" s="303"/>
      <c r="AII116" s="303"/>
      <c r="AIJ116" s="303"/>
      <c r="AIK116" s="303"/>
      <c r="AIL116" s="303"/>
      <c r="AIM116" s="303"/>
      <c r="AIN116" s="303"/>
      <c r="AIO116" s="303"/>
      <c r="AIP116" s="303"/>
      <c r="AIQ116" s="303"/>
      <c r="AIR116" s="303"/>
      <c r="AIS116" s="303"/>
      <c r="AIT116" s="303"/>
      <c r="AIU116" s="303"/>
      <c r="AIV116" s="303"/>
      <c r="AIW116" s="303"/>
      <c r="AIX116" s="303"/>
      <c r="AIY116" s="303"/>
      <c r="AIZ116" s="303"/>
      <c r="AJA116" s="303"/>
      <c r="AJB116" s="303"/>
      <c r="AJC116" s="303"/>
      <c r="AJD116" s="303"/>
      <c r="AJE116" s="303"/>
      <c r="AJF116" s="303"/>
      <c r="AJG116" s="303"/>
      <c r="AJH116" s="303"/>
      <c r="AJI116" s="303"/>
      <c r="AJJ116" s="303"/>
      <c r="AJK116" s="303"/>
      <c r="AJL116" s="303"/>
      <c r="AJM116" s="303"/>
      <c r="AJN116" s="303"/>
      <c r="AJO116" s="303"/>
      <c r="AJP116" s="303"/>
      <c r="AJQ116" s="303"/>
      <c r="AJR116" s="303"/>
      <c r="AJS116" s="303"/>
      <c r="AJT116" s="303"/>
      <c r="AJU116" s="303"/>
      <c r="AJV116" s="303"/>
      <c r="AJW116" s="303"/>
      <c r="AJX116" s="303"/>
      <c r="AJY116" s="303"/>
      <c r="AJZ116" s="303"/>
      <c r="AKA116" s="303"/>
      <c r="AKB116" s="303"/>
      <c r="AKC116" s="303"/>
      <c r="AKD116" s="303"/>
      <c r="AKE116" s="303"/>
      <c r="AKF116" s="303"/>
      <c r="AKG116" s="303"/>
      <c r="AKH116" s="303"/>
      <c r="AKI116" s="303"/>
      <c r="AKJ116" s="303"/>
      <c r="AKK116" s="303"/>
      <c r="AKL116" s="303"/>
      <c r="AKM116" s="303"/>
      <c r="AKN116" s="303"/>
      <c r="AKO116" s="303"/>
      <c r="AKP116" s="303"/>
      <c r="AKQ116" s="303"/>
      <c r="AKR116" s="303"/>
      <c r="AKS116" s="303"/>
      <c r="AKT116" s="303"/>
      <c r="AKU116" s="303"/>
      <c r="AKV116" s="303"/>
      <c r="AKW116" s="303"/>
      <c r="AKX116" s="303"/>
      <c r="AKY116" s="303"/>
      <c r="AKZ116" s="303"/>
      <c r="ALA116" s="303"/>
      <c r="ALB116" s="303"/>
      <c r="ALC116" s="303"/>
      <c r="ALD116" s="303"/>
      <c r="ALE116" s="303"/>
      <c r="ALF116" s="303"/>
      <c r="ALG116" s="303"/>
      <c r="ALH116" s="303"/>
      <c r="ALI116" s="303"/>
      <c r="ALJ116" s="303"/>
      <c r="ALK116" s="303"/>
      <c r="ALL116" s="303"/>
      <c r="ALM116" s="303"/>
      <c r="ALN116" s="303"/>
      <c r="ALO116" s="303"/>
      <c r="ALP116" s="303"/>
      <c r="ALQ116" s="303"/>
      <c r="ALR116" s="303"/>
      <c r="ALS116" s="303"/>
      <c r="ALT116" s="303"/>
      <c r="ALU116" s="303"/>
      <c r="ALV116" s="303"/>
      <c r="ALW116" s="303"/>
      <c r="ALX116" s="303"/>
      <c r="ALY116" s="303"/>
      <c r="ALZ116" s="303"/>
      <c r="AMA116" s="303"/>
      <c r="AMB116" s="303"/>
      <c r="AMC116" s="303"/>
      <c r="AMD116" s="303"/>
      <c r="AME116" s="303"/>
      <c r="AMF116" s="303"/>
      <c r="AMG116" s="303"/>
      <c r="AMH116" s="303"/>
      <c r="AMI116" s="303"/>
      <c r="AMJ116" s="303"/>
      <c r="AMK116" s="303"/>
      <c r="AML116" s="303"/>
      <c r="AMM116" s="303"/>
      <c r="AMN116" s="303"/>
      <c r="AMO116" s="303"/>
      <c r="AMP116" s="303"/>
      <c r="AMQ116" s="303"/>
      <c r="AMR116" s="303"/>
      <c r="AMS116" s="303"/>
      <c r="AMT116" s="303"/>
      <c r="AMU116" s="303"/>
      <c r="AMV116" s="303"/>
      <c r="AMW116" s="303"/>
      <c r="AMX116" s="303"/>
      <c r="AMY116" s="303"/>
      <c r="AMZ116" s="303"/>
      <c r="ANA116" s="303"/>
      <c r="ANB116" s="303"/>
      <c r="ANC116" s="303"/>
      <c r="AND116" s="303"/>
      <c r="ANE116" s="303"/>
      <c r="ANF116" s="303"/>
      <c r="ANG116" s="303"/>
      <c r="ANH116" s="303"/>
      <c r="ANI116" s="303"/>
      <c r="ANJ116" s="303"/>
      <c r="ANK116" s="303"/>
      <c r="ANL116" s="303"/>
      <c r="ANM116" s="303"/>
      <c r="ANN116" s="303"/>
      <c r="ANO116" s="303"/>
      <c r="ANP116" s="303"/>
      <c r="ANQ116" s="303"/>
      <c r="ANR116" s="303"/>
      <c r="ANS116" s="303"/>
      <c r="ANT116" s="303"/>
      <c r="ANU116" s="303"/>
      <c r="ANV116" s="303"/>
      <c r="ANW116" s="303"/>
      <c r="ANX116" s="303"/>
      <c r="ANY116" s="303"/>
      <c r="ANZ116" s="303"/>
      <c r="AOA116" s="303"/>
      <c r="AOB116" s="303"/>
      <c r="AOC116" s="303"/>
      <c r="AOD116" s="303"/>
      <c r="AOE116" s="303"/>
      <c r="AOF116" s="303"/>
      <c r="AOG116" s="303"/>
      <c r="AOH116" s="303"/>
      <c r="AOI116" s="303"/>
      <c r="AOJ116" s="303"/>
      <c r="AOK116" s="303"/>
      <c r="AOL116" s="303"/>
      <c r="AOM116" s="303"/>
      <c r="AON116" s="303"/>
      <c r="AOO116" s="303"/>
      <c r="AOP116" s="303"/>
      <c r="AOQ116" s="303"/>
      <c r="AOR116" s="303"/>
      <c r="AOS116" s="303"/>
      <c r="AOT116" s="303"/>
      <c r="AOU116" s="303"/>
      <c r="AOV116" s="303"/>
      <c r="AOW116" s="303"/>
      <c r="AOX116" s="303"/>
      <c r="AOY116" s="303"/>
      <c r="AOZ116" s="303"/>
      <c r="APA116" s="303"/>
      <c r="APB116" s="303"/>
      <c r="APC116" s="303"/>
      <c r="APD116" s="303"/>
      <c r="APE116" s="303"/>
      <c r="APF116" s="303"/>
      <c r="APG116" s="303"/>
      <c r="APH116" s="303"/>
      <c r="API116" s="303"/>
      <c r="APJ116" s="303"/>
      <c r="APK116" s="303"/>
      <c r="APL116" s="303"/>
      <c r="APM116" s="303"/>
      <c r="APN116" s="303"/>
      <c r="APO116" s="303"/>
      <c r="APP116" s="303"/>
      <c r="APQ116" s="303"/>
      <c r="APR116" s="303"/>
      <c r="APS116" s="303"/>
      <c r="APT116" s="303"/>
      <c r="APU116" s="303"/>
      <c r="APV116" s="303"/>
      <c r="APW116" s="303"/>
      <c r="APX116" s="303"/>
      <c r="APY116" s="303"/>
      <c r="APZ116" s="303"/>
      <c r="AQA116" s="303"/>
      <c r="AQB116" s="303"/>
      <c r="AQC116" s="303"/>
      <c r="AQD116" s="303"/>
      <c r="AQE116" s="303"/>
      <c r="AQF116" s="303"/>
      <c r="AQG116" s="303"/>
      <c r="AQH116" s="303"/>
      <c r="AQI116" s="303"/>
      <c r="AQJ116" s="303"/>
      <c r="AQK116" s="303"/>
      <c r="AQL116" s="303"/>
      <c r="AQM116" s="303"/>
      <c r="AQN116" s="303"/>
      <c r="AQO116" s="303"/>
      <c r="AQP116" s="303"/>
      <c r="AQQ116" s="303"/>
      <c r="AQR116" s="303"/>
      <c r="AQS116" s="303"/>
      <c r="AQT116" s="303"/>
      <c r="AQU116" s="303"/>
      <c r="AQV116" s="303"/>
      <c r="AQW116" s="303"/>
      <c r="AQX116" s="303"/>
      <c r="AQY116" s="303"/>
      <c r="AQZ116" s="303"/>
      <c r="ARA116" s="303"/>
      <c r="ARB116" s="303"/>
      <c r="ARC116" s="303"/>
      <c r="ARD116" s="303"/>
      <c r="ARE116" s="303"/>
      <c r="ARF116" s="303"/>
      <c r="ARG116" s="303"/>
      <c r="ARH116" s="303"/>
      <c r="ARI116" s="303"/>
      <c r="ARJ116" s="303"/>
      <c r="ARK116" s="303"/>
      <c r="ARL116" s="303"/>
      <c r="ARM116" s="303"/>
      <c r="ARN116" s="303"/>
      <c r="ARO116" s="303"/>
      <c r="ARP116" s="303"/>
      <c r="ARQ116" s="303"/>
      <c r="ARR116" s="303"/>
      <c r="ARS116" s="303"/>
      <c r="ART116" s="303"/>
      <c r="ARU116" s="303"/>
      <c r="ARV116" s="303"/>
      <c r="ARW116" s="303"/>
      <c r="ARX116" s="303"/>
      <c r="ARY116" s="303"/>
      <c r="ARZ116" s="303"/>
      <c r="ASA116" s="303"/>
      <c r="ASB116" s="303"/>
      <c r="ASC116" s="303"/>
      <c r="ASD116" s="303"/>
      <c r="ASE116" s="303"/>
      <c r="ASF116" s="303"/>
      <c r="ASG116" s="303"/>
      <c r="ASH116" s="303"/>
      <c r="ASI116" s="303"/>
      <c r="ASJ116" s="303"/>
      <c r="ASK116" s="303"/>
      <c r="ASL116" s="303"/>
      <c r="ASM116" s="303"/>
      <c r="ASN116" s="303"/>
      <c r="ASO116" s="303"/>
      <c r="ASP116" s="303"/>
      <c r="ASQ116" s="303"/>
      <c r="ASR116" s="303"/>
      <c r="ASS116" s="303"/>
      <c r="AST116" s="303"/>
      <c r="ASU116" s="303"/>
      <c r="ASV116" s="303"/>
      <c r="ASW116" s="303"/>
      <c r="ASX116" s="303"/>
      <c r="ASY116" s="303"/>
      <c r="ASZ116" s="303"/>
      <c r="ATA116" s="303"/>
      <c r="ATB116" s="303"/>
      <c r="ATC116" s="303"/>
      <c r="ATD116" s="303"/>
      <c r="ATE116" s="303"/>
      <c r="ATF116" s="303"/>
      <c r="ATG116" s="303"/>
      <c r="ATH116" s="303"/>
      <c r="ATI116" s="303"/>
      <c r="ATJ116" s="303"/>
      <c r="ATK116" s="303"/>
      <c r="ATL116" s="303"/>
      <c r="ATM116" s="303"/>
      <c r="ATN116" s="303"/>
      <c r="ATO116" s="303"/>
      <c r="ATP116" s="303"/>
      <c r="ATQ116" s="303"/>
      <c r="ATR116" s="303"/>
      <c r="ATS116" s="303"/>
      <c r="ATT116" s="303"/>
      <c r="ATU116" s="303"/>
      <c r="ATV116" s="303"/>
      <c r="ATW116" s="303"/>
      <c r="ATX116" s="303"/>
      <c r="ATY116" s="303"/>
      <c r="ATZ116" s="303"/>
      <c r="AUA116" s="303"/>
      <c r="AUB116" s="303"/>
      <c r="AUC116" s="303"/>
      <c r="AUD116" s="303"/>
      <c r="AUE116" s="303"/>
      <c r="AUF116" s="303"/>
      <c r="AUG116" s="303"/>
      <c r="AUH116" s="303"/>
      <c r="AUI116" s="303"/>
      <c r="AUJ116" s="303"/>
      <c r="AUK116" s="303"/>
      <c r="AUL116" s="303"/>
      <c r="AUM116" s="303"/>
      <c r="AUN116" s="303"/>
      <c r="AUO116" s="303"/>
      <c r="AUP116" s="303"/>
      <c r="AUQ116" s="303"/>
      <c r="AUR116" s="303"/>
      <c r="AUS116" s="303"/>
      <c r="AUT116" s="303"/>
      <c r="AUU116" s="303"/>
      <c r="AUV116" s="303"/>
      <c r="AUW116" s="303"/>
      <c r="AUX116" s="303"/>
      <c r="AUY116" s="303"/>
      <c r="AUZ116" s="303"/>
      <c r="AVA116" s="303"/>
      <c r="AVB116" s="303"/>
      <c r="AVC116" s="303"/>
      <c r="AVD116" s="303"/>
      <c r="AVE116" s="303"/>
      <c r="AVF116" s="303"/>
      <c r="AVG116" s="303"/>
      <c r="AVH116" s="303"/>
      <c r="AVI116" s="303"/>
      <c r="AVJ116" s="303"/>
      <c r="AVK116" s="303"/>
      <c r="AVL116" s="303"/>
      <c r="AVM116" s="303"/>
      <c r="AVN116" s="303"/>
      <c r="AVO116" s="303"/>
      <c r="AVP116" s="303"/>
      <c r="AVQ116" s="303"/>
      <c r="AVR116" s="303"/>
      <c r="AVS116" s="303"/>
      <c r="AVT116" s="303"/>
      <c r="AVU116" s="303"/>
      <c r="AVV116" s="303"/>
      <c r="AVW116" s="303"/>
      <c r="AVX116" s="303"/>
      <c r="AVY116" s="303"/>
      <c r="AVZ116" s="303"/>
      <c r="AWA116" s="303"/>
      <c r="AWB116" s="303"/>
      <c r="AWC116" s="303"/>
      <c r="AWD116" s="303"/>
      <c r="AWE116" s="303"/>
      <c r="AWF116" s="303"/>
      <c r="AWG116" s="303"/>
      <c r="AWH116" s="303"/>
      <c r="AWI116" s="303"/>
      <c r="AWJ116" s="303"/>
      <c r="AWK116" s="303"/>
      <c r="AWL116" s="303"/>
      <c r="AWM116" s="303"/>
      <c r="AWN116" s="303"/>
      <c r="AWO116" s="303"/>
      <c r="AWP116" s="303"/>
      <c r="AWQ116" s="303"/>
      <c r="AWR116" s="303"/>
      <c r="AWS116" s="303"/>
      <c r="AWT116" s="303"/>
      <c r="AWU116" s="303"/>
      <c r="AWV116" s="303"/>
      <c r="AWW116" s="303"/>
      <c r="AWX116" s="303"/>
      <c r="AWY116" s="303"/>
      <c r="AWZ116" s="303"/>
      <c r="AXA116" s="303"/>
      <c r="AXB116" s="303"/>
      <c r="AXC116" s="303"/>
      <c r="AXD116" s="303"/>
      <c r="AXE116" s="303"/>
      <c r="AXF116" s="303"/>
      <c r="AXG116" s="303"/>
      <c r="AXH116" s="303"/>
      <c r="AXI116" s="303"/>
      <c r="AXJ116" s="303"/>
      <c r="AXK116" s="303"/>
      <c r="AXL116" s="303"/>
      <c r="AXM116" s="303"/>
      <c r="AXN116" s="303"/>
      <c r="AXO116" s="303"/>
      <c r="AXP116" s="303"/>
      <c r="AXQ116" s="303"/>
      <c r="AXR116" s="303"/>
      <c r="AXS116" s="303"/>
      <c r="AXT116" s="303"/>
      <c r="AXU116" s="303"/>
      <c r="AXV116" s="303"/>
      <c r="AXW116" s="303"/>
      <c r="AXX116" s="303"/>
      <c r="AXY116" s="303"/>
      <c r="AXZ116" s="303"/>
      <c r="AYA116" s="303"/>
      <c r="AYB116" s="303"/>
      <c r="AYC116" s="303"/>
      <c r="AYD116" s="303"/>
      <c r="AYE116" s="303"/>
      <c r="AYF116" s="303"/>
      <c r="AYG116" s="303"/>
      <c r="AYH116" s="303"/>
      <c r="AYI116" s="303"/>
      <c r="AYJ116" s="303"/>
      <c r="AYK116" s="303"/>
      <c r="AYL116" s="303"/>
      <c r="AYM116" s="303"/>
      <c r="AYN116" s="303"/>
      <c r="AYO116" s="303"/>
      <c r="AYP116" s="303"/>
      <c r="AYQ116" s="303"/>
      <c r="AYR116" s="303"/>
      <c r="AYS116" s="303"/>
      <c r="AYT116" s="303"/>
      <c r="AYU116" s="303"/>
      <c r="AYV116" s="303"/>
      <c r="AYW116" s="303"/>
      <c r="AYX116" s="303"/>
      <c r="AYY116" s="303"/>
      <c r="AYZ116" s="303"/>
      <c r="AZA116" s="303"/>
      <c r="AZB116" s="303"/>
      <c r="AZC116" s="303"/>
      <c r="AZD116" s="303"/>
      <c r="AZE116" s="303"/>
      <c r="AZF116" s="303"/>
      <c r="AZG116" s="303"/>
      <c r="AZH116" s="303"/>
      <c r="AZI116" s="303"/>
      <c r="AZJ116" s="303"/>
      <c r="AZK116" s="303"/>
      <c r="AZL116" s="303"/>
      <c r="AZM116" s="303"/>
      <c r="AZN116" s="303"/>
      <c r="AZO116" s="303"/>
      <c r="AZP116" s="303"/>
      <c r="AZQ116" s="303"/>
      <c r="AZR116" s="303"/>
      <c r="AZS116" s="303"/>
      <c r="AZT116" s="303"/>
      <c r="AZU116" s="303"/>
      <c r="AZV116" s="303"/>
      <c r="AZW116" s="303"/>
      <c r="AZX116" s="303"/>
      <c r="AZY116" s="303"/>
      <c r="AZZ116" s="303"/>
      <c r="BAA116" s="303"/>
      <c r="BAB116" s="303"/>
      <c r="BAC116" s="303"/>
      <c r="BAD116" s="303"/>
      <c r="BAE116" s="303"/>
      <c r="BAF116" s="303"/>
      <c r="BAG116" s="303"/>
      <c r="BAH116" s="303"/>
      <c r="BAI116" s="303"/>
      <c r="BAJ116" s="303"/>
      <c r="BAK116" s="303"/>
      <c r="BAL116" s="303"/>
      <c r="BAM116" s="303"/>
      <c r="BAN116" s="303"/>
      <c r="BAO116" s="303"/>
      <c r="BAP116" s="303"/>
      <c r="BAQ116" s="303"/>
      <c r="BAR116" s="303"/>
      <c r="BAS116" s="303"/>
      <c r="BAT116" s="303"/>
      <c r="BAU116" s="303"/>
      <c r="BAV116" s="303"/>
      <c r="BAW116" s="303"/>
      <c r="BAX116" s="303"/>
      <c r="BAY116" s="303"/>
      <c r="BAZ116" s="303"/>
      <c r="BBA116" s="303"/>
      <c r="BBB116" s="303"/>
      <c r="BBC116" s="303"/>
      <c r="BBD116" s="303"/>
      <c r="BBE116" s="303"/>
      <c r="BBF116" s="303"/>
      <c r="BBG116" s="303"/>
      <c r="BBH116" s="303"/>
      <c r="BBI116" s="303"/>
      <c r="BBJ116" s="303"/>
      <c r="BBK116" s="303"/>
      <c r="BBL116" s="303"/>
      <c r="BBM116" s="303"/>
      <c r="BBN116" s="303"/>
      <c r="BBO116" s="303"/>
      <c r="BBP116" s="303"/>
      <c r="BBQ116" s="303"/>
      <c r="BBR116" s="303"/>
      <c r="BBS116" s="303"/>
      <c r="BBT116" s="303"/>
      <c r="BBU116" s="303"/>
      <c r="BBV116" s="303"/>
      <c r="BBW116" s="303"/>
      <c r="BBX116" s="303"/>
      <c r="BBY116" s="303"/>
      <c r="BBZ116" s="303"/>
      <c r="BCA116" s="303"/>
      <c r="BCB116" s="303"/>
      <c r="BCC116" s="303"/>
      <c r="BCD116" s="303"/>
      <c r="BCE116" s="303"/>
      <c r="BCF116" s="303"/>
      <c r="BCG116" s="303"/>
      <c r="BCH116" s="303"/>
      <c r="BCI116" s="303"/>
      <c r="BCJ116" s="303"/>
      <c r="BCK116" s="303"/>
      <c r="BCL116" s="303"/>
      <c r="BCM116" s="303"/>
      <c r="BCN116" s="303"/>
      <c r="BCO116" s="303"/>
      <c r="BCP116" s="303"/>
      <c r="BCQ116" s="303"/>
      <c r="BCR116" s="303"/>
      <c r="BCS116" s="303"/>
      <c r="BCT116" s="303"/>
      <c r="BCU116" s="303"/>
      <c r="BCV116" s="303"/>
      <c r="BCW116" s="303"/>
      <c r="BCX116" s="303"/>
      <c r="BCY116" s="303"/>
      <c r="BCZ116" s="303"/>
      <c r="BDA116" s="303"/>
      <c r="BDB116" s="303"/>
      <c r="BDC116" s="303"/>
      <c r="BDD116" s="303"/>
      <c r="BDE116" s="303"/>
      <c r="BDF116" s="303"/>
      <c r="BDG116" s="303"/>
      <c r="BDH116" s="303"/>
      <c r="BDI116" s="303"/>
      <c r="BDJ116" s="303"/>
      <c r="BDK116" s="303"/>
      <c r="BDL116" s="303"/>
      <c r="BDM116" s="303"/>
      <c r="BDN116" s="303"/>
      <c r="BDO116" s="303"/>
      <c r="BDP116" s="303"/>
      <c r="BDQ116" s="303"/>
      <c r="BDR116" s="303"/>
      <c r="BDS116" s="303"/>
      <c r="BDT116" s="303"/>
      <c r="BDU116" s="303"/>
      <c r="BDV116" s="303"/>
      <c r="BDW116" s="303"/>
      <c r="BDX116" s="303"/>
      <c r="BDY116" s="303"/>
      <c r="BDZ116" s="303"/>
      <c r="BEA116" s="303"/>
      <c r="BEB116" s="303"/>
      <c r="BEC116" s="303"/>
      <c r="BED116" s="303"/>
      <c r="BEE116" s="303"/>
      <c r="BEF116" s="303"/>
      <c r="BEG116" s="303"/>
      <c r="BEH116" s="303"/>
      <c r="BEI116" s="303"/>
      <c r="BEJ116" s="303"/>
      <c r="BEK116" s="303"/>
      <c r="BEL116" s="303"/>
      <c r="BEM116" s="303"/>
      <c r="BEN116" s="303"/>
      <c r="BEO116" s="303"/>
      <c r="BEP116" s="303"/>
      <c r="BEQ116" s="303"/>
      <c r="BER116" s="303"/>
      <c r="BES116" s="303"/>
      <c r="BET116" s="303"/>
      <c r="BEU116" s="303"/>
      <c r="BEV116" s="303"/>
      <c r="BEW116" s="303"/>
      <c r="BEX116" s="303"/>
      <c r="BEY116" s="303"/>
      <c r="BEZ116" s="303"/>
      <c r="BFA116" s="303"/>
      <c r="BFB116" s="303"/>
      <c r="BFC116" s="303"/>
      <c r="BFD116" s="303"/>
      <c r="BFE116" s="303"/>
      <c r="BFF116" s="303"/>
      <c r="BFG116" s="303"/>
      <c r="BFH116" s="303"/>
      <c r="BFI116" s="303"/>
      <c r="BFJ116" s="303"/>
      <c r="BFK116" s="303"/>
      <c r="BFL116" s="303"/>
      <c r="BFM116" s="303"/>
      <c r="BFN116" s="303"/>
      <c r="BFO116" s="303"/>
      <c r="BFP116" s="303"/>
      <c r="BFQ116" s="303"/>
      <c r="BFR116" s="303"/>
      <c r="BFS116" s="303"/>
      <c r="BFT116" s="303"/>
      <c r="BFU116" s="303"/>
      <c r="BFV116" s="303"/>
      <c r="BFW116" s="303"/>
      <c r="BFX116" s="303"/>
      <c r="BFY116" s="303"/>
      <c r="BFZ116" s="303"/>
      <c r="BGA116" s="303"/>
      <c r="BGB116" s="303"/>
      <c r="BGC116" s="303"/>
      <c r="BGD116" s="303"/>
      <c r="BGE116" s="303"/>
      <c r="BGF116" s="303"/>
      <c r="BGG116" s="303"/>
      <c r="BGH116" s="303"/>
      <c r="BGI116" s="303"/>
      <c r="BGJ116" s="303"/>
      <c r="BGK116" s="303"/>
      <c r="BGL116" s="303"/>
      <c r="BGM116" s="303"/>
      <c r="BGN116" s="303"/>
      <c r="BGO116" s="303"/>
      <c r="BGP116" s="303"/>
      <c r="BGQ116" s="303"/>
      <c r="BGR116" s="303"/>
      <c r="BGS116" s="303"/>
      <c r="BGT116" s="303"/>
      <c r="BGU116" s="303"/>
      <c r="BGV116" s="303"/>
      <c r="BGW116" s="303"/>
      <c r="BGX116" s="303"/>
      <c r="BGY116" s="303"/>
      <c r="BGZ116" s="303"/>
      <c r="BHA116" s="303"/>
      <c r="BHB116" s="303"/>
      <c r="BHC116" s="303"/>
      <c r="BHD116" s="303"/>
      <c r="BHE116" s="303"/>
      <c r="BHF116" s="303"/>
      <c r="BHG116" s="303"/>
      <c r="BHH116" s="303"/>
      <c r="BHI116" s="303"/>
      <c r="BHJ116" s="303"/>
      <c r="BHK116" s="303"/>
      <c r="BHL116" s="303"/>
      <c r="BHM116" s="303"/>
      <c r="BHN116" s="303"/>
      <c r="BHO116" s="303"/>
      <c r="BHP116" s="303"/>
      <c r="BHQ116" s="303"/>
      <c r="BHR116" s="303"/>
      <c r="BHS116" s="303"/>
      <c r="BHT116" s="303"/>
      <c r="BHU116" s="303"/>
      <c r="BHV116" s="303"/>
      <c r="BHW116" s="303"/>
      <c r="BHX116" s="303"/>
      <c r="BHY116" s="303"/>
      <c r="BHZ116" s="303"/>
      <c r="BIA116" s="303"/>
      <c r="BIB116" s="303"/>
      <c r="BIC116" s="303"/>
      <c r="BID116" s="303"/>
      <c r="BIE116" s="303"/>
      <c r="BIF116" s="303"/>
      <c r="BIG116" s="303"/>
      <c r="BIH116" s="303"/>
      <c r="BII116" s="303"/>
      <c r="BIJ116" s="303"/>
      <c r="BIK116" s="303"/>
      <c r="BIL116" s="303"/>
      <c r="BIM116" s="303"/>
      <c r="BIN116" s="303"/>
      <c r="BIO116" s="303"/>
      <c r="BIP116" s="303"/>
      <c r="BIQ116" s="303"/>
      <c r="BIR116" s="303"/>
      <c r="BIS116" s="303"/>
      <c r="BIT116" s="303"/>
      <c r="BIU116" s="303"/>
      <c r="BIV116" s="303"/>
      <c r="BIW116" s="303"/>
      <c r="BIX116" s="303"/>
      <c r="BIY116" s="303"/>
      <c r="BIZ116" s="303"/>
      <c r="BJA116" s="303"/>
      <c r="BJB116" s="303"/>
      <c r="BJC116" s="303"/>
      <c r="BJD116" s="303"/>
      <c r="BJE116" s="303"/>
      <c r="BJF116" s="303"/>
      <c r="BJG116" s="303"/>
      <c r="BJH116" s="303"/>
      <c r="BJI116" s="303"/>
      <c r="BJJ116" s="303"/>
      <c r="BJK116" s="303"/>
      <c r="BJL116" s="303"/>
      <c r="BJM116" s="303"/>
      <c r="BJN116" s="303"/>
      <c r="BJO116" s="303"/>
      <c r="BJP116" s="303"/>
      <c r="BJQ116" s="303"/>
      <c r="BJR116" s="303"/>
      <c r="BJS116" s="303"/>
      <c r="BJT116" s="303"/>
      <c r="BJU116" s="303"/>
      <c r="BJV116" s="303"/>
      <c r="BJW116" s="303"/>
      <c r="BJX116" s="303"/>
      <c r="BJY116" s="303"/>
      <c r="BJZ116" s="303"/>
      <c r="BKA116" s="303"/>
      <c r="BKB116" s="303"/>
      <c r="BKC116" s="303"/>
      <c r="BKD116" s="303"/>
      <c r="BKE116" s="303"/>
      <c r="BKF116" s="303"/>
      <c r="BKG116" s="303"/>
      <c r="BKH116" s="303"/>
      <c r="BKI116" s="303"/>
      <c r="BKJ116" s="303"/>
      <c r="BKK116" s="303"/>
      <c r="BKL116" s="303"/>
      <c r="BKM116" s="303"/>
      <c r="BKN116" s="303"/>
      <c r="BKO116" s="303"/>
      <c r="BKP116" s="303"/>
      <c r="BKQ116" s="303"/>
      <c r="BKR116" s="303"/>
      <c r="BKS116" s="303"/>
      <c r="BKT116" s="303"/>
      <c r="BKU116" s="303"/>
      <c r="BKV116" s="303"/>
      <c r="BKW116" s="303"/>
      <c r="BKX116" s="303"/>
      <c r="BKY116" s="303"/>
      <c r="BKZ116" s="303"/>
      <c r="BLA116" s="303"/>
      <c r="BLB116" s="303"/>
      <c r="BLC116" s="303"/>
      <c r="BLD116" s="303"/>
      <c r="BLE116" s="303"/>
      <c r="BLF116" s="303"/>
      <c r="BLG116" s="303"/>
      <c r="BLH116" s="303"/>
      <c r="BLI116" s="303"/>
      <c r="BLJ116" s="303"/>
      <c r="BLK116" s="303"/>
      <c r="BLL116" s="303"/>
      <c r="BLM116" s="303"/>
      <c r="BLN116" s="303"/>
      <c r="BLO116" s="303"/>
      <c r="BLP116" s="303"/>
      <c r="BLQ116" s="303"/>
      <c r="BLR116" s="303"/>
      <c r="BLS116" s="303"/>
      <c r="BLT116" s="303"/>
      <c r="BLU116" s="303"/>
      <c r="BLV116" s="303"/>
      <c r="BLW116" s="303"/>
      <c r="BLX116" s="303"/>
      <c r="BLY116" s="303"/>
      <c r="BLZ116" s="303"/>
      <c r="BMA116" s="303"/>
      <c r="BMB116" s="303"/>
      <c r="BMC116" s="303"/>
      <c r="BMD116" s="303"/>
      <c r="BME116" s="303"/>
      <c r="BMF116" s="303"/>
      <c r="BMG116" s="303"/>
      <c r="BMH116" s="303"/>
      <c r="BMI116" s="303"/>
      <c r="BMJ116" s="303"/>
      <c r="BMK116" s="303"/>
      <c r="BML116" s="303"/>
      <c r="BMM116" s="303"/>
      <c r="BMN116" s="303"/>
      <c r="BMO116" s="303"/>
      <c r="BMP116" s="303"/>
      <c r="BMQ116" s="303"/>
      <c r="BMR116" s="303"/>
      <c r="BMS116" s="303"/>
      <c r="BMT116" s="303"/>
      <c r="BMU116" s="303"/>
      <c r="BMV116" s="303"/>
      <c r="BMW116" s="303"/>
      <c r="BMX116" s="303"/>
      <c r="BMY116" s="303"/>
      <c r="BMZ116" s="303"/>
      <c r="BNA116" s="303"/>
      <c r="BNB116" s="303"/>
      <c r="BNC116" s="303"/>
      <c r="BND116" s="303"/>
      <c r="BNE116" s="303"/>
      <c r="BNF116" s="303"/>
      <c r="BNG116" s="303"/>
      <c r="BNH116" s="303"/>
      <c r="BNI116" s="303"/>
      <c r="BNJ116" s="303"/>
      <c r="BNK116" s="303"/>
      <c r="BNL116" s="303"/>
      <c r="BNM116" s="303"/>
      <c r="BNN116" s="303"/>
      <c r="BNO116" s="303"/>
      <c r="BNP116" s="303"/>
      <c r="BNQ116" s="303"/>
      <c r="BNR116" s="303"/>
      <c r="BNS116" s="303"/>
      <c r="BNT116" s="303"/>
      <c r="BNU116" s="303"/>
      <c r="BNV116" s="303"/>
      <c r="BNW116" s="303"/>
      <c r="BNX116" s="303"/>
      <c r="BNY116" s="303"/>
      <c r="BNZ116" s="303"/>
      <c r="BOA116" s="303"/>
      <c r="BOB116" s="303"/>
      <c r="BOC116" s="303"/>
      <c r="BOD116" s="303"/>
      <c r="BOE116" s="303"/>
      <c r="BOF116" s="303"/>
      <c r="BOG116" s="303"/>
      <c r="BOH116" s="303"/>
      <c r="BOI116" s="303"/>
      <c r="BOJ116" s="303"/>
      <c r="BOK116" s="303"/>
      <c r="BOL116" s="303"/>
      <c r="BOM116" s="303"/>
      <c r="BON116" s="303"/>
      <c r="BOO116" s="303"/>
      <c r="BOP116" s="303"/>
      <c r="BOQ116" s="303"/>
      <c r="BOR116" s="303"/>
      <c r="BOS116" s="303"/>
      <c r="BOT116" s="303"/>
      <c r="BOU116" s="303"/>
      <c r="BOV116" s="303"/>
      <c r="BOW116" s="303"/>
      <c r="BOX116" s="303"/>
      <c r="BOY116" s="303"/>
      <c r="BOZ116" s="303"/>
      <c r="BPA116" s="303"/>
      <c r="BPB116" s="303"/>
      <c r="BPC116" s="303"/>
      <c r="BPD116" s="303"/>
      <c r="BPE116" s="303"/>
      <c r="BPF116" s="303"/>
      <c r="BPG116" s="303"/>
      <c r="BPH116" s="303"/>
      <c r="BPI116" s="303"/>
      <c r="BPJ116" s="303"/>
      <c r="BPK116" s="303"/>
      <c r="BPL116" s="303"/>
      <c r="BPM116" s="303"/>
      <c r="BPN116" s="303"/>
      <c r="BPO116" s="303"/>
      <c r="BPP116" s="303"/>
      <c r="BPQ116" s="303"/>
      <c r="BPR116" s="303"/>
      <c r="BPS116" s="303"/>
      <c r="BPT116" s="303"/>
      <c r="BPU116" s="303"/>
      <c r="BPV116" s="303"/>
      <c r="BPW116" s="303"/>
      <c r="BPX116" s="303"/>
      <c r="BPY116" s="303"/>
      <c r="BPZ116" s="303"/>
      <c r="BQA116" s="303"/>
      <c r="BQB116" s="303"/>
      <c r="BQC116" s="303"/>
      <c r="BQD116" s="303"/>
      <c r="BQE116" s="303"/>
      <c r="BQF116" s="303"/>
      <c r="BQG116" s="303"/>
      <c r="BQH116" s="303"/>
      <c r="BQI116" s="303"/>
      <c r="BQJ116" s="303"/>
      <c r="BQK116" s="303"/>
      <c r="BQL116" s="303"/>
      <c r="BQM116" s="303"/>
      <c r="BQN116" s="303"/>
      <c r="BQO116" s="303"/>
      <c r="BQP116" s="303"/>
      <c r="BQQ116" s="303"/>
      <c r="BQR116" s="303"/>
      <c r="BQS116" s="303"/>
      <c r="BQT116" s="303"/>
      <c r="BQU116" s="303"/>
      <c r="BQV116" s="303"/>
      <c r="BQW116" s="303"/>
      <c r="BQX116" s="303"/>
      <c r="BQY116" s="303"/>
      <c r="BQZ116" s="303"/>
      <c r="BRA116" s="303"/>
      <c r="BRB116" s="303"/>
      <c r="BRC116" s="303"/>
      <c r="BRD116" s="303"/>
      <c r="BRE116" s="303"/>
      <c r="BRF116" s="303"/>
      <c r="BRG116" s="303"/>
      <c r="BRH116" s="303"/>
      <c r="BRI116" s="303"/>
      <c r="BRJ116" s="303"/>
      <c r="BRK116" s="303"/>
      <c r="BRL116" s="303"/>
      <c r="BRM116" s="303"/>
      <c r="BRN116" s="303"/>
      <c r="BRO116" s="303"/>
      <c r="BRP116" s="303"/>
      <c r="BRQ116" s="303"/>
      <c r="BRR116" s="303"/>
      <c r="BRS116" s="303"/>
      <c r="BRT116" s="303"/>
      <c r="BRU116" s="303"/>
      <c r="BRV116" s="303"/>
      <c r="BRW116" s="303"/>
      <c r="BRX116" s="303"/>
      <c r="BRY116" s="303"/>
      <c r="BRZ116" s="303"/>
      <c r="BSA116" s="303"/>
      <c r="BSB116" s="303"/>
      <c r="BSC116" s="303"/>
      <c r="BSD116" s="303"/>
      <c r="BSE116" s="303"/>
      <c r="BSF116" s="303"/>
      <c r="BSG116" s="303"/>
      <c r="BSH116" s="303"/>
      <c r="BSI116" s="303"/>
      <c r="BSJ116" s="303"/>
      <c r="BSK116" s="303"/>
      <c r="BSL116" s="303"/>
      <c r="BSM116" s="303"/>
      <c r="BSN116" s="303"/>
      <c r="BSO116" s="303"/>
      <c r="BSP116" s="303"/>
      <c r="BSQ116" s="303"/>
      <c r="BSR116" s="303"/>
      <c r="BSS116" s="303"/>
      <c r="BST116" s="303"/>
      <c r="BSU116" s="303"/>
      <c r="BSV116" s="303"/>
      <c r="BSW116" s="303"/>
      <c r="BSX116" s="303"/>
      <c r="BSY116" s="303"/>
      <c r="BSZ116" s="303"/>
      <c r="BTA116" s="303"/>
      <c r="BTB116" s="303"/>
      <c r="BTC116" s="303"/>
      <c r="BTD116" s="303"/>
      <c r="BTE116" s="303"/>
      <c r="BTF116" s="303"/>
      <c r="BTG116" s="303"/>
      <c r="BTH116" s="303"/>
      <c r="BTI116" s="303"/>
      <c r="BTJ116" s="303"/>
      <c r="BTK116" s="303"/>
      <c r="BTL116" s="303"/>
      <c r="BTM116" s="303"/>
      <c r="BTN116" s="303"/>
      <c r="BTO116" s="303"/>
      <c r="BTP116" s="303"/>
      <c r="BTQ116" s="303"/>
      <c r="BTR116" s="303"/>
      <c r="BTS116" s="303"/>
      <c r="BTT116" s="303"/>
      <c r="BTU116" s="303"/>
      <c r="BTV116" s="303"/>
      <c r="BTW116" s="303"/>
      <c r="BTX116" s="303"/>
      <c r="BTY116" s="303"/>
      <c r="BTZ116" s="303"/>
      <c r="BUA116" s="303"/>
      <c r="BUB116" s="303"/>
      <c r="BUC116" s="303"/>
      <c r="BUD116" s="303"/>
      <c r="BUE116" s="303"/>
      <c r="BUF116" s="303"/>
      <c r="BUG116" s="303"/>
      <c r="BUH116" s="303"/>
      <c r="BUI116" s="303"/>
      <c r="BUJ116" s="303"/>
      <c r="BUK116" s="303"/>
      <c r="BUL116" s="303"/>
      <c r="BUM116" s="303"/>
      <c r="BUN116" s="303"/>
      <c r="BUO116" s="303"/>
      <c r="BUP116" s="303"/>
      <c r="BUQ116" s="303"/>
      <c r="BUR116" s="303"/>
      <c r="BUS116" s="303"/>
      <c r="BUT116" s="303"/>
      <c r="BUU116" s="303"/>
      <c r="BUV116" s="303"/>
      <c r="BUW116" s="303"/>
      <c r="BUX116" s="303"/>
      <c r="BUY116" s="303"/>
      <c r="BUZ116" s="303"/>
      <c r="BVA116" s="303"/>
      <c r="BVB116" s="303"/>
      <c r="BVC116" s="303"/>
      <c r="BVD116" s="303"/>
      <c r="BVE116" s="303"/>
      <c r="BVF116" s="303"/>
      <c r="BVG116" s="303"/>
      <c r="BVH116" s="303"/>
      <c r="BVI116" s="303"/>
      <c r="BVJ116" s="303"/>
      <c r="BVK116" s="303"/>
      <c r="BVL116" s="303"/>
      <c r="BVM116" s="303"/>
      <c r="BVN116" s="303"/>
      <c r="BVO116" s="303"/>
      <c r="BVP116" s="303"/>
      <c r="BVQ116" s="303"/>
      <c r="BVR116" s="303"/>
      <c r="BVS116" s="303"/>
      <c r="BVT116" s="303"/>
      <c r="BVU116" s="303"/>
      <c r="BVV116" s="303"/>
      <c r="BVW116" s="303"/>
      <c r="BVX116" s="303"/>
      <c r="BVY116" s="303"/>
      <c r="BVZ116" s="303"/>
      <c r="BWA116" s="303"/>
      <c r="BWB116" s="303"/>
      <c r="BWC116" s="303"/>
      <c r="BWD116" s="303"/>
      <c r="BWE116" s="303"/>
      <c r="BWF116" s="303"/>
      <c r="BWG116" s="303"/>
      <c r="BWH116" s="303"/>
      <c r="BWI116" s="303"/>
      <c r="BWJ116" s="303"/>
      <c r="BWK116" s="303"/>
      <c r="BWL116" s="303"/>
      <c r="BWM116" s="303"/>
      <c r="BWN116" s="303"/>
      <c r="BWO116" s="303"/>
      <c r="BWP116" s="303"/>
      <c r="BWQ116" s="303"/>
      <c r="BWR116" s="303"/>
      <c r="BWS116" s="303"/>
      <c r="BWT116" s="303"/>
      <c r="BWU116" s="303"/>
      <c r="BWV116" s="303"/>
      <c r="BWW116" s="303"/>
      <c r="BWX116" s="303"/>
      <c r="BWY116" s="303"/>
      <c r="BWZ116" s="303"/>
      <c r="BXA116" s="303"/>
      <c r="BXB116" s="303"/>
      <c r="BXC116" s="303"/>
      <c r="BXD116" s="303"/>
      <c r="BXE116" s="303"/>
      <c r="BXF116" s="303"/>
      <c r="BXG116" s="303"/>
      <c r="BXH116" s="303"/>
      <c r="BXI116" s="303"/>
      <c r="BXJ116" s="303"/>
      <c r="BXK116" s="303"/>
      <c r="BXL116" s="303"/>
      <c r="BXM116" s="303"/>
      <c r="BXN116" s="303"/>
      <c r="BXO116" s="303"/>
      <c r="BXP116" s="303"/>
      <c r="BXQ116" s="303"/>
      <c r="BXR116" s="303"/>
      <c r="BXS116" s="303"/>
      <c r="BXT116" s="303"/>
      <c r="BXU116" s="303"/>
      <c r="BXV116" s="303"/>
      <c r="BXW116" s="303"/>
      <c r="BXX116" s="303"/>
      <c r="BXY116" s="303"/>
      <c r="BXZ116" s="303"/>
      <c r="BYA116" s="303"/>
      <c r="BYB116" s="303"/>
      <c r="BYC116" s="303"/>
      <c r="BYD116" s="303"/>
      <c r="BYE116" s="303"/>
      <c r="BYF116" s="303"/>
      <c r="BYG116" s="303"/>
      <c r="BYH116" s="303"/>
      <c r="BYI116" s="303"/>
      <c r="BYJ116" s="303"/>
      <c r="BYK116" s="303"/>
      <c r="BYL116" s="303"/>
      <c r="BYM116" s="303"/>
      <c r="BYN116" s="303"/>
      <c r="BYO116" s="303"/>
      <c r="BYP116" s="303"/>
      <c r="BYQ116" s="303"/>
      <c r="BYR116" s="303"/>
      <c r="BYS116" s="303"/>
      <c r="BYT116" s="303"/>
      <c r="BYU116" s="303"/>
      <c r="BYV116" s="303"/>
      <c r="BYW116" s="303"/>
      <c r="BYX116" s="303"/>
      <c r="BYY116" s="303"/>
      <c r="BYZ116" s="303"/>
      <c r="BZA116" s="303"/>
      <c r="BZB116" s="303"/>
      <c r="BZC116" s="303"/>
      <c r="BZD116" s="303"/>
      <c r="BZE116" s="303"/>
      <c r="BZF116" s="303"/>
      <c r="BZG116" s="303"/>
      <c r="BZH116" s="303"/>
      <c r="BZI116" s="303"/>
      <c r="BZJ116" s="303"/>
      <c r="BZK116" s="303"/>
      <c r="BZL116" s="303"/>
      <c r="BZM116" s="303"/>
      <c r="BZN116" s="303"/>
      <c r="BZO116" s="303"/>
      <c r="BZP116" s="303"/>
      <c r="BZQ116" s="303"/>
      <c r="BZR116" s="303"/>
      <c r="BZS116" s="303"/>
      <c r="BZT116" s="303"/>
      <c r="BZU116" s="303"/>
      <c r="BZV116" s="303"/>
      <c r="BZW116" s="303"/>
      <c r="BZX116" s="303"/>
      <c r="BZY116" s="303"/>
      <c r="BZZ116" s="303"/>
      <c r="CAA116" s="303"/>
      <c r="CAB116" s="303"/>
      <c r="CAC116" s="303"/>
      <c r="CAD116" s="303"/>
      <c r="CAE116" s="303"/>
      <c r="CAF116" s="303"/>
      <c r="CAG116" s="303"/>
      <c r="CAH116" s="303"/>
      <c r="CAI116" s="303"/>
      <c r="CAJ116" s="303"/>
      <c r="CAK116" s="303"/>
      <c r="CAL116" s="303"/>
      <c r="CAM116" s="303"/>
      <c r="CAN116" s="303"/>
      <c r="CAO116" s="303"/>
      <c r="CAP116" s="303"/>
      <c r="CAQ116" s="303"/>
      <c r="CAR116" s="303"/>
      <c r="CAS116" s="303"/>
      <c r="CAT116" s="303"/>
      <c r="CAU116" s="303"/>
      <c r="CAV116" s="303"/>
      <c r="CAW116" s="303"/>
      <c r="CAX116" s="303"/>
      <c r="CAY116" s="303"/>
      <c r="CAZ116" s="303"/>
      <c r="CBA116" s="303"/>
      <c r="CBB116" s="303"/>
      <c r="CBC116" s="303"/>
      <c r="CBD116" s="303"/>
      <c r="CBE116" s="303"/>
      <c r="CBF116" s="303"/>
      <c r="CBG116" s="303"/>
      <c r="CBH116" s="303"/>
      <c r="CBI116" s="303"/>
      <c r="CBJ116" s="303"/>
      <c r="CBK116" s="303"/>
      <c r="CBL116" s="303"/>
      <c r="CBM116" s="303"/>
      <c r="CBN116" s="303"/>
      <c r="CBO116" s="303"/>
      <c r="CBP116" s="303"/>
      <c r="CBQ116" s="303"/>
      <c r="CBR116" s="303"/>
      <c r="CBS116" s="303"/>
      <c r="CBT116" s="303"/>
      <c r="CBU116" s="303"/>
      <c r="CBV116" s="303"/>
      <c r="CBW116" s="303"/>
      <c r="CBX116" s="303"/>
      <c r="CBY116" s="303"/>
      <c r="CBZ116" s="303"/>
      <c r="CCA116" s="303"/>
      <c r="CCB116" s="303"/>
      <c r="CCC116" s="303"/>
      <c r="CCD116" s="303"/>
      <c r="CCE116" s="303"/>
      <c r="CCF116" s="303"/>
      <c r="CCG116" s="303"/>
      <c r="CCH116" s="303"/>
      <c r="CCI116" s="303"/>
      <c r="CCJ116" s="303"/>
      <c r="CCK116" s="303"/>
      <c r="CCL116" s="303"/>
      <c r="CCM116" s="303"/>
      <c r="CCN116" s="303"/>
      <c r="CCO116" s="303"/>
      <c r="CCP116" s="303"/>
      <c r="CCQ116" s="303"/>
      <c r="CCR116" s="303"/>
      <c r="CCS116" s="303"/>
      <c r="CCT116" s="303"/>
      <c r="CCU116" s="303"/>
      <c r="CCV116" s="303"/>
      <c r="CCW116" s="303"/>
      <c r="CCX116" s="303"/>
      <c r="CCY116" s="303"/>
      <c r="CCZ116" s="303"/>
      <c r="CDA116" s="303"/>
      <c r="CDB116" s="303"/>
      <c r="CDC116" s="303"/>
      <c r="CDD116" s="303"/>
      <c r="CDE116" s="303"/>
      <c r="CDF116" s="303"/>
      <c r="CDG116" s="303"/>
      <c r="CDH116" s="303"/>
      <c r="CDI116" s="303"/>
      <c r="CDJ116" s="303"/>
      <c r="CDK116" s="303"/>
      <c r="CDL116" s="303"/>
      <c r="CDM116" s="303"/>
      <c r="CDN116" s="303"/>
      <c r="CDO116" s="303"/>
      <c r="CDP116" s="303"/>
      <c r="CDQ116" s="303"/>
      <c r="CDR116" s="303"/>
      <c r="CDS116" s="303"/>
      <c r="CDT116" s="303"/>
      <c r="CDU116" s="303"/>
      <c r="CDV116" s="303"/>
      <c r="CDW116" s="303"/>
      <c r="CDX116" s="303"/>
      <c r="CDY116" s="303"/>
      <c r="CDZ116" s="303"/>
      <c r="CEA116" s="303"/>
      <c r="CEB116" s="303"/>
      <c r="CEC116" s="303"/>
      <c r="CED116" s="303"/>
      <c r="CEE116" s="303"/>
      <c r="CEF116" s="303"/>
      <c r="CEG116" s="303"/>
      <c r="CEH116" s="303"/>
      <c r="CEI116" s="303"/>
      <c r="CEJ116" s="303"/>
      <c r="CEK116" s="303"/>
      <c r="CEL116" s="303"/>
      <c r="CEM116" s="303"/>
      <c r="CEN116" s="303"/>
      <c r="CEO116" s="303"/>
      <c r="CEP116" s="303"/>
      <c r="CEQ116" s="303"/>
      <c r="CER116" s="303"/>
      <c r="CES116" s="303"/>
      <c r="CET116" s="303"/>
      <c r="CEU116" s="303"/>
      <c r="CEV116" s="303"/>
      <c r="CEW116" s="303"/>
      <c r="CEX116" s="303"/>
      <c r="CEY116" s="303"/>
      <c r="CEZ116" s="303"/>
      <c r="CFA116" s="303"/>
      <c r="CFB116" s="303"/>
      <c r="CFC116" s="303"/>
      <c r="CFD116" s="303"/>
      <c r="CFE116" s="303"/>
      <c r="CFF116" s="303"/>
      <c r="CFG116" s="303"/>
      <c r="CFH116" s="303"/>
      <c r="CFI116" s="303"/>
      <c r="CFJ116" s="303"/>
      <c r="CFK116" s="303"/>
      <c r="CFL116" s="303"/>
      <c r="CFM116" s="303"/>
      <c r="CFN116" s="303"/>
      <c r="CFO116" s="303"/>
      <c r="CFP116" s="303"/>
      <c r="CFQ116" s="303"/>
      <c r="CFR116" s="303"/>
      <c r="CFS116" s="303"/>
      <c r="CFT116" s="303"/>
      <c r="CFU116" s="303"/>
      <c r="CFV116" s="303"/>
      <c r="CFW116" s="303"/>
      <c r="CFX116" s="303"/>
      <c r="CFY116" s="303"/>
      <c r="CFZ116" s="303"/>
      <c r="CGA116" s="303"/>
      <c r="CGB116" s="303"/>
      <c r="CGC116" s="303"/>
      <c r="CGD116" s="303"/>
      <c r="CGE116" s="303"/>
      <c r="CGF116" s="303"/>
      <c r="CGG116" s="303"/>
      <c r="CGH116" s="303"/>
      <c r="CGI116" s="303"/>
      <c r="CGJ116" s="303"/>
      <c r="CGK116" s="303"/>
      <c r="CGL116" s="303"/>
      <c r="CGM116" s="303"/>
      <c r="CGN116" s="303"/>
      <c r="CGO116" s="303"/>
      <c r="CGP116" s="303"/>
      <c r="CGQ116" s="303"/>
      <c r="CGR116" s="303"/>
      <c r="CGS116" s="303"/>
      <c r="CGT116" s="303"/>
      <c r="CGU116" s="303"/>
      <c r="CGV116" s="303"/>
      <c r="CGW116" s="303"/>
      <c r="CGX116" s="303"/>
      <c r="CGY116" s="303"/>
      <c r="CGZ116" s="303"/>
      <c r="CHA116" s="303"/>
      <c r="CHB116" s="303"/>
      <c r="CHC116" s="303"/>
      <c r="CHD116" s="303"/>
      <c r="CHE116" s="303"/>
      <c r="CHF116" s="303"/>
      <c r="CHG116" s="303"/>
      <c r="CHH116" s="303"/>
      <c r="CHI116" s="303"/>
      <c r="CHJ116" s="303"/>
      <c r="CHK116" s="303"/>
      <c r="CHL116" s="303"/>
      <c r="CHM116" s="303"/>
      <c r="CHN116" s="303"/>
      <c r="CHO116" s="303"/>
      <c r="CHP116" s="303"/>
      <c r="CHQ116" s="303"/>
      <c r="CHR116" s="303"/>
      <c r="CHS116" s="303"/>
      <c r="CHT116" s="303"/>
      <c r="CHU116" s="303"/>
      <c r="CHV116" s="303"/>
      <c r="CHW116" s="303"/>
      <c r="CHX116" s="303"/>
      <c r="CHY116" s="303"/>
      <c r="CHZ116" s="303"/>
      <c r="CIA116" s="303"/>
      <c r="CIB116" s="303"/>
      <c r="CIC116" s="303"/>
      <c r="CID116" s="303"/>
      <c r="CIE116" s="303"/>
      <c r="CIF116" s="303"/>
      <c r="CIG116" s="303"/>
      <c r="CIH116" s="303"/>
      <c r="CII116" s="303"/>
      <c r="CIJ116" s="303"/>
      <c r="CIK116" s="303"/>
      <c r="CIL116" s="303"/>
      <c r="CIM116" s="303"/>
      <c r="CIN116" s="303"/>
      <c r="CIO116" s="303"/>
      <c r="CIP116" s="303"/>
      <c r="CIQ116" s="303"/>
      <c r="CIR116" s="303"/>
      <c r="CIS116" s="303"/>
      <c r="CIT116" s="303"/>
      <c r="CIU116" s="303"/>
      <c r="CIV116" s="303"/>
      <c r="CIW116" s="303"/>
      <c r="CIX116" s="303"/>
      <c r="CIY116" s="303"/>
      <c r="CIZ116" s="303"/>
      <c r="CJA116" s="303"/>
      <c r="CJB116" s="303"/>
      <c r="CJC116" s="303"/>
      <c r="CJD116" s="303"/>
      <c r="CJE116" s="303"/>
      <c r="CJF116" s="303"/>
      <c r="CJG116" s="303"/>
      <c r="CJH116" s="303"/>
      <c r="CJI116" s="303"/>
      <c r="CJJ116" s="303"/>
      <c r="CJK116" s="303"/>
      <c r="CJL116" s="303"/>
      <c r="CJM116" s="303"/>
      <c r="CJN116" s="303"/>
      <c r="CJO116" s="303"/>
      <c r="CJP116" s="303"/>
      <c r="CJQ116" s="303"/>
      <c r="CJR116" s="303"/>
      <c r="CJS116" s="303"/>
      <c r="CJT116" s="303"/>
      <c r="CJU116" s="303"/>
      <c r="CJV116" s="303"/>
      <c r="CJW116" s="303"/>
      <c r="CJX116" s="303"/>
      <c r="CJY116" s="303"/>
      <c r="CJZ116" s="303"/>
      <c r="CKA116" s="303"/>
      <c r="CKB116" s="303"/>
      <c r="CKC116" s="303"/>
      <c r="CKD116" s="303"/>
      <c r="CKE116" s="303"/>
      <c r="CKF116" s="303"/>
      <c r="CKG116" s="303"/>
      <c r="CKH116" s="303"/>
      <c r="CKI116" s="303"/>
      <c r="CKJ116" s="303"/>
      <c r="CKK116" s="303"/>
      <c r="CKL116" s="303"/>
      <c r="CKM116" s="303"/>
      <c r="CKN116" s="303"/>
      <c r="CKO116" s="303"/>
      <c r="CKP116" s="303"/>
      <c r="CKQ116" s="303"/>
      <c r="CKR116" s="303"/>
      <c r="CKS116" s="303"/>
      <c r="CKT116" s="303"/>
      <c r="CKU116" s="303"/>
      <c r="CKV116" s="303"/>
      <c r="CKW116" s="303"/>
      <c r="CKX116" s="303"/>
      <c r="CKY116" s="303"/>
      <c r="CKZ116" s="303"/>
      <c r="CLA116" s="303"/>
      <c r="CLB116" s="303"/>
      <c r="CLC116" s="303"/>
      <c r="CLD116" s="303"/>
      <c r="CLE116" s="303"/>
      <c r="CLF116" s="303"/>
      <c r="CLG116" s="303"/>
      <c r="CLH116" s="303"/>
      <c r="CLI116" s="303"/>
      <c r="CLJ116" s="303"/>
      <c r="CLK116" s="303"/>
      <c r="CLL116" s="303"/>
      <c r="CLM116" s="303"/>
      <c r="CLN116" s="303"/>
      <c r="CLO116" s="303"/>
      <c r="CLP116" s="303"/>
      <c r="CLQ116" s="303"/>
      <c r="CLR116" s="303"/>
      <c r="CLS116" s="303"/>
      <c r="CLT116" s="303"/>
      <c r="CLU116" s="303"/>
      <c r="CLV116" s="303"/>
      <c r="CLW116" s="303"/>
      <c r="CLX116" s="303"/>
      <c r="CLY116" s="303"/>
      <c r="CLZ116" s="303"/>
      <c r="CMA116" s="303"/>
      <c r="CMB116" s="303"/>
      <c r="CMC116" s="303"/>
      <c r="CMD116" s="303"/>
      <c r="CME116" s="303"/>
      <c r="CMF116" s="303"/>
      <c r="CMG116" s="303"/>
      <c r="CMH116" s="303"/>
      <c r="CMI116" s="303"/>
      <c r="CMJ116" s="303"/>
      <c r="CMK116" s="303"/>
      <c r="CML116" s="303"/>
      <c r="CMM116" s="303"/>
      <c r="CMN116" s="303"/>
      <c r="CMO116" s="303"/>
      <c r="CMP116" s="303"/>
      <c r="CMQ116" s="303"/>
      <c r="CMR116" s="303"/>
      <c r="CMS116" s="303"/>
      <c r="CMT116" s="303"/>
      <c r="CMU116" s="303"/>
      <c r="CMV116" s="303"/>
      <c r="CMW116" s="303"/>
      <c r="CMX116" s="303"/>
      <c r="CMY116" s="303"/>
      <c r="CMZ116" s="303"/>
      <c r="CNA116" s="303"/>
      <c r="CNB116" s="303"/>
      <c r="CNC116" s="303"/>
      <c r="CND116" s="303"/>
      <c r="CNE116" s="303"/>
      <c r="CNF116" s="303"/>
      <c r="CNG116" s="303"/>
      <c r="CNH116" s="303"/>
      <c r="CNI116" s="303"/>
      <c r="CNJ116" s="303"/>
      <c r="CNK116" s="303"/>
      <c r="CNL116" s="303"/>
      <c r="CNM116" s="303"/>
      <c r="CNN116" s="303"/>
      <c r="CNO116" s="303"/>
      <c r="CNP116" s="303"/>
      <c r="CNQ116" s="303"/>
      <c r="CNR116" s="303"/>
      <c r="CNS116" s="303"/>
      <c r="CNT116" s="303"/>
      <c r="CNU116" s="303"/>
      <c r="CNV116" s="303"/>
      <c r="CNW116" s="303"/>
      <c r="CNX116" s="303"/>
      <c r="CNY116" s="303"/>
      <c r="CNZ116" s="303"/>
      <c r="COA116" s="303"/>
      <c r="COB116" s="303"/>
      <c r="COC116" s="303"/>
      <c r="COD116" s="303"/>
      <c r="COE116" s="303"/>
      <c r="COF116" s="303"/>
      <c r="COG116" s="303"/>
      <c r="COH116" s="303"/>
      <c r="COI116" s="303"/>
      <c r="COJ116" s="303"/>
      <c r="COK116" s="303"/>
      <c r="COL116" s="303"/>
      <c r="COM116" s="303"/>
      <c r="CON116" s="303"/>
      <c r="COO116" s="303"/>
      <c r="COP116" s="303"/>
      <c r="COQ116" s="303"/>
      <c r="COR116" s="303"/>
      <c r="COS116" s="303"/>
      <c r="COT116" s="303"/>
      <c r="COU116" s="303"/>
      <c r="COV116" s="303"/>
      <c r="COW116" s="303"/>
      <c r="COX116" s="303"/>
      <c r="COY116" s="303"/>
      <c r="COZ116" s="303"/>
      <c r="CPA116" s="303"/>
      <c r="CPB116" s="303"/>
      <c r="CPC116" s="303"/>
      <c r="CPD116" s="303"/>
      <c r="CPE116" s="303"/>
      <c r="CPF116" s="303"/>
      <c r="CPG116" s="303"/>
      <c r="CPH116" s="303"/>
      <c r="CPI116" s="303"/>
      <c r="CPJ116" s="303"/>
      <c r="CPK116" s="303"/>
      <c r="CPL116" s="303"/>
      <c r="CPM116" s="303"/>
      <c r="CPN116" s="303"/>
      <c r="CPO116" s="303"/>
      <c r="CPP116" s="303"/>
      <c r="CPQ116" s="303"/>
      <c r="CPR116" s="303"/>
      <c r="CPS116" s="303"/>
      <c r="CPT116" s="303"/>
      <c r="CPU116" s="303"/>
      <c r="CPV116" s="303"/>
      <c r="CPW116" s="303"/>
      <c r="CPX116" s="303"/>
      <c r="CPY116" s="303"/>
      <c r="CPZ116" s="303"/>
      <c r="CQA116" s="303"/>
      <c r="CQB116" s="303"/>
      <c r="CQC116" s="303"/>
      <c r="CQD116" s="303"/>
      <c r="CQE116" s="303"/>
      <c r="CQF116" s="303"/>
      <c r="CQG116" s="303"/>
      <c r="CQH116" s="303"/>
      <c r="CQI116" s="303"/>
      <c r="CQJ116" s="303"/>
      <c r="CQK116" s="303"/>
      <c r="CQL116" s="303"/>
      <c r="CQM116" s="303"/>
      <c r="CQN116" s="303"/>
      <c r="CQO116" s="303"/>
      <c r="CQP116" s="303"/>
      <c r="CQQ116" s="303"/>
      <c r="CQR116" s="303"/>
      <c r="CQS116" s="303"/>
      <c r="CQT116" s="303"/>
      <c r="CQU116" s="303"/>
      <c r="CQV116" s="303"/>
      <c r="CQW116" s="303"/>
      <c r="CQX116" s="303"/>
      <c r="CQY116" s="303"/>
      <c r="CQZ116" s="303"/>
      <c r="CRA116" s="303"/>
      <c r="CRB116" s="303"/>
      <c r="CRC116" s="303"/>
      <c r="CRD116" s="303"/>
      <c r="CRE116" s="303"/>
      <c r="CRF116" s="303"/>
      <c r="CRG116" s="303"/>
      <c r="CRH116" s="303"/>
      <c r="CRI116" s="303"/>
      <c r="CRJ116" s="303"/>
      <c r="CRK116" s="303"/>
      <c r="CRL116" s="303"/>
      <c r="CRM116" s="303"/>
      <c r="CRN116" s="303"/>
      <c r="CRO116" s="303"/>
      <c r="CRP116" s="303"/>
      <c r="CRQ116" s="303"/>
      <c r="CRR116" s="303"/>
      <c r="CRS116" s="303"/>
      <c r="CRT116" s="303"/>
      <c r="CRU116" s="303"/>
      <c r="CRV116" s="303"/>
      <c r="CRW116" s="303"/>
      <c r="CRX116" s="303"/>
      <c r="CRY116" s="303"/>
      <c r="CRZ116" s="303"/>
      <c r="CSA116" s="303"/>
      <c r="CSB116" s="303"/>
      <c r="CSC116" s="303"/>
      <c r="CSD116" s="303"/>
      <c r="CSE116" s="303"/>
      <c r="CSF116" s="303"/>
      <c r="CSG116" s="303"/>
      <c r="CSH116" s="303"/>
      <c r="CSI116" s="303"/>
      <c r="CSJ116" s="303"/>
      <c r="CSK116" s="303"/>
      <c r="CSL116" s="303"/>
      <c r="CSM116" s="303"/>
      <c r="CSN116" s="303"/>
      <c r="CSO116" s="303"/>
      <c r="CSP116" s="303"/>
      <c r="CSQ116" s="303"/>
      <c r="CSR116" s="303"/>
      <c r="CSS116" s="303"/>
      <c r="CST116" s="303"/>
      <c r="CSU116" s="303"/>
      <c r="CSV116" s="303"/>
      <c r="CSW116" s="303"/>
      <c r="CSX116" s="303"/>
      <c r="CSY116" s="303"/>
      <c r="CSZ116" s="303"/>
      <c r="CTA116" s="303"/>
      <c r="CTB116" s="303"/>
      <c r="CTC116" s="303"/>
      <c r="CTD116" s="303"/>
      <c r="CTE116" s="303"/>
      <c r="CTF116" s="303"/>
      <c r="CTG116" s="303"/>
      <c r="CTH116" s="303"/>
      <c r="CTI116" s="303"/>
      <c r="CTJ116" s="303"/>
      <c r="CTK116" s="303"/>
      <c r="CTL116" s="303"/>
      <c r="CTM116" s="303"/>
      <c r="CTN116" s="303"/>
      <c r="CTO116" s="303"/>
      <c r="CTP116" s="303"/>
      <c r="CTQ116" s="303"/>
      <c r="CTR116" s="303"/>
      <c r="CTS116" s="303"/>
      <c r="CTT116" s="303"/>
      <c r="CTU116" s="303"/>
      <c r="CTV116" s="303"/>
      <c r="CTW116" s="303"/>
      <c r="CTX116" s="303"/>
      <c r="CTY116" s="303"/>
      <c r="CTZ116" s="303"/>
      <c r="CUA116" s="303"/>
      <c r="CUB116" s="303"/>
      <c r="CUC116" s="303"/>
      <c r="CUD116" s="303"/>
      <c r="CUE116" s="303"/>
      <c r="CUF116" s="303"/>
      <c r="CUG116" s="303"/>
      <c r="CUH116" s="303"/>
      <c r="CUI116" s="303"/>
      <c r="CUJ116" s="303"/>
      <c r="CUK116" s="303"/>
      <c r="CUL116" s="303"/>
      <c r="CUM116" s="303"/>
      <c r="CUN116" s="303"/>
      <c r="CUO116" s="303"/>
      <c r="CUP116" s="303"/>
      <c r="CUQ116" s="303"/>
      <c r="CUR116" s="303"/>
      <c r="CUS116" s="303"/>
      <c r="CUT116" s="303"/>
      <c r="CUU116" s="303"/>
      <c r="CUV116" s="303"/>
      <c r="CUW116" s="303"/>
      <c r="CUX116" s="303"/>
      <c r="CUY116" s="303"/>
      <c r="CUZ116" s="303"/>
      <c r="CVA116" s="303"/>
      <c r="CVB116" s="303"/>
      <c r="CVC116" s="303"/>
      <c r="CVD116" s="303"/>
      <c r="CVE116" s="303"/>
      <c r="CVF116" s="303"/>
      <c r="CVG116" s="303"/>
      <c r="CVH116" s="303"/>
      <c r="CVI116" s="303"/>
      <c r="CVJ116" s="303"/>
      <c r="CVK116" s="303"/>
      <c r="CVL116" s="303"/>
      <c r="CVM116" s="303"/>
      <c r="CVN116" s="303"/>
      <c r="CVO116" s="303"/>
      <c r="CVP116" s="303"/>
      <c r="CVQ116" s="303"/>
      <c r="CVR116" s="303"/>
      <c r="CVS116" s="303"/>
      <c r="CVT116" s="303"/>
      <c r="CVU116" s="303"/>
      <c r="CVV116" s="303"/>
      <c r="CVW116" s="303"/>
      <c r="CVX116" s="303"/>
      <c r="CVY116" s="303"/>
      <c r="CVZ116" s="303"/>
      <c r="CWA116" s="303"/>
      <c r="CWB116" s="303"/>
      <c r="CWC116" s="303"/>
      <c r="CWD116" s="303"/>
      <c r="CWE116" s="303"/>
      <c r="CWF116" s="303"/>
      <c r="CWG116" s="303"/>
      <c r="CWH116" s="303"/>
      <c r="CWI116" s="303"/>
      <c r="CWJ116" s="303"/>
      <c r="CWK116" s="303"/>
      <c r="CWL116" s="303"/>
      <c r="CWM116" s="303"/>
      <c r="CWN116" s="303"/>
      <c r="CWO116" s="303"/>
      <c r="CWP116" s="303"/>
      <c r="CWQ116" s="303"/>
      <c r="CWR116" s="303"/>
      <c r="CWS116" s="303"/>
      <c r="CWT116" s="303"/>
      <c r="CWU116" s="303"/>
      <c r="CWV116" s="303"/>
      <c r="CWW116" s="303"/>
      <c r="CWX116" s="303"/>
      <c r="CWY116" s="303"/>
      <c r="CWZ116" s="303"/>
      <c r="CXA116" s="303"/>
      <c r="CXB116" s="303"/>
      <c r="CXC116" s="303"/>
      <c r="CXD116" s="303"/>
      <c r="CXE116" s="303"/>
      <c r="CXF116" s="303"/>
      <c r="CXG116" s="303"/>
      <c r="CXH116" s="303"/>
      <c r="CXI116" s="303"/>
      <c r="CXJ116" s="303"/>
      <c r="CXK116" s="303"/>
      <c r="CXL116" s="303"/>
      <c r="CXM116" s="303"/>
      <c r="CXN116" s="303"/>
      <c r="CXO116" s="303"/>
      <c r="CXP116" s="303"/>
      <c r="CXQ116" s="303"/>
      <c r="CXR116" s="303"/>
      <c r="CXS116" s="303"/>
      <c r="CXT116" s="303"/>
      <c r="CXU116" s="303"/>
      <c r="CXV116" s="303"/>
      <c r="CXW116" s="303"/>
      <c r="CXX116" s="303"/>
      <c r="CXY116" s="303"/>
      <c r="CXZ116" s="303"/>
      <c r="CYA116" s="303"/>
      <c r="CYB116" s="303"/>
      <c r="CYC116" s="303"/>
      <c r="CYD116" s="303"/>
      <c r="CYE116" s="303"/>
      <c r="CYF116" s="303"/>
      <c r="CYG116" s="303"/>
      <c r="CYH116" s="303"/>
      <c r="CYI116" s="303"/>
      <c r="CYJ116" s="303"/>
      <c r="CYK116" s="303"/>
      <c r="CYL116" s="303"/>
      <c r="CYM116" s="303"/>
      <c r="CYN116" s="303"/>
      <c r="CYO116" s="303"/>
      <c r="CYP116" s="303"/>
      <c r="CYQ116" s="303"/>
      <c r="CYR116" s="303"/>
      <c r="CYS116" s="303"/>
      <c r="CYT116" s="303"/>
      <c r="CYU116" s="303"/>
      <c r="CYV116" s="303"/>
      <c r="CYW116" s="303"/>
      <c r="CYX116" s="303"/>
      <c r="CYY116" s="303"/>
      <c r="CYZ116" s="303"/>
      <c r="CZA116" s="303"/>
      <c r="CZB116" s="303"/>
      <c r="CZC116" s="303"/>
      <c r="CZD116" s="303"/>
      <c r="CZE116" s="303"/>
      <c r="CZF116" s="303"/>
      <c r="CZG116" s="303"/>
      <c r="CZH116" s="303"/>
      <c r="CZI116" s="303"/>
      <c r="CZJ116" s="303"/>
      <c r="CZK116" s="303"/>
      <c r="CZL116" s="303"/>
      <c r="CZM116" s="303"/>
      <c r="CZN116" s="303"/>
      <c r="CZO116" s="303"/>
      <c r="CZP116" s="303"/>
      <c r="CZQ116" s="303"/>
      <c r="CZR116" s="303"/>
      <c r="CZS116" s="303"/>
      <c r="CZT116" s="303"/>
      <c r="CZU116" s="303"/>
      <c r="CZV116" s="303"/>
      <c r="CZW116" s="303"/>
      <c r="CZX116" s="303"/>
      <c r="CZY116" s="303"/>
      <c r="CZZ116" s="303"/>
      <c r="DAA116" s="303"/>
      <c r="DAB116" s="303"/>
      <c r="DAC116" s="303"/>
      <c r="DAD116" s="303"/>
      <c r="DAE116" s="303"/>
      <c r="DAF116" s="303"/>
      <c r="DAG116" s="303"/>
      <c r="DAH116" s="303"/>
      <c r="DAI116" s="303"/>
      <c r="DAJ116" s="303"/>
      <c r="DAK116" s="303"/>
      <c r="DAL116" s="303"/>
      <c r="DAM116" s="303"/>
      <c r="DAN116" s="303"/>
      <c r="DAO116" s="303"/>
      <c r="DAP116" s="303"/>
      <c r="DAQ116" s="303"/>
      <c r="DAR116" s="303"/>
      <c r="DAS116" s="303"/>
      <c r="DAT116" s="303"/>
      <c r="DAU116" s="303"/>
      <c r="DAV116" s="303"/>
      <c r="DAW116" s="303"/>
      <c r="DAX116" s="303"/>
      <c r="DAY116" s="303"/>
      <c r="DAZ116" s="303"/>
      <c r="DBA116" s="303"/>
      <c r="DBB116" s="303"/>
      <c r="DBC116" s="303"/>
      <c r="DBD116" s="303"/>
      <c r="DBE116" s="303"/>
      <c r="DBF116" s="303"/>
      <c r="DBG116" s="303"/>
      <c r="DBH116" s="303"/>
      <c r="DBI116" s="303"/>
      <c r="DBJ116" s="303"/>
      <c r="DBK116" s="303"/>
      <c r="DBL116" s="303"/>
      <c r="DBM116" s="303"/>
      <c r="DBN116" s="303"/>
      <c r="DBO116" s="303"/>
      <c r="DBP116" s="303"/>
      <c r="DBQ116" s="303"/>
      <c r="DBR116" s="303"/>
      <c r="DBS116" s="303"/>
      <c r="DBT116" s="303"/>
      <c r="DBU116" s="303"/>
      <c r="DBV116" s="303"/>
      <c r="DBW116" s="303"/>
      <c r="DBX116" s="303"/>
      <c r="DBY116" s="303"/>
      <c r="DBZ116" s="303"/>
      <c r="DCA116" s="303"/>
      <c r="DCB116" s="303"/>
      <c r="DCC116" s="303"/>
      <c r="DCD116" s="303"/>
      <c r="DCE116" s="303"/>
      <c r="DCF116" s="303"/>
      <c r="DCG116" s="303"/>
      <c r="DCH116" s="303"/>
      <c r="DCI116" s="303"/>
      <c r="DCJ116" s="303"/>
      <c r="DCK116" s="303"/>
      <c r="DCL116" s="303"/>
      <c r="DCM116" s="303"/>
      <c r="DCN116" s="303"/>
      <c r="DCO116" s="303"/>
      <c r="DCP116" s="303"/>
      <c r="DCQ116" s="303"/>
      <c r="DCR116" s="303"/>
      <c r="DCS116" s="303"/>
      <c r="DCT116" s="303"/>
      <c r="DCU116" s="303"/>
      <c r="DCV116" s="303"/>
      <c r="DCW116" s="303"/>
      <c r="DCX116" s="303"/>
      <c r="DCY116" s="303"/>
      <c r="DCZ116" s="303"/>
      <c r="DDA116" s="303"/>
      <c r="DDB116" s="303"/>
      <c r="DDC116" s="303"/>
      <c r="DDD116" s="303"/>
      <c r="DDE116" s="303"/>
      <c r="DDF116" s="303"/>
      <c r="DDG116" s="303"/>
      <c r="DDH116" s="303"/>
      <c r="DDI116" s="303"/>
      <c r="DDJ116" s="303"/>
      <c r="DDK116" s="303"/>
      <c r="DDL116" s="303"/>
      <c r="DDM116" s="303"/>
      <c r="DDN116" s="303"/>
      <c r="DDO116" s="303"/>
      <c r="DDP116" s="303"/>
      <c r="DDQ116" s="303"/>
      <c r="DDR116" s="303"/>
      <c r="DDS116" s="303"/>
      <c r="DDT116" s="303"/>
      <c r="DDU116" s="303"/>
      <c r="DDV116" s="303"/>
      <c r="DDW116" s="303"/>
      <c r="DDX116" s="303"/>
      <c r="DDY116" s="303"/>
      <c r="DDZ116" s="303"/>
      <c r="DEA116" s="303"/>
      <c r="DEB116" s="303"/>
      <c r="DEC116" s="303"/>
      <c r="DED116" s="303"/>
      <c r="DEE116" s="303"/>
      <c r="DEF116" s="303"/>
      <c r="DEG116" s="303"/>
      <c r="DEH116" s="303"/>
      <c r="DEI116" s="303"/>
      <c r="DEJ116" s="303"/>
      <c r="DEK116" s="303"/>
      <c r="DEL116" s="303"/>
      <c r="DEM116" s="303"/>
      <c r="DEN116" s="303"/>
      <c r="DEO116" s="303"/>
      <c r="DEP116" s="303"/>
      <c r="DEQ116" s="303"/>
      <c r="DER116" s="303"/>
      <c r="DES116" s="303"/>
      <c r="DET116" s="303"/>
      <c r="DEU116" s="303"/>
      <c r="DEV116" s="303"/>
      <c r="DEW116" s="303"/>
      <c r="DEX116" s="303"/>
      <c r="DEY116" s="303"/>
      <c r="DEZ116" s="303"/>
      <c r="DFA116" s="303"/>
      <c r="DFB116" s="303"/>
      <c r="DFC116" s="303"/>
      <c r="DFD116" s="303"/>
      <c r="DFE116" s="303"/>
      <c r="DFF116" s="303"/>
      <c r="DFG116" s="303"/>
      <c r="DFH116" s="303"/>
      <c r="DFI116" s="303"/>
      <c r="DFJ116" s="303"/>
      <c r="DFK116" s="303"/>
      <c r="DFL116" s="303"/>
      <c r="DFM116" s="303"/>
      <c r="DFN116" s="303"/>
      <c r="DFO116" s="303"/>
      <c r="DFP116" s="303"/>
      <c r="DFQ116" s="303"/>
      <c r="DFR116" s="303"/>
      <c r="DFS116" s="303"/>
      <c r="DFT116" s="303"/>
      <c r="DFU116" s="303"/>
      <c r="DFV116" s="303"/>
      <c r="DFW116" s="303"/>
      <c r="DFX116" s="303"/>
      <c r="DFY116" s="303"/>
      <c r="DFZ116" s="303"/>
      <c r="DGA116" s="303"/>
      <c r="DGB116" s="303"/>
      <c r="DGC116" s="303"/>
      <c r="DGD116" s="303"/>
      <c r="DGE116" s="303"/>
      <c r="DGF116" s="303"/>
      <c r="DGG116" s="303"/>
      <c r="DGH116" s="303"/>
      <c r="DGI116" s="303"/>
      <c r="DGJ116" s="303"/>
      <c r="DGK116" s="303"/>
      <c r="DGL116" s="303"/>
      <c r="DGM116" s="303"/>
      <c r="DGN116" s="303"/>
      <c r="DGO116" s="303"/>
      <c r="DGP116" s="303"/>
      <c r="DGQ116" s="303"/>
      <c r="DGR116" s="303"/>
      <c r="DGS116" s="303"/>
      <c r="DGT116" s="303"/>
      <c r="DGU116" s="303"/>
      <c r="DGV116" s="303"/>
      <c r="DGW116" s="303"/>
      <c r="DGX116" s="303"/>
      <c r="DGY116" s="303"/>
      <c r="DGZ116" s="303"/>
      <c r="DHA116" s="303"/>
      <c r="DHB116" s="303"/>
      <c r="DHC116" s="303"/>
      <c r="DHD116" s="303"/>
      <c r="DHE116" s="303"/>
      <c r="DHF116" s="303"/>
      <c r="DHG116" s="303"/>
      <c r="DHH116" s="303"/>
      <c r="DHI116" s="303"/>
      <c r="DHJ116" s="303"/>
      <c r="DHK116" s="303"/>
      <c r="DHL116" s="303"/>
      <c r="DHM116" s="303"/>
      <c r="DHN116" s="303"/>
      <c r="DHO116" s="303"/>
      <c r="DHP116" s="303"/>
      <c r="DHQ116" s="303"/>
      <c r="DHR116" s="303"/>
      <c r="DHS116" s="303"/>
      <c r="DHT116" s="303"/>
      <c r="DHU116" s="303"/>
      <c r="DHV116" s="303"/>
      <c r="DHW116" s="303"/>
      <c r="DHX116" s="303"/>
      <c r="DHY116" s="303"/>
      <c r="DHZ116" s="303"/>
      <c r="DIA116" s="303"/>
      <c r="DIB116" s="303"/>
      <c r="DIC116" s="303"/>
      <c r="DID116" s="303"/>
      <c r="DIE116" s="303"/>
      <c r="DIF116" s="303"/>
      <c r="DIG116" s="303"/>
      <c r="DIH116" s="303"/>
      <c r="DII116" s="303"/>
      <c r="DIJ116" s="303"/>
      <c r="DIK116" s="303"/>
      <c r="DIL116" s="303"/>
      <c r="DIM116" s="303"/>
      <c r="DIN116" s="303"/>
      <c r="DIO116" s="303"/>
      <c r="DIP116" s="303"/>
      <c r="DIQ116" s="303"/>
      <c r="DIR116" s="303"/>
      <c r="DIS116" s="303"/>
      <c r="DIT116" s="303"/>
      <c r="DIU116" s="303"/>
      <c r="DIV116" s="303"/>
      <c r="DIW116" s="303"/>
      <c r="DIX116" s="303"/>
      <c r="DIY116" s="303"/>
      <c r="DIZ116" s="303"/>
      <c r="DJA116" s="303"/>
      <c r="DJB116" s="303"/>
      <c r="DJC116" s="303"/>
      <c r="DJD116" s="303"/>
      <c r="DJE116" s="303"/>
      <c r="DJF116" s="303"/>
      <c r="DJG116" s="303"/>
      <c r="DJH116" s="303"/>
      <c r="DJI116" s="303"/>
      <c r="DJJ116" s="303"/>
      <c r="DJK116" s="303"/>
      <c r="DJL116" s="303"/>
      <c r="DJM116" s="303"/>
      <c r="DJN116" s="303"/>
      <c r="DJO116" s="303"/>
      <c r="DJP116" s="303"/>
      <c r="DJQ116" s="303"/>
      <c r="DJR116" s="303"/>
      <c r="DJS116" s="303"/>
      <c r="DJT116" s="303"/>
      <c r="DJU116" s="303"/>
      <c r="DJV116" s="303"/>
      <c r="DJW116" s="303"/>
      <c r="DJX116" s="303"/>
      <c r="DJY116" s="303"/>
      <c r="DJZ116" s="303"/>
      <c r="DKA116" s="303"/>
      <c r="DKB116" s="303"/>
      <c r="DKC116" s="303"/>
      <c r="DKD116" s="303"/>
      <c r="DKE116" s="303"/>
      <c r="DKF116" s="303"/>
      <c r="DKG116" s="303"/>
      <c r="DKH116" s="303"/>
      <c r="DKI116" s="303"/>
      <c r="DKJ116" s="303"/>
      <c r="DKK116" s="303"/>
      <c r="DKL116" s="303"/>
      <c r="DKM116" s="303"/>
      <c r="DKN116" s="303"/>
      <c r="DKO116" s="303"/>
      <c r="DKP116" s="303"/>
      <c r="DKQ116" s="303"/>
      <c r="DKR116" s="303"/>
      <c r="DKS116" s="303"/>
      <c r="DKT116" s="303"/>
      <c r="DKU116" s="303"/>
      <c r="DKV116" s="303"/>
      <c r="DKW116" s="303"/>
      <c r="DKX116" s="303"/>
      <c r="DKY116" s="303"/>
      <c r="DKZ116" s="303"/>
      <c r="DLA116" s="303"/>
      <c r="DLB116" s="303"/>
      <c r="DLC116" s="303"/>
      <c r="DLD116" s="303"/>
      <c r="DLE116" s="303"/>
      <c r="DLF116" s="303"/>
      <c r="DLG116" s="303"/>
      <c r="DLH116" s="303"/>
      <c r="DLI116" s="303"/>
      <c r="DLJ116" s="303"/>
      <c r="DLK116" s="303"/>
      <c r="DLL116" s="303"/>
      <c r="DLM116" s="303"/>
      <c r="DLN116" s="303"/>
      <c r="DLO116" s="303"/>
      <c r="DLP116" s="303"/>
      <c r="DLQ116" s="303"/>
      <c r="DLR116" s="303"/>
      <c r="DLS116" s="303"/>
      <c r="DLT116" s="303"/>
      <c r="DLU116" s="303"/>
      <c r="DLV116" s="303"/>
      <c r="DLW116" s="303"/>
      <c r="DLX116" s="303"/>
      <c r="DLY116" s="303"/>
      <c r="DLZ116" s="303"/>
      <c r="DMA116" s="303"/>
      <c r="DMB116" s="303"/>
      <c r="DMC116" s="303"/>
      <c r="DMD116" s="303"/>
      <c r="DME116" s="303"/>
      <c r="DMF116" s="303"/>
      <c r="DMG116" s="303"/>
      <c r="DMH116" s="303"/>
      <c r="DMI116" s="303"/>
      <c r="DMJ116" s="303"/>
      <c r="DMK116" s="303"/>
      <c r="DML116" s="303"/>
      <c r="DMM116" s="303"/>
      <c r="DMN116" s="303"/>
      <c r="DMO116" s="303"/>
      <c r="DMP116" s="303"/>
      <c r="DMQ116" s="303"/>
      <c r="DMR116" s="303"/>
      <c r="DMS116" s="303"/>
      <c r="DMT116" s="303"/>
      <c r="DMU116" s="303"/>
      <c r="DMV116" s="303"/>
      <c r="DMW116" s="303"/>
      <c r="DMX116" s="303"/>
      <c r="DMY116" s="303"/>
      <c r="DMZ116" s="303"/>
      <c r="DNA116" s="303"/>
      <c r="DNB116" s="303"/>
      <c r="DNC116" s="303"/>
      <c r="DND116" s="303"/>
      <c r="DNE116" s="303"/>
      <c r="DNF116" s="303"/>
      <c r="DNG116" s="303"/>
      <c r="DNH116" s="303"/>
      <c r="DNI116" s="303"/>
      <c r="DNJ116" s="303"/>
      <c r="DNK116" s="303"/>
      <c r="DNL116" s="303"/>
      <c r="DNM116" s="303"/>
      <c r="DNN116" s="303"/>
      <c r="DNO116" s="303"/>
      <c r="DNP116" s="303"/>
      <c r="DNQ116" s="303"/>
      <c r="DNR116" s="303"/>
      <c r="DNS116" s="303"/>
      <c r="DNT116" s="303"/>
      <c r="DNU116" s="303"/>
      <c r="DNV116" s="303"/>
      <c r="DNW116" s="303"/>
      <c r="DNX116" s="303"/>
      <c r="DNY116" s="303"/>
      <c r="DNZ116" s="303"/>
      <c r="DOA116" s="303"/>
      <c r="DOB116" s="303"/>
      <c r="DOC116" s="303"/>
      <c r="DOD116" s="303"/>
      <c r="DOE116" s="303"/>
      <c r="DOF116" s="303"/>
      <c r="DOG116" s="303"/>
      <c r="DOH116" s="303"/>
      <c r="DOI116" s="303"/>
      <c r="DOJ116" s="303"/>
      <c r="DOK116" s="303"/>
      <c r="DOL116" s="303"/>
      <c r="DOM116" s="303"/>
      <c r="DON116" s="303"/>
      <c r="DOO116" s="303"/>
      <c r="DOP116" s="303"/>
      <c r="DOQ116" s="303"/>
      <c r="DOR116" s="303"/>
      <c r="DOS116" s="303"/>
      <c r="DOT116" s="303"/>
      <c r="DOU116" s="303"/>
      <c r="DOV116" s="303"/>
      <c r="DOW116" s="303"/>
      <c r="DOX116" s="303"/>
      <c r="DOY116" s="303"/>
      <c r="DOZ116" s="303"/>
      <c r="DPA116" s="303"/>
      <c r="DPB116" s="303"/>
      <c r="DPC116" s="303"/>
      <c r="DPD116" s="303"/>
      <c r="DPE116" s="303"/>
      <c r="DPF116" s="303"/>
      <c r="DPG116" s="303"/>
      <c r="DPH116" s="303"/>
      <c r="DPI116" s="303"/>
      <c r="DPJ116" s="303"/>
      <c r="DPK116" s="303"/>
      <c r="DPL116" s="303"/>
      <c r="DPM116" s="303"/>
      <c r="DPN116" s="303"/>
      <c r="DPO116" s="303"/>
      <c r="DPP116" s="303"/>
      <c r="DPQ116" s="303"/>
      <c r="DPR116" s="303"/>
      <c r="DPS116" s="303"/>
      <c r="DPT116" s="303"/>
      <c r="DPU116" s="303"/>
      <c r="DPV116" s="303"/>
      <c r="DPW116" s="303"/>
      <c r="DPX116" s="303"/>
      <c r="DPY116" s="303"/>
      <c r="DPZ116" s="303"/>
      <c r="DQA116" s="303"/>
      <c r="DQB116" s="303"/>
      <c r="DQC116" s="303"/>
      <c r="DQD116" s="303"/>
      <c r="DQE116" s="303"/>
      <c r="DQF116" s="303"/>
      <c r="DQG116" s="303"/>
      <c r="DQH116" s="303"/>
      <c r="DQI116" s="303"/>
      <c r="DQJ116" s="303"/>
      <c r="DQK116" s="303"/>
      <c r="DQL116" s="303"/>
      <c r="DQM116" s="303"/>
      <c r="DQN116" s="303"/>
      <c r="DQO116" s="303"/>
      <c r="DQP116" s="303"/>
      <c r="DQQ116" s="303"/>
      <c r="DQR116" s="303"/>
      <c r="DQS116" s="303"/>
      <c r="DQT116" s="303"/>
      <c r="DQU116" s="303"/>
      <c r="DQV116" s="303"/>
      <c r="DQW116" s="303"/>
      <c r="DQX116" s="303"/>
      <c r="DQY116" s="303"/>
      <c r="DQZ116" s="303"/>
      <c r="DRA116" s="303"/>
      <c r="DRB116" s="303"/>
      <c r="DRC116" s="303"/>
      <c r="DRD116" s="303"/>
      <c r="DRE116" s="303"/>
      <c r="DRF116" s="303"/>
      <c r="DRG116" s="303"/>
      <c r="DRH116" s="303"/>
      <c r="DRI116" s="303"/>
      <c r="DRJ116" s="303"/>
      <c r="DRK116" s="303"/>
      <c r="DRL116" s="303"/>
      <c r="DRM116" s="303"/>
      <c r="DRN116" s="303"/>
      <c r="DRO116" s="303"/>
      <c r="DRP116" s="303"/>
      <c r="DRQ116" s="303"/>
      <c r="DRR116" s="303"/>
      <c r="DRS116" s="303"/>
      <c r="DRT116" s="303"/>
      <c r="DRU116" s="303"/>
      <c r="DRV116" s="303"/>
      <c r="DRW116" s="303"/>
      <c r="DRX116" s="303"/>
      <c r="DRY116" s="303"/>
      <c r="DRZ116" s="303"/>
      <c r="DSA116" s="303"/>
      <c r="DSB116" s="303"/>
      <c r="DSC116" s="303"/>
      <c r="DSD116" s="303"/>
      <c r="DSE116" s="303"/>
      <c r="DSF116" s="303"/>
      <c r="DSG116" s="303"/>
      <c r="DSH116" s="303"/>
      <c r="DSI116" s="303"/>
      <c r="DSJ116" s="303"/>
      <c r="DSK116" s="303"/>
      <c r="DSL116" s="303"/>
      <c r="DSM116" s="303"/>
      <c r="DSN116" s="303"/>
      <c r="DSO116" s="303"/>
      <c r="DSP116" s="303"/>
      <c r="DSQ116" s="303"/>
      <c r="DSR116" s="303"/>
      <c r="DSS116" s="303"/>
      <c r="DST116" s="303"/>
      <c r="DSU116" s="303"/>
      <c r="DSV116" s="303"/>
      <c r="DSW116" s="303"/>
      <c r="DSX116" s="303"/>
      <c r="DSY116" s="303"/>
      <c r="DSZ116" s="303"/>
      <c r="DTA116" s="303"/>
      <c r="DTB116" s="303"/>
      <c r="DTC116" s="303"/>
      <c r="DTD116" s="303"/>
      <c r="DTE116" s="303"/>
      <c r="DTF116" s="303"/>
      <c r="DTG116" s="303"/>
      <c r="DTH116" s="303"/>
      <c r="DTI116" s="303"/>
      <c r="DTJ116" s="303"/>
      <c r="DTK116" s="303"/>
      <c r="DTL116" s="303"/>
      <c r="DTM116" s="303"/>
      <c r="DTN116" s="303"/>
      <c r="DTO116" s="303"/>
      <c r="DTP116" s="303"/>
      <c r="DTQ116" s="303"/>
      <c r="DTR116" s="303"/>
      <c r="DTS116" s="303"/>
      <c r="DTT116" s="303"/>
      <c r="DTU116" s="303"/>
      <c r="DTV116" s="303"/>
      <c r="DTW116" s="303"/>
      <c r="DTX116" s="303"/>
      <c r="DTY116" s="303"/>
      <c r="DTZ116" s="303"/>
      <c r="DUA116" s="303"/>
      <c r="DUB116" s="303"/>
      <c r="DUC116" s="303"/>
      <c r="DUD116" s="303"/>
      <c r="DUE116" s="303"/>
      <c r="DUF116" s="303"/>
      <c r="DUG116" s="303"/>
      <c r="DUH116" s="303"/>
      <c r="DUI116" s="303"/>
      <c r="DUJ116" s="303"/>
      <c r="DUK116" s="303"/>
      <c r="DUL116" s="303"/>
      <c r="DUM116" s="303"/>
      <c r="DUN116" s="303"/>
      <c r="DUO116" s="303"/>
      <c r="DUP116" s="303"/>
      <c r="DUQ116" s="303"/>
      <c r="DUR116" s="303"/>
      <c r="DUS116" s="303"/>
      <c r="DUT116" s="303"/>
      <c r="DUU116" s="303"/>
      <c r="DUV116" s="303"/>
      <c r="DUW116" s="303"/>
      <c r="DUX116" s="303"/>
      <c r="DUY116" s="303"/>
      <c r="DUZ116" s="303"/>
      <c r="DVA116" s="303"/>
      <c r="DVB116" s="303"/>
      <c r="DVC116" s="303"/>
      <c r="DVD116" s="303"/>
      <c r="DVE116" s="303"/>
      <c r="DVF116" s="303"/>
      <c r="DVG116" s="303"/>
      <c r="DVH116" s="303"/>
      <c r="DVI116" s="303"/>
      <c r="DVJ116" s="303"/>
      <c r="DVK116" s="303"/>
      <c r="DVL116" s="303"/>
      <c r="DVM116" s="303"/>
      <c r="DVN116" s="303"/>
      <c r="DVO116" s="303"/>
      <c r="DVP116" s="303"/>
      <c r="DVQ116" s="303"/>
      <c r="DVR116" s="303"/>
      <c r="DVS116" s="303"/>
      <c r="DVT116" s="303"/>
      <c r="DVU116" s="303"/>
      <c r="DVV116" s="303"/>
      <c r="DVW116" s="303"/>
      <c r="DVX116" s="303"/>
      <c r="DVY116" s="303"/>
      <c r="DVZ116" s="303"/>
      <c r="DWA116" s="303"/>
      <c r="DWB116" s="303"/>
      <c r="DWC116" s="303"/>
      <c r="DWD116" s="303"/>
      <c r="DWE116" s="303"/>
      <c r="DWF116" s="303"/>
      <c r="DWG116" s="303"/>
      <c r="DWH116" s="303"/>
      <c r="DWI116" s="303"/>
      <c r="DWJ116" s="303"/>
      <c r="DWK116" s="303"/>
      <c r="DWL116" s="303"/>
      <c r="DWM116" s="303"/>
      <c r="DWN116" s="303"/>
      <c r="DWO116" s="303"/>
      <c r="DWP116" s="303"/>
      <c r="DWQ116" s="303"/>
      <c r="DWR116" s="303"/>
      <c r="DWS116" s="303"/>
      <c r="DWT116" s="303"/>
      <c r="DWU116" s="303"/>
      <c r="DWV116" s="303"/>
      <c r="DWW116" s="303"/>
      <c r="DWX116" s="303"/>
      <c r="DWY116" s="303"/>
      <c r="DWZ116" s="303"/>
      <c r="DXA116" s="303"/>
      <c r="DXB116" s="303"/>
      <c r="DXC116" s="303"/>
      <c r="DXD116" s="303"/>
      <c r="DXE116" s="303"/>
      <c r="DXF116" s="303"/>
      <c r="DXG116" s="303"/>
      <c r="DXH116" s="303"/>
      <c r="DXI116" s="303"/>
      <c r="DXJ116" s="303"/>
      <c r="DXK116" s="303"/>
      <c r="DXL116" s="303"/>
      <c r="DXM116" s="303"/>
      <c r="DXN116" s="303"/>
      <c r="DXO116" s="303"/>
      <c r="DXP116" s="303"/>
      <c r="DXQ116" s="303"/>
      <c r="DXR116" s="303"/>
      <c r="DXS116" s="303"/>
      <c r="DXT116" s="303"/>
      <c r="DXU116" s="303"/>
      <c r="DXV116" s="303"/>
      <c r="DXW116" s="303"/>
      <c r="DXX116" s="303"/>
      <c r="DXY116" s="303"/>
      <c r="DXZ116" s="303"/>
      <c r="DYA116" s="303"/>
      <c r="DYB116" s="303"/>
      <c r="DYC116" s="303"/>
      <c r="DYD116" s="303"/>
      <c r="DYE116" s="303"/>
      <c r="DYF116" s="303"/>
      <c r="DYG116" s="303"/>
      <c r="DYH116" s="303"/>
      <c r="DYI116" s="303"/>
      <c r="DYJ116" s="303"/>
      <c r="DYK116" s="303"/>
      <c r="DYL116" s="303"/>
      <c r="DYM116" s="303"/>
      <c r="DYN116" s="303"/>
      <c r="DYO116" s="303"/>
      <c r="DYP116" s="303"/>
      <c r="DYQ116" s="303"/>
      <c r="DYR116" s="303"/>
      <c r="DYS116" s="303"/>
      <c r="DYT116" s="303"/>
      <c r="DYU116" s="303"/>
      <c r="DYV116" s="303"/>
      <c r="DYW116" s="303"/>
      <c r="DYX116" s="303"/>
      <c r="DYY116" s="303"/>
      <c r="DYZ116" s="303"/>
      <c r="DZA116" s="303"/>
      <c r="DZB116" s="303"/>
      <c r="DZC116" s="303"/>
      <c r="DZD116" s="303"/>
      <c r="DZE116" s="303"/>
      <c r="DZF116" s="303"/>
      <c r="DZG116" s="303"/>
      <c r="DZH116" s="303"/>
      <c r="DZI116" s="303"/>
      <c r="DZJ116" s="303"/>
      <c r="DZK116" s="303"/>
      <c r="DZL116" s="303"/>
      <c r="DZM116" s="303"/>
      <c r="DZN116" s="303"/>
      <c r="DZO116" s="303"/>
      <c r="DZP116" s="303"/>
      <c r="DZQ116" s="303"/>
      <c r="DZR116" s="303"/>
      <c r="DZS116" s="303"/>
      <c r="DZT116" s="303"/>
      <c r="DZU116" s="303"/>
      <c r="DZV116" s="303"/>
      <c r="DZW116" s="303"/>
      <c r="DZX116" s="303"/>
      <c r="DZY116" s="303"/>
      <c r="DZZ116" s="303"/>
      <c r="EAA116" s="303"/>
      <c r="EAB116" s="303"/>
      <c r="EAC116" s="303"/>
      <c r="EAD116" s="303"/>
      <c r="EAE116" s="303"/>
      <c r="EAF116" s="303"/>
      <c r="EAG116" s="303"/>
      <c r="EAH116" s="303"/>
      <c r="EAI116" s="303"/>
      <c r="EAJ116" s="303"/>
      <c r="EAK116" s="303"/>
      <c r="EAL116" s="303"/>
      <c r="EAM116" s="303"/>
      <c r="EAN116" s="303"/>
      <c r="EAO116" s="303"/>
      <c r="EAP116" s="303"/>
      <c r="EAQ116" s="303"/>
      <c r="EAR116" s="303"/>
      <c r="EAS116" s="303"/>
      <c r="EAT116" s="303"/>
      <c r="EAU116" s="303"/>
      <c r="EAV116" s="303"/>
      <c r="EAW116" s="303"/>
      <c r="EAX116" s="303"/>
      <c r="EAY116" s="303"/>
      <c r="EAZ116" s="303"/>
      <c r="EBA116" s="303"/>
      <c r="EBB116" s="303"/>
      <c r="EBC116" s="303"/>
      <c r="EBD116" s="303"/>
      <c r="EBE116" s="303"/>
      <c r="EBF116" s="303"/>
      <c r="EBG116" s="303"/>
      <c r="EBH116" s="303"/>
      <c r="EBI116" s="303"/>
      <c r="EBJ116" s="303"/>
      <c r="EBK116" s="303"/>
      <c r="EBL116" s="303"/>
      <c r="EBM116" s="303"/>
      <c r="EBN116" s="303"/>
      <c r="EBO116" s="303"/>
      <c r="EBP116" s="303"/>
      <c r="EBQ116" s="303"/>
      <c r="EBR116" s="303"/>
      <c r="EBS116" s="303"/>
      <c r="EBT116" s="303"/>
      <c r="EBU116" s="303"/>
      <c r="EBV116" s="303"/>
      <c r="EBW116" s="303"/>
      <c r="EBX116" s="303"/>
      <c r="EBY116" s="303"/>
      <c r="EBZ116" s="303"/>
      <c r="ECA116" s="303"/>
      <c r="ECB116" s="303"/>
      <c r="ECC116" s="303"/>
      <c r="ECD116" s="303"/>
      <c r="ECE116" s="303"/>
      <c r="ECF116" s="303"/>
      <c r="ECG116" s="303"/>
      <c r="ECH116" s="303"/>
      <c r="ECI116" s="303"/>
      <c r="ECJ116" s="303"/>
      <c r="ECK116" s="303"/>
      <c r="ECL116" s="303"/>
      <c r="ECM116" s="303"/>
      <c r="ECN116" s="303"/>
      <c r="ECO116" s="303"/>
      <c r="ECP116" s="303"/>
      <c r="ECQ116" s="303"/>
      <c r="ECR116" s="303"/>
      <c r="ECS116" s="303"/>
      <c r="ECT116" s="303"/>
      <c r="ECU116" s="303"/>
      <c r="ECV116" s="303"/>
      <c r="ECW116" s="303"/>
      <c r="ECX116" s="303"/>
      <c r="ECY116" s="303"/>
      <c r="ECZ116" s="303"/>
      <c r="EDA116" s="303"/>
      <c r="EDB116" s="303"/>
      <c r="EDC116" s="303"/>
      <c r="EDD116" s="303"/>
      <c r="EDE116" s="303"/>
      <c r="EDF116" s="303"/>
      <c r="EDG116" s="303"/>
      <c r="EDH116" s="303"/>
      <c r="EDI116" s="303"/>
      <c r="EDJ116" s="303"/>
      <c r="EDK116" s="303"/>
      <c r="EDL116" s="303"/>
      <c r="EDM116" s="303"/>
      <c r="EDN116" s="303"/>
      <c r="EDO116" s="303"/>
      <c r="EDP116" s="303"/>
      <c r="EDQ116" s="303"/>
      <c r="EDR116" s="303"/>
      <c r="EDS116" s="303"/>
      <c r="EDT116" s="303"/>
      <c r="EDU116" s="303"/>
      <c r="EDV116" s="303"/>
      <c r="EDW116" s="303"/>
      <c r="EDX116" s="303"/>
      <c r="EDY116" s="303"/>
      <c r="EDZ116" s="303"/>
      <c r="EEA116" s="303"/>
      <c r="EEB116" s="303"/>
      <c r="EEC116" s="303"/>
      <c r="EED116" s="303"/>
      <c r="EEE116" s="303"/>
      <c r="EEF116" s="303"/>
      <c r="EEG116" s="303"/>
      <c r="EEH116" s="303"/>
      <c r="EEI116" s="303"/>
      <c r="EEJ116" s="303"/>
      <c r="EEK116" s="303"/>
      <c r="EEL116" s="303"/>
      <c r="EEM116" s="303"/>
      <c r="EEN116" s="303"/>
      <c r="EEO116" s="303"/>
      <c r="EEP116" s="303"/>
      <c r="EEQ116" s="303"/>
      <c r="EER116" s="303"/>
      <c r="EES116" s="303"/>
      <c r="EET116" s="303"/>
      <c r="EEU116" s="303"/>
      <c r="EEV116" s="303"/>
      <c r="EEW116" s="303"/>
      <c r="EEX116" s="303"/>
      <c r="EEY116" s="303"/>
      <c r="EEZ116" s="303"/>
      <c r="EFA116" s="303"/>
      <c r="EFB116" s="303"/>
      <c r="EFC116" s="303"/>
      <c r="EFD116" s="303"/>
      <c r="EFE116" s="303"/>
      <c r="EFF116" s="303"/>
      <c r="EFG116" s="303"/>
      <c r="EFH116" s="303"/>
      <c r="EFI116" s="303"/>
      <c r="EFJ116" s="303"/>
      <c r="EFK116" s="303"/>
      <c r="EFL116" s="303"/>
      <c r="EFM116" s="303"/>
      <c r="EFN116" s="303"/>
      <c r="EFO116" s="303"/>
      <c r="EFP116" s="303"/>
      <c r="EFQ116" s="303"/>
      <c r="EFR116" s="303"/>
      <c r="EFS116" s="303"/>
      <c r="EFT116" s="303"/>
      <c r="EFU116" s="303"/>
      <c r="EFV116" s="303"/>
      <c r="EFW116" s="303"/>
      <c r="EFX116" s="303"/>
      <c r="EFY116" s="303"/>
      <c r="EFZ116" s="303"/>
      <c r="EGA116" s="303"/>
      <c r="EGB116" s="303"/>
      <c r="EGC116" s="303"/>
      <c r="EGD116" s="303"/>
      <c r="EGE116" s="303"/>
      <c r="EGF116" s="303"/>
      <c r="EGG116" s="303"/>
      <c r="EGH116" s="303"/>
      <c r="EGI116" s="303"/>
      <c r="EGJ116" s="303"/>
      <c r="EGK116" s="303"/>
      <c r="EGL116" s="303"/>
      <c r="EGM116" s="303"/>
      <c r="EGN116" s="303"/>
      <c r="EGO116" s="303"/>
      <c r="EGP116" s="303"/>
      <c r="EGQ116" s="303"/>
      <c r="EGR116" s="303"/>
      <c r="EGS116" s="303"/>
      <c r="EGT116" s="303"/>
      <c r="EGU116" s="303"/>
      <c r="EGV116" s="303"/>
      <c r="EGW116" s="303"/>
      <c r="EGX116" s="303"/>
      <c r="EGY116" s="303"/>
      <c r="EGZ116" s="303"/>
      <c r="EHA116" s="303"/>
      <c r="EHB116" s="303"/>
      <c r="EHC116" s="303"/>
      <c r="EHD116" s="303"/>
      <c r="EHE116" s="303"/>
      <c r="EHF116" s="303"/>
      <c r="EHG116" s="303"/>
      <c r="EHH116" s="303"/>
      <c r="EHI116" s="303"/>
      <c r="EHJ116" s="303"/>
      <c r="EHK116" s="303"/>
      <c r="EHL116" s="303"/>
      <c r="EHM116" s="303"/>
      <c r="EHN116" s="303"/>
      <c r="EHO116" s="303"/>
      <c r="EHP116" s="303"/>
      <c r="EHQ116" s="303"/>
      <c r="EHR116" s="303"/>
      <c r="EHS116" s="303"/>
      <c r="EHT116" s="303"/>
      <c r="EHU116" s="303"/>
      <c r="EHV116" s="303"/>
      <c r="EHW116" s="303"/>
      <c r="EHX116" s="303"/>
      <c r="EHY116" s="303"/>
      <c r="EHZ116" s="303"/>
      <c r="EIA116" s="303"/>
      <c r="EIB116" s="303"/>
      <c r="EIC116" s="303"/>
      <c r="EID116" s="303"/>
      <c r="EIE116" s="303"/>
      <c r="EIF116" s="303"/>
      <c r="EIG116" s="303"/>
      <c r="EIH116" s="303"/>
      <c r="EII116" s="303"/>
      <c r="EIJ116" s="303"/>
      <c r="EIK116" s="303"/>
      <c r="EIL116" s="303"/>
      <c r="EIM116" s="303"/>
      <c r="EIN116" s="303"/>
      <c r="EIO116" s="303"/>
      <c r="EIP116" s="303"/>
      <c r="EIQ116" s="303"/>
      <c r="EIR116" s="303"/>
      <c r="EIS116" s="303"/>
      <c r="EIT116" s="303"/>
      <c r="EIU116" s="303"/>
      <c r="EIV116" s="303"/>
      <c r="EIW116" s="303"/>
      <c r="EIX116" s="303"/>
      <c r="EIY116" s="303"/>
      <c r="EIZ116" s="303"/>
      <c r="EJA116" s="303"/>
      <c r="EJB116" s="303"/>
      <c r="EJC116" s="303"/>
      <c r="EJD116" s="303"/>
      <c r="EJE116" s="303"/>
      <c r="EJF116" s="303"/>
      <c r="EJG116" s="303"/>
      <c r="EJH116" s="303"/>
      <c r="EJI116" s="303"/>
      <c r="EJJ116" s="303"/>
      <c r="EJK116" s="303"/>
      <c r="EJL116" s="303"/>
      <c r="EJM116" s="303"/>
      <c r="EJN116" s="303"/>
      <c r="EJO116" s="303"/>
      <c r="EJP116" s="303"/>
      <c r="EJQ116" s="303"/>
      <c r="EJR116" s="303"/>
      <c r="EJS116" s="303"/>
      <c r="EJT116" s="303"/>
      <c r="EJU116" s="303"/>
      <c r="EJV116" s="303"/>
      <c r="EJW116" s="303"/>
      <c r="EJX116" s="303"/>
      <c r="EJY116" s="303"/>
      <c r="EJZ116" s="303"/>
      <c r="EKA116" s="303"/>
      <c r="EKB116" s="303"/>
      <c r="EKC116" s="303"/>
      <c r="EKD116" s="303"/>
      <c r="EKE116" s="303"/>
      <c r="EKF116" s="303"/>
      <c r="EKG116" s="303"/>
      <c r="EKH116" s="303"/>
      <c r="EKI116" s="303"/>
      <c r="EKJ116" s="303"/>
      <c r="EKK116" s="303"/>
      <c r="EKL116" s="303"/>
      <c r="EKM116" s="303"/>
      <c r="EKN116" s="303"/>
      <c r="EKO116" s="303"/>
      <c r="EKP116" s="303"/>
      <c r="EKQ116" s="303"/>
      <c r="EKR116" s="303"/>
      <c r="EKS116" s="303"/>
      <c r="EKT116" s="303"/>
      <c r="EKU116" s="303"/>
      <c r="EKV116" s="303"/>
      <c r="EKW116" s="303"/>
      <c r="EKX116" s="303"/>
      <c r="EKY116" s="303"/>
      <c r="EKZ116" s="303"/>
      <c r="ELA116" s="303"/>
      <c r="ELB116" s="303"/>
      <c r="ELC116" s="303"/>
      <c r="ELD116" s="303"/>
      <c r="ELE116" s="303"/>
      <c r="ELF116" s="303"/>
      <c r="ELG116" s="303"/>
      <c r="ELH116" s="303"/>
      <c r="ELI116" s="303"/>
      <c r="ELJ116" s="303"/>
      <c r="ELK116" s="303"/>
      <c r="ELL116" s="303"/>
      <c r="ELM116" s="303"/>
      <c r="ELN116" s="303"/>
      <c r="ELO116" s="303"/>
      <c r="ELP116" s="303"/>
      <c r="ELQ116" s="303"/>
      <c r="ELR116" s="303"/>
      <c r="ELS116" s="303"/>
      <c r="ELT116" s="303"/>
      <c r="ELU116" s="303"/>
      <c r="ELV116" s="303"/>
      <c r="ELW116" s="303"/>
      <c r="ELX116" s="303"/>
      <c r="ELY116" s="303"/>
      <c r="ELZ116" s="303"/>
      <c r="EMA116" s="303"/>
      <c r="EMB116" s="303"/>
      <c r="EMC116" s="303"/>
      <c r="EMD116" s="303"/>
      <c r="EME116" s="303"/>
      <c r="EMF116" s="303"/>
      <c r="EMG116" s="303"/>
      <c r="EMH116" s="303"/>
      <c r="EMI116" s="303"/>
      <c r="EMJ116" s="303"/>
      <c r="EMK116" s="303"/>
      <c r="EML116" s="303"/>
      <c r="EMM116" s="303"/>
      <c r="EMN116" s="303"/>
      <c r="EMO116" s="303"/>
      <c r="EMP116" s="303"/>
      <c r="EMQ116" s="303"/>
      <c r="EMR116" s="303"/>
      <c r="EMS116" s="303"/>
      <c r="EMT116" s="303"/>
      <c r="EMU116" s="303"/>
      <c r="EMV116" s="303"/>
      <c r="EMW116" s="303"/>
      <c r="EMX116" s="303"/>
      <c r="EMY116" s="303"/>
      <c r="EMZ116" s="303"/>
      <c r="ENA116" s="303"/>
      <c r="ENB116" s="303"/>
      <c r="ENC116" s="303"/>
      <c r="END116" s="303"/>
      <c r="ENE116" s="303"/>
      <c r="ENF116" s="303"/>
      <c r="ENG116" s="303"/>
      <c r="ENH116" s="303"/>
      <c r="ENI116" s="303"/>
      <c r="ENJ116" s="303"/>
      <c r="ENK116" s="303"/>
      <c r="ENL116" s="303"/>
      <c r="ENM116" s="303"/>
      <c r="ENN116" s="303"/>
      <c r="ENO116" s="303"/>
      <c r="ENP116" s="303"/>
      <c r="ENQ116" s="303"/>
      <c r="ENR116" s="303"/>
      <c r="ENS116" s="303"/>
      <c r="ENT116" s="303"/>
      <c r="ENU116" s="303"/>
      <c r="ENV116" s="303"/>
      <c r="ENW116" s="303"/>
      <c r="ENX116" s="303"/>
      <c r="ENY116" s="303"/>
      <c r="ENZ116" s="303"/>
      <c r="EOA116" s="303"/>
      <c r="EOB116" s="303"/>
      <c r="EOC116" s="303"/>
      <c r="EOD116" s="303"/>
      <c r="EOE116" s="303"/>
      <c r="EOF116" s="303"/>
      <c r="EOG116" s="303"/>
      <c r="EOH116" s="303"/>
      <c r="EOI116" s="303"/>
      <c r="EOJ116" s="303"/>
      <c r="EOK116" s="303"/>
      <c r="EOL116" s="303"/>
      <c r="EOM116" s="303"/>
      <c r="EON116" s="303"/>
      <c r="EOO116" s="303"/>
      <c r="EOP116" s="303"/>
      <c r="EOQ116" s="303"/>
      <c r="EOR116" s="303"/>
      <c r="EOS116" s="303"/>
      <c r="EOT116" s="303"/>
      <c r="EOU116" s="303"/>
      <c r="EOV116" s="303"/>
      <c r="EOW116" s="303"/>
      <c r="EOX116" s="303"/>
      <c r="EOY116" s="303"/>
      <c r="EOZ116" s="303"/>
      <c r="EPA116" s="303"/>
      <c r="EPB116" s="303"/>
      <c r="EPC116" s="303"/>
      <c r="EPD116" s="303"/>
      <c r="EPE116" s="303"/>
      <c r="EPF116" s="303"/>
      <c r="EPG116" s="303"/>
      <c r="EPH116" s="303"/>
      <c r="EPI116" s="303"/>
      <c r="EPJ116" s="303"/>
      <c r="EPK116" s="303"/>
      <c r="EPL116" s="303"/>
      <c r="EPM116" s="303"/>
      <c r="EPN116" s="303"/>
      <c r="EPO116" s="303"/>
      <c r="EPP116" s="303"/>
      <c r="EPQ116" s="303"/>
      <c r="EPR116" s="303"/>
      <c r="EPS116" s="303"/>
      <c r="EPT116" s="303"/>
      <c r="EPU116" s="303"/>
      <c r="EPV116" s="303"/>
      <c r="EPW116" s="303"/>
      <c r="EPX116" s="303"/>
      <c r="EPY116" s="303"/>
      <c r="EPZ116" s="303"/>
      <c r="EQA116" s="303"/>
      <c r="EQB116" s="303"/>
      <c r="EQC116" s="303"/>
      <c r="EQD116" s="303"/>
      <c r="EQE116" s="303"/>
      <c r="EQF116" s="303"/>
      <c r="EQG116" s="303"/>
      <c r="EQH116" s="303"/>
      <c r="EQI116" s="303"/>
    </row>
    <row r="117" spans="1:3831" x14ac:dyDescent="0.25">
      <c r="A117" s="295"/>
      <c r="C117" t="s">
        <v>4066</v>
      </c>
      <c r="E117" s="279">
        <f ca="1">$DIR$8</f>
        <v>45.718750190716698</v>
      </c>
      <c r="F117" s="279">
        <f ca="1">$DIR$8*(F20/$E$20)*(1+$DYY$8)^(F12-$E$12)</f>
        <v>48.124935286834457</v>
      </c>
      <c r="G117" s="279">
        <f t="shared" ref="G117:AD117" ca="1" si="140">$DIR$8*(G20/$E$20)*(1+$DYY$8)^(G12-$E$12)</f>
        <v>50.657758287370584</v>
      </c>
      <c r="H117" s="279">
        <f t="shared" ca="1" si="140"/>
        <v>258.54269983809507</v>
      </c>
      <c r="I117" s="279">
        <f t="shared" ca="1" si="140"/>
        <v>272.14984326317483</v>
      </c>
      <c r="J117" s="279">
        <f t="shared" ca="1" si="140"/>
        <v>286.47313281153174</v>
      </c>
      <c r="K117" s="279">
        <f t="shared" ca="1" si="140"/>
        <v>301.55025936756874</v>
      </c>
      <c r="L117" s="279">
        <f t="shared" ca="1" si="140"/>
        <v>317.42089749293064</v>
      </c>
      <c r="M117" s="279">
        <f t="shared" ca="1" si="140"/>
        <v>334.1268098277543</v>
      </c>
      <c r="N117" s="279">
        <f t="shared" ca="1" si="140"/>
        <v>351.71195698657073</v>
      </c>
      <c r="O117" s="279">
        <f t="shared" ca="1" si="140"/>
        <v>370.22261323804753</v>
      </c>
      <c r="P117" s="279">
        <f t="shared" ca="1" si="140"/>
        <v>389.70748827297444</v>
      </c>
      <c r="Q117" s="279">
        <f t="shared" ca="1" si="140"/>
        <v>410.217855380917</v>
      </c>
      <c r="R117" s="279">
        <f t="shared" ca="1" si="140"/>
        <v>431.80768637282756</v>
      </c>
      <c r="S117" s="279">
        <f t="shared" ca="1" si="140"/>
        <v>454.53379360465578</v>
      </c>
      <c r="T117" s="279">
        <f t="shared" ca="1" si="140"/>
        <v>478.45597947568291</v>
      </c>
      <c r="U117" s="279">
        <f t="shared" ca="1" si="140"/>
        <v>503.63719379497951</v>
      </c>
      <c r="V117" s="279">
        <f t="shared" ca="1" si="140"/>
        <v>530.14369943008148</v>
      </c>
      <c r="W117" s="279">
        <f t="shared" ca="1" si="140"/>
        <v>558.04524667378587</v>
      </c>
      <c r="X117" s="279">
        <f t="shared" ca="1" si="140"/>
        <v>587.41525678789594</v>
      </c>
      <c r="Y117" s="279">
        <f t="shared" ca="1" si="140"/>
        <v>618.33101520690491</v>
      </c>
      <c r="Z117" s="279">
        <f t="shared" ca="1" si="140"/>
        <v>650.87387491001914</v>
      </c>
      <c r="AA117" s="279">
        <f t="shared" ca="1" si="140"/>
        <v>685.12947049668321</v>
      </c>
      <c r="AB117" s="279">
        <f t="shared" ca="1" si="140"/>
        <v>721.18794352893394</v>
      </c>
      <c r="AC117" s="279">
        <f t="shared" ca="1" si="140"/>
        <v>759.14417973356024</v>
      </c>
      <c r="AD117" s="279">
        <f t="shared" ca="1" si="140"/>
        <v>799.09805868824662</v>
      </c>
      <c r="AE117" s="282">
        <f ca="1">$DIS$8*(AE20/$AE$20)*(1+$DYZ$8)^(AE12-$AE$12)</f>
        <v>88.134981399401823</v>
      </c>
      <c r="AF117" s="279">
        <f t="shared" ref="AF117:BD117" ca="1" si="141">$DIS$8*(AF20/$AE$20)*(1+$DYZ$8)^(AF12-$AE$12)</f>
        <v>91.119111640620375</v>
      </c>
      <c r="AG117" s="279">
        <f t="shared" ca="1" si="141"/>
        <v>94.204280461017831</v>
      </c>
      <c r="AH117" s="279">
        <f t="shared" ca="1" si="141"/>
        <v>2662.3846228207967</v>
      </c>
      <c r="AI117" s="279">
        <f t="shared" ca="1" si="141"/>
        <v>2752.5293342686932</v>
      </c>
      <c r="AJ117" s="279">
        <f t="shared" ca="1" si="141"/>
        <v>2845.7262226756848</v>
      </c>
      <c r="AK117" s="279">
        <f t="shared" ca="1" si="141"/>
        <v>2942.0786305899937</v>
      </c>
      <c r="AL117" s="279">
        <f t="shared" ca="1" si="141"/>
        <v>3041.6933995975464</v>
      </c>
      <c r="AM117" s="279">
        <f t="shared" ca="1" si="141"/>
        <v>3144.6809887946279</v>
      </c>
      <c r="AN117" s="279">
        <f t="shared" ca="1" si="141"/>
        <v>3251.1555972718329</v>
      </c>
      <c r="AO117" s="279">
        <f t="shared" ca="1" si="141"/>
        <v>3361.2352907451859</v>
      </c>
      <c r="AP117" s="279">
        <f t="shared" ca="1" si="141"/>
        <v>3475.042132474794</v>
      </c>
      <c r="AQ117" s="279">
        <f t="shared" ca="1" si="141"/>
        <v>3592.7023186162419</v>
      </c>
      <c r="AR117" s="279">
        <f t="shared" ca="1" si="141"/>
        <v>3714.34631815479</v>
      </c>
      <c r="AS117" s="279">
        <f t="shared" ca="1" si="141"/>
        <v>3840.1090175775612</v>
      </c>
      <c r="AT117" s="279">
        <f t="shared" ca="1" si="141"/>
        <v>3970.1298704441269</v>
      </c>
      <c r="AU117" s="279">
        <f t="shared" ca="1" si="141"/>
        <v>4104.5530520213561</v>
      </c>
      <c r="AV117" s="279">
        <f t="shared" ca="1" si="141"/>
        <v>4243.5276191539697</v>
      </c>
      <c r="AW117" s="279">
        <f t="shared" ca="1" si="141"/>
        <v>4387.2076755481212</v>
      </c>
      <c r="AX117" s="279">
        <f t="shared" ca="1" si="141"/>
        <v>4535.7525426512311</v>
      </c>
      <c r="AY117" s="279">
        <f t="shared" ca="1" si="141"/>
        <v>4689.3269363175968</v>
      </c>
      <c r="AZ117" s="279">
        <f t="shared" ca="1" si="141"/>
        <v>4848.1011494556387</v>
      </c>
      <c r="BA117" s="279">
        <f t="shared" ca="1" si="141"/>
        <v>5012.2512408593602</v>
      </c>
      <c r="BB117" s="279">
        <f t="shared" ca="1" si="141"/>
        <v>5181.9592304333501</v>
      </c>
      <c r="BC117" s="279">
        <f t="shared" ca="1" si="141"/>
        <v>5357.4133010278765</v>
      </c>
      <c r="BD117" s="279">
        <f t="shared" ca="1" si="141"/>
        <v>5538.8080071077966</v>
      </c>
      <c r="BE117" s="302"/>
      <c r="BF117" s="302"/>
      <c r="BG117" s="279"/>
      <c r="BH117" s="279"/>
      <c r="BI117" s="279"/>
      <c r="BJ117" s="279"/>
      <c r="BK117" s="279"/>
      <c r="BL117" s="279"/>
      <c r="BM117" s="279"/>
      <c r="BN117" s="279"/>
      <c r="BO117" s="279"/>
      <c r="BP117" s="279"/>
      <c r="BQ117" s="279"/>
      <c r="BR117" s="279"/>
      <c r="BS117" s="279"/>
      <c r="BT117" s="279"/>
      <c r="BU117" s="279"/>
      <c r="BV117" s="279"/>
      <c r="BW117" s="279"/>
      <c r="BX117" s="279"/>
      <c r="BY117" s="279"/>
      <c r="BZ117" s="279"/>
      <c r="CA117" s="279"/>
      <c r="CB117" s="279"/>
      <c r="CC117" s="279"/>
      <c r="CD117" s="279"/>
      <c r="CE117" s="303"/>
      <c r="CF117" s="303"/>
      <c r="CG117" s="303"/>
      <c r="CH117" s="303"/>
      <c r="CI117" s="303"/>
      <c r="CJ117" s="303"/>
      <c r="CK117" s="303"/>
      <c r="CL117" s="303"/>
      <c r="CM117" s="303"/>
      <c r="CN117" s="303"/>
      <c r="CO117" s="303"/>
      <c r="CP117" s="303"/>
      <c r="CQ117" s="303"/>
      <c r="CR117" s="303"/>
      <c r="CS117" s="303"/>
      <c r="CT117" s="303"/>
      <c r="CU117" s="303"/>
      <c r="CV117" s="303"/>
      <c r="CW117" s="303"/>
      <c r="CX117" s="303"/>
      <c r="CY117" s="303"/>
      <c r="CZ117" s="303"/>
      <c r="DA117" s="303"/>
      <c r="DB117" s="303"/>
      <c r="DC117" s="303"/>
      <c r="DD117" s="303"/>
      <c r="DE117" s="303"/>
      <c r="DF117" s="303"/>
      <c r="DG117" s="303"/>
      <c r="DH117" s="303"/>
      <c r="DI117" s="303"/>
      <c r="DJ117" s="303"/>
      <c r="DK117" s="303"/>
      <c r="DL117" s="303"/>
      <c r="DM117" s="303"/>
      <c r="DN117" s="303"/>
      <c r="DO117" s="303"/>
      <c r="DP117" s="303"/>
      <c r="DQ117" s="303"/>
      <c r="DR117" s="303"/>
      <c r="DS117" s="303"/>
      <c r="DT117" s="303"/>
      <c r="DU117" s="303"/>
      <c r="DV117" s="303"/>
      <c r="DW117" s="303"/>
      <c r="DX117" s="303"/>
      <c r="DY117" s="303"/>
      <c r="DZ117" s="303"/>
      <c r="EA117" s="303"/>
      <c r="EB117" s="303"/>
      <c r="EC117" s="303"/>
      <c r="ED117" s="303"/>
      <c r="EE117" s="303"/>
      <c r="EF117" s="303"/>
      <c r="EG117" s="303"/>
      <c r="EH117" s="303"/>
      <c r="EI117" s="303"/>
      <c r="EJ117" s="303"/>
      <c r="EK117" s="303"/>
      <c r="EL117" s="303"/>
      <c r="EM117" s="303"/>
      <c r="EN117" s="303"/>
      <c r="EO117" s="303"/>
      <c r="EP117" s="303"/>
      <c r="EQ117" s="303"/>
      <c r="ER117" s="303"/>
      <c r="ES117" s="303"/>
      <c r="ET117" s="303"/>
      <c r="EU117" s="303"/>
      <c r="EV117" s="303"/>
      <c r="EW117" s="303"/>
      <c r="EX117" s="303"/>
      <c r="EY117" s="303"/>
      <c r="EZ117" s="303"/>
      <c r="FA117" s="303"/>
      <c r="FB117" s="303"/>
      <c r="FC117" s="303"/>
      <c r="FD117" s="303"/>
      <c r="FE117" s="303"/>
      <c r="FF117" s="303"/>
      <c r="FG117" s="303"/>
      <c r="FH117" s="303"/>
      <c r="FI117" s="303"/>
      <c r="FJ117" s="303"/>
      <c r="FK117" s="303"/>
      <c r="FL117" s="303"/>
      <c r="FM117" s="303"/>
      <c r="FN117" s="303"/>
      <c r="FO117" s="303"/>
      <c r="FP117" s="303"/>
      <c r="FQ117" s="303"/>
      <c r="FR117" s="303"/>
      <c r="FS117" s="303"/>
      <c r="FT117" s="303"/>
      <c r="FU117" s="303"/>
      <c r="FV117" s="303"/>
      <c r="FW117" s="303"/>
      <c r="FX117" s="303"/>
      <c r="FY117" s="303"/>
      <c r="FZ117" s="303"/>
      <c r="GA117" s="303"/>
      <c r="GB117" s="303"/>
      <c r="GC117" s="303"/>
      <c r="GD117" s="303"/>
      <c r="GE117" s="303"/>
      <c r="GF117" s="303"/>
      <c r="GG117" s="303"/>
      <c r="GH117" s="303"/>
      <c r="GI117" s="303"/>
      <c r="GJ117" s="303"/>
      <c r="GK117" s="303"/>
      <c r="GL117" s="303"/>
      <c r="GM117" s="303"/>
      <c r="GN117" s="303"/>
      <c r="GO117" s="303"/>
      <c r="GP117" s="303"/>
      <c r="GQ117" s="303"/>
      <c r="GR117" s="303"/>
      <c r="GS117" s="303"/>
      <c r="GT117" s="303"/>
      <c r="GU117" s="303"/>
      <c r="GV117" s="303"/>
      <c r="GW117" s="303"/>
      <c r="GX117" s="303"/>
      <c r="GY117" s="303"/>
      <c r="GZ117" s="303"/>
      <c r="HA117" s="303"/>
      <c r="HB117" s="303"/>
      <c r="HC117" s="303"/>
      <c r="HD117" s="303"/>
      <c r="HE117" s="303"/>
      <c r="HF117" s="303"/>
      <c r="HG117" s="303"/>
      <c r="HH117" s="303"/>
      <c r="HI117" s="303"/>
      <c r="HJ117" s="303"/>
      <c r="HK117" s="303"/>
      <c r="HL117" s="303"/>
      <c r="HM117" s="303"/>
      <c r="HN117" s="303"/>
      <c r="HO117" s="303"/>
      <c r="HP117" s="303"/>
      <c r="HQ117" s="303"/>
      <c r="HR117" s="303"/>
      <c r="HS117" s="303"/>
      <c r="HT117" s="303"/>
      <c r="HU117" s="303"/>
      <c r="HV117" s="303"/>
      <c r="HW117" s="303"/>
      <c r="HX117" s="303"/>
      <c r="HY117" s="303"/>
      <c r="HZ117" s="303"/>
      <c r="IA117" s="303"/>
      <c r="IB117" s="303"/>
      <c r="IC117" s="303"/>
      <c r="ID117" s="303"/>
      <c r="IE117" s="303"/>
      <c r="IF117" s="303"/>
      <c r="IG117" s="303"/>
      <c r="IH117" s="303"/>
      <c r="II117" s="303"/>
      <c r="IJ117" s="303"/>
      <c r="IK117" s="303"/>
      <c r="IL117" s="303"/>
      <c r="IM117" s="303"/>
      <c r="IN117" s="303"/>
      <c r="IO117" s="303"/>
      <c r="IP117" s="303"/>
      <c r="IQ117" s="303"/>
      <c r="IR117" s="303"/>
      <c r="IS117" s="303"/>
      <c r="IT117" s="303"/>
      <c r="IU117" s="303"/>
      <c r="IV117" s="303"/>
      <c r="IW117" s="303"/>
      <c r="IX117" s="303"/>
      <c r="IY117" s="303"/>
      <c r="IZ117" s="303"/>
      <c r="JA117" s="303"/>
      <c r="JB117" s="303"/>
      <c r="JC117" s="303"/>
      <c r="JD117" s="303"/>
      <c r="JE117" s="303"/>
      <c r="JF117" s="303"/>
      <c r="JG117" s="303"/>
      <c r="JH117" s="303"/>
      <c r="JI117" s="303"/>
      <c r="JJ117" s="303"/>
      <c r="JK117" s="303"/>
      <c r="JL117" s="303"/>
      <c r="JM117" s="303"/>
      <c r="JN117" s="303"/>
      <c r="JO117" s="303"/>
      <c r="JP117" s="303"/>
      <c r="JQ117" s="303"/>
      <c r="JR117" s="303"/>
      <c r="JS117" s="303"/>
      <c r="JT117" s="303"/>
      <c r="JU117" s="303"/>
      <c r="JV117" s="303"/>
      <c r="JW117" s="303"/>
      <c r="JX117" s="303"/>
      <c r="JY117" s="303"/>
      <c r="JZ117" s="303"/>
      <c r="KA117" s="303"/>
      <c r="KB117" s="303"/>
      <c r="KC117" s="303"/>
      <c r="KD117" s="303"/>
      <c r="KE117" s="303"/>
      <c r="KF117" s="303"/>
      <c r="KG117" s="303"/>
      <c r="KH117" s="303"/>
      <c r="KI117" s="303"/>
      <c r="KJ117" s="303"/>
      <c r="KK117" s="303"/>
      <c r="KL117" s="303"/>
      <c r="KM117" s="303"/>
      <c r="KN117" s="303"/>
      <c r="KO117" s="303"/>
      <c r="KP117" s="303"/>
      <c r="KQ117" s="303"/>
      <c r="KR117" s="303"/>
      <c r="KS117" s="303"/>
      <c r="KT117" s="303"/>
      <c r="KU117" s="303"/>
      <c r="KV117" s="303"/>
      <c r="KW117" s="303"/>
      <c r="KX117" s="303"/>
      <c r="KY117" s="303"/>
      <c r="KZ117" s="303"/>
      <c r="LA117" s="303"/>
      <c r="LB117" s="303"/>
      <c r="LC117" s="303"/>
      <c r="LD117" s="303"/>
      <c r="LE117" s="303"/>
      <c r="LF117" s="303"/>
      <c r="LG117" s="303"/>
      <c r="LH117" s="303"/>
      <c r="LI117" s="303"/>
      <c r="LJ117" s="303"/>
      <c r="LK117" s="303"/>
      <c r="LL117" s="303"/>
      <c r="LM117" s="303"/>
      <c r="LN117" s="303"/>
      <c r="LO117" s="303"/>
      <c r="LP117" s="303"/>
      <c r="LQ117" s="303"/>
      <c r="LR117" s="303"/>
      <c r="LS117" s="303"/>
      <c r="LT117" s="303"/>
      <c r="LU117" s="303"/>
      <c r="LV117" s="303"/>
      <c r="LW117" s="303"/>
      <c r="LX117" s="303"/>
      <c r="LY117" s="303"/>
      <c r="LZ117" s="303"/>
      <c r="MA117" s="303"/>
      <c r="MB117" s="303"/>
      <c r="MC117" s="303"/>
      <c r="MD117" s="303"/>
      <c r="ME117" s="303"/>
      <c r="MF117" s="303"/>
      <c r="MG117" s="303"/>
      <c r="MH117" s="303"/>
      <c r="MI117" s="303"/>
      <c r="MJ117" s="303"/>
      <c r="MK117" s="303"/>
      <c r="ML117" s="303"/>
      <c r="MM117" s="303"/>
      <c r="MN117" s="303"/>
      <c r="MO117" s="303"/>
      <c r="MP117" s="303"/>
      <c r="MQ117" s="303"/>
      <c r="MR117" s="303"/>
      <c r="MS117" s="303"/>
      <c r="MT117" s="303"/>
      <c r="MU117" s="303"/>
      <c r="MV117" s="303"/>
      <c r="MW117" s="303"/>
      <c r="MX117" s="303"/>
      <c r="MY117" s="303"/>
      <c r="MZ117" s="303"/>
      <c r="NA117" s="303"/>
      <c r="NB117" s="303"/>
      <c r="NC117" s="303"/>
      <c r="ND117" s="303"/>
      <c r="NE117" s="303"/>
      <c r="NF117" s="303"/>
      <c r="NG117" s="303"/>
      <c r="NH117" s="303"/>
      <c r="NI117" s="303"/>
      <c r="NJ117" s="303"/>
      <c r="NK117" s="303"/>
      <c r="NL117" s="303"/>
      <c r="NM117" s="303"/>
      <c r="NN117" s="303"/>
      <c r="NO117" s="303"/>
      <c r="NP117" s="303"/>
      <c r="NQ117" s="303"/>
      <c r="NR117" s="303"/>
      <c r="NS117" s="303"/>
      <c r="NT117" s="303"/>
      <c r="NU117" s="303"/>
      <c r="NV117" s="303"/>
      <c r="NW117" s="303"/>
      <c r="NX117" s="303"/>
      <c r="NY117" s="303"/>
      <c r="NZ117" s="303"/>
      <c r="OA117" s="303"/>
      <c r="OB117" s="303"/>
      <c r="OC117" s="303"/>
      <c r="OD117" s="303"/>
      <c r="OE117" s="303"/>
      <c r="OF117" s="303"/>
      <c r="OG117" s="303"/>
      <c r="OH117" s="303"/>
      <c r="OI117" s="303"/>
      <c r="OJ117" s="303"/>
      <c r="OK117" s="303"/>
      <c r="OL117" s="303"/>
      <c r="OM117" s="303"/>
      <c r="ON117" s="303"/>
      <c r="OO117" s="303"/>
      <c r="OP117" s="303"/>
      <c r="OQ117" s="303"/>
      <c r="OR117" s="303"/>
      <c r="OS117" s="303"/>
      <c r="OT117" s="303"/>
      <c r="OU117" s="303"/>
      <c r="OV117" s="303"/>
      <c r="OW117" s="303"/>
      <c r="OX117" s="303"/>
      <c r="OY117" s="303"/>
      <c r="OZ117" s="303"/>
      <c r="PA117" s="303"/>
      <c r="PB117" s="303"/>
      <c r="PC117" s="303"/>
      <c r="PD117" s="303"/>
      <c r="PE117" s="303"/>
      <c r="PF117" s="303"/>
      <c r="PG117" s="303"/>
      <c r="PH117" s="303"/>
      <c r="PI117" s="303"/>
      <c r="PJ117" s="303"/>
      <c r="PK117" s="303"/>
      <c r="PL117" s="303"/>
      <c r="PM117" s="303"/>
      <c r="PN117" s="303"/>
      <c r="PO117" s="303"/>
      <c r="PP117" s="303"/>
      <c r="PQ117" s="303"/>
      <c r="PR117" s="303"/>
      <c r="PS117" s="303"/>
      <c r="PT117" s="303"/>
      <c r="PU117" s="303"/>
      <c r="PV117" s="303"/>
      <c r="PW117" s="303"/>
      <c r="PX117" s="303"/>
      <c r="PY117" s="303"/>
      <c r="PZ117" s="303"/>
      <c r="QA117" s="303"/>
      <c r="QB117" s="303"/>
      <c r="QC117" s="303"/>
      <c r="QD117" s="303"/>
      <c r="QE117" s="303"/>
      <c r="QF117" s="303"/>
      <c r="QG117" s="303"/>
      <c r="QH117" s="303"/>
      <c r="QI117" s="303"/>
      <c r="QJ117" s="303"/>
      <c r="QK117" s="303"/>
      <c r="QL117" s="303"/>
      <c r="QM117" s="303"/>
      <c r="QN117" s="303"/>
      <c r="QO117" s="303"/>
      <c r="QP117" s="303"/>
      <c r="QQ117" s="303"/>
      <c r="QR117" s="303"/>
      <c r="QS117" s="303"/>
      <c r="QT117" s="303"/>
      <c r="QU117" s="303"/>
      <c r="QV117" s="303"/>
      <c r="QW117" s="303"/>
      <c r="QX117" s="303"/>
      <c r="QY117" s="303"/>
      <c r="QZ117" s="303"/>
      <c r="RA117" s="303"/>
      <c r="RB117" s="303"/>
      <c r="RC117" s="303"/>
      <c r="RD117" s="303"/>
      <c r="RE117" s="303"/>
      <c r="RF117" s="303"/>
      <c r="RG117" s="303"/>
      <c r="RH117" s="303"/>
      <c r="RI117" s="303"/>
      <c r="RJ117" s="303"/>
      <c r="RK117" s="303"/>
      <c r="RL117" s="303"/>
      <c r="RM117" s="303"/>
      <c r="RN117" s="303"/>
      <c r="RO117" s="303"/>
      <c r="RP117" s="303"/>
      <c r="RQ117" s="303"/>
      <c r="RR117" s="303"/>
      <c r="RS117" s="303"/>
      <c r="RT117" s="303"/>
      <c r="RU117" s="303"/>
      <c r="RV117" s="303"/>
      <c r="RW117" s="303"/>
      <c r="RX117" s="303"/>
      <c r="RY117" s="303"/>
      <c r="RZ117" s="303"/>
      <c r="SA117" s="303"/>
      <c r="SB117" s="303"/>
      <c r="SC117" s="303"/>
      <c r="SD117" s="303"/>
      <c r="SE117" s="303"/>
      <c r="SF117" s="303"/>
      <c r="SG117" s="303"/>
      <c r="SH117" s="303"/>
      <c r="SI117" s="303"/>
      <c r="SJ117" s="303"/>
      <c r="SK117" s="303"/>
      <c r="SL117" s="303"/>
      <c r="SM117" s="303"/>
      <c r="SN117" s="303"/>
      <c r="SO117" s="303"/>
      <c r="SP117" s="303"/>
      <c r="SQ117" s="303"/>
      <c r="SR117" s="303"/>
      <c r="SS117" s="303"/>
      <c r="ST117" s="303"/>
      <c r="SU117" s="303"/>
      <c r="SV117" s="303"/>
      <c r="SW117" s="303"/>
      <c r="SX117" s="303"/>
      <c r="SY117" s="303"/>
      <c r="SZ117" s="303"/>
      <c r="TA117" s="303"/>
      <c r="TB117" s="303"/>
      <c r="TC117" s="303"/>
      <c r="TD117" s="303"/>
      <c r="TE117" s="303"/>
      <c r="TF117" s="303"/>
      <c r="TG117" s="303"/>
      <c r="TH117" s="303"/>
      <c r="TI117" s="303"/>
      <c r="TJ117" s="303"/>
      <c r="TK117" s="303"/>
      <c r="TL117" s="303"/>
      <c r="TM117" s="303"/>
      <c r="TN117" s="303"/>
      <c r="TO117" s="303"/>
      <c r="TP117" s="303"/>
      <c r="TQ117" s="303"/>
      <c r="TR117" s="303"/>
      <c r="TS117" s="303"/>
      <c r="TT117" s="303"/>
      <c r="TU117" s="303"/>
      <c r="TV117" s="303"/>
      <c r="TW117" s="303"/>
      <c r="TX117" s="303"/>
      <c r="TY117" s="303"/>
      <c r="TZ117" s="303"/>
      <c r="UA117" s="303"/>
      <c r="UB117" s="303"/>
      <c r="UC117" s="303"/>
      <c r="UD117" s="303"/>
      <c r="UE117" s="303"/>
      <c r="UF117" s="303"/>
      <c r="UG117" s="303"/>
      <c r="UH117" s="303"/>
      <c r="UI117" s="303"/>
      <c r="UJ117" s="303"/>
      <c r="UK117" s="303"/>
      <c r="UL117" s="303"/>
      <c r="UM117" s="303"/>
      <c r="UN117" s="303"/>
      <c r="UO117" s="303"/>
      <c r="UP117" s="303"/>
      <c r="UQ117" s="303"/>
      <c r="UR117" s="303"/>
      <c r="US117" s="303"/>
      <c r="UT117" s="303"/>
      <c r="UU117" s="303"/>
      <c r="UV117" s="303"/>
      <c r="UW117" s="303"/>
      <c r="UX117" s="303"/>
      <c r="UY117" s="303"/>
      <c r="UZ117" s="303"/>
      <c r="VA117" s="303"/>
      <c r="VB117" s="303"/>
      <c r="VC117" s="303"/>
      <c r="VD117" s="303"/>
      <c r="VE117" s="303"/>
      <c r="VF117" s="303"/>
      <c r="VG117" s="303"/>
      <c r="VH117" s="303"/>
      <c r="VI117" s="303"/>
      <c r="VJ117" s="303"/>
      <c r="VK117" s="303"/>
      <c r="VL117" s="303"/>
      <c r="VM117" s="303"/>
      <c r="VN117" s="303"/>
      <c r="VO117" s="303"/>
      <c r="VP117" s="303"/>
      <c r="VQ117" s="303"/>
      <c r="VR117" s="303"/>
      <c r="VS117" s="303"/>
      <c r="VT117" s="303"/>
      <c r="VU117" s="303"/>
      <c r="VV117" s="303"/>
      <c r="VW117" s="303"/>
      <c r="VX117" s="303"/>
      <c r="VY117" s="303"/>
      <c r="VZ117" s="303"/>
      <c r="WA117" s="303"/>
      <c r="WB117" s="303"/>
      <c r="WC117" s="303"/>
      <c r="WD117" s="303"/>
      <c r="WE117" s="303"/>
      <c r="WF117" s="303"/>
      <c r="WG117" s="303"/>
      <c r="WH117" s="303"/>
      <c r="WI117" s="303"/>
      <c r="WJ117" s="303"/>
      <c r="WK117" s="303"/>
      <c r="WL117" s="303"/>
      <c r="WM117" s="303"/>
      <c r="WN117" s="303"/>
      <c r="WO117" s="303"/>
      <c r="WP117" s="303"/>
      <c r="WQ117" s="303"/>
      <c r="WR117" s="303"/>
      <c r="WS117" s="303"/>
      <c r="WT117" s="303"/>
      <c r="WU117" s="303"/>
      <c r="WV117" s="303"/>
      <c r="WW117" s="303"/>
      <c r="WX117" s="303"/>
      <c r="WY117" s="303"/>
      <c r="WZ117" s="303"/>
      <c r="XA117" s="303"/>
      <c r="XB117" s="303"/>
      <c r="XC117" s="303"/>
      <c r="XD117" s="303"/>
      <c r="XE117" s="303"/>
      <c r="XF117" s="303"/>
      <c r="XG117" s="303"/>
      <c r="XH117" s="303"/>
      <c r="XI117" s="303"/>
      <c r="XJ117" s="303"/>
      <c r="XK117" s="303"/>
      <c r="XL117" s="303"/>
      <c r="XM117" s="303"/>
      <c r="XN117" s="303"/>
      <c r="XO117" s="303"/>
      <c r="XP117" s="303"/>
      <c r="XQ117" s="303"/>
      <c r="XR117" s="303"/>
      <c r="XS117" s="303"/>
      <c r="XT117" s="303"/>
      <c r="XU117" s="303"/>
      <c r="XV117" s="303"/>
      <c r="XW117" s="303"/>
      <c r="XX117" s="303"/>
      <c r="XY117" s="303"/>
      <c r="XZ117" s="303"/>
      <c r="YA117" s="303"/>
      <c r="YB117" s="303"/>
      <c r="YC117" s="303"/>
      <c r="YD117" s="303"/>
      <c r="YE117" s="303"/>
      <c r="YF117" s="303"/>
      <c r="YG117" s="303"/>
      <c r="YH117" s="303"/>
      <c r="YI117" s="303"/>
      <c r="YJ117" s="303"/>
      <c r="YK117" s="303"/>
      <c r="YL117" s="303"/>
      <c r="YM117" s="303"/>
      <c r="YN117" s="303"/>
      <c r="YO117" s="303"/>
      <c r="YP117" s="303"/>
      <c r="YQ117" s="303"/>
      <c r="YR117" s="303"/>
      <c r="YS117" s="303"/>
      <c r="YT117" s="303"/>
      <c r="YU117" s="303"/>
      <c r="YV117" s="303"/>
      <c r="YW117" s="303"/>
      <c r="YX117" s="303"/>
      <c r="YY117" s="303"/>
      <c r="YZ117" s="303"/>
      <c r="ZA117" s="303"/>
      <c r="ZB117" s="303"/>
      <c r="ZC117" s="303"/>
      <c r="ZD117" s="303"/>
      <c r="ZE117" s="303"/>
      <c r="ZF117" s="303"/>
      <c r="ZG117" s="303"/>
      <c r="ZH117" s="303"/>
      <c r="ZI117" s="303"/>
      <c r="ZJ117" s="303"/>
      <c r="ZK117" s="303"/>
      <c r="ZL117" s="303"/>
      <c r="ZM117" s="303"/>
      <c r="ZN117" s="303"/>
      <c r="ZO117" s="303"/>
      <c r="ZP117" s="303"/>
      <c r="ZQ117" s="303"/>
      <c r="ZR117" s="303"/>
      <c r="ZS117" s="303"/>
      <c r="ZT117" s="303"/>
      <c r="ZU117" s="303"/>
      <c r="ZV117" s="303"/>
      <c r="ZW117" s="303"/>
      <c r="ZX117" s="303"/>
      <c r="ZY117" s="303"/>
      <c r="ZZ117" s="303"/>
      <c r="AAA117" s="303"/>
      <c r="AAB117" s="303"/>
      <c r="AAC117" s="303"/>
      <c r="AAD117" s="303"/>
      <c r="AAE117" s="303"/>
      <c r="AAF117" s="303"/>
      <c r="AAG117" s="303"/>
      <c r="AAH117" s="303"/>
      <c r="AAI117" s="303"/>
      <c r="AAJ117" s="303"/>
      <c r="AAK117" s="303"/>
      <c r="AAL117" s="303"/>
      <c r="AAM117" s="303"/>
      <c r="AAN117" s="303"/>
      <c r="AAO117" s="303"/>
      <c r="AAP117" s="303"/>
      <c r="AAQ117" s="303"/>
      <c r="AAR117" s="303"/>
      <c r="AAS117" s="303"/>
      <c r="AAT117" s="303"/>
      <c r="AAU117" s="303"/>
      <c r="AAV117" s="303"/>
      <c r="AAW117" s="303"/>
      <c r="AAX117" s="303"/>
      <c r="AAY117" s="303"/>
      <c r="AAZ117" s="303"/>
      <c r="ABA117" s="303"/>
      <c r="ABB117" s="303"/>
      <c r="ABC117" s="303"/>
      <c r="ABD117" s="303"/>
      <c r="ABE117" s="303"/>
      <c r="ABF117" s="303"/>
      <c r="ABG117" s="303"/>
      <c r="ABH117" s="303"/>
      <c r="ABI117" s="303"/>
      <c r="ABJ117" s="303"/>
      <c r="ABK117" s="303"/>
      <c r="ABL117" s="303"/>
      <c r="ABM117" s="303"/>
      <c r="ABN117" s="303"/>
      <c r="ABO117" s="303"/>
      <c r="ABP117" s="303"/>
      <c r="ABQ117" s="303"/>
      <c r="ABR117" s="303"/>
      <c r="ABS117" s="303"/>
      <c r="ABT117" s="303"/>
      <c r="ABU117" s="303"/>
      <c r="ABV117" s="303"/>
      <c r="ABW117" s="303"/>
      <c r="ABX117" s="303"/>
      <c r="ABY117" s="303"/>
      <c r="ABZ117" s="303"/>
      <c r="ACA117" s="303"/>
      <c r="ACB117" s="303"/>
      <c r="ACC117" s="303"/>
      <c r="ACD117" s="303"/>
      <c r="ACE117" s="303"/>
      <c r="ACF117" s="303"/>
      <c r="ACG117" s="303"/>
      <c r="ACH117" s="303"/>
      <c r="ACI117" s="303"/>
      <c r="ACJ117" s="303"/>
      <c r="ACK117" s="303"/>
      <c r="ACL117" s="303"/>
      <c r="ACM117" s="303"/>
      <c r="ACN117" s="303"/>
      <c r="ACO117" s="303"/>
      <c r="ACP117" s="303"/>
      <c r="ACQ117" s="303"/>
      <c r="ACR117" s="303"/>
      <c r="ACS117" s="303"/>
      <c r="ACT117" s="303"/>
      <c r="ACU117" s="303"/>
      <c r="ACV117" s="303"/>
      <c r="ACW117" s="303"/>
      <c r="ACX117" s="303"/>
      <c r="ACY117" s="303"/>
      <c r="ACZ117" s="303"/>
      <c r="ADA117" s="303"/>
      <c r="ADB117" s="303"/>
      <c r="ADC117" s="303"/>
      <c r="ADD117" s="303"/>
      <c r="ADE117" s="303"/>
      <c r="ADF117" s="303"/>
      <c r="ADG117" s="303"/>
      <c r="ADH117" s="303"/>
      <c r="ADI117" s="303"/>
      <c r="ADJ117" s="303"/>
      <c r="ADK117" s="303"/>
      <c r="ADL117" s="303"/>
      <c r="ADM117" s="303"/>
      <c r="ADN117" s="303"/>
      <c r="ADO117" s="303"/>
      <c r="ADP117" s="303"/>
      <c r="ADQ117" s="303"/>
      <c r="ADR117" s="303"/>
      <c r="ADS117" s="303"/>
      <c r="ADT117" s="303"/>
      <c r="ADU117" s="303"/>
      <c r="ADV117" s="303"/>
      <c r="ADW117" s="303"/>
      <c r="ADX117" s="303"/>
      <c r="ADY117" s="303"/>
      <c r="ADZ117" s="303"/>
      <c r="AEA117" s="303"/>
      <c r="AEB117" s="303"/>
      <c r="AEC117" s="303"/>
      <c r="AED117" s="303"/>
      <c r="AEE117" s="303"/>
      <c r="AEF117" s="303"/>
      <c r="AEG117" s="303"/>
      <c r="AEH117" s="303"/>
      <c r="AEI117" s="303"/>
      <c r="AEJ117" s="303"/>
      <c r="AEK117" s="303"/>
      <c r="AEL117" s="303"/>
      <c r="AEM117" s="303"/>
      <c r="AEN117" s="303"/>
      <c r="AEO117" s="303"/>
      <c r="AEP117" s="303"/>
      <c r="AEQ117" s="303"/>
      <c r="AER117" s="303"/>
      <c r="AES117" s="303"/>
      <c r="AET117" s="303"/>
      <c r="AEU117" s="303"/>
      <c r="AEV117" s="303"/>
      <c r="AEW117" s="303"/>
      <c r="AEX117" s="303"/>
      <c r="AEY117" s="303"/>
      <c r="AEZ117" s="303"/>
      <c r="AFA117" s="303"/>
      <c r="AFB117" s="303"/>
      <c r="AFC117" s="303"/>
      <c r="AFD117" s="303"/>
      <c r="AFE117" s="303"/>
      <c r="AFF117" s="303"/>
      <c r="AFG117" s="303"/>
      <c r="AFH117" s="303"/>
      <c r="AFI117" s="303"/>
      <c r="AFJ117" s="303"/>
      <c r="AFK117" s="303"/>
      <c r="AFL117" s="303"/>
      <c r="AFM117" s="303"/>
      <c r="AFN117" s="303"/>
      <c r="AFO117" s="303"/>
      <c r="AFP117" s="303"/>
      <c r="AFQ117" s="303"/>
      <c r="AFR117" s="303"/>
      <c r="AFS117" s="303"/>
      <c r="AFT117" s="303"/>
      <c r="AFU117" s="303"/>
      <c r="AFV117" s="303"/>
      <c r="AFW117" s="303"/>
      <c r="AFX117" s="303"/>
      <c r="AFY117" s="303"/>
      <c r="AFZ117" s="303"/>
      <c r="AGA117" s="303"/>
      <c r="AGB117" s="303"/>
      <c r="AGC117" s="303"/>
      <c r="AGD117" s="303"/>
      <c r="AGE117" s="303"/>
      <c r="AGF117" s="303"/>
      <c r="AGG117" s="303"/>
      <c r="AGH117" s="303"/>
      <c r="AGI117" s="303"/>
      <c r="AGJ117" s="303"/>
      <c r="AGK117" s="303"/>
      <c r="AGL117" s="303"/>
      <c r="AGM117" s="303"/>
      <c r="AGN117" s="303"/>
      <c r="AGO117" s="303"/>
      <c r="AGP117" s="303"/>
      <c r="AGQ117" s="303"/>
      <c r="AGR117" s="303"/>
      <c r="AGS117" s="303"/>
      <c r="AGT117" s="303"/>
      <c r="AGU117" s="303"/>
      <c r="AGV117" s="303"/>
      <c r="AGW117" s="303"/>
      <c r="AGX117" s="303"/>
      <c r="AGY117" s="303"/>
      <c r="AGZ117" s="303"/>
      <c r="AHA117" s="303"/>
      <c r="AHB117" s="303"/>
      <c r="AHC117" s="303"/>
      <c r="AHD117" s="303"/>
      <c r="AHE117" s="303"/>
      <c r="AHF117" s="303"/>
      <c r="AHG117" s="303"/>
      <c r="AHH117" s="303"/>
      <c r="AHI117" s="303"/>
      <c r="AHJ117" s="303"/>
      <c r="AHK117" s="303"/>
      <c r="AHL117" s="303"/>
      <c r="AHM117" s="303"/>
      <c r="AHN117" s="303"/>
      <c r="AHO117" s="303"/>
      <c r="AHP117" s="303"/>
      <c r="AHQ117" s="303"/>
      <c r="AHR117" s="303"/>
      <c r="AHS117" s="303"/>
      <c r="AHT117" s="303"/>
      <c r="AHU117" s="303"/>
      <c r="AHV117" s="303"/>
      <c r="AHW117" s="303"/>
      <c r="AHX117" s="303"/>
      <c r="AHY117" s="303"/>
      <c r="AHZ117" s="303"/>
      <c r="AIA117" s="303"/>
      <c r="AIB117" s="303"/>
      <c r="AIC117" s="303"/>
      <c r="AID117" s="303"/>
      <c r="AIE117" s="303"/>
      <c r="AIF117" s="303"/>
      <c r="AIG117" s="303"/>
      <c r="AIH117" s="303"/>
      <c r="AII117" s="303"/>
      <c r="AIJ117" s="303"/>
      <c r="AIK117" s="303"/>
      <c r="AIL117" s="303"/>
      <c r="AIM117" s="303"/>
      <c r="AIN117" s="303"/>
      <c r="AIO117" s="303"/>
      <c r="AIP117" s="303"/>
      <c r="AIQ117" s="303"/>
      <c r="AIR117" s="303"/>
      <c r="AIS117" s="303"/>
      <c r="AIT117" s="303"/>
      <c r="AIU117" s="303"/>
      <c r="AIV117" s="303"/>
      <c r="AIW117" s="303"/>
      <c r="AIX117" s="303"/>
      <c r="AIY117" s="303"/>
      <c r="AIZ117" s="303"/>
      <c r="AJA117" s="303"/>
      <c r="AJB117" s="303"/>
      <c r="AJC117" s="303"/>
      <c r="AJD117" s="303"/>
      <c r="AJE117" s="303"/>
      <c r="AJF117" s="303"/>
      <c r="AJG117" s="303"/>
      <c r="AJH117" s="303"/>
      <c r="AJI117" s="303"/>
      <c r="AJJ117" s="303"/>
      <c r="AJK117" s="303"/>
      <c r="AJL117" s="303"/>
      <c r="AJM117" s="303"/>
      <c r="AJN117" s="303"/>
      <c r="AJO117" s="303"/>
      <c r="AJP117" s="303"/>
      <c r="AJQ117" s="303"/>
      <c r="AJR117" s="303"/>
      <c r="AJS117" s="303"/>
      <c r="AJT117" s="303"/>
      <c r="AJU117" s="303"/>
      <c r="AJV117" s="303"/>
      <c r="AJW117" s="303"/>
      <c r="AJX117" s="303"/>
      <c r="AJY117" s="303"/>
      <c r="AJZ117" s="303"/>
      <c r="AKA117" s="303"/>
      <c r="AKB117" s="303"/>
      <c r="AKC117" s="303"/>
      <c r="AKD117" s="303"/>
      <c r="AKE117" s="303"/>
      <c r="AKF117" s="303"/>
      <c r="AKG117" s="303"/>
      <c r="AKH117" s="303"/>
      <c r="AKI117" s="303"/>
      <c r="AKJ117" s="303"/>
      <c r="AKK117" s="303"/>
      <c r="AKL117" s="303"/>
      <c r="AKM117" s="303"/>
      <c r="AKN117" s="303"/>
      <c r="AKO117" s="303"/>
      <c r="AKP117" s="303"/>
      <c r="AKQ117" s="303"/>
      <c r="AKR117" s="303"/>
      <c r="AKS117" s="303"/>
      <c r="AKT117" s="303"/>
      <c r="AKU117" s="303"/>
      <c r="AKV117" s="303"/>
      <c r="AKW117" s="303"/>
      <c r="AKX117" s="303"/>
      <c r="AKY117" s="303"/>
      <c r="AKZ117" s="303"/>
      <c r="ALA117" s="303"/>
      <c r="ALB117" s="303"/>
      <c r="ALC117" s="303"/>
      <c r="ALD117" s="303"/>
      <c r="ALE117" s="303"/>
      <c r="ALF117" s="303"/>
      <c r="ALG117" s="303"/>
      <c r="ALH117" s="303"/>
      <c r="ALI117" s="303"/>
      <c r="ALJ117" s="303"/>
      <c r="ALK117" s="303"/>
      <c r="ALL117" s="303"/>
      <c r="ALM117" s="303"/>
      <c r="ALN117" s="303"/>
      <c r="ALO117" s="303"/>
      <c r="ALP117" s="303"/>
      <c r="ALQ117" s="303"/>
      <c r="ALR117" s="303"/>
      <c r="ALS117" s="303"/>
      <c r="ALT117" s="303"/>
      <c r="ALU117" s="303"/>
      <c r="ALV117" s="303"/>
      <c r="ALW117" s="303"/>
      <c r="ALX117" s="303"/>
      <c r="ALY117" s="303"/>
      <c r="ALZ117" s="303"/>
      <c r="AMA117" s="303"/>
      <c r="AMB117" s="303"/>
      <c r="AMC117" s="303"/>
      <c r="AMD117" s="303"/>
      <c r="AME117" s="303"/>
      <c r="AMF117" s="303"/>
      <c r="AMG117" s="303"/>
      <c r="AMH117" s="303"/>
      <c r="AMI117" s="303"/>
      <c r="AMJ117" s="303"/>
      <c r="AMK117" s="303"/>
      <c r="AML117" s="303"/>
      <c r="AMM117" s="303"/>
      <c r="AMN117" s="303"/>
      <c r="AMO117" s="303"/>
      <c r="AMP117" s="303"/>
      <c r="AMQ117" s="303"/>
      <c r="AMR117" s="303"/>
      <c r="AMS117" s="303"/>
      <c r="AMT117" s="303"/>
      <c r="AMU117" s="303"/>
      <c r="AMV117" s="303"/>
      <c r="AMW117" s="303"/>
      <c r="AMX117" s="303"/>
      <c r="AMY117" s="303"/>
      <c r="AMZ117" s="303"/>
      <c r="ANA117" s="303"/>
      <c r="ANB117" s="303"/>
      <c r="ANC117" s="303"/>
      <c r="AND117" s="303"/>
      <c r="ANE117" s="303"/>
      <c r="ANF117" s="303"/>
      <c r="ANG117" s="303"/>
      <c r="ANH117" s="303"/>
      <c r="ANI117" s="303"/>
      <c r="ANJ117" s="303"/>
      <c r="ANK117" s="303"/>
      <c r="ANL117" s="303"/>
      <c r="ANM117" s="303"/>
      <c r="ANN117" s="303"/>
      <c r="ANO117" s="303"/>
      <c r="ANP117" s="303"/>
      <c r="ANQ117" s="303"/>
      <c r="ANR117" s="303"/>
      <c r="ANS117" s="303"/>
      <c r="ANT117" s="303"/>
      <c r="ANU117" s="303"/>
      <c r="ANV117" s="303"/>
      <c r="ANW117" s="303"/>
      <c r="ANX117" s="303"/>
      <c r="ANY117" s="303"/>
      <c r="ANZ117" s="303"/>
      <c r="AOA117" s="303"/>
      <c r="AOB117" s="303"/>
      <c r="AOC117" s="303"/>
      <c r="AOD117" s="303"/>
      <c r="AOE117" s="303"/>
      <c r="AOF117" s="303"/>
      <c r="AOG117" s="303"/>
      <c r="AOH117" s="303"/>
      <c r="AOI117" s="303"/>
      <c r="AOJ117" s="303"/>
      <c r="AOK117" s="303"/>
      <c r="AOL117" s="303"/>
      <c r="AOM117" s="303"/>
      <c r="AON117" s="303"/>
      <c r="AOO117" s="303"/>
      <c r="AOP117" s="303"/>
      <c r="AOQ117" s="303"/>
      <c r="AOR117" s="303"/>
      <c r="AOS117" s="303"/>
      <c r="AOT117" s="303"/>
      <c r="AOU117" s="303"/>
      <c r="AOV117" s="303"/>
      <c r="AOW117" s="303"/>
      <c r="AOX117" s="303"/>
      <c r="AOY117" s="303"/>
      <c r="AOZ117" s="303"/>
      <c r="APA117" s="303"/>
      <c r="APB117" s="303"/>
      <c r="APC117" s="303"/>
      <c r="APD117" s="303"/>
      <c r="APE117" s="303"/>
      <c r="APF117" s="303"/>
      <c r="APG117" s="303"/>
      <c r="APH117" s="303"/>
      <c r="API117" s="303"/>
      <c r="APJ117" s="303"/>
      <c r="APK117" s="303"/>
      <c r="APL117" s="303"/>
      <c r="APM117" s="303"/>
      <c r="APN117" s="303"/>
      <c r="APO117" s="303"/>
      <c r="APP117" s="303"/>
      <c r="APQ117" s="303"/>
      <c r="APR117" s="303"/>
      <c r="APS117" s="303"/>
      <c r="APT117" s="303"/>
      <c r="APU117" s="303"/>
      <c r="APV117" s="303"/>
      <c r="APW117" s="303"/>
      <c r="APX117" s="303"/>
      <c r="APY117" s="303"/>
      <c r="APZ117" s="303"/>
      <c r="AQA117" s="303"/>
      <c r="AQB117" s="303"/>
      <c r="AQC117" s="303"/>
      <c r="AQD117" s="303"/>
      <c r="AQE117" s="303"/>
      <c r="AQF117" s="303"/>
      <c r="AQG117" s="303"/>
      <c r="AQH117" s="303"/>
      <c r="AQI117" s="303"/>
      <c r="AQJ117" s="303"/>
      <c r="AQK117" s="303"/>
      <c r="AQL117" s="303"/>
      <c r="AQM117" s="303"/>
      <c r="AQN117" s="303"/>
      <c r="AQO117" s="303"/>
      <c r="AQP117" s="303"/>
      <c r="AQQ117" s="303"/>
      <c r="AQR117" s="303"/>
      <c r="AQS117" s="303"/>
      <c r="AQT117" s="303"/>
      <c r="AQU117" s="303"/>
      <c r="AQV117" s="303"/>
      <c r="AQW117" s="303"/>
      <c r="AQX117" s="303"/>
      <c r="AQY117" s="303"/>
      <c r="AQZ117" s="303"/>
      <c r="ARA117" s="303"/>
      <c r="ARB117" s="303"/>
      <c r="ARC117" s="303"/>
      <c r="ARD117" s="303"/>
      <c r="ARE117" s="303"/>
      <c r="ARF117" s="303"/>
      <c r="ARG117" s="303"/>
      <c r="ARH117" s="303"/>
      <c r="ARI117" s="303"/>
      <c r="ARJ117" s="303"/>
      <c r="ARK117" s="303"/>
      <c r="ARL117" s="303"/>
      <c r="ARM117" s="303"/>
      <c r="ARN117" s="303"/>
      <c r="ARO117" s="303"/>
      <c r="ARP117" s="303"/>
      <c r="ARQ117" s="303"/>
      <c r="ARR117" s="303"/>
      <c r="ARS117" s="303"/>
      <c r="ART117" s="303"/>
      <c r="ARU117" s="303"/>
      <c r="ARV117" s="303"/>
      <c r="ARW117" s="303"/>
      <c r="ARX117" s="303"/>
      <c r="ARY117" s="303"/>
      <c r="ARZ117" s="303"/>
      <c r="ASA117" s="303"/>
      <c r="ASB117" s="303"/>
      <c r="ASC117" s="303"/>
      <c r="ASD117" s="303"/>
      <c r="ASE117" s="303"/>
      <c r="ASF117" s="303"/>
      <c r="ASG117" s="303"/>
      <c r="ASH117" s="303"/>
      <c r="ASI117" s="303"/>
      <c r="ASJ117" s="303"/>
      <c r="ASK117" s="303"/>
      <c r="ASL117" s="303"/>
      <c r="ASM117" s="303"/>
      <c r="ASN117" s="303"/>
      <c r="ASO117" s="303"/>
      <c r="ASP117" s="303"/>
      <c r="ASQ117" s="303"/>
      <c r="ASR117" s="303"/>
      <c r="ASS117" s="303"/>
      <c r="AST117" s="303"/>
      <c r="ASU117" s="303"/>
      <c r="ASV117" s="303"/>
      <c r="ASW117" s="303"/>
      <c r="ASX117" s="303"/>
      <c r="ASY117" s="303"/>
      <c r="ASZ117" s="303"/>
      <c r="ATA117" s="303"/>
      <c r="ATB117" s="303"/>
      <c r="ATC117" s="303"/>
      <c r="ATD117" s="303"/>
      <c r="ATE117" s="303"/>
      <c r="ATF117" s="303"/>
      <c r="ATG117" s="303"/>
      <c r="ATH117" s="303"/>
      <c r="ATI117" s="303"/>
      <c r="ATJ117" s="303"/>
      <c r="ATK117" s="303"/>
      <c r="ATL117" s="303"/>
      <c r="ATM117" s="303"/>
      <c r="ATN117" s="303"/>
      <c r="ATO117" s="303"/>
      <c r="ATP117" s="303"/>
      <c r="ATQ117" s="303"/>
      <c r="ATR117" s="303"/>
      <c r="ATS117" s="303"/>
      <c r="ATT117" s="303"/>
      <c r="ATU117" s="303"/>
      <c r="ATV117" s="303"/>
      <c r="ATW117" s="303"/>
      <c r="ATX117" s="303"/>
      <c r="ATY117" s="303"/>
      <c r="ATZ117" s="303"/>
      <c r="AUA117" s="303"/>
      <c r="AUB117" s="303"/>
      <c r="AUC117" s="303"/>
      <c r="AUD117" s="303"/>
      <c r="AUE117" s="303"/>
      <c r="AUF117" s="303"/>
      <c r="AUG117" s="303"/>
      <c r="AUH117" s="303"/>
      <c r="AUI117" s="303"/>
      <c r="AUJ117" s="303"/>
      <c r="AUK117" s="303"/>
      <c r="AUL117" s="303"/>
      <c r="AUM117" s="303"/>
      <c r="AUN117" s="303"/>
      <c r="AUO117" s="303"/>
      <c r="AUP117" s="303"/>
      <c r="AUQ117" s="303"/>
      <c r="AUR117" s="303"/>
      <c r="AUS117" s="303"/>
      <c r="AUT117" s="303"/>
      <c r="AUU117" s="303"/>
      <c r="AUV117" s="303"/>
      <c r="AUW117" s="303"/>
      <c r="AUX117" s="303"/>
      <c r="AUY117" s="303"/>
      <c r="AUZ117" s="303"/>
      <c r="AVA117" s="303"/>
      <c r="AVB117" s="303"/>
      <c r="AVC117" s="303"/>
      <c r="AVD117" s="303"/>
      <c r="AVE117" s="303"/>
      <c r="AVF117" s="303"/>
      <c r="AVG117" s="303"/>
      <c r="AVH117" s="303"/>
      <c r="AVI117" s="303"/>
      <c r="AVJ117" s="303"/>
      <c r="AVK117" s="303"/>
      <c r="AVL117" s="303"/>
      <c r="AVM117" s="303"/>
      <c r="AVN117" s="303"/>
      <c r="AVO117" s="303"/>
      <c r="AVP117" s="303"/>
      <c r="AVQ117" s="303"/>
      <c r="AVR117" s="303"/>
      <c r="AVS117" s="303"/>
      <c r="AVT117" s="303"/>
      <c r="AVU117" s="303"/>
      <c r="AVV117" s="303"/>
      <c r="AVW117" s="303"/>
      <c r="AVX117" s="303"/>
      <c r="AVY117" s="303"/>
      <c r="AVZ117" s="303"/>
      <c r="AWA117" s="303"/>
      <c r="AWB117" s="303"/>
      <c r="AWC117" s="303"/>
      <c r="AWD117" s="303"/>
      <c r="AWE117" s="303"/>
      <c r="AWF117" s="303"/>
      <c r="AWG117" s="303"/>
      <c r="AWH117" s="303"/>
      <c r="AWI117" s="303"/>
      <c r="AWJ117" s="303"/>
      <c r="AWK117" s="303"/>
      <c r="AWL117" s="303"/>
      <c r="AWM117" s="303"/>
      <c r="AWN117" s="303"/>
      <c r="AWO117" s="303"/>
      <c r="AWP117" s="303"/>
      <c r="AWQ117" s="303"/>
      <c r="AWR117" s="303"/>
      <c r="AWS117" s="303"/>
      <c r="AWT117" s="303"/>
      <c r="AWU117" s="303"/>
      <c r="AWV117" s="303"/>
      <c r="AWW117" s="303"/>
      <c r="AWX117" s="303"/>
      <c r="AWY117" s="303"/>
      <c r="AWZ117" s="303"/>
      <c r="AXA117" s="303"/>
      <c r="AXB117" s="303"/>
      <c r="AXC117" s="303"/>
      <c r="AXD117" s="303"/>
      <c r="AXE117" s="303"/>
      <c r="AXF117" s="303"/>
      <c r="AXG117" s="303"/>
      <c r="AXH117" s="303"/>
      <c r="AXI117" s="303"/>
      <c r="AXJ117" s="303"/>
      <c r="AXK117" s="303"/>
      <c r="AXL117" s="303"/>
      <c r="AXM117" s="303"/>
      <c r="AXN117" s="303"/>
      <c r="AXO117" s="303"/>
      <c r="AXP117" s="303"/>
      <c r="AXQ117" s="303"/>
      <c r="AXR117" s="303"/>
      <c r="AXS117" s="303"/>
      <c r="AXT117" s="303"/>
      <c r="AXU117" s="303"/>
      <c r="AXV117" s="303"/>
      <c r="AXW117" s="303"/>
      <c r="AXX117" s="303"/>
      <c r="AXY117" s="303"/>
      <c r="AXZ117" s="303"/>
      <c r="AYA117" s="303"/>
      <c r="AYB117" s="303"/>
      <c r="AYC117" s="303"/>
      <c r="AYD117" s="303"/>
      <c r="AYE117" s="303"/>
      <c r="AYF117" s="303"/>
      <c r="AYG117" s="303"/>
      <c r="AYH117" s="303"/>
      <c r="AYI117" s="303"/>
      <c r="AYJ117" s="303"/>
      <c r="AYK117" s="303"/>
      <c r="AYL117" s="303"/>
      <c r="AYM117" s="303"/>
      <c r="AYN117" s="303"/>
      <c r="AYO117" s="303"/>
      <c r="AYP117" s="303"/>
      <c r="AYQ117" s="303"/>
      <c r="AYR117" s="303"/>
      <c r="AYS117" s="303"/>
      <c r="AYT117" s="303"/>
      <c r="AYU117" s="303"/>
      <c r="AYV117" s="303"/>
      <c r="AYW117" s="303"/>
      <c r="AYX117" s="303"/>
      <c r="AYY117" s="303"/>
      <c r="AYZ117" s="303"/>
      <c r="AZA117" s="303"/>
      <c r="AZB117" s="303"/>
      <c r="AZC117" s="303"/>
      <c r="AZD117" s="303"/>
      <c r="AZE117" s="303"/>
      <c r="AZF117" s="303"/>
      <c r="AZG117" s="303"/>
      <c r="AZH117" s="303"/>
      <c r="AZI117" s="303"/>
      <c r="AZJ117" s="303"/>
      <c r="AZK117" s="303"/>
      <c r="AZL117" s="303"/>
      <c r="AZM117" s="303"/>
      <c r="AZN117" s="303"/>
      <c r="AZO117" s="303"/>
      <c r="AZP117" s="303"/>
      <c r="AZQ117" s="303"/>
      <c r="AZR117" s="303"/>
      <c r="AZS117" s="303"/>
      <c r="AZT117" s="303"/>
      <c r="AZU117" s="303"/>
      <c r="AZV117" s="303"/>
      <c r="AZW117" s="303"/>
      <c r="AZX117" s="303"/>
      <c r="AZY117" s="303"/>
      <c r="AZZ117" s="303"/>
      <c r="BAA117" s="303"/>
      <c r="BAB117" s="303"/>
      <c r="BAC117" s="303"/>
      <c r="BAD117" s="303"/>
      <c r="BAE117" s="303"/>
      <c r="BAF117" s="303"/>
      <c r="BAG117" s="303"/>
      <c r="BAH117" s="303"/>
      <c r="BAI117" s="303"/>
      <c r="BAJ117" s="303"/>
      <c r="BAK117" s="303"/>
      <c r="BAL117" s="303"/>
      <c r="BAM117" s="303"/>
      <c r="BAN117" s="303"/>
      <c r="BAO117" s="303"/>
      <c r="BAP117" s="303"/>
      <c r="BAQ117" s="303"/>
      <c r="BAR117" s="303"/>
      <c r="BAS117" s="303"/>
      <c r="BAT117" s="303"/>
      <c r="BAU117" s="303"/>
      <c r="BAV117" s="303"/>
      <c r="BAW117" s="303"/>
      <c r="BAX117" s="303"/>
      <c r="BAY117" s="303"/>
      <c r="BAZ117" s="303"/>
      <c r="BBA117" s="303"/>
      <c r="BBB117" s="303"/>
      <c r="BBC117" s="303"/>
      <c r="BBD117" s="303"/>
      <c r="BBE117" s="303"/>
      <c r="BBF117" s="303"/>
      <c r="BBG117" s="303"/>
      <c r="BBH117" s="303"/>
      <c r="BBI117" s="303"/>
      <c r="BBJ117" s="303"/>
      <c r="BBK117" s="303"/>
      <c r="BBL117" s="303"/>
      <c r="BBM117" s="303"/>
      <c r="BBN117" s="303"/>
      <c r="BBO117" s="303"/>
      <c r="BBP117" s="303"/>
      <c r="BBQ117" s="303"/>
      <c r="BBR117" s="303"/>
      <c r="BBS117" s="303"/>
      <c r="BBT117" s="303"/>
      <c r="BBU117" s="303"/>
      <c r="BBV117" s="303"/>
      <c r="BBW117" s="303"/>
      <c r="BBX117" s="303"/>
      <c r="BBY117" s="303"/>
      <c r="BBZ117" s="303"/>
      <c r="BCA117" s="303"/>
      <c r="BCB117" s="303"/>
      <c r="BCC117" s="303"/>
      <c r="BCD117" s="303"/>
      <c r="BCE117" s="303"/>
      <c r="BCF117" s="303"/>
      <c r="BCG117" s="303"/>
      <c r="BCH117" s="303"/>
      <c r="BCI117" s="303"/>
      <c r="BCJ117" s="303"/>
      <c r="BCK117" s="303"/>
      <c r="BCL117" s="303"/>
      <c r="BCM117" s="303"/>
      <c r="BCN117" s="303"/>
      <c r="BCO117" s="303"/>
      <c r="BCP117" s="303"/>
      <c r="BCQ117" s="303"/>
      <c r="BCR117" s="303"/>
      <c r="BCS117" s="303"/>
      <c r="BCT117" s="303"/>
      <c r="BCU117" s="303"/>
      <c r="BCV117" s="303"/>
      <c r="BCW117" s="303"/>
      <c r="BCX117" s="303"/>
      <c r="BCY117" s="303"/>
      <c r="BCZ117" s="303"/>
      <c r="BDA117" s="303"/>
      <c r="BDB117" s="303"/>
      <c r="BDC117" s="303"/>
      <c r="BDD117" s="303"/>
      <c r="BDE117" s="303"/>
      <c r="BDF117" s="303"/>
      <c r="BDG117" s="303"/>
      <c r="BDH117" s="303"/>
      <c r="BDI117" s="303"/>
      <c r="BDJ117" s="303"/>
      <c r="BDK117" s="303"/>
      <c r="BDL117" s="303"/>
      <c r="BDM117" s="303"/>
      <c r="BDN117" s="303"/>
      <c r="BDO117" s="303"/>
      <c r="BDP117" s="303"/>
      <c r="BDQ117" s="303"/>
      <c r="BDR117" s="303"/>
      <c r="BDS117" s="303"/>
      <c r="BDT117" s="303"/>
      <c r="BDU117" s="303"/>
      <c r="BDV117" s="303"/>
      <c r="BDW117" s="303"/>
      <c r="BDX117" s="303"/>
      <c r="BDY117" s="303"/>
      <c r="BDZ117" s="303"/>
      <c r="BEA117" s="303"/>
      <c r="BEB117" s="303"/>
      <c r="BEC117" s="303"/>
      <c r="BED117" s="303"/>
      <c r="BEE117" s="303"/>
      <c r="BEF117" s="303"/>
      <c r="BEG117" s="303"/>
      <c r="BEH117" s="303"/>
      <c r="BEI117" s="303"/>
      <c r="BEJ117" s="303"/>
      <c r="BEK117" s="303"/>
      <c r="BEL117" s="303"/>
      <c r="BEM117" s="303"/>
      <c r="BEN117" s="303"/>
      <c r="BEO117" s="303"/>
      <c r="BEP117" s="303"/>
      <c r="BEQ117" s="303"/>
      <c r="BER117" s="303"/>
      <c r="BES117" s="303"/>
      <c r="BET117" s="303"/>
      <c r="BEU117" s="303"/>
      <c r="BEV117" s="303"/>
      <c r="BEW117" s="303"/>
      <c r="BEX117" s="303"/>
      <c r="BEY117" s="303"/>
      <c r="BEZ117" s="303"/>
      <c r="BFA117" s="303"/>
      <c r="BFB117" s="303"/>
      <c r="BFC117" s="303"/>
      <c r="BFD117" s="303"/>
      <c r="BFE117" s="303"/>
      <c r="BFF117" s="303"/>
      <c r="BFG117" s="303"/>
      <c r="BFH117" s="303"/>
      <c r="BFI117" s="303"/>
      <c r="BFJ117" s="303"/>
      <c r="BFK117" s="303"/>
      <c r="BFL117" s="303"/>
      <c r="BFM117" s="303"/>
      <c r="BFN117" s="303"/>
      <c r="BFO117" s="303"/>
      <c r="BFP117" s="303"/>
      <c r="BFQ117" s="303"/>
      <c r="BFR117" s="303"/>
      <c r="BFS117" s="303"/>
      <c r="BFT117" s="303"/>
      <c r="BFU117" s="303"/>
      <c r="BFV117" s="303"/>
      <c r="BFW117" s="303"/>
      <c r="BFX117" s="303"/>
      <c r="BFY117" s="303"/>
      <c r="BFZ117" s="303"/>
      <c r="BGA117" s="303"/>
      <c r="BGB117" s="303"/>
      <c r="BGC117" s="303"/>
      <c r="BGD117" s="303"/>
      <c r="BGE117" s="303"/>
      <c r="BGF117" s="303"/>
      <c r="BGG117" s="303"/>
      <c r="BGH117" s="303"/>
      <c r="BGI117" s="303"/>
      <c r="BGJ117" s="303"/>
      <c r="BGK117" s="303"/>
      <c r="BGL117" s="303"/>
      <c r="BGM117" s="303"/>
      <c r="BGN117" s="303"/>
      <c r="BGO117" s="303"/>
      <c r="BGP117" s="303"/>
      <c r="BGQ117" s="303"/>
      <c r="BGR117" s="303"/>
      <c r="BGS117" s="303"/>
      <c r="BGT117" s="303"/>
      <c r="BGU117" s="303"/>
      <c r="BGV117" s="303"/>
      <c r="BGW117" s="303"/>
      <c r="BGX117" s="303"/>
      <c r="BGY117" s="303"/>
      <c r="BGZ117" s="303"/>
      <c r="BHA117" s="303"/>
      <c r="BHB117" s="303"/>
      <c r="BHC117" s="303"/>
      <c r="BHD117" s="303"/>
      <c r="BHE117" s="303"/>
      <c r="BHF117" s="303"/>
      <c r="BHG117" s="303"/>
      <c r="BHH117" s="303"/>
      <c r="BHI117" s="303"/>
      <c r="BHJ117" s="303"/>
      <c r="BHK117" s="303"/>
      <c r="BHL117" s="303"/>
      <c r="BHM117" s="303"/>
      <c r="BHN117" s="303"/>
      <c r="BHO117" s="303"/>
      <c r="BHP117" s="303"/>
      <c r="BHQ117" s="303"/>
      <c r="BHR117" s="303"/>
      <c r="BHS117" s="303"/>
      <c r="BHT117" s="303"/>
      <c r="BHU117" s="303"/>
      <c r="BHV117" s="303"/>
      <c r="BHW117" s="303"/>
      <c r="BHX117" s="303"/>
      <c r="BHY117" s="303"/>
      <c r="BHZ117" s="303"/>
      <c r="BIA117" s="303"/>
      <c r="BIB117" s="303"/>
      <c r="BIC117" s="303"/>
      <c r="BID117" s="303"/>
      <c r="BIE117" s="303"/>
      <c r="BIF117" s="303"/>
      <c r="BIG117" s="303"/>
      <c r="BIH117" s="303"/>
      <c r="BII117" s="303"/>
      <c r="BIJ117" s="303"/>
      <c r="BIK117" s="303"/>
      <c r="BIL117" s="303"/>
      <c r="BIM117" s="303"/>
      <c r="BIN117" s="303"/>
      <c r="BIO117" s="303"/>
      <c r="BIP117" s="303"/>
      <c r="BIQ117" s="303"/>
      <c r="BIR117" s="303"/>
      <c r="BIS117" s="303"/>
      <c r="BIT117" s="303"/>
      <c r="BIU117" s="303"/>
      <c r="BIV117" s="303"/>
      <c r="BIW117" s="303"/>
      <c r="BIX117" s="303"/>
      <c r="BIY117" s="303"/>
      <c r="BIZ117" s="303"/>
      <c r="BJA117" s="303"/>
      <c r="BJB117" s="303"/>
      <c r="BJC117" s="303"/>
      <c r="BJD117" s="303"/>
      <c r="BJE117" s="303"/>
      <c r="BJF117" s="303"/>
      <c r="BJG117" s="303"/>
      <c r="BJH117" s="303"/>
      <c r="BJI117" s="303"/>
      <c r="BJJ117" s="303"/>
      <c r="BJK117" s="303"/>
      <c r="BJL117" s="303"/>
      <c r="BJM117" s="303"/>
      <c r="BJN117" s="303"/>
      <c r="BJO117" s="303"/>
      <c r="BJP117" s="303"/>
      <c r="BJQ117" s="303"/>
      <c r="BJR117" s="303"/>
      <c r="BJS117" s="303"/>
      <c r="BJT117" s="303"/>
      <c r="BJU117" s="303"/>
      <c r="BJV117" s="303"/>
      <c r="BJW117" s="303"/>
      <c r="BJX117" s="303"/>
      <c r="BJY117" s="303"/>
      <c r="BJZ117" s="303"/>
      <c r="BKA117" s="303"/>
      <c r="BKB117" s="303"/>
      <c r="BKC117" s="303"/>
      <c r="BKD117" s="303"/>
      <c r="BKE117" s="303"/>
      <c r="BKF117" s="303"/>
      <c r="BKG117" s="303"/>
      <c r="BKH117" s="303"/>
      <c r="BKI117" s="303"/>
      <c r="BKJ117" s="303"/>
      <c r="BKK117" s="303"/>
      <c r="BKL117" s="303"/>
      <c r="BKM117" s="303"/>
      <c r="BKN117" s="303"/>
      <c r="BKO117" s="303"/>
      <c r="BKP117" s="303"/>
      <c r="BKQ117" s="303"/>
      <c r="BKR117" s="303"/>
      <c r="BKS117" s="303"/>
      <c r="BKT117" s="303"/>
      <c r="BKU117" s="303"/>
      <c r="BKV117" s="303"/>
      <c r="BKW117" s="303"/>
      <c r="BKX117" s="303"/>
      <c r="BKY117" s="303"/>
      <c r="BKZ117" s="303"/>
      <c r="BLA117" s="303"/>
      <c r="BLB117" s="303"/>
      <c r="BLC117" s="303"/>
      <c r="BLD117" s="303"/>
      <c r="BLE117" s="303"/>
      <c r="BLF117" s="303"/>
      <c r="BLG117" s="303"/>
      <c r="BLH117" s="303"/>
      <c r="BLI117" s="303"/>
      <c r="BLJ117" s="303"/>
      <c r="BLK117" s="303"/>
      <c r="BLL117" s="303"/>
      <c r="BLM117" s="303"/>
      <c r="BLN117" s="303"/>
      <c r="BLO117" s="303"/>
      <c r="BLP117" s="303"/>
      <c r="BLQ117" s="303"/>
      <c r="BLR117" s="303"/>
      <c r="BLS117" s="303"/>
      <c r="BLT117" s="303"/>
      <c r="BLU117" s="303"/>
      <c r="BLV117" s="303"/>
      <c r="BLW117" s="303"/>
      <c r="BLX117" s="303"/>
      <c r="BLY117" s="303"/>
      <c r="BLZ117" s="303"/>
      <c r="BMA117" s="303"/>
      <c r="BMB117" s="303"/>
      <c r="BMC117" s="303"/>
      <c r="BMD117" s="303"/>
      <c r="BME117" s="303"/>
      <c r="BMF117" s="303"/>
      <c r="BMG117" s="303"/>
      <c r="BMH117" s="303"/>
      <c r="BMI117" s="303"/>
      <c r="BMJ117" s="303"/>
      <c r="BMK117" s="303"/>
      <c r="BML117" s="303"/>
      <c r="BMM117" s="303"/>
      <c r="BMN117" s="303"/>
      <c r="BMO117" s="303"/>
      <c r="BMP117" s="303"/>
      <c r="BMQ117" s="303"/>
      <c r="BMR117" s="303"/>
      <c r="BMS117" s="303"/>
      <c r="BMT117" s="303"/>
      <c r="BMU117" s="303"/>
      <c r="BMV117" s="303"/>
      <c r="BMW117" s="303"/>
      <c r="BMX117" s="303"/>
      <c r="BMY117" s="303"/>
      <c r="BMZ117" s="303"/>
      <c r="BNA117" s="303"/>
      <c r="BNB117" s="303"/>
      <c r="BNC117" s="303"/>
      <c r="BND117" s="303"/>
      <c r="BNE117" s="303"/>
      <c r="BNF117" s="303"/>
      <c r="BNG117" s="303"/>
      <c r="BNH117" s="303"/>
      <c r="BNI117" s="303"/>
      <c r="BNJ117" s="303"/>
      <c r="BNK117" s="303"/>
      <c r="BNL117" s="303"/>
      <c r="BNM117" s="303"/>
      <c r="BNN117" s="303"/>
      <c r="BNO117" s="303"/>
      <c r="BNP117" s="303"/>
      <c r="BNQ117" s="303"/>
      <c r="BNR117" s="303"/>
      <c r="BNS117" s="303"/>
      <c r="BNT117" s="303"/>
      <c r="BNU117" s="303"/>
      <c r="BNV117" s="303"/>
      <c r="BNW117" s="303"/>
      <c r="BNX117" s="303"/>
      <c r="BNY117" s="303"/>
      <c r="BNZ117" s="303"/>
      <c r="BOA117" s="303"/>
      <c r="BOB117" s="303"/>
      <c r="BOC117" s="303"/>
      <c r="BOD117" s="303"/>
      <c r="BOE117" s="303"/>
      <c r="BOF117" s="303"/>
      <c r="BOG117" s="303"/>
      <c r="BOH117" s="303"/>
      <c r="BOI117" s="303"/>
      <c r="BOJ117" s="303"/>
      <c r="BOK117" s="303"/>
      <c r="BOL117" s="303"/>
      <c r="BOM117" s="303"/>
      <c r="BON117" s="303"/>
      <c r="BOO117" s="303"/>
      <c r="BOP117" s="303"/>
      <c r="BOQ117" s="303"/>
      <c r="BOR117" s="303"/>
      <c r="BOS117" s="303"/>
      <c r="BOT117" s="303"/>
      <c r="BOU117" s="303"/>
      <c r="BOV117" s="303"/>
      <c r="BOW117" s="303"/>
      <c r="BOX117" s="303"/>
      <c r="BOY117" s="303"/>
      <c r="BOZ117" s="303"/>
      <c r="BPA117" s="303"/>
      <c r="BPB117" s="303"/>
      <c r="BPC117" s="303"/>
      <c r="BPD117" s="303"/>
      <c r="BPE117" s="303"/>
      <c r="BPF117" s="303"/>
      <c r="BPG117" s="303"/>
      <c r="BPH117" s="303"/>
      <c r="BPI117" s="303"/>
      <c r="BPJ117" s="303"/>
      <c r="BPK117" s="303"/>
      <c r="BPL117" s="303"/>
      <c r="BPM117" s="303"/>
      <c r="BPN117" s="303"/>
      <c r="BPO117" s="303"/>
      <c r="BPP117" s="303"/>
      <c r="BPQ117" s="303"/>
      <c r="BPR117" s="303"/>
      <c r="BPS117" s="303"/>
      <c r="BPT117" s="303"/>
      <c r="BPU117" s="303"/>
      <c r="BPV117" s="303"/>
      <c r="BPW117" s="303"/>
      <c r="BPX117" s="303"/>
      <c r="BPY117" s="303"/>
      <c r="BPZ117" s="303"/>
      <c r="BQA117" s="303"/>
      <c r="BQB117" s="303"/>
      <c r="BQC117" s="303"/>
      <c r="BQD117" s="303"/>
      <c r="BQE117" s="303"/>
      <c r="BQF117" s="303"/>
      <c r="BQG117" s="303"/>
      <c r="BQH117" s="303"/>
      <c r="BQI117" s="303"/>
      <c r="BQJ117" s="303"/>
      <c r="BQK117" s="303"/>
      <c r="BQL117" s="303"/>
      <c r="BQM117" s="303"/>
      <c r="BQN117" s="303"/>
      <c r="BQO117" s="303"/>
      <c r="BQP117" s="303"/>
      <c r="BQQ117" s="303"/>
      <c r="BQR117" s="303"/>
      <c r="BQS117" s="303"/>
      <c r="BQT117" s="303"/>
      <c r="BQU117" s="303"/>
      <c r="BQV117" s="303"/>
      <c r="BQW117" s="303"/>
      <c r="BQX117" s="303"/>
      <c r="BQY117" s="303"/>
      <c r="BQZ117" s="303"/>
      <c r="BRA117" s="303"/>
      <c r="BRB117" s="303"/>
      <c r="BRC117" s="303"/>
      <c r="BRD117" s="303"/>
      <c r="BRE117" s="303"/>
      <c r="BRF117" s="303"/>
      <c r="BRG117" s="303"/>
      <c r="BRH117" s="303"/>
      <c r="BRI117" s="303"/>
      <c r="BRJ117" s="303"/>
      <c r="BRK117" s="303"/>
      <c r="BRL117" s="303"/>
      <c r="BRM117" s="303"/>
      <c r="BRN117" s="303"/>
      <c r="BRO117" s="303"/>
      <c r="BRP117" s="303"/>
      <c r="BRQ117" s="303"/>
      <c r="BRR117" s="303"/>
      <c r="BRS117" s="303"/>
      <c r="BRT117" s="303"/>
      <c r="BRU117" s="303"/>
      <c r="BRV117" s="303"/>
      <c r="BRW117" s="303"/>
      <c r="BRX117" s="303"/>
      <c r="BRY117" s="303"/>
      <c r="BRZ117" s="303"/>
      <c r="BSA117" s="303"/>
      <c r="BSB117" s="303"/>
      <c r="BSC117" s="303"/>
      <c r="BSD117" s="303"/>
      <c r="BSE117" s="303"/>
      <c r="BSF117" s="303"/>
      <c r="BSG117" s="303"/>
      <c r="BSH117" s="303"/>
      <c r="BSI117" s="303"/>
      <c r="BSJ117" s="303"/>
      <c r="BSK117" s="303"/>
      <c r="BSL117" s="303"/>
      <c r="BSM117" s="303"/>
      <c r="BSN117" s="303"/>
      <c r="BSO117" s="303"/>
      <c r="BSP117" s="303"/>
      <c r="BSQ117" s="303"/>
      <c r="BSR117" s="303"/>
      <c r="BSS117" s="303"/>
      <c r="BST117" s="303"/>
      <c r="BSU117" s="303"/>
      <c r="BSV117" s="303"/>
      <c r="BSW117" s="303"/>
      <c r="BSX117" s="303"/>
      <c r="BSY117" s="303"/>
      <c r="BSZ117" s="303"/>
      <c r="BTA117" s="303"/>
      <c r="BTB117" s="303"/>
      <c r="BTC117" s="303"/>
      <c r="BTD117" s="303"/>
      <c r="BTE117" s="303"/>
      <c r="BTF117" s="303"/>
      <c r="BTG117" s="303"/>
      <c r="BTH117" s="303"/>
      <c r="BTI117" s="303"/>
      <c r="BTJ117" s="303"/>
      <c r="BTK117" s="303"/>
      <c r="BTL117" s="303"/>
      <c r="BTM117" s="303"/>
      <c r="BTN117" s="303"/>
      <c r="BTO117" s="303"/>
      <c r="BTP117" s="303"/>
      <c r="BTQ117" s="303"/>
      <c r="BTR117" s="303"/>
      <c r="BTS117" s="303"/>
      <c r="BTT117" s="303"/>
      <c r="BTU117" s="303"/>
      <c r="BTV117" s="303"/>
      <c r="BTW117" s="303"/>
      <c r="BTX117" s="303"/>
      <c r="BTY117" s="303"/>
      <c r="BTZ117" s="303"/>
      <c r="BUA117" s="303"/>
      <c r="BUB117" s="303"/>
      <c r="BUC117" s="303"/>
      <c r="BUD117" s="303"/>
      <c r="BUE117" s="303"/>
      <c r="BUF117" s="303"/>
      <c r="BUG117" s="303"/>
      <c r="BUH117" s="303"/>
      <c r="BUI117" s="303"/>
      <c r="BUJ117" s="303"/>
      <c r="BUK117" s="303"/>
      <c r="BUL117" s="303"/>
      <c r="BUM117" s="303"/>
      <c r="BUN117" s="303"/>
      <c r="BUO117" s="303"/>
      <c r="BUP117" s="303"/>
      <c r="BUQ117" s="303"/>
      <c r="BUR117" s="303"/>
      <c r="BUS117" s="303"/>
      <c r="BUT117" s="303"/>
      <c r="BUU117" s="303"/>
      <c r="BUV117" s="303"/>
      <c r="BUW117" s="303"/>
      <c r="BUX117" s="303"/>
      <c r="BUY117" s="303"/>
      <c r="BUZ117" s="303"/>
      <c r="BVA117" s="303"/>
      <c r="BVB117" s="303"/>
      <c r="BVC117" s="303"/>
      <c r="BVD117" s="303"/>
      <c r="BVE117" s="303"/>
      <c r="BVF117" s="303"/>
      <c r="BVG117" s="303"/>
      <c r="BVH117" s="303"/>
      <c r="BVI117" s="303"/>
      <c r="BVJ117" s="303"/>
      <c r="BVK117" s="303"/>
      <c r="BVL117" s="303"/>
      <c r="BVM117" s="303"/>
      <c r="BVN117" s="303"/>
      <c r="BVO117" s="303"/>
      <c r="BVP117" s="303"/>
      <c r="BVQ117" s="303"/>
      <c r="BVR117" s="303"/>
      <c r="BVS117" s="303"/>
      <c r="BVT117" s="303"/>
      <c r="BVU117" s="303"/>
      <c r="BVV117" s="303"/>
      <c r="BVW117" s="303"/>
      <c r="BVX117" s="303"/>
      <c r="BVY117" s="303"/>
      <c r="BVZ117" s="303"/>
      <c r="BWA117" s="303"/>
      <c r="BWB117" s="303"/>
      <c r="BWC117" s="303"/>
      <c r="BWD117" s="303"/>
      <c r="BWE117" s="303"/>
      <c r="BWF117" s="303"/>
      <c r="BWG117" s="303"/>
      <c r="BWH117" s="303"/>
      <c r="BWI117" s="303"/>
      <c r="BWJ117" s="303"/>
      <c r="BWK117" s="303"/>
      <c r="BWL117" s="303"/>
      <c r="BWM117" s="303"/>
      <c r="BWN117" s="303"/>
      <c r="BWO117" s="303"/>
      <c r="BWP117" s="303"/>
      <c r="BWQ117" s="303"/>
      <c r="BWR117" s="303"/>
      <c r="BWS117" s="303"/>
      <c r="BWT117" s="303"/>
      <c r="BWU117" s="303"/>
      <c r="BWV117" s="303"/>
      <c r="BWW117" s="303"/>
      <c r="BWX117" s="303"/>
      <c r="BWY117" s="303"/>
      <c r="BWZ117" s="303"/>
      <c r="BXA117" s="303"/>
      <c r="BXB117" s="303"/>
      <c r="BXC117" s="303"/>
      <c r="BXD117" s="303"/>
      <c r="BXE117" s="303"/>
      <c r="BXF117" s="303"/>
      <c r="BXG117" s="303"/>
      <c r="BXH117" s="303"/>
      <c r="BXI117" s="303"/>
      <c r="BXJ117" s="303"/>
      <c r="BXK117" s="303"/>
      <c r="BXL117" s="303"/>
      <c r="BXM117" s="303"/>
      <c r="BXN117" s="303"/>
      <c r="BXO117" s="303"/>
      <c r="BXP117" s="303"/>
      <c r="BXQ117" s="303"/>
      <c r="BXR117" s="303"/>
      <c r="BXS117" s="303"/>
      <c r="BXT117" s="303"/>
      <c r="BXU117" s="303"/>
      <c r="BXV117" s="303"/>
      <c r="BXW117" s="303"/>
      <c r="BXX117" s="303"/>
      <c r="BXY117" s="303"/>
      <c r="BXZ117" s="303"/>
      <c r="BYA117" s="303"/>
      <c r="BYB117" s="303"/>
      <c r="BYC117" s="303"/>
      <c r="BYD117" s="303"/>
      <c r="BYE117" s="303"/>
      <c r="BYF117" s="303"/>
      <c r="BYG117" s="303"/>
      <c r="BYH117" s="303"/>
      <c r="BYI117" s="303"/>
      <c r="BYJ117" s="303"/>
      <c r="BYK117" s="303"/>
      <c r="BYL117" s="303"/>
      <c r="BYM117" s="303"/>
      <c r="BYN117" s="303"/>
      <c r="BYO117" s="303"/>
      <c r="BYP117" s="303"/>
      <c r="BYQ117" s="303"/>
      <c r="BYR117" s="303"/>
      <c r="BYS117" s="303"/>
      <c r="BYT117" s="303"/>
      <c r="BYU117" s="303"/>
      <c r="BYV117" s="303"/>
      <c r="BYW117" s="303"/>
      <c r="BYX117" s="303"/>
      <c r="BYY117" s="303"/>
      <c r="BYZ117" s="303"/>
      <c r="BZA117" s="303"/>
      <c r="BZB117" s="303"/>
      <c r="BZC117" s="303"/>
      <c r="BZD117" s="303"/>
      <c r="BZE117" s="303"/>
      <c r="BZF117" s="303"/>
      <c r="BZG117" s="303"/>
      <c r="BZH117" s="303"/>
      <c r="BZI117" s="303"/>
      <c r="BZJ117" s="303"/>
      <c r="BZK117" s="303"/>
      <c r="BZL117" s="303"/>
      <c r="BZM117" s="303"/>
      <c r="BZN117" s="303"/>
      <c r="BZO117" s="303"/>
      <c r="BZP117" s="303"/>
      <c r="BZQ117" s="303"/>
      <c r="BZR117" s="303"/>
      <c r="BZS117" s="303"/>
      <c r="BZT117" s="303"/>
      <c r="BZU117" s="303"/>
      <c r="BZV117" s="303"/>
      <c r="BZW117" s="303"/>
      <c r="BZX117" s="303"/>
      <c r="BZY117" s="303"/>
      <c r="BZZ117" s="303"/>
      <c r="CAA117" s="303"/>
      <c r="CAB117" s="303"/>
      <c r="CAC117" s="303"/>
      <c r="CAD117" s="303"/>
      <c r="CAE117" s="303"/>
      <c r="CAF117" s="303"/>
      <c r="CAG117" s="303"/>
      <c r="CAH117" s="303"/>
      <c r="CAI117" s="303"/>
      <c r="CAJ117" s="303"/>
      <c r="CAK117" s="303"/>
      <c r="CAL117" s="303"/>
      <c r="CAM117" s="303"/>
      <c r="CAN117" s="303"/>
      <c r="CAO117" s="303"/>
      <c r="CAP117" s="303"/>
      <c r="CAQ117" s="303"/>
      <c r="CAR117" s="303"/>
      <c r="CAS117" s="303"/>
      <c r="CAT117" s="303"/>
      <c r="CAU117" s="303"/>
      <c r="CAV117" s="303"/>
      <c r="CAW117" s="303"/>
      <c r="CAX117" s="303"/>
      <c r="CAY117" s="303"/>
      <c r="CAZ117" s="303"/>
      <c r="CBA117" s="303"/>
      <c r="CBB117" s="303"/>
      <c r="CBC117" s="303"/>
      <c r="CBD117" s="303"/>
      <c r="CBE117" s="303"/>
      <c r="CBF117" s="303"/>
      <c r="CBG117" s="303"/>
      <c r="CBH117" s="303"/>
      <c r="CBI117" s="303"/>
      <c r="CBJ117" s="303"/>
      <c r="CBK117" s="303"/>
      <c r="CBL117" s="303"/>
      <c r="CBM117" s="303"/>
      <c r="CBN117" s="303"/>
      <c r="CBO117" s="303"/>
      <c r="CBP117" s="303"/>
      <c r="CBQ117" s="303"/>
      <c r="CBR117" s="303"/>
      <c r="CBS117" s="303"/>
      <c r="CBT117" s="303"/>
      <c r="CBU117" s="303"/>
      <c r="CBV117" s="303"/>
      <c r="CBW117" s="303"/>
      <c r="CBX117" s="303"/>
      <c r="CBY117" s="303"/>
      <c r="CBZ117" s="303"/>
      <c r="CCA117" s="303"/>
      <c r="CCB117" s="303"/>
      <c r="CCC117" s="303"/>
      <c r="CCD117" s="303"/>
      <c r="CCE117" s="303"/>
      <c r="CCF117" s="303"/>
      <c r="CCG117" s="303"/>
      <c r="CCH117" s="303"/>
      <c r="CCI117" s="303"/>
      <c r="CCJ117" s="303"/>
      <c r="CCK117" s="303"/>
      <c r="CCL117" s="303"/>
      <c r="CCM117" s="303"/>
      <c r="CCN117" s="303"/>
      <c r="CCO117" s="303"/>
      <c r="CCP117" s="303"/>
      <c r="CCQ117" s="303"/>
      <c r="CCR117" s="303"/>
      <c r="CCS117" s="303"/>
      <c r="CCT117" s="303"/>
      <c r="CCU117" s="303"/>
      <c r="CCV117" s="303"/>
      <c r="CCW117" s="303"/>
      <c r="CCX117" s="303"/>
      <c r="CCY117" s="303"/>
      <c r="CCZ117" s="303"/>
      <c r="CDA117" s="303"/>
      <c r="CDB117" s="303"/>
      <c r="CDC117" s="303"/>
      <c r="CDD117" s="303"/>
      <c r="CDE117" s="303"/>
      <c r="CDF117" s="303"/>
      <c r="CDG117" s="303"/>
      <c r="CDH117" s="303"/>
      <c r="CDI117" s="303"/>
      <c r="CDJ117" s="303"/>
      <c r="CDK117" s="303"/>
      <c r="CDL117" s="303"/>
      <c r="CDM117" s="303"/>
      <c r="CDN117" s="303"/>
      <c r="CDO117" s="303"/>
      <c r="CDP117" s="303"/>
      <c r="CDQ117" s="303"/>
      <c r="CDR117" s="303"/>
      <c r="CDS117" s="303"/>
      <c r="CDT117" s="303"/>
      <c r="CDU117" s="303"/>
      <c r="CDV117" s="303"/>
      <c r="CDW117" s="303"/>
      <c r="CDX117" s="303"/>
      <c r="CDY117" s="303"/>
      <c r="CDZ117" s="303"/>
      <c r="CEA117" s="303"/>
      <c r="CEB117" s="303"/>
      <c r="CEC117" s="303"/>
      <c r="CED117" s="303"/>
      <c r="CEE117" s="303"/>
      <c r="CEF117" s="303"/>
      <c r="CEG117" s="303"/>
      <c r="CEH117" s="303"/>
      <c r="CEI117" s="303"/>
      <c r="CEJ117" s="303"/>
      <c r="CEK117" s="303"/>
      <c r="CEL117" s="303"/>
      <c r="CEM117" s="303"/>
      <c r="CEN117" s="303"/>
      <c r="CEO117" s="303"/>
      <c r="CEP117" s="303"/>
      <c r="CEQ117" s="303"/>
      <c r="CER117" s="303"/>
      <c r="CES117" s="303"/>
      <c r="CET117" s="303"/>
      <c r="CEU117" s="303"/>
      <c r="CEV117" s="303"/>
      <c r="CEW117" s="303"/>
      <c r="CEX117" s="303"/>
      <c r="CEY117" s="303"/>
      <c r="CEZ117" s="303"/>
      <c r="CFA117" s="303"/>
      <c r="CFB117" s="303"/>
      <c r="CFC117" s="303"/>
      <c r="CFD117" s="303"/>
      <c r="CFE117" s="303"/>
      <c r="CFF117" s="303"/>
      <c r="CFG117" s="303"/>
      <c r="CFH117" s="303"/>
      <c r="CFI117" s="303"/>
      <c r="CFJ117" s="303"/>
      <c r="CFK117" s="303"/>
      <c r="CFL117" s="303"/>
      <c r="CFM117" s="303"/>
      <c r="CFN117" s="303"/>
      <c r="CFO117" s="303"/>
      <c r="CFP117" s="303"/>
      <c r="CFQ117" s="303"/>
      <c r="CFR117" s="303"/>
      <c r="CFS117" s="303"/>
      <c r="CFT117" s="303"/>
      <c r="CFU117" s="303"/>
      <c r="CFV117" s="303"/>
      <c r="CFW117" s="303"/>
      <c r="CFX117" s="303"/>
      <c r="CFY117" s="303"/>
      <c r="CFZ117" s="303"/>
      <c r="CGA117" s="303"/>
      <c r="CGB117" s="303"/>
      <c r="CGC117" s="303"/>
      <c r="CGD117" s="303"/>
      <c r="CGE117" s="303"/>
      <c r="CGF117" s="303"/>
      <c r="CGG117" s="303"/>
      <c r="CGH117" s="303"/>
      <c r="CGI117" s="303"/>
      <c r="CGJ117" s="303"/>
      <c r="CGK117" s="303"/>
      <c r="CGL117" s="303"/>
      <c r="CGM117" s="303"/>
      <c r="CGN117" s="303"/>
      <c r="CGO117" s="303"/>
      <c r="CGP117" s="303"/>
      <c r="CGQ117" s="303"/>
      <c r="CGR117" s="303"/>
      <c r="CGS117" s="303"/>
      <c r="CGT117" s="303"/>
      <c r="CGU117" s="303"/>
      <c r="CGV117" s="303"/>
      <c r="CGW117" s="303"/>
      <c r="CGX117" s="303"/>
      <c r="CGY117" s="303"/>
      <c r="CGZ117" s="303"/>
      <c r="CHA117" s="303"/>
      <c r="CHB117" s="303"/>
      <c r="CHC117" s="303"/>
      <c r="CHD117" s="303"/>
      <c r="CHE117" s="303"/>
      <c r="CHF117" s="303"/>
      <c r="CHG117" s="303"/>
      <c r="CHH117" s="303"/>
      <c r="CHI117" s="303"/>
      <c r="CHJ117" s="303"/>
      <c r="CHK117" s="303"/>
      <c r="CHL117" s="303"/>
      <c r="CHM117" s="303"/>
      <c r="CHN117" s="303"/>
      <c r="CHO117" s="303"/>
      <c r="CHP117" s="303"/>
      <c r="CHQ117" s="303"/>
      <c r="CHR117" s="303"/>
      <c r="CHS117" s="303"/>
      <c r="CHT117" s="303"/>
      <c r="CHU117" s="303"/>
      <c r="CHV117" s="303"/>
      <c r="CHW117" s="303"/>
      <c r="CHX117" s="303"/>
      <c r="CHY117" s="303"/>
      <c r="CHZ117" s="303"/>
      <c r="CIA117" s="303"/>
      <c r="CIB117" s="303"/>
      <c r="CIC117" s="303"/>
      <c r="CID117" s="303"/>
      <c r="CIE117" s="303"/>
      <c r="CIF117" s="303"/>
      <c r="CIG117" s="303"/>
      <c r="CIH117" s="303"/>
      <c r="CII117" s="303"/>
      <c r="CIJ117" s="303"/>
      <c r="CIK117" s="303"/>
      <c r="CIL117" s="303"/>
      <c r="CIM117" s="303"/>
      <c r="CIN117" s="303"/>
      <c r="CIO117" s="303"/>
      <c r="CIP117" s="303"/>
      <c r="CIQ117" s="303"/>
      <c r="CIR117" s="303"/>
      <c r="CIS117" s="303"/>
      <c r="CIT117" s="303"/>
      <c r="CIU117" s="303"/>
      <c r="CIV117" s="303"/>
      <c r="CIW117" s="303"/>
      <c r="CIX117" s="303"/>
      <c r="CIY117" s="303"/>
      <c r="CIZ117" s="303"/>
      <c r="CJA117" s="303"/>
      <c r="CJB117" s="303"/>
      <c r="CJC117" s="303"/>
      <c r="CJD117" s="303"/>
      <c r="CJE117" s="303"/>
      <c r="CJF117" s="303"/>
      <c r="CJG117" s="303"/>
      <c r="CJH117" s="303"/>
      <c r="CJI117" s="303"/>
      <c r="CJJ117" s="303"/>
      <c r="CJK117" s="303"/>
      <c r="CJL117" s="303"/>
      <c r="CJM117" s="303"/>
      <c r="CJN117" s="303"/>
      <c r="CJO117" s="303"/>
      <c r="CJP117" s="303"/>
      <c r="CJQ117" s="303"/>
      <c r="CJR117" s="303"/>
      <c r="CJS117" s="303"/>
      <c r="CJT117" s="303"/>
      <c r="CJU117" s="303"/>
      <c r="CJV117" s="303"/>
      <c r="CJW117" s="303"/>
      <c r="CJX117" s="303"/>
      <c r="CJY117" s="303"/>
      <c r="CJZ117" s="303"/>
      <c r="CKA117" s="303"/>
      <c r="CKB117" s="303"/>
      <c r="CKC117" s="303"/>
      <c r="CKD117" s="303"/>
      <c r="CKE117" s="303"/>
      <c r="CKF117" s="303"/>
      <c r="CKG117" s="303"/>
      <c r="CKH117" s="303"/>
      <c r="CKI117" s="303"/>
      <c r="CKJ117" s="303"/>
      <c r="CKK117" s="303"/>
      <c r="CKL117" s="303"/>
      <c r="CKM117" s="303"/>
      <c r="CKN117" s="303"/>
      <c r="CKO117" s="303"/>
      <c r="CKP117" s="303"/>
      <c r="CKQ117" s="303"/>
      <c r="CKR117" s="303"/>
      <c r="CKS117" s="303"/>
      <c r="CKT117" s="303"/>
      <c r="CKU117" s="303"/>
      <c r="CKV117" s="303"/>
      <c r="CKW117" s="303"/>
      <c r="CKX117" s="303"/>
      <c r="CKY117" s="303"/>
      <c r="CKZ117" s="303"/>
      <c r="CLA117" s="303"/>
      <c r="CLB117" s="303"/>
      <c r="CLC117" s="303"/>
      <c r="CLD117" s="303"/>
      <c r="CLE117" s="303"/>
      <c r="CLF117" s="303"/>
      <c r="CLG117" s="303"/>
      <c r="CLH117" s="303"/>
      <c r="CLI117" s="303"/>
      <c r="CLJ117" s="303"/>
      <c r="CLK117" s="303"/>
      <c r="CLL117" s="303"/>
      <c r="CLM117" s="303"/>
      <c r="CLN117" s="303"/>
      <c r="CLO117" s="303"/>
      <c r="CLP117" s="303"/>
      <c r="CLQ117" s="303"/>
      <c r="CLR117" s="303"/>
      <c r="CLS117" s="303"/>
      <c r="CLT117" s="303"/>
      <c r="CLU117" s="303"/>
      <c r="CLV117" s="303"/>
      <c r="CLW117" s="303"/>
      <c r="CLX117" s="303"/>
      <c r="CLY117" s="303"/>
      <c r="CLZ117" s="303"/>
      <c r="CMA117" s="303"/>
      <c r="CMB117" s="303"/>
      <c r="CMC117" s="303"/>
      <c r="CMD117" s="303"/>
      <c r="CME117" s="303"/>
      <c r="CMF117" s="303"/>
      <c r="CMG117" s="303"/>
      <c r="CMH117" s="303"/>
      <c r="CMI117" s="303"/>
      <c r="CMJ117" s="303"/>
      <c r="CMK117" s="303"/>
      <c r="CML117" s="303"/>
      <c r="CMM117" s="303"/>
      <c r="CMN117" s="303"/>
      <c r="CMO117" s="303"/>
      <c r="CMP117" s="303"/>
      <c r="CMQ117" s="303"/>
      <c r="CMR117" s="303"/>
      <c r="CMS117" s="303"/>
      <c r="CMT117" s="303"/>
      <c r="CMU117" s="303"/>
      <c r="CMV117" s="303"/>
      <c r="CMW117" s="303"/>
      <c r="CMX117" s="303"/>
      <c r="CMY117" s="303"/>
      <c r="CMZ117" s="303"/>
      <c r="CNA117" s="303"/>
      <c r="CNB117" s="303"/>
      <c r="CNC117" s="303"/>
      <c r="CND117" s="303"/>
      <c r="CNE117" s="303"/>
      <c r="CNF117" s="303"/>
      <c r="CNG117" s="303"/>
      <c r="CNH117" s="303"/>
      <c r="CNI117" s="303"/>
      <c r="CNJ117" s="303"/>
      <c r="CNK117" s="303"/>
      <c r="CNL117" s="303"/>
      <c r="CNM117" s="303"/>
      <c r="CNN117" s="303"/>
      <c r="CNO117" s="303"/>
      <c r="CNP117" s="303"/>
      <c r="CNQ117" s="303"/>
      <c r="CNR117" s="303"/>
      <c r="CNS117" s="303"/>
      <c r="CNT117" s="303"/>
      <c r="CNU117" s="303"/>
      <c r="CNV117" s="303"/>
      <c r="CNW117" s="303"/>
      <c r="CNX117" s="303"/>
      <c r="CNY117" s="303"/>
      <c r="CNZ117" s="303"/>
      <c r="COA117" s="303"/>
      <c r="COB117" s="303"/>
      <c r="COC117" s="303"/>
      <c r="COD117" s="303"/>
      <c r="COE117" s="303"/>
      <c r="COF117" s="303"/>
      <c r="COG117" s="303"/>
      <c r="COH117" s="303"/>
      <c r="COI117" s="303"/>
      <c r="COJ117" s="303"/>
      <c r="COK117" s="303"/>
      <c r="COL117" s="303"/>
      <c r="COM117" s="303"/>
      <c r="CON117" s="303"/>
      <c r="COO117" s="303"/>
      <c r="COP117" s="303"/>
      <c r="COQ117" s="303"/>
      <c r="COR117" s="303"/>
      <c r="COS117" s="303"/>
      <c r="COT117" s="303"/>
      <c r="COU117" s="303"/>
      <c r="COV117" s="303"/>
      <c r="COW117" s="303"/>
      <c r="COX117" s="303"/>
      <c r="COY117" s="303"/>
      <c r="COZ117" s="303"/>
      <c r="CPA117" s="303"/>
      <c r="CPB117" s="303"/>
      <c r="CPC117" s="303"/>
      <c r="CPD117" s="303"/>
      <c r="CPE117" s="303"/>
      <c r="CPF117" s="303"/>
      <c r="CPG117" s="303"/>
      <c r="CPH117" s="303"/>
      <c r="CPI117" s="303"/>
      <c r="CPJ117" s="303"/>
      <c r="CPK117" s="303"/>
      <c r="CPL117" s="303"/>
      <c r="CPM117" s="303"/>
      <c r="CPN117" s="303"/>
      <c r="CPO117" s="303"/>
      <c r="CPP117" s="303"/>
      <c r="CPQ117" s="303"/>
      <c r="CPR117" s="303"/>
      <c r="CPS117" s="303"/>
      <c r="CPT117" s="303"/>
      <c r="CPU117" s="303"/>
      <c r="CPV117" s="303"/>
      <c r="CPW117" s="303"/>
      <c r="CPX117" s="303"/>
      <c r="CPY117" s="303"/>
      <c r="CPZ117" s="303"/>
      <c r="CQA117" s="303"/>
      <c r="CQB117" s="303"/>
      <c r="CQC117" s="303"/>
      <c r="CQD117" s="303"/>
      <c r="CQE117" s="303"/>
      <c r="CQF117" s="303"/>
      <c r="CQG117" s="303"/>
      <c r="CQH117" s="303"/>
      <c r="CQI117" s="303"/>
      <c r="CQJ117" s="303"/>
      <c r="CQK117" s="303"/>
      <c r="CQL117" s="303"/>
      <c r="CQM117" s="303"/>
      <c r="CQN117" s="303"/>
      <c r="CQO117" s="303"/>
      <c r="CQP117" s="303"/>
      <c r="CQQ117" s="303"/>
      <c r="CQR117" s="303"/>
      <c r="CQS117" s="303"/>
      <c r="CQT117" s="303"/>
      <c r="CQU117" s="303"/>
      <c r="CQV117" s="303"/>
      <c r="CQW117" s="303"/>
      <c r="CQX117" s="303"/>
      <c r="CQY117" s="303"/>
      <c r="CQZ117" s="303"/>
      <c r="CRA117" s="303"/>
      <c r="CRB117" s="303"/>
      <c r="CRC117" s="303"/>
      <c r="CRD117" s="303"/>
      <c r="CRE117" s="303"/>
      <c r="CRF117" s="303"/>
      <c r="CRG117" s="303"/>
      <c r="CRH117" s="303"/>
      <c r="CRI117" s="303"/>
      <c r="CRJ117" s="303"/>
      <c r="CRK117" s="303"/>
      <c r="CRL117" s="303"/>
      <c r="CRM117" s="303"/>
      <c r="CRN117" s="303"/>
      <c r="CRO117" s="303"/>
      <c r="CRP117" s="303"/>
      <c r="CRQ117" s="303"/>
      <c r="CRR117" s="303"/>
      <c r="CRS117" s="303"/>
      <c r="CRT117" s="303"/>
      <c r="CRU117" s="303"/>
      <c r="CRV117" s="303"/>
      <c r="CRW117" s="303"/>
      <c r="CRX117" s="303"/>
      <c r="CRY117" s="303"/>
      <c r="CRZ117" s="303"/>
      <c r="CSA117" s="303"/>
      <c r="CSB117" s="303"/>
      <c r="CSC117" s="303"/>
      <c r="CSD117" s="303"/>
      <c r="CSE117" s="303"/>
      <c r="CSF117" s="303"/>
      <c r="CSG117" s="303"/>
      <c r="CSH117" s="303"/>
      <c r="CSI117" s="303"/>
      <c r="CSJ117" s="303"/>
      <c r="CSK117" s="303"/>
      <c r="CSL117" s="303"/>
      <c r="CSM117" s="303"/>
      <c r="CSN117" s="303"/>
      <c r="CSO117" s="303"/>
      <c r="CSP117" s="303"/>
      <c r="CSQ117" s="303"/>
      <c r="CSR117" s="303"/>
      <c r="CSS117" s="303"/>
      <c r="CST117" s="303"/>
      <c r="CSU117" s="303"/>
      <c r="CSV117" s="303"/>
      <c r="CSW117" s="303"/>
      <c r="CSX117" s="303"/>
      <c r="CSY117" s="303"/>
      <c r="CSZ117" s="303"/>
      <c r="CTA117" s="303"/>
      <c r="CTB117" s="303"/>
      <c r="CTC117" s="303"/>
      <c r="CTD117" s="303"/>
      <c r="CTE117" s="303"/>
      <c r="CTF117" s="303"/>
      <c r="CTG117" s="303"/>
      <c r="CTH117" s="303"/>
      <c r="CTI117" s="303"/>
      <c r="CTJ117" s="303"/>
      <c r="CTK117" s="303"/>
      <c r="CTL117" s="303"/>
      <c r="CTM117" s="303"/>
      <c r="CTN117" s="303"/>
      <c r="CTO117" s="303"/>
      <c r="CTP117" s="303"/>
      <c r="CTQ117" s="303"/>
      <c r="CTR117" s="303"/>
      <c r="CTS117" s="303"/>
      <c r="CTT117" s="303"/>
      <c r="CTU117" s="303"/>
      <c r="CTV117" s="303"/>
      <c r="CTW117" s="303"/>
      <c r="CTX117" s="303"/>
      <c r="CTY117" s="303"/>
      <c r="CTZ117" s="303"/>
      <c r="CUA117" s="303"/>
      <c r="CUB117" s="303"/>
      <c r="CUC117" s="303"/>
      <c r="CUD117" s="303"/>
      <c r="CUE117" s="303"/>
      <c r="CUF117" s="303"/>
      <c r="CUG117" s="303"/>
      <c r="CUH117" s="303"/>
      <c r="CUI117" s="303"/>
      <c r="CUJ117" s="303"/>
      <c r="CUK117" s="303"/>
      <c r="CUL117" s="303"/>
      <c r="CUM117" s="303"/>
      <c r="CUN117" s="303"/>
      <c r="CUO117" s="303"/>
      <c r="CUP117" s="303"/>
      <c r="CUQ117" s="303"/>
      <c r="CUR117" s="303"/>
      <c r="CUS117" s="303"/>
      <c r="CUT117" s="303"/>
      <c r="CUU117" s="303"/>
      <c r="CUV117" s="303"/>
      <c r="CUW117" s="303"/>
      <c r="CUX117" s="303"/>
      <c r="CUY117" s="303"/>
      <c r="CUZ117" s="303"/>
      <c r="CVA117" s="303"/>
      <c r="CVB117" s="303"/>
      <c r="CVC117" s="303"/>
      <c r="CVD117" s="303"/>
      <c r="CVE117" s="303"/>
      <c r="CVF117" s="303"/>
      <c r="CVG117" s="303"/>
      <c r="CVH117" s="303"/>
      <c r="CVI117" s="303"/>
      <c r="CVJ117" s="303"/>
      <c r="CVK117" s="303"/>
      <c r="CVL117" s="303"/>
      <c r="CVM117" s="303"/>
      <c r="CVN117" s="303"/>
      <c r="CVO117" s="303"/>
      <c r="CVP117" s="303"/>
      <c r="CVQ117" s="303"/>
      <c r="CVR117" s="303"/>
      <c r="CVS117" s="303"/>
      <c r="CVT117" s="303"/>
      <c r="CVU117" s="303"/>
      <c r="CVV117" s="303"/>
      <c r="CVW117" s="303"/>
      <c r="CVX117" s="303"/>
      <c r="CVY117" s="303"/>
      <c r="CVZ117" s="303"/>
      <c r="CWA117" s="303"/>
      <c r="CWB117" s="303"/>
      <c r="CWC117" s="303"/>
      <c r="CWD117" s="303"/>
      <c r="CWE117" s="303"/>
      <c r="CWF117" s="303"/>
      <c r="CWG117" s="303"/>
      <c r="CWH117" s="303"/>
      <c r="CWI117" s="303"/>
      <c r="CWJ117" s="303"/>
      <c r="CWK117" s="303"/>
      <c r="CWL117" s="303"/>
      <c r="CWM117" s="303"/>
      <c r="CWN117" s="303"/>
      <c r="CWO117" s="303"/>
      <c r="CWP117" s="303"/>
      <c r="CWQ117" s="303"/>
      <c r="CWR117" s="303"/>
      <c r="CWS117" s="303"/>
      <c r="CWT117" s="303"/>
      <c r="CWU117" s="303"/>
      <c r="CWV117" s="303"/>
      <c r="CWW117" s="303"/>
      <c r="CWX117" s="303"/>
      <c r="CWY117" s="303"/>
      <c r="CWZ117" s="303"/>
      <c r="CXA117" s="303"/>
      <c r="CXB117" s="303"/>
      <c r="CXC117" s="303"/>
      <c r="CXD117" s="303"/>
      <c r="CXE117" s="303"/>
      <c r="CXF117" s="303"/>
      <c r="CXG117" s="303"/>
      <c r="CXH117" s="303"/>
      <c r="CXI117" s="303"/>
      <c r="CXJ117" s="303"/>
      <c r="CXK117" s="303"/>
      <c r="CXL117" s="303"/>
      <c r="CXM117" s="303"/>
      <c r="CXN117" s="303"/>
      <c r="CXO117" s="303"/>
      <c r="CXP117" s="303"/>
      <c r="CXQ117" s="303"/>
      <c r="CXR117" s="303"/>
      <c r="CXS117" s="303"/>
      <c r="CXT117" s="303"/>
      <c r="CXU117" s="303"/>
      <c r="CXV117" s="303"/>
      <c r="CXW117" s="303"/>
      <c r="CXX117" s="303"/>
      <c r="CXY117" s="303"/>
      <c r="CXZ117" s="303"/>
      <c r="CYA117" s="303"/>
      <c r="CYB117" s="303"/>
      <c r="CYC117" s="303"/>
      <c r="CYD117" s="303"/>
      <c r="CYE117" s="303"/>
      <c r="CYF117" s="303"/>
      <c r="CYG117" s="303"/>
      <c r="CYH117" s="303"/>
      <c r="CYI117" s="303"/>
      <c r="CYJ117" s="303"/>
      <c r="CYK117" s="303"/>
      <c r="CYL117" s="303"/>
      <c r="CYM117" s="303"/>
      <c r="CYN117" s="303"/>
      <c r="CYO117" s="303"/>
      <c r="CYP117" s="303"/>
      <c r="CYQ117" s="303"/>
      <c r="CYR117" s="303"/>
      <c r="CYS117" s="303"/>
      <c r="CYT117" s="303"/>
      <c r="CYU117" s="303"/>
      <c r="CYV117" s="303"/>
      <c r="CYW117" s="303"/>
      <c r="CYX117" s="303"/>
      <c r="CYY117" s="303"/>
      <c r="CYZ117" s="303"/>
      <c r="CZA117" s="303"/>
      <c r="CZB117" s="303"/>
      <c r="CZC117" s="303"/>
      <c r="CZD117" s="303"/>
      <c r="CZE117" s="303"/>
      <c r="CZF117" s="303"/>
      <c r="CZG117" s="303"/>
      <c r="CZH117" s="303"/>
      <c r="CZI117" s="303"/>
      <c r="CZJ117" s="303"/>
      <c r="CZK117" s="303"/>
      <c r="CZL117" s="303"/>
      <c r="CZM117" s="303"/>
      <c r="CZN117" s="303"/>
      <c r="CZO117" s="303"/>
      <c r="CZP117" s="303"/>
      <c r="CZQ117" s="303"/>
      <c r="CZR117" s="303"/>
      <c r="CZS117" s="303"/>
      <c r="CZT117" s="303"/>
      <c r="CZU117" s="303"/>
      <c r="CZV117" s="303"/>
      <c r="CZW117" s="303"/>
      <c r="CZX117" s="303"/>
      <c r="CZY117" s="303"/>
      <c r="CZZ117" s="303"/>
      <c r="DAA117" s="303"/>
      <c r="DAB117" s="303"/>
      <c r="DAC117" s="303"/>
      <c r="DAD117" s="303"/>
      <c r="DAE117" s="303"/>
      <c r="DAF117" s="303"/>
      <c r="DAG117" s="303"/>
      <c r="DAH117" s="303"/>
      <c r="DAI117" s="303"/>
      <c r="DAJ117" s="303"/>
      <c r="DAK117" s="303"/>
      <c r="DAL117" s="303"/>
      <c r="DAM117" s="303"/>
      <c r="DAN117" s="303"/>
      <c r="DAO117" s="303"/>
      <c r="DAP117" s="303"/>
      <c r="DAQ117" s="303"/>
      <c r="DAR117" s="303"/>
      <c r="DAS117" s="303"/>
      <c r="DAT117" s="303"/>
      <c r="DAU117" s="303"/>
      <c r="DAV117" s="303"/>
      <c r="DAW117" s="303"/>
      <c r="DAX117" s="303"/>
      <c r="DAY117" s="303"/>
      <c r="DAZ117" s="303"/>
      <c r="DBA117" s="303"/>
      <c r="DBB117" s="303"/>
      <c r="DBC117" s="303"/>
      <c r="DBD117" s="303"/>
      <c r="DBE117" s="303"/>
      <c r="DBF117" s="303"/>
      <c r="DBG117" s="303"/>
      <c r="DBH117" s="303"/>
      <c r="DBI117" s="303"/>
      <c r="DBJ117" s="303"/>
      <c r="DBK117" s="303"/>
      <c r="DBL117" s="303"/>
      <c r="DBM117" s="303"/>
      <c r="DBN117" s="303"/>
      <c r="DBO117" s="303"/>
      <c r="DBP117" s="303"/>
      <c r="DBQ117" s="303"/>
      <c r="DBR117" s="303"/>
      <c r="DBS117" s="303"/>
      <c r="DBT117" s="303"/>
      <c r="DBU117" s="303"/>
      <c r="DBV117" s="303"/>
      <c r="DBW117" s="303"/>
      <c r="DBX117" s="303"/>
      <c r="DBY117" s="303"/>
      <c r="DBZ117" s="303"/>
      <c r="DCA117" s="303"/>
      <c r="DCB117" s="303"/>
      <c r="DCC117" s="303"/>
      <c r="DCD117" s="303"/>
      <c r="DCE117" s="303"/>
      <c r="DCF117" s="303"/>
      <c r="DCG117" s="303"/>
      <c r="DCH117" s="303"/>
      <c r="DCI117" s="303"/>
      <c r="DCJ117" s="303"/>
      <c r="DCK117" s="303"/>
      <c r="DCL117" s="303"/>
      <c r="DCM117" s="303"/>
      <c r="DCN117" s="303"/>
      <c r="DCO117" s="303"/>
      <c r="DCP117" s="303"/>
      <c r="DCQ117" s="303"/>
      <c r="DCR117" s="303"/>
      <c r="DCS117" s="303"/>
      <c r="DCT117" s="303"/>
      <c r="DCU117" s="303"/>
      <c r="DCV117" s="303"/>
      <c r="DCW117" s="303"/>
      <c r="DCX117" s="303"/>
      <c r="DCY117" s="303"/>
      <c r="DCZ117" s="303"/>
      <c r="DDA117" s="303"/>
      <c r="DDB117" s="303"/>
      <c r="DDC117" s="303"/>
      <c r="DDD117" s="303"/>
      <c r="DDE117" s="303"/>
      <c r="DDF117" s="303"/>
      <c r="DDG117" s="303"/>
      <c r="DDH117" s="303"/>
      <c r="DDI117" s="303"/>
      <c r="DDJ117" s="303"/>
      <c r="DDK117" s="303"/>
      <c r="DDL117" s="303"/>
      <c r="DDM117" s="303"/>
      <c r="DDN117" s="303"/>
      <c r="DDO117" s="303"/>
      <c r="DDP117" s="303"/>
      <c r="DDQ117" s="303"/>
      <c r="DDR117" s="303"/>
      <c r="DDS117" s="303"/>
      <c r="DDT117" s="303"/>
      <c r="DDU117" s="303"/>
      <c r="DDV117" s="303"/>
      <c r="DDW117" s="303"/>
      <c r="DDX117" s="303"/>
      <c r="DDY117" s="303"/>
      <c r="DDZ117" s="303"/>
      <c r="DEA117" s="303"/>
      <c r="DEB117" s="303"/>
      <c r="DEC117" s="303"/>
      <c r="DED117" s="303"/>
      <c r="DEE117" s="303"/>
      <c r="DEF117" s="303"/>
      <c r="DEG117" s="303"/>
      <c r="DEH117" s="303"/>
      <c r="DEI117" s="303"/>
      <c r="DEJ117" s="303"/>
      <c r="DEK117" s="303"/>
      <c r="DEL117" s="303"/>
      <c r="DEM117" s="303"/>
      <c r="DEN117" s="303"/>
      <c r="DEO117" s="303"/>
      <c r="DEP117" s="303"/>
      <c r="DEQ117" s="303"/>
      <c r="DER117" s="303"/>
      <c r="DES117" s="303"/>
      <c r="DET117" s="303"/>
      <c r="DEU117" s="303"/>
      <c r="DEV117" s="303"/>
      <c r="DEW117" s="303"/>
      <c r="DEX117" s="303"/>
      <c r="DEY117" s="303"/>
      <c r="DEZ117" s="303"/>
      <c r="DFA117" s="303"/>
      <c r="DFB117" s="303"/>
      <c r="DFC117" s="303"/>
      <c r="DFD117" s="303"/>
      <c r="DFE117" s="303"/>
      <c r="DFF117" s="303"/>
      <c r="DFG117" s="303"/>
      <c r="DFH117" s="303"/>
      <c r="DFI117" s="303"/>
      <c r="DFJ117" s="303"/>
      <c r="DFK117" s="303"/>
      <c r="DFL117" s="303"/>
      <c r="DFM117" s="303"/>
      <c r="DFN117" s="303"/>
      <c r="DFO117" s="303"/>
      <c r="DFP117" s="303"/>
      <c r="DFQ117" s="303"/>
      <c r="DFR117" s="303"/>
      <c r="DFS117" s="303"/>
      <c r="DFT117" s="303"/>
      <c r="DFU117" s="303"/>
      <c r="DFV117" s="303"/>
      <c r="DFW117" s="303"/>
      <c r="DFX117" s="303"/>
      <c r="DFY117" s="303"/>
      <c r="DFZ117" s="303"/>
      <c r="DGA117" s="303"/>
      <c r="DGB117" s="303"/>
      <c r="DGC117" s="303"/>
      <c r="DGD117" s="303"/>
      <c r="DGE117" s="303"/>
      <c r="DGF117" s="303"/>
      <c r="DGG117" s="303"/>
      <c r="DGH117" s="303"/>
      <c r="DGI117" s="303"/>
      <c r="DGJ117" s="303"/>
      <c r="DGK117" s="303"/>
      <c r="DGL117" s="303"/>
      <c r="DGM117" s="303"/>
      <c r="DGN117" s="303"/>
      <c r="DGO117" s="303"/>
      <c r="DGP117" s="303"/>
      <c r="DGQ117" s="303"/>
      <c r="DGR117" s="303"/>
      <c r="DGS117" s="303"/>
      <c r="DGT117" s="303"/>
      <c r="DGU117" s="303"/>
      <c r="DGV117" s="303"/>
      <c r="DGW117" s="303"/>
      <c r="DGX117" s="303"/>
      <c r="DGY117" s="303"/>
      <c r="DGZ117" s="303"/>
      <c r="DHA117" s="303"/>
      <c r="DHB117" s="303"/>
      <c r="DHC117" s="303"/>
      <c r="DHD117" s="303"/>
      <c r="DHE117" s="303"/>
      <c r="DHF117" s="303"/>
      <c r="DHG117" s="303"/>
      <c r="DHH117" s="303"/>
      <c r="DHI117" s="303"/>
      <c r="DHJ117" s="303"/>
      <c r="DHK117" s="303"/>
      <c r="DHL117" s="303"/>
      <c r="DHM117" s="303"/>
      <c r="DHN117" s="303"/>
      <c r="DHO117" s="303"/>
      <c r="DHP117" s="303"/>
      <c r="DHQ117" s="303"/>
      <c r="DHR117" s="303"/>
      <c r="DHS117" s="303"/>
      <c r="DHT117" s="303"/>
      <c r="DHU117" s="303"/>
      <c r="DHV117" s="303"/>
      <c r="DHW117" s="303"/>
      <c r="DHX117" s="303"/>
      <c r="DHY117" s="303"/>
      <c r="DHZ117" s="303"/>
      <c r="DIA117" s="303"/>
      <c r="DIB117" s="303"/>
      <c r="DIC117" s="303"/>
      <c r="DID117" s="303"/>
      <c r="DIE117" s="303"/>
      <c r="DIF117" s="303"/>
      <c r="DIG117" s="303"/>
      <c r="DIH117" s="303"/>
      <c r="DII117" s="303"/>
      <c r="DIJ117" s="303"/>
      <c r="DIK117" s="303"/>
      <c r="DIL117" s="303"/>
      <c r="DIM117" s="303"/>
      <c r="DIN117" s="303"/>
      <c r="DIO117" s="303"/>
      <c r="DIP117" s="303"/>
      <c r="DIQ117" s="303"/>
      <c r="DIR117" s="303"/>
      <c r="DIS117" s="303"/>
      <c r="DIT117" s="303"/>
      <c r="DIU117" s="303"/>
      <c r="DIV117" s="303"/>
      <c r="DIW117" s="303"/>
      <c r="DIX117" s="303"/>
      <c r="DIY117" s="303"/>
      <c r="DIZ117" s="303"/>
      <c r="DJA117" s="303"/>
      <c r="DJB117" s="303"/>
      <c r="DJC117" s="303"/>
      <c r="DJD117" s="303"/>
      <c r="DJE117" s="303"/>
      <c r="DJF117" s="303"/>
      <c r="DJG117" s="303"/>
      <c r="DJH117" s="303"/>
      <c r="DJI117" s="303"/>
      <c r="DJJ117" s="303"/>
      <c r="DJK117" s="303"/>
      <c r="DJL117" s="303"/>
      <c r="DJM117" s="303"/>
      <c r="DJN117" s="303"/>
      <c r="DJO117" s="303"/>
      <c r="DJP117" s="303"/>
      <c r="DJQ117" s="303"/>
      <c r="DJR117" s="303"/>
      <c r="DJS117" s="303"/>
      <c r="DJT117" s="303"/>
      <c r="DJU117" s="303"/>
      <c r="DJV117" s="303"/>
      <c r="DJW117" s="303"/>
      <c r="DJX117" s="303"/>
      <c r="DJY117" s="303"/>
      <c r="DJZ117" s="303"/>
      <c r="DKA117" s="303"/>
      <c r="DKB117" s="303"/>
      <c r="DKC117" s="303"/>
      <c r="DKD117" s="303"/>
      <c r="DKE117" s="303"/>
      <c r="DKF117" s="303"/>
      <c r="DKG117" s="303"/>
      <c r="DKH117" s="303"/>
      <c r="DKI117" s="303"/>
      <c r="DKJ117" s="303"/>
      <c r="DKK117" s="303"/>
      <c r="DKL117" s="303"/>
      <c r="DKM117" s="303"/>
      <c r="DKN117" s="303"/>
      <c r="DKO117" s="303"/>
      <c r="DKP117" s="303"/>
      <c r="DKQ117" s="303"/>
      <c r="DKR117" s="303"/>
      <c r="DKS117" s="303"/>
      <c r="DKT117" s="303"/>
      <c r="DKU117" s="303"/>
      <c r="DKV117" s="303"/>
      <c r="DKW117" s="303"/>
      <c r="DKX117" s="303"/>
      <c r="DKY117" s="303"/>
      <c r="DKZ117" s="303"/>
      <c r="DLA117" s="303"/>
      <c r="DLB117" s="303"/>
      <c r="DLC117" s="303"/>
      <c r="DLD117" s="303"/>
      <c r="DLE117" s="303"/>
      <c r="DLF117" s="303"/>
      <c r="DLG117" s="303"/>
      <c r="DLH117" s="303"/>
      <c r="DLI117" s="303"/>
      <c r="DLJ117" s="303"/>
      <c r="DLK117" s="303"/>
      <c r="DLL117" s="303"/>
      <c r="DLM117" s="303"/>
      <c r="DLN117" s="303"/>
      <c r="DLO117" s="303"/>
      <c r="DLP117" s="303"/>
      <c r="DLQ117" s="303"/>
      <c r="DLR117" s="303"/>
      <c r="DLS117" s="303"/>
      <c r="DLT117" s="303"/>
      <c r="DLU117" s="303"/>
      <c r="DLV117" s="303"/>
      <c r="DLW117" s="303"/>
      <c r="DLX117" s="303"/>
      <c r="DLY117" s="303"/>
      <c r="DLZ117" s="303"/>
      <c r="DMA117" s="303"/>
      <c r="DMB117" s="303"/>
      <c r="DMC117" s="303"/>
      <c r="DMD117" s="303"/>
      <c r="DME117" s="303"/>
      <c r="DMF117" s="303"/>
      <c r="DMG117" s="303"/>
      <c r="DMH117" s="303"/>
      <c r="DMI117" s="303"/>
      <c r="DMJ117" s="303"/>
      <c r="DMK117" s="303"/>
      <c r="DML117" s="303"/>
      <c r="DMM117" s="303"/>
      <c r="DMN117" s="303"/>
      <c r="DMO117" s="303"/>
      <c r="DMP117" s="303"/>
      <c r="DMQ117" s="303"/>
      <c r="DMR117" s="303"/>
      <c r="DMS117" s="303"/>
      <c r="DMT117" s="303"/>
      <c r="DMU117" s="303"/>
      <c r="DMV117" s="303"/>
      <c r="DMW117" s="303"/>
      <c r="DMX117" s="303"/>
      <c r="DMY117" s="303"/>
      <c r="DMZ117" s="303"/>
      <c r="DNA117" s="303"/>
      <c r="DNB117" s="303"/>
      <c r="DNC117" s="303"/>
      <c r="DND117" s="303"/>
      <c r="DNE117" s="303"/>
      <c r="DNF117" s="303"/>
      <c r="DNG117" s="303"/>
      <c r="DNH117" s="303"/>
      <c r="DNI117" s="303"/>
      <c r="DNJ117" s="303"/>
      <c r="DNK117" s="303"/>
      <c r="DNL117" s="303"/>
      <c r="DNM117" s="303"/>
      <c r="DNN117" s="303"/>
      <c r="DNO117" s="303"/>
      <c r="DNP117" s="303"/>
      <c r="DNQ117" s="303"/>
      <c r="DNR117" s="303"/>
      <c r="DNS117" s="303"/>
      <c r="DNT117" s="303"/>
      <c r="DNU117" s="303"/>
      <c r="DNV117" s="303"/>
      <c r="DNW117" s="303"/>
      <c r="DNX117" s="303"/>
      <c r="DNY117" s="303"/>
      <c r="DNZ117" s="303"/>
      <c r="DOA117" s="303"/>
      <c r="DOB117" s="303"/>
      <c r="DOC117" s="303"/>
      <c r="DOD117" s="303"/>
      <c r="DOE117" s="303"/>
      <c r="DOF117" s="303"/>
      <c r="DOG117" s="303"/>
      <c r="DOH117" s="303"/>
      <c r="DOI117" s="303"/>
      <c r="DOJ117" s="303"/>
      <c r="DOK117" s="303"/>
      <c r="DOL117" s="303"/>
      <c r="DOM117" s="303"/>
      <c r="DON117" s="303"/>
      <c r="DOO117" s="303"/>
      <c r="DOP117" s="303"/>
      <c r="DOQ117" s="303"/>
      <c r="DOR117" s="303"/>
      <c r="DOS117" s="303"/>
      <c r="DOT117" s="303"/>
      <c r="DOU117" s="303"/>
      <c r="DOV117" s="303"/>
      <c r="DOW117" s="303"/>
      <c r="DOX117" s="303"/>
      <c r="DOY117" s="303"/>
      <c r="DOZ117" s="303"/>
      <c r="DPA117" s="303"/>
      <c r="DPB117" s="303"/>
      <c r="DPC117" s="303"/>
      <c r="DPD117" s="303"/>
      <c r="DPE117" s="303"/>
      <c r="DPF117" s="303"/>
      <c r="DPG117" s="303"/>
      <c r="DPH117" s="303"/>
      <c r="DPI117" s="303"/>
      <c r="DPJ117" s="303"/>
      <c r="DPK117" s="303"/>
      <c r="DPL117" s="303"/>
      <c r="DPM117" s="303"/>
      <c r="DPN117" s="303"/>
      <c r="DPO117" s="303"/>
      <c r="DPP117" s="303"/>
      <c r="DPQ117" s="303"/>
      <c r="DPR117" s="303"/>
      <c r="DPS117" s="303"/>
      <c r="DPT117" s="303"/>
      <c r="DPU117" s="303"/>
      <c r="DPV117" s="303"/>
      <c r="DPW117" s="303"/>
      <c r="DPX117" s="303"/>
      <c r="DPY117" s="303"/>
      <c r="DPZ117" s="303"/>
      <c r="DQA117" s="303"/>
      <c r="DQB117" s="303"/>
      <c r="DQC117" s="303"/>
      <c r="DQD117" s="303"/>
      <c r="DQE117" s="303"/>
      <c r="DQF117" s="303"/>
      <c r="DQG117" s="303"/>
      <c r="DQH117" s="303"/>
      <c r="DQI117" s="303"/>
      <c r="DQJ117" s="303"/>
      <c r="DQK117" s="303"/>
      <c r="DQL117" s="303"/>
      <c r="DQM117" s="303"/>
      <c r="DQN117" s="303"/>
      <c r="DQO117" s="303"/>
      <c r="DQP117" s="303"/>
      <c r="DQQ117" s="303"/>
      <c r="DQR117" s="303"/>
      <c r="DQS117" s="303"/>
      <c r="DQT117" s="303"/>
      <c r="DQU117" s="303"/>
      <c r="DQV117" s="303"/>
      <c r="DQW117" s="303"/>
      <c r="DQX117" s="303"/>
      <c r="DQY117" s="303"/>
      <c r="DQZ117" s="303"/>
      <c r="DRA117" s="303"/>
      <c r="DRB117" s="303"/>
      <c r="DRC117" s="303"/>
      <c r="DRD117" s="303"/>
      <c r="DRE117" s="303"/>
      <c r="DRF117" s="303"/>
      <c r="DRG117" s="303"/>
      <c r="DRH117" s="303"/>
      <c r="DRI117" s="303"/>
      <c r="DRJ117" s="303"/>
      <c r="DRK117" s="303"/>
      <c r="DRL117" s="303"/>
      <c r="DRM117" s="303"/>
      <c r="DRN117" s="303"/>
      <c r="DRO117" s="303"/>
      <c r="DRP117" s="303"/>
      <c r="DRQ117" s="303"/>
      <c r="DRR117" s="303"/>
      <c r="DRS117" s="303"/>
      <c r="DRT117" s="303"/>
      <c r="DRU117" s="303"/>
      <c r="DRV117" s="303"/>
      <c r="DRW117" s="303"/>
      <c r="DRX117" s="303"/>
      <c r="DRY117" s="303"/>
      <c r="DRZ117" s="303"/>
      <c r="DSA117" s="303"/>
      <c r="DSB117" s="303"/>
      <c r="DSC117" s="303"/>
      <c r="DSD117" s="303"/>
      <c r="DSE117" s="303"/>
      <c r="DSF117" s="303"/>
      <c r="DSG117" s="303"/>
      <c r="DSH117" s="303"/>
      <c r="DSI117" s="303"/>
      <c r="DSJ117" s="303"/>
      <c r="DSK117" s="303"/>
      <c r="DSL117" s="303"/>
      <c r="DSM117" s="303"/>
      <c r="DSN117" s="303"/>
      <c r="DSO117" s="303"/>
      <c r="DSP117" s="303"/>
      <c r="DSQ117" s="303"/>
      <c r="DSR117" s="303"/>
      <c r="DSS117" s="303"/>
      <c r="DST117" s="303"/>
      <c r="DSU117" s="303"/>
      <c r="DSV117" s="303"/>
      <c r="DSW117" s="303"/>
      <c r="DSX117" s="303"/>
      <c r="DSY117" s="303"/>
      <c r="DSZ117" s="303"/>
      <c r="DTA117" s="303"/>
      <c r="DTB117" s="303"/>
      <c r="DTC117" s="303"/>
      <c r="DTD117" s="303"/>
      <c r="DTE117" s="303"/>
      <c r="DTF117" s="303"/>
      <c r="DTG117" s="303"/>
      <c r="DTH117" s="303"/>
      <c r="DTI117" s="303"/>
      <c r="DTJ117" s="303"/>
      <c r="DTK117" s="303"/>
      <c r="DTL117" s="303"/>
      <c r="DTM117" s="303"/>
      <c r="DTN117" s="303"/>
      <c r="DTO117" s="303"/>
      <c r="DTP117" s="303"/>
      <c r="DTQ117" s="303"/>
      <c r="DTR117" s="303"/>
      <c r="DTS117" s="303"/>
      <c r="DTT117" s="303"/>
      <c r="DTU117" s="303"/>
      <c r="DTV117" s="303"/>
      <c r="DTW117" s="303"/>
      <c r="DTX117" s="303"/>
      <c r="DTY117" s="303"/>
      <c r="DTZ117" s="303"/>
      <c r="DUA117" s="303"/>
      <c r="DUB117" s="303"/>
      <c r="DUC117" s="303"/>
      <c r="DUD117" s="303"/>
      <c r="DUE117" s="303"/>
      <c r="DUF117" s="303"/>
      <c r="DUG117" s="303"/>
      <c r="DUH117" s="303"/>
      <c r="DUI117" s="303"/>
      <c r="DUJ117" s="303"/>
      <c r="DUK117" s="303"/>
      <c r="DUL117" s="303"/>
      <c r="DUM117" s="303"/>
      <c r="DUN117" s="303"/>
      <c r="DUO117" s="303"/>
      <c r="DUP117" s="303"/>
      <c r="DUQ117" s="303"/>
      <c r="DUR117" s="303"/>
      <c r="DUS117" s="303"/>
      <c r="DUT117" s="303"/>
      <c r="DUU117" s="303"/>
      <c r="DUV117" s="303"/>
      <c r="DUW117" s="303"/>
      <c r="DUX117" s="303"/>
      <c r="DUY117" s="303"/>
      <c r="DUZ117" s="303"/>
      <c r="DVA117" s="303"/>
      <c r="DVB117" s="303"/>
      <c r="DVC117" s="303"/>
      <c r="DVD117" s="303"/>
      <c r="DVE117" s="303"/>
      <c r="DVF117" s="303"/>
      <c r="DVG117" s="303"/>
      <c r="DVH117" s="303"/>
      <c r="DVI117" s="303"/>
      <c r="DVJ117" s="303"/>
      <c r="DVK117" s="303"/>
      <c r="DVL117" s="303"/>
      <c r="DVM117" s="303"/>
      <c r="DVN117" s="303"/>
      <c r="DVO117" s="303"/>
      <c r="DVP117" s="303"/>
      <c r="DVQ117" s="303"/>
      <c r="DVR117" s="303"/>
      <c r="DVS117" s="303"/>
      <c r="DVT117" s="303"/>
      <c r="DVU117" s="303"/>
      <c r="DVV117" s="303"/>
      <c r="DVW117" s="303"/>
      <c r="DVX117" s="303"/>
      <c r="DVY117" s="303"/>
      <c r="DVZ117" s="303"/>
      <c r="DWA117" s="303"/>
      <c r="DWB117" s="303"/>
      <c r="DWC117" s="303"/>
      <c r="DWD117" s="303"/>
      <c r="DWE117" s="303"/>
      <c r="DWF117" s="303"/>
      <c r="DWG117" s="303"/>
      <c r="DWH117" s="303"/>
      <c r="DWI117" s="303"/>
      <c r="DWJ117" s="303"/>
      <c r="DWK117" s="303"/>
      <c r="DWL117" s="303"/>
      <c r="DWM117" s="303"/>
      <c r="DWN117" s="303"/>
      <c r="DWO117" s="303"/>
      <c r="DWP117" s="303"/>
      <c r="DWQ117" s="303"/>
      <c r="DWR117" s="303"/>
      <c r="DWS117" s="303"/>
      <c r="DWT117" s="303"/>
      <c r="DWU117" s="303"/>
      <c r="DWV117" s="303"/>
      <c r="DWW117" s="303"/>
      <c r="DWX117" s="303"/>
      <c r="DWY117" s="303"/>
      <c r="DWZ117" s="303"/>
      <c r="DXA117" s="303"/>
      <c r="DXB117" s="303"/>
      <c r="DXC117" s="303"/>
      <c r="DXD117" s="303"/>
      <c r="DXE117" s="303"/>
      <c r="DXF117" s="303"/>
      <c r="DXG117" s="303"/>
      <c r="DXH117" s="303"/>
      <c r="DXI117" s="303"/>
      <c r="DXJ117" s="303"/>
      <c r="DXK117" s="303"/>
      <c r="DXL117" s="303"/>
      <c r="DXM117" s="303"/>
      <c r="DXN117" s="303"/>
      <c r="DXO117" s="303"/>
      <c r="DXP117" s="303"/>
      <c r="DXQ117" s="303"/>
      <c r="DXR117" s="303"/>
      <c r="DXS117" s="303"/>
      <c r="DXT117" s="303"/>
      <c r="DXU117" s="303"/>
      <c r="DXV117" s="303"/>
      <c r="DXW117" s="303"/>
      <c r="DXX117" s="303"/>
      <c r="DXY117" s="303"/>
      <c r="DXZ117" s="303"/>
      <c r="DYA117" s="303"/>
      <c r="DYB117" s="303"/>
      <c r="DYC117" s="303"/>
      <c r="DYD117" s="303"/>
      <c r="DYE117" s="303"/>
      <c r="DYF117" s="303"/>
      <c r="DYG117" s="303"/>
      <c r="DYH117" s="303"/>
      <c r="DYI117" s="303"/>
      <c r="DYJ117" s="303"/>
      <c r="DYK117" s="303"/>
      <c r="DYL117" s="303"/>
      <c r="DYM117" s="303"/>
      <c r="DYN117" s="303"/>
      <c r="DYO117" s="303"/>
      <c r="DYP117" s="303"/>
      <c r="DYQ117" s="303"/>
      <c r="DYR117" s="303"/>
      <c r="DYS117" s="303"/>
      <c r="DYT117" s="303"/>
      <c r="DYU117" s="303"/>
      <c r="DYV117" s="303"/>
      <c r="DYW117" s="303"/>
      <c r="DYX117" s="303"/>
      <c r="DYY117" s="303"/>
      <c r="DYZ117" s="303"/>
      <c r="DZA117" s="303"/>
      <c r="DZB117" s="303"/>
      <c r="DZC117" s="303"/>
      <c r="DZD117" s="303"/>
      <c r="DZE117" s="303"/>
      <c r="DZF117" s="303"/>
      <c r="DZG117" s="303"/>
      <c r="DZH117" s="303"/>
      <c r="DZI117" s="303"/>
      <c r="DZJ117" s="303"/>
      <c r="DZK117" s="303"/>
      <c r="DZL117" s="303"/>
      <c r="DZM117" s="303"/>
      <c r="DZN117" s="303"/>
      <c r="DZO117" s="303"/>
      <c r="DZP117" s="303"/>
      <c r="DZQ117" s="303"/>
      <c r="DZR117" s="303"/>
      <c r="DZS117" s="303"/>
      <c r="DZT117" s="303"/>
      <c r="DZU117" s="303"/>
      <c r="DZV117" s="303"/>
      <c r="DZW117" s="303"/>
      <c r="DZX117" s="303"/>
      <c r="DZY117" s="303"/>
      <c r="DZZ117" s="303"/>
      <c r="EAA117" s="303"/>
      <c r="EAB117" s="303"/>
      <c r="EAC117" s="303"/>
      <c r="EAD117" s="303"/>
      <c r="EAE117" s="303"/>
      <c r="EAF117" s="303"/>
      <c r="EAG117" s="303"/>
      <c r="EAH117" s="303"/>
      <c r="EAI117" s="303"/>
      <c r="EAJ117" s="303"/>
      <c r="EAK117" s="303"/>
      <c r="EAL117" s="303"/>
      <c r="EAM117" s="303"/>
      <c r="EAN117" s="303"/>
      <c r="EAO117" s="303"/>
      <c r="EAP117" s="303"/>
      <c r="EAQ117" s="303"/>
      <c r="EAR117" s="303"/>
      <c r="EAS117" s="303"/>
      <c r="EAT117" s="303"/>
      <c r="EAU117" s="303"/>
      <c r="EAV117" s="303"/>
      <c r="EAW117" s="303"/>
      <c r="EAX117" s="303"/>
      <c r="EAY117" s="303"/>
      <c r="EAZ117" s="303"/>
      <c r="EBA117" s="303"/>
      <c r="EBB117" s="303"/>
      <c r="EBC117" s="303"/>
      <c r="EBD117" s="303"/>
      <c r="EBE117" s="303"/>
      <c r="EBF117" s="303"/>
      <c r="EBG117" s="303"/>
      <c r="EBH117" s="303"/>
      <c r="EBI117" s="303"/>
      <c r="EBJ117" s="303"/>
      <c r="EBK117" s="303"/>
      <c r="EBL117" s="303"/>
      <c r="EBM117" s="303"/>
      <c r="EBN117" s="303"/>
      <c r="EBO117" s="303"/>
      <c r="EBP117" s="303"/>
      <c r="EBQ117" s="303"/>
      <c r="EBR117" s="303"/>
      <c r="EBS117" s="303"/>
      <c r="EBT117" s="303"/>
      <c r="EBU117" s="303"/>
      <c r="EBV117" s="303"/>
      <c r="EBW117" s="303"/>
      <c r="EBX117" s="303"/>
      <c r="EBY117" s="303"/>
      <c r="EBZ117" s="303"/>
      <c r="ECA117" s="303"/>
      <c r="ECB117" s="303"/>
      <c r="ECC117" s="303"/>
      <c r="ECD117" s="303"/>
      <c r="ECE117" s="303"/>
      <c r="ECF117" s="303"/>
      <c r="ECG117" s="303"/>
      <c r="ECH117" s="303"/>
      <c r="ECI117" s="303"/>
      <c r="ECJ117" s="303"/>
      <c r="ECK117" s="303"/>
      <c r="ECL117" s="303"/>
      <c r="ECM117" s="303"/>
      <c r="ECN117" s="303"/>
      <c r="ECO117" s="303"/>
      <c r="ECP117" s="303"/>
      <c r="ECQ117" s="303"/>
      <c r="ECR117" s="303"/>
      <c r="ECS117" s="303"/>
      <c r="ECT117" s="303"/>
      <c r="ECU117" s="303"/>
      <c r="ECV117" s="303"/>
      <c r="ECW117" s="303"/>
      <c r="ECX117" s="303"/>
      <c r="ECY117" s="303"/>
      <c r="ECZ117" s="303"/>
      <c r="EDA117" s="303"/>
      <c r="EDB117" s="303"/>
      <c r="EDC117" s="303"/>
      <c r="EDD117" s="303"/>
      <c r="EDE117" s="303"/>
      <c r="EDF117" s="303"/>
      <c r="EDG117" s="303"/>
      <c r="EDH117" s="303"/>
      <c r="EDI117" s="303"/>
      <c r="EDJ117" s="303"/>
      <c r="EDK117" s="303"/>
      <c r="EDL117" s="303"/>
      <c r="EDM117" s="303"/>
      <c r="EDN117" s="303"/>
      <c r="EDO117" s="303"/>
      <c r="EDP117" s="303"/>
      <c r="EDQ117" s="303"/>
      <c r="EDR117" s="303"/>
      <c r="EDS117" s="303"/>
      <c r="EDT117" s="303"/>
      <c r="EDU117" s="303"/>
      <c r="EDV117" s="303"/>
      <c r="EDW117" s="303"/>
      <c r="EDX117" s="303"/>
      <c r="EDY117" s="303"/>
      <c r="EDZ117" s="303"/>
      <c r="EEA117" s="303"/>
      <c r="EEB117" s="303"/>
      <c r="EEC117" s="303"/>
      <c r="EED117" s="303"/>
      <c r="EEE117" s="303"/>
      <c r="EEF117" s="303"/>
      <c r="EEG117" s="303"/>
      <c r="EEH117" s="303"/>
      <c r="EEI117" s="303"/>
      <c r="EEJ117" s="303"/>
      <c r="EEK117" s="303"/>
      <c r="EEL117" s="303"/>
      <c r="EEM117" s="303"/>
      <c r="EEN117" s="303"/>
      <c r="EEO117" s="303"/>
      <c r="EEP117" s="303"/>
      <c r="EEQ117" s="303"/>
      <c r="EER117" s="303"/>
      <c r="EES117" s="303"/>
      <c r="EET117" s="303"/>
      <c r="EEU117" s="303"/>
      <c r="EEV117" s="303"/>
      <c r="EEW117" s="303"/>
      <c r="EEX117" s="303"/>
      <c r="EEY117" s="303"/>
      <c r="EEZ117" s="303"/>
      <c r="EFA117" s="303"/>
      <c r="EFB117" s="303"/>
      <c r="EFC117" s="303"/>
      <c r="EFD117" s="303"/>
      <c r="EFE117" s="303"/>
      <c r="EFF117" s="303"/>
      <c r="EFG117" s="303"/>
      <c r="EFH117" s="303"/>
      <c r="EFI117" s="303"/>
      <c r="EFJ117" s="303"/>
      <c r="EFK117" s="303"/>
      <c r="EFL117" s="303"/>
      <c r="EFM117" s="303"/>
      <c r="EFN117" s="303"/>
      <c r="EFO117" s="303"/>
      <c r="EFP117" s="303"/>
      <c r="EFQ117" s="303"/>
      <c r="EFR117" s="303"/>
      <c r="EFS117" s="303"/>
      <c r="EFT117" s="303"/>
      <c r="EFU117" s="303"/>
      <c r="EFV117" s="303"/>
      <c r="EFW117" s="303"/>
      <c r="EFX117" s="303"/>
      <c r="EFY117" s="303"/>
      <c r="EFZ117" s="303"/>
      <c r="EGA117" s="303"/>
      <c r="EGB117" s="303"/>
      <c r="EGC117" s="303"/>
      <c r="EGD117" s="303"/>
      <c r="EGE117" s="303"/>
      <c r="EGF117" s="303"/>
      <c r="EGG117" s="303"/>
      <c r="EGH117" s="303"/>
      <c r="EGI117" s="303"/>
      <c r="EGJ117" s="303"/>
      <c r="EGK117" s="303"/>
      <c r="EGL117" s="303"/>
      <c r="EGM117" s="303"/>
      <c r="EGN117" s="303"/>
      <c r="EGO117" s="303"/>
      <c r="EGP117" s="303"/>
      <c r="EGQ117" s="303"/>
      <c r="EGR117" s="303"/>
      <c r="EGS117" s="303"/>
      <c r="EGT117" s="303"/>
      <c r="EGU117" s="303"/>
      <c r="EGV117" s="303"/>
      <c r="EGW117" s="303"/>
      <c r="EGX117" s="303"/>
      <c r="EGY117" s="303"/>
      <c r="EGZ117" s="303"/>
      <c r="EHA117" s="303"/>
      <c r="EHB117" s="303"/>
      <c r="EHC117" s="303"/>
      <c r="EHD117" s="303"/>
      <c r="EHE117" s="303"/>
      <c r="EHF117" s="303"/>
      <c r="EHG117" s="303"/>
      <c r="EHH117" s="303"/>
      <c r="EHI117" s="303"/>
      <c r="EHJ117" s="303"/>
      <c r="EHK117" s="303"/>
      <c r="EHL117" s="303"/>
      <c r="EHM117" s="303"/>
      <c r="EHN117" s="303"/>
      <c r="EHO117" s="303"/>
      <c r="EHP117" s="303"/>
      <c r="EHQ117" s="303"/>
      <c r="EHR117" s="303"/>
      <c r="EHS117" s="303"/>
      <c r="EHT117" s="303"/>
      <c r="EHU117" s="303"/>
      <c r="EHV117" s="303"/>
      <c r="EHW117" s="303"/>
      <c r="EHX117" s="303"/>
      <c r="EHY117" s="303"/>
      <c r="EHZ117" s="303"/>
      <c r="EIA117" s="303"/>
      <c r="EIB117" s="303"/>
      <c r="EIC117" s="303"/>
      <c r="EID117" s="303"/>
      <c r="EIE117" s="303"/>
      <c r="EIF117" s="303"/>
      <c r="EIG117" s="303"/>
      <c r="EIH117" s="303"/>
      <c r="EII117" s="303"/>
      <c r="EIJ117" s="303"/>
      <c r="EIK117" s="303"/>
      <c r="EIL117" s="303"/>
      <c r="EIM117" s="303"/>
      <c r="EIN117" s="303"/>
      <c r="EIO117" s="303"/>
      <c r="EIP117" s="303"/>
      <c r="EIQ117" s="303"/>
      <c r="EIR117" s="303"/>
      <c r="EIS117" s="303"/>
      <c r="EIT117" s="303"/>
      <c r="EIU117" s="303"/>
      <c r="EIV117" s="303"/>
      <c r="EIW117" s="303"/>
      <c r="EIX117" s="303"/>
      <c r="EIY117" s="303"/>
      <c r="EIZ117" s="303"/>
      <c r="EJA117" s="303"/>
      <c r="EJB117" s="303"/>
      <c r="EJC117" s="303"/>
      <c r="EJD117" s="303"/>
      <c r="EJE117" s="303"/>
      <c r="EJF117" s="303"/>
      <c r="EJG117" s="303"/>
      <c r="EJH117" s="303"/>
      <c r="EJI117" s="303"/>
      <c r="EJJ117" s="303"/>
      <c r="EJK117" s="303"/>
      <c r="EJL117" s="303"/>
      <c r="EJM117" s="303"/>
      <c r="EJN117" s="303"/>
      <c r="EJO117" s="303"/>
      <c r="EJP117" s="303"/>
      <c r="EJQ117" s="303"/>
      <c r="EJR117" s="303"/>
      <c r="EJS117" s="303"/>
      <c r="EJT117" s="303"/>
      <c r="EJU117" s="303"/>
      <c r="EJV117" s="303"/>
      <c r="EJW117" s="303"/>
      <c r="EJX117" s="303"/>
      <c r="EJY117" s="303"/>
      <c r="EJZ117" s="303"/>
      <c r="EKA117" s="303"/>
      <c r="EKB117" s="303"/>
      <c r="EKC117" s="303"/>
      <c r="EKD117" s="303"/>
      <c r="EKE117" s="303"/>
      <c r="EKF117" s="303"/>
      <c r="EKG117" s="303"/>
      <c r="EKH117" s="303"/>
      <c r="EKI117" s="303"/>
      <c r="EKJ117" s="303"/>
      <c r="EKK117" s="303"/>
      <c r="EKL117" s="303"/>
      <c r="EKM117" s="303"/>
      <c r="EKN117" s="303"/>
      <c r="EKO117" s="303"/>
      <c r="EKP117" s="303"/>
      <c r="EKQ117" s="303"/>
      <c r="EKR117" s="303"/>
      <c r="EKS117" s="303"/>
      <c r="EKT117" s="303"/>
      <c r="EKU117" s="303"/>
      <c r="EKV117" s="303"/>
      <c r="EKW117" s="303"/>
      <c r="EKX117" s="303"/>
      <c r="EKY117" s="303"/>
      <c r="EKZ117" s="303"/>
      <c r="ELA117" s="303"/>
      <c r="ELB117" s="303"/>
      <c r="ELC117" s="303"/>
      <c r="ELD117" s="303"/>
      <c r="ELE117" s="303"/>
      <c r="ELF117" s="303"/>
      <c r="ELG117" s="303"/>
      <c r="ELH117" s="303"/>
      <c r="ELI117" s="303"/>
      <c r="ELJ117" s="303"/>
      <c r="ELK117" s="303"/>
      <c r="ELL117" s="303"/>
      <c r="ELM117" s="303"/>
      <c r="ELN117" s="303"/>
      <c r="ELO117" s="303"/>
      <c r="ELP117" s="303"/>
      <c r="ELQ117" s="303"/>
      <c r="ELR117" s="303"/>
      <c r="ELS117" s="303"/>
      <c r="ELT117" s="303"/>
      <c r="ELU117" s="303"/>
      <c r="ELV117" s="303"/>
      <c r="ELW117" s="303"/>
      <c r="ELX117" s="303"/>
      <c r="ELY117" s="303"/>
      <c r="ELZ117" s="303"/>
      <c r="EMA117" s="303"/>
      <c r="EMB117" s="303"/>
      <c r="EMC117" s="303"/>
      <c r="EMD117" s="303"/>
      <c r="EME117" s="303"/>
      <c r="EMF117" s="303"/>
      <c r="EMG117" s="303"/>
      <c r="EMH117" s="303"/>
      <c r="EMI117" s="303"/>
      <c r="EMJ117" s="303"/>
      <c r="EMK117" s="303"/>
      <c r="EML117" s="303"/>
      <c r="EMM117" s="303"/>
      <c r="EMN117" s="303"/>
      <c r="EMO117" s="303"/>
      <c r="EMP117" s="303"/>
      <c r="EMQ117" s="303"/>
      <c r="EMR117" s="303"/>
      <c r="EMS117" s="303"/>
      <c r="EMT117" s="303"/>
      <c r="EMU117" s="303"/>
      <c r="EMV117" s="303"/>
      <c r="EMW117" s="303"/>
      <c r="EMX117" s="303"/>
      <c r="EMY117" s="303"/>
      <c r="EMZ117" s="303"/>
      <c r="ENA117" s="303"/>
      <c r="ENB117" s="303"/>
      <c r="ENC117" s="303"/>
      <c r="END117" s="303"/>
      <c r="ENE117" s="303"/>
      <c r="ENF117" s="303"/>
      <c r="ENG117" s="303"/>
      <c r="ENH117" s="303"/>
      <c r="ENI117" s="303"/>
      <c r="ENJ117" s="303"/>
      <c r="ENK117" s="303"/>
      <c r="ENL117" s="303"/>
      <c r="ENM117" s="303"/>
      <c r="ENN117" s="303"/>
      <c r="ENO117" s="303"/>
      <c r="ENP117" s="303"/>
      <c r="ENQ117" s="303"/>
      <c r="ENR117" s="303"/>
      <c r="ENS117" s="303"/>
      <c r="ENT117" s="303"/>
      <c r="ENU117" s="303"/>
      <c r="ENV117" s="303"/>
      <c r="ENW117" s="303"/>
      <c r="ENX117" s="303"/>
      <c r="ENY117" s="303"/>
      <c r="ENZ117" s="303"/>
      <c r="EOA117" s="303"/>
      <c r="EOB117" s="303"/>
      <c r="EOC117" s="303"/>
      <c r="EOD117" s="303"/>
      <c r="EOE117" s="303"/>
      <c r="EOF117" s="303"/>
      <c r="EOG117" s="303"/>
      <c r="EOH117" s="303"/>
      <c r="EOI117" s="303"/>
      <c r="EOJ117" s="303"/>
      <c r="EOK117" s="303"/>
      <c r="EOL117" s="303"/>
      <c r="EOM117" s="303"/>
      <c r="EON117" s="303"/>
      <c r="EOO117" s="303"/>
      <c r="EOP117" s="303"/>
      <c r="EOQ117" s="303"/>
      <c r="EOR117" s="303"/>
      <c r="EOS117" s="303"/>
      <c r="EOT117" s="303"/>
      <c r="EOU117" s="303"/>
      <c r="EOV117" s="303"/>
      <c r="EOW117" s="303"/>
      <c r="EOX117" s="303"/>
      <c r="EOY117" s="303"/>
      <c r="EOZ117" s="303"/>
      <c r="EPA117" s="303"/>
      <c r="EPB117" s="303"/>
      <c r="EPC117" s="303"/>
      <c r="EPD117" s="303"/>
      <c r="EPE117" s="303"/>
      <c r="EPF117" s="303"/>
      <c r="EPG117" s="303"/>
      <c r="EPH117" s="303"/>
      <c r="EPI117" s="303"/>
      <c r="EPJ117" s="303"/>
      <c r="EPK117" s="303"/>
      <c r="EPL117" s="303"/>
      <c r="EPM117" s="303"/>
      <c r="EPN117" s="303"/>
      <c r="EPO117" s="303"/>
      <c r="EPP117" s="303"/>
      <c r="EPQ117" s="303"/>
      <c r="EPR117" s="303"/>
      <c r="EPS117" s="303"/>
      <c r="EPT117" s="303"/>
      <c r="EPU117" s="303"/>
      <c r="EPV117" s="303"/>
      <c r="EPW117" s="303"/>
      <c r="EPX117" s="303"/>
      <c r="EPY117" s="303"/>
      <c r="EPZ117" s="303"/>
      <c r="EQA117" s="303"/>
      <c r="EQB117" s="303"/>
      <c r="EQC117" s="303"/>
      <c r="EQD117" s="303"/>
      <c r="EQE117" s="303"/>
      <c r="EQF117" s="303"/>
      <c r="EQG117" s="303"/>
      <c r="EQH117" s="303"/>
      <c r="EQI117" s="303"/>
    </row>
    <row r="118" spans="1:3831" collapsed="1" x14ac:dyDescent="0.25">
      <c r="A118" s="295"/>
      <c r="C118" t="s">
        <v>4076</v>
      </c>
      <c r="E118" s="279">
        <f t="shared" ref="E118:BD118" ca="1" si="142">IF($EQI$8="Crisis",E120,E119)</f>
        <v>45.718750190716698</v>
      </c>
      <c r="F118" s="279">
        <f t="shared" ca="1" si="142"/>
        <v>48.124935286834457</v>
      </c>
      <c r="G118" s="279">
        <f t="shared" ca="1" si="142"/>
        <v>50.657758287370584</v>
      </c>
      <c r="H118" s="279">
        <f t="shared" ca="1" si="142"/>
        <v>240.075364135374</v>
      </c>
      <c r="I118" s="279">
        <f t="shared" ca="1" si="142"/>
        <v>233.27129422557843</v>
      </c>
      <c r="J118" s="279">
        <f t="shared" ca="1" si="142"/>
        <v>225.08603292334638</v>
      </c>
      <c r="K118" s="279">
        <f t="shared" ca="1" si="142"/>
        <v>215.39304240540625</v>
      </c>
      <c r="L118" s="279">
        <f t="shared" ca="1" si="142"/>
        <v>204.05629124545541</v>
      </c>
      <c r="M118" s="279">
        <f t="shared" ca="1" si="142"/>
        <v>190.9296056158596</v>
      </c>
      <c r="N118" s="279">
        <f t="shared" ca="1" si="142"/>
        <v>175.85597849328536</v>
      </c>
      <c r="O118" s="279">
        <f t="shared" ca="1" si="142"/>
        <v>183.27852140497404</v>
      </c>
      <c r="P118" s="279">
        <f t="shared" ca="1" si="142"/>
        <v>191.01435558914545</v>
      </c>
      <c r="Q118" s="279">
        <f t="shared" ca="1" si="142"/>
        <v>199.07670446836269</v>
      </c>
      <c r="R118" s="279">
        <f t="shared" ca="1" si="142"/>
        <v>207.47934960044392</v>
      </c>
      <c r="S118" s="279">
        <f t="shared" ca="1" si="142"/>
        <v>216.23665423627895</v>
      </c>
      <c r="T118" s="279">
        <f t="shared" ca="1" si="142"/>
        <v>225.36358787197591</v>
      </c>
      <c r="U118" s="279">
        <f t="shared" ca="1" si="142"/>
        <v>234.87575183730698</v>
      </c>
      <c r="V118" s="279">
        <f t="shared" ca="1" si="142"/>
        <v>244.78940596419307</v>
      </c>
      <c r="W118" s="279">
        <f t="shared" ca="1" si="142"/>
        <v>255.12149638081419</v>
      </c>
      <c r="X118" s="279">
        <f t="shared" ca="1" si="142"/>
        <v>265.8896844788556</v>
      </c>
      <c r="Y118" s="279">
        <f t="shared" ca="1" si="142"/>
        <v>277.11237710340589</v>
      </c>
      <c r="Z118" s="279">
        <f t="shared" ca="1" si="142"/>
        <v>288.80875801711261</v>
      </c>
      <c r="AA118" s="279">
        <f t="shared" ca="1" si="142"/>
        <v>300.99882069237947</v>
      </c>
      <c r="AB118" s="279">
        <f t="shared" ca="1" si="142"/>
        <v>313.70340248765905</v>
      </c>
      <c r="AC118" s="279">
        <f t="shared" ca="1" si="142"/>
        <v>326.94422026626131</v>
      </c>
      <c r="AD118" s="279">
        <f t="shared" ca="1" si="142"/>
        <v>340.7439075185635</v>
      </c>
      <c r="AE118" s="282">
        <f t="shared" ca="1" si="142"/>
        <v>88.134981399401823</v>
      </c>
      <c r="AF118" s="279">
        <f t="shared" ca="1" si="142"/>
        <v>91.119111640620375</v>
      </c>
      <c r="AG118" s="279">
        <f t="shared" ca="1" si="142"/>
        <v>94.204280461017831</v>
      </c>
      <c r="AH118" s="279">
        <f t="shared" ca="1" si="142"/>
        <v>2472.2142926193114</v>
      </c>
      <c r="AI118" s="279">
        <f t="shared" ca="1" si="142"/>
        <v>2359.3108579445943</v>
      </c>
      <c r="AJ118" s="279">
        <f t="shared" ca="1" si="142"/>
        <v>2235.927746388038</v>
      </c>
      <c r="AK118" s="279">
        <f t="shared" ca="1" si="142"/>
        <v>2101.4847361357097</v>
      </c>
      <c r="AL118" s="279">
        <f t="shared" ca="1" si="142"/>
        <v>1955.3743283127083</v>
      </c>
      <c r="AM118" s="279">
        <f t="shared" ca="1" si="142"/>
        <v>1796.9605650255016</v>
      </c>
      <c r="AN118" s="279">
        <f t="shared" ca="1" si="142"/>
        <v>1625.5777986359165</v>
      </c>
      <c r="AO118" s="279">
        <f t="shared" ca="1" si="142"/>
        <v>1694.19031366124</v>
      </c>
      <c r="AP118" s="279">
        <f t="shared" ca="1" si="142"/>
        <v>1765.6988310938618</v>
      </c>
      <c r="AQ118" s="279">
        <f t="shared" ca="1" si="142"/>
        <v>1840.2255856301776</v>
      </c>
      <c r="AR118" s="279">
        <f t="shared" ca="1" si="142"/>
        <v>1917.8979712582213</v>
      </c>
      <c r="AS118" s="279">
        <f t="shared" ca="1" si="142"/>
        <v>1998.8487590214497</v>
      </c>
      <c r="AT118" s="279">
        <f t="shared" ca="1" si="142"/>
        <v>2083.2163239739193</v>
      </c>
      <c r="AU118" s="279">
        <f t="shared" ca="1" si="142"/>
        <v>2171.1448817148048</v>
      </c>
      <c r="AV118" s="279">
        <f t="shared" ca="1" si="142"/>
        <v>2262.7847349065842</v>
      </c>
      <c r="AW118" s="279">
        <f t="shared" ca="1" si="142"/>
        <v>2358.2925301982837</v>
      </c>
      <c r="AX118" s="279">
        <f t="shared" ca="1" si="142"/>
        <v>2457.8315259929586</v>
      </c>
      <c r="AY118" s="279">
        <f t="shared" ca="1" si="142"/>
        <v>2561.5718715171261</v>
      </c>
      <c r="AZ118" s="279">
        <f t="shared" ca="1" si="142"/>
        <v>2669.6908976691798</v>
      </c>
      <c r="BA118" s="279">
        <f t="shared" ca="1" si="142"/>
        <v>2782.3734201439602</v>
      </c>
      <c r="BB118" s="279">
        <f t="shared" ca="1" si="142"/>
        <v>2899.8120553516287</v>
      </c>
      <c r="BC118" s="279">
        <f t="shared" ca="1" si="142"/>
        <v>3022.2075496708703</v>
      </c>
      <c r="BD118" s="279">
        <f t="shared" ca="1" si="142"/>
        <v>3149.7691225992426</v>
      </c>
      <c r="BE118" s="302"/>
      <c r="BF118" s="302"/>
      <c r="BG118" s="279"/>
      <c r="BH118" s="279"/>
      <c r="BI118" s="279"/>
      <c r="BJ118" s="279"/>
      <c r="BK118" s="279"/>
      <c r="BL118" s="279"/>
      <c r="BM118" s="279"/>
      <c r="BN118" s="279"/>
      <c r="BO118" s="279"/>
      <c r="BP118" s="279"/>
      <c r="BQ118" s="279"/>
      <c r="BR118" s="279"/>
      <c r="BS118" s="279"/>
      <c r="BT118" s="279"/>
      <c r="BU118" s="279"/>
      <c r="BV118" s="279"/>
      <c r="BW118" s="279"/>
      <c r="BX118" s="279"/>
      <c r="BY118" s="279"/>
      <c r="BZ118" s="279"/>
      <c r="CA118" s="279"/>
      <c r="CB118" s="279"/>
      <c r="CC118" s="279"/>
      <c r="CD118" s="279"/>
      <c r="CE118" s="303"/>
      <c r="CF118" s="303"/>
      <c r="CG118" s="303"/>
      <c r="CH118" s="303"/>
      <c r="CI118" s="303"/>
      <c r="CJ118" s="303"/>
      <c r="CK118" s="303"/>
      <c r="CL118" s="303"/>
      <c r="CM118" s="303"/>
      <c r="CN118" s="303"/>
      <c r="CO118" s="303"/>
      <c r="CP118" s="303"/>
      <c r="CQ118" s="303"/>
      <c r="CR118" s="303"/>
      <c r="CS118" s="303"/>
      <c r="CT118" s="303"/>
      <c r="CU118" s="303"/>
      <c r="CV118" s="303"/>
      <c r="CW118" s="303"/>
      <c r="CX118" s="303"/>
      <c r="CY118" s="303"/>
      <c r="CZ118" s="303"/>
      <c r="DA118" s="303"/>
      <c r="DB118" s="303"/>
      <c r="DC118" s="303"/>
      <c r="DD118" s="303"/>
      <c r="DE118" s="303"/>
      <c r="DF118" s="303"/>
      <c r="DG118" s="303"/>
      <c r="DH118" s="303"/>
      <c r="DI118" s="303"/>
      <c r="DJ118" s="303"/>
      <c r="DK118" s="303"/>
      <c r="DL118" s="303"/>
      <c r="DM118" s="303"/>
      <c r="DN118" s="303"/>
      <c r="DO118" s="303"/>
      <c r="DP118" s="303"/>
      <c r="DQ118" s="303"/>
      <c r="DR118" s="303"/>
      <c r="DS118" s="303"/>
      <c r="DT118" s="303"/>
      <c r="DU118" s="303"/>
      <c r="DV118" s="303"/>
      <c r="DW118" s="303"/>
      <c r="DX118" s="303"/>
      <c r="DY118" s="303"/>
      <c r="DZ118" s="303"/>
      <c r="EA118" s="303"/>
      <c r="EB118" s="303"/>
      <c r="EC118" s="303"/>
      <c r="ED118" s="303"/>
      <c r="EE118" s="303"/>
      <c r="EF118" s="303"/>
      <c r="EG118" s="303"/>
      <c r="EH118" s="303"/>
      <c r="EI118" s="303"/>
      <c r="EJ118" s="303"/>
      <c r="EK118" s="303"/>
      <c r="EL118" s="303"/>
      <c r="EM118" s="303"/>
      <c r="EN118" s="303"/>
      <c r="EO118" s="303"/>
      <c r="EP118" s="303"/>
      <c r="EQ118" s="303"/>
      <c r="ER118" s="303"/>
      <c r="ES118" s="303"/>
      <c r="ET118" s="303"/>
      <c r="EU118" s="303"/>
      <c r="EV118" s="303"/>
      <c r="EW118" s="303"/>
      <c r="EX118" s="303"/>
      <c r="EY118" s="303"/>
      <c r="EZ118" s="303"/>
      <c r="FA118" s="303"/>
      <c r="FB118" s="303"/>
      <c r="FC118" s="303"/>
      <c r="FD118" s="303"/>
      <c r="FE118" s="303"/>
      <c r="FF118" s="303"/>
      <c r="FG118" s="303"/>
      <c r="FH118" s="303"/>
      <c r="FI118" s="303"/>
      <c r="FJ118" s="303"/>
      <c r="FK118" s="303"/>
      <c r="FL118" s="303"/>
      <c r="FM118" s="303"/>
      <c r="FN118" s="303"/>
      <c r="FO118" s="303"/>
      <c r="FP118" s="303"/>
      <c r="FQ118" s="303"/>
      <c r="FR118" s="303"/>
      <c r="FS118" s="303"/>
      <c r="FT118" s="303"/>
      <c r="FU118" s="303"/>
      <c r="FV118" s="303"/>
      <c r="FW118" s="303"/>
      <c r="FX118" s="303"/>
      <c r="FY118" s="303"/>
      <c r="FZ118" s="303"/>
      <c r="GA118" s="303"/>
      <c r="GB118" s="303"/>
      <c r="GC118" s="303"/>
      <c r="GD118" s="303"/>
      <c r="GE118" s="303"/>
      <c r="GF118" s="303"/>
      <c r="GG118" s="303"/>
      <c r="GH118" s="303"/>
      <c r="GI118" s="303"/>
      <c r="GJ118" s="303"/>
      <c r="GK118" s="303"/>
      <c r="GL118" s="303"/>
      <c r="GM118" s="303"/>
      <c r="GN118" s="303"/>
      <c r="GO118" s="303"/>
      <c r="GP118" s="303"/>
      <c r="GQ118" s="303"/>
      <c r="GR118" s="303"/>
      <c r="GS118" s="303"/>
      <c r="GT118" s="303"/>
      <c r="GU118" s="303"/>
      <c r="GV118" s="303"/>
      <c r="GW118" s="303"/>
      <c r="GX118" s="303"/>
      <c r="GY118" s="303"/>
      <c r="GZ118" s="303"/>
      <c r="HA118" s="303"/>
      <c r="HB118" s="303"/>
      <c r="HC118" s="303"/>
      <c r="HD118" s="303"/>
      <c r="HE118" s="303"/>
      <c r="HF118" s="303"/>
      <c r="HG118" s="303"/>
      <c r="HH118" s="303"/>
      <c r="HI118" s="303"/>
      <c r="HJ118" s="303"/>
      <c r="HK118" s="303"/>
      <c r="HL118" s="303"/>
      <c r="HM118" s="303"/>
      <c r="HN118" s="303"/>
      <c r="HO118" s="303"/>
      <c r="HP118" s="303"/>
      <c r="HQ118" s="303"/>
      <c r="HR118" s="303"/>
      <c r="HS118" s="303"/>
      <c r="HT118" s="303"/>
      <c r="HU118" s="303"/>
      <c r="HV118" s="303"/>
      <c r="HW118" s="303"/>
      <c r="HX118" s="303"/>
      <c r="HY118" s="303"/>
      <c r="HZ118" s="303"/>
      <c r="IA118" s="303"/>
      <c r="IB118" s="303"/>
      <c r="IC118" s="303"/>
      <c r="ID118" s="303"/>
      <c r="IE118" s="303"/>
      <c r="IF118" s="303"/>
      <c r="IG118" s="303"/>
      <c r="IH118" s="303"/>
      <c r="II118" s="303"/>
      <c r="IJ118" s="303"/>
      <c r="IK118" s="303"/>
      <c r="IL118" s="303"/>
      <c r="IM118" s="303"/>
      <c r="IN118" s="303"/>
      <c r="IO118" s="303"/>
      <c r="IP118" s="303"/>
      <c r="IQ118" s="303"/>
      <c r="IR118" s="303"/>
      <c r="IS118" s="303"/>
      <c r="IT118" s="303"/>
      <c r="IU118" s="303"/>
      <c r="IV118" s="303"/>
      <c r="IW118" s="303"/>
      <c r="IX118" s="303"/>
      <c r="IY118" s="303"/>
      <c r="IZ118" s="303"/>
      <c r="JA118" s="303"/>
      <c r="JB118" s="303"/>
      <c r="JC118" s="303"/>
      <c r="JD118" s="303"/>
      <c r="JE118" s="303"/>
      <c r="JF118" s="303"/>
      <c r="JG118" s="303"/>
      <c r="JH118" s="303"/>
      <c r="JI118" s="303"/>
      <c r="JJ118" s="303"/>
      <c r="JK118" s="303"/>
      <c r="JL118" s="303"/>
      <c r="JM118" s="303"/>
      <c r="JN118" s="303"/>
      <c r="JO118" s="303"/>
      <c r="JP118" s="303"/>
      <c r="JQ118" s="303"/>
      <c r="JR118" s="303"/>
      <c r="JS118" s="303"/>
      <c r="JT118" s="303"/>
      <c r="JU118" s="303"/>
      <c r="JV118" s="303"/>
      <c r="JW118" s="303"/>
      <c r="JX118" s="303"/>
      <c r="JY118" s="303"/>
      <c r="JZ118" s="303"/>
      <c r="KA118" s="303"/>
      <c r="KB118" s="303"/>
      <c r="KC118" s="303"/>
      <c r="KD118" s="303"/>
      <c r="KE118" s="303"/>
      <c r="KF118" s="303"/>
      <c r="KG118" s="303"/>
      <c r="KH118" s="303"/>
      <c r="KI118" s="303"/>
      <c r="KJ118" s="303"/>
      <c r="KK118" s="303"/>
      <c r="KL118" s="303"/>
      <c r="KM118" s="303"/>
      <c r="KN118" s="303"/>
      <c r="KO118" s="303"/>
      <c r="KP118" s="303"/>
      <c r="KQ118" s="303"/>
      <c r="KR118" s="303"/>
      <c r="KS118" s="303"/>
      <c r="KT118" s="303"/>
      <c r="KU118" s="303"/>
      <c r="KV118" s="303"/>
      <c r="KW118" s="303"/>
      <c r="KX118" s="303"/>
      <c r="KY118" s="303"/>
      <c r="KZ118" s="303"/>
      <c r="LA118" s="303"/>
      <c r="LB118" s="303"/>
      <c r="LC118" s="303"/>
      <c r="LD118" s="303"/>
      <c r="LE118" s="303"/>
      <c r="LF118" s="303"/>
      <c r="LG118" s="303"/>
      <c r="LH118" s="303"/>
      <c r="LI118" s="303"/>
      <c r="LJ118" s="303"/>
      <c r="LK118" s="303"/>
      <c r="LL118" s="303"/>
      <c r="LM118" s="303"/>
      <c r="LN118" s="303"/>
      <c r="LO118" s="303"/>
      <c r="LP118" s="303"/>
      <c r="LQ118" s="303"/>
      <c r="LR118" s="303"/>
      <c r="LS118" s="303"/>
      <c r="LT118" s="303"/>
      <c r="LU118" s="303"/>
      <c r="LV118" s="303"/>
      <c r="LW118" s="303"/>
      <c r="LX118" s="303"/>
      <c r="LY118" s="303"/>
      <c r="LZ118" s="303"/>
      <c r="MA118" s="303"/>
      <c r="MB118" s="303"/>
      <c r="MC118" s="303"/>
      <c r="MD118" s="303"/>
      <c r="ME118" s="303"/>
      <c r="MF118" s="303"/>
      <c r="MG118" s="303"/>
      <c r="MH118" s="303"/>
      <c r="MI118" s="303"/>
      <c r="MJ118" s="303"/>
      <c r="MK118" s="303"/>
      <c r="ML118" s="303"/>
      <c r="MM118" s="303"/>
      <c r="MN118" s="303"/>
      <c r="MO118" s="303"/>
      <c r="MP118" s="303"/>
      <c r="MQ118" s="303"/>
      <c r="MR118" s="303"/>
      <c r="MS118" s="303"/>
      <c r="MT118" s="303"/>
      <c r="MU118" s="303"/>
      <c r="MV118" s="303"/>
      <c r="MW118" s="303"/>
      <c r="MX118" s="303"/>
      <c r="MY118" s="303"/>
      <c r="MZ118" s="303"/>
      <c r="NA118" s="303"/>
      <c r="NB118" s="303"/>
      <c r="NC118" s="303"/>
      <c r="ND118" s="303"/>
      <c r="NE118" s="303"/>
      <c r="NF118" s="303"/>
      <c r="NG118" s="303"/>
      <c r="NH118" s="303"/>
      <c r="NI118" s="303"/>
      <c r="NJ118" s="303"/>
      <c r="NK118" s="303"/>
      <c r="NL118" s="303"/>
      <c r="NM118" s="303"/>
      <c r="NN118" s="303"/>
      <c r="NO118" s="303"/>
      <c r="NP118" s="303"/>
      <c r="NQ118" s="303"/>
      <c r="NR118" s="303"/>
      <c r="NS118" s="303"/>
      <c r="NT118" s="303"/>
      <c r="NU118" s="303"/>
      <c r="NV118" s="303"/>
      <c r="NW118" s="303"/>
      <c r="NX118" s="303"/>
      <c r="NY118" s="303"/>
      <c r="NZ118" s="303"/>
      <c r="OA118" s="303"/>
      <c r="OB118" s="303"/>
      <c r="OC118" s="303"/>
      <c r="OD118" s="303"/>
      <c r="OE118" s="303"/>
      <c r="OF118" s="303"/>
      <c r="OG118" s="303"/>
      <c r="OH118" s="303"/>
      <c r="OI118" s="303"/>
      <c r="OJ118" s="303"/>
      <c r="OK118" s="303"/>
      <c r="OL118" s="303"/>
      <c r="OM118" s="303"/>
      <c r="ON118" s="303"/>
      <c r="OO118" s="303"/>
      <c r="OP118" s="303"/>
      <c r="OQ118" s="303"/>
      <c r="OR118" s="303"/>
      <c r="OS118" s="303"/>
      <c r="OT118" s="303"/>
      <c r="OU118" s="303"/>
      <c r="OV118" s="303"/>
      <c r="OW118" s="303"/>
      <c r="OX118" s="303"/>
      <c r="OY118" s="303"/>
      <c r="OZ118" s="303"/>
      <c r="PA118" s="303"/>
      <c r="PB118" s="303"/>
      <c r="PC118" s="303"/>
      <c r="PD118" s="303"/>
      <c r="PE118" s="303"/>
      <c r="PF118" s="303"/>
      <c r="PG118" s="303"/>
      <c r="PH118" s="303"/>
      <c r="PI118" s="303"/>
      <c r="PJ118" s="303"/>
      <c r="PK118" s="303"/>
      <c r="PL118" s="303"/>
      <c r="PM118" s="303"/>
      <c r="PN118" s="303"/>
      <c r="PO118" s="303"/>
      <c r="PP118" s="303"/>
      <c r="PQ118" s="303"/>
      <c r="PR118" s="303"/>
      <c r="PS118" s="303"/>
      <c r="PT118" s="303"/>
      <c r="PU118" s="303"/>
      <c r="PV118" s="303"/>
      <c r="PW118" s="303"/>
      <c r="PX118" s="303"/>
      <c r="PY118" s="303"/>
      <c r="PZ118" s="303"/>
      <c r="QA118" s="303"/>
      <c r="QB118" s="303"/>
      <c r="QC118" s="303"/>
      <c r="QD118" s="303"/>
      <c r="QE118" s="303"/>
      <c r="QF118" s="303"/>
      <c r="QG118" s="303"/>
      <c r="QH118" s="303"/>
      <c r="QI118" s="303"/>
      <c r="QJ118" s="303"/>
      <c r="QK118" s="303"/>
      <c r="QL118" s="303"/>
      <c r="QM118" s="303"/>
      <c r="QN118" s="303"/>
      <c r="QO118" s="303"/>
      <c r="QP118" s="303"/>
      <c r="QQ118" s="303"/>
      <c r="QR118" s="303"/>
      <c r="QS118" s="303"/>
      <c r="QT118" s="303"/>
      <c r="QU118" s="303"/>
      <c r="QV118" s="303"/>
      <c r="QW118" s="303"/>
      <c r="QX118" s="303"/>
      <c r="QY118" s="303"/>
      <c r="QZ118" s="303"/>
      <c r="RA118" s="303"/>
      <c r="RB118" s="303"/>
      <c r="RC118" s="303"/>
      <c r="RD118" s="303"/>
      <c r="RE118" s="303"/>
      <c r="RF118" s="303"/>
      <c r="RG118" s="303"/>
      <c r="RH118" s="303"/>
      <c r="RI118" s="303"/>
      <c r="RJ118" s="303"/>
      <c r="RK118" s="303"/>
      <c r="RL118" s="303"/>
      <c r="RM118" s="303"/>
      <c r="RN118" s="303"/>
      <c r="RO118" s="303"/>
      <c r="RP118" s="303"/>
      <c r="RQ118" s="303"/>
      <c r="RR118" s="303"/>
      <c r="RS118" s="303"/>
      <c r="RT118" s="303"/>
      <c r="RU118" s="303"/>
      <c r="RV118" s="303"/>
      <c r="RW118" s="303"/>
      <c r="RX118" s="303"/>
      <c r="RY118" s="303"/>
      <c r="RZ118" s="303"/>
      <c r="SA118" s="303"/>
      <c r="SB118" s="303"/>
      <c r="SC118" s="303"/>
      <c r="SD118" s="303"/>
      <c r="SE118" s="303"/>
      <c r="SF118" s="303"/>
      <c r="SG118" s="303"/>
      <c r="SH118" s="303"/>
      <c r="SI118" s="303"/>
      <c r="SJ118" s="303"/>
      <c r="SK118" s="303"/>
      <c r="SL118" s="303"/>
      <c r="SM118" s="303"/>
      <c r="SN118" s="303"/>
      <c r="SO118" s="303"/>
      <c r="SP118" s="303"/>
      <c r="SQ118" s="303"/>
      <c r="SR118" s="303"/>
      <c r="SS118" s="303"/>
      <c r="ST118" s="303"/>
      <c r="SU118" s="303"/>
      <c r="SV118" s="303"/>
      <c r="SW118" s="303"/>
      <c r="SX118" s="303"/>
      <c r="SY118" s="303"/>
      <c r="SZ118" s="303"/>
      <c r="TA118" s="303"/>
      <c r="TB118" s="303"/>
      <c r="TC118" s="303"/>
      <c r="TD118" s="303"/>
      <c r="TE118" s="303"/>
      <c r="TF118" s="303"/>
      <c r="TG118" s="303"/>
      <c r="TH118" s="303"/>
      <c r="TI118" s="303"/>
      <c r="TJ118" s="303"/>
      <c r="TK118" s="303"/>
      <c r="TL118" s="303"/>
      <c r="TM118" s="303"/>
      <c r="TN118" s="303"/>
      <c r="TO118" s="303"/>
      <c r="TP118" s="303"/>
      <c r="TQ118" s="303"/>
      <c r="TR118" s="303"/>
      <c r="TS118" s="303"/>
      <c r="TT118" s="303"/>
      <c r="TU118" s="303"/>
      <c r="TV118" s="303"/>
      <c r="TW118" s="303"/>
      <c r="TX118" s="303"/>
      <c r="TY118" s="303"/>
      <c r="TZ118" s="303"/>
      <c r="UA118" s="303"/>
      <c r="UB118" s="303"/>
      <c r="UC118" s="303"/>
      <c r="UD118" s="303"/>
      <c r="UE118" s="303"/>
      <c r="UF118" s="303"/>
      <c r="UG118" s="303"/>
      <c r="UH118" s="303"/>
      <c r="UI118" s="303"/>
      <c r="UJ118" s="303"/>
      <c r="UK118" s="303"/>
      <c r="UL118" s="303"/>
      <c r="UM118" s="303"/>
      <c r="UN118" s="303"/>
      <c r="UO118" s="303"/>
      <c r="UP118" s="303"/>
      <c r="UQ118" s="303"/>
      <c r="UR118" s="303"/>
      <c r="US118" s="303"/>
      <c r="UT118" s="303"/>
      <c r="UU118" s="303"/>
      <c r="UV118" s="303"/>
      <c r="UW118" s="303"/>
      <c r="UX118" s="303"/>
      <c r="UY118" s="303"/>
      <c r="UZ118" s="303"/>
      <c r="VA118" s="303"/>
      <c r="VB118" s="303"/>
      <c r="VC118" s="303"/>
      <c r="VD118" s="303"/>
      <c r="VE118" s="303"/>
      <c r="VF118" s="303"/>
      <c r="VG118" s="303"/>
      <c r="VH118" s="303"/>
      <c r="VI118" s="303"/>
      <c r="VJ118" s="303"/>
      <c r="VK118" s="303"/>
      <c r="VL118" s="303"/>
      <c r="VM118" s="303"/>
      <c r="VN118" s="303"/>
      <c r="VO118" s="303"/>
      <c r="VP118" s="303"/>
      <c r="VQ118" s="303"/>
      <c r="VR118" s="303"/>
      <c r="VS118" s="303"/>
      <c r="VT118" s="303"/>
      <c r="VU118" s="303"/>
      <c r="VV118" s="303"/>
      <c r="VW118" s="303"/>
      <c r="VX118" s="303"/>
      <c r="VY118" s="303"/>
      <c r="VZ118" s="303"/>
      <c r="WA118" s="303"/>
      <c r="WB118" s="303"/>
      <c r="WC118" s="303"/>
      <c r="WD118" s="303"/>
      <c r="WE118" s="303"/>
      <c r="WF118" s="303"/>
      <c r="WG118" s="303"/>
      <c r="WH118" s="303"/>
      <c r="WI118" s="303"/>
      <c r="WJ118" s="303"/>
      <c r="WK118" s="303"/>
      <c r="WL118" s="303"/>
      <c r="WM118" s="303"/>
      <c r="WN118" s="303"/>
      <c r="WO118" s="303"/>
      <c r="WP118" s="303"/>
      <c r="WQ118" s="303"/>
      <c r="WR118" s="303"/>
      <c r="WS118" s="303"/>
      <c r="WT118" s="303"/>
      <c r="WU118" s="303"/>
      <c r="WV118" s="303"/>
      <c r="WW118" s="303"/>
      <c r="WX118" s="303"/>
      <c r="WY118" s="303"/>
      <c r="WZ118" s="303"/>
      <c r="XA118" s="303"/>
      <c r="XB118" s="303"/>
      <c r="XC118" s="303"/>
      <c r="XD118" s="303"/>
      <c r="XE118" s="303"/>
      <c r="XF118" s="303"/>
      <c r="XG118" s="303"/>
      <c r="XH118" s="303"/>
      <c r="XI118" s="303"/>
      <c r="XJ118" s="303"/>
      <c r="XK118" s="303"/>
      <c r="XL118" s="303"/>
      <c r="XM118" s="303"/>
      <c r="XN118" s="303"/>
      <c r="XO118" s="303"/>
      <c r="XP118" s="303"/>
      <c r="XQ118" s="303"/>
      <c r="XR118" s="303"/>
      <c r="XS118" s="303"/>
      <c r="XT118" s="303"/>
      <c r="XU118" s="303"/>
      <c r="XV118" s="303"/>
      <c r="XW118" s="303"/>
      <c r="XX118" s="303"/>
      <c r="XY118" s="303"/>
      <c r="XZ118" s="303"/>
      <c r="YA118" s="303"/>
      <c r="YB118" s="303"/>
      <c r="YC118" s="303"/>
      <c r="YD118" s="303"/>
      <c r="YE118" s="303"/>
      <c r="YF118" s="303"/>
      <c r="YG118" s="303"/>
      <c r="YH118" s="303"/>
      <c r="YI118" s="303"/>
      <c r="YJ118" s="303"/>
      <c r="YK118" s="303"/>
      <c r="YL118" s="303"/>
      <c r="YM118" s="303"/>
      <c r="YN118" s="303"/>
      <c r="YO118" s="303"/>
      <c r="YP118" s="303"/>
      <c r="YQ118" s="303"/>
      <c r="YR118" s="303"/>
      <c r="YS118" s="303"/>
      <c r="YT118" s="303"/>
      <c r="YU118" s="303"/>
      <c r="YV118" s="303"/>
      <c r="YW118" s="303"/>
      <c r="YX118" s="303"/>
      <c r="YY118" s="303"/>
      <c r="YZ118" s="303"/>
      <c r="ZA118" s="303"/>
      <c r="ZB118" s="303"/>
      <c r="ZC118" s="303"/>
      <c r="ZD118" s="303"/>
      <c r="ZE118" s="303"/>
      <c r="ZF118" s="303"/>
      <c r="ZG118" s="303"/>
      <c r="ZH118" s="303"/>
      <c r="ZI118" s="303"/>
      <c r="ZJ118" s="303"/>
      <c r="ZK118" s="303"/>
      <c r="ZL118" s="303"/>
      <c r="ZM118" s="303"/>
      <c r="ZN118" s="303"/>
      <c r="ZO118" s="303"/>
      <c r="ZP118" s="303"/>
      <c r="ZQ118" s="303"/>
      <c r="ZR118" s="303"/>
      <c r="ZS118" s="303"/>
      <c r="ZT118" s="303"/>
      <c r="ZU118" s="303"/>
      <c r="ZV118" s="303"/>
      <c r="ZW118" s="303"/>
      <c r="ZX118" s="303"/>
      <c r="ZY118" s="303"/>
      <c r="ZZ118" s="303"/>
      <c r="AAA118" s="303"/>
      <c r="AAB118" s="303"/>
      <c r="AAC118" s="303"/>
      <c r="AAD118" s="303"/>
      <c r="AAE118" s="303"/>
      <c r="AAF118" s="303"/>
      <c r="AAG118" s="303"/>
      <c r="AAH118" s="303"/>
      <c r="AAI118" s="303"/>
      <c r="AAJ118" s="303"/>
      <c r="AAK118" s="303"/>
      <c r="AAL118" s="303"/>
      <c r="AAM118" s="303"/>
      <c r="AAN118" s="303"/>
      <c r="AAO118" s="303"/>
      <c r="AAP118" s="303"/>
      <c r="AAQ118" s="303"/>
      <c r="AAR118" s="303"/>
      <c r="AAS118" s="303"/>
      <c r="AAT118" s="303"/>
      <c r="AAU118" s="303"/>
      <c r="AAV118" s="303"/>
      <c r="AAW118" s="303"/>
      <c r="AAX118" s="303"/>
      <c r="AAY118" s="303"/>
      <c r="AAZ118" s="303"/>
      <c r="ABA118" s="303"/>
      <c r="ABB118" s="303"/>
      <c r="ABC118" s="303"/>
      <c r="ABD118" s="303"/>
      <c r="ABE118" s="303"/>
      <c r="ABF118" s="303"/>
      <c r="ABG118" s="303"/>
      <c r="ABH118" s="303"/>
      <c r="ABI118" s="303"/>
      <c r="ABJ118" s="303"/>
      <c r="ABK118" s="303"/>
      <c r="ABL118" s="303"/>
      <c r="ABM118" s="303"/>
      <c r="ABN118" s="303"/>
      <c r="ABO118" s="303"/>
      <c r="ABP118" s="303"/>
      <c r="ABQ118" s="303"/>
      <c r="ABR118" s="303"/>
      <c r="ABS118" s="303"/>
      <c r="ABT118" s="303"/>
      <c r="ABU118" s="303"/>
      <c r="ABV118" s="303"/>
      <c r="ABW118" s="303"/>
      <c r="ABX118" s="303"/>
      <c r="ABY118" s="303"/>
      <c r="ABZ118" s="303"/>
      <c r="ACA118" s="303"/>
      <c r="ACB118" s="303"/>
      <c r="ACC118" s="303"/>
      <c r="ACD118" s="303"/>
      <c r="ACE118" s="303"/>
      <c r="ACF118" s="303"/>
      <c r="ACG118" s="303"/>
      <c r="ACH118" s="303"/>
      <c r="ACI118" s="303"/>
      <c r="ACJ118" s="303"/>
      <c r="ACK118" s="303"/>
      <c r="ACL118" s="303"/>
      <c r="ACM118" s="303"/>
      <c r="ACN118" s="303"/>
      <c r="ACO118" s="303"/>
      <c r="ACP118" s="303"/>
      <c r="ACQ118" s="303"/>
      <c r="ACR118" s="303"/>
      <c r="ACS118" s="303"/>
      <c r="ACT118" s="303"/>
      <c r="ACU118" s="303"/>
      <c r="ACV118" s="303"/>
      <c r="ACW118" s="303"/>
      <c r="ACX118" s="303"/>
      <c r="ACY118" s="303"/>
      <c r="ACZ118" s="303"/>
      <c r="ADA118" s="303"/>
      <c r="ADB118" s="303"/>
      <c r="ADC118" s="303"/>
      <c r="ADD118" s="303"/>
      <c r="ADE118" s="303"/>
      <c r="ADF118" s="303"/>
      <c r="ADG118" s="303"/>
      <c r="ADH118" s="303"/>
      <c r="ADI118" s="303"/>
      <c r="ADJ118" s="303"/>
      <c r="ADK118" s="303"/>
      <c r="ADL118" s="303"/>
      <c r="ADM118" s="303"/>
      <c r="ADN118" s="303"/>
      <c r="ADO118" s="303"/>
      <c r="ADP118" s="303"/>
      <c r="ADQ118" s="303"/>
      <c r="ADR118" s="303"/>
      <c r="ADS118" s="303"/>
      <c r="ADT118" s="303"/>
      <c r="ADU118" s="303"/>
      <c r="ADV118" s="303"/>
      <c r="ADW118" s="303"/>
      <c r="ADX118" s="303"/>
      <c r="ADY118" s="303"/>
      <c r="ADZ118" s="303"/>
      <c r="AEA118" s="303"/>
      <c r="AEB118" s="303"/>
      <c r="AEC118" s="303"/>
      <c r="AED118" s="303"/>
      <c r="AEE118" s="303"/>
      <c r="AEF118" s="303"/>
      <c r="AEG118" s="303"/>
      <c r="AEH118" s="303"/>
      <c r="AEI118" s="303"/>
      <c r="AEJ118" s="303"/>
      <c r="AEK118" s="303"/>
      <c r="AEL118" s="303"/>
      <c r="AEM118" s="303"/>
      <c r="AEN118" s="303"/>
      <c r="AEO118" s="303"/>
      <c r="AEP118" s="303"/>
      <c r="AEQ118" s="303"/>
      <c r="AER118" s="303"/>
      <c r="AES118" s="303"/>
      <c r="AET118" s="303"/>
      <c r="AEU118" s="303"/>
      <c r="AEV118" s="303"/>
      <c r="AEW118" s="303"/>
      <c r="AEX118" s="303"/>
      <c r="AEY118" s="303"/>
      <c r="AEZ118" s="303"/>
      <c r="AFA118" s="303"/>
      <c r="AFB118" s="303"/>
      <c r="AFC118" s="303"/>
      <c r="AFD118" s="303"/>
      <c r="AFE118" s="303"/>
      <c r="AFF118" s="303"/>
      <c r="AFG118" s="303"/>
      <c r="AFH118" s="303"/>
      <c r="AFI118" s="303"/>
      <c r="AFJ118" s="303"/>
      <c r="AFK118" s="303"/>
      <c r="AFL118" s="303"/>
      <c r="AFM118" s="303"/>
      <c r="AFN118" s="303"/>
      <c r="AFO118" s="303"/>
      <c r="AFP118" s="303"/>
      <c r="AFQ118" s="303"/>
      <c r="AFR118" s="303"/>
      <c r="AFS118" s="303"/>
      <c r="AFT118" s="303"/>
      <c r="AFU118" s="303"/>
      <c r="AFV118" s="303"/>
      <c r="AFW118" s="303"/>
      <c r="AFX118" s="303"/>
      <c r="AFY118" s="303"/>
      <c r="AFZ118" s="303"/>
      <c r="AGA118" s="303"/>
      <c r="AGB118" s="303"/>
      <c r="AGC118" s="303"/>
      <c r="AGD118" s="303"/>
      <c r="AGE118" s="303"/>
      <c r="AGF118" s="303"/>
      <c r="AGG118" s="303"/>
      <c r="AGH118" s="303"/>
      <c r="AGI118" s="303"/>
      <c r="AGJ118" s="303"/>
      <c r="AGK118" s="303"/>
      <c r="AGL118" s="303"/>
      <c r="AGM118" s="303"/>
      <c r="AGN118" s="303"/>
      <c r="AGO118" s="303"/>
      <c r="AGP118" s="303"/>
      <c r="AGQ118" s="303"/>
      <c r="AGR118" s="303"/>
      <c r="AGS118" s="303"/>
      <c r="AGT118" s="303"/>
      <c r="AGU118" s="303"/>
      <c r="AGV118" s="303"/>
      <c r="AGW118" s="303"/>
      <c r="AGX118" s="303"/>
      <c r="AGY118" s="303"/>
      <c r="AGZ118" s="303"/>
      <c r="AHA118" s="303"/>
      <c r="AHB118" s="303"/>
      <c r="AHC118" s="303"/>
      <c r="AHD118" s="303"/>
      <c r="AHE118" s="303"/>
      <c r="AHF118" s="303"/>
      <c r="AHG118" s="303"/>
      <c r="AHH118" s="303"/>
      <c r="AHI118" s="303"/>
      <c r="AHJ118" s="303"/>
      <c r="AHK118" s="303"/>
      <c r="AHL118" s="303"/>
      <c r="AHM118" s="303"/>
      <c r="AHN118" s="303"/>
      <c r="AHO118" s="303"/>
      <c r="AHP118" s="303"/>
      <c r="AHQ118" s="303"/>
      <c r="AHR118" s="303"/>
      <c r="AHS118" s="303"/>
      <c r="AHT118" s="303"/>
      <c r="AHU118" s="303"/>
      <c r="AHV118" s="303"/>
      <c r="AHW118" s="303"/>
      <c r="AHX118" s="303"/>
      <c r="AHY118" s="303"/>
      <c r="AHZ118" s="303"/>
      <c r="AIA118" s="303"/>
      <c r="AIB118" s="303"/>
      <c r="AIC118" s="303"/>
      <c r="AID118" s="303"/>
      <c r="AIE118" s="303"/>
      <c r="AIF118" s="303"/>
      <c r="AIG118" s="303"/>
      <c r="AIH118" s="303"/>
      <c r="AII118" s="303"/>
      <c r="AIJ118" s="303"/>
      <c r="AIK118" s="303"/>
      <c r="AIL118" s="303"/>
      <c r="AIM118" s="303"/>
      <c r="AIN118" s="303"/>
      <c r="AIO118" s="303"/>
      <c r="AIP118" s="303"/>
      <c r="AIQ118" s="303"/>
      <c r="AIR118" s="303"/>
      <c r="AIS118" s="303"/>
      <c r="AIT118" s="303"/>
      <c r="AIU118" s="303"/>
      <c r="AIV118" s="303"/>
      <c r="AIW118" s="303"/>
      <c r="AIX118" s="303"/>
      <c r="AIY118" s="303"/>
      <c r="AIZ118" s="303"/>
      <c r="AJA118" s="303"/>
      <c r="AJB118" s="303"/>
      <c r="AJC118" s="303"/>
      <c r="AJD118" s="303"/>
      <c r="AJE118" s="303"/>
      <c r="AJF118" s="303"/>
      <c r="AJG118" s="303"/>
      <c r="AJH118" s="303"/>
      <c r="AJI118" s="303"/>
      <c r="AJJ118" s="303"/>
      <c r="AJK118" s="303"/>
      <c r="AJL118" s="303"/>
      <c r="AJM118" s="303"/>
      <c r="AJN118" s="303"/>
      <c r="AJO118" s="303"/>
      <c r="AJP118" s="303"/>
      <c r="AJQ118" s="303"/>
      <c r="AJR118" s="303"/>
      <c r="AJS118" s="303"/>
      <c r="AJT118" s="303"/>
      <c r="AJU118" s="303"/>
      <c r="AJV118" s="303"/>
      <c r="AJW118" s="303"/>
      <c r="AJX118" s="303"/>
      <c r="AJY118" s="303"/>
      <c r="AJZ118" s="303"/>
      <c r="AKA118" s="303"/>
      <c r="AKB118" s="303"/>
      <c r="AKC118" s="303"/>
      <c r="AKD118" s="303"/>
      <c r="AKE118" s="303"/>
      <c r="AKF118" s="303"/>
      <c r="AKG118" s="303"/>
      <c r="AKH118" s="303"/>
      <c r="AKI118" s="303"/>
      <c r="AKJ118" s="303"/>
      <c r="AKK118" s="303"/>
      <c r="AKL118" s="303"/>
      <c r="AKM118" s="303"/>
      <c r="AKN118" s="303"/>
      <c r="AKO118" s="303"/>
      <c r="AKP118" s="303"/>
      <c r="AKQ118" s="303"/>
      <c r="AKR118" s="303"/>
      <c r="AKS118" s="303"/>
      <c r="AKT118" s="303"/>
      <c r="AKU118" s="303"/>
      <c r="AKV118" s="303"/>
      <c r="AKW118" s="303"/>
      <c r="AKX118" s="303"/>
      <c r="AKY118" s="303"/>
      <c r="AKZ118" s="303"/>
      <c r="ALA118" s="303"/>
      <c r="ALB118" s="303"/>
      <c r="ALC118" s="303"/>
      <c r="ALD118" s="303"/>
      <c r="ALE118" s="303"/>
      <c r="ALF118" s="303"/>
      <c r="ALG118" s="303"/>
      <c r="ALH118" s="303"/>
      <c r="ALI118" s="303"/>
      <c r="ALJ118" s="303"/>
      <c r="ALK118" s="303"/>
      <c r="ALL118" s="303"/>
      <c r="ALM118" s="303"/>
      <c r="ALN118" s="303"/>
      <c r="ALO118" s="303"/>
      <c r="ALP118" s="303"/>
      <c r="ALQ118" s="303"/>
      <c r="ALR118" s="303"/>
      <c r="ALS118" s="303"/>
      <c r="ALT118" s="303"/>
      <c r="ALU118" s="303"/>
      <c r="ALV118" s="303"/>
      <c r="ALW118" s="303"/>
      <c r="ALX118" s="303"/>
      <c r="ALY118" s="303"/>
      <c r="ALZ118" s="303"/>
      <c r="AMA118" s="303"/>
      <c r="AMB118" s="303"/>
      <c r="AMC118" s="303"/>
      <c r="AMD118" s="303"/>
      <c r="AME118" s="303"/>
      <c r="AMF118" s="303"/>
      <c r="AMG118" s="303"/>
      <c r="AMH118" s="303"/>
      <c r="AMI118" s="303"/>
      <c r="AMJ118" s="303"/>
      <c r="AMK118" s="303"/>
      <c r="AML118" s="303"/>
      <c r="AMM118" s="303"/>
      <c r="AMN118" s="303"/>
      <c r="AMO118" s="303"/>
      <c r="AMP118" s="303"/>
      <c r="AMQ118" s="303"/>
      <c r="AMR118" s="303"/>
      <c r="AMS118" s="303"/>
      <c r="AMT118" s="303"/>
      <c r="AMU118" s="303"/>
      <c r="AMV118" s="303"/>
      <c r="AMW118" s="303"/>
      <c r="AMX118" s="303"/>
      <c r="AMY118" s="303"/>
      <c r="AMZ118" s="303"/>
      <c r="ANA118" s="303"/>
      <c r="ANB118" s="303"/>
      <c r="ANC118" s="303"/>
      <c r="AND118" s="303"/>
      <c r="ANE118" s="303"/>
      <c r="ANF118" s="303"/>
      <c r="ANG118" s="303"/>
      <c r="ANH118" s="303"/>
      <c r="ANI118" s="303"/>
      <c r="ANJ118" s="303"/>
      <c r="ANK118" s="303"/>
      <c r="ANL118" s="303"/>
      <c r="ANM118" s="303"/>
      <c r="ANN118" s="303"/>
      <c r="ANO118" s="303"/>
      <c r="ANP118" s="303"/>
      <c r="ANQ118" s="303"/>
      <c r="ANR118" s="303"/>
      <c r="ANS118" s="303"/>
      <c r="ANT118" s="303"/>
      <c r="ANU118" s="303"/>
      <c r="ANV118" s="303"/>
      <c r="ANW118" s="303"/>
      <c r="ANX118" s="303"/>
      <c r="ANY118" s="303"/>
      <c r="ANZ118" s="303"/>
      <c r="AOA118" s="303"/>
      <c r="AOB118" s="303"/>
      <c r="AOC118" s="303"/>
      <c r="AOD118" s="303"/>
      <c r="AOE118" s="303"/>
      <c r="AOF118" s="303"/>
      <c r="AOG118" s="303"/>
      <c r="AOH118" s="303"/>
      <c r="AOI118" s="303"/>
      <c r="AOJ118" s="303"/>
      <c r="AOK118" s="303"/>
      <c r="AOL118" s="303"/>
      <c r="AOM118" s="303"/>
      <c r="AON118" s="303"/>
      <c r="AOO118" s="303"/>
      <c r="AOP118" s="303"/>
      <c r="AOQ118" s="303"/>
      <c r="AOR118" s="303"/>
      <c r="AOS118" s="303"/>
      <c r="AOT118" s="303"/>
      <c r="AOU118" s="303"/>
      <c r="AOV118" s="303"/>
      <c r="AOW118" s="303"/>
      <c r="AOX118" s="303"/>
      <c r="AOY118" s="303"/>
      <c r="AOZ118" s="303"/>
      <c r="APA118" s="303"/>
      <c r="APB118" s="303"/>
      <c r="APC118" s="303"/>
      <c r="APD118" s="303"/>
      <c r="APE118" s="303"/>
      <c r="APF118" s="303"/>
      <c r="APG118" s="303"/>
      <c r="APH118" s="303"/>
      <c r="API118" s="303"/>
      <c r="APJ118" s="303"/>
      <c r="APK118" s="303"/>
      <c r="APL118" s="303"/>
      <c r="APM118" s="303"/>
      <c r="APN118" s="303"/>
      <c r="APO118" s="303"/>
      <c r="APP118" s="303"/>
      <c r="APQ118" s="303"/>
      <c r="APR118" s="303"/>
      <c r="APS118" s="303"/>
      <c r="APT118" s="303"/>
      <c r="APU118" s="303"/>
      <c r="APV118" s="303"/>
      <c r="APW118" s="303"/>
      <c r="APX118" s="303"/>
      <c r="APY118" s="303"/>
      <c r="APZ118" s="303"/>
      <c r="AQA118" s="303"/>
      <c r="AQB118" s="303"/>
      <c r="AQC118" s="303"/>
      <c r="AQD118" s="303"/>
      <c r="AQE118" s="303"/>
      <c r="AQF118" s="303"/>
      <c r="AQG118" s="303"/>
      <c r="AQH118" s="303"/>
      <c r="AQI118" s="303"/>
      <c r="AQJ118" s="303"/>
      <c r="AQK118" s="303"/>
      <c r="AQL118" s="303"/>
      <c r="AQM118" s="303"/>
      <c r="AQN118" s="303"/>
      <c r="AQO118" s="303"/>
      <c r="AQP118" s="303"/>
      <c r="AQQ118" s="303"/>
      <c r="AQR118" s="303"/>
      <c r="AQS118" s="303"/>
      <c r="AQT118" s="303"/>
      <c r="AQU118" s="303"/>
      <c r="AQV118" s="303"/>
      <c r="AQW118" s="303"/>
      <c r="AQX118" s="303"/>
      <c r="AQY118" s="303"/>
      <c r="AQZ118" s="303"/>
      <c r="ARA118" s="303"/>
      <c r="ARB118" s="303"/>
      <c r="ARC118" s="303"/>
      <c r="ARD118" s="303"/>
      <c r="ARE118" s="303"/>
      <c r="ARF118" s="303"/>
      <c r="ARG118" s="303"/>
      <c r="ARH118" s="303"/>
      <c r="ARI118" s="303"/>
      <c r="ARJ118" s="303"/>
      <c r="ARK118" s="303"/>
      <c r="ARL118" s="303"/>
      <c r="ARM118" s="303"/>
      <c r="ARN118" s="303"/>
      <c r="ARO118" s="303"/>
      <c r="ARP118" s="303"/>
      <c r="ARQ118" s="303"/>
      <c r="ARR118" s="303"/>
      <c r="ARS118" s="303"/>
      <c r="ART118" s="303"/>
      <c r="ARU118" s="303"/>
      <c r="ARV118" s="303"/>
      <c r="ARW118" s="303"/>
      <c r="ARX118" s="303"/>
      <c r="ARY118" s="303"/>
      <c r="ARZ118" s="303"/>
      <c r="ASA118" s="303"/>
      <c r="ASB118" s="303"/>
      <c r="ASC118" s="303"/>
      <c r="ASD118" s="303"/>
      <c r="ASE118" s="303"/>
      <c r="ASF118" s="303"/>
      <c r="ASG118" s="303"/>
      <c r="ASH118" s="303"/>
      <c r="ASI118" s="303"/>
      <c r="ASJ118" s="303"/>
      <c r="ASK118" s="303"/>
      <c r="ASL118" s="303"/>
      <c r="ASM118" s="303"/>
      <c r="ASN118" s="303"/>
      <c r="ASO118" s="303"/>
      <c r="ASP118" s="303"/>
      <c r="ASQ118" s="303"/>
      <c r="ASR118" s="303"/>
      <c r="ASS118" s="303"/>
      <c r="AST118" s="303"/>
      <c r="ASU118" s="303"/>
      <c r="ASV118" s="303"/>
      <c r="ASW118" s="303"/>
      <c r="ASX118" s="303"/>
      <c r="ASY118" s="303"/>
      <c r="ASZ118" s="303"/>
      <c r="ATA118" s="303"/>
      <c r="ATB118" s="303"/>
      <c r="ATC118" s="303"/>
      <c r="ATD118" s="303"/>
      <c r="ATE118" s="303"/>
      <c r="ATF118" s="303"/>
      <c r="ATG118" s="303"/>
      <c r="ATH118" s="303"/>
      <c r="ATI118" s="303"/>
      <c r="ATJ118" s="303"/>
      <c r="ATK118" s="303"/>
      <c r="ATL118" s="303"/>
      <c r="ATM118" s="303"/>
      <c r="ATN118" s="303"/>
      <c r="ATO118" s="303"/>
      <c r="ATP118" s="303"/>
      <c r="ATQ118" s="303"/>
      <c r="ATR118" s="303"/>
      <c r="ATS118" s="303"/>
      <c r="ATT118" s="303"/>
      <c r="ATU118" s="303"/>
      <c r="ATV118" s="303"/>
      <c r="ATW118" s="303"/>
      <c r="ATX118" s="303"/>
      <c r="ATY118" s="303"/>
      <c r="ATZ118" s="303"/>
      <c r="AUA118" s="303"/>
      <c r="AUB118" s="303"/>
      <c r="AUC118" s="303"/>
      <c r="AUD118" s="303"/>
      <c r="AUE118" s="303"/>
      <c r="AUF118" s="303"/>
      <c r="AUG118" s="303"/>
      <c r="AUH118" s="303"/>
      <c r="AUI118" s="303"/>
      <c r="AUJ118" s="303"/>
      <c r="AUK118" s="303"/>
      <c r="AUL118" s="303"/>
      <c r="AUM118" s="303"/>
      <c r="AUN118" s="303"/>
      <c r="AUO118" s="303"/>
      <c r="AUP118" s="303"/>
      <c r="AUQ118" s="303"/>
      <c r="AUR118" s="303"/>
      <c r="AUS118" s="303"/>
      <c r="AUT118" s="303"/>
      <c r="AUU118" s="303"/>
      <c r="AUV118" s="303"/>
      <c r="AUW118" s="303"/>
      <c r="AUX118" s="303"/>
      <c r="AUY118" s="303"/>
      <c r="AUZ118" s="303"/>
      <c r="AVA118" s="303"/>
      <c r="AVB118" s="303"/>
      <c r="AVC118" s="303"/>
      <c r="AVD118" s="303"/>
      <c r="AVE118" s="303"/>
      <c r="AVF118" s="303"/>
      <c r="AVG118" s="303"/>
      <c r="AVH118" s="303"/>
      <c r="AVI118" s="303"/>
      <c r="AVJ118" s="303"/>
      <c r="AVK118" s="303"/>
      <c r="AVL118" s="303"/>
      <c r="AVM118" s="303"/>
      <c r="AVN118" s="303"/>
      <c r="AVO118" s="303"/>
      <c r="AVP118" s="303"/>
      <c r="AVQ118" s="303"/>
      <c r="AVR118" s="303"/>
      <c r="AVS118" s="303"/>
      <c r="AVT118" s="303"/>
      <c r="AVU118" s="303"/>
      <c r="AVV118" s="303"/>
      <c r="AVW118" s="303"/>
      <c r="AVX118" s="303"/>
      <c r="AVY118" s="303"/>
      <c r="AVZ118" s="303"/>
      <c r="AWA118" s="303"/>
      <c r="AWB118" s="303"/>
      <c r="AWC118" s="303"/>
      <c r="AWD118" s="303"/>
      <c r="AWE118" s="303"/>
      <c r="AWF118" s="303"/>
      <c r="AWG118" s="303"/>
      <c r="AWH118" s="303"/>
      <c r="AWI118" s="303"/>
      <c r="AWJ118" s="303"/>
      <c r="AWK118" s="303"/>
      <c r="AWL118" s="303"/>
      <c r="AWM118" s="303"/>
      <c r="AWN118" s="303"/>
      <c r="AWO118" s="303"/>
      <c r="AWP118" s="303"/>
      <c r="AWQ118" s="303"/>
      <c r="AWR118" s="303"/>
      <c r="AWS118" s="303"/>
      <c r="AWT118" s="303"/>
      <c r="AWU118" s="303"/>
      <c r="AWV118" s="303"/>
      <c r="AWW118" s="303"/>
      <c r="AWX118" s="303"/>
      <c r="AWY118" s="303"/>
      <c r="AWZ118" s="303"/>
      <c r="AXA118" s="303"/>
      <c r="AXB118" s="303"/>
      <c r="AXC118" s="303"/>
      <c r="AXD118" s="303"/>
      <c r="AXE118" s="303"/>
      <c r="AXF118" s="303"/>
      <c r="AXG118" s="303"/>
      <c r="AXH118" s="303"/>
      <c r="AXI118" s="303"/>
      <c r="AXJ118" s="303"/>
      <c r="AXK118" s="303"/>
      <c r="AXL118" s="303"/>
      <c r="AXM118" s="303"/>
      <c r="AXN118" s="303"/>
      <c r="AXO118" s="303"/>
      <c r="AXP118" s="303"/>
      <c r="AXQ118" s="303"/>
      <c r="AXR118" s="303"/>
      <c r="AXS118" s="303"/>
      <c r="AXT118" s="303"/>
      <c r="AXU118" s="303"/>
      <c r="AXV118" s="303"/>
      <c r="AXW118" s="303"/>
      <c r="AXX118" s="303"/>
      <c r="AXY118" s="303"/>
      <c r="AXZ118" s="303"/>
      <c r="AYA118" s="303"/>
      <c r="AYB118" s="303"/>
      <c r="AYC118" s="303"/>
      <c r="AYD118" s="303"/>
      <c r="AYE118" s="303"/>
      <c r="AYF118" s="303"/>
      <c r="AYG118" s="303"/>
      <c r="AYH118" s="303"/>
      <c r="AYI118" s="303"/>
      <c r="AYJ118" s="303"/>
      <c r="AYK118" s="303"/>
      <c r="AYL118" s="303"/>
      <c r="AYM118" s="303"/>
      <c r="AYN118" s="303"/>
      <c r="AYO118" s="303"/>
      <c r="AYP118" s="303"/>
      <c r="AYQ118" s="303"/>
      <c r="AYR118" s="303"/>
      <c r="AYS118" s="303"/>
      <c r="AYT118" s="303"/>
      <c r="AYU118" s="303"/>
      <c r="AYV118" s="303"/>
      <c r="AYW118" s="303"/>
      <c r="AYX118" s="303"/>
      <c r="AYY118" s="303"/>
      <c r="AYZ118" s="303"/>
      <c r="AZA118" s="303"/>
      <c r="AZB118" s="303"/>
      <c r="AZC118" s="303"/>
      <c r="AZD118" s="303"/>
      <c r="AZE118" s="303"/>
      <c r="AZF118" s="303"/>
      <c r="AZG118" s="303"/>
      <c r="AZH118" s="303"/>
      <c r="AZI118" s="303"/>
      <c r="AZJ118" s="303"/>
      <c r="AZK118" s="303"/>
      <c r="AZL118" s="303"/>
      <c r="AZM118" s="303"/>
      <c r="AZN118" s="303"/>
      <c r="AZO118" s="303"/>
      <c r="AZP118" s="303"/>
      <c r="AZQ118" s="303"/>
      <c r="AZR118" s="303"/>
      <c r="AZS118" s="303"/>
      <c r="AZT118" s="303"/>
      <c r="AZU118" s="303"/>
      <c r="AZV118" s="303"/>
      <c r="AZW118" s="303"/>
      <c r="AZX118" s="303"/>
      <c r="AZY118" s="303"/>
      <c r="AZZ118" s="303"/>
      <c r="BAA118" s="303"/>
      <c r="BAB118" s="303"/>
      <c r="BAC118" s="303"/>
      <c r="BAD118" s="303"/>
      <c r="BAE118" s="303"/>
      <c r="BAF118" s="303"/>
      <c r="BAG118" s="303"/>
      <c r="BAH118" s="303"/>
      <c r="BAI118" s="303"/>
      <c r="BAJ118" s="303"/>
      <c r="BAK118" s="303"/>
      <c r="BAL118" s="303"/>
      <c r="BAM118" s="303"/>
      <c r="BAN118" s="303"/>
      <c r="BAO118" s="303"/>
      <c r="BAP118" s="303"/>
      <c r="BAQ118" s="303"/>
      <c r="BAR118" s="303"/>
      <c r="BAS118" s="303"/>
      <c r="BAT118" s="303"/>
      <c r="BAU118" s="303"/>
      <c r="BAV118" s="303"/>
      <c r="BAW118" s="303"/>
      <c r="BAX118" s="303"/>
      <c r="BAY118" s="303"/>
      <c r="BAZ118" s="303"/>
      <c r="BBA118" s="303"/>
      <c r="BBB118" s="303"/>
      <c r="BBC118" s="303"/>
      <c r="BBD118" s="303"/>
      <c r="BBE118" s="303"/>
      <c r="BBF118" s="303"/>
      <c r="BBG118" s="303"/>
      <c r="BBH118" s="303"/>
      <c r="BBI118" s="303"/>
      <c r="BBJ118" s="303"/>
      <c r="BBK118" s="303"/>
      <c r="BBL118" s="303"/>
      <c r="BBM118" s="303"/>
      <c r="BBN118" s="303"/>
      <c r="BBO118" s="303"/>
      <c r="BBP118" s="303"/>
      <c r="BBQ118" s="303"/>
      <c r="BBR118" s="303"/>
      <c r="BBS118" s="303"/>
      <c r="BBT118" s="303"/>
      <c r="BBU118" s="303"/>
      <c r="BBV118" s="303"/>
      <c r="BBW118" s="303"/>
      <c r="BBX118" s="303"/>
      <c r="BBY118" s="303"/>
      <c r="BBZ118" s="303"/>
      <c r="BCA118" s="303"/>
      <c r="BCB118" s="303"/>
      <c r="BCC118" s="303"/>
      <c r="BCD118" s="303"/>
      <c r="BCE118" s="303"/>
      <c r="BCF118" s="303"/>
      <c r="BCG118" s="303"/>
      <c r="BCH118" s="303"/>
      <c r="BCI118" s="303"/>
      <c r="BCJ118" s="303"/>
      <c r="BCK118" s="303"/>
      <c r="BCL118" s="303"/>
      <c r="BCM118" s="303"/>
      <c r="BCN118" s="303"/>
      <c r="BCO118" s="303"/>
      <c r="BCP118" s="303"/>
      <c r="BCQ118" s="303"/>
      <c r="BCR118" s="303"/>
      <c r="BCS118" s="303"/>
      <c r="BCT118" s="303"/>
      <c r="BCU118" s="303"/>
      <c r="BCV118" s="303"/>
      <c r="BCW118" s="303"/>
      <c r="BCX118" s="303"/>
      <c r="BCY118" s="303"/>
      <c r="BCZ118" s="303"/>
      <c r="BDA118" s="303"/>
      <c r="BDB118" s="303"/>
      <c r="BDC118" s="303"/>
      <c r="BDD118" s="303"/>
      <c r="BDE118" s="303"/>
      <c r="BDF118" s="303"/>
      <c r="BDG118" s="303"/>
      <c r="BDH118" s="303"/>
      <c r="BDI118" s="303"/>
      <c r="BDJ118" s="303"/>
      <c r="BDK118" s="303"/>
      <c r="BDL118" s="303"/>
      <c r="BDM118" s="303"/>
      <c r="BDN118" s="303"/>
      <c r="BDO118" s="303"/>
      <c r="BDP118" s="303"/>
      <c r="BDQ118" s="303"/>
      <c r="BDR118" s="303"/>
      <c r="BDS118" s="303"/>
      <c r="BDT118" s="303"/>
      <c r="BDU118" s="303"/>
      <c r="BDV118" s="303"/>
      <c r="BDW118" s="303"/>
      <c r="BDX118" s="303"/>
      <c r="BDY118" s="303"/>
      <c r="BDZ118" s="303"/>
      <c r="BEA118" s="303"/>
      <c r="BEB118" s="303"/>
      <c r="BEC118" s="303"/>
      <c r="BED118" s="303"/>
      <c r="BEE118" s="303"/>
      <c r="BEF118" s="303"/>
      <c r="BEG118" s="303"/>
      <c r="BEH118" s="303"/>
      <c r="BEI118" s="303"/>
      <c r="BEJ118" s="303"/>
      <c r="BEK118" s="303"/>
      <c r="BEL118" s="303"/>
      <c r="BEM118" s="303"/>
      <c r="BEN118" s="303"/>
      <c r="BEO118" s="303"/>
      <c r="BEP118" s="303"/>
      <c r="BEQ118" s="303"/>
      <c r="BER118" s="303"/>
      <c r="BES118" s="303"/>
      <c r="BET118" s="303"/>
      <c r="BEU118" s="303"/>
      <c r="BEV118" s="303"/>
      <c r="BEW118" s="303"/>
      <c r="BEX118" s="303"/>
      <c r="BEY118" s="303"/>
      <c r="BEZ118" s="303"/>
      <c r="BFA118" s="303"/>
      <c r="BFB118" s="303"/>
      <c r="BFC118" s="303"/>
      <c r="BFD118" s="303"/>
      <c r="BFE118" s="303"/>
      <c r="BFF118" s="303"/>
      <c r="BFG118" s="303"/>
      <c r="BFH118" s="303"/>
      <c r="BFI118" s="303"/>
      <c r="BFJ118" s="303"/>
      <c r="BFK118" s="303"/>
      <c r="BFL118" s="303"/>
      <c r="BFM118" s="303"/>
      <c r="BFN118" s="303"/>
      <c r="BFO118" s="303"/>
      <c r="BFP118" s="303"/>
      <c r="BFQ118" s="303"/>
      <c r="BFR118" s="303"/>
      <c r="BFS118" s="303"/>
      <c r="BFT118" s="303"/>
      <c r="BFU118" s="303"/>
      <c r="BFV118" s="303"/>
      <c r="BFW118" s="303"/>
      <c r="BFX118" s="303"/>
      <c r="BFY118" s="303"/>
      <c r="BFZ118" s="303"/>
      <c r="BGA118" s="303"/>
      <c r="BGB118" s="303"/>
      <c r="BGC118" s="303"/>
      <c r="BGD118" s="303"/>
      <c r="BGE118" s="303"/>
      <c r="BGF118" s="303"/>
      <c r="BGG118" s="303"/>
      <c r="BGH118" s="303"/>
      <c r="BGI118" s="303"/>
      <c r="BGJ118" s="303"/>
      <c r="BGK118" s="303"/>
      <c r="BGL118" s="303"/>
      <c r="BGM118" s="303"/>
      <c r="BGN118" s="303"/>
      <c r="BGO118" s="303"/>
      <c r="BGP118" s="303"/>
      <c r="BGQ118" s="303"/>
      <c r="BGR118" s="303"/>
      <c r="BGS118" s="303"/>
      <c r="BGT118" s="303"/>
      <c r="BGU118" s="303"/>
      <c r="BGV118" s="303"/>
      <c r="BGW118" s="303"/>
      <c r="BGX118" s="303"/>
      <c r="BGY118" s="303"/>
      <c r="BGZ118" s="303"/>
      <c r="BHA118" s="303"/>
      <c r="BHB118" s="303"/>
      <c r="BHC118" s="303"/>
      <c r="BHD118" s="303"/>
      <c r="BHE118" s="303"/>
      <c r="BHF118" s="303"/>
      <c r="BHG118" s="303"/>
      <c r="BHH118" s="303"/>
      <c r="BHI118" s="303"/>
      <c r="BHJ118" s="303"/>
      <c r="BHK118" s="303"/>
      <c r="BHL118" s="303"/>
      <c r="BHM118" s="303"/>
      <c r="BHN118" s="303"/>
      <c r="BHO118" s="303"/>
      <c r="BHP118" s="303"/>
      <c r="BHQ118" s="303"/>
      <c r="BHR118" s="303"/>
      <c r="BHS118" s="303"/>
      <c r="BHT118" s="303"/>
      <c r="BHU118" s="303"/>
      <c r="BHV118" s="303"/>
      <c r="BHW118" s="303"/>
      <c r="BHX118" s="303"/>
      <c r="BHY118" s="303"/>
      <c r="BHZ118" s="303"/>
      <c r="BIA118" s="303"/>
      <c r="BIB118" s="303"/>
      <c r="BIC118" s="303"/>
      <c r="BID118" s="303"/>
      <c r="BIE118" s="303"/>
      <c r="BIF118" s="303"/>
      <c r="BIG118" s="303"/>
      <c r="BIH118" s="303"/>
      <c r="BII118" s="303"/>
      <c r="BIJ118" s="303"/>
      <c r="BIK118" s="303"/>
      <c r="BIL118" s="303"/>
      <c r="BIM118" s="303"/>
      <c r="BIN118" s="303"/>
      <c r="BIO118" s="303"/>
      <c r="BIP118" s="303"/>
      <c r="BIQ118" s="303"/>
      <c r="BIR118" s="303"/>
      <c r="BIS118" s="303"/>
      <c r="BIT118" s="303"/>
      <c r="BIU118" s="303"/>
      <c r="BIV118" s="303"/>
      <c r="BIW118" s="303"/>
      <c r="BIX118" s="303"/>
      <c r="BIY118" s="303"/>
      <c r="BIZ118" s="303"/>
      <c r="BJA118" s="303"/>
      <c r="BJB118" s="303"/>
      <c r="BJC118" s="303"/>
      <c r="BJD118" s="303"/>
      <c r="BJE118" s="303"/>
      <c r="BJF118" s="303"/>
      <c r="BJG118" s="303"/>
      <c r="BJH118" s="303"/>
      <c r="BJI118" s="303"/>
      <c r="BJJ118" s="303"/>
      <c r="BJK118" s="303"/>
      <c r="BJL118" s="303"/>
      <c r="BJM118" s="303"/>
      <c r="BJN118" s="303"/>
      <c r="BJO118" s="303"/>
      <c r="BJP118" s="303"/>
      <c r="BJQ118" s="303"/>
      <c r="BJR118" s="303"/>
      <c r="BJS118" s="303"/>
      <c r="BJT118" s="303"/>
      <c r="BJU118" s="303"/>
      <c r="BJV118" s="303"/>
      <c r="BJW118" s="303"/>
      <c r="BJX118" s="303"/>
      <c r="BJY118" s="303"/>
      <c r="BJZ118" s="303"/>
      <c r="BKA118" s="303"/>
      <c r="BKB118" s="303"/>
      <c r="BKC118" s="303"/>
      <c r="BKD118" s="303"/>
      <c r="BKE118" s="303"/>
      <c r="BKF118" s="303"/>
      <c r="BKG118" s="303"/>
      <c r="BKH118" s="303"/>
      <c r="BKI118" s="303"/>
      <c r="BKJ118" s="303"/>
      <c r="BKK118" s="303"/>
      <c r="BKL118" s="303"/>
      <c r="BKM118" s="303"/>
      <c r="BKN118" s="303"/>
      <c r="BKO118" s="303"/>
      <c r="BKP118" s="303"/>
      <c r="BKQ118" s="303"/>
      <c r="BKR118" s="303"/>
      <c r="BKS118" s="303"/>
      <c r="BKT118" s="303"/>
      <c r="BKU118" s="303"/>
      <c r="BKV118" s="303"/>
      <c r="BKW118" s="303"/>
      <c r="BKX118" s="303"/>
      <c r="BKY118" s="303"/>
      <c r="BKZ118" s="303"/>
      <c r="BLA118" s="303"/>
      <c r="BLB118" s="303"/>
      <c r="BLC118" s="303"/>
      <c r="BLD118" s="303"/>
      <c r="BLE118" s="303"/>
      <c r="BLF118" s="303"/>
      <c r="BLG118" s="303"/>
      <c r="BLH118" s="303"/>
      <c r="BLI118" s="303"/>
      <c r="BLJ118" s="303"/>
      <c r="BLK118" s="303"/>
      <c r="BLL118" s="303"/>
      <c r="BLM118" s="303"/>
      <c r="BLN118" s="303"/>
      <c r="BLO118" s="303"/>
      <c r="BLP118" s="303"/>
      <c r="BLQ118" s="303"/>
      <c r="BLR118" s="303"/>
      <c r="BLS118" s="303"/>
      <c r="BLT118" s="303"/>
      <c r="BLU118" s="303"/>
      <c r="BLV118" s="303"/>
      <c r="BLW118" s="303"/>
      <c r="BLX118" s="303"/>
      <c r="BLY118" s="303"/>
      <c r="BLZ118" s="303"/>
      <c r="BMA118" s="303"/>
      <c r="BMB118" s="303"/>
      <c r="BMC118" s="303"/>
      <c r="BMD118" s="303"/>
      <c r="BME118" s="303"/>
      <c r="BMF118" s="303"/>
      <c r="BMG118" s="303"/>
      <c r="BMH118" s="303"/>
      <c r="BMI118" s="303"/>
      <c r="BMJ118" s="303"/>
      <c r="BMK118" s="303"/>
      <c r="BML118" s="303"/>
      <c r="BMM118" s="303"/>
      <c r="BMN118" s="303"/>
      <c r="BMO118" s="303"/>
      <c r="BMP118" s="303"/>
      <c r="BMQ118" s="303"/>
      <c r="BMR118" s="303"/>
      <c r="BMS118" s="303"/>
      <c r="BMT118" s="303"/>
      <c r="BMU118" s="303"/>
      <c r="BMV118" s="303"/>
      <c r="BMW118" s="303"/>
      <c r="BMX118" s="303"/>
      <c r="BMY118" s="303"/>
      <c r="BMZ118" s="303"/>
      <c r="BNA118" s="303"/>
      <c r="BNB118" s="303"/>
      <c r="BNC118" s="303"/>
      <c r="BND118" s="303"/>
      <c r="BNE118" s="303"/>
      <c r="BNF118" s="303"/>
      <c r="BNG118" s="303"/>
      <c r="BNH118" s="303"/>
      <c r="BNI118" s="303"/>
      <c r="BNJ118" s="303"/>
      <c r="BNK118" s="303"/>
      <c r="BNL118" s="303"/>
      <c r="BNM118" s="303"/>
      <c r="BNN118" s="303"/>
      <c r="BNO118" s="303"/>
      <c r="BNP118" s="303"/>
      <c r="BNQ118" s="303"/>
      <c r="BNR118" s="303"/>
      <c r="BNS118" s="303"/>
      <c r="BNT118" s="303"/>
      <c r="BNU118" s="303"/>
      <c r="BNV118" s="303"/>
      <c r="BNW118" s="303"/>
      <c r="BNX118" s="303"/>
      <c r="BNY118" s="303"/>
      <c r="BNZ118" s="303"/>
      <c r="BOA118" s="303"/>
      <c r="BOB118" s="303"/>
      <c r="BOC118" s="303"/>
      <c r="BOD118" s="303"/>
      <c r="BOE118" s="303"/>
      <c r="BOF118" s="303"/>
      <c r="BOG118" s="303"/>
      <c r="BOH118" s="303"/>
      <c r="BOI118" s="303"/>
      <c r="BOJ118" s="303"/>
      <c r="BOK118" s="303"/>
      <c r="BOL118" s="303"/>
      <c r="BOM118" s="303"/>
      <c r="BON118" s="303"/>
      <c r="BOO118" s="303"/>
      <c r="BOP118" s="303"/>
      <c r="BOQ118" s="303"/>
      <c r="BOR118" s="303"/>
      <c r="BOS118" s="303"/>
      <c r="BOT118" s="303"/>
      <c r="BOU118" s="303"/>
      <c r="BOV118" s="303"/>
      <c r="BOW118" s="303"/>
      <c r="BOX118" s="303"/>
      <c r="BOY118" s="303"/>
      <c r="BOZ118" s="303"/>
      <c r="BPA118" s="303"/>
      <c r="BPB118" s="303"/>
      <c r="BPC118" s="303"/>
      <c r="BPD118" s="303"/>
      <c r="BPE118" s="303"/>
      <c r="BPF118" s="303"/>
      <c r="BPG118" s="303"/>
      <c r="BPH118" s="303"/>
      <c r="BPI118" s="303"/>
      <c r="BPJ118" s="303"/>
      <c r="BPK118" s="303"/>
      <c r="BPL118" s="303"/>
      <c r="BPM118" s="303"/>
      <c r="BPN118" s="303"/>
      <c r="BPO118" s="303"/>
      <c r="BPP118" s="303"/>
      <c r="BPQ118" s="303"/>
      <c r="BPR118" s="303"/>
      <c r="BPS118" s="303"/>
      <c r="BPT118" s="303"/>
      <c r="BPU118" s="303"/>
      <c r="BPV118" s="303"/>
      <c r="BPW118" s="303"/>
      <c r="BPX118" s="303"/>
      <c r="BPY118" s="303"/>
      <c r="BPZ118" s="303"/>
      <c r="BQA118" s="303"/>
      <c r="BQB118" s="303"/>
      <c r="BQC118" s="303"/>
      <c r="BQD118" s="303"/>
      <c r="BQE118" s="303"/>
      <c r="BQF118" s="303"/>
      <c r="BQG118" s="303"/>
      <c r="BQH118" s="303"/>
      <c r="BQI118" s="303"/>
      <c r="BQJ118" s="303"/>
      <c r="BQK118" s="303"/>
      <c r="BQL118" s="303"/>
      <c r="BQM118" s="303"/>
      <c r="BQN118" s="303"/>
      <c r="BQO118" s="303"/>
      <c r="BQP118" s="303"/>
      <c r="BQQ118" s="303"/>
      <c r="BQR118" s="303"/>
      <c r="BQS118" s="303"/>
      <c r="BQT118" s="303"/>
      <c r="BQU118" s="303"/>
      <c r="BQV118" s="303"/>
      <c r="BQW118" s="303"/>
      <c r="BQX118" s="303"/>
      <c r="BQY118" s="303"/>
      <c r="BQZ118" s="303"/>
      <c r="BRA118" s="303"/>
      <c r="BRB118" s="303"/>
      <c r="BRC118" s="303"/>
      <c r="BRD118" s="303"/>
      <c r="BRE118" s="303"/>
      <c r="BRF118" s="303"/>
      <c r="BRG118" s="303"/>
      <c r="BRH118" s="303"/>
      <c r="BRI118" s="303"/>
      <c r="BRJ118" s="303"/>
      <c r="BRK118" s="303"/>
      <c r="BRL118" s="303"/>
      <c r="BRM118" s="303"/>
      <c r="BRN118" s="303"/>
      <c r="BRO118" s="303"/>
      <c r="BRP118" s="303"/>
      <c r="BRQ118" s="303"/>
      <c r="BRR118" s="303"/>
      <c r="BRS118" s="303"/>
      <c r="BRT118" s="303"/>
      <c r="BRU118" s="303"/>
      <c r="BRV118" s="303"/>
      <c r="BRW118" s="303"/>
      <c r="BRX118" s="303"/>
      <c r="BRY118" s="303"/>
      <c r="BRZ118" s="303"/>
      <c r="BSA118" s="303"/>
      <c r="BSB118" s="303"/>
      <c r="BSC118" s="303"/>
      <c r="BSD118" s="303"/>
      <c r="BSE118" s="303"/>
      <c r="BSF118" s="303"/>
      <c r="BSG118" s="303"/>
      <c r="BSH118" s="303"/>
      <c r="BSI118" s="303"/>
      <c r="BSJ118" s="303"/>
      <c r="BSK118" s="303"/>
      <c r="BSL118" s="303"/>
      <c r="BSM118" s="303"/>
      <c r="BSN118" s="303"/>
      <c r="BSO118" s="303"/>
      <c r="BSP118" s="303"/>
      <c r="BSQ118" s="303"/>
      <c r="BSR118" s="303"/>
      <c r="BSS118" s="303"/>
      <c r="BST118" s="303"/>
      <c r="BSU118" s="303"/>
      <c r="BSV118" s="303"/>
      <c r="BSW118" s="303"/>
      <c r="BSX118" s="303"/>
      <c r="BSY118" s="303"/>
      <c r="BSZ118" s="303"/>
      <c r="BTA118" s="303"/>
      <c r="BTB118" s="303"/>
      <c r="BTC118" s="303"/>
      <c r="BTD118" s="303"/>
      <c r="BTE118" s="303"/>
      <c r="BTF118" s="303"/>
      <c r="BTG118" s="303"/>
      <c r="BTH118" s="303"/>
      <c r="BTI118" s="303"/>
      <c r="BTJ118" s="303"/>
      <c r="BTK118" s="303"/>
      <c r="BTL118" s="303"/>
      <c r="BTM118" s="303"/>
      <c r="BTN118" s="303"/>
      <c r="BTO118" s="303"/>
      <c r="BTP118" s="303"/>
      <c r="BTQ118" s="303"/>
      <c r="BTR118" s="303"/>
      <c r="BTS118" s="303"/>
      <c r="BTT118" s="303"/>
      <c r="BTU118" s="303"/>
      <c r="BTV118" s="303"/>
      <c r="BTW118" s="303"/>
      <c r="BTX118" s="303"/>
      <c r="BTY118" s="303"/>
      <c r="BTZ118" s="303"/>
      <c r="BUA118" s="303"/>
      <c r="BUB118" s="303"/>
      <c r="BUC118" s="303"/>
      <c r="BUD118" s="303"/>
      <c r="BUE118" s="303"/>
      <c r="BUF118" s="303"/>
      <c r="BUG118" s="303"/>
      <c r="BUH118" s="303"/>
      <c r="BUI118" s="303"/>
      <c r="BUJ118" s="303"/>
      <c r="BUK118" s="303"/>
      <c r="BUL118" s="303"/>
      <c r="BUM118" s="303"/>
      <c r="BUN118" s="303"/>
      <c r="BUO118" s="303"/>
      <c r="BUP118" s="303"/>
      <c r="BUQ118" s="303"/>
      <c r="BUR118" s="303"/>
      <c r="BUS118" s="303"/>
      <c r="BUT118" s="303"/>
      <c r="BUU118" s="303"/>
      <c r="BUV118" s="303"/>
      <c r="BUW118" s="303"/>
      <c r="BUX118" s="303"/>
      <c r="BUY118" s="303"/>
      <c r="BUZ118" s="303"/>
      <c r="BVA118" s="303"/>
      <c r="BVB118" s="303"/>
      <c r="BVC118" s="303"/>
      <c r="BVD118" s="303"/>
      <c r="BVE118" s="303"/>
      <c r="BVF118" s="303"/>
      <c r="BVG118" s="303"/>
      <c r="BVH118" s="303"/>
      <c r="BVI118" s="303"/>
      <c r="BVJ118" s="303"/>
      <c r="BVK118" s="303"/>
      <c r="BVL118" s="303"/>
      <c r="BVM118" s="303"/>
      <c r="BVN118" s="303"/>
      <c r="BVO118" s="303"/>
      <c r="BVP118" s="303"/>
      <c r="BVQ118" s="303"/>
      <c r="BVR118" s="303"/>
      <c r="BVS118" s="303"/>
      <c r="BVT118" s="303"/>
      <c r="BVU118" s="303"/>
      <c r="BVV118" s="303"/>
      <c r="BVW118" s="303"/>
      <c r="BVX118" s="303"/>
      <c r="BVY118" s="303"/>
      <c r="BVZ118" s="303"/>
      <c r="BWA118" s="303"/>
      <c r="BWB118" s="303"/>
      <c r="BWC118" s="303"/>
      <c r="BWD118" s="303"/>
      <c r="BWE118" s="303"/>
      <c r="BWF118" s="303"/>
      <c r="BWG118" s="303"/>
      <c r="BWH118" s="303"/>
      <c r="BWI118" s="303"/>
      <c r="BWJ118" s="303"/>
      <c r="BWK118" s="303"/>
      <c r="BWL118" s="303"/>
      <c r="BWM118" s="303"/>
      <c r="BWN118" s="303"/>
      <c r="BWO118" s="303"/>
      <c r="BWP118" s="303"/>
      <c r="BWQ118" s="303"/>
      <c r="BWR118" s="303"/>
      <c r="BWS118" s="303"/>
      <c r="BWT118" s="303"/>
      <c r="BWU118" s="303"/>
      <c r="BWV118" s="303"/>
      <c r="BWW118" s="303"/>
      <c r="BWX118" s="303"/>
      <c r="BWY118" s="303"/>
      <c r="BWZ118" s="303"/>
      <c r="BXA118" s="303"/>
      <c r="BXB118" s="303"/>
      <c r="BXC118" s="303"/>
      <c r="BXD118" s="303"/>
      <c r="BXE118" s="303"/>
      <c r="BXF118" s="303"/>
      <c r="BXG118" s="303"/>
      <c r="BXH118" s="303"/>
      <c r="BXI118" s="303"/>
      <c r="BXJ118" s="303"/>
      <c r="BXK118" s="303"/>
      <c r="BXL118" s="303"/>
      <c r="BXM118" s="303"/>
      <c r="BXN118" s="303"/>
      <c r="BXO118" s="303"/>
      <c r="BXP118" s="303"/>
      <c r="BXQ118" s="303"/>
      <c r="BXR118" s="303"/>
      <c r="BXS118" s="303"/>
      <c r="BXT118" s="303"/>
      <c r="BXU118" s="303"/>
      <c r="BXV118" s="303"/>
      <c r="BXW118" s="303"/>
      <c r="BXX118" s="303"/>
      <c r="BXY118" s="303"/>
      <c r="BXZ118" s="303"/>
      <c r="BYA118" s="303"/>
      <c r="BYB118" s="303"/>
      <c r="BYC118" s="303"/>
      <c r="BYD118" s="303"/>
      <c r="BYE118" s="303"/>
      <c r="BYF118" s="303"/>
      <c r="BYG118" s="303"/>
      <c r="BYH118" s="303"/>
      <c r="BYI118" s="303"/>
      <c r="BYJ118" s="303"/>
      <c r="BYK118" s="303"/>
      <c r="BYL118" s="303"/>
      <c r="BYM118" s="303"/>
      <c r="BYN118" s="303"/>
      <c r="BYO118" s="303"/>
      <c r="BYP118" s="303"/>
      <c r="BYQ118" s="303"/>
      <c r="BYR118" s="303"/>
      <c r="BYS118" s="303"/>
      <c r="BYT118" s="303"/>
      <c r="BYU118" s="303"/>
      <c r="BYV118" s="303"/>
      <c r="BYW118" s="303"/>
      <c r="BYX118" s="303"/>
      <c r="BYY118" s="303"/>
      <c r="BYZ118" s="303"/>
      <c r="BZA118" s="303"/>
      <c r="BZB118" s="303"/>
      <c r="BZC118" s="303"/>
      <c r="BZD118" s="303"/>
      <c r="BZE118" s="303"/>
      <c r="BZF118" s="303"/>
      <c r="BZG118" s="303"/>
      <c r="BZH118" s="303"/>
      <c r="BZI118" s="303"/>
      <c r="BZJ118" s="303"/>
      <c r="BZK118" s="303"/>
      <c r="BZL118" s="303"/>
      <c r="BZM118" s="303"/>
      <c r="BZN118" s="303"/>
      <c r="BZO118" s="303"/>
      <c r="BZP118" s="303"/>
      <c r="BZQ118" s="303"/>
      <c r="BZR118" s="303"/>
      <c r="BZS118" s="303"/>
      <c r="BZT118" s="303"/>
      <c r="BZU118" s="303"/>
      <c r="BZV118" s="303"/>
      <c r="BZW118" s="303"/>
      <c r="BZX118" s="303"/>
      <c r="BZY118" s="303"/>
      <c r="BZZ118" s="303"/>
      <c r="CAA118" s="303"/>
      <c r="CAB118" s="303"/>
      <c r="CAC118" s="303"/>
      <c r="CAD118" s="303"/>
      <c r="CAE118" s="303"/>
      <c r="CAF118" s="303"/>
      <c r="CAG118" s="303"/>
      <c r="CAH118" s="303"/>
      <c r="CAI118" s="303"/>
      <c r="CAJ118" s="303"/>
      <c r="CAK118" s="303"/>
      <c r="CAL118" s="303"/>
      <c r="CAM118" s="303"/>
      <c r="CAN118" s="303"/>
      <c r="CAO118" s="303"/>
      <c r="CAP118" s="303"/>
      <c r="CAQ118" s="303"/>
      <c r="CAR118" s="303"/>
      <c r="CAS118" s="303"/>
      <c r="CAT118" s="303"/>
      <c r="CAU118" s="303"/>
      <c r="CAV118" s="303"/>
      <c r="CAW118" s="303"/>
      <c r="CAX118" s="303"/>
      <c r="CAY118" s="303"/>
      <c r="CAZ118" s="303"/>
      <c r="CBA118" s="303"/>
      <c r="CBB118" s="303"/>
      <c r="CBC118" s="303"/>
      <c r="CBD118" s="303"/>
      <c r="CBE118" s="303"/>
      <c r="CBF118" s="303"/>
      <c r="CBG118" s="303"/>
      <c r="CBH118" s="303"/>
      <c r="CBI118" s="303"/>
      <c r="CBJ118" s="303"/>
      <c r="CBK118" s="303"/>
      <c r="CBL118" s="303"/>
      <c r="CBM118" s="303"/>
      <c r="CBN118" s="303"/>
      <c r="CBO118" s="303"/>
      <c r="CBP118" s="303"/>
      <c r="CBQ118" s="303"/>
      <c r="CBR118" s="303"/>
      <c r="CBS118" s="303"/>
      <c r="CBT118" s="303"/>
      <c r="CBU118" s="303"/>
      <c r="CBV118" s="303"/>
      <c r="CBW118" s="303"/>
      <c r="CBX118" s="303"/>
      <c r="CBY118" s="303"/>
      <c r="CBZ118" s="303"/>
      <c r="CCA118" s="303"/>
      <c r="CCB118" s="303"/>
      <c r="CCC118" s="303"/>
      <c r="CCD118" s="303"/>
      <c r="CCE118" s="303"/>
      <c r="CCF118" s="303"/>
      <c r="CCG118" s="303"/>
      <c r="CCH118" s="303"/>
      <c r="CCI118" s="303"/>
      <c r="CCJ118" s="303"/>
      <c r="CCK118" s="303"/>
      <c r="CCL118" s="303"/>
      <c r="CCM118" s="303"/>
      <c r="CCN118" s="303"/>
      <c r="CCO118" s="303"/>
      <c r="CCP118" s="303"/>
      <c r="CCQ118" s="303"/>
      <c r="CCR118" s="303"/>
      <c r="CCS118" s="303"/>
      <c r="CCT118" s="303"/>
      <c r="CCU118" s="303"/>
      <c r="CCV118" s="303"/>
      <c r="CCW118" s="303"/>
      <c r="CCX118" s="303"/>
      <c r="CCY118" s="303"/>
      <c r="CCZ118" s="303"/>
      <c r="CDA118" s="303"/>
      <c r="CDB118" s="303"/>
      <c r="CDC118" s="303"/>
      <c r="CDD118" s="303"/>
      <c r="CDE118" s="303"/>
      <c r="CDF118" s="303"/>
      <c r="CDG118" s="303"/>
      <c r="CDH118" s="303"/>
      <c r="CDI118" s="303"/>
      <c r="CDJ118" s="303"/>
      <c r="CDK118" s="303"/>
      <c r="CDL118" s="303"/>
      <c r="CDM118" s="303"/>
      <c r="CDN118" s="303"/>
      <c r="CDO118" s="303"/>
      <c r="CDP118" s="303"/>
      <c r="CDQ118" s="303"/>
      <c r="CDR118" s="303"/>
      <c r="CDS118" s="303"/>
      <c r="CDT118" s="303"/>
      <c r="CDU118" s="303"/>
      <c r="CDV118" s="303"/>
      <c r="CDW118" s="303"/>
      <c r="CDX118" s="303"/>
      <c r="CDY118" s="303"/>
      <c r="CDZ118" s="303"/>
      <c r="CEA118" s="303"/>
      <c r="CEB118" s="303"/>
      <c r="CEC118" s="303"/>
      <c r="CED118" s="303"/>
      <c r="CEE118" s="303"/>
      <c r="CEF118" s="303"/>
      <c r="CEG118" s="303"/>
      <c r="CEH118" s="303"/>
      <c r="CEI118" s="303"/>
      <c r="CEJ118" s="303"/>
      <c r="CEK118" s="303"/>
      <c r="CEL118" s="303"/>
      <c r="CEM118" s="303"/>
      <c r="CEN118" s="303"/>
      <c r="CEO118" s="303"/>
      <c r="CEP118" s="303"/>
      <c r="CEQ118" s="303"/>
      <c r="CER118" s="303"/>
      <c r="CES118" s="303"/>
      <c r="CET118" s="303"/>
      <c r="CEU118" s="303"/>
      <c r="CEV118" s="303"/>
      <c r="CEW118" s="303"/>
      <c r="CEX118" s="303"/>
      <c r="CEY118" s="303"/>
      <c r="CEZ118" s="303"/>
      <c r="CFA118" s="303"/>
      <c r="CFB118" s="303"/>
      <c r="CFC118" s="303"/>
      <c r="CFD118" s="303"/>
      <c r="CFE118" s="303"/>
      <c r="CFF118" s="303"/>
      <c r="CFG118" s="303"/>
      <c r="CFH118" s="303"/>
      <c r="CFI118" s="303"/>
      <c r="CFJ118" s="303"/>
      <c r="CFK118" s="303"/>
      <c r="CFL118" s="303"/>
      <c r="CFM118" s="303"/>
      <c r="CFN118" s="303"/>
      <c r="CFO118" s="303"/>
      <c r="CFP118" s="303"/>
      <c r="CFQ118" s="303"/>
      <c r="CFR118" s="303"/>
      <c r="CFS118" s="303"/>
      <c r="CFT118" s="303"/>
      <c r="CFU118" s="303"/>
      <c r="CFV118" s="303"/>
      <c r="CFW118" s="303"/>
      <c r="CFX118" s="303"/>
      <c r="CFY118" s="303"/>
      <c r="CFZ118" s="303"/>
      <c r="CGA118" s="303"/>
      <c r="CGB118" s="303"/>
      <c r="CGC118" s="303"/>
      <c r="CGD118" s="303"/>
      <c r="CGE118" s="303"/>
      <c r="CGF118" s="303"/>
      <c r="CGG118" s="303"/>
      <c r="CGH118" s="303"/>
      <c r="CGI118" s="303"/>
      <c r="CGJ118" s="303"/>
      <c r="CGK118" s="303"/>
      <c r="CGL118" s="303"/>
      <c r="CGM118" s="303"/>
      <c r="CGN118" s="303"/>
      <c r="CGO118" s="303"/>
      <c r="CGP118" s="303"/>
      <c r="CGQ118" s="303"/>
      <c r="CGR118" s="303"/>
      <c r="CGS118" s="303"/>
      <c r="CGT118" s="303"/>
      <c r="CGU118" s="303"/>
      <c r="CGV118" s="303"/>
      <c r="CGW118" s="303"/>
      <c r="CGX118" s="303"/>
      <c r="CGY118" s="303"/>
      <c r="CGZ118" s="303"/>
      <c r="CHA118" s="303"/>
      <c r="CHB118" s="303"/>
      <c r="CHC118" s="303"/>
      <c r="CHD118" s="303"/>
      <c r="CHE118" s="303"/>
      <c r="CHF118" s="303"/>
      <c r="CHG118" s="303"/>
      <c r="CHH118" s="303"/>
      <c r="CHI118" s="303"/>
      <c r="CHJ118" s="303"/>
      <c r="CHK118" s="303"/>
      <c r="CHL118" s="303"/>
      <c r="CHM118" s="303"/>
      <c r="CHN118" s="303"/>
      <c r="CHO118" s="303"/>
      <c r="CHP118" s="303"/>
      <c r="CHQ118" s="303"/>
      <c r="CHR118" s="303"/>
      <c r="CHS118" s="303"/>
      <c r="CHT118" s="303"/>
      <c r="CHU118" s="303"/>
      <c r="CHV118" s="303"/>
      <c r="CHW118" s="303"/>
      <c r="CHX118" s="303"/>
      <c r="CHY118" s="303"/>
      <c r="CHZ118" s="303"/>
      <c r="CIA118" s="303"/>
      <c r="CIB118" s="303"/>
      <c r="CIC118" s="303"/>
      <c r="CID118" s="303"/>
      <c r="CIE118" s="303"/>
      <c r="CIF118" s="303"/>
      <c r="CIG118" s="303"/>
      <c r="CIH118" s="303"/>
      <c r="CII118" s="303"/>
      <c r="CIJ118" s="303"/>
      <c r="CIK118" s="303"/>
      <c r="CIL118" s="303"/>
      <c r="CIM118" s="303"/>
      <c r="CIN118" s="303"/>
      <c r="CIO118" s="303"/>
      <c r="CIP118" s="303"/>
      <c r="CIQ118" s="303"/>
      <c r="CIR118" s="303"/>
      <c r="CIS118" s="303"/>
      <c r="CIT118" s="303"/>
      <c r="CIU118" s="303"/>
      <c r="CIV118" s="303"/>
      <c r="CIW118" s="303"/>
      <c r="CIX118" s="303"/>
      <c r="CIY118" s="303"/>
      <c r="CIZ118" s="303"/>
      <c r="CJA118" s="303"/>
      <c r="CJB118" s="303"/>
      <c r="CJC118" s="303"/>
      <c r="CJD118" s="303"/>
      <c r="CJE118" s="303"/>
      <c r="CJF118" s="303"/>
      <c r="CJG118" s="303"/>
      <c r="CJH118" s="303"/>
      <c r="CJI118" s="303"/>
      <c r="CJJ118" s="303"/>
      <c r="CJK118" s="303"/>
      <c r="CJL118" s="303"/>
      <c r="CJM118" s="303"/>
      <c r="CJN118" s="303"/>
      <c r="CJO118" s="303"/>
      <c r="CJP118" s="303"/>
      <c r="CJQ118" s="303"/>
      <c r="CJR118" s="303"/>
      <c r="CJS118" s="303"/>
      <c r="CJT118" s="303"/>
      <c r="CJU118" s="303"/>
      <c r="CJV118" s="303"/>
      <c r="CJW118" s="303"/>
      <c r="CJX118" s="303"/>
      <c r="CJY118" s="303"/>
      <c r="CJZ118" s="303"/>
      <c r="CKA118" s="303"/>
      <c r="CKB118" s="303"/>
      <c r="CKC118" s="303"/>
      <c r="CKD118" s="303"/>
      <c r="CKE118" s="303"/>
      <c r="CKF118" s="303"/>
      <c r="CKG118" s="303"/>
      <c r="CKH118" s="303"/>
      <c r="CKI118" s="303"/>
      <c r="CKJ118" s="303"/>
      <c r="CKK118" s="303"/>
      <c r="CKL118" s="303"/>
      <c r="CKM118" s="303"/>
      <c r="CKN118" s="303"/>
      <c r="CKO118" s="303"/>
      <c r="CKP118" s="303"/>
      <c r="CKQ118" s="303"/>
      <c r="CKR118" s="303"/>
      <c r="CKS118" s="303"/>
      <c r="CKT118" s="303"/>
      <c r="CKU118" s="303"/>
      <c r="CKV118" s="303"/>
      <c r="CKW118" s="303"/>
      <c r="CKX118" s="303"/>
      <c r="CKY118" s="303"/>
      <c r="CKZ118" s="303"/>
      <c r="CLA118" s="303"/>
      <c r="CLB118" s="303"/>
      <c r="CLC118" s="303"/>
      <c r="CLD118" s="303"/>
      <c r="CLE118" s="303"/>
      <c r="CLF118" s="303"/>
      <c r="CLG118" s="303"/>
      <c r="CLH118" s="303"/>
      <c r="CLI118" s="303"/>
      <c r="CLJ118" s="303"/>
      <c r="CLK118" s="303"/>
      <c r="CLL118" s="303"/>
      <c r="CLM118" s="303"/>
      <c r="CLN118" s="303"/>
      <c r="CLO118" s="303"/>
      <c r="CLP118" s="303"/>
      <c r="CLQ118" s="303"/>
      <c r="CLR118" s="303"/>
      <c r="CLS118" s="303"/>
      <c r="CLT118" s="303"/>
      <c r="CLU118" s="303"/>
      <c r="CLV118" s="303"/>
      <c r="CLW118" s="303"/>
      <c r="CLX118" s="303"/>
      <c r="CLY118" s="303"/>
      <c r="CLZ118" s="303"/>
      <c r="CMA118" s="303"/>
      <c r="CMB118" s="303"/>
      <c r="CMC118" s="303"/>
      <c r="CMD118" s="303"/>
      <c r="CME118" s="303"/>
      <c r="CMF118" s="303"/>
      <c r="CMG118" s="303"/>
      <c r="CMH118" s="303"/>
      <c r="CMI118" s="303"/>
      <c r="CMJ118" s="303"/>
      <c r="CMK118" s="303"/>
      <c r="CML118" s="303"/>
      <c r="CMM118" s="303"/>
      <c r="CMN118" s="303"/>
      <c r="CMO118" s="303"/>
      <c r="CMP118" s="303"/>
      <c r="CMQ118" s="303"/>
      <c r="CMR118" s="303"/>
      <c r="CMS118" s="303"/>
      <c r="CMT118" s="303"/>
      <c r="CMU118" s="303"/>
      <c r="CMV118" s="303"/>
      <c r="CMW118" s="303"/>
      <c r="CMX118" s="303"/>
      <c r="CMY118" s="303"/>
      <c r="CMZ118" s="303"/>
      <c r="CNA118" s="303"/>
      <c r="CNB118" s="303"/>
      <c r="CNC118" s="303"/>
      <c r="CND118" s="303"/>
      <c r="CNE118" s="303"/>
      <c r="CNF118" s="303"/>
      <c r="CNG118" s="303"/>
      <c r="CNH118" s="303"/>
      <c r="CNI118" s="303"/>
      <c r="CNJ118" s="303"/>
      <c r="CNK118" s="303"/>
      <c r="CNL118" s="303"/>
      <c r="CNM118" s="303"/>
      <c r="CNN118" s="303"/>
      <c r="CNO118" s="303"/>
      <c r="CNP118" s="303"/>
      <c r="CNQ118" s="303"/>
      <c r="CNR118" s="303"/>
      <c r="CNS118" s="303"/>
      <c r="CNT118" s="303"/>
      <c r="CNU118" s="303"/>
      <c r="CNV118" s="303"/>
      <c r="CNW118" s="303"/>
      <c r="CNX118" s="303"/>
      <c r="CNY118" s="303"/>
      <c r="CNZ118" s="303"/>
      <c r="COA118" s="303"/>
      <c r="COB118" s="303"/>
      <c r="COC118" s="303"/>
      <c r="COD118" s="303"/>
      <c r="COE118" s="303"/>
      <c r="COF118" s="303"/>
      <c r="COG118" s="303"/>
      <c r="COH118" s="303"/>
      <c r="COI118" s="303"/>
      <c r="COJ118" s="303"/>
      <c r="COK118" s="303"/>
      <c r="COL118" s="303"/>
      <c r="COM118" s="303"/>
      <c r="CON118" s="303"/>
      <c r="COO118" s="303"/>
      <c r="COP118" s="303"/>
      <c r="COQ118" s="303"/>
      <c r="COR118" s="303"/>
      <c r="COS118" s="303"/>
      <c r="COT118" s="303"/>
      <c r="COU118" s="303"/>
      <c r="COV118" s="303"/>
      <c r="COW118" s="303"/>
      <c r="COX118" s="303"/>
      <c r="COY118" s="303"/>
      <c r="COZ118" s="303"/>
      <c r="CPA118" s="303"/>
      <c r="CPB118" s="303"/>
      <c r="CPC118" s="303"/>
      <c r="CPD118" s="303"/>
      <c r="CPE118" s="303"/>
      <c r="CPF118" s="303"/>
      <c r="CPG118" s="303"/>
      <c r="CPH118" s="303"/>
      <c r="CPI118" s="303"/>
      <c r="CPJ118" s="303"/>
      <c r="CPK118" s="303"/>
      <c r="CPL118" s="303"/>
      <c r="CPM118" s="303"/>
      <c r="CPN118" s="303"/>
      <c r="CPO118" s="303"/>
      <c r="CPP118" s="303"/>
      <c r="CPQ118" s="303"/>
      <c r="CPR118" s="303"/>
      <c r="CPS118" s="303"/>
      <c r="CPT118" s="303"/>
      <c r="CPU118" s="303"/>
      <c r="CPV118" s="303"/>
      <c r="CPW118" s="303"/>
      <c r="CPX118" s="303"/>
      <c r="CPY118" s="303"/>
      <c r="CPZ118" s="303"/>
      <c r="CQA118" s="303"/>
      <c r="CQB118" s="303"/>
      <c r="CQC118" s="303"/>
      <c r="CQD118" s="303"/>
      <c r="CQE118" s="303"/>
      <c r="CQF118" s="303"/>
      <c r="CQG118" s="303"/>
      <c r="CQH118" s="303"/>
      <c r="CQI118" s="303"/>
      <c r="CQJ118" s="303"/>
      <c r="CQK118" s="303"/>
      <c r="CQL118" s="303"/>
      <c r="CQM118" s="303"/>
      <c r="CQN118" s="303"/>
      <c r="CQO118" s="303"/>
      <c r="CQP118" s="303"/>
      <c r="CQQ118" s="303"/>
      <c r="CQR118" s="303"/>
      <c r="CQS118" s="303"/>
      <c r="CQT118" s="303"/>
      <c r="CQU118" s="303"/>
      <c r="CQV118" s="303"/>
      <c r="CQW118" s="303"/>
      <c r="CQX118" s="303"/>
      <c r="CQY118" s="303"/>
      <c r="CQZ118" s="303"/>
      <c r="CRA118" s="303"/>
      <c r="CRB118" s="303"/>
      <c r="CRC118" s="303"/>
      <c r="CRD118" s="303"/>
      <c r="CRE118" s="303"/>
      <c r="CRF118" s="303"/>
      <c r="CRG118" s="303"/>
      <c r="CRH118" s="303"/>
      <c r="CRI118" s="303"/>
      <c r="CRJ118" s="303"/>
      <c r="CRK118" s="303"/>
      <c r="CRL118" s="303"/>
      <c r="CRM118" s="303"/>
      <c r="CRN118" s="303"/>
      <c r="CRO118" s="303"/>
      <c r="CRP118" s="303"/>
      <c r="CRQ118" s="303"/>
      <c r="CRR118" s="303"/>
      <c r="CRS118" s="303"/>
      <c r="CRT118" s="303"/>
      <c r="CRU118" s="303"/>
      <c r="CRV118" s="303"/>
      <c r="CRW118" s="303"/>
      <c r="CRX118" s="303"/>
      <c r="CRY118" s="303"/>
      <c r="CRZ118" s="303"/>
      <c r="CSA118" s="303"/>
      <c r="CSB118" s="303"/>
      <c r="CSC118" s="303"/>
      <c r="CSD118" s="303"/>
      <c r="CSE118" s="303"/>
      <c r="CSF118" s="303"/>
      <c r="CSG118" s="303"/>
      <c r="CSH118" s="303"/>
      <c r="CSI118" s="303"/>
      <c r="CSJ118" s="303"/>
      <c r="CSK118" s="303"/>
      <c r="CSL118" s="303"/>
      <c r="CSM118" s="303"/>
      <c r="CSN118" s="303"/>
      <c r="CSO118" s="303"/>
      <c r="CSP118" s="303"/>
      <c r="CSQ118" s="303"/>
      <c r="CSR118" s="303"/>
      <c r="CSS118" s="303"/>
      <c r="CST118" s="303"/>
      <c r="CSU118" s="303"/>
      <c r="CSV118" s="303"/>
      <c r="CSW118" s="303"/>
      <c r="CSX118" s="303"/>
      <c r="CSY118" s="303"/>
      <c r="CSZ118" s="303"/>
      <c r="CTA118" s="303"/>
      <c r="CTB118" s="303"/>
      <c r="CTC118" s="303"/>
      <c r="CTD118" s="303"/>
      <c r="CTE118" s="303"/>
      <c r="CTF118" s="303"/>
      <c r="CTG118" s="303"/>
      <c r="CTH118" s="303"/>
      <c r="CTI118" s="303"/>
      <c r="CTJ118" s="303"/>
      <c r="CTK118" s="303"/>
      <c r="CTL118" s="303"/>
      <c r="CTM118" s="303"/>
      <c r="CTN118" s="303"/>
      <c r="CTO118" s="303"/>
      <c r="CTP118" s="303"/>
      <c r="CTQ118" s="303"/>
      <c r="CTR118" s="303"/>
      <c r="CTS118" s="303"/>
      <c r="CTT118" s="303"/>
      <c r="CTU118" s="303"/>
      <c r="CTV118" s="303"/>
      <c r="CTW118" s="303"/>
      <c r="CTX118" s="303"/>
      <c r="CTY118" s="303"/>
      <c r="CTZ118" s="303"/>
      <c r="CUA118" s="303"/>
      <c r="CUB118" s="303"/>
      <c r="CUC118" s="303"/>
      <c r="CUD118" s="303"/>
      <c r="CUE118" s="303"/>
      <c r="CUF118" s="303"/>
      <c r="CUG118" s="303"/>
      <c r="CUH118" s="303"/>
      <c r="CUI118" s="303"/>
      <c r="CUJ118" s="303"/>
      <c r="CUK118" s="303"/>
      <c r="CUL118" s="303"/>
      <c r="CUM118" s="303"/>
      <c r="CUN118" s="303"/>
      <c r="CUO118" s="303"/>
      <c r="CUP118" s="303"/>
      <c r="CUQ118" s="303"/>
      <c r="CUR118" s="303"/>
      <c r="CUS118" s="303"/>
      <c r="CUT118" s="303"/>
      <c r="CUU118" s="303"/>
      <c r="CUV118" s="303"/>
      <c r="CUW118" s="303"/>
      <c r="CUX118" s="303"/>
      <c r="CUY118" s="303"/>
      <c r="CUZ118" s="303"/>
      <c r="CVA118" s="303"/>
      <c r="CVB118" s="303"/>
      <c r="CVC118" s="303"/>
      <c r="CVD118" s="303"/>
      <c r="CVE118" s="303"/>
      <c r="CVF118" s="303"/>
      <c r="CVG118" s="303"/>
      <c r="CVH118" s="303"/>
      <c r="CVI118" s="303"/>
      <c r="CVJ118" s="303"/>
      <c r="CVK118" s="303"/>
      <c r="CVL118" s="303"/>
      <c r="CVM118" s="303"/>
      <c r="CVN118" s="303"/>
      <c r="CVO118" s="303"/>
      <c r="CVP118" s="303"/>
      <c r="CVQ118" s="303"/>
      <c r="CVR118" s="303"/>
      <c r="CVS118" s="303"/>
      <c r="CVT118" s="303"/>
      <c r="CVU118" s="303"/>
      <c r="CVV118" s="303"/>
      <c r="CVW118" s="303"/>
      <c r="CVX118" s="303"/>
      <c r="CVY118" s="303"/>
      <c r="CVZ118" s="303"/>
      <c r="CWA118" s="303"/>
      <c r="CWB118" s="303"/>
      <c r="CWC118" s="303"/>
      <c r="CWD118" s="303"/>
      <c r="CWE118" s="303"/>
      <c r="CWF118" s="303"/>
      <c r="CWG118" s="303"/>
      <c r="CWH118" s="303"/>
      <c r="CWI118" s="303"/>
      <c r="CWJ118" s="303"/>
      <c r="CWK118" s="303"/>
      <c r="CWL118" s="303"/>
      <c r="CWM118" s="303"/>
      <c r="CWN118" s="303"/>
      <c r="CWO118" s="303"/>
      <c r="CWP118" s="303"/>
      <c r="CWQ118" s="303"/>
      <c r="CWR118" s="303"/>
      <c r="CWS118" s="303"/>
      <c r="CWT118" s="303"/>
      <c r="CWU118" s="303"/>
      <c r="CWV118" s="303"/>
      <c r="CWW118" s="303"/>
      <c r="CWX118" s="303"/>
      <c r="CWY118" s="303"/>
      <c r="CWZ118" s="303"/>
      <c r="CXA118" s="303"/>
      <c r="CXB118" s="303"/>
      <c r="CXC118" s="303"/>
      <c r="CXD118" s="303"/>
      <c r="CXE118" s="303"/>
      <c r="CXF118" s="303"/>
      <c r="CXG118" s="303"/>
      <c r="CXH118" s="303"/>
      <c r="CXI118" s="303"/>
      <c r="CXJ118" s="303"/>
      <c r="CXK118" s="303"/>
      <c r="CXL118" s="303"/>
      <c r="CXM118" s="303"/>
      <c r="CXN118" s="303"/>
      <c r="CXO118" s="303"/>
      <c r="CXP118" s="303"/>
      <c r="CXQ118" s="303"/>
      <c r="CXR118" s="303"/>
      <c r="CXS118" s="303"/>
      <c r="CXT118" s="303"/>
      <c r="CXU118" s="303"/>
      <c r="CXV118" s="303"/>
      <c r="CXW118" s="303"/>
      <c r="CXX118" s="303"/>
      <c r="CXY118" s="303"/>
      <c r="CXZ118" s="303"/>
      <c r="CYA118" s="303"/>
      <c r="CYB118" s="303"/>
      <c r="CYC118" s="303"/>
      <c r="CYD118" s="303"/>
      <c r="CYE118" s="303"/>
      <c r="CYF118" s="303"/>
      <c r="CYG118" s="303"/>
      <c r="CYH118" s="303"/>
      <c r="CYI118" s="303"/>
      <c r="CYJ118" s="303"/>
      <c r="CYK118" s="303"/>
      <c r="CYL118" s="303"/>
      <c r="CYM118" s="303"/>
      <c r="CYN118" s="303"/>
      <c r="CYO118" s="303"/>
      <c r="CYP118" s="303"/>
      <c r="CYQ118" s="303"/>
      <c r="CYR118" s="303"/>
      <c r="CYS118" s="303"/>
      <c r="CYT118" s="303"/>
      <c r="CYU118" s="303"/>
      <c r="CYV118" s="303"/>
      <c r="CYW118" s="303"/>
      <c r="CYX118" s="303"/>
      <c r="CYY118" s="303"/>
      <c r="CYZ118" s="303"/>
      <c r="CZA118" s="303"/>
      <c r="CZB118" s="303"/>
      <c r="CZC118" s="303"/>
      <c r="CZD118" s="303"/>
      <c r="CZE118" s="303"/>
      <c r="CZF118" s="303"/>
      <c r="CZG118" s="303"/>
      <c r="CZH118" s="303"/>
      <c r="CZI118" s="303"/>
      <c r="CZJ118" s="303"/>
      <c r="CZK118" s="303"/>
      <c r="CZL118" s="303"/>
      <c r="CZM118" s="303"/>
      <c r="CZN118" s="303"/>
      <c r="CZO118" s="303"/>
      <c r="CZP118" s="303"/>
      <c r="CZQ118" s="303"/>
      <c r="CZR118" s="303"/>
      <c r="CZS118" s="303"/>
      <c r="CZT118" s="303"/>
      <c r="CZU118" s="303"/>
      <c r="CZV118" s="303"/>
      <c r="CZW118" s="303"/>
      <c r="CZX118" s="303"/>
      <c r="CZY118" s="303"/>
      <c r="CZZ118" s="303"/>
      <c r="DAA118" s="303"/>
      <c r="DAB118" s="303"/>
      <c r="DAC118" s="303"/>
      <c r="DAD118" s="303"/>
      <c r="DAE118" s="303"/>
      <c r="DAF118" s="303"/>
      <c r="DAG118" s="303"/>
      <c r="DAH118" s="303"/>
      <c r="DAI118" s="303"/>
      <c r="DAJ118" s="303"/>
      <c r="DAK118" s="303"/>
      <c r="DAL118" s="303"/>
      <c r="DAM118" s="303"/>
      <c r="DAN118" s="303"/>
      <c r="DAO118" s="303"/>
      <c r="DAP118" s="303"/>
      <c r="DAQ118" s="303"/>
      <c r="DAR118" s="303"/>
      <c r="DAS118" s="303"/>
      <c r="DAT118" s="303"/>
      <c r="DAU118" s="303"/>
      <c r="DAV118" s="303"/>
      <c r="DAW118" s="303"/>
      <c r="DAX118" s="303"/>
      <c r="DAY118" s="303"/>
      <c r="DAZ118" s="303"/>
      <c r="DBA118" s="303"/>
      <c r="DBB118" s="303"/>
      <c r="DBC118" s="303"/>
      <c r="DBD118" s="303"/>
      <c r="DBE118" s="303"/>
      <c r="DBF118" s="303"/>
      <c r="DBG118" s="303"/>
      <c r="DBH118" s="303"/>
      <c r="DBI118" s="303"/>
      <c r="DBJ118" s="303"/>
      <c r="DBK118" s="303"/>
      <c r="DBL118" s="303"/>
      <c r="DBM118" s="303"/>
      <c r="DBN118" s="303"/>
      <c r="DBO118" s="303"/>
      <c r="DBP118" s="303"/>
      <c r="DBQ118" s="303"/>
      <c r="DBR118" s="303"/>
      <c r="DBS118" s="303"/>
      <c r="DBT118" s="303"/>
      <c r="DBU118" s="303"/>
      <c r="DBV118" s="303"/>
      <c r="DBW118" s="303"/>
      <c r="DBX118" s="303"/>
      <c r="DBY118" s="303"/>
      <c r="DBZ118" s="303"/>
      <c r="DCA118" s="303"/>
      <c r="DCB118" s="303"/>
      <c r="DCC118" s="303"/>
      <c r="DCD118" s="303"/>
      <c r="DCE118" s="303"/>
      <c r="DCF118" s="303"/>
      <c r="DCG118" s="303"/>
      <c r="DCH118" s="303"/>
      <c r="DCI118" s="303"/>
      <c r="DCJ118" s="303"/>
      <c r="DCK118" s="303"/>
      <c r="DCL118" s="303"/>
      <c r="DCM118" s="303"/>
      <c r="DCN118" s="303"/>
      <c r="DCO118" s="303"/>
      <c r="DCP118" s="303"/>
      <c r="DCQ118" s="303"/>
      <c r="DCR118" s="303"/>
      <c r="DCS118" s="303"/>
      <c r="DCT118" s="303"/>
      <c r="DCU118" s="303"/>
      <c r="DCV118" s="303"/>
      <c r="DCW118" s="303"/>
      <c r="DCX118" s="303"/>
      <c r="DCY118" s="303"/>
      <c r="DCZ118" s="303"/>
      <c r="DDA118" s="303"/>
      <c r="DDB118" s="303"/>
      <c r="DDC118" s="303"/>
      <c r="DDD118" s="303"/>
      <c r="DDE118" s="303"/>
      <c r="DDF118" s="303"/>
      <c r="DDG118" s="303"/>
      <c r="DDH118" s="303"/>
      <c r="DDI118" s="303"/>
      <c r="DDJ118" s="303"/>
      <c r="DDK118" s="303"/>
      <c r="DDL118" s="303"/>
      <c r="DDM118" s="303"/>
      <c r="DDN118" s="303"/>
      <c r="DDO118" s="303"/>
      <c r="DDP118" s="303"/>
      <c r="DDQ118" s="303"/>
      <c r="DDR118" s="303"/>
      <c r="DDS118" s="303"/>
      <c r="DDT118" s="303"/>
      <c r="DDU118" s="303"/>
      <c r="DDV118" s="303"/>
      <c r="DDW118" s="303"/>
      <c r="DDX118" s="303"/>
      <c r="DDY118" s="303"/>
      <c r="DDZ118" s="303"/>
      <c r="DEA118" s="303"/>
      <c r="DEB118" s="303"/>
      <c r="DEC118" s="303"/>
      <c r="DED118" s="303"/>
      <c r="DEE118" s="303"/>
      <c r="DEF118" s="303"/>
      <c r="DEG118" s="303"/>
      <c r="DEH118" s="303"/>
      <c r="DEI118" s="303"/>
      <c r="DEJ118" s="303"/>
      <c r="DEK118" s="303"/>
      <c r="DEL118" s="303"/>
      <c r="DEM118" s="303"/>
      <c r="DEN118" s="303"/>
      <c r="DEO118" s="303"/>
      <c r="DEP118" s="303"/>
      <c r="DEQ118" s="303"/>
      <c r="DER118" s="303"/>
      <c r="DES118" s="303"/>
      <c r="DET118" s="303"/>
      <c r="DEU118" s="303"/>
      <c r="DEV118" s="303"/>
      <c r="DEW118" s="303"/>
      <c r="DEX118" s="303"/>
      <c r="DEY118" s="303"/>
      <c r="DEZ118" s="303"/>
      <c r="DFA118" s="303"/>
      <c r="DFB118" s="303"/>
      <c r="DFC118" s="303"/>
      <c r="DFD118" s="303"/>
      <c r="DFE118" s="303"/>
      <c r="DFF118" s="303"/>
      <c r="DFG118" s="303"/>
      <c r="DFH118" s="303"/>
      <c r="DFI118" s="303"/>
      <c r="DFJ118" s="303"/>
      <c r="DFK118" s="303"/>
      <c r="DFL118" s="303"/>
      <c r="DFM118" s="303"/>
      <c r="DFN118" s="303"/>
      <c r="DFO118" s="303"/>
      <c r="DFP118" s="303"/>
      <c r="DFQ118" s="303"/>
      <c r="DFR118" s="303"/>
      <c r="DFS118" s="303"/>
      <c r="DFT118" s="303"/>
      <c r="DFU118" s="303"/>
      <c r="DFV118" s="303"/>
      <c r="DFW118" s="303"/>
      <c r="DFX118" s="303"/>
      <c r="DFY118" s="303"/>
      <c r="DFZ118" s="303"/>
      <c r="DGA118" s="303"/>
      <c r="DGB118" s="303"/>
      <c r="DGC118" s="303"/>
      <c r="DGD118" s="303"/>
      <c r="DGE118" s="303"/>
      <c r="DGF118" s="303"/>
      <c r="DGG118" s="303"/>
      <c r="DGH118" s="303"/>
      <c r="DGI118" s="303"/>
      <c r="DGJ118" s="303"/>
      <c r="DGK118" s="303"/>
      <c r="DGL118" s="303"/>
      <c r="DGM118" s="303"/>
      <c r="DGN118" s="303"/>
      <c r="DGO118" s="303"/>
      <c r="DGP118" s="303"/>
      <c r="DGQ118" s="303"/>
      <c r="DGR118" s="303"/>
      <c r="DGS118" s="303"/>
      <c r="DGT118" s="303"/>
      <c r="DGU118" s="303"/>
      <c r="DGV118" s="303"/>
      <c r="DGW118" s="303"/>
      <c r="DGX118" s="303"/>
      <c r="DGY118" s="303"/>
      <c r="DGZ118" s="303"/>
      <c r="DHA118" s="303"/>
      <c r="DHB118" s="303"/>
      <c r="DHC118" s="303"/>
      <c r="DHD118" s="303"/>
      <c r="DHE118" s="303"/>
      <c r="DHF118" s="303"/>
      <c r="DHG118" s="303"/>
      <c r="DHH118" s="303"/>
      <c r="DHI118" s="303"/>
      <c r="DHJ118" s="303"/>
      <c r="DHK118" s="303"/>
      <c r="DHL118" s="303"/>
      <c r="DHM118" s="303"/>
      <c r="DHN118" s="303"/>
      <c r="DHO118" s="303"/>
      <c r="DHP118" s="303"/>
      <c r="DHQ118" s="303"/>
      <c r="DHR118" s="303"/>
      <c r="DHS118" s="303"/>
      <c r="DHT118" s="303"/>
      <c r="DHU118" s="303"/>
      <c r="DHV118" s="303"/>
      <c r="DHW118" s="303"/>
      <c r="DHX118" s="303"/>
      <c r="DHY118" s="303"/>
      <c r="DHZ118" s="303"/>
      <c r="DIA118" s="303"/>
      <c r="DIB118" s="303"/>
      <c r="DIC118" s="303"/>
      <c r="DID118" s="303"/>
      <c r="DIE118" s="303"/>
      <c r="DIF118" s="303"/>
      <c r="DIG118" s="303"/>
      <c r="DIH118" s="303"/>
      <c r="DII118" s="303"/>
      <c r="DIJ118" s="303"/>
      <c r="DIK118" s="303"/>
      <c r="DIL118" s="303"/>
      <c r="DIM118" s="303"/>
      <c r="DIN118" s="303"/>
      <c r="DIO118" s="303"/>
      <c r="DIP118" s="303"/>
      <c r="DIQ118" s="303"/>
      <c r="DIR118" s="303"/>
      <c r="DIS118" s="303"/>
      <c r="DIT118" s="303"/>
      <c r="DIU118" s="303"/>
      <c r="DIV118" s="303"/>
      <c r="DIW118" s="303"/>
      <c r="DIX118" s="303"/>
      <c r="DIY118" s="303"/>
      <c r="DIZ118" s="303"/>
      <c r="DJA118" s="303"/>
      <c r="DJB118" s="303"/>
      <c r="DJC118" s="303"/>
      <c r="DJD118" s="303"/>
      <c r="DJE118" s="303"/>
      <c r="DJF118" s="303"/>
      <c r="DJG118" s="303"/>
      <c r="DJH118" s="303"/>
      <c r="DJI118" s="303"/>
      <c r="DJJ118" s="303"/>
      <c r="DJK118" s="303"/>
      <c r="DJL118" s="303"/>
      <c r="DJM118" s="303"/>
      <c r="DJN118" s="303"/>
      <c r="DJO118" s="303"/>
      <c r="DJP118" s="303"/>
      <c r="DJQ118" s="303"/>
      <c r="DJR118" s="303"/>
      <c r="DJS118" s="303"/>
      <c r="DJT118" s="303"/>
      <c r="DJU118" s="303"/>
      <c r="DJV118" s="303"/>
      <c r="DJW118" s="303"/>
      <c r="DJX118" s="303"/>
      <c r="DJY118" s="303"/>
      <c r="DJZ118" s="303"/>
      <c r="DKA118" s="303"/>
      <c r="DKB118" s="303"/>
      <c r="DKC118" s="303"/>
      <c r="DKD118" s="303"/>
      <c r="DKE118" s="303"/>
      <c r="DKF118" s="303"/>
      <c r="DKG118" s="303"/>
      <c r="DKH118" s="303"/>
      <c r="DKI118" s="303"/>
      <c r="DKJ118" s="303"/>
      <c r="DKK118" s="303"/>
      <c r="DKL118" s="303"/>
      <c r="DKM118" s="303"/>
      <c r="DKN118" s="303"/>
      <c r="DKO118" s="303"/>
      <c r="DKP118" s="303"/>
      <c r="DKQ118" s="303"/>
      <c r="DKR118" s="303"/>
      <c r="DKS118" s="303"/>
      <c r="DKT118" s="303"/>
      <c r="DKU118" s="303"/>
      <c r="DKV118" s="303"/>
      <c r="DKW118" s="303"/>
      <c r="DKX118" s="303"/>
      <c r="DKY118" s="303"/>
      <c r="DKZ118" s="303"/>
      <c r="DLA118" s="303"/>
      <c r="DLB118" s="303"/>
      <c r="DLC118" s="303"/>
      <c r="DLD118" s="303"/>
      <c r="DLE118" s="303"/>
      <c r="DLF118" s="303"/>
      <c r="DLG118" s="303"/>
      <c r="DLH118" s="303"/>
      <c r="DLI118" s="303"/>
      <c r="DLJ118" s="303"/>
      <c r="DLK118" s="303"/>
      <c r="DLL118" s="303"/>
      <c r="DLM118" s="303"/>
      <c r="DLN118" s="303"/>
      <c r="DLO118" s="303"/>
      <c r="DLP118" s="303"/>
      <c r="DLQ118" s="303"/>
      <c r="DLR118" s="303"/>
      <c r="DLS118" s="303"/>
      <c r="DLT118" s="303"/>
      <c r="DLU118" s="303"/>
      <c r="DLV118" s="303"/>
      <c r="DLW118" s="303"/>
      <c r="DLX118" s="303"/>
      <c r="DLY118" s="303"/>
      <c r="DLZ118" s="303"/>
      <c r="DMA118" s="303"/>
      <c r="DMB118" s="303"/>
      <c r="DMC118" s="303"/>
      <c r="DMD118" s="303"/>
      <c r="DME118" s="303"/>
      <c r="DMF118" s="303"/>
      <c r="DMG118" s="303"/>
      <c r="DMH118" s="303"/>
      <c r="DMI118" s="303"/>
      <c r="DMJ118" s="303"/>
      <c r="DMK118" s="303"/>
      <c r="DML118" s="303"/>
      <c r="DMM118" s="303"/>
      <c r="DMN118" s="303"/>
      <c r="DMO118" s="303"/>
      <c r="DMP118" s="303"/>
      <c r="DMQ118" s="303"/>
      <c r="DMR118" s="303"/>
      <c r="DMS118" s="303"/>
      <c r="DMT118" s="303"/>
      <c r="DMU118" s="303"/>
      <c r="DMV118" s="303"/>
      <c r="DMW118" s="303"/>
      <c r="DMX118" s="303"/>
      <c r="DMY118" s="303"/>
      <c r="DMZ118" s="303"/>
      <c r="DNA118" s="303"/>
      <c r="DNB118" s="303"/>
      <c r="DNC118" s="303"/>
      <c r="DND118" s="303"/>
      <c r="DNE118" s="303"/>
      <c r="DNF118" s="303"/>
      <c r="DNG118" s="303"/>
      <c r="DNH118" s="303"/>
      <c r="DNI118" s="303"/>
      <c r="DNJ118" s="303"/>
      <c r="DNK118" s="303"/>
      <c r="DNL118" s="303"/>
      <c r="DNM118" s="303"/>
      <c r="DNN118" s="303"/>
      <c r="DNO118" s="303"/>
      <c r="DNP118" s="303"/>
      <c r="DNQ118" s="303"/>
      <c r="DNR118" s="303"/>
      <c r="DNS118" s="303"/>
      <c r="DNT118" s="303"/>
      <c r="DNU118" s="303"/>
      <c r="DNV118" s="303"/>
      <c r="DNW118" s="303"/>
      <c r="DNX118" s="303"/>
      <c r="DNY118" s="303"/>
      <c r="DNZ118" s="303"/>
      <c r="DOA118" s="303"/>
      <c r="DOB118" s="303"/>
      <c r="DOC118" s="303"/>
      <c r="DOD118" s="303"/>
      <c r="DOE118" s="303"/>
      <c r="DOF118" s="303"/>
      <c r="DOG118" s="303"/>
      <c r="DOH118" s="303"/>
      <c r="DOI118" s="303"/>
      <c r="DOJ118" s="303"/>
      <c r="DOK118" s="303"/>
      <c r="DOL118" s="303"/>
      <c r="DOM118" s="303"/>
      <c r="DON118" s="303"/>
      <c r="DOO118" s="303"/>
      <c r="DOP118" s="303"/>
      <c r="DOQ118" s="303"/>
      <c r="DOR118" s="303"/>
      <c r="DOS118" s="303"/>
      <c r="DOT118" s="303"/>
      <c r="DOU118" s="303"/>
      <c r="DOV118" s="303"/>
      <c r="DOW118" s="303"/>
      <c r="DOX118" s="303"/>
      <c r="DOY118" s="303"/>
      <c r="DOZ118" s="303"/>
      <c r="DPA118" s="303"/>
      <c r="DPB118" s="303"/>
      <c r="DPC118" s="303"/>
      <c r="DPD118" s="303"/>
      <c r="DPE118" s="303"/>
      <c r="DPF118" s="303"/>
      <c r="DPG118" s="303"/>
      <c r="DPH118" s="303"/>
      <c r="DPI118" s="303"/>
      <c r="DPJ118" s="303"/>
      <c r="DPK118" s="303"/>
      <c r="DPL118" s="303"/>
      <c r="DPM118" s="303"/>
      <c r="DPN118" s="303"/>
      <c r="DPO118" s="303"/>
      <c r="DPP118" s="303"/>
      <c r="DPQ118" s="303"/>
      <c r="DPR118" s="303"/>
      <c r="DPS118" s="303"/>
      <c r="DPT118" s="303"/>
      <c r="DPU118" s="303"/>
      <c r="DPV118" s="303"/>
      <c r="DPW118" s="303"/>
      <c r="DPX118" s="303"/>
      <c r="DPY118" s="303"/>
      <c r="DPZ118" s="303"/>
      <c r="DQA118" s="303"/>
      <c r="DQB118" s="303"/>
      <c r="DQC118" s="303"/>
      <c r="DQD118" s="303"/>
      <c r="DQE118" s="303"/>
      <c r="DQF118" s="303"/>
      <c r="DQG118" s="303"/>
      <c r="DQH118" s="303"/>
      <c r="DQI118" s="303"/>
      <c r="DQJ118" s="303"/>
      <c r="DQK118" s="303"/>
      <c r="DQL118" s="303"/>
      <c r="DQM118" s="303"/>
      <c r="DQN118" s="303"/>
      <c r="DQO118" s="303"/>
      <c r="DQP118" s="303"/>
      <c r="DQQ118" s="303"/>
      <c r="DQR118" s="303"/>
      <c r="DQS118" s="303"/>
      <c r="DQT118" s="303"/>
      <c r="DQU118" s="303"/>
      <c r="DQV118" s="303"/>
      <c r="DQW118" s="303"/>
      <c r="DQX118" s="303"/>
      <c r="DQY118" s="303"/>
      <c r="DQZ118" s="303"/>
      <c r="DRA118" s="303"/>
      <c r="DRB118" s="303"/>
      <c r="DRC118" s="303"/>
      <c r="DRD118" s="303"/>
      <c r="DRE118" s="303"/>
      <c r="DRF118" s="303"/>
      <c r="DRG118" s="303"/>
      <c r="DRH118" s="303"/>
      <c r="DRI118" s="303"/>
      <c r="DRJ118" s="303"/>
      <c r="DRK118" s="303"/>
      <c r="DRL118" s="303"/>
      <c r="DRM118" s="303"/>
      <c r="DRN118" s="303"/>
      <c r="DRO118" s="303"/>
      <c r="DRP118" s="303"/>
      <c r="DRQ118" s="303"/>
      <c r="DRR118" s="303"/>
      <c r="DRS118" s="303"/>
      <c r="DRT118" s="303"/>
      <c r="DRU118" s="303"/>
      <c r="DRV118" s="303"/>
      <c r="DRW118" s="303"/>
      <c r="DRX118" s="303"/>
      <c r="DRY118" s="303"/>
      <c r="DRZ118" s="303"/>
      <c r="DSA118" s="303"/>
      <c r="DSB118" s="303"/>
      <c r="DSC118" s="303"/>
      <c r="DSD118" s="303"/>
      <c r="DSE118" s="303"/>
      <c r="DSF118" s="303"/>
      <c r="DSG118" s="303"/>
      <c r="DSH118" s="303"/>
      <c r="DSI118" s="303"/>
      <c r="DSJ118" s="303"/>
      <c r="DSK118" s="303"/>
      <c r="DSL118" s="303"/>
      <c r="DSM118" s="303"/>
      <c r="DSN118" s="303"/>
      <c r="DSO118" s="303"/>
      <c r="DSP118" s="303"/>
      <c r="DSQ118" s="303"/>
      <c r="DSR118" s="303"/>
      <c r="DSS118" s="303"/>
      <c r="DST118" s="303"/>
      <c r="DSU118" s="303"/>
      <c r="DSV118" s="303"/>
      <c r="DSW118" s="303"/>
      <c r="DSX118" s="303"/>
      <c r="DSY118" s="303"/>
      <c r="DSZ118" s="303"/>
      <c r="DTA118" s="303"/>
      <c r="DTB118" s="303"/>
      <c r="DTC118" s="303"/>
      <c r="DTD118" s="303"/>
      <c r="DTE118" s="303"/>
      <c r="DTF118" s="303"/>
      <c r="DTG118" s="303"/>
      <c r="DTH118" s="303"/>
      <c r="DTI118" s="303"/>
      <c r="DTJ118" s="303"/>
      <c r="DTK118" s="303"/>
      <c r="DTL118" s="303"/>
      <c r="DTM118" s="303"/>
      <c r="DTN118" s="303"/>
      <c r="DTO118" s="303"/>
      <c r="DTP118" s="303"/>
      <c r="DTQ118" s="303"/>
      <c r="DTR118" s="303"/>
      <c r="DTS118" s="303"/>
      <c r="DTT118" s="303"/>
      <c r="DTU118" s="303"/>
      <c r="DTV118" s="303"/>
      <c r="DTW118" s="303"/>
      <c r="DTX118" s="303"/>
      <c r="DTY118" s="303"/>
      <c r="DTZ118" s="303"/>
      <c r="DUA118" s="303"/>
      <c r="DUB118" s="303"/>
      <c r="DUC118" s="303"/>
      <c r="DUD118" s="303"/>
      <c r="DUE118" s="303"/>
      <c r="DUF118" s="303"/>
      <c r="DUG118" s="303"/>
      <c r="DUH118" s="303"/>
      <c r="DUI118" s="303"/>
      <c r="DUJ118" s="303"/>
      <c r="DUK118" s="303"/>
      <c r="DUL118" s="303"/>
      <c r="DUM118" s="303"/>
      <c r="DUN118" s="303"/>
      <c r="DUO118" s="303"/>
      <c r="DUP118" s="303"/>
      <c r="DUQ118" s="303"/>
      <c r="DUR118" s="303"/>
      <c r="DUS118" s="303"/>
      <c r="DUT118" s="303"/>
      <c r="DUU118" s="303"/>
      <c r="DUV118" s="303"/>
      <c r="DUW118" s="303"/>
      <c r="DUX118" s="303"/>
      <c r="DUY118" s="303"/>
      <c r="DUZ118" s="303"/>
      <c r="DVA118" s="303"/>
      <c r="DVB118" s="303"/>
      <c r="DVC118" s="303"/>
      <c r="DVD118" s="303"/>
      <c r="DVE118" s="303"/>
      <c r="DVF118" s="303"/>
      <c r="DVG118" s="303"/>
      <c r="DVH118" s="303"/>
      <c r="DVI118" s="303"/>
      <c r="DVJ118" s="303"/>
      <c r="DVK118" s="303"/>
      <c r="DVL118" s="303"/>
      <c r="DVM118" s="303"/>
      <c r="DVN118" s="303"/>
      <c r="DVO118" s="303"/>
      <c r="DVP118" s="303"/>
      <c r="DVQ118" s="303"/>
      <c r="DVR118" s="303"/>
      <c r="DVS118" s="303"/>
      <c r="DVT118" s="303"/>
      <c r="DVU118" s="303"/>
      <c r="DVV118" s="303"/>
      <c r="DVW118" s="303"/>
      <c r="DVX118" s="303"/>
      <c r="DVY118" s="303"/>
      <c r="DVZ118" s="303"/>
      <c r="DWA118" s="303"/>
      <c r="DWB118" s="303"/>
      <c r="DWC118" s="303"/>
      <c r="DWD118" s="303"/>
      <c r="DWE118" s="303"/>
      <c r="DWF118" s="303"/>
      <c r="DWG118" s="303"/>
      <c r="DWH118" s="303"/>
      <c r="DWI118" s="303"/>
      <c r="DWJ118" s="303"/>
      <c r="DWK118" s="303"/>
      <c r="DWL118" s="303"/>
      <c r="DWM118" s="303"/>
      <c r="DWN118" s="303"/>
      <c r="DWO118" s="303"/>
      <c r="DWP118" s="303"/>
      <c r="DWQ118" s="303"/>
      <c r="DWR118" s="303"/>
      <c r="DWS118" s="303"/>
      <c r="DWT118" s="303"/>
      <c r="DWU118" s="303"/>
      <c r="DWV118" s="303"/>
      <c r="DWW118" s="303"/>
      <c r="DWX118" s="303"/>
      <c r="DWY118" s="303"/>
      <c r="DWZ118" s="303"/>
      <c r="DXA118" s="303"/>
      <c r="DXB118" s="303"/>
      <c r="DXC118" s="303"/>
      <c r="DXD118" s="303"/>
      <c r="DXE118" s="303"/>
      <c r="DXF118" s="303"/>
      <c r="DXG118" s="303"/>
      <c r="DXH118" s="303"/>
      <c r="DXI118" s="303"/>
      <c r="DXJ118" s="303"/>
      <c r="DXK118" s="303"/>
      <c r="DXL118" s="303"/>
      <c r="DXM118" s="303"/>
      <c r="DXN118" s="303"/>
      <c r="DXO118" s="303"/>
      <c r="DXP118" s="303"/>
      <c r="DXQ118" s="303"/>
      <c r="DXR118" s="303"/>
      <c r="DXS118" s="303"/>
      <c r="DXT118" s="303"/>
      <c r="DXU118" s="303"/>
      <c r="DXV118" s="303"/>
      <c r="DXW118" s="303"/>
      <c r="DXX118" s="303"/>
      <c r="DXY118" s="303"/>
      <c r="DXZ118" s="303"/>
      <c r="DYA118" s="303"/>
      <c r="DYB118" s="303"/>
      <c r="DYC118" s="303"/>
      <c r="DYD118" s="303"/>
      <c r="DYE118" s="303"/>
      <c r="DYF118" s="303"/>
      <c r="DYG118" s="303"/>
      <c r="DYH118" s="303"/>
      <c r="DYI118" s="303"/>
      <c r="DYJ118" s="303"/>
      <c r="DYK118" s="303"/>
      <c r="DYL118" s="303"/>
      <c r="DYM118" s="303"/>
      <c r="DYN118" s="303"/>
      <c r="DYO118" s="303"/>
      <c r="DYP118" s="303"/>
      <c r="DYQ118" s="303"/>
      <c r="DYR118" s="303"/>
      <c r="DYS118" s="303"/>
      <c r="DYT118" s="303"/>
      <c r="DYU118" s="303"/>
      <c r="DYV118" s="303"/>
      <c r="DYW118" s="303"/>
      <c r="DYX118" s="303"/>
      <c r="DYY118" s="303"/>
      <c r="DYZ118" s="303"/>
      <c r="DZA118" s="303"/>
      <c r="DZB118" s="303"/>
      <c r="DZC118" s="303"/>
      <c r="DZD118" s="303"/>
      <c r="DZE118" s="303"/>
      <c r="DZF118" s="303"/>
      <c r="DZG118" s="303"/>
      <c r="DZH118" s="303"/>
      <c r="DZI118" s="303"/>
      <c r="DZJ118" s="303"/>
      <c r="DZK118" s="303"/>
      <c r="DZL118" s="303"/>
      <c r="DZM118" s="303"/>
      <c r="DZN118" s="303"/>
      <c r="DZO118" s="303"/>
      <c r="DZP118" s="303"/>
      <c r="DZQ118" s="303"/>
      <c r="DZR118" s="303"/>
      <c r="DZS118" s="303"/>
      <c r="DZT118" s="303"/>
      <c r="DZU118" s="303"/>
      <c r="DZV118" s="303"/>
      <c r="DZW118" s="303"/>
      <c r="DZX118" s="303"/>
      <c r="DZY118" s="303"/>
      <c r="DZZ118" s="303"/>
      <c r="EAA118" s="303"/>
      <c r="EAB118" s="303"/>
      <c r="EAC118" s="303"/>
      <c r="EAD118" s="303"/>
      <c r="EAE118" s="303"/>
      <c r="EAF118" s="303"/>
      <c r="EAG118" s="303"/>
      <c r="EAH118" s="303"/>
      <c r="EAI118" s="303"/>
      <c r="EAJ118" s="303"/>
      <c r="EAK118" s="303"/>
      <c r="EAL118" s="303"/>
      <c r="EAM118" s="303"/>
      <c r="EAN118" s="303"/>
      <c r="EAO118" s="303"/>
      <c r="EAP118" s="303"/>
      <c r="EAQ118" s="303"/>
      <c r="EAR118" s="303"/>
      <c r="EAS118" s="303"/>
      <c r="EAT118" s="303"/>
      <c r="EAU118" s="303"/>
      <c r="EAV118" s="303"/>
      <c r="EAW118" s="303"/>
      <c r="EAX118" s="303"/>
      <c r="EAY118" s="303"/>
      <c r="EAZ118" s="303"/>
      <c r="EBA118" s="303"/>
      <c r="EBB118" s="303"/>
      <c r="EBC118" s="303"/>
      <c r="EBD118" s="303"/>
      <c r="EBE118" s="303"/>
      <c r="EBF118" s="303"/>
      <c r="EBG118" s="303"/>
      <c r="EBH118" s="303"/>
      <c r="EBI118" s="303"/>
      <c r="EBJ118" s="303"/>
      <c r="EBK118" s="303"/>
      <c r="EBL118" s="303"/>
      <c r="EBM118" s="303"/>
      <c r="EBN118" s="303"/>
      <c r="EBO118" s="303"/>
      <c r="EBP118" s="303"/>
      <c r="EBQ118" s="303"/>
      <c r="EBR118" s="303"/>
      <c r="EBS118" s="303"/>
      <c r="EBT118" s="303"/>
      <c r="EBU118" s="303"/>
      <c r="EBV118" s="303"/>
      <c r="EBW118" s="303"/>
      <c r="EBX118" s="303"/>
      <c r="EBY118" s="303"/>
      <c r="EBZ118" s="303"/>
      <c r="ECA118" s="303"/>
      <c r="ECB118" s="303"/>
      <c r="ECC118" s="303"/>
      <c r="ECD118" s="303"/>
      <c r="ECE118" s="303"/>
      <c r="ECF118" s="303"/>
      <c r="ECG118" s="303"/>
      <c r="ECH118" s="303"/>
      <c r="ECI118" s="303"/>
      <c r="ECJ118" s="303"/>
      <c r="ECK118" s="303"/>
      <c r="ECL118" s="303"/>
      <c r="ECM118" s="303"/>
      <c r="ECN118" s="303"/>
      <c r="ECO118" s="303"/>
      <c r="ECP118" s="303"/>
      <c r="ECQ118" s="303"/>
      <c r="ECR118" s="303"/>
      <c r="ECS118" s="303"/>
      <c r="ECT118" s="303"/>
      <c r="ECU118" s="303"/>
      <c r="ECV118" s="303"/>
      <c r="ECW118" s="303"/>
      <c r="ECX118" s="303"/>
      <c r="ECY118" s="303"/>
      <c r="ECZ118" s="303"/>
      <c r="EDA118" s="303"/>
      <c r="EDB118" s="303"/>
      <c r="EDC118" s="303"/>
      <c r="EDD118" s="303"/>
      <c r="EDE118" s="303"/>
      <c r="EDF118" s="303"/>
      <c r="EDG118" s="303"/>
      <c r="EDH118" s="303"/>
      <c r="EDI118" s="303"/>
      <c r="EDJ118" s="303"/>
      <c r="EDK118" s="303"/>
      <c r="EDL118" s="303"/>
      <c r="EDM118" s="303"/>
      <c r="EDN118" s="303"/>
      <c r="EDO118" s="303"/>
      <c r="EDP118" s="303"/>
      <c r="EDQ118" s="303"/>
      <c r="EDR118" s="303"/>
      <c r="EDS118" s="303"/>
      <c r="EDT118" s="303"/>
      <c r="EDU118" s="303"/>
      <c r="EDV118" s="303"/>
      <c r="EDW118" s="303"/>
      <c r="EDX118" s="303"/>
      <c r="EDY118" s="303"/>
      <c r="EDZ118" s="303"/>
      <c r="EEA118" s="303"/>
      <c r="EEB118" s="303"/>
      <c r="EEC118" s="303"/>
      <c r="EED118" s="303"/>
      <c r="EEE118" s="303"/>
      <c r="EEF118" s="303"/>
      <c r="EEG118" s="303"/>
      <c r="EEH118" s="303"/>
      <c r="EEI118" s="303"/>
      <c r="EEJ118" s="303"/>
      <c r="EEK118" s="303"/>
      <c r="EEL118" s="303"/>
      <c r="EEM118" s="303"/>
      <c r="EEN118" s="303"/>
      <c r="EEO118" s="303"/>
      <c r="EEP118" s="303"/>
      <c r="EEQ118" s="303"/>
      <c r="EER118" s="303"/>
      <c r="EES118" s="303"/>
      <c r="EET118" s="303"/>
      <c r="EEU118" s="303"/>
      <c r="EEV118" s="303"/>
      <c r="EEW118" s="303"/>
      <c r="EEX118" s="303"/>
      <c r="EEY118" s="303"/>
      <c r="EEZ118" s="303"/>
      <c r="EFA118" s="303"/>
      <c r="EFB118" s="303"/>
      <c r="EFC118" s="303"/>
      <c r="EFD118" s="303"/>
      <c r="EFE118" s="303"/>
      <c r="EFF118" s="303"/>
      <c r="EFG118" s="303"/>
      <c r="EFH118" s="303"/>
      <c r="EFI118" s="303"/>
      <c r="EFJ118" s="303"/>
      <c r="EFK118" s="303"/>
      <c r="EFL118" s="303"/>
      <c r="EFM118" s="303"/>
      <c r="EFN118" s="303"/>
      <c r="EFO118" s="303"/>
      <c r="EFP118" s="303"/>
      <c r="EFQ118" s="303"/>
      <c r="EFR118" s="303"/>
      <c r="EFS118" s="303"/>
      <c r="EFT118" s="303"/>
      <c r="EFU118" s="303"/>
      <c r="EFV118" s="303"/>
      <c r="EFW118" s="303"/>
      <c r="EFX118" s="303"/>
      <c r="EFY118" s="303"/>
      <c r="EFZ118" s="303"/>
      <c r="EGA118" s="303"/>
      <c r="EGB118" s="303"/>
      <c r="EGC118" s="303"/>
      <c r="EGD118" s="303"/>
      <c r="EGE118" s="303"/>
      <c r="EGF118" s="303"/>
      <c r="EGG118" s="303"/>
      <c r="EGH118" s="303"/>
      <c r="EGI118" s="303"/>
      <c r="EGJ118" s="303"/>
      <c r="EGK118" s="303"/>
      <c r="EGL118" s="303"/>
      <c r="EGM118" s="303"/>
      <c r="EGN118" s="303"/>
      <c r="EGO118" s="303"/>
      <c r="EGP118" s="303"/>
      <c r="EGQ118" s="303"/>
      <c r="EGR118" s="303"/>
      <c r="EGS118" s="303"/>
      <c r="EGT118" s="303"/>
      <c r="EGU118" s="303"/>
      <c r="EGV118" s="303"/>
      <c r="EGW118" s="303"/>
      <c r="EGX118" s="303"/>
      <c r="EGY118" s="303"/>
      <c r="EGZ118" s="303"/>
      <c r="EHA118" s="303"/>
      <c r="EHB118" s="303"/>
      <c r="EHC118" s="303"/>
      <c r="EHD118" s="303"/>
      <c r="EHE118" s="303"/>
      <c r="EHF118" s="303"/>
      <c r="EHG118" s="303"/>
      <c r="EHH118" s="303"/>
      <c r="EHI118" s="303"/>
      <c r="EHJ118" s="303"/>
      <c r="EHK118" s="303"/>
      <c r="EHL118" s="303"/>
      <c r="EHM118" s="303"/>
      <c r="EHN118" s="303"/>
      <c r="EHO118" s="303"/>
      <c r="EHP118" s="303"/>
      <c r="EHQ118" s="303"/>
      <c r="EHR118" s="303"/>
      <c r="EHS118" s="303"/>
      <c r="EHT118" s="303"/>
      <c r="EHU118" s="303"/>
      <c r="EHV118" s="303"/>
      <c r="EHW118" s="303"/>
      <c r="EHX118" s="303"/>
      <c r="EHY118" s="303"/>
      <c r="EHZ118" s="303"/>
      <c r="EIA118" s="303"/>
      <c r="EIB118" s="303"/>
      <c r="EIC118" s="303"/>
      <c r="EID118" s="303"/>
      <c r="EIE118" s="303"/>
      <c r="EIF118" s="303"/>
      <c r="EIG118" s="303"/>
      <c r="EIH118" s="303"/>
      <c r="EII118" s="303"/>
      <c r="EIJ118" s="303"/>
      <c r="EIK118" s="303"/>
      <c r="EIL118" s="303"/>
      <c r="EIM118" s="303"/>
      <c r="EIN118" s="303"/>
      <c r="EIO118" s="303"/>
      <c r="EIP118" s="303"/>
      <c r="EIQ118" s="303"/>
      <c r="EIR118" s="303"/>
      <c r="EIS118" s="303"/>
      <c r="EIT118" s="303"/>
      <c r="EIU118" s="303"/>
      <c r="EIV118" s="303"/>
      <c r="EIW118" s="303"/>
      <c r="EIX118" s="303"/>
      <c r="EIY118" s="303"/>
      <c r="EIZ118" s="303"/>
      <c r="EJA118" s="303"/>
      <c r="EJB118" s="303"/>
      <c r="EJC118" s="303"/>
      <c r="EJD118" s="303"/>
      <c r="EJE118" s="303"/>
      <c r="EJF118" s="303"/>
      <c r="EJG118" s="303"/>
      <c r="EJH118" s="303"/>
      <c r="EJI118" s="303"/>
      <c r="EJJ118" s="303"/>
      <c r="EJK118" s="303"/>
      <c r="EJL118" s="303"/>
      <c r="EJM118" s="303"/>
      <c r="EJN118" s="303"/>
      <c r="EJO118" s="303"/>
      <c r="EJP118" s="303"/>
      <c r="EJQ118" s="303"/>
      <c r="EJR118" s="303"/>
      <c r="EJS118" s="303"/>
      <c r="EJT118" s="303"/>
      <c r="EJU118" s="303"/>
      <c r="EJV118" s="303"/>
      <c r="EJW118" s="303"/>
      <c r="EJX118" s="303"/>
      <c r="EJY118" s="303"/>
      <c r="EJZ118" s="303"/>
      <c r="EKA118" s="303"/>
      <c r="EKB118" s="303"/>
      <c r="EKC118" s="303"/>
      <c r="EKD118" s="303"/>
      <c r="EKE118" s="303"/>
      <c r="EKF118" s="303"/>
      <c r="EKG118" s="303"/>
      <c r="EKH118" s="303"/>
      <c r="EKI118" s="303"/>
      <c r="EKJ118" s="303"/>
      <c r="EKK118" s="303"/>
      <c r="EKL118" s="303"/>
      <c r="EKM118" s="303"/>
      <c r="EKN118" s="303"/>
      <c r="EKO118" s="303"/>
      <c r="EKP118" s="303"/>
      <c r="EKQ118" s="303"/>
      <c r="EKR118" s="303"/>
      <c r="EKS118" s="303"/>
      <c r="EKT118" s="303"/>
      <c r="EKU118" s="303"/>
      <c r="EKV118" s="303"/>
      <c r="EKW118" s="303"/>
      <c r="EKX118" s="303"/>
      <c r="EKY118" s="303"/>
      <c r="EKZ118" s="303"/>
      <c r="ELA118" s="303"/>
      <c r="ELB118" s="303"/>
      <c r="ELC118" s="303"/>
      <c r="ELD118" s="303"/>
      <c r="ELE118" s="303"/>
      <c r="ELF118" s="303"/>
      <c r="ELG118" s="303"/>
      <c r="ELH118" s="303"/>
      <c r="ELI118" s="303"/>
      <c r="ELJ118" s="303"/>
      <c r="ELK118" s="303"/>
      <c r="ELL118" s="303"/>
      <c r="ELM118" s="303"/>
      <c r="ELN118" s="303"/>
      <c r="ELO118" s="303"/>
      <c r="ELP118" s="303"/>
      <c r="ELQ118" s="303"/>
      <c r="ELR118" s="303"/>
      <c r="ELS118" s="303"/>
      <c r="ELT118" s="303"/>
      <c r="ELU118" s="303"/>
      <c r="ELV118" s="303"/>
      <c r="ELW118" s="303"/>
      <c r="ELX118" s="303"/>
      <c r="ELY118" s="303"/>
      <c r="ELZ118" s="303"/>
      <c r="EMA118" s="303"/>
      <c r="EMB118" s="303"/>
      <c r="EMC118" s="303"/>
      <c r="EMD118" s="303"/>
      <c r="EME118" s="303"/>
      <c r="EMF118" s="303"/>
      <c r="EMG118" s="303"/>
      <c r="EMH118" s="303"/>
      <c r="EMI118" s="303"/>
      <c r="EMJ118" s="303"/>
      <c r="EMK118" s="303"/>
      <c r="EML118" s="303"/>
      <c r="EMM118" s="303"/>
      <c r="EMN118" s="303"/>
      <c r="EMO118" s="303"/>
      <c r="EMP118" s="303"/>
      <c r="EMQ118" s="303"/>
      <c r="EMR118" s="303"/>
      <c r="EMS118" s="303"/>
      <c r="EMT118" s="303"/>
      <c r="EMU118" s="303"/>
      <c r="EMV118" s="303"/>
      <c r="EMW118" s="303"/>
      <c r="EMX118" s="303"/>
      <c r="EMY118" s="303"/>
      <c r="EMZ118" s="303"/>
      <c r="ENA118" s="303"/>
      <c r="ENB118" s="303"/>
      <c r="ENC118" s="303"/>
      <c r="END118" s="303"/>
      <c r="ENE118" s="303"/>
      <c r="ENF118" s="303"/>
      <c r="ENG118" s="303"/>
      <c r="ENH118" s="303"/>
      <c r="ENI118" s="303"/>
      <c r="ENJ118" s="303"/>
      <c r="ENK118" s="303"/>
      <c r="ENL118" s="303"/>
      <c r="ENM118" s="303"/>
      <c r="ENN118" s="303"/>
      <c r="ENO118" s="303"/>
      <c r="ENP118" s="303"/>
      <c r="ENQ118" s="303"/>
      <c r="ENR118" s="303"/>
      <c r="ENS118" s="303"/>
      <c r="ENT118" s="303"/>
      <c r="ENU118" s="303"/>
      <c r="ENV118" s="303"/>
      <c r="ENW118" s="303"/>
      <c r="ENX118" s="303"/>
      <c r="ENY118" s="303"/>
      <c r="ENZ118" s="303"/>
      <c r="EOA118" s="303"/>
      <c r="EOB118" s="303"/>
      <c r="EOC118" s="303"/>
      <c r="EOD118" s="303"/>
      <c r="EOE118" s="303"/>
      <c r="EOF118" s="303"/>
      <c r="EOG118" s="303"/>
      <c r="EOH118" s="303"/>
      <c r="EOI118" s="303"/>
      <c r="EOJ118" s="303"/>
      <c r="EOK118" s="303"/>
      <c r="EOL118" s="303"/>
      <c r="EOM118" s="303"/>
      <c r="EON118" s="303"/>
      <c r="EOO118" s="303"/>
      <c r="EOP118" s="303"/>
      <c r="EOQ118" s="303"/>
      <c r="EOR118" s="303"/>
      <c r="EOS118" s="303"/>
      <c r="EOT118" s="303"/>
      <c r="EOU118" s="303"/>
      <c r="EOV118" s="303"/>
      <c r="EOW118" s="303"/>
      <c r="EOX118" s="303"/>
      <c r="EOY118" s="303"/>
      <c r="EOZ118" s="303"/>
      <c r="EPA118" s="303"/>
      <c r="EPB118" s="303"/>
      <c r="EPC118" s="303"/>
      <c r="EPD118" s="303"/>
      <c r="EPE118" s="303"/>
      <c r="EPF118" s="303"/>
      <c r="EPG118" s="303"/>
      <c r="EPH118" s="303"/>
      <c r="EPI118" s="303"/>
      <c r="EPJ118" s="303"/>
      <c r="EPK118" s="303"/>
      <c r="EPL118" s="303"/>
      <c r="EPM118" s="303"/>
      <c r="EPN118" s="303"/>
      <c r="EPO118" s="303"/>
      <c r="EPP118" s="303"/>
      <c r="EPQ118" s="303"/>
      <c r="EPR118" s="303"/>
      <c r="EPS118" s="303"/>
      <c r="EPT118" s="303"/>
      <c r="EPU118" s="303"/>
      <c r="EPV118" s="303"/>
      <c r="EPW118" s="303"/>
      <c r="EPX118" s="303"/>
      <c r="EPY118" s="303"/>
      <c r="EPZ118" s="303"/>
      <c r="EQA118" s="303"/>
      <c r="EQB118" s="303"/>
      <c r="EQC118" s="303"/>
      <c r="EQD118" s="303"/>
      <c r="EQE118" s="303"/>
      <c r="EQF118" s="303"/>
      <c r="EQG118" s="303"/>
      <c r="EQH118" s="303"/>
      <c r="EQI118" s="303"/>
    </row>
    <row r="119" spans="1:3831" s="295" customFormat="1" outlineLevel="1" x14ac:dyDescent="0.25">
      <c r="B119" s="299"/>
      <c r="C119" s="294" t="s">
        <v>4302</v>
      </c>
      <c r="E119" s="296">
        <f t="shared" ref="E119:J119" ca="1" si="143">IF(E12&lt;$K$8,E117,IF(E12&gt;$L$8,D119*(1+$N$8/100),E117*((($M$8-(E12-$K$8+1))+($M$8-($M$8-(E12-$K$8+1)))*(1-$DIA$8)))/$M$8))</f>
        <v>45.718750190716698</v>
      </c>
      <c r="F119" s="296">
        <f t="shared" ca="1" si="143"/>
        <v>48.124935286834457</v>
      </c>
      <c r="G119" s="296">
        <f t="shared" ca="1" si="143"/>
        <v>50.657758287370584</v>
      </c>
      <c r="H119" s="296">
        <f t="shared" ca="1" si="143"/>
        <v>240.075364135374</v>
      </c>
      <c r="I119" s="296">
        <f t="shared" ca="1" si="143"/>
        <v>233.27129422557843</v>
      </c>
      <c r="J119" s="296">
        <f t="shared" ca="1" si="143"/>
        <v>225.08603292334638</v>
      </c>
      <c r="K119" s="296">
        <f t="shared" ref="K119:BD119" ca="1" si="144">IF(K12&lt;$K$8,K117,IF(K12&gt;$L$8,J119*(1+$N$8/100),K117*((($M$8-(K12-$K$8+1))+($M$8-($M$8-(K12-$K$8+1)))*(1-$DIA$8)))/$M$8))</f>
        <v>215.39304240540625</v>
      </c>
      <c r="L119" s="296">
        <f t="shared" ca="1" si="144"/>
        <v>204.05629124545541</v>
      </c>
      <c r="M119" s="296">
        <f t="shared" ca="1" si="144"/>
        <v>190.9296056158596</v>
      </c>
      <c r="N119" s="296">
        <f t="shared" ca="1" si="144"/>
        <v>175.85597849328536</v>
      </c>
      <c r="O119" s="296">
        <f t="shared" ca="1" si="144"/>
        <v>183.27852140497404</v>
      </c>
      <c r="P119" s="296">
        <f t="shared" ca="1" si="144"/>
        <v>191.01435558914545</v>
      </c>
      <c r="Q119" s="296">
        <f t="shared" ca="1" si="144"/>
        <v>199.07670446836269</v>
      </c>
      <c r="R119" s="296">
        <f t="shared" ca="1" si="144"/>
        <v>207.47934960044392</v>
      </c>
      <c r="S119" s="296">
        <f t="shared" ca="1" si="144"/>
        <v>216.23665423627895</v>
      </c>
      <c r="T119" s="296">
        <f t="shared" ca="1" si="144"/>
        <v>225.36358787197591</v>
      </c>
      <c r="U119" s="296">
        <f t="shared" ca="1" si="144"/>
        <v>234.87575183730698</v>
      </c>
      <c r="V119" s="296">
        <f t="shared" ca="1" si="144"/>
        <v>244.78940596419307</v>
      </c>
      <c r="W119" s="296">
        <f t="shared" ca="1" si="144"/>
        <v>255.12149638081419</v>
      </c>
      <c r="X119" s="296">
        <f t="shared" ca="1" si="144"/>
        <v>265.8896844788556</v>
      </c>
      <c r="Y119" s="296">
        <f t="shared" ca="1" si="144"/>
        <v>277.11237710340589</v>
      </c>
      <c r="Z119" s="296">
        <f t="shared" ca="1" si="144"/>
        <v>288.80875801711261</v>
      </c>
      <c r="AA119" s="296">
        <f t="shared" ca="1" si="144"/>
        <v>300.99882069237947</v>
      </c>
      <c r="AB119" s="296">
        <f t="shared" ca="1" si="144"/>
        <v>313.70340248765905</v>
      </c>
      <c r="AC119" s="296">
        <f t="shared" ca="1" si="144"/>
        <v>326.94422026626131</v>
      </c>
      <c r="AD119" s="296">
        <f t="shared" ca="1" si="144"/>
        <v>340.7439075185635</v>
      </c>
      <c r="AE119" s="297">
        <f t="shared" ca="1" si="144"/>
        <v>88.134981399401823</v>
      </c>
      <c r="AF119" s="296">
        <f t="shared" ca="1" si="144"/>
        <v>91.119111640620375</v>
      </c>
      <c r="AG119" s="296">
        <f t="shared" ca="1" si="144"/>
        <v>94.204280461017831</v>
      </c>
      <c r="AH119" s="296">
        <f t="shared" ca="1" si="144"/>
        <v>2472.2142926193114</v>
      </c>
      <c r="AI119" s="296">
        <f t="shared" ca="1" si="144"/>
        <v>2359.3108579445943</v>
      </c>
      <c r="AJ119" s="296">
        <f t="shared" ca="1" si="144"/>
        <v>2235.927746388038</v>
      </c>
      <c r="AK119" s="296">
        <f t="shared" ca="1" si="144"/>
        <v>2101.4847361357097</v>
      </c>
      <c r="AL119" s="296">
        <f t="shared" ca="1" si="144"/>
        <v>1955.3743283127083</v>
      </c>
      <c r="AM119" s="296">
        <f t="shared" ca="1" si="144"/>
        <v>1796.9605650255016</v>
      </c>
      <c r="AN119" s="296">
        <f t="shared" ca="1" si="144"/>
        <v>1625.5777986359165</v>
      </c>
      <c r="AO119" s="296">
        <f t="shared" ca="1" si="144"/>
        <v>1694.19031366124</v>
      </c>
      <c r="AP119" s="296">
        <f t="shared" ca="1" si="144"/>
        <v>1765.6988310938618</v>
      </c>
      <c r="AQ119" s="296">
        <f t="shared" ca="1" si="144"/>
        <v>1840.2255856301776</v>
      </c>
      <c r="AR119" s="296">
        <f t="shared" ca="1" si="144"/>
        <v>1917.8979712582213</v>
      </c>
      <c r="AS119" s="296">
        <f t="shared" ca="1" si="144"/>
        <v>1998.8487590214497</v>
      </c>
      <c r="AT119" s="296">
        <f t="shared" ca="1" si="144"/>
        <v>2083.2163239739193</v>
      </c>
      <c r="AU119" s="296">
        <f t="shared" ca="1" si="144"/>
        <v>2171.1448817148048</v>
      </c>
      <c r="AV119" s="296">
        <f t="shared" ca="1" si="144"/>
        <v>2262.7847349065842</v>
      </c>
      <c r="AW119" s="296">
        <f t="shared" ca="1" si="144"/>
        <v>2358.2925301982837</v>
      </c>
      <c r="AX119" s="296">
        <f t="shared" ca="1" si="144"/>
        <v>2457.8315259929586</v>
      </c>
      <c r="AY119" s="296">
        <f t="shared" ca="1" si="144"/>
        <v>2561.5718715171261</v>
      </c>
      <c r="AZ119" s="296">
        <f t="shared" ca="1" si="144"/>
        <v>2669.6908976691798</v>
      </c>
      <c r="BA119" s="296">
        <f t="shared" ca="1" si="144"/>
        <v>2782.3734201439602</v>
      </c>
      <c r="BB119" s="296">
        <f t="shared" ca="1" si="144"/>
        <v>2899.8120553516287</v>
      </c>
      <c r="BC119" s="296">
        <f t="shared" ca="1" si="144"/>
        <v>3022.2075496708703</v>
      </c>
      <c r="BD119" s="296">
        <f t="shared" ca="1" si="144"/>
        <v>3149.7691225992426</v>
      </c>
      <c r="BE119" s="304"/>
      <c r="BF119" s="304"/>
      <c r="BG119" s="296"/>
      <c r="BH119" s="296"/>
      <c r="BI119" s="296"/>
      <c r="BJ119" s="296"/>
      <c r="BK119" s="296"/>
      <c r="BL119" s="296"/>
      <c r="BM119" s="296"/>
      <c r="BN119" s="296"/>
      <c r="BO119" s="296"/>
      <c r="BP119" s="296"/>
      <c r="BQ119" s="296"/>
      <c r="BR119" s="296"/>
      <c r="BS119" s="296"/>
      <c r="BT119" s="296"/>
      <c r="BU119" s="296"/>
      <c r="BV119" s="296"/>
      <c r="BW119" s="296"/>
      <c r="BX119" s="296"/>
      <c r="BY119" s="296"/>
      <c r="BZ119" s="296"/>
      <c r="CA119" s="296"/>
      <c r="CB119" s="296"/>
      <c r="CC119" s="296"/>
      <c r="CD119" s="296"/>
      <c r="CE119" s="305"/>
      <c r="CF119" s="305"/>
      <c r="CG119" s="305"/>
      <c r="CH119" s="305"/>
      <c r="CI119" s="305"/>
      <c r="CJ119" s="305"/>
      <c r="CK119" s="305"/>
      <c r="CL119" s="305"/>
      <c r="CM119" s="305"/>
      <c r="CN119" s="305"/>
      <c r="CO119" s="305"/>
      <c r="CP119" s="305"/>
      <c r="CQ119" s="305"/>
      <c r="CR119" s="305"/>
      <c r="CS119" s="305"/>
      <c r="CT119" s="305"/>
      <c r="CU119" s="305"/>
      <c r="CV119" s="305"/>
      <c r="CW119" s="305"/>
      <c r="CX119" s="305"/>
      <c r="CY119" s="305"/>
      <c r="CZ119" s="305"/>
      <c r="DA119" s="305"/>
      <c r="DB119" s="305"/>
      <c r="DC119" s="305"/>
      <c r="DD119" s="305"/>
      <c r="DE119" s="305"/>
      <c r="DF119" s="305"/>
      <c r="DG119" s="305"/>
      <c r="DH119" s="305"/>
      <c r="DI119" s="305"/>
      <c r="DJ119" s="305"/>
      <c r="DK119" s="305"/>
      <c r="DL119" s="305"/>
      <c r="DM119" s="305"/>
      <c r="DN119" s="305"/>
      <c r="DO119" s="305"/>
      <c r="DP119" s="305"/>
      <c r="DQ119" s="305"/>
      <c r="DR119" s="305"/>
      <c r="DS119" s="305"/>
      <c r="DT119" s="305"/>
      <c r="DU119" s="305"/>
      <c r="DV119" s="305"/>
      <c r="DW119" s="305"/>
      <c r="DX119" s="305"/>
      <c r="DY119" s="305"/>
      <c r="DZ119" s="305"/>
      <c r="EA119" s="305"/>
      <c r="EB119" s="305"/>
      <c r="EC119" s="305"/>
      <c r="ED119" s="305"/>
      <c r="EE119" s="305"/>
      <c r="EF119" s="305"/>
      <c r="EG119" s="305"/>
      <c r="EH119" s="305"/>
      <c r="EI119" s="305"/>
      <c r="EJ119" s="305"/>
      <c r="EK119" s="305"/>
      <c r="EL119" s="305"/>
      <c r="EM119" s="305"/>
      <c r="EN119" s="305"/>
      <c r="EO119" s="305"/>
      <c r="EP119" s="305"/>
      <c r="EQ119" s="305"/>
      <c r="ER119" s="305"/>
      <c r="ES119" s="305"/>
      <c r="ET119" s="305"/>
      <c r="EU119" s="305"/>
      <c r="EV119" s="305"/>
      <c r="EW119" s="305"/>
      <c r="EX119" s="305"/>
      <c r="EY119" s="305"/>
      <c r="EZ119" s="305"/>
      <c r="FA119" s="305"/>
      <c r="FB119" s="305"/>
      <c r="FC119" s="305"/>
      <c r="FD119" s="305"/>
      <c r="FE119" s="305"/>
      <c r="FF119" s="305"/>
      <c r="FG119" s="305"/>
      <c r="FH119" s="305"/>
      <c r="FI119" s="305"/>
      <c r="FJ119" s="305"/>
      <c r="FK119" s="305"/>
      <c r="FL119" s="305"/>
      <c r="FM119" s="305"/>
      <c r="FN119" s="305"/>
      <c r="FO119" s="305"/>
      <c r="FP119" s="305"/>
      <c r="FQ119" s="305"/>
      <c r="FR119" s="305"/>
      <c r="FS119" s="305"/>
      <c r="FT119" s="305"/>
      <c r="FU119" s="305"/>
      <c r="FV119" s="305"/>
      <c r="FW119" s="305"/>
      <c r="FX119" s="305"/>
      <c r="FY119" s="305"/>
      <c r="FZ119" s="305"/>
      <c r="GA119" s="305"/>
      <c r="GB119" s="305"/>
      <c r="GC119" s="305"/>
      <c r="GD119" s="305"/>
      <c r="GE119" s="305"/>
      <c r="GF119" s="305"/>
      <c r="GG119" s="305"/>
      <c r="GH119" s="305"/>
      <c r="GI119" s="305"/>
      <c r="GJ119" s="305"/>
      <c r="GK119" s="305"/>
      <c r="GL119" s="305"/>
      <c r="GM119" s="305"/>
      <c r="GN119" s="305"/>
      <c r="GO119" s="305"/>
      <c r="GP119" s="305"/>
      <c r="GQ119" s="305"/>
      <c r="GR119" s="305"/>
      <c r="GS119" s="305"/>
      <c r="GT119" s="305"/>
      <c r="GU119" s="305"/>
      <c r="GV119" s="305"/>
      <c r="GW119" s="305"/>
      <c r="GX119" s="305"/>
      <c r="GY119" s="305"/>
      <c r="GZ119" s="305"/>
      <c r="HA119" s="305"/>
      <c r="HB119" s="305"/>
      <c r="HC119" s="305"/>
      <c r="HD119" s="305"/>
      <c r="HE119" s="305"/>
      <c r="HF119" s="305"/>
      <c r="HG119" s="305"/>
      <c r="HH119" s="305"/>
      <c r="HI119" s="305"/>
      <c r="HJ119" s="305"/>
      <c r="HK119" s="305"/>
      <c r="HL119" s="305"/>
      <c r="HM119" s="305"/>
      <c r="HN119" s="305"/>
      <c r="HO119" s="305"/>
      <c r="HP119" s="305"/>
      <c r="HQ119" s="305"/>
      <c r="HR119" s="305"/>
      <c r="HS119" s="305"/>
      <c r="HT119" s="305"/>
      <c r="HU119" s="305"/>
      <c r="HV119" s="305"/>
      <c r="HW119" s="305"/>
      <c r="HX119" s="305"/>
      <c r="HY119" s="305"/>
      <c r="HZ119" s="305"/>
      <c r="IA119" s="305"/>
      <c r="IB119" s="305"/>
      <c r="IC119" s="305"/>
      <c r="ID119" s="305"/>
      <c r="IE119" s="305"/>
      <c r="IF119" s="305"/>
      <c r="IG119" s="305"/>
      <c r="IH119" s="305"/>
      <c r="II119" s="305"/>
      <c r="IJ119" s="305"/>
      <c r="IK119" s="305"/>
      <c r="IL119" s="305"/>
      <c r="IM119" s="305"/>
      <c r="IN119" s="305"/>
      <c r="IO119" s="305"/>
      <c r="IP119" s="305"/>
      <c r="IQ119" s="305"/>
      <c r="IR119" s="305"/>
      <c r="IS119" s="305"/>
      <c r="IT119" s="305"/>
      <c r="IU119" s="305"/>
      <c r="IV119" s="305"/>
      <c r="IW119" s="305"/>
      <c r="IX119" s="305"/>
      <c r="IY119" s="305"/>
      <c r="IZ119" s="305"/>
      <c r="JA119" s="305"/>
      <c r="JB119" s="305"/>
      <c r="JC119" s="305"/>
      <c r="JD119" s="305"/>
      <c r="JE119" s="305"/>
      <c r="JF119" s="305"/>
      <c r="JG119" s="305"/>
      <c r="JH119" s="305"/>
      <c r="JI119" s="305"/>
      <c r="JJ119" s="305"/>
      <c r="JK119" s="305"/>
      <c r="JL119" s="305"/>
      <c r="JM119" s="305"/>
      <c r="JN119" s="305"/>
      <c r="JO119" s="305"/>
      <c r="JP119" s="305"/>
      <c r="JQ119" s="305"/>
      <c r="JR119" s="305"/>
      <c r="JS119" s="305"/>
      <c r="JT119" s="305"/>
      <c r="JU119" s="305"/>
      <c r="JV119" s="305"/>
      <c r="JW119" s="305"/>
      <c r="JX119" s="305"/>
      <c r="JY119" s="305"/>
      <c r="JZ119" s="305"/>
      <c r="KA119" s="305"/>
      <c r="KB119" s="305"/>
      <c r="KC119" s="305"/>
      <c r="KD119" s="305"/>
      <c r="KE119" s="305"/>
      <c r="KF119" s="305"/>
      <c r="KG119" s="305"/>
      <c r="KH119" s="305"/>
      <c r="KI119" s="305"/>
      <c r="KJ119" s="305"/>
      <c r="KK119" s="305"/>
      <c r="KL119" s="305"/>
      <c r="KM119" s="305"/>
      <c r="KN119" s="305"/>
      <c r="KO119" s="305"/>
      <c r="KP119" s="305"/>
      <c r="KQ119" s="305"/>
      <c r="KR119" s="305"/>
      <c r="KS119" s="305"/>
      <c r="KT119" s="305"/>
      <c r="KU119" s="305"/>
      <c r="KV119" s="305"/>
      <c r="KW119" s="305"/>
      <c r="KX119" s="305"/>
      <c r="KY119" s="305"/>
      <c r="KZ119" s="305"/>
      <c r="LA119" s="305"/>
      <c r="LB119" s="305"/>
      <c r="LC119" s="305"/>
      <c r="LD119" s="305"/>
      <c r="LE119" s="305"/>
      <c r="LF119" s="305"/>
      <c r="LG119" s="305"/>
      <c r="LH119" s="305"/>
      <c r="LI119" s="305"/>
      <c r="LJ119" s="305"/>
      <c r="LK119" s="305"/>
      <c r="LL119" s="305"/>
      <c r="LM119" s="305"/>
      <c r="LN119" s="305"/>
      <c r="LO119" s="305"/>
      <c r="LP119" s="305"/>
      <c r="LQ119" s="305"/>
      <c r="LR119" s="305"/>
      <c r="LS119" s="305"/>
      <c r="LT119" s="305"/>
      <c r="LU119" s="305"/>
      <c r="LV119" s="305"/>
      <c r="LW119" s="305"/>
      <c r="LX119" s="305"/>
      <c r="LY119" s="305"/>
      <c r="LZ119" s="305"/>
      <c r="MA119" s="305"/>
      <c r="MB119" s="305"/>
      <c r="MC119" s="305"/>
      <c r="MD119" s="305"/>
      <c r="ME119" s="305"/>
      <c r="MF119" s="305"/>
      <c r="MG119" s="305"/>
      <c r="MH119" s="305"/>
      <c r="MI119" s="305"/>
      <c r="MJ119" s="305"/>
      <c r="MK119" s="305"/>
      <c r="ML119" s="305"/>
      <c r="MM119" s="305"/>
      <c r="MN119" s="305"/>
      <c r="MO119" s="305"/>
      <c r="MP119" s="305"/>
      <c r="MQ119" s="305"/>
      <c r="MR119" s="305"/>
      <c r="MS119" s="305"/>
      <c r="MT119" s="305"/>
      <c r="MU119" s="305"/>
      <c r="MV119" s="305"/>
      <c r="MW119" s="305"/>
      <c r="MX119" s="305"/>
      <c r="MY119" s="305"/>
      <c r="MZ119" s="305"/>
      <c r="NA119" s="305"/>
      <c r="NB119" s="305"/>
      <c r="NC119" s="305"/>
      <c r="ND119" s="305"/>
      <c r="NE119" s="305"/>
      <c r="NF119" s="305"/>
      <c r="NG119" s="305"/>
      <c r="NH119" s="305"/>
      <c r="NI119" s="305"/>
      <c r="NJ119" s="305"/>
      <c r="NK119" s="305"/>
      <c r="NL119" s="305"/>
      <c r="NM119" s="305"/>
      <c r="NN119" s="305"/>
      <c r="NO119" s="305"/>
      <c r="NP119" s="305"/>
      <c r="NQ119" s="305"/>
      <c r="NR119" s="305"/>
      <c r="NS119" s="305"/>
      <c r="NT119" s="305"/>
      <c r="NU119" s="305"/>
      <c r="NV119" s="305"/>
      <c r="NW119" s="305"/>
      <c r="NX119" s="305"/>
      <c r="NY119" s="305"/>
      <c r="NZ119" s="305"/>
      <c r="OA119" s="305"/>
      <c r="OB119" s="305"/>
      <c r="OC119" s="305"/>
      <c r="OD119" s="305"/>
      <c r="OE119" s="305"/>
      <c r="OF119" s="305"/>
      <c r="OG119" s="305"/>
      <c r="OH119" s="305"/>
      <c r="OI119" s="305"/>
      <c r="OJ119" s="305"/>
      <c r="OK119" s="305"/>
      <c r="OL119" s="305"/>
      <c r="OM119" s="305"/>
      <c r="ON119" s="305"/>
      <c r="OO119" s="305"/>
      <c r="OP119" s="305"/>
      <c r="OQ119" s="305"/>
      <c r="OR119" s="305"/>
      <c r="OS119" s="305"/>
      <c r="OT119" s="305"/>
      <c r="OU119" s="305"/>
      <c r="OV119" s="305"/>
      <c r="OW119" s="305"/>
      <c r="OX119" s="305"/>
      <c r="OY119" s="305"/>
      <c r="OZ119" s="305"/>
      <c r="PA119" s="305"/>
      <c r="PB119" s="305"/>
      <c r="PC119" s="305"/>
      <c r="PD119" s="305"/>
      <c r="PE119" s="305"/>
      <c r="PF119" s="305"/>
      <c r="PG119" s="305"/>
      <c r="PH119" s="305"/>
      <c r="PI119" s="305"/>
      <c r="PJ119" s="305"/>
      <c r="PK119" s="305"/>
      <c r="PL119" s="305"/>
      <c r="PM119" s="305"/>
      <c r="PN119" s="305"/>
      <c r="PO119" s="305"/>
      <c r="PP119" s="305"/>
      <c r="PQ119" s="305"/>
      <c r="PR119" s="305"/>
      <c r="PS119" s="305"/>
      <c r="PT119" s="305"/>
      <c r="PU119" s="305"/>
      <c r="PV119" s="305"/>
      <c r="PW119" s="305"/>
      <c r="PX119" s="305"/>
      <c r="PY119" s="305"/>
      <c r="PZ119" s="305"/>
      <c r="QA119" s="305"/>
      <c r="QB119" s="305"/>
      <c r="QC119" s="305"/>
      <c r="QD119" s="305"/>
      <c r="QE119" s="305"/>
      <c r="QF119" s="305"/>
      <c r="QG119" s="305"/>
      <c r="QH119" s="305"/>
      <c r="QI119" s="305"/>
      <c r="QJ119" s="305"/>
      <c r="QK119" s="305"/>
      <c r="QL119" s="305"/>
      <c r="QM119" s="305"/>
      <c r="QN119" s="305"/>
      <c r="QO119" s="305"/>
      <c r="QP119" s="305"/>
      <c r="QQ119" s="305"/>
      <c r="QR119" s="305"/>
      <c r="QS119" s="305"/>
      <c r="QT119" s="305"/>
      <c r="QU119" s="305"/>
      <c r="QV119" s="305"/>
      <c r="QW119" s="305"/>
      <c r="QX119" s="305"/>
      <c r="QY119" s="305"/>
      <c r="QZ119" s="305"/>
      <c r="RA119" s="305"/>
      <c r="RB119" s="305"/>
      <c r="RC119" s="305"/>
      <c r="RD119" s="305"/>
      <c r="RE119" s="305"/>
      <c r="RF119" s="305"/>
      <c r="RG119" s="305"/>
      <c r="RH119" s="305"/>
      <c r="RI119" s="305"/>
      <c r="RJ119" s="305"/>
      <c r="RK119" s="305"/>
      <c r="RL119" s="305"/>
      <c r="RM119" s="305"/>
      <c r="RN119" s="305"/>
      <c r="RO119" s="305"/>
      <c r="RP119" s="305"/>
      <c r="RQ119" s="305"/>
      <c r="RR119" s="305"/>
      <c r="RS119" s="305"/>
      <c r="RT119" s="305"/>
      <c r="RU119" s="305"/>
      <c r="RV119" s="305"/>
      <c r="RW119" s="305"/>
      <c r="RX119" s="305"/>
      <c r="RY119" s="305"/>
      <c r="RZ119" s="305"/>
      <c r="SA119" s="305"/>
      <c r="SB119" s="305"/>
      <c r="SC119" s="305"/>
      <c r="SD119" s="305"/>
      <c r="SE119" s="305"/>
      <c r="SF119" s="305"/>
      <c r="SG119" s="305"/>
      <c r="SH119" s="305"/>
      <c r="SI119" s="305"/>
      <c r="SJ119" s="305"/>
      <c r="SK119" s="305"/>
      <c r="SL119" s="305"/>
      <c r="SM119" s="305"/>
      <c r="SN119" s="305"/>
      <c r="SO119" s="305"/>
      <c r="SP119" s="305"/>
      <c r="SQ119" s="305"/>
      <c r="SR119" s="305"/>
      <c r="SS119" s="305"/>
      <c r="ST119" s="305"/>
      <c r="SU119" s="305"/>
      <c r="SV119" s="305"/>
      <c r="SW119" s="305"/>
      <c r="SX119" s="305"/>
      <c r="SY119" s="305"/>
      <c r="SZ119" s="305"/>
      <c r="TA119" s="305"/>
      <c r="TB119" s="305"/>
      <c r="TC119" s="305"/>
      <c r="TD119" s="305"/>
      <c r="TE119" s="305"/>
      <c r="TF119" s="305"/>
      <c r="TG119" s="305"/>
      <c r="TH119" s="305"/>
      <c r="TI119" s="305"/>
      <c r="TJ119" s="305"/>
      <c r="TK119" s="305"/>
      <c r="TL119" s="305"/>
      <c r="TM119" s="305"/>
      <c r="TN119" s="305"/>
      <c r="TO119" s="305"/>
      <c r="TP119" s="305"/>
      <c r="TQ119" s="305"/>
      <c r="TR119" s="305"/>
      <c r="TS119" s="305"/>
      <c r="TT119" s="305"/>
      <c r="TU119" s="305"/>
      <c r="TV119" s="305"/>
      <c r="TW119" s="305"/>
      <c r="TX119" s="305"/>
      <c r="TY119" s="305"/>
      <c r="TZ119" s="305"/>
      <c r="UA119" s="305"/>
      <c r="UB119" s="305"/>
      <c r="UC119" s="305"/>
      <c r="UD119" s="305"/>
      <c r="UE119" s="305"/>
      <c r="UF119" s="305"/>
      <c r="UG119" s="305"/>
      <c r="UH119" s="305"/>
      <c r="UI119" s="305"/>
      <c r="UJ119" s="305"/>
      <c r="UK119" s="305"/>
      <c r="UL119" s="305"/>
      <c r="UM119" s="305"/>
      <c r="UN119" s="305"/>
      <c r="UO119" s="305"/>
      <c r="UP119" s="305"/>
      <c r="UQ119" s="305"/>
      <c r="UR119" s="305"/>
      <c r="US119" s="305"/>
      <c r="UT119" s="305"/>
      <c r="UU119" s="305"/>
      <c r="UV119" s="305"/>
      <c r="UW119" s="305"/>
      <c r="UX119" s="305"/>
      <c r="UY119" s="305"/>
      <c r="UZ119" s="305"/>
      <c r="VA119" s="305"/>
      <c r="VB119" s="305"/>
      <c r="VC119" s="305"/>
      <c r="VD119" s="305"/>
      <c r="VE119" s="305"/>
      <c r="VF119" s="305"/>
      <c r="VG119" s="305"/>
      <c r="VH119" s="305"/>
      <c r="VI119" s="305"/>
      <c r="VJ119" s="305"/>
      <c r="VK119" s="305"/>
      <c r="VL119" s="305"/>
      <c r="VM119" s="305"/>
      <c r="VN119" s="305"/>
      <c r="VO119" s="305"/>
      <c r="VP119" s="305"/>
      <c r="VQ119" s="305"/>
      <c r="VR119" s="305"/>
      <c r="VS119" s="305"/>
      <c r="VT119" s="305"/>
      <c r="VU119" s="305"/>
      <c r="VV119" s="305"/>
      <c r="VW119" s="305"/>
      <c r="VX119" s="305"/>
      <c r="VY119" s="305"/>
      <c r="VZ119" s="305"/>
      <c r="WA119" s="305"/>
      <c r="WB119" s="305"/>
      <c r="WC119" s="305"/>
      <c r="WD119" s="305"/>
      <c r="WE119" s="305"/>
      <c r="WF119" s="305"/>
      <c r="WG119" s="305"/>
      <c r="WH119" s="305"/>
      <c r="WI119" s="305"/>
      <c r="WJ119" s="305"/>
      <c r="WK119" s="305"/>
      <c r="WL119" s="305"/>
      <c r="WM119" s="305"/>
      <c r="WN119" s="305"/>
      <c r="WO119" s="305"/>
      <c r="WP119" s="305"/>
      <c r="WQ119" s="305"/>
      <c r="WR119" s="305"/>
      <c r="WS119" s="305"/>
      <c r="WT119" s="305"/>
      <c r="WU119" s="305"/>
      <c r="WV119" s="305"/>
      <c r="WW119" s="305"/>
      <c r="WX119" s="305"/>
      <c r="WY119" s="305"/>
      <c r="WZ119" s="305"/>
      <c r="XA119" s="305"/>
      <c r="XB119" s="305"/>
      <c r="XC119" s="305"/>
      <c r="XD119" s="305"/>
      <c r="XE119" s="305"/>
      <c r="XF119" s="305"/>
      <c r="XG119" s="305"/>
      <c r="XH119" s="305"/>
      <c r="XI119" s="305"/>
      <c r="XJ119" s="305"/>
      <c r="XK119" s="305"/>
      <c r="XL119" s="305"/>
      <c r="XM119" s="305"/>
      <c r="XN119" s="305"/>
      <c r="XO119" s="305"/>
      <c r="XP119" s="305"/>
      <c r="XQ119" s="305"/>
      <c r="XR119" s="305"/>
      <c r="XS119" s="305"/>
      <c r="XT119" s="305"/>
      <c r="XU119" s="305"/>
      <c r="XV119" s="305"/>
      <c r="XW119" s="305"/>
      <c r="XX119" s="305"/>
      <c r="XY119" s="305"/>
      <c r="XZ119" s="305"/>
      <c r="YA119" s="305"/>
      <c r="YB119" s="305"/>
      <c r="YC119" s="305"/>
      <c r="YD119" s="305"/>
      <c r="YE119" s="305"/>
      <c r="YF119" s="305"/>
      <c r="YG119" s="305"/>
      <c r="YH119" s="305"/>
      <c r="YI119" s="305"/>
      <c r="YJ119" s="305"/>
      <c r="YK119" s="305"/>
      <c r="YL119" s="305"/>
      <c r="YM119" s="305"/>
      <c r="YN119" s="305"/>
      <c r="YO119" s="305"/>
      <c r="YP119" s="305"/>
      <c r="YQ119" s="305"/>
      <c r="YR119" s="305"/>
      <c r="YS119" s="305"/>
      <c r="YT119" s="305"/>
      <c r="YU119" s="305"/>
      <c r="YV119" s="305"/>
      <c r="YW119" s="305"/>
      <c r="YX119" s="305"/>
      <c r="YY119" s="305"/>
      <c r="YZ119" s="305"/>
      <c r="ZA119" s="305"/>
      <c r="ZB119" s="305"/>
      <c r="ZC119" s="305"/>
      <c r="ZD119" s="305"/>
      <c r="ZE119" s="305"/>
      <c r="ZF119" s="305"/>
      <c r="ZG119" s="305"/>
      <c r="ZH119" s="305"/>
      <c r="ZI119" s="305"/>
      <c r="ZJ119" s="305"/>
      <c r="ZK119" s="305"/>
      <c r="ZL119" s="305"/>
      <c r="ZM119" s="305"/>
      <c r="ZN119" s="305"/>
      <c r="ZO119" s="305"/>
      <c r="ZP119" s="305"/>
      <c r="ZQ119" s="305"/>
      <c r="ZR119" s="305"/>
      <c r="ZS119" s="305"/>
      <c r="ZT119" s="305"/>
      <c r="ZU119" s="305"/>
      <c r="ZV119" s="305"/>
      <c r="ZW119" s="305"/>
      <c r="ZX119" s="305"/>
      <c r="ZY119" s="305"/>
      <c r="ZZ119" s="305"/>
      <c r="AAA119" s="305"/>
      <c r="AAB119" s="305"/>
      <c r="AAC119" s="305"/>
      <c r="AAD119" s="305"/>
      <c r="AAE119" s="305"/>
      <c r="AAF119" s="305"/>
      <c r="AAG119" s="305"/>
      <c r="AAH119" s="305"/>
      <c r="AAI119" s="305"/>
      <c r="AAJ119" s="305"/>
      <c r="AAK119" s="305"/>
      <c r="AAL119" s="305"/>
      <c r="AAM119" s="305"/>
      <c r="AAN119" s="305"/>
      <c r="AAO119" s="305"/>
      <c r="AAP119" s="305"/>
      <c r="AAQ119" s="305"/>
      <c r="AAR119" s="305"/>
      <c r="AAS119" s="305"/>
      <c r="AAT119" s="305"/>
      <c r="AAU119" s="305"/>
      <c r="AAV119" s="305"/>
      <c r="AAW119" s="305"/>
      <c r="AAX119" s="305"/>
      <c r="AAY119" s="305"/>
      <c r="AAZ119" s="305"/>
      <c r="ABA119" s="305"/>
      <c r="ABB119" s="305"/>
      <c r="ABC119" s="305"/>
      <c r="ABD119" s="305"/>
      <c r="ABE119" s="305"/>
      <c r="ABF119" s="305"/>
      <c r="ABG119" s="305"/>
      <c r="ABH119" s="305"/>
      <c r="ABI119" s="305"/>
      <c r="ABJ119" s="305"/>
      <c r="ABK119" s="305"/>
      <c r="ABL119" s="305"/>
      <c r="ABM119" s="305"/>
      <c r="ABN119" s="305"/>
      <c r="ABO119" s="305"/>
      <c r="ABP119" s="305"/>
      <c r="ABQ119" s="305"/>
      <c r="ABR119" s="305"/>
      <c r="ABS119" s="305"/>
      <c r="ABT119" s="305"/>
      <c r="ABU119" s="305"/>
      <c r="ABV119" s="305"/>
      <c r="ABW119" s="305"/>
      <c r="ABX119" s="305"/>
      <c r="ABY119" s="305"/>
      <c r="ABZ119" s="305"/>
      <c r="ACA119" s="305"/>
      <c r="ACB119" s="305"/>
      <c r="ACC119" s="305"/>
      <c r="ACD119" s="305"/>
      <c r="ACE119" s="305"/>
      <c r="ACF119" s="305"/>
      <c r="ACG119" s="305"/>
      <c r="ACH119" s="305"/>
      <c r="ACI119" s="305"/>
      <c r="ACJ119" s="305"/>
      <c r="ACK119" s="305"/>
      <c r="ACL119" s="305"/>
      <c r="ACM119" s="305"/>
      <c r="ACN119" s="305"/>
      <c r="ACO119" s="305"/>
      <c r="ACP119" s="305"/>
      <c r="ACQ119" s="305"/>
      <c r="ACR119" s="305"/>
      <c r="ACS119" s="305"/>
      <c r="ACT119" s="305"/>
      <c r="ACU119" s="305"/>
      <c r="ACV119" s="305"/>
      <c r="ACW119" s="305"/>
      <c r="ACX119" s="305"/>
      <c r="ACY119" s="305"/>
      <c r="ACZ119" s="305"/>
      <c r="ADA119" s="305"/>
      <c r="ADB119" s="305"/>
      <c r="ADC119" s="305"/>
      <c r="ADD119" s="305"/>
      <c r="ADE119" s="305"/>
      <c r="ADF119" s="305"/>
      <c r="ADG119" s="305"/>
      <c r="ADH119" s="305"/>
      <c r="ADI119" s="305"/>
      <c r="ADJ119" s="305"/>
      <c r="ADK119" s="305"/>
      <c r="ADL119" s="305"/>
      <c r="ADM119" s="305"/>
      <c r="ADN119" s="305"/>
      <c r="ADO119" s="305"/>
      <c r="ADP119" s="305"/>
      <c r="ADQ119" s="305"/>
      <c r="ADR119" s="305"/>
      <c r="ADS119" s="305"/>
      <c r="ADT119" s="305"/>
      <c r="ADU119" s="305"/>
      <c r="ADV119" s="305"/>
      <c r="ADW119" s="305"/>
      <c r="ADX119" s="305"/>
      <c r="ADY119" s="305"/>
      <c r="ADZ119" s="305"/>
      <c r="AEA119" s="305"/>
      <c r="AEB119" s="305"/>
      <c r="AEC119" s="305"/>
      <c r="AED119" s="305"/>
      <c r="AEE119" s="305"/>
      <c r="AEF119" s="305"/>
      <c r="AEG119" s="305"/>
      <c r="AEH119" s="305"/>
      <c r="AEI119" s="305"/>
      <c r="AEJ119" s="305"/>
      <c r="AEK119" s="305"/>
      <c r="AEL119" s="305"/>
      <c r="AEM119" s="305"/>
      <c r="AEN119" s="305"/>
      <c r="AEO119" s="305"/>
      <c r="AEP119" s="305"/>
      <c r="AEQ119" s="305"/>
      <c r="AER119" s="305"/>
      <c r="AES119" s="305"/>
      <c r="AET119" s="305"/>
      <c r="AEU119" s="305"/>
      <c r="AEV119" s="305"/>
      <c r="AEW119" s="305"/>
      <c r="AEX119" s="305"/>
      <c r="AEY119" s="305"/>
      <c r="AEZ119" s="305"/>
      <c r="AFA119" s="305"/>
      <c r="AFB119" s="305"/>
      <c r="AFC119" s="305"/>
      <c r="AFD119" s="305"/>
      <c r="AFE119" s="305"/>
      <c r="AFF119" s="305"/>
      <c r="AFG119" s="305"/>
      <c r="AFH119" s="305"/>
      <c r="AFI119" s="305"/>
      <c r="AFJ119" s="305"/>
      <c r="AFK119" s="305"/>
      <c r="AFL119" s="305"/>
      <c r="AFM119" s="305"/>
      <c r="AFN119" s="305"/>
      <c r="AFO119" s="305"/>
      <c r="AFP119" s="305"/>
      <c r="AFQ119" s="305"/>
      <c r="AFR119" s="305"/>
      <c r="AFS119" s="305"/>
      <c r="AFT119" s="305"/>
      <c r="AFU119" s="305"/>
      <c r="AFV119" s="305"/>
      <c r="AFW119" s="305"/>
      <c r="AFX119" s="305"/>
      <c r="AFY119" s="305"/>
      <c r="AFZ119" s="305"/>
      <c r="AGA119" s="305"/>
      <c r="AGB119" s="305"/>
      <c r="AGC119" s="305"/>
      <c r="AGD119" s="305"/>
      <c r="AGE119" s="305"/>
      <c r="AGF119" s="305"/>
      <c r="AGG119" s="305"/>
      <c r="AGH119" s="305"/>
      <c r="AGI119" s="305"/>
      <c r="AGJ119" s="305"/>
      <c r="AGK119" s="305"/>
      <c r="AGL119" s="305"/>
      <c r="AGM119" s="305"/>
      <c r="AGN119" s="305"/>
      <c r="AGO119" s="305"/>
      <c r="AGP119" s="305"/>
      <c r="AGQ119" s="305"/>
      <c r="AGR119" s="305"/>
      <c r="AGS119" s="305"/>
      <c r="AGT119" s="305"/>
      <c r="AGU119" s="305"/>
      <c r="AGV119" s="305"/>
      <c r="AGW119" s="305"/>
      <c r="AGX119" s="305"/>
      <c r="AGY119" s="305"/>
      <c r="AGZ119" s="305"/>
      <c r="AHA119" s="305"/>
      <c r="AHB119" s="305"/>
      <c r="AHC119" s="305"/>
      <c r="AHD119" s="305"/>
      <c r="AHE119" s="305"/>
      <c r="AHF119" s="305"/>
      <c r="AHG119" s="305"/>
      <c r="AHH119" s="305"/>
      <c r="AHI119" s="305"/>
      <c r="AHJ119" s="305"/>
      <c r="AHK119" s="305"/>
      <c r="AHL119" s="305"/>
      <c r="AHM119" s="305"/>
      <c r="AHN119" s="305"/>
      <c r="AHO119" s="305"/>
      <c r="AHP119" s="305"/>
      <c r="AHQ119" s="305"/>
      <c r="AHR119" s="305"/>
      <c r="AHS119" s="305"/>
      <c r="AHT119" s="305"/>
      <c r="AHU119" s="305"/>
      <c r="AHV119" s="305"/>
      <c r="AHW119" s="305"/>
      <c r="AHX119" s="305"/>
      <c r="AHY119" s="305"/>
      <c r="AHZ119" s="305"/>
      <c r="AIA119" s="305"/>
      <c r="AIB119" s="305"/>
      <c r="AIC119" s="305"/>
      <c r="AID119" s="305"/>
      <c r="AIE119" s="305"/>
      <c r="AIF119" s="305"/>
      <c r="AIG119" s="305"/>
      <c r="AIH119" s="305"/>
      <c r="AII119" s="305"/>
      <c r="AIJ119" s="305"/>
      <c r="AIK119" s="305"/>
      <c r="AIL119" s="305"/>
      <c r="AIM119" s="305"/>
      <c r="AIN119" s="305"/>
      <c r="AIO119" s="305"/>
      <c r="AIP119" s="305"/>
      <c r="AIQ119" s="305"/>
      <c r="AIR119" s="305"/>
      <c r="AIS119" s="305"/>
      <c r="AIT119" s="305"/>
      <c r="AIU119" s="305"/>
      <c r="AIV119" s="305"/>
      <c r="AIW119" s="305"/>
      <c r="AIX119" s="305"/>
      <c r="AIY119" s="305"/>
      <c r="AIZ119" s="305"/>
      <c r="AJA119" s="305"/>
      <c r="AJB119" s="305"/>
      <c r="AJC119" s="305"/>
      <c r="AJD119" s="305"/>
      <c r="AJE119" s="305"/>
      <c r="AJF119" s="305"/>
      <c r="AJG119" s="305"/>
      <c r="AJH119" s="305"/>
      <c r="AJI119" s="305"/>
      <c r="AJJ119" s="305"/>
      <c r="AJK119" s="305"/>
      <c r="AJL119" s="305"/>
      <c r="AJM119" s="305"/>
      <c r="AJN119" s="305"/>
      <c r="AJO119" s="305"/>
      <c r="AJP119" s="305"/>
      <c r="AJQ119" s="305"/>
      <c r="AJR119" s="305"/>
      <c r="AJS119" s="305"/>
      <c r="AJT119" s="305"/>
      <c r="AJU119" s="305"/>
      <c r="AJV119" s="305"/>
      <c r="AJW119" s="305"/>
      <c r="AJX119" s="305"/>
      <c r="AJY119" s="305"/>
      <c r="AJZ119" s="305"/>
      <c r="AKA119" s="305"/>
      <c r="AKB119" s="305"/>
      <c r="AKC119" s="305"/>
      <c r="AKD119" s="305"/>
      <c r="AKE119" s="305"/>
      <c r="AKF119" s="305"/>
      <c r="AKG119" s="305"/>
      <c r="AKH119" s="305"/>
      <c r="AKI119" s="305"/>
      <c r="AKJ119" s="305"/>
      <c r="AKK119" s="305"/>
      <c r="AKL119" s="305"/>
      <c r="AKM119" s="305"/>
      <c r="AKN119" s="305"/>
      <c r="AKO119" s="305"/>
      <c r="AKP119" s="305"/>
      <c r="AKQ119" s="305"/>
      <c r="AKR119" s="305"/>
      <c r="AKS119" s="305"/>
      <c r="AKT119" s="305"/>
      <c r="AKU119" s="305"/>
      <c r="AKV119" s="305"/>
      <c r="AKW119" s="305"/>
      <c r="AKX119" s="305"/>
      <c r="AKY119" s="305"/>
      <c r="AKZ119" s="305"/>
      <c r="ALA119" s="305"/>
      <c r="ALB119" s="305"/>
      <c r="ALC119" s="305"/>
      <c r="ALD119" s="305"/>
      <c r="ALE119" s="305"/>
      <c r="ALF119" s="305"/>
      <c r="ALG119" s="305"/>
      <c r="ALH119" s="305"/>
      <c r="ALI119" s="305"/>
      <c r="ALJ119" s="305"/>
      <c r="ALK119" s="305"/>
      <c r="ALL119" s="305"/>
      <c r="ALM119" s="305"/>
      <c r="ALN119" s="305"/>
      <c r="ALO119" s="305"/>
      <c r="ALP119" s="305"/>
      <c r="ALQ119" s="305"/>
      <c r="ALR119" s="305"/>
      <c r="ALS119" s="305"/>
      <c r="ALT119" s="305"/>
      <c r="ALU119" s="305"/>
      <c r="ALV119" s="305"/>
      <c r="ALW119" s="305"/>
      <c r="ALX119" s="305"/>
      <c r="ALY119" s="305"/>
      <c r="ALZ119" s="305"/>
      <c r="AMA119" s="305"/>
      <c r="AMB119" s="305"/>
      <c r="AMC119" s="305"/>
      <c r="AMD119" s="305"/>
      <c r="AME119" s="305"/>
      <c r="AMF119" s="305"/>
      <c r="AMG119" s="305"/>
      <c r="AMH119" s="305"/>
      <c r="AMI119" s="305"/>
      <c r="AMJ119" s="305"/>
      <c r="AMK119" s="305"/>
      <c r="AML119" s="305"/>
      <c r="AMM119" s="305"/>
      <c r="AMN119" s="305"/>
      <c r="AMO119" s="305"/>
      <c r="AMP119" s="305"/>
      <c r="AMQ119" s="305"/>
      <c r="AMR119" s="305"/>
      <c r="AMS119" s="305"/>
      <c r="AMT119" s="305"/>
      <c r="AMU119" s="305"/>
      <c r="AMV119" s="305"/>
      <c r="AMW119" s="305"/>
      <c r="AMX119" s="305"/>
      <c r="AMY119" s="305"/>
      <c r="AMZ119" s="305"/>
      <c r="ANA119" s="305"/>
      <c r="ANB119" s="305"/>
      <c r="ANC119" s="305"/>
      <c r="AND119" s="305"/>
      <c r="ANE119" s="305"/>
      <c r="ANF119" s="305"/>
      <c r="ANG119" s="305"/>
      <c r="ANH119" s="305"/>
      <c r="ANI119" s="305"/>
      <c r="ANJ119" s="305"/>
      <c r="ANK119" s="305"/>
      <c r="ANL119" s="305"/>
      <c r="ANM119" s="305"/>
      <c r="ANN119" s="305"/>
      <c r="ANO119" s="305"/>
      <c r="ANP119" s="305"/>
      <c r="ANQ119" s="305"/>
      <c r="ANR119" s="305"/>
      <c r="ANS119" s="305"/>
      <c r="ANT119" s="305"/>
      <c r="ANU119" s="305"/>
      <c r="ANV119" s="305"/>
      <c r="ANW119" s="305"/>
      <c r="ANX119" s="305"/>
      <c r="ANY119" s="305"/>
      <c r="ANZ119" s="305"/>
      <c r="AOA119" s="305"/>
      <c r="AOB119" s="305"/>
      <c r="AOC119" s="305"/>
      <c r="AOD119" s="305"/>
      <c r="AOE119" s="305"/>
      <c r="AOF119" s="305"/>
      <c r="AOG119" s="305"/>
      <c r="AOH119" s="305"/>
      <c r="AOI119" s="305"/>
      <c r="AOJ119" s="305"/>
      <c r="AOK119" s="305"/>
      <c r="AOL119" s="305"/>
      <c r="AOM119" s="305"/>
      <c r="AON119" s="305"/>
      <c r="AOO119" s="305"/>
      <c r="AOP119" s="305"/>
      <c r="AOQ119" s="305"/>
      <c r="AOR119" s="305"/>
      <c r="AOS119" s="305"/>
      <c r="AOT119" s="305"/>
      <c r="AOU119" s="305"/>
      <c r="AOV119" s="305"/>
      <c r="AOW119" s="305"/>
      <c r="AOX119" s="305"/>
      <c r="AOY119" s="305"/>
      <c r="AOZ119" s="305"/>
      <c r="APA119" s="305"/>
      <c r="APB119" s="305"/>
      <c r="APC119" s="305"/>
      <c r="APD119" s="305"/>
      <c r="APE119" s="305"/>
      <c r="APF119" s="305"/>
      <c r="APG119" s="305"/>
      <c r="APH119" s="305"/>
      <c r="API119" s="305"/>
      <c r="APJ119" s="305"/>
      <c r="APK119" s="305"/>
      <c r="APL119" s="305"/>
      <c r="APM119" s="305"/>
      <c r="APN119" s="305"/>
      <c r="APO119" s="305"/>
      <c r="APP119" s="305"/>
      <c r="APQ119" s="305"/>
      <c r="APR119" s="305"/>
      <c r="APS119" s="305"/>
      <c r="APT119" s="305"/>
      <c r="APU119" s="305"/>
      <c r="APV119" s="305"/>
      <c r="APW119" s="305"/>
      <c r="APX119" s="305"/>
      <c r="APY119" s="305"/>
      <c r="APZ119" s="305"/>
      <c r="AQA119" s="305"/>
      <c r="AQB119" s="305"/>
      <c r="AQC119" s="305"/>
      <c r="AQD119" s="305"/>
      <c r="AQE119" s="305"/>
      <c r="AQF119" s="305"/>
      <c r="AQG119" s="305"/>
      <c r="AQH119" s="305"/>
      <c r="AQI119" s="305"/>
      <c r="AQJ119" s="305"/>
      <c r="AQK119" s="305"/>
      <c r="AQL119" s="305"/>
      <c r="AQM119" s="305"/>
      <c r="AQN119" s="305"/>
      <c r="AQO119" s="305"/>
      <c r="AQP119" s="305"/>
      <c r="AQQ119" s="305"/>
      <c r="AQR119" s="305"/>
      <c r="AQS119" s="305"/>
      <c r="AQT119" s="305"/>
      <c r="AQU119" s="305"/>
      <c r="AQV119" s="305"/>
      <c r="AQW119" s="305"/>
      <c r="AQX119" s="305"/>
      <c r="AQY119" s="305"/>
      <c r="AQZ119" s="305"/>
      <c r="ARA119" s="305"/>
      <c r="ARB119" s="305"/>
      <c r="ARC119" s="305"/>
      <c r="ARD119" s="305"/>
      <c r="ARE119" s="305"/>
      <c r="ARF119" s="305"/>
      <c r="ARG119" s="305"/>
      <c r="ARH119" s="305"/>
      <c r="ARI119" s="305"/>
      <c r="ARJ119" s="305"/>
      <c r="ARK119" s="305"/>
      <c r="ARL119" s="305"/>
      <c r="ARM119" s="305"/>
      <c r="ARN119" s="305"/>
      <c r="ARO119" s="305"/>
      <c r="ARP119" s="305"/>
      <c r="ARQ119" s="305"/>
      <c r="ARR119" s="305"/>
      <c r="ARS119" s="305"/>
      <c r="ART119" s="305"/>
      <c r="ARU119" s="305"/>
      <c r="ARV119" s="305"/>
      <c r="ARW119" s="305"/>
      <c r="ARX119" s="305"/>
      <c r="ARY119" s="305"/>
      <c r="ARZ119" s="305"/>
      <c r="ASA119" s="305"/>
      <c r="ASB119" s="305"/>
      <c r="ASC119" s="305"/>
      <c r="ASD119" s="305"/>
      <c r="ASE119" s="305"/>
      <c r="ASF119" s="305"/>
      <c r="ASG119" s="305"/>
      <c r="ASH119" s="305"/>
      <c r="ASI119" s="305"/>
      <c r="ASJ119" s="305"/>
      <c r="ASK119" s="305"/>
      <c r="ASL119" s="305"/>
      <c r="ASM119" s="305"/>
      <c r="ASN119" s="305"/>
      <c r="ASO119" s="305"/>
      <c r="ASP119" s="305"/>
      <c r="ASQ119" s="305"/>
      <c r="ASR119" s="305"/>
      <c r="ASS119" s="305"/>
      <c r="AST119" s="305"/>
      <c r="ASU119" s="305"/>
      <c r="ASV119" s="305"/>
      <c r="ASW119" s="305"/>
      <c r="ASX119" s="305"/>
      <c r="ASY119" s="305"/>
      <c r="ASZ119" s="305"/>
      <c r="ATA119" s="305"/>
      <c r="ATB119" s="305"/>
      <c r="ATC119" s="305"/>
      <c r="ATD119" s="305"/>
      <c r="ATE119" s="305"/>
      <c r="ATF119" s="305"/>
      <c r="ATG119" s="305"/>
      <c r="ATH119" s="305"/>
      <c r="ATI119" s="305"/>
      <c r="ATJ119" s="305"/>
      <c r="ATK119" s="305"/>
      <c r="ATL119" s="305"/>
      <c r="ATM119" s="305"/>
      <c r="ATN119" s="305"/>
      <c r="ATO119" s="305"/>
      <c r="ATP119" s="305"/>
      <c r="ATQ119" s="305"/>
      <c r="ATR119" s="305"/>
      <c r="ATS119" s="305"/>
      <c r="ATT119" s="305"/>
      <c r="ATU119" s="305"/>
      <c r="ATV119" s="305"/>
      <c r="ATW119" s="305"/>
      <c r="ATX119" s="305"/>
      <c r="ATY119" s="305"/>
      <c r="ATZ119" s="305"/>
      <c r="AUA119" s="305"/>
      <c r="AUB119" s="305"/>
      <c r="AUC119" s="305"/>
      <c r="AUD119" s="305"/>
      <c r="AUE119" s="305"/>
      <c r="AUF119" s="305"/>
      <c r="AUG119" s="305"/>
      <c r="AUH119" s="305"/>
      <c r="AUI119" s="305"/>
      <c r="AUJ119" s="305"/>
      <c r="AUK119" s="305"/>
      <c r="AUL119" s="305"/>
      <c r="AUM119" s="305"/>
      <c r="AUN119" s="305"/>
      <c r="AUO119" s="305"/>
      <c r="AUP119" s="305"/>
      <c r="AUQ119" s="305"/>
      <c r="AUR119" s="305"/>
      <c r="AUS119" s="305"/>
      <c r="AUT119" s="305"/>
      <c r="AUU119" s="305"/>
      <c r="AUV119" s="305"/>
      <c r="AUW119" s="305"/>
      <c r="AUX119" s="305"/>
      <c r="AUY119" s="305"/>
      <c r="AUZ119" s="305"/>
      <c r="AVA119" s="305"/>
      <c r="AVB119" s="305"/>
      <c r="AVC119" s="305"/>
      <c r="AVD119" s="305"/>
      <c r="AVE119" s="305"/>
      <c r="AVF119" s="305"/>
      <c r="AVG119" s="305"/>
      <c r="AVH119" s="305"/>
      <c r="AVI119" s="305"/>
      <c r="AVJ119" s="305"/>
      <c r="AVK119" s="305"/>
      <c r="AVL119" s="305"/>
      <c r="AVM119" s="305"/>
      <c r="AVN119" s="305"/>
      <c r="AVO119" s="305"/>
      <c r="AVP119" s="305"/>
      <c r="AVQ119" s="305"/>
      <c r="AVR119" s="305"/>
      <c r="AVS119" s="305"/>
      <c r="AVT119" s="305"/>
      <c r="AVU119" s="305"/>
      <c r="AVV119" s="305"/>
      <c r="AVW119" s="305"/>
      <c r="AVX119" s="305"/>
      <c r="AVY119" s="305"/>
      <c r="AVZ119" s="305"/>
      <c r="AWA119" s="305"/>
      <c r="AWB119" s="305"/>
      <c r="AWC119" s="305"/>
      <c r="AWD119" s="305"/>
      <c r="AWE119" s="305"/>
      <c r="AWF119" s="305"/>
      <c r="AWG119" s="305"/>
      <c r="AWH119" s="305"/>
      <c r="AWI119" s="305"/>
      <c r="AWJ119" s="305"/>
      <c r="AWK119" s="305"/>
      <c r="AWL119" s="305"/>
      <c r="AWM119" s="305"/>
      <c r="AWN119" s="305"/>
      <c r="AWO119" s="305"/>
      <c r="AWP119" s="305"/>
      <c r="AWQ119" s="305"/>
      <c r="AWR119" s="305"/>
      <c r="AWS119" s="305"/>
      <c r="AWT119" s="305"/>
      <c r="AWU119" s="305"/>
      <c r="AWV119" s="305"/>
      <c r="AWW119" s="305"/>
      <c r="AWX119" s="305"/>
      <c r="AWY119" s="305"/>
      <c r="AWZ119" s="305"/>
      <c r="AXA119" s="305"/>
      <c r="AXB119" s="305"/>
      <c r="AXC119" s="305"/>
      <c r="AXD119" s="305"/>
      <c r="AXE119" s="305"/>
      <c r="AXF119" s="305"/>
      <c r="AXG119" s="305"/>
      <c r="AXH119" s="305"/>
      <c r="AXI119" s="305"/>
      <c r="AXJ119" s="305"/>
      <c r="AXK119" s="305"/>
      <c r="AXL119" s="305"/>
      <c r="AXM119" s="305"/>
      <c r="AXN119" s="305"/>
      <c r="AXO119" s="305"/>
      <c r="AXP119" s="305"/>
      <c r="AXQ119" s="305"/>
      <c r="AXR119" s="305"/>
      <c r="AXS119" s="305"/>
      <c r="AXT119" s="305"/>
      <c r="AXU119" s="305"/>
      <c r="AXV119" s="305"/>
      <c r="AXW119" s="305"/>
      <c r="AXX119" s="305"/>
      <c r="AXY119" s="305"/>
      <c r="AXZ119" s="305"/>
      <c r="AYA119" s="305"/>
      <c r="AYB119" s="305"/>
      <c r="AYC119" s="305"/>
      <c r="AYD119" s="305"/>
      <c r="AYE119" s="305"/>
      <c r="AYF119" s="305"/>
      <c r="AYG119" s="305"/>
      <c r="AYH119" s="305"/>
      <c r="AYI119" s="305"/>
      <c r="AYJ119" s="305"/>
      <c r="AYK119" s="305"/>
      <c r="AYL119" s="305"/>
      <c r="AYM119" s="305"/>
      <c r="AYN119" s="305"/>
      <c r="AYO119" s="305"/>
      <c r="AYP119" s="305"/>
      <c r="AYQ119" s="305"/>
      <c r="AYR119" s="305"/>
      <c r="AYS119" s="305"/>
      <c r="AYT119" s="305"/>
      <c r="AYU119" s="305"/>
      <c r="AYV119" s="305"/>
      <c r="AYW119" s="305"/>
      <c r="AYX119" s="305"/>
      <c r="AYY119" s="305"/>
      <c r="AYZ119" s="305"/>
      <c r="AZA119" s="305"/>
      <c r="AZB119" s="305"/>
      <c r="AZC119" s="305"/>
      <c r="AZD119" s="305"/>
      <c r="AZE119" s="305"/>
      <c r="AZF119" s="305"/>
      <c r="AZG119" s="305"/>
      <c r="AZH119" s="305"/>
      <c r="AZI119" s="305"/>
      <c r="AZJ119" s="305"/>
      <c r="AZK119" s="305"/>
      <c r="AZL119" s="305"/>
      <c r="AZM119" s="305"/>
      <c r="AZN119" s="305"/>
      <c r="AZO119" s="305"/>
      <c r="AZP119" s="305"/>
      <c r="AZQ119" s="305"/>
      <c r="AZR119" s="305"/>
      <c r="AZS119" s="305"/>
      <c r="AZT119" s="305"/>
      <c r="AZU119" s="305"/>
      <c r="AZV119" s="305"/>
      <c r="AZW119" s="305"/>
      <c r="AZX119" s="305"/>
      <c r="AZY119" s="305"/>
      <c r="AZZ119" s="305"/>
      <c r="BAA119" s="305"/>
      <c r="BAB119" s="305"/>
      <c r="BAC119" s="305"/>
      <c r="BAD119" s="305"/>
      <c r="BAE119" s="305"/>
      <c r="BAF119" s="305"/>
      <c r="BAG119" s="305"/>
      <c r="BAH119" s="305"/>
      <c r="BAI119" s="305"/>
      <c r="BAJ119" s="305"/>
      <c r="BAK119" s="305"/>
      <c r="BAL119" s="305"/>
      <c r="BAM119" s="305"/>
      <c r="BAN119" s="305"/>
      <c r="BAO119" s="305"/>
      <c r="BAP119" s="305"/>
      <c r="BAQ119" s="305"/>
      <c r="BAR119" s="305"/>
      <c r="BAS119" s="305"/>
      <c r="BAT119" s="305"/>
      <c r="BAU119" s="305"/>
      <c r="BAV119" s="305"/>
      <c r="BAW119" s="305"/>
      <c r="BAX119" s="305"/>
      <c r="BAY119" s="305"/>
      <c r="BAZ119" s="305"/>
      <c r="BBA119" s="305"/>
      <c r="BBB119" s="305"/>
      <c r="BBC119" s="305"/>
      <c r="BBD119" s="305"/>
      <c r="BBE119" s="305"/>
      <c r="BBF119" s="305"/>
      <c r="BBG119" s="305"/>
      <c r="BBH119" s="305"/>
      <c r="BBI119" s="305"/>
      <c r="BBJ119" s="305"/>
      <c r="BBK119" s="305"/>
      <c r="BBL119" s="305"/>
      <c r="BBM119" s="305"/>
      <c r="BBN119" s="305"/>
      <c r="BBO119" s="305"/>
      <c r="BBP119" s="305"/>
      <c r="BBQ119" s="305"/>
      <c r="BBR119" s="305"/>
      <c r="BBS119" s="305"/>
      <c r="BBT119" s="305"/>
      <c r="BBU119" s="305"/>
      <c r="BBV119" s="305"/>
      <c r="BBW119" s="305"/>
      <c r="BBX119" s="305"/>
      <c r="BBY119" s="305"/>
      <c r="BBZ119" s="305"/>
      <c r="BCA119" s="305"/>
      <c r="BCB119" s="305"/>
      <c r="BCC119" s="305"/>
      <c r="BCD119" s="305"/>
      <c r="BCE119" s="305"/>
      <c r="BCF119" s="305"/>
      <c r="BCG119" s="305"/>
      <c r="BCH119" s="305"/>
      <c r="BCI119" s="305"/>
      <c r="BCJ119" s="305"/>
      <c r="BCK119" s="305"/>
      <c r="BCL119" s="305"/>
      <c r="BCM119" s="305"/>
      <c r="BCN119" s="305"/>
      <c r="BCO119" s="305"/>
      <c r="BCP119" s="305"/>
      <c r="BCQ119" s="305"/>
      <c r="BCR119" s="305"/>
      <c r="BCS119" s="305"/>
      <c r="BCT119" s="305"/>
      <c r="BCU119" s="305"/>
      <c r="BCV119" s="305"/>
      <c r="BCW119" s="305"/>
      <c r="BCX119" s="305"/>
      <c r="BCY119" s="305"/>
      <c r="BCZ119" s="305"/>
      <c r="BDA119" s="305"/>
      <c r="BDB119" s="305"/>
      <c r="BDC119" s="305"/>
      <c r="BDD119" s="305"/>
      <c r="BDE119" s="305"/>
      <c r="BDF119" s="305"/>
      <c r="BDG119" s="305"/>
      <c r="BDH119" s="305"/>
      <c r="BDI119" s="305"/>
      <c r="BDJ119" s="305"/>
      <c r="BDK119" s="305"/>
      <c r="BDL119" s="305"/>
      <c r="BDM119" s="305"/>
      <c r="BDN119" s="305"/>
      <c r="BDO119" s="305"/>
      <c r="BDP119" s="305"/>
      <c r="BDQ119" s="305"/>
      <c r="BDR119" s="305"/>
      <c r="BDS119" s="305"/>
      <c r="BDT119" s="305"/>
      <c r="BDU119" s="305"/>
      <c r="BDV119" s="305"/>
      <c r="BDW119" s="305"/>
      <c r="BDX119" s="305"/>
      <c r="BDY119" s="305"/>
      <c r="BDZ119" s="305"/>
      <c r="BEA119" s="305"/>
      <c r="BEB119" s="305"/>
      <c r="BEC119" s="305"/>
      <c r="BED119" s="305"/>
      <c r="BEE119" s="305"/>
      <c r="BEF119" s="305"/>
      <c r="BEG119" s="305"/>
      <c r="BEH119" s="305"/>
      <c r="BEI119" s="305"/>
      <c r="BEJ119" s="305"/>
      <c r="BEK119" s="305"/>
      <c r="BEL119" s="305"/>
      <c r="BEM119" s="305"/>
      <c r="BEN119" s="305"/>
      <c r="BEO119" s="305"/>
      <c r="BEP119" s="305"/>
      <c r="BEQ119" s="305"/>
      <c r="BER119" s="305"/>
      <c r="BES119" s="305"/>
      <c r="BET119" s="305"/>
      <c r="BEU119" s="305"/>
      <c r="BEV119" s="305"/>
      <c r="BEW119" s="305"/>
      <c r="BEX119" s="305"/>
      <c r="BEY119" s="305"/>
      <c r="BEZ119" s="305"/>
      <c r="BFA119" s="305"/>
      <c r="BFB119" s="305"/>
      <c r="BFC119" s="305"/>
      <c r="BFD119" s="305"/>
      <c r="BFE119" s="305"/>
      <c r="BFF119" s="305"/>
      <c r="BFG119" s="305"/>
      <c r="BFH119" s="305"/>
      <c r="BFI119" s="305"/>
      <c r="BFJ119" s="305"/>
      <c r="BFK119" s="305"/>
      <c r="BFL119" s="305"/>
      <c r="BFM119" s="305"/>
      <c r="BFN119" s="305"/>
      <c r="BFO119" s="305"/>
      <c r="BFP119" s="305"/>
      <c r="BFQ119" s="305"/>
      <c r="BFR119" s="305"/>
      <c r="BFS119" s="305"/>
      <c r="BFT119" s="305"/>
      <c r="BFU119" s="305"/>
      <c r="BFV119" s="305"/>
      <c r="BFW119" s="305"/>
      <c r="BFX119" s="305"/>
      <c r="BFY119" s="305"/>
      <c r="BFZ119" s="305"/>
      <c r="BGA119" s="305"/>
      <c r="BGB119" s="305"/>
      <c r="BGC119" s="305"/>
      <c r="BGD119" s="305"/>
      <c r="BGE119" s="305"/>
      <c r="BGF119" s="305"/>
      <c r="BGG119" s="305"/>
      <c r="BGH119" s="305"/>
      <c r="BGI119" s="305"/>
      <c r="BGJ119" s="305"/>
      <c r="BGK119" s="305"/>
      <c r="BGL119" s="305"/>
      <c r="BGM119" s="305"/>
      <c r="BGN119" s="305"/>
      <c r="BGO119" s="305"/>
      <c r="BGP119" s="305"/>
      <c r="BGQ119" s="305"/>
      <c r="BGR119" s="305"/>
      <c r="BGS119" s="305"/>
      <c r="BGT119" s="305"/>
      <c r="BGU119" s="305"/>
      <c r="BGV119" s="305"/>
      <c r="BGW119" s="305"/>
      <c r="BGX119" s="305"/>
      <c r="BGY119" s="305"/>
      <c r="BGZ119" s="305"/>
      <c r="BHA119" s="305"/>
      <c r="BHB119" s="305"/>
      <c r="BHC119" s="305"/>
      <c r="BHD119" s="305"/>
      <c r="BHE119" s="305"/>
      <c r="BHF119" s="305"/>
      <c r="BHG119" s="305"/>
      <c r="BHH119" s="305"/>
      <c r="BHI119" s="305"/>
      <c r="BHJ119" s="305"/>
      <c r="BHK119" s="305"/>
      <c r="BHL119" s="305"/>
      <c r="BHM119" s="305"/>
      <c r="BHN119" s="305"/>
      <c r="BHO119" s="305"/>
      <c r="BHP119" s="305"/>
      <c r="BHQ119" s="305"/>
      <c r="BHR119" s="305"/>
      <c r="BHS119" s="305"/>
      <c r="BHT119" s="305"/>
      <c r="BHU119" s="305"/>
      <c r="BHV119" s="305"/>
      <c r="BHW119" s="305"/>
      <c r="BHX119" s="305"/>
      <c r="BHY119" s="305"/>
      <c r="BHZ119" s="305"/>
      <c r="BIA119" s="305"/>
      <c r="BIB119" s="305"/>
      <c r="BIC119" s="305"/>
      <c r="BID119" s="305"/>
      <c r="BIE119" s="305"/>
      <c r="BIF119" s="305"/>
      <c r="BIG119" s="305"/>
      <c r="BIH119" s="305"/>
      <c r="BII119" s="305"/>
      <c r="BIJ119" s="305"/>
      <c r="BIK119" s="305"/>
      <c r="BIL119" s="305"/>
      <c r="BIM119" s="305"/>
      <c r="BIN119" s="305"/>
      <c r="BIO119" s="305"/>
      <c r="BIP119" s="305"/>
      <c r="BIQ119" s="305"/>
      <c r="BIR119" s="305"/>
      <c r="BIS119" s="305"/>
      <c r="BIT119" s="305"/>
      <c r="BIU119" s="305"/>
      <c r="BIV119" s="305"/>
      <c r="BIW119" s="305"/>
      <c r="BIX119" s="305"/>
      <c r="BIY119" s="305"/>
      <c r="BIZ119" s="305"/>
      <c r="BJA119" s="305"/>
      <c r="BJB119" s="305"/>
      <c r="BJC119" s="305"/>
      <c r="BJD119" s="305"/>
      <c r="BJE119" s="305"/>
      <c r="BJF119" s="305"/>
      <c r="BJG119" s="305"/>
      <c r="BJH119" s="305"/>
      <c r="BJI119" s="305"/>
      <c r="BJJ119" s="305"/>
      <c r="BJK119" s="305"/>
      <c r="BJL119" s="305"/>
      <c r="BJM119" s="305"/>
      <c r="BJN119" s="305"/>
      <c r="BJO119" s="305"/>
      <c r="BJP119" s="305"/>
      <c r="BJQ119" s="305"/>
      <c r="BJR119" s="305"/>
      <c r="BJS119" s="305"/>
      <c r="BJT119" s="305"/>
      <c r="BJU119" s="305"/>
      <c r="BJV119" s="305"/>
      <c r="BJW119" s="305"/>
      <c r="BJX119" s="305"/>
      <c r="BJY119" s="305"/>
      <c r="BJZ119" s="305"/>
      <c r="BKA119" s="305"/>
      <c r="BKB119" s="305"/>
      <c r="BKC119" s="305"/>
      <c r="BKD119" s="305"/>
      <c r="BKE119" s="305"/>
      <c r="BKF119" s="305"/>
      <c r="BKG119" s="305"/>
      <c r="BKH119" s="305"/>
      <c r="BKI119" s="305"/>
      <c r="BKJ119" s="305"/>
      <c r="BKK119" s="305"/>
      <c r="BKL119" s="305"/>
      <c r="BKM119" s="305"/>
      <c r="BKN119" s="305"/>
      <c r="BKO119" s="305"/>
      <c r="BKP119" s="305"/>
      <c r="BKQ119" s="305"/>
      <c r="BKR119" s="305"/>
      <c r="BKS119" s="305"/>
      <c r="BKT119" s="305"/>
      <c r="BKU119" s="305"/>
      <c r="BKV119" s="305"/>
      <c r="BKW119" s="305"/>
      <c r="BKX119" s="305"/>
      <c r="BKY119" s="305"/>
      <c r="BKZ119" s="305"/>
      <c r="BLA119" s="305"/>
      <c r="BLB119" s="305"/>
      <c r="BLC119" s="305"/>
      <c r="BLD119" s="305"/>
      <c r="BLE119" s="305"/>
      <c r="BLF119" s="305"/>
      <c r="BLG119" s="305"/>
      <c r="BLH119" s="305"/>
      <c r="BLI119" s="305"/>
      <c r="BLJ119" s="305"/>
      <c r="BLK119" s="305"/>
      <c r="BLL119" s="305"/>
      <c r="BLM119" s="305"/>
      <c r="BLN119" s="305"/>
      <c r="BLO119" s="305"/>
      <c r="BLP119" s="305"/>
      <c r="BLQ119" s="305"/>
      <c r="BLR119" s="305"/>
      <c r="BLS119" s="305"/>
      <c r="BLT119" s="305"/>
      <c r="BLU119" s="305"/>
      <c r="BLV119" s="305"/>
      <c r="BLW119" s="305"/>
      <c r="BLX119" s="305"/>
      <c r="BLY119" s="305"/>
      <c r="BLZ119" s="305"/>
      <c r="BMA119" s="305"/>
      <c r="BMB119" s="305"/>
      <c r="BMC119" s="305"/>
      <c r="BMD119" s="305"/>
      <c r="BME119" s="305"/>
      <c r="BMF119" s="305"/>
      <c r="BMG119" s="305"/>
      <c r="BMH119" s="305"/>
      <c r="BMI119" s="305"/>
      <c r="BMJ119" s="305"/>
      <c r="BMK119" s="305"/>
      <c r="BML119" s="305"/>
      <c r="BMM119" s="305"/>
      <c r="BMN119" s="305"/>
      <c r="BMO119" s="305"/>
      <c r="BMP119" s="305"/>
      <c r="BMQ119" s="305"/>
      <c r="BMR119" s="305"/>
      <c r="BMS119" s="305"/>
      <c r="BMT119" s="305"/>
      <c r="BMU119" s="305"/>
      <c r="BMV119" s="305"/>
      <c r="BMW119" s="305"/>
      <c r="BMX119" s="305"/>
      <c r="BMY119" s="305"/>
      <c r="BMZ119" s="305"/>
      <c r="BNA119" s="305"/>
      <c r="BNB119" s="305"/>
      <c r="BNC119" s="305"/>
      <c r="BND119" s="305"/>
      <c r="BNE119" s="305"/>
      <c r="BNF119" s="305"/>
      <c r="BNG119" s="305"/>
      <c r="BNH119" s="305"/>
      <c r="BNI119" s="305"/>
      <c r="BNJ119" s="305"/>
      <c r="BNK119" s="305"/>
      <c r="BNL119" s="305"/>
      <c r="BNM119" s="305"/>
      <c r="BNN119" s="305"/>
      <c r="BNO119" s="305"/>
      <c r="BNP119" s="305"/>
      <c r="BNQ119" s="305"/>
      <c r="BNR119" s="305"/>
      <c r="BNS119" s="305"/>
      <c r="BNT119" s="305"/>
      <c r="BNU119" s="305"/>
      <c r="BNV119" s="305"/>
      <c r="BNW119" s="305"/>
      <c r="BNX119" s="305"/>
      <c r="BNY119" s="305"/>
      <c r="BNZ119" s="305"/>
      <c r="BOA119" s="305"/>
      <c r="BOB119" s="305"/>
      <c r="BOC119" s="305"/>
      <c r="BOD119" s="305"/>
      <c r="BOE119" s="305"/>
      <c r="BOF119" s="305"/>
      <c r="BOG119" s="305"/>
      <c r="BOH119" s="305"/>
      <c r="BOI119" s="305"/>
      <c r="BOJ119" s="305"/>
      <c r="BOK119" s="305"/>
      <c r="BOL119" s="305"/>
      <c r="BOM119" s="305"/>
      <c r="BON119" s="305"/>
      <c r="BOO119" s="305"/>
      <c r="BOP119" s="305"/>
      <c r="BOQ119" s="305"/>
      <c r="BOR119" s="305"/>
      <c r="BOS119" s="305"/>
      <c r="BOT119" s="305"/>
      <c r="BOU119" s="305"/>
      <c r="BOV119" s="305"/>
      <c r="BOW119" s="305"/>
      <c r="BOX119" s="305"/>
      <c r="BOY119" s="305"/>
      <c r="BOZ119" s="305"/>
      <c r="BPA119" s="305"/>
      <c r="BPB119" s="305"/>
      <c r="BPC119" s="305"/>
      <c r="BPD119" s="305"/>
      <c r="BPE119" s="305"/>
      <c r="BPF119" s="305"/>
      <c r="BPG119" s="305"/>
      <c r="BPH119" s="305"/>
      <c r="BPI119" s="305"/>
      <c r="BPJ119" s="305"/>
      <c r="BPK119" s="305"/>
      <c r="BPL119" s="305"/>
      <c r="BPM119" s="305"/>
      <c r="BPN119" s="305"/>
      <c r="BPO119" s="305"/>
      <c r="BPP119" s="305"/>
      <c r="BPQ119" s="305"/>
      <c r="BPR119" s="305"/>
      <c r="BPS119" s="305"/>
      <c r="BPT119" s="305"/>
      <c r="BPU119" s="305"/>
      <c r="BPV119" s="305"/>
      <c r="BPW119" s="305"/>
      <c r="BPX119" s="305"/>
      <c r="BPY119" s="305"/>
      <c r="BPZ119" s="305"/>
      <c r="BQA119" s="305"/>
      <c r="BQB119" s="305"/>
      <c r="BQC119" s="305"/>
      <c r="BQD119" s="305"/>
      <c r="BQE119" s="305"/>
      <c r="BQF119" s="305"/>
      <c r="BQG119" s="305"/>
      <c r="BQH119" s="305"/>
      <c r="BQI119" s="305"/>
      <c r="BQJ119" s="305"/>
      <c r="BQK119" s="305"/>
      <c r="BQL119" s="305"/>
      <c r="BQM119" s="305"/>
      <c r="BQN119" s="305"/>
      <c r="BQO119" s="305"/>
      <c r="BQP119" s="305"/>
      <c r="BQQ119" s="305"/>
      <c r="BQR119" s="305"/>
      <c r="BQS119" s="305"/>
      <c r="BQT119" s="305"/>
      <c r="BQU119" s="305"/>
      <c r="BQV119" s="305"/>
      <c r="BQW119" s="305"/>
      <c r="BQX119" s="305"/>
      <c r="BQY119" s="305"/>
      <c r="BQZ119" s="305"/>
      <c r="BRA119" s="305"/>
      <c r="BRB119" s="305"/>
      <c r="BRC119" s="305"/>
      <c r="BRD119" s="305"/>
      <c r="BRE119" s="305"/>
      <c r="BRF119" s="305"/>
      <c r="BRG119" s="305"/>
      <c r="BRH119" s="305"/>
      <c r="BRI119" s="305"/>
      <c r="BRJ119" s="305"/>
      <c r="BRK119" s="305"/>
      <c r="BRL119" s="305"/>
      <c r="BRM119" s="305"/>
      <c r="BRN119" s="305"/>
      <c r="BRO119" s="305"/>
      <c r="BRP119" s="305"/>
      <c r="BRQ119" s="305"/>
      <c r="BRR119" s="305"/>
      <c r="BRS119" s="305"/>
      <c r="BRT119" s="305"/>
      <c r="BRU119" s="305"/>
      <c r="BRV119" s="305"/>
      <c r="BRW119" s="305"/>
      <c r="BRX119" s="305"/>
      <c r="BRY119" s="305"/>
      <c r="BRZ119" s="305"/>
      <c r="BSA119" s="305"/>
      <c r="BSB119" s="305"/>
      <c r="BSC119" s="305"/>
      <c r="BSD119" s="305"/>
      <c r="BSE119" s="305"/>
      <c r="BSF119" s="305"/>
      <c r="BSG119" s="305"/>
      <c r="BSH119" s="305"/>
      <c r="BSI119" s="305"/>
      <c r="BSJ119" s="305"/>
      <c r="BSK119" s="305"/>
      <c r="BSL119" s="305"/>
      <c r="BSM119" s="305"/>
      <c r="BSN119" s="305"/>
      <c r="BSO119" s="305"/>
      <c r="BSP119" s="305"/>
      <c r="BSQ119" s="305"/>
      <c r="BSR119" s="305"/>
      <c r="BSS119" s="305"/>
      <c r="BST119" s="305"/>
      <c r="BSU119" s="305"/>
      <c r="BSV119" s="305"/>
      <c r="BSW119" s="305"/>
      <c r="BSX119" s="305"/>
      <c r="BSY119" s="305"/>
      <c r="BSZ119" s="305"/>
      <c r="BTA119" s="305"/>
      <c r="BTB119" s="305"/>
      <c r="BTC119" s="305"/>
      <c r="BTD119" s="305"/>
      <c r="BTE119" s="305"/>
      <c r="BTF119" s="305"/>
      <c r="BTG119" s="305"/>
      <c r="BTH119" s="305"/>
      <c r="BTI119" s="305"/>
      <c r="BTJ119" s="305"/>
      <c r="BTK119" s="305"/>
      <c r="BTL119" s="305"/>
      <c r="BTM119" s="305"/>
      <c r="BTN119" s="305"/>
      <c r="BTO119" s="305"/>
      <c r="BTP119" s="305"/>
      <c r="BTQ119" s="305"/>
      <c r="BTR119" s="305"/>
      <c r="BTS119" s="305"/>
      <c r="BTT119" s="305"/>
      <c r="BTU119" s="305"/>
      <c r="BTV119" s="305"/>
      <c r="BTW119" s="305"/>
      <c r="BTX119" s="305"/>
      <c r="BTY119" s="305"/>
      <c r="BTZ119" s="305"/>
      <c r="BUA119" s="305"/>
      <c r="BUB119" s="305"/>
      <c r="BUC119" s="305"/>
      <c r="BUD119" s="305"/>
      <c r="BUE119" s="305"/>
      <c r="BUF119" s="305"/>
      <c r="BUG119" s="305"/>
      <c r="BUH119" s="305"/>
      <c r="BUI119" s="305"/>
      <c r="BUJ119" s="305"/>
      <c r="BUK119" s="305"/>
      <c r="BUL119" s="305"/>
      <c r="BUM119" s="305"/>
      <c r="BUN119" s="305"/>
      <c r="BUO119" s="305"/>
      <c r="BUP119" s="305"/>
      <c r="BUQ119" s="305"/>
      <c r="BUR119" s="305"/>
      <c r="BUS119" s="305"/>
      <c r="BUT119" s="305"/>
      <c r="BUU119" s="305"/>
      <c r="BUV119" s="305"/>
      <c r="BUW119" s="305"/>
      <c r="BUX119" s="305"/>
      <c r="BUY119" s="305"/>
      <c r="BUZ119" s="305"/>
      <c r="BVA119" s="305"/>
      <c r="BVB119" s="305"/>
      <c r="BVC119" s="305"/>
      <c r="BVD119" s="305"/>
      <c r="BVE119" s="305"/>
      <c r="BVF119" s="305"/>
      <c r="BVG119" s="305"/>
      <c r="BVH119" s="305"/>
      <c r="BVI119" s="305"/>
      <c r="BVJ119" s="305"/>
      <c r="BVK119" s="305"/>
      <c r="BVL119" s="305"/>
      <c r="BVM119" s="305"/>
      <c r="BVN119" s="305"/>
      <c r="BVO119" s="305"/>
      <c r="BVP119" s="305"/>
      <c r="BVQ119" s="305"/>
      <c r="BVR119" s="305"/>
      <c r="BVS119" s="305"/>
      <c r="BVT119" s="305"/>
      <c r="BVU119" s="305"/>
      <c r="BVV119" s="305"/>
      <c r="BVW119" s="305"/>
      <c r="BVX119" s="305"/>
      <c r="BVY119" s="305"/>
      <c r="BVZ119" s="305"/>
      <c r="BWA119" s="305"/>
      <c r="BWB119" s="305"/>
      <c r="BWC119" s="305"/>
      <c r="BWD119" s="305"/>
      <c r="BWE119" s="305"/>
      <c r="BWF119" s="305"/>
      <c r="BWG119" s="305"/>
      <c r="BWH119" s="305"/>
      <c r="BWI119" s="305"/>
      <c r="BWJ119" s="305"/>
      <c r="BWK119" s="305"/>
      <c r="BWL119" s="305"/>
      <c r="BWM119" s="305"/>
      <c r="BWN119" s="305"/>
      <c r="BWO119" s="305"/>
      <c r="BWP119" s="305"/>
      <c r="BWQ119" s="305"/>
      <c r="BWR119" s="305"/>
      <c r="BWS119" s="305"/>
      <c r="BWT119" s="305"/>
      <c r="BWU119" s="305"/>
      <c r="BWV119" s="305"/>
      <c r="BWW119" s="305"/>
      <c r="BWX119" s="305"/>
      <c r="BWY119" s="305"/>
      <c r="BWZ119" s="305"/>
      <c r="BXA119" s="305"/>
      <c r="BXB119" s="305"/>
      <c r="BXC119" s="305"/>
      <c r="BXD119" s="305"/>
      <c r="BXE119" s="305"/>
      <c r="BXF119" s="305"/>
      <c r="BXG119" s="305"/>
      <c r="BXH119" s="305"/>
      <c r="BXI119" s="305"/>
      <c r="BXJ119" s="305"/>
      <c r="BXK119" s="305"/>
      <c r="BXL119" s="305"/>
      <c r="BXM119" s="305"/>
      <c r="BXN119" s="305"/>
      <c r="BXO119" s="305"/>
      <c r="BXP119" s="305"/>
      <c r="BXQ119" s="305"/>
      <c r="BXR119" s="305"/>
      <c r="BXS119" s="305"/>
      <c r="BXT119" s="305"/>
      <c r="BXU119" s="305"/>
      <c r="BXV119" s="305"/>
      <c r="BXW119" s="305"/>
      <c r="BXX119" s="305"/>
      <c r="BXY119" s="305"/>
      <c r="BXZ119" s="305"/>
      <c r="BYA119" s="305"/>
      <c r="BYB119" s="305"/>
      <c r="BYC119" s="305"/>
      <c r="BYD119" s="305"/>
      <c r="BYE119" s="305"/>
      <c r="BYF119" s="305"/>
      <c r="BYG119" s="305"/>
      <c r="BYH119" s="305"/>
      <c r="BYI119" s="305"/>
      <c r="BYJ119" s="305"/>
      <c r="BYK119" s="305"/>
      <c r="BYL119" s="305"/>
      <c r="BYM119" s="305"/>
      <c r="BYN119" s="305"/>
      <c r="BYO119" s="305"/>
      <c r="BYP119" s="305"/>
      <c r="BYQ119" s="305"/>
      <c r="BYR119" s="305"/>
      <c r="BYS119" s="305"/>
      <c r="BYT119" s="305"/>
      <c r="BYU119" s="305"/>
      <c r="BYV119" s="305"/>
      <c r="BYW119" s="305"/>
      <c r="BYX119" s="305"/>
      <c r="BYY119" s="305"/>
      <c r="BYZ119" s="305"/>
      <c r="BZA119" s="305"/>
      <c r="BZB119" s="305"/>
      <c r="BZC119" s="305"/>
      <c r="BZD119" s="305"/>
      <c r="BZE119" s="305"/>
      <c r="BZF119" s="305"/>
      <c r="BZG119" s="305"/>
      <c r="BZH119" s="305"/>
      <c r="BZI119" s="305"/>
      <c r="BZJ119" s="305"/>
      <c r="BZK119" s="305"/>
      <c r="BZL119" s="305"/>
      <c r="BZM119" s="305"/>
      <c r="BZN119" s="305"/>
      <c r="BZO119" s="305"/>
      <c r="BZP119" s="305"/>
      <c r="BZQ119" s="305"/>
      <c r="BZR119" s="305"/>
      <c r="BZS119" s="305"/>
      <c r="BZT119" s="305"/>
      <c r="BZU119" s="305"/>
      <c r="BZV119" s="305"/>
      <c r="BZW119" s="305"/>
      <c r="BZX119" s="305"/>
      <c r="BZY119" s="305"/>
      <c r="BZZ119" s="305"/>
      <c r="CAA119" s="305"/>
      <c r="CAB119" s="305"/>
      <c r="CAC119" s="305"/>
      <c r="CAD119" s="305"/>
      <c r="CAE119" s="305"/>
      <c r="CAF119" s="305"/>
      <c r="CAG119" s="305"/>
      <c r="CAH119" s="305"/>
      <c r="CAI119" s="305"/>
      <c r="CAJ119" s="305"/>
      <c r="CAK119" s="305"/>
      <c r="CAL119" s="305"/>
      <c r="CAM119" s="305"/>
      <c r="CAN119" s="305"/>
      <c r="CAO119" s="305"/>
      <c r="CAP119" s="305"/>
      <c r="CAQ119" s="305"/>
      <c r="CAR119" s="305"/>
      <c r="CAS119" s="305"/>
      <c r="CAT119" s="305"/>
      <c r="CAU119" s="305"/>
      <c r="CAV119" s="305"/>
      <c r="CAW119" s="305"/>
      <c r="CAX119" s="305"/>
      <c r="CAY119" s="305"/>
      <c r="CAZ119" s="305"/>
      <c r="CBA119" s="305"/>
      <c r="CBB119" s="305"/>
      <c r="CBC119" s="305"/>
      <c r="CBD119" s="305"/>
      <c r="CBE119" s="305"/>
      <c r="CBF119" s="305"/>
      <c r="CBG119" s="305"/>
      <c r="CBH119" s="305"/>
      <c r="CBI119" s="305"/>
      <c r="CBJ119" s="305"/>
      <c r="CBK119" s="305"/>
      <c r="CBL119" s="305"/>
      <c r="CBM119" s="305"/>
      <c r="CBN119" s="305"/>
      <c r="CBO119" s="305"/>
      <c r="CBP119" s="305"/>
      <c r="CBQ119" s="305"/>
      <c r="CBR119" s="305"/>
      <c r="CBS119" s="305"/>
      <c r="CBT119" s="305"/>
      <c r="CBU119" s="305"/>
      <c r="CBV119" s="305"/>
      <c r="CBW119" s="305"/>
      <c r="CBX119" s="305"/>
      <c r="CBY119" s="305"/>
      <c r="CBZ119" s="305"/>
      <c r="CCA119" s="305"/>
      <c r="CCB119" s="305"/>
      <c r="CCC119" s="305"/>
      <c r="CCD119" s="305"/>
      <c r="CCE119" s="305"/>
      <c r="CCF119" s="305"/>
      <c r="CCG119" s="305"/>
      <c r="CCH119" s="305"/>
      <c r="CCI119" s="305"/>
      <c r="CCJ119" s="305"/>
      <c r="CCK119" s="305"/>
      <c r="CCL119" s="305"/>
      <c r="CCM119" s="305"/>
      <c r="CCN119" s="305"/>
      <c r="CCO119" s="305"/>
      <c r="CCP119" s="305"/>
      <c r="CCQ119" s="305"/>
      <c r="CCR119" s="305"/>
      <c r="CCS119" s="305"/>
      <c r="CCT119" s="305"/>
      <c r="CCU119" s="305"/>
      <c r="CCV119" s="305"/>
      <c r="CCW119" s="305"/>
      <c r="CCX119" s="305"/>
      <c r="CCY119" s="305"/>
      <c r="CCZ119" s="305"/>
      <c r="CDA119" s="305"/>
      <c r="CDB119" s="305"/>
      <c r="CDC119" s="305"/>
      <c r="CDD119" s="305"/>
      <c r="CDE119" s="305"/>
      <c r="CDF119" s="305"/>
      <c r="CDG119" s="305"/>
      <c r="CDH119" s="305"/>
      <c r="CDI119" s="305"/>
      <c r="CDJ119" s="305"/>
      <c r="CDK119" s="305"/>
      <c r="CDL119" s="305"/>
      <c r="CDM119" s="305"/>
      <c r="CDN119" s="305"/>
      <c r="CDO119" s="305"/>
      <c r="CDP119" s="305"/>
      <c r="CDQ119" s="305"/>
      <c r="CDR119" s="305"/>
      <c r="CDS119" s="305"/>
      <c r="CDT119" s="305"/>
      <c r="CDU119" s="305"/>
      <c r="CDV119" s="305"/>
      <c r="CDW119" s="305"/>
      <c r="CDX119" s="305"/>
      <c r="CDY119" s="305"/>
      <c r="CDZ119" s="305"/>
      <c r="CEA119" s="305"/>
      <c r="CEB119" s="305"/>
      <c r="CEC119" s="305"/>
      <c r="CED119" s="305"/>
      <c r="CEE119" s="305"/>
      <c r="CEF119" s="305"/>
      <c r="CEG119" s="305"/>
      <c r="CEH119" s="305"/>
      <c r="CEI119" s="305"/>
      <c r="CEJ119" s="305"/>
      <c r="CEK119" s="305"/>
      <c r="CEL119" s="305"/>
      <c r="CEM119" s="305"/>
      <c r="CEN119" s="305"/>
      <c r="CEO119" s="305"/>
      <c r="CEP119" s="305"/>
      <c r="CEQ119" s="305"/>
      <c r="CER119" s="305"/>
      <c r="CES119" s="305"/>
      <c r="CET119" s="305"/>
      <c r="CEU119" s="305"/>
      <c r="CEV119" s="305"/>
      <c r="CEW119" s="305"/>
      <c r="CEX119" s="305"/>
      <c r="CEY119" s="305"/>
      <c r="CEZ119" s="305"/>
      <c r="CFA119" s="305"/>
      <c r="CFB119" s="305"/>
      <c r="CFC119" s="305"/>
      <c r="CFD119" s="305"/>
      <c r="CFE119" s="305"/>
      <c r="CFF119" s="305"/>
      <c r="CFG119" s="305"/>
      <c r="CFH119" s="305"/>
      <c r="CFI119" s="305"/>
      <c r="CFJ119" s="305"/>
      <c r="CFK119" s="305"/>
      <c r="CFL119" s="305"/>
      <c r="CFM119" s="305"/>
      <c r="CFN119" s="305"/>
      <c r="CFO119" s="305"/>
      <c r="CFP119" s="305"/>
      <c r="CFQ119" s="305"/>
      <c r="CFR119" s="305"/>
      <c r="CFS119" s="305"/>
      <c r="CFT119" s="305"/>
      <c r="CFU119" s="305"/>
      <c r="CFV119" s="305"/>
      <c r="CFW119" s="305"/>
      <c r="CFX119" s="305"/>
      <c r="CFY119" s="305"/>
      <c r="CFZ119" s="305"/>
      <c r="CGA119" s="305"/>
      <c r="CGB119" s="305"/>
      <c r="CGC119" s="305"/>
      <c r="CGD119" s="305"/>
      <c r="CGE119" s="305"/>
      <c r="CGF119" s="305"/>
      <c r="CGG119" s="305"/>
      <c r="CGH119" s="305"/>
      <c r="CGI119" s="305"/>
      <c r="CGJ119" s="305"/>
      <c r="CGK119" s="305"/>
      <c r="CGL119" s="305"/>
      <c r="CGM119" s="305"/>
      <c r="CGN119" s="305"/>
      <c r="CGO119" s="305"/>
      <c r="CGP119" s="305"/>
      <c r="CGQ119" s="305"/>
      <c r="CGR119" s="305"/>
      <c r="CGS119" s="305"/>
      <c r="CGT119" s="305"/>
      <c r="CGU119" s="305"/>
      <c r="CGV119" s="305"/>
      <c r="CGW119" s="305"/>
      <c r="CGX119" s="305"/>
      <c r="CGY119" s="305"/>
      <c r="CGZ119" s="305"/>
      <c r="CHA119" s="305"/>
      <c r="CHB119" s="305"/>
      <c r="CHC119" s="305"/>
      <c r="CHD119" s="305"/>
      <c r="CHE119" s="305"/>
      <c r="CHF119" s="305"/>
      <c r="CHG119" s="305"/>
      <c r="CHH119" s="305"/>
      <c r="CHI119" s="305"/>
      <c r="CHJ119" s="305"/>
      <c r="CHK119" s="305"/>
      <c r="CHL119" s="305"/>
      <c r="CHM119" s="305"/>
      <c r="CHN119" s="305"/>
      <c r="CHO119" s="305"/>
      <c r="CHP119" s="305"/>
      <c r="CHQ119" s="305"/>
      <c r="CHR119" s="305"/>
      <c r="CHS119" s="305"/>
      <c r="CHT119" s="305"/>
      <c r="CHU119" s="305"/>
      <c r="CHV119" s="305"/>
      <c r="CHW119" s="305"/>
      <c r="CHX119" s="305"/>
      <c r="CHY119" s="305"/>
      <c r="CHZ119" s="305"/>
      <c r="CIA119" s="305"/>
      <c r="CIB119" s="305"/>
      <c r="CIC119" s="305"/>
      <c r="CID119" s="305"/>
      <c r="CIE119" s="305"/>
      <c r="CIF119" s="305"/>
      <c r="CIG119" s="305"/>
      <c r="CIH119" s="305"/>
      <c r="CII119" s="305"/>
      <c r="CIJ119" s="305"/>
      <c r="CIK119" s="305"/>
      <c r="CIL119" s="305"/>
      <c r="CIM119" s="305"/>
      <c r="CIN119" s="305"/>
      <c r="CIO119" s="305"/>
      <c r="CIP119" s="305"/>
      <c r="CIQ119" s="305"/>
      <c r="CIR119" s="305"/>
      <c r="CIS119" s="305"/>
      <c r="CIT119" s="305"/>
      <c r="CIU119" s="305"/>
      <c r="CIV119" s="305"/>
      <c r="CIW119" s="305"/>
      <c r="CIX119" s="305"/>
      <c r="CIY119" s="305"/>
      <c r="CIZ119" s="305"/>
      <c r="CJA119" s="305"/>
      <c r="CJB119" s="305"/>
      <c r="CJC119" s="305"/>
      <c r="CJD119" s="305"/>
      <c r="CJE119" s="305"/>
      <c r="CJF119" s="305"/>
      <c r="CJG119" s="305"/>
      <c r="CJH119" s="305"/>
      <c r="CJI119" s="305"/>
      <c r="CJJ119" s="305"/>
      <c r="CJK119" s="305"/>
      <c r="CJL119" s="305"/>
      <c r="CJM119" s="305"/>
      <c r="CJN119" s="305"/>
      <c r="CJO119" s="305"/>
      <c r="CJP119" s="305"/>
      <c r="CJQ119" s="305"/>
      <c r="CJR119" s="305"/>
      <c r="CJS119" s="305"/>
      <c r="CJT119" s="305"/>
      <c r="CJU119" s="305"/>
      <c r="CJV119" s="305"/>
      <c r="CJW119" s="305"/>
      <c r="CJX119" s="305"/>
      <c r="CJY119" s="305"/>
      <c r="CJZ119" s="305"/>
      <c r="CKA119" s="305"/>
      <c r="CKB119" s="305"/>
      <c r="CKC119" s="305"/>
      <c r="CKD119" s="305"/>
      <c r="CKE119" s="305"/>
      <c r="CKF119" s="305"/>
      <c r="CKG119" s="305"/>
      <c r="CKH119" s="305"/>
      <c r="CKI119" s="305"/>
      <c r="CKJ119" s="305"/>
      <c r="CKK119" s="305"/>
      <c r="CKL119" s="305"/>
      <c r="CKM119" s="305"/>
      <c r="CKN119" s="305"/>
      <c r="CKO119" s="305"/>
      <c r="CKP119" s="305"/>
      <c r="CKQ119" s="305"/>
      <c r="CKR119" s="305"/>
      <c r="CKS119" s="305"/>
      <c r="CKT119" s="305"/>
      <c r="CKU119" s="305"/>
      <c r="CKV119" s="305"/>
      <c r="CKW119" s="305"/>
      <c r="CKX119" s="305"/>
      <c r="CKY119" s="305"/>
      <c r="CKZ119" s="305"/>
      <c r="CLA119" s="305"/>
      <c r="CLB119" s="305"/>
      <c r="CLC119" s="305"/>
      <c r="CLD119" s="305"/>
      <c r="CLE119" s="305"/>
      <c r="CLF119" s="305"/>
      <c r="CLG119" s="305"/>
      <c r="CLH119" s="305"/>
      <c r="CLI119" s="305"/>
      <c r="CLJ119" s="305"/>
      <c r="CLK119" s="305"/>
      <c r="CLL119" s="305"/>
      <c r="CLM119" s="305"/>
      <c r="CLN119" s="305"/>
      <c r="CLO119" s="305"/>
      <c r="CLP119" s="305"/>
      <c r="CLQ119" s="305"/>
      <c r="CLR119" s="305"/>
      <c r="CLS119" s="305"/>
      <c r="CLT119" s="305"/>
      <c r="CLU119" s="305"/>
      <c r="CLV119" s="305"/>
      <c r="CLW119" s="305"/>
      <c r="CLX119" s="305"/>
      <c r="CLY119" s="305"/>
      <c r="CLZ119" s="305"/>
      <c r="CMA119" s="305"/>
      <c r="CMB119" s="305"/>
      <c r="CMC119" s="305"/>
      <c r="CMD119" s="305"/>
      <c r="CME119" s="305"/>
      <c r="CMF119" s="305"/>
      <c r="CMG119" s="305"/>
      <c r="CMH119" s="305"/>
      <c r="CMI119" s="305"/>
      <c r="CMJ119" s="305"/>
      <c r="CMK119" s="305"/>
      <c r="CML119" s="305"/>
      <c r="CMM119" s="305"/>
      <c r="CMN119" s="305"/>
      <c r="CMO119" s="305"/>
      <c r="CMP119" s="305"/>
      <c r="CMQ119" s="305"/>
      <c r="CMR119" s="305"/>
      <c r="CMS119" s="305"/>
      <c r="CMT119" s="305"/>
      <c r="CMU119" s="305"/>
      <c r="CMV119" s="305"/>
      <c r="CMW119" s="305"/>
      <c r="CMX119" s="305"/>
      <c r="CMY119" s="305"/>
      <c r="CMZ119" s="305"/>
      <c r="CNA119" s="305"/>
      <c r="CNB119" s="305"/>
      <c r="CNC119" s="305"/>
      <c r="CND119" s="305"/>
      <c r="CNE119" s="305"/>
      <c r="CNF119" s="305"/>
      <c r="CNG119" s="305"/>
      <c r="CNH119" s="305"/>
      <c r="CNI119" s="305"/>
      <c r="CNJ119" s="305"/>
      <c r="CNK119" s="305"/>
      <c r="CNL119" s="305"/>
      <c r="CNM119" s="305"/>
      <c r="CNN119" s="305"/>
      <c r="CNO119" s="305"/>
      <c r="CNP119" s="305"/>
      <c r="CNQ119" s="305"/>
      <c r="CNR119" s="305"/>
      <c r="CNS119" s="305"/>
      <c r="CNT119" s="305"/>
      <c r="CNU119" s="305"/>
      <c r="CNV119" s="305"/>
      <c r="CNW119" s="305"/>
      <c r="CNX119" s="305"/>
      <c r="CNY119" s="305"/>
      <c r="CNZ119" s="305"/>
      <c r="COA119" s="305"/>
      <c r="COB119" s="305"/>
      <c r="COC119" s="305"/>
      <c r="COD119" s="305"/>
      <c r="COE119" s="305"/>
      <c r="COF119" s="305"/>
      <c r="COG119" s="305"/>
      <c r="COH119" s="305"/>
      <c r="COI119" s="305"/>
      <c r="COJ119" s="305"/>
      <c r="COK119" s="305"/>
      <c r="COL119" s="305"/>
      <c r="COM119" s="305"/>
      <c r="CON119" s="305"/>
      <c r="COO119" s="305"/>
      <c r="COP119" s="305"/>
      <c r="COQ119" s="305"/>
      <c r="COR119" s="305"/>
      <c r="COS119" s="305"/>
      <c r="COT119" s="305"/>
      <c r="COU119" s="305"/>
      <c r="COV119" s="305"/>
      <c r="COW119" s="305"/>
      <c r="COX119" s="305"/>
      <c r="COY119" s="305"/>
      <c r="COZ119" s="305"/>
      <c r="CPA119" s="305"/>
      <c r="CPB119" s="305"/>
      <c r="CPC119" s="305"/>
      <c r="CPD119" s="305"/>
      <c r="CPE119" s="305"/>
      <c r="CPF119" s="305"/>
      <c r="CPG119" s="305"/>
      <c r="CPH119" s="305"/>
      <c r="CPI119" s="305"/>
      <c r="CPJ119" s="305"/>
      <c r="CPK119" s="305"/>
      <c r="CPL119" s="305"/>
      <c r="CPM119" s="305"/>
      <c r="CPN119" s="305"/>
      <c r="CPO119" s="305"/>
      <c r="CPP119" s="305"/>
      <c r="CPQ119" s="305"/>
      <c r="CPR119" s="305"/>
      <c r="CPS119" s="305"/>
      <c r="CPT119" s="305"/>
      <c r="CPU119" s="305"/>
      <c r="CPV119" s="305"/>
      <c r="CPW119" s="305"/>
      <c r="CPX119" s="305"/>
      <c r="CPY119" s="305"/>
      <c r="CPZ119" s="305"/>
      <c r="CQA119" s="305"/>
      <c r="CQB119" s="305"/>
      <c r="CQC119" s="305"/>
      <c r="CQD119" s="305"/>
      <c r="CQE119" s="305"/>
      <c r="CQF119" s="305"/>
      <c r="CQG119" s="305"/>
      <c r="CQH119" s="305"/>
      <c r="CQI119" s="305"/>
      <c r="CQJ119" s="305"/>
      <c r="CQK119" s="305"/>
      <c r="CQL119" s="305"/>
      <c r="CQM119" s="305"/>
      <c r="CQN119" s="305"/>
      <c r="CQO119" s="305"/>
      <c r="CQP119" s="305"/>
      <c r="CQQ119" s="305"/>
      <c r="CQR119" s="305"/>
      <c r="CQS119" s="305"/>
      <c r="CQT119" s="305"/>
      <c r="CQU119" s="305"/>
      <c r="CQV119" s="305"/>
      <c r="CQW119" s="305"/>
      <c r="CQX119" s="305"/>
      <c r="CQY119" s="305"/>
      <c r="CQZ119" s="305"/>
      <c r="CRA119" s="305"/>
      <c r="CRB119" s="305"/>
      <c r="CRC119" s="305"/>
      <c r="CRD119" s="305"/>
      <c r="CRE119" s="305"/>
      <c r="CRF119" s="305"/>
      <c r="CRG119" s="305"/>
      <c r="CRH119" s="305"/>
      <c r="CRI119" s="305"/>
      <c r="CRJ119" s="305"/>
      <c r="CRK119" s="305"/>
      <c r="CRL119" s="305"/>
      <c r="CRM119" s="305"/>
      <c r="CRN119" s="305"/>
      <c r="CRO119" s="305"/>
      <c r="CRP119" s="305"/>
      <c r="CRQ119" s="305"/>
      <c r="CRR119" s="305"/>
      <c r="CRS119" s="305"/>
      <c r="CRT119" s="305"/>
      <c r="CRU119" s="305"/>
      <c r="CRV119" s="305"/>
      <c r="CRW119" s="305"/>
      <c r="CRX119" s="305"/>
      <c r="CRY119" s="305"/>
      <c r="CRZ119" s="305"/>
      <c r="CSA119" s="305"/>
      <c r="CSB119" s="305"/>
      <c r="CSC119" s="305"/>
      <c r="CSD119" s="305"/>
      <c r="CSE119" s="305"/>
      <c r="CSF119" s="305"/>
      <c r="CSG119" s="305"/>
      <c r="CSH119" s="305"/>
      <c r="CSI119" s="305"/>
      <c r="CSJ119" s="305"/>
      <c r="CSK119" s="305"/>
      <c r="CSL119" s="305"/>
      <c r="CSM119" s="305"/>
      <c r="CSN119" s="305"/>
      <c r="CSO119" s="305"/>
      <c r="CSP119" s="305"/>
      <c r="CSQ119" s="305"/>
      <c r="CSR119" s="305"/>
      <c r="CSS119" s="305"/>
      <c r="CST119" s="305"/>
      <c r="CSU119" s="305"/>
      <c r="CSV119" s="305"/>
      <c r="CSW119" s="305"/>
      <c r="CSX119" s="305"/>
      <c r="CSY119" s="305"/>
      <c r="CSZ119" s="305"/>
      <c r="CTA119" s="305"/>
      <c r="CTB119" s="305"/>
      <c r="CTC119" s="305"/>
      <c r="CTD119" s="305"/>
      <c r="CTE119" s="305"/>
      <c r="CTF119" s="305"/>
      <c r="CTG119" s="305"/>
      <c r="CTH119" s="305"/>
      <c r="CTI119" s="305"/>
      <c r="CTJ119" s="305"/>
      <c r="CTK119" s="305"/>
      <c r="CTL119" s="305"/>
      <c r="CTM119" s="305"/>
      <c r="CTN119" s="305"/>
      <c r="CTO119" s="305"/>
      <c r="CTP119" s="305"/>
      <c r="CTQ119" s="305"/>
      <c r="CTR119" s="305"/>
      <c r="CTS119" s="305"/>
      <c r="CTT119" s="305"/>
      <c r="CTU119" s="305"/>
      <c r="CTV119" s="305"/>
      <c r="CTW119" s="305"/>
      <c r="CTX119" s="305"/>
      <c r="CTY119" s="305"/>
      <c r="CTZ119" s="305"/>
      <c r="CUA119" s="305"/>
      <c r="CUB119" s="305"/>
      <c r="CUC119" s="305"/>
      <c r="CUD119" s="305"/>
      <c r="CUE119" s="305"/>
      <c r="CUF119" s="305"/>
      <c r="CUG119" s="305"/>
      <c r="CUH119" s="305"/>
      <c r="CUI119" s="305"/>
      <c r="CUJ119" s="305"/>
      <c r="CUK119" s="305"/>
      <c r="CUL119" s="305"/>
      <c r="CUM119" s="305"/>
      <c r="CUN119" s="305"/>
      <c r="CUO119" s="305"/>
      <c r="CUP119" s="305"/>
      <c r="CUQ119" s="305"/>
      <c r="CUR119" s="305"/>
      <c r="CUS119" s="305"/>
      <c r="CUT119" s="305"/>
      <c r="CUU119" s="305"/>
      <c r="CUV119" s="305"/>
      <c r="CUW119" s="305"/>
      <c r="CUX119" s="305"/>
      <c r="CUY119" s="305"/>
      <c r="CUZ119" s="305"/>
      <c r="CVA119" s="305"/>
      <c r="CVB119" s="305"/>
      <c r="CVC119" s="305"/>
      <c r="CVD119" s="305"/>
      <c r="CVE119" s="305"/>
      <c r="CVF119" s="305"/>
      <c r="CVG119" s="305"/>
      <c r="CVH119" s="305"/>
      <c r="CVI119" s="305"/>
      <c r="CVJ119" s="305"/>
      <c r="CVK119" s="305"/>
      <c r="CVL119" s="305"/>
      <c r="CVM119" s="305"/>
      <c r="CVN119" s="305"/>
      <c r="CVO119" s="305"/>
      <c r="CVP119" s="305"/>
      <c r="CVQ119" s="305"/>
      <c r="CVR119" s="305"/>
      <c r="CVS119" s="305"/>
      <c r="CVT119" s="305"/>
      <c r="CVU119" s="305"/>
      <c r="CVV119" s="305"/>
      <c r="CVW119" s="305"/>
      <c r="CVX119" s="305"/>
      <c r="CVY119" s="305"/>
      <c r="CVZ119" s="305"/>
      <c r="CWA119" s="305"/>
      <c r="CWB119" s="305"/>
      <c r="CWC119" s="305"/>
      <c r="CWD119" s="305"/>
      <c r="CWE119" s="305"/>
      <c r="CWF119" s="305"/>
      <c r="CWG119" s="305"/>
      <c r="CWH119" s="305"/>
      <c r="CWI119" s="305"/>
      <c r="CWJ119" s="305"/>
      <c r="CWK119" s="305"/>
      <c r="CWL119" s="305"/>
      <c r="CWM119" s="305"/>
      <c r="CWN119" s="305"/>
      <c r="CWO119" s="305"/>
      <c r="CWP119" s="305"/>
      <c r="CWQ119" s="305"/>
      <c r="CWR119" s="305"/>
      <c r="CWS119" s="305"/>
      <c r="CWT119" s="305"/>
      <c r="CWU119" s="305"/>
      <c r="CWV119" s="305"/>
      <c r="CWW119" s="305"/>
      <c r="CWX119" s="305"/>
      <c r="CWY119" s="305"/>
      <c r="CWZ119" s="305"/>
      <c r="CXA119" s="305"/>
      <c r="CXB119" s="305"/>
      <c r="CXC119" s="305"/>
      <c r="CXD119" s="305"/>
      <c r="CXE119" s="305"/>
      <c r="CXF119" s="305"/>
      <c r="CXG119" s="305"/>
      <c r="CXH119" s="305"/>
      <c r="CXI119" s="305"/>
      <c r="CXJ119" s="305"/>
      <c r="CXK119" s="305"/>
      <c r="CXL119" s="305"/>
      <c r="CXM119" s="305"/>
      <c r="CXN119" s="305"/>
      <c r="CXO119" s="305"/>
      <c r="CXP119" s="305"/>
      <c r="CXQ119" s="305"/>
      <c r="CXR119" s="305"/>
      <c r="CXS119" s="305"/>
      <c r="CXT119" s="305"/>
      <c r="CXU119" s="305"/>
      <c r="CXV119" s="305"/>
      <c r="CXW119" s="305"/>
      <c r="CXX119" s="305"/>
      <c r="CXY119" s="305"/>
      <c r="CXZ119" s="305"/>
      <c r="CYA119" s="305"/>
      <c r="CYB119" s="305"/>
      <c r="CYC119" s="305"/>
      <c r="CYD119" s="305"/>
      <c r="CYE119" s="305"/>
      <c r="CYF119" s="305"/>
      <c r="CYG119" s="305"/>
      <c r="CYH119" s="305"/>
      <c r="CYI119" s="305"/>
      <c r="CYJ119" s="305"/>
      <c r="CYK119" s="305"/>
      <c r="CYL119" s="305"/>
      <c r="CYM119" s="305"/>
      <c r="CYN119" s="305"/>
      <c r="CYO119" s="305"/>
      <c r="CYP119" s="305"/>
      <c r="CYQ119" s="305"/>
      <c r="CYR119" s="305"/>
      <c r="CYS119" s="305"/>
      <c r="CYT119" s="305"/>
      <c r="CYU119" s="305"/>
      <c r="CYV119" s="305"/>
      <c r="CYW119" s="305"/>
      <c r="CYX119" s="305"/>
      <c r="CYY119" s="305"/>
      <c r="CYZ119" s="305"/>
      <c r="CZA119" s="305"/>
      <c r="CZB119" s="305"/>
      <c r="CZC119" s="305"/>
      <c r="CZD119" s="305"/>
      <c r="CZE119" s="305"/>
      <c r="CZF119" s="305"/>
      <c r="CZG119" s="305"/>
      <c r="CZH119" s="305"/>
      <c r="CZI119" s="305"/>
      <c r="CZJ119" s="305"/>
      <c r="CZK119" s="305"/>
      <c r="CZL119" s="305"/>
      <c r="CZM119" s="305"/>
      <c r="CZN119" s="305"/>
      <c r="CZO119" s="305"/>
      <c r="CZP119" s="305"/>
      <c r="CZQ119" s="305"/>
      <c r="CZR119" s="305"/>
      <c r="CZS119" s="305"/>
      <c r="CZT119" s="305"/>
      <c r="CZU119" s="305"/>
      <c r="CZV119" s="305"/>
      <c r="CZW119" s="305"/>
      <c r="CZX119" s="305"/>
      <c r="CZY119" s="305"/>
      <c r="CZZ119" s="305"/>
      <c r="DAA119" s="305"/>
      <c r="DAB119" s="305"/>
      <c r="DAC119" s="305"/>
      <c r="DAD119" s="305"/>
      <c r="DAE119" s="305"/>
      <c r="DAF119" s="305"/>
      <c r="DAG119" s="305"/>
      <c r="DAH119" s="305"/>
      <c r="DAI119" s="305"/>
      <c r="DAJ119" s="305"/>
      <c r="DAK119" s="305"/>
      <c r="DAL119" s="305"/>
      <c r="DAM119" s="305"/>
      <c r="DAN119" s="305"/>
      <c r="DAO119" s="305"/>
      <c r="DAP119" s="305"/>
      <c r="DAQ119" s="305"/>
      <c r="DAR119" s="305"/>
      <c r="DAS119" s="305"/>
      <c r="DAT119" s="305"/>
      <c r="DAU119" s="305"/>
      <c r="DAV119" s="305"/>
      <c r="DAW119" s="305"/>
      <c r="DAX119" s="305"/>
      <c r="DAY119" s="305"/>
      <c r="DAZ119" s="305"/>
      <c r="DBA119" s="305"/>
      <c r="DBB119" s="305"/>
      <c r="DBC119" s="305"/>
      <c r="DBD119" s="305"/>
      <c r="DBE119" s="305"/>
      <c r="DBF119" s="305"/>
      <c r="DBG119" s="305"/>
      <c r="DBH119" s="305"/>
      <c r="DBI119" s="305"/>
      <c r="DBJ119" s="305"/>
      <c r="DBK119" s="305"/>
      <c r="DBL119" s="305"/>
      <c r="DBM119" s="305"/>
      <c r="DBN119" s="305"/>
      <c r="DBO119" s="305"/>
      <c r="DBP119" s="305"/>
      <c r="DBQ119" s="305"/>
      <c r="DBR119" s="305"/>
      <c r="DBS119" s="305"/>
      <c r="DBT119" s="305"/>
      <c r="DBU119" s="305"/>
      <c r="DBV119" s="305"/>
      <c r="DBW119" s="305"/>
      <c r="DBX119" s="305"/>
      <c r="DBY119" s="305"/>
      <c r="DBZ119" s="305"/>
      <c r="DCA119" s="305"/>
      <c r="DCB119" s="305"/>
      <c r="DCC119" s="305"/>
      <c r="DCD119" s="305"/>
      <c r="DCE119" s="305"/>
      <c r="DCF119" s="305"/>
      <c r="DCG119" s="305"/>
      <c r="DCH119" s="305"/>
      <c r="DCI119" s="305"/>
      <c r="DCJ119" s="305"/>
      <c r="DCK119" s="305"/>
      <c r="DCL119" s="305"/>
      <c r="DCM119" s="305"/>
      <c r="DCN119" s="305"/>
      <c r="DCO119" s="305"/>
      <c r="DCP119" s="305"/>
      <c r="DCQ119" s="305"/>
      <c r="DCR119" s="305"/>
      <c r="DCS119" s="305"/>
      <c r="DCT119" s="305"/>
      <c r="DCU119" s="305"/>
      <c r="DCV119" s="305"/>
      <c r="DCW119" s="305"/>
      <c r="DCX119" s="305"/>
      <c r="DCY119" s="305"/>
      <c r="DCZ119" s="305"/>
      <c r="DDA119" s="305"/>
      <c r="DDB119" s="305"/>
      <c r="DDC119" s="305"/>
      <c r="DDD119" s="305"/>
      <c r="DDE119" s="305"/>
      <c r="DDF119" s="305"/>
      <c r="DDG119" s="305"/>
      <c r="DDH119" s="305"/>
      <c r="DDI119" s="305"/>
      <c r="DDJ119" s="305"/>
      <c r="DDK119" s="305"/>
      <c r="DDL119" s="305"/>
      <c r="DDM119" s="305"/>
      <c r="DDN119" s="305"/>
      <c r="DDO119" s="305"/>
      <c r="DDP119" s="305"/>
      <c r="DDQ119" s="305"/>
      <c r="DDR119" s="305"/>
      <c r="DDS119" s="305"/>
      <c r="DDT119" s="305"/>
      <c r="DDU119" s="305"/>
      <c r="DDV119" s="305"/>
      <c r="DDW119" s="305"/>
      <c r="DDX119" s="305"/>
      <c r="DDY119" s="305"/>
      <c r="DDZ119" s="305"/>
      <c r="DEA119" s="305"/>
      <c r="DEB119" s="305"/>
      <c r="DEC119" s="305"/>
      <c r="DED119" s="305"/>
      <c r="DEE119" s="305"/>
      <c r="DEF119" s="305"/>
      <c r="DEG119" s="305"/>
      <c r="DEH119" s="305"/>
      <c r="DEI119" s="305"/>
      <c r="DEJ119" s="305"/>
      <c r="DEK119" s="305"/>
      <c r="DEL119" s="305"/>
      <c r="DEM119" s="305"/>
      <c r="DEN119" s="305"/>
      <c r="DEO119" s="305"/>
      <c r="DEP119" s="305"/>
      <c r="DEQ119" s="305"/>
      <c r="DER119" s="305"/>
      <c r="DES119" s="305"/>
      <c r="DET119" s="305"/>
      <c r="DEU119" s="305"/>
      <c r="DEV119" s="305"/>
      <c r="DEW119" s="305"/>
      <c r="DEX119" s="305"/>
      <c r="DEY119" s="305"/>
      <c r="DEZ119" s="305"/>
      <c r="DFA119" s="305"/>
      <c r="DFB119" s="305"/>
      <c r="DFC119" s="305"/>
      <c r="DFD119" s="305"/>
      <c r="DFE119" s="305"/>
      <c r="DFF119" s="305"/>
      <c r="DFG119" s="305"/>
      <c r="DFH119" s="305"/>
      <c r="DFI119" s="305"/>
      <c r="DFJ119" s="305"/>
      <c r="DFK119" s="305"/>
      <c r="DFL119" s="305"/>
      <c r="DFM119" s="305"/>
      <c r="DFN119" s="305"/>
      <c r="DFO119" s="305"/>
      <c r="DFP119" s="305"/>
      <c r="DFQ119" s="305"/>
      <c r="DFR119" s="305"/>
      <c r="DFS119" s="305"/>
      <c r="DFT119" s="305"/>
      <c r="DFU119" s="305"/>
      <c r="DFV119" s="305"/>
      <c r="DFW119" s="305"/>
      <c r="DFX119" s="305"/>
      <c r="DFY119" s="305"/>
      <c r="DFZ119" s="305"/>
      <c r="DGA119" s="305"/>
      <c r="DGB119" s="305"/>
      <c r="DGC119" s="305"/>
      <c r="DGD119" s="305"/>
      <c r="DGE119" s="305"/>
      <c r="DGF119" s="305"/>
      <c r="DGG119" s="305"/>
      <c r="DGH119" s="305"/>
      <c r="DGI119" s="305"/>
      <c r="DGJ119" s="305"/>
      <c r="DGK119" s="305"/>
      <c r="DGL119" s="305"/>
      <c r="DGM119" s="305"/>
      <c r="DGN119" s="305"/>
      <c r="DGO119" s="305"/>
      <c r="DGP119" s="305"/>
      <c r="DGQ119" s="305"/>
      <c r="DGR119" s="305"/>
      <c r="DGS119" s="305"/>
      <c r="DGT119" s="305"/>
      <c r="DGU119" s="305"/>
      <c r="DGV119" s="305"/>
      <c r="DGW119" s="305"/>
      <c r="DGX119" s="305"/>
      <c r="DGY119" s="305"/>
      <c r="DGZ119" s="305"/>
      <c r="DHA119" s="305"/>
      <c r="DHB119" s="305"/>
      <c r="DHC119" s="305"/>
      <c r="DHD119" s="305"/>
      <c r="DHE119" s="305"/>
      <c r="DHF119" s="305"/>
      <c r="DHG119" s="305"/>
      <c r="DHH119" s="305"/>
      <c r="DHI119" s="305"/>
      <c r="DHJ119" s="305"/>
      <c r="DHK119" s="305"/>
      <c r="DHL119" s="305"/>
      <c r="DHM119" s="305"/>
      <c r="DHN119" s="305"/>
      <c r="DHO119" s="305"/>
      <c r="DHP119" s="305"/>
      <c r="DHQ119" s="305"/>
      <c r="DHR119" s="305"/>
      <c r="DHS119" s="305"/>
      <c r="DHT119" s="305"/>
      <c r="DHU119" s="305"/>
      <c r="DHV119" s="305"/>
      <c r="DHW119" s="305"/>
      <c r="DHX119" s="305"/>
      <c r="DHY119" s="305"/>
      <c r="DHZ119" s="305"/>
      <c r="DIA119" s="305"/>
      <c r="DIB119" s="305"/>
      <c r="DIC119" s="305"/>
      <c r="DID119" s="305"/>
      <c r="DIE119" s="305"/>
      <c r="DIF119" s="305"/>
      <c r="DIG119" s="305"/>
      <c r="DIH119" s="305"/>
      <c r="DII119" s="305"/>
      <c r="DIJ119" s="305"/>
      <c r="DIK119" s="305"/>
      <c r="DIL119" s="305"/>
      <c r="DIM119" s="305"/>
      <c r="DIN119" s="305"/>
      <c r="DIO119" s="305"/>
      <c r="DIP119" s="305"/>
      <c r="DIQ119" s="305"/>
      <c r="DIR119" s="305"/>
      <c r="DIS119" s="305"/>
      <c r="DIT119" s="305"/>
      <c r="DIU119" s="305"/>
      <c r="DIV119" s="305"/>
      <c r="DIW119" s="305"/>
      <c r="DIX119" s="305"/>
      <c r="DIY119" s="305"/>
      <c r="DIZ119" s="305"/>
      <c r="DJA119" s="305"/>
      <c r="DJB119" s="305"/>
      <c r="DJC119" s="305"/>
      <c r="DJD119" s="305"/>
      <c r="DJE119" s="305"/>
      <c r="DJF119" s="305"/>
      <c r="DJG119" s="305"/>
      <c r="DJH119" s="305"/>
      <c r="DJI119" s="305"/>
      <c r="DJJ119" s="305"/>
      <c r="DJK119" s="305"/>
      <c r="DJL119" s="305"/>
      <c r="DJM119" s="305"/>
      <c r="DJN119" s="305"/>
      <c r="DJO119" s="305"/>
      <c r="DJP119" s="305"/>
      <c r="DJQ119" s="305"/>
      <c r="DJR119" s="305"/>
      <c r="DJS119" s="305"/>
      <c r="DJT119" s="305"/>
      <c r="DJU119" s="305"/>
      <c r="DJV119" s="305"/>
      <c r="DJW119" s="305"/>
      <c r="DJX119" s="305"/>
      <c r="DJY119" s="305"/>
      <c r="DJZ119" s="305"/>
      <c r="DKA119" s="305"/>
      <c r="DKB119" s="305"/>
      <c r="DKC119" s="305"/>
      <c r="DKD119" s="305"/>
      <c r="DKE119" s="305"/>
      <c r="DKF119" s="305"/>
      <c r="DKG119" s="305"/>
      <c r="DKH119" s="305"/>
      <c r="DKI119" s="305"/>
      <c r="DKJ119" s="305"/>
      <c r="DKK119" s="305"/>
      <c r="DKL119" s="305"/>
      <c r="DKM119" s="305"/>
      <c r="DKN119" s="305"/>
      <c r="DKO119" s="305"/>
      <c r="DKP119" s="305"/>
      <c r="DKQ119" s="305"/>
      <c r="DKR119" s="305"/>
      <c r="DKS119" s="305"/>
      <c r="DKT119" s="305"/>
      <c r="DKU119" s="305"/>
      <c r="DKV119" s="305"/>
      <c r="DKW119" s="305"/>
      <c r="DKX119" s="305"/>
      <c r="DKY119" s="305"/>
      <c r="DKZ119" s="305"/>
      <c r="DLA119" s="305"/>
      <c r="DLB119" s="305"/>
      <c r="DLC119" s="305"/>
      <c r="DLD119" s="305"/>
      <c r="DLE119" s="305"/>
      <c r="DLF119" s="305"/>
      <c r="DLG119" s="305"/>
      <c r="DLH119" s="305"/>
      <c r="DLI119" s="305"/>
      <c r="DLJ119" s="305"/>
      <c r="DLK119" s="305"/>
      <c r="DLL119" s="305"/>
      <c r="DLM119" s="305"/>
      <c r="DLN119" s="305"/>
      <c r="DLO119" s="305"/>
      <c r="DLP119" s="305"/>
      <c r="DLQ119" s="305"/>
      <c r="DLR119" s="305"/>
      <c r="DLS119" s="305"/>
      <c r="DLT119" s="305"/>
      <c r="DLU119" s="305"/>
      <c r="DLV119" s="305"/>
      <c r="DLW119" s="305"/>
      <c r="DLX119" s="305"/>
      <c r="DLY119" s="305"/>
      <c r="DLZ119" s="305"/>
      <c r="DMA119" s="305"/>
      <c r="DMB119" s="305"/>
      <c r="DMC119" s="305"/>
      <c r="DMD119" s="305"/>
      <c r="DME119" s="305"/>
      <c r="DMF119" s="305"/>
      <c r="DMG119" s="305"/>
      <c r="DMH119" s="305"/>
      <c r="DMI119" s="305"/>
      <c r="DMJ119" s="305"/>
      <c r="DMK119" s="305"/>
      <c r="DML119" s="305"/>
      <c r="DMM119" s="305"/>
      <c r="DMN119" s="305"/>
      <c r="DMO119" s="305"/>
      <c r="DMP119" s="305"/>
      <c r="DMQ119" s="305"/>
      <c r="DMR119" s="305"/>
      <c r="DMS119" s="305"/>
      <c r="DMT119" s="305"/>
      <c r="DMU119" s="305"/>
      <c r="DMV119" s="305"/>
      <c r="DMW119" s="305"/>
      <c r="DMX119" s="305"/>
      <c r="DMY119" s="305"/>
      <c r="DMZ119" s="305"/>
      <c r="DNA119" s="305"/>
      <c r="DNB119" s="305"/>
      <c r="DNC119" s="305"/>
      <c r="DND119" s="305"/>
      <c r="DNE119" s="305"/>
      <c r="DNF119" s="305"/>
      <c r="DNG119" s="305"/>
      <c r="DNH119" s="305"/>
      <c r="DNI119" s="305"/>
      <c r="DNJ119" s="305"/>
      <c r="DNK119" s="305"/>
      <c r="DNL119" s="305"/>
      <c r="DNM119" s="305"/>
      <c r="DNN119" s="305"/>
      <c r="DNO119" s="305"/>
      <c r="DNP119" s="305"/>
      <c r="DNQ119" s="305"/>
      <c r="DNR119" s="305"/>
      <c r="DNS119" s="305"/>
      <c r="DNT119" s="305"/>
      <c r="DNU119" s="305"/>
      <c r="DNV119" s="305"/>
      <c r="DNW119" s="305"/>
      <c r="DNX119" s="305"/>
      <c r="DNY119" s="305"/>
      <c r="DNZ119" s="305"/>
      <c r="DOA119" s="305"/>
      <c r="DOB119" s="305"/>
      <c r="DOC119" s="305"/>
      <c r="DOD119" s="305"/>
      <c r="DOE119" s="305"/>
      <c r="DOF119" s="305"/>
      <c r="DOG119" s="305"/>
      <c r="DOH119" s="305"/>
      <c r="DOI119" s="305"/>
      <c r="DOJ119" s="305"/>
      <c r="DOK119" s="305"/>
      <c r="DOL119" s="305"/>
      <c r="DOM119" s="305"/>
      <c r="DON119" s="305"/>
      <c r="DOO119" s="305"/>
      <c r="DOP119" s="305"/>
      <c r="DOQ119" s="305"/>
      <c r="DOR119" s="305"/>
      <c r="DOS119" s="305"/>
      <c r="DOT119" s="305"/>
      <c r="DOU119" s="305"/>
      <c r="DOV119" s="305"/>
      <c r="DOW119" s="305"/>
      <c r="DOX119" s="305"/>
      <c r="DOY119" s="305"/>
      <c r="DOZ119" s="305"/>
      <c r="DPA119" s="305"/>
      <c r="DPB119" s="305"/>
      <c r="DPC119" s="305"/>
      <c r="DPD119" s="305"/>
      <c r="DPE119" s="305"/>
      <c r="DPF119" s="305"/>
      <c r="DPG119" s="305"/>
      <c r="DPH119" s="305"/>
      <c r="DPI119" s="305"/>
      <c r="DPJ119" s="305"/>
      <c r="DPK119" s="305"/>
      <c r="DPL119" s="305"/>
      <c r="DPM119" s="305"/>
      <c r="DPN119" s="305"/>
      <c r="DPO119" s="305"/>
      <c r="DPP119" s="305"/>
      <c r="DPQ119" s="305"/>
      <c r="DPR119" s="305"/>
      <c r="DPS119" s="305"/>
      <c r="DPT119" s="305"/>
      <c r="DPU119" s="305"/>
      <c r="DPV119" s="305"/>
      <c r="DPW119" s="305"/>
      <c r="DPX119" s="305"/>
      <c r="DPY119" s="305"/>
      <c r="DPZ119" s="305"/>
      <c r="DQA119" s="305"/>
      <c r="DQB119" s="305"/>
      <c r="DQC119" s="305"/>
      <c r="DQD119" s="305"/>
      <c r="DQE119" s="305"/>
      <c r="DQF119" s="305"/>
      <c r="DQG119" s="305"/>
      <c r="DQH119" s="305"/>
      <c r="DQI119" s="305"/>
      <c r="DQJ119" s="305"/>
      <c r="DQK119" s="305"/>
      <c r="DQL119" s="305"/>
      <c r="DQM119" s="305"/>
      <c r="DQN119" s="305"/>
      <c r="DQO119" s="305"/>
      <c r="DQP119" s="305"/>
      <c r="DQQ119" s="305"/>
      <c r="DQR119" s="305"/>
      <c r="DQS119" s="305"/>
      <c r="DQT119" s="305"/>
      <c r="DQU119" s="305"/>
      <c r="DQV119" s="305"/>
      <c r="DQW119" s="305"/>
      <c r="DQX119" s="305"/>
      <c r="DQY119" s="305"/>
      <c r="DQZ119" s="305"/>
      <c r="DRA119" s="305"/>
      <c r="DRB119" s="305"/>
      <c r="DRC119" s="305"/>
      <c r="DRD119" s="305"/>
      <c r="DRE119" s="305"/>
      <c r="DRF119" s="305"/>
      <c r="DRG119" s="305"/>
      <c r="DRH119" s="305"/>
      <c r="DRI119" s="305"/>
      <c r="DRJ119" s="305"/>
      <c r="DRK119" s="305"/>
      <c r="DRL119" s="305"/>
      <c r="DRM119" s="305"/>
      <c r="DRN119" s="305"/>
      <c r="DRO119" s="305"/>
      <c r="DRP119" s="305"/>
      <c r="DRQ119" s="305"/>
      <c r="DRR119" s="305"/>
      <c r="DRS119" s="305"/>
      <c r="DRT119" s="305"/>
      <c r="DRU119" s="305"/>
      <c r="DRV119" s="305"/>
      <c r="DRW119" s="305"/>
      <c r="DRX119" s="305"/>
      <c r="DRY119" s="305"/>
      <c r="DRZ119" s="305"/>
      <c r="DSA119" s="305"/>
      <c r="DSB119" s="305"/>
      <c r="DSC119" s="305"/>
      <c r="DSD119" s="305"/>
      <c r="DSE119" s="305"/>
      <c r="DSF119" s="305"/>
      <c r="DSG119" s="305"/>
      <c r="DSH119" s="305"/>
      <c r="DSI119" s="305"/>
      <c r="DSJ119" s="305"/>
      <c r="DSK119" s="305"/>
      <c r="DSL119" s="305"/>
      <c r="DSM119" s="305"/>
      <c r="DSN119" s="305"/>
      <c r="DSO119" s="305"/>
      <c r="DSP119" s="305"/>
      <c r="DSQ119" s="305"/>
      <c r="DSR119" s="305"/>
      <c r="DSS119" s="305"/>
      <c r="DST119" s="305"/>
      <c r="DSU119" s="305"/>
      <c r="DSV119" s="305"/>
      <c r="DSW119" s="305"/>
      <c r="DSX119" s="305"/>
      <c r="DSY119" s="305"/>
      <c r="DSZ119" s="305"/>
      <c r="DTA119" s="305"/>
      <c r="DTB119" s="305"/>
      <c r="DTC119" s="305"/>
      <c r="DTD119" s="305"/>
      <c r="DTE119" s="305"/>
      <c r="DTF119" s="305"/>
      <c r="DTG119" s="305"/>
      <c r="DTH119" s="305"/>
      <c r="DTI119" s="305"/>
      <c r="DTJ119" s="305"/>
      <c r="DTK119" s="305"/>
      <c r="DTL119" s="305"/>
      <c r="DTM119" s="305"/>
      <c r="DTN119" s="305"/>
      <c r="DTO119" s="305"/>
      <c r="DTP119" s="305"/>
      <c r="DTQ119" s="305"/>
      <c r="DTR119" s="305"/>
      <c r="DTS119" s="305"/>
      <c r="DTT119" s="305"/>
      <c r="DTU119" s="305"/>
      <c r="DTV119" s="305"/>
      <c r="DTW119" s="305"/>
      <c r="DTX119" s="305"/>
      <c r="DTY119" s="305"/>
      <c r="DTZ119" s="305"/>
      <c r="DUA119" s="305"/>
      <c r="DUB119" s="305"/>
      <c r="DUC119" s="305"/>
      <c r="DUD119" s="305"/>
      <c r="DUE119" s="305"/>
      <c r="DUF119" s="305"/>
      <c r="DUG119" s="305"/>
      <c r="DUH119" s="305"/>
      <c r="DUI119" s="305"/>
      <c r="DUJ119" s="305"/>
      <c r="DUK119" s="305"/>
      <c r="DUL119" s="305"/>
      <c r="DUM119" s="305"/>
      <c r="DUN119" s="305"/>
      <c r="DUO119" s="305"/>
      <c r="DUP119" s="305"/>
      <c r="DUQ119" s="305"/>
      <c r="DUR119" s="305"/>
      <c r="DUS119" s="305"/>
      <c r="DUT119" s="305"/>
      <c r="DUU119" s="305"/>
      <c r="DUV119" s="305"/>
      <c r="DUW119" s="305"/>
      <c r="DUX119" s="305"/>
      <c r="DUY119" s="305"/>
      <c r="DUZ119" s="305"/>
      <c r="DVA119" s="305"/>
      <c r="DVB119" s="305"/>
      <c r="DVC119" s="305"/>
      <c r="DVD119" s="305"/>
      <c r="DVE119" s="305"/>
      <c r="DVF119" s="305"/>
      <c r="DVG119" s="305"/>
      <c r="DVH119" s="305"/>
      <c r="DVI119" s="305"/>
      <c r="DVJ119" s="305"/>
      <c r="DVK119" s="305"/>
      <c r="DVL119" s="305"/>
      <c r="DVM119" s="305"/>
      <c r="DVN119" s="305"/>
      <c r="DVO119" s="305"/>
      <c r="DVP119" s="305"/>
      <c r="DVQ119" s="305"/>
      <c r="DVR119" s="305"/>
      <c r="DVS119" s="305"/>
      <c r="DVT119" s="305"/>
      <c r="DVU119" s="305"/>
      <c r="DVV119" s="305"/>
      <c r="DVW119" s="305"/>
      <c r="DVX119" s="305"/>
      <c r="DVY119" s="305"/>
      <c r="DVZ119" s="305"/>
      <c r="DWA119" s="305"/>
      <c r="DWB119" s="305"/>
      <c r="DWC119" s="305"/>
      <c r="DWD119" s="305"/>
      <c r="DWE119" s="305"/>
      <c r="DWF119" s="305"/>
      <c r="DWG119" s="305"/>
      <c r="DWH119" s="305"/>
      <c r="DWI119" s="305"/>
      <c r="DWJ119" s="305"/>
      <c r="DWK119" s="305"/>
      <c r="DWL119" s="305"/>
      <c r="DWM119" s="305"/>
      <c r="DWN119" s="305"/>
      <c r="DWO119" s="305"/>
      <c r="DWP119" s="305"/>
      <c r="DWQ119" s="305"/>
      <c r="DWR119" s="305"/>
      <c r="DWS119" s="305"/>
      <c r="DWT119" s="305"/>
      <c r="DWU119" s="305"/>
      <c r="DWV119" s="305"/>
      <c r="DWW119" s="305"/>
      <c r="DWX119" s="305"/>
      <c r="DWY119" s="305"/>
      <c r="DWZ119" s="305"/>
      <c r="DXA119" s="305"/>
      <c r="DXB119" s="305"/>
      <c r="DXC119" s="305"/>
      <c r="DXD119" s="305"/>
      <c r="DXE119" s="305"/>
      <c r="DXF119" s="305"/>
      <c r="DXG119" s="305"/>
      <c r="DXH119" s="305"/>
      <c r="DXI119" s="305"/>
      <c r="DXJ119" s="305"/>
      <c r="DXK119" s="305"/>
      <c r="DXL119" s="305"/>
      <c r="DXM119" s="305"/>
      <c r="DXN119" s="305"/>
      <c r="DXO119" s="305"/>
      <c r="DXP119" s="305"/>
      <c r="DXQ119" s="305"/>
      <c r="DXR119" s="305"/>
      <c r="DXS119" s="305"/>
      <c r="DXT119" s="305"/>
      <c r="DXU119" s="305"/>
      <c r="DXV119" s="305"/>
      <c r="DXW119" s="305"/>
      <c r="DXX119" s="305"/>
      <c r="DXY119" s="305"/>
      <c r="DXZ119" s="305"/>
      <c r="DYA119" s="305"/>
      <c r="DYB119" s="305"/>
      <c r="DYC119" s="305"/>
      <c r="DYD119" s="305"/>
      <c r="DYE119" s="305"/>
      <c r="DYF119" s="305"/>
      <c r="DYG119" s="305"/>
      <c r="DYH119" s="305"/>
      <c r="DYI119" s="305"/>
      <c r="DYJ119" s="305"/>
      <c r="DYK119" s="305"/>
      <c r="DYL119" s="305"/>
      <c r="DYM119" s="305"/>
      <c r="DYN119" s="305"/>
      <c r="DYO119" s="305"/>
      <c r="DYP119" s="305"/>
      <c r="DYQ119" s="305"/>
      <c r="DYR119" s="305"/>
      <c r="DYS119" s="305"/>
      <c r="DYT119" s="305"/>
      <c r="DYU119" s="305"/>
      <c r="DYV119" s="305"/>
      <c r="DYW119" s="305"/>
      <c r="DYX119" s="305"/>
      <c r="DYY119" s="305"/>
      <c r="DYZ119" s="305"/>
      <c r="DZA119" s="305"/>
      <c r="DZB119" s="305"/>
      <c r="DZC119" s="305"/>
      <c r="DZD119" s="305"/>
      <c r="DZE119" s="305"/>
      <c r="DZF119" s="305"/>
      <c r="DZG119" s="305"/>
      <c r="DZH119" s="305"/>
      <c r="DZI119" s="305"/>
      <c r="DZJ119" s="305"/>
      <c r="DZK119" s="305"/>
      <c r="DZL119" s="305"/>
      <c r="DZM119" s="305"/>
      <c r="DZN119" s="305"/>
      <c r="DZO119" s="305"/>
      <c r="DZP119" s="305"/>
      <c r="DZQ119" s="305"/>
      <c r="DZR119" s="305"/>
      <c r="DZS119" s="305"/>
      <c r="DZT119" s="305"/>
      <c r="DZU119" s="305"/>
      <c r="DZV119" s="305"/>
      <c r="DZW119" s="305"/>
      <c r="DZX119" s="305"/>
      <c r="DZY119" s="305"/>
      <c r="DZZ119" s="305"/>
      <c r="EAA119" s="305"/>
      <c r="EAB119" s="305"/>
      <c r="EAC119" s="305"/>
      <c r="EAD119" s="305"/>
      <c r="EAE119" s="305"/>
      <c r="EAF119" s="305"/>
      <c r="EAG119" s="305"/>
      <c r="EAH119" s="305"/>
      <c r="EAI119" s="305"/>
      <c r="EAJ119" s="305"/>
      <c r="EAK119" s="305"/>
      <c r="EAL119" s="305"/>
      <c r="EAM119" s="305"/>
      <c r="EAN119" s="305"/>
      <c r="EAO119" s="305"/>
      <c r="EAP119" s="305"/>
      <c r="EAQ119" s="305"/>
      <c r="EAR119" s="305"/>
      <c r="EAS119" s="305"/>
      <c r="EAT119" s="305"/>
      <c r="EAU119" s="305"/>
      <c r="EAV119" s="305"/>
      <c r="EAW119" s="305"/>
      <c r="EAX119" s="305"/>
      <c r="EAY119" s="305"/>
      <c r="EAZ119" s="305"/>
      <c r="EBA119" s="305"/>
      <c r="EBB119" s="305"/>
      <c r="EBC119" s="305"/>
      <c r="EBD119" s="305"/>
      <c r="EBE119" s="305"/>
      <c r="EBF119" s="305"/>
      <c r="EBG119" s="305"/>
      <c r="EBH119" s="305"/>
      <c r="EBI119" s="305"/>
      <c r="EBJ119" s="305"/>
      <c r="EBK119" s="305"/>
      <c r="EBL119" s="305"/>
      <c r="EBM119" s="305"/>
      <c r="EBN119" s="305"/>
      <c r="EBO119" s="305"/>
      <c r="EBP119" s="305"/>
      <c r="EBQ119" s="305"/>
      <c r="EBR119" s="305"/>
      <c r="EBS119" s="305"/>
      <c r="EBT119" s="305"/>
      <c r="EBU119" s="305"/>
      <c r="EBV119" s="305"/>
      <c r="EBW119" s="305"/>
      <c r="EBX119" s="305"/>
      <c r="EBY119" s="305"/>
      <c r="EBZ119" s="305"/>
      <c r="ECA119" s="305"/>
      <c r="ECB119" s="305"/>
      <c r="ECC119" s="305"/>
      <c r="ECD119" s="305"/>
      <c r="ECE119" s="305"/>
      <c r="ECF119" s="305"/>
      <c r="ECG119" s="305"/>
      <c r="ECH119" s="305"/>
      <c r="ECI119" s="305"/>
      <c r="ECJ119" s="305"/>
      <c r="ECK119" s="305"/>
      <c r="ECL119" s="305"/>
      <c r="ECM119" s="305"/>
      <c r="ECN119" s="305"/>
      <c r="ECO119" s="305"/>
      <c r="ECP119" s="305"/>
      <c r="ECQ119" s="305"/>
      <c r="ECR119" s="305"/>
      <c r="ECS119" s="305"/>
      <c r="ECT119" s="305"/>
      <c r="ECU119" s="305"/>
      <c r="ECV119" s="305"/>
      <c r="ECW119" s="305"/>
      <c r="ECX119" s="305"/>
      <c r="ECY119" s="305"/>
      <c r="ECZ119" s="305"/>
      <c r="EDA119" s="305"/>
      <c r="EDB119" s="305"/>
      <c r="EDC119" s="305"/>
      <c r="EDD119" s="305"/>
      <c r="EDE119" s="305"/>
      <c r="EDF119" s="305"/>
      <c r="EDG119" s="305"/>
      <c r="EDH119" s="305"/>
      <c r="EDI119" s="305"/>
      <c r="EDJ119" s="305"/>
      <c r="EDK119" s="305"/>
      <c r="EDL119" s="305"/>
      <c r="EDM119" s="305"/>
      <c r="EDN119" s="305"/>
      <c r="EDO119" s="305"/>
      <c r="EDP119" s="305"/>
      <c r="EDQ119" s="305"/>
      <c r="EDR119" s="305"/>
      <c r="EDS119" s="305"/>
      <c r="EDT119" s="305"/>
      <c r="EDU119" s="305"/>
      <c r="EDV119" s="305"/>
      <c r="EDW119" s="305"/>
      <c r="EDX119" s="305"/>
      <c r="EDY119" s="305"/>
      <c r="EDZ119" s="305"/>
      <c r="EEA119" s="305"/>
      <c r="EEB119" s="305"/>
      <c r="EEC119" s="305"/>
      <c r="EED119" s="305"/>
      <c r="EEE119" s="305"/>
      <c r="EEF119" s="305"/>
      <c r="EEG119" s="305"/>
      <c r="EEH119" s="305"/>
      <c r="EEI119" s="305"/>
      <c r="EEJ119" s="305"/>
      <c r="EEK119" s="305"/>
      <c r="EEL119" s="305"/>
      <c r="EEM119" s="305"/>
      <c r="EEN119" s="305"/>
      <c r="EEO119" s="305"/>
      <c r="EEP119" s="305"/>
      <c r="EEQ119" s="305"/>
      <c r="EER119" s="305"/>
      <c r="EES119" s="305"/>
      <c r="EET119" s="305"/>
      <c r="EEU119" s="305"/>
      <c r="EEV119" s="305"/>
      <c r="EEW119" s="305"/>
      <c r="EEX119" s="305"/>
      <c r="EEY119" s="305"/>
      <c r="EEZ119" s="305"/>
      <c r="EFA119" s="305"/>
      <c r="EFB119" s="305"/>
      <c r="EFC119" s="305"/>
      <c r="EFD119" s="305"/>
      <c r="EFE119" s="305"/>
      <c r="EFF119" s="305"/>
      <c r="EFG119" s="305"/>
      <c r="EFH119" s="305"/>
      <c r="EFI119" s="305"/>
      <c r="EFJ119" s="305"/>
      <c r="EFK119" s="305"/>
      <c r="EFL119" s="305"/>
      <c r="EFM119" s="305"/>
      <c r="EFN119" s="305"/>
      <c r="EFO119" s="305"/>
      <c r="EFP119" s="305"/>
      <c r="EFQ119" s="305"/>
      <c r="EFR119" s="305"/>
      <c r="EFS119" s="305"/>
      <c r="EFT119" s="305"/>
      <c r="EFU119" s="305"/>
      <c r="EFV119" s="305"/>
      <c r="EFW119" s="305"/>
      <c r="EFX119" s="305"/>
      <c r="EFY119" s="305"/>
      <c r="EFZ119" s="305"/>
      <c r="EGA119" s="305"/>
      <c r="EGB119" s="305"/>
      <c r="EGC119" s="305"/>
      <c r="EGD119" s="305"/>
      <c r="EGE119" s="305"/>
      <c r="EGF119" s="305"/>
      <c r="EGG119" s="305"/>
      <c r="EGH119" s="305"/>
      <c r="EGI119" s="305"/>
      <c r="EGJ119" s="305"/>
      <c r="EGK119" s="305"/>
      <c r="EGL119" s="305"/>
      <c r="EGM119" s="305"/>
      <c r="EGN119" s="305"/>
      <c r="EGO119" s="305"/>
      <c r="EGP119" s="305"/>
      <c r="EGQ119" s="305"/>
      <c r="EGR119" s="305"/>
      <c r="EGS119" s="305"/>
      <c r="EGT119" s="305"/>
      <c r="EGU119" s="305"/>
      <c r="EGV119" s="305"/>
      <c r="EGW119" s="305"/>
      <c r="EGX119" s="305"/>
      <c r="EGY119" s="305"/>
      <c r="EGZ119" s="305"/>
      <c r="EHA119" s="305"/>
      <c r="EHB119" s="305"/>
      <c r="EHC119" s="305"/>
      <c r="EHD119" s="305"/>
      <c r="EHE119" s="305"/>
      <c r="EHF119" s="305"/>
      <c r="EHG119" s="305"/>
      <c r="EHH119" s="305"/>
      <c r="EHI119" s="305"/>
      <c r="EHJ119" s="305"/>
      <c r="EHK119" s="305"/>
      <c r="EHL119" s="305"/>
      <c r="EHM119" s="305"/>
      <c r="EHN119" s="305"/>
      <c r="EHO119" s="305"/>
      <c r="EHP119" s="305"/>
      <c r="EHQ119" s="305"/>
      <c r="EHR119" s="305"/>
      <c r="EHS119" s="305"/>
      <c r="EHT119" s="305"/>
      <c r="EHU119" s="305"/>
      <c r="EHV119" s="305"/>
      <c r="EHW119" s="305"/>
      <c r="EHX119" s="305"/>
      <c r="EHY119" s="305"/>
      <c r="EHZ119" s="305"/>
      <c r="EIA119" s="305"/>
      <c r="EIB119" s="305"/>
      <c r="EIC119" s="305"/>
      <c r="EID119" s="305"/>
      <c r="EIE119" s="305"/>
      <c r="EIF119" s="305"/>
      <c r="EIG119" s="305"/>
      <c r="EIH119" s="305"/>
      <c r="EII119" s="305"/>
      <c r="EIJ119" s="305"/>
      <c r="EIK119" s="305"/>
      <c r="EIL119" s="305"/>
      <c r="EIM119" s="305"/>
      <c r="EIN119" s="305"/>
      <c r="EIO119" s="305"/>
      <c r="EIP119" s="305"/>
      <c r="EIQ119" s="305"/>
      <c r="EIR119" s="305"/>
      <c r="EIS119" s="305"/>
      <c r="EIT119" s="305"/>
      <c r="EIU119" s="305"/>
      <c r="EIV119" s="305"/>
      <c r="EIW119" s="305"/>
      <c r="EIX119" s="305"/>
      <c r="EIY119" s="305"/>
      <c r="EIZ119" s="305"/>
      <c r="EJA119" s="305"/>
      <c r="EJB119" s="305"/>
      <c r="EJC119" s="305"/>
      <c r="EJD119" s="305"/>
      <c r="EJE119" s="305"/>
      <c r="EJF119" s="305"/>
      <c r="EJG119" s="305"/>
      <c r="EJH119" s="305"/>
      <c r="EJI119" s="305"/>
      <c r="EJJ119" s="305"/>
      <c r="EJK119" s="305"/>
      <c r="EJL119" s="305"/>
      <c r="EJM119" s="305"/>
      <c r="EJN119" s="305"/>
      <c r="EJO119" s="305"/>
      <c r="EJP119" s="305"/>
      <c r="EJQ119" s="305"/>
      <c r="EJR119" s="305"/>
      <c r="EJS119" s="305"/>
      <c r="EJT119" s="305"/>
      <c r="EJU119" s="305"/>
      <c r="EJV119" s="305"/>
      <c r="EJW119" s="305"/>
      <c r="EJX119" s="305"/>
      <c r="EJY119" s="305"/>
      <c r="EJZ119" s="305"/>
      <c r="EKA119" s="305"/>
      <c r="EKB119" s="305"/>
      <c r="EKC119" s="305"/>
      <c r="EKD119" s="305"/>
      <c r="EKE119" s="305"/>
      <c r="EKF119" s="305"/>
      <c r="EKG119" s="305"/>
      <c r="EKH119" s="305"/>
      <c r="EKI119" s="305"/>
      <c r="EKJ119" s="305"/>
      <c r="EKK119" s="305"/>
      <c r="EKL119" s="305"/>
      <c r="EKM119" s="305"/>
      <c r="EKN119" s="305"/>
      <c r="EKO119" s="305"/>
      <c r="EKP119" s="305"/>
      <c r="EKQ119" s="305"/>
      <c r="EKR119" s="305"/>
      <c r="EKS119" s="305"/>
      <c r="EKT119" s="305"/>
      <c r="EKU119" s="305"/>
      <c r="EKV119" s="305"/>
      <c r="EKW119" s="305"/>
      <c r="EKX119" s="305"/>
      <c r="EKY119" s="305"/>
      <c r="EKZ119" s="305"/>
      <c r="ELA119" s="305"/>
      <c r="ELB119" s="305"/>
      <c r="ELC119" s="305"/>
      <c r="ELD119" s="305"/>
      <c r="ELE119" s="305"/>
      <c r="ELF119" s="305"/>
      <c r="ELG119" s="305"/>
      <c r="ELH119" s="305"/>
      <c r="ELI119" s="305"/>
      <c r="ELJ119" s="305"/>
      <c r="ELK119" s="305"/>
      <c r="ELL119" s="305"/>
      <c r="ELM119" s="305"/>
      <c r="ELN119" s="305"/>
      <c r="ELO119" s="305"/>
      <c r="ELP119" s="305"/>
      <c r="ELQ119" s="305"/>
      <c r="ELR119" s="305"/>
      <c r="ELS119" s="305"/>
      <c r="ELT119" s="305"/>
      <c r="ELU119" s="305"/>
      <c r="ELV119" s="305"/>
      <c r="ELW119" s="305"/>
      <c r="ELX119" s="305"/>
      <c r="ELY119" s="305"/>
      <c r="ELZ119" s="305"/>
      <c r="EMA119" s="305"/>
      <c r="EMB119" s="305"/>
      <c r="EMC119" s="305"/>
      <c r="EMD119" s="305"/>
      <c r="EME119" s="305"/>
      <c r="EMF119" s="305"/>
      <c r="EMG119" s="305"/>
      <c r="EMH119" s="305"/>
      <c r="EMI119" s="305"/>
      <c r="EMJ119" s="305"/>
      <c r="EMK119" s="305"/>
      <c r="EML119" s="305"/>
      <c r="EMM119" s="305"/>
      <c r="EMN119" s="305"/>
      <c r="EMO119" s="305"/>
      <c r="EMP119" s="305"/>
      <c r="EMQ119" s="305"/>
      <c r="EMR119" s="305"/>
      <c r="EMS119" s="305"/>
      <c r="EMT119" s="305"/>
      <c r="EMU119" s="305"/>
      <c r="EMV119" s="305"/>
      <c r="EMW119" s="305"/>
      <c r="EMX119" s="305"/>
      <c r="EMY119" s="305"/>
      <c r="EMZ119" s="305"/>
      <c r="ENA119" s="305"/>
      <c r="ENB119" s="305"/>
      <c r="ENC119" s="305"/>
      <c r="END119" s="305"/>
      <c r="ENE119" s="305"/>
      <c r="ENF119" s="305"/>
      <c r="ENG119" s="305"/>
      <c r="ENH119" s="305"/>
      <c r="ENI119" s="305"/>
      <c r="ENJ119" s="305"/>
      <c r="ENK119" s="305"/>
      <c r="ENL119" s="305"/>
      <c r="ENM119" s="305"/>
      <c r="ENN119" s="305"/>
      <c r="ENO119" s="305"/>
      <c r="ENP119" s="305"/>
      <c r="ENQ119" s="305"/>
      <c r="ENR119" s="305"/>
      <c r="ENS119" s="305"/>
      <c r="ENT119" s="305"/>
      <c r="ENU119" s="305"/>
      <c r="ENV119" s="305"/>
      <c r="ENW119" s="305"/>
      <c r="ENX119" s="305"/>
      <c r="ENY119" s="305"/>
      <c r="ENZ119" s="305"/>
      <c r="EOA119" s="305"/>
      <c r="EOB119" s="305"/>
      <c r="EOC119" s="305"/>
      <c r="EOD119" s="305"/>
      <c r="EOE119" s="305"/>
      <c r="EOF119" s="305"/>
      <c r="EOG119" s="305"/>
      <c r="EOH119" s="305"/>
      <c r="EOI119" s="305"/>
      <c r="EOJ119" s="305"/>
      <c r="EOK119" s="305"/>
      <c r="EOL119" s="305"/>
      <c r="EOM119" s="305"/>
      <c r="EON119" s="305"/>
      <c r="EOO119" s="305"/>
      <c r="EOP119" s="305"/>
      <c r="EOQ119" s="305"/>
      <c r="EOR119" s="305"/>
      <c r="EOS119" s="305"/>
      <c r="EOT119" s="305"/>
      <c r="EOU119" s="305"/>
      <c r="EOV119" s="305"/>
      <c r="EOW119" s="305"/>
      <c r="EOX119" s="305"/>
      <c r="EOY119" s="305"/>
      <c r="EOZ119" s="305"/>
      <c r="EPA119" s="305"/>
      <c r="EPB119" s="305"/>
      <c r="EPC119" s="305"/>
      <c r="EPD119" s="305"/>
      <c r="EPE119" s="305"/>
      <c r="EPF119" s="305"/>
      <c r="EPG119" s="305"/>
      <c r="EPH119" s="305"/>
      <c r="EPI119" s="305"/>
      <c r="EPJ119" s="305"/>
      <c r="EPK119" s="305"/>
      <c r="EPL119" s="305"/>
      <c r="EPM119" s="305"/>
      <c r="EPN119" s="305"/>
      <c r="EPO119" s="305"/>
      <c r="EPP119" s="305"/>
      <c r="EPQ119" s="305"/>
      <c r="EPR119" s="305"/>
      <c r="EPS119" s="305"/>
      <c r="EPT119" s="305"/>
      <c r="EPU119" s="305"/>
      <c r="EPV119" s="305"/>
      <c r="EPW119" s="305"/>
      <c r="EPX119" s="305"/>
      <c r="EPY119" s="305"/>
      <c r="EPZ119" s="305"/>
      <c r="EQA119" s="305"/>
      <c r="EQB119" s="305"/>
      <c r="EQC119" s="305"/>
      <c r="EQD119" s="305"/>
      <c r="EQE119" s="305"/>
      <c r="EQF119" s="305"/>
      <c r="EQG119" s="305"/>
      <c r="EQH119" s="305"/>
      <c r="EQI119" s="305"/>
    </row>
    <row r="120" spans="1:3831" s="295" customFormat="1" outlineLevel="1" x14ac:dyDescent="0.25">
      <c r="B120" s="299"/>
      <c r="C120" s="294" t="s">
        <v>4303</v>
      </c>
      <c r="E120" s="296">
        <f ca="1">IF(E12&lt;$K$8,E117,$DIR$8*((E20-($DIA$8*(E20-INDIRECT("$"&amp;$E$15&amp;20))))/$E$20)*(1+$DYY$8)^(E12-$E$12))</f>
        <v>45.718750190716698</v>
      </c>
      <c r="F120" s="296">
        <f t="shared" ref="F120:AD120" ca="1" si="145">IF(F12&lt;$K$8,F117,$DIR$8*((F20-($DIA$8*(F20-INDIRECT("$"&amp;$E$15&amp;20))))/$E$20)*(1+$DYY$8)^(F12-$E$12))</f>
        <v>48.124935286834457</v>
      </c>
      <c r="G120" s="296">
        <f t="shared" ca="1" si="145"/>
        <v>50.657758287370584</v>
      </c>
      <c r="H120" s="296">
        <f t="shared" ca="1" si="145"/>
        <v>154.8535178541697</v>
      </c>
      <c r="I120" s="296">
        <f t="shared" ca="1" si="145"/>
        <v>161.91291124606079</v>
      </c>
      <c r="J120" s="296">
        <f t="shared" ca="1" si="145"/>
        <v>169.33293591638397</v>
      </c>
      <c r="K120" s="296">
        <f t="shared" ca="1" si="145"/>
        <v>177.13246288950864</v>
      </c>
      <c r="L120" s="296">
        <f t="shared" ca="1" si="145"/>
        <v>185.33135528424685</v>
      </c>
      <c r="M120" s="296">
        <f t="shared" ca="1" si="145"/>
        <v>193.95052051703652</v>
      </c>
      <c r="N120" s="296">
        <f t="shared" ca="1" si="145"/>
        <v>203.01196525247627</v>
      </c>
      <c r="O120" s="296">
        <f t="shared" ca="1" si="145"/>
        <v>212.53885324580659</v>
      </c>
      <c r="P120" s="296">
        <f t="shared" ca="1" si="145"/>
        <v>222.5555662295379</v>
      </c>
      <c r="Q120" s="296">
        <f t="shared" ca="1" si="145"/>
        <v>233.08776800443968</v>
      </c>
      <c r="R120" s="296">
        <f t="shared" ca="1" si="145"/>
        <v>244.16247190353482</v>
      </c>
      <c r="S120" s="296">
        <f t="shared" ca="1" si="145"/>
        <v>255.80811180662013</v>
      </c>
      <c r="T120" s="296">
        <f t="shared" ca="1" si="145"/>
        <v>268.05461689217657</v>
      </c>
      <c r="U120" s="296">
        <f t="shared" ca="1" si="145"/>
        <v>280.93349032336823</v>
      </c>
      <c r="V120" s="296">
        <f t="shared" ca="1" si="145"/>
        <v>294.47789207517803</v>
      </c>
      <c r="W120" s="296">
        <f t="shared" ca="1" si="145"/>
        <v>308.72272612063159</v>
      </c>
      <c r="X120" s="296">
        <f t="shared" ca="1" si="145"/>
        <v>323.70473220552395</v>
      </c>
      <c r="Y120" s="296">
        <f t="shared" ca="1" si="145"/>
        <v>339.46258245314425</v>
      </c>
      <c r="Z120" s="296">
        <f t="shared" ca="1" si="145"/>
        <v>356.03698305319824</v>
      </c>
      <c r="AA120" s="296">
        <f t="shared" ca="1" si="145"/>
        <v>373.47078130251219</v>
      </c>
      <c r="AB120" s="296">
        <f t="shared" ca="1" si="145"/>
        <v>391.80907827917923</v>
      </c>
      <c r="AC120" s="296">
        <f t="shared" ca="1" si="145"/>
        <v>411.09934744663951</v>
      </c>
      <c r="AD120" s="296">
        <f t="shared" ca="1" si="145"/>
        <v>431.39155949978129</v>
      </c>
      <c r="AE120" s="297">
        <f ca="1">IF(AE12&lt;$K$8,AE117,$DIS$8*((AE20-($DIA$8*(AE20-INDIRECT("$"&amp;$E$17&amp;20))))/$AE$20)*(1+$DYZ$8)^(AE12-$AE$12))</f>
        <v>88.134981399401823</v>
      </c>
      <c r="AF120" s="296">
        <f t="shared" ref="AF120:BD120" ca="1" si="146">IF(AF12&lt;$K$8,AF117,$DIS$8*((AF20-($DIA$8*(AF20-INDIRECT("$"&amp;$E$17&amp;20))))/$AE$20)*(1+$DYZ$8)^(AF12-$AE$12))</f>
        <v>91.119111640620375</v>
      </c>
      <c r="AG120" s="296">
        <f t="shared" ca="1" si="146"/>
        <v>94.204280461017831</v>
      </c>
      <c r="AH120" s="296">
        <f t="shared" ca="1" si="146"/>
        <v>1378.7654730432121</v>
      </c>
      <c r="AI120" s="296">
        <f t="shared" ca="1" si="146"/>
        <v>1424.3135603834885</v>
      </c>
      <c r="AJ120" s="296">
        <f t="shared" ca="1" si="146"/>
        <v>1471.3924935194759</v>
      </c>
      <c r="AK120" s="296">
        <f t="shared" ca="1" si="146"/>
        <v>1520.0539912984468</v>
      </c>
      <c r="AL120" s="296">
        <f t="shared" ca="1" si="146"/>
        <v>1570.3515225622575</v>
      </c>
      <c r="AM120" s="296">
        <f t="shared" ca="1" si="146"/>
        <v>1622.3403653884329</v>
      </c>
      <c r="AN120" s="296">
        <f t="shared" ca="1" si="146"/>
        <v>1676.077668336947</v>
      </c>
      <c r="AO120" s="296">
        <f t="shared" ca="1" si="146"/>
        <v>1731.622513770634</v>
      </c>
      <c r="AP120" s="296">
        <f t="shared" ca="1" si="146"/>
        <v>1789.0359833194184</v>
      </c>
      <c r="AQ120" s="296">
        <f t="shared" ca="1" si="146"/>
        <v>1848.3812255609625</v>
      </c>
      <c r="AR120" s="296">
        <f t="shared" ca="1" si="146"/>
        <v>1909.7235259927645</v>
      </c>
      <c r="AS120" s="296">
        <f t="shared" ca="1" si="146"/>
        <v>1973.1303793733041</v>
      </c>
      <c r="AT120" s="296">
        <f t="shared" ca="1" si="146"/>
        <v>2038.6715645124323</v>
      </c>
      <c r="AU120" s="296">
        <f t="shared" ca="1" si="146"/>
        <v>2106.4192215939506</v>
      </c>
      <c r="AV120" s="296">
        <f t="shared" ca="1" si="146"/>
        <v>2176.4479321160898</v>
      </c>
      <c r="AW120" s="296">
        <f t="shared" ca="1" si="146"/>
        <v>2248.8348015385568</v>
      </c>
      <c r="AX120" s="296">
        <f t="shared" ca="1" si="146"/>
        <v>2323.6595447277568</v>
      </c>
      <c r="AY120" s="296">
        <f t="shared" ca="1" si="146"/>
        <v>2401.004574294961</v>
      </c>
      <c r="AZ120" s="296">
        <f t="shared" ca="1" si="146"/>
        <v>2480.9550919253438</v>
      </c>
      <c r="BA120" s="296">
        <f t="shared" ca="1" si="146"/>
        <v>2563.5991827991793</v>
      </c>
      <c r="BB120" s="296">
        <f t="shared" ca="1" si="146"/>
        <v>2649.0279132098694</v>
      </c>
      <c r="BC120" s="296">
        <f t="shared" ca="1" si="146"/>
        <v>2737.3354314870644</v>
      </c>
      <c r="BD120" s="296">
        <f t="shared" ca="1" si="146"/>
        <v>2828.6190723367558</v>
      </c>
      <c r="BE120" s="304"/>
      <c r="BF120" s="304"/>
      <c r="BG120" s="296"/>
      <c r="BH120" s="296"/>
      <c r="BI120" s="296"/>
      <c r="BJ120" s="296"/>
      <c r="BK120" s="296"/>
      <c r="BL120" s="296"/>
      <c r="BM120" s="296"/>
      <c r="BN120" s="296"/>
      <c r="BO120" s="296"/>
      <c r="BP120" s="296"/>
      <c r="BQ120" s="296"/>
      <c r="BR120" s="296"/>
      <c r="BS120" s="296"/>
      <c r="BT120" s="296"/>
      <c r="BU120" s="296"/>
      <c r="BV120" s="296"/>
      <c r="BW120" s="296"/>
      <c r="BX120" s="296"/>
      <c r="BY120" s="296"/>
      <c r="BZ120" s="296"/>
      <c r="CA120" s="296"/>
      <c r="CB120" s="296"/>
      <c r="CC120" s="296"/>
      <c r="CD120" s="296"/>
      <c r="CE120" s="305"/>
      <c r="CF120" s="305"/>
      <c r="CG120" s="305"/>
      <c r="CH120" s="305"/>
      <c r="CI120" s="305"/>
      <c r="CJ120" s="305"/>
      <c r="CK120" s="305"/>
      <c r="CL120" s="305"/>
      <c r="CM120" s="305"/>
      <c r="CN120" s="305"/>
      <c r="CO120" s="305"/>
      <c r="CP120" s="305"/>
      <c r="CQ120" s="305"/>
      <c r="CR120" s="305"/>
      <c r="CS120" s="305"/>
      <c r="CT120" s="305"/>
      <c r="CU120" s="305"/>
      <c r="CV120" s="305"/>
      <c r="CW120" s="305"/>
      <c r="CX120" s="305"/>
      <c r="CY120" s="305"/>
      <c r="CZ120" s="305"/>
      <c r="DA120" s="305"/>
      <c r="DB120" s="305"/>
      <c r="DC120" s="305"/>
      <c r="DD120" s="305"/>
      <c r="DE120" s="305"/>
      <c r="DF120" s="305"/>
      <c r="DG120" s="305"/>
      <c r="DH120" s="305"/>
      <c r="DI120" s="305"/>
      <c r="DJ120" s="305"/>
      <c r="DK120" s="305"/>
      <c r="DL120" s="305"/>
      <c r="DM120" s="305"/>
      <c r="DN120" s="305"/>
      <c r="DO120" s="305"/>
      <c r="DP120" s="305"/>
      <c r="DQ120" s="305"/>
      <c r="DR120" s="305"/>
      <c r="DS120" s="305"/>
      <c r="DT120" s="305"/>
      <c r="DU120" s="305"/>
      <c r="DV120" s="305"/>
      <c r="DW120" s="305"/>
      <c r="DX120" s="305"/>
      <c r="DY120" s="305"/>
      <c r="DZ120" s="305"/>
      <c r="EA120" s="305"/>
      <c r="EB120" s="305"/>
      <c r="EC120" s="305"/>
      <c r="ED120" s="305"/>
      <c r="EE120" s="305"/>
      <c r="EF120" s="305"/>
      <c r="EG120" s="305"/>
      <c r="EH120" s="305"/>
      <c r="EI120" s="305"/>
      <c r="EJ120" s="305"/>
      <c r="EK120" s="305"/>
      <c r="EL120" s="305"/>
      <c r="EM120" s="305"/>
      <c r="EN120" s="305"/>
      <c r="EO120" s="305"/>
      <c r="EP120" s="305"/>
      <c r="EQ120" s="305"/>
      <c r="ER120" s="305"/>
      <c r="ES120" s="305"/>
      <c r="ET120" s="305"/>
      <c r="EU120" s="305"/>
      <c r="EV120" s="305"/>
      <c r="EW120" s="305"/>
      <c r="EX120" s="305"/>
      <c r="EY120" s="305"/>
      <c r="EZ120" s="305"/>
      <c r="FA120" s="305"/>
      <c r="FB120" s="305"/>
      <c r="FC120" s="305"/>
      <c r="FD120" s="305"/>
      <c r="FE120" s="305"/>
      <c r="FF120" s="305"/>
      <c r="FG120" s="305"/>
      <c r="FH120" s="305"/>
      <c r="FI120" s="305"/>
      <c r="FJ120" s="305"/>
      <c r="FK120" s="305"/>
      <c r="FL120" s="305"/>
      <c r="FM120" s="305"/>
      <c r="FN120" s="305"/>
      <c r="FO120" s="305"/>
      <c r="FP120" s="305"/>
      <c r="FQ120" s="305"/>
      <c r="FR120" s="305"/>
      <c r="FS120" s="305"/>
      <c r="FT120" s="305"/>
      <c r="FU120" s="305"/>
      <c r="FV120" s="305"/>
      <c r="FW120" s="305"/>
      <c r="FX120" s="305"/>
      <c r="FY120" s="305"/>
      <c r="FZ120" s="305"/>
      <c r="GA120" s="305"/>
      <c r="GB120" s="305"/>
      <c r="GC120" s="305"/>
      <c r="GD120" s="305"/>
      <c r="GE120" s="305"/>
      <c r="GF120" s="305"/>
      <c r="GG120" s="305"/>
      <c r="GH120" s="305"/>
      <c r="GI120" s="305"/>
      <c r="GJ120" s="305"/>
      <c r="GK120" s="305"/>
      <c r="GL120" s="305"/>
      <c r="GM120" s="305"/>
      <c r="GN120" s="305"/>
      <c r="GO120" s="305"/>
      <c r="GP120" s="305"/>
      <c r="GQ120" s="305"/>
      <c r="GR120" s="305"/>
      <c r="GS120" s="305"/>
      <c r="GT120" s="305"/>
      <c r="GU120" s="305"/>
      <c r="GV120" s="305"/>
      <c r="GW120" s="305"/>
      <c r="GX120" s="305"/>
      <c r="GY120" s="305"/>
      <c r="GZ120" s="305"/>
      <c r="HA120" s="305"/>
      <c r="HB120" s="305"/>
      <c r="HC120" s="305"/>
      <c r="HD120" s="305"/>
      <c r="HE120" s="305"/>
      <c r="HF120" s="305"/>
      <c r="HG120" s="305"/>
      <c r="HH120" s="305"/>
      <c r="HI120" s="305"/>
      <c r="HJ120" s="305"/>
      <c r="HK120" s="305"/>
      <c r="HL120" s="305"/>
      <c r="HM120" s="305"/>
      <c r="HN120" s="305"/>
      <c r="HO120" s="305"/>
      <c r="HP120" s="305"/>
      <c r="HQ120" s="305"/>
      <c r="HR120" s="305"/>
      <c r="HS120" s="305"/>
      <c r="HT120" s="305"/>
      <c r="HU120" s="305"/>
      <c r="HV120" s="305"/>
      <c r="HW120" s="305"/>
      <c r="HX120" s="305"/>
      <c r="HY120" s="305"/>
      <c r="HZ120" s="305"/>
      <c r="IA120" s="305"/>
      <c r="IB120" s="305"/>
      <c r="IC120" s="305"/>
      <c r="ID120" s="305"/>
      <c r="IE120" s="305"/>
      <c r="IF120" s="305"/>
      <c r="IG120" s="305"/>
      <c r="IH120" s="305"/>
      <c r="II120" s="305"/>
      <c r="IJ120" s="305"/>
      <c r="IK120" s="305"/>
      <c r="IL120" s="305"/>
      <c r="IM120" s="305"/>
      <c r="IN120" s="305"/>
      <c r="IO120" s="305"/>
      <c r="IP120" s="305"/>
      <c r="IQ120" s="305"/>
      <c r="IR120" s="305"/>
      <c r="IS120" s="305"/>
      <c r="IT120" s="305"/>
      <c r="IU120" s="305"/>
      <c r="IV120" s="305"/>
      <c r="IW120" s="305"/>
      <c r="IX120" s="305"/>
      <c r="IY120" s="305"/>
      <c r="IZ120" s="305"/>
      <c r="JA120" s="305"/>
      <c r="JB120" s="305"/>
      <c r="JC120" s="305"/>
      <c r="JD120" s="305"/>
      <c r="JE120" s="305"/>
      <c r="JF120" s="305"/>
      <c r="JG120" s="305"/>
      <c r="JH120" s="305"/>
      <c r="JI120" s="305"/>
      <c r="JJ120" s="305"/>
      <c r="JK120" s="305"/>
      <c r="JL120" s="305"/>
      <c r="JM120" s="305"/>
      <c r="JN120" s="305"/>
      <c r="JO120" s="305"/>
      <c r="JP120" s="305"/>
      <c r="JQ120" s="305"/>
      <c r="JR120" s="305"/>
      <c r="JS120" s="305"/>
      <c r="JT120" s="305"/>
      <c r="JU120" s="305"/>
      <c r="JV120" s="305"/>
      <c r="JW120" s="305"/>
      <c r="JX120" s="305"/>
      <c r="JY120" s="305"/>
      <c r="JZ120" s="305"/>
      <c r="KA120" s="305"/>
      <c r="KB120" s="305"/>
      <c r="KC120" s="305"/>
      <c r="KD120" s="305"/>
      <c r="KE120" s="305"/>
      <c r="KF120" s="305"/>
      <c r="KG120" s="305"/>
      <c r="KH120" s="305"/>
      <c r="KI120" s="305"/>
      <c r="KJ120" s="305"/>
      <c r="KK120" s="305"/>
      <c r="KL120" s="305"/>
      <c r="KM120" s="305"/>
      <c r="KN120" s="305"/>
      <c r="KO120" s="305"/>
      <c r="KP120" s="305"/>
      <c r="KQ120" s="305"/>
      <c r="KR120" s="305"/>
      <c r="KS120" s="305"/>
      <c r="KT120" s="305"/>
      <c r="KU120" s="305"/>
      <c r="KV120" s="305"/>
      <c r="KW120" s="305"/>
      <c r="KX120" s="305"/>
      <c r="KY120" s="305"/>
      <c r="KZ120" s="305"/>
      <c r="LA120" s="305"/>
      <c r="LB120" s="305"/>
      <c r="LC120" s="305"/>
      <c r="LD120" s="305"/>
      <c r="LE120" s="305"/>
      <c r="LF120" s="305"/>
      <c r="LG120" s="305"/>
      <c r="LH120" s="305"/>
      <c r="LI120" s="305"/>
      <c r="LJ120" s="305"/>
      <c r="LK120" s="305"/>
      <c r="LL120" s="305"/>
      <c r="LM120" s="305"/>
      <c r="LN120" s="305"/>
      <c r="LO120" s="305"/>
      <c r="LP120" s="305"/>
      <c r="LQ120" s="305"/>
      <c r="LR120" s="305"/>
      <c r="LS120" s="305"/>
      <c r="LT120" s="305"/>
      <c r="LU120" s="305"/>
      <c r="LV120" s="305"/>
      <c r="LW120" s="305"/>
      <c r="LX120" s="305"/>
      <c r="LY120" s="305"/>
      <c r="LZ120" s="305"/>
      <c r="MA120" s="305"/>
      <c r="MB120" s="305"/>
      <c r="MC120" s="305"/>
      <c r="MD120" s="305"/>
      <c r="ME120" s="305"/>
      <c r="MF120" s="305"/>
      <c r="MG120" s="305"/>
      <c r="MH120" s="305"/>
      <c r="MI120" s="305"/>
      <c r="MJ120" s="305"/>
      <c r="MK120" s="305"/>
      <c r="ML120" s="305"/>
      <c r="MM120" s="305"/>
      <c r="MN120" s="305"/>
      <c r="MO120" s="305"/>
      <c r="MP120" s="305"/>
      <c r="MQ120" s="305"/>
      <c r="MR120" s="305"/>
      <c r="MS120" s="305"/>
      <c r="MT120" s="305"/>
      <c r="MU120" s="305"/>
      <c r="MV120" s="305"/>
      <c r="MW120" s="305"/>
      <c r="MX120" s="305"/>
      <c r="MY120" s="305"/>
      <c r="MZ120" s="305"/>
      <c r="NA120" s="305"/>
      <c r="NB120" s="305"/>
      <c r="NC120" s="305"/>
      <c r="ND120" s="305"/>
      <c r="NE120" s="305"/>
      <c r="NF120" s="305"/>
      <c r="NG120" s="305"/>
      <c r="NH120" s="305"/>
      <c r="NI120" s="305"/>
      <c r="NJ120" s="305"/>
      <c r="NK120" s="305"/>
      <c r="NL120" s="305"/>
      <c r="NM120" s="305"/>
      <c r="NN120" s="305"/>
      <c r="NO120" s="305"/>
      <c r="NP120" s="305"/>
      <c r="NQ120" s="305"/>
      <c r="NR120" s="305"/>
      <c r="NS120" s="305"/>
      <c r="NT120" s="305"/>
      <c r="NU120" s="305"/>
      <c r="NV120" s="305"/>
      <c r="NW120" s="305"/>
      <c r="NX120" s="305"/>
      <c r="NY120" s="305"/>
      <c r="NZ120" s="305"/>
      <c r="OA120" s="305"/>
      <c r="OB120" s="305"/>
      <c r="OC120" s="305"/>
      <c r="OD120" s="305"/>
      <c r="OE120" s="305"/>
      <c r="OF120" s="305"/>
      <c r="OG120" s="305"/>
      <c r="OH120" s="305"/>
      <c r="OI120" s="305"/>
      <c r="OJ120" s="305"/>
      <c r="OK120" s="305"/>
      <c r="OL120" s="305"/>
      <c r="OM120" s="305"/>
      <c r="ON120" s="305"/>
      <c r="OO120" s="305"/>
      <c r="OP120" s="305"/>
      <c r="OQ120" s="305"/>
      <c r="OR120" s="305"/>
      <c r="OS120" s="305"/>
      <c r="OT120" s="305"/>
      <c r="OU120" s="305"/>
      <c r="OV120" s="305"/>
      <c r="OW120" s="305"/>
      <c r="OX120" s="305"/>
      <c r="OY120" s="305"/>
      <c r="OZ120" s="305"/>
      <c r="PA120" s="305"/>
      <c r="PB120" s="305"/>
      <c r="PC120" s="305"/>
      <c r="PD120" s="305"/>
      <c r="PE120" s="305"/>
      <c r="PF120" s="305"/>
      <c r="PG120" s="305"/>
      <c r="PH120" s="305"/>
      <c r="PI120" s="305"/>
      <c r="PJ120" s="305"/>
      <c r="PK120" s="305"/>
      <c r="PL120" s="305"/>
      <c r="PM120" s="305"/>
      <c r="PN120" s="305"/>
      <c r="PO120" s="305"/>
      <c r="PP120" s="305"/>
      <c r="PQ120" s="305"/>
      <c r="PR120" s="305"/>
      <c r="PS120" s="305"/>
      <c r="PT120" s="305"/>
      <c r="PU120" s="305"/>
      <c r="PV120" s="305"/>
      <c r="PW120" s="305"/>
      <c r="PX120" s="305"/>
      <c r="PY120" s="305"/>
      <c r="PZ120" s="305"/>
      <c r="QA120" s="305"/>
      <c r="QB120" s="305"/>
      <c r="QC120" s="305"/>
      <c r="QD120" s="305"/>
      <c r="QE120" s="305"/>
      <c r="QF120" s="305"/>
      <c r="QG120" s="305"/>
      <c r="QH120" s="305"/>
      <c r="QI120" s="305"/>
      <c r="QJ120" s="305"/>
      <c r="QK120" s="305"/>
      <c r="QL120" s="305"/>
      <c r="QM120" s="305"/>
      <c r="QN120" s="305"/>
      <c r="QO120" s="305"/>
      <c r="QP120" s="305"/>
      <c r="QQ120" s="305"/>
      <c r="QR120" s="305"/>
      <c r="QS120" s="305"/>
      <c r="QT120" s="305"/>
      <c r="QU120" s="305"/>
      <c r="QV120" s="305"/>
      <c r="QW120" s="305"/>
      <c r="QX120" s="305"/>
      <c r="QY120" s="305"/>
      <c r="QZ120" s="305"/>
      <c r="RA120" s="305"/>
      <c r="RB120" s="305"/>
      <c r="RC120" s="305"/>
      <c r="RD120" s="305"/>
      <c r="RE120" s="305"/>
      <c r="RF120" s="305"/>
      <c r="RG120" s="305"/>
      <c r="RH120" s="305"/>
      <c r="RI120" s="305"/>
      <c r="RJ120" s="305"/>
      <c r="RK120" s="305"/>
      <c r="RL120" s="305"/>
      <c r="RM120" s="305"/>
      <c r="RN120" s="305"/>
      <c r="RO120" s="305"/>
      <c r="RP120" s="305"/>
      <c r="RQ120" s="305"/>
      <c r="RR120" s="305"/>
      <c r="RS120" s="305"/>
      <c r="RT120" s="305"/>
      <c r="RU120" s="305"/>
      <c r="RV120" s="305"/>
      <c r="RW120" s="305"/>
      <c r="RX120" s="305"/>
      <c r="RY120" s="305"/>
      <c r="RZ120" s="305"/>
      <c r="SA120" s="305"/>
      <c r="SB120" s="305"/>
      <c r="SC120" s="305"/>
      <c r="SD120" s="305"/>
      <c r="SE120" s="305"/>
      <c r="SF120" s="305"/>
      <c r="SG120" s="305"/>
      <c r="SH120" s="305"/>
      <c r="SI120" s="305"/>
      <c r="SJ120" s="305"/>
      <c r="SK120" s="305"/>
      <c r="SL120" s="305"/>
      <c r="SM120" s="305"/>
      <c r="SN120" s="305"/>
      <c r="SO120" s="305"/>
      <c r="SP120" s="305"/>
      <c r="SQ120" s="305"/>
      <c r="SR120" s="305"/>
      <c r="SS120" s="305"/>
      <c r="ST120" s="305"/>
      <c r="SU120" s="305"/>
      <c r="SV120" s="305"/>
      <c r="SW120" s="305"/>
      <c r="SX120" s="305"/>
      <c r="SY120" s="305"/>
      <c r="SZ120" s="305"/>
      <c r="TA120" s="305"/>
      <c r="TB120" s="305"/>
      <c r="TC120" s="305"/>
      <c r="TD120" s="305"/>
      <c r="TE120" s="305"/>
      <c r="TF120" s="305"/>
      <c r="TG120" s="305"/>
      <c r="TH120" s="305"/>
      <c r="TI120" s="305"/>
      <c r="TJ120" s="305"/>
      <c r="TK120" s="305"/>
      <c r="TL120" s="305"/>
      <c r="TM120" s="305"/>
      <c r="TN120" s="305"/>
      <c r="TO120" s="305"/>
      <c r="TP120" s="305"/>
      <c r="TQ120" s="305"/>
      <c r="TR120" s="305"/>
      <c r="TS120" s="305"/>
      <c r="TT120" s="305"/>
      <c r="TU120" s="305"/>
      <c r="TV120" s="305"/>
      <c r="TW120" s="305"/>
      <c r="TX120" s="305"/>
      <c r="TY120" s="305"/>
      <c r="TZ120" s="305"/>
      <c r="UA120" s="305"/>
      <c r="UB120" s="305"/>
      <c r="UC120" s="305"/>
      <c r="UD120" s="305"/>
      <c r="UE120" s="305"/>
      <c r="UF120" s="305"/>
      <c r="UG120" s="305"/>
      <c r="UH120" s="305"/>
      <c r="UI120" s="305"/>
      <c r="UJ120" s="305"/>
      <c r="UK120" s="305"/>
      <c r="UL120" s="305"/>
      <c r="UM120" s="305"/>
      <c r="UN120" s="305"/>
      <c r="UO120" s="305"/>
      <c r="UP120" s="305"/>
      <c r="UQ120" s="305"/>
      <c r="UR120" s="305"/>
      <c r="US120" s="305"/>
      <c r="UT120" s="305"/>
      <c r="UU120" s="305"/>
      <c r="UV120" s="305"/>
      <c r="UW120" s="305"/>
      <c r="UX120" s="305"/>
      <c r="UY120" s="305"/>
      <c r="UZ120" s="305"/>
      <c r="VA120" s="305"/>
      <c r="VB120" s="305"/>
      <c r="VC120" s="305"/>
      <c r="VD120" s="305"/>
      <c r="VE120" s="305"/>
      <c r="VF120" s="305"/>
      <c r="VG120" s="305"/>
      <c r="VH120" s="305"/>
      <c r="VI120" s="305"/>
      <c r="VJ120" s="305"/>
      <c r="VK120" s="305"/>
      <c r="VL120" s="305"/>
      <c r="VM120" s="305"/>
      <c r="VN120" s="305"/>
      <c r="VO120" s="305"/>
      <c r="VP120" s="305"/>
      <c r="VQ120" s="305"/>
      <c r="VR120" s="305"/>
      <c r="VS120" s="305"/>
      <c r="VT120" s="305"/>
      <c r="VU120" s="305"/>
      <c r="VV120" s="305"/>
      <c r="VW120" s="305"/>
      <c r="VX120" s="305"/>
      <c r="VY120" s="305"/>
      <c r="VZ120" s="305"/>
      <c r="WA120" s="305"/>
      <c r="WB120" s="305"/>
      <c r="WC120" s="305"/>
      <c r="WD120" s="305"/>
      <c r="WE120" s="305"/>
      <c r="WF120" s="305"/>
      <c r="WG120" s="305"/>
      <c r="WH120" s="305"/>
      <c r="WI120" s="305"/>
      <c r="WJ120" s="305"/>
      <c r="WK120" s="305"/>
      <c r="WL120" s="305"/>
      <c r="WM120" s="305"/>
      <c r="WN120" s="305"/>
      <c r="WO120" s="305"/>
      <c r="WP120" s="305"/>
      <c r="WQ120" s="305"/>
      <c r="WR120" s="305"/>
      <c r="WS120" s="305"/>
      <c r="WT120" s="305"/>
      <c r="WU120" s="305"/>
      <c r="WV120" s="305"/>
      <c r="WW120" s="305"/>
      <c r="WX120" s="305"/>
      <c r="WY120" s="305"/>
      <c r="WZ120" s="305"/>
      <c r="XA120" s="305"/>
      <c r="XB120" s="305"/>
      <c r="XC120" s="305"/>
      <c r="XD120" s="305"/>
      <c r="XE120" s="305"/>
      <c r="XF120" s="305"/>
      <c r="XG120" s="305"/>
      <c r="XH120" s="305"/>
      <c r="XI120" s="305"/>
      <c r="XJ120" s="305"/>
      <c r="XK120" s="305"/>
      <c r="XL120" s="305"/>
      <c r="XM120" s="305"/>
      <c r="XN120" s="305"/>
      <c r="XO120" s="305"/>
      <c r="XP120" s="305"/>
      <c r="XQ120" s="305"/>
      <c r="XR120" s="305"/>
      <c r="XS120" s="305"/>
      <c r="XT120" s="305"/>
      <c r="XU120" s="305"/>
      <c r="XV120" s="305"/>
      <c r="XW120" s="305"/>
      <c r="XX120" s="305"/>
      <c r="XY120" s="305"/>
      <c r="XZ120" s="305"/>
      <c r="YA120" s="305"/>
      <c r="YB120" s="305"/>
      <c r="YC120" s="305"/>
      <c r="YD120" s="305"/>
      <c r="YE120" s="305"/>
      <c r="YF120" s="305"/>
      <c r="YG120" s="305"/>
      <c r="YH120" s="305"/>
      <c r="YI120" s="305"/>
      <c r="YJ120" s="305"/>
      <c r="YK120" s="305"/>
      <c r="YL120" s="305"/>
      <c r="YM120" s="305"/>
      <c r="YN120" s="305"/>
      <c r="YO120" s="305"/>
      <c r="YP120" s="305"/>
      <c r="YQ120" s="305"/>
      <c r="YR120" s="305"/>
      <c r="YS120" s="305"/>
      <c r="YT120" s="305"/>
      <c r="YU120" s="305"/>
      <c r="YV120" s="305"/>
      <c r="YW120" s="305"/>
      <c r="YX120" s="305"/>
      <c r="YY120" s="305"/>
      <c r="YZ120" s="305"/>
      <c r="ZA120" s="305"/>
      <c r="ZB120" s="305"/>
      <c r="ZC120" s="305"/>
      <c r="ZD120" s="305"/>
      <c r="ZE120" s="305"/>
      <c r="ZF120" s="305"/>
      <c r="ZG120" s="305"/>
      <c r="ZH120" s="305"/>
      <c r="ZI120" s="305"/>
      <c r="ZJ120" s="305"/>
      <c r="ZK120" s="305"/>
      <c r="ZL120" s="305"/>
      <c r="ZM120" s="305"/>
      <c r="ZN120" s="305"/>
      <c r="ZO120" s="305"/>
      <c r="ZP120" s="305"/>
      <c r="ZQ120" s="305"/>
      <c r="ZR120" s="305"/>
      <c r="ZS120" s="305"/>
      <c r="ZT120" s="305"/>
      <c r="ZU120" s="305"/>
      <c r="ZV120" s="305"/>
      <c r="ZW120" s="305"/>
      <c r="ZX120" s="305"/>
      <c r="ZY120" s="305"/>
      <c r="ZZ120" s="305"/>
      <c r="AAA120" s="305"/>
      <c r="AAB120" s="305"/>
      <c r="AAC120" s="305"/>
      <c r="AAD120" s="305"/>
      <c r="AAE120" s="305"/>
      <c r="AAF120" s="305"/>
      <c r="AAG120" s="305"/>
      <c r="AAH120" s="305"/>
      <c r="AAI120" s="305"/>
      <c r="AAJ120" s="305"/>
      <c r="AAK120" s="305"/>
      <c r="AAL120" s="305"/>
      <c r="AAM120" s="305"/>
      <c r="AAN120" s="305"/>
      <c r="AAO120" s="305"/>
      <c r="AAP120" s="305"/>
      <c r="AAQ120" s="305"/>
      <c r="AAR120" s="305"/>
      <c r="AAS120" s="305"/>
      <c r="AAT120" s="305"/>
      <c r="AAU120" s="305"/>
      <c r="AAV120" s="305"/>
      <c r="AAW120" s="305"/>
      <c r="AAX120" s="305"/>
      <c r="AAY120" s="305"/>
      <c r="AAZ120" s="305"/>
      <c r="ABA120" s="305"/>
      <c r="ABB120" s="305"/>
      <c r="ABC120" s="305"/>
      <c r="ABD120" s="305"/>
      <c r="ABE120" s="305"/>
      <c r="ABF120" s="305"/>
      <c r="ABG120" s="305"/>
      <c r="ABH120" s="305"/>
      <c r="ABI120" s="305"/>
      <c r="ABJ120" s="305"/>
      <c r="ABK120" s="305"/>
      <c r="ABL120" s="305"/>
      <c r="ABM120" s="305"/>
      <c r="ABN120" s="305"/>
      <c r="ABO120" s="305"/>
      <c r="ABP120" s="305"/>
      <c r="ABQ120" s="305"/>
      <c r="ABR120" s="305"/>
      <c r="ABS120" s="305"/>
      <c r="ABT120" s="305"/>
      <c r="ABU120" s="305"/>
      <c r="ABV120" s="305"/>
      <c r="ABW120" s="305"/>
      <c r="ABX120" s="305"/>
      <c r="ABY120" s="305"/>
      <c r="ABZ120" s="305"/>
      <c r="ACA120" s="305"/>
      <c r="ACB120" s="305"/>
      <c r="ACC120" s="305"/>
      <c r="ACD120" s="305"/>
      <c r="ACE120" s="305"/>
      <c r="ACF120" s="305"/>
      <c r="ACG120" s="305"/>
      <c r="ACH120" s="305"/>
      <c r="ACI120" s="305"/>
      <c r="ACJ120" s="305"/>
      <c r="ACK120" s="305"/>
      <c r="ACL120" s="305"/>
      <c r="ACM120" s="305"/>
      <c r="ACN120" s="305"/>
      <c r="ACO120" s="305"/>
      <c r="ACP120" s="305"/>
      <c r="ACQ120" s="305"/>
      <c r="ACR120" s="305"/>
      <c r="ACS120" s="305"/>
      <c r="ACT120" s="305"/>
      <c r="ACU120" s="305"/>
      <c r="ACV120" s="305"/>
      <c r="ACW120" s="305"/>
      <c r="ACX120" s="305"/>
      <c r="ACY120" s="305"/>
      <c r="ACZ120" s="305"/>
      <c r="ADA120" s="305"/>
      <c r="ADB120" s="305"/>
      <c r="ADC120" s="305"/>
      <c r="ADD120" s="305"/>
      <c r="ADE120" s="305"/>
      <c r="ADF120" s="305"/>
      <c r="ADG120" s="305"/>
      <c r="ADH120" s="305"/>
      <c r="ADI120" s="305"/>
      <c r="ADJ120" s="305"/>
      <c r="ADK120" s="305"/>
      <c r="ADL120" s="305"/>
      <c r="ADM120" s="305"/>
      <c r="ADN120" s="305"/>
      <c r="ADO120" s="305"/>
      <c r="ADP120" s="305"/>
      <c r="ADQ120" s="305"/>
      <c r="ADR120" s="305"/>
      <c r="ADS120" s="305"/>
      <c r="ADT120" s="305"/>
      <c r="ADU120" s="305"/>
      <c r="ADV120" s="305"/>
      <c r="ADW120" s="305"/>
      <c r="ADX120" s="305"/>
      <c r="ADY120" s="305"/>
      <c r="ADZ120" s="305"/>
      <c r="AEA120" s="305"/>
      <c r="AEB120" s="305"/>
      <c r="AEC120" s="305"/>
      <c r="AED120" s="305"/>
      <c r="AEE120" s="305"/>
      <c r="AEF120" s="305"/>
      <c r="AEG120" s="305"/>
      <c r="AEH120" s="305"/>
      <c r="AEI120" s="305"/>
      <c r="AEJ120" s="305"/>
      <c r="AEK120" s="305"/>
      <c r="AEL120" s="305"/>
      <c r="AEM120" s="305"/>
      <c r="AEN120" s="305"/>
      <c r="AEO120" s="305"/>
      <c r="AEP120" s="305"/>
      <c r="AEQ120" s="305"/>
      <c r="AER120" s="305"/>
      <c r="AES120" s="305"/>
      <c r="AET120" s="305"/>
      <c r="AEU120" s="305"/>
      <c r="AEV120" s="305"/>
      <c r="AEW120" s="305"/>
      <c r="AEX120" s="305"/>
      <c r="AEY120" s="305"/>
      <c r="AEZ120" s="305"/>
      <c r="AFA120" s="305"/>
      <c r="AFB120" s="305"/>
      <c r="AFC120" s="305"/>
      <c r="AFD120" s="305"/>
      <c r="AFE120" s="305"/>
      <c r="AFF120" s="305"/>
      <c r="AFG120" s="305"/>
      <c r="AFH120" s="305"/>
      <c r="AFI120" s="305"/>
      <c r="AFJ120" s="305"/>
      <c r="AFK120" s="305"/>
      <c r="AFL120" s="305"/>
      <c r="AFM120" s="305"/>
      <c r="AFN120" s="305"/>
      <c r="AFO120" s="305"/>
      <c r="AFP120" s="305"/>
      <c r="AFQ120" s="305"/>
      <c r="AFR120" s="305"/>
      <c r="AFS120" s="305"/>
      <c r="AFT120" s="305"/>
      <c r="AFU120" s="305"/>
      <c r="AFV120" s="305"/>
      <c r="AFW120" s="305"/>
      <c r="AFX120" s="305"/>
      <c r="AFY120" s="305"/>
      <c r="AFZ120" s="305"/>
      <c r="AGA120" s="305"/>
      <c r="AGB120" s="305"/>
      <c r="AGC120" s="305"/>
      <c r="AGD120" s="305"/>
      <c r="AGE120" s="305"/>
      <c r="AGF120" s="305"/>
      <c r="AGG120" s="305"/>
      <c r="AGH120" s="305"/>
      <c r="AGI120" s="305"/>
      <c r="AGJ120" s="305"/>
      <c r="AGK120" s="305"/>
      <c r="AGL120" s="305"/>
      <c r="AGM120" s="305"/>
      <c r="AGN120" s="305"/>
      <c r="AGO120" s="305"/>
      <c r="AGP120" s="305"/>
      <c r="AGQ120" s="305"/>
      <c r="AGR120" s="305"/>
      <c r="AGS120" s="305"/>
      <c r="AGT120" s="305"/>
      <c r="AGU120" s="305"/>
      <c r="AGV120" s="305"/>
      <c r="AGW120" s="305"/>
      <c r="AGX120" s="305"/>
      <c r="AGY120" s="305"/>
      <c r="AGZ120" s="305"/>
      <c r="AHA120" s="305"/>
      <c r="AHB120" s="305"/>
      <c r="AHC120" s="305"/>
      <c r="AHD120" s="305"/>
      <c r="AHE120" s="305"/>
      <c r="AHF120" s="305"/>
      <c r="AHG120" s="305"/>
      <c r="AHH120" s="305"/>
      <c r="AHI120" s="305"/>
      <c r="AHJ120" s="305"/>
      <c r="AHK120" s="305"/>
      <c r="AHL120" s="305"/>
      <c r="AHM120" s="305"/>
      <c r="AHN120" s="305"/>
      <c r="AHO120" s="305"/>
      <c r="AHP120" s="305"/>
      <c r="AHQ120" s="305"/>
      <c r="AHR120" s="305"/>
      <c r="AHS120" s="305"/>
      <c r="AHT120" s="305"/>
      <c r="AHU120" s="305"/>
      <c r="AHV120" s="305"/>
      <c r="AHW120" s="305"/>
      <c r="AHX120" s="305"/>
      <c r="AHY120" s="305"/>
      <c r="AHZ120" s="305"/>
      <c r="AIA120" s="305"/>
      <c r="AIB120" s="305"/>
      <c r="AIC120" s="305"/>
      <c r="AID120" s="305"/>
      <c r="AIE120" s="305"/>
      <c r="AIF120" s="305"/>
      <c r="AIG120" s="305"/>
      <c r="AIH120" s="305"/>
      <c r="AII120" s="305"/>
      <c r="AIJ120" s="305"/>
      <c r="AIK120" s="305"/>
      <c r="AIL120" s="305"/>
      <c r="AIM120" s="305"/>
      <c r="AIN120" s="305"/>
      <c r="AIO120" s="305"/>
      <c r="AIP120" s="305"/>
      <c r="AIQ120" s="305"/>
      <c r="AIR120" s="305"/>
      <c r="AIS120" s="305"/>
      <c r="AIT120" s="305"/>
      <c r="AIU120" s="305"/>
      <c r="AIV120" s="305"/>
      <c r="AIW120" s="305"/>
      <c r="AIX120" s="305"/>
      <c r="AIY120" s="305"/>
      <c r="AIZ120" s="305"/>
      <c r="AJA120" s="305"/>
      <c r="AJB120" s="305"/>
      <c r="AJC120" s="305"/>
      <c r="AJD120" s="305"/>
      <c r="AJE120" s="305"/>
      <c r="AJF120" s="305"/>
      <c r="AJG120" s="305"/>
      <c r="AJH120" s="305"/>
      <c r="AJI120" s="305"/>
      <c r="AJJ120" s="305"/>
      <c r="AJK120" s="305"/>
      <c r="AJL120" s="305"/>
      <c r="AJM120" s="305"/>
      <c r="AJN120" s="305"/>
      <c r="AJO120" s="305"/>
      <c r="AJP120" s="305"/>
      <c r="AJQ120" s="305"/>
      <c r="AJR120" s="305"/>
      <c r="AJS120" s="305"/>
      <c r="AJT120" s="305"/>
      <c r="AJU120" s="305"/>
      <c r="AJV120" s="305"/>
      <c r="AJW120" s="305"/>
      <c r="AJX120" s="305"/>
      <c r="AJY120" s="305"/>
      <c r="AJZ120" s="305"/>
      <c r="AKA120" s="305"/>
      <c r="AKB120" s="305"/>
      <c r="AKC120" s="305"/>
      <c r="AKD120" s="305"/>
      <c r="AKE120" s="305"/>
      <c r="AKF120" s="305"/>
      <c r="AKG120" s="305"/>
      <c r="AKH120" s="305"/>
      <c r="AKI120" s="305"/>
      <c r="AKJ120" s="305"/>
      <c r="AKK120" s="305"/>
      <c r="AKL120" s="305"/>
      <c r="AKM120" s="305"/>
      <c r="AKN120" s="305"/>
      <c r="AKO120" s="305"/>
      <c r="AKP120" s="305"/>
      <c r="AKQ120" s="305"/>
      <c r="AKR120" s="305"/>
      <c r="AKS120" s="305"/>
      <c r="AKT120" s="305"/>
      <c r="AKU120" s="305"/>
      <c r="AKV120" s="305"/>
      <c r="AKW120" s="305"/>
      <c r="AKX120" s="305"/>
      <c r="AKY120" s="305"/>
      <c r="AKZ120" s="305"/>
      <c r="ALA120" s="305"/>
      <c r="ALB120" s="305"/>
      <c r="ALC120" s="305"/>
      <c r="ALD120" s="305"/>
      <c r="ALE120" s="305"/>
      <c r="ALF120" s="305"/>
      <c r="ALG120" s="305"/>
      <c r="ALH120" s="305"/>
      <c r="ALI120" s="305"/>
      <c r="ALJ120" s="305"/>
      <c r="ALK120" s="305"/>
      <c r="ALL120" s="305"/>
      <c r="ALM120" s="305"/>
      <c r="ALN120" s="305"/>
      <c r="ALO120" s="305"/>
      <c r="ALP120" s="305"/>
      <c r="ALQ120" s="305"/>
      <c r="ALR120" s="305"/>
      <c r="ALS120" s="305"/>
      <c r="ALT120" s="305"/>
      <c r="ALU120" s="305"/>
      <c r="ALV120" s="305"/>
      <c r="ALW120" s="305"/>
      <c r="ALX120" s="305"/>
      <c r="ALY120" s="305"/>
      <c r="ALZ120" s="305"/>
      <c r="AMA120" s="305"/>
      <c r="AMB120" s="305"/>
      <c r="AMC120" s="305"/>
      <c r="AMD120" s="305"/>
      <c r="AME120" s="305"/>
      <c r="AMF120" s="305"/>
      <c r="AMG120" s="305"/>
      <c r="AMH120" s="305"/>
      <c r="AMI120" s="305"/>
      <c r="AMJ120" s="305"/>
      <c r="AMK120" s="305"/>
      <c r="AML120" s="305"/>
      <c r="AMM120" s="305"/>
      <c r="AMN120" s="305"/>
      <c r="AMO120" s="305"/>
      <c r="AMP120" s="305"/>
      <c r="AMQ120" s="305"/>
      <c r="AMR120" s="305"/>
      <c r="AMS120" s="305"/>
      <c r="AMT120" s="305"/>
      <c r="AMU120" s="305"/>
      <c r="AMV120" s="305"/>
      <c r="AMW120" s="305"/>
      <c r="AMX120" s="305"/>
      <c r="AMY120" s="305"/>
      <c r="AMZ120" s="305"/>
      <c r="ANA120" s="305"/>
      <c r="ANB120" s="305"/>
      <c r="ANC120" s="305"/>
      <c r="AND120" s="305"/>
      <c r="ANE120" s="305"/>
      <c r="ANF120" s="305"/>
      <c r="ANG120" s="305"/>
      <c r="ANH120" s="305"/>
      <c r="ANI120" s="305"/>
      <c r="ANJ120" s="305"/>
      <c r="ANK120" s="305"/>
      <c r="ANL120" s="305"/>
      <c r="ANM120" s="305"/>
      <c r="ANN120" s="305"/>
      <c r="ANO120" s="305"/>
      <c r="ANP120" s="305"/>
      <c r="ANQ120" s="305"/>
      <c r="ANR120" s="305"/>
      <c r="ANS120" s="305"/>
      <c r="ANT120" s="305"/>
      <c r="ANU120" s="305"/>
      <c r="ANV120" s="305"/>
      <c r="ANW120" s="305"/>
      <c r="ANX120" s="305"/>
      <c r="ANY120" s="305"/>
      <c r="ANZ120" s="305"/>
      <c r="AOA120" s="305"/>
      <c r="AOB120" s="305"/>
      <c r="AOC120" s="305"/>
      <c r="AOD120" s="305"/>
      <c r="AOE120" s="305"/>
      <c r="AOF120" s="305"/>
      <c r="AOG120" s="305"/>
      <c r="AOH120" s="305"/>
      <c r="AOI120" s="305"/>
      <c r="AOJ120" s="305"/>
      <c r="AOK120" s="305"/>
      <c r="AOL120" s="305"/>
      <c r="AOM120" s="305"/>
      <c r="AON120" s="305"/>
      <c r="AOO120" s="305"/>
      <c r="AOP120" s="305"/>
      <c r="AOQ120" s="305"/>
      <c r="AOR120" s="305"/>
      <c r="AOS120" s="305"/>
      <c r="AOT120" s="305"/>
      <c r="AOU120" s="305"/>
      <c r="AOV120" s="305"/>
      <c r="AOW120" s="305"/>
      <c r="AOX120" s="305"/>
      <c r="AOY120" s="305"/>
      <c r="AOZ120" s="305"/>
      <c r="APA120" s="305"/>
      <c r="APB120" s="305"/>
      <c r="APC120" s="305"/>
      <c r="APD120" s="305"/>
      <c r="APE120" s="305"/>
      <c r="APF120" s="305"/>
      <c r="APG120" s="305"/>
      <c r="APH120" s="305"/>
      <c r="API120" s="305"/>
      <c r="APJ120" s="305"/>
      <c r="APK120" s="305"/>
      <c r="APL120" s="305"/>
      <c r="APM120" s="305"/>
      <c r="APN120" s="305"/>
      <c r="APO120" s="305"/>
      <c r="APP120" s="305"/>
      <c r="APQ120" s="305"/>
      <c r="APR120" s="305"/>
      <c r="APS120" s="305"/>
      <c r="APT120" s="305"/>
      <c r="APU120" s="305"/>
      <c r="APV120" s="305"/>
      <c r="APW120" s="305"/>
      <c r="APX120" s="305"/>
      <c r="APY120" s="305"/>
      <c r="APZ120" s="305"/>
      <c r="AQA120" s="305"/>
      <c r="AQB120" s="305"/>
      <c r="AQC120" s="305"/>
      <c r="AQD120" s="305"/>
      <c r="AQE120" s="305"/>
      <c r="AQF120" s="305"/>
      <c r="AQG120" s="305"/>
      <c r="AQH120" s="305"/>
      <c r="AQI120" s="305"/>
      <c r="AQJ120" s="305"/>
      <c r="AQK120" s="305"/>
      <c r="AQL120" s="305"/>
      <c r="AQM120" s="305"/>
      <c r="AQN120" s="305"/>
      <c r="AQO120" s="305"/>
      <c r="AQP120" s="305"/>
      <c r="AQQ120" s="305"/>
      <c r="AQR120" s="305"/>
      <c r="AQS120" s="305"/>
      <c r="AQT120" s="305"/>
      <c r="AQU120" s="305"/>
      <c r="AQV120" s="305"/>
      <c r="AQW120" s="305"/>
      <c r="AQX120" s="305"/>
      <c r="AQY120" s="305"/>
      <c r="AQZ120" s="305"/>
      <c r="ARA120" s="305"/>
      <c r="ARB120" s="305"/>
      <c r="ARC120" s="305"/>
      <c r="ARD120" s="305"/>
      <c r="ARE120" s="305"/>
      <c r="ARF120" s="305"/>
      <c r="ARG120" s="305"/>
      <c r="ARH120" s="305"/>
      <c r="ARI120" s="305"/>
      <c r="ARJ120" s="305"/>
      <c r="ARK120" s="305"/>
      <c r="ARL120" s="305"/>
      <c r="ARM120" s="305"/>
      <c r="ARN120" s="305"/>
      <c r="ARO120" s="305"/>
      <c r="ARP120" s="305"/>
      <c r="ARQ120" s="305"/>
      <c r="ARR120" s="305"/>
      <c r="ARS120" s="305"/>
      <c r="ART120" s="305"/>
      <c r="ARU120" s="305"/>
      <c r="ARV120" s="305"/>
      <c r="ARW120" s="305"/>
      <c r="ARX120" s="305"/>
      <c r="ARY120" s="305"/>
      <c r="ARZ120" s="305"/>
      <c r="ASA120" s="305"/>
      <c r="ASB120" s="305"/>
      <c r="ASC120" s="305"/>
      <c r="ASD120" s="305"/>
      <c r="ASE120" s="305"/>
      <c r="ASF120" s="305"/>
      <c r="ASG120" s="305"/>
      <c r="ASH120" s="305"/>
      <c r="ASI120" s="305"/>
      <c r="ASJ120" s="305"/>
      <c r="ASK120" s="305"/>
      <c r="ASL120" s="305"/>
      <c r="ASM120" s="305"/>
      <c r="ASN120" s="305"/>
      <c r="ASO120" s="305"/>
      <c r="ASP120" s="305"/>
      <c r="ASQ120" s="305"/>
      <c r="ASR120" s="305"/>
      <c r="ASS120" s="305"/>
      <c r="AST120" s="305"/>
      <c r="ASU120" s="305"/>
      <c r="ASV120" s="305"/>
      <c r="ASW120" s="305"/>
      <c r="ASX120" s="305"/>
      <c r="ASY120" s="305"/>
      <c r="ASZ120" s="305"/>
      <c r="ATA120" s="305"/>
      <c r="ATB120" s="305"/>
      <c r="ATC120" s="305"/>
      <c r="ATD120" s="305"/>
      <c r="ATE120" s="305"/>
      <c r="ATF120" s="305"/>
      <c r="ATG120" s="305"/>
      <c r="ATH120" s="305"/>
      <c r="ATI120" s="305"/>
      <c r="ATJ120" s="305"/>
      <c r="ATK120" s="305"/>
      <c r="ATL120" s="305"/>
      <c r="ATM120" s="305"/>
      <c r="ATN120" s="305"/>
      <c r="ATO120" s="305"/>
      <c r="ATP120" s="305"/>
      <c r="ATQ120" s="305"/>
      <c r="ATR120" s="305"/>
      <c r="ATS120" s="305"/>
      <c r="ATT120" s="305"/>
      <c r="ATU120" s="305"/>
      <c r="ATV120" s="305"/>
      <c r="ATW120" s="305"/>
      <c r="ATX120" s="305"/>
      <c r="ATY120" s="305"/>
      <c r="ATZ120" s="305"/>
      <c r="AUA120" s="305"/>
      <c r="AUB120" s="305"/>
      <c r="AUC120" s="305"/>
      <c r="AUD120" s="305"/>
      <c r="AUE120" s="305"/>
      <c r="AUF120" s="305"/>
      <c r="AUG120" s="305"/>
      <c r="AUH120" s="305"/>
      <c r="AUI120" s="305"/>
      <c r="AUJ120" s="305"/>
      <c r="AUK120" s="305"/>
      <c r="AUL120" s="305"/>
      <c r="AUM120" s="305"/>
      <c r="AUN120" s="305"/>
      <c r="AUO120" s="305"/>
      <c r="AUP120" s="305"/>
      <c r="AUQ120" s="305"/>
      <c r="AUR120" s="305"/>
      <c r="AUS120" s="305"/>
      <c r="AUT120" s="305"/>
      <c r="AUU120" s="305"/>
      <c r="AUV120" s="305"/>
      <c r="AUW120" s="305"/>
      <c r="AUX120" s="305"/>
      <c r="AUY120" s="305"/>
      <c r="AUZ120" s="305"/>
      <c r="AVA120" s="305"/>
      <c r="AVB120" s="305"/>
      <c r="AVC120" s="305"/>
      <c r="AVD120" s="305"/>
      <c r="AVE120" s="305"/>
      <c r="AVF120" s="305"/>
      <c r="AVG120" s="305"/>
      <c r="AVH120" s="305"/>
      <c r="AVI120" s="305"/>
      <c r="AVJ120" s="305"/>
      <c r="AVK120" s="305"/>
      <c r="AVL120" s="305"/>
      <c r="AVM120" s="305"/>
      <c r="AVN120" s="305"/>
      <c r="AVO120" s="305"/>
      <c r="AVP120" s="305"/>
      <c r="AVQ120" s="305"/>
      <c r="AVR120" s="305"/>
      <c r="AVS120" s="305"/>
      <c r="AVT120" s="305"/>
      <c r="AVU120" s="305"/>
      <c r="AVV120" s="305"/>
      <c r="AVW120" s="305"/>
      <c r="AVX120" s="305"/>
      <c r="AVY120" s="305"/>
      <c r="AVZ120" s="305"/>
      <c r="AWA120" s="305"/>
      <c r="AWB120" s="305"/>
      <c r="AWC120" s="305"/>
      <c r="AWD120" s="305"/>
      <c r="AWE120" s="305"/>
      <c r="AWF120" s="305"/>
      <c r="AWG120" s="305"/>
      <c r="AWH120" s="305"/>
      <c r="AWI120" s="305"/>
      <c r="AWJ120" s="305"/>
      <c r="AWK120" s="305"/>
      <c r="AWL120" s="305"/>
      <c r="AWM120" s="305"/>
      <c r="AWN120" s="305"/>
      <c r="AWO120" s="305"/>
      <c r="AWP120" s="305"/>
      <c r="AWQ120" s="305"/>
      <c r="AWR120" s="305"/>
      <c r="AWS120" s="305"/>
      <c r="AWT120" s="305"/>
      <c r="AWU120" s="305"/>
      <c r="AWV120" s="305"/>
      <c r="AWW120" s="305"/>
      <c r="AWX120" s="305"/>
      <c r="AWY120" s="305"/>
      <c r="AWZ120" s="305"/>
      <c r="AXA120" s="305"/>
      <c r="AXB120" s="305"/>
      <c r="AXC120" s="305"/>
      <c r="AXD120" s="305"/>
      <c r="AXE120" s="305"/>
      <c r="AXF120" s="305"/>
      <c r="AXG120" s="305"/>
      <c r="AXH120" s="305"/>
      <c r="AXI120" s="305"/>
      <c r="AXJ120" s="305"/>
      <c r="AXK120" s="305"/>
      <c r="AXL120" s="305"/>
      <c r="AXM120" s="305"/>
      <c r="AXN120" s="305"/>
      <c r="AXO120" s="305"/>
      <c r="AXP120" s="305"/>
      <c r="AXQ120" s="305"/>
      <c r="AXR120" s="305"/>
      <c r="AXS120" s="305"/>
      <c r="AXT120" s="305"/>
      <c r="AXU120" s="305"/>
      <c r="AXV120" s="305"/>
      <c r="AXW120" s="305"/>
      <c r="AXX120" s="305"/>
      <c r="AXY120" s="305"/>
      <c r="AXZ120" s="305"/>
      <c r="AYA120" s="305"/>
      <c r="AYB120" s="305"/>
      <c r="AYC120" s="305"/>
      <c r="AYD120" s="305"/>
      <c r="AYE120" s="305"/>
      <c r="AYF120" s="305"/>
      <c r="AYG120" s="305"/>
      <c r="AYH120" s="305"/>
      <c r="AYI120" s="305"/>
      <c r="AYJ120" s="305"/>
      <c r="AYK120" s="305"/>
      <c r="AYL120" s="305"/>
      <c r="AYM120" s="305"/>
      <c r="AYN120" s="305"/>
      <c r="AYO120" s="305"/>
      <c r="AYP120" s="305"/>
      <c r="AYQ120" s="305"/>
      <c r="AYR120" s="305"/>
      <c r="AYS120" s="305"/>
      <c r="AYT120" s="305"/>
      <c r="AYU120" s="305"/>
      <c r="AYV120" s="305"/>
      <c r="AYW120" s="305"/>
      <c r="AYX120" s="305"/>
      <c r="AYY120" s="305"/>
      <c r="AYZ120" s="305"/>
      <c r="AZA120" s="305"/>
      <c r="AZB120" s="305"/>
      <c r="AZC120" s="305"/>
      <c r="AZD120" s="305"/>
      <c r="AZE120" s="305"/>
      <c r="AZF120" s="305"/>
      <c r="AZG120" s="305"/>
      <c r="AZH120" s="305"/>
      <c r="AZI120" s="305"/>
      <c r="AZJ120" s="305"/>
      <c r="AZK120" s="305"/>
      <c r="AZL120" s="305"/>
      <c r="AZM120" s="305"/>
      <c r="AZN120" s="305"/>
      <c r="AZO120" s="305"/>
      <c r="AZP120" s="305"/>
      <c r="AZQ120" s="305"/>
      <c r="AZR120" s="305"/>
      <c r="AZS120" s="305"/>
      <c r="AZT120" s="305"/>
      <c r="AZU120" s="305"/>
      <c r="AZV120" s="305"/>
      <c r="AZW120" s="305"/>
      <c r="AZX120" s="305"/>
      <c r="AZY120" s="305"/>
      <c r="AZZ120" s="305"/>
      <c r="BAA120" s="305"/>
      <c r="BAB120" s="305"/>
      <c r="BAC120" s="305"/>
      <c r="BAD120" s="305"/>
      <c r="BAE120" s="305"/>
      <c r="BAF120" s="305"/>
      <c r="BAG120" s="305"/>
      <c r="BAH120" s="305"/>
      <c r="BAI120" s="305"/>
      <c r="BAJ120" s="305"/>
      <c r="BAK120" s="305"/>
      <c r="BAL120" s="305"/>
      <c r="BAM120" s="305"/>
      <c r="BAN120" s="305"/>
      <c r="BAO120" s="305"/>
      <c r="BAP120" s="305"/>
      <c r="BAQ120" s="305"/>
      <c r="BAR120" s="305"/>
      <c r="BAS120" s="305"/>
      <c r="BAT120" s="305"/>
      <c r="BAU120" s="305"/>
      <c r="BAV120" s="305"/>
      <c r="BAW120" s="305"/>
      <c r="BAX120" s="305"/>
      <c r="BAY120" s="305"/>
      <c r="BAZ120" s="305"/>
      <c r="BBA120" s="305"/>
      <c r="BBB120" s="305"/>
      <c r="BBC120" s="305"/>
      <c r="BBD120" s="305"/>
      <c r="BBE120" s="305"/>
      <c r="BBF120" s="305"/>
      <c r="BBG120" s="305"/>
      <c r="BBH120" s="305"/>
      <c r="BBI120" s="305"/>
      <c r="BBJ120" s="305"/>
      <c r="BBK120" s="305"/>
      <c r="BBL120" s="305"/>
      <c r="BBM120" s="305"/>
      <c r="BBN120" s="305"/>
      <c r="BBO120" s="305"/>
      <c r="BBP120" s="305"/>
      <c r="BBQ120" s="305"/>
      <c r="BBR120" s="305"/>
      <c r="BBS120" s="305"/>
      <c r="BBT120" s="305"/>
      <c r="BBU120" s="305"/>
      <c r="BBV120" s="305"/>
      <c r="BBW120" s="305"/>
      <c r="BBX120" s="305"/>
      <c r="BBY120" s="305"/>
      <c r="BBZ120" s="305"/>
      <c r="BCA120" s="305"/>
      <c r="BCB120" s="305"/>
      <c r="BCC120" s="305"/>
      <c r="BCD120" s="305"/>
      <c r="BCE120" s="305"/>
      <c r="BCF120" s="305"/>
      <c r="BCG120" s="305"/>
      <c r="BCH120" s="305"/>
      <c r="BCI120" s="305"/>
      <c r="BCJ120" s="305"/>
      <c r="BCK120" s="305"/>
      <c r="BCL120" s="305"/>
      <c r="BCM120" s="305"/>
      <c r="BCN120" s="305"/>
      <c r="BCO120" s="305"/>
      <c r="BCP120" s="305"/>
      <c r="BCQ120" s="305"/>
      <c r="BCR120" s="305"/>
      <c r="BCS120" s="305"/>
      <c r="BCT120" s="305"/>
      <c r="BCU120" s="305"/>
      <c r="BCV120" s="305"/>
      <c r="BCW120" s="305"/>
      <c r="BCX120" s="305"/>
      <c r="BCY120" s="305"/>
      <c r="BCZ120" s="305"/>
      <c r="BDA120" s="305"/>
      <c r="BDB120" s="305"/>
      <c r="BDC120" s="305"/>
      <c r="BDD120" s="305"/>
      <c r="BDE120" s="305"/>
      <c r="BDF120" s="305"/>
      <c r="BDG120" s="305"/>
      <c r="BDH120" s="305"/>
      <c r="BDI120" s="305"/>
      <c r="BDJ120" s="305"/>
      <c r="BDK120" s="305"/>
      <c r="BDL120" s="305"/>
      <c r="BDM120" s="305"/>
      <c r="BDN120" s="305"/>
      <c r="BDO120" s="305"/>
      <c r="BDP120" s="305"/>
      <c r="BDQ120" s="305"/>
      <c r="BDR120" s="305"/>
      <c r="BDS120" s="305"/>
      <c r="BDT120" s="305"/>
      <c r="BDU120" s="305"/>
      <c r="BDV120" s="305"/>
      <c r="BDW120" s="305"/>
      <c r="BDX120" s="305"/>
      <c r="BDY120" s="305"/>
      <c r="BDZ120" s="305"/>
      <c r="BEA120" s="305"/>
      <c r="BEB120" s="305"/>
      <c r="BEC120" s="305"/>
      <c r="BED120" s="305"/>
      <c r="BEE120" s="305"/>
      <c r="BEF120" s="305"/>
      <c r="BEG120" s="305"/>
      <c r="BEH120" s="305"/>
      <c r="BEI120" s="305"/>
      <c r="BEJ120" s="305"/>
      <c r="BEK120" s="305"/>
      <c r="BEL120" s="305"/>
      <c r="BEM120" s="305"/>
      <c r="BEN120" s="305"/>
      <c r="BEO120" s="305"/>
      <c r="BEP120" s="305"/>
      <c r="BEQ120" s="305"/>
      <c r="BER120" s="305"/>
      <c r="BES120" s="305"/>
      <c r="BET120" s="305"/>
      <c r="BEU120" s="305"/>
      <c r="BEV120" s="305"/>
      <c r="BEW120" s="305"/>
      <c r="BEX120" s="305"/>
      <c r="BEY120" s="305"/>
      <c r="BEZ120" s="305"/>
      <c r="BFA120" s="305"/>
      <c r="BFB120" s="305"/>
      <c r="BFC120" s="305"/>
      <c r="BFD120" s="305"/>
      <c r="BFE120" s="305"/>
      <c r="BFF120" s="305"/>
      <c r="BFG120" s="305"/>
      <c r="BFH120" s="305"/>
      <c r="BFI120" s="305"/>
      <c r="BFJ120" s="305"/>
      <c r="BFK120" s="305"/>
      <c r="BFL120" s="305"/>
      <c r="BFM120" s="305"/>
      <c r="BFN120" s="305"/>
      <c r="BFO120" s="305"/>
      <c r="BFP120" s="305"/>
      <c r="BFQ120" s="305"/>
      <c r="BFR120" s="305"/>
      <c r="BFS120" s="305"/>
      <c r="BFT120" s="305"/>
      <c r="BFU120" s="305"/>
      <c r="BFV120" s="305"/>
      <c r="BFW120" s="305"/>
      <c r="BFX120" s="305"/>
      <c r="BFY120" s="305"/>
      <c r="BFZ120" s="305"/>
      <c r="BGA120" s="305"/>
      <c r="BGB120" s="305"/>
      <c r="BGC120" s="305"/>
      <c r="BGD120" s="305"/>
      <c r="BGE120" s="305"/>
      <c r="BGF120" s="305"/>
      <c r="BGG120" s="305"/>
      <c r="BGH120" s="305"/>
      <c r="BGI120" s="305"/>
      <c r="BGJ120" s="305"/>
      <c r="BGK120" s="305"/>
      <c r="BGL120" s="305"/>
      <c r="BGM120" s="305"/>
      <c r="BGN120" s="305"/>
      <c r="BGO120" s="305"/>
      <c r="BGP120" s="305"/>
      <c r="BGQ120" s="305"/>
      <c r="BGR120" s="305"/>
      <c r="BGS120" s="305"/>
      <c r="BGT120" s="305"/>
      <c r="BGU120" s="305"/>
      <c r="BGV120" s="305"/>
      <c r="BGW120" s="305"/>
      <c r="BGX120" s="305"/>
      <c r="BGY120" s="305"/>
      <c r="BGZ120" s="305"/>
      <c r="BHA120" s="305"/>
      <c r="BHB120" s="305"/>
      <c r="BHC120" s="305"/>
      <c r="BHD120" s="305"/>
      <c r="BHE120" s="305"/>
      <c r="BHF120" s="305"/>
      <c r="BHG120" s="305"/>
      <c r="BHH120" s="305"/>
      <c r="BHI120" s="305"/>
      <c r="BHJ120" s="305"/>
      <c r="BHK120" s="305"/>
      <c r="BHL120" s="305"/>
      <c r="BHM120" s="305"/>
      <c r="BHN120" s="305"/>
      <c r="BHO120" s="305"/>
      <c r="BHP120" s="305"/>
      <c r="BHQ120" s="305"/>
      <c r="BHR120" s="305"/>
      <c r="BHS120" s="305"/>
      <c r="BHT120" s="305"/>
      <c r="BHU120" s="305"/>
      <c r="BHV120" s="305"/>
      <c r="BHW120" s="305"/>
      <c r="BHX120" s="305"/>
      <c r="BHY120" s="305"/>
      <c r="BHZ120" s="305"/>
      <c r="BIA120" s="305"/>
      <c r="BIB120" s="305"/>
      <c r="BIC120" s="305"/>
      <c r="BID120" s="305"/>
      <c r="BIE120" s="305"/>
      <c r="BIF120" s="305"/>
      <c r="BIG120" s="305"/>
      <c r="BIH120" s="305"/>
      <c r="BII120" s="305"/>
      <c r="BIJ120" s="305"/>
      <c r="BIK120" s="305"/>
      <c r="BIL120" s="305"/>
      <c r="BIM120" s="305"/>
      <c r="BIN120" s="305"/>
      <c r="BIO120" s="305"/>
      <c r="BIP120" s="305"/>
      <c r="BIQ120" s="305"/>
      <c r="BIR120" s="305"/>
      <c r="BIS120" s="305"/>
      <c r="BIT120" s="305"/>
      <c r="BIU120" s="305"/>
      <c r="BIV120" s="305"/>
      <c r="BIW120" s="305"/>
      <c r="BIX120" s="305"/>
      <c r="BIY120" s="305"/>
      <c r="BIZ120" s="305"/>
      <c r="BJA120" s="305"/>
      <c r="BJB120" s="305"/>
      <c r="BJC120" s="305"/>
      <c r="BJD120" s="305"/>
      <c r="BJE120" s="305"/>
      <c r="BJF120" s="305"/>
      <c r="BJG120" s="305"/>
      <c r="BJH120" s="305"/>
      <c r="BJI120" s="305"/>
      <c r="BJJ120" s="305"/>
      <c r="BJK120" s="305"/>
      <c r="BJL120" s="305"/>
      <c r="BJM120" s="305"/>
      <c r="BJN120" s="305"/>
      <c r="BJO120" s="305"/>
      <c r="BJP120" s="305"/>
      <c r="BJQ120" s="305"/>
      <c r="BJR120" s="305"/>
      <c r="BJS120" s="305"/>
      <c r="BJT120" s="305"/>
      <c r="BJU120" s="305"/>
      <c r="BJV120" s="305"/>
      <c r="BJW120" s="305"/>
      <c r="BJX120" s="305"/>
      <c r="BJY120" s="305"/>
      <c r="BJZ120" s="305"/>
      <c r="BKA120" s="305"/>
      <c r="BKB120" s="305"/>
      <c r="BKC120" s="305"/>
      <c r="BKD120" s="305"/>
      <c r="BKE120" s="305"/>
      <c r="BKF120" s="305"/>
      <c r="BKG120" s="305"/>
      <c r="BKH120" s="305"/>
      <c r="BKI120" s="305"/>
      <c r="BKJ120" s="305"/>
      <c r="BKK120" s="305"/>
      <c r="BKL120" s="305"/>
      <c r="BKM120" s="305"/>
      <c r="BKN120" s="305"/>
      <c r="BKO120" s="305"/>
      <c r="BKP120" s="305"/>
      <c r="BKQ120" s="305"/>
      <c r="BKR120" s="305"/>
      <c r="BKS120" s="305"/>
      <c r="BKT120" s="305"/>
      <c r="BKU120" s="305"/>
      <c r="BKV120" s="305"/>
      <c r="BKW120" s="305"/>
      <c r="BKX120" s="305"/>
      <c r="BKY120" s="305"/>
      <c r="BKZ120" s="305"/>
      <c r="BLA120" s="305"/>
      <c r="BLB120" s="305"/>
      <c r="BLC120" s="305"/>
      <c r="BLD120" s="305"/>
      <c r="BLE120" s="305"/>
      <c r="BLF120" s="305"/>
      <c r="BLG120" s="305"/>
      <c r="BLH120" s="305"/>
      <c r="BLI120" s="305"/>
      <c r="BLJ120" s="305"/>
      <c r="BLK120" s="305"/>
      <c r="BLL120" s="305"/>
      <c r="BLM120" s="305"/>
      <c r="BLN120" s="305"/>
      <c r="BLO120" s="305"/>
      <c r="BLP120" s="305"/>
      <c r="BLQ120" s="305"/>
      <c r="BLR120" s="305"/>
      <c r="BLS120" s="305"/>
      <c r="BLT120" s="305"/>
      <c r="BLU120" s="305"/>
      <c r="BLV120" s="305"/>
      <c r="BLW120" s="305"/>
      <c r="BLX120" s="305"/>
      <c r="BLY120" s="305"/>
      <c r="BLZ120" s="305"/>
      <c r="BMA120" s="305"/>
      <c r="BMB120" s="305"/>
      <c r="BMC120" s="305"/>
      <c r="BMD120" s="305"/>
      <c r="BME120" s="305"/>
      <c r="BMF120" s="305"/>
      <c r="BMG120" s="305"/>
      <c r="BMH120" s="305"/>
      <c r="BMI120" s="305"/>
      <c r="BMJ120" s="305"/>
      <c r="BMK120" s="305"/>
      <c r="BML120" s="305"/>
      <c r="BMM120" s="305"/>
      <c r="BMN120" s="305"/>
      <c r="BMO120" s="305"/>
      <c r="BMP120" s="305"/>
      <c r="BMQ120" s="305"/>
      <c r="BMR120" s="305"/>
      <c r="BMS120" s="305"/>
      <c r="BMT120" s="305"/>
      <c r="BMU120" s="305"/>
      <c r="BMV120" s="305"/>
      <c r="BMW120" s="305"/>
      <c r="BMX120" s="305"/>
      <c r="BMY120" s="305"/>
      <c r="BMZ120" s="305"/>
      <c r="BNA120" s="305"/>
      <c r="BNB120" s="305"/>
      <c r="BNC120" s="305"/>
      <c r="BND120" s="305"/>
      <c r="BNE120" s="305"/>
      <c r="BNF120" s="305"/>
      <c r="BNG120" s="305"/>
      <c r="BNH120" s="305"/>
      <c r="BNI120" s="305"/>
      <c r="BNJ120" s="305"/>
      <c r="BNK120" s="305"/>
      <c r="BNL120" s="305"/>
      <c r="BNM120" s="305"/>
      <c r="BNN120" s="305"/>
      <c r="BNO120" s="305"/>
      <c r="BNP120" s="305"/>
      <c r="BNQ120" s="305"/>
      <c r="BNR120" s="305"/>
      <c r="BNS120" s="305"/>
      <c r="BNT120" s="305"/>
      <c r="BNU120" s="305"/>
      <c r="BNV120" s="305"/>
      <c r="BNW120" s="305"/>
      <c r="BNX120" s="305"/>
      <c r="BNY120" s="305"/>
      <c r="BNZ120" s="305"/>
      <c r="BOA120" s="305"/>
      <c r="BOB120" s="305"/>
      <c r="BOC120" s="305"/>
      <c r="BOD120" s="305"/>
      <c r="BOE120" s="305"/>
      <c r="BOF120" s="305"/>
      <c r="BOG120" s="305"/>
      <c r="BOH120" s="305"/>
      <c r="BOI120" s="305"/>
      <c r="BOJ120" s="305"/>
      <c r="BOK120" s="305"/>
      <c r="BOL120" s="305"/>
      <c r="BOM120" s="305"/>
      <c r="BON120" s="305"/>
      <c r="BOO120" s="305"/>
      <c r="BOP120" s="305"/>
      <c r="BOQ120" s="305"/>
      <c r="BOR120" s="305"/>
      <c r="BOS120" s="305"/>
      <c r="BOT120" s="305"/>
      <c r="BOU120" s="305"/>
      <c r="BOV120" s="305"/>
      <c r="BOW120" s="305"/>
      <c r="BOX120" s="305"/>
      <c r="BOY120" s="305"/>
      <c r="BOZ120" s="305"/>
      <c r="BPA120" s="305"/>
      <c r="BPB120" s="305"/>
      <c r="BPC120" s="305"/>
      <c r="BPD120" s="305"/>
      <c r="BPE120" s="305"/>
      <c r="BPF120" s="305"/>
      <c r="BPG120" s="305"/>
      <c r="BPH120" s="305"/>
      <c r="BPI120" s="305"/>
      <c r="BPJ120" s="305"/>
      <c r="BPK120" s="305"/>
      <c r="BPL120" s="305"/>
      <c r="BPM120" s="305"/>
      <c r="BPN120" s="305"/>
      <c r="BPO120" s="305"/>
      <c r="BPP120" s="305"/>
      <c r="BPQ120" s="305"/>
      <c r="BPR120" s="305"/>
      <c r="BPS120" s="305"/>
      <c r="BPT120" s="305"/>
      <c r="BPU120" s="305"/>
      <c r="BPV120" s="305"/>
      <c r="BPW120" s="305"/>
      <c r="BPX120" s="305"/>
      <c r="BPY120" s="305"/>
      <c r="BPZ120" s="305"/>
      <c r="BQA120" s="305"/>
      <c r="BQB120" s="305"/>
      <c r="BQC120" s="305"/>
      <c r="BQD120" s="305"/>
      <c r="BQE120" s="305"/>
      <c r="BQF120" s="305"/>
      <c r="BQG120" s="305"/>
      <c r="BQH120" s="305"/>
      <c r="BQI120" s="305"/>
      <c r="BQJ120" s="305"/>
      <c r="BQK120" s="305"/>
      <c r="BQL120" s="305"/>
      <c r="BQM120" s="305"/>
      <c r="BQN120" s="305"/>
      <c r="BQO120" s="305"/>
      <c r="BQP120" s="305"/>
      <c r="BQQ120" s="305"/>
      <c r="BQR120" s="305"/>
      <c r="BQS120" s="305"/>
      <c r="BQT120" s="305"/>
      <c r="BQU120" s="305"/>
      <c r="BQV120" s="305"/>
      <c r="BQW120" s="305"/>
      <c r="BQX120" s="305"/>
      <c r="BQY120" s="305"/>
      <c r="BQZ120" s="305"/>
      <c r="BRA120" s="305"/>
      <c r="BRB120" s="305"/>
      <c r="BRC120" s="305"/>
      <c r="BRD120" s="305"/>
      <c r="BRE120" s="305"/>
      <c r="BRF120" s="305"/>
      <c r="BRG120" s="305"/>
      <c r="BRH120" s="305"/>
      <c r="BRI120" s="305"/>
      <c r="BRJ120" s="305"/>
      <c r="BRK120" s="305"/>
      <c r="BRL120" s="305"/>
      <c r="BRM120" s="305"/>
      <c r="BRN120" s="305"/>
      <c r="BRO120" s="305"/>
      <c r="BRP120" s="305"/>
      <c r="BRQ120" s="305"/>
      <c r="BRR120" s="305"/>
      <c r="BRS120" s="305"/>
      <c r="BRT120" s="305"/>
      <c r="BRU120" s="305"/>
      <c r="BRV120" s="305"/>
      <c r="BRW120" s="305"/>
      <c r="BRX120" s="305"/>
      <c r="BRY120" s="305"/>
      <c r="BRZ120" s="305"/>
      <c r="BSA120" s="305"/>
      <c r="BSB120" s="305"/>
      <c r="BSC120" s="305"/>
      <c r="BSD120" s="305"/>
      <c r="BSE120" s="305"/>
      <c r="BSF120" s="305"/>
      <c r="BSG120" s="305"/>
      <c r="BSH120" s="305"/>
      <c r="BSI120" s="305"/>
      <c r="BSJ120" s="305"/>
      <c r="BSK120" s="305"/>
      <c r="BSL120" s="305"/>
      <c r="BSM120" s="305"/>
      <c r="BSN120" s="305"/>
      <c r="BSO120" s="305"/>
      <c r="BSP120" s="305"/>
      <c r="BSQ120" s="305"/>
      <c r="BSR120" s="305"/>
      <c r="BSS120" s="305"/>
      <c r="BST120" s="305"/>
      <c r="BSU120" s="305"/>
      <c r="BSV120" s="305"/>
      <c r="BSW120" s="305"/>
      <c r="BSX120" s="305"/>
      <c r="BSY120" s="305"/>
      <c r="BSZ120" s="305"/>
      <c r="BTA120" s="305"/>
      <c r="BTB120" s="305"/>
      <c r="BTC120" s="305"/>
      <c r="BTD120" s="305"/>
      <c r="BTE120" s="305"/>
      <c r="BTF120" s="305"/>
      <c r="BTG120" s="305"/>
      <c r="BTH120" s="305"/>
      <c r="BTI120" s="305"/>
      <c r="BTJ120" s="305"/>
      <c r="BTK120" s="305"/>
      <c r="BTL120" s="305"/>
      <c r="BTM120" s="305"/>
      <c r="BTN120" s="305"/>
      <c r="BTO120" s="305"/>
      <c r="BTP120" s="305"/>
      <c r="BTQ120" s="305"/>
      <c r="BTR120" s="305"/>
      <c r="BTS120" s="305"/>
      <c r="BTT120" s="305"/>
      <c r="BTU120" s="305"/>
      <c r="BTV120" s="305"/>
      <c r="BTW120" s="305"/>
      <c r="BTX120" s="305"/>
      <c r="BTY120" s="305"/>
      <c r="BTZ120" s="305"/>
      <c r="BUA120" s="305"/>
      <c r="BUB120" s="305"/>
      <c r="BUC120" s="305"/>
      <c r="BUD120" s="305"/>
      <c r="BUE120" s="305"/>
      <c r="BUF120" s="305"/>
      <c r="BUG120" s="305"/>
      <c r="BUH120" s="305"/>
      <c r="BUI120" s="305"/>
      <c r="BUJ120" s="305"/>
      <c r="BUK120" s="305"/>
      <c r="BUL120" s="305"/>
      <c r="BUM120" s="305"/>
      <c r="BUN120" s="305"/>
      <c r="BUO120" s="305"/>
      <c r="BUP120" s="305"/>
      <c r="BUQ120" s="305"/>
      <c r="BUR120" s="305"/>
      <c r="BUS120" s="305"/>
      <c r="BUT120" s="305"/>
      <c r="BUU120" s="305"/>
      <c r="BUV120" s="305"/>
      <c r="BUW120" s="305"/>
      <c r="BUX120" s="305"/>
      <c r="BUY120" s="305"/>
      <c r="BUZ120" s="305"/>
      <c r="BVA120" s="305"/>
      <c r="BVB120" s="305"/>
      <c r="BVC120" s="305"/>
      <c r="BVD120" s="305"/>
      <c r="BVE120" s="305"/>
      <c r="BVF120" s="305"/>
      <c r="BVG120" s="305"/>
      <c r="BVH120" s="305"/>
      <c r="BVI120" s="305"/>
      <c r="BVJ120" s="305"/>
      <c r="BVK120" s="305"/>
      <c r="BVL120" s="305"/>
      <c r="BVM120" s="305"/>
      <c r="BVN120" s="305"/>
      <c r="BVO120" s="305"/>
      <c r="BVP120" s="305"/>
      <c r="BVQ120" s="305"/>
      <c r="BVR120" s="305"/>
      <c r="BVS120" s="305"/>
      <c r="BVT120" s="305"/>
      <c r="BVU120" s="305"/>
      <c r="BVV120" s="305"/>
      <c r="BVW120" s="305"/>
      <c r="BVX120" s="305"/>
      <c r="BVY120" s="305"/>
      <c r="BVZ120" s="305"/>
      <c r="BWA120" s="305"/>
      <c r="BWB120" s="305"/>
      <c r="BWC120" s="305"/>
      <c r="BWD120" s="305"/>
      <c r="BWE120" s="305"/>
      <c r="BWF120" s="305"/>
      <c r="BWG120" s="305"/>
      <c r="BWH120" s="305"/>
      <c r="BWI120" s="305"/>
      <c r="BWJ120" s="305"/>
      <c r="BWK120" s="305"/>
      <c r="BWL120" s="305"/>
      <c r="BWM120" s="305"/>
      <c r="BWN120" s="305"/>
      <c r="BWO120" s="305"/>
      <c r="BWP120" s="305"/>
      <c r="BWQ120" s="305"/>
      <c r="BWR120" s="305"/>
      <c r="BWS120" s="305"/>
      <c r="BWT120" s="305"/>
      <c r="BWU120" s="305"/>
      <c r="BWV120" s="305"/>
      <c r="BWW120" s="305"/>
      <c r="BWX120" s="305"/>
      <c r="BWY120" s="305"/>
      <c r="BWZ120" s="305"/>
      <c r="BXA120" s="305"/>
      <c r="BXB120" s="305"/>
      <c r="BXC120" s="305"/>
      <c r="BXD120" s="305"/>
      <c r="BXE120" s="305"/>
      <c r="BXF120" s="305"/>
      <c r="BXG120" s="305"/>
      <c r="BXH120" s="305"/>
      <c r="BXI120" s="305"/>
      <c r="BXJ120" s="305"/>
      <c r="BXK120" s="305"/>
      <c r="BXL120" s="305"/>
      <c r="BXM120" s="305"/>
      <c r="BXN120" s="305"/>
      <c r="BXO120" s="305"/>
      <c r="BXP120" s="305"/>
      <c r="BXQ120" s="305"/>
      <c r="BXR120" s="305"/>
      <c r="BXS120" s="305"/>
      <c r="BXT120" s="305"/>
      <c r="BXU120" s="305"/>
      <c r="BXV120" s="305"/>
      <c r="BXW120" s="305"/>
      <c r="BXX120" s="305"/>
      <c r="BXY120" s="305"/>
      <c r="BXZ120" s="305"/>
      <c r="BYA120" s="305"/>
      <c r="BYB120" s="305"/>
      <c r="BYC120" s="305"/>
      <c r="BYD120" s="305"/>
      <c r="BYE120" s="305"/>
      <c r="BYF120" s="305"/>
      <c r="BYG120" s="305"/>
      <c r="BYH120" s="305"/>
      <c r="BYI120" s="305"/>
      <c r="BYJ120" s="305"/>
      <c r="BYK120" s="305"/>
      <c r="BYL120" s="305"/>
      <c r="BYM120" s="305"/>
      <c r="BYN120" s="305"/>
      <c r="BYO120" s="305"/>
      <c r="BYP120" s="305"/>
      <c r="BYQ120" s="305"/>
      <c r="BYR120" s="305"/>
      <c r="BYS120" s="305"/>
      <c r="BYT120" s="305"/>
      <c r="BYU120" s="305"/>
      <c r="BYV120" s="305"/>
      <c r="BYW120" s="305"/>
      <c r="BYX120" s="305"/>
      <c r="BYY120" s="305"/>
      <c r="BYZ120" s="305"/>
      <c r="BZA120" s="305"/>
      <c r="BZB120" s="305"/>
      <c r="BZC120" s="305"/>
      <c r="BZD120" s="305"/>
      <c r="BZE120" s="305"/>
      <c r="BZF120" s="305"/>
      <c r="BZG120" s="305"/>
      <c r="BZH120" s="305"/>
      <c r="BZI120" s="305"/>
      <c r="BZJ120" s="305"/>
      <c r="BZK120" s="305"/>
      <c r="BZL120" s="305"/>
      <c r="BZM120" s="305"/>
      <c r="BZN120" s="305"/>
      <c r="BZO120" s="305"/>
      <c r="BZP120" s="305"/>
      <c r="BZQ120" s="305"/>
      <c r="BZR120" s="305"/>
      <c r="BZS120" s="305"/>
      <c r="BZT120" s="305"/>
      <c r="BZU120" s="305"/>
      <c r="BZV120" s="305"/>
      <c r="BZW120" s="305"/>
      <c r="BZX120" s="305"/>
      <c r="BZY120" s="305"/>
      <c r="BZZ120" s="305"/>
      <c r="CAA120" s="305"/>
      <c r="CAB120" s="305"/>
      <c r="CAC120" s="305"/>
      <c r="CAD120" s="305"/>
      <c r="CAE120" s="305"/>
      <c r="CAF120" s="305"/>
      <c r="CAG120" s="305"/>
      <c r="CAH120" s="305"/>
      <c r="CAI120" s="305"/>
      <c r="CAJ120" s="305"/>
      <c r="CAK120" s="305"/>
      <c r="CAL120" s="305"/>
      <c r="CAM120" s="305"/>
      <c r="CAN120" s="305"/>
      <c r="CAO120" s="305"/>
      <c r="CAP120" s="305"/>
      <c r="CAQ120" s="305"/>
      <c r="CAR120" s="305"/>
      <c r="CAS120" s="305"/>
      <c r="CAT120" s="305"/>
      <c r="CAU120" s="305"/>
      <c r="CAV120" s="305"/>
      <c r="CAW120" s="305"/>
      <c r="CAX120" s="305"/>
      <c r="CAY120" s="305"/>
      <c r="CAZ120" s="305"/>
      <c r="CBA120" s="305"/>
      <c r="CBB120" s="305"/>
      <c r="CBC120" s="305"/>
      <c r="CBD120" s="305"/>
      <c r="CBE120" s="305"/>
      <c r="CBF120" s="305"/>
      <c r="CBG120" s="305"/>
      <c r="CBH120" s="305"/>
      <c r="CBI120" s="305"/>
      <c r="CBJ120" s="305"/>
      <c r="CBK120" s="305"/>
      <c r="CBL120" s="305"/>
      <c r="CBM120" s="305"/>
      <c r="CBN120" s="305"/>
      <c r="CBO120" s="305"/>
      <c r="CBP120" s="305"/>
      <c r="CBQ120" s="305"/>
      <c r="CBR120" s="305"/>
      <c r="CBS120" s="305"/>
      <c r="CBT120" s="305"/>
      <c r="CBU120" s="305"/>
      <c r="CBV120" s="305"/>
      <c r="CBW120" s="305"/>
      <c r="CBX120" s="305"/>
      <c r="CBY120" s="305"/>
      <c r="CBZ120" s="305"/>
      <c r="CCA120" s="305"/>
      <c r="CCB120" s="305"/>
      <c r="CCC120" s="305"/>
      <c r="CCD120" s="305"/>
      <c r="CCE120" s="305"/>
      <c r="CCF120" s="305"/>
      <c r="CCG120" s="305"/>
      <c r="CCH120" s="305"/>
      <c r="CCI120" s="305"/>
      <c r="CCJ120" s="305"/>
      <c r="CCK120" s="305"/>
      <c r="CCL120" s="305"/>
      <c r="CCM120" s="305"/>
      <c r="CCN120" s="305"/>
      <c r="CCO120" s="305"/>
      <c r="CCP120" s="305"/>
      <c r="CCQ120" s="305"/>
      <c r="CCR120" s="305"/>
      <c r="CCS120" s="305"/>
      <c r="CCT120" s="305"/>
      <c r="CCU120" s="305"/>
      <c r="CCV120" s="305"/>
      <c r="CCW120" s="305"/>
      <c r="CCX120" s="305"/>
      <c r="CCY120" s="305"/>
      <c r="CCZ120" s="305"/>
      <c r="CDA120" s="305"/>
      <c r="CDB120" s="305"/>
      <c r="CDC120" s="305"/>
      <c r="CDD120" s="305"/>
      <c r="CDE120" s="305"/>
      <c r="CDF120" s="305"/>
      <c r="CDG120" s="305"/>
      <c r="CDH120" s="305"/>
      <c r="CDI120" s="305"/>
      <c r="CDJ120" s="305"/>
      <c r="CDK120" s="305"/>
      <c r="CDL120" s="305"/>
      <c r="CDM120" s="305"/>
      <c r="CDN120" s="305"/>
      <c r="CDO120" s="305"/>
      <c r="CDP120" s="305"/>
      <c r="CDQ120" s="305"/>
      <c r="CDR120" s="305"/>
      <c r="CDS120" s="305"/>
      <c r="CDT120" s="305"/>
      <c r="CDU120" s="305"/>
      <c r="CDV120" s="305"/>
      <c r="CDW120" s="305"/>
      <c r="CDX120" s="305"/>
      <c r="CDY120" s="305"/>
      <c r="CDZ120" s="305"/>
      <c r="CEA120" s="305"/>
      <c r="CEB120" s="305"/>
      <c r="CEC120" s="305"/>
      <c r="CED120" s="305"/>
      <c r="CEE120" s="305"/>
      <c r="CEF120" s="305"/>
      <c r="CEG120" s="305"/>
      <c r="CEH120" s="305"/>
      <c r="CEI120" s="305"/>
      <c r="CEJ120" s="305"/>
      <c r="CEK120" s="305"/>
      <c r="CEL120" s="305"/>
      <c r="CEM120" s="305"/>
      <c r="CEN120" s="305"/>
      <c r="CEO120" s="305"/>
      <c r="CEP120" s="305"/>
      <c r="CEQ120" s="305"/>
      <c r="CER120" s="305"/>
      <c r="CES120" s="305"/>
      <c r="CET120" s="305"/>
      <c r="CEU120" s="305"/>
      <c r="CEV120" s="305"/>
      <c r="CEW120" s="305"/>
      <c r="CEX120" s="305"/>
      <c r="CEY120" s="305"/>
      <c r="CEZ120" s="305"/>
      <c r="CFA120" s="305"/>
      <c r="CFB120" s="305"/>
      <c r="CFC120" s="305"/>
      <c r="CFD120" s="305"/>
      <c r="CFE120" s="305"/>
      <c r="CFF120" s="305"/>
      <c r="CFG120" s="305"/>
      <c r="CFH120" s="305"/>
      <c r="CFI120" s="305"/>
      <c r="CFJ120" s="305"/>
      <c r="CFK120" s="305"/>
      <c r="CFL120" s="305"/>
      <c r="CFM120" s="305"/>
      <c r="CFN120" s="305"/>
      <c r="CFO120" s="305"/>
      <c r="CFP120" s="305"/>
      <c r="CFQ120" s="305"/>
      <c r="CFR120" s="305"/>
      <c r="CFS120" s="305"/>
      <c r="CFT120" s="305"/>
      <c r="CFU120" s="305"/>
      <c r="CFV120" s="305"/>
      <c r="CFW120" s="305"/>
      <c r="CFX120" s="305"/>
      <c r="CFY120" s="305"/>
      <c r="CFZ120" s="305"/>
      <c r="CGA120" s="305"/>
      <c r="CGB120" s="305"/>
      <c r="CGC120" s="305"/>
      <c r="CGD120" s="305"/>
      <c r="CGE120" s="305"/>
      <c r="CGF120" s="305"/>
      <c r="CGG120" s="305"/>
      <c r="CGH120" s="305"/>
      <c r="CGI120" s="305"/>
      <c r="CGJ120" s="305"/>
      <c r="CGK120" s="305"/>
      <c r="CGL120" s="305"/>
      <c r="CGM120" s="305"/>
      <c r="CGN120" s="305"/>
      <c r="CGO120" s="305"/>
      <c r="CGP120" s="305"/>
      <c r="CGQ120" s="305"/>
      <c r="CGR120" s="305"/>
      <c r="CGS120" s="305"/>
      <c r="CGT120" s="305"/>
      <c r="CGU120" s="305"/>
      <c r="CGV120" s="305"/>
      <c r="CGW120" s="305"/>
      <c r="CGX120" s="305"/>
      <c r="CGY120" s="305"/>
      <c r="CGZ120" s="305"/>
      <c r="CHA120" s="305"/>
      <c r="CHB120" s="305"/>
      <c r="CHC120" s="305"/>
      <c r="CHD120" s="305"/>
      <c r="CHE120" s="305"/>
      <c r="CHF120" s="305"/>
      <c r="CHG120" s="305"/>
      <c r="CHH120" s="305"/>
      <c r="CHI120" s="305"/>
      <c r="CHJ120" s="305"/>
      <c r="CHK120" s="305"/>
      <c r="CHL120" s="305"/>
      <c r="CHM120" s="305"/>
      <c r="CHN120" s="305"/>
      <c r="CHO120" s="305"/>
      <c r="CHP120" s="305"/>
      <c r="CHQ120" s="305"/>
      <c r="CHR120" s="305"/>
      <c r="CHS120" s="305"/>
      <c r="CHT120" s="305"/>
      <c r="CHU120" s="305"/>
      <c r="CHV120" s="305"/>
      <c r="CHW120" s="305"/>
      <c r="CHX120" s="305"/>
      <c r="CHY120" s="305"/>
      <c r="CHZ120" s="305"/>
      <c r="CIA120" s="305"/>
      <c r="CIB120" s="305"/>
      <c r="CIC120" s="305"/>
      <c r="CID120" s="305"/>
      <c r="CIE120" s="305"/>
      <c r="CIF120" s="305"/>
      <c r="CIG120" s="305"/>
      <c r="CIH120" s="305"/>
      <c r="CII120" s="305"/>
      <c r="CIJ120" s="305"/>
      <c r="CIK120" s="305"/>
      <c r="CIL120" s="305"/>
      <c r="CIM120" s="305"/>
      <c r="CIN120" s="305"/>
      <c r="CIO120" s="305"/>
      <c r="CIP120" s="305"/>
      <c r="CIQ120" s="305"/>
      <c r="CIR120" s="305"/>
      <c r="CIS120" s="305"/>
      <c r="CIT120" s="305"/>
      <c r="CIU120" s="305"/>
      <c r="CIV120" s="305"/>
      <c r="CIW120" s="305"/>
      <c r="CIX120" s="305"/>
      <c r="CIY120" s="305"/>
      <c r="CIZ120" s="305"/>
      <c r="CJA120" s="305"/>
      <c r="CJB120" s="305"/>
      <c r="CJC120" s="305"/>
      <c r="CJD120" s="305"/>
      <c r="CJE120" s="305"/>
      <c r="CJF120" s="305"/>
      <c r="CJG120" s="305"/>
      <c r="CJH120" s="305"/>
      <c r="CJI120" s="305"/>
      <c r="CJJ120" s="305"/>
      <c r="CJK120" s="305"/>
      <c r="CJL120" s="305"/>
      <c r="CJM120" s="305"/>
      <c r="CJN120" s="305"/>
      <c r="CJO120" s="305"/>
      <c r="CJP120" s="305"/>
      <c r="CJQ120" s="305"/>
      <c r="CJR120" s="305"/>
      <c r="CJS120" s="305"/>
      <c r="CJT120" s="305"/>
      <c r="CJU120" s="305"/>
      <c r="CJV120" s="305"/>
      <c r="CJW120" s="305"/>
      <c r="CJX120" s="305"/>
      <c r="CJY120" s="305"/>
      <c r="CJZ120" s="305"/>
      <c r="CKA120" s="305"/>
      <c r="CKB120" s="305"/>
      <c r="CKC120" s="305"/>
      <c r="CKD120" s="305"/>
      <c r="CKE120" s="305"/>
      <c r="CKF120" s="305"/>
      <c r="CKG120" s="305"/>
      <c r="CKH120" s="305"/>
      <c r="CKI120" s="305"/>
      <c r="CKJ120" s="305"/>
      <c r="CKK120" s="305"/>
      <c r="CKL120" s="305"/>
      <c r="CKM120" s="305"/>
      <c r="CKN120" s="305"/>
      <c r="CKO120" s="305"/>
      <c r="CKP120" s="305"/>
      <c r="CKQ120" s="305"/>
      <c r="CKR120" s="305"/>
      <c r="CKS120" s="305"/>
      <c r="CKT120" s="305"/>
      <c r="CKU120" s="305"/>
      <c r="CKV120" s="305"/>
      <c r="CKW120" s="305"/>
      <c r="CKX120" s="305"/>
      <c r="CKY120" s="305"/>
      <c r="CKZ120" s="305"/>
      <c r="CLA120" s="305"/>
      <c r="CLB120" s="305"/>
      <c r="CLC120" s="305"/>
      <c r="CLD120" s="305"/>
      <c r="CLE120" s="305"/>
      <c r="CLF120" s="305"/>
      <c r="CLG120" s="305"/>
      <c r="CLH120" s="305"/>
      <c r="CLI120" s="305"/>
      <c r="CLJ120" s="305"/>
      <c r="CLK120" s="305"/>
      <c r="CLL120" s="305"/>
      <c r="CLM120" s="305"/>
      <c r="CLN120" s="305"/>
      <c r="CLO120" s="305"/>
      <c r="CLP120" s="305"/>
      <c r="CLQ120" s="305"/>
      <c r="CLR120" s="305"/>
      <c r="CLS120" s="305"/>
      <c r="CLT120" s="305"/>
      <c r="CLU120" s="305"/>
      <c r="CLV120" s="305"/>
      <c r="CLW120" s="305"/>
      <c r="CLX120" s="305"/>
      <c r="CLY120" s="305"/>
      <c r="CLZ120" s="305"/>
      <c r="CMA120" s="305"/>
      <c r="CMB120" s="305"/>
      <c r="CMC120" s="305"/>
      <c r="CMD120" s="305"/>
      <c r="CME120" s="305"/>
      <c r="CMF120" s="305"/>
      <c r="CMG120" s="305"/>
      <c r="CMH120" s="305"/>
      <c r="CMI120" s="305"/>
      <c r="CMJ120" s="305"/>
      <c r="CMK120" s="305"/>
      <c r="CML120" s="305"/>
      <c r="CMM120" s="305"/>
      <c r="CMN120" s="305"/>
      <c r="CMO120" s="305"/>
      <c r="CMP120" s="305"/>
      <c r="CMQ120" s="305"/>
      <c r="CMR120" s="305"/>
      <c r="CMS120" s="305"/>
      <c r="CMT120" s="305"/>
      <c r="CMU120" s="305"/>
      <c r="CMV120" s="305"/>
      <c r="CMW120" s="305"/>
      <c r="CMX120" s="305"/>
      <c r="CMY120" s="305"/>
      <c r="CMZ120" s="305"/>
      <c r="CNA120" s="305"/>
      <c r="CNB120" s="305"/>
      <c r="CNC120" s="305"/>
      <c r="CND120" s="305"/>
      <c r="CNE120" s="305"/>
      <c r="CNF120" s="305"/>
      <c r="CNG120" s="305"/>
      <c r="CNH120" s="305"/>
      <c r="CNI120" s="305"/>
      <c r="CNJ120" s="305"/>
      <c r="CNK120" s="305"/>
      <c r="CNL120" s="305"/>
      <c r="CNM120" s="305"/>
      <c r="CNN120" s="305"/>
      <c r="CNO120" s="305"/>
      <c r="CNP120" s="305"/>
      <c r="CNQ120" s="305"/>
      <c r="CNR120" s="305"/>
      <c r="CNS120" s="305"/>
      <c r="CNT120" s="305"/>
      <c r="CNU120" s="305"/>
      <c r="CNV120" s="305"/>
      <c r="CNW120" s="305"/>
      <c r="CNX120" s="305"/>
      <c r="CNY120" s="305"/>
      <c r="CNZ120" s="305"/>
      <c r="COA120" s="305"/>
      <c r="COB120" s="305"/>
      <c r="COC120" s="305"/>
      <c r="COD120" s="305"/>
      <c r="COE120" s="305"/>
      <c r="COF120" s="305"/>
      <c r="COG120" s="305"/>
      <c r="COH120" s="305"/>
      <c r="COI120" s="305"/>
      <c r="COJ120" s="305"/>
      <c r="COK120" s="305"/>
      <c r="COL120" s="305"/>
      <c r="COM120" s="305"/>
      <c r="CON120" s="305"/>
      <c r="COO120" s="305"/>
      <c r="COP120" s="305"/>
      <c r="COQ120" s="305"/>
      <c r="COR120" s="305"/>
      <c r="COS120" s="305"/>
      <c r="COT120" s="305"/>
      <c r="COU120" s="305"/>
      <c r="COV120" s="305"/>
      <c r="COW120" s="305"/>
      <c r="COX120" s="305"/>
      <c r="COY120" s="305"/>
      <c r="COZ120" s="305"/>
      <c r="CPA120" s="305"/>
      <c r="CPB120" s="305"/>
      <c r="CPC120" s="305"/>
      <c r="CPD120" s="305"/>
      <c r="CPE120" s="305"/>
      <c r="CPF120" s="305"/>
      <c r="CPG120" s="305"/>
      <c r="CPH120" s="305"/>
      <c r="CPI120" s="305"/>
      <c r="CPJ120" s="305"/>
      <c r="CPK120" s="305"/>
      <c r="CPL120" s="305"/>
      <c r="CPM120" s="305"/>
      <c r="CPN120" s="305"/>
      <c r="CPO120" s="305"/>
      <c r="CPP120" s="305"/>
      <c r="CPQ120" s="305"/>
      <c r="CPR120" s="305"/>
      <c r="CPS120" s="305"/>
      <c r="CPT120" s="305"/>
      <c r="CPU120" s="305"/>
      <c r="CPV120" s="305"/>
      <c r="CPW120" s="305"/>
      <c r="CPX120" s="305"/>
      <c r="CPY120" s="305"/>
      <c r="CPZ120" s="305"/>
      <c r="CQA120" s="305"/>
      <c r="CQB120" s="305"/>
      <c r="CQC120" s="305"/>
      <c r="CQD120" s="305"/>
      <c r="CQE120" s="305"/>
      <c r="CQF120" s="305"/>
      <c r="CQG120" s="305"/>
      <c r="CQH120" s="305"/>
      <c r="CQI120" s="305"/>
      <c r="CQJ120" s="305"/>
      <c r="CQK120" s="305"/>
      <c r="CQL120" s="305"/>
      <c r="CQM120" s="305"/>
      <c r="CQN120" s="305"/>
      <c r="CQO120" s="305"/>
      <c r="CQP120" s="305"/>
      <c r="CQQ120" s="305"/>
      <c r="CQR120" s="305"/>
      <c r="CQS120" s="305"/>
      <c r="CQT120" s="305"/>
      <c r="CQU120" s="305"/>
      <c r="CQV120" s="305"/>
      <c r="CQW120" s="305"/>
      <c r="CQX120" s="305"/>
      <c r="CQY120" s="305"/>
      <c r="CQZ120" s="305"/>
      <c r="CRA120" s="305"/>
      <c r="CRB120" s="305"/>
      <c r="CRC120" s="305"/>
      <c r="CRD120" s="305"/>
      <c r="CRE120" s="305"/>
      <c r="CRF120" s="305"/>
      <c r="CRG120" s="305"/>
      <c r="CRH120" s="305"/>
      <c r="CRI120" s="305"/>
      <c r="CRJ120" s="305"/>
      <c r="CRK120" s="305"/>
      <c r="CRL120" s="305"/>
      <c r="CRM120" s="305"/>
      <c r="CRN120" s="305"/>
      <c r="CRO120" s="305"/>
      <c r="CRP120" s="305"/>
      <c r="CRQ120" s="305"/>
      <c r="CRR120" s="305"/>
      <c r="CRS120" s="305"/>
      <c r="CRT120" s="305"/>
      <c r="CRU120" s="305"/>
      <c r="CRV120" s="305"/>
      <c r="CRW120" s="305"/>
      <c r="CRX120" s="305"/>
      <c r="CRY120" s="305"/>
      <c r="CRZ120" s="305"/>
      <c r="CSA120" s="305"/>
      <c r="CSB120" s="305"/>
      <c r="CSC120" s="305"/>
      <c r="CSD120" s="305"/>
      <c r="CSE120" s="305"/>
      <c r="CSF120" s="305"/>
      <c r="CSG120" s="305"/>
      <c r="CSH120" s="305"/>
      <c r="CSI120" s="305"/>
      <c r="CSJ120" s="305"/>
      <c r="CSK120" s="305"/>
      <c r="CSL120" s="305"/>
      <c r="CSM120" s="305"/>
      <c r="CSN120" s="305"/>
      <c r="CSO120" s="305"/>
      <c r="CSP120" s="305"/>
      <c r="CSQ120" s="305"/>
      <c r="CSR120" s="305"/>
      <c r="CSS120" s="305"/>
      <c r="CST120" s="305"/>
      <c r="CSU120" s="305"/>
      <c r="CSV120" s="305"/>
      <c r="CSW120" s="305"/>
      <c r="CSX120" s="305"/>
      <c r="CSY120" s="305"/>
      <c r="CSZ120" s="305"/>
      <c r="CTA120" s="305"/>
      <c r="CTB120" s="305"/>
      <c r="CTC120" s="305"/>
      <c r="CTD120" s="305"/>
      <c r="CTE120" s="305"/>
      <c r="CTF120" s="305"/>
      <c r="CTG120" s="305"/>
      <c r="CTH120" s="305"/>
      <c r="CTI120" s="305"/>
      <c r="CTJ120" s="305"/>
      <c r="CTK120" s="305"/>
      <c r="CTL120" s="305"/>
      <c r="CTM120" s="305"/>
      <c r="CTN120" s="305"/>
      <c r="CTO120" s="305"/>
      <c r="CTP120" s="305"/>
      <c r="CTQ120" s="305"/>
      <c r="CTR120" s="305"/>
      <c r="CTS120" s="305"/>
      <c r="CTT120" s="305"/>
      <c r="CTU120" s="305"/>
      <c r="CTV120" s="305"/>
      <c r="CTW120" s="305"/>
      <c r="CTX120" s="305"/>
      <c r="CTY120" s="305"/>
      <c r="CTZ120" s="305"/>
      <c r="CUA120" s="305"/>
      <c r="CUB120" s="305"/>
      <c r="CUC120" s="305"/>
      <c r="CUD120" s="305"/>
      <c r="CUE120" s="305"/>
      <c r="CUF120" s="305"/>
      <c r="CUG120" s="305"/>
      <c r="CUH120" s="305"/>
      <c r="CUI120" s="305"/>
      <c r="CUJ120" s="305"/>
      <c r="CUK120" s="305"/>
      <c r="CUL120" s="305"/>
      <c r="CUM120" s="305"/>
      <c r="CUN120" s="305"/>
      <c r="CUO120" s="305"/>
      <c r="CUP120" s="305"/>
      <c r="CUQ120" s="305"/>
      <c r="CUR120" s="305"/>
      <c r="CUS120" s="305"/>
      <c r="CUT120" s="305"/>
      <c r="CUU120" s="305"/>
      <c r="CUV120" s="305"/>
      <c r="CUW120" s="305"/>
      <c r="CUX120" s="305"/>
      <c r="CUY120" s="305"/>
      <c r="CUZ120" s="305"/>
      <c r="CVA120" s="305"/>
      <c r="CVB120" s="305"/>
      <c r="CVC120" s="305"/>
      <c r="CVD120" s="305"/>
      <c r="CVE120" s="305"/>
      <c r="CVF120" s="305"/>
      <c r="CVG120" s="305"/>
      <c r="CVH120" s="305"/>
      <c r="CVI120" s="305"/>
      <c r="CVJ120" s="305"/>
      <c r="CVK120" s="305"/>
      <c r="CVL120" s="305"/>
      <c r="CVM120" s="305"/>
      <c r="CVN120" s="305"/>
      <c r="CVO120" s="305"/>
      <c r="CVP120" s="305"/>
      <c r="CVQ120" s="305"/>
      <c r="CVR120" s="305"/>
      <c r="CVS120" s="305"/>
      <c r="CVT120" s="305"/>
      <c r="CVU120" s="305"/>
      <c r="CVV120" s="305"/>
      <c r="CVW120" s="305"/>
      <c r="CVX120" s="305"/>
      <c r="CVY120" s="305"/>
      <c r="CVZ120" s="305"/>
      <c r="CWA120" s="305"/>
      <c r="CWB120" s="305"/>
      <c r="CWC120" s="305"/>
      <c r="CWD120" s="305"/>
      <c r="CWE120" s="305"/>
      <c r="CWF120" s="305"/>
      <c r="CWG120" s="305"/>
      <c r="CWH120" s="305"/>
      <c r="CWI120" s="305"/>
      <c r="CWJ120" s="305"/>
      <c r="CWK120" s="305"/>
      <c r="CWL120" s="305"/>
      <c r="CWM120" s="305"/>
      <c r="CWN120" s="305"/>
      <c r="CWO120" s="305"/>
      <c r="CWP120" s="305"/>
      <c r="CWQ120" s="305"/>
      <c r="CWR120" s="305"/>
      <c r="CWS120" s="305"/>
      <c r="CWT120" s="305"/>
      <c r="CWU120" s="305"/>
      <c r="CWV120" s="305"/>
      <c r="CWW120" s="305"/>
      <c r="CWX120" s="305"/>
      <c r="CWY120" s="305"/>
      <c r="CWZ120" s="305"/>
      <c r="CXA120" s="305"/>
      <c r="CXB120" s="305"/>
      <c r="CXC120" s="305"/>
      <c r="CXD120" s="305"/>
      <c r="CXE120" s="305"/>
      <c r="CXF120" s="305"/>
      <c r="CXG120" s="305"/>
      <c r="CXH120" s="305"/>
      <c r="CXI120" s="305"/>
      <c r="CXJ120" s="305"/>
      <c r="CXK120" s="305"/>
      <c r="CXL120" s="305"/>
      <c r="CXM120" s="305"/>
      <c r="CXN120" s="305"/>
      <c r="CXO120" s="305"/>
      <c r="CXP120" s="305"/>
      <c r="CXQ120" s="305"/>
      <c r="CXR120" s="305"/>
      <c r="CXS120" s="305"/>
      <c r="CXT120" s="305"/>
      <c r="CXU120" s="305"/>
      <c r="CXV120" s="305"/>
      <c r="CXW120" s="305"/>
      <c r="CXX120" s="305"/>
      <c r="CXY120" s="305"/>
      <c r="CXZ120" s="305"/>
      <c r="CYA120" s="305"/>
      <c r="CYB120" s="305"/>
      <c r="CYC120" s="305"/>
      <c r="CYD120" s="305"/>
      <c r="CYE120" s="305"/>
      <c r="CYF120" s="305"/>
      <c r="CYG120" s="305"/>
      <c r="CYH120" s="305"/>
      <c r="CYI120" s="305"/>
      <c r="CYJ120" s="305"/>
      <c r="CYK120" s="305"/>
      <c r="CYL120" s="305"/>
      <c r="CYM120" s="305"/>
      <c r="CYN120" s="305"/>
      <c r="CYO120" s="305"/>
      <c r="CYP120" s="305"/>
      <c r="CYQ120" s="305"/>
      <c r="CYR120" s="305"/>
      <c r="CYS120" s="305"/>
      <c r="CYT120" s="305"/>
      <c r="CYU120" s="305"/>
      <c r="CYV120" s="305"/>
      <c r="CYW120" s="305"/>
      <c r="CYX120" s="305"/>
      <c r="CYY120" s="305"/>
      <c r="CYZ120" s="305"/>
      <c r="CZA120" s="305"/>
      <c r="CZB120" s="305"/>
      <c r="CZC120" s="305"/>
      <c r="CZD120" s="305"/>
      <c r="CZE120" s="305"/>
      <c r="CZF120" s="305"/>
      <c r="CZG120" s="305"/>
      <c r="CZH120" s="305"/>
      <c r="CZI120" s="305"/>
      <c r="CZJ120" s="305"/>
      <c r="CZK120" s="305"/>
      <c r="CZL120" s="305"/>
      <c r="CZM120" s="305"/>
      <c r="CZN120" s="305"/>
      <c r="CZO120" s="305"/>
      <c r="CZP120" s="305"/>
      <c r="CZQ120" s="305"/>
      <c r="CZR120" s="305"/>
      <c r="CZS120" s="305"/>
      <c r="CZT120" s="305"/>
      <c r="CZU120" s="305"/>
      <c r="CZV120" s="305"/>
      <c r="CZW120" s="305"/>
      <c r="CZX120" s="305"/>
      <c r="CZY120" s="305"/>
      <c r="CZZ120" s="305"/>
      <c r="DAA120" s="305"/>
      <c r="DAB120" s="305"/>
      <c r="DAC120" s="305"/>
      <c r="DAD120" s="305"/>
      <c r="DAE120" s="305"/>
      <c r="DAF120" s="305"/>
      <c r="DAG120" s="305"/>
      <c r="DAH120" s="305"/>
      <c r="DAI120" s="305"/>
      <c r="DAJ120" s="305"/>
      <c r="DAK120" s="305"/>
      <c r="DAL120" s="305"/>
      <c r="DAM120" s="305"/>
      <c r="DAN120" s="305"/>
      <c r="DAO120" s="305"/>
      <c r="DAP120" s="305"/>
      <c r="DAQ120" s="305"/>
      <c r="DAR120" s="305"/>
      <c r="DAS120" s="305"/>
      <c r="DAT120" s="305"/>
      <c r="DAU120" s="305"/>
      <c r="DAV120" s="305"/>
      <c r="DAW120" s="305"/>
      <c r="DAX120" s="305"/>
      <c r="DAY120" s="305"/>
      <c r="DAZ120" s="305"/>
      <c r="DBA120" s="305"/>
      <c r="DBB120" s="305"/>
      <c r="DBC120" s="305"/>
      <c r="DBD120" s="305"/>
      <c r="DBE120" s="305"/>
      <c r="DBF120" s="305"/>
      <c r="DBG120" s="305"/>
      <c r="DBH120" s="305"/>
      <c r="DBI120" s="305"/>
      <c r="DBJ120" s="305"/>
      <c r="DBK120" s="305"/>
      <c r="DBL120" s="305"/>
      <c r="DBM120" s="305"/>
      <c r="DBN120" s="305"/>
      <c r="DBO120" s="305"/>
      <c r="DBP120" s="305"/>
      <c r="DBQ120" s="305"/>
      <c r="DBR120" s="305"/>
      <c r="DBS120" s="305"/>
      <c r="DBT120" s="305"/>
      <c r="DBU120" s="305"/>
      <c r="DBV120" s="305"/>
      <c r="DBW120" s="305"/>
      <c r="DBX120" s="305"/>
      <c r="DBY120" s="305"/>
      <c r="DBZ120" s="305"/>
      <c r="DCA120" s="305"/>
      <c r="DCB120" s="305"/>
      <c r="DCC120" s="305"/>
      <c r="DCD120" s="305"/>
      <c r="DCE120" s="305"/>
      <c r="DCF120" s="305"/>
      <c r="DCG120" s="305"/>
      <c r="DCH120" s="305"/>
      <c r="DCI120" s="305"/>
      <c r="DCJ120" s="305"/>
      <c r="DCK120" s="305"/>
      <c r="DCL120" s="305"/>
      <c r="DCM120" s="305"/>
      <c r="DCN120" s="305"/>
      <c r="DCO120" s="305"/>
      <c r="DCP120" s="305"/>
      <c r="DCQ120" s="305"/>
      <c r="DCR120" s="305"/>
      <c r="DCS120" s="305"/>
      <c r="DCT120" s="305"/>
      <c r="DCU120" s="305"/>
      <c r="DCV120" s="305"/>
      <c r="DCW120" s="305"/>
      <c r="DCX120" s="305"/>
      <c r="DCY120" s="305"/>
      <c r="DCZ120" s="305"/>
      <c r="DDA120" s="305"/>
      <c r="DDB120" s="305"/>
      <c r="DDC120" s="305"/>
      <c r="DDD120" s="305"/>
      <c r="DDE120" s="305"/>
      <c r="DDF120" s="305"/>
      <c r="DDG120" s="305"/>
      <c r="DDH120" s="305"/>
      <c r="DDI120" s="305"/>
      <c r="DDJ120" s="305"/>
      <c r="DDK120" s="305"/>
      <c r="DDL120" s="305"/>
      <c r="DDM120" s="305"/>
      <c r="DDN120" s="305"/>
      <c r="DDO120" s="305"/>
      <c r="DDP120" s="305"/>
      <c r="DDQ120" s="305"/>
      <c r="DDR120" s="305"/>
      <c r="DDS120" s="305"/>
      <c r="DDT120" s="305"/>
      <c r="DDU120" s="305"/>
      <c r="DDV120" s="305"/>
      <c r="DDW120" s="305"/>
      <c r="DDX120" s="305"/>
      <c r="DDY120" s="305"/>
      <c r="DDZ120" s="305"/>
      <c r="DEA120" s="305"/>
      <c r="DEB120" s="305"/>
      <c r="DEC120" s="305"/>
      <c r="DED120" s="305"/>
      <c r="DEE120" s="305"/>
      <c r="DEF120" s="305"/>
      <c r="DEG120" s="305"/>
      <c r="DEH120" s="305"/>
      <c r="DEI120" s="305"/>
      <c r="DEJ120" s="305"/>
      <c r="DEK120" s="305"/>
      <c r="DEL120" s="305"/>
      <c r="DEM120" s="305"/>
      <c r="DEN120" s="305"/>
      <c r="DEO120" s="305"/>
      <c r="DEP120" s="305"/>
      <c r="DEQ120" s="305"/>
      <c r="DER120" s="305"/>
      <c r="DES120" s="305"/>
      <c r="DET120" s="305"/>
      <c r="DEU120" s="305"/>
      <c r="DEV120" s="305"/>
      <c r="DEW120" s="305"/>
      <c r="DEX120" s="305"/>
      <c r="DEY120" s="305"/>
      <c r="DEZ120" s="305"/>
      <c r="DFA120" s="305"/>
      <c r="DFB120" s="305"/>
      <c r="DFC120" s="305"/>
      <c r="DFD120" s="305"/>
      <c r="DFE120" s="305"/>
      <c r="DFF120" s="305"/>
      <c r="DFG120" s="305"/>
      <c r="DFH120" s="305"/>
      <c r="DFI120" s="305"/>
      <c r="DFJ120" s="305"/>
      <c r="DFK120" s="305"/>
      <c r="DFL120" s="305"/>
      <c r="DFM120" s="305"/>
      <c r="DFN120" s="305"/>
      <c r="DFO120" s="305"/>
      <c r="DFP120" s="305"/>
      <c r="DFQ120" s="305"/>
      <c r="DFR120" s="305"/>
      <c r="DFS120" s="305"/>
      <c r="DFT120" s="305"/>
      <c r="DFU120" s="305"/>
      <c r="DFV120" s="305"/>
      <c r="DFW120" s="305"/>
      <c r="DFX120" s="305"/>
      <c r="DFY120" s="305"/>
      <c r="DFZ120" s="305"/>
      <c r="DGA120" s="305"/>
      <c r="DGB120" s="305"/>
      <c r="DGC120" s="305"/>
      <c r="DGD120" s="305"/>
      <c r="DGE120" s="305"/>
      <c r="DGF120" s="305"/>
      <c r="DGG120" s="305"/>
      <c r="DGH120" s="305"/>
      <c r="DGI120" s="305"/>
      <c r="DGJ120" s="305"/>
      <c r="DGK120" s="305"/>
      <c r="DGL120" s="305"/>
      <c r="DGM120" s="305"/>
      <c r="DGN120" s="305"/>
      <c r="DGO120" s="305"/>
      <c r="DGP120" s="305"/>
      <c r="DGQ120" s="305"/>
      <c r="DGR120" s="305"/>
      <c r="DGS120" s="305"/>
      <c r="DGT120" s="305"/>
      <c r="DGU120" s="305"/>
      <c r="DGV120" s="305"/>
      <c r="DGW120" s="305"/>
      <c r="DGX120" s="305"/>
      <c r="DGY120" s="305"/>
      <c r="DGZ120" s="305"/>
      <c r="DHA120" s="305"/>
      <c r="DHB120" s="305"/>
      <c r="DHC120" s="305"/>
      <c r="DHD120" s="305"/>
      <c r="DHE120" s="305"/>
      <c r="DHF120" s="305"/>
      <c r="DHG120" s="305"/>
      <c r="DHH120" s="305"/>
      <c r="DHI120" s="305"/>
      <c r="DHJ120" s="305"/>
      <c r="DHK120" s="305"/>
      <c r="DHL120" s="305"/>
      <c r="DHM120" s="305"/>
      <c r="DHN120" s="305"/>
      <c r="DHO120" s="305"/>
      <c r="DHP120" s="305"/>
      <c r="DHQ120" s="305"/>
      <c r="DHR120" s="305"/>
      <c r="DHS120" s="305"/>
      <c r="DHT120" s="305"/>
      <c r="DHU120" s="305"/>
      <c r="DHV120" s="305"/>
      <c r="DHW120" s="305"/>
      <c r="DHX120" s="305"/>
      <c r="DHY120" s="305"/>
      <c r="DHZ120" s="305"/>
      <c r="DIA120" s="305"/>
      <c r="DIB120" s="305"/>
      <c r="DIC120" s="305"/>
      <c r="DID120" s="305"/>
      <c r="DIE120" s="305"/>
      <c r="DIF120" s="305"/>
      <c r="DIG120" s="305"/>
      <c r="DIH120" s="305"/>
      <c r="DII120" s="305"/>
      <c r="DIJ120" s="305"/>
      <c r="DIK120" s="305"/>
      <c r="DIL120" s="305"/>
      <c r="DIM120" s="305"/>
      <c r="DIN120" s="305"/>
      <c r="DIO120" s="305"/>
      <c r="DIP120" s="305"/>
      <c r="DIQ120" s="305"/>
      <c r="DIR120" s="305"/>
      <c r="DIS120" s="305"/>
      <c r="DIT120" s="305"/>
      <c r="DIU120" s="305"/>
      <c r="DIV120" s="305"/>
      <c r="DIW120" s="305"/>
      <c r="DIX120" s="305"/>
      <c r="DIY120" s="305"/>
      <c r="DIZ120" s="305"/>
      <c r="DJA120" s="305"/>
      <c r="DJB120" s="305"/>
      <c r="DJC120" s="305"/>
      <c r="DJD120" s="305"/>
      <c r="DJE120" s="305"/>
      <c r="DJF120" s="305"/>
      <c r="DJG120" s="305"/>
      <c r="DJH120" s="305"/>
      <c r="DJI120" s="305"/>
      <c r="DJJ120" s="305"/>
      <c r="DJK120" s="305"/>
      <c r="DJL120" s="305"/>
      <c r="DJM120" s="305"/>
      <c r="DJN120" s="305"/>
      <c r="DJO120" s="305"/>
      <c r="DJP120" s="305"/>
      <c r="DJQ120" s="305"/>
      <c r="DJR120" s="305"/>
      <c r="DJS120" s="305"/>
      <c r="DJT120" s="305"/>
      <c r="DJU120" s="305"/>
      <c r="DJV120" s="305"/>
      <c r="DJW120" s="305"/>
      <c r="DJX120" s="305"/>
      <c r="DJY120" s="305"/>
      <c r="DJZ120" s="305"/>
      <c r="DKA120" s="305"/>
      <c r="DKB120" s="305"/>
      <c r="DKC120" s="305"/>
      <c r="DKD120" s="305"/>
      <c r="DKE120" s="305"/>
      <c r="DKF120" s="305"/>
      <c r="DKG120" s="305"/>
      <c r="DKH120" s="305"/>
      <c r="DKI120" s="305"/>
      <c r="DKJ120" s="305"/>
      <c r="DKK120" s="305"/>
      <c r="DKL120" s="305"/>
      <c r="DKM120" s="305"/>
      <c r="DKN120" s="305"/>
      <c r="DKO120" s="305"/>
      <c r="DKP120" s="305"/>
      <c r="DKQ120" s="305"/>
      <c r="DKR120" s="305"/>
      <c r="DKS120" s="305"/>
      <c r="DKT120" s="305"/>
      <c r="DKU120" s="305"/>
      <c r="DKV120" s="305"/>
      <c r="DKW120" s="305"/>
      <c r="DKX120" s="305"/>
      <c r="DKY120" s="305"/>
      <c r="DKZ120" s="305"/>
      <c r="DLA120" s="305"/>
      <c r="DLB120" s="305"/>
      <c r="DLC120" s="305"/>
      <c r="DLD120" s="305"/>
      <c r="DLE120" s="305"/>
      <c r="DLF120" s="305"/>
      <c r="DLG120" s="305"/>
      <c r="DLH120" s="305"/>
      <c r="DLI120" s="305"/>
      <c r="DLJ120" s="305"/>
      <c r="DLK120" s="305"/>
      <c r="DLL120" s="305"/>
      <c r="DLM120" s="305"/>
      <c r="DLN120" s="305"/>
      <c r="DLO120" s="305"/>
      <c r="DLP120" s="305"/>
      <c r="DLQ120" s="305"/>
      <c r="DLR120" s="305"/>
      <c r="DLS120" s="305"/>
      <c r="DLT120" s="305"/>
      <c r="DLU120" s="305"/>
      <c r="DLV120" s="305"/>
      <c r="DLW120" s="305"/>
      <c r="DLX120" s="305"/>
      <c r="DLY120" s="305"/>
      <c r="DLZ120" s="305"/>
      <c r="DMA120" s="305"/>
      <c r="DMB120" s="305"/>
      <c r="DMC120" s="305"/>
      <c r="DMD120" s="305"/>
      <c r="DME120" s="305"/>
      <c r="DMF120" s="305"/>
      <c r="DMG120" s="305"/>
      <c r="DMH120" s="305"/>
      <c r="DMI120" s="305"/>
      <c r="DMJ120" s="305"/>
      <c r="DMK120" s="305"/>
      <c r="DML120" s="305"/>
      <c r="DMM120" s="305"/>
      <c r="DMN120" s="305"/>
      <c r="DMO120" s="305"/>
      <c r="DMP120" s="305"/>
      <c r="DMQ120" s="305"/>
      <c r="DMR120" s="305"/>
      <c r="DMS120" s="305"/>
      <c r="DMT120" s="305"/>
      <c r="DMU120" s="305"/>
      <c r="DMV120" s="305"/>
      <c r="DMW120" s="305"/>
      <c r="DMX120" s="305"/>
      <c r="DMY120" s="305"/>
      <c r="DMZ120" s="305"/>
      <c r="DNA120" s="305"/>
      <c r="DNB120" s="305"/>
      <c r="DNC120" s="305"/>
      <c r="DND120" s="305"/>
      <c r="DNE120" s="305"/>
      <c r="DNF120" s="305"/>
      <c r="DNG120" s="305"/>
      <c r="DNH120" s="305"/>
      <c r="DNI120" s="305"/>
      <c r="DNJ120" s="305"/>
      <c r="DNK120" s="305"/>
      <c r="DNL120" s="305"/>
      <c r="DNM120" s="305"/>
      <c r="DNN120" s="305"/>
      <c r="DNO120" s="305"/>
      <c r="DNP120" s="305"/>
      <c r="DNQ120" s="305"/>
      <c r="DNR120" s="305"/>
      <c r="DNS120" s="305"/>
      <c r="DNT120" s="305"/>
      <c r="DNU120" s="305"/>
      <c r="DNV120" s="305"/>
      <c r="DNW120" s="305"/>
      <c r="DNX120" s="305"/>
      <c r="DNY120" s="305"/>
      <c r="DNZ120" s="305"/>
      <c r="DOA120" s="305"/>
      <c r="DOB120" s="305"/>
      <c r="DOC120" s="305"/>
      <c r="DOD120" s="305"/>
      <c r="DOE120" s="305"/>
      <c r="DOF120" s="305"/>
      <c r="DOG120" s="305"/>
      <c r="DOH120" s="305"/>
      <c r="DOI120" s="305"/>
      <c r="DOJ120" s="305"/>
      <c r="DOK120" s="305"/>
      <c r="DOL120" s="305"/>
      <c r="DOM120" s="305"/>
      <c r="DON120" s="305"/>
      <c r="DOO120" s="305"/>
      <c r="DOP120" s="305"/>
      <c r="DOQ120" s="305"/>
      <c r="DOR120" s="305"/>
      <c r="DOS120" s="305"/>
      <c r="DOT120" s="305"/>
      <c r="DOU120" s="305"/>
      <c r="DOV120" s="305"/>
      <c r="DOW120" s="305"/>
      <c r="DOX120" s="305"/>
      <c r="DOY120" s="305"/>
      <c r="DOZ120" s="305"/>
      <c r="DPA120" s="305"/>
      <c r="DPB120" s="305"/>
      <c r="DPC120" s="305"/>
      <c r="DPD120" s="305"/>
      <c r="DPE120" s="305"/>
      <c r="DPF120" s="305"/>
      <c r="DPG120" s="305"/>
      <c r="DPH120" s="305"/>
      <c r="DPI120" s="305"/>
      <c r="DPJ120" s="305"/>
      <c r="DPK120" s="305"/>
      <c r="DPL120" s="305"/>
      <c r="DPM120" s="305"/>
      <c r="DPN120" s="305"/>
      <c r="DPO120" s="305"/>
      <c r="DPP120" s="305"/>
      <c r="DPQ120" s="305"/>
      <c r="DPR120" s="305"/>
      <c r="DPS120" s="305"/>
      <c r="DPT120" s="305"/>
      <c r="DPU120" s="305"/>
      <c r="DPV120" s="305"/>
      <c r="DPW120" s="305"/>
      <c r="DPX120" s="305"/>
      <c r="DPY120" s="305"/>
      <c r="DPZ120" s="305"/>
      <c r="DQA120" s="305"/>
      <c r="DQB120" s="305"/>
      <c r="DQC120" s="305"/>
      <c r="DQD120" s="305"/>
      <c r="DQE120" s="305"/>
      <c r="DQF120" s="305"/>
      <c r="DQG120" s="305"/>
      <c r="DQH120" s="305"/>
      <c r="DQI120" s="305"/>
      <c r="DQJ120" s="305"/>
      <c r="DQK120" s="305"/>
      <c r="DQL120" s="305"/>
      <c r="DQM120" s="305"/>
      <c r="DQN120" s="305"/>
      <c r="DQO120" s="305"/>
      <c r="DQP120" s="305"/>
      <c r="DQQ120" s="305"/>
      <c r="DQR120" s="305"/>
      <c r="DQS120" s="305"/>
      <c r="DQT120" s="305"/>
      <c r="DQU120" s="305"/>
      <c r="DQV120" s="305"/>
      <c r="DQW120" s="305"/>
      <c r="DQX120" s="305"/>
      <c r="DQY120" s="305"/>
      <c r="DQZ120" s="305"/>
      <c r="DRA120" s="305"/>
      <c r="DRB120" s="305"/>
      <c r="DRC120" s="305"/>
      <c r="DRD120" s="305"/>
      <c r="DRE120" s="305"/>
      <c r="DRF120" s="305"/>
      <c r="DRG120" s="305"/>
      <c r="DRH120" s="305"/>
      <c r="DRI120" s="305"/>
      <c r="DRJ120" s="305"/>
      <c r="DRK120" s="305"/>
      <c r="DRL120" s="305"/>
      <c r="DRM120" s="305"/>
      <c r="DRN120" s="305"/>
      <c r="DRO120" s="305"/>
      <c r="DRP120" s="305"/>
      <c r="DRQ120" s="305"/>
      <c r="DRR120" s="305"/>
      <c r="DRS120" s="305"/>
      <c r="DRT120" s="305"/>
      <c r="DRU120" s="305"/>
      <c r="DRV120" s="305"/>
      <c r="DRW120" s="305"/>
      <c r="DRX120" s="305"/>
      <c r="DRY120" s="305"/>
      <c r="DRZ120" s="305"/>
      <c r="DSA120" s="305"/>
      <c r="DSB120" s="305"/>
      <c r="DSC120" s="305"/>
      <c r="DSD120" s="305"/>
      <c r="DSE120" s="305"/>
      <c r="DSF120" s="305"/>
      <c r="DSG120" s="305"/>
      <c r="DSH120" s="305"/>
      <c r="DSI120" s="305"/>
      <c r="DSJ120" s="305"/>
      <c r="DSK120" s="305"/>
      <c r="DSL120" s="305"/>
      <c r="DSM120" s="305"/>
      <c r="DSN120" s="305"/>
      <c r="DSO120" s="305"/>
      <c r="DSP120" s="305"/>
      <c r="DSQ120" s="305"/>
      <c r="DSR120" s="305"/>
      <c r="DSS120" s="305"/>
      <c r="DST120" s="305"/>
      <c r="DSU120" s="305"/>
      <c r="DSV120" s="305"/>
      <c r="DSW120" s="305"/>
      <c r="DSX120" s="305"/>
      <c r="DSY120" s="305"/>
      <c r="DSZ120" s="305"/>
      <c r="DTA120" s="305"/>
      <c r="DTB120" s="305"/>
      <c r="DTC120" s="305"/>
      <c r="DTD120" s="305"/>
      <c r="DTE120" s="305"/>
      <c r="DTF120" s="305"/>
      <c r="DTG120" s="305"/>
      <c r="DTH120" s="305"/>
      <c r="DTI120" s="305"/>
      <c r="DTJ120" s="305"/>
      <c r="DTK120" s="305"/>
      <c r="DTL120" s="305"/>
      <c r="DTM120" s="305"/>
      <c r="DTN120" s="305"/>
      <c r="DTO120" s="305"/>
      <c r="DTP120" s="305"/>
      <c r="DTQ120" s="305"/>
      <c r="DTR120" s="305"/>
      <c r="DTS120" s="305"/>
      <c r="DTT120" s="305"/>
      <c r="DTU120" s="305"/>
      <c r="DTV120" s="305"/>
      <c r="DTW120" s="305"/>
      <c r="DTX120" s="305"/>
      <c r="DTY120" s="305"/>
      <c r="DTZ120" s="305"/>
      <c r="DUA120" s="305"/>
      <c r="DUB120" s="305"/>
      <c r="DUC120" s="305"/>
      <c r="DUD120" s="305"/>
      <c r="DUE120" s="305"/>
      <c r="DUF120" s="305"/>
      <c r="DUG120" s="305"/>
      <c r="DUH120" s="305"/>
      <c r="DUI120" s="305"/>
      <c r="DUJ120" s="305"/>
      <c r="DUK120" s="305"/>
      <c r="DUL120" s="305"/>
      <c r="DUM120" s="305"/>
      <c r="DUN120" s="305"/>
      <c r="DUO120" s="305"/>
      <c r="DUP120" s="305"/>
      <c r="DUQ120" s="305"/>
      <c r="DUR120" s="305"/>
      <c r="DUS120" s="305"/>
      <c r="DUT120" s="305"/>
      <c r="DUU120" s="305"/>
      <c r="DUV120" s="305"/>
      <c r="DUW120" s="305"/>
      <c r="DUX120" s="305"/>
      <c r="DUY120" s="305"/>
      <c r="DUZ120" s="305"/>
      <c r="DVA120" s="305"/>
      <c r="DVB120" s="305"/>
      <c r="DVC120" s="305"/>
      <c r="DVD120" s="305"/>
      <c r="DVE120" s="305"/>
      <c r="DVF120" s="305"/>
      <c r="DVG120" s="305"/>
      <c r="DVH120" s="305"/>
      <c r="DVI120" s="305"/>
      <c r="DVJ120" s="305"/>
      <c r="DVK120" s="305"/>
      <c r="DVL120" s="305"/>
      <c r="DVM120" s="305"/>
      <c r="DVN120" s="305"/>
      <c r="DVO120" s="305"/>
      <c r="DVP120" s="305"/>
      <c r="DVQ120" s="305"/>
      <c r="DVR120" s="305"/>
      <c r="DVS120" s="305"/>
      <c r="DVT120" s="305"/>
      <c r="DVU120" s="305"/>
      <c r="DVV120" s="305"/>
      <c r="DVW120" s="305"/>
      <c r="DVX120" s="305"/>
      <c r="DVY120" s="305"/>
      <c r="DVZ120" s="305"/>
      <c r="DWA120" s="305"/>
      <c r="DWB120" s="305"/>
      <c r="DWC120" s="305"/>
      <c r="DWD120" s="305"/>
      <c r="DWE120" s="305"/>
      <c r="DWF120" s="305"/>
      <c r="DWG120" s="305"/>
      <c r="DWH120" s="305"/>
      <c r="DWI120" s="305"/>
      <c r="DWJ120" s="305"/>
      <c r="DWK120" s="305"/>
      <c r="DWL120" s="305"/>
      <c r="DWM120" s="305"/>
      <c r="DWN120" s="305"/>
      <c r="DWO120" s="305"/>
      <c r="DWP120" s="305"/>
      <c r="DWQ120" s="305"/>
      <c r="DWR120" s="305"/>
      <c r="DWS120" s="305"/>
      <c r="DWT120" s="305"/>
      <c r="DWU120" s="305"/>
      <c r="DWV120" s="305"/>
      <c r="DWW120" s="305"/>
      <c r="DWX120" s="305"/>
      <c r="DWY120" s="305"/>
      <c r="DWZ120" s="305"/>
      <c r="DXA120" s="305"/>
      <c r="DXB120" s="305"/>
      <c r="DXC120" s="305"/>
      <c r="DXD120" s="305"/>
      <c r="DXE120" s="305"/>
      <c r="DXF120" s="305"/>
      <c r="DXG120" s="305"/>
      <c r="DXH120" s="305"/>
      <c r="DXI120" s="305"/>
      <c r="DXJ120" s="305"/>
      <c r="DXK120" s="305"/>
      <c r="DXL120" s="305"/>
      <c r="DXM120" s="305"/>
      <c r="DXN120" s="305"/>
      <c r="DXO120" s="305"/>
      <c r="DXP120" s="305"/>
      <c r="DXQ120" s="305"/>
      <c r="DXR120" s="305"/>
      <c r="DXS120" s="305"/>
      <c r="DXT120" s="305"/>
      <c r="DXU120" s="305"/>
      <c r="DXV120" s="305"/>
      <c r="DXW120" s="305"/>
      <c r="DXX120" s="305"/>
      <c r="DXY120" s="305"/>
      <c r="DXZ120" s="305"/>
      <c r="DYA120" s="305"/>
      <c r="DYB120" s="305"/>
      <c r="DYC120" s="305"/>
      <c r="DYD120" s="305"/>
      <c r="DYE120" s="305"/>
      <c r="DYF120" s="305"/>
      <c r="DYG120" s="305"/>
      <c r="DYH120" s="305"/>
      <c r="DYI120" s="305"/>
      <c r="DYJ120" s="305"/>
      <c r="DYK120" s="305"/>
      <c r="DYL120" s="305"/>
      <c r="DYM120" s="305"/>
      <c r="DYN120" s="305"/>
      <c r="DYO120" s="305"/>
      <c r="DYP120" s="305"/>
      <c r="DYQ120" s="305"/>
      <c r="DYR120" s="305"/>
      <c r="DYS120" s="305"/>
      <c r="DYT120" s="305"/>
      <c r="DYU120" s="305"/>
      <c r="DYV120" s="305"/>
      <c r="DYW120" s="305"/>
      <c r="DYX120" s="305"/>
      <c r="DYY120" s="305"/>
      <c r="DYZ120" s="305"/>
      <c r="DZA120" s="305"/>
      <c r="DZB120" s="305"/>
      <c r="DZC120" s="305"/>
      <c r="DZD120" s="305"/>
      <c r="DZE120" s="305"/>
      <c r="DZF120" s="305"/>
      <c r="DZG120" s="305"/>
      <c r="DZH120" s="305"/>
      <c r="DZI120" s="305"/>
      <c r="DZJ120" s="305"/>
      <c r="DZK120" s="305"/>
      <c r="DZL120" s="305"/>
      <c r="DZM120" s="305"/>
      <c r="DZN120" s="305"/>
      <c r="DZO120" s="305"/>
      <c r="DZP120" s="305"/>
      <c r="DZQ120" s="305"/>
      <c r="DZR120" s="305"/>
      <c r="DZS120" s="305"/>
      <c r="DZT120" s="305"/>
      <c r="DZU120" s="305"/>
      <c r="DZV120" s="305"/>
      <c r="DZW120" s="305"/>
      <c r="DZX120" s="305"/>
      <c r="DZY120" s="305"/>
      <c r="DZZ120" s="305"/>
      <c r="EAA120" s="305"/>
      <c r="EAB120" s="305"/>
      <c r="EAC120" s="305"/>
      <c r="EAD120" s="305"/>
      <c r="EAE120" s="305"/>
      <c r="EAF120" s="305"/>
      <c r="EAG120" s="305"/>
      <c r="EAH120" s="305"/>
      <c r="EAI120" s="305"/>
      <c r="EAJ120" s="305"/>
      <c r="EAK120" s="305"/>
      <c r="EAL120" s="305"/>
      <c r="EAM120" s="305"/>
      <c r="EAN120" s="305"/>
      <c r="EAO120" s="305"/>
      <c r="EAP120" s="305"/>
      <c r="EAQ120" s="305"/>
      <c r="EAR120" s="305"/>
      <c r="EAS120" s="305"/>
      <c r="EAT120" s="305"/>
      <c r="EAU120" s="305"/>
      <c r="EAV120" s="305"/>
      <c r="EAW120" s="305"/>
      <c r="EAX120" s="305"/>
      <c r="EAY120" s="305"/>
      <c r="EAZ120" s="305"/>
      <c r="EBA120" s="305"/>
      <c r="EBB120" s="305"/>
      <c r="EBC120" s="305"/>
      <c r="EBD120" s="305"/>
      <c r="EBE120" s="305"/>
      <c r="EBF120" s="305"/>
      <c r="EBG120" s="305"/>
      <c r="EBH120" s="305"/>
      <c r="EBI120" s="305"/>
      <c r="EBJ120" s="305"/>
      <c r="EBK120" s="305"/>
      <c r="EBL120" s="305"/>
      <c r="EBM120" s="305"/>
      <c r="EBN120" s="305"/>
      <c r="EBO120" s="305"/>
      <c r="EBP120" s="305"/>
      <c r="EBQ120" s="305"/>
      <c r="EBR120" s="305"/>
      <c r="EBS120" s="305"/>
      <c r="EBT120" s="305"/>
      <c r="EBU120" s="305"/>
      <c r="EBV120" s="305"/>
      <c r="EBW120" s="305"/>
      <c r="EBX120" s="305"/>
      <c r="EBY120" s="305"/>
      <c r="EBZ120" s="305"/>
      <c r="ECA120" s="305"/>
      <c r="ECB120" s="305"/>
      <c r="ECC120" s="305"/>
      <c r="ECD120" s="305"/>
      <c r="ECE120" s="305"/>
      <c r="ECF120" s="305"/>
      <c r="ECG120" s="305"/>
      <c r="ECH120" s="305"/>
      <c r="ECI120" s="305"/>
      <c r="ECJ120" s="305"/>
      <c r="ECK120" s="305"/>
      <c r="ECL120" s="305"/>
      <c r="ECM120" s="305"/>
      <c r="ECN120" s="305"/>
      <c r="ECO120" s="305"/>
      <c r="ECP120" s="305"/>
      <c r="ECQ120" s="305"/>
      <c r="ECR120" s="305"/>
      <c r="ECS120" s="305"/>
      <c r="ECT120" s="305"/>
      <c r="ECU120" s="305"/>
      <c r="ECV120" s="305"/>
      <c r="ECW120" s="305"/>
      <c r="ECX120" s="305"/>
      <c r="ECY120" s="305"/>
      <c r="ECZ120" s="305"/>
      <c r="EDA120" s="305"/>
      <c r="EDB120" s="305"/>
      <c r="EDC120" s="305"/>
      <c r="EDD120" s="305"/>
      <c r="EDE120" s="305"/>
      <c r="EDF120" s="305"/>
      <c r="EDG120" s="305"/>
      <c r="EDH120" s="305"/>
      <c r="EDI120" s="305"/>
      <c r="EDJ120" s="305"/>
      <c r="EDK120" s="305"/>
      <c r="EDL120" s="305"/>
      <c r="EDM120" s="305"/>
      <c r="EDN120" s="305"/>
      <c r="EDO120" s="305"/>
      <c r="EDP120" s="305"/>
      <c r="EDQ120" s="305"/>
      <c r="EDR120" s="305"/>
      <c r="EDS120" s="305"/>
      <c r="EDT120" s="305"/>
      <c r="EDU120" s="305"/>
      <c r="EDV120" s="305"/>
      <c r="EDW120" s="305"/>
      <c r="EDX120" s="305"/>
      <c r="EDY120" s="305"/>
      <c r="EDZ120" s="305"/>
      <c r="EEA120" s="305"/>
      <c r="EEB120" s="305"/>
      <c r="EEC120" s="305"/>
      <c r="EED120" s="305"/>
      <c r="EEE120" s="305"/>
      <c r="EEF120" s="305"/>
      <c r="EEG120" s="305"/>
      <c r="EEH120" s="305"/>
      <c r="EEI120" s="305"/>
      <c r="EEJ120" s="305"/>
      <c r="EEK120" s="305"/>
      <c r="EEL120" s="305"/>
      <c r="EEM120" s="305"/>
      <c r="EEN120" s="305"/>
      <c r="EEO120" s="305"/>
      <c r="EEP120" s="305"/>
      <c r="EEQ120" s="305"/>
      <c r="EER120" s="305"/>
      <c r="EES120" s="305"/>
      <c r="EET120" s="305"/>
      <c r="EEU120" s="305"/>
      <c r="EEV120" s="305"/>
      <c r="EEW120" s="305"/>
      <c r="EEX120" s="305"/>
      <c r="EEY120" s="305"/>
      <c r="EEZ120" s="305"/>
      <c r="EFA120" s="305"/>
      <c r="EFB120" s="305"/>
      <c r="EFC120" s="305"/>
      <c r="EFD120" s="305"/>
      <c r="EFE120" s="305"/>
      <c r="EFF120" s="305"/>
      <c r="EFG120" s="305"/>
      <c r="EFH120" s="305"/>
      <c r="EFI120" s="305"/>
      <c r="EFJ120" s="305"/>
      <c r="EFK120" s="305"/>
      <c r="EFL120" s="305"/>
      <c r="EFM120" s="305"/>
      <c r="EFN120" s="305"/>
      <c r="EFO120" s="305"/>
      <c r="EFP120" s="305"/>
      <c r="EFQ120" s="305"/>
      <c r="EFR120" s="305"/>
      <c r="EFS120" s="305"/>
      <c r="EFT120" s="305"/>
      <c r="EFU120" s="305"/>
      <c r="EFV120" s="305"/>
      <c r="EFW120" s="305"/>
      <c r="EFX120" s="305"/>
      <c r="EFY120" s="305"/>
      <c r="EFZ120" s="305"/>
      <c r="EGA120" s="305"/>
      <c r="EGB120" s="305"/>
      <c r="EGC120" s="305"/>
      <c r="EGD120" s="305"/>
      <c r="EGE120" s="305"/>
      <c r="EGF120" s="305"/>
      <c r="EGG120" s="305"/>
      <c r="EGH120" s="305"/>
      <c r="EGI120" s="305"/>
      <c r="EGJ120" s="305"/>
      <c r="EGK120" s="305"/>
      <c r="EGL120" s="305"/>
      <c r="EGM120" s="305"/>
      <c r="EGN120" s="305"/>
      <c r="EGO120" s="305"/>
      <c r="EGP120" s="305"/>
      <c r="EGQ120" s="305"/>
      <c r="EGR120" s="305"/>
      <c r="EGS120" s="305"/>
      <c r="EGT120" s="305"/>
      <c r="EGU120" s="305"/>
      <c r="EGV120" s="305"/>
      <c r="EGW120" s="305"/>
      <c r="EGX120" s="305"/>
      <c r="EGY120" s="305"/>
      <c r="EGZ120" s="305"/>
      <c r="EHA120" s="305"/>
      <c r="EHB120" s="305"/>
      <c r="EHC120" s="305"/>
      <c r="EHD120" s="305"/>
      <c r="EHE120" s="305"/>
      <c r="EHF120" s="305"/>
      <c r="EHG120" s="305"/>
      <c r="EHH120" s="305"/>
      <c r="EHI120" s="305"/>
      <c r="EHJ120" s="305"/>
      <c r="EHK120" s="305"/>
      <c r="EHL120" s="305"/>
      <c r="EHM120" s="305"/>
      <c r="EHN120" s="305"/>
      <c r="EHO120" s="305"/>
      <c r="EHP120" s="305"/>
      <c r="EHQ120" s="305"/>
      <c r="EHR120" s="305"/>
      <c r="EHS120" s="305"/>
      <c r="EHT120" s="305"/>
      <c r="EHU120" s="305"/>
      <c r="EHV120" s="305"/>
      <c r="EHW120" s="305"/>
      <c r="EHX120" s="305"/>
      <c r="EHY120" s="305"/>
      <c r="EHZ120" s="305"/>
      <c r="EIA120" s="305"/>
      <c r="EIB120" s="305"/>
      <c r="EIC120" s="305"/>
      <c r="EID120" s="305"/>
      <c r="EIE120" s="305"/>
      <c r="EIF120" s="305"/>
      <c r="EIG120" s="305"/>
      <c r="EIH120" s="305"/>
      <c r="EII120" s="305"/>
      <c r="EIJ120" s="305"/>
      <c r="EIK120" s="305"/>
      <c r="EIL120" s="305"/>
      <c r="EIM120" s="305"/>
      <c r="EIN120" s="305"/>
      <c r="EIO120" s="305"/>
      <c r="EIP120" s="305"/>
      <c r="EIQ120" s="305"/>
      <c r="EIR120" s="305"/>
      <c r="EIS120" s="305"/>
      <c r="EIT120" s="305"/>
      <c r="EIU120" s="305"/>
      <c r="EIV120" s="305"/>
      <c r="EIW120" s="305"/>
      <c r="EIX120" s="305"/>
      <c r="EIY120" s="305"/>
      <c r="EIZ120" s="305"/>
      <c r="EJA120" s="305"/>
      <c r="EJB120" s="305"/>
      <c r="EJC120" s="305"/>
      <c r="EJD120" s="305"/>
      <c r="EJE120" s="305"/>
      <c r="EJF120" s="305"/>
      <c r="EJG120" s="305"/>
      <c r="EJH120" s="305"/>
      <c r="EJI120" s="305"/>
      <c r="EJJ120" s="305"/>
      <c r="EJK120" s="305"/>
      <c r="EJL120" s="305"/>
      <c r="EJM120" s="305"/>
      <c r="EJN120" s="305"/>
      <c r="EJO120" s="305"/>
      <c r="EJP120" s="305"/>
      <c r="EJQ120" s="305"/>
      <c r="EJR120" s="305"/>
      <c r="EJS120" s="305"/>
      <c r="EJT120" s="305"/>
      <c r="EJU120" s="305"/>
      <c r="EJV120" s="305"/>
      <c r="EJW120" s="305"/>
      <c r="EJX120" s="305"/>
      <c r="EJY120" s="305"/>
      <c r="EJZ120" s="305"/>
      <c r="EKA120" s="305"/>
      <c r="EKB120" s="305"/>
      <c r="EKC120" s="305"/>
      <c r="EKD120" s="305"/>
      <c r="EKE120" s="305"/>
      <c r="EKF120" s="305"/>
      <c r="EKG120" s="305"/>
      <c r="EKH120" s="305"/>
      <c r="EKI120" s="305"/>
      <c r="EKJ120" s="305"/>
      <c r="EKK120" s="305"/>
      <c r="EKL120" s="305"/>
      <c r="EKM120" s="305"/>
      <c r="EKN120" s="305"/>
      <c r="EKO120" s="305"/>
      <c r="EKP120" s="305"/>
      <c r="EKQ120" s="305"/>
      <c r="EKR120" s="305"/>
      <c r="EKS120" s="305"/>
      <c r="EKT120" s="305"/>
      <c r="EKU120" s="305"/>
      <c r="EKV120" s="305"/>
      <c r="EKW120" s="305"/>
      <c r="EKX120" s="305"/>
      <c r="EKY120" s="305"/>
      <c r="EKZ120" s="305"/>
      <c r="ELA120" s="305"/>
      <c r="ELB120" s="305"/>
      <c r="ELC120" s="305"/>
      <c r="ELD120" s="305"/>
      <c r="ELE120" s="305"/>
      <c r="ELF120" s="305"/>
      <c r="ELG120" s="305"/>
      <c r="ELH120" s="305"/>
      <c r="ELI120" s="305"/>
      <c r="ELJ120" s="305"/>
      <c r="ELK120" s="305"/>
      <c r="ELL120" s="305"/>
      <c r="ELM120" s="305"/>
      <c r="ELN120" s="305"/>
      <c r="ELO120" s="305"/>
      <c r="ELP120" s="305"/>
      <c r="ELQ120" s="305"/>
      <c r="ELR120" s="305"/>
      <c r="ELS120" s="305"/>
      <c r="ELT120" s="305"/>
      <c r="ELU120" s="305"/>
      <c r="ELV120" s="305"/>
      <c r="ELW120" s="305"/>
      <c r="ELX120" s="305"/>
      <c r="ELY120" s="305"/>
      <c r="ELZ120" s="305"/>
      <c r="EMA120" s="305"/>
      <c r="EMB120" s="305"/>
      <c r="EMC120" s="305"/>
      <c r="EMD120" s="305"/>
      <c r="EME120" s="305"/>
      <c r="EMF120" s="305"/>
      <c r="EMG120" s="305"/>
      <c r="EMH120" s="305"/>
      <c r="EMI120" s="305"/>
      <c r="EMJ120" s="305"/>
      <c r="EMK120" s="305"/>
      <c r="EML120" s="305"/>
      <c r="EMM120" s="305"/>
      <c r="EMN120" s="305"/>
      <c r="EMO120" s="305"/>
      <c r="EMP120" s="305"/>
      <c r="EMQ120" s="305"/>
      <c r="EMR120" s="305"/>
      <c r="EMS120" s="305"/>
      <c r="EMT120" s="305"/>
      <c r="EMU120" s="305"/>
      <c r="EMV120" s="305"/>
      <c r="EMW120" s="305"/>
      <c r="EMX120" s="305"/>
      <c r="EMY120" s="305"/>
      <c r="EMZ120" s="305"/>
      <c r="ENA120" s="305"/>
      <c r="ENB120" s="305"/>
      <c r="ENC120" s="305"/>
      <c r="END120" s="305"/>
      <c r="ENE120" s="305"/>
      <c r="ENF120" s="305"/>
      <c r="ENG120" s="305"/>
      <c r="ENH120" s="305"/>
      <c r="ENI120" s="305"/>
      <c r="ENJ120" s="305"/>
      <c r="ENK120" s="305"/>
      <c r="ENL120" s="305"/>
      <c r="ENM120" s="305"/>
      <c r="ENN120" s="305"/>
      <c r="ENO120" s="305"/>
      <c r="ENP120" s="305"/>
      <c r="ENQ120" s="305"/>
      <c r="ENR120" s="305"/>
      <c r="ENS120" s="305"/>
      <c r="ENT120" s="305"/>
      <c r="ENU120" s="305"/>
      <c r="ENV120" s="305"/>
      <c r="ENW120" s="305"/>
      <c r="ENX120" s="305"/>
      <c r="ENY120" s="305"/>
      <c r="ENZ120" s="305"/>
      <c r="EOA120" s="305"/>
      <c r="EOB120" s="305"/>
      <c r="EOC120" s="305"/>
      <c r="EOD120" s="305"/>
      <c r="EOE120" s="305"/>
      <c r="EOF120" s="305"/>
      <c r="EOG120" s="305"/>
      <c r="EOH120" s="305"/>
      <c r="EOI120" s="305"/>
      <c r="EOJ120" s="305"/>
      <c r="EOK120" s="305"/>
      <c r="EOL120" s="305"/>
      <c r="EOM120" s="305"/>
      <c r="EON120" s="305"/>
      <c r="EOO120" s="305"/>
      <c r="EOP120" s="305"/>
      <c r="EOQ120" s="305"/>
      <c r="EOR120" s="305"/>
      <c r="EOS120" s="305"/>
      <c r="EOT120" s="305"/>
      <c r="EOU120" s="305"/>
      <c r="EOV120" s="305"/>
      <c r="EOW120" s="305"/>
      <c r="EOX120" s="305"/>
      <c r="EOY120" s="305"/>
      <c r="EOZ120" s="305"/>
      <c r="EPA120" s="305"/>
      <c r="EPB120" s="305"/>
      <c r="EPC120" s="305"/>
      <c r="EPD120" s="305"/>
      <c r="EPE120" s="305"/>
      <c r="EPF120" s="305"/>
      <c r="EPG120" s="305"/>
      <c r="EPH120" s="305"/>
      <c r="EPI120" s="305"/>
      <c r="EPJ120" s="305"/>
      <c r="EPK120" s="305"/>
      <c r="EPL120" s="305"/>
      <c r="EPM120" s="305"/>
      <c r="EPN120" s="305"/>
      <c r="EPO120" s="305"/>
      <c r="EPP120" s="305"/>
      <c r="EPQ120" s="305"/>
      <c r="EPR120" s="305"/>
      <c r="EPS120" s="305"/>
      <c r="EPT120" s="305"/>
      <c r="EPU120" s="305"/>
      <c r="EPV120" s="305"/>
      <c r="EPW120" s="305"/>
      <c r="EPX120" s="305"/>
      <c r="EPY120" s="305"/>
      <c r="EPZ120" s="305"/>
      <c r="EQA120" s="305"/>
      <c r="EQB120" s="305"/>
      <c r="EQC120" s="305"/>
      <c r="EQD120" s="305"/>
      <c r="EQE120" s="305"/>
      <c r="EQF120" s="305"/>
      <c r="EQG120" s="305"/>
      <c r="EQH120" s="305"/>
      <c r="EQI120" s="305"/>
    </row>
    <row r="121" spans="1:3831" x14ac:dyDescent="0.25">
      <c r="A121" s="295"/>
      <c r="C121" t="s">
        <v>4082</v>
      </c>
      <c r="E121" s="279">
        <f t="shared" ref="E121:BD121" ca="1" si="147">E117-E118</f>
        <v>0</v>
      </c>
      <c r="F121" s="279">
        <f t="shared" ca="1" si="147"/>
        <v>0</v>
      </c>
      <c r="G121" s="279">
        <f t="shared" ca="1" si="147"/>
        <v>0</v>
      </c>
      <c r="H121" s="279">
        <f t="shared" ca="1" si="147"/>
        <v>18.467335702721073</v>
      </c>
      <c r="I121" s="279">
        <f t="shared" ca="1" si="147"/>
        <v>38.8785490375964</v>
      </c>
      <c r="J121" s="279">
        <f t="shared" ca="1" si="147"/>
        <v>61.387099888185361</v>
      </c>
      <c r="K121" s="279">
        <f t="shared" ca="1" si="147"/>
        <v>86.157216962162494</v>
      </c>
      <c r="L121" s="279">
        <f t="shared" ca="1" si="147"/>
        <v>113.36460624747522</v>
      </c>
      <c r="M121" s="279">
        <f t="shared" ca="1" si="147"/>
        <v>143.1972042118947</v>
      </c>
      <c r="N121" s="279">
        <f t="shared" ca="1" si="147"/>
        <v>175.85597849328536</v>
      </c>
      <c r="O121" s="279">
        <f t="shared" ca="1" si="147"/>
        <v>186.94409183307349</v>
      </c>
      <c r="P121" s="279">
        <f t="shared" ca="1" si="147"/>
        <v>198.69313268382899</v>
      </c>
      <c r="Q121" s="279">
        <f t="shared" ca="1" si="147"/>
        <v>211.14115091255431</v>
      </c>
      <c r="R121" s="279">
        <f t="shared" ca="1" si="147"/>
        <v>224.32833677238364</v>
      </c>
      <c r="S121" s="279">
        <f t="shared" ca="1" si="147"/>
        <v>238.29713936837683</v>
      </c>
      <c r="T121" s="279">
        <f t="shared" ca="1" si="147"/>
        <v>253.092391603707</v>
      </c>
      <c r="U121" s="279">
        <f t="shared" ca="1" si="147"/>
        <v>268.76144195767256</v>
      </c>
      <c r="V121" s="279">
        <f t="shared" ca="1" si="147"/>
        <v>285.35429346588842</v>
      </c>
      <c r="W121" s="279">
        <f t="shared" ca="1" si="147"/>
        <v>302.9237502929717</v>
      </c>
      <c r="X121" s="279">
        <f t="shared" ca="1" si="147"/>
        <v>321.52557230904034</v>
      </c>
      <c r="Y121" s="279">
        <f t="shared" ca="1" si="147"/>
        <v>341.21863810349902</v>
      </c>
      <c r="Z121" s="279">
        <f t="shared" ca="1" si="147"/>
        <v>362.06511689290653</v>
      </c>
      <c r="AA121" s="279">
        <f t="shared" ca="1" si="147"/>
        <v>384.13064980430374</v>
      </c>
      <c r="AB121" s="279">
        <f t="shared" ca="1" si="147"/>
        <v>407.48454104127489</v>
      </c>
      <c r="AC121" s="279">
        <f t="shared" ca="1" si="147"/>
        <v>432.19995946729892</v>
      </c>
      <c r="AD121" s="279">
        <f t="shared" ca="1" si="147"/>
        <v>458.35415116968312</v>
      </c>
      <c r="AE121" s="282">
        <f t="shared" ca="1" si="147"/>
        <v>0</v>
      </c>
      <c r="AF121" s="279">
        <f t="shared" ca="1" si="147"/>
        <v>0</v>
      </c>
      <c r="AG121" s="279">
        <f t="shared" ca="1" si="147"/>
        <v>0</v>
      </c>
      <c r="AH121" s="279">
        <f t="shared" ca="1" si="147"/>
        <v>190.17033020148529</v>
      </c>
      <c r="AI121" s="279">
        <f t="shared" ca="1" si="147"/>
        <v>393.2184763240989</v>
      </c>
      <c r="AJ121" s="279">
        <f t="shared" ca="1" si="147"/>
        <v>609.79847628764674</v>
      </c>
      <c r="AK121" s="279">
        <f t="shared" ca="1" si="147"/>
        <v>840.59389445428405</v>
      </c>
      <c r="AL121" s="279">
        <f t="shared" ca="1" si="147"/>
        <v>1086.3190712848382</v>
      </c>
      <c r="AM121" s="279">
        <f t="shared" ca="1" si="147"/>
        <v>1347.7204237691262</v>
      </c>
      <c r="AN121" s="279">
        <f t="shared" ca="1" si="147"/>
        <v>1625.5777986359165</v>
      </c>
      <c r="AO121" s="279">
        <f t="shared" ca="1" si="147"/>
        <v>1667.0449770839459</v>
      </c>
      <c r="AP121" s="279">
        <f t="shared" ca="1" si="147"/>
        <v>1709.3433013809322</v>
      </c>
      <c r="AQ121" s="279">
        <f t="shared" ca="1" si="147"/>
        <v>1752.4767329860642</v>
      </c>
      <c r="AR121" s="279">
        <f t="shared" ca="1" si="147"/>
        <v>1796.4483468965686</v>
      </c>
      <c r="AS121" s="279">
        <f t="shared" ca="1" si="147"/>
        <v>1841.2602585561115</v>
      </c>
      <c r="AT121" s="279">
        <f t="shared" ca="1" si="147"/>
        <v>1886.9135464702076</v>
      </c>
      <c r="AU121" s="279">
        <f t="shared" ca="1" si="147"/>
        <v>1933.4081703065513</v>
      </c>
      <c r="AV121" s="279">
        <f t="shared" ca="1" si="147"/>
        <v>1980.7428842473855</v>
      </c>
      <c r="AW121" s="279">
        <f t="shared" ca="1" si="147"/>
        <v>2028.9151453498375</v>
      </c>
      <c r="AX121" s="279">
        <f t="shared" ca="1" si="147"/>
        <v>2077.9210166582725</v>
      </c>
      <c r="AY121" s="279">
        <f t="shared" ca="1" si="147"/>
        <v>2127.7550648004708</v>
      </c>
      <c r="AZ121" s="279">
        <f t="shared" ca="1" si="147"/>
        <v>2178.410251786459</v>
      </c>
      <c r="BA121" s="279">
        <f t="shared" ca="1" si="147"/>
        <v>2229.8778207154</v>
      </c>
      <c r="BB121" s="279">
        <f t="shared" ca="1" si="147"/>
        <v>2282.1471750817213</v>
      </c>
      <c r="BC121" s="279">
        <f t="shared" ca="1" si="147"/>
        <v>2335.2057513570062</v>
      </c>
      <c r="BD121" s="279">
        <f t="shared" ca="1" si="147"/>
        <v>2389.038884508554</v>
      </c>
      <c r="BE121" s="302"/>
      <c r="BF121" s="302"/>
      <c r="BG121" s="279"/>
      <c r="BH121" s="279"/>
      <c r="BI121" s="279"/>
      <c r="BJ121" s="279"/>
      <c r="BK121" s="279"/>
      <c r="BL121" s="279"/>
      <c r="BM121" s="279"/>
      <c r="BN121" s="279"/>
      <c r="BO121" s="279"/>
      <c r="BP121" s="279"/>
      <c r="BQ121" s="279"/>
      <c r="BR121" s="279"/>
      <c r="BS121" s="279"/>
      <c r="BT121" s="279"/>
      <c r="BU121" s="279"/>
      <c r="BV121" s="279"/>
      <c r="BW121" s="279"/>
      <c r="BX121" s="279"/>
      <c r="BY121" s="279"/>
      <c r="BZ121" s="279"/>
      <c r="CA121" s="279"/>
      <c r="CB121" s="279"/>
      <c r="CC121" s="279"/>
      <c r="CD121" s="279"/>
      <c r="CE121" s="303"/>
      <c r="CF121" s="303"/>
      <c r="CG121" s="303"/>
      <c r="CH121" s="303"/>
      <c r="CI121" s="303"/>
      <c r="CJ121" s="303"/>
      <c r="CK121" s="303"/>
      <c r="CL121" s="303"/>
      <c r="CM121" s="303"/>
      <c r="CN121" s="303"/>
      <c r="CO121" s="303"/>
      <c r="CP121" s="303"/>
      <c r="CQ121" s="303"/>
      <c r="CR121" s="303"/>
      <c r="CS121" s="303"/>
      <c r="CT121" s="303"/>
      <c r="CU121" s="303"/>
      <c r="CV121" s="303"/>
      <c r="CW121" s="303"/>
      <c r="CX121" s="303"/>
      <c r="CY121" s="303"/>
      <c r="CZ121" s="303"/>
      <c r="DA121" s="303"/>
      <c r="DB121" s="303"/>
      <c r="DC121" s="303"/>
      <c r="DD121" s="303"/>
      <c r="DE121" s="303"/>
      <c r="DF121" s="303"/>
      <c r="DG121" s="303"/>
      <c r="DH121" s="303"/>
      <c r="DI121" s="303"/>
      <c r="DJ121" s="303"/>
      <c r="DK121" s="303"/>
      <c r="DL121" s="303"/>
      <c r="DM121" s="303"/>
      <c r="DN121" s="303"/>
      <c r="DO121" s="303"/>
      <c r="DP121" s="303"/>
      <c r="DQ121" s="303"/>
      <c r="DR121" s="303"/>
      <c r="DS121" s="303"/>
      <c r="DT121" s="303"/>
      <c r="DU121" s="303"/>
      <c r="DV121" s="303"/>
      <c r="DW121" s="303"/>
      <c r="DX121" s="303"/>
      <c r="DY121" s="303"/>
      <c r="DZ121" s="303"/>
      <c r="EA121" s="303"/>
      <c r="EB121" s="303"/>
      <c r="EC121" s="303"/>
      <c r="ED121" s="303"/>
      <c r="EE121" s="303"/>
      <c r="EF121" s="303"/>
      <c r="EG121" s="303"/>
      <c r="EH121" s="303"/>
      <c r="EI121" s="303"/>
      <c r="EJ121" s="303"/>
      <c r="EK121" s="303"/>
      <c r="EL121" s="303"/>
      <c r="EM121" s="303"/>
      <c r="EN121" s="303"/>
      <c r="EO121" s="303"/>
      <c r="EP121" s="303"/>
      <c r="EQ121" s="303"/>
      <c r="ER121" s="303"/>
      <c r="ES121" s="303"/>
      <c r="ET121" s="303"/>
      <c r="EU121" s="303"/>
      <c r="EV121" s="303"/>
      <c r="EW121" s="303"/>
      <c r="EX121" s="303"/>
      <c r="EY121" s="303"/>
      <c r="EZ121" s="303"/>
      <c r="FA121" s="303"/>
      <c r="FB121" s="303"/>
      <c r="FC121" s="303"/>
      <c r="FD121" s="303"/>
      <c r="FE121" s="303"/>
      <c r="FF121" s="303"/>
      <c r="FG121" s="303"/>
      <c r="FH121" s="303"/>
      <c r="FI121" s="303"/>
      <c r="FJ121" s="303"/>
      <c r="FK121" s="303"/>
      <c r="FL121" s="303"/>
      <c r="FM121" s="303"/>
      <c r="FN121" s="303"/>
      <c r="FO121" s="303"/>
      <c r="FP121" s="303"/>
      <c r="FQ121" s="303"/>
      <c r="FR121" s="303"/>
      <c r="FS121" s="303"/>
      <c r="FT121" s="303"/>
      <c r="FU121" s="303"/>
      <c r="FV121" s="303"/>
      <c r="FW121" s="303"/>
      <c r="FX121" s="303"/>
      <c r="FY121" s="303"/>
      <c r="FZ121" s="303"/>
      <c r="GA121" s="303"/>
      <c r="GB121" s="303"/>
      <c r="GC121" s="303"/>
      <c r="GD121" s="303"/>
      <c r="GE121" s="303"/>
      <c r="GF121" s="303"/>
      <c r="GG121" s="303"/>
      <c r="GH121" s="303"/>
      <c r="GI121" s="303"/>
      <c r="GJ121" s="303"/>
      <c r="GK121" s="303"/>
      <c r="GL121" s="303"/>
      <c r="GM121" s="303"/>
      <c r="GN121" s="303"/>
      <c r="GO121" s="303"/>
      <c r="GP121" s="303"/>
      <c r="GQ121" s="303"/>
      <c r="GR121" s="303"/>
      <c r="GS121" s="303"/>
      <c r="GT121" s="303"/>
      <c r="GU121" s="303"/>
      <c r="GV121" s="303"/>
      <c r="GW121" s="303"/>
      <c r="GX121" s="303"/>
      <c r="GY121" s="303"/>
      <c r="GZ121" s="303"/>
      <c r="HA121" s="303"/>
      <c r="HB121" s="303"/>
      <c r="HC121" s="303"/>
      <c r="HD121" s="303"/>
      <c r="HE121" s="303"/>
      <c r="HF121" s="303"/>
      <c r="HG121" s="303"/>
      <c r="HH121" s="303"/>
      <c r="HI121" s="303"/>
      <c r="HJ121" s="303"/>
      <c r="HK121" s="303"/>
      <c r="HL121" s="303"/>
      <c r="HM121" s="303"/>
      <c r="HN121" s="303"/>
      <c r="HO121" s="303"/>
      <c r="HP121" s="303"/>
      <c r="HQ121" s="303"/>
      <c r="HR121" s="303"/>
      <c r="HS121" s="303"/>
      <c r="HT121" s="303"/>
      <c r="HU121" s="303"/>
      <c r="HV121" s="303"/>
      <c r="HW121" s="303"/>
      <c r="HX121" s="303"/>
      <c r="HY121" s="303"/>
      <c r="HZ121" s="303"/>
      <c r="IA121" s="303"/>
      <c r="IB121" s="303"/>
      <c r="IC121" s="303"/>
      <c r="ID121" s="303"/>
      <c r="IE121" s="303"/>
      <c r="IF121" s="303"/>
      <c r="IG121" s="303"/>
      <c r="IH121" s="303"/>
      <c r="II121" s="303"/>
      <c r="IJ121" s="303"/>
      <c r="IK121" s="303"/>
      <c r="IL121" s="303"/>
      <c r="IM121" s="303"/>
      <c r="IN121" s="303"/>
      <c r="IO121" s="303"/>
      <c r="IP121" s="303"/>
      <c r="IQ121" s="303"/>
      <c r="IR121" s="303"/>
      <c r="IS121" s="303"/>
      <c r="IT121" s="303"/>
      <c r="IU121" s="303"/>
      <c r="IV121" s="303"/>
      <c r="IW121" s="303"/>
      <c r="IX121" s="303"/>
      <c r="IY121" s="303"/>
      <c r="IZ121" s="303"/>
      <c r="JA121" s="303"/>
      <c r="JB121" s="303"/>
      <c r="JC121" s="303"/>
      <c r="JD121" s="303"/>
      <c r="JE121" s="303"/>
      <c r="JF121" s="303"/>
      <c r="JG121" s="303"/>
      <c r="JH121" s="303"/>
      <c r="JI121" s="303"/>
      <c r="JJ121" s="303"/>
      <c r="JK121" s="303"/>
      <c r="JL121" s="303"/>
      <c r="JM121" s="303"/>
      <c r="JN121" s="303"/>
      <c r="JO121" s="303"/>
      <c r="JP121" s="303"/>
      <c r="JQ121" s="303"/>
      <c r="JR121" s="303"/>
      <c r="JS121" s="303"/>
      <c r="JT121" s="303"/>
      <c r="JU121" s="303"/>
      <c r="JV121" s="303"/>
      <c r="JW121" s="303"/>
      <c r="JX121" s="303"/>
      <c r="JY121" s="303"/>
      <c r="JZ121" s="303"/>
      <c r="KA121" s="303"/>
      <c r="KB121" s="303"/>
      <c r="KC121" s="303"/>
      <c r="KD121" s="303"/>
      <c r="KE121" s="303"/>
      <c r="KF121" s="303"/>
      <c r="KG121" s="303"/>
      <c r="KH121" s="303"/>
      <c r="KI121" s="303"/>
      <c r="KJ121" s="303"/>
      <c r="KK121" s="303"/>
      <c r="KL121" s="303"/>
      <c r="KM121" s="303"/>
      <c r="KN121" s="303"/>
      <c r="KO121" s="303"/>
      <c r="KP121" s="303"/>
      <c r="KQ121" s="303"/>
      <c r="KR121" s="303"/>
      <c r="KS121" s="303"/>
      <c r="KT121" s="303"/>
      <c r="KU121" s="303"/>
      <c r="KV121" s="303"/>
      <c r="KW121" s="303"/>
      <c r="KX121" s="303"/>
      <c r="KY121" s="303"/>
      <c r="KZ121" s="303"/>
      <c r="LA121" s="303"/>
      <c r="LB121" s="303"/>
      <c r="LC121" s="303"/>
      <c r="LD121" s="303"/>
      <c r="LE121" s="303"/>
      <c r="LF121" s="303"/>
      <c r="LG121" s="303"/>
      <c r="LH121" s="303"/>
      <c r="LI121" s="303"/>
      <c r="LJ121" s="303"/>
      <c r="LK121" s="303"/>
      <c r="LL121" s="303"/>
      <c r="LM121" s="303"/>
      <c r="LN121" s="303"/>
      <c r="LO121" s="303"/>
      <c r="LP121" s="303"/>
      <c r="LQ121" s="303"/>
      <c r="LR121" s="303"/>
      <c r="LS121" s="303"/>
      <c r="LT121" s="303"/>
      <c r="LU121" s="303"/>
      <c r="LV121" s="303"/>
      <c r="LW121" s="303"/>
      <c r="LX121" s="303"/>
      <c r="LY121" s="303"/>
      <c r="LZ121" s="303"/>
      <c r="MA121" s="303"/>
      <c r="MB121" s="303"/>
      <c r="MC121" s="303"/>
      <c r="MD121" s="303"/>
      <c r="ME121" s="303"/>
      <c r="MF121" s="303"/>
      <c r="MG121" s="303"/>
      <c r="MH121" s="303"/>
      <c r="MI121" s="303"/>
      <c r="MJ121" s="303"/>
      <c r="MK121" s="303"/>
      <c r="ML121" s="303"/>
      <c r="MM121" s="303"/>
      <c r="MN121" s="303"/>
      <c r="MO121" s="303"/>
      <c r="MP121" s="303"/>
      <c r="MQ121" s="303"/>
      <c r="MR121" s="303"/>
      <c r="MS121" s="303"/>
      <c r="MT121" s="303"/>
      <c r="MU121" s="303"/>
      <c r="MV121" s="303"/>
      <c r="MW121" s="303"/>
      <c r="MX121" s="303"/>
      <c r="MY121" s="303"/>
      <c r="MZ121" s="303"/>
      <c r="NA121" s="303"/>
      <c r="NB121" s="303"/>
      <c r="NC121" s="303"/>
      <c r="ND121" s="303"/>
      <c r="NE121" s="303"/>
      <c r="NF121" s="303"/>
      <c r="NG121" s="303"/>
      <c r="NH121" s="303"/>
      <c r="NI121" s="303"/>
      <c r="NJ121" s="303"/>
      <c r="NK121" s="303"/>
      <c r="NL121" s="303"/>
      <c r="NM121" s="303"/>
      <c r="NN121" s="303"/>
      <c r="NO121" s="303"/>
      <c r="NP121" s="303"/>
      <c r="NQ121" s="303"/>
      <c r="NR121" s="303"/>
      <c r="NS121" s="303"/>
      <c r="NT121" s="303"/>
      <c r="NU121" s="303"/>
      <c r="NV121" s="303"/>
      <c r="NW121" s="303"/>
      <c r="NX121" s="303"/>
      <c r="NY121" s="303"/>
      <c r="NZ121" s="303"/>
      <c r="OA121" s="303"/>
      <c r="OB121" s="303"/>
      <c r="OC121" s="303"/>
      <c r="OD121" s="303"/>
      <c r="OE121" s="303"/>
      <c r="OF121" s="303"/>
      <c r="OG121" s="303"/>
      <c r="OH121" s="303"/>
      <c r="OI121" s="303"/>
      <c r="OJ121" s="303"/>
      <c r="OK121" s="303"/>
      <c r="OL121" s="303"/>
      <c r="OM121" s="303"/>
      <c r="ON121" s="303"/>
      <c r="OO121" s="303"/>
      <c r="OP121" s="303"/>
      <c r="OQ121" s="303"/>
      <c r="OR121" s="303"/>
      <c r="OS121" s="303"/>
      <c r="OT121" s="303"/>
      <c r="OU121" s="303"/>
      <c r="OV121" s="303"/>
      <c r="OW121" s="303"/>
      <c r="OX121" s="303"/>
      <c r="OY121" s="303"/>
      <c r="OZ121" s="303"/>
      <c r="PA121" s="303"/>
      <c r="PB121" s="303"/>
      <c r="PC121" s="303"/>
      <c r="PD121" s="303"/>
      <c r="PE121" s="303"/>
      <c r="PF121" s="303"/>
      <c r="PG121" s="303"/>
      <c r="PH121" s="303"/>
      <c r="PI121" s="303"/>
      <c r="PJ121" s="303"/>
      <c r="PK121" s="303"/>
      <c r="PL121" s="303"/>
      <c r="PM121" s="303"/>
      <c r="PN121" s="303"/>
      <c r="PO121" s="303"/>
      <c r="PP121" s="303"/>
      <c r="PQ121" s="303"/>
      <c r="PR121" s="303"/>
      <c r="PS121" s="303"/>
      <c r="PT121" s="303"/>
      <c r="PU121" s="303"/>
      <c r="PV121" s="303"/>
      <c r="PW121" s="303"/>
      <c r="PX121" s="303"/>
      <c r="PY121" s="303"/>
      <c r="PZ121" s="303"/>
      <c r="QA121" s="303"/>
      <c r="QB121" s="303"/>
      <c r="QC121" s="303"/>
      <c r="QD121" s="303"/>
      <c r="QE121" s="303"/>
      <c r="QF121" s="303"/>
      <c r="QG121" s="303"/>
      <c r="QH121" s="303"/>
      <c r="QI121" s="303"/>
      <c r="QJ121" s="303"/>
      <c r="QK121" s="303"/>
      <c r="QL121" s="303"/>
      <c r="QM121" s="303"/>
      <c r="QN121" s="303"/>
      <c r="QO121" s="303"/>
      <c r="QP121" s="303"/>
      <c r="QQ121" s="303"/>
      <c r="QR121" s="303"/>
      <c r="QS121" s="303"/>
      <c r="QT121" s="303"/>
      <c r="QU121" s="303"/>
      <c r="QV121" s="303"/>
      <c r="QW121" s="303"/>
      <c r="QX121" s="303"/>
      <c r="QY121" s="303"/>
      <c r="QZ121" s="303"/>
      <c r="RA121" s="303"/>
      <c r="RB121" s="303"/>
      <c r="RC121" s="303"/>
      <c r="RD121" s="303"/>
      <c r="RE121" s="303"/>
      <c r="RF121" s="303"/>
      <c r="RG121" s="303"/>
      <c r="RH121" s="303"/>
      <c r="RI121" s="303"/>
      <c r="RJ121" s="303"/>
      <c r="RK121" s="303"/>
      <c r="RL121" s="303"/>
      <c r="RM121" s="303"/>
      <c r="RN121" s="303"/>
      <c r="RO121" s="303"/>
      <c r="RP121" s="303"/>
      <c r="RQ121" s="303"/>
      <c r="RR121" s="303"/>
      <c r="RS121" s="303"/>
      <c r="RT121" s="303"/>
      <c r="RU121" s="303"/>
      <c r="RV121" s="303"/>
      <c r="RW121" s="303"/>
      <c r="RX121" s="303"/>
      <c r="RY121" s="303"/>
      <c r="RZ121" s="303"/>
      <c r="SA121" s="303"/>
      <c r="SB121" s="303"/>
      <c r="SC121" s="303"/>
      <c r="SD121" s="303"/>
      <c r="SE121" s="303"/>
      <c r="SF121" s="303"/>
      <c r="SG121" s="303"/>
      <c r="SH121" s="303"/>
      <c r="SI121" s="303"/>
      <c r="SJ121" s="303"/>
      <c r="SK121" s="303"/>
      <c r="SL121" s="303"/>
      <c r="SM121" s="303"/>
      <c r="SN121" s="303"/>
      <c r="SO121" s="303"/>
      <c r="SP121" s="303"/>
      <c r="SQ121" s="303"/>
      <c r="SR121" s="303"/>
      <c r="SS121" s="303"/>
      <c r="ST121" s="303"/>
      <c r="SU121" s="303"/>
      <c r="SV121" s="303"/>
      <c r="SW121" s="303"/>
      <c r="SX121" s="303"/>
      <c r="SY121" s="303"/>
      <c r="SZ121" s="303"/>
      <c r="TA121" s="303"/>
      <c r="TB121" s="303"/>
      <c r="TC121" s="303"/>
      <c r="TD121" s="303"/>
      <c r="TE121" s="303"/>
      <c r="TF121" s="303"/>
      <c r="TG121" s="303"/>
      <c r="TH121" s="303"/>
      <c r="TI121" s="303"/>
      <c r="TJ121" s="303"/>
      <c r="TK121" s="303"/>
      <c r="TL121" s="303"/>
      <c r="TM121" s="303"/>
      <c r="TN121" s="303"/>
      <c r="TO121" s="303"/>
      <c r="TP121" s="303"/>
      <c r="TQ121" s="303"/>
      <c r="TR121" s="303"/>
      <c r="TS121" s="303"/>
      <c r="TT121" s="303"/>
      <c r="TU121" s="303"/>
      <c r="TV121" s="303"/>
      <c r="TW121" s="303"/>
      <c r="TX121" s="303"/>
      <c r="TY121" s="303"/>
      <c r="TZ121" s="303"/>
      <c r="UA121" s="303"/>
      <c r="UB121" s="303"/>
      <c r="UC121" s="303"/>
      <c r="UD121" s="303"/>
      <c r="UE121" s="303"/>
      <c r="UF121" s="303"/>
      <c r="UG121" s="303"/>
      <c r="UH121" s="303"/>
      <c r="UI121" s="303"/>
      <c r="UJ121" s="303"/>
      <c r="UK121" s="303"/>
      <c r="UL121" s="303"/>
      <c r="UM121" s="303"/>
      <c r="UN121" s="303"/>
      <c r="UO121" s="303"/>
      <c r="UP121" s="303"/>
      <c r="UQ121" s="303"/>
      <c r="UR121" s="303"/>
      <c r="US121" s="303"/>
      <c r="UT121" s="303"/>
      <c r="UU121" s="303"/>
      <c r="UV121" s="303"/>
      <c r="UW121" s="303"/>
      <c r="UX121" s="303"/>
      <c r="UY121" s="303"/>
      <c r="UZ121" s="303"/>
      <c r="VA121" s="303"/>
      <c r="VB121" s="303"/>
      <c r="VC121" s="303"/>
      <c r="VD121" s="303"/>
      <c r="VE121" s="303"/>
      <c r="VF121" s="303"/>
      <c r="VG121" s="303"/>
      <c r="VH121" s="303"/>
      <c r="VI121" s="303"/>
      <c r="VJ121" s="303"/>
      <c r="VK121" s="303"/>
      <c r="VL121" s="303"/>
      <c r="VM121" s="303"/>
      <c r="VN121" s="303"/>
      <c r="VO121" s="303"/>
      <c r="VP121" s="303"/>
      <c r="VQ121" s="303"/>
      <c r="VR121" s="303"/>
      <c r="VS121" s="303"/>
      <c r="VT121" s="303"/>
      <c r="VU121" s="303"/>
      <c r="VV121" s="303"/>
      <c r="VW121" s="303"/>
      <c r="VX121" s="303"/>
      <c r="VY121" s="303"/>
      <c r="VZ121" s="303"/>
      <c r="WA121" s="303"/>
      <c r="WB121" s="303"/>
      <c r="WC121" s="303"/>
      <c r="WD121" s="303"/>
      <c r="WE121" s="303"/>
      <c r="WF121" s="303"/>
      <c r="WG121" s="303"/>
      <c r="WH121" s="303"/>
      <c r="WI121" s="303"/>
      <c r="WJ121" s="303"/>
      <c r="WK121" s="303"/>
      <c r="WL121" s="303"/>
      <c r="WM121" s="303"/>
      <c r="WN121" s="303"/>
      <c r="WO121" s="303"/>
      <c r="WP121" s="303"/>
      <c r="WQ121" s="303"/>
      <c r="WR121" s="303"/>
      <c r="WS121" s="303"/>
      <c r="WT121" s="303"/>
      <c r="WU121" s="303"/>
      <c r="WV121" s="303"/>
      <c r="WW121" s="303"/>
      <c r="WX121" s="303"/>
      <c r="WY121" s="303"/>
      <c r="WZ121" s="303"/>
      <c r="XA121" s="303"/>
      <c r="XB121" s="303"/>
      <c r="XC121" s="303"/>
      <c r="XD121" s="303"/>
      <c r="XE121" s="303"/>
      <c r="XF121" s="303"/>
      <c r="XG121" s="303"/>
      <c r="XH121" s="303"/>
      <c r="XI121" s="303"/>
      <c r="XJ121" s="303"/>
      <c r="XK121" s="303"/>
      <c r="XL121" s="303"/>
      <c r="XM121" s="303"/>
      <c r="XN121" s="303"/>
      <c r="XO121" s="303"/>
      <c r="XP121" s="303"/>
      <c r="XQ121" s="303"/>
      <c r="XR121" s="303"/>
      <c r="XS121" s="303"/>
      <c r="XT121" s="303"/>
      <c r="XU121" s="303"/>
      <c r="XV121" s="303"/>
      <c r="XW121" s="303"/>
      <c r="XX121" s="303"/>
      <c r="XY121" s="303"/>
      <c r="XZ121" s="303"/>
      <c r="YA121" s="303"/>
      <c r="YB121" s="303"/>
      <c r="YC121" s="303"/>
      <c r="YD121" s="303"/>
      <c r="YE121" s="303"/>
      <c r="YF121" s="303"/>
      <c r="YG121" s="303"/>
      <c r="YH121" s="303"/>
      <c r="YI121" s="303"/>
      <c r="YJ121" s="303"/>
      <c r="YK121" s="303"/>
      <c r="YL121" s="303"/>
      <c r="YM121" s="303"/>
      <c r="YN121" s="303"/>
      <c r="YO121" s="303"/>
      <c r="YP121" s="303"/>
      <c r="YQ121" s="303"/>
      <c r="YR121" s="303"/>
      <c r="YS121" s="303"/>
      <c r="YT121" s="303"/>
      <c r="YU121" s="303"/>
      <c r="YV121" s="303"/>
      <c r="YW121" s="303"/>
      <c r="YX121" s="303"/>
      <c r="YY121" s="303"/>
      <c r="YZ121" s="303"/>
      <c r="ZA121" s="303"/>
      <c r="ZB121" s="303"/>
      <c r="ZC121" s="303"/>
      <c r="ZD121" s="303"/>
      <c r="ZE121" s="303"/>
      <c r="ZF121" s="303"/>
      <c r="ZG121" s="303"/>
      <c r="ZH121" s="303"/>
      <c r="ZI121" s="303"/>
      <c r="ZJ121" s="303"/>
      <c r="ZK121" s="303"/>
      <c r="ZL121" s="303"/>
      <c r="ZM121" s="303"/>
      <c r="ZN121" s="303"/>
      <c r="ZO121" s="303"/>
      <c r="ZP121" s="303"/>
      <c r="ZQ121" s="303"/>
      <c r="ZR121" s="303"/>
      <c r="ZS121" s="303"/>
      <c r="ZT121" s="303"/>
      <c r="ZU121" s="303"/>
      <c r="ZV121" s="303"/>
      <c r="ZW121" s="303"/>
      <c r="ZX121" s="303"/>
      <c r="ZY121" s="303"/>
      <c r="ZZ121" s="303"/>
      <c r="AAA121" s="303"/>
      <c r="AAB121" s="303"/>
      <c r="AAC121" s="303"/>
      <c r="AAD121" s="303"/>
      <c r="AAE121" s="303"/>
      <c r="AAF121" s="303"/>
      <c r="AAG121" s="303"/>
      <c r="AAH121" s="303"/>
      <c r="AAI121" s="303"/>
      <c r="AAJ121" s="303"/>
      <c r="AAK121" s="303"/>
      <c r="AAL121" s="303"/>
      <c r="AAM121" s="303"/>
      <c r="AAN121" s="303"/>
      <c r="AAO121" s="303"/>
      <c r="AAP121" s="303"/>
      <c r="AAQ121" s="303"/>
      <c r="AAR121" s="303"/>
      <c r="AAS121" s="303"/>
      <c r="AAT121" s="303"/>
      <c r="AAU121" s="303"/>
      <c r="AAV121" s="303"/>
      <c r="AAW121" s="303"/>
      <c r="AAX121" s="303"/>
      <c r="AAY121" s="303"/>
      <c r="AAZ121" s="303"/>
      <c r="ABA121" s="303"/>
      <c r="ABB121" s="303"/>
      <c r="ABC121" s="303"/>
      <c r="ABD121" s="303"/>
      <c r="ABE121" s="303"/>
      <c r="ABF121" s="303"/>
      <c r="ABG121" s="303"/>
      <c r="ABH121" s="303"/>
      <c r="ABI121" s="303"/>
      <c r="ABJ121" s="303"/>
      <c r="ABK121" s="303"/>
      <c r="ABL121" s="303"/>
      <c r="ABM121" s="303"/>
      <c r="ABN121" s="303"/>
      <c r="ABO121" s="303"/>
      <c r="ABP121" s="303"/>
      <c r="ABQ121" s="303"/>
      <c r="ABR121" s="303"/>
      <c r="ABS121" s="303"/>
      <c r="ABT121" s="303"/>
      <c r="ABU121" s="303"/>
      <c r="ABV121" s="303"/>
      <c r="ABW121" s="303"/>
      <c r="ABX121" s="303"/>
      <c r="ABY121" s="303"/>
      <c r="ABZ121" s="303"/>
      <c r="ACA121" s="303"/>
      <c r="ACB121" s="303"/>
      <c r="ACC121" s="303"/>
      <c r="ACD121" s="303"/>
      <c r="ACE121" s="303"/>
      <c r="ACF121" s="303"/>
      <c r="ACG121" s="303"/>
      <c r="ACH121" s="303"/>
      <c r="ACI121" s="303"/>
      <c r="ACJ121" s="303"/>
      <c r="ACK121" s="303"/>
      <c r="ACL121" s="303"/>
      <c r="ACM121" s="303"/>
      <c r="ACN121" s="303"/>
      <c r="ACO121" s="303"/>
      <c r="ACP121" s="303"/>
      <c r="ACQ121" s="303"/>
      <c r="ACR121" s="303"/>
      <c r="ACS121" s="303"/>
      <c r="ACT121" s="303"/>
      <c r="ACU121" s="303"/>
      <c r="ACV121" s="303"/>
      <c r="ACW121" s="303"/>
      <c r="ACX121" s="303"/>
      <c r="ACY121" s="303"/>
      <c r="ACZ121" s="303"/>
      <c r="ADA121" s="303"/>
      <c r="ADB121" s="303"/>
      <c r="ADC121" s="303"/>
      <c r="ADD121" s="303"/>
      <c r="ADE121" s="303"/>
      <c r="ADF121" s="303"/>
      <c r="ADG121" s="303"/>
      <c r="ADH121" s="303"/>
      <c r="ADI121" s="303"/>
      <c r="ADJ121" s="303"/>
      <c r="ADK121" s="303"/>
      <c r="ADL121" s="303"/>
      <c r="ADM121" s="303"/>
      <c r="ADN121" s="303"/>
      <c r="ADO121" s="303"/>
      <c r="ADP121" s="303"/>
      <c r="ADQ121" s="303"/>
      <c r="ADR121" s="303"/>
      <c r="ADS121" s="303"/>
      <c r="ADT121" s="303"/>
      <c r="ADU121" s="303"/>
      <c r="ADV121" s="303"/>
      <c r="ADW121" s="303"/>
      <c r="ADX121" s="303"/>
      <c r="ADY121" s="303"/>
      <c r="ADZ121" s="303"/>
      <c r="AEA121" s="303"/>
      <c r="AEB121" s="303"/>
      <c r="AEC121" s="303"/>
      <c r="AED121" s="303"/>
      <c r="AEE121" s="303"/>
      <c r="AEF121" s="303"/>
      <c r="AEG121" s="303"/>
      <c r="AEH121" s="303"/>
      <c r="AEI121" s="303"/>
      <c r="AEJ121" s="303"/>
      <c r="AEK121" s="303"/>
      <c r="AEL121" s="303"/>
      <c r="AEM121" s="303"/>
      <c r="AEN121" s="303"/>
      <c r="AEO121" s="303"/>
      <c r="AEP121" s="303"/>
      <c r="AEQ121" s="303"/>
      <c r="AER121" s="303"/>
      <c r="AES121" s="303"/>
      <c r="AET121" s="303"/>
      <c r="AEU121" s="303"/>
      <c r="AEV121" s="303"/>
      <c r="AEW121" s="303"/>
      <c r="AEX121" s="303"/>
      <c r="AEY121" s="303"/>
      <c r="AEZ121" s="303"/>
      <c r="AFA121" s="303"/>
      <c r="AFB121" s="303"/>
      <c r="AFC121" s="303"/>
      <c r="AFD121" s="303"/>
      <c r="AFE121" s="303"/>
      <c r="AFF121" s="303"/>
      <c r="AFG121" s="303"/>
      <c r="AFH121" s="303"/>
      <c r="AFI121" s="303"/>
      <c r="AFJ121" s="303"/>
      <c r="AFK121" s="303"/>
      <c r="AFL121" s="303"/>
      <c r="AFM121" s="303"/>
      <c r="AFN121" s="303"/>
      <c r="AFO121" s="303"/>
      <c r="AFP121" s="303"/>
      <c r="AFQ121" s="303"/>
      <c r="AFR121" s="303"/>
      <c r="AFS121" s="303"/>
      <c r="AFT121" s="303"/>
      <c r="AFU121" s="303"/>
      <c r="AFV121" s="303"/>
      <c r="AFW121" s="303"/>
      <c r="AFX121" s="303"/>
      <c r="AFY121" s="303"/>
      <c r="AFZ121" s="303"/>
      <c r="AGA121" s="303"/>
      <c r="AGB121" s="303"/>
      <c r="AGC121" s="303"/>
      <c r="AGD121" s="303"/>
      <c r="AGE121" s="303"/>
      <c r="AGF121" s="303"/>
      <c r="AGG121" s="303"/>
      <c r="AGH121" s="303"/>
      <c r="AGI121" s="303"/>
      <c r="AGJ121" s="303"/>
      <c r="AGK121" s="303"/>
      <c r="AGL121" s="303"/>
      <c r="AGM121" s="303"/>
      <c r="AGN121" s="303"/>
      <c r="AGO121" s="303"/>
      <c r="AGP121" s="303"/>
      <c r="AGQ121" s="303"/>
      <c r="AGR121" s="303"/>
      <c r="AGS121" s="303"/>
      <c r="AGT121" s="303"/>
      <c r="AGU121" s="303"/>
      <c r="AGV121" s="303"/>
      <c r="AGW121" s="303"/>
      <c r="AGX121" s="303"/>
      <c r="AGY121" s="303"/>
      <c r="AGZ121" s="303"/>
      <c r="AHA121" s="303"/>
      <c r="AHB121" s="303"/>
      <c r="AHC121" s="303"/>
      <c r="AHD121" s="303"/>
      <c r="AHE121" s="303"/>
      <c r="AHF121" s="303"/>
      <c r="AHG121" s="303"/>
      <c r="AHH121" s="303"/>
      <c r="AHI121" s="303"/>
      <c r="AHJ121" s="303"/>
      <c r="AHK121" s="303"/>
      <c r="AHL121" s="303"/>
      <c r="AHM121" s="303"/>
      <c r="AHN121" s="303"/>
      <c r="AHO121" s="303"/>
      <c r="AHP121" s="303"/>
      <c r="AHQ121" s="303"/>
      <c r="AHR121" s="303"/>
      <c r="AHS121" s="303"/>
      <c r="AHT121" s="303"/>
      <c r="AHU121" s="303"/>
      <c r="AHV121" s="303"/>
      <c r="AHW121" s="303"/>
      <c r="AHX121" s="303"/>
      <c r="AHY121" s="303"/>
      <c r="AHZ121" s="303"/>
      <c r="AIA121" s="303"/>
      <c r="AIB121" s="303"/>
      <c r="AIC121" s="303"/>
      <c r="AID121" s="303"/>
      <c r="AIE121" s="303"/>
      <c r="AIF121" s="303"/>
      <c r="AIG121" s="303"/>
      <c r="AIH121" s="303"/>
      <c r="AII121" s="303"/>
      <c r="AIJ121" s="303"/>
      <c r="AIK121" s="303"/>
      <c r="AIL121" s="303"/>
      <c r="AIM121" s="303"/>
      <c r="AIN121" s="303"/>
      <c r="AIO121" s="303"/>
      <c r="AIP121" s="303"/>
      <c r="AIQ121" s="303"/>
      <c r="AIR121" s="303"/>
      <c r="AIS121" s="303"/>
      <c r="AIT121" s="303"/>
      <c r="AIU121" s="303"/>
      <c r="AIV121" s="303"/>
      <c r="AIW121" s="303"/>
      <c r="AIX121" s="303"/>
      <c r="AIY121" s="303"/>
      <c r="AIZ121" s="303"/>
      <c r="AJA121" s="303"/>
      <c r="AJB121" s="303"/>
      <c r="AJC121" s="303"/>
      <c r="AJD121" s="303"/>
      <c r="AJE121" s="303"/>
      <c r="AJF121" s="303"/>
      <c r="AJG121" s="303"/>
      <c r="AJH121" s="303"/>
      <c r="AJI121" s="303"/>
      <c r="AJJ121" s="303"/>
      <c r="AJK121" s="303"/>
      <c r="AJL121" s="303"/>
      <c r="AJM121" s="303"/>
      <c r="AJN121" s="303"/>
      <c r="AJO121" s="303"/>
      <c r="AJP121" s="303"/>
      <c r="AJQ121" s="303"/>
      <c r="AJR121" s="303"/>
      <c r="AJS121" s="303"/>
      <c r="AJT121" s="303"/>
      <c r="AJU121" s="303"/>
      <c r="AJV121" s="303"/>
      <c r="AJW121" s="303"/>
      <c r="AJX121" s="303"/>
      <c r="AJY121" s="303"/>
      <c r="AJZ121" s="303"/>
      <c r="AKA121" s="303"/>
      <c r="AKB121" s="303"/>
      <c r="AKC121" s="303"/>
      <c r="AKD121" s="303"/>
      <c r="AKE121" s="303"/>
      <c r="AKF121" s="303"/>
      <c r="AKG121" s="303"/>
      <c r="AKH121" s="303"/>
      <c r="AKI121" s="303"/>
      <c r="AKJ121" s="303"/>
      <c r="AKK121" s="303"/>
      <c r="AKL121" s="303"/>
      <c r="AKM121" s="303"/>
      <c r="AKN121" s="303"/>
      <c r="AKO121" s="303"/>
      <c r="AKP121" s="303"/>
      <c r="AKQ121" s="303"/>
      <c r="AKR121" s="303"/>
      <c r="AKS121" s="303"/>
      <c r="AKT121" s="303"/>
      <c r="AKU121" s="303"/>
      <c r="AKV121" s="303"/>
      <c r="AKW121" s="303"/>
      <c r="AKX121" s="303"/>
      <c r="AKY121" s="303"/>
      <c r="AKZ121" s="303"/>
      <c r="ALA121" s="303"/>
      <c r="ALB121" s="303"/>
      <c r="ALC121" s="303"/>
      <c r="ALD121" s="303"/>
      <c r="ALE121" s="303"/>
      <c r="ALF121" s="303"/>
      <c r="ALG121" s="303"/>
      <c r="ALH121" s="303"/>
      <c r="ALI121" s="303"/>
      <c r="ALJ121" s="303"/>
      <c r="ALK121" s="303"/>
      <c r="ALL121" s="303"/>
      <c r="ALM121" s="303"/>
      <c r="ALN121" s="303"/>
      <c r="ALO121" s="303"/>
      <c r="ALP121" s="303"/>
      <c r="ALQ121" s="303"/>
      <c r="ALR121" s="303"/>
      <c r="ALS121" s="303"/>
      <c r="ALT121" s="303"/>
      <c r="ALU121" s="303"/>
      <c r="ALV121" s="303"/>
      <c r="ALW121" s="303"/>
      <c r="ALX121" s="303"/>
      <c r="ALY121" s="303"/>
      <c r="ALZ121" s="303"/>
      <c r="AMA121" s="303"/>
      <c r="AMB121" s="303"/>
      <c r="AMC121" s="303"/>
      <c r="AMD121" s="303"/>
      <c r="AME121" s="303"/>
      <c r="AMF121" s="303"/>
      <c r="AMG121" s="303"/>
      <c r="AMH121" s="303"/>
      <c r="AMI121" s="303"/>
      <c r="AMJ121" s="303"/>
      <c r="AMK121" s="303"/>
      <c r="AML121" s="303"/>
      <c r="AMM121" s="303"/>
      <c r="AMN121" s="303"/>
      <c r="AMO121" s="303"/>
      <c r="AMP121" s="303"/>
      <c r="AMQ121" s="303"/>
      <c r="AMR121" s="303"/>
      <c r="AMS121" s="303"/>
      <c r="AMT121" s="303"/>
      <c r="AMU121" s="303"/>
      <c r="AMV121" s="303"/>
      <c r="AMW121" s="303"/>
      <c r="AMX121" s="303"/>
      <c r="AMY121" s="303"/>
      <c r="AMZ121" s="303"/>
      <c r="ANA121" s="303"/>
      <c r="ANB121" s="303"/>
      <c r="ANC121" s="303"/>
      <c r="AND121" s="303"/>
      <c r="ANE121" s="303"/>
      <c r="ANF121" s="303"/>
      <c r="ANG121" s="303"/>
      <c r="ANH121" s="303"/>
      <c r="ANI121" s="303"/>
      <c r="ANJ121" s="303"/>
      <c r="ANK121" s="303"/>
      <c r="ANL121" s="303"/>
      <c r="ANM121" s="303"/>
      <c r="ANN121" s="303"/>
      <c r="ANO121" s="303"/>
      <c r="ANP121" s="303"/>
      <c r="ANQ121" s="303"/>
      <c r="ANR121" s="303"/>
      <c r="ANS121" s="303"/>
      <c r="ANT121" s="303"/>
      <c r="ANU121" s="303"/>
      <c r="ANV121" s="303"/>
      <c r="ANW121" s="303"/>
      <c r="ANX121" s="303"/>
      <c r="ANY121" s="303"/>
      <c r="ANZ121" s="303"/>
      <c r="AOA121" s="303"/>
      <c r="AOB121" s="303"/>
      <c r="AOC121" s="303"/>
      <c r="AOD121" s="303"/>
      <c r="AOE121" s="303"/>
      <c r="AOF121" s="303"/>
      <c r="AOG121" s="303"/>
      <c r="AOH121" s="303"/>
      <c r="AOI121" s="303"/>
      <c r="AOJ121" s="303"/>
      <c r="AOK121" s="303"/>
      <c r="AOL121" s="303"/>
      <c r="AOM121" s="303"/>
      <c r="AON121" s="303"/>
      <c r="AOO121" s="303"/>
      <c r="AOP121" s="303"/>
      <c r="AOQ121" s="303"/>
      <c r="AOR121" s="303"/>
      <c r="AOS121" s="303"/>
      <c r="AOT121" s="303"/>
      <c r="AOU121" s="303"/>
      <c r="AOV121" s="303"/>
      <c r="AOW121" s="303"/>
      <c r="AOX121" s="303"/>
      <c r="AOY121" s="303"/>
      <c r="AOZ121" s="303"/>
      <c r="APA121" s="303"/>
      <c r="APB121" s="303"/>
      <c r="APC121" s="303"/>
      <c r="APD121" s="303"/>
      <c r="APE121" s="303"/>
      <c r="APF121" s="303"/>
      <c r="APG121" s="303"/>
      <c r="APH121" s="303"/>
      <c r="API121" s="303"/>
      <c r="APJ121" s="303"/>
      <c r="APK121" s="303"/>
      <c r="APL121" s="303"/>
      <c r="APM121" s="303"/>
      <c r="APN121" s="303"/>
      <c r="APO121" s="303"/>
      <c r="APP121" s="303"/>
      <c r="APQ121" s="303"/>
      <c r="APR121" s="303"/>
      <c r="APS121" s="303"/>
      <c r="APT121" s="303"/>
      <c r="APU121" s="303"/>
      <c r="APV121" s="303"/>
      <c r="APW121" s="303"/>
      <c r="APX121" s="303"/>
      <c r="APY121" s="303"/>
      <c r="APZ121" s="303"/>
      <c r="AQA121" s="303"/>
      <c r="AQB121" s="303"/>
      <c r="AQC121" s="303"/>
      <c r="AQD121" s="303"/>
      <c r="AQE121" s="303"/>
      <c r="AQF121" s="303"/>
      <c r="AQG121" s="303"/>
      <c r="AQH121" s="303"/>
      <c r="AQI121" s="303"/>
      <c r="AQJ121" s="303"/>
      <c r="AQK121" s="303"/>
      <c r="AQL121" s="303"/>
      <c r="AQM121" s="303"/>
      <c r="AQN121" s="303"/>
      <c r="AQO121" s="303"/>
      <c r="AQP121" s="303"/>
      <c r="AQQ121" s="303"/>
      <c r="AQR121" s="303"/>
      <c r="AQS121" s="303"/>
      <c r="AQT121" s="303"/>
      <c r="AQU121" s="303"/>
      <c r="AQV121" s="303"/>
      <c r="AQW121" s="303"/>
      <c r="AQX121" s="303"/>
      <c r="AQY121" s="303"/>
      <c r="AQZ121" s="303"/>
      <c r="ARA121" s="303"/>
      <c r="ARB121" s="303"/>
      <c r="ARC121" s="303"/>
      <c r="ARD121" s="303"/>
      <c r="ARE121" s="303"/>
      <c r="ARF121" s="303"/>
      <c r="ARG121" s="303"/>
      <c r="ARH121" s="303"/>
      <c r="ARI121" s="303"/>
      <c r="ARJ121" s="303"/>
      <c r="ARK121" s="303"/>
      <c r="ARL121" s="303"/>
      <c r="ARM121" s="303"/>
      <c r="ARN121" s="303"/>
      <c r="ARO121" s="303"/>
      <c r="ARP121" s="303"/>
      <c r="ARQ121" s="303"/>
      <c r="ARR121" s="303"/>
      <c r="ARS121" s="303"/>
      <c r="ART121" s="303"/>
      <c r="ARU121" s="303"/>
      <c r="ARV121" s="303"/>
      <c r="ARW121" s="303"/>
      <c r="ARX121" s="303"/>
      <c r="ARY121" s="303"/>
      <c r="ARZ121" s="303"/>
      <c r="ASA121" s="303"/>
      <c r="ASB121" s="303"/>
      <c r="ASC121" s="303"/>
      <c r="ASD121" s="303"/>
      <c r="ASE121" s="303"/>
      <c r="ASF121" s="303"/>
      <c r="ASG121" s="303"/>
      <c r="ASH121" s="303"/>
      <c r="ASI121" s="303"/>
      <c r="ASJ121" s="303"/>
      <c r="ASK121" s="303"/>
      <c r="ASL121" s="303"/>
      <c r="ASM121" s="303"/>
      <c r="ASN121" s="303"/>
      <c r="ASO121" s="303"/>
      <c r="ASP121" s="303"/>
      <c r="ASQ121" s="303"/>
      <c r="ASR121" s="303"/>
      <c r="ASS121" s="303"/>
      <c r="AST121" s="303"/>
      <c r="ASU121" s="303"/>
      <c r="ASV121" s="303"/>
      <c r="ASW121" s="303"/>
      <c r="ASX121" s="303"/>
      <c r="ASY121" s="303"/>
      <c r="ASZ121" s="303"/>
      <c r="ATA121" s="303"/>
      <c r="ATB121" s="303"/>
      <c r="ATC121" s="303"/>
      <c r="ATD121" s="303"/>
      <c r="ATE121" s="303"/>
      <c r="ATF121" s="303"/>
      <c r="ATG121" s="303"/>
      <c r="ATH121" s="303"/>
      <c r="ATI121" s="303"/>
      <c r="ATJ121" s="303"/>
      <c r="ATK121" s="303"/>
      <c r="ATL121" s="303"/>
      <c r="ATM121" s="303"/>
      <c r="ATN121" s="303"/>
      <c r="ATO121" s="303"/>
      <c r="ATP121" s="303"/>
      <c r="ATQ121" s="303"/>
      <c r="ATR121" s="303"/>
      <c r="ATS121" s="303"/>
      <c r="ATT121" s="303"/>
      <c r="ATU121" s="303"/>
      <c r="ATV121" s="303"/>
      <c r="ATW121" s="303"/>
      <c r="ATX121" s="303"/>
      <c r="ATY121" s="303"/>
      <c r="ATZ121" s="303"/>
      <c r="AUA121" s="303"/>
      <c r="AUB121" s="303"/>
      <c r="AUC121" s="303"/>
      <c r="AUD121" s="303"/>
      <c r="AUE121" s="303"/>
      <c r="AUF121" s="303"/>
      <c r="AUG121" s="303"/>
      <c r="AUH121" s="303"/>
      <c r="AUI121" s="303"/>
      <c r="AUJ121" s="303"/>
      <c r="AUK121" s="303"/>
      <c r="AUL121" s="303"/>
      <c r="AUM121" s="303"/>
      <c r="AUN121" s="303"/>
      <c r="AUO121" s="303"/>
      <c r="AUP121" s="303"/>
      <c r="AUQ121" s="303"/>
      <c r="AUR121" s="303"/>
      <c r="AUS121" s="303"/>
      <c r="AUT121" s="303"/>
      <c r="AUU121" s="303"/>
      <c r="AUV121" s="303"/>
      <c r="AUW121" s="303"/>
      <c r="AUX121" s="303"/>
      <c r="AUY121" s="303"/>
      <c r="AUZ121" s="303"/>
      <c r="AVA121" s="303"/>
      <c r="AVB121" s="303"/>
      <c r="AVC121" s="303"/>
      <c r="AVD121" s="303"/>
      <c r="AVE121" s="303"/>
      <c r="AVF121" s="303"/>
      <c r="AVG121" s="303"/>
      <c r="AVH121" s="303"/>
      <c r="AVI121" s="303"/>
      <c r="AVJ121" s="303"/>
      <c r="AVK121" s="303"/>
      <c r="AVL121" s="303"/>
      <c r="AVM121" s="303"/>
      <c r="AVN121" s="303"/>
      <c r="AVO121" s="303"/>
      <c r="AVP121" s="303"/>
      <c r="AVQ121" s="303"/>
      <c r="AVR121" s="303"/>
      <c r="AVS121" s="303"/>
      <c r="AVT121" s="303"/>
      <c r="AVU121" s="303"/>
      <c r="AVV121" s="303"/>
      <c r="AVW121" s="303"/>
      <c r="AVX121" s="303"/>
      <c r="AVY121" s="303"/>
      <c r="AVZ121" s="303"/>
      <c r="AWA121" s="303"/>
      <c r="AWB121" s="303"/>
      <c r="AWC121" s="303"/>
      <c r="AWD121" s="303"/>
      <c r="AWE121" s="303"/>
      <c r="AWF121" s="303"/>
      <c r="AWG121" s="303"/>
      <c r="AWH121" s="303"/>
      <c r="AWI121" s="303"/>
      <c r="AWJ121" s="303"/>
      <c r="AWK121" s="303"/>
      <c r="AWL121" s="303"/>
      <c r="AWM121" s="303"/>
      <c r="AWN121" s="303"/>
      <c r="AWO121" s="303"/>
      <c r="AWP121" s="303"/>
      <c r="AWQ121" s="303"/>
      <c r="AWR121" s="303"/>
      <c r="AWS121" s="303"/>
      <c r="AWT121" s="303"/>
      <c r="AWU121" s="303"/>
      <c r="AWV121" s="303"/>
      <c r="AWW121" s="303"/>
      <c r="AWX121" s="303"/>
      <c r="AWY121" s="303"/>
      <c r="AWZ121" s="303"/>
      <c r="AXA121" s="303"/>
      <c r="AXB121" s="303"/>
      <c r="AXC121" s="303"/>
      <c r="AXD121" s="303"/>
      <c r="AXE121" s="303"/>
      <c r="AXF121" s="303"/>
      <c r="AXG121" s="303"/>
      <c r="AXH121" s="303"/>
      <c r="AXI121" s="303"/>
      <c r="AXJ121" s="303"/>
      <c r="AXK121" s="303"/>
      <c r="AXL121" s="303"/>
      <c r="AXM121" s="303"/>
      <c r="AXN121" s="303"/>
      <c r="AXO121" s="303"/>
      <c r="AXP121" s="303"/>
      <c r="AXQ121" s="303"/>
      <c r="AXR121" s="303"/>
      <c r="AXS121" s="303"/>
      <c r="AXT121" s="303"/>
      <c r="AXU121" s="303"/>
      <c r="AXV121" s="303"/>
      <c r="AXW121" s="303"/>
      <c r="AXX121" s="303"/>
      <c r="AXY121" s="303"/>
      <c r="AXZ121" s="303"/>
      <c r="AYA121" s="303"/>
      <c r="AYB121" s="303"/>
      <c r="AYC121" s="303"/>
      <c r="AYD121" s="303"/>
      <c r="AYE121" s="303"/>
      <c r="AYF121" s="303"/>
      <c r="AYG121" s="303"/>
      <c r="AYH121" s="303"/>
      <c r="AYI121" s="303"/>
      <c r="AYJ121" s="303"/>
      <c r="AYK121" s="303"/>
      <c r="AYL121" s="303"/>
      <c r="AYM121" s="303"/>
      <c r="AYN121" s="303"/>
      <c r="AYO121" s="303"/>
      <c r="AYP121" s="303"/>
      <c r="AYQ121" s="303"/>
      <c r="AYR121" s="303"/>
      <c r="AYS121" s="303"/>
      <c r="AYT121" s="303"/>
      <c r="AYU121" s="303"/>
      <c r="AYV121" s="303"/>
      <c r="AYW121" s="303"/>
      <c r="AYX121" s="303"/>
      <c r="AYY121" s="303"/>
      <c r="AYZ121" s="303"/>
      <c r="AZA121" s="303"/>
      <c r="AZB121" s="303"/>
      <c r="AZC121" s="303"/>
      <c r="AZD121" s="303"/>
      <c r="AZE121" s="303"/>
      <c r="AZF121" s="303"/>
      <c r="AZG121" s="303"/>
      <c r="AZH121" s="303"/>
      <c r="AZI121" s="303"/>
      <c r="AZJ121" s="303"/>
      <c r="AZK121" s="303"/>
      <c r="AZL121" s="303"/>
      <c r="AZM121" s="303"/>
      <c r="AZN121" s="303"/>
      <c r="AZO121" s="303"/>
      <c r="AZP121" s="303"/>
      <c r="AZQ121" s="303"/>
      <c r="AZR121" s="303"/>
      <c r="AZS121" s="303"/>
      <c r="AZT121" s="303"/>
      <c r="AZU121" s="303"/>
      <c r="AZV121" s="303"/>
      <c r="AZW121" s="303"/>
      <c r="AZX121" s="303"/>
      <c r="AZY121" s="303"/>
      <c r="AZZ121" s="303"/>
      <c r="BAA121" s="303"/>
      <c r="BAB121" s="303"/>
      <c r="BAC121" s="303"/>
      <c r="BAD121" s="303"/>
      <c r="BAE121" s="303"/>
      <c r="BAF121" s="303"/>
      <c r="BAG121" s="303"/>
      <c r="BAH121" s="303"/>
      <c r="BAI121" s="303"/>
      <c r="BAJ121" s="303"/>
      <c r="BAK121" s="303"/>
      <c r="BAL121" s="303"/>
      <c r="BAM121" s="303"/>
      <c r="BAN121" s="303"/>
      <c r="BAO121" s="303"/>
      <c r="BAP121" s="303"/>
      <c r="BAQ121" s="303"/>
      <c r="BAR121" s="303"/>
      <c r="BAS121" s="303"/>
      <c r="BAT121" s="303"/>
      <c r="BAU121" s="303"/>
      <c r="BAV121" s="303"/>
      <c r="BAW121" s="303"/>
      <c r="BAX121" s="303"/>
      <c r="BAY121" s="303"/>
      <c r="BAZ121" s="303"/>
      <c r="BBA121" s="303"/>
      <c r="BBB121" s="303"/>
      <c r="BBC121" s="303"/>
      <c r="BBD121" s="303"/>
      <c r="BBE121" s="303"/>
      <c r="BBF121" s="303"/>
      <c r="BBG121" s="303"/>
      <c r="BBH121" s="303"/>
      <c r="BBI121" s="303"/>
      <c r="BBJ121" s="303"/>
      <c r="BBK121" s="303"/>
      <c r="BBL121" s="303"/>
      <c r="BBM121" s="303"/>
      <c r="BBN121" s="303"/>
      <c r="BBO121" s="303"/>
      <c r="BBP121" s="303"/>
      <c r="BBQ121" s="303"/>
      <c r="BBR121" s="303"/>
      <c r="BBS121" s="303"/>
      <c r="BBT121" s="303"/>
      <c r="BBU121" s="303"/>
      <c r="BBV121" s="303"/>
      <c r="BBW121" s="303"/>
      <c r="BBX121" s="303"/>
      <c r="BBY121" s="303"/>
      <c r="BBZ121" s="303"/>
      <c r="BCA121" s="303"/>
      <c r="BCB121" s="303"/>
      <c r="BCC121" s="303"/>
      <c r="BCD121" s="303"/>
      <c r="BCE121" s="303"/>
      <c r="BCF121" s="303"/>
      <c r="BCG121" s="303"/>
      <c r="BCH121" s="303"/>
      <c r="BCI121" s="303"/>
      <c r="BCJ121" s="303"/>
      <c r="BCK121" s="303"/>
      <c r="BCL121" s="303"/>
      <c r="BCM121" s="303"/>
      <c r="BCN121" s="303"/>
      <c r="BCO121" s="303"/>
      <c r="BCP121" s="303"/>
      <c r="BCQ121" s="303"/>
      <c r="BCR121" s="303"/>
      <c r="BCS121" s="303"/>
      <c r="BCT121" s="303"/>
      <c r="BCU121" s="303"/>
      <c r="BCV121" s="303"/>
      <c r="BCW121" s="303"/>
      <c r="BCX121" s="303"/>
      <c r="BCY121" s="303"/>
      <c r="BCZ121" s="303"/>
      <c r="BDA121" s="303"/>
      <c r="BDB121" s="303"/>
      <c r="BDC121" s="303"/>
      <c r="BDD121" s="303"/>
      <c r="BDE121" s="303"/>
      <c r="BDF121" s="303"/>
      <c r="BDG121" s="303"/>
      <c r="BDH121" s="303"/>
      <c r="BDI121" s="303"/>
      <c r="BDJ121" s="303"/>
      <c r="BDK121" s="303"/>
      <c r="BDL121" s="303"/>
      <c r="BDM121" s="303"/>
      <c r="BDN121" s="303"/>
      <c r="BDO121" s="303"/>
      <c r="BDP121" s="303"/>
      <c r="BDQ121" s="303"/>
      <c r="BDR121" s="303"/>
      <c r="BDS121" s="303"/>
      <c r="BDT121" s="303"/>
      <c r="BDU121" s="303"/>
      <c r="BDV121" s="303"/>
      <c r="BDW121" s="303"/>
      <c r="BDX121" s="303"/>
      <c r="BDY121" s="303"/>
      <c r="BDZ121" s="303"/>
      <c r="BEA121" s="303"/>
      <c r="BEB121" s="303"/>
      <c r="BEC121" s="303"/>
      <c r="BED121" s="303"/>
      <c r="BEE121" s="303"/>
      <c r="BEF121" s="303"/>
      <c r="BEG121" s="303"/>
      <c r="BEH121" s="303"/>
      <c r="BEI121" s="303"/>
      <c r="BEJ121" s="303"/>
      <c r="BEK121" s="303"/>
      <c r="BEL121" s="303"/>
      <c r="BEM121" s="303"/>
      <c r="BEN121" s="303"/>
      <c r="BEO121" s="303"/>
      <c r="BEP121" s="303"/>
      <c r="BEQ121" s="303"/>
      <c r="BER121" s="303"/>
      <c r="BES121" s="303"/>
      <c r="BET121" s="303"/>
      <c r="BEU121" s="303"/>
      <c r="BEV121" s="303"/>
      <c r="BEW121" s="303"/>
      <c r="BEX121" s="303"/>
      <c r="BEY121" s="303"/>
      <c r="BEZ121" s="303"/>
      <c r="BFA121" s="303"/>
      <c r="BFB121" s="303"/>
      <c r="BFC121" s="303"/>
      <c r="BFD121" s="303"/>
      <c r="BFE121" s="303"/>
      <c r="BFF121" s="303"/>
      <c r="BFG121" s="303"/>
      <c r="BFH121" s="303"/>
      <c r="BFI121" s="303"/>
      <c r="BFJ121" s="303"/>
      <c r="BFK121" s="303"/>
      <c r="BFL121" s="303"/>
      <c r="BFM121" s="303"/>
      <c r="BFN121" s="303"/>
      <c r="BFO121" s="303"/>
      <c r="BFP121" s="303"/>
      <c r="BFQ121" s="303"/>
      <c r="BFR121" s="303"/>
      <c r="BFS121" s="303"/>
      <c r="BFT121" s="303"/>
      <c r="BFU121" s="303"/>
      <c r="BFV121" s="303"/>
      <c r="BFW121" s="303"/>
      <c r="BFX121" s="303"/>
      <c r="BFY121" s="303"/>
      <c r="BFZ121" s="303"/>
      <c r="BGA121" s="303"/>
      <c r="BGB121" s="303"/>
      <c r="BGC121" s="303"/>
      <c r="BGD121" s="303"/>
      <c r="BGE121" s="303"/>
      <c r="BGF121" s="303"/>
      <c r="BGG121" s="303"/>
      <c r="BGH121" s="303"/>
      <c r="BGI121" s="303"/>
      <c r="BGJ121" s="303"/>
      <c r="BGK121" s="303"/>
      <c r="BGL121" s="303"/>
      <c r="BGM121" s="303"/>
      <c r="BGN121" s="303"/>
      <c r="BGO121" s="303"/>
      <c r="BGP121" s="303"/>
      <c r="BGQ121" s="303"/>
      <c r="BGR121" s="303"/>
      <c r="BGS121" s="303"/>
      <c r="BGT121" s="303"/>
      <c r="BGU121" s="303"/>
      <c r="BGV121" s="303"/>
      <c r="BGW121" s="303"/>
      <c r="BGX121" s="303"/>
      <c r="BGY121" s="303"/>
      <c r="BGZ121" s="303"/>
      <c r="BHA121" s="303"/>
      <c r="BHB121" s="303"/>
      <c r="BHC121" s="303"/>
      <c r="BHD121" s="303"/>
      <c r="BHE121" s="303"/>
      <c r="BHF121" s="303"/>
      <c r="BHG121" s="303"/>
      <c r="BHH121" s="303"/>
      <c r="BHI121" s="303"/>
      <c r="BHJ121" s="303"/>
      <c r="BHK121" s="303"/>
      <c r="BHL121" s="303"/>
      <c r="BHM121" s="303"/>
      <c r="BHN121" s="303"/>
      <c r="BHO121" s="303"/>
      <c r="BHP121" s="303"/>
      <c r="BHQ121" s="303"/>
      <c r="BHR121" s="303"/>
      <c r="BHS121" s="303"/>
      <c r="BHT121" s="303"/>
      <c r="BHU121" s="303"/>
      <c r="BHV121" s="303"/>
      <c r="BHW121" s="303"/>
      <c r="BHX121" s="303"/>
      <c r="BHY121" s="303"/>
      <c r="BHZ121" s="303"/>
      <c r="BIA121" s="303"/>
      <c r="BIB121" s="303"/>
      <c r="BIC121" s="303"/>
      <c r="BID121" s="303"/>
      <c r="BIE121" s="303"/>
      <c r="BIF121" s="303"/>
      <c r="BIG121" s="303"/>
      <c r="BIH121" s="303"/>
      <c r="BII121" s="303"/>
      <c r="BIJ121" s="303"/>
      <c r="BIK121" s="303"/>
      <c r="BIL121" s="303"/>
      <c r="BIM121" s="303"/>
      <c r="BIN121" s="303"/>
      <c r="BIO121" s="303"/>
      <c r="BIP121" s="303"/>
      <c r="BIQ121" s="303"/>
      <c r="BIR121" s="303"/>
      <c r="BIS121" s="303"/>
      <c r="BIT121" s="303"/>
      <c r="BIU121" s="303"/>
      <c r="BIV121" s="303"/>
      <c r="BIW121" s="303"/>
      <c r="BIX121" s="303"/>
      <c r="BIY121" s="303"/>
      <c r="BIZ121" s="303"/>
      <c r="BJA121" s="303"/>
      <c r="BJB121" s="303"/>
      <c r="BJC121" s="303"/>
      <c r="BJD121" s="303"/>
      <c r="BJE121" s="303"/>
      <c r="BJF121" s="303"/>
      <c r="BJG121" s="303"/>
      <c r="BJH121" s="303"/>
      <c r="BJI121" s="303"/>
      <c r="BJJ121" s="303"/>
      <c r="BJK121" s="303"/>
      <c r="BJL121" s="303"/>
      <c r="BJM121" s="303"/>
      <c r="BJN121" s="303"/>
      <c r="BJO121" s="303"/>
      <c r="BJP121" s="303"/>
      <c r="BJQ121" s="303"/>
      <c r="BJR121" s="303"/>
      <c r="BJS121" s="303"/>
      <c r="BJT121" s="303"/>
      <c r="BJU121" s="303"/>
      <c r="BJV121" s="303"/>
      <c r="BJW121" s="303"/>
      <c r="BJX121" s="303"/>
      <c r="BJY121" s="303"/>
      <c r="BJZ121" s="303"/>
      <c r="BKA121" s="303"/>
      <c r="BKB121" s="303"/>
      <c r="BKC121" s="303"/>
      <c r="BKD121" s="303"/>
      <c r="BKE121" s="303"/>
      <c r="BKF121" s="303"/>
      <c r="BKG121" s="303"/>
      <c r="BKH121" s="303"/>
      <c r="BKI121" s="303"/>
      <c r="BKJ121" s="303"/>
      <c r="BKK121" s="303"/>
      <c r="BKL121" s="303"/>
      <c r="BKM121" s="303"/>
      <c r="BKN121" s="303"/>
      <c r="BKO121" s="303"/>
      <c r="BKP121" s="303"/>
      <c r="BKQ121" s="303"/>
      <c r="BKR121" s="303"/>
      <c r="BKS121" s="303"/>
      <c r="BKT121" s="303"/>
      <c r="BKU121" s="303"/>
      <c r="BKV121" s="303"/>
      <c r="BKW121" s="303"/>
      <c r="BKX121" s="303"/>
      <c r="BKY121" s="303"/>
      <c r="BKZ121" s="303"/>
      <c r="BLA121" s="303"/>
      <c r="BLB121" s="303"/>
      <c r="BLC121" s="303"/>
      <c r="BLD121" s="303"/>
      <c r="BLE121" s="303"/>
      <c r="BLF121" s="303"/>
      <c r="BLG121" s="303"/>
      <c r="BLH121" s="303"/>
      <c r="BLI121" s="303"/>
      <c r="BLJ121" s="303"/>
      <c r="BLK121" s="303"/>
      <c r="BLL121" s="303"/>
      <c r="BLM121" s="303"/>
      <c r="BLN121" s="303"/>
      <c r="BLO121" s="303"/>
      <c r="BLP121" s="303"/>
      <c r="BLQ121" s="303"/>
      <c r="BLR121" s="303"/>
      <c r="BLS121" s="303"/>
      <c r="BLT121" s="303"/>
      <c r="BLU121" s="303"/>
      <c r="BLV121" s="303"/>
      <c r="BLW121" s="303"/>
      <c r="BLX121" s="303"/>
      <c r="BLY121" s="303"/>
      <c r="BLZ121" s="303"/>
      <c r="BMA121" s="303"/>
      <c r="BMB121" s="303"/>
      <c r="BMC121" s="303"/>
      <c r="BMD121" s="303"/>
      <c r="BME121" s="303"/>
      <c r="BMF121" s="303"/>
      <c r="BMG121" s="303"/>
      <c r="BMH121" s="303"/>
      <c r="BMI121" s="303"/>
      <c r="BMJ121" s="303"/>
      <c r="BMK121" s="303"/>
      <c r="BML121" s="303"/>
      <c r="BMM121" s="303"/>
      <c r="BMN121" s="303"/>
      <c r="BMO121" s="303"/>
      <c r="BMP121" s="303"/>
      <c r="BMQ121" s="303"/>
      <c r="BMR121" s="303"/>
      <c r="BMS121" s="303"/>
      <c r="BMT121" s="303"/>
      <c r="BMU121" s="303"/>
      <c r="BMV121" s="303"/>
      <c r="BMW121" s="303"/>
      <c r="BMX121" s="303"/>
      <c r="BMY121" s="303"/>
      <c r="BMZ121" s="303"/>
      <c r="BNA121" s="303"/>
      <c r="BNB121" s="303"/>
      <c r="BNC121" s="303"/>
      <c r="BND121" s="303"/>
      <c r="BNE121" s="303"/>
      <c r="BNF121" s="303"/>
      <c r="BNG121" s="303"/>
      <c r="BNH121" s="303"/>
      <c r="BNI121" s="303"/>
      <c r="BNJ121" s="303"/>
      <c r="BNK121" s="303"/>
      <c r="BNL121" s="303"/>
      <c r="BNM121" s="303"/>
      <c r="BNN121" s="303"/>
      <c r="BNO121" s="303"/>
      <c r="BNP121" s="303"/>
      <c r="BNQ121" s="303"/>
      <c r="BNR121" s="303"/>
      <c r="BNS121" s="303"/>
      <c r="BNT121" s="303"/>
      <c r="BNU121" s="303"/>
      <c r="BNV121" s="303"/>
      <c r="BNW121" s="303"/>
      <c r="BNX121" s="303"/>
      <c r="BNY121" s="303"/>
      <c r="BNZ121" s="303"/>
      <c r="BOA121" s="303"/>
      <c r="BOB121" s="303"/>
      <c r="BOC121" s="303"/>
      <c r="BOD121" s="303"/>
      <c r="BOE121" s="303"/>
      <c r="BOF121" s="303"/>
      <c r="BOG121" s="303"/>
      <c r="BOH121" s="303"/>
      <c r="BOI121" s="303"/>
      <c r="BOJ121" s="303"/>
      <c r="BOK121" s="303"/>
      <c r="BOL121" s="303"/>
      <c r="BOM121" s="303"/>
      <c r="BON121" s="303"/>
      <c r="BOO121" s="303"/>
      <c r="BOP121" s="303"/>
      <c r="BOQ121" s="303"/>
      <c r="BOR121" s="303"/>
      <c r="BOS121" s="303"/>
      <c r="BOT121" s="303"/>
      <c r="BOU121" s="303"/>
      <c r="BOV121" s="303"/>
      <c r="BOW121" s="303"/>
      <c r="BOX121" s="303"/>
      <c r="BOY121" s="303"/>
      <c r="BOZ121" s="303"/>
      <c r="BPA121" s="303"/>
      <c r="BPB121" s="303"/>
      <c r="BPC121" s="303"/>
      <c r="BPD121" s="303"/>
      <c r="BPE121" s="303"/>
      <c r="BPF121" s="303"/>
      <c r="BPG121" s="303"/>
      <c r="BPH121" s="303"/>
      <c r="BPI121" s="303"/>
      <c r="BPJ121" s="303"/>
      <c r="BPK121" s="303"/>
      <c r="BPL121" s="303"/>
      <c r="BPM121" s="303"/>
      <c r="BPN121" s="303"/>
      <c r="BPO121" s="303"/>
      <c r="BPP121" s="303"/>
      <c r="BPQ121" s="303"/>
      <c r="BPR121" s="303"/>
      <c r="BPS121" s="303"/>
      <c r="BPT121" s="303"/>
      <c r="BPU121" s="303"/>
      <c r="BPV121" s="303"/>
      <c r="BPW121" s="303"/>
      <c r="BPX121" s="303"/>
      <c r="BPY121" s="303"/>
      <c r="BPZ121" s="303"/>
      <c r="BQA121" s="303"/>
      <c r="BQB121" s="303"/>
      <c r="BQC121" s="303"/>
      <c r="BQD121" s="303"/>
      <c r="BQE121" s="303"/>
      <c r="BQF121" s="303"/>
      <c r="BQG121" s="303"/>
      <c r="BQH121" s="303"/>
      <c r="BQI121" s="303"/>
      <c r="BQJ121" s="303"/>
      <c r="BQK121" s="303"/>
      <c r="BQL121" s="303"/>
      <c r="BQM121" s="303"/>
      <c r="BQN121" s="303"/>
      <c r="BQO121" s="303"/>
      <c r="BQP121" s="303"/>
      <c r="BQQ121" s="303"/>
      <c r="BQR121" s="303"/>
      <c r="BQS121" s="303"/>
      <c r="BQT121" s="303"/>
      <c r="BQU121" s="303"/>
      <c r="BQV121" s="303"/>
      <c r="BQW121" s="303"/>
      <c r="BQX121" s="303"/>
      <c r="BQY121" s="303"/>
      <c r="BQZ121" s="303"/>
      <c r="BRA121" s="303"/>
      <c r="BRB121" s="303"/>
      <c r="BRC121" s="303"/>
      <c r="BRD121" s="303"/>
      <c r="BRE121" s="303"/>
      <c r="BRF121" s="303"/>
      <c r="BRG121" s="303"/>
      <c r="BRH121" s="303"/>
      <c r="BRI121" s="303"/>
      <c r="BRJ121" s="303"/>
      <c r="BRK121" s="303"/>
      <c r="BRL121" s="303"/>
      <c r="BRM121" s="303"/>
      <c r="BRN121" s="303"/>
      <c r="BRO121" s="303"/>
      <c r="BRP121" s="303"/>
      <c r="BRQ121" s="303"/>
      <c r="BRR121" s="303"/>
      <c r="BRS121" s="303"/>
      <c r="BRT121" s="303"/>
      <c r="BRU121" s="303"/>
      <c r="BRV121" s="303"/>
      <c r="BRW121" s="303"/>
      <c r="BRX121" s="303"/>
      <c r="BRY121" s="303"/>
      <c r="BRZ121" s="303"/>
      <c r="BSA121" s="303"/>
      <c r="BSB121" s="303"/>
      <c r="BSC121" s="303"/>
      <c r="BSD121" s="303"/>
      <c r="BSE121" s="303"/>
      <c r="BSF121" s="303"/>
      <c r="BSG121" s="303"/>
      <c r="BSH121" s="303"/>
      <c r="BSI121" s="303"/>
      <c r="BSJ121" s="303"/>
      <c r="BSK121" s="303"/>
      <c r="BSL121" s="303"/>
      <c r="BSM121" s="303"/>
      <c r="BSN121" s="303"/>
      <c r="BSO121" s="303"/>
      <c r="BSP121" s="303"/>
      <c r="BSQ121" s="303"/>
      <c r="BSR121" s="303"/>
      <c r="BSS121" s="303"/>
      <c r="BST121" s="303"/>
      <c r="BSU121" s="303"/>
      <c r="BSV121" s="303"/>
      <c r="BSW121" s="303"/>
      <c r="BSX121" s="303"/>
      <c r="BSY121" s="303"/>
      <c r="BSZ121" s="303"/>
      <c r="BTA121" s="303"/>
      <c r="BTB121" s="303"/>
      <c r="BTC121" s="303"/>
      <c r="BTD121" s="303"/>
      <c r="BTE121" s="303"/>
      <c r="BTF121" s="303"/>
      <c r="BTG121" s="303"/>
      <c r="BTH121" s="303"/>
      <c r="BTI121" s="303"/>
      <c r="BTJ121" s="303"/>
      <c r="BTK121" s="303"/>
      <c r="BTL121" s="303"/>
      <c r="BTM121" s="303"/>
      <c r="BTN121" s="303"/>
      <c r="BTO121" s="303"/>
      <c r="BTP121" s="303"/>
      <c r="BTQ121" s="303"/>
      <c r="BTR121" s="303"/>
      <c r="BTS121" s="303"/>
      <c r="BTT121" s="303"/>
      <c r="BTU121" s="303"/>
      <c r="BTV121" s="303"/>
      <c r="BTW121" s="303"/>
      <c r="BTX121" s="303"/>
      <c r="BTY121" s="303"/>
      <c r="BTZ121" s="303"/>
      <c r="BUA121" s="303"/>
      <c r="BUB121" s="303"/>
      <c r="BUC121" s="303"/>
      <c r="BUD121" s="303"/>
      <c r="BUE121" s="303"/>
      <c r="BUF121" s="303"/>
      <c r="BUG121" s="303"/>
      <c r="BUH121" s="303"/>
      <c r="BUI121" s="303"/>
      <c r="BUJ121" s="303"/>
      <c r="BUK121" s="303"/>
      <c r="BUL121" s="303"/>
      <c r="BUM121" s="303"/>
      <c r="BUN121" s="303"/>
      <c r="BUO121" s="303"/>
      <c r="BUP121" s="303"/>
      <c r="BUQ121" s="303"/>
      <c r="BUR121" s="303"/>
      <c r="BUS121" s="303"/>
      <c r="BUT121" s="303"/>
      <c r="BUU121" s="303"/>
      <c r="BUV121" s="303"/>
      <c r="BUW121" s="303"/>
      <c r="BUX121" s="303"/>
      <c r="BUY121" s="303"/>
      <c r="BUZ121" s="303"/>
      <c r="BVA121" s="303"/>
      <c r="BVB121" s="303"/>
      <c r="BVC121" s="303"/>
      <c r="BVD121" s="303"/>
      <c r="BVE121" s="303"/>
      <c r="BVF121" s="303"/>
      <c r="BVG121" s="303"/>
      <c r="BVH121" s="303"/>
      <c r="BVI121" s="303"/>
      <c r="BVJ121" s="303"/>
      <c r="BVK121" s="303"/>
      <c r="BVL121" s="303"/>
      <c r="BVM121" s="303"/>
      <c r="BVN121" s="303"/>
      <c r="BVO121" s="303"/>
      <c r="BVP121" s="303"/>
      <c r="BVQ121" s="303"/>
      <c r="BVR121" s="303"/>
      <c r="BVS121" s="303"/>
      <c r="BVT121" s="303"/>
      <c r="BVU121" s="303"/>
      <c r="BVV121" s="303"/>
      <c r="BVW121" s="303"/>
      <c r="BVX121" s="303"/>
      <c r="BVY121" s="303"/>
      <c r="BVZ121" s="303"/>
      <c r="BWA121" s="303"/>
      <c r="BWB121" s="303"/>
      <c r="BWC121" s="303"/>
      <c r="BWD121" s="303"/>
      <c r="BWE121" s="303"/>
      <c r="BWF121" s="303"/>
      <c r="BWG121" s="303"/>
      <c r="BWH121" s="303"/>
      <c r="BWI121" s="303"/>
      <c r="BWJ121" s="303"/>
      <c r="BWK121" s="303"/>
      <c r="BWL121" s="303"/>
      <c r="BWM121" s="303"/>
      <c r="BWN121" s="303"/>
      <c r="BWO121" s="303"/>
      <c r="BWP121" s="303"/>
      <c r="BWQ121" s="303"/>
      <c r="BWR121" s="303"/>
      <c r="BWS121" s="303"/>
      <c r="BWT121" s="303"/>
      <c r="BWU121" s="303"/>
      <c r="BWV121" s="303"/>
      <c r="BWW121" s="303"/>
      <c r="BWX121" s="303"/>
      <c r="BWY121" s="303"/>
      <c r="BWZ121" s="303"/>
      <c r="BXA121" s="303"/>
      <c r="BXB121" s="303"/>
      <c r="BXC121" s="303"/>
      <c r="BXD121" s="303"/>
      <c r="BXE121" s="303"/>
      <c r="BXF121" s="303"/>
      <c r="BXG121" s="303"/>
      <c r="BXH121" s="303"/>
      <c r="BXI121" s="303"/>
      <c r="BXJ121" s="303"/>
      <c r="BXK121" s="303"/>
      <c r="BXL121" s="303"/>
      <c r="BXM121" s="303"/>
      <c r="BXN121" s="303"/>
      <c r="BXO121" s="303"/>
      <c r="BXP121" s="303"/>
      <c r="BXQ121" s="303"/>
      <c r="BXR121" s="303"/>
      <c r="BXS121" s="303"/>
      <c r="BXT121" s="303"/>
      <c r="BXU121" s="303"/>
      <c r="BXV121" s="303"/>
      <c r="BXW121" s="303"/>
      <c r="BXX121" s="303"/>
      <c r="BXY121" s="303"/>
      <c r="BXZ121" s="303"/>
      <c r="BYA121" s="303"/>
      <c r="BYB121" s="303"/>
      <c r="BYC121" s="303"/>
      <c r="BYD121" s="303"/>
      <c r="BYE121" s="303"/>
      <c r="BYF121" s="303"/>
      <c r="BYG121" s="303"/>
      <c r="BYH121" s="303"/>
      <c r="BYI121" s="303"/>
      <c r="BYJ121" s="303"/>
      <c r="BYK121" s="303"/>
      <c r="BYL121" s="303"/>
      <c r="BYM121" s="303"/>
      <c r="BYN121" s="303"/>
      <c r="BYO121" s="303"/>
      <c r="BYP121" s="303"/>
      <c r="BYQ121" s="303"/>
      <c r="BYR121" s="303"/>
      <c r="BYS121" s="303"/>
      <c r="BYT121" s="303"/>
      <c r="BYU121" s="303"/>
      <c r="BYV121" s="303"/>
      <c r="BYW121" s="303"/>
      <c r="BYX121" s="303"/>
      <c r="BYY121" s="303"/>
      <c r="BYZ121" s="303"/>
      <c r="BZA121" s="303"/>
      <c r="BZB121" s="303"/>
      <c r="BZC121" s="303"/>
      <c r="BZD121" s="303"/>
      <c r="BZE121" s="303"/>
      <c r="BZF121" s="303"/>
      <c r="BZG121" s="303"/>
      <c r="BZH121" s="303"/>
      <c r="BZI121" s="303"/>
      <c r="BZJ121" s="303"/>
      <c r="BZK121" s="303"/>
      <c r="BZL121" s="303"/>
      <c r="BZM121" s="303"/>
      <c r="BZN121" s="303"/>
      <c r="BZO121" s="303"/>
      <c r="BZP121" s="303"/>
      <c r="BZQ121" s="303"/>
      <c r="BZR121" s="303"/>
      <c r="BZS121" s="303"/>
      <c r="BZT121" s="303"/>
      <c r="BZU121" s="303"/>
      <c r="BZV121" s="303"/>
      <c r="BZW121" s="303"/>
      <c r="BZX121" s="303"/>
      <c r="BZY121" s="303"/>
      <c r="BZZ121" s="303"/>
      <c r="CAA121" s="303"/>
      <c r="CAB121" s="303"/>
      <c r="CAC121" s="303"/>
      <c r="CAD121" s="303"/>
      <c r="CAE121" s="303"/>
      <c r="CAF121" s="303"/>
      <c r="CAG121" s="303"/>
      <c r="CAH121" s="303"/>
      <c r="CAI121" s="303"/>
      <c r="CAJ121" s="303"/>
      <c r="CAK121" s="303"/>
      <c r="CAL121" s="303"/>
      <c r="CAM121" s="303"/>
      <c r="CAN121" s="303"/>
      <c r="CAO121" s="303"/>
      <c r="CAP121" s="303"/>
      <c r="CAQ121" s="303"/>
      <c r="CAR121" s="303"/>
      <c r="CAS121" s="303"/>
      <c r="CAT121" s="303"/>
      <c r="CAU121" s="303"/>
      <c r="CAV121" s="303"/>
      <c r="CAW121" s="303"/>
      <c r="CAX121" s="303"/>
      <c r="CAY121" s="303"/>
      <c r="CAZ121" s="303"/>
      <c r="CBA121" s="303"/>
      <c r="CBB121" s="303"/>
      <c r="CBC121" s="303"/>
      <c r="CBD121" s="303"/>
      <c r="CBE121" s="303"/>
      <c r="CBF121" s="303"/>
      <c r="CBG121" s="303"/>
      <c r="CBH121" s="303"/>
      <c r="CBI121" s="303"/>
      <c r="CBJ121" s="303"/>
      <c r="CBK121" s="303"/>
      <c r="CBL121" s="303"/>
      <c r="CBM121" s="303"/>
      <c r="CBN121" s="303"/>
      <c r="CBO121" s="303"/>
      <c r="CBP121" s="303"/>
      <c r="CBQ121" s="303"/>
      <c r="CBR121" s="303"/>
      <c r="CBS121" s="303"/>
      <c r="CBT121" s="303"/>
      <c r="CBU121" s="303"/>
      <c r="CBV121" s="303"/>
      <c r="CBW121" s="303"/>
      <c r="CBX121" s="303"/>
      <c r="CBY121" s="303"/>
      <c r="CBZ121" s="303"/>
      <c r="CCA121" s="303"/>
      <c r="CCB121" s="303"/>
      <c r="CCC121" s="303"/>
      <c r="CCD121" s="303"/>
      <c r="CCE121" s="303"/>
      <c r="CCF121" s="303"/>
      <c r="CCG121" s="303"/>
      <c r="CCH121" s="303"/>
      <c r="CCI121" s="303"/>
      <c r="CCJ121" s="303"/>
      <c r="CCK121" s="303"/>
      <c r="CCL121" s="303"/>
      <c r="CCM121" s="303"/>
      <c r="CCN121" s="303"/>
      <c r="CCO121" s="303"/>
      <c r="CCP121" s="303"/>
      <c r="CCQ121" s="303"/>
      <c r="CCR121" s="303"/>
      <c r="CCS121" s="303"/>
      <c r="CCT121" s="303"/>
      <c r="CCU121" s="303"/>
      <c r="CCV121" s="303"/>
      <c r="CCW121" s="303"/>
      <c r="CCX121" s="303"/>
      <c r="CCY121" s="303"/>
      <c r="CCZ121" s="303"/>
      <c r="CDA121" s="303"/>
      <c r="CDB121" s="303"/>
      <c r="CDC121" s="303"/>
      <c r="CDD121" s="303"/>
      <c r="CDE121" s="303"/>
      <c r="CDF121" s="303"/>
      <c r="CDG121" s="303"/>
      <c r="CDH121" s="303"/>
      <c r="CDI121" s="303"/>
      <c r="CDJ121" s="303"/>
      <c r="CDK121" s="303"/>
      <c r="CDL121" s="303"/>
      <c r="CDM121" s="303"/>
      <c r="CDN121" s="303"/>
      <c r="CDO121" s="303"/>
      <c r="CDP121" s="303"/>
      <c r="CDQ121" s="303"/>
      <c r="CDR121" s="303"/>
      <c r="CDS121" s="303"/>
      <c r="CDT121" s="303"/>
      <c r="CDU121" s="303"/>
      <c r="CDV121" s="303"/>
      <c r="CDW121" s="303"/>
      <c r="CDX121" s="303"/>
      <c r="CDY121" s="303"/>
      <c r="CDZ121" s="303"/>
      <c r="CEA121" s="303"/>
      <c r="CEB121" s="303"/>
      <c r="CEC121" s="303"/>
      <c r="CED121" s="303"/>
      <c r="CEE121" s="303"/>
      <c r="CEF121" s="303"/>
      <c r="CEG121" s="303"/>
      <c r="CEH121" s="303"/>
      <c r="CEI121" s="303"/>
      <c r="CEJ121" s="303"/>
      <c r="CEK121" s="303"/>
      <c r="CEL121" s="303"/>
      <c r="CEM121" s="303"/>
      <c r="CEN121" s="303"/>
      <c r="CEO121" s="303"/>
      <c r="CEP121" s="303"/>
      <c r="CEQ121" s="303"/>
      <c r="CER121" s="303"/>
      <c r="CES121" s="303"/>
      <c r="CET121" s="303"/>
      <c r="CEU121" s="303"/>
      <c r="CEV121" s="303"/>
      <c r="CEW121" s="303"/>
      <c r="CEX121" s="303"/>
      <c r="CEY121" s="303"/>
      <c r="CEZ121" s="303"/>
      <c r="CFA121" s="303"/>
      <c r="CFB121" s="303"/>
      <c r="CFC121" s="303"/>
      <c r="CFD121" s="303"/>
      <c r="CFE121" s="303"/>
      <c r="CFF121" s="303"/>
      <c r="CFG121" s="303"/>
      <c r="CFH121" s="303"/>
      <c r="CFI121" s="303"/>
      <c r="CFJ121" s="303"/>
      <c r="CFK121" s="303"/>
      <c r="CFL121" s="303"/>
      <c r="CFM121" s="303"/>
      <c r="CFN121" s="303"/>
      <c r="CFO121" s="303"/>
      <c r="CFP121" s="303"/>
      <c r="CFQ121" s="303"/>
      <c r="CFR121" s="303"/>
      <c r="CFS121" s="303"/>
      <c r="CFT121" s="303"/>
      <c r="CFU121" s="303"/>
      <c r="CFV121" s="303"/>
      <c r="CFW121" s="303"/>
      <c r="CFX121" s="303"/>
      <c r="CFY121" s="303"/>
      <c r="CFZ121" s="303"/>
      <c r="CGA121" s="303"/>
      <c r="CGB121" s="303"/>
      <c r="CGC121" s="303"/>
      <c r="CGD121" s="303"/>
      <c r="CGE121" s="303"/>
      <c r="CGF121" s="303"/>
      <c r="CGG121" s="303"/>
      <c r="CGH121" s="303"/>
      <c r="CGI121" s="303"/>
      <c r="CGJ121" s="303"/>
      <c r="CGK121" s="303"/>
      <c r="CGL121" s="303"/>
      <c r="CGM121" s="303"/>
      <c r="CGN121" s="303"/>
      <c r="CGO121" s="303"/>
      <c r="CGP121" s="303"/>
      <c r="CGQ121" s="303"/>
      <c r="CGR121" s="303"/>
      <c r="CGS121" s="303"/>
      <c r="CGT121" s="303"/>
      <c r="CGU121" s="303"/>
      <c r="CGV121" s="303"/>
      <c r="CGW121" s="303"/>
      <c r="CGX121" s="303"/>
      <c r="CGY121" s="303"/>
      <c r="CGZ121" s="303"/>
      <c r="CHA121" s="303"/>
      <c r="CHB121" s="303"/>
      <c r="CHC121" s="303"/>
      <c r="CHD121" s="303"/>
      <c r="CHE121" s="303"/>
      <c r="CHF121" s="303"/>
      <c r="CHG121" s="303"/>
      <c r="CHH121" s="303"/>
      <c r="CHI121" s="303"/>
      <c r="CHJ121" s="303"/>
      <c r="CHK121" s="303"/>
      <c r="CHL121" s="303"/>
      <c r="CHM121" s="303"/>
      <c r="CHN121" s="303"/>
      <c r="CHO121" s="303"/>
      <c r="CHP121" s="303"/>
      <c r="CHQ121" s="303"/>
      <c r="CHR121" s="303"/>
      <c r="CHS121" s="303"/>
      <c r="CHT121" s="303"/>
      <c r="CHU121" s="303"/>
      <c r="CHV121" s="303"/>
      <c r="CHW121" s="303"/>
      <c r="CHX121" s="303"/>
      <c r="CHY121" s="303"/>
      <c r="CHZ121" s="303"/>
      <c r="CIA121" s="303"/>
      <c r="CIB121" s="303"/>
      <c r="CIC121" s="303"/>
      <c r="CID121" s="303"/>
      <c r="CIE121" s="303"/>
      <c r="CIF121" s="303"/>
      <c r="CIG121" s="303"/>
      <c r="CIH121" s="303"/>
      <c r="CII121" s="303"/>
      <c r="CIJ121" s="303"/>
      <c r="CIK121" s="303"/>
      <c r="CIL121" s="303"/>
      <c r="CIM121" s="303"/>
      <c r="CIN121" s="303"/>
      <c r="CIO121" s="303"/>
      <c r="CIP121" s="303"/>
      <c r="CIQ121" s="303"/>
      <c r="CIR121" s="303"/>
      <c r="CIS121" s="303"/>
      <c r="CIT121" s="303"/>
      <c r="CIU121" s="303"/>
      <c r="CIV121" s="303"/>
      <c r="CIW121" s="303"/>
      <c r="CIX121" s="303"/>
      <c r="CIY121" s="303"/>
      <c r="CIZ121" s="303"/>
      <c r="CJA121" s="303"/>
      <c r="CJB121" s="303"/>
      <c r="CJC121" s="303"/>
      <c r="CJD121" s="303"/>
      <c r="CJE121" s="303"/>
      <c r="CJF121" s="303"/>
      <c r="CJG121" s="303"/>
      <c r="CJH121" s="303"/>
      <c r="CJI121" s="303"/>
      <c r="CJJ121" s="303"/>
      <c r="CJK121" s="303"/>
      <c r="CJL121" s="303"/>
      <c r="CJM121" s="303"/>
      <c r="CJN121" s="303"/>
      <c r="CJO121" s="303"/>
      <c r="CJP121" s="303"/>
      <c r="CJQ121" s="303"/>
      <c r="CJR121" s="303"/>
      <c r="CJS121" s="303"/>
      <c r="CJT121" s="303"/>
      <c r="CJU121" s="303"/>
      <c r="CJV121" s="303"/>
      <c r="CJW121" s="303"/>
      <c r="CJX121" s="303"/>
      <c r="CJY121" s="303"/>
      <c r="CJZ121" s="303"/>
      <c r="CKA121" s="303"/>
      <c r="CKB121" s="303"/>
      <c r="CKC121" s="303"/>
      <c r="CKD121" s="303"/>
      <c r="CKE121" s="303"/>
      <c r="CKF121" s="303"/>
      <c r="CKG121" s="303"/>
      <c r="CKH121" s="303"/>
      <c r="CKI121" s="303"/>
      <c r="CKJ121" s="303"/>
      <c r="CKK121" s="303"/>
      <c r="CKL121" s="303"/>
      <c r="CKM121" s="303"/>
      <c r="CKN121" s="303"/>
      <c r="CKO121" s="303"/>
      <c r="CKP121" s="303"/>
      <c r="CKQ121" s="303"/>
      <c r="CKR121" s="303"/>
      <c r="CKS121" s="303"/>
      <c r="CKT121" s="303"/>
      <c r="CKU121" s="303"/>
      <c r="CKV121" s="303"/>
      <c r="CKW121" s="303"/>
      <c r="CKX121" s="303"/>
      <c r="CKY121" s="303"/>
      <c r="CKZ121" s="303"/>
      <c r="CLA121" s="303"/>
      <c r="CLB121" s="303"/>
      <c r="CLC121" s="303"/>
      <c r="CLD121" s="303"/>
      <c r="CLE121" s="303"/>
      <c r="CLF121" s="303"/>
      <c r="CLG121" s="303"/>
      <c r="CLH121" s="303"/>
      <c r="CLI121" s="303"/>
      <c r="CLJ121" s="303"/>
      <c r="CLK121" s="303"/>
      <c r="CLL121" s="303"/>
      <c r="CLM121" s="303"/>
      <c r="CLN121" s="303"/>
      <c r="CLO121" s="303"/>
      <c r="CLP121" s="303"/>
      <c r="CLQ121" s="303"/>
      <c r="CLR121" s="303"/>
      <c r="CLS121" s="303"/>
      <c r="CLT121" s="303"/>
      <c r="CLU121" s="303"/>
      <c r="CLV121" s="303"/>
      <c r="CLW121" s="303"/>
      <c r="CLX121" s="303"/>
      <c r="CLY121" s="303"/>
      <c r="CLZ121" s="303"/>
      <c r="CMA121" s="303"/>
      <c r="CMB121" s="303"/>
      <c r="CMC121" s="303"/>
      <c r="CMD121" s="303"/>
      <c r="CME121" s="303"/>
      <c r="CMF121" s="303"/>
      <c r="CMG121" s="303"/>
      <c r="CMH121" s="303"/>
      <c r="CMI121" s="303"/>
      <c r="CMJ121" s="303"/>
      <c r="CMK121" s="303"/>
      <c r="CML121" s="303"/>
      <c r="CMM121" s="303"/>
      <c r="CMN121" s="303"/>
      <c r="CMO121" s="303"/>
      <c r="CMP121" s="303"/>
      <c r="CMQ121" s="303"/>
      <c r="CMR121" s="303"/>
      <c r="CMS121" s="303"/>
      <c r="CMT121" s="303"/>
      <c r="CMU121" s="303"/>
      <c r="CMV121" s="303"/>
      <c r="CMW121" s="303"/>
      <c r="CMX121" s="303"/>
      <c r="CMY121" s="303"/>
      <c r="CMZ121" s="303"/>
      <c r="CNA121" s="303"/>
      <c r="CNB121" s="303"/>
      <c r="CNC121" s="303"/>
      <c r="CND121" s="303"/>
      <c r="CNE121" s="303"/>
      <c r="CNF121" s="303"/>
      <c r="CNG121" s="303"/>
      <c r="CNH121" s="303"/>
      <c r="CNI121" s="303"/>
      <c r="CNJ121" s="303"/>
      <c r="CNK121" s="303"/>
      <c r="CNL121" s="303"/>
      <c r="CNM121" s="303"/>
      <c r="CNN121" s="303"/>
      <c r="CNO121" s="303"/>
      <c r="CNP121" s="303"/>
      <c r="CNQ121" s="303"/>
      <c r="CNR121" s="303"/>
      <c r="CNS121" s="303"/>
      <c r="CNT121" s="303"/>
      <c r="CNU121" s="303"/>
      <c r="CNV121" s="303"/>
      <c r="CNW121" s="303"/>
      <c r="CNX121" s="303"/>
      <c r="CNY121" s="303"/>
      <c r="CNZ121" s="303"/>
      <c r="COA121" s="303"/>
      <c r="COB121" s="303"/>
      <c r="COC121" s="303"/>
      <c r="COD121" s="303"/>
      <c r="COE121" s="303"/>
      <c r="COF121" s="303"/>
      <c r="COG121" s="303"/>
      <c r="COH121" s="303"/>
      <c r="COI121" s="303"/>
      <c r="COJ121" s="303"/>
      <c r="COK121" s="303"/>
      <c r="COL121" s="303"/>
      <c r="COM121" s="303"/>
      <c r="CON121" s="303"/>
      <c r="COO121" s="303"/>
      <c r="COP121" s="303"/>
      <c r="COQ121" s="303"/>
      <c r="COR121" s="303"/>
      <c r="COS121" s="303"/>
      <c r="COT121" s="303"/>
      <c r="COU121" s="303"/>
      <c r="COV121" s="303"/>
      <c r="COW121" s="303"/>
      <c r="COX121" s="303"/>
      <c r="COY121" s="303"/>
      <c r="COZ121" s="303"/>
      <c r="CPA121" s="303"/>
      <c r="CPB121" s="303"/>
      <c r="CPC121" s="303"/>
      <c r="CPD121" s="303"/>
      <c r="CPE121" s="303"/>
      <c r="CPF121" s="303"/>
      <c r="CPG121" s="303"/>
      <c r="CPH121" s="303"/>
      <c r="CPI121" s="303"/>
      <c r="CPJ121" s="303"/>
      <c r="CPK121" s="303"/>
      <c r="CPL121" s="303"/>
      <c r="CPM121" s="303"/>
      <c r="CPN121" s="303"/>
      <c r="CPO121" s="303"/>
      <c r="CPP121" s="303"/>
      <c r="CPQ121" s="303"/>
      <c r="CPR121" s="303"/>
      <c r="CPS121" s="303"/>
      <c r="CPT121" s="303"/>
      <c r="CPU121" s="303"/>
      <c r="CPV121" s="303"/>
      <c r="CPW121" s="303"/>
      <c r="CPX121" s="303"/>
      <c r="CPY121" s="303"/>
      <c r="CPZ121" s="303"/>
      <c r="CQA121" s="303"/>
      <c r="CQB121" s="303"/>
      <c r="CQC121" s="303"/>
      <c r="CQD121" s="303"/>
      <c r="CQE121" s="303"/>
      <c r="CQF121" s="303"/>
      <c r="CQG121" s="303"/>
      <c r="CQH121" s="303"/>
      <c r="CQI121" s="303"/>
      <c r="CQJ121" s="303"/>
      <c r="CQK121" s="303"/>
      <c r="CQL121" s="303"/>
      <c r="CQM121" s="303"/>
      <c r="CQN121" s="303"/>
      <c r="CQO121" s="303"/>
      <c r="CQP121" s="303"/>
      <c r="CQQ121" s="303"/>
      <c r="CQR121" s="303"/>
      <c r="CQS121" s="303"/>
      <c r="CQT121" s="303"/>
      <c r="CQU121" s="303"/>
      <c r="CQV121" s="303"/>
      <c r="CQW121" s="303"/>
      <c r="CQX121" s="303"/>
      <c r="CQY121" s="303"/>
      <c r="CQZ121" s="303"/>
      <c r="CRA121" s="303"/>
      <c r="CRB121" s="303"/>
      <c r="CRC121" s="303"/>
      <c r="CRD121" s="303"/>
      <c r="CRE121" s="303"/>
      <c r="CRF121" s="303"/>
      <c r="CRG121" s="303"/>
      <c r="CRH121" s="303"/>
      <c r="CRI121" s="303"/>
      <c r="CRJ121" s="303"/>
      <c r="CRK121" s="303"/>
      <c r="CRL121" s="303"/>
      <c r="CRM121" s="303"/>
      <c r="CRN121" s="303"/>
      <c r="CRO121" s="303"/>
      <c r="CRP121" s="303"/>
      <c r="CRQ121" s="303"/>
      <c r="CRR121" s="303"/>
      <c r="CRS121" s="303"/>
      <c r="CRT121" s="303"/>
      <c r="CRU121" s="303"/>
      <c r="CRV121" s="303"/>
      <c r="CRW121" s="303"/>
      <c r="CRX121" s="303"/>
      <c r="CRY121" s="303"/>
      <c r="CRZ121" s="303"/>
      <c r="CSA121" s="303"/>
      <c r="CSB121" s="303"/>
      <c r="CSC121" s="303"/>
      <c r="CSD121" s="303"/>
      <c r="CSE121" s="303"/>
      <c r="CSF121" s="303"/>
      <c r="CSG121" s="303"/>
      <c r="CSH121" s="303"/>
      <c r="CSI121" s="303"/>
      <c r="CSJ121" s="303"/>
      <c r="CSK121" s="303"/>
      <c r="CSL121" s="303"/>
      <c r="CSM121" s="303"/>
      <c r="CSN121" s="303"/>
      <c r="CSO121" s="303"/>
      <c r="CSP121" s="303"/>
      <c r="CSQ121" s="303"/>
      <c r="CSR121" s="303"/>
      <c r="CSS121" s="303"/>
      <c r="CST121" s="303"/>
      <c r="CSU121" s="303"/>
      <c r="CSV121" s="303"/>
      <c r="CSW121" s="303"/>
      <c r="CSX121" s="303"/>
      <c r="CSY121" s="303"/>
      <c r="CSZ121" s="303"/>
      <c r="CTA121" s="303"/>
      <c r="CTB121" s="303"/>
      <c r="CTC121" s="303"/>
      <c r="CTD121" s="303"/>
      <c r="CTE121" s="303"/>
      <c r="CTF121" s="303"/>
      <c r="CTG121" s="303"/>
      <c r="CTH121" s="303"/>
      <c r="CTI121" s="303"/>
      <c r="CTJ121" s="303"/>
      <c r="CTK121" s="303"/>
      <c r="CTL121" s="303"/>
      <c r="CTM121" s="303"/>
      <c r="CTN121" s="303"/>
      <c r="CTO121" s="303"/>
      <c r="CTP121" s="303"/>
      <c r="CTQ121" s="303"/>
      <c r="CTR121" s="303"/>
      <c r="CTS121" s="303"/>
      <c r="CTT121" s="303"/>
      <c r="CTU121" s="303"/>
      <c r="CTV121" s="303"/>
      <c r="CTW121" s="303"/>
      <c r="CTX121" s="303"/>
      <c r="CTY121" s="303"/>
      <c r="CTZ121" s="303"/>
      <c r="CUA121" s="303"/>
      <c r="CUB121" s="303"/>
      <c r="CUC121" s="303"/>
      <c r="CUD121" s="303"/>
      <c r="CUE121" s="303"/>
      <c r="CUF121" s="303"/>
      <c r="CUG121" s="303"/>
      <c r="CUH121" s="303"/>
      <c r="CUI121" s="303"/>
      <c r="CUJ121" s="303"/>
      <c r="CUK121" s="303"/>
      <c r="CUL121" s="303"/>
      <c r="CUM121" s="303"/>
      <c r="CUN121" s="303"/>
      <c r="CUO121" s="303"/>
      <c r="CUP121" s="303"/>
      <c r="CUQ121" s="303"/>
      <c r="CUR121" s="303"/>
      <c r="CUS121" s="303"/>
      <c r="CUT121" s="303"/>
      <c r="CUU121" s="303"/>
      <c r="CUV121" s="303"/>
      <c r="CUW121" s="303"/>
      <c r="CUX121" s="303"/>
      <c r="CUY121" s="303"/>
      <c r="CUZ121" s="303"/>
      <c r="CVA121" s="303"/>
      <c r="CVB121" s="303"/>
      <c r="CVC121" s="303"/>
      <c r="CVD121" s="303"/>
      <c r="CVE121" s="303"/>
      <c r="CVF121" s="303"/>
      <c r="CVG121" s="303"/>
      <c r="CVH121" s="303"/>
      <c r="CVI121" s="303"/>
      <c r="CVJ121" s="303"/>
      <c r="CVK121" s="303"/>
      <c r="CVL121" s="303"/>
      <c r="CVM121" s="303"/>
      <c r="CVN121" s="303"/>
      <c r="CVO121" s="303"/>
      <c r="CVP121" s="303"/>
      <c r="CVQ121" s="303"/>
      <c r="CVR121" s="303"/>
      <c r="CVS121" s="303"/>
      <c r="CVT121" s="303"/>
      <c r="CVU121" s="303"/>
      <c r="CVV121" s="303"/>
      <c r="CVW121" s="303"/>
      <c r="CVX121" s="303"/>
      <c r="CVY121" s="303"/>
      <c r="CVZ121" s="303"/>
      <c r="CWA121" s="303"/>
      <c r="CWB121" s="303"/>
      <c r="CWC121" s="303"/>
      <c r="CWD121" s="303"/>
      <c r="CWE121" s="303"/>
      <c r="CWF121" s="303"/>
      <c r="CWG121" s="303"/>
      <c r="CWH121" s="303"/>
      <c r="CWI121" s="303"/>
      <c r="CWJ121" s="303"/>
      <c r="CWK121" s="303"/>
      <c r="CWL121" s="303"/>
      <c r="CWM121" s="303"/>
      <c r="CWN121" s="303"/>
      <c r="CWO121" s="303"/>
      <c r="CWP121" s="303"/>
      <c r="CWQ121" s="303"/>
      <c r="CWR121" s="303"/>
      <c r="CWS121" s="303"/>
      <c r="CWT121" s="303"/>
      <c r="CWU121" s="303"/>
      <c r="CWV121" s="303"/>
      <c r="CWW121" s="303"/>
      <c r="CWX121" s="303"/>
      <c r="CWY121" s="303"/>
      <c r="CWZ121" s="303"/>
      <c r="CXA121" s="303"/>
      <c r="CXB121" s="303"/>
      <c r="CXC121" s="303"/>
      <c r="CXD121" s="303"/>
      <c r="CXE121" s="303"/>
      <c r="CXF121" s="303"/>
      <c r="CXG121" s="303"/>
      <c r="CXH121" s="303"/>
      <c r="CXI121" s="303"/>
      <c r="CXJ121" s="303"/>
      <c r="CXK121" s="303"/>
      <c r="CXL121" s="303"/>
      <c r="CXM121" s="303"/>
      <c r="CXN121" s="303"/>
      <c r="CXO121" s="303"/>
      <c r="CXP121" s="303"/>
      <c r="CXQ121" s="303"/>
      <c r="CXR121" s="303"/>
      <c r="CXS121" s="303"/>
      <c r="CXT121" s="303"/>
      <c r="CXU121" s="303"/>
      <c r="CXV121" s="303"/>
      <c r="CXW121" s="303"/>
      <c r="CXX121" s="303"/>
      <c r="CXY121" s="303"/>
      <c r="CXZ121" s="303"/>
      <c r="CYA121" s="303"/>
      <c r="CYB121" s="303"/>
      <c r="CYC121" s="303"/>
      <c r="CYD121" s="303"/>
      <c r="CYE121" s="303"/>
      <c r="CYF121" s="303"/>
      <c r="CYG121" s="303"/>
      <c r="CYH121" s="303"/>
      <c r="CYI121" s="303"/>
      <c r="CYJ121" s="303"/>
      <c r="CYK121" s="303"/>
      <c r="CYL121" s="303"/>
      <c r="CYM121" s="303"/>
      <c r="CYN121" s="303"/>
      <c r="CYO121" s="303"/>
      <c r="CYP121" s="303"/>
      <c r="CYQ121" s="303"/>
      <c r="CYR121" s="303"/>
      <c r="CYS121" s="303"/>
      <c r="CYT121" s="303"/>
      <c r="CYU121" s="303"/>
      <c r="CYV121" s="303"/>
      <c r="CYW121" s="303"/>
      <c r="CYX121" s="303"/>
      <c r="CYY121" s="303"/>
      <c r="CYZ121" s="303"/>
      <c r="CZA121" s="303"/>
      <c r="CZB121" s="303"/>
      <c r="CZC121" s="303"/>
      <c r="CZD121" s="303"/>
      <c r="CZE121" s="303"/>
      <c r="CZF121" s="303"/>
      <c r="CZG121" s="303"/>
      <c r="CZH121" s="303"/>
      <c r="CZI121" s="303"/>
      <c r="CZJ121" s="303"/>
      <c r="CZK121" s="303"/>
      <c r="CZL121" s="303"/>
      <c r="CZM121" s="303"/>
      <c r="CZN121" s="303"/>
      <c r="CZO121" s="303"/>
      <c r="CZP121" s="303"/>
      <c r="CZQ121" s="303"/>
      <c r="CZR121" s="303"/>
      <c r="CZS121" s="303"/>
      <c r="CZT121" s="303"/>
      <c r="CZU121" s="303"/>
      <c r="CZV121" s="303"/>
      <c r="CZW121" s="303"/>
      <c r="CZX121" s="303"/>
      <c r="CZY121" s="303"/>
      <c r="CZZ121" s="303"/>
      <c r="DAA121" s="303"/>
      <c r="DAB121" s="303"/>
      <c r="DAC121" s="303"/>
      <c r="DAD121" s="303"/>
      <c r="DAE121" s="303"/>
      <c r="DAF121" s="303"/>
      <c r="DAG121" s="303"/>
      <c r="DAH121" s="303"/>
      <c r="DAI121" s="303"/>
      <c r="DAJ121" s="303"/>
      <c r="DAK121" s="303"/>
      <c r="DAL121" s="303"/>
      <c r="DAM121" s="303"/>
      <c r="DAN121" s="303"/>
      <c r="DAO121" s="303"/>
      <c r="DAP121" s="303"/>
      <c r="DAQ121" s="303"/>
      <c r="DAR121" s="303"/>
      <c r="DAS121" s="303"/>
      <c r="DAT121" s="303"/>
      <c r="DAU121" s="303"/>
      <c r="DAV121" s="303"/>
      <c r="DAW121" s="303"/>
      <c r="DAX121" s="303"/>
      <c r="DAY121" s="303"/>
      <c r="DAZ121" s="303"/>
      <c r="DBA121" s="303"/>
      <c r="DBB121" s="303"/>
      <c r="DBC121" s="303"/>
      <c r="DBD121" s="303"/>
      <c r="DBE121" s="303"/>
      <c r="DBF121" s="303"/>
      <c r="DBG121" s="303"/>
      <c r="DBH121" s="303"/>
      <c r="DBI121" s="303"/>
      <c r="DBJ121" s="303"/>
      <c r="DBK121" s="303"/>
      <c r="DBL121" s="303"/>
      <c r="DBM121" s="303"/>
      <c r="DBN121" s="303"/>
      <c r="DBO121" s="303"/>
      <c r="DBP121" s="303"/>
      <c r="DBQ121" s="303"/>
      <c r="DBR121" s="303"/>
      <c r="DBS121" s="303"/>
      <c r="DBT121" s="303"/>
      <c r="DBU121" s="303"/>
      <c r="DBV121" s="303"/>
      <c r="DBW121" s="303"/>
      <c r="DBX121" s="303"/>
      <c r="DBY121" s="303"/>
      <c r="DBZ121" s="303"/>
      <c r="DCA121" s="303"/>
      <c r="DCB121" s="303"/>
      <c r="DCC121" s="303"/>
      <c r="DCD121" s="303"/>
      <c r="DCE121" s="303"/>
      <c r="DCF121" s="303"/>
      <c r="DCG121" s="303"/>
      <c r="DCH121" s="303"/>
      <c r="DCI121" s="303"/>
      <c r="DCJ121" s="303"/>
      <c r="DCK121" s="303"/>
      <c r="DCL121" s="303"/>
      <c r="DCM121" s="303"/>
      <c r="DCN121" s="303"/>
      <c r="DCO121" s="303"/>
      <c r="DCP121" s="303"/>
      <c r="DCQ121" s="303"/>
      <c r="DCR121" s="303"/>
      <c r="DCS121" s="303"/>
      <c r="DCT121" s="303"/>
      <c r="DCU121" s="303"/>
      <c r="DCV121" s="303"/>
      <c r="DCW121" s="303"/>
      <c r="DCX121" s="303"/>
      <c r="DCY121" s="303"/>
      <c r="DCZ121" s="303"/>
      <c r="DDA121" s="303"/>
      <c r="DDB121" s="303"/>
      <c r="DDC121" s="303"/>
      <c r="DDD121" s="303"/>
      <c r="DDE121" s="303"/>
      <c r="DDF121" s="303"/>
      <c r="DDG121" s="303"/>
      <c r="DDH121" s="303"/>
      <c r="DDI121" s="303"/>
      <c r="DDJ121" s="303"/>
      <c r="DDK121" s="303"/>
      <c r="DDL121" s="303"/>
      <c r="DDM121" s="303"/>
      <c r="DDN121" s="303"/>
      <c r="DDO121" s="303"/>
      <c r="DDP121" s="303"/>
      <c r="DDQ121" s="303"/>
      <c r="DDR121" s="303"/>
      <c r="DDS121" s="303"/>
      <c r="DDT121" s="303"/>
      <c r="DDU121" s="303"/>
      <c r="DDV121" s="303"/>
      <c r="DDW121" s="303"/>
      <c r="DDX121" s="303"/>
      <c r="DDY121" s="303"/>
      <c r="DDZ121" s="303"/>
      <c r="DEA121" s="303"/>
      <c r="DEB121" s="303"/>
      <c r="DEC121" s="303"/>
      <c r="DED121" s="303"/>
      <c r="DEE121" s="303"/>
      <c r="DEF121" s="303"/>
      <c r="DEG121" s="303"/>
      <c r="DEH121" s="303"/>
      <c r="DEI121" s="303"/>
      <c r="DEJ121" s="303"/>
      <c r="DEK121" s="303"/>
      <c r="DEL121" s="303"/>
      <c r="DEM121" s="303"/>
      <c r="DEN121" s="303"/>
      <c r="DEO121" s="303"/>
      <c r="DEP121" s="303"/>
      <c r="DEQ121" s="303"/>
      <c r="DER121" s="303"/>
      <c r="DES121" s="303"/>
      <c r="DET121" s="303"/>
      <c r="DEU121" s="303"/>
      <c r="DEV121" s="303"/>
      <c r="DEW121" s="303"/>
      <c r="DEX121" s="303"/>
      <c r="DEY121" s="303"/>
      <c r="DEZ121" s="303"/>
      <c r="DFA121" s="303"/>
      <c r="DFB121" s="303"/>
      <c r="DFC121" s="303"/>
      <c r="DFD121" s="303"/>
      <c r="DFE121" s="303"/>
      <c r="DFF121" s="303"/>
      <c r="DFG121" s="303"/>
      <c r="DFH121" s="303"/>
      <c r="DFI121" s="303"/>
      <c r="DFJ121" s="303"/>
      <c r="DFK121" s="303"/>
      <c r="DFL121" s="303"/>
      <c r="DFM121" s="303"/>
      <c r="DFN121" s="303"/>
      <c r="DFO121" s="303"/>
      <c r="DFP121" s="303"/>
      <c r="DFQ121" s="303"/>
      <c r="DFR121" s="303"/>
      <c r="DFS121" s="303"/>
      <c r="DFT121" s="303"/>
      <c r="DFU121" s="303"/>
      <c r="DFV121" s="303"/>
      <c r="DFW121" s="303"/>
      <c r="DFX121" s="303"/>
      <c r="DFY121" s="303"/>
      <c r="DFZ121" s="303"/>
      <c r="DGA121" s="303"/>
      <c r="DGB121" s="303"/>
      <c r="DGC121" s="303"/>
      <c r="DGD121" s="303"/>
      <c r="DGE121" s="303"/>
      <c r="DGF121" s="303"/>
      <c r="DGG121" s="303"/>
      <c r="DGH121" s="303"/>
      <c r="DGI121" s="303"/>
      <c r="DGJ121" s="303"/>
      <c r="DGK121" s="303"/>
      <c r="DGL121" s="303"/>
      <c r="DGM121" s="303"/>
      <c r="DGN121" s="303"/>
      <c r="DGO121" s="303"/>
      <c r="DGP121" s="303"/>
      <c r="DGQ121" s="303"/>
      <c r="DGR121" s="303"/>
      <c r="DGS121" s="303"/>
      <c r="DGT121" s="303"/>
      <c r="DGU121" s="303"/>
      <c r="DGV121" s="303"/>
      <c r="DGW121" s="303"/>
      <c r="DGX121" s="303"/>
      <c r="DGY121" s="303"/>
      <c r="DGZ121" s="303"/>
      <c r="DHA121" s="303"/>
      <c r="DHB121" s="303"/>
      <c r="DHC121" s="303"/>
      <c r="DHD121" s="303"/>
      <c r="DHE121" s="303"/>
      <c r="DHF121" s="303"/>
      <c r="DHG121" s="303"/>
      <c r="DHH121" s="303"/>
      <c r="DHI121" s="303"/>
      <c r="DHJ121" s="303"/>
      <c r="DHK121" s="303"/>
      <c r="DHL121" s="303"/>
      <c r="DHM121" s="303"/>
      <c r="DHN121" s="303"/>
      <c r="DHO121" s="303"/>
      <c r="DHP121" s="303"/>
      <c r="DHQ121" s="303"/>
      <c r="DHR121" s="303"/>
      <c r="DHS121" s="303"/>
      <c r="DHT121" s="303"/>
      <c r="DHU121" s="303"/>
      <c r="DHV121" s="303"/>
      <c r="DHW121" s="303"/>
      <c r="DHX121" s="303"/>
      <c r="DHY121" s="303"/>
      <c r="DHZ121" s="303"/>
      <c r="DIA121" s="303"/>
      <c r="DIB121" s="303"/>
      <c r="DIC121" s="303"/>
      <c r="DID121" s="303"/>
      <c r="DIE121" s="303"/>
      <c r="DIF121" s="303"/>
      <c r="DIG121" s="303"/>
      <c r="DIH121" s="303"/>
      <c r="DII121" s="303"/>
      <c r="DIJ121" s="303"/>
      <c r="DIK121" s="303"/>
      <c r="DIL121" s="303"/>
      <c r="DIM121" s="303"/>
      <c r="DIN121" s="303"/>
      <c r="DIO121" s="303"/>
      <c r="DIP121" s="303"/>
      <c r="DIQ121" s="303"/>
      <c r="DIR121" s="303"/>
      <c r="DIS121" s="303"/>
      <c r="DIT121" s="303"/>
      <c r="DIU121" s="303"/>
      <c r="DIV121" s="303"/>
      <c r="DIW121" s="303"/>
      <c r="DIX121" s="303"/>
      <c r="DIY121" s="303"/>
      <c r="DIZ121" s="303"/>
      <c r="DJA121" s="303"/>
      <c r="DJB121" s="303"/>
      <c r="DJC121" s="303"/>
      <c r="DJD121" s="303"/>
      <c r="DJE121" s="303"/>
      <c r="DJF121" s="303"/>
      <c r="DJG121" s="303"/>
      <c r="DJH121" s="303"/>
      <c r="DJI121" s="303"/>
      <c r="DJJ121" s="303"/>
      <c r="DJK121" s="303"/>
      <c r="DJL121" s="303"/>
      <c r="DJM121" s="303"/>
      <c r="DJN121" s="303"/>
      <c r="DJO121" s="303"/>
      <c r="DJP121" s="303"/>
      <c r="DJQ121" s="303"/>
      <c r="DJR121" s="303"/>
      <c r="DJS121" s="303"/>
      <c r="DJT121" s="303"/>
      <c r="DJU121" s="303"/>
      <c r="DJV121" s="303"/>
      <c r="DJW121" s="303"/>
      <c r="DJX121" s="303"/>
      <c r="DJY121" s="303"/>
      <c r="DJZ121" s="303"/>
      <c r="DKA121" s="303"/>
      <c r="DKB121" s="303"/>
      <c r="DKC121" s="303"/>
      <c r="DKD121" s="303"/>
      <c r="DKE121" s="303"/>
      <c r="DKF121" s="303"/>
      <c r="DKG121" s="303"/>
      <c r="DKH121" s="303"/>
      <c r="DKI121" s="303"/>
      <c r="DKJ121" s="303"/>
      <c r="DKK121" s="303"/>
      <c r="DKL121" s="303"/>
      <c r="DKM121" s="303"/>
      <c r="DKN121" s="303"/>
      <c r="DKO121" s="303"/>
      <c r="DKP121" s="303"/>
      <c r="DKQ121" s="303"/>
      <c r="DKR121" s="303"/>
      <c r="DKS121" s="303"/>
      <c r="DKT121" s="303"/>
      <c r="DKU121" s="303"/>
      <c r="DKV121" s="303"/>
      <c r="DKW121" s="303"/>
      <c r="DKX121" s="303"/>
      <c r="DKY121" s="303"/>
      <c r="DKZ121" s="303"/>
      <c r="DLA121" s="303"/>
      <c r="DLB121" s="303"/>
      <c r="DLC121" s="303"/>
      <c r="DLD121" s="303"/>
      <c r="DLE121" s="303"/>
      <c r="DLF121" s="303"/>
      <c r="DLG121" s="303"/>
      <c r="DLH121" s="303"/>
      <c r="DLI121" s="303"/>
      <c r="DLJ121" s="303"/>
      <c r="DLK121" s="303"/>
      <c r="DLL121" s="303"/>
      <c r="DLM121" s="303"/>
      <c r="DLN121" s="303"/>
      <c r="DLO121" s="303"/>
      <c r="DLP121" s="303"/>
      <c r="DLQ121" s="303"/>
      <c r="DLR121" s="303"/>
      <c r="DLS121" s="303"/>
      <c r="DLT121" s="303"/>
      <c r="DLU121" s="303"/>
      <c r="DLV121" s="303"/>
      <c r="DLW121" s="303"/>
      <c r="DLX121" s="303"/>
      <c r="DLY121" s="303"/>
      <c r="DLZ121" s="303"/>
      <c r="DMA121" s="303"/>
      <c r="DMB121" s="303"/>
      <c r="DMC121" s="303"/>
      <c r="DMD121" s="303"/>
      <c r="DME121" s="303"/>
      <c r="DMF121" s="303"/>
      <c r="DMG121" s="303"/>
      <c r="DMH121" s="303"/>
      <c r="DMI121" s="303"/>
      <c r="DMJ121" s="303"/>
      <c r="DMK121" s="303"/>
      <c r="DML121" s="303"/>
      <c r="DMM121" s="303"/>
      <c r="DMN121" s="303"/>
      <c r="DMO121" s="303"/>
      <c r="DMP121" s="303"/>
      <c r="DMQ121" s="303"/>
      <c r="DMR121" s="303"/>
      <c r="DMS121" s="303"/>
      <c r="DMT121" s="303"/>
      <c r="DMU121" s="303"/>
      <c r="DMV121" s="303"/>
      <c r="DMW121" s="303"/>
      <c r="DMX121" s="303"/>
      <c r="DMY121" s="303"/>
      <c r="DMZ121" s="303"/>
      <c r="DNA121" s="303"/>
      <c r="DNB121" s="303"/>
      <c r="DNC121" s="303"/>
      <c r="DND121" s="303"/>
      <c r="DNE121" s="303"/>
      <c r="DNF121" s="303"/>
      <c r="DNG121" s="303"/>
      <c r="DNH121" s="303"/>
      <c r="DNI121" s="303"/>
      <c r="DNJ121" s="303"/>
      <c r="DNK121" s="303"/>
      <c r="DNL121" s="303"/>
      <c r="DNM121" s="303"/>
      <c r="DNN121" s="303"/>
      <c r="DNO121" s="303"/>
      <c r="DNP121" s="303"/>
      <c r="DNQ121" s="303"/>
      <c r="DNR121" s="303"/>
      <c r="DNS121" s="303"/>
      <c r="DNT121" s="303"/>
      <c r="DNU121" s="303"/>
      <c r="DNV121" s="303"/>
      <c r="DNW121" s="303"/>
      <c r="DNX121" s="303"/>
      <c r="DNY121" s="303"/>
      <c r="DNZ121" s="303"/>
      <c r="DOA121" s="303"/>
      <c r="DOB121" s="303"/>
      <c r="DOC121" s="303"/>
      <c r="DOD121" s="303"/>
      <c r="DOE121" s="303"/>
      <c r="DOF121" s="303"/>
      <c r="DOG121" s="303"/>
      <c r="DOH121" s="303"/>
      <c r="DOI121" s="303"/>
      <c r="DOJ121" s="303"/>
      <c r="DOK121" s="303"/>
      <c r="DOL121" s="303"/>
      <c r="DOM121" s="303"/>
      <c r="DON121" s="303"/>
      <c r="DOO121" s="303"/>
      <c r="DOP121" s="303"/>
      <c r="DOQ121" s="303"/>
      <c r="DOR121" s="303"/>
      <c r="DOS121" s="303"/>
      <c r="DOT121" s="303"/>
      <c r="DOU121" s="303"/>
      <c r="DOV121" s="303"/>
      <c r="DOW121" s="303"/>
      <c r="DOX121" s="303"/>
      <c r="DOY121" s="303"/>
      <c r="DOZ121" s="303"/>
      <c r="DPA121" s="303"/>
      <c r="DPB121" s="303"/>
      <c r="DPC121" s="303"/>
      <c r="DPD121" s="303"/>
      <c r="DPE121" s="303"/>
      <c r="DPF121" s="303"/>
      <c r="DPG121" s="303"/>
      <c r="DPH121" s="303"/>
      <c r="DPI121" s="303"/>
      <c r="DPJ121" s="303"/>
      <c r="DPK121" s="303"/>
      <c r="DPL121" s="303"/>
      <c r="DPM121" s="303"/>
      <c r="DPN121" s="303"/>
      <c r="DPO121" s="303"/>
      <c r="DPP121" s="303"/>
      <c r="DPQ121" s="303"/>
      <c r="DPR121" s="303"/>
      <c r="DPS121" s="303"/>
      <c r="DPT121" s="303"/>
      <c r="DPU121" s="303"/>
      <c r="DPV121" s="303"/>
      <c r="DPW121" s="303"/>
      <c r="DPX121" s="303"/>
      <c r="DPY121" s="303"/>
      <c r="DPZ121" s="303"/>
      <c r="DQA121" s="303"/>
      <c r="DQB121" s="303"/>
      <c r="DQC121" s="303"/>
      <c r="DQD121" s="303"/>
      <c r="DQE121" s="303"/>
      <c r="DQF121" s="303"/>
      <c r="DQG121" s="303"/>
      <c r="DQH121" s="303"/>
      <c r="DQI121" s="303"/>
      <c r="DQJ121" s="303"/>
      <c r="DQK121" s="303"/>
      <c r="DQL121" s="303"/>
      <c r="DQM121" s="303"/>
      <c r="DQN121" s="303"/>
      <c r="DQO121" s="303"/>
      <c r="DQP121" s="303"/>
      <c r="DQQ121" s="303"/>
      <c r="DQR121" s="303"/>
      <c r="DQS121" s="303"/>
      <c r="DQT121" s="303"/>
      <c r="DQU121" s="303"/>
      <c r="DQV121" s="303"/>
      <c r="DQW121" s="303"/>
      <c r="DQX121" s="303"/>
      <c r="DQY121" s="303"/>
      <c r="DQZ121" s="303"/>
      <c r="DRA121" s="303"/>
      <c r="DRB121" s="303"/>
      <c r="DRC121" s="303"/>
      <c r="DRD121" s="303"/>
      <c r="DRE121" s="303"/>
      <c r="DRF121" s="303"/>
      <c r="DRG121" s="303"/>
      <c r="DRH121" s="303"/>
      <c r="DRI121" s="303"/>
      <c r="DRJ121" s="303"/>
      <c r="DRK121" s="303"/>
      <c r="DRL121" s="303"/>
      <c r="DRM121" s="303"/>
      <c r="DRN121" s="303"/>
      <c r="DRO121" s="303"/>
      <c r="DRP121" s="303"/>
      <c r="DRQ121" s="303"/>
      <c r="DRR121" s="303"/>
      <c r="DRS121" s="303"/>
      <c r="DRT121" s="303"/>
      <c r="DRU121" s="303"/>
      <c r="DRV121" s="303"/>
      <c r="DRW121" s="303"/>
      <c r="DRX121" s="303"/>
      <c r="DRY121" s="303"/>
      <c r="DRZ121" s="303"/>
      <c r="DSA121" s="303"/>
      <c r="DSB121" s="303"/>
      <c r="DSC121" s="303"/>
      <c r="DSD121" s="303"/>
      <c r="DSE121" s="303"/>
      <c r="DSF121" s="303"/>
      <c r="DSG121" s="303"/>
      <c r="DSH121" s="303"/>
      <c r="DSI121" s="303"/>
      <c r="DSJ121" s="303"/>
      <c r="DSK121" s="303"/>
      <c r="DSL121" s="303"/>
      <c r="DSM121" s="303"/>
      <c r="DSN121" s="303"/>
      <c r="DSO121" s="303"/>
      <c r="DSP121" s="303"/>
      <c r="DSQ121" s="303"/>
      <c r="DSR121" s="303"/>
      <c r="DSS121" s="303"/>
      <c r="DST121" s="303"/>
      <c r="DSU121" s="303"/>
      <c r="DSV121" s="303"/>
      <c r="DSW121" s="303"/>
      <c r="DSX121" s="303"/>
      <c r="DSY121" s="303"/>
      <c r="DSZ121" s="303"/>
      <c r="DTA121" s="303"/>
      <c r="DTB121" s="303"/>
      <c r="DTC121" s="303"/>
      <c r="DTD121" s="303"/>
      <c r="DTE121" s="303"/>
      <c r="DTF121" s="303"/>
      <c r="DTG121" s="303"/>
      <c r="DTH121" s="303"/>
      <c r="DTI121" s="303"/>
      <c r="DTJ121" s="303"/>
      <c r="DTK121" s="303"/>
      <c r="DTL121" s="303"/>
      <c r="DTM121" s="303"/>
      <c r="DTN121" s="303"/>
      <c r="DTO121" s="303"/>
      <c r="DTP121" s="303"/>
      <c r="DTQ121" s="303"/>
      <c r="DTR121" s="303"/>
      <c r="DTS121" s="303"/>
      <c r="DTT121" s="303"/>
      <c r="DTU121" s="303"/>
      <c r="DTV121" s="303"/>
      <c r="DTW121" s="303"/>
      <c r="DTX121" s="303"/>
      <c r="DTY121" s="303"/>
      <c r="DTZ121" s="303"/>
      <c r="DUA121" s="303"/>
      <c r="DUB121" s="303"/>
      <c r="DUC121" s="303"/>
      <c r="DUD121" s="303"/>
      <c r="DUE121" s="303"/>
      <c r="DUF121" s="303"/>
      <c r="DUG121" s="303"/>
      <c r="DUH121" s="303"/>
      <c r="DUI121" s="303"/>
      <c r="DUJ121" s="303"/>
      <c r="DUK121" s="303"/>
      <c r="DUL121" s="303"/>
      <c r="DUM121" s="303"/>
      <c r="DUN121" s="303"/>
      <c r="DUO121" s="303"/>
      <c r="DUP121" s="303"/>
      <c r="DUQ121" s="303"/>
      <c r="DUR121" s="303"/>
      <c r="DUS121" s="303"/>
      <c r="DUT121" s="303"/>
      <c r="DUU121" s="303"/>
      <c r="DUV121" s="303"/>
      <c r="DUW121" s="303"/>
      <c r="DUX121" s="303"/>
      <c r="DUY121" s="303"/>
      <c r="DUZ121" s="303"/>
      <c r="DVA121" s="303"/>
      <c r="DVB121" s="303"/>
      <c r="DVC121" s="303"/>
      <c r="DVD121" s="303"/>
      <c r="DVE121" s="303"/>
      <c r="DVF121" s="303"/>
      <c r="DVG121" s="303"/>
      <c r="DVH121" s="303"/>
      <c r="DVI121" s="303"/>
      <c r="DVJ121" s="303"/>
      <c r="DVK121" s="303"/>
      <c r="DVL121" s="303"/>
      <c r="DVM121" s="303"/>
      <c r="DVN121" s="303"/>
      <c r="DVO121" s="303"/>
      <c r="DVP121" s="303"/>
      <c r="DVQ121" s="303"/>
      <c r="DVR121" s="303"/>
      <c r="DVS121" s="303"/>
      <c r="DVT121" s="303"/>
      <c r="DVU121" s="303"/>
      <c r="DVV121" s="303"/>
      <c r="DVW121" s="303"/>
      <c r="DVX121" s="303"/>
      <c r="DVY121" s="303"/>
      <c r="DVZ121" s="303"/>
      <c r="DWA121" s="303"/>
      <c r="DWB121" s="303"/>
      <c r="DWC121" s="303"/>
      <c r="DWD121" s="303"/>
      <c r="DWE121" s="303"/>
      <c r="DWF121" s="303"/>
      <c r="DWG121" s="303"/>
      <c r="DWH121" s="303"/>
      <c r="DWI121" s="303"/>
      <c r="DWJ121" s="303"/>
      <c r="DWK121" s="303"/>
      <c r="DWL121" s="303"/>
      <c r="DWM121" s="303"/>
      <c r="DWN121" s="303"/>
      <c r="DWO121" s="303"/>
      <c r="DWP121" s="303"/>
      <c r="DWQ121" s="303"/>
      <c r="DWR121" s="303"/>
      <c r="DWS121" s="303"/>
      <c r="DWT121" s="303"/>
      <c r="DWU121" s="303"/>
      <c r="DWV121" s="303"/>
      <c r="DWW121" s="303"/>
      <c r="DWX121" s="303"/>
      <c r="DWY121" s="303"/>
      <c r="DWZ121" s="303"/>
      <c r="DXA121" s="303"/>
      <c r="DXB121" s="303"/>
      <c r="DXC121" s="303"/>
      <c r="DXD121" s="303"/>
      <c r="DXE121" s="303"/>
      <c r="DXF121" s="303"/>
      <c r="DXG121" s="303"/>
      <c r="DXH121" s="303"/>
      <c r="DXI121" s="303"/>
      <c r="DXJ121" s="303"/>
      <c r="DXK121" s="303"/>
      <c r="DXL121" s="303"/>
      <c r="DXM121" s="303"/>
      <c r="DXN121" s="303"/>
      <c r="DXO121" s="303"/>
      <c r="DXP121" s="303"/>
      <c r="DXQ121" s="303"/>
      <c r="DXR121" s="303"/>
      <c r="DXS121" s="303"/>
      <c r="DXT121" s="303"/>
      <c r="DXU121" s="303"/>
      <c r="DXV121" s="303"/>
      <c r="DXW121" s="303"/>
      <c r="DXX121" s="303"/>
      <c r="DXY121" s="303"/>
      <c r="DXZ121" s="303"/>
      <c r="DYA121" s="303"/>
      <c r="DYB121" s="303"/>
      <c r="DYC121" s="303"/>
      <c r="DYD121" s="303"/>
      <c r="DYE121" s="303"/>
      <c r="DYF121" s="303"/>
      <c r="DYG121" s="303"/>
      <c r="DYH121" s="303"/>
      <c r="DYI121" s="303"/>
      <c r="DYJ121" s="303"/>
      <c r="DYK121" s="303"/>
      <c r="DYL121" s="303"/>
      <c r="DYM121" s="303"/>
      <c r="DYN121" s="303"/>
      <c r="DYO121" s="303"/>
      <c r="DYP121" s="303"/>
      <c r="DYQ121" s="303"/>
      <c r="DYR121" s="303"/>
      <c r="DYS121" s="303"/>
      <c r="DYT121" s="303"/>
      <c r="DYU121" s="303"/>
      <c r="DYV121" s="303"/>
      <c r="DYW121" s="303"/>
      <c r="DYX121" s="303"/>
      <c r="DYY121" s="303"/>
      <c r="DYZ121" s="303"/>
      <c r="DZA121" s="303"/>
      <c r="DZB121" s="303"/>
      <c r="DZC121" s="303"/>
      <c r="DZD121" s="303"/>
      <c r="DZE121" s="303"/>
      <c r="DZF121" s="303"/>
      <c r="DZG121" s="303"/>
      <c r="DZH121" s="303"/>
      <c r="DZI121" s="303"/>
      <c r="DZJ121" s="303"/>
      <c r="DZK121" s="303"/>
      <c r="DZL121" s="303"/>
      <c r="DZM121" s="303"/>
      <c r="DZN121" s="303"/>
      <c r="DZO121" s="303"/>
      <c r="DZP121" s="303"/>
      <c r="DZQ121" s="303"/>
      <c r="DZR121" s="303"/>
      <c r="DZS121" s="303"/>
      <c r="DZT121" s="303"/>
      <c r="DZU121" s="303"/>
      <c r="DZV121" s="303"/>
      <c r="DZW121" s="303"/>
      <c r="DZX121" s="303"/>
      <c r="DZY121" s="303"/>
      <c r="DZZ121" s="303"/>
      <c r="EAA121" s="303"/>
      <c r="EAB121" s="303"/>
      <c r="EAC121" s="303"/>
      <c r="EAD121" s="303"/>
      <c r="EAE121" s="303"/>
      <c r="EAF121" s="303"/>
      <c r="EAG121" s="303"/>
      <c r="EAH121" s="303"/>
      <c r="EAI121" s="303"/>
      <c r="EAJ121" s="303"/>
      <c r="EAK121" s="303"/>
      <c r="EAL121" s="303"/>
      <c r="EAM121" s="303"/>
      <c r="EAN121" s="303"/>
      <c r="EAO121" s="303"/>
      <c r="EAP121" s="303"/>
      <c r="EAQ121" s="303"/>
      <c r="EAR121" s="303"/>
      <c r="EAS121" s="303"/>
      <c r="EAT121" s="303"/>
      <c r="EAU121" s="303"/>
      <c r="EAV121" s="303"/>
      <c r="EAW121" s="303"/>
      <c r="EAX121" s="303"/>
      <c r="EAY121" s="303"/>
      <c r="EAZ121" s="303"/>
      <c r="EBA121" s="303"/>
      <c r="EBB121" s="303"/>
      <c r="EBC121" s="303"/>
      <c r="EBD121" s="303"/>
      <c r="EBE121" s="303"/>
      <c r="EBF121" s="303"/>
      <c r="EBG121" s="303"/>
      <c r="EBH121" s="303"/>
      <c r="EBI121" s="303"/>
      <c r="EBJ121" s="303"/>
      <c r="EBK121" s="303"/>
      <c r="EBL121" s="303"/>
      <c r="EBM121" s="303"/>
      <c r="EBN121" s="303"/>
      <c r="EBO121" s="303"/>
      <c r="EBP121" s="303"/>
      <c r="EBQ121" s="303"/>
      <c r="EBR121" s="303"/>
      <c r="EBS121" s="303"/>
      <c r="EBT121" s="303"/>
      <c r="EBU121" s="303"/>
      <c r="EBV121" s="303"/>
      <c r="EBW121" s="303"/>
      <c r="EBX121" s="303"/>
      <c r="EBY121" s="303"/>
      <c r="EBZ121" s="303"/>
      <c r="ECA121" s="303"/>
      <c r="ECB121" s="303"/>
      <c r="ECC121" s="303"/>
      <c r="ECD121" s="303"/>
      <c r="ECE121" s="303"/>
      <c r="ECF121" s="303"/>
      <c r="ECG121" s="303"/>
      <c r="ECH121" s="303"/>
      <c r="ECI121" s="303"/>
      <c r="ECJ121" s="303"/>
      <c r="ECK121" s="303"/>
      <c r="ECL121" s="303"/>
      <c r="ECM121" s="303"/>
      <c r="ECN121" s="303"/>
      <c r="ECO121" s="303"/>
      <c r="ECP121" s="303"/>
      <c r="ECQ121" s="303"/>
      <c r="ECR121" s="303"/>
      <c r="ECS121" s="303"/>
      <c r="ECT121" s="303"/>
      <c r="ECU121" s="303"/>
      <c r="ECV121" s="303"/>
      <c r="ECW121" s="303"/>
      <c r="ECX121" s="303"/>
      <c r="ECY121" s="303"/>
      <c r="ECZ121" s="303"/>
      <c r="EDA121" s="303"/>
      <c r="EDB121" s="303"/>
      <c r="EDC121" s="303"/>
      <c r="EDD121" s="303"/>
      <c r="EDE121" s="303"/>
      <c r="EDF121" s="303"/>
      <c r="EDG121" s="303"/>
      <c r="EDH121" s="303"/>
      <c r="EDI121" s="303"/>
      <c r="EDJ121" s="303"/>
      <c r="EDK121" s="303"/>
      <c r="EDL121" s="303"/>
      <c r="EDM121" s="303"/>
      <c r="EDN121" s="303"/>
      <c r="EDO121" s="303"/>
      <c r="EDP121" s="303"/>
      <c r="EDQ121" s="303"/>
      <c r="EDR121" s="303"/>
      <c r="EDS121" s="303"/>
      <c r="EDT121" s="303"/>
      <c r="EDU121" s="303"/>
      <c r="EDV121" s="303"/>
      <c r="EDW121" s="303"/>
      <c r="EDX121" s="303"/>
      <c r="EDY121" s="303"/>
      <c r="EDZ121" s="303"/>
      <c r="EEA121" s="303"/>
      <c r="EEB121" s="303"/>
      <c r="EEC121" s="303"/>
      <c r="EED121" s="303"/>
      <c r="EEE121" s="303"/>
      <c r="EEF121" s="303"/>
      <c r="EEG121" s="303"/>
      <c r="EEH121" s="303"/>
      <c r="EEI121" s="303"/>
      <c r="EEJ121" s="303"/>
      <c r="EEK121" s="303"/>
      <c r="EEL121" s="303"/>
      <c r="EEM121" s="303"/>
      <c r="EEN121" s="303"/>
      <c r="EEO121" s="303"/>
      <c r="EEP121" s="303"/>
      <c r="EEQ121" s="303"/>
      <c r="EER121" s="303"/>
      <c r="EES121" s="303"/>
      <c r="EET121" s="303"/>
      <c r="EEU121" s="303"/>
      <c r="EEV121" s="303"/>
      <c r="EEW121" s="303"/>
      <c r="EEX121" s="303"/>
      <c r="EEY121" s="303"/>
      <c r="EEZ121" s="303"/>
      <c r="EFA121" s="303"/>
      <c r="EFB121" s="303"/>
      <c r="EFC121" s="303"/>
      <c r="EFD121" s="303"/>
      <c r="EFE121" s="303"/>
      <c r="EFF121" s="303"/>
      <c r="EFG121" s="303"/>
      <c r="EFH121" s="303"/>
      <c r="EFI121" s="303"/>
      <c r="EFJ121" s="303"/>
      <c r="EFK121" s="303"/>
      <c r="EFL121" s="303"/>
      <c r="EFM121" s="303"/>
      <c r="EFN121" s="303"/>
      <c r="EFO121" s="303"/>
      <c r="EFP121" s="303"/>
      <c r="EFQ121" s="303"/>
      <c r="EFR121" s="303"/>
      <c r="EFS121" s="303"/>
      <c r="EFT121" s="303"/>
      <c r="EFU121" s="303"/>
      <c r="EFV121" s="303"/>
      <c r="EFW121" s="303"/>
      <c r="EFX121" s="303"/>
      <c r="EFY121" s="303"/>
      <c r="EFZ121" s="303"/>
      <c r="EGA121" s="303"/>
      <c r="EGB121" s="303"/>
      <c r="EGC121" s="303"/>
      <c r="EGD121" s="303"/>
      <c r="EGE121" s="303"/>
      <c r="EGF121" s="303"/>
      <c r="EGG121" s="303"/>
      <c r="EGH121" s="303"/>
      <c r="EGI121" s="303"/>
      <c r="EGJ121" s="303"/>
      <c r="EGK121" s="303"/>
      <c r="EGL121" s="303"/>
      <c r="EGM121" s="303"/>
      <c r="EGN121" s="303"/>
      <c r="EGO121" s="303"/>
      <c r="EGP121" s="303"/>
      <c r="EGQ121" s="303"/>
      <c r="EGR121" s="303"/>
      <c r="EGS121" s="303"/>
      <c r="EGT121" s="303"/>
      <c r="EGU121" s="303"/>
      <c r="EGV121" s="303"/>
      <c r="EGW121" s="303"/>
      <c r="EGX121" s="303"/>
      <c r="EGY121" s="303"/>
      <c r="EGZ121" s="303"/>
      <c r="EHA121" s="303"/>
      <c r="EHB121" s="303"/>
      <c r="EHC121" s="303"/>
      <c r="EHD121" s="303"/>
      <c r="EHE121" s="303"/>
      <c r="EHF121" s="303"/>
      <c r="EHG121" s="303"/>
      <c r="EHH121" s="303"/>
      <c r="EHI121" s="303"/>
      <c r="EHJ121" s="303"/>
      <c r="EHK121" s="303"/>
      <c r="EHL121" s="303"/>
      <c r="EHM121" s="303"/>
      <c r="EHN121" s="303"/>
      <c r="EHO121" s="303"/>
      <c r="EHP121" s="303"/>
      <c r="EHQ121" s="303"/>
      <c r="EHR121" s="303"/>
      <c r="EHS121" s="303"/>
      <c r="EHT121" s="303"/>
      <c r="EHU121" s="303"/>
      <c r="EHV121" s="303"/>
      <c r="EHW121" s="303"/>
      <c r="EHX121" s="303"/>
      <c r="EHY121" s="303"/>
      <c r="EHZ121" s="303"/>
      <c r="EIA121" s="303"/>
      <c r="EIB121" s="303"/>
      <c r="EIC121" s="303"/>
      <c r="EID121" s="303"/>
      <c r="EIE121" s="303"/>
      <c r="EIF121" s="303"/>
      <c r="EIG121" s="303"/>
      <c r="EIH121" s="303"/>
      <c r="EII121" s="303"/>
      <c r="EIJ121" s="303"/>
      <c r="EIK121" s="303"/>
      <c r="EIL121" s="303"/>
      <c r="EIM121" s="303"/>
      <c r="EIN121" s="303"/>
      <c r="EIO121" s="303"/>
      <c r="EIP121" s="303"/>
      <c r="EIQ121" s="303"/>
      <c r="EIR121" s="303"/>
      <c r="EIS121" s="303"/>
      <c r="EIT121" s="303"/>
      <c r="EIU121" s="303"/>
      <c r="EIV121" s="303"/>
      <c r="EIW121" s="303"/>
      <c r="EIX121" s="303"/>
      <c r="EIY121" s="303"/>
      <c r="EIZ121" s="303"/>
      <c r="EJA121" s="303"/>
      <c r="EJB121" s="303"/>
      <c r="EJC121" s="303"/>
      <c r="EJD121" s="303"/>
      <c r="EJE121" s="303"/>
      <c r="EJF121" s="303"/>
      <c r="EJG121" s="303"/>
      <c r="EJH121" s="303"/>
      <c r="EJI121" s="303"/>
      <c r="EJJ121" s="303"/>
      <c r="EJK121" s="303"/>
      <c r="EJL121" s="303"/>
      <c r="EJM121" s="303"/>
      <c r="EJN121" s="303"/>
      <c r="EJO121" s="303"/>
      <c r="EJP121" s="303"/>
      <c r="EJQ121" s="303"/>
      <c r="EJR121" s="303"/>
      <c r="EJS121" s="303"/>
      <c r="EJT121" s="303"/>
      <c r="EJU121" s="303"/>
      <c r="EJV121" s="303"/>
      <c r="EJW121" s="303"/>
      <c r="EJX121" s="303"/>
      <c r="EJY121" s="303"/>
      <c r="EJZ121" s="303"/>
      <c r="EKA121" s="303"/>
      <c r="EKB121" s="303"/>
      <c r="EKC121" s="303"/>
      <c r="EKD121" s="303"/>
      <c r="EKE121" s="303"/>
      <c r="EKF121" s="303"/>
      <c r="EKG121" s="303"/>
      <c r="EKH121" s="303"/>
      <c r="EKI121" s="303"/>
      <c r="EKJ121" s="303"/>
      <c r="EKK121" s="303"/>
      <c r="EKL121" s="303"/>
      <c r="EKM121" s="303"/>
      <c r="EKN121" s="303"/>
      <c r="EKO121" s="303"/>
      <c r="EKP121" s="303"/>
      <c r="EKQ121" s="303"/>
      <c r="EKR121" s="303"/>
      <c r="EKS121" s="303"/>
      <c r="EKT121" s="303"/>
      <c r="EKU121" s="303"/>
      <c r="EKV121" s="303"/>
      <c r="EKW121" s="303"/>
      <c r="EKX121" s="303"/>
      <c r="EKY121" s="303"/>
      <c r="EKZ121" s="303"/>
      <c r="ELA121" s="303"/>
      <c r="ELB121" s="303"/>
      <c r="ELC121" s="303"/>
      <c r="ELD121" s="303"/>
      <c r="ELE121" s="303"/>
      <c r="ELF121" s="303"/>
      <c r="ELG121" s="303"/>
      <c r="ELH121" s="303"/>
      <c r="ELI121" s="303"/>
      <c r="ELJ121" s="303"/>
      <c r="ELK121" s="303"/>
      <c r="ELL121" s="303"/>
      <c r="ELM121" s="303"/>
      <c r="ELN121" s="303"/>
      <c r="ELO121" s="303"/>
      <c r="ELP121" s="303"/>
      <c r="ELQ121" s="303"/>
      <c r="ELR121" s="303"/>
      <c r="ELS121" s="303"/>
      <c r="ELT121" s="303"/>
      <c r="ELU121" s="303"/>
      <c r="ELV121" s="303"/>
      <c r="ELW121" s="303"/>
      <c r="ELX121" s="303"/>
      <c r="ELY121" s="303"/>
      <c r="ELZ121" s="303"/>
      <c r="EMA121" s="303"/>
      <c r="EMB121" s="303"/>
      <c r="EMC121" s="303"/>
      <c r="EMD121" s="303"/>
      <c r="EME121" s="303"/>
      <c r="EMF121" s="303"/>
      <c r="EMG121" s="303"/>
      <c r="EMH121" s="303"/>
      <c r="EMI121" s="303"/>
      <c r="EMJ121" s="303"/>
      <c r="EMK121" s="303"/>
      <c r="EML121" s="303"/>
      <c r="EMM121" s="303"/>
      <c r="EMN121" s="303"/>
      <c r="EMO121" s="303"/>
      <c r="EMP121" s="303"/>
      <c r="EMQ121" s="303"/>
      <c r="EMR121" s="303"/>
      <c r="EMS121" s="303"/>
      <c r="EMT121" s="303"/>
      <c r="EMU121" s="303"/>
      <c r="EMV121" s="303"/>
      <c r="EMW121" s="303"/>
      <c r="EMX121" s="303"/>
      <c r="EMY121" s="303"/>
      <c r="EMZ121" s="303"/>
      <c r="ENA121" s="303"/>
      <c r="ENB121" s="303"/>
      <c r="ENC121" s="303"/>
      <c r="END121" s="303"/>
      <c r="ENE121" s="303"/>
      <c r="ENF121" s="303"/>
      <c r="ENG121" s="303"/>
      <c r="ENH121" s="303"/>
      <c r="ENI121" s="303"/>
      <c r="ENJ121" s="303"/>
      <c r="ENK121" s="303"/>
      <c r="ENL121" s="303"/>
      <c r="ENM121" s="303"/>
      <c r="ENN121" s="303"/>
      <c r="ENO121" s="303"/>
      <c r="ENP121" s="303"/>
      <c r="ENQ121" s="303"/>
      <c r="ENR121" s="303"/>
      <c r="ENS121" s="303"/>
      <c r="ENT121" s="303"/>
      <c r="ENU121" s="303"/>
      <c r="ENV121" s="303"/>
      <c r="ENW121" s="303"/>
      <c r="ENX121" s="303"/>
      <c r="ENY121" s="303"/>
      <c r="ENZ121" s="303"/>
      <c r="EOA121" s="303"/>
      <c r="EOB121" s="303"/>
      <c r="EOC121" s="303"/>
      <c r="EOD121" s="303"/>
      <c r="EOE121" s="303"/>
      <c r="EOF121" s="303"/>
      <c r="EOG121" s="303"/>
      <c r="EOH121" s="303"/>
      <c r="EOI121" s="303"/>
      <c r="EOJ121" s="303"/>
      <c r="EOK121" s="303"/>
      <c r="EOL121" s="303"/>
      <c r="EOM121" s="303"/>
      <c r="EON121" s="303"/>
      <c r="EOO121" s="303"/>
      <c r="EOP121" s="303"/>
      <c r="EOQ121" s="303"/>
      <c r="EOR121" s="303"/>
      <c r="EOS121" s="303"/>
      <c r="EOT121" s="303"/>
      <c r="EOU121" s="303"/>
      <c r="EOV121" s="303"/>
      <c r="EOW121" s="303"/>
      <c r="EOX121" s="303"/>
      <c r="EOY121" s="303"/>
      <c r="EOZ121" s="303"/>
      <c r="EPA121" s="303"/>
      <c r="EPB121" s="303"/>
      <c r="EPC121" s="303"/>
      <c r="EPD121" s="303"/>
      <c r="EPE121" s="303"/>
      <c r="EPF121" s="303"/>
      <c r="EPG121" s="303"/>
      <c r="EPH121" s="303"/>
      <c r="EPI121" s="303"/>
      <c r="EPJ121" s="303"/>
      <c r="EPK121" s="303"/>
      <c r="EPL121" s="303"/>
      <c r="EPM121" s="303"/>
      <c r="EPN121" s="303"/>
      <c r="EPO121" s="303"/>
      <c r="EPP121" s="303"/>
      <c r="EPQ121" s="303"/>
      <c r="EPR121" s="303"/>
      <c r="EPS121" s="303"/>
      <c r="EPT121" s="303"/>
      <c r="EPU121" s="303"/>
      <c r="EPV121" s="303"/>
      <c r="EPW121" s="303"/>
      <c r="EPX121" s="303"/>
      <c r="EPY121" s="303"/>
      <c r="EPZ121" s="303"/>
      <c r="EQA121" s="303"/>
      <c r="EQB121" s="303"/>
      <c r="EQC121" s="303"/>
      <c r="EQD121" s="303"/>
      <c r="EQE121" s="303"/>
      <c r="EQF121" s="303"/>
      <c r="EQG121" s="303"/>
      <c r="EQH121" s="303"/>
      <c r="EQI121" s="303"/>
    </row>
    <row r="122" spans="1:3831" x14ac:dyDescent="0.25">
      <c r="A122" s="306" t="s">
        <v>4304</v>
      </c>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300"/>
      <c r="BJ122" s="300"/>
      <c r="BK122" s="300"/>
      <c r="BL122" s="300"/>
      <c r="BM122" s="300"/>
      <c r="BN122" s="300"/>
      <c r="BO122" s="300"/>
      <c r="BP122" s="300"/>
      <c r="BQ122" s="300"/>
      <c r="BR122" s="300"/>
      <c r="BS122" s="300"/>
      <c r="BT122" s="300"/>
      <c r="BU122" s="300"/>
      <c r="BV122" s="300"/>
      <c r="BW122" s="300"/>
      <c r="BX122" s="300"/>
      <c r="BY122" s="300"/>
      <c r="BZ122" s="300"/>
      <c r="CA122" s="300"/>
      <c r="CB122" s="300"/>
      <c r="CC122" s="300"/>
      <c r="CD122" s="300"/>
    </row>
    <row r="123" spans="1:3831" x14ac:dyDescent="0.25">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300"/>
      <c r="BJ123" s="300"/>
      <c r="BK123" s="300"/>
      <c r="BL123" s="300"/>
      <c r="BM123" s="300"/>
      <c r="BN123" s="300"/>
      <c r="BO123" s="300"/>
      <c r="BP123" s="300"/>
      <c r="BQ123" s="300"/>
      <c r="BR123" s="300"/>
      <c r="BS123" s="300"/>
      <c r="BT123" s="300"/>
      <c r="BU123" s="300"/>
      <c r="BV123" s="300"/>
      <c r="BW123" s="300"/>
      <c r="BX123" s="300"/>
      <c r="BY123" s="300"/>
      <c r="BZ123" s="300"/>
      <c r="CA123" s="300"/>
      <c r="CB123" s="300"/>
      <c r="CC123" s="300"/>
      <c r="CD123" s="300"/>
    </row>
    <row r="124" spans="1:3831" x14ac:dyDescent="0.25">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300"/>
      <c r="BJ124" s="300"/>
      <c r="BK124" s="300"/>
      <c r="BL124" s="300"/>
      <c r="BM124" s="300"/>
      <c r="BN124" s="300"/>
      <c r="BO124" s="300"/>
      <c r="BP124" s="300"/>
      <c r="BQ124" s="300"/>
      <c r="BR124" s="300"/>
      <c r="BS124" s="300"/>
      <c r="BT124" s="300"/>
      <c r="BU124" s="300"/>
      <c r="BV124" s="300"/>
      <c r="BW124" s="300"/>
      <c r="BX124" s="300"/>
      <c r="BY124" s="300"/>
      <c r="BZ124" s="300"/>
      <c r="CA124" s="300"/>
      <c r="CB124" s="300"/>
      <c r="CC124" s="300"/>
      <c r="CD124" s="300"/>
    </row>
    <row r="125" spans="1:3831" x14ac:dyDescent="0.25">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0"/>
      <c r="BN125" s="300"/>
      <c r="BO125" s="300"/>
      <c r="BP125" s="300"/>
      <c r="BQ125" s="300"/>
      <c r="BR125" s="300"/>
      <c r="BS125" s="300"/>
      <c r="BT125" s="300"/>
      <c r="BU125" s="300"/>
      <c r="BV125" s="300"/>
      <c r="BW125" s="300"/>
      <c r="BX125" s="300"/>
      <c r="BY125" s="300"/>
      <c r="BZ125" s="300"/>
      <c r="CA125" s="300"/>
      <c r="CB125" s="300"/>
      <c r="CC125" s="300"/>
      <c r="CD125" s="300"/>
    </row>
    <row r="126" spans="1:3831" x14ac:dyDescent="0.25">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300"/>
      <c r="BJ126" s="300"/>
      <c r="BK126" s="300"/>
      <c r="BL126" s="300"/>
      <c r="BM126" s="300"/>
      <c r="BN126" s="300"/>
      <c r="BO126" s="300"/>
      <c r="BP126" s="300"/>
      <c r="BQ126" s="300"/>
      <c r="BR126" s="300"/>
      <c r="BS126" s="300"/>
      <c r="BT126" s="300"/>
      <c r="BU126" s="300"/>
      <c r="BV126" s="300"/>
      <c r="BW126" s="300"/>
      <c r="BX126" s="300"/>
      <c r="BY126" s="300"/>
      <c r="BZ126" s="300"/>
      <c r="CA126" s="300"/>
      <c r="CB126" s="300"/>
      <c r="CC126" s="300"/>
      <c r="CD126" s="300"/>
    </row>
    <row r="127" spans="1:3831" x14ac:dyDescent="0.25">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c r="AC127" s="300"/>
      <c r="AD127" s="300"/>
      <c r="AE127" s="300"/>
      <c r="AF127" s="300"/>
      <c r="AG127" s="300"/>
      <c r="AH127" s="300"/>
      <c r="AI127" s="300"/>
      <c r="AJ127" s="300"/>
      <c r="AK127" s="300"/>
      <c r="AL127" s="300"/>
      <c r="AM127" s="300"/>
      <c r="AN127" s="300"/>
      <c r="AO127" s="300"/>
      <c r="AP127" s="300"/>
      <c r="AQ127" s="300"/>
      <c r="AR127" s="300"/>
      <c r="AS127" s="300"/>
      <c r="AT127" s="300"/>
      <c r="AU127" s="300"/>
      <c r="AV127" s="300"/>
      <c r="AW127" s="300"/>
      <c r="AX127" s="300"/>
      <c r="AY127" s="300"/>
      <c r="AZ127" s="300"/>
      <c r="BA127" s="300"/>
      <c r="BB127" s="300"/>
      <c r="BC127" s="300"/>
      <c r="BD127" s="300"/>
      <c r="BE127" s="300"/>
      <c r="BF127" s="300"/>
      <c r="BG127" s="300"/>
      <c r="BH127" s="300"/>
      <c r="BI127" s="300"/>
      <c r="BJ127" s="300"/>
      <c r="BK127" s="300"/>
      <c r="BL127" s="300"/>
      <c r="BM127" s="300"/>
      <c r="BN127" s="300"/>
      <c r="BO127" s="300"/>
      <c r="BP127" s="300"/>
      <c r="BQ127" s="300"/>
      <c r="BR127" s="300"/>
      <c r="BS127" s="300"/>
      <c r="BT127" s="300"/>
      <c r="BU127" s="300"/>
      <c r="BV127" s="300"/>
      <c r="BW127" s="300"/>
      <c r="BX127" s="300"/>
      <c r="BY127" s="300"/>
      <c r="BZ127" s="300"/>
      <c r="CA127" s="300"/>
      <c r="CB127" s="300"/>
      <c r="CC127" s="300"/>
      <c r="CD127" s="300"/>
    </row>
    <row r="128" spans="1:3831" x14ac:dyDescent="0.25">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c r="AC128" s="300"/>
      <c r="AD128" s="300"/>
      <c r="AE128" s="300"/>
      <c r="AF128" s="300"/>
      <c r="AG128" s="300"/>
      <c r="AH128" s="300"/>
      <c r="AI128" s="300"/>
      <c r="AJ128" s="300"/>
      <c r="AK128" s="300"/>
      <c r="AL128" s="300"/>
      <c r="AM128" s="300"/>
      <c r="AN128" s="300"/>
      <c r="AO128" s="300"/>
      <c r="AP128" s="300"/>
      <c r="AQ128" s="300"/>
      <c r="AR128" s="300"/>
      <c r="AS128" s="300"/>
      <c r="AT128" s="300"/>
      <c r="AU128" s="300"/>
      <c r="AV128" s="300"/>
      <c r="AW128" s="300"/>
      <c r="AX128" s="300"/>
      <c r="AY128" s="300"/>
      <c r="AZ128" s="300"/>
      <c r="BA128" s="300"/>
      <c r="BB128" s="300"/>
      <c r="BC128" s="300"/>
      <c r="BD128" s="300"/>
      <c r="BE128" s="300"/>
      <c r="BF128" s="300"/>
      <c r="BG128" s="300"/>
      <c r="BH128" s="300"/>
      <c r="BI128" s="300"/>
      <c r="BJ128" s="300"/>
      <c r="BK128" s="300"/>
      <c r="BL128" s="300"/>
      <c r="BM128" s="300"/>
      <c r="BN128" s="300"/>
      <c r="BO128" s="300"/>
      <c r="BP128" s="300"/>
      <c r="BQ128" s="300"/>
      <c r="BR128" s="300"/>
      <c r="BS128" s="300"/>
      <c r="BT128" s="300"/>
      <c r="BU128" s="300"/>
      <c r="BV128" s="300"/>
      <c r="BW128" s="300"/>
      <c r="BX128" s="300"/>
      <c r="BY128" s="300"/>
      <c r="BZ128" s="300"/>
      <c r="CA128" s="300"/>
      <c r="CB128" s="300"/>
      <c r="CC128" s="300"/>
      <c r="CD128" s="300"/>
    </row>
    <row r="129" spans="5:3830" x14ac:dyDescent="0.25">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c r="AC129" s="300"/>
      <c r="AD129" s="300"/>
      <c r="AE129" s="300"/>
      <c r="AF129" s="300"/>
      <c r="AG129" s="300"/>
      <c r="AH129" s="300"/>
      <c r="AI129" s="300"/>
      <c r="AJ129" s="300"/>
      <c r="AK129" s="300"/>
      <c r="AL129" s="300"/>
      <c r="AM129" s="300"/>
      <c r="AN129" s="300"/>
      <c r="AO129" s="300"/>
      <c r="AP129" s="300"/>
      <c r="AQ129" s="300"/>
      <c r="AR129" s="300"/>
      <c r="AS129" s="300"/>
      <c r="AT129" s="300"/>
      <c r="AU129" s="300"/>
      <c r="AV129" s="300"/>
      <c r="AW129" s="300"/>
      <c r="AX129" s="300"/>
      <c r="AY129" s="300"/>
      <c r="AZ129" s="300"/>
      <c r="BA129" s="300"/>
      <c r="BB129" s="300"/>
      <c r="BC129" s="300"/>
      <c r="BD129" s="300"/>
      <c r="BE129" s="300"/>
      <c r="BF129" s="300"/>
      <c r="BG129" s="300"/>
      <c r="BH129" s="300"/>
      <c r="BI129" s="300"/>
      <c r="BJ129" s="300"/>
      <c r="BK129" s="300"/>
      <c r="BL129" s="300"/>
      <c r="BM129" s="300"/>
      <c r="BN129" s="300"/>
      <c r="BO129" s="300"/>
      <c r="BP129" s="300"/>
      <c r="BQ129" s="300"/>
      <c r="BR129" s="300"/>
      <c r="BS129" s="300"/>
      <c r="BT129" s="300"/>
      <c r="BU129" s="300"/>
      <c r="BV129" s="300"/>
      <c r="BW129" s="300"/>
      <c r="BX129" s="300"/>
      <c r="BY129" s="300"/>
      <c r="BZ129" s="300"/>
      <c r="CA129" s="300"/>
      <c r="CB129" s="300"/>
      <c r="CC129" s="300"/>
      <c r="CD129" s="300"/>
    </row>
    <row r="130" spans="5:3830" x14ac:dyDescent="0.25">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c r="AC130" s="300"/>
      <c r="AD130" s="300"/>
      <c r="AE130" s="300"/>
      <c r="AF130" s="300"/>
      <c r="AG130" s="300"/>
      <c r="AH130" s="300"/>
      <c r="AI130" s="300"/>
      <c r="AJ130" s="300"/>
      <c r="AK130" s="300"/>
      <c r="AL130" s="300"/>
      <c r="AM130" s="300"/>
      <c r="AN130" s="300"/>
      <c r="AO130" s="300"/>
      <c r="AP130" s="300"/>
      <c r="AQ130" s="300"/>
      <c r="AR130" s="300"/>
      <c r="AS130" s="300"/>
      <c r="AT130" s="300"/>
      <c r="AU130" s="300"/>
      <c r="AV130" s="300"/>
      <c r="AW130" s="300"/>
      <c r="AX130" s="300"/>
      <c r="AY130" s="300"/>
      <c r="AZ130" s="300"/>
      <c r="BA130" s="300"/>
      <c r="BB130" s="300"/>
      <c r="BC130" s="300"/>
      <c r="BD130" s="300"/>
      <c r="BE130" s="300"/>
      <c r="BF130" s="300"/>
      <c r="BG130" s="300"/>
      <c r="BH130" s="300"/>
      <c r="BI130" s="300"/>
      <c r="BJ130" s="300"/>
      <c r="BK130" s="300"/>
      <c r="BL130" s="300"/>
      <c r="BM130" s="300"/>
      <c r="BN130" s="300"/>
      <c r="BO130" s="300"/>
      <c r="BP130" s="300"/>
      <c r="BQ130" s="300"/>
      <c r="BR130" s="300"/>
      <c r="BS130" s="300"/>
      <c r="BT130" s="300"/>
      <c r="BU130" s="300"/>
      <c r="BV130" s="300"/>
      <c r="BW130" s="300"/>
      <c r="BX130" s="300"/>
      <c r="BY130" s="300"/>
      <c r="BZ130" s="300"/>
      <c r="CA130" s="300"/>
      <c r="CB130" s="300"/>
      <c r="CC130" s="300"/>
      <c r="CD130" s="300"/>
    </row>
    <row r="131" spans="5:3830" x14ac:dyDescent="0.25">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c r="AC131" s="300"/>
      <c r="AD131" s="300"/>
      <c r="AE131" s="300"/>
      <c r="AF131" s="300"/>
      <c r="AG131" s="300"/>
      <c r="AH131" s="300"/>
      <c r="AI131" s="300"/>
      <c r="AJ131" s="300"/>
      <c r="AK131" s="300"/>
      <c r="AL131" s="300"/>
      <c r="AM131" s="300"/>
      <c r="AN131" s="300"/>
      <c r="AO131" s="300"/>
      <c r="AP131" s="300"/>
      <c r="AQ131" s="300"/>
      <c r="AR131" s="300"/>
      <c r="AS131" s="300"/>
      <c r="AT131" s="300"/>
      <c r="AU131" s="300"/>
      <c r="AV131" s="300"/>
      <c r="AW131" s="300"/>
      <c r="AX131" s="300"/>
      <c r="AY131" s="300"/>
      <c r="AZ131" s="300"/>
      <c r="BA131" s="300"/>
      <c r="BB131" s="300"/>
      <c r="BC131" s="300"/>
      <c r="BD131" s="300"/>
      <c r="BE131" s="300"/>
      <c r="BF131" s="300"/>
      <c r="BG131" s="300"/>
      <c r="BH131" s="300"/>
      <c r="BI131" s="300"/>
      <c r="BJ131" s="300"/>
      <c r="BK131" s="300"/>
      <c r="BL131" s="300"/>
      <c r="BM131" s="300"/>
      <c r="BN131" s="300"/>
      <c r="BO131" s="300"/>
      <c r="BP131" s="300"/>
      <c r="BQ131" s="300"/>
      <c r="BR131" s="300"/>
      <c r="BS131" s="300"/>
      <c r="BT131" s="300"/>
      <c r="BU131" s="300"/>
      <c r="BV131" s="300"/>
      <c r="BW131" s="300"/>
      <c r="BX131" s="300"/>
      <c r="BY131" s="300"/>
      <c r="BZ131" s="300"/>
      <c r="CA131" s="300"/>
      <c r="CB131" s="300"/>
      <c r="CC131" s="300"/>
      <c r="CD131" s="300"/>
    </row>
    <row r="132" spans="5:3830" x14ac:dyDescent="0.25">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c r="AC132" s="300"/>
      <c r="AD132" s="300"/>
      <c r="AE132" s="300"/>
      <c r="AF132" s="300"/>
      <c r="AG132" s="300"/>
      <c r="AH132" s="300"/>
      <c r="AI132" s="300"/>
      <c r="AJ132" s="300"/>
      <c r="AK132" s="300"/>
      <c r="AL132" s="300"/>
      <c r="AM132" s="300"/>
      <c r="AN132" s="300"/>
      <c r="AO132" s="300"/>
      <c r="AP132" s="300"/>
      <c r="AQ132" s="300"/>
      <c r="AR132" s="300"/>
      <c r="AS132" s="300"/>
      <c r="AT132" s="300"/>
      <c r="AU132" s="300"/>
      <c r="AV132" s="300"/>
      <c r="AW132" s="300"/>
      <c r="AX132" s="300"/>
      <c r="AY132" s="300"/>
      <c r="AZ132" s="300"/>
      <c r="BA132" s="300"/>
      <c r="BB132" s="300"/>
      <c r="BC132" s="300"/>
      <c r="BD132" s="300"/>
      <c r="BE132" s="300"/>
      <c r="BF132" s="300"/>
      <c r="BG132" s="300"/>
      <c r="BH132" s="300"/>
      <c r="BI132" s="300"/>
      <c r="BJ132" s="300"/>
      <c r="BK132" s="300"/>
      <c r="BL132" s="300"/>
      <c r="BM132" s="300"/>
      <c r="BN132" s="300"/>
      <c r="BO132" s="300"/>
      <c r="BP132" s="300"/>
      <c r="BQ132" s="300"/>
      <c r="BR132" s="300"/>
      <c r="BS132" s="300"/>
      <c r="BT132" s="300"/>
      <c r="BU132" s="300"/>
      <c r="BV132" s="300"/>
      <c r="BW132" s="300"/>
      <c r="BX132" s="300"/>
      <c r="BY132" s="300"/>
      <c r="BZ132" s="300"/>
      <c r="CA132" s="300"/>
      <c r="CB132" s="300"/>
      <c r="CC132" s="300"/>
      <c r="CD132" s="300"/>
    </row>
    <row r="133" spans="5:3830" x14ac:dyDescent="0.25">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c r="AC133" s="300"/>
      <c r="AD133" s="300"/>
      <c r="AE133" s="300"/>
      <c r="AF133" s="300"/>
      <c r="AG133" s="300"/>
      <c r="AH133" s="300"/>
      <c r="AI133" s="300"/>
      <c r="AJ133" s="300"/>
      <c r="AK133" s="300"/>
      <c r="AL133" s="300"/>
      <c r="AM133" s="300"/>
      <c r="AN133" s="300"/>
      <c r="AO133" s="300"/>
      <c r="AP133" s="300"/>
      <c r="AQ133" s="300"/>
      <c r="AR133" s="300"/>
      <c r="AS133" s="300"/>
      <c r="AT133" s="300"/>
      <c r="AU133" s="300"/>
      <c r="AV133" s="300"/>
      <c r="AW133" s="300"/>
      <c r="AX133" s="300"/>
      <c r="AY133" s="300"/>
      <c r="AZ133" s="300"/>
      <c r="BA133" s="300"/>
      <c r="BB133" s="300"/>
      <c r="BC133" s="300"/>
      <c r="BD133" s="300"/>
      <c r="BE133" s="300"/>
      <c r="BF133" s="300"/>
      <c r="BG133" s="300"/>
      <c r="BH133" s="300"/>
      <c r="BI133" s="300"/>
      <c r="BJ133" s="300"/>
      <c r="BK133" s="300"/>
      <c r="BL133" s="300"/>
      <c r="BM133" s="300"/>
      <c r="BN133" s="300"/>
      <c r="BO133" s="300"/>
      <c r="BP133" s="300"/>
      <c r="BQ133" s="300"/>
      <c r="BR133" s="300"/>
      <c r="BS133" s="300"/>
      <c r="BT133" s="300"/>
      <c r="BU133" s="300"/>
      <c r="BV133" s="300"/>
      <c r="BW133" s="300"/>
      <c r="BX133" s="300"/>
      <c r="BY133" s="300"/>
      <c r="BZ133" s="300"/>
      <c r="CA133" s="300"/>
      <c r="CB133" s="300"/>
      <c r="CC133" s="300"/>
      <c r="CD133" s="300"/>
    </row>
    <row r="134" spans="5:3830" x14ac:dyDescent="0.25">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c r="AC134" s="300"/>
      <c r="AD134" s="300"/>
      <c r="AE134" s="300"/>
      <c r="AF134" s="300"/>
      <c r="AG134" s="300"/>
      <c r="AH134" s="300"/>
      <c r="AI134" s="300"/>
      <c r="AJ134" s="300"/>
      <c r="AK134" s="300"/>
      <c r="AL134" s="300"/>
      <c r="AM134" s="300"/>
      <c r="AN134" s="300"/>
      <c r="AO134" s="300"/>
      <c r="AP134" s="300"/>
      <c r="AQ134" s="300"/>
      <c r="AR134" s="300"/>
      <c r="AS134" s="300"/>
      <c r="AT134" s="300"/>
      <c r="AU134" s="300"/>
      <c r="AV134" s="300"/>
      <c r="AW134" s="300"/>
      <c r="AX134" s="300"/>
      <c r="AY134" s="300"/>
      <c r="AZ134" s="300"/>
      <c r="BA134" s="300"/>
      <c r="BB134" s="300"/>
      <c r="BC134" s="300"/>
      <c r="BD134" s="300"/>
      <c r="BE134" s="300"/>
      <c r="BF134" s="300"/>
      <c r="BG134" s="300"/>
      <c r="BH134" s="300"/>
      <c r="BI134" s="300"/>
      <c r="BJ134" s="300"/>
      <c r="BK134" s="300"/>
      <c r="BL134" s="300"/>
      <c r="BM134" s="300"/>
      <c r="BN134" s="300"/>
      <c r="BO134" s="300"/>
      <c r="BP134" s="300"/>
      <c r="BQ134" s="300"/>
      <c r="BR134" s="300"/>
      <c r="BS134" s="300"/>
      <c r="BT134" s="300"/>
      <c r="BU134" s="300"/>
      <c r="BV134" s="300"/>
      <c r="BW134" s="300"/>
      <c r="BX134" s="300"/>
      <c r="BY134" s="300"/>
      <c r="BZ134" s="300"/>
      <c r="CA134" s="300"/>
      <c r="CB134" s="300"/>
      <c r="CC134" s="300"/>
      <c r="CD134" s="300"/>
    </row>
    <row r="135" spans="5:3830" x14ac:dyDescent="0.25">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c r="AC135" s="300"/>
      <c r="AD135" s="300"/>
      <c r="AE135" s="300"/>
      <c r="AF135" s="300"/>
      <c r="AG135" s="300"/>
      <c r="AH135" s="300"/>
      <c r="AI135" s="300"/>
      <c r="AJ135" s="300"/>
      <c r="AK135" s="300"/>
      <c r="AL135" s="300"/>
      <c r="AM135" s="300"/>
      <c r="AN135" s="300"/>
      <c r="AO135" s="300"/>
      <c r="AP135" s="300"/>
      <c r="AQ135" s="300"/>
      <c r="AR135" s="300"/>
      <c r="AS135" s="300"/>
      <c r="AT135" s="300"/>
      <c r="AU135" s="300"/>
      <c r="AV135" s="300"/>
      <c r="AW135" s="300"/>
      <c r="AX135" s="300"/>
      <c r="AY135" s="300"/>
      <c r="AZ135" s="300"/>
      <c r="BA135" s="300"/>
      <c r="BB135" s="300"/>
      <c r="BC135" s="300"/>
      <c r="BD135" s="300"/>
      <c r="BE135" s="300"/>
      <c r="BF135" s="300"/>
      <c r="BG135" s="300"/>
      <c r="BH135" s="300"/>
      <c r="BI135" s="300"/>
      <c r="BJ135" s="300"/>
      <c r="BK135" s="300"/>
      <c r="BL135" s="300"/>
      <c r="BM135" s="300"/>
      <c r="BN135" s="300"/>
      <c r="BO135" s="300"/>
      <c r="BP135" s="300"/>
      <c r="BQ135" s="300"/>
      <c r="BR135" s="300"/>
      <c r="BS135" s="300"/>
      <c r="BT135" s="300"/>
      <c r="BU135" s="300"/>
      <c r="BV135" s="300"/>
      <c r="BW135" s="300"/>
      <c r="BX135" s="300"/>
      <c r="BY135" s="300"/>
      <c r="BZ135" s="300"/>
      <c r="CA135" s="300"/>
      <c r="CB135" s="300"/>
      <c r="CC135" s="300"/>
      <c r="CD135" s="300"/>
    </row>
    <row r="136" spans="5:3830" s="1" customFormat="1" ht="15.4" customHeight="1" x14ac:dyDescent="0.25">
      <c r="E136" s="307"/>
      <c r="F136" s="307"/>
      <c r="G136" s="307"/>
      <c r="H136" s="307"/>
      <c r="I136" s="307"/>
      <c r="J136" s="307"/>
      <c r="K136" s="308"/>
      <c r="L136" s="309"/>
      <c r="M136" s="308"/>
      <c r="N136" s="479"/>
      <c r="O136" s="479"/>
      <c r="P136" s="479"/>
      <c r="Q136" s="479"/>
      <c r="R136" s="479"/>
      <c r="S136" s="479"/>
      <c r="T136" s="479"/>
      <c r="U136" s="479"/>
      <c r="V136" s="479"/>
      <c r="W136" s="479"/>
      <c r="X136" s="479"/>
      <c r="Y136" s="479"/>
      <c r="Z136" s="479"/>
      <c r="AA136" s="479"/>
      <c r="AB136" s="480"/>
      <c r="AC136" s="480"/>
      <c r="AD136" s="480"/>
      <c r="AE136" s="480"/>
      <c r="AF136" s="480"/>
      <c r="AG136" s="480"/>
      <c r="AH136" s="480"/>
      <c r="AI136" s="480"/>
      <c r="AJ136" s="480"/>
      <c r="AK136" s="480"/>
      <c r="AL136" s="480"/>
      <c r="AM136" s="480"/>
      <c r="AN136" s="480"/>
      <c r="AO136" s="480"/>
      <c r="AP136" s="480"/>
      <c r="AQ136" s="480"/>
      <c r="AR136" s="480"/>
      <c r="AS136" s="480"/>
      <c r="AT136" s="480"/>
      <c r="AU136" s="480"/>
      <c r="AV136" s="480"/>
      <c r="AW136" s="480"/>
      <c r="AX136" s="480"/>
      <c r="AY136" s="480"/>
      <c r="AZ136" s="480"/>
      <c r="BA136" s="480"/>
      <c r="BB136" s="480"/>
      <c r="BC136" s="480"/>
      <c r="BD136" s="480"/>
      <c r="BE136" s="480"/>
      <c r="BF136" s="480"/>
      <c r="BG136" s="480"/>
      <c r="BH136" s="480"/>
      <c r="BI136" s="480"/>
      <c r="BJ136" s="480"/>
      <c r="BK136" s="480"/>
      <c r="BL136" s="480"/>
      <c r="BM136" s="480"/>
      <c r="BN136" s="480"/>
      <c r="BO136" s="480"/>
      <c r="BP136" s="480"/>
      <c r="BQ136" s="480"/>
      <c r="BR136" s="480"/>
      <c r="BS136" s="480"/>
      <c r="BT136" s="480"/>
      <c r="BU136" s="480"/>
      <c r="BV136" s="480"/>
      <c r="BW136" s="480"/>
      <c r="BX136" s="480"/>
      <c r="BY136" s="480"/>
      <c r="BZ136" s="480"/>
      <c r="CA136" s="480"/>
      <c r="CB136" s="480"/>
      <c r="CC136" s="480"/>
      <c r="CD136" s="480"/>
      <c r="CE136" s="481"/>
      <c r="CF136" s="482"/>
      <c r="CG136" s="482"/>
      <c r="CH136" s="482"/>
      <c r="CI136" s="482"/>
      <c r="CJ136" s="482"/>
      <c r="CK136" s="482"/>
      <c r="CL136" s="482"/>
      <c r="CM136" s="482"/>
      <c r="CN136" s="482"/>
      <c r="CO136" s="482"/>
      <c r="CP136" s="482"/>
      <c r="CQ136" s="482"/>
      <c r="CR136" s="482"/>
      <c r="CS136" s="482"/>
      <c r="CT136" s="482"/>
      <c r="CU136" s="482"/>
      <c r="CV136" s="482"/>
      <c r="CW136" s="482"/>
      <c r="CX136" s="482"/>
      <c r="CY136" s="482"/>
      <c r="CZ136" s="482"/>
      <c r="DA136" s="482"/>
      <c r="DB136" s="482"/>
      <c r="DC136" s="482"/>
      <c r="DD136" s="482"/>
      <c r="DE136" s="482"/>
      <c r="DF136" s="482"/>
      <c r="DG136" s="482"/>
      <c r="DH136" s="482"/>
      <c r="DI136" s="482"/>
      <c r="DJ136" s="482"/>
      <c r="DK136" s="482"/>
      <c r="DL136" s="482"/>
      <c r="DM136" s="482"/>
      <c r="DN136" s="482"/>
      <c r="DO136" s="482"/>
      <c r="DP136" s="482"/>
      <c r="DQ136" s="482"/>
      <c r="DR136" s="482"/>
      <c r="DS136" s="482"/>
      <c r="DT136" s="482"/>
      <c r="DU136" s="482"/>
      <c r="DV136" s="482"/>
      <c r="DW136" s="482"/>
      <c r="DX136" s="482"/>
      <c r="DY136" s="482"/>
      <c r="DZ136" s="482"/>
      <c r="EA136" s="482"/>
      <c r="EB136" s="482"/>
      <c r="EC136" s="482"/>
      <c r="ED136" s="482"/>
      <c r="EE136" s="482"/>
      <c r="EF136" s="482"/>
      <c r="EG136" s="482"/>
      <c r="EH136" s="482"/>
      <c r="EI136" s="482"/>
      <c r="EJ136" s="482"/>
      <c r="EK136" s="482"/>
      <c r="EL136" s="482"/>
      <c r="EM136" s="481"/>
      <c r="EN136" s="481"/>
      <c r="EO136" s="481"/>
      <c r="EP136" s="481"/>
      <c r="EQ136" s="481"/>
      <c r="ER136" s="481"/>
      <c r="ES136" s="481"/>
      <c r="ET136" s="481"/>
      <c r="EU136" s="481"/>
      <c r="EV136" s="481"/>
      <c r="EW136" s="481"/>
      <c r="EX136" s="481"/>
      <c r="EY136" s="481"/>
      <c r="EZ136" s="481"/>
      <c r="FA136" s="481"/>
      <c r="FB136" s="481"/>
      <c r="FC136" s="481"/>
      <c r="FD136" s="481"/>
      <c r="FE136" s="481"/>
      <c r="FF136" s="481"/>
      <c r="FG136" s="481"/>
      <c r="FH136" s="481"/>
      <c r="FI136" s="481"/>
      <c r="FJ136" s="481"/>
      <c r="FK136" s="481"/>
      <c r="FL136" s="481"/>
      <c r="FM136" s="481"/>
      <c r="FN136" s="481"/>
      <c r="FO136" s="481"/>
      <c r="FP136" s="481"/>
      <c r="FQ136" s="481"/>
      <c r="FR136" s="481"/>
      <c r="FS136" s="481"/>
      <c r="FT136" s="481"/>
      <c r="FU136" s="481"/>
      <c r="FV136" s="481"/>
      <c r="FW136" s="481"/>
      <c r="FX136" s="481"/>
      <c r="FY136" s="481"/>
      <c r="FZ136" s="481"/>
      <c r="GA136" s="481"/>
      <c r="GB136" s="481"/>
      <c r="GC136" s="481"/>
      <c r="GD136" s="481"/>
      <c r="GE136" s="481"/>
      <c r="GF136" s="481"/>
      <c r="GG136" s="481"/>
      <c r="GH136" s="481"/>
      <c r="GI136" s="481"/>
      <c r="GJ136" s="481"/>
      <c r="GK136" s="481"/>
      <c r="GL136" s="481"/>
      <c r="GM136" s="481"/>
      <c r="GN136" s="481"/>
      <c r="GO136" s="481"/>
      <c r="GP136" s="481"/>
      <c r="GQ136" s="481"/>
      <c r="GR136" s="481"/>
      <c r="GS136" s="481"/>
      <c r="GT136" s="481"/>
      <c r="GU136" s="481"/>
      <c r="GV136" s="481"/>
      <c r="GW136" s="481"/>
      <c r="GX136" s="481"/>
      <c r="GY136" s="481"/>
      <c r="GZ136" s="481"/>
      <c r="HA136" s="481"/>
      <c r="HB136" s="481"/>
      <c r="HC136" s="481"/>
      <c r="HD136" s="481"/>
      <c r="HE136" s="481"/>
      <c r="HF136" s="481"/>
      <c r="HG136" s="481"/>
      <c r="HH136" s="481"/>
      <c r="HI136" s="481"/>
      <c r="HJ136" s="481"/>
      <c r="HK136" s="481"/>
      <c r="HL136" s="481"/>
      <c r="HM136" s="481"/>
      <c r="HN136" s="481"/>
      <c r="HO136" s="481"/>
      <c r="HP136" s="481"/>
      <c r="HQ136" s="481"/>
      <c r="HR136" s="481"/>
      <c r="HS136" s="481"/>
      <c r="HT136" s="481"/>
      <c r="HU136" s="481"/>
      <c r="HV136" s="481"/>
      <c r="HW136" s="481"/>
      <c r="HX136" s="481"/>
      <c r="HY136" s="481"/>
      <c r="HZ136" s="481"/>
      <c r="IA136" s="481"/>
      <c r="IB136" s="481"/>
      <c r="IC136" s="481"/>
      <c r="ID136" s="481"/>
      <c r="IE136" s="481"/>
      <c r="IF136" s="481"/>
      <c r="IG136" s="481"/>
      <c r="IH136" s="481"/>
      <c r="II136" s="481"/>
      <c r="IJ136" s="481"/>
      <c r="IK136" s="481"/>
      <c r="IL136" s="481"/>
      <c r="IM136" s="481"/>
      <c r="IN136" s="481"/>
      <c r="IO136" s="481"/>
      <c r="IP136" s="481"/>
      <c r="IQ136" s="481"/>
      <c r="IR136" s="481"/>
      <c r="IS136" s="481"/>
      <c r="IT136" s="481"/>
      <c r="IU136" s="481"/>
      <c r="IV136" s="481"/>
      <c r="IW136" s="481"/>
      <c r="IX136" s="481"/>
      <c r="IY136" s="481"/>
      <c r="IZ136" s="481"/>
      <c r="JA136" s="481"/>
      <c r="JB136" s="481"/>
      <c r="JC136" s="481"/>
      <c r="JD136" s="481"/>
      <c r="JE136" s="481"/>
      <c r="JF136" s="481"/>
      <c r="JG136" s="481"/>
      <c r="JH136" s="481"/>
      <c r="JI136" s="481"/>
      <c r="JJ136" s="481"/>
      <c r="JK136" s="481"/>
      <c r="JL136" s="481"/>
      <c r="JM136" s="481"/>
      <c r="JN136" s="481"/>
      <c r="JO136" s="481"/>
      <c r="JP136" s="481"/>
      <c r="JQ136" s="481"/>
      <c r="JR136" s="481"/>
      <c r="JS136" s="481"/>
      <c r="JT136" s="481"/>
      <c r="JU136" s="481"/>
      <c r="JV136" s="481"/>
      <c r="JW136" s="481"/>
      <c r="JX136" s="481"/>
      <c r="JY136" s="481"/>
      <c r="JZ136" s="481"/>
      <c r="KA136" s="481"/>
      <c r="KB136" s="481"/>
      <c r="KC136" s="481"/>
      <c r="KD136" s="481"/>
      <c r="KE136" s="481"/>
      <c r="KF136" s="481"/>
      <c r="KG136" s="481"/>
      <c r="KH136" s="481"/>
      <c r="KI136" s="481"/>
      <c r="KJ136" s="481"/>
      <c r="KK136" s="481"/>
      <c r="KL136" s="481"/>
      <c r="KM136" s="481"/>
      <c r="KN136" s="481"/>
      <c r="KO136" s="481"/>
      <c r="KP136" s="481"/>
      <c r="KQ136" s="481"/>
      <c r="KR136" s="481"/>
      <c r="KS136" s="481"/>
      <c r="KT136" s="481"/>
      <c r="KU136" s="481"/>
      <c r="KV136" s="481"/>
      <c r="KW136" s="481"/>
      <c r="KX136" s="481"/>
      <c r="KY136" s="481"/>
      <c r="KZ136" s="481"/>
      <c r="LA136" s="481"/>
      <c r="LB136" s="481"/>
      <c r="LC136" s="481"/>
      <c r="LD136" s="481"/>
      <c r="LE136" s="481"/>
      <c r="LF136" s="481"/>
      <c r="LG136" s="481"/>
      <c r="LH136" s="481"/>
      <c r="LI136" s="481"/>
      <c r="LJ136" s="481"/>
      <c r="LK136" s="481"/>
      <c r="LL136" s="481"/>
      <c r="LM136" s="481"/>
      <c r="LN136" s="481"/>
      <c r="LO136" s="481"/>
      <c r="LP136" s="481"/>
      <c r="LQ136" s="481"/>
      <c r="LR136" s="481"/>
      <c r="LS136" s="481"/>
      <c r="LT136" s="481"/>
      <c r="LU136" s="481"/>
      <c r="LV136" s="481"/>
      <c r="LW136" s="481"/>
      <c r="LX136" s="481"/>
      <c r="LY136" s="481"/>
      <c r="LZ136" s="481"/>
      <c r="MA136" s="481"/>
      <c r="MB136" s="481"/>
      <c r="MC136" s="481"/>
      <c r="MD136" s="481"/>
      <c r="ME136" s="481"/>
      <c r="MF136" s="481"/>
      <c r="MG136" s="481"/>
      <c r="MH136" s="481"/>
      <c r="MI136" s="481"/>
      <c r="MJ136" s="481"/>
      <c r="MK136" s="481"/>
      <c r="ML136" s="481"/>
      <c r="MM136" s="481"/>
      <c r="MN136" s="481"/>
      <c r="MO136" s="481"/>
      <c r="MP136" s="481"/>
      <c r="MQ136" s="481"/>
      <c r="MR136" s="481"/>
      <c r="MS136" s="481"/>
      <c r="MT136" s="481"/>
      <c r="MU136" s="481"/>
      <c r="MV136" s="481"/>
      <c r="MW136" s="481"/>
      <c r="MX136" s="481"/>
      <c r="MY136" s="481"/>
      <c r="MZ136" s="481"/>
      <c r="NA136" s="481"/>
      <c r="NB136" s="481"/>
      <c r="NC136" s="481"/>
      <c r="ND136" s="481"/>
      <c r="NE136" s="481"/>
      <c r="NF136" s="481"/>
      <c r="NG136" s="481"/>
      <c r="NH136" s="481"/>
      <c r="NI136" s="481"/>
      <c r="NJ136" s="481"/>
      <c r="NK136" s="481"/>
      <c r="NL136" s="481"/>
      <c r="NM136" s="481"/>
      <c r="NN136" s="481"/>
      <c r="NO136" s="481"/>
      <c r="NP136" s="481"/>
      <c r="NQ136" s="481"/>
      <c r="NR136" s="481"/>
      <c r="NS136" s="481"/>
      <c r="NT136" s="481"/>
      <c r="NU136" s="481"/>
      <c r="NV136" s="481"/>
      <c r="NW136" s="481"/>
      <c r="NX136" s="481"/>
      <c r="NY136" s="481"/>
      <c r="NZ136" s="481"/>
      <c r="OA136" s="481"/>
      <c r="OB136" s="481"/>
      <c r="OC136" s="481"/>
      <c r="OD136" s="481"/>
      <c r="OE136" s="481"/>
      <c r="OF136" s="481"/>
      <c r="OG136" s="481"/>
      <c r="OH136" s="481"/>
      <c r="OI136" s="481"/>
      <c r="OJ136" s="481"/>
      <c r="OK136" s="481"/>
      <c r="OL136" s="481"/>
      <c r="OM136" s="481"/>
      <c r="ON136" s="481"/>
      <c r="OO136" s="481"/>
      <c r="OP136" s="481"/>
      <c r="OQ136" s="481"/>
      <c r="OR136" s="481"/>
      <c r="OS136" s="481"/>
      <c r="OT136" s="481"/>
      <c r="OU136" s="481"/>
      <c r="OV136" s="481"/>
      <c r="OW136" s="481"/>
      <c r="OX136" s="481"/>
      <c r="OY136" s="481"/>
      <c r="OZ136" s="481"/>
      <c r="PA136" s="481"/>
      <c r="PB136" s="481"/>
      <c r="PC136" s="481"/>
      <c r="PD136" s="481"/>
      <c r="PE136" s="481"/>
      <c r="PF136" s="481"/>
      <c r="PG136" s="481"/>
      <c r="PH136" s="481"/>
      <c r="PI136" s="481"/>
      <c r="PJ136" s="481"/>
      <c r="PK136" s="481"/>
      <c r="PL136" s="481"/>
      <c r="PM136" s="481"/>
      <c r="PN136" s="481"/>
      <c r="PO136" s="481"/>
      <c r="PP136" s="481"/>
      <c r="PQ136" s="481"/>
      <c r="PR136" s="481"/>
      <c r="PS136" s="481"/>
      <c r="PT136" s="481"/>
      <c r="PU136" s="481"/>
      <c r="PV136" s="481"/>
      <c r="PW136" s="481"/>
      <c r="PX136" s="481"/>
      <c r="PY136" s="481"/>
      <c r="PZ136" s="481"/>
      <c r="QA136" s="481"/>
      <c r="QB136" s="481"/>
      <c r="QC136" s="481"/>
      <c r="QD136" s="481"/>
      <c r="QE136" s="481"/>
      <c r="QF136" s="481"/>
      <c r="QG136" s="481"/>
      <c r="QH136" s="481"/>
      <c r="QI136" s="481"/>
      <c r="QJ136" s="481"/>
      <c r="QK136" s="481"/>
      <c r="QL136" s="481"/>
      <c r="QM136" s="481"/>
      <c r="QN136" s="481"/>
      <c r="QO136" s="481"/>
      <c r="QP136" s="481"/>
      <c r="QQ136" s="481"/>
      <c r="QR136" s="481"/>
      <c r="QS136" s="481"/>
      <c r="QT136" s="481"/>
      <c r="QU136" s="481"/>
      <c r="QV136" s="481"/>
      <c r="QW136" s="481"/>
      <c r="QX136" s="481"/>
      <c r="QY136" s="481"/>
      <c r="QZ136" s="481"/>
      <c r="RA136" s="481"/>
      <c r="RB136" s="481"/>
      <c r="RC136" s="481"/>
      <c r="RD136" s="481"/>
      <c r="RE136" s="481"/>
      <c r="RF136" s="481"/>
      <c r="RG136" s="481"/>
      <c r="RH136" s="481"/>
      <c r="RI136" s="481"/>
      <c r="RJ136" s="481"/>
      <c r="RK136" s="481"/>
      <c r="RL136" s="481"/>
      <c r="RM136" s="481"/>
      <c r="RN136" s="481"/>
      <c r="RO136" s="481"/>
      <c r="RP136" s="481"/>
      <c r="RQ136" s="481"/>
      <c r="RR136" s="481"/>
      <c r="RS136" s="481"/>
      <c r="RT136" s="481"/>
      <c r="RU136" s="481"/>
      <c r="RV136" s="481"/>
      <c r="RW136" s="481"/>
      <c r="RX136" s="481"/>
      <c r="RY136" s="481"/>
      <c r="RZ136" s="481"/>
      <c r="SA136" s="481"/>
      <c r="SB136" s="481"/>
      <c r="SC136" s="481"/>
      <c r="SD136" s="481"/>
      <c r="SE136" s="481"/>
      <c r="SF136" s="481"/>
      <c r="SG136" s="481"/>
      <c r="SH136" s="481"/>
      <c r="SI136" s="481"/>
      <c r="SJ136" s="481"/>
      <c r="SK136" s="481"/>
      <c r="SL136" s="481"/>
      <c r="SM136" s="481"/>
      <c r="SN136" s="481"/>
      <c r="SO136" s="481"/>
      <c r="SP136" s="481"/>
      <c r="SQ136" s="481"/>
      <c r="SR136" s="481"/>
      <c r="SS136" s="481"/>
      <c r="ST136" s="481"/>
      <c r="SU136" s="481"/>
      <c r="SV136" s="481"/>
      <c r="SW136" s="481"/>
      <c r="SX136" s="481"/>
      <c r="SY136" s="481"/>
      <c r="SZ136" s="481"/>
      <c r="TA136" s="481"/>
      <c r="TB136" s="481"/>
      <c r="TC136" s="481"/>
      <c r="TD136" s="481"/>
      <c r="TE136" s="481"/>
      <c r="TF136" s="481"/>
      <c r="TG136" s="481"/>
      <c r="TH136" s="481"/>
      <c r="TI136" s="481"/>
      <c r="TJ136" s="481"/>
      <c r="TK136" s="481"/>
      <c r="TL136" s="481"/>
      <c r="TM136" s="481"/>
      <c r="TN136" s="481"/>
      <c r="TO136" s="481"/>
      <c r="TP136" s="481"/>
      <c r="TQ136" s="481"/>
      <c r="TR136" s="481"/>
      <c r="TS136" s="481"/>
      <c r="TT136" s="481"/>
      <c r="TU136" s="481"/>
      <c r="TV136" s="481"/>
      <c r="TW136" s="481"/>
      <c r="TX136" s="481"/>
      <c r="TY136" s="481"/>
      <c r="TZ136" s="481"/>
      <c r="UA136" s="481"/>
      <c r="UB136" s="481"/>
      <c r="UC136" s="481"/>
      <c r="UD136" s="481"/>
      <c r="UE136" s="481"/>
      <c r="UF136" s="481"/>
      <c r="UG136" s="481"/>
      <c r="UH136" s="481"/>
      <c r="UI136" s="481"/>
      <c r="UJ136" s="481"/>
      <c r="UK136" s="481"/>
      <c r="UL136" s="481"/>
      <c r="UM136" s="481"/>
      <c r="UN136" s="481"/>
      <c r="UO136" s="481"/>
      <c r="UP136" s="481"/>
      <c r="UQ136" s="481"/>
      <c r="UR136" s="481"/>
      <c r="US136" s="481"/>
      <c r="UT136" s="481"/>
      <c r="UU136" s="481"/>
      <c r="UV136" s="481"/>
      <c r="UW136" s="481"/>
      <c r="UX136" s="481"/>
      <c r="UY136" s="481"/>
      <c r="UZ136" s="481"/>
      <c r="VA136" s="481"/>
      <c r="VB136" s="481"/>
      <c r="VC136" s="481"/>
      <c r="VD136" s="481"/>
      <c r="VE136" s="481"/>
      <c r="VF136" s="481"/>
      <c r="VG136" s="481"/>
      <c r="VH136" s="481"/>
      <c r="VI136" s="481"/>
      <c r="VJ136" s="481"/>
      <c r="VK136" s="481"/>
      <c r="VL136" s="481"/>
      <c r="VM136" s="481"/>
      <c r="VN136" s="481"/>
      <c r="VO136" s="481"/>
      <c r="VP136" s="481"/>
      <c r="VQ136" s="481"/>
      <c r="VR136" s="481"/>
      <c r="VS136" s="481"/>
      <c r="VT136" s="481"/>
      <c r="VU136" s="481"/>
      <c r="VV136" s="481"/>
      <c r="VW136" s="481"/>
      <c r="VX136" s="481"/>
      <c r="VY136" s="481"/>
      <c r="VZ136" s="481"/>
      <c r="WA136" s="481"/>
      <c r="WB136" s="481"/>
      <c r="WC136" s="481"/>
      <c r="WD136" s="481"/>
      <c r="WE136" s="481"/>
      <c r="WF136" s="481"/>
      <c r="WG136" s="481"/>
      <c r="WH136" s="481"/>
      <c r="WI136" s="481"/>
      <c r="WJ136" s="481"/>
      <c r="WK136" s="481"/>
      <c r="WL136" s="481"/>
      <c r="WM136" s="481"/>
      <c r="WN136" s="481"/>
      <c r="WO136" s="481"/>
      <c r="WP136" s="481"/>
      <c r="WQ136" s="481"/>
      <c r="WR136" s="481"/>
      <c r="WS136" s="481"/>
      <c r="WT136" s="481"/>
      <c r="WU136" s="481"/>
      <c r="WV136" s="481"/>
      <c r="WW136" s="481"/>
      <c r="WX136" s="481"/>
      <c r="WY136" s="481"/>
      <c r="WZ136" s="481"/>
      <c r="XA136" s="481"/>
      <c r="XB136" s="481"/>
      <c r="XC136" s="481"/>
      <c r="XD136" s="481"/>
      <c r="XE136" s="481"/>
      <c r="XF136" s="481"/>
      <c r="XG136" s="481"/>
      <c r="XH136" s="481"/>
      <c r="XI136" s="481"/>
      <c r="XJ136" s="481"/>
      <c r="XK136" s="481"/>
      <c r="XL136" s="481"/>
      <c r="XM136" s="481"/>
      <c r="XN136" s="481"/>
      <c r="XO136" s="481"/>
      <c r="XP136" s="481"/>
      <c r="XQ136" s="481"/>
      <c r="XR136" s="481"/>
      <c r="XS136" s="481"/>
      <c r="XT136" s="481"/>
      <c r="XU136" s="481"/>
      <c r="XV136" s="481"/>
      <c r="XW136" s="481"/>
      <c r="XX136" s="481"/>
      <c r="XY136" s="481"/>
      <c r="XZ136" s="481"/>
      <c r="YA136" s="4"/>
      <c r="YB136" s="4"/>
      <c r="YC136" s="481"/>
      <c r="YD136" s="481"/>
      <c r="YE136" s="481"/>
      <c r="YF136" s="481"/>
      <c r="YG136" s="481"/>
      <c r="YH136" s="481"/>
      <c r="YI136" s="481"/>
      <c r="YJ136" s="481"/>
      <c r="YK136" s="4"/>
      <c r="YL136" s="481"/>
      <c r="YM136" s="481"/>
      <c r="YN136" s="481"/>
      <c r="YO136" s="481"/>
      <c r="YP136" s="481"/>
      <c r="YQ136" s="481"/>
      <c r="YR136" s="481"/>
      <c r="YS136" s="481"/>
      <c r="YT136" s="481"/>
      <c r="YU136" s="481"/>
      <c r="YV136" s="481"/>
      <c r="YW136" s="481"/>
      <c r="YX136" s="481"/>
      <c r="YY136" s="481"/>
      <c r="YZ136" s="481"/>
      <c r="ZA136" s="481"/>
      <c r="ZB136" s="481"/>
      <c r="ZC136" s="481"/>
      <c r="ZD136" s="481"/>
      <c r="ZE136" s="481"/>
      <c r="ZF136" s="481"/>
      <c r="ZG136" s="481"/>
      <c r="ZH136" s="481"/>
      <c r="ZI136" s="481"/>
      <c r="ZJ136" s="481"/>
      <c r="ZK136" s="481"/>
      <c r="ZL136" s="481"/>
      <c r="ZM136" s="481"/>
      <c r="ZN136" s="481"/>
      <c r="ZO136" s="481"/>
      <c r="ZP136" s="481"/>
      <c r="ZQ136" s="481"/>
      <c r="ZR136" s="481"/>
      <c r="ZS136" s="481"/>
      <c r="ZT136" s="481"/>
      <c r="ZU136" s="481"/>
      <c r="ZV136" s="481"/>
      <c r="ZW136" s="481"/>
      <c r="ZX136" s="481"/>
      <c r="ZY136" s="481"/>
      <c r="ZZ136" s="481"/>
      <c r="AAA136" s="481"/>
      <c r="AAB136" s="481"/>
      <c r="AAC136" s="481"/>
      <c r="AAD136" s="481"/>
      <c r="AAE136" s="481"/>
      <c r="AAF136" s="481"/>
      <c r="AAG136" s="481"/>
      <c r="AAH136" s="481"/>
      <c r="AAI136" s="481"/>
      <c r="AAJ136" s="481"/>
      <c r="AAK136" s="481"/>
      <c r="AAL136" s="481"/>
      <c r="AAM136" s="481"/>
      <c r="AAN136" s="481"/>
      <c r="AAO136" s="481"/>
      <c r="AAP136" s="481"/>
      <c r="AAQ136" s="481"/>
      <c r="AAR136" s="481"/>
      <c r="AAS136" s="481"/>
      <c r="AAT136" s="481"/>
      <c r="AAU136" s="481"/>
      <c r="AAV136" s="481"/>
      <c r="AAW136" s="481"/>
      <c r="AAX136" s="481"/>
      <c r="AAY136" s="481"/>
      <c r="AAZ136" s="481"/>
      <c r="ABA136" s="481"/>
      <c r="ABB136" s="481"/>
      <c r="ABC136" s="481"/>
      <c r="ABD136" s="481"/>
      <c r="ABE136" s="481"/>
      <c r="ABF136" s="481"/>
      <c r="ABG136" s="481"/>
      <c r="ABH136" s="481"/>
      <c r="ABI136" s="481"/>
      <c r="ABJ136" s="481"/>
      <c r="ABK136" s="481"/>
      <c r="ABL136" s="481"/>
      <c r="ABM136" s="481"/>
      <c r="ABN136" s="481"/>
      <c r="ABO136" s="481"/>
      <c r="ABP136" s="481"/>
      <c r="ABQ136" s="481"/>
      <c r="ABR136" s="481"/>
      <c r="ABS136" s="481"/>
      <c r="ABT136" s="481"/>
      <c r="ABU136" s="481"/>
      <c r="ABV136" s="481"/>
      <c r="ABW136" s="481"/>
      <c r="ABX136" s="481"/>
      <c r="ABY136" s="481"/>
      <c r="ABZ136" s="481"/>
      <c r="ACA136" s="481"/>
      <c r="ACB136" s="481"/>
      <c r="ACC136" s="481"/>
      <c r="ACD136" s="481"/>
      <c r="ACE136" s="481"/>
      <c r="ACF136" s="481"/>
      <c r="ACG136" s="481"/>
      <c r="ACH136" s="481"/>
      <c r="ACI136" s="481"/>
      <c r="ACJ136" s="481"/>
      <c r="ACK136" s="481"/>
      <c r="ACL136" s="481"/>
      <c r="ACM136" s="481"/>
      <c r="ACN136" s="481"/>
      <c r="ACO136" s="481"/>
      <c r="ACP136" s="481"/>
      <c r="ACQ136" s="481"/>
      <c r="ACR136" s="481"/>
      <c r="ACS136" s="481"/>
      <c r="ACT136" s="481"/>
      <c r="ACU136" s="481"/>
      <c r="ACV136" s="481"/>
      <c r="ACW136" s="481"/>
      <c r="ACX136" s="481"/>
      <c r="ACY136" s="481"/>
      <c r="ACZ136" s="481"/>
      <c r="ADA136" s="481"/>
      <c r="ADB136" s="481"/>
      <c r="ADC136" s="481"/>
      <c r="ADD136" s="481"/>
      <c r="ADE136" s="481"/>
      <c r="ADF136" s="481"/>
      <c r="ADG136" s="481"/>
      <c r="ADH136" s="481"/>
      <c r="ADI136" s="481"/>
      <c r="ADJ136" s="481"/>
      <c r="ADK136" s="481"/>
      <c r="ADL136" s="481"/>
      <c r="ADM136" s="481"/>
      <c r="ADN136" s="481"/>
      <c r="ADO136" s="481"/>
      <c r="ADP136" s="481"/>
      <c r="ADQ136" s="481"/>
      <c r="ADR136" s="481"/>
      <c r="ADS136" s="481"/>
      <c r="ADT136" s="481"/>
      <c r="ADU136" s="481"/>
      <c r="ADV136" s="481"/>
      <c r="ADW136" s="481"/>
      <c r="ADX136" s="481"/>
      <c r="ADY136" s="481"/>
      <c r="ADZ136" s="481"/>
      <c r="AEA136" s="481"/>
      <c r="AEB136" s="481"/>
      <c r="AEC136" s="481"/>
      <c r="AED136" s="481"/>
      <c r="AEE136" s="481"/>
      <c r="AEF136" s="481"/>
      <c r="AEG136" s="481"/>
      <c r="AEH136" s="481"/>
      <c r="AEI136" s="481"/>
      <c r="AEJ136" s="481"/>
      <c r="AEK136" s="481"/>
      <c r="AEL136" s="481"/>
      <c r="AEM136" s="481"/>
      <c r="AEN136" s="481"/>
      <c r="AEO136" s="481"/>
      <c r="AEP136" s="481"/>
      <c r="AEQ136" s="481"/>
      <c r="AER136" s="481"/>
      <c r="AES136" s="481"/>
      <c r="AET136" s="481"/>
      <c r="AEU136" s="481"/>
      <c r="AEV136" s="481"/>
      <c r="AEW136" s="481"/>
      <c r="AEX136" s="481"/>
      <c r="AEY136" s="481"/>
      <c r="AEZ136" s="481"/>
      <c r="AFA136" s="481"/>
      <c r="AFB136" s="481"/>
      <c r="AFC136" s="481"/>
      <c r="AFD136" s="481"/>
      <c r="AFE136" s="481"/>
      <c r="AFF136" s="481"/>
      <c r="AFG136" s="481"/>
      <c r="AFH136" s="481"/>
      <c r="AFI136" s="481"/>
      <c r="AFJ136" s="481"/>
      <c r="AFK136" s="481"/>
      <c r="AFL136" s="481"/>
      <c r="AFM136" s="481"/>
      <c r="AFN136" s="481"/>
      <c r="AFO136" s="481"/>
      <c r="AFP136" s="481"/>
      <c r="AFQ136" s="481"/>
      <c r="AFR136" s="481"/>
      <c r="AFS136" s="481"/>
      <c r="AFT136" s="481"/>
      <c r="AFU136" s="481"/>
      <c r="AFV136" s="481"/>
      <c r="AFW136" s="481"/>
      <c r="AFX136" s="481"/>
      <c r="AFY136" s="481"/>
      <c r="AFZ136" s="481"/>
      <c r="AGA136" s="481"/>
      <c r="AGB136" s="481"/>
      <c r="AGC136" s="481"/>
      <c r="AGD136" s="481"/>
      <c r="AGE136" s="481"/>
      <c r="AGF136" s="481"/>
      <c r="AGG136" s="481"/>
      <c r="AGH136" s="481"/>
      <c r="AGI136" s="481"/>
      <c r="AGJ136" s="481"/>
      <c r="AGK136" s="481"/>
      <c r="AGL136" s="481"/>
      <c r="AGM136" s="481"/>
      <c r="AGN136" s="481"/>
      <c r="AGO136" s="481"/>
      <c r="AGP136" s="481"/>
      <c r="AGQ136" s="481"/>
      <c r="AGR136" s="481"/>
      <c r="AGS136" s="481"/>
      <c r="AGT136" s="481"/>
      <c r="AGU136" s="481"/>
      <c r="AGV136" s="481"/>
      <c r="AGW136" s="481"/>
      <c r="AGX136" s="481"/>
      <c r="AGY136" s="481"/>
      <c r="AGZ136" s="481"/>
      <c r="AHA136" s="481"/>
      <c r="AHB136" s="481"/>
      <c r="AHC136" s="481"/>
      <c r="AHD136" s="481"/>
      <c r="AHE136" s="481"/>
      <c r="AHF136" s="481"/>
      <c r="AHG136" s="481"/>
      <c r="AHH136" s="481"/>
      <c r="AHI136" s="481"/>
      <c r="AHJ136" s="481"/>
      <c r="AHK136" s="481"/>
      <c r="AHL136" s="481"/>
      <c r="AHM136" s="481"/>
      <c r="AHN136" s="481"/>
      <c r="AHO136" s="481"/>
      <c r="AHP136" s="481"/>
      <c r="AHQ136" s="481"/>
      <c r="AHR136" s="481"/>
      <c r="AHS136" s="481"/>
      <c r="AHT136" s="481"/>
      <c r="AHU136" s="481"/>
      <c r="AHV136" s="481"/>
      <c r="AHW136" s="481"/>
      <c r="AHX136" s="481"/>
      <c r="AHY136" s="481"/>
      <c r="AHZ136" s="481"/>
      <c r="AIA136" s="481"/>
      <c r="AIB136" s="481"/>
      <c r="AIC136" s="481"/>
      <c r="AID136" s="481"/>
      <c r="AIE136" s="481"/>
      <c r="AIF136" s="481"/>
      <c r="AIG136" s="481"/>
      <c r="AIH136" s="481"/>
      <c r="AII136" s="481"/>
      <c r="AIJ136" s="481"/>
      <c r="AIK136" s="481"/>
      <c r="AIL136" s="481"/>
      <c r="AIM136" s="481"/>
      <c r="AIN136" s="481"/>
      <c r="AIO136" s="481"/>
      <c r="AIP136" s="481"/>
      <c r="AIQ136" s="481"/>
      <c r="AIR136" s="481"/>
      <c r="AIS136" s="481"/>
      <c r="AIT136" s="481"/>
      <c r="AIU136" s="481"/>
      <c r="AIV136" s="481"/>
      <c r="AIW136" s="481"/>
      <c r="AIX136" s="481"/>
      <c r="AIY136" s="481"/>
      <c r="AIZ136" s="481"/>
      <c r="AJA136" s="481"/>
      <c r="AJB136" s="481"/>
      <c r="AJC136" s="481"/>
      <c r="AJD136" s="481"/>
      <c r="AJE136" s="481"/>
      <c r="AJF136" s="481"/>
      <c r="AJG136" s="481"/>
      <c r="AJH136" s="481"/>
      <c r="AJI136" s="481"/>
      <c r="AJJ136" s="481"/>
      <c r="AJK136" s="481"/>
      <c r="AJL136" s="481"/>
      <c r="AJM136" s="481"/>
      <c r="AJN136" s="481"/>
      <c r="AJO136" s="481"/>
      <c r="AJP136" s="481"/>
      <c r="AJQ136" s="481"/>
      <c r="AJR136" s="481"/>
      <c r="AJS136" s="481"/>
      <c r="AJT136" s="481"/>
      <c r="AJU136" s="481"/>
      <c r="AJV136" s="481"/>
      <c r="AJW136" s="481"/>
      <c r="AJX136" s="481"/>
      <c r="AJY136" s="481"/>
      <c r="AJZ136" s="481"/>
      <c r="AKA136" s="481"/>
      <c r="AKB136" s="481"/>
      <c r="AKC136" s="481"/>
      <c r="AKD136" s="481"/>
      <c r="AKE136" s="481"/>
      <c r="AKF136" s="481"/>
      <c r="AKG136" s="481"/>
      <c r="AKH136" s="481"/>
      <c r="AKI136" s="481"/>
      <c r="AKJ136" s="481"/>
      <c r="AKK136" s="481"/>
      <c r="AKL136" s="481"/>
      <c r="AKM136" s="481"/>
      <c r="AKN136" s="481"/>
      <c r="AKO136" s="481"/>
      <c r="AKP136" s="481"/>
      <c r="AKQ136" s="481"/>
      <c r="AKR136" s="481"/>
      <c r="AKS136" s="481"/>
      <c r="AKT136" s="481"/>
      <c r="AKU136" s="481"/>
      <c r="AKV136" s="481"/>
      <c r="AKW136" s="481"/>
      <c r="AKX136" s="481"/>
      <c r="AKY136" s="481"/>
      <c r="AKZ136" s="481"/>
      <c r="ALA136" s="481"/>
      <c r="ALB136" s="481"/>
      <c r="ALC136" s="481"/>
      <c r="ALD136" s="481"/>
      <c r="ALE136" s="481"/>
      <c r="ALF136" s="481"/>
      <c r="ALG136" s="481"/>
      <c r="ALH136" s="481"/>
      <c r="ALI136" s="481"/>
      <c r="ALJ136" s="481"/>
      <c r="ALK136" s="481"/>
      <c r="ALL136" s="481"/>
      <c r="ALM136" s="481"/>
      <c r="ALN136" s="481"/>
      <c r="ALO136" s="481"/>
      <c r="ALP136" s="481"/>
      <c r="ALQ136" s="481"/>
      <c r="ALR136" s="481"/>
      <c r="ALS136" s="481"/>
      <c r="ALT136" s="481"/>
      <c r="ALU136" s="481"/>
      <c r="ALV136" s="481"/>
      <c r="ALW136" s="481"/>
      <c r="ALX136" s="481"/>
      <c r="ALY136" s="481"/>
      <c r="ALZ136" s="481"/>
      <c r="AMA136" s="481"/>
      <c r="AMB136" s="481"/>
      <c r="AMC136" s="481"/>
      <c r="AMD136" s="481"/>
      <c r="AME136" s="481"/>
      <c r="AMF136" s="481"/>
      <c r="AMG136" s="481"/>
      <c r="AMH136" s="481"/>
      <c r="AMI136" s="481"/>
      <c r="AMJ136" s="481"/>
      <c r="AMK136" s="481"/>
      <c r="AML136" s="481"/>
      <c r="AMM136" s="481"/>
      <c r="AMN136" s="481"/>
      <c r="AMO136" s="481"/>
      <c r="AMP136" s="481"/>
      <c r="AMQ136" s="481"/>
      <c r="AMR136" s="481"/>
      <c r="AMS136" s="481"/>
      <c r="AMT136" s="481"/>
      <c r="AMU136" s="481"/>
      <c r="AMV136" s="481"/>
      <c r="AMW136" s="481"/>
      <c r="AMX136" s="481"/>
      <c r="AMY136" s="481"/>
      <c r="AMZ136" s="481"/>
      <c r="ANA136" s="481"/>
      <c r="ANB136" s="481"/>
      <c r="ANC136" s="481"/>
      <c r="AND136" s="481"/>
      <c r="ANE136" s="481"/>
      <c r="ANF136" s="481"/>
      <c r="ANG136" s="481"/>
      <c r="ANH136" s="481"/>
      <c r="ANI136" s="481"/>
      <c r="ANJ136" s="481"/>
      <c r="ANK136" s="481"/>
      <c r="ANL136" s="481"/>
      <c r="ANM136" s="481"/>
      <c r="ANN136" s="481"/>
      <c r="ANO136" s="481"/>
      <c r="ANP136" s="481"/>
      <c r="ANQ136" s="481"/>
      <c r="ANR136" s="481"/>
      <c r="ANS136" s="481"/>
      <c r="ANT136" s="481"/>
      <c r="ANU136" s="481"/>
      <c r="ANV136" s="481"/>
      <c r="ANW136" s="481"/>
      <c r="ANX136" s="481"/>
      <c r="ANY136" s="481"/>
      <c r="ANZ136" s="481"/>
      <c r="AOA136" s="481"/>
      <c r="AOB136" s="481"/>
      <c r="AOC136" s="481"/>
      <c r="AOD136" s="481"/>
      <c r="AOE136" s="481"/>
      <c r="AOF136" s="481"/>
      <c r="AOG136" s="481"/>
      <c r="AOH136" s="481"/>
      <c r="AOI136" s="481"/>
      <c r="AOJ136" s="481"/>
      <c r="AOK136" s="481"/>
      <c r="AOL136" s="481"/>
      <c r="AOM136" s="484"/>
      <c r="AON136" s="484"/>
      <c r="AOO136" s="484"/>
      <c r="AOP136" s="484"/>
      <c r="AOQ136" s="484"/>
      <c r="AOR136" s="484"/>
      <c r="AOS136" s="484"/>
      <c r="AOT136" s="484"/>
      <c r="AOU136" s="484"/>
      <c r="AOV136" s="484"/>
      <c r="AOW136" s="484"/>
      <c r="AOX136" s="484"/>
      <c r="AOY136" s="484"/>
      <c r="AOZ136" s="484"/>
      <c r="APA136" s="484"/>
      <c r="APB136" s="484"/>
      <c r="APC136" s="484"/>
      <c r="APD136" s="484"/>
      <c r="APE136" s="484"/>
      <c r="APF136" s="484"/>
      <c r="APG136" s="484"/>
      <c r="APH136" s="484"/>
      <c r="API136" s="484"/>
      <c r="APJ136" s="484"/>
      <c r="APK136" s="484"/>
      <c r="APL136" s="484"/>
      <c r="APM136" s="484"/>
      <c r="APN136" s="484"/>
      <c r="APO136" s="484"/>
      <c r="APP136" s="484"/>
      <c r="APQ136" s="484"/>
      <c r="APR136" s="484"/>
      <c r="APS136" s="484"/>
      <c r="APT136" s="484"/>
      <c r="APU136" s="484"/>
      <c r="APV136" s="484"/>
      <c r="APW136" s="484"/>
      <c r="APX136" s="484"/>
      <c r="APY136" s="484"/>
      <c r="APZ136" s="484"/>
      <c r="AQA136" s="484"/>
      <c r="AQB136" s="484"/>
      <c r="AQC136" s="484"/>
      <c r="AQD136" s="484"/>
      <c r="AQE136" s="484"/>
      <c r="AQF136" s="484"/>
      <c r="AQG136" s="484"/>
      <c r="AQH136" s="484"/>
      <c r="AQI136" s="484"/>
      <c r="AQJ136" s="484"/>
      <c r="AQK136" s="484"/>
      <c r="AQL136" s="484"/>
      <c r="AQM136" s="481"/>
      <c r="AQN136" s="484"/>
      <c r="AQO136" s="484"/>
      <c r="AQP136" s="484"/>
      <c r="AQQ136" s="484"/>
      <c r="AQR136" s="484"/>
      <c r="AQS136" s="484"/>
      <c r="AQT136" s="484"/>
      <c r="AQU136" s="484"/>
      <c r="AQV136" s="484"/>
      <c r="AQW136" s="484"/>
      <c r="AQX136" s="484"/>
      <c r="AQY136" s="484"/>
      <c r="AQZ136" s="484"/>
      <c r="ARA136" s="484"/>
      <c r="ARB136" s="484"/>
      <c r="ARC136" s="484"/>
      <c r="ARD136" s="484"/>
      <c r="ARE136" s="484"/>
      <c r="ARF136" s="484"/>
      <c r="ARG136" s="484"/>
      <c r="ARH136" s="484"/>
      <c r="ARI136" s="484"/>
      <c r="ARJ136" s="484"/>
      <c r="ARK136" s="484"/>
      <c r="ARL136" s="484"/>
      <c r="ARM136" s="484"/>
      <c r="ARN136" s="484"/>
      <c r="ARO136" s="484"/>
      <c r="ARP136" s="484"/>
      <c r="ARQ136" s="484"/>
      <c r="ARR136" s="484"/>
      <c r="ARS136" s="484"/>
      <c r="ART136" s="484"/>
      <c r="ARU136" s="484"/>
      <c r="ARV136" s="484"/>
      <c r="ARW136" s="484"/>
      <c r="ARX136" s="484"/>
      <c r="ARY136" s="484"/>
      <c r="ARZ136" s="484"/>
      <c r="ASA136" s="484"/>
      <c r="ASB136" s="484"/>
      <c r="ASC136" s="484"/>
      <c r="ASD136" s="484"/>
      <c r="ASE136" s="484"/>
      <c r="ASF136" s="484"/>
      <c r="ASG136" s="484"/>
      <c r="ASH136" s="484"/>
      <c r="ASI136" s="484"/>
      <c r="ASJ136" s="484"/>
      <c r="ASK136" s="484"/>
      <c r="ASL136" s="484"/>
      <c r="ASM136" s="484"/>
      <c r="ASN136" s="481"/>
      <c r="ASO136" s="481"/>
      <c r="ASP136" s="481"/>
      <c r="ASQ136" s="481"/>
      <c r="ASR136" s="481"/>
      <c r="ASS136" s="481"/>
      <c r="AST136" s="481"/>
      <c r="ASU136" s="481"/>
      <c r="ASV136" s="481"/>
      <c r="ASW136" s="481"/>
      <c r="ASX136" s="481"/>
      <c r="ASY136" s="481"/>
      <c r="ASZ136" s="481"/>
      <c r="ATA136" s="481"/>
      <c r="ATB136" s="481"/>
      <c r="ATC136" s="481"/>
      <c r="ATD136" s="481"/>
      <c r="ATE136" s="481"/>
      <c r="ATF136" s="481"/>
      <c r="ATG136" s="481"/>
      <c r="ATH136" s="481"/>
      <c r="ATI136" s="481"/>
      <c r="ATJ136" s="481"/>
      <c r="ATK136" s="481"/>
      <c r="ATL136" s="481"/>
      <c r="ATM136" s="481"/>
      <c r="ATN136" s="481"/>
      <c r="ATO136" s="481"/>
      <c r="ATP136" s="481"/>
      <c r="ATQ136" s="481"/>
      <c r="ATR136" s="481"/>
      <c r="ATS136" s="481"/>
      <c r="ATT136" s="481"/>
      <c r="ATU136" s="481"/>
      <c r="ATV136" s="481"/>
      <c r="ATW136" s="481"/>
      <c r="ATX136" s="481"/>
      <c r="ATY136" s="481"/>
      <c r="ATZ136" s="481"/>
      <c r="AUA136" s="481"/>
      <c r="AUB136" s="481"/>
      <c r="AUC136" s="481"/>
      <c r="AUD136" s="481"/>
      <c r="AUE136" s="481"/>
      <c r="AUF136" s="481"/>
      <c r="AUG136" s="481"/>
      <c r="AUH136" s="481"/>
      <c r="AUI136" s="481"/>
      <c r="AUJ136" s="481"/>
      <c r="AUK136" s="481"/>
      <c r="AUL136" s="481"/>
      <c r="AUM136" s="481"/>
      <c r="AUN136" s="481"/>
      <c r="AUO136" s="481"/>
      <c r="AUP136" s="481"/>
      <c r="AUQ136" s="481"/>
      <c r="AUR136" s="481"/>
      <c r="AUS136" s="481"/>
      <c r="AUT136" s="481"/>
      <c r="AUU136" s="481"/>
      <c r="AUV136" s="481"/>
      <c r="AUW136" s="481"/>
      <c r="AUX136" s="481"/>
      <c r="AUY136" s="481"/>
      <c r="AUZ136" s="481"/>
      <c r="AVA136" s="481"/>
      <c r="AVB136" s="481"/>
      <c r="AVC136" s="481"/>
      <c r="AVD136" s="481"/>
      <c r="AVE136" s="481"/>
      <c r="AVF136" s="481"/>
      <c r="AVG136" s="481"/>
      <c r="AVH136" s="481"/>
      <c r="AVI136" s="481"/>
      <c r="AVJ136" s="481"/>
      <c r="AVK136" s="481"/>
      <c r="AVL136" s="481"/>
      <c r="AVM136" s="481"/>
      <c r="AVN136" s="481"/>
      <c r="AVO136" s="481"/>
      <c r="AVP136" s="481"/>
      <c r="AVQ136" s="481"/>
      <c r="AVR136" s="481"/>
      <c r="AVS136" s="481"/>
      <c r="AVT136" s="481"/>
      <c r="AVU136" s="481"/>
      <c r="AVV136" s="481"/>
      <c r="AVW136" s="481"/>
      <c r="AVX136" s="481"/>
      <c r="AVY136" s="481"/>
      <c r="AVZ136" s="481"/>
      <c r="AWA136" s="481"/>
      <c r="AWB136" s="481"/>
      <c r="AWC136" s="481"/>
      <c r="AWD136" s="481"/>
      <c r="AWE136" s="481"/>
      <c r="AWF136" s="481"/>
      <c r="AWG136" s="481"/>
      <c r="AWH136" s="481"/>
      <c r="AWI136" s="481"/>
      <c r="AWJ136" s="481"/>
      <c r="AWK136" s="481"/>
      <c r="AWL136" s="481"/>
      <c r="AWM136" s="481"/>
      <c r="AWN136" s="481"/>
      <c r="AWO136" s="481"/>
      <c r="AWP136" s="481"/>
      <c r="AWQ136" s="481"/>
      <c r="AWR136" s="481"/>
      <c r="AWS136" s="481"/>
      <c r="AWT136" s="481"/>
      <c r="AWU136" s="481"/>
      <c r="AWV136" s="481"/>
      <c r="AWW136" s="481"/>
      <c r="AWX136" s="481"/>
      <c r="AWY136" s="481"/>
      <c r="AWZ136" s="481"/>
      <c r="AXA136" s="481"/>
      <c r="AXB136" s="481"/>
      <c r="AXC136" s="481"/>
      <c r="AXD136" s="481"/>
      <c r="AXE136" s="481"/>
      <c r="AXF136" s="481"/>
      <c r="AXG136" s="481"/>
      <c r="AXH136" s="481"/>
      <c r="AXI136" s="481"/>
      <c r="AXJ136" s="481"/>
      <c r="AXK136" s="481"/>
      <c r="AXL136" s="481"/>
      <c r="AXM136" s="481"/>
      <c r="AXN136" s="481"/>
      <c r="AXO136" s="481"/>
      <c r="AXP136" s="481"/>
      <c r="AXQ136" s="481"/>
      <c r="AXR136" s="481"/>
      <c r="AXS136" s="481"/>
      <c r="AXT136" s="481"/>
      <c r="AXU136" s="481"/>
      <c r="AXV136" s="481"/>
      <c r="AXW136" s="481"/>
      <c r="AXX136" s="481"/>
      <c r="AXY136" s="481"/>
      <c r="AXZ136" s="481"/>
      <c r="AYA136" s="481"/>
      <c r="AYB136" s="481"/>
      <c r="AYC136" s="481"/>
      <c r="AYD136" s="481"/>
      <c r="AYE136" s="481"/>
      <c r="AYF136" s="481"/>
      <c r="AYG136" s="481"/>
      <c r="AYH136" s="481"/>
      <c r="AYI136" s="481"/>
      <c r="AYJ136" s="481"/>
      <c r="AYK136" s="481"/>
      <c r="AYL136" s="481"/>
      <c r="AYM136" s="481"/>
      <c r="AYN136" s="481"/>
      <c r="AYO136" s="481"/>
      <c r="AYP136" s="481"/>
      <c r="AYQ136" s="481"/>
      <c r="AYR136" s="481"/>
      <c r="AYS136" s="481"/>
      <c r="AYT136" s="481"/>
      <c r="AYU136" s="481"/>
      <c r="AYV136" s="481"/>
      <c r="AYW136" s="481"/>
      <c r="AYX136" s="481"/>
      <c r="AYY136" s="481"/>
      <c r="AYZ136" s="481"/>
      <c r="AZA136" s="481"/>
      <c r="AZB136" s="481"/>
      <c r="AZC136" s="481"/>
      <c r="AZD136" s="481"/>
      <c r="AZE136" s="481"/>
      <c r="AZF136" s="481"/>
      <c r="AZG136" s="481"/>
      <c r="AZH136" s="481"/>
      <c r="AZI136" s="481"/>
      <c r="AZJ136" s="481"/>
      <c r="AZK136" s="481"/>
      <c r="AZL136" s="481"/>
      <c r="AZM136" s="481"/>
      <c r="AZN136" s="481"/>
      <c r="AZO136" s="481"/>
      <c r="AZP136" s="481"/>
      <c r="AZQ136" s="481"/>
      <c r="AZR136" s="481"/>
      <c r="AZS136" s="481"/>
      <c r="AZT136" s="481"/>
      <c r="AZU136" s="481"/>
      <c r="AZV136" s="481"/>
      <c r="AZW136" s="481"/>
      <c r="AZX136" s="481"/>
      <c r="AZY136" s="481"/>
      <c r="AZZ136" s="481"/>
      <c r="BAA136" s="481"/>
      <c r="BAB136" s="481"/>
      <c r="BAC136" s="481"/>
      <c r="BAD136" s="481"/>
      <c r="BAE136" s="481"/>
      <c r="BAF136" s="481"/>
      <c r="BAG136" s="481"/>
      <c r="BAH136" s="481"/>
      <c r="BAI136" s="481"/>
      <c r="BAJ136" s="481"/>
      <c r="BAK136" s="481"/>
      <c r="BAL136" s="481"/>
      <c r="BAM136" s="481"/>
      <c r="BAN136" s="481"/>
      <c r="BAO136" s="481"/>
      <c r="BAP136" s="481"/>
      <c r="BAQ136" s="481"/>
      <c r="BAR136" s="481"/>
      <c r="BAS136" s="481"/>
      <c r="BAT136" s="481"/>
      <c r="BAU136" s="481"/>
      <c r="BAV136" s="481"/>
      <c r="BAW136" s="481"/>
      <c r="BAX136" s="481"/>
      <c r="BAY136" s="481"/>
      <c r="BAZ136" s="481"/>
      <c r="BBA136" s="481"/>
      <c r="BBB136" s="481"/>
      <c r="BBC136" s="481"/>
      <c r="BBD136" s="481"/>
      <c r="BBE136" s="481"/>
      <c r="BBF136" s="481"/>
      <c r="BBG136" s="481"/>
      <c r="BBH136" s="481"/>
      <c r="BBI136" s="481"/>
      <c r="BBJ136" s="481"/>
      <c r="BBK136" s="481"/>
      <c r="BBL136" s="481"/>
      <c r="BBM136" s="481"/>
      <c r="BBN136" s="481"/>
      <c r="BBO136" s="481"/>
      <c r="BBP136" s="481"/>
      <c r="BBQ136" s="481"/>
      <c r="BBR136" s="481"/>
      <c r="BBS136" s="481"/>
      <c r="BBT136" s="481"/>
      <c r="BBU136" s="481"/>
      <c r="BBV136" s="481"/>
      <c r="BBW136" s="481"/>
      <c r="BBX136" s="481"/>
      <c r="BBY136" s="481"/>
      <c r="BBZ136" s="481"/>
      <c r="BCA136" s="481"/>
      <c r="BCB136" s="481"/>
      <c r="BCC136" s="481"/>
      <c r="BCD136" s="481"/>
      <c r="BCE136" s="481"/>
      <c r="BCF136" s="481"/>
      <c r="BCG136" s="481"/>
      <c r="BCH136" s="481"/>
      <c r="BCI136" s="481"/>
      <c r="BCJ136" s="481"/>
      <c r="BCK136" s="481"/>
      <c r="BCL136" s="481"/>
      <c r="BCM136" s="481"/>
      <c r="BCN136" s="481"/>
      <c r="BCO136" s="481"/>
      <c r="BCP136" s="481"/>
      <c r="BCQ136" s="481"/>
      <c r="BCR136" s="481"/>
      <c r="BCS136" s="481"/>
      <c r="BCT136" s="481"/>
      <c r="BCU136" s="481"/>
      <c r="BCV136" s="481"/>
      <c r="BCW136" s="481"/>
      <c r="BCX136" s="481"/>
      <c r="BCY136" s="481"/>
      <c r="BCZ136" s="481"/>
      <c r="BDA136" s="481"/>
      <c r="BDB136" s="481"/>
      <c r="BDC136" s="481"/>
      <c r="BDD136" s="481"/>
      <c r="BDE136" s="481"/>
      <c r="BDF136" s="481"/>
      <c r="BDG136" s="481"/>
      <c r="BDH136" s="481"/>
      <c r="BDI136" s="481"/>
      <c r="BDJ136" s="481"/>
      <c r="BDK136" s="481"/>
      <c r="BDL136" s="481"/>
      <c r="BDM136" s="481"/>
      <c r="BDN136" s="481"/>
      <c r="BDO136" s="481"/>
      <c r="BDP136" s="481"/>
      <c r="BDQ136" s="481"/>
      <c r="BDR136" s="481"/>
      <c r="BDS136" s="481"/>
      <c r="BDT136" s="481"/>
      <c r="BDU136" s="481"/>
      <c r="BDV136" s="481"/>
      <c r="BDW136" s="481"/>
      <c r="BDX136" s="481"/>
      <c r="BDY136" s="481"/>
      <c r="BDZ136" s="481"/>
      <c r="BEA136" s="481"/>
      <c r="BEB136" s="481"/>
      <c r="BEC136" s="481"/>
      <c r="BED136" s="481"/>
      <c r="BEE136" s="481"/>
      <c r="BEF136" s="481"/>
      <c r="BEG136" s="481"/>
      <c r="BEH136" s="481"/>
      <c r="BEI136" s="481"/>
      <c r="BEJ136" s="481"/>
      <c r="BEK136" s="481"/>
      <c r="BEL136" s="481"/>
      <c r="BEM136" s="481"/>
      <c r="BEN136" s="481"/>
      <c r="BEO136" s="481"/>
      <c r="BEP136" s="481"/>
      <c r="BEQ136" s="481"/>
      <c r="BER136" s="481"/>
      <c r="BES136" s="481"/>
      <c r="BET136" s="481"/>
      <c r="BEU136" s="481"/>
      <c r="BEV136" s="481"/>
      <c r="BEW136" s="481"/>
      <c r="BEX136" s="481"/>
      <c r="BEY136" s="481"/>
      <c r="BEZ136" s="481"/>
      <c r="BFA136" s="481"/>
      <c r="BFB136" s="481"/>
      <c r="BFC136" s="481"/>
      <c r="BFD136" s="481"/>
      <c r="BFE136" s="481"/>
      <c r="BFF136" s="481"/>
      <c r="BFG136" s="481"/>
      <c r="BFH136" s="481"/>
      <c r="BFI136" s="481"/>
      <c r="BFJ136" s="481"/>
      <c r="BFK136" s="481"/>
      <c r="BFL136" s="481"/>
      <c r="BFM136" s="481"/>
      <c r="BFN136" s="481"/>
      <c r="BFO136" s="481"/>
      <c r="BFP136" s="481"/>
      <c r="BFQ136" s="481"/>
      <c r="BFR136" s="481"/>
      <c r="BFS136" s="481"/>
      <c r="BFT136" s="481"/>
      <c r="BFU136" s="481"/>
      <c r="BFV136" s="481"/>
      <c r="BFW136" s="481"/>
      <c r="BFX136" s="481"/>
      <c r="BFY136" s="481"/>
      <c r="BFZ136" s="481"/>
      <c r="BGA136" s="481"/>
      <c r="BGB136" s="481"/>
      <c r="BGC136" s="481"/>
      <c r="BGD136" s="481"/>
      <c r="BGE136" s="481"/>
      <c r="BGF136" s="481"/>
      <c r="BGG136" s="481"/>
      <c r="BGH136" s="481"/>
      <c r="BGI136" s="481"/>
      <c r="BGJ136" s="481"/>
      <c r="BGK136" s="481"/>
      <c r="BGL136" s="481"/>
      <c r="BGM136" s="481"/>
      <c r="BGN136" s="481"/>
      <c r="BGO136" s="481"/>
      <c r="BGP136" s="481"/>
      <c r="BGQ136" s="481"/>
      <c r="BGR136" s="481"/>
      <c r="BGS136" s="481"/>
      <c r="BGT136" s="481"/>
      <c r="BGU136" s="481"/>
      <c r="BGV136" s="481"/>
      <c r="BGW136" s="481"/>
      <c r="BGX136" s="481"/>
      <c r="BGY136" s="481"/>
      <c r="BGZ136" s="481"/>
      <c r="BHA136" s="481"/>
      <c r="BHB136" s="481"/>
      <c r="BHC136" s="481"/>
      <c r="BHD136" s="481"/>
      <c r="BHE136" s="481"/>
      <c r="BHF136" s="481"/>
      <c r="BHG136" s="481"/>
      <c r="BHH136" s="481"/>
      <c r="BHI136" s="481"/>
      <c r="BHJ136" s="481"/>
      <c r="BHK136" s="481"/>
      <c r="BHL136" s="481"/>
      <c r="BHM136" s="481"/>
      <c r="BHN136" s="481"/>
      <c r="BHO136" s="481"/>
      <c r="BHP136" s="481"/>
      <c r="BHQ136" s="481"/>
      <c r="BHR136" s="481"/>
      <c r="BHS136" s="481"/>
      <c r="BHT136" s="481"/>
      <c r="BHU136" s="481"/>
      <c r="BHV136" s="481"/>
      <c r="BHW136" s="481"/>
      <c r="BHX136" s="481"/>
      <c r="BHY136" s="481"/>
      <c r="BHZ136" s="481"/>
      <c r="BIA136" s="481"/>
      <c r="BIB136" s="481"/>
      <c r="BIC136" s="481"/>
      <c r="BID136" s="481"/>
      <c r="BIE136" s="481"/>
      <c r="BIF136" s="481"/>
      <c r="BIG136" s="481"/>
      <c r="BIH136" s="481"/>
      <c r="BII136" s="481"/>
      <c r="BIJ136" s="481"/>
      <c r="BIK136" s="481"/>
      <c r="BIL136" s="481"/>
      <c r="BIM136" s="481"/>
      <c r="BIN136" s="481"/>
      <c r="BIO136" s="481"/>
      <c r="BIP136" s="481"/>
      <c r="BIQ136" s="481"/>
      <c r="BIR136" s="481"/>
      <c r="BIS136" s="481"/>
      <c r="BIT136" s="481"/>
      <c r="BIU136" s="481"/>
      <c r="BIV136" s="487"/>
      <c r="BIW136" s="486"/>
      <c r="BIX136" s="487"/>
      <c r="BIY136" s="486"/>
      <c r="BIZ136" s="487"/>
      <c r="BJA136" s="486"/>
      <c r="BJB136" s="487"/>
      <c r="BJC136" s="486"/>
      <c r="BJD136" s="487"/>
      <c r="BJE136" s="486"/>
      <c r="BJF136" s="487"/>
      <c r="BJG136" s="486"/>
      <c r="BJH136" s="481"/>
      <c r="BJI136" s="481"/>
      <c r="BJJ136" s="481"/>
      <c r="BJK136" s="481"/>
      <c r="BJL136" s="481"/>
      <c r="BJM136" s="481"/>
      <c r="BJN136" s="481"/>
      <c r="BJO136" s="481"/>
      <c r="BJP136" s="481"/>
      <c r="BJQ136" s="481"/>
      <c r="BJR136" s="481"/>
      <c r="BJS136" s="481"/>
      <c r="BJT136" s="481"/>
      <c r="BJU136" s="481"/>
      <c r="BJV136" s="481"/>
      <c r="BJW136" s="481"/>
      <c r="BJX136" s="485"/>
      <c r="BJY136" s="486"/>
      <c r="BJZ136" s="481"/>
      <c r="BKA136" s="481"/>
      <c r="BKB136" s="481"/>
      <c r="BKC136" s="481"/>
      <c r="BKD136" s="481"/>
      <c r="BKE136" s="481"/>
      <c r="BKF136" s="481"/>
      <c r="BKG136" s="481"/>
      <c r="BKH136" s="481"/>
      <c r="BKI136" s="481"/>
      <c r="BKJ136" s="481"/>
      <c r="BKK136" s="481"/>
      <c r="BKL136" s="481"/>
      <c r="BKM136" s="481"/>
      <c r="BKN136" s="481"/>
      <c r="BKO136" s="481"/>
      <c r="BKP136" s="481"/>
      <c r="BKQ136" s="481"/>
      <c r="BKR136" s="481"/>
      <c r="BKS136" s="481"/>
      <c r="BKT136" s="481"/>
      <c r="BKU136" s="481"/>
      <c r="BKV136" s="481"/>
      <c r="BKW136" s="481"/>
      <c r="BKX136" s="481"/>
      <c r="BKY136" s="481"/>
      <c r="BKZ136" s="481"/>
      <c r="BLA136" s="481"/>
      <c r="BLB136" s="481"/>
      <c r="BLC136" s="481"/>
      <c r="BLD136" s="481"/>
      <c r="BLE136" s="481"/>
      <c r="BLF136" s="481"/>
      <c r="BLG136" s="481"/>
      <c r="BLH136" s="481"/>
      <c r="BLI136" s="481"/>
      <c r="BLJ136" s="481"/>
      <c r="BLK136" s="481"/>
      <c r="BLL136" s="481"/>
      <c r="BLM136" s="481"/>
      <c r="BLN136" s="481"/>
      <c r="BLO136" s="481"/>
      <c r="BLP136" s="481"/>
      <c r="BLQ136" s="481"/>
      <c r="BLR136" s="481"/>
      <c r="BLS136" s="481"/>
      <c r="BLT136" s="481"/>
      <c r="BLU136" s="481"/>
      <c r="BLV136" s="481"/>
      <c r="BLW136" s="481"/>
      <c r="BLX136" s="481"/>
      <c r="BLY136" s="481"/>
      <c r="BLZ136" s="481"/>
      <c r="BMA136" s="481"/>
      <c r="BMB136" s="481"/>
      <c r="BMC136" s="481"/>
      <c r="BMD136" s="481"/>
      <c r="BME136" s="481"/>
      <c r="BMF136" s="481"/>
      <c r="BMG136" s="481"/>
      <c r="BMH136" s="481"/>
      <c r="BMI136" s="481"/>
      <c r="BMJ136" s="481"/>
      <c r="BMK136" s="481"/>
      <c r="BML136" s="481"/>
      <c r="BMM136" s="481"/>
      <c r="BMN136" s="481"/>
      <c r="BMO136" s="481"/>
      <c r="BMP136" s="481"/>
      <c r="BMQ136" s="481"/>
      <c r="BMR136" s="481"/>
      <c r="BMS136" s="481"/>
      <c r="BMT136" s="481"/>
      <c r="BMU136" s="481"/>
      <c r="BMV136" s="481"/>
      <c r="BMW136" s="481"/>
      <c r="BMX136" s="481"/>
      <c r="BMY136" s="481"/>
      <c r="BMZ136" s="481"/>
      <c r="BNA136" s="481"/>
      <c r="BNB136" s="481"/>
      <c r="BNC136" s="481"/>
      <c r="BND136" s="481"/>
      <c r="BNE136" s="481"/>
      <c r="BNF136" s="481"/>
      <c r="BNG136" s="481"/>
      <c r="BNH136" s="481"/>
      <c r="BNI136" s="481"/>
      <c r="BNJ136" s="481"/>
      <c r="BNK136" s="481"/>
      <c r="BNL136" s="481"/>
      <c r="BNM136" s="481"/>
      <c r="BNN136" s="481"/>
      <c r="BNO136" s="481"/>
      <c r="BNP136" s="481"/>
      <c r="BNQ136" s="481"/>
      <c r="BNR136" s="481"/>
      <c r="BNS136" s="481"/>
      <c r="BNT136" s="481"/>
      <c r="BNU136" s="481"/>
      <c r="BNV136" s="481"/>
      <c r="BNW136" s="481"/>
      <c r="BNX136" s="481"/>
      <c r="BNY136" s="481"/>
      <c r="BNZ136" s="481"/>
      <c r="BOA136" s="481"/>
      <c r="BOB136" s="481"/>
      <c r="BOC136" s="481"/>
      <c r="BOD136" s="481"/>
      <c r="BOE136" s="481"/>
      <c r="BOF136" s="481"/>
      <c r="BOG136" s="481"/>
      <c r="BOH136" s="481"/>
      <c r="BOI136" s="481"/>
      <c r="BOJ136" s="481"/>
      <c r="BOK136" s="481"/>
      <c r="BOL136" s="481"/>
      <c r="BOM136" s="481"/>
      <c r="BON136" s="481"/>
      <c r="BOO136" s="481"/>
      <c r="BOP136" s="481"/>
      <c r="BOQ136" s="481"/>
      <c r="BOR136" s="481"/>
      <c r="BOS136" s="481"/>
      <c r="BOT136" s="481"/>
      <c r="BOU136" s="481"/>
      <c r="BOV136" s="481"/>
      <c r="BOW136" s="481"/>
      <c r="BOX136" s="481"/>
      <c r="BOY136" s="481"/>
      <c r="BOZ136" s="481"/>
      <c r="BPA136" s="481"/>
      <c r="BPB136" s="481"/>
      <c r="BPC136" s="481"/>
      <c r="BPD136" s="481"/>
      <c r="BPE136" s="481"/>
      <c r="BPF136" s="481"/>
      <c r="BPG136" s="481"/>
      <c r="BPH136" s="481"/>
      <c r="BPI136" s="481"/>
      <c r="BPJ136" s="481"/>
      <c r="BPK136" s="481"/>
      <c r="BPL136" s="481"/>
      <c r="BPM136" s="481"/>
      <c r="BPN136" s="481"/>
      <c r="BPO136" s="481"/>
      <c r="BPP136" s="481"/>
      <c r="BPQ136" s="481"/>
      <c r="BPR136" s="481"/>
      <c r="BPS136" s="481"/>
      <c r="BPT136" s="481"/>
      <c r="BPU136" s="481"/>
      <c r="BPV136" s="481"/>
      <c r="BPW136" s="481"/>
      <c r="BPX136" s="481"/>
      <c r="BPY136" s="481"/>
      <c r="BPZ136" s="481"/>
      <c r="BQA136" s="481"/>
      <c r="BQB136" s="481"/>
      <c r="BQC136" s="481"/>
      <c r="BQD136" s="481"/>
      <c r="BQE136" s="481"/>
      <c r="BQF136" s="481"/>
      <c r="BQG136" s="481"/>
      <c r="BQH136" s="481"/>
      <c r="BQI136" s="481"/>
      <c r="BQJ136" s="481"/>
      <c r="BQK136" s="481"/>
      <c r="BQL136" s="481"/>
      <c r="BQM136" s="481"/>
      <c r="BQN136" s="481"/>
      <c r="BQO136" s="481"/>
      <c r="BQP136" s="481"/>
      <c r="BQQ136" s="481"/>
      <c r="BQR136" s="481"/>
      <c r="BQS136" s="481"/>
      <c r="BQT136" s="481"/>
      <c r="BQU136" s="481"/>
      <c r="BQV136" s="481"/>
      <c r="BQW136" s="481"/>
      <c r="BQX136" s="481"/>
      <c r="BQY136" s="481"/>
      <c r="BQZ136" s="481"/>
      <c r="BRA136" s="481"/>
      <c r="BRB136" s="481"/>
      <c r="BRC136" s="481"/>
      <c r="BRD136" s="481"/>
      <c r="BRE136" s="481"/>
      <c r="BRF136" s="481"/>
      <c r="BRG136" s="481"/>
      <c r="BRH136" s="481"/>
      <c r="BRI136" s="481"/>
      <c r="BRJ136" s="481"/>
      <c r="BRK136" s="481"/>
      <c r="BRL136" s="481"/>
      <c r="BRM136" s="481"/>
      <c r="BRN136" s="481"/>
      <c r="BRO136" s="481"/>
      <c r="BRP136" s="481"/>
      <c r="BRQ136" s="481"/>
      <c r="BRR136" s="481"/>
      <c r="BRS136" s="481"/>
      <c r="BRT136" s="481"/>
      <c r="BRU136" s="481"/>
      <c r="BRV136" s="481"/>
      <c r="BRW136" s="481"/>
      <c r="BRX136" s="481"/>
      <c r="BRY136" s="481"/>
      <c r="BRZ136" s="481"/>
      <c r="BSA136" s="481"/>
      <c r="BSB136" s="481"/>
      <c r="BSC136" s="481"/>
      <c r="BSD136" s="481"/>
      <c r="BSE136" s="481"/>
      <c r="BSF136" s="481"/>
      <c r="BSG136" s="481"/>
      <c r="BSH136" s="481"/>
      <c r="BSI136" s="481"/>
      <c r="BSJ136" s="481"/>
      <c r="BSK136" s="481"/>
      <c r="BSL136" s="481"/>
      <c r="BSM136" s="481"/>
      <c r="BSN136" s="481"/>
      <c r="BSO136" s="481"/>
      <c r="BSP136" s="481"/>
      <c r="BSQ136" s="481"/>
      <c r="BSR136" s="481"/>
      <c r="BSS136" s="481"/>
      <c r="BST136" s="481"/>
      <c r="BSU136" s="481"/>
      <c r="BSV136" s="481"/>
      <c r="BSW136" s="481"/>
      <c r="BSX136" s="481"/>
      <c r="BSY136" s="481"/>
      <c r="BSZ136" s="481"/>
      <c r="BTA136" s="481"/>
      <c r="BTB136" s="481"/>
      <c r="BTC136" s="481"/>
      <c r="BTD136" s="481"/>
      <c r="BTE136" s="481"/>
      <c r="BTF136" s="481"/>
      <c r="BTG136" s="481"/>
      <c r="BTH136" s="481"/>
      <c r="BTI136" s="481"/>
      <c r="BTJ136" s="481"/>
      <c r="BTK136" s="481"/>
      <c r="BTL136" s="481"/>
      <c r="BTM136" s="481"/>
      <c r="BTN136" s="481"/>
      <c r="BTO136" s="481"/>
      <c r="BTP136" s="481"/>
      <c r="BTQ136" s="481"/>
      <c r="BTR136" s="481"/>
      <c r="BTS136" s="481"/>
      <c r="BTT136" s="481"/>
      <c r="BTU136" s="481"/>
      <c r="BTV136" s="481"/>
      <c r="BTW136" s="481"/>
      <c r="BTX136" s="481"/>
      <c r="BTY136" s="481"/>
      <c r="BTZ136" s="481"/>
      <c r="BUA136" s="481"/>
      <c r="BUB136" s="481"/>
      <c r="BUC136" s="481"/>
      <c r="BUD136" s="481"/>
      <c r="BUE136" s="481"/>
      <c r="BUF136" s="481"/>
      <c r="BUG136" s="481"/>
      <c r="BUH136" s="481"/>
      <c r="BUI136" s="481"/>
      <c r="BUJ136" s="481"/>
      <c r="BUK136" s="481"/>
      <c r="BUL136" s="481"/>
      <c r="BUM136" s="481"/>
      <c r="BUN136" s="481"/>
      <c r="BUO136" s="481"/>
      <c r="BUP136" s="481"/>
      <c r="BUQ136" s="481"/>
      <c r="BUR136" s="481"/>
      <c r="BUS136" s="481"/>
      <c r="BUT136" s="481"/>
      <c r="BUU136" s="481"/>
      <c r="BUV136" s="481"/>
      <c r="BUW136" s="481"/>
      <c r="BUX136" s="481"/>
      <c r="BUY136" s="481"/>
      <c r="BUZ136" s="481"/>
      <c r="BVA136" s="481"/>
      <c r="BVB136" s="481"/>
      <c r="BVC136" s="481"/>
      <c r="BVD136" s="481"/>
      <c r="BVE136" s="481"/>
      <c r="BVF136" s="481"/>
      <c r="BVG136" s="481"/>
      <c r="BVH136" s="481"/>
      <c r="BVI136" s="481"/>
      <c r="BVJ136" s="481"/>
      <c r="BVK136" s="481"/>
      <c r="BVL136" s="481"/>
      <c r="BVM136" s="481"/>
      <c r="BVN136" s="481"/>
      <c r="BVO136" s="481"/>
      <c r="BVP136" s="481"/>
      <c r="BVQ136" s="481"/>
      <c r="BVR136" s="481"/>
      <c r="BVS136" s="481"/>
      <c r="BVT136" s="481"/>
      <c r="BVU136" s="481"/>
      <c r="BVV136" s="481"/>
      <c r="BVW136" s="481"/>
      <c r="BVX136" s="481"/>
      <c r="BVY136" s="481"/>
      <c r="BVZ136" s="481"/>
      <c r="BWA136" s="481"/>
      <c r="BWB136" s="481"/>
      <c r="BWC136" s="481"/>
      <c r="BWD136" s="481"/>
      <c r="BWE136" s="481"/>
      <c r="BWF136" s="481"/>
      <c r="BWG136" s="481"/>
      <c r="BWH136" s="481"/>
      <c r="BWI136" s="481"/>
      <c r="BWJ136" s="481"/>
      <c r="BWK136" s="481"/>
      <c r="BWL136" s="481"/>
      <c r="BWM136" s="481"/>
      <c r="BWN136" s="481"/>
      <c r="BWO136" s="481"/>
      <c r="BWP136" s="481"/>
      <c r="BWQ136" s="481"/>
      <c r="BWR136" s="481"/>
      <c r="BWS136" s="481"/>
      <c r="BWT136" s="481"/>
      <c r="BWU136" s="481"/>
      <c r="BWV136" s="481"/>
      <c r="BWW136" s="481"/>
      <c r="BWX136" s="481"/>
      <c r="BWY136" s="481"/>
      <c r="BWZ136" s="481"/>
      <c r="BXA136" s="481"/>
      <c r="BXB136" s="481"/>
      <c r="BXC136" s="481"/>
      <c r="BXD136" s="481"/>
      <c r="BXE136" s="481"/>
      <c r="BXF136" s="481"/>
      <c r="BXG136" s="481"/>
      <c r="BXH136" s="481"/>
      <c r="BXI136" s="481"/>
      <c r="BXJ136" s="481"/>
      <c r="BXK136" s="481"/>
      <c r="BXL136" s="481"/>
      <c r="BXM136" s="481"/>
      <c r="BXN136" s="481"/>
      <c r="BXO136" s="481"/>
      <c r="BXP136" s="481"/>
      <c r="BXQ136" s="481"/>
      <c r="BXR136" s="481"/>
      <c r="BXS136" s="481"/>
      <c r="BXT136" s="481"/>
      <c r="BXU136" s="481"/>
      <c r="BXV136" s="481"/>
      <c r="BXW136" s="481"/>
      <c r="BXX136" s="481"/>
      <c r="BXY136" s="481"/>
      <c r="BXZ136" s="481"/>
      <c r="BYA136" s="481"/>
      <c r="BYB136" s="481"/>
      <c r="BYC136" s="481"/>
      <c r="BYD136" s="481"/>
      <c r="BYE136" s="481"/>
      <c r="BYF136" s="481"/>
      <c r="BYG136" s="481"/>
      <c r="BYH136" s="481"/>
      <c r="BYI136" s="481"/>
      <c r="BYJ136" s="481"/>
      <c r="BYK136" s="481"/>
      <c r="BYL136" s="481"/>
      <c r="BYM136" s="481"/>
      <c r="BYN136" s="481"/>
      <c r="BYO136" s="481"/>
      <c r="BYP136" s="481"/>
      <c r="BYQ136" s="481"/>
      <c r="BYR136" s="481"/>
      <c r="BYS136" s="481"/>
      <c r="BYT136" s="481"/>
      <c r="BYU136" s="481"/>
      <c r="BYV136" s="481"/>
      <c r="BYW136" s="481"/>
      <c r="BYX136" s="481"/>
      <c r="BYY136" s="481"/>
      <c r="BYZ136" s="481"/>
      <c r="BZA136" s="481"/>
      <c r="BZB136" s="481"/>
      <c r="BZC136" s="481"/>
      <c r="BZD136" s="481"/>
      <c r="BZE136" s="481"/>
      <c r="BZF136" s="481"/>
      <c r="BZG136" s="481"/>
      <c r="BZH136" s="481"/>
      <c r="BZI136" s="481"/>
      <c r="BZJ136" s="481"/>
      <c r="BZK136" s="481"/>
      <c r="BZL136" s="481"/>
      <c r="BZM136" s="481"/>
      <c r="BZN136" s="481"/>
      <c r="BZO136" s="481"/>
      <c r="BZP136" s="481"/>
      <c r="BZQ136" s="481"/>
      <c r="BZR136" s="481"/>
      <c r="BZS136" s="481"/>
      <c r="BZT136" s="481"/>
      <c r="BZU136" s="481"/>
      <c r="BZV136" s="481"/>
      <c r="BZW136" s="481"/>
      <c r="BZX136" s="481"/>
      <c r="BZY136" s="481"/>
      <c r="BZZ136" s="481"/>
      <c r="CAA136" s="481"/>
      <c r="CAB136" s="481"/>
      <c r="CAC136" s="481"/>
      <c r="CAD136" s="481"/>
      <c r="CAE136" s="481"/>
      <c r="CAF136" s="481"/>
      <c r="CAG136" s="481"/>
      <c r="CAH136" s="481"/>
      <c r="CAI136" s="481"/>
      <c r="CAJ136" s="481"/>
      <c r="CAK136" s="481"/>
      <c r="CAL136" s="481"/>
      <c r="CAM136" s="481"/>
      <c r="CAN136" s="481"/>
      <c r="CAO136" s="481"/>
      <c r="CAP136" s="481"/>
      <c r="CAQ136" s="481"/>
      <c r="CAR136" s="481"/>
      <c r="CAS136" s="481"/>
      <c r="CAT136" s="481"/>
      <c r="CAU136" s="481"/>
      <c r="CAV136" s="481"/>
      <c r="CAW136" s="481"/>
      <c r="CAX136" s="481"/>
      <c r="CAY136" s="481"/>
      <c r="CAZ136" s="481"/>
      <c r="CBA136" s="481"/>
      <c r="CBB136" s="481"/>
      <c r="CBC136" s="481"/>
      <c r="CBD136" s="481"/>
      <c r="CBE136" s="481"/>
      <c r="CBF136" s="481"/>
      <c r="CBG136" s="481"/>
      <c r="CBH136" s="481"/>
      <c r="CBI136" s="481"/>
      <c r="CBJ136" s="481"/>
      <c r="CBK136" s="481"/>
      <c r="CBL136" s="481"/>
      <c r="CBM136" s="481"/>
      <c r="CBN136" s="481"/>
      <c r="CBO136" s="481"/>
      <c r="CBP136" s="481"/>
      <c r="CBQ136" s="481"/>
      <c r="CBR136" s="481"/>
      <c r="CBS136" s="481"/>
      <c r="CBT136" s="481"/>
      <c r="CBU136" s="481"/>
      <c r="CBV136" s="481"/>
      <c r="CBW136" s="481"/>
      <c r="CBX136" s="481"/>
      <c r="CBY136" s="481"/>
      <c r="CBZ136" s="481"/>
      <c r="CCA136" s="481"/>
      <c r="CCB136" s="481"/>
      <c r="CCC136" s="481"/>
      <c r="CCD136" s="481"/>
      <c r="CCE136" s="481"/>
      <c r="CCF136" s="481"/>
      <c r="CCG136" s="481"/>
      <c r="CCH136" s="481"/>
      <c r="CCI136" s="481"/>
      <c r="CCJ136" s="481"/>
      <c r="CCK136" s="481"/>
      <c r="CCL136" s="481"/>
      <c r="CCM136" s="481"/>
      <c r="CCN136" s="481"/>
      <c r="CCO136" s="481"/>
      <c r="CCP136" s="481"/>
      <c r="CCQ136" s="481"/>
      <c r="CCR136" s="481"/>
      <c r="CCS136" s="481"/>
      <c r="CCT136" s="481"/>
      <c r="CCU136" s="481"/>
      <c r="CCV136" s="481"/>
      <c r="CCW136" s="481"/>
      <c r="CCX136" s="481"/>
      <c r="CCY136" s="481"/>
      <c r="CCZ136" s="481"/>
      <c r="CDA136" s="481"/>
      <c r="CDB136" s="481"/>
      <c r="CDC136" s="481"/>
      <c r="CDD136" s="481"/>
      <c r="CDE136" s="481"/>
      <c r="CDF136" s="481"/>
      <c r="CDG136" s="481"/>
      <c r="CDH136" s="481"/>
      <c r="CDI136" s="481"/>
      <c r="CDJ136" s="481"/>
      <c r="CDK136" s="481"/>
      <c r="CDL136" s="481"/>
      <c r="CDM136" s="481"/>
      <c r="CDN136" s="481"/>
      <c r="CDO136" s="481"/>
      <c r="CDP136" s="481"/>
      <c r="CDQ136" s="481"/>
      <c r="CDR136" s="481"/>
      <c r="CDS136" s="481"/>
      <c r="CDT136" s="481"/>
      <c r="CDU136" s="481"/>
      <c r="CDV136" s="481"/>
      <c r="CDW136" s="481"/>
      <c r="CDX136" s="481"/>
      <c r="CDY136" s="481"/>
      <c r="CDZ136" s="481"/>
      <c r="CEA136" s="481"/>
      <c r="CEB136" s="481"/>
      <c r="CEC136" s="481"/>
      <c r="CED136" s="481"/>
      <c r="CEE136" s="481"/>
      <c r="CEF136" s="481"/>
      <c r="CEG136" s="481"/>
      <c r="CEH136" s="481"/>
      <c r="CEI136" s="481"/>
      <c r="CEJ136" s="481"/>
      <c r="CEK136" s="481"/>
      <c r="CEL136" s="481"/>
      <c r="CEM136" s="481"/>
      <c r="CEN136" s="481"/>
      <c r="CEO136" s="481"/>
      <c r="CEP136" s="481"/>
      <c r="CEQ136" s="481"/>
      <c r="CER136" s="481"/>
      <c r="CES136" s="481"/>
      <c r="CET136" s="481"/>
      <c r="CEU136" s="481"/>
      <c r="CEV136" s="481"/>
      <c r="CEW136" s="481"/>
      <c r="CEX136" s="481"/>
      <c r="CEY136" s="481"/>
      <c r="CEZ136" s="481"/>
      <c r="CFA136" s="481"/>
      <c r="CFB136" s="481"/>
      <c r="CFC136" s="481"/>
      <c r="CFD136" s="481"/>
      <c r="CFE136" s="481"/>
      <c r="CFF136" s="481"/>
      <c r="CFG136" s="481"/>
      <c r="CFH136" s="481"/>
      <c r="CFI136" s="481"/>
      <c r="CFJ136" s="481"/>
      <c r="CFK136" s="481"/>
      <c r="CFL136" s="481"/>
      <c r="CFM136" s="481"/>
      <c r="CFN136" s="481"/>
      <c r="CFO136" s="481"/>
      <c r="CFP136" s="481"/>
      <c r="CFQ136" s="481"/>
      <c r="CFR136" s="481"/>
      <c r="CFS136" s="481"/>
      <c r="CFT136" s="481"/>
      <c r="CFU136" s="481"/>
      <c r="CFV136" s="481"/>
      <c r="CFW136" s="481"/>
      <c r="CFX136" s="481"/>
      <c r="CFY136" s="481"/>
      <c r="CFZ136" s="481"/>
      <c r="CGA136" s="481"/>
      <c r="CGB136" s="481"/>
      <c r="CGC136" s="481"/>
      <c r="CGD136" s="481"/>
      <c r="CGE136" s="481"/>
      <c r="CGF136" s="481"/>
      <c r="CGG136" s="481"/>
      <c r="CGH136" s="481"/>
      <c r="CGI136" s="481"/>
      <c r="CGJ136" s="481"/>
      <c r="CGK136" s="481"/>
      <c r="CGL136" s="481"/>
      <c r="CGM136" s="481"/>
      <c r="CGN136" s="481"/>
      <c r="CGO136" s="481"/>
      <c r="CGP136" s="481"/>
      <c r="CGQ136" s="481"/>
      <c r="CGR136" s="481"/>
      <c r="CGS136" s="481"/>
      <c r="CGT136" s="481"/>
      <c r="CGU136" s="481"/>
      <c r="CGV136" s="481"/>
      <c r="CGW136" s="481"/>
      <c r="CGX136" s="481"/>
      <c r="CGY136" s="481"/>
      <c r="CGZ136" s="481"/>
      <c r="CHA136" s="481"/>
      <c r="CHB136" s="481"/>
      <c r="CHC136" s="481"/>
      <c r="CHD136" s="481"/>
      <c r="CHE136" s="481"/>
      <c r="CHF136" s="481"/>
      <c r="CHG136" s="481"/>
      <c r="CHH136" s="481"/>
      <c r="CHI136" s="481"/>
      <c r="CHJ136" s="481"/>
      <c r="CHK136" s="481"/>
      <c r="CHL136" s="481"/>
      <c r="CHM136" s="481"/>
      <c r="CHN136" s="481"/>
      <c r="CHO136" s="481"/>
      <c r="CHP136" s="481"/>
      <c r="CHQ136" s="481"/>
      <c r="CHR136" s="481"/>
      <c r="CHS136" s="481"/>
      <c r="CHT136" s="481"/>
      <c r="CHU136" s="481"/>
      <c r="CHV136" s="481"/>
      <c r="CHW136" s="481"/>
      <c r="CHX136" s="481"/>
      <c r="CHY136" s="481"/>
      <c r="CHZ136" s="481"/>
      <c r="CIA136" s="481"/>
      <c r="CIB136" s="481"/>
      <c r="CIC136" s="481"/>
      <c r="CID136" s="481"/>
      <c r="CIE136" s="481"/>
      <c r="CIF136" s="481"/>
      <c r="CIG136" s="481"/>
      <c r="CIH136" s="481"/>
      <c r="CII136" s="481"/>
      <c r="CIJ136" s="481"/>
      <c r="CIK136" s="481"/>
      <c r="CIL136" s="481"/>
      <c r="CIM136" s="481"/>
      <c r="CIN136" s="481"/>
      <c r="CIO136" s="481"/>
      <c r="CIP136" s="481"/>
      <c r="CIQ136" s="481"/>
      <c r="CIR136" s="481"/>
      <c r="CIS136" s="481"/>
      <c r="CIT136" s="481"/>
      <c r="CIU136" s="481"/>
      <c r="CIV136" s="481"/>
      <c r="CIW136" s="481"/>
      <c r="CIX136" s="481"/>
      <c r="CIY136" s="481"/>
      <c r="CIZ136" s="481"/>
      <c r="CJA136" s="481"/>
      <c r="CJB136" s="481"/>
      <c r="CJC136" s="481"/>
      <c r="CJD136" s="481"/>
      <c r="CJE136" s="481"/>
      <c r="CJF136" s="481"/>
      <c r="CJG136" s="481"/>
      <c r="CJH136" s="481"/>
      <c r="CJI136" s="481"/>
      <c r="CJJ136" s="481"/>
      <c r="CJK136" s="481"/>
      <c r="CJL136" s="481"/>
      <c r="CJM136" s="481"/>
      <c r="CJN136" s="481"/>
      <c r="CJO136" s="481"/>
      <c r="CJP136" s="481"/>
      <c r="CJQ136" s="481"/>
      <c r="CJR136" s="481"/>
      <c r="CJS136" s="481"/>
      <c r="CJT136" s="481"/>
      <c r="CJU136" s="481"/>
      <c r="CJV136" s="481"/>
      <c r="CJW136" s="481"/>
      <c r="CJX136" s="481"/>
      <c r="CJY136" s="481"/>
      <c r="CJZ136" s="481"/>
      <c r="CKA136" s="481"/>
      <c r="CKB136" s="481"/>
      <c r="CKC136" s="481"/>
      <c r="CKD136" s="481"/>
      <c r="CKE136" s="481"/>
      <c r="CKF136" s="481"/>
      <c r="CKG136" s="481"/>
      <c r="CKH136" s="481"/>
      <c r="CKI136" s="481"/>
      <c r="CKJ136" s="481"/>
      <c r="CKK136" s="481"/>
      <c r="CKL136" s="481"/>
      <c r="CKM136" s="481"/>
      <c r="CKN136" s="481"/>
      <c r="CKO136" s="481"/>
      <c r="CKP136" s="481"/>
      <c r="CKQ136" s="481"/>
      <c r="CKR136" s="481"/>
      <c r="CKS136" s="481"/>
      <c r="CKT136" s="481"/>
      <c r="CKU136" s="481"/>
      <c r="CKV136" s="481"/>
      <c r="CKW136" s="481"/>
      <c r="CKX136" s="481"/>
      <c r="CKY136" s="481"/>
      <c r="CKZ136" s="481"/>
      <c r="CLA136" s="481"/>
      <c r="CLB136" s="481"/>
      <c r="CLC136" s="481"/>
      <c r="CLD136" s="481"/>
      <c r="CLE136" s="481"/>
      <c r="CLF136" s="481"/>
      <c r="CLG136" s="481"/>
      <c r="CLH136" s="481"/>
      <c r="CLI136" s="481"/>
      <c r="CLJ136" s="481"/>
      <c r="CLK136" s="481"/>
      <c r="CLL136" s="481"/>
      <c r="CLM136" s="481"/>
      <c r="CLN136" s="481"/>
      <c r="CLO136" s="481"/>
      <c r="CLP136" s="481"/>
      <c r="CLQ136" s="481"/>
      <c r="CLR136" s="481"/>
      <c r="CLS136" s="481"/>
      <c r="CLT136" s="481"/>
      <c r="CLU136" s="481"/>
      <c r="CLV136" s="481"/>
      <c r="CLW136" s="481"/>
      <c r="CLX136" s="481"/>
      <c r="CLY136" s="481"/>
      <c r="CLZ136" s="481"/>
      <c r="CMA136" s="481"/>
      <c r="CMB136" s="481"/>
      <c r="CMC136" s="481"/>
      <c r="CMD136" s="481"/>
      <c r="CME136" s="481"/>
      <c r="CMF136" s="481"/>
      <c r="CMG136" s="481"/>
      <c r="CMH136" s="481"/>
      <c r="CMI136" s="481"/>
      <c r="CMJ136" s="481"/>
      <c r="CMK136" s="481"/>
      <c r="CML136" s="481"/>
      <c r="CMM136" s="481"/>
      <c r="CMN136" s="481"/>
      <c r="CMO136" s="481"/>
      <c r="CMP136" s="481"/>
      <c r="CMQ136" s="481"/>
      <c r="CMR136" s="481"/>
      <c r="CMS136" s="481"/>
      <c r="CMT136" s="481"/>
      <c r="CMU136" s="481"/>
      <c r="CMV136" s="481"/>
      <c r="CMW136" s="481"/>
      <c r="CMX136" s="481"/>
      <c r="CMY136" s="481"/>
      <c r="CMZ136" s="481"/>
      <c r="CNA136" s="481"/>
      <c r="CNB136" s="481"/>
      <c r="CNC136" s="481"/>
      <c r="CND136" s="481"/>
      <c r="CNE136" s="481"/>
      <c r="CNF136" s="481"/>
      <c r="CNG136" s="481"/>
      <c r="CNH136" s="481"/>
      <c r="CNI136" s="481"/>
      <c r="CNJ136" s="481"/>
      <c r="CNK136" s="481"/>
      <c r="CNL136" s="481"/>
      <c r="CNM136" s="481"/>
      <c r="CNN136" s="481"/>
      <c r="CNO136" s="481"/>
      <c r="CNP136" s="481"/>
      <c r="CNQ136" s="481"/>
      <c r="CNR136" s="481"/>
      <c r="CNS136" s="481"/>
      <c r="CNT136" s="481"/>
      <c r="CNU136" s="481"/>
      <c r="CNV136" s="481"/>
      <c r="CNW136" s="481"/>
      <c r="CNX136" s="481"/>
      <c r="CNY136" s="481"/>
      <c r="CNZ136" s="481"/>
      <c r="COA136" s="481"/>
      <c r="COB136" s="481"/>
      <c r="COC136" s="481"/>
      <c r="COD136" s="481"/>
      <c r="COE136" s="481"/>
      <c r="COF136" s="481"/>
      <c r="COG136" s="481"/>
      <c r="COH136" s="481"/>
      <c r="COI136" s="481"/>
      <c r="COJ136" s="481"/>
      <c r="COK136" s="481"/>
      <c r="COL136" s="481"/>
      <c r="COM136" s="481"/>
      <c r="CON136" s="481"/>
      <c r="COO136" s="481"/>
      <c r="COP136" s="481"/>
      <c r="COQ136" s="481"/>
      <c r="COR136" s="481"/>
      <c r="COS136" s="481"/>
      <c r="COT136" s="481"/>
      <c r="COU136" s="481"/>
      <c r="COV136" s="481"/>
      <c r="COW136" s="481"/>
      <c r="COX136" s="481"/>
      <c r="COY136" s="481"/>
      <c r="COZ136" s="481"/>
      <c r="CPA136" s="481"/>
      <c r="CPB136" s="481"/>
      <c r="CPC136" s="481"/>
      <c r="CPD136" s="481"/>
      <c r="CPE136" s="481"/>
      <c r="CPF136" s="481"/>
      <c r="CPG136" s="481"/>
      <c r="CPH136" s="481"/>
      <c r="CPI136" s="481"/>
      <c r="CPJ136" s="481"/>
      <c r="CPK136" s="481"/>
      <c r="CPL136" s="481"/>
      <c r="CPM136" s="481"/>
      <c r="CPN136" s="481"/>
      <c r="CPO136" s="481"/>
      <c r="CPP136" s="481"/>
      <c r="CPQ136" s="481"/>
      <c r="CPR136" s="481"/>
      <c r="CPS136" s="481"/>
      <c r="CPT136" s="481"/>
      <c r="CPU136" s="481"/>
      <c r="CPV136" s="481"/>
      <c r="CPW136" s="481"/>
      <c r="CPX136" s="481"/>
      <c r="CPY136" s="481"/>
      <c r="CPZ136" s="481"/>
      <c r="CQA136" s="481"/>
      <c r="CQB136" s="481"/>
      <c r="CQC136" s="481"/>
      <c r="CQD136" s="481"/>
      <c r="CQE136" s="481"/>
      <c r="CQF136" s="481"/>
      <c r="CQG136" s="481"/>
      <c r="CQH136" s="481"/>
      <c r="CQI136" s="481"/>
      <c r="CQJ136" s="481"/>
      <c r="CQK136" s="481"/>
      <c r="CQL136" s="481"/>
      <c r="CQM136" s="481"/>
      <c r="CQN136" s="481"/>
      <c r="CQO136" s="481"/>
      <c r="CQP136" s="481"/>
      <c r="CQQ136" s="481"/>
      <c r="CQR136" s="481"/>
      <c r="CQS136" s="481"/>
      <c r="CQT136" s="481"/>
      <c r="CQU136" s="481"/>
      <c r="CQV136" s="481"/>
      <c r="CQW136" s="481"/>
      <c r="CQX136" s="481"/>
      <c r="CQY136" s="481"/>
      <c r="CQZ136" s="481"/>
      <c r="CRA136" s="481"/>
      <c r="CRB136" s="481"/>
      <c r="CRC136" s="481"/>
      <c r="CRD136" s="481"/>
      <c r="CRE136" s="481"/>
      <c r="CRF136" s="481"/>
      <c r="CRG136" s="481"/>
      <c r="CRH136" s="481"/>
      <c r="CRI136" s="481"/>
      <c r="CRJ136" s="481"/>
      <c r="CRK136" s="481"/>
      <c r="CRL136" s="481"/>
      <c r="CRM136" s="481"/>
      <c r="CRN136" s="481"/>
      <c r="CRO136" s="481"/>
      <c r="CRP136" s="481"/>
      <c r="CRQ136" s="481"/>
      <c r="CRR136" s="481"/>
      <c r="CRS136" s="481"/>
      <c r="CRT136" s="481"/>
      <c r="CRU136" s="481"/>
      <c r="CRV136" s="481"/>
      <c r="CRW136" s="481"/>
      <c r="CRX136" s="481"/>
      <c r="CRY136" s="481"/>
      <c r="CRZ136" s="481"/>
      <c r="CSA136" s="481"/>
      <c r="CSB136" s="481"/>
      <c r="CSC136" s="481"/>
      <c r="CSD136" s="481"/>
      <c r="CSE136" s="481"/>
      <c r="CSF136" s="481"/>
      <c r="CSG136" s="481"/>
      <c r="CSH136" s="481"/>
      <c r="CSI136" s="481"/>
      <c r="CSJ136" s="481"/>
      <c r="CSK136" s="481"/>
      <c r="CSL136" s="481"/>
      <c r="CSM136" s="481"/>
      <c r="CSN136" s="481"/>
      <c r="CSO136" s="481"/>
      <c r="CSP136" s="481"/>
      <c r="CSQ136" s="481"/>
      <c r="CSR136" s="481"/>
      <c r="CSS136" s="481"/>
      <c r="CST136" s="481"/>
      <c r="CSU136" s="481"/>
      <c r="CSV136" s="481"/>
      <c r="CSW136" s="481"/>
      <c r="CSX136" s="481"/>
      <c r="CSY136" s="481"/>
      <c r="CSZ136" s="481"/>
      <c r="CTA136" s="481"/>
      <c r="CTB136" s="481"/>
      <c r="CTC136" s="481"/>
      <c r="CTD136" s="481"/>
      <c r="CTE136" s="481"/>
      <c r="CTF136" s="481"/>
      <c r="CTG136" s="481"/>
      <c r="CTH136" s="481"/>
      <c r="CTI136" s="481"/>
      <c r="CTJ136" s="481"/>
      <c r="CTK136" s="481"/>
      <c r="CTL136" s="481"/>
      <c r="CTM136" s="481"/>
      <c r="CTN136" s="481"/>
      <c r="CTO136" s="481"/>
      <c r="CTP136" s="481"/>
      <c r="CTQ136" s="481"/>
      <c r="CTR136" s="481"/>
      <c r="CTS136" s="481"/>
      <c r="CTT136" s="481"/>
      <c r="CTU136" s="481"/>
      <c r="CTV136" s="481"/>
      <c r="CTW136" s="481"/>
      <c r="CTX136" s="481"/>
      <c r="CTY136" s="481"/>
      <c r="CTZ136" s="481"/>
      <c r="CUA136" s="481"/>
      <c r="CUB136" s="481"/>
      <c r="CUC136" s="481"/>
      <c r="CUD136" s="481"/>
      <c r="CUE136" s="481"/>
      <c r="CUF136" s="481"/>
      <c r="CUG136" s="481"/>
      <c r="CUH136" s="481"/>
      <c r="CUI136" s="481"/>
      <c r="CUJ136" s="481"/>
      <c r="CUK136" s="481"/>
      <c r="CUL136" s="481"/>
      <c r="CUM136" s="481"/>
      <c r="CUN136" s="481"/>
      <c r="CUO136" s="481"/>
      <c r="CUP136" s="481"/>
      <c r="CUQ136" s="481"/>
      <c r="CUR136" s="481"/>
      <c r="CUS136" s="481"/>
      <c r="CUT136" s="481"/>
      <c r="CUU136" s="481"/>
      <c r="CUV136" s="481"/>
      <c r="CUW136" s="481"/>
      <c r="CUX136" s="481"/>
      <c r="CUY136" s="481"/>
      <c r="CUZ136" s="481"/>
      <c r="CVA136" s="481"/>
      <c r="CVB136" s="481"/>
      <c r="CVC136" s="481"/>
      <c r="CVD136" s="481"/>
      <c r="CVE136" s="481"/>
      <c r="CVF136" s="481"/>
      <c r="CVG136" s="481"/>
      <c r="CVH136" s="481"/>
      <c r="CVI136" s="481"/>
      <c r="CVJ136" s="481"/>
      <c r="CVK136" s="481"/>
      <c r="CVL136" s="481"/>
      <c r="CVM136" s="481"/>
      <c r="CVN136" s="481"/>
      <c r="CVO136" s="481"/>
      <c r="CVP136" s="481"/>
      <c r="CVQ136" s="481"/>
      <c r="CVR136" s="481"/>
      <c r="CVS136" s="481"/>
      <c r="CVT136" s="481"/>
      <c r="CVU136" s="481"/>
      <c r="CVV136" s="481"/>
      <c r="CVW136" s="481"/>
      <c r="CVX136" s="481"/>
      <c r="CVY136" s="481"/>
      <c r="CVZ136" s="481"/>
      <c r="CWA136" s="481"/>
      <c r="CWB136" s="481"/>
      <c r="CWC136" s="481"/>
      <c r="CWD136" s="481"/>
      <c r="CWE136" s="481"/>
      <c r="CWF136" s="481"/>
      <c r="CWG136" s="481"/>
      <c r="CWH136" s="481"/>
      <c r="CWI136" s="481"/>
      <c r="CWJ136" s="481"/>
      <c r="CWK136" s="481"/>
      <c r="CWL136" s="481"/>
      <c r="CWM136" s="481"/>
      <c r="CWN136" s="481"/>
      <c r="CWO136" s="481"/>
      <c r="CWP136" s="481"/>
      <c r="CWQ136" s="481"/>
      <c r="CWR136" s="481"/>
      <c r="CWS136" s="481"/>
      <c r="CWT136" s="481"/>
      <c r="CWU136" s="481"/>
      <c r="CWV136" s="481"/>
      <c r="CWW136" s="481"/>
      <c r="CWX136" s="481"/>
      <c r="CWY136" s="481"/>
      <c r="CWZ136" s="481"/>
      <c r="CXA136" s="481"/>
      <c r="CXB136" s="481"/>
      <c r="CXC136" s="481"/>
      <c r="CXD136" s="481"/>
      <c r="CXE136" s="481"/>
      <c r="CXF136" s="481"/>
      <c r="CXG136" s="481"/>
      <c r="CXH136" s="481"/>
      <c r="CXI136" s="481"/>
      <c r="CXJ136" s="481"/>
      <c r="CXK136" s="481"/>
      <c r="CXL136" s="481"/>
      <c r="CXM136" s="481"/>
      <c r="CXN136" s="481"/>
      <c r="CXO136" s="481"/>
      <c r="CXP136" s="481"/>
      <c r="CXQ136" s="481"/>
      <c r="CXR136" s="481"/>
      <c r="CXS136" s="481"/>
      <c r="CXT136" s="481"/>
      <c r="CXU136" s="481"/>
      <c r="CXV136" s="481"/>
      <c r="CXW136" s="481"/>
      <c r="CXX136" s="481"/>
      <c r="CXY136" s="481"/>
      <c r="CXZ136" s="481"/>
      <c r="CYA136" s="481"/>
      <c r="CYB136" s="481"/>
      <c r="CYC136" s="481"/>
      <c r="CYD136" s="481"/>
      <c r="CYE136" s="481"/>
      <c r="CYF136" s="481"/>
      <c r="CYG136" s="481"/>
      <c r="CYH136" s="481"/>
      <c r="CYI136" s="481"/>
      <c r="CYJ136" s="481"/>
      <c r="CYK136" s="481"/>
      <c r="CYL136" s="481"/>
      <c r="CYM136" s="481"/>
      <c r="CYN136" s="481"/>
      <c r="CYO136" s="481"/>
      <c r="CYP136" s="481"/>
      <c r="CYQ136" s="481"/>
      <c r="CYR136" s="481"/>
      <c r="CYS136" s="481"/>
      <c r="CYT136" s="481"/>
      <c r="CYU136" s="481"/>
      <c r="CYV136" s="481"/>
      <c r="CYW136" s="481"/>
      <c r="CYX136" s="481"/>
      <c r="CYY136" s="481"/>
      <c r="CYZ136" s="481"/>
      <c r="CZA136" s="481"/>
      <c r="CZB136" s="481"/>
      <c r="CZC136" s="481"/>
      <c r="CZD136" s="481"/>
      <c r="CZE136" s="481"/>
      <c r="CZF136" s="481"/>
      <c r="CZG136" s="481"/>
      <c r="CZH136" s="481"/>
      <c r="CZI136" s="481"/>
      <c r="CZJ136" s="481"/>
      <c r="CZK136" s="481"/>
      <c r="CZL136" s="481"/>
      <c r="CZM136" s="481"/>
      <c r="CZN136" s="481"/>
      <c r="CZO136" s="481"/>
      <c r="CZP136" s="481"/>
      <c r="CZQ136" s="481"/>
      <c r="CZR136" s="481"/>
      <c r="CZS136" s="481"/>
      <c r="CZT136" s="481"/>
      <c r="CZU136" s="481"/>
      <c r="CZV136" s="481"/>
      <c r="CZW136" s="481"/>
      <c r="CZX136" s="481"/>
      <c r="CZY136" s="481"/>
      <c r="CZZ136" s="481"/>
      <c r="DAA136" s="481"/>
      <c r="DAB136" s="481"/>
      <c r="DAC136" s="481"/>
      <c r="DAD136" s="481"/>
      <c r="DAE136" s="481"/>
      <c r="DAF136" s="481"/>
      <c r="DAG136" s="481"/>
      <c r="DAH136" s="481"/>
      <c r="DAI136" s="481"/>
      <c r="DAJ136" s="481"/>
      <c r="DAK136" s="481"/>
      <c r="DAL136" s="481"/>
      <c r="DAM136" s="481"/>
      <c r="DAN136" s="481"/>
      <c r="DAO136" s="481"/>
      <c r="DAP136" s="481"/>
      <c r="DAQ136" s="481"/>
      <c r="DAR136" s="481"/>
      <c r="DAS136" s="481"/>
      <c r="DAT136" s="481"/>
      <c r="DAU136" s="481"/>
      <c r="DAV136" s="481"/>
      <c r="DAW136" s="481"/>
      <c r="DAX136" s="481"/>
      <c r="DAY136" s="481"/>
      <c r="DAZ136" s="481"/>
      <c r="DBA136" s="481"/>
      <c r="DBB136" s="481"/>
      <c r="DBC136" s="481"/>
      <c r="DBD136" s="481"/>
      <c r="DBE136" s="481"/>
      <c r="DBF136" s="481"/>
      <c r="DBG136" s="481"/>
      <c r="DBH136" s="481"/>
      <c r="DBI136" s="481"/>
      <c r="DBJ136" s="481"/>
      <c r="DBK136" s="481"/>
      <c r="DBL136" s="481"/>
      <c r="DBM136" s="481"/>
      <c r="DBN136" s="481"/>
      <c r="DBO136" s="481"/>
      <c r="DBP136" s="481"/>
      <c r="DBQ136" s="481"/>
      <c r="DBR136" s="481"/>
      <c r="DBS136" s="481"/>
      <c r="DBT136" s="481"/>
      <c r="DBU136" s="481"/>
      <c r="DBV136" s="481"/>
      <c r="DBW136" s="481"/>
      <c r="DBX136" s="481"/>
      <c r="DBY136" s="481"/>
      <c r="DBZ136" s="481"/>
      <c r="DCA136" s="481"/>
      <c r="DCB136" s="481"/>
      <c r="DCC136" s="481"/>
      <c r="DCD136" s="481"/>
      <c r="DCE136" s="481"/>
      <c r="DCF136" s="481"/>
      <c r="DCG136" s="481"/>
      <c r="DCH136" s="481"/>
      <c r="DCI136" s="481"/>
      <c r="DCJ136" s="481"/>
      <c r="DCK136" s="481"/>
      <c r="DCL136" s="481"/>
      <c r="DCM136" s="481"/>
      <c r="DCN136" s="481"/>
      <c r="DCO136" s="481"/>
      <c r="DCP136" s="481"/>
      <c r="DCQ136" s="481"/>
      <c r="DCR136" s="481"/>
      <c r="DCS136" s="481"/>
      <c r="DCT136" s="481"/>
      <c r="DCU136" s="481"/>
      <c r="DCV136" s="481"/>
      <c r="DCW136" s="481"/>
      <c r="DCX136" s="481"/>
      <c r="DCY136" s="481"/>
      <c r="DCZ136" s="481"/>
      <c r="DDA136" s="481"/>
      <c r="DDB136" s="481"/>
      <c r="DDC136" s="481"/>
      <c r="DDD136" s="481"/>
      <c r="DDE136" s="481"/>
      <c r="DDF136" s="481"/>
      <c r="DDG136" s="481"/>
      <c r="DDH136" s="481"/>
      <c r="DDI136" s="481"/>
      <c r="DDJ136" s="481"/>
      <c r="DDK136" s="481"/>
      <c r="DDL136" s="481"/>
      <c r="DDM136" s="481"/>
      <c r="DDN136" s="481"/>
      <c r="DDO136" s="481"/>
      <c r="DDP136" s="481"/>
      <c r="DDQ136" s="481"/>
      <c r="DDR136" s="481"/>
      <c r="DDS136" s="481"/>
      <c r="DDT136" s="481"/>
      <c r="DDU136" s="481"/>
      <c r="DDV136" s="481"/>
      <c r="DDW136" s="481"/>
      <c r="DDX136" s="481"/>
      <c r="DDY136" s="481"/>
      <c r="DDZ136" s="481"/>
      <c r="DEA136" s="481"/>
      <c r="DEB136" s="481"/>
      <c r="DEC136" s="481"/>
      <c r="DED136" s="481"/>
      <c r="DEE136" s="481"/>
      <c r="DEF136" s="481"/>
      <c r="DEG136" s="481"/>
      <c r="DEH136" s="481"/>
      <c r="DEI136" s="481"/>
      <c r="DEJ136" s="481"/>
      <c r="DEK136" s="481"/>
      <c r="DEL136" s="481"/>
      <c r="DEM136" s="481"/>
      <c r="DEN136" s="481"/>
      <c r="DEO136" s="481"/>
      <c r="DEP136" s="481"/>
      <c r="DEQ136" s="481"/>
      <c r="DER136" s="481"/>
      <c r="DES136" s="481"/>
      <c r="DET136" s="481"/>
      <c r="DEU136" s="481"/>
      <c r="DEV136" s="481"/>
      <c r="DEW136" s="481"/>
      <c r="DEX136" s="481"/>
      <c r="DEY136" s="481"/>
      <c r="DEZ136" s="481"/>
      <c r="DFA136" s="481"/>
      <c r="DFB136" s="481"/>
      <c r="DFC136" s="481"/>
      <c r="DFD136" s="481"/>
      <c r="DFE136" s="481"/>
      <c r="DFF136" s="481"/>
      <c r="DFG136" s="481"/>
      <c r="DFH136" s="481"/>
      <c r="DFI136" s="481"/>
      <c r="DFJ136" s="481"/>
      <c r="DFK136" s="481"/>
      <c r="DFL136" s="481"/>
      <c r="DFM136" s="481"/>
      <c r="DFN136" s="481"/>
      <c r="DFO136" s="481"/>
      <c r="DFP136" s="481"/>
      <c r="DFQ136" s="481"/>
      <c r="DFR136" s="481"/>
      <c r="DFS136" s="481"/>
      <c r="DFT136" s="481"/>
      <c r="DFU136" s="481"/>
      <c r="DFV136" s="481"/>
      <c r="DFW136" s="481"/>
      <c r="DFX136" s="481"/>
      <c r="DFY136" s="481"/>
      <c r="DFZ136" s="481"/>
      <c r="DGA136" s="481"/>
      <c r="DGB136" s="481"/>
      <c r="DGC136" s="481"/>
      <c r="DGD136" s="481"/>
      <c r="DGE136" s="481"/>
      <c r="DGF136" s="481"/>
      <c r="DGG136" s="481"/>
      <c r="DGH136" s="481"/>
      <c r="DGI136" s="481"/>
      <c r="DGJ136" s="481"/>
      <c r="DGK136" s="481"/>
      <c r="DGL136" s="481"/>
      <c r="DGM136" s="481"/>
      <c r="DGN136" s="481"/>
      <c r="DGO136" s="481"/>
      <c r="DGP136" s="481"/>
      <c r="DGQ136" s="481"/>
      <c r="DGR136" s="481"/>
      <c r="DGS136" s="481"/>
      <c r="DGT136" s="481"/>
      <c r="DGU136" s="481"/>
      <c r="DGV136" s="481"/>
      <c r="DGW136" s="481"/>
      <c r="DGX136" s="481"/>
      <c r="DGY136" s="481"/>
      <c r="DGZ136" s="481"/>
      <c r="DHA136" s="481"/>
      <c r="DHB136" s="481"/>
      <c r="DHC136" s="481"/>
      <c r="DHD136" s="481"/>
      <c r="DHE136" s="481"/>
      <c r="DHF136" s="481"/>
      <c r="DHG136" s="481"/>
      <c r="DHH136" s="481"/>
      <c r="DHI136" s="481"/>
      <c r="DHJ136" s="481"/>
      <c r="DHK136" s="481"/>
      <c r="DHL136" s="481"/>
      <c r="DHM136" s="481"/>
      <c r="DHN136" s="481"/>
      <c r="DHO136" s="481"/>
      <c r="DHP136" s="481"/>
      <c r="DHQ136" s="481"/>
      <c r="DHR136" s="481"/>
      <c r="DHS136" s="481"/>
      <c r="DHT136" s="481"/>
      <c r="DHU136" s="481"/>
      <c r="DHV136" s="481"/>
      <c r="DHW136" s="481"/>
      <c r="DHX136" s="481"/>
      <c r="DHY136" s="481"/>
      <c r="DHZ136" s="481"/>
      <c r="DIA136" s="481"/>
      <c r="DIB136" s="481"/>
      <c r="DIC136" s="481"/>
      <c r="DID136" s="481"/>
      <c r="DIE136" s="481"/>
      <c r="DIF136" s="481"/>
      <c r="DIG136" s="481"/>
      <c r="DIH136" s="481"/>
      <c r="DII136" s="481"/>
      <c r="DIJ136" s="481"/>
      <c r="DIK136" s="481"/>
      <c r="DIL136" s="481"/>
      <c r="DIM136" s="484"/>
      <c r="DIN136" s="481"/>
      <c r="DIO136" s="481"/>
      <c r="DIP136" s="481"/>
      <c r="DIQ136" s="484"/>
      <c r="DIR136" s="481"/>
      <c r="DIS136" s="481"/>
      <c r="DIT136" s="481"/>
      <c r="DIU136" s="481"/>
      <c r="DIV136" s="481"/>
      <c r="DIW136" s="481"/>
      <c r="DIX136" s="481"/>
      <c r="DIY136" s="481"/>
      <c r="DIZ136" s="481"/>
      <c r="DJA136" s="481"/>
      <c r="DJB136" s="481"/>
      <c r="DJC136" s="481"/>
      <c r="DJD136" s="481"/>
      <c r="DJE136" s="481"/>
      <c r="DJF136" s="481"/>
      <c r="DJG136" s="481"/>
      <c r="DJH136" s="481"/>
      <c r="DJI136" s="481"/>
      <c r="DJJ136" s="481"/>
      <c r="DJK136" s="481"/>
      <c r="DJL136" s="481"/>
      <c r="DJM136" s="481"/>
      <c r="DJN136" s="481"/>
      <c r="DJO136" s="481"/>
      <c r="DJP136" s="481"/>
      <c r="DJQ136" s="481"/>
      <c r="DJR136" s="481"/>
      <c r="DJS136" s="481"/>
      <c r="DJT136" s="481"/>
      <c r="DJU136" s="481"/>
      <c r="DJV136" s="481"/>
      <c r="DJW136" s="481"/>
      <c r="DJX136" s="481"/>
      <c r="DJY136" s="481"/>
      <c r="DJZ136" s="481"/>
      <c r="DKA136" s="481"/>
      <c r="DKB136" s="481"/>
      <c r="DKC136" s="481"/>
      <c r="DKD136" s="481"/>
      <c r="DKE136" s="481"/>
      <c r="DKF136" s="481"/>
      <c r="DKG136" s="481"/>
      <c r="DKH136" s="481"/>
      <c r="DKI136" s="481"/>
      <c r="DKJ136" s="481"/>
      <c r="DKK136" s="481"/>
      <c r="DKL136" s="481"/>
      <c r="DKM136" s="481"/>
      <c r="DKN136" s="481"/>
      <c r="DKO136" s="481"/>
      <c r="DKP136" s="481"/>
      <c r="DKQ136" s="481"/>
      <c r="DKR136" s="481"/>
      <c r="DKS136" s="481"/>
      <c r="DKT136" s="481"/>
      <c r="DKU136" s="481"/>
      <c r="DKV136" s="481"/>
      <c r="DKW136" s="481"/>
      <c r="DKX136" s="481"/>
      <c r="DKY136" s="481"/>
      <c r="DKZ136" s="481"/>
      <c r="DLA136" s="481"/>
      <c r="DLB136" s="481"/>
      <c r="DLC136" s="481"/>
      <c r="DLD136" s="481"/>
      <c r="DLE136" s="481"/>
      <c r="DLF136" s="481"/>
      <c r="DLG136" s="481"/>
      <c r="DLH136" s="481"/>
      <c r="DLI136" s="481"/>
      <c r="DLJ136" s="481"/>
      <c r="DLK136" s="481"/>
      <c r="DLL136" s="481"/>
      <c r="DLM136" s="481"/>
      <c r="DLN136" s="481"/>
      <c r="DLO136" s="481"/>
      <c r="DLP136" s="481"/>
      <c r="DLQ136" s="481"/>
      <c r="DLR136" s="481"/>
      <c r="DLS136" s="481"/>
      <c r="DLT136" s="481"/>
      <c r="DLU136" s="481"/>
      <c r="DLV136" s="481"/>
      <c r="DLW136" s="481"/>
      <c r="DLX136" s="481"/>
      <c r="DLY136" s="481"/>
      <c r="DLZ136" s="481"/>
      <c r="DMA136" s="481"/>
      <c r="DMB136" s="481"/>
      <c r="DMC136" s="481"/>
      <c r="DMD136" s="481"/>
      <c r="DME136" s="481"/>
      <c r="DMF136" s="481"/>
      <c r="DMG136" s="481"/>
      <c r="DMH136" s="481"/>
      <c r="DMI136" s="481"/>
      <c r="DMJ136" s="481"/>
      <c r="DMK136" s="481"/>
      <c r="DML136" s="481"/>
      <c r="DMM136" s="481"/>
      <c r="DMN136" s="481"/>
      <c r="DMO136" s="481"/>
      <c r="DMP136" s="481"/>
      <c r="DMQ136" s="481"/>
      <c r="DMR136" s="481"/>
      <c r="DMS136" s="481"/>
      <c r="DMT136" s="481"/>
      <c r="DMU136" s="481"/>
      <c r="DMV136" s="481"/>
      <c r="DMW136" s="481"/>
      <c r="DMX136" s="481"/>
      <c r="DMY136" s="481"/>
      <c r="DMZ136" s="481"/>
      <c r="DNA136" s="481"/>
      <c r="DNB136" s="481"/>
      <c r="DNC136" s="481"/>
      <c r="DND136" s="481"/>
      <c r="DNE136" s="481"/>
      <c r="DNF136" s="481"/>
      <c r="DNG136" s="481"/>
      <c r="DNH136" s="481"/>
      <c r="DNI136" s="481"/>
      <c r="DNJ136" s="481"/>
      <c r="DNK136" s="481"/>
      <c r="DNL136" s="481"/>
      <c r="DNM136" s="481"/>
      <c r="DNN136" s="481"/>
      <c r="DNO136" s="481"/>
      <c r="DNP136" s="481"/>
      <c r="DNQ136" s="481"/>
      <c r="DNR136" s="481"/>
      <c r="DNS136" s="481"/>
      <c r="DNT136" s="481"/>
      <c r="DNU136" s="481"/>
      <c r="DNV136" s="481"/>
      <c r="DNW136" s="481"/>
      <c r="DNX136" s="481"/>
      <c r="DNY136" s="481"/>
      <c r="DNZ136" s="481"/>
      <c r="DOA136" s="481"/>
      <c r="DOB136" s="481"/>
      <c r="DOC136" s="481"/>
      <c r="DOD136" s="481"/>
      <c r="DOE136" s="481"/>
      <c r="DOF136" s="481"/>
      <c r="DOG136" s="481"/>
      <c r="DOH136" s="481"/>
      <c r="DOI136" s="481"/>
      <c r="DOJ136" s="481"/>
      <c r="DOK136" s="481"/>
      <c r="DOL136" s="481"/>
      <c r="DOM136" s="481"/>
      <c r="DON136" s="481"/>
      <c r="DOO136" s="481"/>
      <c r="DOP136" s="481"/>
      <c r="DOQ136" s="481"/>
      <c r="DOR136" s="481"/>
      <c r="DOS136" s="481"/>
      <c r="DOT136" s="481"/>
      <c r="DOU136" s="481"/>
      <c r="DOV136" s="481"/>
      <c r="DOW136" s="481"/>
      <c r="DOX136" s="481"/>
      <c r="DOY136" s="481"/>
      <c r="DOZ136" s="481"/>
      <c r="DPA136" s="481"/>
      <c r="DPB136" s="481"/>
      <c r="DPC136" s="481"/>
      <c r="DPD136" s="481"/>
      <c r="DPE136" s="481"/>
      <c r="DPF136" s="481"/>
      <c r="DPG136" s="481"/>
      <c r="DPH136" s="481"/>
      <c r="DPI136" s="481"/>
      <c r="DPJ136" s="481"/>
      <c r="DPK136" s="481"/>
      <c r="DPL136" s="481"/>
      <c r="DPM136" s="481"/>
      <c r="DPN136" s="481"/>
      <c r="DPO136" s="481"/>
      <c r="DPP136" s="481"/>
      <c r="DPQ136" s="481"/>
      <c r="DPR136" s="481"/>
      <c r="DPS136" s="481"/>
      <c r="DPT136" s="481"/>
      <c r="DPU136" s="481"/>
      <c r="DPV136" s="481"/>
      <c r="DPW136" s="481"/>
      <c r="DPX136" s="481"/>
      <c r="DPY136" s="481"/>
      <c r="DPZ136" s="481"/>
      <c r="DQA136" s="481"/>
      <c r="DQB136" s="481"/>
      <c r="DQC136" s="481"/>
      <c r="DQD136" s="481"/>
      <c r="DQE136" s="481"/>
      <c r="DQF136" s="481"/>
      <c r="DQG136" s="481"/>
      <c r="DQH136" s="481"/>
      <c r="DQI136" s="481"/>
      <c r="DQJ136" s="481"/>
      <c r="DQK136" s="481"/>
      <c r="DQL136" s="481"/>
      <c r="DQM136" s="481"/>
      <c r="DQN136" s="481"/>
      <c r="DQO136" s="481"/>
      <c r="DQP136" s="481"/>
      <c r="DQQ136" s="481"/>
      <c r="DQR136" s="481"/>
      <c r="DQS136" s="481"/>
      <c r="DQT136" s="481"/>
      <c r="DQU136" s="481"/>
      <c r="DQV136" s="481"/>
      <c r="DQW136" s="481"/>
      <c r="DQX136" s="481"/>
      <c r="DQY136" s="481"/>
      <c r="DQZ136" s="481"/>
      <c r="DRA136" s="481"/>
      <c r="DRB136" s="481"/>
      <c r="DRC136" s="481"/>
      <c r="DRD136" s="481"/>
      <c r="DRE136" s="481"/>
      <c r="DRF136" s="481"/>
      <c r="DRG136" s="481"/>
      <c r="DRH136" s="481"/>
      <c r="DRI136" s="481"/>
      <c r="DRJ136" s="481"/>
      <c r="DRK136" s="481"/>
      <c r="DRL136" s="481"/>
      <c r="DRM136" s="481"/>
      <c r="DRN136" s="481"/>
      <c r="DRO136" s="481"/>
      <c r="DRP136" s="481"/>
      <c r="DRQ136" s="481"/>
      <c r="DRR136" s="481"/>
      <c r="DRS136" s="481"/>
      <c r="DRT136" s="481"/>
      <c r="DRU136" s="481"/>
      <c r="DRV136" s="481"/>
      <c r="DRW136" s="481"/>
      <c r="DRX136" s="481"/>
      <c r="DRY136" s="481"/>
      <c r="DRZ136" s="481"/>
      <c r="DSA136" s="481"/>
      <c r="DSB136" s="481"/>
      <c r="DSC136" s="481"/>
      <c r="DSD136" s="481"/>
      <c r="DSE136" s="481"/>
      <c r="DSF136" s="481"/>
      <c r="DSG136" s="481"/>
      <c r="DSH136" s="481"/>
      <c r="DSI136" s="481"/>
      <c r="DSJ136" s="481"/>
      <c r="DSK136" s="481"/>
      <c r="DSL136" s="481"/>
      <c r="DSM136" s="481"/>
      <c r="DSN136" s="481"/>
      <c r="DSO136" s="481"/>
      <c r="DSP136" s="481"/>
      <c r="DSQ136" s="481"/>
      <c r="DSR136" s="481"/>
      <c r="DSS136" s="481"/>
      <c r="DST136" s="481"/>
      <c r="DSU136" s="481"/>
      <c r="DSV136" s="481"/>
      <c r="DSW136" s="481"/>
      <c r="DSX136" s="481"/>
      <c r="DSY136" s="481"/>
      <c r="DSZ136" s="481"/>
      <c r="DTA136" s="481"/>
      <c r="DTB136" s="481"/>
      <c r="DTC136" s="481"/>
      <c r="DTD136" s="481"/>
      <c r="DTE136" s="481"/>
      <c r="DTF136" s="481"/>
      <c r="DTG136" s="481"/>
      <c r="DTH136" s="481"/>
      <c r="DTI136" s="481"/>
      <c r="DTJ136" s="481"/>
      <c r="DTK136" s="481"/>
      <c r="DTL136" s="481"/>
      <c r="DTM136" s="481"/>
      <c r="DTN136" s="481"/>
      <c r="DTO136" s="481"/>
      <c r="DTP136" s="481"/>
      <c r="DTQ136" s="481"/>
      <c r="DTR136" s="481"/>
      <c r="DTS136" s="481"/>
      <c r="DTT136" s="481"/>
      <c r="DTU136" s="481"/>
      <c r="DTV136" s="481"/>
      <c r="DTW136" s="481"/>
      <c r="DTX136" s="481"/>
      <c r="DTY136" s="481"/>
      <c r="DTZ136" s="481"/>
      <c r="DUA136" s="481"/>
      <c r="DUB136" s="481"/>
      <c r="DUC136" s="481"/>
      <c r="DUD136" s="481"/>
      <c r="DUE136" s="481"/>
      <c r="DUF136" s="481"/>
      <c r="DUG136" s="481"/>
      <c r="DUH136" s="481"/>
      <c r="DUI136" s="481"/>
      <c r="DUJ136" s="481"/>
      <c r="DUK136" s="481"/>
      <c r="DUL136" s="481"/>
      <c r="DUM136" s="481"/>
      <c r="DUN136" s="481"/>
      <c r="DUO136" s="481"/>
      <c r="DUP136" s="481"/>
      <c r="DUQ136" s="481"/>
      <c r="DUR136" s="481"/>
      <c r="DUS136" s="481"/>
      <c r="DUT136" s="481"/>
      <c r="DUU136" s="481"/>
      <c r="DUV136" s="481"/>
      <c r="DUW136" s="481"/>
      <c r="DUX136" s="481"/>
      <c r="DUY136" s="481"/>
      <c r="DUZ136" s="481"/>
      <c r="DVA136" s="481"/>
      <c r="DVB136" s="481"/>
      <c r="DVC136" s="481"/>
      <c r="DVD136" s="481"/>
      <c r="DVE136" s="481"/>
      <c r="DVF136" s="481"/>
      <c r="DVG136" s="481"/>
      <c r="DVH136" s="481"/>
      <c r="DVI136" s="481"/>
      <c r="DVJ136" s="481"/>
      <c r="DVK136" s="481"/>
      <c r="DVL136" s="481"/>
      <c r="DVM136" s="481"/>
      <c r="DVN136" s="481"/>
      <c r="DVO136" s="481"/>
      <c r="DVP136" s="481"/>
      <c r="DVQ136" s="481"/>
      <c r="DVR136" s="481"/>
      <c r="DVS136" s="481"/>
      <c r="DVT136" s="481"/>
      <c r="DVU136" s="481"/>
      <c r="DVV136" s="481"/>
      <c r="DVW136" s="481"/>
      <c r="DVX136" s="481"/>
      <c r="DVY136" s="481"/>
      <c r="DVZ136" s="481"/>
      <c r="DWA136" s="481"/>
      <c r="DWB136" s="481"/>
      <c r="DWC136" s="481"/>
      <c r="DWD136" s="481"/>
      <c r="DWE136" s="481"/>
      <c r="DWF136" s="481"/>
      <c r="DWG136" s="481"/>
      <c r="DWH136" s="481"/>
      <c r="DWI136" s="481"/>
      <c r="DWJ136" s="481"/>
      <c r="DWK136" s="481"/>
      <c r="DWL136" s="481"/>
      <c r="DWM136" s="481"/>
      <c r="DWN136" s="481"/>
      <c r="DWO136" s="481"/>
      <c r="DWP136" s="481"/>
      <c r="DWQ136" s="481"/>
      <c r="DWR136" s="481"/>
      <c r="DWS136" s="481"/>
      <c r="DWT136" s="481"/>
      <c r="DWU136" s="481"/>
      <c r="DWV136" s="481"/>
      <c r="DWW136" s="481"/>
      <c r="DWX136" s="481"/>
      <c r="DWY136" s="481"/>
      <c r="DWZ136" s="481"/>
      <c r="DXA136" s="481"/>
      <c r="DXB136" s="481"/>
      <c r="DXC136" s="481"/>
      <c r="DXD136" s="481"/>
      <c r="DXE136" s="481"/>
      <c r="DXF136" s="481"/>
      <c r="DXG136" s="481"/>
      <c r="DXH136" s="481"/>
      <c r="DXI136" s="481"/>
      <c r="DXJ136" s="481"/>
      <c r="DXK136" s="481"/>
      <c r="DXL136" s="481"/>
      <c r="DXM136" s="481"/>
      <c r="DXN136" s="481"/>
      <c r="DXO136" s="481"/>
      <c r="DXP136" s="481"/>
      <c r="DXQ136" s="481"/>
      <c r="DXR136" s="481"/>
      <c r="DXS136" s="481"/>
      <c r="DXT136" s="481"/>
      <c r="DXU136" s="481"/>
      <c r="DXV136" s="481"/>
      <c r="DXW136" s="481"/>
      <c r="DXX136" s="481"/>
      <c r="DXY136" s="481"/>
      <c r="DXZ136" s="481"/>
      <c r="DYA136" s="481"/>
      <c r="DYB136" s="481"/>
      <c r="DYC136" s="481"/>
      <c r="DYD136" s="481"/>
      <c r="DYE136" s="481"/>
      <c r="DYF136" s="481"/>
      <c r="DYG136" s="481"/>
      <c r="DYH136" s="481"/>
      <c r="DYI136" s="481"/>
      <c r="DYJ136" s="481"/>
      <c r="DYK136" s="481"/>
      <c r="DYL136" s="481"/>
      <c r="DYM136" s="481"/>
      <c r="DYN136" s="481"/>
      <c r="DYO136" s="481"/>
      <c r="DYP136" s="481"/>
      <c r="DYQ136" s="481"/>
      <c r="DYR136" s="481"/>
      <c r="DYS136" s="481"/>
      <c r="EBO136" s="481"/>
      <c r="EBP136" s="481"/>
      <c r="EBQ136" s="481"/>
      <c r="EBR136" s="481"/>
      <c r="EBS136" s="481"/>
      <c r="EBT136" s="481"/>
      <c r="EBU136" s="481"/>
      <c r="EBV136" s="481"/>
      <c r="EBW136" s="481"/>
      <c r="EBX136" s="481"/>
      <c r="EBY136" s="481"/>
      <c r="EBZ136" s="481"/>
      <c r="ECA136" s="481"/>
      <c r="ECB136" s="481"/>
      <c r="ECC136" s="481"/>
      <c r="ECD136" s="481"/>
      <c r="ECE136" s="481"/>
      <c r="ECF136" s="481"/>
      <c r="ECG136" s="481"/>
      <c r="ECH136" s="481"/>
      <c r="ECI136" s="481"/>
      <c r="ECJ136" s="481"/>
      <c r="ECK136" s="481"/>
      <c r="ECL136" s="481"/>
      <c r="ECM136" s="481"/>
      <c r="ECN136" s="481"/>
      <c r="ECO136" s="481"/>
      <c r="ECP136" s="481"/>
      <c r="ECQ136" s="481"/>
      <c r="ECR136" s="481"/>
      <c r="ECS136" s="481"/>
      <c r="ECT136" s="481"/>
      <c r="ECU136" s="481"/>
      <c r="ECV136" s="481"/>
      <c r="ECW136" s="481"/>
      <c r="ECX136" s="481"/>
      <c r="ECY136" s="481"/>
      <c r="ECZ136" s="481"/>
      <c r="EDA136" s="481"/>
      <c r="EDB136" s="481"/>
      <c r="EDC136" s="481"/>
      <c r="EDD136" s="481"/>
      <c r="EDE136" s="481"/>
      <c r="EDF136" s="481"/>
      <c r="EDG136" s="481"/>
      <c r="EDH136" s="481"/>
      <c r="EDI136" s="481"/>
      <c r="EDJ136" s="481"/>
      <c r="EDK136" s="481"/>
      <c r="EDL136" s="481"/>
      <c r="EDM136" s="481"/>
      <c r="EDN136" s="481"/>
      <c r="EDO136" s="481"/>
      <c r="EDP136" s="481"/>
      <c r="EDQ136" s="481"/>
      <c r="EDR136" s="481"/>
      <c r="EDS136" s="481"/>
      <c r="EDT136" s="481"/>
      <c r="EDU136" s="481"/>
      <c r="EDV136" s="481"/>
      <c r="EDW136" s="481"/>
      <c r="EDX136" s="481"/>
      <c r="EDY136" s="481"/>
      <c r="EDZ136" s="481"/>
      <c r="EEA136" s="481"/>
      <c r="EEB136" s="481"/>
      <c r="EEC136" s="481"/>
      <c r="EED136" s="481"/>
      <c r="EEE136" s="481"/>
      <c r="EEF136" s="481"/>
      <c r="EEG136" s="481"/>
      <c r="EEH136" s="481"/>
      <c r="EEI136" s="481"/>
      <c r="EEJ136" s="481"/>
      <c r="EEK136" s="481"/>
      <c r="EEL136" s="481"/>
      <c r="EEM136" s="481"/>
      <c r="EEN136" s="481"/>
      <c r="EEO136" s="481"/>
      <c r="EEP136" s="481"/>
      <c r="EEQ136" s="481"/>
      <c r="EER136" s="481"/>
      <c r="EES136" s="481"/>
      <c r="EET136" s="481"/>
      <c r="EEU136" s="481"/>
      <c r="EEV136" s="481"/>
      <c r="EEW136" s="481"/>
      <c r="EEX136" s="481"/>
      <c r="EEY136" s="481"/>
      <c r="EEZ136" s="481"/>
      <c r="EFA136" s="481"/>
      <c r="EFB136" s="481"/>
      <c r="EFC136" s="481"/>
      <c r="EFD136" s="481"/>
      <c r="EFE136" s="481"/>
      <c r="EFF136" s="481"/>
      <c r="EFG136" s="481"/>
      <c r="EFH136" s="481"/>
      <c r="EFI136" s="481"/>
      <c r="EFJ136" s="481"/>
      <c r="EFK136" s="481"/>
      <c r="EFL136" s="481"/>
      <c r="EFM136" s="481"/>
      <c r="EFN136" s="481"/>
      <c r="EFO136" s="481"/>
      <c r="EFP136" s="481"/>
      <c r="EFQ136" s="481"/>
      <c r="EFR136" s="481"/>
      <c r="EFS136" s="481"/>
      <c r="EFT136" s="481"/>
      <c r="EFU136" s="481"/>
      <c r="EFV136" s="481"/>
      <c r="EFW136" s="481"/>
      <c r="EFX136" s="481"/>
      <c r="EFY136" s="481"/>
      <c r="EFZ136" s="481"/>
      <c r="EGA136" s="481"/>
      <c r="EGB136" s="481"/>
      <c r="EGC136" s="481"/>
      <c r="EGD136" s="481"/>
      <c r="EGE136" s="481"/>
      <c r="EGF136" s="481"/>
      <c r="EGG136" s="481"/>
      <c r="EGH136" s="481"/>
      <c r="EGI136" s="481"/>
      <c r="EGJ136" s="481"/>
      <c r="EGK136" s="481"/>
      <c r="EGL136" s="481"/>
      <c r="EGM136" s="481"/>
      <c r="EGN136" s="481"/>
      <c r="EGO136" s="481"/>
      <c r="EGP136" s="481"/>
      <c r="EGQ136" s="481"/>
      <c r="EGR136" s="481"/>
      <c r="EGS136" s="481"/>
      <c r="EGT136" s="481"/>
      <c r="EGU136" s="481"/>
      <c r="EGV136" s="481"/>
      <c r="EGW136" s="481"/>
      <c r="EGX136" s="481"/>
      <c r="EGY136" s="481"/>
      <c r="EGZ136" s="481"/>
      <c r="EHA136" s="481"/>
      <c r="EHB136" s="481"/>
      <c r="EHC136" s="481"/>
      <c r="EHD136" s="481"/>
      <c r="EHE136" s="481"/>
      <c r="EHF136" s="481"/>
      <c r="EHG136" s="481"/>
      <c r="EHH136" s="481"/>
      <c r="EHI136" s="481"/>
      <c r="EHJ136" s="481"/>
      <c r="EHK136" s="481"/>
      <c r="EHL136" s="481"/>
      <c r="EHM136" s="481"/>
      <c r="EHN136" s="481"/>
      <c r="EHO136" s="481"/>
      <c r="EHP136" s="484"/>
      <c r="EHQ136" s="484"/>
      <c r="EHR136" s="484"/>
      <c r="EHS136" s="484"/>
      <c r="EHT136" s="484"/>
      <c r="EHU136" s="484"/>
      <c r="EHV136" s="484"/>
      <c r="EHW136" s="484"/>
      <c r="EHX136" s="484"/>
      <c r="EHY136" s="484"/>
      <c r="EHZ136" s="484"/>
      <c r="EIA136" s="481"/>
      <c r="EIB136" s="484"/>
      <c r="EIC136" s="484"/>
      <c r="EID136" s="484"/>
      <c r="EIE136" s="484"/>
      <c r="EIF136" s="484"/>
      <c r="EIG136" s="484"/>
      <c r="EIH136" s="484"/>
      <c r="EII136" s="484"/>
      <c r="EIJ136" s="484"/>
      <c r="EIK136" s="484"/>
      <c r="EIL136" s="484"/>
      <c r="EIM136" s="481"/>
      <c r="EIN136" s="484"/>
      <c r="EIO136" s="484"/>
      <c r="EIP136" s="484"/>
      <c r="EIQ136" s="484"/>
      <c r="EIR136" s="484"/>
      <c r="EIS136" s="484"/>
      <c r="EIT136" s="484"/>
      <c r="EIU136" s="484"/>
      <c r="EIV136" s="484"/>
      <c r="EIW136" s="484"/>
      <c r="EIX136" s="484"/>
      <c r="EIY136" s="481"/>
      <c r="EIZ136" s="481"/>
      <c r="EJA136" s="481"/>
      <c r="EJB136" s="481"/>
      <c r="EJC136" s="481"/>
      <c r="EJD136" s="481"/>
      <c r="EJE136" s="481"/>
      <c r="EJF136" s="481"/>
      <c r="EJG136" s="481"/>
      <c r="EJH136" s="481"/>
      <c r="EJI136" s="481"/>
      <c r="EJJ136" s="481"/>
      <c r="EJK136" s="481"/>
      <c r="EJL136" s="481"/>
      <c r="EJM136" s="481"/>
      <c r="EJN136" s="481"/>
      <c r="EJO136" s="481"/>
      <c r="EJP136" s="481"/>
      <c r="EJQ136" s="481"/>
      <c r="EJR136" s="481"/>
      <c r="EJS136" s="481"/>
      <c r="EJT136" s="481"/>
      <c r="EJU136" s="481"/>
      <c r="EJV136" s="481"/>
      <c r="EJW136" s="481"/>
      <c r="EJX136" s="481"/>
      <c r="EJY136" s="481"/>
      <c r="EJZ136" s="481"/>
      <c r="EKA136" s="481"/>
      <c r="EKB136" s="481"/>
      <c r="EKC136" s="481"/>
      <c r="EKD136" s="481"/>
      <c r="EKE136" s="481"/>
      <c r="EKF136" s="481"/>
      <c r="EKG136" s="481"/>
      <c r="EKH136" s="481"/>
      <c r="EKI136" s="481"/>
      <c r="EKJ136" s="481"/>
      <c r="EKK136" s="481"/>
      <c r="EKL136" s="481"/>
      <c r="EKM136" s="481"/>
      <c r="EKN136" s="481"/>
      <c r="EKO136" s="481"/>
      <c r="EKP136" s="481"/>
      <c r="EKQ136" s="481"/>
      <c r="EKR136" s="481"/>
      <c r="EKS136" s="481"/>
      <c r="EKT136" s="481"/>
      <c r="EKU136" s="481"/>
      <c r="EKV136" s="481"/>
      <c r="EKW136" s="481"/>
      <c r="EKX136" s="481"/>
      <c r="EKY136" s="481"/>
      <c r="EKZ136" s="481"/>
      <c r="ELA136" s="481"/>
      <c r="ELB136" s="481"/>
      <c r="ELC136" s="481"/>
      <c r="ELD136" s="481"/>
      <c r="ELE136" s="481"/>
      <c r="ELF136" s="481"/>
      <c r="ELG136" s="481"/>
      <c r="ELH136" s="481"/>
      <c r="ELI136" s="481"/>
      <c r="ELJ136" s="481"/>
      <c r="ELK136" s="481"/>
      <c r="ELL136" s="481"/>
      <c r="ELM136" s="481"/>
      <c r="ELN136" s="481"/>
      <c r="ELO136" s="481"/>
      <c r="ELP136" s="481"/>
      <c r="ELQ136" s="481"/>
      <c r="ELR136" s="481"/>
      <c r="ELS136" s="481"/>
      <c r="ELT136" s="481"/>
      <c r="ELU136" s="481"/>
      <c r="ELV136" s="481"/>
      <c r="ELW136" s="481"/>
      <c r="ELX136" s="481"/>
      <c r="ELY136" s="481"/>
      <c r="ELZ136" s="481"/>
      <c r="EMA136" s="481"/>
      <c r="EMB136" s="481"/>
      <c r="EMC136" s="481"/>
      <c r="EMD136" s="481"/>
      <c r="EME136" s="481"/>
      <c r="EMF136" s="481"/>
      <c r="EMG136" s="481"/>
      <c r="EMH136" s="481"/>
      <c r="EMI136" s="481"/>
      <c r="EMJ136" s="481"/>
      <c r="EMK136" s="481"/>
      <c r="EML136" s="481"/>
      <c r="EMM136" s="481"/>
      <c r="EMN136" s="481"/>
      <c r="EMO136" s="481"/>
      <c r="EMP136" s="481"/>
      <c r="EMQ136" s="481"/>
      <c r="EMR136" s="481"/>
      <c r="EMS136" s="481"/>
      <c r="EMT136" s="481"/>
      <c r="EMU136" s="481"/>
      <c r="EMV136" s="481"/>
      <c r="EMW136" s="481"/>
      <c r="EMX136" s="481"/>
      <c r="EMY136" s="481"/>
      <c r="EMZ136" s="481"/>
      <c r="ENA136" s="481"/>
      <c r="ENB136" s="481"/>
      <c r="ENC136" s="481"/>
      <c r="END136" s="481"/>
      <c r="ENE136" s="481"/>
      <c r="ENF136" s="481"/>
      <c r="ENG136" s="481"/>
      <c r="ENH136" s="481"/>
      <c r="ENI136" s="481"/>
      <c r="ENJ136" s="481"/>
      <c r="ENK136" s="481"/>
      <c r="ENL136" s="481"/>
      <c r="ENM136" s="481"/>
      <c r="ENN136" s="481"/>
      <c r="ENO136" s="481"/>
      <c r="ENP136" s="481"/>
      <c r="ENQ136" s="481"/>
      <c r="ENR136" s="481"/>
      <c r="ENS136" s="481"/>
      <c r="ENT136" s="481"/>
      <c r="ENU136" s="481"/>
      <c r="ENV136" s="481"/>
      <c r="ENW136" s="481"/>
      <c r="ENX136" s="481"/>
      <c r="ENY136" s="481"/>
      <c r="ENZ136" s="481"/>
      <c r="EOA136" s="481"/>
      <c r="EOB136" s="481"/>
      <c r="EOC136" s="481"/>
      <c r="EOD136" s="481"/>
      <c r="EOE136" s="481"/>
      <c r="EOF136" s="481"/>
      <c r="EOG136" s="481"/>
      <c r="EOH136" s="481"/>
      <c r="EOI136" s="481"/>
      <c r="EOJ136" s="481"/>
      <c r="EOK136" s="481"/>
      <c r="EOL136" s="481"/>
      <c r="EOM136" s="481"/>
      <c r="EON136" s="481"/>
      <c r="EOO136" s="481"/>
      <c r="EOP136" s="481"/>
      <c r="EOQ136" s="481"/>
      <c r="EOR136" s="481"/>
      <c r="EOS136" s="481"/>
      <c r="EOT136" s="481"/>
      <c r="EOU136" s="481"/>
      <c r="EOV136" s="481"/>
      <c r="EOW136" s="481"/>
      <c r="EOX136" s="481"/>
      <c r="EOY136" s="481"/>
      <c r="EOZ136" s="484"/>
      <c r="EPA136" s="484"/>
      <c r="EPB136" s="484"/>
      <c r="EPC136" s="484"/>
      <c r="EPD136" s="484"/>
      <c r="EPE136" s="484"/>
      <c r="EPF136" s="484"/>
      <c r="EPG136" s="484"/>
      <c r="EPH136" s="484"/>
      <c r="EPI136" s="484"/>
      <c r="EPJ136" s="484"/>
      <c r="EPK136" s="481"/>
      <c r="EPL136" s="484"/>
      <c r="EPM136" s="484"/>
      <c r="EPN136" s="484"/>
      <c r="EPO136" s="484"/>
      <c r="EPP136" s="484"/>
      <c r="EPQ136" s="484"/>
      <c r="EPR136" s="484"/>
      <c r="EPS136" s="484"/>
      <c r="EPT136" s="484"/>
      <c r="EPU136" s="484"/>
      <c r="EPV136" s="484"/>
      <c r="EPW136" s="481"/>
      <c r="EPX136" s="484"/>
      <c r="EPY136" s="484"/>
      <c r="EPZ136" s="484"/>
      <c r="EQA136" s="484"/>
      <c r="EQB136" s="484"/>
      <c r="EQC136" s="484"/>
      <c r="EQD136" s="484"/>
      <c r="EQE136" s="484"/>
      <c r="EQF136" s="484"/>
      <c r="EQG136" s="484"/>
      <c r="EQH136" s="484"/>
    </row>
  </sheetData>
  <sheetProtection algorithmName="SHA-512" hashValue="sg8DfgMdw9+s6TbQn9URqSFuI/fYNbYOR5eLZUR5D9RYVx9Wp722CYa1xptoNigk5Z5RglfogJgRyA0Vt8I+Pw==" saltValue="qpLBXdYg1issR4StiMCAWg==" spinCount="100000" sheet="1" objects="1" scenarios="1"/>
  <mergeCells count="407">
    <mergeCell ref="EPW136:EQH136"/>
    <mergeCell ref="EIM136:EIX136"/>
    <mergeCell ref="EIY136:EKX136"/>
    <mergeCell ref="EKY136:EMX136"/>
    <mergeCell ref="EMY136:EOX136"/>
    <mergeCell ref="EOY136:EPJ136"/>
    <mergeCell ref="EPK136:EPV136"/>
    <mergeCell ref="DWT136:DYS136"/>
    <mergeCell ref="EBO136:EDN136"/>
    <mergeCell ref="EDO136:EFN136"/>
    <mergeCell ref="EFO136:EHN136"/>
    <mergeCell ref="EHO136:EHZ136"/>
    <mergeCell ref="EIA136:EIL136"/>
    <mergeCell ref="DKT136:DMS136"/>
    <mergeCell ref="DMT136:DOS136"/>
    <mergeCell ref="DOT136:DQS136"/>
    <mergeCell ref="DQT136:DSS136"/>
    <mergeCell ref="DST136:DUS136"/>
    <mergeCell ref="DUT136:DWS136"/>
    <mergeCell ref="DIJ136:DIK136"/>
    <mergeCell ref="DIL136:DIM136"/>
    <mergeCell ref="DIN136:DIO136"/>
    <mergeCell ref="DIP136:DIQ136"/>
    <mergeCell ref="DIR136:DIS136"/>
    <mergeCell ref="DIT136:DKS136"/>
    <mergeCell ref="DBZ136:DDY136"/>
    <mergeCell ref="DDZ136:DFY136"/>
    <mergeCell ref="DFZ136:DHY136"/>
    <mergeCell ref="DHZ136:DIA136"/>
    <mergeCell ref="DIB136:DIG136"/>
    <mergeCell ref="DIH136:DII136"/>
    <mergeCell ref="CPZ136:CRY136"/>
    <mergeCell ref="CRZ136:CTY136"/>
    <mergeCell ref="CTZ136:CVY136"/>
    <mergeCell ref="CVZ136:CXY136"/>
    <mergeCell ref="CXZ136:CZY136"/>
    <mergeCell ref="CZZ136:DBY136"/>
    <mergeCell ref="CDZ136:CFY136"/>
    <mergeCell ref="CFZ136:CHY136"/>
    <mergeCell ref="CHZ136:CJY136"/>
    <mergeCell ref="CJZ136:CLY136"/>
    <mergeCell ref="CLZ136:CNY136"/>
    <mergeCell ref="CNZ136:CPY136"/>
    <mergeCell ref="BRZ136:BTY136"/>
    <mergeCell ref="BTZ136:BVY136"/>
    <mergeCell ref="BVZ136:BXY136"/>
    <mergeCell ref="BXZ136:BZY136"/>
    <mergeCell ref="BZZ136:CBY136"/>
    <mergeCell ref="CBZ136:CDY136"/>
    <mergeCell ref="BJH136:BJW136"/>
    <mergeCell ref="BJX136:BJY136"/>
    <mergeCell ref="BJZ136:BLY136"/>
    <mergeCell ref="BLZ136:BNY136"/>
    <mergeCell ref="BNZ136:BPY136"/>
    <mergeCell ref="BPZ136:BRY136"/>
    <mergeCell ref="BIV136:BIW136"/>
    <mergeCell ref="BIX136:BIY136"/>
    <mergeCell ref="BIZ136:BJA136"/>
    <mergeCell ref="BJB136:BJC136"/>
    <mergeCell ref="BJD136:BJE136"/>
    <mergeCell ref="BJF136:BJG136"/>
    <mergeCell ref="AWP136:AYP136"/>
    <mergeCell ref="AYQ136:BAQ136"/>
    <mergeCell ref="BAR136:BCR136"/>
    <mergeCell ref="BCS136:BES136"/>
    <mergeCell ref="BET136:BGT136"/>
    <mergeCell ref="BGU136:BIU136"/>
    <mergeCell ref="AKL136:AMK136"/>
    <mergeCell ref="AML136:AOK136"/>
    <mergeCell ref="AOL136:AQL136"/>
    <mergeCell ref="AQM136:ASM136"/>
    <mergeCell ref="ASN136:AUN136"/>
    <mergeCell ref="AUO136:AWO136"/>
    <mergeCell ref="YL136:AAK136"/>
    <mergeCell ref="AAL136:ACK136"/>
    <mergeCell ref="ACL136:AEK136"/>
    <mergeCell ref="AEL136:AGK136"/>
    <mergeCell ref="AGL136:AIK136"/>
    <mergeCell ref="AIL136:AKK136"/>
    <mergeCell ref="VG136:XF136"/>
    <mergeCell ref="XG136:XN136"/>
    <mergeCell ref="XO136:XT136"/>
    <mergeCell ref="XU136:XZ136"/>
    <mergeCell ref="YC136:YD136"/>
    <mergeCell ref="YE136:YJ136"/>
    <mergeCell ref="JC136:LF136"/>
    <mergeCell ref="LG136:NF136"/>
    <mergeCell ref="NG136:PF136"/>
    <mergeCell ref="PG136:RF136"/>
    <mergeCell ref="RG136:TF136"/>
    <mergeCell ref="TG136:VF136"/>
    <mergeCell ref="EQA6:EQD6"/>
    <mergeCell ref="EQE6:EQH6"/>
    <mergeCell ref="BE11:BF11"/>
    <mergeCell ref="EPK6:EPN6"/>
    <mergeCell ref="EPO6:EPR6"/>
    <mergeCell ref="EPS6:EPV6"/>
    <mergeCell ref="EPW6:EPZ6"/>
    <mergeCell ref="EHS6:EHV6"/>
    <mergeCell ref="EHW6:EHZ6"/>
    <mergeCell ref="EIA6:EID6"/>
    <mergeCell ref="DWT6:DXS6"/>
    <mergeCell ref="DXT6:DYS6"/>
    <mergeCell ref="EBO6:ECN6"/>
    <mergeCell ref="ECO6:EDN6"/>
    <mergeCell ref="EDO6:EEN6"/>
    <mergeCell ref="EEO6:EFN6"/>
    <mergeCell ref="DQT6:DRS6"/>
    <mergeCell ref="DRT6:DSS6"/>
    <mergeCell ref="N136:O136"/>
    <mergeCell ref="P136:U136"/>
    <mergeCell ref="V136:W136"/>
    <mergeCell ref="X136:CD136"/>
    <mergeCell ref="CE136:EL136"/>
    <mergeCell ref="EM136:GT136"/>
    <mergeCell ref="GU136:JB136"/>
    <mergeCell ref="EPC6:EPF6"/>
    <mergeCell ref="EPG6:EPJ6"/>
    <mergeCell ref="EJY6:EKX6"/>
    <mergeCell ref="EKY6:ELX6"/>
    <mergeCell ref="ELY6:EMX6"/>
    <mergeCell ref="EMY6:ENX6"/>
    <mergeCell ref="ENY6:EOX6"/>
    <mergeCell ref="EOY6:EPB6"/>
    <mergeCell ref="EIE6:EIH6"/>
    <mergeCell ref="EII6:EIL6"/>
    <mergeCell ref="EIM6:EIP6"/>
    <mergeCell ref="EIQ6:EIT6"/>
    <mergeCell ref="EIU6:EIX6"/>
    <mergeCell ref="EIY6:EJX6"/>
    <mergeCell ref="EFO6:EGN6"/>
    <mergeCell ref="EGO6:EHN6"/>
    <mergeCell ref="EHO6:EHR6"/>
    <mergeCell ref="DST6:DTS6"/>
    <mergeCell ref="DTT6:DUS6"/>
    <mergeCell ref="DUT6:DVS6"/>
    <mergeCell ref="DVT6:DWS6"/>
    <mergeCell ref="DKT6:DLS6"/>
    <mergeCell ref="DLT6:DMS6"/>
    <mergeCell ref="DMT6:DNS6"/>
    <mergeCell ref="DNT6:DOS6"/>
    <mergeCell ref="DOT6:DPS6"/>
    <mergeCell ref="DPT6:DQS6"/>
    <mergeCell ref="DFZ6:DGY6"/>
    <mergeCell ref="DGZ6:DHY6"/>
    <mergeCell ref="DIB6:DID6"/>
    <mergeCell ref="DIE6:DIG6"/>
    <mergeCell ref="DIT6:DJS6"/>
    <mergeCell ref="DJT6:DKS6"/>
    <mergeCell ref="CZZ6:DAY6"/>
    <mergeCell ref="DAZ6:DBY6"/>
    <mergeCell ref="DBZ6:DCY6"/>
    <mergeCell ref="DCZ6:DDY6"/>
    <mergeCell ref="DDZ6:DEY6"/>
    <mergeCell ref="DEZ6:DFY6"/>
    <mergeCell ref="CTZ6:CUY6"/>
    <mergeCell ref="CUZ6:CVY6"/>
    <mergeCell ref="CVZ6:CWY6"/>
    <mergeCell ref="CWZ6:CXY6"/>
    <mergeCell ref="CXZ6:CYY6"/>
    <mergeCell ref="CYZ6:CZY6"/>
    <mergeCell ref="CNZ6:COY6"/>
    <mergeCell ref="COZ6:CPY6"/>
    <mergeCell ref="CPZ6:CQY6"/>
    <mergeCell ref="CQZ6:CRY6"/>
    <mergeCell ref="CRZ6:CSY6"/>
    <mergeCell ref="CSZ6:CTY6"/>
    <mergeCell ref="CHZ6:CIY6"/>
    <mergeCell ref="CIZ6:CJY6"/>
    <mergeCell ref="CJZ6:CKY6"/>
    <mergeCell ref="CKZ6:CLY6"/>
    <mergeCell ref="CLZ6:CMY6"/>
    <mergeCell ref="CMZ6:CNY6"/>
    <mergeCell ref="CBZ6:CCY6"/>
    <mergeCell ref="CCZ6:CDY6"/>
    <mergeCell ref="CDZ6:CEY6"/>
    <mergeCell ref="CEZ6:CFY6"/>
    <mergeCell ref="CFZ6:CGY6"/>
    <mergeCell ref="CGZ6:CHY6"/>
    <mergeCell ref="BVZ6:BWY6"/>
    <mergeCell ref="BWZ6:BXY6"/>
    <mergeCell ref="BXZ6:BYY6"/>
    <mergeCell ref="BYZ6:BZY6"/>
    <mergeCell ref="BZZ6:CAY6"/>
    <mergeCell ref="CAZ6:CBY6"/>
    <mergeCell ref="BPZ6:BQY6"/>
    <mergeCell ref="BQZ6:BRY6"/>
    <mergeCell ref="BRZ6:BSY6"/>
    <mergeCell ref="BSZ6:BTY6"/>
    <mergeCell ref="BTZ6:BUY6"/>
    <mergeCell ref="BUZ6:BVY6"/>
    <mergeCell ref="BJZ6:BKY6"/>
    <mergeCell ref="BKZ6:BLY6"/>
    <mergeCell ref="BLZ6:BMY6"/>
    <mergeCell ref="BMZ6:BNY6"/>
    <mergeCell ref="BNZ6:BOY6"/>
    <mergeCell ref="BOZ6:BPY6"/>
    <mergeCell ref="BFU6:BGT6"/>
    <mergeCell ref="BGV6:BHU6"/>
    <mergeCell ref="BHV6:BIU6"/>
    <mergeCell ref="BJH6:BJI6"/>
    <mergeCell ref="BJJ6:BJK6"/>
    <mergeCell ref="BJL6:BJO6"/>
    <mergeCell ref="BIZ5:BJA6"/>
    <mergeCell ref="BJB5:BJC6"/>
    <mergeCell ref="BJD5:BJE6"/>
    <mergeCell ref="BJF5:BJG6"/>
    <mergeCell ref="BJH5:BJW5"/>
    <mergeCell ref="BJX5:BJY6"/>
    <mergeCell ref="BJP6:BJQ6"/>
    <mergeCell ref="BJR6:BJS6"/>
    <mergeCell ref="BJT6:BJU6"/>
    <mergeCell ref="BJV6:BJW6"/>
    <mergeCell ref="AVP6:AWO6"/>
    <mergeCell ref="AWQ6:AXP6"/>
    <mergeCell ref="AXQ6:AYP6"/>
    <mergeCell ref="AYR6:AZQ6"/>
    <mergeCell ref="AZR6:BAQ6"/>
    <mergeCell ref="BAS6:BBR6"/>
    <mergeCell ref="APM6:AQL6"/>
    <mergeCell ref="AQN6:ARM6"/>
    <mergeCell ref="ARN6:ASM6"/>
    <mergeCell ref="ASO6:ATN6"/>
    <mergeCell ref="ATO6:AUN6"/>
    <mergeCell ref="AUP6:AVO6"/>
    <mergeCell ref="AJL6:AKK6"/>
    <mergeCell ref="AKL6:ALK6"/>
    <mergeCell ref="ALL6:AMK6"/>
    <mergeCell ref="AML6:ANK6"/>
    <mergeCell ref="ANL6:AOK6"/>
    <mergeCell ref="AOM6:APL6"/>
    <mergeCell ref="ADL6:AEK6"/>
    <mergeCell ref="AEL6:AFK6"/>
    <mergeCell ref="AFL6:AGK6"/>
    <mergeCell ref="AGL6:AHK6"/>
    <mergeCell ref="AHL6:AIK6"/>
    <mergeCell ref="AIL6:AJK6"/>
    <mergeCell ref="YI6:YK6"/>
    <mergeCell ref="YL6:ZK6"/>
    <mergeCell ref="ZL6:AAK6"/>
    <mergeCell ref="AAL6:ABK6"/>
    <mergeCell ref="ABL6:ACK6"/>
    <mergeCell ref="ACL6:ADK6"/>
    <mergeCell ref="XU6:XW6"/>
    <mergeCell ref="XX6:XZ6"/>
    <mergeCell ref="YE6:YE7"/>
    <mergeCell ref="YF6:YF7"/>
    <mergeCell ref="YG6:YG7"/>
    <mergeCell ref="YH6:YH7"/>
    <mergeCell ref="WG6:XF6"/>
    <mergeCell ref="XG6:XJ6"/>
    <mergeCell ref="XK6:XN6"/>
    <mergeCell ref="XO6:XQ6"/>
    <mergeCell ref="XR6:XT6"/>
    <mergeCell ref="PG6:QF6"/>
    <mergeCell ref="QG6:RF6"/>
    <mergeCell ref="RG6:SF6"/>
    <mergeCell ref="SG6:TF6"/>
    <mergeCell ref="TG6:UF6"/>
    <mergeCell ref="UG6:VF6"/>
    <mergeCell ref="NG6:OF6"/>
    <mergeCell ref="OG6:PF6"/>
    <mergeCell ref="CE6:DH6"/>
    <mergeCell ref="DI6:EL6"/>
    <mergeCell ref="EM6:FP6"/>
    <mergeCell ref="FQ6:GT6"/>
    <mergeCell ref="GU6:HX6"/>
    <mergeCell ref="HY6:JB6"/>
    <mergeCell ref="VG6:WF6"/>
    <mergeCell ref="EKY5:EMX5"/>
    <mergeCell ref="EMY5:EOX5"/>
    <mergeCell ref="EOY5:EPJ5"/>
    <mergeCell ref="EPK5:EPV5"/>
    <mergeCell ref="EPW5:EQH5"/>
    <mergeCell ref="P6:R6"/>
    <mergeCell ref="S6:U6"/>
    <mergeCell ref="X6:AC6"/>
    <mergeCell ref="AE6:BD6"/>
    <mergeCell ref="BE6:CD6"/>
    <mergeCell ref="EDO5:EFN5"/>
    <mergeCell ref="EFO5:EHN5"/>
    <mergeCell ref="EHO5:EHZ5"/>
    <mergeCell ref="EIA5:EIL5"/>
    <mergeCell ref="EIM5:EIX5"/>
    <mergeCell ref="EIY5:EKX5"/>
    <mergeCell ref="DOT5:DQS5"/>
    <mergeCell ref="DQT5:DSS5"/>
    <mergeCell ref="DST5:DUS5"/>
    <mergeCell ref="DUT5:DWS5"/>
    <mergeCell ref="DWT5:DYS5"/>
    <mergeCell ref="EBO5:EDN5"/>
    <mergeCell ref="DIN5:DIO5"/>
    <mergeCell ref="DIP5:DIQ5"/>
    <mergeCell ref="DIR5:DIS5"/>
    <mergeCell ref="DIT5:DKS5"/>
    <mergeCell ref="DKT5:DMS5"/>
    <mergeCell ref="DMT5:DOS5"/>
    <mergeCell ref="DFZ5:DHY5"/>
    <mergeCell ref="DHZ5:DIA5"/>
    <mergeCell ref="DIB5:DIG5"/>
    <mergeCell ref="DIH5:DII5"/>
    <mergeCell ref="DIJ5:DIK5"/>
    <mergeCell ref="DIL5:DIM5"/>
    <mergeCell ref="CTZ5:CVY5"/>
    <mergeCell ref="CVZ5:CXY5"/>
    <mergeCell ref="CXZ5:CZY5"/>
    <mergeCell ref="CZZ5:DBY5"/>
    <mergeCell ref="DBZ5:DDY5"/>
    <mergeCell ref="DDZ5:DFY5"/>
    <mergeCell ref="CHZ5:CJY5"/>
    <mergeCell ref="CJZ5:CLY5"/>
    <mergeCell ref="CLZ5:CNY5"/>
    <mergeCell ref="CNZ5:CPY5"/>
    <mergeCell ref="CPZ5:CRY5"/>
    <mergeCell ref="CRZ5:CTY5"/>
    <mergeCell ref="BVZ5:BXY5"/>
    <mergeCell ref="BXZ5:BZY5"/>
    <mergeCell ref="BZZ5:CBY5"/>
    <mergeCell ref="CBZ5:CDY5"/>
    <mergeCell ref="CDZ5:CFY5"/>
    <mergeCell ref="CFZ5:CHY5"/>
    <mergeCell ref="BJZ5:BLY5"/>
    <mergeCell ref="BLZ5:BNY5"/>
    <mergeCell ref="BNZ5:BPY5"/>
    <mergeCell ref="BPZ5:BRY5"/>
    <mergeCell ref="BRZ5:BTY5"/>
    <mergeCell ref="BTZ5:BVY5"/>
    <mergeCell ref="BAR5:BCR5"/>
    <mergeCell ref="BCS5:BES5"/>
    <mergeCell ref="BET5:BGT5"/>
    <mergeCell ref="BGU5:BIU5"/>
    <mergeCell ref="BIV5:BIW6"/>
    <mergeCell ref="BIX5:BIY6"/>
    <mergeCell ref="BBS6:BCR6"/>
    <mergeCell ref="BCT6:BDS6"/>
    <mergeCell ref="BDT6:BES6"/>
    <mergeCell ref="BEU6:BFT6"/>
    <mergeCell ref="AOL5:AQL5"/>
    <mergeCell ref="AQM5:ASM5"/>
    <mergeCell ref="ASN5:AUN5"/>
    <mergeCell ref="AUO5:AWO5"/>
    <mergeCell ref="AWP5:AYP5"/>
    <mergeCell ref="AYQ5:BAQ5"/>
    <mergeCell ref="ACL5:AEK5"/>
    <mergeCell ref="AEL5:AGK5"/>
    <mergeCell ref="AGL5:AIK5"/>
    <mergeCell ref="AIL5:AKK5"/>
    <mergeCell ref="AKL5:AMK5"/>
    <mergeCell ref="AML5:AOK5"/>
    <mergeCell ref="XO5:XT5"/>
    <mergeCell ref="XU5:XZ5"/>
    <mergeCell ref="YC5:YD5"/>
    <mergeCell ref="YE5:YJ5"/>
    <mergeCell ref="YL5:AAK5"/>
    <mergeCell ref="AAL5:ACK5"/>
    <mergeCell ref="NG5:PF5"/>
    <mergeCell ref="PG5:RF5"/>
    <mergeCell ref="RG5:TF5"/>
    <mergeCell ref="TG5:VF5"/>
    <mergeCell ref="VG5:XF5"/>
    <mergeCell ref="XG5:XN5"/>
    <mergeCell ref="X5:CD5"/>
    <mergeCell ref="CE5:EL5"/>
    <mergeCell ref="EM5:GT5"/>
    <mergeCell ref="GU5:JB5"/>
    <mergeCell ref="JC5:LF5"/>
    <mergeCell ref="LG5:NF5"/>
    <mergeCell ref="K5:K7"/>
    <mergeCell ref="L5:L7"/>
    <mergeCell ref="M5:M6"/>
    <mergeCell ref="N5:O5"/>
    <mergeCell ref="P5:U5"/>
    <mergeCell ref="V5:W5"/>
    <mergeCell ref="JC6:KF6"/>
    <mergeCell ref="KG6:LF6"/>
    <mergeCell ref="LG6:MF6"/>
    <mergeCell ref="MG6:NF6"/>
    <mergeCell ref="DMT4:DQS4"/>
    <mergeCell ref="DQT4:DUS4"/>
    <mergeCell ref="DUT4:DWS4"/>
    <mergeCell ref="DWT4:DYS4"/>
    <mergeCell ref="EBO4:EIX4"/>
    <mergeCell ref="EIY4:EQH4"/>
    <mergeCell ref="BZZ4:CHY4"/>
    <mergeCell ref="CHZ4:CPY4"/>
    <mergeCell ref="CPZ4:CXY4"/>
    <mergeCell ref="CXZ4:DHY4"/>
    <mergeCell ref="DHZ4:DIS4"/>
    <mergeCell ref="DIT4:DMS4"/>
    <mergeCell ref="BIV4:BJY4"/>
    <mergeCell ref="BJZ4:BRY4"/>
    <mergeCell ref="BRZ4:BZY4"/>
    <mergeCell ref="YL4:AEK4"/>
    <mergeCell ref="AEL4:AKK4"/>
    <mergeCell ref="AKL4:AMK4"/>
    <mergeCell ref="AML4:AOK4"/>
    <mergeCell ref="AOL4:ASM4"/>
    <mergeCell ref="ASN4:AWO4"/>
    <mergeCell ref="A1:C1"/>
    <mergeCell ref="K4:M4"/>
    <mergeCell ref="N4:CD4"/>
    <mergeCell ref="CE4:NF4"/>
    <mergeCell ref="NG4:XF4"/>
    <mergeCell ref="XG4:YK4"/>
    <mergeCell ref="AWP4:BAQ4"/>
    <mergeCell ref="BAR4:BES4"/>
    <mergeCell ref="BET4:BIU4"/>
  </mergeCells>
  <conditionalFormatting sqref="A9:XFD9">
    <cfRule type="containsText" dxfId="0" priority="1" operator="containsText" text="A1000">
      <formula>NOT(ISERROR(SEARCH("A1000",A9)))</formula>
    </cfRule>
  </conditionalFormatting>
  <pageMargins left="0.7" right="0.7" top="0.75" bottom="0.75" header="0.3" footer="0.3"/>
  <headerFooter>
    <oddFooter>&amp;L_x000D_&amp;1#&amp;"Calibri"&amp;10&amp;K000000 Internal</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QI65"/>
  <sheetViews>
    <sheetView zoomScale="93" workbookViewId="0">
      <selection activeCell="M13" sqref="M13"/>
    </sheetView>
  </sheetViews>
  <sheetFormatPr defaultColWidth="8.75" defaultRowHeight="15.75" x14ac:dyDescent="0.25"/>
  <cols>
    <col min="1" max="1" width="16.25" style="1" customWidth="1"/>
    <col min="2" max="2" width="6" style="1" customWidth="1"/>
    <col min="3" max="3" width="8.5" style="1" customWidth="1"/>
    <col min="4" max="4" width="5" style="1" customWidth="1"/>
    <col min="5" max="5" width="17.25" style="1" customWidth="1"/>
    <col min="6" max="6" width="6.75" style="1" customWidth="1"/>
    <col min="7" max="7" width="8.75" style="1" customWidth="1"/>
    <col min="8" max="8" width="6" style="1" customWidth="1"/>
    <col min="9" max="9" width="11.25" style="1" customWidth="1"/>
    <col min="10" max="11" width="12" style="1" customWidth="1"/>
    <col min="12" max="12" width="12.75" style="2" customWidth="1"/>
    <col min="13" max="13" width="13.5" style="1" customWidth="1"/>
    <col min="14" max="14" width="10" style="1" customWidth="1"/>
    <col min="15" max="15" width="9.5" style="1" customWidth="1"/>
    <col min="16" max="23" width="8.75" style="1" customWidth="1"/>
    <col min="24" max="24" width="12.75" style="1" customWidth="1"/>
    <col min="25" max="30" width="11.5" style="1" customWidth="1"/>
    <col min="31" max="31" width="12.25" style="1" customWidth="1"/>
    <col min="32" max="32" width="12" style="1" customWidth="1"/>
    <col min="33" max="33" width="11.25" style="1" customWidth="1"/>
    <col min="34" max="34" width="13.75" style="1" customWidth="1"/>
    <col min="35" max="35" width="12" style="1" customWidth="1"/>
    <col min="36" max="37" width="10" style="1" customWidth="1"/>
    <col min="38" max="38" width="9.75" style="1" customWidth="1"/>
    <col min="39" max="46" width="9" style="1" customWidth="1"/>
    <col min="47" max="47" width="11.5" style="1" customWidth="1"/>
    <col min="48" max="54" width="9" style="1" customWidth="1"/>
    <col min="55" max="55" width="10" style="1" customWidth="1"/>
    <col min="56" max="56" width="9.75" style="1" customWidth="1"/>
    <col min="57" max="57" width="13.5" style="1" customWidth="1"/>
    <col min="58" max="59" width="10.25" style="1" customWidth="1"/>
    <col min="60" max="60" width="11.5" style="1" customWidth="1"/>
    <col min="61" max="67" width="10.25" style="1" customWidth="1"/>
    <col min="68" max="68" width="14.5" style="1" customWidth="1"/>
    <col min="69" max="69" width="13.5" style="1" customWidth="1"/>
    <col min="70" max="70" width="12.75" style="1" customWidth="1"/>
    <col min="71" max="86" width="10.25" style="1" customWidth="1"/>
    <col min="87" max="89" width="8.75" style="1" customWidth="1"/>
    <col min="90" max="90" width="8" style="1" customWidth="1"/>
    <col min="91" max="91" width="8.75" style="1" customWidth="1"/>
    <col min="92" max="92" width="8.5" style="1" customWidth="1"/>
    <col min="93" max="112" width="8.75" style="1" customWidth="1"/>
    <col min="113" max="116" width="10.25" style="1" customWidth="1"/>
    <col min="117" max="121" width="8.75" style="1" customWidth="1"/>
    <col min="122" max="123" width="9.25" style="1" customWidth="1"/>
    <col min="124" max="142" width="8.75" style="1" customWidth="1"/>
    <col min="143" max="146" width="10.25" style="1" customWidth="1"/>
    <col min="147" max="151" width="8.75" style="1" customWidth="1"/>
    <col min="152" max="153" width="9.25" style="1" customWidth="1"/>
    <col min="154" max="172" width="8.75" style="1" customWidth="1"/>
    <col min="173" max="176" width="10.25" style="1" customWidth="1"/>
    <col min="177" max="202" width="8.75" style="1" customWidth="1"/>
    <col min="203" max="206" width="10.25" style="1" customWidth="1"/>
    <col min="207" max="211" width="8.75" style="1" customWidth="1"/>
    <col min="212" max="213" width="9.25" style="1" customWidth="1"/>
    <col min="214" max="232" width="8.75" style="1" customWidth="1"/>
    <col min="233" max="236" width="10.25" style="1" customWidth="1"/>
    <col min="237" max="262" width="8.75" style="1" customWidth="1"/>
    <col min="263" max="263" width="29.5" style="1" customWidth="1"/>
    <col min="264" max="264" width="22.5" style="1" customWidth="1"/>
    <col min="265" max="266" width="11.25" style="1" customWidth="1"/>
    <col min="267" max="271" width="8.75" style="1" customWidth="1"/>
    <col min="272" max="272" width="9" style="1" customWidth="1"/>
    <col min="273" max="373" width="8.75" style="1" customWidth="1"/>
    <col min="374" max="374" width="10.25" style="1" customWidth="1"/>
    <col min="375" max="375" width="8.75" style="1" customWidth="1"/>
    <col min="376" max="376" width="10.25" style="1" customWidth="1"/>
    <col min="377" max="377" width="9.75" style="1" customWidth="1"/>
    <col min="378" max="380" width="8.75" style="1" customWidth="1"/>
    <col min="381" max="381" width="9.75" style="1" customWidth="1"/>
    <col min="382" max="382" width="10.75" style="1" customWidth="1"/>
    <col min="383" max="383" width="11" style="1" customWidth="1"/>
    <col min="384" max="384" width="10" style="1" customWidth="1"/>
    <col min="385" max="385" width="11.25" style="1" customWidth="1"/>
    <col min="386" max="401" width="8.75" style="1" customWidth="1"/>
    <col min="402" max="412" width="9" style="1" customWidth="1"/>
    <col min="413" max="453" width="8.75" style="1" customWidth="1"/>
    <col min="454" max="454" width="9.75" style="1" customWidth="1"/>
    <col min="455" max="455" width="9.5" style="1" customWidth="1"/>
    <col min="456" max="464" width="9" style="1" customWidth="1"/>
    <col min="465" max="505" width="8.75" style="1" customWidth="1"/>
    <col min="506" max="516" width="9" style="1" customWidth="1"/>
    <col min="517" max="529" width="8.75" style="1" customWidth="1"/>
    <col min="530" max="530" width="10.75" style="1" customWidth="1"/>
    <col min="531" max="531" width="11.5" style="1" customWidth="1"/>
    <col min="532" max="532" width="11" style="1" customWidth="1"/>
    <col min="533" max="533" width="12.75" style="1" customWidth="1"/>
    <col min="534" max="534" width="10" style="1" customWidth="1"/>
    <col min="535" max="535" width="9" style="1" customWidth="1"/>
    <col min="536" max="540" width="8.75" style="1" customWidth="1"/>
    <col min="541" max="541" width="9.75" style="1" customWidth="1"/>
    <col min="542" max="543" width="8.75" style="1" customWidth="1"/>
    <col min="544" max="544" width="10.25" style="1" customWidth="1"/>
    <col min="545" max="557" width="8.75" style="1" customWidth="1"/>
    <col min="558" max="558" width="10" style="1" customWidth="1"/>
    <col min="559" max="559" width="9.5" style="1" customWidth="1"/>
    <col min="560" max="560" width="8.75" style="1" customWidth="1"/>
    <col min="561" max="561" width="10" style="1" customWidth="1"/>
    <col min="562" max="563" width="8.75" style="1" customWidth="1"/>
    <col min="564" max="564" width="10" style="1" customWidth="1"/>
    <col min="565" max="566" width="8.75" style="1" customWidth="1"/>
    <col min="567" max="567" width="10.75" style="1" customWidth="1"/>
    <col min="568" max="584" width="8.75" style="1" customWidth="1"/>
    <col min="585" max="585" width="9.5" style="1" customWidth="1"/>
    <col min="586" max="609" width="8.75" style="1" customWidth="1"/>
    <col min="610" max="610" width="10" style="1" customWidth="1"/>
    <col min="611" max="612" width="8.75" style="1" customWidth="1"/>
    <col min="613" max="613" width="10" style="1" customWidth="1"/>
    <col min="614" max="615" width="8.75" style="1" customWidth="1"/>
    <col min="616" max="616" width="10" style="1" customWidth="1"/>
    <col min="617" max="618" width="8.75" style="1" customWidth="1"/>
    <col min="619" max="619" width="9.75" style="1" customWidth="1"/>
    <col min="620" max="621" width="8.75" style="1" customWidth="1"/>
    <col min="622" max="622" width="10.5" style="1" customWidth="1"/>
    <col min="623" max="624" width="8.75" style="1" customWidth="1"/>
    <col min="625" max="625" width="9.75" style="1" customWidth="1"/>
    <col min="626" max="627" width="8.75" style="1" customWidth="1"/>
    <col min="628" max="628" width="10.5" style="1" customWidth="1"/>
    <col min="629" max="630" width="8.75" style="1" customWidth="1"/>
    <col min="631" max="631" width="11.5" style="1" customWidth="1"/>
    <col min="632" max="633" width="10.25" style="1" customWidth="1"/>
    <col min="634" max="634" width="10" style="1" customWidth="1"/>
    <col min="635" max="635" width="11.5" style="1" customWidth="1"/>
    <col min="636" max="637" width="10.25" style="1" customWidth="1"/>
    <col min="638" max="638" width="10" style="1" customWidth="1"/>
    <col min="639" max="639" width="11.5" style="1" customWidth="1"/>
    <col min="640" max="640" width="10.25" style="1" customWidth="1"/>
    <col min="641" max="641" width="10" style="1" customWidth="1"/>
    <col min="642" max="642" width="11.5" style="1" customWidth="1"/>
    <col min="643" max="643" width="10.25" style="1" customWidth="1"/>
    <col min="644" max="644" width="10" style="1" customWidth="1"/>
    <col min="645" max="645" width="11.5" style="1" customWidth="1"/>
    <col min="646" max="646" width="10.25" style="1" customWidth="1"/>
    <col min="647" max="647" width="10" style="1" customWidth="1"/>
    <col min="648" max="648" width="11.5" style="1" customWidth="1"/>
    <col min="649" max="649" width="10.25" style="1" customWidth="1"/>
    <col min="650" max="652" width="10" style="1" customWidth="1"/>
    <col min="653" max="653" width="16.75" style="1" customWidth="1"/>
    <col min="654" max="657" width="15.25" style="1" customWidth="1"/>
    <col min="658" max="658" width="9.5" style="1" customWidth="1"/>
    <col min="659" max="661" width="10.25" style="1" customWidth="1"/>
    <col min="662" max="662" width="12.75" style="1" customWidth="1"/>
    <col min="663" max="664" width="9.25" style="1" customWidth="1"/>
    <col min="665" max="665" width="11" style="1" customWidth="1"/>
    <col min="666" max="666" width="9.25" style="1" customWidth="1"/>
    <col min="667" max="686" width="10.25" style="1" customWidth="1"/>
    <col min="687" max="687" width="12.5" style="1" customWidth="1"/>
    <col min="688" max="688" width="12.75" style="1" customWidth="1"/>
    <col min="689" max="692" width="8.75" style="1" customWidth="1"/>
    <col min="693" max="695" width="10.25" style="1" customWidth="1"/>
    <col min="696" max="696" width="12.25" style="1" customWidth="1"/>
    <col min="697" max="714" width="10.25" style="1" customWidth="1"/>
    <col min="715" max="718" width="9.25" style="1" customWidth="1"/>
    <col min="719" max="739" width="10.25" style="1" customWidth="1"/>
    <col min="740" max="740" width="10" style="1" customWidth="1"/>
    <col min="741" max="744" width="8.75" style="1" customWidth="1"/>
    <col min="745" max="753" width="9.25" style="1" customWidth="1"/>
    <col min="754" max="754" width="12.5" style="1" customWidth="1"/>
    <col min="755" max="765" width="9.25" style="1" customWidth="1"/>
    <col min="766" max="766" width="11.25" style="1" customWidth="1"/>
    <col min="767" max="770" width="9" style="1" customWidth="1"/>
    <col min="771" max="772" width="9.5" style="1" customWidth="1"/>
    <col min="773" max="791" width="10.25" style="1" customWidth="1"/>
    <col min="792" max="792" width="10" style="1" customWidth="1"/>
    <col min="793" max="799" width="8.75" style="1" customWidth="1"/>
    <col min="800" max="800" width="11.75" style="1" customWidth="1"/>
    <col min="801" max="817" width="8.75" style="1" customWidth="1"/>
    <col min="818" max="818" width="12.75" style="1" customWidth="1"/>
    <col min="819" max="820" width="9.25" style="1" customWidth="1"/>
    <col min="821" max="821" width="10.5" style="1" customWidth="1"/>
    <col min="822" max="822" width="9.25" style="1" customWidth="1"/>
    <col min="823" max="823" width="10.25" style="1" customWidth="1"/>
    <col min="824" max="824" width="12" style="1" customWidth="1"/>
    <col min="825" max="825" width="13.5" style="1" customWidth="1"/>
    <col min="826" max="842" width="10.25" style="1" customWidth="1"/>
    <col min="843" max="844" width="12.75" style="1" customWidth="1"/>
    <col min="845" max="847" width="8.75" style="1" customWidth="1"/>
    <col min="848" max="848" width="12" style="1" customWidth="1"/>
    <col min="849" max="870" width="10.25" style="1" customWidth="1"/>
    <col min="871" max="874" width="9.25" style="1" customWidth="1"/>
    <col min="875" max="895" width="10.25" style="1" customWidth="1"/>
    <col min="896" max="896" width="10" style="1" customWidth="1"/>
    <col min="897" max="898" width="8.75" style="1" customWidth="1"/>
    <col min="899" max="899" width="12" style="1" customWidth="1"/>
    <col min="900" max="900" width="8.75" style="1" customWidth="1"/>
    <col min="901" max="921" width="9.25" style="1" customWidth="1"/>
    <col min="922" max="922" width="11.25" style="1" customWidth="1"/>
    <col min="923" max="925" width="9" style="1" customWidth="1"/>
    <col min="926" max="926" width="10.5" style="1" customWidth="1"/>
    <col min="927" max="928" width="9.5" style="1" customWidth="1"/>
    <col min="929" max="947" width="10.25" style="1" customWidth="1"/>
    <col min="948" max="948" width="10" style="1" customWidth="1"/>
    <col min="949" max="1004" width="8.75" style="1" customWidth="1"/>
    <col min="1005" max="1005" width="9.25" style="1" customWidth="1"/>
    <col min="1006" max="1056" width="8.75" style="1" customWidth="1"/>
    <col min="1057" max="1057" width="9.25" style="1" customWidth="1"/>
    <col min="1058" max="1059" width="8.75" style="1" customWidth="1"/>
    <col min="1060" max="1060" width="9" style="1" customWidth="1"/>
    <col min="1061" max="1062" width="8.75" style="1" customWidth="1"/>
    <col min="1063" max="1063" width="9" style="1" customWidth="1"/>
    <col min="1064" max="1065" width="8.75" style="1" customWidth="1"/>
    <col min="1066" max="1066" width="9" style="1" customWidth="1"/>
    <col min="1067" max="1068" width="8.75" style="1" customWidth="1"/>
    <col min="1069" max="1069" width="9" style="1" customWidth="1"/>
    <col min="1070" max="1071" width="8.75" style="1" customWidth="1"/>
    <col min="1072" max="1072" width="9" style="1" customWidth="1"/>
    <col min="1073" max="1074" width="8.75" style="1" customWidth="1"/>
    <col min="1075" max="1075" width="10" style="1" customWidth="1"/>
    <col min="1076" max="1077" width="8.75" style="1" customWidth="1"/>
    <col min="1078" max="1078" width="12.75" style="1" customWidth="1"/>
    <col min="1079" max="1079" width="11.75" style="1" customWidth="1"/>
    <col min="1080" max="1081" width="10" style="1" customWidth="1"/>
    <col min="1082" max="1082" width="11.5" style="1" customWidth="1"/>
    <col min="1083" max="1183" width="10" style="1" customWidth="1"/>
    <col min="1184" max="1184" width="8.75" style="1" customWidth="1"/>
    <col min="1185" max="1289" width="10" style="1" customWidth="1"/>
    <col min="1290" max="1290" width="13" style="1" customWidth="1"/>
    <col min="1291" max="1607" width="10" style="1" customWidth="1"/>
    <col min="1608" max="1608" width="13.25" style="1" customWidth="1"/>
    <col min="1609" max="1609" width="15.5" style="1" customWidth="1"/>
    <col min="1610" max="1610" width="13.25" style="1" customWidth="1"/>
    <col min="1611" max="1615" width="15.5" style="1" customWidth="1"/>
    <col min="1616" max="1616" width="15.75" style="1" customWidth="1"/>
    <col min="1617" max="1617" width="17" style="1" customWidth="1"/>
    <col min="1618" max="1618" width="15" style="1" customWidth="1"/>
    <col min="1619" max="1619" width="18" style="1" customWidth="1"/>
    <col min="1620" max="1620" width="19.75" style="1" customWidth="1"/>
    <col min="1621" max="1631" width="17" style="1" customWidth="1"/>
    <col min="1632" max="1632" width="13" style="1" customWidth="1"/>
    <col min="1633" max="1633" width="14.25" style="1" customWidth="1"/>
    <col min="1634" max="1634" width="13.5" style="1" customWidth="1"/>
    <col min="1635" max="1637" width="15.5" style="1" customWidth="1"/>
    <col min="1638" max="1638" width="14" style="1" customWidth="1"/>
    <col min="1639" max="1650" width="10.25" style="1" customWidth="1"/>
    <col min="1651" max="1652" width="9.25" style="1" customWidth="1"/>
    <col min="1653" max="1663" width="9" style="1" customWidth="1"/>
    <col min="1664" max="1664" width="12.25" style="1" customWidth="1"/>
    <col min="1665" max="1689" width="11" style="1" customWidth="1"/>
    <col min="1690" max="1690" width="11.75" style="1" customWidth="1"/>
    <col min="1691" max="1694" width="9.25" style="1" customWidth="1"/>
    <col min="1695" max="1695" width="12.75" style="1" customWidth="1"/>
    <col min="1696" max="1715" width="10.25" style="1" customWidth="1"/>
    <col min="1716" max="1716" width="12.75" style="1" customWidth="1"/>
    <col min="1717" max="1732" width="10.25" style="1" customWidth="1"/>
    <col min="1733" max="1738" width="11" style="1" customWidth="1"/>
    <col min="1739" max="1742" width="11.25" style="1" customWidth="1"/>
    <col min="1743" max="1751" width="10" style="1" customWidth="1"/>
    <col min="1752" max="1767" width="11.25" style="1" customWidth="1"/>
    <col min="1768" max="1768" width="12.75" style="1" customWidth="1"/>
    <col min="1769" max="1793" width="10.25" style="1" customWidth="1"/>
    <col min="1794" max="1819" width="13.5" style="1" customWidth="1"/>
    <col min="1820" max="1820" width="12.75" style="1" customWidth="1"/>
    <col min="1821" max="1838" width="9.25" style="1" customWidth="1"/>
    <col min="1839" max="1845" width="10.25" style="1" customWidth="1"/>
    <col min="1846" max="1846" width="12.5" style="1" customWidth="1"/>
    <col min="1847" max="1848" width="9.25" style="1" customWidth="1"/>
    <col min="1849" max="1849" width="10.25" style="1" customWidth="1"/>
    <col min="1850" max="1855" width="9.25" style="1" customWidth="1"/>
    <col min="1856" max="1856" width="10.75" style="1" customWidth="1"/>
    <col min="1857" max="1860" width="9.25" style="1" customWidth="1"/>
    <col min="1861" max="1861" width="10.5" style="1" customWidth="1"/>
    <col min="1862" max="1870" width="9.25" style="1" customWidth="1"/>
    <col min="1871" max="1872" width="12.25" style="1" customWidth="1"/>
    <col min="1873" max="1882" width="9.25" style="1" customWidth="1"/>
    <col min="1883" max="1884" width="9" style="1" customWidth="1"/>
    <col min="1885" max="1886" width="8.75" style="1" customWidth="1"/>
    <col min="1887" max="1897" width="9" style="1" customWidth="1"/>
    <col min="1898" max="1898" width="11.75" style="1" customWidth="1"/>
    <col min="1899" max="1900" width="8.75" style="1" customWidth="1"/>
    <col min="1901" max="1901" width="14" style="1" customWidth="1"/>
    <col min="1902" max="1928" width="8.75" style="1" customWidth="1"/>
    <col min="1929" max="1929" width="9.25" style="1" customWidth="1"/>
    <col min="1930" max="1931" width="8.75" style="1" customWidth="1"/>
    <col min="1932" max="1932" width="9.25" style="1" customWidth="1"/>
    <col min="1933" max="1937" width="8.75" style="1" customWidth="1"/>
    <col min="1938" max="1938" width="9.5" style="1" customWidth="1"/>
    <col min="1939" max="1949" width="8.75" style="1" customWidth="1"/>
    <col min="1950" max="1950" width="10.25" style="1" customWidth="1"/>
    <col min="1951" max="1952" width="8.75" style="1" customWidth="1"/>
    <col min="1953" max="1953" width="10.25" style="1" customWidth="1"/>
    <col min="1954" max="1975" width="8.75" style="1" customWidth="1"/>
    <col min="1976" max="1976" width="12.5" style="1" customWidth="1"/>
    <col min="1977" max="1988" width="8.75" style="1" customWidth="1"/>
    <col min="1989" max="1990" width="9.25" style="1" customWidth="1"/>
    <col min="1991" max="2001" width="8.75" style="1" customWidth="1"/>
    <col min="2002" max="2016" width="11.5" style="1" customWidth="1"/>
    <col min="2017" max="2027" width="8.75" style="1" customWidth="1"/>
    <col min="2028" max="2028" width="12.75" style="1" customWidth="1"/>
    <col min="2029" max="2039" width="9.25" style="1" customWidth="1"/>
    <col min="2040" max="2042" width="10" style="1" customWidth="1"/>
    <col min="2043" max="2053" width="9.25" style="1" customWidth="1"/>
    <col min="2054" max="2054" width="13.5" style="1" customWidth="1"/>
    <col min="2055" max="2058" width="8.75" style="1" customWidth="1"/>
    <col min="2059" max="2059" width="11.25" style="1" customWidth="1"/>
    <col min="2060" max="2079" width="12.5" style="1" customWidth="1"/>
    <col min="2080" max="2080" width="11.25" style="1" customWidth="1"/>
    <col min="2081" max="2101" width="10.25" style="1" customWidth="1"/>
    <col min="2102" max="2105" width="11.5" style="1" customWidth="1"/>
    <col min="2106" max="2106" width="12" style="1" customWidth="1"/>
    <col min="2107" max="2131" width="8.75" style="1" customWidth="1"/>
    <col min="2132" max="2132" width="12.5" style="1" customWidth="1"/>
    <col min="2133" max="2157" width="8.75" style="1" customWidth="1"/>
    <col min="2158" max="2158" width="9" style="1" customWidth="1"/>
    <col min="2159" max="2174" width="8.75" style="1" customWidth="1"/>
    <col min="2175" max="2183" width="9.25" style="1" customWidth="1"/>
    <col min="2184" max="2184" width="9.5" style="1" customWidth="1"/>
    <col min="2185" max="2209" width="8.75" style="1" customWidth="1"/>
    <col min="2210" max="2210" width="11" style="1" customWidth="1"/>
    <col min="2211" max="2261" width="12.5" style="1" customWidth="1"/>
    <col min="2262" max="2262" width="13.25" style="1" customWidth="1"/>
    <col min="2263" max="2266" width="10.25" style="1" customWidth="1"/>
    <col min="2267" max="2267" width="11" style="1" customWidth="1"/>
    <col min="2268" max="2287" width="10.25" style="1" customWidth="1"/>
    <col min="2288" max="2288" width="12" style="1" customWidth="1"/>
    <col min="2289" max="2292" width="8.75" style="1" customWidth="1"/>
    <col min="2293" max="2293" width="10.25" style="1" customWidth="1"/>
    <col min="2294" max="2299" width="10" style="1" customWidth="1"/>
    <col min="2300" max="2301" width="9.25" style="1" customWidth="1"/>
    <col min="2302" max="2302" width="8.75" style="1" customWidth="1"/>
    <col min="2303" max="2313" width="10" style="1" customWidth="1"/>
    <col min="2314" max="2365" width="8.75" style="1" customWidth="1"/>
    <col min="2366" max="2366" width="10.25" style="1" customWidth="1"/>
    <col min="2367" max="2391" width="8.75" style="1" customWidth="1"/>
    <col min="2392" max="2392" width="11.25" style="1" customWidth="1"/>
    <col min="2393" max="2417" width="8.75" style="1" customWidth="1"/>
    <col min="2418" max="2469" width="12.5" style="1" customWidth="1"/>
    <col min="2470" max="2521" width="11.5" style="1" customWidth="1"/>
    <col min="2522" max="2573" width="8.75" style="1" customWidth="1"/>
    <col min="2574" max="2574" width="10.25" style="1" customWidth="1"/>
    <col min="2575" max="2590" width="8.75" style="1" customWidth="1"/>
    <col min="2591" max="2600" width="10" style="1" customWidth="1"/>
    <col min="2601" max="2604" width="8.75" style="1" customWidth="1"/>
    <col min="2605" max="2625" width="11.5" style="1" customWidth="1"/>
    <col min="2626" max="2677" width="12.5" style="1" customWidth="1"/>
    <col min="2678" max="2678" width="12" style="1" customWidth="1"/>
    <col min="2679" max="2694" width="11.25" style="1" customWidth="1"/>
    <col min="2695" max="2703" width="12.25" style="1" customWidth="1"/>
    <col min="2704" max="2704" width="13.5" style="1" customWidth="1"/>
    <col min="2705" max="2727" width="12.25" style="1" customWidth="1"/>
    <col min="2728" max="2729" width="13.75" style="1" customWidth="1"/>
    <col min="2730" max="2740" width="11.25" style="1" customWidth="1"/>
    <col min="2741" max="2741" width="10" style="1" customWidth="1"/>
    <col min="2742" max="2744" width="11.75" style="1" customWidth="1"/>
    <col min="2745" max="2746" width="8.75" style="1" customWidth="1"/>
    <col min="2747" max="2755" width="10" style="1" customWidth="1"/>
    <col min="2756" max="2765" width="12.25" style="1" customWidth="1"/>
    <col min="2766" max="2767" width="11.5" style="1" customWidth="1"/>
    <col min="2768" max="2768" width="11.75" style="1" customWidth="1"/>
    <col min="2769" max="2770" width="12.75" style="1" customWidth="1"/>
    <col min="2771" max="2781" width="11.5" style="1" customWidth="1"/>
    <col min="2782" max="2807" width="11.25" style="1" customWidth="1"/>
    <col min="2808" max="2833" width="12.25" style="1" customWidth="1"/>
    <col min="2834" max="2841" width="11.25" style="1" customWidth="1"/>
    <col min="2842" max="2845" width="10" style="1" customWidth="1"/>
    <col min="2846" max="2848" width="10.75" style="1" customWidth="1"/>
    <col min="2849" max="2850" width="8.75" style="1" customWidth="1"/>
    <col min="2851" max="2859" width="10" style="1" customWidth="1"/>
    <col min="2860" max="2865" width="12.25" style="1" customWidth="1"/>
    <col min="2866" max="2871" width="11.5" style="1" customWidth="1"/>
    <col min="2872" max="2874" width="11.75" style="1" customWidth="1"/>
    <col min="2875" max="2885" width="11.5" style="1" customWidth="1"/>
    <col min="2886" max="2890" width="11.25" style="1" customWidth="1"/>
    <col min="2891" max="2896" width="10" style="1" customWidth="1"/>
    <col min="2897" max="2897" width="8.75" style="1" customWidth="1"/>
    <col min="2898" max="2900" width="10.75" style="1" customWidth="1"/>
    <col min="2901" max="2902" width="8.75" style="1" customWidth="1"/>
    <col min="2903" max="2911" width="10" style="1" customWidth="1"/>
    <col min="2912" max="2916" width="12.25" style="1" customWidth="1"/>
    <col min="2917" max="2923" width="11.5" style="1" customWidth="1"/>
    <col min="2924" max="2926" width="11.75" style="1" customWidth="1"/>
    <col min="2927" max="2937" width="11.5" style="1" customWidth="1"/>
    <col min="2938" max="2939" width="14.25" style="1" customWidth="1"/>
    <col min="2940" max="2951" width="11.25" style="1" customWidth="1"/>
    <col min="2952" max="2952" width="15" style="1" customWidth="1"/>
    <col min="2953" max="2955" width="14" style="1" customWidth="1"/>
    <col min="2956" max="2957" width="11.25" style="1" customWidth="1"/>
    <col min="2958" max="2958" width="12" style="1" customWidth="1"/>
    <col min="2959" max="2961" width="10" style="1" customWidth="1"/>
    <col min="2962" max="2962" width="12" style="1" customWidth="1"/>
    <col min="2963" max="2977" width="10" style="1" customWidth="1"/>
    <col min="2978" max="2983" width="11.25" style="1" customWidth="1"/>
    <col min="2984" max="2984" width="13.5" style="1" customWidth="1"/>
    <col min="2985" max="3009" width="12.25" style="1" customWidth="1"/>
    <col min="3010" max="3011" width="10" style="1" customWidth="1"/>
    <col min="3012" max="3012" width="12.75" style="1" customWidth="1"/>
    <col min="3013" max="3013" width="12.5" style="1" customWidth="1"/>
    <col min="3014" max="3014" width="12.75" style="1" customWidth="1"/>
    <col min="3015" max="3015" width="12.5" style="1" customWidth="1"/>
    <col min="3016" max="3021" width="9.25" style="1" customWidth="1"/>
    <col min="3022" max="3035" width="10" style="1" customWidth="1"/>
    <col min="3036" max="3037" width="12.25" style="1" customWidth="1"/>
    <col min="3038" max="3038" width="14.25" style="1" customWidth="1"/>
    <col min="3039" max="3039" width="14" style="1" customWidth="1"/>
    <col min="3040" max="3040" width="13.5" style="1" customWidth="1"/>
    <col min="3041" max="3041" width="12.25" style="1" customWidth="1"/>
    <col min="3042" max="3050" width="11.5" style="1" customWidth="1"/>
    <col min="3051" max="3051" width="12" style="1" customWidth="1"/>
    <col min="3052" max="3061" width="11.5" style="1" customWidth="1"/>
    <col min="3062" max="3062" width="12" style="1" customWidth="1"/>
    <col min="3063" max="3063" width="12.25" style="1" customWidth="1"/>
    <col min="3064" max="3064" width="13" style="1" customWidth="1"/>
    <col min="3065" max="3065" width="12.75" style="1" customWidth="1"/>
    <col min="3066" max="3067" width="12.5" style="1" customWidth="1"/>
    <col min="3068" max="3068" width="12" style="1" customWidth="1"/>
    <col min="3069" max="3087" width="10.25" style="1" customWidth="1"/>
    <col min="3088" max="3088" width="13.75" style="1" customWidth="1"/>
    <col min="3089" max="3092" width="11.25" style="1" customWidth="1"/>
    <col min="3093" max="3113" width="11.5" style="1" customWidth="1"/>
    <col min="3114" max="3114" width="14" style="1" customWidth="1"/>
    <col min="3115" max="3115" width="13.5" style="1" customWidth="1"/>
    <col min="3116" max="3117" width="11.25" style="1" customWidth="1"/>
    <col min="3118" max="3118" width="11.5" style="1" customWidth="1"/>
    <col min="3119" max="3119" width="11.25" style="1" customWidth="1"/>
    <col min="3120" max="3125" width="9.25" style="1" customWidth="1"/>
    <col min="3126" max="3126" width="11.75" style="1" customWidth="1"/>
    <col min="3127" max="3139" width="10" style="1" customWidth="1"/>
    <col min="3140" max="3144" width="12.25" style="1" customWidth="1"/>
    <col min="3145" max="3145" width="12" style="1" customWidth="1"/>
    <col min="3146" max="3154" width="11.5" style="1" customWidth="1"/>
    <col min="3155" max="3155" width="12" style="1" customWidth="1"/>
    <col min="3156" max="3165" width="11.5" style="1" customWidth="1"/>
    <col min="3166" max="3166" width="14.5" style="1" customWidth="1"/>
    <col min="3167" max="3167" width="14.75" style="1" customWidth="1"/>
    <col min="3168" max="3191" width="13.5" style="1" customWidth="1"/>
    <col min="3192" max="3192" width="14.5" style="1" customWidth="1"/>
    <col min="3193" max="3193" width="14.75" style="1" customWidth="1"/>
    <col min="3194" max="3217" width="13.5" style="1" customWidth="1"/>
    <col min="3218" max="3218" width="14.75" style="1" customWidth="1"/>
    <col min="3219" max="3221" width="13.5" style="1" customWidth="1"/>
    <col min="3222" max="3222" width="12.75" style="1" customWidth="1"/>
    <col min="3223" max="3223" width="13.5" style="1" customWidth="1"/>
    <col min="3224" max="3224" width="13.25" style="1" customWidth="1"/>
    <col min="3225" max="3225" width="13" style="1" customWidth="1"/>
    <col min="3226" max="3228" width="13.5" style="1" customWidth="1"/>
    <col min="3229" max="3229" width="14" style="1" customWidth="1"/>
    <col min="3230" max="3230" width="13" style="1" customWidth="1"/>
    <col min="3231" max="3232" width="12.25" style="1" customWidth="1"/>
    <col min="3233" max="3233" width="13.5" style="1" customWidth="1"/>
    <col min="3234" max="3243" width="12.75" style="1" customWidth="1"/>
    <col min="3244" max="3244" width="13.5" style="1" customWidth="1"/>
    <col min="3245" max="3248" width="12.75" style="1" customWidth="1"/>
    <col min="3249" max="3249" width="14.75" style="1" customWidth="1"/>
    <col min="3250" max="3258" width="13.5" style="1" customWidth="1"/>
    <col min="3259" max="3259" width="14.75" style="1" customWidth="1"/>
    <col min="3260" max="3269" width="13.5" style="1" customWidth="1"/>
    <col min="3270" max="3270" width="10" style="1" customWidth="1"/>
    <col min="3271" max="3272" width="9" style="1" customWidth="1"/>
    <col min="3273" max="3273" width="12.25" style="1" customWidth="1"/>
    <col min="3274" max="3274" width="11.5" style="1" customWidth="1"/>
    <col min="3275" max="3275" width="13.5" style="1" customWidth="1"/>
    <col min="3276" max="3278" width="9.25" style="1" customWidth="1"/>
    <col min="3279" max="3294" width="10.25" style="1" customWidth="1"/>
    <col min="3295" max="3295" width="10.75" style="1" customWidth="1"/>
    <col min="3296" max="3296" width="12" style="1" customWidth="1"/>
    <col min="3297" max="3298" width="9" style="1" customWidth="1"/>
    <col min="3299" max="3299" width="13.25" style="1" customWidth="1"/>
    <col min="3300" max="3300" width="9" style="1" customWidth="1"/>
    <col min="3301" max="3301" width="12" style="1" customWidth="1"/>
    <col min="3302" max="3302" width="14" style="1" customWidth="1"/>
    <col min="3303" max="3303" width="14.25" style="1" customWidth="1"/>
    <col min="3304" max="3310" width="11.5" style="1" customWidth="1"/>
    <col min="3311" max="3311" width="12" style="1" customWidth="1"/>
    <col min="3312" max="3316" width="11.5" style="1" customWidth="1"/>
    <col min="3317" max="3321" width="12.5" style="1" customWidth="1"/>
    <col min="3322" max="3322" width="10" style="1" customWidth="1"/>
    <col min="3323" max="3324" width="9" style="1" customWidth="1"/>
    <col min="3325" max="3325" width="10.25" style="1" customWidth="1"/>
    <col min="3326" max="3326" width="11.5" style="1" customWidth="1"/>
    <col min="3327" max="3327" width="11.25" style="1" customWidth="1"/>
    <col min="3328" max="3330" width="10.25" style="1" customWidth="1"/>
    <col min="3331" max="3347" width="11.25" style="1" customWidth="1"/>
    <col min="3348" max="3348" width="12" style="1" customWidth="1"/>
    <col min="3349" max="3350" width="9" style="1" customWidth="1"/>
    <col min="3351" max="3351" width="10.25" style="1" customWidth="1"/>
    <col min="3352" max="3352" width="9" style="1" customWidth="1"/>
    <col min="3353" max="3353" width="12" style="1" customWidth="1"/>
    <col min="3354" max="3356" width="11.5" style="1" customWidth="1"/>
    <col min="3357" max="3373" width="12.5" style="1" customWidth="1"/>
    <col min="3374" max="3374" width="8.75" style="1" customWidth="1"/>
    <col min="3375" max="3375" width="13" style="1" customWidth="1"/>
    <col min="3376" max="3376" width="11" style="1" customWidth="1"/>
    <col min="3377" max="3446" width="8.75" style="1" customWidth="1"/>
    <col min="3447" max="3447" width="12" style="1" customWidth="1"/>
    <col min="3448" max="3472" width="10.75" style="1" customWidth="1"/>
    <col min="3473" max="3498" width="12.25" style="1" customWidth="1"/>
    <col min="3499" max="3524" width="10.75" style="1" customWidth="1"/>
    <col min="3525" max="3530" width="13" style="1" customWidth="1"/>
    <col min="3531" max="3536" width="12.5" style="1" customWidth="1"/>
    <col min="3537" max="3550" width="12.25" style="1" customWidth="1"/>
    <col min="3551" max="3555" width="8.75" style="1" customWidth="1"/>
    <col min="3556" max="3561" width="9.75" style="1" customWidth="1"/>
    <col min="3562" max="3576" width="10.75" style="1" customWidth="1"/>
    <col min="3577" max="3586" width="8.75" style="1" customWidth="1"/>
    <col min="3587" max="3587" width="9.75" style="1" customWidth="1"/>
    <col min="3588" max="3593" width="10.75" style="1" customWidth="1"/>
    <col min="3594" max="3602" width="12.25" style="1" customWidth="1"/>
    <col min="3603" max="3604" width="13" style="1" customWidth="1"/>
    <col min="3605" max="3606" width="12" style="1" customWidth="1"/>
    <col min="3607" max="3607" width="14" style="1" customWidth="1"/>
    <col min="3608" max="3608" width="15" style="1" customWidth="1"/>
    <col min="3609" max="3610" width="12.25" style="1" customWidth="1"/>
    <col min="3611" max="3612" width="13.25" style="1" customWidth="1"/>
    <col min="3613" max="3614" width="12.25" style="1" customWidth="1"/>
    <col min="3615" max="3616" width="13" style="1" customWidth="1"/>
    <col min="3617" max="3618" width="12.25" style="1" customWidth="1"/>
    <col min="3619" max="3619" width="14" style="1" customWidth="1"/>
    <col min="3620" max="3620" width="15" style="1" customWidth="1"/>
    <col min="3621" max="3622" width="12.25" style="1" customWidth="1"/>
    <col min="3623" max="3623" width="14" style="1" customWidth="1"/>
    <col min="3624" max="3624" width="13.25" style="1" customWidth="1"/>
    <col min="3625" max="3626" width="12.25" style="1" customWidth="1"/>
    <col min="3627" max="3627" width="10.75" style="1" customWidth="1"/>
    <col min="3628" max="3628" width="11" style="1" customWidth="1"/>
    <col min="3629" max="3630" width="9.75" style="1" customWidth="1"/>
    <col min="3631" max="3631" width="10.75" style="1" customWidth="1"/>
    <col min="3632" max="3632" width="13.75" style="1" customWidth="1"/>
    <col min="3633" max="3633" width="11" style="1" customWidth="1"/>
    <col min="3634" max="3634" width="10.75" style="1" customWidth="1"/>
    <col min="3635" max="3635" width="12.75" style="1" customWidth="1"/>
    <col min="3636" max="3636" width="15.25" style="1" customWidth="1"/>
    <col min="3637" max="3638" width="11.75" style="1" customWidth="1"/>
    <col min="3639" max="3639" width="12" style="1" customWidth="1"/>
    <col min="3640" max="3664" width="10.75" style="1" customWidth="1"/>
    <col min="3665" max="3690" width="12.25" style="1" customWidth="1"/>
    <col min="3691" max="3716" width="10.75" style="1" customWidth="1"/>
    <col min="3717" max="3722" width="13" style="1" customWidth="1"/>
    <col min="3723" max="3728" width="12.5" style="1" customWidth="1"/>
    <col min="3729" max="3742" width="12.25" style="1" customWidth="1"/>
    <col min="3743" max="3747" width="8.75" style="1" customWidth="1"/>
    <col min="3748" max="3753" width="9.75" style="1" customWidth="1"/>
    <col min="3754" max="3768" width="10.75" style="1" customWidth="1"/>
    <col min="3769" max="3778" width="8.75" style="1" customWidth="1"/>
    <col min="3779" max="3779" width="9.75" style="1" customWidth="1"/>
    <col min="3780" max="3785" width="10.75" style="1" customWidth="1"/>
    <col min="3786" max="3794" width="12.25" style="1" customWidth="1"/>
    <col min="3795" max="3796" width="13" style="1" customWidth="1"/>
    <col min="3797" max="3798" width="12" style="1" customWidth="1"/>
    <col min="3799" max="3799" width="14" style="1" customWidth="1"/>
    <col min="3800" max="3800" width="15" style="1" customWidth="1"/>
    <col min="3801" max="3802" width="12.25" style="1" customWidth="1"/>
    <col min="3803" max="3804" width="13.25" style="1" customWidth="1"/>
    <col min="3805" max="3806" width="12.25" style="1" customWidth="1"/>
    <col min="3807" max="3808" width="13" style="1" customWidth="1"/>
    <col min="3809" max="3810" width="12.25" style="1" customWidth="1"/>
    <col min="3811" max="3811" width="14" style="1" customWidth="1"/>
    <col min="3812" max="3812" width="15" style="1" customWidth="1"/>
    <col min="3813" max="3814" width="12.25" style="1" customWidth="1"/>
    <col min="3815" max="3815" width="14" style="1" customWidth="1"/>
    <col min="3816" max="3816" width="13.25" style="1" customWidth="1"/>
    <col min="3817" max="3818" width="12.25" style="1" customWidth="1"/>
    <col min="3819" max="3819" width="10.75" style="1" customWidth="1"/>
    <col min="3820" max="3820" width="11" style="1" customWidth="1"/>
    <col min="3821" max="3822" width="9.75" style="1" customWidth="1"/>
    <col min="3823" max="3823" width="10.75" style="1" customWidth="1"/>
    <col min="3824" max="3824" width="12.25" style="1" customWidth="1"/>
    <col min="3825" max="3825" width="9.75" style="1" customWidth="1"/>
    <col min="3826" max="3827" width="10.75" style="1" customWidth="1"/>
    <col min="3828" max="3828" width="12.25" style="1" customWidth="1"/>
    <col min="3829" max="3829" width="11.75" style="1" customWidth="1"/>
    <col min="3830" max="3830" width="10.75" style="1" customWidth="1"/>
    <col min="3831" max="3831" width="17.5" style="1" customWidth="1"/>
    <col min="3832" max="16384" width="8.75" style="1"/>
  </cols>
  <sheetData>
    <row r="1" spans="1:3831" x14ac:dyDescent="0.25">
      <c r="DZW1" s="1" t="s">
        <v>4151</v>
      </c>
    </row>
    <row r="2" spans="1:3831" x14ac:dyDescent="0.25">
      <c r="A2" s="1" t="s">
        <v>3974</v>
      </c>
      <c r="B2" s="1" t="s">
        <v>3975</v>
      </c>
      <c r="C2" s="1" t="s">
        <v>3976</v>
      </c>
      <c r="D2" s="1" t="s">
        <v>3977</v>
      </c>
      <c r="E2" s="1" t="s">
        <v>3978</v>
      </c>
      <c r="F2" s="1" t="s">
        <v>3979</v>
      </c>
      <c r="G2" s="1" t="s">
        <v>3980</v>
      </c>
      <c r="H2" s="1" t="s">
        <v>3981</v>
      </c>
      <c r="I2" s="1" t="s">
        <v>3982</v>
      </c>
      <c r="K2" s="481" t="s">
        <v>3983</v>
      </c>
      <c r="L2" s="481"/>
      <c r="M2" s="481"/>
      <c r="N2" s="481" t="s">
        <v>3984</v>
      </c>
      <c r="O2" s="482"/>
      <c r="P2" s="482"/>
      <c r="Q2" s="482"/>
      <c r="R2" s="482"/>
      <c r="S2" s="482"/>
      <c r="T2" s="482"/>
      <c r="U2" s="482"/>
      <c r="V2" s="482"/>
      <c r="W2" s="482"/>
      <c r="X2" s="482"/>
      <c r="Y2" s="482"/>
      <c r="Z2" s="482"/>
      <c r="AA2" s="482"/>
      <c r="AB2" s="482"/>
      <c r="AC2" s="482"/>
      <c r="AD2" s="482"/>
      <c r="AE2" s="482"/>
      <c r="AF2" s="482"/>
      <c r="AG2" s="482"/>
      <c r="AH2" s="482"/>
      <c r="AI2" s="482"/>
      <c r="AJ2" s="482"/>
      <c r="AK2" s="482"/>
      <c r="AL2" s="482"/>
      <c r="AM2" s="482"/>
      <c r="AN2" s="482"/>
      <c r="AO2" s="482"/>
      <c r="AP2" s="482"/>
      <c r="AQ2" s="482"/>
      <c r="AR2" s="482"/>
      <c r="AS2" s="482"/>
      <c r="AT2" s="482"/>
      <c r="AU2" s="482"/>
      <c r="AV2" s="482"/>
      <c r="AW2" s="482"/>
      <c r="AX2" s="482"/>
      <c r="AY2" s="482"/>
      <c r="AZ2" s="482"/>
      <c r="BA2" s="482"/>
      <c r="BB2" s="482"/>
      <c r="BC2" s="482"/>
      <c r="BD2" s="482"/>
      <c r="BE2" s="482"/>
      <c r="BF2" s="482"/>
      <c r="BG2" s="482"/>
      <c r="BH2" s="482"/>
      <c r="BI2" s="482"/>
      <c r="BJ2" s="482"/>
      <c r="BK2" s="482"/>
      <c r="BL2" s="482"/>
      <c r="BM2" s="482"/>
      <c r="BN2" s="482"/>
      <c r="BO2" s="482"/>
      <c r="BP2" s="482"/>
      <c r="BQ2" s="482"/>
      <c r="BR2" s="482"/>
      <c r="BS2" s="482"/>
      <c r="BT2" s="482"/>
      <c r="BU2" s="482"/>
      <c r="BV2" s="482"/>
      <c r="BW2" s="482"/>
      <c r="BX2" s="482"/>
      <c r="BY2" s="482"/>
      <c r="BZ2" s="482"/>
      <c r="CA2" s="482"/>
      <c r="CB2" s="482"/>
      <c r="CC2" s="482"/>
      <c r="CD2" s="482"/>
      <c r="CE2" s="481" t="s">
        <v>3985</v>
      </c>
      <c r="CF2" s="481"/>
      <c r="CG2" s="482"/>
      <c r="CH2" s="482"/>
      <c r="CI2" s="482"/>
      <c r="CJ2" s="482"/>
      <c r="CK2" s="482"/>
      <c r="CL2" s="482"/>
      <c r="CM2" s="482"/>
      <c r="CN2" s="482"/>
      <c r="CO2" s="482"/>
      <c r="CP2" s="482"/>
      <c r="CQ2" s="482"/>
      <c r="CR2" s="482"/>
      <c r="CS2" s="482"/>
      <c r="CT2" s="482"/>
      <c r="CU2" s="482"/>
      <c r="CV2" s="482"/>
      <c r="CW2" s="482"/>
      <c r="CX2" s="482"/>
      <c r="CY2" s="482"/>
      <c r="CZ2" s="482"/>
      <c r="DA2" s="482"/>
      <c r="DB2" s="482"/>
      <c r="DC2" s="482"/>
      <c r="DD2" s="482"/>
      <c r="DE2" s="482"/>
      <c r="DF2" s="482"/>
      <c r="DG2" s="482"/>
      <c r="DH2" s="482"/>
      <c r="DI2" s="482"/>
      <c r="DJ2" s="482"/>
      <c r="DK2" s="482"/>
      <c r="DL2" s="482"/>
      <c r="DM2" s="482"/>
      <c r="DN2" s="482"/>
      <c r="DO2" s="482"/>
      <c r="DP2" s="482"/>
      <c r="DQ2" s="482"/>
      <c r="DR2" s="482"/>
      <c r="DS2" s="482"/>
      <c r="DT2" s="482"/>
      <c r="DU2" s="482"/>
      <c r="DV2" s="482"/>
      <c r="DW2" s="482"/>
      <c r="DX2" s="482"/>
      <c r="DY2" s="482"/>
      <c r="DZ2" s="482"/>
      <c r="EA2" s="482"/>
      <c r="EB2" s="482"/>
      <c r="EC2" s="482"/>
      <c r="ED2" s="482"/>
      <c r="EE2" s="482"/>
      <c r="EF2" s="482"/>
      <c r="EG2" s="482"/>
      <c r="EH2" s="482"/>
      <c r="EI2" s="482"/>
      <c r="EJ2" s="482"/>
      <c r="EK2" s="482"/>
      <c r="EL2" s="482"/>
      <c r="EM2" s="482"/>
      <c r="EN2" s="482"/>
      <c r="EO2" s="482"/>
      <c r="EP2" s="482"/>
      <c r="EQ2" s="482"/>
      <c r="ER2" s="482"/>
      <c r="ES2" s="482"/>
      <c r="ET2" s="482"/>
      <c r="EU2" s="482"/>
      <c r="EV2" s="482"/>
      <c r="EW2" s="482"/>
      <c r="EX2" s="482"/>
      <c r="EY2" s="482"/>
      <c r="EZ2" s="482"/>
      <c r="FA2" s="482"/>
      <c r="FB2" s="482"/>
      <c r="FC2" s="482"/>
      <c r="FD2" s="482"/>
      <c r="FE2" s="482"/>
      <c r="FF2" s="482"/>
      <c r="FG2" s="482"/>
      <c r="FH2" s="482"/>
      <c r="FI2" s="482"/>
      <c r="FJ2" s="482"/>
      <c r="FK2" s="482"/>
      <c r="FL2" s="482"/>
      <c r="FM2" s="482"/>
      <c r="FN2" s="482"/>
      <c r="FO2" s="482"/>
      <c r="FP2" s="482"/>
      <c r="FQ2" s="482"/>
      <c r="FR2" s="482"/>
      <c r="FS2" s="482"/>
      <c r="FT2" s="482"/>
      <c r="FU2" s="482"/>
      <c r="FV2" s="482"/>
      <c r="FW2" s="482"/>
      <c r="FX2" s="482"/>
      <c r="FY2" s="482"/>
      <c r="FZ2" s="482"/>
      <c r="GA2" s="482"/>
      <c r="GB2" s="482"/>
      <c r="GC2" s="482"/>
      <c r="GD2" s="482"/>
      <c r="GE2" s="482"/>
      <c r="GF2" s="482"/>
      <c r="GG2" s="482"/>
      <c r="GH2" s="482"/>
      <c r="GI2" s="482"/>
      <c r="GJ2" s="482"/>
      <c r="GK2" s="482"/>
      <c r="GL2" s="482"/>
      <c r="GM2" s="482"/>
      <c r="GN2" s="482"/>
      <c r="GO2" s="482"/>
      <c r="GP2" s="482"/>
      <c r="GQ2" s="482"/>
      <c r="GR2" s="482"/>
      <c r="GS2" s="482"/>
      <c r="GT2" s="482"/>
      <c r="GU2" s="482"/>
      <c r="GV2" s="482"/>
      <c r="GW2" s="482"/>
      <c r="GX2" s="482"/>
      <c r="GY2" s="482"/>
      <c r="GZ2" s="482"/>
      <c r="HA2" s="482"/>
      <c r="HB2" s="482"/>
      <c r="HC2" s="482"/>
      <c r="HD2" s="482"/>
      <c r="HE2" s="482"/>
      <c r="HF2" s="482"/>
      <c r="HG2" s="482"/>
      <c r="HH2" s="482"/>
      <c r="HI2" s="482"/>
      <c r="HJ2" s="482"/>
      <c r="HK2" s="482"/>
      <c r="HL2" s="482"/>
      <c r="HM2" s="482"/>
      <c r="HN2" s="482"/>
      <c r="HO2" s="482"/>
      <c r="HP2" s="482"/>
      <c r="HQ2" s="482"/>
      <c r="HR2" s="482"/>
      <c r="HS2" s="482"/>
      <c r="HT2" s="482"/>
      <c r="HU2" s="482"/>
      <c r="HV2" s="482"/>
      <c r="HW2" s="482"/>
      <c r="HX2" s="482"/>
      <c r="HY2" s="482"/>
      <c r="HZ2" s="482"/>
      <c r="IA2" s="482"/>
      <c r="IB2" s="482"/>
      <c r="IC2" s="482"/>
      <c r="ID2" s="482"/>
      <c r="IE2" s="482"/>
      <c r="IF2" s="482"/>
      <c r="IG2" s="482"/>
      <c r="IH2" s="482"/>
      <c r="II2" s="482"/>
      <c r="IJ2" s="482"/>
      <c r="IK2" s="482"/>
      <c r="IL2" s="482"/>
      <c r="IM2" s="482"/>
      <c r="IN2" s="482"/>
      <c r="IO2" s="482"/>
      <c r="IP2" s="482"/>
      <c r="IQ2" s="482"/>
      <c r="IR2" s="482"/>
      <c r="IS2" s="482"/>
      <c r="IT2" s="482"/>
      <c r="IU2" s="482"/>
      <c r="IV2" s="482"/>
      <c r="IW2" s="482"/>
      <c r="IX2" s="482"/>
      <c r="IY2" s="482"/>
      <c r="IZ2" s="482"/>
      <c r="JA2" s="482"/>
      <c r="JB2" s="482"/>
      <c r="JC2" s="482"/>
      <c r="JD2" s="482"/>
      <c r="JE2" s="482"/>
      <c r="JF2" s="482"/>
      <c r="JG2" s="482"/>
      <c r="JH2" s="482"/>
      <c r="JI2" s="482"/>
      <c r="JJ2" s="482"/>
      <c r="JK2" s="482"/>
      <c r="JL2" s="482"/>
      <c r="JM2" s="482"/>
      <c r="JN2" s="482"/>
      <c r="JO2" s="482"/>
      <c r="JP2" s="482"/>
      <c r="JQ2" s="482"/>
      <c r="JR2" s="482"/>
      <c r="JS2" s="482"/>
      <c r="JT2" s="482"/>
      <c r="JU2" s="482"/>
      <c r="JV2" s="482"/>
      <c r="JW2" s="482"/>
      <c r="JX2" s="482"/>
      <c r="JY2" s="482"/>
      <c r="JZ2" s="482"/>
      <c r="KA2" s="482"/>
      <c r="KB2" s="482"/>
      <c r="KC2" s="482"/>
      <c r="KD2" s="482"/>
      <c r="KE2" s="482"/>
      <c r="KF2" s="482"/>
      <c r="KG2" s="482"/>
      <c r="KH2" s="482"/>
      <c r="KI2" s="482"/>
      <c r="KJ2" s="482"/>
      <c r="KK2" s="482"/>
      <c r="KL2" s="482"/>
      <c r="KM2" s="482"/>
      <c r="KN2" s="482"/>
      <c r="KO2" s="482"/>
      <c r="KP2" s="482"/>
      <c r="KQ2" s="482"/>
      <c r="KR2" s="482"/>
      <c r="KS2" s="482"/>
      <c r="KT2" s="482"/>
      <c r="KU2" s="482"/>
      <c r="KV2" s="482"/>
      <c r="KW2" s="482"/>
      <c r="KX2" s="482"/>
      <c r="KY2" s="482"/>
      <c r="KZ2" s="482"/>
      <c r="LA2" s="482"/>
      <c r="LB2" s="482"/>
      <c r="LC2" s="482"/>
      <c r="LD2" s="482"/>
      <c r="LE2" s="482"/>
      <c r="LF2" s="482"/>
      <c r="LG2" s="482"/>
      <c r="LH2" s="482"/>
      <c r="LI2" s="482"/>
      <c r="LJ2" s="482"/>
      <c r="LK2" s="482"/>
      <c r="LL2" s="482"/>
      <c r="LM2" s="482"/>
      <c r="LN2" s="482"/>
      <c r="LO2" s="482"/>
      <c r="LP2" s="482"/>
      <c r="LQ2" s="482"/>
      <c r="LR2" s="482"/>
      <c r="LS2" s="482"/>
      <c r="LT2" s="482"/>
      <c r="LU2" s="482"/>
      <c r="LV2" s="482"/>
      <c r="LW2" s="482"/>
      <c r="LX2" s="482"/>
      <c r="LY2" s="482"/>
      <c r="LZ2" s="482"/>
      <c r="MA2" s="482"/>
      <c r="MB2" s="482"/>
      <c r="MC2" s="482"/>
      <c r="MD2" s="482"/>
      <c r="ME2" s="482"/>
      <c r="MF2" s="482"/>
      <c r="MG2" s="482"/>
      <c r="MH2" s="482"/>
      <c r="MI2" s="482"/>
      <c r="MJ2" s="482"/>
      <c r="MK2" s="482"/>
      <c r="ML2" s="482"/>
      <c r="MM2" s="482"/>
      <c r="MN2" s="482"/>
      <c r="MO2" s="482"/>
      <c r="MP2" s="482"/>
      <c r="MQ2" s="482"/>
      <c r="MR2" s="482"/>
      <c r="MS2" s="482"/>
      <c r="MT2" s="482"/>
      <c r="MU2" s="482"/>
      <c r="MV2" s="482"/>
      <c r="MW2" s="482"/>
      <c r="MX2" s="482"/>
      <c r="MY2" s="482"/>
      <c r="MZ2" s="482"/>
      <c r="NA2" s="482"/>
      <c r="NB2" s="482"/>
      <c r="NC2" s="482"/>
      <c r="ND2" s="482"/>
      <c r="NE2" s="482"/>
      <c r="NF2" s="482"/>
      <c r="NG2" s="481" t="s">
        <v>3986</v>
      </c>
      <c r="NH2" s="481"/>
      <c r="NI2" s="481"/>
      <c r="NJ2" s="481"/>
      <c r="NK2" s="481"/>
      <c r="NL2" s="481"/>
      <c r="NM2" s="481"/>
      <c r="NN2" s="481"/>
      <c r="NO2" s="481"/>
      <c r="NP2" s="481"/>
      <c r="NQ2" s="481"/>
      <c r="NR2" s="481"/>
      <c r="NS2" s="481"/>
      <c r="NT2" s="481"/>
      <c r="NU2" s="481"/>
      <c r="NV2" s="481"/>
      <c r="NW2" s="481"/>
      <c r="NX2" s="481"/>
      <c r="NY2" s="481"/>
      <c r="NZ2" s="481"/>
      <c r="OA2" s="481"/>
      <c r="OB2" s="481"/>
      <c r="OC2" s="481"/>
      <c r="OD2" s="481"/>
      <c r="OE2" s="481"/>
      <c r="OF2" s="481"/>
      <c r="OG2" s="481"/>
      <c r="OH2" s="481"/>
      <c r="OI2" s="481"/>
      <c r="OJ2" s="481"/>
      <c r="OK2" s="481"/>
      <c r="OL2" s="481"/>
      <c r="OM2" s="481"/>
      <c r="ON2" s="481"/>
      <c r="OO2" s="481"/>
      <c r="OP2" s="481"/>
      <c r="OQ2" s="481"/>
      <c r="OR2" s="481"/>
      <c r="OS2" s="481"/>
      <c r="OT2" s="481"/>
      <c r="OU2" s="481"/>
      <c r="OV2" s="481"/>
      <c r="OW2" s="481"/>
      <c r="OX2" s="481"/>
      <c r="OY2" s="481"/>
      <c r="OZ2" s="481"/>
      <c r="PA2" s="481"/>
      <c r="PB2" s="481"/>
      <c r="PC2" s="481"/>
      <c r="PD2" s="481"/>
      <c r="PE2" s="481"/>
      <c r="PF2" s="481"/>
      <c r="PG2" s="481"/>
      <c r="PH2" s="481"/>
      <c r="PI2" s="481"/>
      <c r="PJ2" s="481"/>
      <c r="PK2" s="481"/>
      <c r="PL2" s="481"/>
      <c r="PM2" s="481"/>
      <c r="PN2" s="481"/>
      <c r="PO2" s="481"/>
      <c r="PP2" s="481"/>
      <c r="PQ2" s="481"/>
      <c r="PR2" s="481"/>
      <c r="PS2" s="481"/>
      <c r="PT2" s="481"/>
      <c r="PU2" s="481"/>
      <c r="PV2" s="481"/>
      <c r="PW2" s="481"/>
      <c r="PX2" s="481"/>
      <c r="PY2" s="481"/>
      <c r="PZ2" s="481"/>
      <c r="QA2" s="481"/>
      <c r="QB2" s="481"/>
      <c r="QC2" s="481"/>
      <c r="QD2" s="481"/>
      <c r="QE2" s="481"/>
      <c r="QF2" s="481"/>
      <c r="QG2" s="481"/>
      <c r="QH2" s="481"/>
      <c r="QI2" s="481"/>
      <c r="QJ2" s="481"/>
      <c r="QK2" s="481"/>
      <c r="QL2" s="481"/>
      <c r="QM2" s="481"/>
      <c r="QN2" s="481"/>
      <c r="QO2" s="481"/>
      <c r="QP2" s="481"/>
      <c r="QQ2" s="481"/>
      <c r="QR2" s="481"/>
      <c r="QS2" s="481"/>
      <c r="QT2" s="481"/>
      <c r="QU2" s="481"/>
      <c r="QV2" s="481"/>
      <c r="QW2" s="481"/>
      <c r="QX2" s="481"/>
      <c r="QY2" s="481"/>
      <c r="QZ2" s="481"/>
      <c r="RA2" s="481"/>
      <c r="RB2" s="481"/>
      <c r="RC2" s="481"/>
      <c r="RD2" s="481"/>
      <c r="RE2" s="481"/>
      <c r="RF2" s="481"/>
      <c r="RG2" s="481"/>
      <c r="RH2" s="481"/>
      <c r="RI2" s="481"/>
      <c r="RJ2" s="481"/>
      <c r="RK2" s="481"/>
      <c r="RL2" s="481"/>
      <c r="RM2" s="481"/>
      <c r="RN2" s="481"/>
      <c r="RO2" s="481"/>
      <c r="RP2" s="481"/>
      <c r="RQ2" s="481"/>
      <c r="RR2" s="481"/>
      <c r="RS2" s="481"/>
      <c r="RT2" s="481"/>
      <c r="RU2" s="481"/>
      <c r="RV2" s="481"/>
      <c r="RW2" s="481"/>
      <c r="RX2" s="481"/>
      <c r="RY2" s="481"/>
      <c r="RZ2" s="481"/>
      <c r="SA2" s="481"/>
      <c r="SB2" s="481"/>
      <c r="SC2" s="481"/>
      <c r="SD2" s="481"/>
      <c r="SE2" s="481"/>
      <c r="SF2" s="481"/>
      <c r="SG2" s="481"/>
      <c r="SH2" s="481"/>
      <c r="SI2" s="481"/>
      <c r="SJ2" s="481"/>
      <c r="SK2" s="481"/>
      <c r="SL2" s="481"/>
      <c r="SM2" s="481"/>
      <c r="SN2" s="481"/>
      <c r="SO2" s="481"/>
      <c r="SP2" s="481"/>
      <c r="SQ2" s="481"/>
      <c r="SR2" s="481"/>
      <c r="SS2" s="481"/>
      <c r="ST2" s="481"/>
      <c r="SU2" s="481"/>
      <c r="SV2" s="481"/>
      <c r="SW2" s="481"/>
      <c r="SX2" s="481"/>
      <c r="SY2" s="481"/>
      <c r="SZ2" s="481"/>
      <c r="TA2" s="481"/>
      <c r="TB2" s="481"/>
      <c r="TC2" s="481"/>
      <c r="TD2" s="481"/>
      <c r="TE2" s="481"/>
      <c r="TF2" s="481"/>
      <c r="TG2" s="482"/>
      <c r="TH2" s="482"/>
      <c r="TI2" s="482"/>
      <c r="TJ2" s="482"/>
      <c r="TK2" s="482"/>
      <c r="TL2" s="482"/>
      <c r="TM2" s="482"/>
      <c r="TN2" s="482"/>
      <c r="TO2" s="482"/>
      <c r="TP2" s="482"/>
      <c r="TQ2" s="482"/>
      <c r="TR2" s="482"/>
      <c r="TS2" s="482"/>
      <c r="TT2" s="482"/>
      <c r="TU2" s="482"/>
      <c r="TV2" s="482"/>
      <c r="TW2" s="482"/>
      <c r="TX2" s="482"/>
      <c r="TY2" s="482"/>
      <c r="TZ2" s="482"/>
      <c r="UA2" s="482"/>
      <c r="UB2" s="482"/>
      <c r="UC2" s="482"/>
      <c r="UD2" s="482"/>
      <c r="UE2" s="482"/>
      <c r="UF2" s="482"/>
      <c r="UG2" s="482"/>
      <c r="UH2" s="482"/>
      <c r="UI2" s="482"/>
      <c r="UJ2" s="482"/>
      <c r="UK2" s="482"/>
      <c r="UL2" s="482"/>
      <c r="UM2" s="482"/>
      <c r="UN2" s="482"/>
      <c r="UO2" s="482"/>
      <c r="UP2" s="482"/>
      <c r="UQ2" s="482"/>
      <c r="UR2" s="482"/>
      <c r="US2" s="482"/>
      <c r="UT2" s="482"/>
      <c r="UU2" s="482"/>
      <c r="UV2" s="482"/>
      <c r="UW2" s="482"/>
      <c r="UX2" s="482"/>
      <c r="UY2" s="482"/>
      <c r="UZ2" s="482"/>
      <c r="VA2" s="482"/>
      <c r="VB2" s="482"/>
      <c r="VC2" s="482"/>
      <c r="VD2" s="482"/>
      <c r="VE2" s="482"/>
      <c r="VF2" s="482"/>
      <c r="VG2" s="482"/>
      <c r="VH2" s="482"/>
      <c r="VI2" s="482"/>
      <c r="VJ2" s="482"/>
      <c r="VK2" s="482"/>
      <c r="VL2" s="482"/>
      <c r="VM2" s="482"/>
      <c r="VN2" s="482"/>
      <c r="VO2" s="482"/>
      <c r="VP2" s="482"/>
      <c r="VQ2" s="482"/>
      <c r="VR2" s="482"/>
      <c r="VS2" s="482"/>
      <c r="VT2" s="482"/>
      <c r="VU2" s="482"/>
      <c r="VV2" s="482"/>
      <c r="VW2" s="482"/>
      <c r="VX2" s="482"/>
      <c r="VY2" s="482"/>
      <c r="VZ2" s="482"/>
      <c r="WA2" s="482"/>
      <c r="WB2" s="482"/>
      <c r="WC2" s="482"/>
      <c r="WD2" s="482"/>
      <c r="WE2" s="482"/>
      <c r="WF2" s="482"/>
      <c r="WG2" s="482"/>
      <c r="WH2" s="482"/>
      <c r="WI2" s="482"/>
      <c r="WJ2" s="482"/>
      <c r="WK2" s="482"/>
      <c r="WL2" s="482"/>
      <c r="WM2" s="482"/>
      <c r="WN2" s="482"/>
      <c r="WO2" s="482"/>
      <c r="WP2" s="482"/>
      <c r="WQ2" s="482"/>
      <c r="WR2" s="482"/>
      <c r="WS2" s="482"/>
      <c r="WT2" s="482"/>
      <c r="WU2" s="482"/>
      <c r="WV2" s="482"/>
      <c r="WW2" s="482"/>
      <c r="WX2" s="482"/>
      <c r="WY2" s="482"/>
      <c r="WZ2" s="482"/>
      <c r="XA2" s="482"/>
      <c r="XB2" s="482"/>
      <c r="XC2" s="482"/>
      <c r="XD2" s="482"/>
      <c r="XE2" s="482"/>
      <c r="XF2" s="482"/>
      <c r="XG2" s="481" t="s">
        <v>3987</v>
      </c>
      <c r="XH2" s="481"/>
      <c r="XI2" s="481"/>
      <c r="XJ2" s="481"/>
      <c r="XK2" s="481"/>
      <c r="XL2" s="481"/>
      <c r="XM2" s="481"/>
      <c r="XN2" s="481"/>
      <c r="XO2" s="481"/>
      <c r="XP2" s="481"/>
      <c r="XQ2" s="481"/>
      <c r="XR2" s="481"/>
      <c r="XS2" s="481"/>
      <c r="XT2" s="481"/>
      <c r="XU2" s="481"/>
      <c r="XV2" s="481"/>
      <c r="XW2" s="481"/>
      <c r="XX2" s="481"/>
      <c r="XY2" s="481"/>
      <c r="XZ2" s="481"/>
      <c r="YA2" s="481"/>
      <c r="YB2" s="481"/>
      <c r="YC2" s="481"/>
      <c r="YD2" s="481"/>
      <c r="YE2" s="481"/>
      <c r="YF2" s="481"/>
      <c r="YG2" s="481"/>
      <c r="YH2" s="481"/>
      <c r="YI2" s="481"/>
      <c r="YJ2" s="481"/>
      <c r="YK2" s="484"/>
      <c r="YL2" s="481" t="s">
        <v>3988</v>
      </c>
      <c r="YM2" s="481"/>
      <c r="YN2" s="481"/>
      <c r="YO2" s="481"/>
      <c r="YP2" s="481"/>
      <c r="YQ2" s="481"/>
      <c r="YR2" s="481"/>
      <c r="YS2" s="481"/>
      <c r="YT2" s="481"/>
      <c r="YU2" s="481"/>
      <c r="YV2" s="481"/>
      <c r="YW2" s="481"/>
      <c r="YX2" s="481"/>
      <c r="YY2" s="481"/>
      <c r="YZ2" s="481"/>
      <c r="ZA2" s="481"/>
      <c r="ZB2" s="481"/>
      <c r="ZC2" s="481"/>
      <c r="ZD2" s="481"/>
      <c r="ZE2" s="481"/>
      <c r="ZF2" s="481"/>
      <c r="ZG2" s="481"/>
      <c r="ZH2" s="481"/>
      <c r="ZI2" s="481"/>
      <c r="ZJ2" s="481"/>
      <c r="ZK2" s="481"/>
      <c r="ZL2" s="481"/>
      <c r="ZM2" s="481"/>
      <c r="ZN2" s="481"/>
      <c r="ZO2" s="481"/>
      <c r="ZP2" s="481"/>
      <c r="ZQ2" s="481"/>
      <c r="ZR2" s="481"/>
      <c r="ZS2" s="481"/>
      <c r="ZT2" s="481"/>
      <c r="ZU2" s="481"/>
      <c r="ZV2" s="481"/>
      <c r="ZW2" s="481"/>
      <c r="ZX2" s="481"/>
      <c r="ZY2" s="481"/>
      <c r="ZZ2" s="481"/>
      <c r="AAA2" s="481"/>
      <c r="AAB2" s="481"/>
      <c r="AAC2" s="481"/>
      <c r="AAD2" s="481"/>
      <c r="AAE2" s="481"/>
      <c r="AAF2" s="481"/>
      <c r="AAG2" s="481"/>
      <c r="AAH2" s="481"/>
      <c r="AAI2" s="481"/>
      <c r="AAJ2" s="481"/>
      <c r="AAK2" s="481"/>
      <c r="AAL2" s="481"/>
      <c r="AAM2" s="481"/>
      <c r="AAN2" s="481"/>
      <c r="AAO2" s="481"/>
      <c r="AAP2" s="481"/>
      <c r="AAQ2" s="481"/>
      <c r="AAR2" s="481"/>
      <c r="AAS2" s="481"/>
      <c r="AAT2" s="481"/>
      <c r="AAU2" s="481"/>
      <c r="AAV2" s="481"/>
      <c r="AAW2" s="481"/>
      <c r="AAX2" s="481"/>
      <c r="AAY2" s="481"/>
      <c r="AAZ2" s="481"/>
      <c r="ABA2" s="481"/>
      <c r="ABB2" s="481"/>
      <c r="ABC2" s="481"/>
      <c r="ABD2" s="481"/>
      <c r="ABE2" s="481"/>
      <c r="ABF2" s="481"/>
      <c r="ABG2" s="481"/>
      <c r="ABH2" s="481"/>
      <c r="ABI2" s="481"/>
      <c r="ABJ2" s="481"/>
      <c r="ABK2" s="481"/>
      <c r="ABL2" s="481"/>
      <c r="ABM2" s="481"/>
      <c r="ABN2" s="481"/>
      <c r="ABO2" s="481"/>
      <c r="ABP2" s="481"/>
      <c r="ABQ2" s="481"/>
      <c r="ABR2" s="481"/>
      <c r="ABS2" s="481"/>
      <c r="ABT2" s="481"/>
      <c r="ABU2" s="481"/>
      <c r="ABV2" s="481"/>
      <c r="ABW2" s="481"/>
      <c r="ABX2" s="481"/>
      <c r="ABY2" s="481"/>
      <c r="ABZ2" s="481"/>
      <c r="ACA2" s="481"/>
      <c r="ACB2" s="481"/>
      <c r="ACC2" s="481"/>
      <c r="ACD2" s="481"/>
      <c r="ACE2" s="481"/>
      <c r="ACF2" s="481"/>
      <c r="ACG2" s="481"/>
      <c r="ACH2" s="481"/>
      <c r="ACI2" s="481"/>
      <c r="ACJ2" s="481"/>
      <c r="ACK2" s="481"/>
      <c r="ACL2" s="481"/>
      <c r="ACM2" s="481"/>
      <c r="ACN2" s="481"/>
      <c r="ACO2" s="481"/>
      <c r="ACP2" s="481"/>
      <c r="ACQ2" s="481"/>
      <c r="ACR2" s="481"/>
      <c r="ACS2" s="481"/>
      <c r="ACT2" s="481"/>
      <c r="ACU2" s="481"/>
      <c r="ACV2" s="481"/>
      <c r="ACW2" s="481"/>
      <c r="ACX2" s="481"/>
      <c r="ACY2" s="481"/>
      <c r="ACZ2" s="481"/>
      <c r="ADA2" s="481"/>
      <c r="ADB2" s="481"/>
      <c r="ADC2" s="481"/>
      <c r="ADD2" s="481"/>
      <c r="ADE2" s="481"/>
      <c r="ADF2" s="481"/>
      <c r="ADG2" s="481"/>
      <c r="ADH2" s="481"/>
      <c r="ADI2" s="481"/>
      <c r="ADJ2" s="481"/>
      <c r="ADK2" s="481"/>
      <c r="ADL2" s="481"/>
      <c r="ADM2" s="481"/>
      <c r="ADN2" s="481"/>
      <c r="ADO2" s="481"/>
      <c r="ADP2" s="481"/>
      <c r="ADQ2" s="481"/>
      <c r="ADR2" s="481"/>
      <c r="ADS2" s="481"/>
      <c r="ADT2" s="481"/>
      <c r="ADU2" s="481"/>
      <c r="ADV2" s="481"/>
      <c r="ADW2" s="481"/>
      <c r="ADX2" s="481"/>
      <c r="ADY2" s="481"/>
      <c r="ADZ2" s="481"/>
      <c r="AEA2" s="481"/>
      <c r="AEB2" s="481"/>
      <c r="AEC2" s="481"/>
      <c r="AED2" s="481"/>
      <c r="AEE2" s="481"/>
      <c r="AEF2" s="481"/>
      <c r="AEG2" s="481"/>
      <c r="AEH2" s="481"/>
      <c r="AEI2" s="481"/>
      <c r="AEJ2" s="481"/>
      <c r="AEK2" s="481"/>
      <c r="AEL2" s="481" t="s">
        <v>3989</v>
      </c>
      <c r="AEM2" s="481"/>
      <c r="AEN2" s="481"/>
      <c r="AEO2" s="481"/>
      <c r="AEP2" s="481"/>
      <c r="AEQ2" s="481"/>
      <c r="AER2" s="481"/>
      <c r="AES2" s="481"/>
      <c r="AET2" s="481"/>
      <c r="AEU2" s="481"/>
      <c r="AEV2" s="481"/>
      <c r="AEW2" s="481"/>
      <c r="AEX2" s="481"/>
      <c r="AEY2" s="481"/>
      <c r="AEZ2" s="481"/>
      <c r="AFA2" s="481"/>
      <c r="AFB2" s="481"/>
      <c r="AFC2" s="481"/>
      <c r="AFD2" s="481"/>
      <c r="AFE2" s="481"/>
      <c r="AFF2" s="481"/>
      <c r="AFG2" s="481"/>
      <c r="AFH2" s="481"/>
      <c r="AFI2" s="481"/>
      <c r="AFJ2" s="481"/>
      <c r="AFK2" s="481"/>
      <c r="AFL2" s="481"/>
      <c r="AFM2" s="481"/>
      <c r="AFN2" s="481"/>
      <c r="AFO2" s="481"/>
      <c r="AFP2" s="481"/>
      <c r="AFQ2" s="481"/>
      <c r="AFR2" s="481"/>
      <c r="AFS2" s="481"/>
      <c r="AFT2" s="481"/>
      <c r="AFU2" s="481"/>
      <c r="AFV2" s="481"/>
      <c r="AFW2" s="481"/>
      <c r="AFX2" s="481"/>
      <c r="AFY2" s="481"/>
      <c r="AFZ2" s="481"/>
      <c r="AGA2" s="481"/>
      <c r="AGB2" s="481"/>
      <c r="AGC2" s="481"/>
      <c r="AGD2" s="481"/>
      <c r="AGE2" s="481"/>
      <c r="AGF2" s="481"/>
      <c r="AGG2" s="481"/>
      <c r="AGH2" s="481"/>
      <c r="AGI2" s="481"/>
      <c r="AGJ2" s="481"/>
      <c r="AGK2" s="481"/>
      <c r="AGL2" s="481"/>
      <c r="AGM2" s="481"/>
      <c r="AGN2" s="481"/>
      <c r="AGO2" s="481"/>
      <c r="AGP2" s="481"/>
      <c r="AGQ2" s="481"/>
      <c r="AGR2" s="481"/>
      <c r="AGS2" s="481"/>
      <c r="AGT2" s="481"/>
      <c r="AGU2" s="481"/>
      <c r="AGV2" s="481"/>
      <c r="AGW2" s="481"/>
      <c r="AGX2" s="481"/>
      <c r="AGY2" s="481"/>
      <c r="AGZ2" s="481"/>
      <c r="AHA2" s="481"/>
      <c r="AHB2" s="481"/>
      <c r="AHC2" s="481"/>
      <c r="AHD2" s="481"/>
      <c r="AHE2" s="481"/>
      <c r="AHF2" s="481"/>
      <c r="AHG2" s="481"/>
      <c r="AHH2" s="481"/>
      <c r="AHI2" s="481"/>
      <c r="AHJ2" s="481"/>
      <c r="AHK2" s="481"/>
      <c r="AHL2" s="481"/>
      <c r="AHM2" s="481"/>
      <c r="AHN2" s="481"/>
      <c r="AHO2" s="481"/>
      <c r="AHP2" s="481"/>
      <c r="AHQ2" s="481"/>
      <c r="AHR2" s="481"/>
      <c r="AHS2" s="481"/>
      <c r="AHT2" s="481"/>
      <c r="AHU2" s="481"/>
      <c r="AHV2" s="481"/>
      <c r="AHW2" s="481"/>
      <c r="AHX2" s="481"/>
      <c r="AHY2" s="481"/>
      <c r="AHZ2" s="481"/>
      <c r="AIA2" s="481"/>
      <c r="AIB2" s="481"/>
      <c r="AIC2" s="481"/>
      <c r="AID2" s="481"/>
      <c r="AIE2" s="481"/>
      <c r="AIF2" s="481"/>
      <c r="AIG2" s="481"/>
      <c r="AIH2" s="481"/>
      <c r="AII2" s="481"/>
      <c r="AIJ2" s="481"/>
      <c r="AIK2" s="481"/>
      <c r="AIL2" s="481"/>
      <c r="AIM2" s="481"/>
      <c r="AIN2" s="481"/>
      <c r="AIO2" s="481"/>
      <c r="AIP2" s="481"/>
      <c r="AIQ2" s="481"/>
      <c r="AIR2" s="481"/>
      <c r="AIS2" s="481"/>
      <c r="AIT2" s="481"/>
      <c r="AIU2" s="481"/>
      <c r="AIV2" s="481"/>
      <c r="AIW2" s="481"/>
      <c r="AIX2" s="481"/>
      <c r="AIY2" s="481"/>
      <c r="AIZ2" s="481"/>
      <c r="AJA2" s="481"/>
      <c r="AJB2" s="481"/>
      <c r="AJC2" s="481"/>
      <c r="AJD2" s="481"/>
      <c r="AJE2" s="481"/>
      <c r="AJF2" s="481"/>
      <c r="AJG2" s="481"/>
      <c r="AJH2" s="481"/>
      <c r="AJI2" s="481"/>
      <c r="AJJ2" s="481"/>
      <c r="AJK2" s="481"/>
      <c r="AJL2" s="481"/>
      <c r="AJM2" s="481"/>
      <c r="AJN2" s="481"/>
      <c r="AJO2" s="481"/>
      <c r="AJP2" s="481"/>
      <c r="AJQ2" s="481"/>
      <c r="AJR2" s="481"/>
      <c r="AJS2" s="481"/>
      <c r="AJT2" s="481"/>
      <c r="AJU2" s="481"/>
      <c r="AJV2" s="481"/>
      <c r="AJW2" s="481"/>
      <c r="AJX2" s="481"/>
      <c r="AJY2" s="481"/>
      <c r="AJZ2" s="481"/>
      <c r="AKA2" s="481"/>
      <c r="AKB2" s="481"/>
      <c r="AKC2" s="481"/>
      <c r="AKD2" s="481"/>
      <c r="AKE2" s="481"/>
      <c r="AKF2" s="481"/>
      <c r="AKG2" s="481"/>
      <c r="AKH2" s="481"/>
      <c r="AKI2" s="481"/>
      <c r="AKJ2" s="481"/>
      <c r="AKK2" s="481"/>
      <c r="AKL2" s="481" t="s">
        <v>3990</v>
      </c>
      <c r="AKM2" s="481"/>
      <c r="AKN2" s="481"/>
      <c r="AKO2" s="481"/>
      <c r="AKP2" s="481"/>
      <c r="AKQ2" s="481"/>
      <c r="AKR2" s="481"/>
      <c r="AKS2" s="481"/>
      <c r="AKT2" s="481"/>
      <c r="AKU2" s="481"/>
      <c r="AKV2" s="481"/>
      <c r="AKW2" s="481"/>
      <c r="AKX2" s="481"/>
      <c r="AKY2" s="481"/>
      <c r="AKZ2" s="481"/>
      <c r="ALA2" s="481"/>
      <c r="ALB2" s="481"/>
      <c r="ALC2" s="481"/>
      <c r="ALD2" s="481"/>
      <c r="ALE2" s="481"/>
      <c r="ALF2" s="481"/>
      <c r="ALG2" s="481"/>
      <c r="ALH2" s="481"/>
      <c r="ALI2" s="481"/>
      <c r="ALJ2" s="481"/>
      <c r="ALK2" s="481"/>
      <c r="ALL2" s="481"/>
      <c r="ALM2" s="481"/>
      <c r="ALN2" s="481"/>
      <c r="ALO2" s="481"/>
      <c r="ALP2" s="481"/>
      <c r="ALQ2" s="481"/>
      <c r="ALR2" s="481"/>
      <c r="ALS2" s="481"/>
      <c r="ALT2" s="481"/>
      <c r="ALU2" s="481"/>
      <c r="ALV2" s="481"/>
      <c r="ALW2" s="481"/>
      <c r="ALX2" s="481"/>
      <c r="ALY2" s="481"/>
      <c r="ALZ2" s="481"/>
      <c r="AMA2" s="481"/>
      <c r="AMB2" s="481"/>
      <c r="AMC2" s="481"/>
      <c r="AMD2" s="481"/>
      <c r="AME2" s="481"/>
      <c r="AMF2" s="481"/>
      <c r="AMG2" s="481"/>
      <c r="AMH2" s="481"/>
      <c r="AMI2" s="481"/>
      <c r="AMJ2" s="481"/>
      <c r="AMK2" s="481"/>
      <c r="AML2" s="481" t="s">
        <v>3991</v>
      </c>
      <c r="AMM2" s="481"/>
      <c r="AMN2" s="481"/>
      <c r="AMO2" s="481"/>
      <c r="AMP2" s="481"/>
      <c r="AMQ2" s="481"/>
      <c r="AMR2" s="481"/>
      <c r="AMS2" s="481"/>
      <c r="AMT2" s="481"/>
      <c r="AMU2" s="481"/>
      <c r="AMV2" s="481"/>
      <c r="AMW2" s="481"/>
      <c r="AMX2" s="481"/>
      <c r="AMY2" s="481"/>
      <c r="AMZ2" s="481"/>
      <c r="ANA2" s="481"/>
      <c r="ANB2" s="481"/>
      <c r="ANC2" s="481"/>
      <c r="AND2" s="481"/>
      <c r="ANE2" s="481"/>
      <c r="ANF2" s="481"/>
      <c r="ANG2" s="481"/>
      <c r="ANH2" s="481"/>
      <c r="ANI2" s="481"/>
      <c r="ANJ2" s="481"/>
      <c r="ANK2" s="481"/>
      <c r="ANL2" s="481"/>
      <c r="ANM2" s="481"/>
      <c r="ANN2" s="481"/>
      <c r="ANO2" s="481"/>
      <c r="ANP2" s="481"/>
      <c r="ANQ2" s="481"/>
      <c r="ANR2" s="481"/>
      <c r="ANS2" s="481"/>
      <c r="ANT2" s="481"/>
      <c r="ANU2" s="481"/>
      <c r="ANV2" s="481"/>
      <c r="ANW2" s="481"/>
      <c r="ANX2" s="481"/>
      <c r="ANY2" s="481"/>
      <c r="ANZ2" s="481"/>
      <c r="AOA2" s="481"/>
      <c r="AOB2" s="481"/>
      <c r="AOC2" s="481"/>
      <c r="AOD2" s="481"/>
      <c r="AOE2" s="481"/>
      <c r="AOF2" s="481"/>
      <c r="AOG2" s="481"/>
      <c r="AOH2" s="481"/>
      <c r="AOI2" s="481"/>
      <c r="AOJ2" s="481"/>
      <c r="AOK2" s="481"/>
      <c r="AOL2" s="481" t="s">
        <v>3992</v>
      </c>
      <c r="AOM2" s="484"/>
      <c r="AON2" s="484"/>
      <c r="AOO2" s="484"/>
      <c r="AOP2" s="484"/>
      <c r="AOQ2" s="484"/>
      <c r="AOR2" s="484"/>
      <c r="AOS2" s="484"/>
      <c r="AOT2" s="484"/>
      <c r="AOU2" s="484"/>
      <c r="AOV2" s="484"/>
      <c r="AOW2" s="484"/>
      <c r="AOX2" s="484"/>
      <c r="AOY2" s="484"/>
      <c r="AOZ2" s="484"/>
      <c r="APA2" s="484"/>
      <c r="APB2" s="484"/>
      <c r="APC2" s="484"/>
      <c r="APD2" s="484"/>
      <c r="APE2" s="484"/>
      <c r="APF2" s="484"/>
      <c r="APG2" s="484"/>
      <c r="APH2" s="484"/>
      <c r="API2" s="484"/>
      <c r="APJ2" s="484"/>
      <c r="APK2" s="484"/>
      <c r="APL2" s="484"/>
      <c r="APM2" s="484"/>
      <c r="APN2" s="484"/>
      <c r="APO2" s="484"/>
      <c r="APP2" s="484"/>
      <c r="APQ2" s="484"/>
      <c r="APR2" s="484"/>
      <c r="APS2" s="484"/>
      <c r="APT2" s="484"/>
      <c r="APU2" s="484"/>
      <c r="APV2" s="484"/>
      <c r="APW2" s="484"/>
      <c r="APX2" s="484"/>
      <c r="APY2" s="484"/>
      <c r="APZ2" s="484"/>
      <c r="AQA2" s="484"/>
      <c r="AQB2" s="484"/>
      <c r="AQC2" s="484"/>
      <c r="AQD2" s="484"/>
      <c r="AQE2" s="484"/>
      <c r="AQF2" s="484"/>
      <c r="AQG2" s="484"/>
      <c r="AQH2" s="484"/>
      <c r="AQI2" s="484"/>
      <c r="AQJ2" s="484"/>
      <c r="AQK2" s="484"/>
      <c r="AQL2" s="484"/>
      <c r="AQM2" s="484"/>
      <c r="AQN2" s="484"/>
      <c r="AQO2" s="484"/>
      <c r="AQP2" s="484"/>
      <c r="AQQ2" s="484"/>
      <c r="AQR2" s="484"/>
      <c r="AQS2" s="484"/>
      <c r="AQT2" s="484"/>
      <c r="AQU2" s="484"/>
      <c r="AQV2" s="484"/>
      <c r="AQW2" s="484"/>
      <c r="AQX2" s="484"/>
      <c r="AQY2" s="484"/>
      <c r="AQZ2" s="484"/>
      <c r="ARA2" s="484"/>
      <c r="ARB2" s="484"/>
      <c r="ARC2" s="484"/>
      <c r="ARD2" s="484"/>
      <c r="ARE2" s="484"/>
      <c r="ARF2" s="484"/>
      <c r="ARG2" s="484"/>
      <c r="ARH2" s="484"/>
      <c r="ARI2" s="484"/>
      <c r="ARJ2" s="484"/>
      <c r="ARK2" s="484"/>
      <c r="ARL2" s="484"/>
      <c r="ARM2" s="484"/>
      <c r="ARN2" s="484"/>
      <c r="ARO2" s="484"/>
      <c r="ARP2" s="484"/>
      <c r="ARQ2" s="484"/>
      <c r="ARR2" s="484"/>
      <c r="ARS2" s="484"/>
      <c r="ART2" s="484"/>
      <c r="ARU2" s="484"/>
      <c r="ARV2" s="484"/>
      <c r="ARW2" s="484"/>
      <c r="ARX2" s="484"/>
      <c r="ARY2" s="484"/>
      <c r="ARZ2" s="484"/>
      <c r="ASA2" s="484"/>
      <c r="ASB2" s="484"/>
      <c r="ASC2" s="484"/>
      <c r="ASD2" s="484"/>
      <c r="ASE2" s="484"/>
      <c r="ASF2" s="484"/>
      <c r="ASG2" s="484"/>
      <c r="ASH2" s="484"/>
      <c r="ASI2" s="484"/>
      <c r="ASJ2" s="484"/>
      <c r="ASK2" s="484"/>
      <c r="ASL2" s="484"/>
      <c r="ASM2" s="484"/>
      <c r="ASN2" s="481" t="s">
        <v>3993</v>
      </c>
      <c r="ASO2" s="482"/>
      <c r="ASP2" s="482"/>
      <c r="ASQ2" s="482"/>
      <c r="ASR2" s="482"/>
      <c r="ASS2" s="482"/>
      <c r="AST2" s="482"/>
      <c r="ASU2" s="482"/>
      <c r="ASV2" s="482"/>
      <c r="ASW2" s="482"/>
      <c r="ASX2" s="482"/>
      <c r="ASY2" s="482"/>
      <c r="ASZ2" s="482"/>
      <c r="ATA2" s="482"/>
      <c r="ATB2" s="482"/>
      <c r="ATC2" s="482"/>
      <c r="ATD2" s="482"/>
      <c r="ATE2" s="482"/>
      <c r="ATF2" s="482"/>
      <c r="ATG2" s="482"/>
      <c r="ATH2" s="482"/>
      <c r="ATI2" s="482"/>
      <c r="ATJ2" s="482"/>
      <c r="ATK2" s="482"/>
      <c r="ATL2" s="482"/>
      <c r="ATM2" s="482"/>
      <c r="ATN2" s="482"/>
      <c r="ATO2" s="482"/>
      <c r="ATP2" s="482"/>
      <c r="ATQ2" s="482"/>
      <c r="ATR2" s="482"/>
      <c r="ATS2" s="482"/>
      <c r="ATT2" s="482"/>
      <c r="ATU2" s="482"/>
      <c r="ATV2" s="482"/>
      <c r="ATW2" s="482"/>
      <c r="ATX2" s="482"/>
      <c r="ATY2" s="482"/>
      <c r="ATZ2" s="482"/>
      <c r="AUA2" s="482"/>
      <c r="AUB2" s="482"/>
      <c r="AUC2" s="482"/>
      <c r="AUD2" s="482"/>
      <c r="AUE2" s="482"/>
      <c r="AUF2" s="482"/>
      <c r="AUG2" s="482"/>
      <c r="AUH2" s="482"/>
      <c r="AUI2" s="482"/>
      <c r="AUJ2" s="482"/>
      <c r="AUK2" s="482"/>
      <c r="AUL2" s="482"/>
      <c r="AUM2" s="482"/>
      <c r="AUN2" s="482"/>
      <c r="AUO2" s="482"/>
      <c r="AUP2" s="482"/>
      <c r="AUQ2" s="482"/>
      <c r="AUR2" s="482"/>
      <c r="AUS2" s="482"/>
      <c r="AUT2" s="482"/>
      <c r="AUU2" s="482"/>
      <c r="AUV2" s="482"/>
      <c r="AUW2" s="482"/>
      <c r="AUX2" s="482"/>
      <c r="AUY2" s="482"/>
      <c r="AUZ2" s="482"/>
      <c r="AVA2" s="482"/>
      <c r="AVB2" s="482"/>
      <c r="AVC2" s="482"/>
      <c r="AVD2" s="482"/>
      <c r="AVE2" s="482"/>
      <c r="AVF2" s="482"/>
      <c r="AVG2" s="482"/>
      <c r="AVH2" s="482"/>
      <c r="AVI2" s="482"/>
      <c r="AVJ2" s="482"/>
      <c r="AVK2" s="482"/>
      <c r="AVL2" s="482"/>
      <c r="AVM2" s="482"/>
      <c r="AVN2" s="482"/>
      <c r="AVO2" s="482"/>
      <c r="AVP2" s="482"/>
      <c r="AVQ2" s="482"/>
      <c r="AVR2" s="482"/>
      <c r="AVS2" s="482"/>
      <c r="AVT2" s="482"/>
      <c r="AVU2" s="482"/>
      <c r="AVV2" s="482"/>
      <c r="AVW2" s="482"/>
      <c r="AVX2" s="482"/>
      <c r="AVY2" s="482"/>
      <c r="AVZ2" s="482"/>
      <c r="AWA2" s="482"/>
      <c r="AWB2" s="482"/>
      <c r="AWC2" s="482"/>
      <c r="AWD2" s="482"/>
      <c r="AWE2" s="482"/>
      <c r="AWF2" s="482"/>
      <c r="AWG2" s="482"/>
      <c r="AWH2" s="482"/>
      <c r="AWI2" s="482"/>
      <c r="AWJ2" s="482"/>
      <c r="AWK2" s="482"/>
      <c r="AWL2" s="482"/>
      <c r="AWM2" s="482"/>
      <c r="AWN2" s="482"/>
      <c r="AWO2" s="482"/>
      <c r="AWP2" s="481" t="s">
        <v>3994</v>
      </c>
      <c r="AWQ2" s="482"/>
      <c r="AWR2" s="482"/>
      <c r="AWS2" s="482"/>
      <c r="AWT2" s="482"/>
      <c r="AWU2" s="482"/>
      <c r="AWV2" s="482"/>
      <c r="AWW2" s="482"/>
      <c r="AWX2" s="482"/>
      <c r="AWY2" s="482"/>
      <c r="AWZ2" s="482"/>
      <c r="AXA2" s="482"/>
      <c r="AXB2" s="482"/>
      <c r="AXC2" s="482"/>
      <c r="AXD2" s="482"/>
      <c r="AXE2" s="482"/>
      <c r="AXF2" s="482"/>
      <c r="AXG2" s="482"/>
      <c r="AXH2" s="482"/>
      <c r="AXI2" s="482"/>
      <c r="AXJ2" s="482"/>
      <c r="AXK2" s="482"/>
      <c r="AXL2" s="482"/>
      <c r="AXM2" s="482"/>
      <c r="AXN2" s="482"/>
      <c r="AXO2" s="482"/>
      <c r="AXP2" s="482"/>
      <c r="AXQ2" s="482"/>
      <c r="AXR2" s="482"/>
      <c r="AXS2" s="482"/>
      <c r="AXT2" s="482"/>
      <c r="AXU2" s="482"/>
      <c r="AXV2" s="482"/>
      <c r="AXW2" s="482"/>
      <c r="AXX2" s="482"/>
      <c r="AXY2" s="482"/>
      <c r="AXZ2" s="482"/>
      <c r="AYA2" s="482"/>
      <c r="AYB2" s="482"/>
      <c r="AYC2" s="482"/>
      <c r="AYD2" s="482"/>
      <c r="AYE2" s="482"/>
      <c r="AYF2" s="482"/>
      <c r="AYG2" s="482"/>
      <c r="AYH2" s="482"/>
      <c r="AYI2" s="482"/>
      <c r="AYJ2" s="482"/>
      <c r="AYK2" s="482"/>
      <c r="AYL2" s="482"/>
      <c r="AYM2" s="482"/>
      <c r="AYN2" s="482"/>
      <c r="AYO2" s="482"/>
      <c r="AYP2" s="482"/>
      <c r="AYQ2" s="482"/>
      <c r="AYR2" s="482"/>
      <c r="AYS2" s="482"/>
      <c r="AYT2" s="482"/>
      <c r="AYU2" s="482"/>
      <c r="AYV2" s="482"/>
      <c r="AYW2" s="482"/>
      <c r="AYX2" s="482"/>
      <c r="AYY2" s="482"/>
      <c r="AYZ2" s="482"/>
      <c r="AZA2" s="482"/>
      <c r="AZB2" s="482"/>
      <c r="AZC2" s="482"/>
      <c r="AZD2" s="482"/>
      <c r="AZE2" s="482"/>
      <c r="AZF2" s="482"/>
      <c r="AZG2" s="482"/>
      <c r="AZH2" s="482"/>
      <c r="AZI2" s="482"/>
      <c r="AZJ2" s="482"/>
      <c r="AZK2" s="482"/>
      <c r="AZL2" s="482"/>
      <c r="AZM2" s="482"/>
      <c r="AZN2" s="482"/>
      <c r="AZO2" s="482"/>
      <c r="AZP2" s="482"/>
      <c r="AZQ2" s="482"/>
      <c r="AZR2" s="482"/>
      <c r="AZS2" s="482"/>
      <c r="AZT2" s="482"/>
      <c r="AZU2" s="482"/>
      <c r="AZV2" s="482"/>
      <c r="AZW2" s="482"/>
      <c r="AZX2" s="482"/>
      <c r="AZY2" s="482"/>
      <c r="AZZ2" s="482"/>
      <c r="BAA2" s="482"/>
      <c r="BAB2" s="482"/>
      <c r="BAC2" s="482"/>
      <c r="BAD2" s="482"/>
      <c r="BAE2" s="482"/>
      <c r="BAF2" s="482"/>
      <c r="BAG2" s="482"/>
      <c r="BAH2" s="482"/>
      <c r="BAI2" s="482"/>
      <c r="BAJ2" s="482"/>
      <c r="BAK2" s="482"/>
      <c r="BAL2" s="482"/>
      <c r="BAM2" s="482"/>
      <c r="BAN2" s="482"/>
      <c r="BAO2" s="482"/>
      <c r="BAP2" s="482"/>
      <c r="BAQ2" s="482"/>
      <c r="BAR2" s="481" t="s">
        <v>3995</v>
      </c>
      <c r="BAS2" s="481"/>
      <c r="BAT2" s="481"/>
      <c r="BAU2" s="481"/>
      <c r="BAV2" s="481"/>
      <c r="BAW2" s="481"/>
      <c r="BAX2" s="481"/>
      <c r="BAY2" s="481"/>
      <c r="BAZ2" s="481"/>
      <c r="BBA2" s="481"/>
      <c r="BBB2" s="481"/>
      <c r="BBC2" s="481"/>
      <c r="BBD2" s="481"/>
      <c r="BBE2" s="481"/>
      <c r="BBF2" s="481"/>
      <c r="BBG2" s="481"/>
      <c r="BBH2" s="481"/>
      <c r="BBI2" s="481"/>
      <c r="BBJ2" s="481"/>
      <c r="BBK2" s="481"/>
      <c r="BBL2" s="481"/>
      <c r="BBM2" s="481"/>
      <c r="BBN2" s="481"/>
      <c r="BBO2" s="481"/>
      <c r="BBP2" s="481"/>
      <c r="BBQ2" s="481"/>
      <c r="BBR2" s="481"/>
      <c r="BBS2" s="481"/>
      <c r="BBT2" s="481"/>
      <c r="BBU2" s="481"/>
      <c r="BBV2" s="481"/>
      <c r="BBW2" s="481"/>
      <c r="BBX2" s="481"/>
      <c r="BBY2" s="481"/>
      <c r="BBZ2" s="481"/>
      <c r="BCA2" s="481"/>
      <c r="BCB2" s="481"/>
      <c r="BCC2" s="481"/>
      <c r="BCD2" s="481"/>
      <c r="BCE2" s="481"/>
      <c r="BCF2" s="481"/>
      <c r="BCG2" s="481"/>
      <c r="BCH2" s="481"/>
      <c r="BCI2" s="481"/>
      <c r="BCJ2" s="481"/>
      <c r="BCK2" s="481"/>
      <c r="BCL2" s="481"/>
      <c r="BCM2" s="481"/>
      <c r="BCN2" s="481"/>
      <c r="BCO2" s="481"/>
      <c r="BCP2" s="481"/>
      <c r="BCQ2" s="481"/>
      <c r="BCR2" s="481"/>
      <c r="BCS2" s="481"/>
      <c r="BCT2" s="481"/>
      <c r="BCU2" s="481"/>
      <c r="BCV2" s="481"/>
      <c r="BCW2" s="481"/>
      <c r="BCX2" s="481"/>
      <c r="BCY2" s="481"/>
      <c r="BCZ2" s="481"/>
      <c r="BDA2" s="481"/>
      <c r="BDB2" s="481"/>
      <c r="BDC2" s="481"/>
      <c r="BDD2" s="481"/>
      <c r="BDE2" s="481"/>
      <c r="BDF2" s="481"/>
      <c r="BDG2" s="481"/>
      <c r="BDH2" s="481"/>
      <c r="BDI2" s="481"/>
      <c r="BDJ2" s="481"/>
      <c r="BDK2" s="481"/>
      <c r="BDL2" s="481"/>
      <c r="BDM2" s="481"/>
      <c r="BDN2" s="481"/>
      <c r="BDO2" s="481"/>
      <c r="BDP2" s="481"/>
      <c r="BDQ2" s="481"/>
      <c r="BDR2" s="481"/>
      <c r="BDS2" s="481"/>
      <c r="BDT2" s="481"/>
      <c r="BDU2" s="481"/>
      <c r="BDV2" s="481"/>
      <c r="BDW2" s="481"/>
      <c r="BDX2" s="481"/>
      <c r="BDY2" s="481"/>
      <c r="BDZ2" s="481"/>
      <c r="BEA2" s="481"/>
      <c r="BEB2" s="481"/>
      <c r="BEC2" s="481"/>
      <c r="BED2" s="481"/>
      <c r="BEE2" s="481"/>
      <c r="BEF2" s="481"/>
      <c r="BEG2" s="481"/>
      <c r="BEH2" s="481"/>
      <c r="BEI2" s="481"/>
      <c r="BEJ2" s="481"/>
      <c r="BEK2" s="481"/>
      <c r="BEL2" s="481"/>
      <c r="BEM2" s="481"/>
      <c r="BEN2" s="481"/>
      <c r="BEO2" s="481"/>
      <c r="BEP2" s="481"/>
      <c r="BEQ2" s="481"/>
      <c r="BER2" s="481"/>
      <c r="BES2" s="481"/>
      <c r="BET2" s="481" t="s">
        <v>3996</v>
      </c>
      <c r="BEU2" s="481"/>
      <c r="BEV2" s="481"/>
      <c r="BEW2" s="481"/>
      <c r="BEX2" s="481"/>
      <c r="BEY2" s="481"/>
      <c r="BEZ2" s="481"/>
      <c r="BFA2" s="481"/>
      <c r="BFB2" s="481"/>
      <c r="BFC2" s="481"/>
      <c r="BFD2" s="481"/>
      <c r="BFE2" s="481"/>
      <c r="BFF2" s="481"/>
      <c r="BFG2" s="481"/>
      <c r="BFH2" s="481"/>
      <c r="BFI2" s="481"/>
      <c r="BFJ2" s="481"/>
      <c r="BFK2" s="481"/>
      <c r="BFL2" s="481"/>
      <c r="BFM2" s="481"/>
      <c r="BFN2" s="481"/>
      <c r="BFO2" s="481"/>
      <c r="BFP2" s="481"/>
      <c r="BFQ2" s="481"/>
      <c r="BFR2" s="481"/>
      <c r="BFS2" s="481"/>
      <c r="BFT2" s="481"/>
      <c r="BFU2" s="481"/>
      <c r="BFV2" s="481"/>
      <c r="BFW2" s="481"/>
      <c r="BFX2" s="481"/>
      <c r="BFY2" s="481"/>
      <c r="BFZ2" s="481"/>
      <c r="BGA2" s="481"/>
      <c r="BGB2" s="481"/>
      <c r="BGC2" s="481"/>
      <c r="BGD2" s="481"/>
      <c r="BGE2" s="481"/>
      <c r="BGF2" s="481"/>
      <c r="BGG2" s="481"/>
      <c r="BGH2" s="481"/>
      <c r="BGI2" s="481"/>
      <c r="BGJ2" s="481"/>
      <c r="BGK2" s="481"/>
      <c r="BGL2" s="481"/>
      <c r="BGM2" s="481"/>
      <c r="BGN2" s="481"/>
      <c r="BGO2" s="481"/>
      <c r="BGP2" s="481"/>
      <c r="BGQ2" s="481"/>
      <c r="BGR2" s="481"/>
      <c r="BGS2" s="481"/>
      <c r="BGT2" s="481"/>
      <c r="BGU2" s="481"/>
      <c r="BGV2" s="481"/>
      <c r="BGW2" s="481"/>
      <c r="BGX2" s="481"/>
      <c r="BGY2" s="481"/>
      <c r="BGZ2" s="481"/>
      <c r="BHA2" s="481"/>
      <c r="BHB2" s="481"/>
      <c r="BHC2" s="481"/>
      <c r="BHD2" s="481"/>
      <c r="BHE2" s="481"/>
      <c r="BHF2" s="481"/>
      <c r="BHG2" s="481"/>
      <c r="BHH2" s="481"/>
      <c r="BHI2" s="481"/>
      <c r="BHJ2" s="481"/>
      <c r="BHK2" s="481"/>
      <c r="BHL2" s="481"/>
      <c r="BHM2" s="481"/>
      <c r="BHN2" s="481"/>
      <c r="BHO2" s="481"/>
      <c r="BHP2" s="481"/>
      <c r="BHQ2" s="481"/>
      <c r="BHR2" s="481"/>
      <c r="BHS2" s="481"/>
      <c r="BHT2" s="481"/>
      <c r="BHU2" s="481"/>
      <c r="BHV2" s="481"/>
      <c r="BHW2" s="481"/>
      <c r="BHX2" s="481"/>
      <c r="BHY2" s="481"/>
      <c r="BHZ2" s="481"/>
      <c r="BIA2" s="481"/>
      <c r="BIB2" s="481"/>
      <c r="BIC2" s="481"/>
      <c r="BID2" s="481"/>
      <c r="BIE2" s="481"/>
      <c r="BIF2" s="481"/>
      <c r="BIG2" s="481"/>
      <c r="BIH2" s="481"/>
      <c r="BII2" s="481"/>
      <c r="BIJ2" s="481"/>
      <c r="BIK2" s="481"/>
      <c r="BIL2" s="481"/>
      <c r="BIM2" s="481"/>
      <c r="BIN2" s="481"/>
      <c r="BIO2" s="481"/>
      <c r="BIP2" s="481"/>
      <c r="BIQ2" s="481"/>
      <c r="BIR2" s="481"/>
      <c r="BIS2" s="481"/>
      <c r="BIT2" s="481"/>
      <c r="BIU2" s="481"/>
      <c r="BIV2" s="481" t="s">
        <v>3997</v>
      </c>
      <c r="BIW2" s="481"/>
      <c r="BIX2" s="481"/>
      <c r="BIY2" s="481"/>
      <c r="BIZ2" s="481"/>
      <c r="BJA2" s="481"/>
      <c r="BJB2" s="481"/>
      <c r="BJC2" s="481"/>
      <c r="BJD2" s="481"/>
      <c r="BJE2" s="481"/>
      <c r="BJF2" s="481"/>
      <c r="BJG2" s="481"/>
      <c r="BJH2" s="481"/>
      <c r="BJI2" s="481"/>
      <c r="BJJ2" s="481"/>
      <c r="BJK2" s="481"/>
      <c r="BJL2" s="481"/>
      <c r="BJM2" s="481"/>
      <c r="BJN2" s="481"/>
      <c r="BJO2" s="481"/>
      <c r="BJP2" s="481"/>
      <c r="BJQ2" s="481"/>
      <c r="BJR2" s="481"/>
      <c r="BJS2" s="481"/>
      <c r="BJT2" s="481"/>
      <c r="BJU2" s="481"/>
      <c r="BJV2" s="482"/>
      <c r="BJW2" s="482"/>
      <c r="BJX2" s="482"/>
      <c r="BJY2" s="482"/>
      <c r="BJZ2" s="481" t="s">
        <v>3998</v>
      </c>
      <c r="BKA2" s="481"/>
      <c r="BKB2" s="481"/>
      <c r="BKC2" s="481"/>
      <c r="BKD2" s="481"/>
      <c r="BKE2" s="481"/>
      <c r="BKF2" s="481"/>
      <c r="BKG2" s="481"/>
      <c r="BKH2" s="481"/>
      <c r="BKI2" s="481"/>
      <c r="BKJ2" s="481"/>
      <c r="BKK2" s="481"/>
      <c r="BKL2" s="481"/>
      <c r="BKM2" s="481"/>
      <c r="BKN2" s="481"/>
      <c r="BKO2" s="481"/>
      <c r="BKP2" s="481"/>
      <c r="BKQ2" s="481"/>
      <c r="BKR2" s="481"/>
      <c r="BKS2" s="481"/>
      <c r="BKT2" s="481"/>
      <c r="BKU2" s="481"/>
      <c r="BKV2" s="481"/>
      <c r="BKW2" s="481"/>
      <c r="BKX2" s="481"/>
      <c r="BKY2" s="481"/>
      <c r="BKZ2" s="481"/>
      <c r="BLA2" s="481"/>
      <c r="BLB2" s="481"/>
      <c r="BLC2" s="481"/>
      <c r="BLD2" s="481"/>
      <c r="BLE2" s="481"/>
      <c r="BLF2" s="481"/>
      <c r="BLG2" s="481"/>
      <c r="BLH2" s="481"/>
      <c r="BLI2" s="481"/>
      <c r="BLJ2" s="481"/>
      <c r="BLK2" s="481"/>
      <c r="BLL2" s="481"/>
      <c r="BLM2" s="481"/>
      <c r="BLN2" s="481"/>
      <c r="BLO2" s="481"/>
      <c r="BLP2" s="481"/>
      <c r="BLQ2" s="481"/>
      <c r="BLR2" s="481"/>
      <c r="BLS2" s="481"/>
      <c r="BLT2" s="481"/>
      <c r="BLU2" s="481"/>
      <c r="BLV2" s="481"/>
      <c r="BLW2" s="481"/>
      <c r="BLX2" s="481"/>
      <c r="BLY2" s="481"/>
      <c r="BLZ2" s="481"/>
      <c r="BMA2" s="481"/>
      <c r="BMB2" s="481"/>
      <c r="BMC2" s="481"/>
      <c r="BMD2" s="481"/>
      <c r="BME2" s="481"/>
      <c r="BMF2" s="481"/>
      <c r="BMG2" s="481"/>
      <c r="BMH2" s="481"/>
      <c r="BMI2" s="481"/>
      <c r="BMJ2" s="481"/>
      <c r="BMK2" s="481"/>
      <c r="BML2" s="481"/>
      <c r="BMM2" s="481"/>
      <c r="BMN2" s="481"/>
      <c r="BMO2" s="481"/>
      <c r="BMP2" s="481"/>
      <c r="BMQ2" s="481"/>
      <c r="BMR2" s="481"/>
      <c r="BMS2" s="481"/>
      <c r="BMT2" s="481"/>
      <c r="BMU2" s="481"/>
      <c r="BMV2" s="481"/>
      <c r="BMW2" s="481"/>
      <c r="BMX2" s="481"/>
      <c r="BMY2" s="481"/>
      <c r="BMZ2" s="481"/>
      <c r="BNA2" s="481"/>
      <c r="BNB2" s="481"/>
      <c r="BNC2" s="481"/>
      <c r="BND2" s="481"/>
      <c r="BNE2" s="481"/>
      <c r="BNF2" s="481"/>
      <c r="BNG2" s="481"/>
      <c r="BNH2" s="481"/>
      <c r="BNI2" s="481"/>
      <c r="BNJ2" s="481"/>
      <c r="BNK2" s="481"/>
      <c r="BNL2" s="481"/>
      <c r="BNM2" s="481"/>
      <c r="BNN2" s="481"/>
      <c r="BNO2" s="481"/>
      <c r="BNP2" s="481"/>
      <c r="BNQ2" s="481"/>
      <c r="BNR2" s="481"/>
      <c r="BNS2" s="481"/>
      <c r="BNT2" s="481"/>
      <c r="BNU2" s="481"/>
      <c r="BNV2" s="481"/>
      <c r="BNW2" s="481"/>
      <c r="BNX2" s="481"/>
      <c r="BNY2" s="481"/>
      <c r="BNZ2" s="481"/>
      <c r="BOA2" s="481"/>
      <c r="BOB2" s="481"/>
      <c r="BOC2" s="481"/>
      <c r="BOD2" s="481"/>
      <c r="BOE2" s="481"/>
      <c r="BOF2" s="481"/>
      <c r="BOG2" s="481"/>
      <c r="BOH2" s="481"/>
      <c r="BOI2" s="481"/>
      <c r="BOJ2" s="481"/>
      <c r="BOK2" s="481"/>
      <c r="BOL2" s="481"/>
      <c r="BOM2" s="481"/>
      <c r="BON2" s="481"/>
      <c r="BOO2" s="481"/>
      <c r="BOP2" s="481"/>
      <c r="BOQ2" s="481"/>
      <c r="BOR2" s="481"/>
      <c r="BOS2" s="481"/>
      <c r="BOT2" s="481"/>
      <c r="BOU2" s="481"/>
      <c r="BOV2" s="481"/>
      <c r="BOW2" s="481"/>
      <c r="BOX2" s="481"/>
      <c r="BOY2" s="481"/>
      <c r="BOZ2" s="481"/>
      <c r="BPA2" s="481"/>
      <c r="BPB2" s="481"/>
      <c r="BPC2" s="481"/>
      <c r="BPD2" s="481"/>
      <c r="BPE2" s="481"/>
      <c r="BPF2" s="481"/>
      <c r="BPG2" s="481"/>
      <c r="BPH2" s="481"/>
      <c r="BPI2" s="481"/>
      <c r="BPJ2" s="481"/>
      <c r="BPK2" s="481"/>
      <c r="BPL2" s="481"/>
      <c r="BPM2" s="481"/>
      <c r="BPN2" s="481"/>
      <c r="BPO2" s="481"/>
      <c r="BPP2" s="481"/>
      <c r="BPQ2" s="481"/>
      <c r="BPR2" s="481"/>
      <c r="BPS2" s="481"/>
      <c r="BPT2" s="481"/>
      <c r="BPU2" s="481"/>
      <c r="BPV2" s="481"/>
      <c r="BPW2" s="481"/>
      <c r="BPX2" s="481"/>
      <c r="BPY2" s="481"/>
      <c r="BPZ2" s="481"/>
      <c r="BQA2" s="481"/>
      <c r="BQB2" s="481"/>
      <c r="BQC2" s="481"/>
      <c r="BQD2" s="481"/>
      <c r="BQE2" s="481"/>
      <c r="BQF2" s="481"/>
      <c r="BQG2" s="481"/>
      <c r="BQH2" s="481"/>
      <c r="BQI2" s="481"/>
      <c r="BQJ2" s="481"/>
      <c r="BQK2" s="481"/>
      <c r="BQL2" s="481"/>
      <c r="BQM2" s="481"/>
      <c r="BQN2" s="481"/>
      <c r="BQO2" s="481"/>
      <c r="BQP2" s="481"/>
      <c r="BQQ2" s="481"/>
      <c r="BQR2" s="481"/>
      <c r="BQS2" s="481"/>
      <c r="BQT2" s="481"/>
      <c r="BQU2" s="481"/>
      <c r="BQV2" s="481"/>
      <c r="BQW2" s="481"/>
      <c r="BQX2" s="481"/>
      <c r="BQY2" s="481"/>
      <c r="BQZ2" s="481"/>
      <c r="BRA2" s="481"/>
      <c r="BRB2" s="481"/>
      <c r="BRC2" s="481"/>
      <c r="BRD2" s="481"/>
      <c r="BRE2" s="481"/>
      <c r="BRF2" s="481"/>
      <c r="BRG2" s="481"/>
      <c r="BRH2" s="481"/>
      <c r="BRI2" s="481"/>
      <c r="BRJ2" s="481"/>
      <c r="BRK2" s="481"/>
      <c r="BRL2" s="481"/>
      <c r="BRM2" s="481"/>
      <c r="BRN2" s="481"/>
      <c r="BRO2" s="481"/>
      <c r="BRP2" s="481"/>
      <c r="BRQ2" s="481"/>
      <c r="BRR2" s="481"/>
      <c r="BRS2" s="481"/>
      <c r="BRT2" s="481"/>
      <c r="BRU2" s="481"/>
      <c r="BRV2" s="481"/>
      <c r="BRW2" s="481"/>
      <c r="BRX2" s="481"/>
      <c r="BRY2" s="481"/>
      <c r="BRZ2" s="481" t="s">
        <v>3999</v>
      </c>
      <c r="BSA2" s="481"/>
      <c r="BSB2" s="481"/>
      <c r="BSC2" s="481"/>
      <c r="BSD2" s="481"/>
      <c r="BSE2" s="481"/>
      <c r="BSF2" s="481"/>
      <c r="BSG2" s="481"/>
      <c r="BSH2" s="481"/>
      <c r="BSI2" s="481"/>
      <c r="BSJ2" s="481"/>
      <c r="BSK2" s="481"/>
      <c r="BSL2" s="481"/>
      <c r="BSM2" s="481"/>
      <c r="BSN2" s="481"/>
      <c r="BSO2" s="481"/>
      <c r="BSP2" s="481"/>
      <c r="BSQ2" s="481"/>
      <c r="BSR2" s="481"/>
      <c r="BSS2" s="481"/>
      <c r="BST2" s="481"/>
      <c r="BSU2" s="481"/>
      <c r="BSV2" s="481"/>
      <c r="BSW2" s="481"/>
      <c r="BSX2" s="481"/>
      <c r="BSY2" s="481"/>
      <c r="BSZ2" s="481"/>
      <c r="BTA2" s="481"/>
      <c r="BTB2" s="481"/>
      <c r="BTC2" s="481"/>
      <c r="BTD2" s="481"/>
      <c r="BTE2" s="481"/>
      <c r="BTF2" s="481"/>
      <c r="BTG2" s="481"/>
      <c r="BTH2" s="481"/>
      <c r="BTI2" s="481"/>
      <c r="BTJ2" s="481"/>
      <c r="BTK2" s="481"/>
      <c r="BTL2" s="481"/>
      <c r="BTM2" s="481"/>
      <c r="BTN2" s="481"/>
      <c r="BTO2" s="481"/>
      <c r="BTP2" s="481"/>
      <c r="BTQ2" s="481"/>
      <c r="BTR2" s="481"/>
      <c r="BTS2" s="481"/>
      <c r="BTT2" s="481"/>
      <c r="BTU2" s="481"/>
      <c r="BTV2" s="481"/>
      <c r="BTW2" s="481"/>
      <c r="BTX2" s="481"/>
      <c r="BTY2" s="481"/>
      <c r="BTZ2" s="481"/>
      <c r="BUA2" s="481"/>
      <c r="BUB2" s="481"/>
      <c r="BUC2" s="481"/>
      <c r="BUD2" s="481"/>
      <c r="BUE2" s="481"/>
      <c r="BUF2" s="481"/>
      <c r="BUG2" s="481"/>
      <c r="BUH2" s="481"/>
      <c r="BUI2" s="481"/>
      <c r="BUJ2" s="481"/>
      <c r="BUK2" s="481"/>
      <c r="BUL2" s="481"/>
      <c r="BUM2" s="481"/>
      <c r="BUN2" s="481"/>
      <c r="BUO2" s="481"/>
      <c r="BUP2" s="481"/>
      <c r="BUQ2" s="481"/>
      <c r="BUR2" s="481"/>
      <c r="BUS2" s="481"/>
      <c r="BUT2" s="481"/>
      <c r="BUU2" s="481"/>
      <c r="BUV2" s="481"/>
      <c r="BUW2" s="481"/>
      <c r="BUX2" s="481"/>
      <c r="BUY2" s="481"/>
      <c r="BUZ2" s="481"/>
      <c r="BVA2" s="481"/>
      <c r="BVB2" s="481"/>
      <c r="BVC2" s="481"/>
      <c r="BVD2" s="481"/>
      <c r="BVE2" s="481"/>
      <c r="BVF2" s="481"/>
      <c r="BVG2" s="481"/>
      <c r="BVH2" s="481"/>
      <c r="BVI2" s="481"/>
      <c r="BVJ2" s="481"/>
      <c r="BVK2" s="481"/>
      <c r="BVL2" s="481"/>
      <c r="BVM2" s="481"/>
      <c r="BVN2" s="481"/>
      <c r="BVO2" s="481"/>
      <c r="BVP2" s="481"/>
      <c r="BVQ2" s="481"/>
      <c r="BVR2" s="481"/>
      <c r="BVS2" s="481"/>
      <c r="BVT2" s="481"/>
      <c r="BVU2" s="481"/>
      <c r="BVV2" s="481"/>
      <c r="BVW2" s="481"/>
      <c r="BVX2" s="481"/>
      <c r="BVY2" s="481"/>
      <c r="BVZ2" s="481"/>
      <c r="BWA2" s="481"/>
      <c r="BWB2" s="481"/>
      <c r="BWC2" s="481"/>
      <c r="BWD2" s="481"/>
      <c r="BWE2" s="481"/>
      <c r="BWF2" s="481"/>
      <c r="BWG2" s="481"/>
      <c r="BWH2" s="481"/>
      <c r="BWI2" s="481"/>
      <c r="BWJ2" s="481"/>
      <c r="BWK2" s="481"/>
      <c r="BWL2" s="481"/>
      <c r="BWM2" s="481"/>
      <c r="BWN2" s="481"/>
      <c r="BWO2" s="481"/>
      <c r="BWP2" s="481"/>
      <c r="BWQ2" s="481"/>
      <c r="BWR2" s="481"/>
      <c r="BWS2" s="481"/>
      <c r="BWT2" s="481"/>
      <c r="BWU2" s="481"/>
      <c r="BWV2" s="481"/>
      <c r="BWW2" s="481"/>
      <c r="BWX2" s="481"/>
      <c r="BWY2" s="481"/>
      <c r="BWZ2" s="481"/>
      <c r="BXA2" s="481"/>
      <c r="BXB2" s="481"/>
      <c r="BXC2" s="481"/>
      <c r="BXD2" s="481"/>
      <c r="BXE2" s="481"/>
      <c r="BXF2" s="481"/>
      <c r="BXG2" s="481"/>
      <c r="BXH2" s="481"/>
      <c r="BXI2" s="481"/>
      <c r="BXJ2" s="481"/>
      <c r="BXK2" s="481"/>
      <c r="BXL2" s="481"/>
      <c r="BXM2" s="481"/>
      <c r="BXN2" s="481"/>
      <c r="BXO2" s="481"/>
      <c r="BXP2" s="481"/>
      <c r="BXQ2" s="481"/>
      <c r="BXR2" s="481"/>
      <c r="BXS2" s="481"/>
      <c r="BXT2" s="481"/>
      <c r="BXU2" s="481"/>
      <c r="BXV2" s="481"/>
      <c r="BXW2" s="481"/>
      <c r="BXX2" s="481"/>
      <c r="BXY2" s="481"/>
      <c r="BXZ2" s="481"/>
      <c r="BYA2" s="481"/>
      <c r="BYB2" s="481"/>
      <c r="BYC2" s="481"/>
      <c r="BYD2" s="481"/>
      <c r="BYE2" s="481"/>
      <c r="BYF2" s="481"/>
      <c r="BYG2" s="481"/>
      <c r="BYH2" s="481"/>
      <c r="BYI2" s="481"/>
      <c r="BYJ2" s="481"/>
      <c r="BYK2" s="481"/>
      <c r="BYL2" s="481"/>
      <c r="BYM2" s="481"/>
      <c r="BYN2" s="481"/>
      <c r="BYO2" s="481"/>
      <c r="BYP2" s="481"/>
      <c r="BYQ2" s="481"/>
      <c r="BYR2" s="481"/>
      <c r="BYS2" s="481"/>
      <c r="BYT2" s="481"/>
      <c r="BYU2" s="481"/>
      <c r="BYV2" s="481"/>
      <c r="BYW2" s="481"/>
      <c r="BYX2" s="481"/>
      <c r="BYY2" s="481"/>
      <c r="BYZ2" s="481"/>
      <c r="BZA2" s="481"/>
      <c r="BZB2" s="481"/>
      <c r="BZC2" s="481"/>
      <c r="BZD2" s="481"/>
      <c r="BZE2" s="481"/>
      <c r="BZF2" s="481"/>
      <c r="BZG2" s="481"/>
      <c r="BZH2" s="481"/>
      <c r="BZI2" s="481"/>
      <c r="BZJ2" s="481"/>
      <c r="BZK2" s="481"/>
      <c r="BZL2" s="481"/>
      <c r="BZM2" s="481"/>
      <c r="BZN2" s="481"/>
      <c r="BZO2" s="481"/>
      <c r="BZP2" s="481"/>
      <c r="BZQ2" s="481"/>
      <c r="BZR2" s="481"/>
      <c r="BZS2" s="481"/>
      <c r="BZT2" s="481"/>
      <c r="BZU2" s="481"/>
      <c r="BZV2" s="481"/>
      <c r="BZW2" s="481"/>
      <c r="BZX2" s="481"/>
      <c r="BZY2" s="481"/>
      <c r="BZZ2" s="481" t="s">
        <v>4000</v>
      </c>
      <c r="CAA2" s="481"/>
      <c r="CAB2" s="481"/>
      <c r="CAC2" s="481"/>
      <c r="CAD2" s="481"/>
      <c r="CAE2" s="481"/>
      <c r="CAF2" s="481"/>
      <c r="CAG2" s="481"/>
      <c r="CAH2" s="481"/>
      <c r="CAI2" s="481"/>
      <c r="CAJ2" s="481"/>
      <c r="CAK2" s="481"/>
      <c r="CAL2" s="481"/>
      <c r="CAM2" s="481"/>
      <c r="CAN2" s="481"/>
      <c r="CAO2" s="481"/>
      <c r="CAP2" s="481"/>
      <c r="CAQ2" s="481"/>
      <c r="CAR2" s="481"/>
      <c r="CAS2" s="481"/>
      <c r="CAT2" s="481"/>
      <c r="CAU2" s="481"/>
      <c r="CAV2" s="481"/>
      <c r="CAW2" s="481"/>
      <c r="CAX2" s="481"/>
      <c r="CAY2" s="481"/>
      <c r="CAZ2" s="481"/>
      <c r="CBA2" s="481"/>
      <c r="CBB2" s="481"/>
      <c r="CBC2" s="481"/>
      <c r="CBD2" s="481"/>
      <c r="CBE2" s="481"/>
      <c r="CBF2" s="481"/>
      <c r="CBG2" s="481"/>
      <c r="CBH2" s="481"/>
      <c r="CBI2" s="481"/>
      <c r="CBJ2" s="481"/>
      <c r="CBK2" s="481"/>
      <c r="CBL2" s="481"/>
      <c r="CBM2" s="481"/>
      <c r="CBN2" s="481"/>
      <c r="CBO2" s="481"/>
      <c r="CBP2" s="481"/>
      <c r="CBQ2" s="481"/>
      <c r="CBR2" s="481"/>
      <c r="CBS2" s="481"/>
      <c r="CBT2" s="481"/>
      <c r="CBU2" s="481"/>
      <c r="CBV2" s="481"/>
      <c r="CBW2" s="481"/>
      <c r="CBX2" s="481"/>
      <c r="CBY2" s="481"/>
      <c r="CBZ2" s="481"/>
      <c r="CCA2" s="481"/>
      <c r="CCB2" s="481"/>
      <c r="CCC2" s="481"/>
      <c r="CCD2" s="481"/>
      <c r="CCE2" s="481"/>
      <c r="CCF2" s="481"/>
      <c r="CCG2" s="481"/>
      <c r="CCH2" s="481"/>
      <c r="CCI2" s="481"/>
      <c r="CCJ2" s="481"/>
      <c r="CCK2" s="481"/>
      <c r="CCL2" s="481"/>
      <c r="CCM2" s="481"/>
      <c r="CCN2" s="481"/>
      <c r="CCO2" s="481"/>
      <c r="CCP2" s="481"/>
      <c r="CCQ2" s="481"/>
      <c r="CCR2" s="481"/>
      <c r="CCS2" s="481"/>
      <c r="CCT2" s="481"/>
      <c r="CCU2" s="481"/>
      <c r="CCV2" s="481"/>
      <c r="CCW2" s="481"/>
      <c r="CCX2" s="481"/>
      <c r="CCY2" s="481"/>
      <c r="CCZ2" s="481"/>
      <c r="CDA2" s="481"/>
      <c r="CDB2" s="481"/>
      <c r="CDC2" s="481"/>
      <c r="CDD2" s="481"/>
      <c r="CDE2" s="481"/>
      <c r="CDF2" s="481"/>
      <c r="CDG2" s="481"/>
      <c r="CDH2" s="481"/>
      <c r="CDI2" s="481"/>
      <c r="CDJ2" s="481"/>
      <c r="CDK2" s="481"/>
      <c r="CDL2" s="481"/>
      <c r="CDM2" s="481"/>
      <c r="CDN2" s="481"/>
      <c r="CDO2" s="481"/>
      <c r="CDP2" s="481"/>
      <c r="CDQ2" s="481"/>
      <c r="CDR2" s="481"/>
      <c r="CDS2" s="481"/>
      <c r="CDT2" s="481"/>
      <c r="CDU2" s="481"/>
      <c r="CDV2" s="481"/>
      <c r="CDW2" s="481"/>
      <c r="CDX2" s="481"/>
      <c r="CDY2" s="481"/>
      <c r="CDZ2" s="481"/>
      <c r="CEA2" s="481"/>
      <c r="CEB2" s="481"/>
      <c r="CEC2" s="481"/>
      <c r="CED2" s="481"/>
      <c r="CEE2" s="481"/>
      <c r="CEF2" s="481"/>
      <c r="CEG2" s="481"/>
      <c r="CEH2" s="481"/>
      <c r="CEI2" s="481"/>
      <c r="CEJ2" s="481"/>
      <c r="CEK2" s="481"/>
      <c r="CEL2" s="481"/>
      <c r="CEM2" s="481"/>
      <c r="CEN2" s="481"/>
      <c r="CEO2" s="481"/>
      <c r="CEP2" s="481"/>
      <c r="CEQ2" s="481"/>
      <c r="CER2" s="481"/>
      <c r="CES2" s="481"/>
      <c r="CET2" s="481"/>
      <c r="CEU2" s="481"/>
      <c r="CEV2" s="481"/>
      <c r="CEW2" s="481"/>
      <c r="CEX2" s="481"/>
      <c r="CEY2" s="481"/>
      <c r="CEZ2" s="481"/>
      <c r="CFA2" s="481"/>
      <c r="CFB2" s="481"/>
      <c r="CFC2" s="481"/>
      <c r="CFD2" s="481"/>
      <c r="CFE2" s="481"/>
      <c r="CFF2" s="481"/>
      <c r="CFG2" s="481"/>
      <c r="CFH2" s="481"/>
      <c r="CFI2" s="481"/>
      <c r="CFJ2" s="481"/>
      <c r="CFK2" s="481"/>
      <c r="CFL2" s="481"/>
      <c r="CFM2" s="481"/>
      <c r="CFN2" s="481"/>
      <c r="CFO2" s="481"/>
      <c r="CFP2" s="481"/>
      <c r="CFQ2" s="481"/>
      <c r="CFR2" s="481"/>
      <c r="CFS2" s="481"/>
      <c r="CFT2" s="481"/>
      <c r="CFU2" s="481"/>
      <c r="CFV2" s="481"/>
      <c r="CFW2" s="481"/>
      <c r="CFX2" s="481"/>
      <c r="CFY2" s="481"/>
      <c r="CFZ2" s="481"/>
      <c r="CGA2" s="481"/>
      <c r="CGB2" s="481"/>
      <c r="CGC2" s="481"/>
      <c r="CGD2" s="481"/>
      <c r="CGE2" s="481"/>
      <c r="CGF2" s="481"/>
      <c r="CGG2" s="481"/>
      <c r="CGH2" s="481"/>
      <c r="CGI2" s="481"/>
      <c r="CGJ2" s="481"/>
      <c r="CGK2" s="481"/>
      <c r="CGL2" s="481"/>
      <c r="CGM2" s="481"/>
      <c r="CGN2" s="481"/>
      <c r="CGO2" s="481"/>
      <c r="CGP2" s="481"/>
      <c r="CGQ2" s="481"/>
      <c r="CGR2" s="481"/>
      <c r="CGS2" s="481"/>
      <c r="CGT2" s="481"/>
      <c r="CGU2" s="481"/>
      <c r="CGV2" s="481"/>
      <c r="CGW2" s="481"/>
      <c r="CGX2" s="481"/>
      <c r="CGY2" s="481"/>
      <c r="CGZ2" s="481"/>
      <c r="CHA2" s="481"/>
      <c r="CHB2" s="481"/>
      <c r="CHC2" s="481"/>
      <c r="CHD2" s="481"/>
      <c r="CHE2" s="481"/>
      <c r="CHF2" s="481"/>
      <c r="CHG2" s="481"/>
      <c r="CHH2" s="481"/>
      <c r="CHI2" s="481"/>
      <c r="CHJ2" s="481"/>
      <c r="CHK2" s="481"/>
      <c r="CHL2" s="481"/>
      <c r="CHM2" s="481"/>
      <c r="CHN2" s="481"/>
      <c r="CHO2" s="481"/>
      <c r="CHP2" s="481"/>
      <c r="CHQ2" s="481"/>
      <c r="CHR2" s="481"/>
      <c r="CHS2" s="481"/>
      <c r="CHT2" s="481"/>
      <c r="CHU2" s="481"/>
      <c r="CHV2" s="481"/>
      <c r="CHW2" s="481"/>
      <c r="CHX2" s="481"/>
      <c r="CHY2" s="481"/>
      <c r="CHZ2" s="481" t="s">
        <v>4001</v>
      </c>
      <c r="CIA2" s="481"/>
      <c r="CIB2" s="481"/>
      <c r="CIC2" s="481"/>
      <c r="CID2" s="481"/>
      <c r="CIE2" s="481"/>
      <c r="CIF2" s="481"/>
      <c r="CIG2" s="481"/>
      <c r="CIH2" s="481"/>
      <c r="CII2" s="481"/>
      <c r="CIJ2" s="481"/>
      <c r="CIK2" s="481"/>
      <c r="CIL2" s="481"/>
      <c r="CIM2" s="481"/>
      <c r="CIN2" s="481"/>
      <c r="CIO2" s="481"/>
      <c r="CIP2" s="481"/>
      <c r="CIQ2" s="481"/>
      <c r="CIR2" s="481"/>
      <c r="CIS2" s="481"/>
      <c r="CIT2" s="481"/>
      <c r="CIU2" s="481"/>
      <c r="CIV2" s="481"/>
      <c r="CIW2" s="481"/>
      <c r="CIX2" s="481"/>
      <c r="CIY2" s="481"/>
      <c r="CIZ2" s="481"/>
      <c r="CJA2" s="481"/>
      <c r="CJB2" s="481"/>
      <c r="CJC2" s="481"/>
      <c r="CJD2" s="481"/>
      <c r="CJE2" s="481"/>
      <c r="CJF2" s="481"/>
      <c r="CJG2" s="481"/>
      <c r="CJH2" s="481"/>
      <c r="CJI2" s="481"/>
      <c r="CJJ2" s="481"/>
      <c r="CJK2" s="481"/>
      <c r="CJL2" s="481"/>
      <c r="CJM2" s="481"/>
      <c r="CJN2" s="481"/>
      <c r="CJO2" s="481"/>
      <c r="CJP2" s="481"/>
      <c r="CJQ2" s="481"/>
      <c r="CJR2" s="481"/>
      <c r="CJS2" s="481"/>
      <c r="CJT2" s="481"/>
      <c r="CJU2" s="481"/>
      <c r="CJV2" s="481"/>
      <c r="CJW2" s="481"/>
      <c r="CJX2" s="481"/>
      <c r="CJY2" s="481"/>
      <c r="CJZ2" s="481"/>
      <c r="CKA2" s="481"/>
      <c r="CKB2" s="481"/>
      <c r="CKC2" s="481"/>
      <c r="CKD2" s="481"/>
      <c r="CKE2" s="481"/>
      <c r="CKF2" s="481"/>
      <c r="CKG2" s="481"/>
      <c r="CKH2" s="481"/>
      <c r="CKI2" s="481"/>
      <c r="CKJ2" s="481"/>
      <c r="CKK2" s="481"/>
      <c r="CKL2" s="481"/>
      <c r="CKM2" s="481"/>
      <c r="CKN2" s="481"/>
      <c r="CKO2" s="481"/>
      <c r="CKP2" s="481"/>
      <c r="CKQ2" s="481"/>
      <c r="CKR2" s="481"/>
      <c r="CKS2" s="481"/>
      <c r="CKT2" s="481"/>
      <c r="CKU2" s="481"/>
      <c r="CKV2" s="481"/>
      <c r="CKW2" s="481"/>
      <c r="CKX2" s="481"/>
      <c r="CKY2" s="481"/>
      <c r="CKZ2" s="481"/>
      <c r="CLA2" s="481"/>
      <c r="CLB2" s="481"/>
      <c r="CLC2" s="481"/>
      <c r="CLD2" s="481"/>
      <c r="CLE2" s="481"/>
      <c r="CLF2" s="481"/>
      <c r="CLG2" s="481"/>
      <c r="CLH2" s="481"/>
      <c r="CLI2" s="481"/>
      <c r="CLJ2" s="481"/>
      <c r="CLK2" s="481"/>
      <c r="CLL2" s="481"/>
      <c r="CLM2" s="481"/>
      <c r="CLN2" s="481"/>
      <c r="CLO2" s="481"/>
      <c r="CLP2" s="481"/>
      <c r="CLQ2" s="481"/>
      <c r="CLR2" s="481"/>
      <c r="CLS2" s="481"/>
      <c r="CLT2" s="481"/>
      <c r="CLU2" s="481"/>
      <c r="CLV2" s="481"/>
      <c r="CLW2" s="481"/>
      <c r="CLX2" s="481"/>
      <c r="CLY2" s="481"/>
      <c r="CLZ2" s="481"/>
      <c r="CMA2" s="481"/>
      <c r="CMB2" s="481"/>
      <c r="CMC2" s="481"/>
      <c r="CMD2" s="481"/>
      <c r="CME2" s="481"/>
      <c r="CMF2" s="481"/>
      <c r="CMG2" s="481"/>
      <c r="CMH2" s="481"/>
      <c r="CMI2" s="481"/>
      <c r="CMJ2" s="481"/>
      <c r="CMK2" s="481"/>
      <c r="CML2" s="481"/>
      <c r="CMM2" s="481"/>
      <c r="CMN2" s="481"/>
      <c r="CMO2" s="481"/>
      <c r="CMP2" s="481"/>
      <c r="CMQ2" s="481"/>
      <c r="CMR2" s="481"/>
      <c r="CMS2" s="481"/>
      <c r="CMT2" s="481"/>
      <c r="CMU2" s="481"/>
      <c r="CMV2" s="481"/>
      <c r="CMW2" s="481"/>
      <c r="CMX2" s="481"/>
      <c r="CMY2" s="481"/>
      <c r="CMZ2" s="481"/>
      <c r="CNA2" s="481"/>
      <c r="CNB2" s="481"/>
      <c r="CNC2" s="481"/>
      <c r="CND2" s="481"/>
      <c r="CNE2" s="481"/>
      <c r="CNF2" s="481"/>
      <c r="CNG2" s="481"/>
      <c r="CNH2" s="481"/>
      <c r="CNI2" s="481"/>
      <c r="CNJ2" s="481"/>
      <c r="CNK2" s="481"/>
      <c r="CNL2" s="481"/>
      <c r="CNM2" s="481"/>
      <c r="CNN2" s="481"/>
      <c r="CNO2" s="481"/>
      <c r="CNP2" s="481"/>
      <c r="CNQ2" s="481"/>
      <c r="CNR2" s="481"/>
      <c r="CNS2" s="481"/>
      <c r="CNT2" s="481"/>
      <c r="CNU2" s="481"/>
      <c r="CNV2" s="481"/>
      <c r="CNW2" s="481"/>
      <c r="CNX2" s="481"/>
      <c r="CNY2" s="481"/>
      <c r="CNZ2" s="481"/>
      <c r="COA2" s="481"/>
      <c r="COB2" s="481"/>
      <c r="COC2" s="481"/>
      <c r="COD2" s="481"/>
      <c r="COE2" s="481"/>
      <c r="COF2" s="481"/>
      <c r="COG2" s="481"/>
      <c r="COH2" s="481"/>
      <c r="COI2" s="481"/>
      <c r="COJ2" s="481"/>
      <c r="COK2" s="481"/>
      <c r="COL2" s="481"/>
      <c r="COM2" s="481"/>
      <c r="CON2" s="481"/>
      <c r="COO2" s="481"/>
      <c r="COP2" s="481"/>
      <c r="COQ2" s="481"/>
      <c r="COR2" s="481"/>
      <c r="COS2" s="481"/>
      <c r="COT2" s="481"/>
      <c r="COU2" s="481"/>
      <c r="COV2" s="481"/>
      <c r="COW2" s="481"/>
      <c r="COX2" s="481"/>
      <c r="COY2" s="481"/>
      <c r="COZ2" s="481"/>
      <c r="CPA2" s="481"/>
      <c r="CPB2" s="481"/>
      <c r="CPC2" s="481"/>
      <c r="CPD2" s="481"/>
      <c r="CPE2" s="481"/>
      <c r="CPF2" s="481"/>
      <c r="CPG2" s="481"/>
      <c r="CPH2" s="481"/>
      <c r="CPI2" s="481"/>
      <c r="CPJ2" s="481"/>
      <c r="CPK2" s="481"/>
      <c r="CPL2" s="481"/>
      <c r="CPM2" s="481"/>
      <c r="CPN2" s="481"/>
      <c r="CPO2" s="481"/>
      <c r="CPP2" s="481"/>
      <c r="CPQ2" s="481"/>
      <c r="CPR2" s="481"/>
      <c r="CPS2" s="481"/>
      <c r="CPT2" s="481"/>
      <c r="CPU2" s="481"/>
      <c r="CPV2" s="481"/>
      <c r="CPW2" s="481"/>
      <c r="CPX2" s="481"/>
      <c r="CPY2" s="481"/>
      <c r="CPZ2" s="481" t="s">
        <v>4002</v>
      </c>
      <c r="CQA2" s="481"/>
      <c r="CQB2" s="481"/>
      <c r="CQC2" s="481"/>
      <c r="CQD2" s="481"/>
      <c r="CQE2" s="481"/>
      <c r="CQF2" s="481"/>
      <c r="CQG2" s="481"/>
      <c r="CQH2" s="481"/>
      <c r="CQI2" s="481"/>
      <c r="CQJ2" s="481"/>
      <c r="CQK2" s="481"/>
      <c r="CQL2" s="481"/>
      <c r="CQM2" s="481"/>
      <c r="CQN2" s="481"/>
      <c r="CQO2" s="481"/>
      <c r="CQP2" s="481"/>
      <c r="CQQ2" s="481"/>
      <c r="CQR2" s="481"/>
      <c r="CQS2" s="481"/>
      <c r="CQT2" s="481"/>
      <c r="CQU2" s="481"/>
      <c r="CQV2" s="481"/>
      <c r="CQW2" s="481"/>
      <c r="CQX2" s="481"/>
      <c r="CQY2" s="481"/>
      <c r="CQZ2" s="481"/>
      <c r="CRA2" s="481"/>
      <c r="CRB2" s="481"/>
      <c r="CRC2" s="481"/>
      <c r="CRD2" s="481"/>
      <c r="CRE2" s="481"/>
      <c r="CRF2" s="481"/>
      <c r="CRG2" s="481"/>
      <c r="CRH2" s="481"/>
      <c r="CRI2" s="481"/>
      <c r="CRJ2" s="481"/>
      <c r="CRK2" s="481"/>
      <c r="CRL2" s="481"/>
      <c r="CRM2" s="481"/>
      <c r="CRN2" s="481"/>
      <c r="CRO2" s="481"/>
      <c r="CRP2" s="481"/>
      <c r="CRQ2" s="481"/>
      <c r="CRR2" s="481"/>
      <c r="CRS2" s="481"/>
      <c r="CRT2" s="481"/>
      <c r="CRU2" s="481"/>
      <c r="CRV2" s="481"/>
      <c r="CRW2" s="481"/>
      <c r="CRX2" s="481"/>
      <c r="CRY2" s="481"/>
      <c r="CRZ2" s="481"/>
      <c r="CSA2" s="481"/>
      <c r="CSB2" s="481"/>
      <c r="CSC2" s="481"/>
      <c r="CSD2" s="481"/>
      <c r="CSE2" s="481"/>
      <c r="CSF2" s="481"/>
      <c r="CSG2" s="481"/>
      <c r="CSH2" s="481"/>
      <c r="CSI2" s="481"/>
      <c r="CSJ2" s="481"/>
      <c r="CSK2" s="481"/>
      <c r="CSL2" s="481"/>
      <c r="CSM2" s="481"/>
      <c r="CSN2" s="481"/>
      <c r="CSO2" s="481"/>
      <c r="CSP2" s="481"/>
      <c r="CSQ2" s="481"/>
      <c r="CSR2" s="481"/>
      <c r="CSS2" s="481"/>
      <c r="CST2" s="481"/>
      <c r="CSU2" s="481"/>
      <c r="CSV2" s="481"/>
      <c r="CSW2" s="481"/>
      <c r="CSX2" s="481"/>
      <c r="CSY2" s="481"/>
      <c r="CSZ2" s="481"/>
      <c r="CTA2" s="481"/>
      <c r="CTB2" s="481"/>
      <c r="CTC2" s="481"/>
      <c r="CTD2" s="481"/>
      <c r="CTE2" s="481"/>
      <c r="CTF2" s="481"/>
      <c r="CTG2" s="481"/>
      <c r="CTH2" s="481"/>
      <c r="CTI2" s="481"/>
      <c r="CTJ2" s="481"/>
      <c r="CTK2" s="481"/>
      <c r="CTL2" s="481"/>
      <c r="CTM2" s="481"/>
      <c r="CTN2" s="481"/>
      <c r="CTO2" s="481"/>
      <c r="CTP2" s="481"/>
      <c r="CTQ2" s="481"/>
      <c r="CTR2" s="481"/>
      <c r="CTS2" s="481"/>
      <c r="CTT2" s="481"/>
      <c r="CTU2" s="481"/>
      <c r="CTV2" s="481"/>
      <c r="CTW2" s="481"/>
      <c r="CTX2" s="481"/>
      <c r="CTY2" s="481"/>
      <c r="CTZ2" s="481"/>
      <c r="CUA2" s="481"/>
      <c r="CUB2" s="481"/>
      <c r="CUC2" s="481"/>
      <c r="CUD2" s="481"/>
      <c r="CUE2" s="481"/>
      <c r="CUF2" s="481"/>
      <c r="CUG2" s="481"/>
      <c r="CUH2" s="481"/>
      <c r="CUI2" s="481"/>
      <c r="CUJ2" s="481"/>
      <c r="CUK2" s="481"/>
      <c r="CUL2" s="481"/>
      <c r="CUM2" s="481"/>
      <c r="CUN2" s="481"/>
      <c r="CUO2" s="481"/>
      <c r="CUP2" s="481"/>
      <c r="CUQ2" s="481"/>
      <c r="CUR2" s="481"/>
      <c r="CUS2" s="481"/>
      <c r="CUT2" s="481"/>
      <c r="CUU2" s="481"/>
      <c r="CUV2" s="481"/>
      <c r="CUW2" s="481"/>
      <c r="CUX2" s="481"/>
      <c r="CUY2" s="481"/>
      <c r="CUZ2" s="481"/>
      <c r="CVA2" s="481"/>
      <c r="CVB2" s="481"/>
      <c r="CVC2" s="481"/>
      <c r="CVD2" s="481"/>
      <c r="CVE2" s="481"/>
      <c r="CVF2" s="481"/>
      <c r="CVG2" s="481"/>
      <c r="CVH2" s="481"/>
      <c r="CVI2" s="481"/>
      <c r="CVJ2" s="481"/>
      <c r="CVK2" s="481"/>
      <c r="CVL2" s="481"/>
      <c r="CVM2" s="481"/>
      <c r="CVN2" s="481"/>
      <c r="CVO2" s="481"/>
      <c r="CVP2" s="481"/>
      <c r="CVQ2" s="481"/>
      <c r="CVR2" s="481"/>
      <c r="CVS2" s="481"/>
      <c r="CVT2" s="481"/>
      <c r="CVU2" s="481"/>
      <c r="CVV2" s="481"/>
      <c r="CVW2" s="481"/>
      <c r="CVX2" s="481"/>
      <c r="CVY2" s="481"/>
      <c r="CVZ2" s="481"/>
      <c r="CWA2" s="481"/>
      <c r="CWB2" s="481"/>
      <c r="CWC2" s="481"/>
      <c r="CWD2" s="481"/>
      <c r="CWE2" s="481"/>
      <c r="CWF2" s="481"/>
      <c r="CWG2" s="481"/>
      <c r="CWH2" s="481"/>
      <c r="CWI2" s="481"/>
      <c r="CWJ2" s="481"/>
      <c r="CWK2" s="481"/>
      <c r="CWL2" s="481"/>
      <c r="CWM2" s="481"/>
      <c r="CWN2" s="481"/>
      <c r="CWO2" s="481"/>
      <c r="CWP2" s="481"/>
      <c r="CWQ2" s="481"/>
      <c r="CWR2" s="481"/>
      <c r="CWS2" s="481"/>
      <c r="CWT2" s="481"/>
      <c r="CWU2" s="481"/>
      <c r="CWV2" s="481"/>
      <c r="CWW2" s="481"/>
      <c r="CWX2" s="481"/>
      <c r="CWY2" s="481"/>
      <c r="CWZ2" s="481"/>
      <c r="CXA2" s="481"/>
      <c r="CXB2" s="481"/>
      <c r="CXC2" s="481"/>
      <c r="CXD2" s="481"/>
      <c r="CXE2" s="481"/>
      <c r="CXF2" s="481"/>
      <c r="CXG2" s="481"/>
      <c r="CXH2" s="481"/>
      <c r="CXI2" s="481"/>
      <c r="CXJ2" s="481"/>
      <c r="CXK2" s="481"/>
      <c r="CXL2" s="481"/>
      <c r="CXM2" s="481"/>
      <c r="CXN2" s="481"/>
      <c r="CXO2" s="481"/>
      <c r="CXP2" s="481"/>
      <c r="CXQ2" s="481"/>
      <c r="CXR2" s="481"/>
      <c r="CXS2" s="481"/>
      <c r="CXT2" s="481"/>
      <c r="CXU2" s="481"/>
      <c r="CXV2" s="481"/>
      <c r="CXW2" s="481"/>
      <c r="CXX2" s="481"/>
      <c r="CXY2" s="481"/>
      <c r="CXZ2" s="481" t="s">
        <v>4003</v>
      </c>
      <c r="CYA2" s="481"/>
      <c r="CYB2" s="481"/>
      <c r="CYC2" s="481"/>
      <c r="CYD2" s="481"/>
      <c r="CYE2" s="481"/>
      <c r="CYF2" s="481"/>
      <c r="CYG2" s="481"/>
      <c r="CYH2" s="481"/>
      <c r="CYI2" s="481"/>
      <c r="CYJ2" s="481"/>
      <c r="CYK2" s="481"/>
      <c r="CYL2" s="481"/>
      <c r="CYM2" s="481"/>
      <c r="CYN2" s="481"/>
      <c r="CYO2" s="481"/>
      <c r="CYP2" s="481"/>
      <c r="CYQ2" s="481"/>
      <c r="CYR2" s="481"/>
      <c r="CYS2" s="481"/>
      <c r="CYT2" s="481"/>
      <c r="CYU2" s="481"/>
      <c r="CYV2" s="481"/>
      <c r="CYW2" s="481"/>
      <c r="CYX2" s="481"/>
      <c r="CYY2" s="481"/>
      <c r="CYZ2" s="481"/>
      <c r="CZA2" s="481"/>
      <c r="CZB2" s="481"/>
      <c r="CZC2" s="481"/>
      <c r="CZD2" s="481"/>
      <c r="CZE2" s="481"/>
      <c r="CZF2" s="481"/>
      <c r="CZG2" s="481"/>
      <c r="CZH2" s="481"/>
      <c r="CZI2" s="481"/>
      <c r="CZJ2" s="481"/>
      <c r="CZK2" s="481"/>
      <c r="CZL2" s="481"/>
      <c r="CZM2" s="481"/>
      <c r="CZN2" s="481"/>
      <c r="CZO2" s="481"/>
      <c r="CZP2" s="481"/>
      <c r="CZQ2" s="481"/>
      <c r="CZR2" s="481"/>
      <c r="CZS2" s="481"/>
      <c r="CZT2" s="481"/>
      <c r="CZU2" s="481"/>
      <c r="CZV2" s="481"/>
      <c r="CZW2" s="481"/>
      <c r="CZX2" s="481"/>
      <c r="CZY2" s="481"/>
      <c r="CZZ2" s="481"/>
      <c r="DAA2" s="481"/>
      <c r="DAB2" s="481"/>
      <c r="DAC2" s="481"/>
      <c r="DAD2" s="481"/>
      <c r="DAE2" s="481"/>
      <c r="DAF2" s="481"/>
      <c r="DAG2" s="481"/>
      <c r="DAH2" s="481"/>
      <c r="DAI2" s="481"/>
      <c r="DAJ2" s="481"/>
      <c r="DAK2" s="481"/>
      <c r="DAL2" s="481"/>
      <c r="DAM2" s="481"/>
      <c r="DAN2" s="481"/>
      <c r="DAO2" s="481"/>
      <c r="DAP2" s="481"/>
      <c r="DAQ2" s="481"/>
      <c r="DAR2" s="481"/>
      <c r="DAS2" s="481"/>
      <c r="DAT2" s="481"/>
      <c r="DAU2" s="481"/>
      <c r="DAV2" s="481"/>
      <c r="DAW2" s="481"/>
      <c r="DAX2" s="481"/>
      <c r="DAY2" s="481"/>
      <c r="DAZ2" s="481"/>
      <c r="DBA2" s="481"/>
      <c r="DBB2" s="481"/>
      <c r="DBC2" s="481"/>
      <c r="DBD2" s="481"/>
      <c r="DBE2" s="481"/>
      <c r="DBF2" s="481"/>
      <c r="DBG2" s="481"/>
      <c r="DBH2" s="481"/>
      <c r="DBI2" s="481"/>
      <c r="DBJ2" s="481"/>
      <c r="DBK2" s="481"/>
      <c r="DBL2" s="481"/>
      <c r="DBM2" s="481"/>
      <c r="DBN2" s="481"/>
      <c r="DBO2" s="481"/>
      <c r="DBP2" s="481"/>
      <c r="DBQ2" s="481"/>
      <c r="DBR2" s="481"/>
      <c r="DBS2" s="481"/>
      <c r="DBT2" s="481"/>
      <c r="DBU2" s="481"/>
      <c r="DBV2" s="481"/>
      <c r="DBW2" s="481"/>
      <c r="DBX2" s="481"/>
      <c r="DBY2" s="481"/>
      <c r="DBZ2" s="481"/>
      <c r="DCA2" s="481"/>
      <c r="DCB2" s="481"/>
      <c r="DCC2" s="481"/>
      <c r="DCD2" s="481"/>
      <c r="DCE2" s="481"/>
      <c r="DCF2" s="481"/>
      <c r="DCG2" s="481"/>
      <c r="DCH2" s="481"/>
      <c r="DCI2" s="481"/>
      <c r="DCJ2" s="481"/>
      <c r="DCK2" s="481"/>
      <c r="DCL2" s="481"/>
      <c r="DCM2" s="481"/>
      <c r="DCN2" s="481"/>
      <c r="DCO2" s="481"/>
      <c r="DCP2" s="481"/>
      <c r="DCQ2" s="481"/>
      <c r="DCR2" s="481"/>
      <c r="DCS2" s="481"/>
      <c r="DCT2" s="481"/>
      <c r="DCU2" s="481"/>
      <c r="DCV2" s="481"/>
      <c r="DCW2" s="481"/>
      <c r="DCX2" s="481"/>
      <c r="DCY2" s="481"/>
      <c r="DCZ2" s="481"/>
      <c r="DDA2" s="481"/>
      <c r="DDB2" s="481"/>
      <c r="DDC2" s="481"/>
      <c r="DDD2" s="481"/>
      <c r="DDE2" s="481"/>
      <c r="DDF2" s="481"/>
      <c r="DDG2" s="481"/>
      <c r="DDH2" s="481"/>
      <c r="DDI2" s="481"/>
      <c r="DDJ2" s="481"/>
      <c r="DDK2" s="481"/>
      <c r="DDL2" s="481"/>
      <c r="DDM2" s="481"/>
      <c r="DDN2" s="481"/>
      <c r="DDO2" s="481"/>
      <c r="DDP2" s="481"/>
      <c r="DDQ2" s="481"/>
      <c r="DDR2" s="481"/>
      <c r="DDS2" s="481"/>
      <c r="DDT2" s="481"/>
      <c r="DDU2" s="481"/>
      <c r="DDV2" s="481"/>
      <c r="DDW2" s="481"/>
      <c r="DDX2" s="481"/>
      <c r="DDY2" s="481"/>
      <c r="DDZ2" s="481"/>
      <c r="DEA2" s="481"/>
      <c r="DEB2" s="481"/>
      <c r="DEC2" s="481"/>
      <c r="DED2" s="481"/>
      <c r="DEE2" s="481"/>
      <c r="DEF2" s="481"/>
      <c r="DEG2" s="481"/>
      <c r="DEH2" s="481"/>
      <c r="DEI2" s="481"/>
      <c r="DEJ2" s="481"/>
      <c r="DEK2" s="481"/>
      <c r="DEL2" s="481"/>
      <c r="DEM2" s="481"/>
      <c r="DEN2" s="481"/>
      <c r="DEO2" s="481"/>
      <c r="DEP2" s="481"/>
      <c r="DEQ2" s="481"/>
      <c r="DER2" s="481"/>
      <c r="DES2" s="481"/>
      <c r="DET2" s="481"/>
      <c r="DEU2" s="481"/>
      <c r="DEV2" s="481"/>
      <c r="DEW2" s="481"/>
      <c r="DEX2" s="481"/>
      <c r="DEY2" s="481"/>
      <c r="DEZ2" s="481"/>
      <c r="DFA2" s="481"/>
      <c r="DFB2" s="481"/>
      <c r="DFC2" s="481"/>
      <c r="DFD2" s="481"/>
      <c r="DFE2" s="481"/>
      <c r="DFF2" s="481"/>
      <c r="DFG2" s="481"/>
      <c r="DFH2" s="481"/>
      <c r="DFI2" s="481"/>
      <c r="DFJ2" s="481"/>
      <c r="DFK2" s="481"/>
      <c r="DFL2" s="481"/>
      <c r="DFM2" s="481"/>
      <c r="DFN2" s="481"/>
      <c r="DFO2" s="481"/>
      <c r="DFP2" s="481"/>
      <c r="DFQ2" s="481"/>
      <c r="DFR2" s="481"/>
      <c r="DFS2" s="481"/>
      <c r="DFT2" s="481"/>
      <c r="DFU2" s="481"/>
      <c r="DFV2" s="481"/>
      <c r="DFW2" s="481"/>
      <c r="DFX2" s="481"/>
      <c r="DFY2" s="481"/>
      <c r="DFZ2" s="481"/>
      <c r="DGA2" s="481"/>
      <c r="DGB2" s="481"/>
      <c r="DGC2" s="481"/>
      <c r="DGD2" s="481"/>
      <c r="DGE2" s="481"/>
      <c r="DGF2" s="481"/>
      <c r="DGG2" s="481"/>
      <c r="DGH2" s="481"/>
      <c r="DGI2" s="481"/>
      <c r="DGJ2" s="481"/>
      <c r="DGK2" s="481"/>
      <c r="DGL2" s="481"/>
      <c r="DGM2" s="481"/>
      <c r="DGN2" s="481"/>
      <c r="DGO2" s="481"/>
      <c r="DGP2" s="481"/>
      <c r="DGQ2" s="481"/>
      <c r="DGR2" s="481"/>
      <c r="DGS2" s="481"/>
      <c r="DGT2" s="481"/>
      <c r="DGU2" s="481"/>
      <c r="DGV2" s="481"/>
      <c r="DGW2" s="481"/>
      <c r="DGX2" s="481"/>
      <c r="DGY2" s="481"/>
      <c r="DGZ2" s="481"/>
      <c r="DHA2" s="481"/>
      <c r="DHB2" s="481"/>
      <c r="DHC2" s="481"/>
      <c r="DHD2" s="481"/>
      <c r="DHE2" s="481"/>
      <c r="DHF2" s="481"/>
      <c r="DHG2" s="481"/>
      <c r="DHH2" s="481"/>
      <c r="DHI2" s="481"/>
      <c r="DHJ2" s="481"/>
      <c r="DHK2" s="481"/>
      <c r="DHL2" s="481"/>
      <c r="DHM2" s="481"/>
      <c r="DHN2" s="481"/>
      <c r="DHO2" s="481"/>
      <c r="DHP2" s="481"/>
      <c r="DHQ2" s="481"/>
      <c r="DHR2" s="481"/>
      <c r="DHS2" s="481"/>
      <c r="DHT2" s="481"/>
      <c r="DHU2" s="481"/>
      <c r="DHV2" s="481"/>
      <c r="DHW2" s="481"/>
      <c r="DHX2" s="481"/>
      <c r="DHY2" s="481"/>
      <c r="DHZ2" s="481" t="s">
        <v>4004</v>
      </c>
      <c r="DIA2" s="481"/>
      <c r="DIB2" s="481"/>
      <c r="DIC2" s="481"/>
      <c r="DID2" s="481"/>
      <c r="DIE2" s="481"/>
      <c r="DIF2" s="481"/>
      <c r="DIG2" s="481"/>
      <c r="DIH2" s="481"/>
      <c r="DII2" s="481"/>
      <c r="DIJ2" s="481"/>
      <c r="DIK2" s="481"/>
      <c r="DIL2" s="481"/>
      <c r="DIM2" s="481"/>
      <c r="DIN2" s="481"/>
      <c r="DIO2" s="481"/>
      <c r="DIP2" s="481"/>
      <c r="DIQ2" s="481"/>
      <c r="DIR2" s="481"/>
      <c r="DIS2" s="481"/>
      <c r="DIT2" s="481" t="s">
        <v>4005</v>
      </c>
      <c r="DIU2" s="481"/>
      <c r="DIV2" s="481"/>
      <c r="DIW2" s="481"/>
      <c r="DIX2" s="481"/>
      <c r="DIY2" s="481"/>
      <c r="DIZ2" s="481"/>
      <c r="DJA2" s="481"/>
      <c r="DJB2" s="481"/>
      <c r="DJC2" s="481"/>
      <c r="DJD2" s="481"/>
      <c r="DJE2" s="481"/>
      <c r="DJF2" s="481"/>
      <c r="DJG2" s="481"/>
      <c r="DJH2" s="481"/>
      <c r="DJI2" s="481"/>
      <c r="DJJ2" s="481"/>
      <c r="DJK2" s="481"/>
      <c r="DJL2" s="481"/>
      <c r="DJM2" s="481"/>
      <c r="DJN2" s="481"/>
      <c r="DJO2" s="481"/>
      <c r="DJP2" s="481"/>
      <c r="DJQ2" s="481"/>
      <c r="DJR2" s="481"/>
      <c r="DJS2" s="481"/>
      <c r="DJT2" s="481"/>
      <c r="DJU2" s="481"/>
      <c r="DJV2" s="481"/>
      <c r="DJW2" s="481"/>
      <c r="DJX2" s="481"/>
      <c r="DJY2" s="481"/>
      <c r="DJZ2" s="481"/>
      <c r="DKA2" s="481"/>
      <c r="DKB2" s="481"/>
      <c r="DKC2" s="481"/>
      <c r="DKD2" s="481"/>
      <c r="DKE2" s="481"/>
      <c r="DKF2" s="481"/>
      <c r="DKG2" s="481"/>
      <c r="DKH2" s="481"/>
      <c r="DKI2" s="481"/>
      <c r="DKJ2" s="481"/>
      <c r="DKK2" s="481"/>
      <c r="DKL2" s="481"/>
      <c r="DKM2" s="481"/>
      <c r="DKN2" s="481"/>
      <c r="DKO2" s="481"/>
      <c r="DKP2" s="481"/>
      <c r="DKQ2" s="481"/>
      <c r="DKR2" s="481"/>
      <c r="DKS2" s="481"/>
      <c r="DKT2" s="481"/>
      <c r="DKU2" s="481"/>
      <c r="DKV2" s="481"/>
      <c r="DKW2" s="481"/>
      <c r="DKX2" s="481"/>
      <c r="DKY2" s="481"/>
      <c r="DKZ2" s="481"/>
      <c r="DLA2" s="481"/>
      <c r="DLB2" s="481"/>
      <c r="DLC2" s="481"/>
      <c r="DLD2" s="481"/>
      <c r="DLE2" s="481"/>
      <c r="DLF2" s="481"/>
      <c r="DLG2" s="481"/>
      <c r="DLH2" s="481"/>
      <c r="DLI2" s="481"/>
      <c r="DLJ2" s="481"/>
      <c r="DLK2" s="481"/>
      <c r="DLL2" s="481"/>
      <c r="DLM2" s="481"/>
      <c r="DLN2" s="481"/>
      <c r="DLO2" s="481"/>
      <c r="DLP2" s="481"/>
      <c r="DLQ2" s="481"/>
      <c r="DLR2" s="481"/>
      <c r="DLS2" s="481"/>
      <c r="DLT2" s="481"/>
      <c r="DLU2" s="481"/>
      <c r="DLV2" s="481"/>
      <c r="DLW2" s="481"/>
      <c r="DLX2" s="481"/>
      <c r="DLY2" s="481"/>
      <c r="DLZ2" s="481"/>
      <c r="DMA2" s="481"/>
      <c r="DMB2" s="481"/>
      <c r="DMC2" s="481"/>
      <c r="DMD2" s="481"/>
      <c r="DME2" s="481"/>
      <c r="DMF2" s="481"/>
      <c r="DMG2" s="481"/>
      <c r="DMH2" s="481"/>
      <c r="DMI2" s="481"/>
      <c r="DMJ2" s="481"/>
      <c r="DMK2" s="481"/>
      <c r="DML2" s="481"/>
      <c r="DMM2" s="481"/>
      <c r="DMN2" s="481"/>
      <c r="DMO2" s="481"/>
      <c r="DMP2" s="481"/>
      <c r="DMQ2" s="481"/>
      <c r="DMR2" s="481"/>
      <c r="DMS2" s="481"/>
      <c r="DMT2" s="481" t="s">
        <v>4006</v>
      </c>
      <c r="DMU2" s="481"/>
      <c r="DMV2" s="481"/>
      <c r="DMW2" s="481"/>
      <c r="DMX2" s="481"/>
      <c r="DMY2" s="481"/>
      <c r="DMZ2" s="481"/>
      <c r="DNA2" s="481"/>
      <c r="DNB2" s="481"/>
      <c r="DNC2" s="481"/>
      <c r="DND2" s="481"/>
      <c r="DNE2" s="481"/>
      <c r="DNF2" s="481"/>
      <c r="DNG2" s="481"/>
      <c r="DNH2" s="481"/>
      <c r="DNI2" s="481"/>
      <c r="DNJ2" s="481"/>
      <c r="DNK2" s="481"/>
      <c r="DNL2" s="481"/>
      <c r="DNM2" s="481"/>
      <c r="DNN2" s="481"/>
      <c r="DNO2" s="481"/>
      <c r="DNP2" s="481"/>
      <c r="DNQ2" s="481"/>
      <c r="DNR2" s="481"/>
      <c r="DNS2" s="481"/>
      <c r="DNT2" s="481"/>
      <c r="DNU2" s="481"/>
      <c r="DNV2" s="481"/>
      <c r="DNW2" s="481"/>
      <c r="DNX2" s="481"/>
      <c r="DNY2" s="481"/>
      <c r="DNZ2" s="481"/>
      <c r="DOA2" s="481"/>
      <c r="DOB2" s="481"/>
      <c r="DOC2" s="481"/>
      <c r="DOD2" s="481"/>
      <c r="DOE2" s="481"/>
      <c r="DOF2" s="481"/>
      <c r="DOG2" s="481"/>
      <c r="DOH2" s="481"/>
      <c r="DOI2" s="481"/>
      <c r="DOJ2" s="481"/>
      <c r="DOK2" s="481"/>
      <c r="DOL2" s="481"/>
      <c r="DOM2" s="481"/>
      <c r="DON2" s="481"/>
      <c r="DOO2" s="481"/>
      <c r="DOP2" s="481"/>
      <c r="DOQ2" s="481"/>
      <c r="DOR2" s="481"/>
      <c r="DOS2" s="481"/>
      <c r="DOT2" s="481"/>
      <c r="DOU2" s="481"/>
      <c r="DOV2" s="481"/>
      <c r="DOW2" s="481"/>
      <c r="DOX2" s="481"/>
      <c r="DOY2" s="481"/>
      <c r="DOZ2" s="481"/>
      <c r="DPA2" s="481"/>
      <c r="DPB2" s="481"/>
      <c r="DPC2" s="481"/>
      <c r="DPD2" s="481"/>
      <c r="DPE2" s="481"/>
      <c r="DPF2" s="481"/>
      <c r="DPG2" s="481"/>
      <c r="DPH2" s="481"/>
      <c r="DPI2" s="481"/>
      <c r="DPJ2" s="481"/>
      <c r="DPK2" s="481"/>
      <c r="DPL2" s="481"/>
      <c r="DPM2" s="481"/>
      <c r="DPN2" s="481"/>
      <c r="DPO2" s="481"/>
      <c r="DPP2" s="481"/>
      <c r="DPQ2" s="481"/>
      <c r="DPR2" s="481"/>
      <c r="DPS2" s="481"/>
      <c r="DPT2" s="481"/>
      <c r="DPU2" s="481"/>
      <c r="DPV2" s="481"/>
      <c r="DPW2" s="481"/>
      <c r="DPX2" s="481"/>
      <c r="DPY2" s="481"/>
      <c r="DPZ2" s="481"/>
      <c r="DQA2" s="481"/>
      <c r="DQB2" s="481"/>
      <c r="DQC2" s="481"/>
      <c r="DQD2" s="481"/>
      <c r="DQE2" s="481"/>
      <c r="DQF2" s="481"/>
      <c r="DQG2" s="481"/>
      <c r="DQH2" s="481"/>
      <c r="DQI2" s="481"/>
      <c r="DQJ2" s="481"/>
      <c r="DQK2" s="481"/>
      <c r="DQL2" s="481"/>
      <c r="DQM2" s="481"/>
      <c r="DQN2" s="481"/>
      <c r="DQO2" s="481"/>
      <c r="DQP2" s="481"/>
      <c r="DQQ2" s="481"/>
      <c r="DQR2" s="481"/>
      <c r="DQS2" s="481"/>
      <c r="DQT2" s="481" t="s">
        <v>4007</v>
      </c>
      <c r="DQU2" s="481"/>
      <c r="DQV2" s="481"/>
      <c r="DQW2" s="481"/>
      <c r="DQX2" s="481"/>
      <c r="DQY2" s="481"/>
      <c r="DQZ2" s="481"/>
      <c r="DRA2" s="481"/>
      <c r="DRB2" s="481"/>
      <c r="DRC2" s="481"/>
      <c r="DRD2" s="481"/>
      <c r="DRE2" s="481"/>
      <c r="DRF2" s="481"/>
      <c r="DRG2" s="481"/>
      <c r="DRH2" s="481"/>
      <c r="DRI2" s="481"/>
      <c r="DRJ2" s="481"/>
      <c r="DRK2" s="481"/>
      <c r="DRL2" s="481"/>
      <c r="DRM2" s="481"/>
      <c r="DRN2" s="481"/>
      <c r="DRO2" s="481"/>
      <c r="DRP2" s="481"/>
      <c r="DRQ2" s="481"/>
      <c r="DRR2" s="481"/>
      <c r="DRS2" s="481"/>
      <c r="DRT2" s="481"/>
      <c r="DRU2" s="481"/>
      <c r="DRV2" s="481"/>
      <c r="DRW2" s="481"/>
      <c r="DRX2" s="481"/>
      <c r="DRY2" s="481"/>
      <c r="DRZ2" s="481"/>
      <c r="DSA2" s="481"/>
      <c r="DSB2" s="481"/>
      <c r="DSC2" s="481"/>
      <c r="DSD2" s="481"/>
      <c r="DSE2" s="481"/>
      <c r="DSF2" s="481"/>
      <c r="DSG2" s="481"/>
      <c r="DSH2" s="481"/>
      <c r="DSI2" s="481"/>
      <c r="DSJ2" s="481"/>
      <c r="DSK2" s="481"/>
      <c r="DSL2" s="481"/>
      <c r="DSM2" s="481"/>
      <c r="DSN2" s="481"/>
      <c r="DSO2" s="481"/>
      <c r="DSP2" s="481"/>
      <c r="DSQ2" s="481"/>
      <c r="DSR2" s="481"/>
      <c r="DSS2" s="481"/>
      <c r="DST2" s="481"/>
      <c r="DSU2" s="481"/>
      <c r="DSV2" s="481"/>
      <c r="DSW2" s="481"/>
      <c r="DSX2" s="481"/>
      <c r="DSY2" s="481"/>
      <c r="DSZ2" s="481"/>
      <c r="DTA2" s="481"/>
      <c r="DTB2" s="481"/>
      <c r="DTC2" s="481"/>
      <c r="DTD2" s="481"/>
      <c r="DTE2" s="481"/>
      <c r="DTF2" s="481"/>
      <c r="DTG2" s="481"/>
      <c r="DTH2" s="481"/>
      <c r="DTI2" s="481"/>
      <c r="DTJ2" s="481"/>
      <c r="DTK2" s="481"/>
      <c r="DTL2" s="481"/>
      <c r="DTM2" s="481"/>
      <c r="DTN2" s="481"/>
      <c r="DTO2" s="481"/>
      <c r="DTP2" s="481"/>
      <c r="DTQ2" s="481"/>
      <c r="DTR2" s="481"/>
      <c r="DTS2" s="481"/>
      <c r="DTT2" s="481"/>
      <c r="DTU2" s="481"/>
      <c r="DTV2" s="481"/>
      <c r="DTW2" s="481"/>
      <c r="DTX2" s="481"/>
      <c r="DTY2" s="481"/>
      <c r="DTZ2" s="481"/>
      <c r="DUA2" s="481"/>
      <c r="DUB2" s="481"/>
      <c r="DUC2" s="481"/>
      <c r="DUD2" s="481"/>
      <c r="DUE2" s="481"/>
      <c r="DUF2" s="481"/>
      <c r="DUG2" s="481"/>
      <c r="DUH2" s="481"/>
      <c r="DUI2" s="481"/>
      <c r="DUJ2" s="481"/>
      <c r="DUK2" s="481"/>
      <c r="DUL2" s="481"/>
      <c r="DUM2" s="481"/>
      <c r="DUN2" s="481"/>
      <c r="DUO2" s="481"/>
      <c r="DUP2" s="481"/>
      <c r="DUQ2" s="481"/>
      <c r="DUR2" s="481"/>
      <c r="DUS2" s="481"/>
      <c r="DUT2" s="481" t="s">
        <v>4008</v>
      </c>
      <c r="DUU2" s="481"/>
      <c r="DUV2" s="481"/>
      <c r="DUW2" s="481"/>
      <c r="DUX2" s="481"/>
      <c r="DUY2" s="481"/>
      <c r="DUZ2" s="481"/>
      <c r="DVA2" s="481"/>
      <c r="DVB2" s="481"/>
      <c r="DVC2" s="481"/>
      <c r="DVD2" s="481"/>
      <c r="DVE2" s="481"/>
      <c r="DVF2" s="481"/>
      <c r="DVG2" s="481"/>
      <c r="DVH2" s="481"/>
      <c r="DVI2" s="481"/>
      <c r="DVJ2" s="481"/>
      <c r="DVK2" s="481"/>
      <c r="DVL2" s="481"/>
      <c r="DVM2" s="481"/>
      <c r="DVN2" s="481"/>
      <c r="DVO2" s="481"/>
      <c r="DVP2" s="481"/>
      <c r="DVQ2" s="481"/>
      <c r="DVR2" s="481"/>
      <c r="DVS2" s="481"/>
      <c r="DVT2" s="481"/>
      <c r="DVU2" s="481"/>
      <c r="DVV2" s="481"/>
      <c r="DVW2" s="481"/>
      <c r="DVX2" s="481"/>
      <c r="DVY2" s="481"/>
      <c r="DVZ2" s="481"/>
      <c r="DWA2" s="481"/>
      <c r="DWB2" s="481"/>
      <c r="DWC2" s="481"/>
      <c r="DWD2" s="481"/>
      <c r="DWE2" s="481"/>
      <c r="DWF2" s="481"/>
      <c r="DWG2" s="481"/>
      <c r="DWH2" s="481"/>
      <c r="DWI2" s="481"/>
      <c r="DWJ2" s="481"/>
      <c r="DWK2" s="481"/>
      <c r="DWL2" s="481"/>
      <c r="DWM2" s="481"/>
      <c r="DWN2" s="481"/>
      <c r="DWO2" s="481"/>
      <c r="DWP2" s="481"/>
      <c r="DWQ2" s="481"/>
      <c r="DWR2" s="481"/>
      <c r="DWS2" s="481"/>
      <c r="DWT2" s="481" t="s">
        <v>4009</v>
      </c>
      <c r="DWU2" s="481"/>
      <c r="DWV2" s="481"/>
      <c r="DWW2" s="481"/>
      <c r="DWX2" s="481"/>
      <c r="DWY2" s="481"/>
      <c r="DWZ2" s="481"/>
      <c r="DXA2" s="481"/>
      <c r="DXB2" s="481"/>
      <c r="DXC2" s="481"/>
      <c r="DXD2" s="481"/>
      <c r="DXE2" s="481"/>
      <c r="DXF2" s="481"/>
      <c r="DXG2" s="481"/>
      <c r="DXH2" s="481"/>
      <c r="DXI2" s="481"/>
      <c r="DXJ2" s="481"/>
      <c r="DXK2" s="481"/>
      <c r="DXL2" s="481"/>
      <c r="DXM2" s="481"/>
      <c r="DXN2" s="481"/>
      <c r="DXO2" s="481"/>
      <c r="DXP2" s="481"/>
      <c r="DXQ2" s="481"/>
      <c r="DXR2" s="481"/>
      <c r="DXS2" s="481"/>
      <c r="DXT2" s="481"/>
      <c r="DXU2" s="481"/>
      <c r="DXV2" s="481"/>
      <c r="DXW2" s="481"/>
      <c r="DXX2" s="481"/>
      <c r="DXY2" s="481"/>
      <c r="DXZ2" s="481"/>
      <c r="DYA2" s="481"/>
      <c r="DYB2" s="481"/>
      <c r="DYC2" s="481"/>
      <c r="DYD2" s="481"/>
      <c r="DYE2" s="481"/>
      <c r="DYF2" s="481"/>
      <c r="DYG2" s="481"/>
      <c r="DYH2" s="481"/>
      <c r="DYI2" s="481"/>
      <c r="DYJ2" s="481"/>
      <c r="DYK2" s="481"/>
      <c r="DYL2" s="481"/>
      <c r="DYM2" s="481"/>
      <c r="DYN2" s="481"/>
      <c r="DYO2" s="481"/>
      <c r="DYP2" s="481"/>
      <c r="DYQ2" s="481"/>
      <c r="DYR2" s="481"/>
      <c r="DYS2" s="481"/>
      <c r="DYT2" s="3" t="s">
        <v>77</v>
      </c>
      <c r="DYU2" s="3" t="s">
        <v>4010</v>
      </c>
      <c r="DYV2" s="3"/>
      <c r="DYW2" s="3" t="s">
        <v>4011</v>
      </c>
      <c r="DYX2" s="3"/>
      <c r="DYY2" s="3" t="s">
        <v>4012</v>
      </c>
      <c r="DYZ2" s="3"/>
      <c r="DZA2" s="3" t="s">
        <v>4013</v>
      </c>
      <c r="DZB2" s="3" t="s">
        <v>4014</v>
      </c>
      <c r="DZC2" s="3"/>
      <c r="DZD2" s="3"/>
      <c r="DZE2" s="3"/>
      <c r="DZF2" s="3"/>
      <c r="DZG2" s="3" t="s">
        <v>4014</v>
      </c>
      <c r="DZH2" s="3"/>
      <c r="DZI2" s="3"/>
      <c r="DZJ2" s="3"/>
      <c r="DZK2" s="3"/>
      <c r="DZL2" s="3" t="s">
        <v>4015</v>
      </c>
      <c r="DZM2" s="3"/>
      <c r="DZN2" s="3"/>
      <c r="DZO2" s="3"/>
      <c r="DZP2" s="3"/>
      <c r="DZQ2" s="3"/>
      <c r="DZR2" s="3"/>
      <c r="DZS2" s="3"/>
      <c r="DZT2" s="3"/>
      <c r="DZU2" s="3"/>
      <c r="DZW2" s="488" t="s">
        <v>4305</v>
      </c>
      <c r="DZX2" s="489"/>
      <c r="DZY2" s="489"/>
      <c r="DZZ2" s="489"/>
      <c r="EAA2" s="489"/>
      <c r="EAB2" s="489"/>
      <c r="EAC2" s="489"/>
      <c r="EAD2" s="489"/>
      <c r="EAE2" s="489"/>
      <c r="EAF2" s="489"/>
      <c r="EAG2" s="489"/>
      <c r="EAH2" s="489"/>
      <c r="EAI2" s="489"/>
      <c r="EAJ2" s="489"/>
      <c r="EAK2" s="489"/>
      <c r="EAL2" s="489"/>
      <c r="EAM2" s="489"/>
      <c r="EAN2" s="489"/>
      <c r="EAO2" s="489"/>
      <c r="EAP2" s="489"/>
      <c r="EAQ2" s="489"/>
      <c r="EAR2" s="489"/>
      <c r="EAS2" s="489"/>
      <c r="EAT2" s="489"/>
      <c r="EAU2" s="489"/>
      <c r="EAV2" s="489"/>
      <c r="EAW2" s="489"/>
      <c r="EAX2" s="489"/>
      <c r="EAY2" s="489"/>
      <c r="EAZ2" s="489"/>
      <c r="EBA2" s="489"/>
      <c r="EBB2" s="489"/>
      <c r="EBC2" s="489"/>
      <c r="EBD2" s="489"/>
      <c r="EBE2" s="489"/>
      <c r="EBF2" s="489"/>
      <c r="EBG2" s="489"/>
      <c r="EBH2" s="489"/>
      <c r="EBI2" s="489"/>
      <c r="EBJ2" s="489"/>
      <c r="EBK2" s="489"/>
      <c r="EBL2" s="489"/>
      <c r="EBM2" s="489"/>
      <c r="EBO2" s="481" t="s">
        <v>4016</v>
      </c>
      <c r="EBP2" s="481"/>
      <c r="EBQ2" s="481"/>
      <c r="EBR2" s="481"/>
      <c r="EBS2" s="481"/>
      <c r="EBT2" s="481"/>
      <c r="EBU2" s="481"/>
      <c r="EBV2" s="481"/>
      <c r="EBW2" s="481"/>
      <c r="EBX2" s="481"/>
      <c r="EBY2" s="481"/>
      <c r="EBZ2" s="481"/>
      <c r="ECA2" s="481"/>
      <c r="ECB2" s="481"/>
      <c r="ECC2" s="481"/>
      <c r="ECD2" s="481"/>
      <c r="ECE2" s="481"/>
      <c r="ECF2" s="481"/>
      <c r="ECG2" s="481"/>
      <c r="ECH2" s="481"/>
      <c r="ECI2" s="481"/>
      <c r="ECJ2" s="481"/>
      <c r="ECK2" s="481"/>
      <c r="ECL2" s="481"/>
      <c r="ECM2" s="481"/>
      <c r="ECN2" s="481"/>
      <c r="ECO2" s="481"/>
      <c r="ECP2" s="481"/>
      <c r="ECQ2" s="481"/>
      <c r="ECR2" s="481"/>
      <c r="ECS2" s="481"/>
      <c r="ECT2" s="481"/>
      <c r="ECU2" s="481"/>
      <c r="ECV2" s="481"/>
      <c r="ECW2" s="481"/>
      <c r="ECX2" s="481"/>
      <c r="ECY2" s="481"/>
      <c r="ECZ2" s="481"/>
      <c r="EDA2" s="481"/>
      <c r="EDB2" s="481"/>
      <c r="EDC2" s="481"/>
      <c r="EDD2" s="481"/>
      <c r="EDE2" s="481"/>
      <c r="EDF2" s="481"/>
      <c r="EDG2" s="481"/>
      <c r="EDH2" s="481"/>
      <c r="EDI2" s="481"/>
      <c r="EDJ2" s="481"/>
      <c r="EDK2" s="481"/>
      <c r="EDL2" s="481"/>
      <c r="EDM2" s="481"/>
      <c r="EDN2" s="481"/>
      <c r="EDO2" s="481"/>
      <c r="EDP2" s="481"/>
      <c r="EDQ2" s="481"/>
      <c r="EDR2" s="481"/>
      <c r="EDS2" s="481"/>
      <c r="EDT2" s="481"/>
      <c r="EDU2" s="481"/>
      <c r="EDV2" s="481"/>
      <c r="EDW2" s="481"/>
      <c r="EDX2" s="481"/>
      <c r="EDY2" s="481"/>
      <c r="EDZ2" s="481"/>
      <c r="EEA2" s="481"/>
      <c r="EEB2" s="481"/>
      <c r="EEC2" s="481"/>
      <c r="EED2" s="481"/>
      <c r="EEE2" s="481"/>
      <c r="EEF2" s="481"/>
      <c r="EEG2" s="481"/>
      <c r="EEH2" s="481"/>
      <c r="EEI2" s="481"/>
      <c r="EEJ2" s="481"/>
      <c r="EEK2" s="481"/>
      <c r="EEL2" s="481"/>
      <c r="EEM2" s="481"/>
      <c r="EEN2" s="481"/>
      <c r="EEO2" s="481"/>
      <c r="EEP2" s="481"/>
      <c r="EEQ2" s="481"/>
      <c r="EER2" s="481"/>
      <c r="EES2" s="481"/>
      <c r="EET2" s="481"/>
      <c r="EEU2" s="481"/>
      <c r="EEV2" s="481"/>
      <c r="EEW2" s="481"/>
      <c r="EEX2" s="481"/>
      <c r="EEY2" s="481"/>
      <c r="EEZ2" s="481"/>
      <c r="EFA2" s="481"/>
      <c r="EFB2" s="481"/>
      <c r="EFC2" s="481"/>
      <c r="EFD2" s="481"/>
      <c r="EFE2" s="481"/>
      <c r="EFF2" s="481"/>
      <c r="EFG2" s="481"/>
      <c r="EFH2" s="481"/>
      <c r="EFI2" s="481"/>
      <c r="EFJ2" s="481"/>
      <c r="EFK2" s="481"/>
      <c r="EFL2" s="481"/>
      <c r="EFM2" s="481"/>
      <c r="EFN2" s="481"/>
      <c r="EFO2" s="486"/>
      <c r="EFP2" s="486"/>
      <c r="EFQ2" s="486"/>
      <c r="EFR2" s="486"/>
      <c r="EFS2" s="486"/>
      <c r="EFT2" s="486"/>
      <c r="EFU2" s="486"/>
      <c r="EFV2" s="486"/>
      <c r="EFW2" s="486"/>
      <c r="EFX2" s="486"/>
      <c r="EFY2" s="486"/>
      <c r="EFZ2" s="486"/>
      <c r="EGA2" s="486"/>
      <c r="EGB2" s="486"/>
      <c r="EGC2" s="486"/>
      <c r="EGD2" s="486"/>
      <c r="EGE2" s="486"/>
      <c r="EGF2" s="486"/>
      <c r="EGG2" s="486"/>
      <c r="EGH2" s="486"/>
      <c r="EGI2" s="486"/>
      <c r="EGJ2" s="486"/>
      <c r="EGK2" s="486"/>
      <c r="EGL2" s="486"/>
      <c r="EGM2" s="486"/>
      <c r="EGN2" s="486"/>
      <c r="EGO2" s="486"/>
      <c r="EGP2" s="486"/>
      <c r="EGQ2" s="486"/>
      <c r="EGR2" s="486"/>
      <c r="EGS2" s="486"/>
      <c r="EGT2" s="486"/>
      <c r="EGU2" s="486"/>
      <c r="EGV2" s="486"/>
      <c r="EGW2" s="486"/>
      <c r="EGX2" s="486"/>
      <c r="EGY2" s="486"/>
      <c r="EGZ2" s="486"/>
      <c r="EHA2" s="486"/>
      <c r="EHB2" s="486"/>
      <c r="EHC2" s="486"/>
      <c r="EHD2" s="486"/>
      <c r="EHE2" s="486"/>
      <c r="EHF2" s="486"/>
      <c r="EHG2" s="486"/>
      <c r="EHH2" s="486"/>
      <c r="EHI2" s="486"/>
      <c r="EHJ2" s="486"/>
      <c r="EHK2" s="486"/>
      <c r="EHL2" s="486"/>
      <c r="EHM2" s="486"/>
      <c r="EHN2" s="486"/>
      <c r="EHO2" s="486"/>
      <c r="EHP2" s="486"/>
      <c r="EHQ2" s="486"/>
      <c r="EHR2" s="486"/>
      <c r="EHS2" s="486"/>
      <c r="EHT2" s="486"/>
      <c r="EHU2" s="486"/>
      <c r="EHV2" s="486"/>
      <c r="EHW2" s="486"/>
      <c r="EHX2" s="486"/>
      <c r="EHY2" s="486"/>
      <c r="EHZ2" s="486"/>
      <c r="EIA2" s="486"/>
      <c r="EIB2" s="486"/>
      <c r="EIC2" s="486"/>
      <c r="EID2" s="486"/>
      <c r="EIE2" s="486"/>
      <c r="EIF2" s="486"/>
      <c r="EIG2" s="486"/>
      <c r="EIH2" s="486"/>
      <c r="EII2" s="486"/>
      <c r="EIJ2" s="486"/>
      <c r="EIK2" s="486"/>
      <c r="EIL2" s="486"/>
      <c r="EIM2" s="486"/>
      <c r="EIN2" s="486"/>
      <c r="EIO2" s="486"/>
      <c r="EIP2" s="486"/>
      <c r="EIQ2" s="486"/>
      <c r="EIR2" s="486"/>
      <c r="EIS2" s="486"/>
      <c r="EIT2" s="486"/>
      <c r="EIU2" s="486"/>
      <c r="EIV2" s="486"/>
      <c r="EIW2" s="486"/>
      <c r="EIX2" s="486"/>
      <c r="EIY2" s="481" t="s">
        <v>4017</v>
      </c>
      <c r="EIZ2" s="481"/>
      <c r="EJA2" s="481"/>
      <c r="EJB2" s="481"/>
      <c r="EJC2" s="481"/>
      <c r="EJD2" s="481"/>
      <c r="EJE2" s="481"/>
      <c r="EJF2" s="481"/>
      <c r="EJG2" s="481"/>
      <c r="EJH2" s="481"/>
      <c r="EJI2" s="481"/>
      <c r="EJJ2" s="481"/>
      <c r="EJK2" s="481"/>
      <c r="EJL2" s="481"/>
      <c r="EJM2" s="481"/>
      <c r="EJN2" s="481"/>
      <c r="EJO2" s="481"/>
      <c r="EJP2" s="481"/>
      <c r="EJQ2" s="481"/>
      <c r="EJR2" s="481"/>
      <c r="EJS2" s="481"/>
      <c r="EJT2" s="481"/>
      <c r="EJU2" s="481"/>
      <c r="EJV2" s="481"/>
      <c r="EJW2" s="481"/>
      <c r="EJX2" s="481"/>
      <c r="EJY2" s="481"/>
      <c r="EJZ2" s="481"/>
      <c r="EKA2" s="481"/>
      <c r="EKB2" s="481"/>
      <c r="EKC2" s="481"/>
      <c r="EKD2" s="481"/>
      <c r="EKE2" s="481"/>
      <c r="EKF2" s="481"/>
      <c r="EKG2" s="481"/>
      <c r="EKH2" s="481"/>
      <c r="EKI2" s="481"/>
      <c r="EKJ2" s="481"/>
      <c r="EKK2" s="481"/>
      <c r="EKL2" s="481"/>
      <c r="EKM2" s="481"/>
      <c r="EKN2" s="481"/>
      <c r="EKO2" s="481"/>
      <c r="EKP2" s="481"/>
      <c r="EKQ2" s="481"/>
      <c r="EKR2" s="481"/>
      <c r="EKS2" s="481"/>
      <c r="EKT2" s="481"/>
      <c r="EKU2" s="481"/>
      <c r="EKV2" s="481"/>
      <c r="EKW2" s="481"/>
      <c r="EKX2" s="481"/>
      <c r="EKY2" s="481"/>
      <c r="EKZ2" s="481"/>
      <c r="ELA2" s="481"/>
      <c r="ELB2" s="481"/>
      <c r="ELC2" s="481"/>
      <c r="ELD2" s="481"/>
      <c r="ELE2" s="481"/>
      <c r="ELF2" s="481"/>
      <c r="ELG2" s="481"/>
      <c r="ELH2" s="481"/>
      <c r="ELI2" s="481"/>
      <c r="ELJ2" s="481"/>
      <c r="ELK2" s="481"/>
      <c r="ELL2" s="481"/>
      <c r="ELM2" s="481"/>
      <c r="ELN2" s="481"/>
      <c r="ELO2" s="481"/>
      <c r="ELP2" s="481"/>
      <c r="ELQ2" s="481"/>
      <c r="ELR2" s="481"/>
      <c r="ELS2" s="481"/>
      <c r="ELT2" s="481"/>
      <c r="ELU2" s="481"/>
      <c r="ELV2" s="481"/>
      <c r="ELW2" s="481"/>
      <c r="ELX2" s="481"/>
      <c r="ELY2" s="481"/>
      <c r="ELZ2" s="481"/>
      <c r="EMA2" s="481"/>
      <c r="EMB2" s="481"/>
      <c r="EMC2" s="481"/>
      <c r="EMD2" s="481"/>
      <c r="EME2" s="481"/>
      <c r="EMF2" s="481"/>
      <c r="EMG2" s="481"/>
      <c r="EMH2" s="481"/>
      <c r="EMI2" s="481"/>
      <c r="EMJ2" s="481"/>
      <c r="EMK2" s="481"/>
      <c r="EML2" s="481"/>
      <c r="EMM2" s="481"/>
      <c r="EMN2" s="481"/>
      <c r="EMO2" s="481"/>
      <c r="EMP2" s="481"/>
      <c r="EMQ2" s="481"/>
      <c r="EMR2" s="481"/>
      <c r="EMS2" s="481"/>
      <c r="EMT2" s="481"/>
      <c r="EMU2" s="481"/>
      <c r="EMV2" s="481"/>
      <c r="EMW2" s="481"/>
      <c r="EMX2" s="481"/>
      <c r="EMY2" s="486"/>
      <c r="EMZ2" s="486"/>
      <c r="ENA2" s="486"/>
      <c r="ENB2" s="486"/>
      <c r="ENC2" s="486"/>
      <c r="END2" s="486"/>
      <c r="ENE2" s="486"/>
      <c r="ENF2" s="486"/>
      <c r="ENG2" s="486"/>
      <c r="ENH2" s="486"/>
      <c r="ENI2" s="486"/>
      <c r="ENJ2" s="486"/>
      <c r="ENK2" s="486"/>
      <c r="ENL2" s="486"/>
      <c r="ENM2" s="486"/>
      <c r="ENN2" s="486"/>
      <c r="ENO2" s="486"/>
      <c r="ENP2" s="486"/>
      <c r="ENQ2" s="486"/>
      <c r="ENR2" s="486"/>
      <c r="ENS2" s="486"/>
      <c r="ENT2" s="486"/>
      <c r="ENU2" s="486"/>
      <c r="ENV2" s="486"/>
      <c r="ENW2" s="486"/>
      <c r="ENX2" s="486"/>
      <c r="ENY2" s="486"/>
      <c r="ENZ2" s="486"/>
      <c r="EOA2" s="486"/>
      <c r="EOB2" s="486"/>
      <c r="EOC2" s="486"/>
      <c r="EOD2" s="486"/>
      <c r="EOE2" s="486"/>
      <c r="EOF2" s="486"/>
      <c r="EOG2" s="486"/>
      <c r="EOH2" s="486"/>
      <c r="EOI2" s="486"/>
      <c r="EOJ2" s="486"/>
      <c r="EOK2" s="486"/>
      <c r="EOL2" s="486"/>
      <c r="EOM2" s="486"/>
      <c r="EON2" s="486"/>
      <c r="EOO2" s="486"/>
      <c r="EOP2" s="486"/>
      <c r="EOQ2" s="486"/>
      <c r="EOR2" s="486"/>
      <c r="EOS2" s="486"/>
      <c r="EOT2" s="486"/>
      <c r="EOU2" s="486"/>
      <c r="EOV2" s="486"/>
      <c r="EOW2" s="486"/>
      <c r="EOX2" s="486"/>
      <c r="EOY2" s="486"/>
      <c r="EOZ2" s="486"/>
      <c r="EPA2" s="486"/>
      <c r="EPB2" s="486"/>
      <c r="EPC2" s="486"/>
      <c r="EPD2" s="486"/>
      <c r="EPE2" s="486"/>
      <c r="EPF2" s="486"/>
      <c r="EPG2" s="486"/>
      <c r="EPH2" s="486"/>
      <c r="EPI2" s="486"/>
      <c r="EPJ2" s="486"/>
      <c r="EPK2" s="486"/>
      <c r="EPL2" s="486"/>
      <c r="EPM2" s="486"/>
      <c r="EPN2" s="486"/>
      <c r="EPO2" s="486"/>
      <c r="EPP2" s="486"/>
      <c r="EPQ2" s="486"/>
      <c r="EPR2" s="486"/>
      <c r="EPS2" s="486"/>
      <c r="EPT2" s="486"/>
      <c r="EPU2" s="486"/>
      <c r="EPV2" s="486"/>
      <c r="EPW2" s="486"/>
      <c r="EPX2" s="486"/>
      <c r="EPY2" s="486"/>
      <c r="EPZ2" s="486"/>
      <c r="EQA2" s="486"/>
      <c r="EQB2" s="486"/>
      <c r="EQC2" s="486"/>
      <c r="EQD2" s="486"/>
      <c r="EQE2" s="486"/>
      <c r="EQF2" s="486"/>
      <c r="EQG2" s="486"/>
      <c r="EQH2" s="486"/>
    </row>
    <row r="3" spans="1:3831" ht="15.4" customHeight="1" x14ac:dyDescent="0.25">
      <c r="C3" s="1" t="s">
        <v>4018</v>
      </c>
      <c r="D3" s="1" t="s">
        <v>4019</v>
      </c>
      <c r="E3" s="1" t="s">
        <v>4020</v>
      </c>
      <c r="H3" s="1" t="s">
        <v>3974</v>
      </c>
      <c r="I3" s="1">
        <v>2018</v>
      </c>
      <c r="K3" s="490" t="s">
        <v>4021</v>
      </c>
      <c r="L3" s="491" t="s">
        <v>4022</v>
      </c>
      <c r="M3" s="487" t="s">
        <v>4023</v>
      </c>
      <c r="N3" s="493" t="s">
        <v>4024</v>
      </c>
      <c r="O3" s="493"/>
      <c r="P3" s="493" t="s">
        <v>4025</v>
      </c>
      <c r="Q3" s="493"/>
      <c r="R3" s="493"/>
      <c r="S3" s="493"/>
      <c r="T3" s="493"/>
      <c r="U3" s="493"/>
      <c r="V3" s="493" t="s">
        <v>4026</v>
      </c>
      <c r="W3" s="493"/>
      <c r="X3" s="481" t="s">
        <v>4027</v>
      </c>
      <c r="Y3" s="481"/>
      <c r="Z3" s="481"/>
      <c r="AA3" s="481"/>
      <c r="AB3" s="484"/>
      <c r="AC3" s="484"/>
      <c r="AD3" s="484"/>
      <c r="AE3" s="484"/>
      <c r="AF3" s="484"/>
      <c r="AG3" s="484"/>
      <c r="AH3" s="484"/>
      <c r="AI3" s="484"/>
      <c r="AJ3" s="484"/>
      <c r="AK3" s="484"/>
      <c r="AL3" s="484"/>
      <c r="AM3" s="484"/>
      <c r="AN3" s="484"/>
      <c r="AO3" s="484"/>
      <c r="AP3" s="484"/>
      <c r="AQ3" s="484"/>
      <c r="AR3" s="484"/>
      <c r="AS3" s="484"/>
      <c r="AT3" s="484"/>
      <c r="AU3" s="484"/>
      <c r="AV3" s="484"/>
      <c r="AW3" s="484"/>
      <c r="AX3" s="484"/>
      <c r="AY3" s="484"/>
      <c r="AZ3" s="484"/>
      <c r="BA3" s="484"/>
      <c r="BB3" s="484"/>
      <c r="BC3" s="484"/>
      <c r="BD3" s="484"/>
      <c r="BE3" s="484"/>
      <c r="BF3" s="484"/>
      <c r="BG3" s="484"/>
      <c r="BH3" s="484"/>
      <c r="BI3" s="484"/>
      <c r="BJ3" s="484"/>
      <c r="BK3" s="484"/>
      <c r="BL3" s="484"/>
      <c r="BM3" s="484"/>
      <c r="BN3" s="484"/>
      <c r="BO3" s="484"/>
      <c r="BP3" s="484"/>
      <c r="BQ3" s="484"/>
      <c r="BR3" s="484"/>
      <c r="BS3" s="484"/>
      <c r="BT3" s="484"/>
      <c r="BU3" s="484"/>
      <c r="BV3" s="484"/>
      <c r="BW3" s="484"/>
      <c r="BX3" s="484"/>
      <c r="BY3" s="484"/>
      <c r="BZ3" s="484"/>
      <c r="CA3" s="484"/>
      <c r="CB3" s="484"/>
      <c r="CC3" s="484"/>
      <c r="CD3" s="484"/>
      <c r="CE3" s="481" t="s">
        <v>4028</v>
      </c>
      <c r="CF3" s="482"/>
      <c r="CG3" s="482"/>
      <c r="CH3" s="482"/>
      <c r="CI3" s="482"/>
      <c r="CJ3" s="482"/>
      <c r="CK3" s="482"/>
      <c r="CL3" s="482"/>
      <c r="CM3" s="482"/>
      <c r="CN3" s="482"/>
      <c r="CO3" s="482"/>
      <c r="CP3" s="482"/>
      <c r="CQ3" s="482"/>
      <c r="CR3" s="482"/>
      <c r="CS3" s="482"/>
      <c r="CT3" s="482"/>
      <c r="CU3" s="482"/>
      <c r="CV3" s="482"/>
      <c r="CW3" s="482"/>
      <c r="CX3" s="482"/>
      <c r="CY3" s="482"/>
      <c r="CZ3" s="482"/>
      <c r="DA3" s="482"/>
      <c r="DB3" s="482"/>
      <c r="DC3" s="482"/>
      <c r="DD3" s="482"/>
      <c r="DE3" s="482"/>
      <c r="DF3" s="482"/>
      <c r="DG3" s="482"/>
      <c r="DH3" s="482"/>
      <c r="DI3" s="482"/>
      <c r="DJ3" s="482"/>
      <c r="DK3" s="482"/>
      <c r="DL3" s="482"/>
      <c r="DM3" s="482"/>
      <c r="DN3" s="482"/>
      <c r="DO3" s="482"/>
      <c r="DP3" s="482"/>
      <c r="DQ3" s="482"/>
      <c r="DR3" s="482"/>
      <c r="DS3" s="482"/>
      <c r="DT3" s="482"/>
      <c r="DU3" s="482"/>
      <c r="DV3" s="482"/>
      <c r="DW3" s="482"/>
      <c r="DX3" s="482"/>
      <c r="DY3" s="482"/>
      <c r="DZ3" s="482"/>
      <c r="EA3" s="482"/>
      <c r="EB3" s="482"/>
      <c r="EC3" s="482"/>
      <c r="ED3" s="482"/>
      <c r="EE3" s="482"/>
      <c r="EF3" s="482"/>
      <c r="EG3" s="482"/>
      <c r="EH3" s="482"/>
      <c r="EI3" s="482"/>
      <c r="EJ3" s="482"/>
      <c r="EK3" s="482"/>
      <c r="EL3" s="482"/>
      <c r="EM3" s="481" t="s">
        <v>4029</v>
      </c>
      <c r="EN3" s="481"/>
      <c r="EO3" s="481"/>
      <c r="EP3" s="481"/>
      <c r="EQ3" s="481"/>
      <c r="ER3" s="481"/>
      <c r="ES3" s="481"/>
      <c r="ET3" s="481"/>
      <c r="EU3" s="481"/>
      <c r="EV3" s="481"/>
      <c r="EW3" s="481"/>
      <c r="EX3" s="481"/>
      <c r="EY3" s="481"/>
      <c r="EZ3" s="481"/>
      <c r="FA3" s="481"/>
      <c r="FB3" s="481"/>
      <c r="FC3" s="481"/>
      <c r="FD3" s="481"/>
      <c r="FE3" s="481"/>
      <c r="FF3" s="481"/>
      <c r="FG3" s="481"/>
      <c r="FH3" s="481"/>
      <c r="FI3" s="481"/>
      <c r="FJ3" s="481"/>
      <c r="FK3" s="481"/>
      <c r="FL3" s="481"/>
      <c r="FM3" s="481"/>
      <c r="FN3" s="481"/>
      <c r="FO3" s="481"/>
      <c r="FP3" s="481"/>
      <c r="FQ3" s="481"/>
      <c r="FR3" s="481"/>
      <c r="FS3" s="481"/>
      <c r="FT3" s="481"/>
      <c r="FU3" s="481"/>
      <c r="FV3" s="481"/>
      <c r="FW3" s="481"/>
      <c r="FX3" s="481"/>
      <c r="FY3" s="481"/>
      <c r="FZ3" s="481"/>
      <c r="GA3" s="481"/>
      <c r="GB3" s="481"/>
      <c r="GC3" s="481"/>
      <c r="GD3" s="481"/>
      <c r="GE3" s="481"/>
      <c r="GF3" s="481"/>
      <c r="GG3" s="481"/>
      <c r="GH3" s="481"/>
      <c r="GI3" s="481"/>
      <c r="GJ3" s="481"/>
      <c r="GK3" s="481"/>
      <c r="GL3" s="481"/>
      <c r="GM3" s="481"/>
      <c r="GN3" s="481"/>
      <c r="GO3" s="481"/>
      <c r="GP3" s="481"/>
      <c r="GQ3" s="481"/>
      <c r="GR3" s="481"/>
      <c r="GS3" s="481"/>
      <c r="GT3" s="481"/>
      <c r="GU3" s="481" t="s">
        <v>4030</v>
      </c>
      <c r="GV3" s="481"/>
      <c r="GW3" s="481"/>
      <c r="GX3" s="481"/>
      <c r="GY3" s="481"/>
      <c r="GZ3" s="481"/>
      <c r="HA3" s="481"/>
      <c r="HB3" s="481"/>
      <c r="HC3" s="481"/>
      <c r="HD3" s="481"/>
      <c r="HE3" s="481"/>
      <c r="HF3" s="481"/>
      <c r="HG3" s="481"/>
      <c r="HH3" s="481"/>
      <c r="HI3" s="481"/>
      <c r="HJ3" s="481"/>
      <c r="HK3" s="481"/>
      <c r="HL3" s="481"/>
      <c r="HM3" s="481"/>
      <c r="HN3" s="481"/>
      <c r="HO3" s="481"/>
      <c r="HP3" s="481"/>
      <c r="HQ3" s="481"/>
      <c r="HR3" s="481"/>
      <c r="HS3" s="481"/>
      <c r="HT3" s="481"/>
      <c r="HU3" s="481"/>
      <c r="HV3" s="481"/>
      <c r="HW3" s="481"/>
      <c r="HX3" s="481"/>
      <c r="HY3" s="481"/>
      <c r="HZ3" s="481"/>
      <c r="IA3" s="481"/>
      <c r="IB3" s="481"/>
      <c r="IC3" s="481"/>
      <c r="ID3" s="481"/>
      <c r="IE3" s="481"/>
      <c r="IF3" s="481"/>
      <c r="IG3" s="481"/>
      <c r="IH3" s="481"/>
      <c r="II3" s="481"/>
      <c r="IJ3" s="481"/>
      <c r="IK3" s="481"/>
      <c r="IL3" s="481"/>
      <c r="IM3" s="481"/>
      <c r="IN3" s="481"/>
      <c r="IO3" s="481"/>
      <c r="IP3" s="481"/>
      <c r="IQ3" s="481"/>
      <c r="IR3" s="481"/>
      <c r="IS3" s="481"/>
      <c r="IT3" s="481"/>
      <c r="IU3" s="481"/>
      <c r="IV3" s="481"/>
      <c r="IW3" s="481"/>
      <c r="IX3" s="481"/>
      <c r="IY3" s="481"/>
      <c r="IZ3" s="481"/>
      <c r="JA3" s="481"/>
      <c r="JB3" s="481"/>
      <c r="JC3" s="481" t="s">
        <v>4031</v>
      </c>
      <c r="JD3" s="481"/>
      <c r="JE3" s="481"/>
      <c r="JF3" s="481"/>
      <c r="JG3" s="481"/>
      <c r="JH3" s="481"/>
      <c r="JI3" s="481"/>
      <c r="JJ3" s="481"/>
      <c r="JK3" s="481"/>
      <c r="JL3" s="481"/>
      <c r="JM3" s="481"/>
      <c r="JN3" s="481"/>
      <c r="JO3" s="481"/>
      <c r="JP3" s="481"/>
      <c r="JQ3" s="481"/>
      <c r="JR3" s="481"/>
      <c r="JS3" s="481"/>
      <c r="JT3" s="481"/>
      <c r="JU3" s="481"/>
      <c r="JV3" s="481"/>
      <c r="JW3" s="481"/>
      <c r="JX3" s="481"/>
      <c r="JY3" s="481"/>
      <c r="JZ3" s="481"/>
      <c r="KA3" s="481"/>
      <c r="KB3" s="481"/>
      <c r="KC3" s="481"/>
      <c r="KD3" s="481"/>
      <c r="KE3" s="481"/>
      <c r="KF3" s="481"/>
      <c r="KG3" s="481"/>
      <c r="KH3" s="481"/>
      <c r="KI3" s="481"/>
      <c r="KJ3" s="481"/>
      <c r="KK3" s="481"/>
      <c r="KL3" s="481"/>
      <c r="KM3" s="481"/>
      <c r="KN3" s="481"/>
      <c r="KO3" s="481"/>
      <c r="KP3" s="481"/>
      <c r="KQ3" s="481"/>
      <c r="KR3" s="481"/>
      <c r="KS3" s="481"/>
      <c r="KT3" s="481"/>
      <c r="KU3" s="481"/>
      <c r="KV3" s="481"/>
      <c r="KW3" s="481"/>
      <c r="KX3" s="481"/>
      <c r="KY3" s="481"/>
      <c r="KZ3" s="481"/>
      <c r="LA3" s="481"/>
      <c r="LB3" s="481"/>
      <c r="LC3" s="481"/>
      <c r="LD3" s="481"/>
      <c r="LE3" s="481"/>
      <c r="LF3" s="481"/>
      <c r="LG3" s="481" t="s">
        <v>4032</v>
      </c>
      <c r="LH3" s="481"/>
      <c r="LI3" s="481"/>
      <c r="LJ3" s="481"/>
      <c r="LK3" s="481"/>
      <c r="LL3" s="481"/>
      <c r="LM3" s="481"/>
      <c r="LN3" s="481"/>
      <c r="LO3" s="481"/>
      <c r="LP3" s="481"/>
      <c r="LQ3" s="481"/>
      <c r="LR3" s="481"/>
      <c r="LS3" s="481"/>
      <c r="LT3" s="481"/>
      <c r="LU3" s="481"/>
      <c r="LV3" s="481"/>
      <c r="LW3" s="481"/>
      <c r="LX3" s="481"/>
      <c r="LY3" s="481"/>
      <c r="LZ3" s="481"/>
      <c r="MA3" s="481"/>
      <c r="MB3" s="481"/>
      <c r="MC3" s="481"/>
      <c r="MD3" s="481"/>
      <c r="ME3" s="481"/>
      <c r="MF3" s="481"/>
      <c r="MG3" s="481"/>
      <c r="MH3" s="481"/>
      <c r="MI3" s="481"/>
      <c r="MJ3" s="481"/>
      <c r="MK3" s="481"/>
      <c r="ML3" s="481"/>
      <c r="MM3" s="481"/>
      <c r="MN3" s="481"/>
      <c r="MO3" s="481"/>
      <c r="MP3" s="481"/>
      <c r="MQ3" s="481"/>
      <c r="MR3" s="481"/>
      <c r="MS3" s="481"/>
      <c r="MT3" s="481"/>
      <c r="MU3" s="481"/>
      <c r="MV3" s="481"/>
      <c r="MW3" s="481"/>
      <c r="MX3" s="481"/>
      <c r="MY3" s="481"/>
      <c r="MZ3" s="481"/>
      <c r="NA3" s="481"/>
      <c r="NB3" s="481"/>
      <c r="NC3" s="481"/>
      <c r="ND3" s="481"/>
      <c r="NE3" s="481"/>
      <c r="NF3" s="481"/>
      <c r="NG3" s="481" t="s">
        <v>4033</v>
      </c>
      <c r="NH3" s="481"/>
      <c r="NI3" s="481"/>
      <c r="NJ3" s="481"/>
      <c r="NK3" s="481"/>
      <c r="NL3" s="481"/>
      <c r="NM3" s="481"/>
      <c r="NN3" s="481"/>
      <c r="NO3" s="481"/>
      <c r="NP3" s="481"/>
      <c r="NQ3" s="481"/>
      <c r="NR3" s="481"/>
      <c r="NS3" s="481"/>
      <c r="NT3" s="481"/>
      <c r="NU3" s="481"/>
      <c r="NV3" s="481"/>
      <c r="NW3" s="481"/>
      <c r="NX3" s="481"/>
      <c r="NY3" s="481"/>
      <c r="NZ3" s="481"/>
      <c r="OA3" s="481"/>
      <c r="OB3" s="481"/>
      <c r="OC3" s="481"/>
      <c r="OD3" s="481"/>
      <c r="OE3" s="481"/>
      <c r="OF3" s="481"/>
      <c r="OG3" s="481"/>
      <c r="OH3" s="481"/>
      <c r="OI3" s="481"/>
      <c r="OJ3" s="481"/>
      <c r="OK3" s="481"/>
      <c r="OL3" s="481"/>
      <c r="OM3" s="481"/>
      <c r="ON3" s="481"/>
      <c r="OO3" s="481"/>
      <c r="OP3" s="481"/>
      <c r="OQ3" s="481"/>
      <c r="OR3" s="481"/>
      <c r="OS3" s="481"/>
      <c r="OT3" s="481"/>
      <c r="OU3" s="481"/>
      <c r="OV3" s="481"/>
      <c r="OW3" s="481"/>
      <c r="OX3" s="481"/>
      <c r="OY3" s="481"/>
      <c r="OZ3" s="481"/>
      <c r="PA3" s="481"/>
      <c r="PB3" s="481"/>
      <c r="PC3" s="481"/>
      <c r="PD3" s="481"/>
      <c r="PE3" s="481"/>
      <c r="PF3" s="481"/>
      <c r="PG3" s="481" t="s">
        <v>4034</v>
      </c>
      <c r="PH3" s="481"/>
      <c r="PI3" s="481"/>
      <c r="PJ3" s="481"/>
      <c r="PK3" s="481"/>
      <c r="PL3" s="481"/>
      <c r="PM3" s="481"/>
      <c r="PN3" s="481"/>
      <c r="PO3" s="481"/>
      <c r="PP3" s="481"/>
      <c r="PQ3" s="481"/>
      <c r="PR3" s="481"/>
      <c r="PS3" s="481"/>
      <c r="PT3" s="481"/>
      <c r="PU3" s="481"/>
      <c r="PV3" s="481"/>
      <c r="PW3" s="481"/>
      <c r="PX3" s="481"/>
      <c r="PY3" s="481"/>
      <c r="PZ3" s="481"/>
      <c r="QA3" s="481"/>
      <c r="QB3" s="481"/>
      <c r="QC3" s="481"/>
      <c r="QD3" s="481"/>
      <c r="QE3" s="481"/>
      <c r="QF3" s="481"/>
      <c r="QG3" s="481"/>
      <c r="QH3" s="481"/>
      <c r="QI3" s="481"/>
      <c r="QJ3" s="481"/>
      <c r="QK3" s="481"/>
      <c r="QL3" s="481"/>
      <c r="QM3" s="481"/>
      <c r="QN3" s="481"/>
      <c r="QO3" s="481"/>
      <c r="QP3" s="481"/>
      <c r="QQ3" s="481"/>
      <c r="QR3" s="481"/>
      <c r="QS3" s="481"/>
      <c r="QT3" s="481"/>
      <c r="QU3" s="481"/>
      <c r="QV3" s="481"/>
      <c r="QW3" s="481"/>
      <c r="QX3" s="481"/>
      <c r="QY3" s="481"/>
      <c r="QZ3" s="481"/>
      <c r="RA3" s="481"/>
      <c r="RB3" s="481"/>
      <c r="RC3" s="481"/>
      <c r="RD3" s="481"/>
      <c r="RE3" s="481"/>
      <c r="RF3" s="481"/>
      <c r="RG3" s="481" t="s">
        <v>4035</v>
      </c>
      <c r="RH3" s="481"/>
      <c r="RI3" s="481"/>
      <c r="RJ3" s="481"/>
      <c r="RK3" s="481"/>
      <c r="RL3" s="481"/>
      <c r="RM3" s="481"/>
      <c r="RN3" s="481"/>
      <c r="RO3" s="481"/>
      <c r="RP3" s="481"/>
      <c r="RQ3" s="481"/>
      <c r="RR3" s="481"/>
      <c r="RS3" s="481"/>
      <c r="RT3" s="481"/>
      <c r="RU3" s="481"/>
      <c r="RV3" s="481"/>
      <c r="RW3" s="481"/>
      <c r="RX3" s="481"/>
      <c r="RY3" s="481"/>
      <c r="RZ3" s="481"/>
      <c r="SA3" s="481"/>
      <c r="SB3" s="481"/>
      <c r="SC3" s="481"/>
      <c r="SD3" s="481"/>
      <c r="SE3" s="481"/>
      <c r="SF3" s="481"/>
      <c r="SG3" s="481"/>
      <c r="SH3" s="481"/>
      <c r="SI3" s="481"/>
      <c r="SJ3" s="481"/>
      <c r="SK3" s="481"/>
      <c r="SL3" s="481"/>
      <c r="SM3" s="481"/>
      <c r="SN3" s="481"/>
      <c r="SO3" s="481"/>
      <c r="SP3" s="481"/>
      <c r="SQ3" s="481"/>
      <c r="SR3" s="481"/>
      <c r="SS3" s="481"/>
      <c r="ST3" s="481"/>
      <c r="SU3" s="481"/>
      <c r="SV3" s="481"/>
      <c r="SW3" s="481"/>
      <c r="SX3" s="481"/>
      <c r="SY3" s="481"/>
      <c r="SZ3" s="481"/>
      <c r="TA3" s="481"/>
      <c r="TB3" s="481"/>
      <c r="TC3" s="481"/>
      <c r="TD3" s="481"/>
      <c r="TE3" s="481"/>
      <c r="TF3" s="481"/>
      <c r="TG3" s="481" t="s">
        <v>4036</v>
      </c>
      <c r="TH3" s="481"/>
      <c r="TI3" s="481"/>
      <c r="TJ3" s="481"/>
      <c r="TK3" s="481"/>
      <c r="TL3" s="481"/>
      <c r="TM3" s="481"/>
      <c r="TN3" s="481"/>
      <c r="TO3" s="481"/>
      <c r="TP3" s="481"/>
      <c r="TQ3" s="481"/>
      <c r="TR3" s="481"/>
      <c r="TS3" s="481"/>
      <c r="TT3" s="481"/>
      <c r="TU3" s="481"/>
      <c r="TV3" s="481"/>
      <c r="TW3" s="481"/>
      <c r="TX3" s="481"/>
      <c r="TY3" s="481"/>
      <c r="TZ3" s="481"/>
      <c r="UA3" s="481"/>
      <c r="UB3" s="481"/>
      <c r="UC3" s="481"/>
      <c r="UD3" s="481"/>
      <c r="UE3" s="481"/>
      <c r="UF3" s="481"/>
      <c r="UG3" s="481"/>
      <c r="UH3" s="481"/>
      <c r="UI3" s="481"/>
      <c r="UJ3" s="481"/>
      <c r="UK3" s="481"/>
      <c r="UL3" s="481"/>
      <c r="UM3" s="481"/>
      <c r="UN3" s="481"/>
      <c r="UO3" s="481"/>
      <c r="UP3" s="481"/>
      <c r="UQ3" s="481"/>
      <c r="UR3" s="481"/>
      <c r="US3" s="481"/>
      <c r="UT3" s="481"/>
      <c r="UU3" s="481"/>
      <c r="UV3" s="481"/>
      <c r="UW3" s="481"/>
      <c r="UX3" s="481"/>
      <c r="UY3" s="481"/>
      <c r="UZ3" s="481"/>
      <c r="VA3" s="481"/>
      <c r="VB3" s="481"/>
      <c r="VC3" s="481"/>
      <c r="VD3" s="481"/>
      <c r="VE3" s="481"/>
      <c r="VF3" s="481"/>
      <c r="VG3" s="481" t="s">
        <v>4037</v>
      </c>
      <c r="VH3" s="481"/>
      <c r="VI3" s="481"/>
      <c r="VJ3" s="481"/>
      <c r="VK3" s="481"/>
      <c r="VL3" s="481"/>
      <c r="VM3" s="481"/>
      <c r="VN3" s="481"/>
      <c r="VO3" s="481"/>
      <c r="VP3" s="481"/>
      <c r="VQ3" s="481"/>
      <c r="VR3" s="481"/>
      <c r="VS3" s="481"/>
      <c r="VT3" s="481"/>
      <c r="VU3" s="481"/>
      <c r="VV3" s="481"/>
      <c r="VW3" s="481"/>
      <c r="VX3" s="481"/>
      <c r="VY3" s="481"/>
      <c r="VZ3" s="481"/>
      <c r="WA3" s="481"/>
      <c r="WB3" s="481"/>
      <c r="WC3" s="481"/>
      <c r="WD3" s="481"/>
      <c r="WE3" s="481"/>
      <c r="WF3" s="481"/>
      <c r="WG3" s="481"/>
      <c r="WH3" s="481"/>
      <c r="WI3" s="481"/>
      <c r="WJ3" s="481"/>
      <c r="WK3" s="481"/>
      <c r="WL3" s="481"/>
      <c r="WM3" s="481"/>
      <c r="WN3" s="481"/>
      <c r="WO3" s="481"/>
      <c r="WP3" s="481"/>
      <c r="WQ3" s="481"/>
      <c r="WR3" s="481"/>
      <c r="WS3" s="481"/>
      <c r="WT3" s="481"/>
      <c r="WU3" s="481"/>
      <c r="WV3" s="481"/>
      <c r="WW3" s="481"/>
      <c r="WX3" s="481"/>
      <c r="WY3" s="481"/>
      <c r="WZ3" s="481"/>
      <c r="XA3" s="481"/>
      <c r="XB3" s="481"/>
      <c r="XC3" s="481"/>
      <c r="XD3" s="481"/>
      <c r="XE3" s="481"/>
      <c r="XF3" s="481"/>
      <c r="XG3" s="481" t="s">
        <v>4038</v>
      </c>
      <c r="XH3" s="481"/>
      <c r="XI3" s="481"/>
      <c r="XJ3" s="481"/>
      <c r="XK3" s="481"/>
      <c r="XL3" s="481"/>
      <c r="XM3" s="481"/>
      <c r="XN3" s="481"/>
      <c r="XO3" s="481" t="s">
        <v>4039</v>
      </c>
      <c r="XP3" s="481"/>
      <c r="XQ3" s="481"/>
      <c r="XR3" s="481"/>
      <c r="XS3" s="481"/>
      <c r="XT3" s="481"/>
      <c r="XU3" s="481" t="s">
        <v>4040</v>
      </c>
      <c r="XV3" s="481"/>
      <c r="XW3" s="481"/>
      <c r="XX3" s="481"/>
      <c r="XY3" s="481"/>
      <c r="XZ3" s="481"/>
      <c r="YA3" s="4" t="s">
        <v>4041</v>
      </c>
      <c r="YB3" s="4"/>
      <c r="YC3" s="481" t="s">
        <v>4042</v>
      </c>
      <c r="YD3" s="481"/>
      <c r="YE3" s="481" t="s">
        <v>4043</v>
      </c>
      <c r="YF3" s="481"/>
      <c r="YG3" s="481"/>
      <c r="YH3" s="481"/>
      <c r="YI3" s="481"/>
      <c r="YJ3" s="481"/>
      <c r="YK3" s="4"/>
      <c r="YL3" s="481" t="s">
        <v>128</v>
      </c>
      <c r="YM3" s="481"/>
      <c r="YN3" s="481"/>
      <c r="YO3" s="481"/>
      <c r="YP3" s="481"/>
      <c r="YQ3" s="481"/>
      <c r="YR3" s="481"/>
      <c r="YS3" s="481"/>
      <c r="YT3" s="481"/>
      <c r="YU3" s="481"/>
      <c r="YV3" s="481"/>
      <c r="YW3" s="481"/>
      <c r="YX3" s="481"/>
      <c r="YY3" s="481"/>
      <c r="YZ3" s="481"/>
      <c r="ZA3" s="481"/>
      <c r="ZB3" s="481"/>
      <c r="ZC3" s="481"/>
      <c r="ZD3" s="481"/>
      <c r="ZE3" s="481"/>
      <c r="ZF3" s="481"/>
      <c r="ZG3" s="481"/>
      <c r="ZH3" s="481"/>
      <c r="ZI3" s="481"/>
      <c r="ZJ3" s="481"/>
      <c r="ZK3" s="481"/>
      <c r="ZL3" s="481"/>
      <c r="ZM3" s="481"/>
      <c r="ZN3" s="481"/>
      <c r="ZO3" s="481"/>
      <c r="ZP3" s="481"/>
      <c r="ZQ3" s="481"/>
      <c r="ZR3" s="481"/>
      <c r="ZS3" s="481"/>
      <c r="ZT3" s="481"/>
      <c r="ZU3" s="481"/>
      <c r="ZV3" s="481"/>
      <c r="ZW3" s="481"/>
      <c r="ZX3" s="481"/>
      <c r="ZY3" s="481"/>
      <c r="ZZ3" s="481"/>
      <c r="AAA3" s="481"/>
      <c r="AAB3" s="481"/>
      <c r="AAC3" s="481"/>
      <c r="AAD3" s="481"/>
      <c r="AAE3" s="481"/>
      <c r="AAF3" s="481"/>
      <c r="AAG3" s="481"/>
      <c r="AAH3" s="481"/>
      <c r="AAI3" s="481"/>
      <c r="AAJ3" s="481"/>
      <c r="AAK3" s="481"/>
      <c r="AAL3" s="481" t="s">
        <v>129</v>
      </c>
      <c r="AAM3" s="481"/>
      <c r="AAN3" s="481"/>
      <c r="AAO3" s="481"/>
      <c r="AAP3" s="481"/>
      <c r="AAQ3" s="481"/>
      <c r="AAR3" s="481"/>
      <c r="AAS3" s="481"/>
      <c r="AAT3" s="481"/>
      <c r="AAU3" s="481"/>
      <c r="AAV3" s="481"/>
      <c r="AAW3" s="481"/>
      <c r="AAX3" s="481"/>
      <c r="AAY3" s="481"/>
      <c r="AAZ3" s="481"/>
      <c r="ABA3" s="481"/>
      <c r="ABB3" s="481"/>
      <c r="ABC3" s="481"/>
      <c r="ABD3" s="481"/>
      <c r="ABE3" s="481"/>
      <c r="ABF3" s="481"/>
      <c r="ABG3" s="481"/>
      <c r="ABH3" s="481"/>
      <c r="ABI3" s="481"/>
      <c r="ABJ3" s="481"/>
      <c r="ABK3" s="481"/>
      <c r="ABL3" s="481"/>
      <c r="ABM3" s="481"/>
      <c r="ABN3" s="481"/>
      <c r="ABO3" s="481"/>
      <c r="ABP3" s="481"/>
      <c r="ABQ3" s="481"/>
      <c r="ABR3" s="481"/>
      <c r="ABS3" s="481"/>
      <c r="ABT3" s="481"/>
      <c r="ABU3" s="481"/>
      <c r="ABV3" s="481"/>
      <c r="ABW3" s="481"/>
      <c r="ABX3" s="481"/>
      <c r="ABY3" s="481"/>
      <c r="ABZ3" s="481"/>
      <c r="ACA3" s="481"/>
      <c r="ACB3" s="481"/>
      <c r="ACC3" s="481"/>
      <c r="ACD3" s="481"/>
      <c r="ACE3" s="481"/>
      <c r="ACF3" s="481"/>
      <c r="ACG3" s="481"/>
      <c r="ACH3" s="481"/>
      <c r="ACI3" s="481"/>
      <c r="ACJ3" s="481"/>
      <c r="ACK3" s="481"/>
      <c r="ACL3" s="481" t="s">
        <v>130</v>
      </c>
      <c r="ACM3" s="481"/>
      <c r="ACN3" s="481"/>
      <c r="ACO3" s="481"/>
      <c r="ACP3" s="481"/>
      <c r="ACQ3" s="481"/>
      <c r="ACR3" s="481"/>
      <c r="ACS3" s="481"/>
      <c r="ACT3" s="481"/>
      <c r="ACU3" s="481"/>
      <c r="ACV3" s="481"/>
      <c r="ACW3" s="481"/>
      <c r="ACX3" s="481"/>
      <c r="ACY3" s="481"/>
      <c r="ACZ3" s="481"/>
      <c r="ADA3" s="481"/>
      <c r="ADB3" s="481"/>
      <c r="ADC3" s="481"/>
      <c r="ADD3" s="481"/>
      <c r="ADE3" s="481"/>
      <c r="ADF3" s="481"/>
      <c r="ADG3" s="481"/>
      <c r="ADH3" s="481"/>
      <c r="ADI3" s="481"/>
      <c r="ADJ3" s="481"/>
      <c r="ADK3" s="481"/>
      <c r="ADL3" s="481"/>
      <c r="ADM3" s="481"/>
      <c r="ADN3" s="481"/>
      <c r="ADO3" s="481"/>
      <c r="ADP3" s="481"/>
      <c r="ADQ3" s="481"/>
      <c r="ADR3" s="481"/>
      <c r="ADS3" s="481"/>
      <c r="ADT3" s="481"/>
      <c r="ADU3" s="481"/>
      <c r="ADV3" s="481"/>
      <c r="ADW3" s="481"/>
      <c r="ADX3" s="481"/>
      <c r="ADY3" s="481"/>
      <c r="ADZ3" s="481"/>
      <c r="AEA3" s="481"/>
      <c r="AEB3" s="481"/>
      <c r="AEC3" s="481"/>
      <c r="AED3" s="481"/>
      <c r="AEE3" s="481"/>
      <c r="AEF3" s="481"/>
      <c r="AEG3" s="481"/>
      <c r="AEH3" s="481"/>
      <c r="AEI3" s="481"/>
      <c r="AEJ3" s="481"/>
      <c r="AEK3" s="481"/>
      <c r="AEL3" s="481" t="s">
        <v>128</v>
      </c>
      <c r="AEM3" s="481"/>
      <c r="AEN3" s="481"/>
      <c r="AEO3" s="481"/>
      <c r="AEP3" s="481"/>
      <c r="AEQ3" s="481"/>
      <c r="AER3" s="481"/>
      <c r="AES3" s="481"/>
      <c r="AET3" s="481"/>
      <c r="AEU3" s="481"/>
      <c r="AEV3" s="481"/>
      <c r="AEW3" s="481"/>
      <c r="AEX3" s="481"/>
      <c r="AEY3" s="481"/>
      <c r="AEZ3" s="481"/>
      <c r="AFA3" s="481"/>
      <c r="AFB3" s="481"/>
      <c r="AFC3" s="481"/>
      <c r="AFD3" s="481"/>
      <c r="AFE3" s="481"/>
      <c r="AFF3" s="481"/>
      <c r="AFG3" s="481"/>
      <c r="AFH3" s="481"/>
      <c r="AFI3" s="481"/>
      <c r="AFJ3" s="481"/>
      <c r="AFK3" s="481"/>
      <c r="AFL3" s="481"/>
      <c r="AFM3" s="481"/>
      <c r="AFN3" s="481"/>
      <c r="AFO3" s="481"/>
      <c r="AFP3" s="481"/>
      <c r="AFQ3" s="481"/>
      <c r="AFR3" s="481"/>
      <c r="AFS3" s="481"/>
      <c r="AFT3" s="481"/>
      <c r="AFU3" s="481"/>
      <c r="AFV3" s="481"/>
      <c r="AFW3" s="481"/>
      <c r="AFX3" s="481"/>
      <c r="AFY3" s="481"/>
      <c r="AFZ3" s="481"/>
      <c r="AGA3" s="481"/>
      <c r="AGB3" s="481"/>
      <c r="AGC3" s="481"/>
      <c r="AGD3" s="481"/>
      <c r="AGE3" s="481"/>
      <c r="AGF3" s="481"/>
      <c r="AGG3" s="481"/>
      <c r="AGH3" s="481"/>
      <c r="AGI3" s="481"/>
      <c r="AGJ3" s="481"/>
      <c r="AGK3" s="481"/>
      <c r="AGL3" s="481" t="s">
        <v>129</v>
      </c>
      <c r="AGM3" s="481"/>
      <c r="AGN3" s="481"/>
      <c r="AGO3" s="481"/>
      <c r="AGP3" s="481"/>
      <c r="AGQ3" s="481"/>
      <c r="AGR3" s="481"/>
      <c r="AGS3" s="481"/>
      <c r="AGT3" s="481"/>
      <c r="AGU3" s="481"/>
      <c r="AGV3" s="481"/>
      <c r="AGW3" s="481"/>
      <c r="AGX3" s="481"/>
      <c r="AGY3" s="481"/>
      <c r="AGZ3" s="481"/>
      <c r="AHA3" s="481"/>
      <c r="AHB3" s="481"/>
      <c r="AHC3" s="481"/>
      <c r="AHD3" s="481"/>
      <c r="AHE3" s="481"/>
      <c r="AHF3" s="481"/>
      <c r="AHG3" s="481"/>
      <c r="AHH3" s="481"/>
      <c r="AHI3" s="481"/>
      <c r="AHJ3" s="481"/>
      <c r="AHK3" s="481"/>
      <c r="AHL3" s="481"/>
      <c r="AHM3" s="481"/>
      <c r="AHN3" s="481"/>
      <c r="AHO3" s="481"/>
      <c r="AHP3" s="481"/>
      <c r="AHQ3" s="481"/>
      <c r="AHR3" s="481"/>
      <c r="AHS3" s="481"/>
      <c r="AHT3" s="481"/>
      <c r="AHU3" s="481"/>
      <c r="AHV3" s="481"/>
      <c r="AHW3" s="481"/>
      <c r="AHX3" s="481"/>
      <c r="AHY3" s="481"/>
      <c r="AHZ3" s="481"/>
      <c r="AIA3" s="481"/>
      <c r="AIB3" s="481"/>
      <c r="AIC3" s="481"/>
      <c r="AID3" s="481"/>
      <c r="AIE3" s="481"/>
      <c r="AIF3" s="481"/>
      <c r="AIG3" s="481"/>
      <c r="AIH3" s="481"/>
      <c r="AII3" s="481"/>
      <c r="AIJ3" s="481"/>
      <c r="AIK3" s="481"/>
      <c r="AIL3" s="481" t="s">
        <v>130</v>
      </c>
      <c r="AIM3" s="481"/>
      <c r="AIN3" s="481"/>
      <c r="AIO3" s="481"/>
      <c r="AIP3" s="481"/>
      <c r="AIQ3" s="481"/>
      <c r="AIR3" s="481"/>
      <c r="AIS3" s="481"/>
      <c r="AIT3" s="481"/>
      <c r="AIU3" s="481"/>
      <c r="AIV3" s="481"/>
      <c r="AIW3" s="481"/>
      <c r="AIX3" s="481"/>
      <c r="AIY3" s="481"/>
      <c r="AIZ3" s="481"/>
      <c r="AJA3" s="481"/>
      <c r="AJB3" s="481"/>
      <c r="AJC3" s="481"/>
      <c r="AJD3" s="481"/>
      <c r="AJE3" s="481"/>
      <c r="AJF3" s="481"/>
      <c r="AJG3" s="481"/>
      <c r="AJH3" s="481"/>
      <c r="AJI3" s="481"/>
      <c r="AJJ3" s="481"/>
      <c r="AJK3" s="481"/>
      <c r="AJL3" s="481"/>
      <c r="AJM3" s="481"/>
      <c r="AJN3" s="481"/>
      <c r="AJO3" s="481"/>
      <c r="AJP3" s="481"/>
      <c r="AJQ3" s="481"/>
      <c r="AJR3" s="481"/>
      <c r="AJS3" s="481"/>
      <c r="AJT3" s="481"/>
      <c r="AJU3" s="481"/>
      <c r="AJV3" s="481"/>
      <c r="AJW3" s="481"/>
      <c r="AJX3" s="481"/>
      <c r="AJY3" s="481"/>
      <c r="AJZ3" s="481"/>
      <c r="AKA3" s="481"/>
      <c r="AKB3" s="481"/>
      <c r="AKC3" s="481"/>
      <c r="AKD3" s="481"/>
      <c r="AKE3" s="481"/>
      <c r="AKF3" s="481"/>
      <c r="AKG3" s="481"/>
      <c r="AKH3" s="481"/>
      <c r="AKI3" s="481"/>
      <c r="AKJ3" s="481"/>
      <c r="AKK3" s="481"/>
      <c r="AKL3" s="481" t="s">
        <v>83</v>
      </c>
      <c r="AKM3" s="481"/>
      <c r="AKN3" s="481"/>
      <c r="AKO3" s="481"/>
      <c r="AKP3" s="481"/>
      <c r="AKQ3" s="481"/>
      <c r="AKR3" s="481"/>
      <c r="AKS3" s="481"/>
      <c r="AKT3" s="481"/>
      <c r="AKU3" s="481"/>
      <c r="AKV3" s="481"/>
      <c r="AKW3" s="481"/>
      <c r="AKX3" s="481"/>
      <c r="AKY3" s="481"/>
      <c r="AKZ3" s="481"/>
      <c r="ALA3" s="481"/>
      <c r="ALB3" s="481"/>
      <c r="ALC3" s="481"/>
      <c r="ALD3" s="481"/>
      <c r="ALE3" s="481"/>
      <c r="ALF3" s="481"/>
      <c r="ALG3" s="481"/>
      <c r="ALH3" s="481"/>
      <c r="ALI3" s="481"/>
      <c r="ALJ3" s="481"/>
      <c r="ALK3" s="481"/>
      <c r="ALL3" s="481"/>
      <c r="ALM3" s="481"/>
      <c r="ALN3" s="481"/>
      <c r="ALO3" s="481"/>
      <c r="ALP3" s="481"/>
      <c r="ALQ3" s="481"/>
      <c r="ALR3" s="481"/>
      <c r="ALS3" s="481"/>
      <c r="ALT3" s="481"/>
      <c r="ALU3" s="481"/>
      <c r="ALV3" s="481"/>
      <c r="ALW3" s="481"/>
      <c r="ALX3" s="481"/>
      <c r="ALY3" s="481"/>
      <c r="ALZ3" s="481"/>
      <c r="AMA3" s="481"/>
      <c r="AMB3" s="481"/>
      <c r="AMC3" s="481"/>
      <c r="AMD3" s="481"/>
      <c r="AME3" s="481"/>
      <c r="AMF3" s="481"/>
      <c r="AMG3" s="481"/>
      <c r="AMH3" s="481"/>
      <c r="AMI3" s="481"/>
      <c r="AMJ3" s="481"/>
      <c r="AMK3" s="481"/>
      <c r="AML3" s="481" t="s">
        <v>83</v>
      </c>
      <c r="AMM3" s="481"/>
      <c r="AMN3" s="481"/>
      <c r="AMO3" s="481"/>
      <c r="AMP3" s="481"/>
      <c r="AMQ3" s="481"/>
      <c r="AMR3" s="481"/>
      <c r="AMS3" s="481"/>
      <c r="AMT3" s="481"/>
      <c r="AMU3" s="481"/>
      <c r="AMV3" s="481"/>
      <c r="AMW3" s="481"/>
      <c r="AMX3" s="481"/>
      <c r="AMY3" s="481"/>
      <c r="AMZ3" s="481"/>
      <c r="ANA3" s="481"/>
      <c r="ANB3" s="481"/>
      <c r="ANC3" s="481"/>
      <c r="AND3" s="481"/>
      <c r="ANE3" s="481"/>
      <c r="ANF3" s="481"/>
      <c r="ANG3" s="481"/>
      <c r="ANH3" s="481"/>
      <c r="ANI3" s="481"/>
      <c r="ANJ3" s="481"/>
      <c r="ANK3" s="481"/>
      <c r="ANL3" s="481"/>
      <c r="ANM3" s="481"/>
      <c r="ANN3" s="481"/>
      <c r="ANO3" s="481"/>
      <c r="ANP3" s="481"/>
      <c r="ANQ3" s="481"/>
      <c r="ANR3" s="481"/>
      <c r="ANS3" s="481"/>
      <c r="ANT3" s="481"/>
      <c r="ANU3" s="481"/>
      <c r="ANV3" s="481"/>
      <c r="ANW3" s="481"/>
      <c r="ANX3" s="481"/>
      <c r="ANY3" s="481"/>
      <c r="ANZ3" s="481"/>
      <c r="AOA3" s="481"/>
      <c r="AOB3" s="481"/>
      <c r="AOC3" s="481"/>
      <c r="AOD3" s="481"/>
      <c r="AOE3" s="481"/>
      <c r="AOF3" s="481"/>
      <c r="AOG3" s="481"/>
      <c r="AOH3" s="481"/>
      <c r="AOI3" s="481"/>
      <c r="AOJ3" s="481"/>
      <c r="AOK3" s="481"/>
      <c r="AOL3" s="481" t="s">
        <v>4044</v>
      </c>
      <c r="AOM3" s="484"/>
      <c r="AON3" s="484"/>
      <c r="AOO3" s="484"/>
      <c r="AOP3" s="484"/>
      <c r="AOQ3" s="484"/>
      <c r="AOR3" s="484"/>
      <c r="AOS3" s="484"/>
      <c r="AOT3" s="484"/>
      <c r="AOU3" s="484"/>
      <c r="AOV3" s="484"/>
      <c r="AOW3" s="484"/>
      <c r="AOX3" s="484"/>
      <c r="AOY3" s="484"/>
      <c r="AOZ3" s="484"/>
      <c r="APA3" s="484"/>
      <c r="APB3" s="484"/>
      <c r="APC3" s="484"/>
      <c r="APD3" s="484"/>
      <c r="APE3" s="484"/>
      <c r="APF3" s="484"/>
      <c r="APG3" s="484"/>
      <c r="APH3" s="484"/>
      <c r="API3" s="484"/>
      <c r="APJ3" s="484"/>
      <c r="APK3" s="484"/>
      <c r="APL3" s="484"/>
      <c r="APM3" s="484"/>
      <c r="APN3" s="484"/>
      <c r="APO3" s="484"/>
      <c r="APP3" s="484"/>
      <c r="APQ3" s="484"/>
      <c r="APR3" s="484"/>
      <c r="APS3" s="484"/>
      <c r="APT3" s="484"/>
      <c r="APU3" s="484"/>
      <c r="APV3" s="484"/>
      <c r="APW3" s="484"/>
      <c r="APX3" s="484"/>
      <c r="APY3" s="484"/>
      <c r="APZ3" s="484"/>
      <c r="AQA3" s="484"/>
      <c r="AQB3" s="484"/>
      <c r="AQC3" s="484"/>
      <c r="AQD3" s="484"/>
      <c r="AQE3" s="484"/>
      <c r="AQF3" s="484"/>
      <c r="AQG3" s="484"/>
      <c r="AQH3" s="484"/>
      <c r="AQI3" s="484"/>
      <c r="AQJ3" s="484"/>
      <c r="AQK3" s="484"/>
      <c r="AQL3" s="484"/>
      <c r="AQM3" s="481" t="s">
        <v>4045</v>
      </c>
      <c r="AQN3" s="484"/>
      <c r="AQO3" s="484"/>
      <c r="AQP3" s="484"/>
      <c r="AQQ3" s="484"/>
      <c r="AQR3" s="484"/>
      <c r="AQS3" s="484"/>
      <c r="AQT3" s="484"/>
      <c r="AQU3" s="484"/>
      <c r="AQV3" s="484"/>
      <c r="AQW3" s="484"/>
      <c r="AQX3" s="484"/>
      <c r="AQY3" s="484"/>
      <c r="AQZ3" s="484"/>
      <c r="ARA3" s="484"/>
      <c r="ARB3" s="484"/>
      <c r="ARC3" s="484"/>
      <c r="ARD3" s="484"/>
      <c r="ARE3" s="484"/>
      <c r="ARF3" s="484"/>
      <c r="ARG3" s="484"/>
      <c r="ARH3" s="484"/>
      <c r="ARI3" s="484"/>
      <c r="ARJ3" s="484"/>
      <c r="ARK3" s="484"/>
      <c r="ARL3" s="484"/>
      <c r="ARM3" s="484"/>
      <c r="ARN3" s="484"/>
      <c r="ARO3" s="484"/>
      <c r="ARP3" s="484"/>
      <c r="ARQ3" s="484"/>
      <c r="ARR3" s="484"/>
      <c r="ARS3" s="484"/>
      <c r="ART3" s="484"/>
      <c r="ARU3" s="484"/>
      <c r="ARV3" s="484"/>
      <c r="ARW3" s="484"/>
      <c r="ARX3" s="484"/>
      <c r="ARY3" s="484"/>
      <c r="ARZ3" s="484"/>
      <c r="ASA3" s="484"/>
      <c r="ASB3" s="484"/>
      <c r="ASC3" s="484"/>
      <c r="ASD3" s="484"/>
      <c r="ASE3" s="484"/>
      <c r="ASF3" s="484"/>
      <c r="ASG3" s="484"/>
      <c r="ASH3" s="484"/>
      <c r="ASI3" s="484"/>
      <c r="ASJ3" s="484"/>
      <c r="ASK3" s="484"/>
      <c r="ASL3" s="484"/>
      <c r="ASM3" s="484"/>
      <c r="ASN3" s="481" t="s">
        <v>4046</v>
      </c>
      <c r="ASO3" s="481"/>
      <c r="ASP3" s="481"/>
      <c r="ASQ3" s="481"/>
      <c r="ASR3" s="481"/>
      <c r="ASS3" s="481"/>
      <c r="AST3" s="481"/>
      <c r="ASU3" s="481"/>
      <c r="ASV3" s="481"/>
      <c r="ASW3" s="481"/>
      <c r="ASX3" s="481"/>
      <c r="ASY3" s="481"/>
      <c r="ASZ3" s="481"/>
      <c r="ATA3" s="481"/>
      <c r="ATB3" s="481"/>
      <c r="ATC3" s="481"/>
      <c r="ATD3" s="481"/>
      <c r="ATE3" s="481"/>
      <c r="ATF3" s="481"/>
      <c r="ATG3" s="481"/>
      <c r="ATH3" s="481"/>
      <c r="ATI3" s="481"/>
      <c r="ATJ3" s="481"/>
      <c r="ATK3" s="481"/>
      <c r="ATL3" s="481"/>
      <c r="ATM3" s="481"/>
      <c r="ATN3" s="481"/>
      <c r="ATO3" s="481"/>
      <c r="ATP3" s="481"/>
      <c r="ATQ3" s="481"/>
      <c r="ATR3" s="481"/>
      <c r="ATS3" s="481"/>
      <c r="ATT3" s="481"/>
      <c r="ATU3" s="481"/>
      <c r="ATV3" s="481"/>
      <c r="ATW3" s="481"/>
      <c r="ATX3" s="481"/>
      <c r="ATY3" s="481"/>
      <c r="ATZ3" s="481"/>
      <c r="AUA3" s="481"/>
      <c r="AUB3" s="481"/>
      <c r="AUC3" s="481"/>
      <c r="AUD3" s="481"/>
      <c r="AUE3" s="481"/>
      <c r="AUF3" s="481"/>
      <c r="AUG3" s="481"/>
      <c r="AUH3" s="481"/>
      <c r="AUI3" s="481"/>
      <c r="AUJ3" s="481"/>
      <c r="AUK3" s="481"/>
      <c r="AUL3" s="481"/>
      <c r="AUM3" s="481"/>
      <c r="AUN3" s="481"/>
      <c r="AUO3" s="481" t="s">
        <v>4047</v>
      </c>
      <c r="AUP3" s="481"/>
      <c r="AUQ3" s="481"/>
      <c r="AUR3" s="481"/>
      <c r="AUS3" s="481"/>
      <c r="AUT3" s="481"/>
      <c r="AUU3" s="481"/>
      <c r="AUV3" s="481"/>
      <c r="AUW3" s="481"/>
      <c r="AUX3" s="481"/>
      <c r="AUY3" s="481"/>
      <c r="AUZ3" s="481"/>
      <c r="AVA3" s="481"/>
      <c r="AVB3" s="481"/>
      <c r="AVC3" s="481"/>
      <c r="AVD3" s="481"/>
      <c r="AVE3" s="481"/>
      <c r="AVF3" s="481"/>
      <c r="AVG3" s="481"/>
      <c r="AVH3" s="481"/>
      <c r="AVI3" s="481"/>
      <c r="AVJ3" s="481"/>
      <c r="AVK3" s="481"/>
      <c r="AVL3" s="481"/>
      <c r="AVM3" s="481"/>
      <c r="AVN3" s="481"/>
      <c r="AVO3" s="481"/>
      <c r="AVP3" s="481"/>
      <c r="AVQ3" s="481"/>
      <c r="AVR3" s="481"/>
      <c r="AVS3" s="481"/>
      <c r="AVT3" s="481"/>
      <c r="AVU3" s="481"/>
      <c r="AVV3" s="481"/>
      <c r="AVW3" s="481"/>
      <c r="AVX3" s="481"/>
      <c r="AVY3" s="481"/>
      <c r="AVZ3" s="481"/>
      <c r="AWA3" s="481"/>
      <c r="AWB3" s="481"/>
      <c r="AWC3" s="481"/>
      <c r="AWD3" s="481"/>
      <c r="AWE3" s="481"/>
      <c r="AWF3" s="481"/>
      <c r="AWG3" s="481"/>
      <c r="AWH3" s="481"/>
      <c r="AWI3" s="481"/>
      <c r="AWJ3" s="481"/>
      <c r="AWK3" s="481"/>
      <c r="AWL3" s="481"/>
      <c r="AWM3" s="481"/>
      <c r="AWN3" s="481"/>
      <c r="AWO3" s="481"/>
      <c r="AWP3" s="481" t="s">
        <v>4048</v>
      </c>
      <c r="AWQ3" s="481"/>
      <c r="AWR3" s="481"/>
      <c r="AWS3" s="481"/>
      <c r="AWT3" s="481"/>
      <c r="AWU3" s="481"/>
      <c r="AWV3" s="481"/>
      <c r="AWW3" s="481"/>
      <c r="AWX3" s="481"/>
      <c r="AWY3" s="481"/>
      <c r="AWZ3" s="481"/>
      <c r="AXA3" s="481"/>
      <c r="AXB3" s="481"/>
      <c r="AXC3" s="481"/>
      <c r="AXD3" s="481"/>
      <c r="AXE3" s="481"/>
      <c r="AXF3" s="481"/>
      <c r="AXG3" s="481"/>
      <c r="AXH3" s="481"/>
      <c r="AXI3" s="481"/>
      <c r="AXJ3" s="481"/>
      <c r="AXK3" s="481"/>
      <c r="AXL3" s="481"/>
      <c r="AXM3" s="481"/>
      <c r="AXN3" s="481"/>
      <c r="AXO3" s="481"/>
      <c r="AXP3" s="481"/>
      <c r="AXQ3" s="481"/>
      <c r="AXR3" s="481"/>
      <c r="AXS3" s="481"/>
      <c r="AXT3" s="481"/>
      <c r="AXU3" s="481"/>
      <c r="AXV3" s="481"/>
      <c r="AXW3" s="481"/>
      <c r="AXX3" s="481"/>
      <c r="AXY3" s="481"/>
      <c r="AXZ3" s="481"/>
      <c r="AYA3" s="481"/>
      <c r="AYB3" s="481"/>
      <c r="AYC3" s="481"/>
      <c r="AYD3" s="481"/>
      <c r="AYE3" s="481"/>
      <c r="AYF3" s="481"/>
      <c r="AYG3" s="481"/>
      <c r="AYH3" s="481"/>
      <c r="AYI3" s="481"/>
      <c r="AYJ3" s="481"/>
      <c r="AYK3" s="481"/>
      <c r="AYL3" s="481"/>
      <c r="AYM3" s="481"/>
      <c r="AYN3" s="481"/>
      <c r="AYO3" s="481"/>
      <c r="AYP3" s="481"/>
      <c r="AYQ3" s="481" t="s">
        <v>4049</v>
      </c>
      <c r="AYR3" s="481"/>
      <c r="AYS3" s="481"/>
      <c r="AYT3" s="481"/>
      <c r="AYU3" s="481"/>
      <c r="AYV3" s="481"/>
      <c r="AYW3" s="481"/>
      <c r="AYX3" s="481"/>
      <c r="AYY3" s="481"/>
      <c r="AYZ3" s="481"/>
      <c r="AZA3" s="481"/>
      <c r="AZB3" s="481"/>
      <c r="AZC3" s="481"/>
      <c r="AZD3" s="481"/>
      <c r="AZE3" s="481"/>
      <c r="AZF3" s="481"/>
      <c r="AZG3" s="481"/>
      <c r="AZH3" s="481"/>
      <c r="AZI3" s="481"/>
      <c r="AZJ3" s="481"/>
      <c r="AZK3" s="481"/>
      <c r="AZL3" s="481"/>
      <c r="AZM3" s="481"/>
      <c r="AZN3" s="481"/>
      <c r="AZO3" s="481"/>
      <c r="AZP3" s="481"/>
      <c r="AZQ3" s="481"/>
      <c r="AZR3" s="481"/>
      <c r="AZS3" s="481"/>
      <c r="AZT3" s="481"/>
      <c r="AZU3" s="481"/>
      <c r="AZV3" s="481"/>
      <c r="AZW3" s="481"/>
      <c r="AZX3" s="481"/>
      <c r="AZY3" s="481"/>
      <c r="AZZ3" s="481"/>
      <c r="BAA3" s="481"/>
      <c r="BAB3" s="481"/>
      <c r="BAC3" s="481"/>
      <c r="BAD3" s="481"/>
      <c r="BAE3" s="481"/>
      <c r="BAF3" s="481"/>
      <c r="BAG3" s="481"/>
      <c r="BAH3" s="481"/>
      <c r="BAI3" s="481"/>
      <c r="BAJ3" s="481"/>
      <c r="BAK3" s="481"/>
      <c r="BAL3" s="481"/>
      <c r="BAM3" s="481"/>
      <c r="BAN3" s="481"/>
      <c r="BAO3" s="481"/>
      <c r="BAP3" s="481"/>
      <c r="BAQ3" s="481"/>
      <c r="BAR3" s="481" t="s">
        <v>4050</v>
      </c>
      <c r="BAS3" s="481"/>
      <c r="BAT3" s="481"/>
      <c r="BAU3" s="481"/>
      <c r="BAV3" s="481"/>
      <c r="BAW3" s="481"/>
      <c r="BAX3" s="481"/>
      <c r="BAY3" s="481"/>
      <c r="BAZ3" s="481"/>
      <c r="BBA3" s="481"/>
      <c r="BBB3" s="481"/>
      <c r="BBC3" s="481"/>
      <c r="BBD3" s="481"/>
      <c r="BBE3" s="481"/>
      <c r="BBF3" s="481"/>
      <c r="BBG3" s="481"/>
      <c r="BBH3" s="481"/>
      <c r="BBI3" s="481"/>
      <c r="BBJ3" s="481"/>
      <c r="BBK3" s="481"/>
      <c r="BBL3" s="481"/>
      <c r="BBM3" s="481"/>
      <c r="BBN3" s="481"/>
      <c r="BBO3" s="481"/>
      <c r="BBP3" s="481"/>
      <c r="BBQ3" s="481"/>
      <c r="BBR3" s="481"/>
      <c r="BBS3" s="481"/>
      <c r="BBT3" s="481"/>
      <c r="BBU3" s="481"/>
      <c r="BBV3" s="481"/>
      <c r="BBW3" s="481"/>
      <c r="BBX3" s="481"/>
      <c r="BBY3" s="481"/>
      <c r="BBZ3" s="481"/>
      <c r="BCA3" s="481"/>
      <c r="BCB3" s="481"/>
      <c r="BCC3" s="481"/>
      <c r="BCD3" s="481"/>
      <c r="BCE3" s="481"/>
      <c r="BCF3" s="481"/>
      <c r="BCG3" s="481"/>
      <c r="BCH3" s="481"/>
      <c r="BCI3" s="481"/>
      <c r="BCJ3" s="481"/>
      <c r="BCK3" s="481"/>
      <c r="BCL3" s="481"/>
      <c r="BCM3" s="481"/>
      <c r="BCN3" s="481"/>
      <c r="BCO3" s="481"/>
      <c r="BCP3" s="481"/>
      <c r="BCQ3" s="481"/>
      <c r="BCR3" s="481"/>
      <c r="BCS3" s="481" t="s">
        <v>4051</v>
      </c>
      <c r="BCT3" s="481"/>
      <c r="BCU3" s="481"/>
      <c r="BCV3" s="481"/>
      <c r="BCW3" s="481"/>
      <c r="BCX3" s="481"/>
      <c r="BCY3" s="481"/>
      <c r="BCZ3" s="481"/>
      <c r="BDA3" s="481"/>
      <c r="BDB3" s="481"/>
      <c r="BDC3" s="481"/>
      <c r="BDD3" s="481"/>
      <c r="BDE3" s="481"/>
      <c r="BDF3" s="481"/>
      <c r="BDG3" s="481"/>
      <c r="BDH3" s="481"/>
      <c r="BDI3" s="481"/>
      <c r="BDJ3" s="481"/>
      <c r="BDK3" s="481"/>
      <c r="BDL3" s="481"/>
      <c r="BDM3" s="481"/>
      <c r="BDN3" s="481"/>
      <c r="BDO3" s="481"/>
      <c r="BDP3" s="481"/>
      <c r="BDQ3" s="481"/>
      <c r="BDR3" s="481"/>
      <c r="BDS3" s="481"/>
      <c r="BDT3" s="481"/>
      <c r="BDU3" s="481"/>
      <c r="BDV3" s="481"/>
      <c r="BDW3" s="481"/>
      <c r="BDX3" s="481"/>
      <c r="BDY3" s="481"/>
      <c r="BDZ3" s="481"/>
      <c r="BEA3" s="481"/>
      <c r="BEB3" s="481"/>
      <c r="BEC3" s="481"/>
      <c r="BED3" s="481"/>
      <c r="BEE3" s="481"/>
      <c r="BEF3" s="481"/>
      <c r="BEG3" s="481"/>
      <c r="BEH3" s="481"/>
      <c r="BEI3" s="481"/>
      <c r="BEJ3" s="481"/>
      <c r="BEK3" s="481"/>
      <c r="BEL3" s="481"/>
      <c r="BEM3" s="481"/>
      <c r="BEN3" s="481"/>
      <c r="BEO3" s="481"/>
      <c r="BEP3" s="481"/>
      <c r="BEQ3" s="481"/>
      <c r="BER3" s="481"/>
      <c r="BES3" s="481"/>
      <c r="BET3" s="481" t="s">
        <v>4052</v>
      </c>
      <c r="BEU3" s="481"/>
      <c r="BEV3" s="481"/>
      <c r="BEW3" s="481"/>
      <c r="BEX3" s="481"/>
      <c r="BEY3" s="481"/>
      <c r="BEZ3" s="481"/>
      <c r="BFA3" s="481"/>
      <c r="BFB3" s="481"/>
      <c r="BFC3" s="481"/>
      <c r="BFD3" s="481"/>
      <c r="BFE3" s="481"/>
      <c r="BFF3" s="481"/>
      <c r="BFG3" s="481"/>
      <c r="BFH3" s="481"/>
      <c r="BFI3" s="481"/>
      <c r="BFJ3" s="481"/>
      <c r="BFK3" s="481"/>
      <c r="BFL3" s="481"/>
      <c r="BFM3" s="481"/>
      <c r="BFN3" s="481"/>
      <c r="BFO3" s="481"/>
      <c r="BFP3" s="481"/>
      <c r="BFQ3" s="481"/>
      <c r="BFR3" s="481"/>
      <c r="BFS3" s="481"/>
      <c r="BFT3" s="481"/>
      <c r="BFU3" s="481"/>
      <c r="BFV3" s="481"/>
      <c r="BFW3" s="481"/>
      <c r="BFX3" s="481"/>
      <c r="BFY3" s="481"/>
      <c r="BFZ3" s="481"/>
      <c r="BGA3" s="481"/>
      <c r="BGB3" s="481"/>
      <c r="BGC3" s="481"/>
      <c r="BGD3" s="481"/>
      <c r="BGE3" s="481"/>
      <c r="BGF3" s="481"/>
      <c r="BGG3" s="481"/>
      <c r="BGH3" s="481"/>
      <c r="BGI3" s="481"/>
      <c r="BGJ3" s="481"/>
      <c r="BGK3" s="481"/>
      <c r="BGL3" s="481"/>
      <c r="BGM3" s="481"/>
      <c r="BGN3" s="481"/>
      <c r="BGO3" s="481"/>
      <c r="BGP3" s="481"/>
      <c r="BGQ3" s="481"/>
      <c r="BGR3" s="481"/>
      <c r="BGS3" s="481"/>
      <c r="BGT3" s="481"/>
      <c r="BGU3" s="481" t="s">
        <v>4053</v>
      </c>
      <c r="BGV3" s="481"/>
      <c r="BGW3" s="481"/>
      <c r="BGX3" s="481"/>
      <c r="BGY3" s="481"/>
      <c r="BGZ3" s="481"/>
      <c r="BHA3" s="481"/>
      <c r="BHB3" s="481"/>
      <c r="BHC3" s="481"/>
      <c r="BHD3" s="481"/>
      <c r="BHE3" s="481"/>
      <c r="BHF3" s="481"/>
      <c r="BHG3" s="481"/>
      <c r="BHH3" s="481"/>
      <c r="BHI3" s="481"/>
      <c r="BHJ3" s="481"/>
      <c r="BHK3" s="481"/>
      <c r="BHL3" s="481"/>
      <c r="BHM3" s="481"/>
      <c r="BHN3" s="481"/>
      <c r="BHO3" s="481"/>
      <c r="BHP3" s="481"/>
      <c r="BHQ3" s="481"/>
      <c r="BHR3" s="481"/>
      <c r="BHS3" s="481"/>
      <c r="BHT3" s="481"/>
      <c r="BHU3" s="481"/>
      <c r="BHV3" s="481"/>
      <c r="BHW3" s="481"/>
      <c r="BHX3" s="481"/>
      <c r="BHY3" s="481"/>
      <c r="BHZ3" s="481"/>
      <c r="BIA3" s="481"/>
      <c r="BIB3" s="481"/>
      <c r="BIC3" s="481"/>
      <c r="BID3" s="481"/>
      <c r="BIE3" s="481"/>
      <c r="BIF3" s="481"/>
      <c r="BIG3" s="481"/>
      <c r="BIH3" s="481"/>
      <c r="BII3" s="481"/>
      <c r="BIJ3" s="481"/>
      <c r="BIK3" s="481"/>
      <c r="BIL3" s="481"/>
      <c r="BIM3" s="481"/>
      <c r="BIN3" s="481"/>
      <c r="BIO3" s="481"/>
      <c r="BIP3" s="481"/>
      <c r="BIQ3" s="481"/>
      <c r="BIR3" s="481"/>
      <c r="BIS3" s="481"/>
      <c r="BIT3" s="481"/>
      <c r="BIU3" s="481"/>
      <c r="BIV3" s="490" t="s">
        <v>43</v>
      </c>
      <c r="BIW3" s="490"/>
      <c r="BIX3" s="490" t="s">
        <v>4054</v>
      </c>
      <c r="BIY3" s="490"/>
      <c r="BIZ3" s="490" t="s">
        <v>4055</v>
      </c>
      <c r="BJA3" s="490"/>
      <c r="BJB3" s="490" t="s">
        <v>4056</v>
      </c>
      <c r="BJC3" s="490"/>
      <c r="BJD3" s="490" t="s">
        <v>4057</v>
      </c>
      <c r="BJE3" s="490"/>
      <c r="BJF3" s="490" t="s">
        <v>48</v>
      </c>
      <c r="BJG3" s="490"/>
      <c r="BJH3" s="481" t="s">
        <v>4058</v>
      </c>
      <c r="BJI3" s="481"/>
      <c r="BJJ3" s="481"/>
      <c r="BJK3" s="481"/>
      <c r="BJL3" s="481"/>
      <c r="BJM3" s="481"/>
      <c r="BJN3" s="481"/>
      <c r="BJO3" s="481"/>
      <c r="BJP3" s="481"/>
      <c r="BJQ3" s="481"/>
      <c r="BJR3" s="481"/>
      <c r="BJS3" s="481"/>
      <c r="BJT3" s="481"/>
      <c r="BJU3" s="481"/>
      <c r="BJV3" s="481"/>
      <c r="BJW3" s="481"/>
      <c r="BJX3" s="485" t="s">
        <v>4059</v>
      </c>
      <c r="BJY3" s="485"/>
      <c r="BJZ3" s="481" t="s">
        <v>4060</v>
      </c>
      <c r="BKA3" s="481"/>
      <c r="BKB3" s="481"/>
      <c r="BKC3" s="481"/>
      <c r="BKD3" s="481"/>
      <c r="BKE3" s="481"/>
      <c r="BKF3" s="481"/>
      <c r="BKG3" s="481"/>
      <c r="BKH3" s="481"/>
      <c r="BKI3" s="481"/>
      <c r="BKJ3" s="481"/>
      <c r="BKK3" s="481"/>
      <c r="BKL3" s="481"/>
      <c r="BKM3" s="481"/>
      <c r="BKN3" s="481"/>
      <c r="BKO3" s="481"/>
      <c r="BKP3" s="481"/>
      <c r="BKQ3" s="481"/>
      <c r="BKR3" s="481"/>
      <c r="BKS3" s="481"/>
      <c r="BKT3" s="481"/>
      <c r="BKU3" s="481"/>
      <c r="BKV3" s="481"/>
      <c r="BKW3" s="481"/>
      <c r="BKX3" s="481"/>
      <c r="BKY3" s="481"/>
      <c r="BKZ3" s="481"/>
      <c r="BLA3" s="481"/>
      <c r="BLB3" s="481"/>
      <c r="BLC3" s="481"/>
      <c r="BLD3" s="481"/>
      <c r="BLE3" s="481"/>
      <c r="BLF3" s="481"/>
      <c r="BLG3" s="481"/>
      <c r="BLH3" s="481"/>
      <c r="BLI3" s="481"/>
      <c r="BLJ3" s="481"/>
      <c r="BLK3" s="481"/>
      <c r="BLL3" s="481"/>
      <c r="BLM3" s="481"/>
      <c r="BLN3" s="481"/>
      <c r="BLO3" s="481"/>
      <c r="BLP3" s="481"/>
      <c r="BLQ3" s="481"/>
      <c r="BLR3" s="481"/>
      <c r="BLS3" s="481"/>
      <c r="BLT3" s="481"/>
      <c r="BLU3" s="481"/>
      <c r="BLV3" s="481"/>
      <c r="BLW3" s="481"/>
      <c r="BLX3" s="481"/>
      <c r="BLY3" s="481"/>
      <c r="BLZ3" s="481" t="s">
        <v>4061</v>
      </c>
      <c r="BMA3" s="481"/>
      <c r="BMB3" s="481"/>
      <c r="BMC3" s="481"/>
      <c r="BMD3" s="481"/>
      <c r="BME3" s="481"/>
      <c r="BMF3" s="481"/>
      <c r="BMG3" s="481"/>
      <c r="BMH3" s="481"/>
      <c r="BMI3" s="481"/>
      <c r="BMJ3" s="481"/>
      <c r="BMK3" s="481"/>
      <c r="BML3" s="481"/>
      <c r="BMM3" s="481"/>
      <c r="BMN3" s="481"/>
      <c r="BMO3" s="481"/>
      <c r="BMP3" s="481"/>
      <c r="BMQ3" s="481"/>
      <c r="BMR3" s="481"/>
      <c r="BMS3" s="481"/>
      <c r="BMT3" s="481"/>
      <c r="BMU3" s="481"/>
      <c r="BMV3" s="481"/>
      <c r="BMW3" s="481"/>
      <c r="BMX3" s="481"/>
      <c r="BMY3" s="481"/>
      <c r="BMZ3" s="481"/>
      <c r="BNA3" s="481"/>
      <c r="BNB3" s="481"/>
      <c r="BNC3" s="481"/>
      <c r="BND3" s="481"/>
      <c r="BNE3" s="481"/>
      <c r="BNF3" s="481"/>
      <c r="BNG3" s="481"/>
      <c r="BNH3" s="481"/>
      <c r="BNI3" s="481"/>
      <c r="BNJ3" s="481"/>
      <c r="BNK3" s="481"/>
      <c r="BNL3" s="481"/>
      <c r="BNM3" s="481"/>
      <c r="BNN3" s="481"/>
      <c r="BNO3" s="481"/>
      <c r="BNP3" s="481"/>
      <c r="BNQ3" s="481"/>
      <c r="BNR3" s="481"/>
      <c r="BNS3" s="481"/>
      <c r="BNT3" s="481"/>
      <c r="BNU3" s="481"/>
      <c r="BNV3" s="481"/>
      <c r="BNW3" s="481"/>
      <c r="BNX3" s="481"/>
      <c r="BNY3" s="481"/>
      <c r="BNZ3" s="481" t="s">
        <v>4062</v>
      </c>
      <c r="BOA3" s="481"/>
      <c r="BOB3" s="481"/>
      <c r="BOC3" s="481"/>
      <c r="BOD3" s="481"/>
      <c r="BOE3" s="481"/>
      <c r="BOF3" s="481"/>
      <c r="BOG3" s="481"/>
      <c r="BOH3" s="481"/>
      <c r="BOI3" s="481"/>
      <c r="BOJ3" s="481"/>
      <c r="BOK3" s="481"/>
      <c r="BOL3" s="481"/>
      <c r="BOM3" s="481"/>
      <c r="BON3" s="481"/>
      <c r="BOO3" s="481"/>
      <c r="BOP3" s="481"/>
      <c r="BOQ3" s="481"/>
      <c r="BOR3" s="481"/>
      <c r="BOS3" s="481"/>
      <c r="BOT3" s="481"/>
      <c r="BOU3" s="481"/>
      <c r="BOV3" s="481"/>
      <c r="BOW3" s="481"/>
      <c r="BOX3" s="481"/>
      <c r="BOY3" s="481"/>
      <c r="BOZ3" s="481"/>
      <c r="BPA3" s="481"/>
      <c r="BPB3" s="481"/>
      <c r="BPC3" s="481"/>
      <c r="BPD3" s="481"/>
      <c r="BPE3" s="481"/>
      <c r="BPF3" s="481"/>
      <c r="BPG3" s="481"/>
      <c r="BPH3" s="481"/>
      <c r="BPI3" s="481"/>
      <c r="BPJ3" s="481"/>
      <c r="BPK3" s="481"/>
      <c r="BPL3" s="481"/>
      <c r="BPM3" s="481"/>
      <c r="BPN3" s="481"/>
      <c r="BPO3" s="481"/>
      <c r="BPP3" s="481"/>
      <c r="BPQ3" s="481"/>
      <c r="BPR3" s="481"/>
      <c r="BPS3" s="481"/>
      <c r="BPT3" s="481"/>
      <c r="BPU3" s="481"/>
      <c r="BPV3" s="481"/>
      <c r="BPW3" s="481"/>
      <c r="BPX3" s="481"/>
      <c r="BPY3" s="481"/>
      <c r="BPZ3" s="481" t="s">
        <v>4063</v>
      </c>
      <c r="BQA3" s="481"/>
      <c r="BQB3" s="481"/>
      <c r="BQC3" s="481"/>
      <c r="BQD3" s="481"/>
      <c r="BQE3" s="481"/>
      <c r="BQF3" s="481"/>
      <c r="BQG3" s="481"/>
      <c r="BQH3" s="481"/>
      <c r="BQI3" s="481"/>
      <c r="BQJ3" s="481"/>
      <c r="BQK3" s="481"/>
      <c r="BQL3" s="481"/>
      <c r="BQM3" s="481"/>
      <c r="BQN3" s="481"/>
      <c r="BQO3" s="481"/>
      <c r="BQP3" s="481"/>
      <c r="BQQ3" s="481"/>
      <c r="BQR3" s="481"/>
      <c r="BQS3" s="481"/>
      <c r="BQT3" s="481"/>
      <c r="BQU3" s="481"/>
      <c r="BQV3" s="481"/>
      <c r="BQW3" s="481"/>
      <c r="BQX3" s="481"/>
      <c r="BQY3" s="481"/>
      <c r="BQZ3" s="481"/>
      <c r="BRA3" s="481"/>
      <c r="BRB3" s="481"/>
      <c r="BRC3" s="481"/>
      <c r="BRD3" s="481"/>
      <c r="BRE3" s="481"/>
      <c r="BRF3" s="481"/>
      <c r="BRG3" s="481"/>
      <c r="BRH3" s="481"/>
      <c r="BRI3" s="481"/>
      <c r="BRJ3" s="481"/>
      <c r="BRK3" s="481"/>
      <c r="BRL3" s="481"/>
      <c r="BRM3" s="481"/>
      <c r="BRN3" s="481"/>
      <c r="BRO3" s="481"/>
      <c r="BRP3" s="481"/>
      <c r="BRQ3" s="481"/>
      <c r="BRR3" s="481"/>
      <c r="BRS3" s="481"/>
      <c r="BRT3" s="481"/>
      <c r="BRU3" s="481"/>
      <c r="BRV3" s="481"/>
      <c r="BRW3" s="481"/>
      <c r="BRX3" s="481"/>
      <c r="BRY3" s="481"/>
      <c r="BRZ3" s="481" t="s">
        <v>4060</v>
      </c>
      <c r="BSA3" s="481"/>
      <c r="BSB3" s="481"/>
      <c r="BSC3" s="481"/>
      <c r="BSD3" s="481"/>
      <c r="BSE3" s="481"/>
      <c r="BSF3" s="481"/>
      <c r="BSG3" s="481"/>
      <c r="BSH3" s="481"/>
      <c r="BSI3" s="481"/>
      <c r="BSJ3" s="481"/>
      <c r="BSK3" s="481"/>
      <c r="BSL3" s="481"/>
      <c r="BSM3" s="481"/>
      <c r="BSN3" s="481"/>
      <c r="BSO3" s="481"/>
      <c r="BSP3" s="481"/>
      <c r="BSQ3" s="481"/>
      <c r="BSR3" s="481"/>
      <c r="BSS3" s="481"/>
      <c r="BST3" s="481"/>
      <c r="BSU3" s="481"/>
      <c r="BSV3" s="481"/>
      <c r="BSW3" s="481"/>
      <c r="BSX3" s="481"/>
      <c r="BSY3" s="481"/>
      <c r="BSZ3" s="481"/>
      <c r="BTA3" s="481"/>
      <c r="BTB3" s="481"/>
      <c r="BTC3" s="481"/>
      <c r="BTD3" s="481"/>
      <c r="BTE3" s="481"/>
      <c r="BTF3" s="481"/>
      <c r="BTG3" s="481"/>
      <c r="BTH3" s="481"/>
      <c r="BTI3" s="481"/>
      <c r="BTJ3" s="481"/>
      <c r="BTK3" s="481"/>
      <c r="BTL3" s="481"/>
      <c r="BTM3" s="481"/>
      <c r="BTN3" s="481"/>
      <c r="BTO3" s="481"/>
      <c r="BTP3" s="481"/>
      <c r="BTQ3" s="481"/>
      <c r="BTR3" s="481"/>
      <c r="BTS3" s="481"/>
      <c r="BTT3" s="481"/>
      <c r="BTU3" s="481"/>
      <c r="BTV3" s="481"/>
      <c r="BTW3" s="481"/>
      <c r="BTX3" s="481"/>
      <c r="BTY3" s="481"/>
      <c r="BTZ3" s="481" t="s">
        <v>4061</v>
      </c>
      <c r="BUA3" s="481"/>
      <c r="BUB3" s="481"/>
      <c r="BUC3" s="481"/>
      <c r="BUD3" s="481"/>
      <c r="BUE3" s="481"/>
      <c r="BUF3" s="481"/>
      <c r="BUG3" s="481"/>
      <c r="BUH3" s="481"/>
      <c r="BUI3" s="481"/>
      <c r="BUJ3" s="481"/>
      <c r="BUK3" s="481"/>
      <c r="BUL3" s="481"/>
      <c r="BUM3" s="481"/>
      <c r="BUN3" s="481"/>
      <c r="BUO3" s="481"/>
      <c r="BUP3" s="481"/>
      <c r="BUQ3" s="481"/>
      <c r="BUR3" s="481"/>
      <c r="BUS3" s="481"/>
      <c r="BUT3" s="481"/>
      <c r="BUU3" s="481"/>
      <c r="BUV3" s="481"/>
      <c r="BUW3" s="481"/>
      <c r="BUX3" s="481"/>
      <c r="BUY3" s="481"/>
      <c r="BUZ3" s="481"/>
      <c r="BVA3" s="481"/>
      <c r="BVB3" s="481"/>
      <c r="BVC3" s="481"/>
      <c r="BVD3" s="481"/>
      <c r="BVE3" s="481"/>
      <c r="BVF3" s="481"/>
      <c r="BVG3" s="481"/>
      <c r="BVH3" s="481"/>
      <c r="BVI3" s="481"/>
      <c r="BVJ3" s="481"/>
      <c r="BVK3" s="481"/>
      <c r="BVL3" s="481"/>
      <c r="BVM3" s="481"/>
      <c r="BVN3" s="481"/>
      <c r="BVO3" s="481"/>
      <c r="BVP3" s="481"/>
      <c r="BVQ3" s="481"/>
      <c r="BVR3" s="481"/>
      <c r="BVS3" s="481"/>
      <c r="BVT3" s="481"/>
      <c r="BVU3" s="481"/>
      <c r="BVV3" s="481"/>
      <c r="BVW3" s="481"/>
      <c r="BVX3" s="481"/>
      <c r="BVY3" s="481"/>
      <c r="BVZ3" s="481" t="s">
        <v>4064</v>
      </c>
      <c r="BWA3" s="481"/>
      <c r="BWB3" s="481"/>
      <c r="BWC3" s="481"/>
      <c r="BWD3" s="481"/>
      <c r="BWE3" s="481"/>
      <c r="BWF3" s="481"/>
      <c r="BWG3" s="481"/>
      <c r="BWH3" s="481"/>
      <c r="BWI3" s="481"/>
      <c r="BWJ3" s="481"/>
      <c r="BWK3" s="481"/>
      <c r="BWL3" s="481"/>
      <c r="BWM3" s="481"/>
      <c r="BWN3" s="481"/>
      <c r="BWO3" s="481"/>
      <c r="BWP3" s="481"/>
      <c r="BWQ3" s="481"/>
      <c r="BWR3" s="481"/>
      <c r="BWS3" s="481"/>
      <c r="BWT3" s="481"/>
      <c r="BWU3" s="481"/>
      <c r="BWV3" s="481"/>
      <c r="BWW3" s="481"/>
      <c r="BWX3" s="481"/>
      <c r="BWY3" s="481"/>
      <c r="BWZ3" s="481"/>
      <c r="BXA3" s="481"/>
      <c r="BXB3" s="481"/>
      <c r="BXC3" s="481"/>
      <c r="BXD3" s="481"/>
      <c r="BXE3" s="481"/>
      <c r="BXF3" s="481"/>
      <c r="BXG3" s="481"/>
      <c r="BXH3" s="481"/>
      <c r="BXI3" s="481"/>
      <c r="BXJ3" s="481"/>
      <c r="BXK3" s="481"/>
      <c r="BXL3" s="481"/>
      <c r="BXM3" s="481"/>
      <c r="BXN3" s="481"/>
      <c r="BXO3" s="481"/>
      <c r="BXP3" s="481"/>
      <c r="BXQ3" s="481"/>
      <c r="BXR3" s="481"/>
      <c r="BXS3" s="481"/>
      <c r="BXT3" s="481"/>
      <c r="BXU3" s="481"/>
      <c r="BXV3" s="481"/>
      <c r="BXW3" s="481"/>
      <c r="BXX3" s="481"/>
      <c r="BXY3" s="481"/>
      <c r="BXZ3" s="481" t="s">
        <v>4063</v>
      </c>
      <c r="BYA3" s="481"/>
      <c r="BYB3" s="481"/>
      <c r="BYC3" s="481"/>
      <c r="BYD3" s="481"/>
      <c r="BYE3" s="481"/>
      <c r="BYF3" s="481"/>
      <c r="BYG3" s="481"/>
      <c r="BYH3" s="481"/>
      <c r="BYI3" s="481"/>
      <c r="BYJ3" s="481"/>
      <c r="BYK3" s="481"/>
      <c r="BYL3" s="481"/>
      <c r="BYM3" s="481"/>
      <c r="BYN3" s="481"/>
      <c r="BYO3" s="481"/>
      <c r="BYP3" s="481"/>
      <c r="BYQ3" s="481"/>
      <c r="BYR3" s="481"/>
      <c r="BYS3" s="481"/>
      <c r="BYT3" s="481"/>
      <c r="BYU3" s="481"/>
      <c r="BYV3" s="481"/>
      <c r="BYW3" s="481"/>
      <c r="BYX3" s="481"/>
      <c r="BYY3" s="481"/>
      <c r="BYZ3" s="481"/>
      <c r="BZA3" s="481"/>
      <c r="BZB3" s="481"/>
      <c r="BZC3" s="481"/>
      <c r="BZD3" s="481"/>
      <c r="BZE3" s="481"/>
      <c r="BZF3" s="481"/>
      <c r="BZG3" s="481"/>
      <c r="BZH3" s="481"/>
      <c r="BZI3" s="481"/>
      <c r="BZJ3" s="481"/>
      <c r="BZK3" s="481"/>
      <c r="BZL3" s="481"/>
      <c r="BZM3" s="481"/>
      <c r="BZN3" s="481"/>
      <c r="BZO3" s="481"/>
      <c r="BZP3" s="481"/>
      <c r="BZQ3" s="481"/>
      <c r="BZR3" s="481"/>
      <c r="BZS3" s="481"/>
      <c r="BZT3" s="481"/>
      <c r="BZU3" s="481"/>
      <c r="BZV3" s="481"/>
      <c r="BZW3" s="481"/>
      <c r="BZX3" s="481"/>
      <c r="BZY3" s="481"/>
      <c r="BZZ3" s="481" t="s">
        <v>4060</v>
      </c>
      <c r="CAA3" s="481"/>
      <c r="CAB3" s="481"/>
      <c r="CAC3" s="481"/>
      <c r="CAD3" s="481"/>
      <c r="CAE3" s="481"/>
      <c r="CAF3" s="481"/>
      <c r="CAG3" s="481"/>
      <c r="CAH3" s="481"/>
      <c r="CAI3" s="481"/>
      <c r="CAJ3" s="481"/>
      <c r="CAK3" s="481"/>
      <c r="CAL3" s="481"/>
      <c r="CAM3" s="481"/>
      <c r="CAN3" s="481"/>
      <c r="CAO3" s="481"/>
      <c r="CAP3" s="481"/>
      <c r="CAQ3" s="481"/>
      <c r="CAR3" s="481"/>
      <c r="CAS3" s="481"/>
      <c r="CAT3" s="481"/>
      <c r="CAU3" s="481"/>
      <c r="CAV3" s="481"/>
      <c r="CAW3" s="481"/>
      <c r="CAX3" s="481"/>
      <c r="CAY3" s="481"/>
      <c r="CAZ3" s="481"/>
      <c r="CBA3" s="481"/>
      <c r="CBB3" s="481"/>
      <c r="CBC3" s="481"/>
      <c r="CBD3" s="481"/>
      <c r="CBE3" s="481"/>
      <c r="CBF3" s="481"/>
      <c r="CBG3" s="481"/>
      <c r="CBH3" s="481"/>
      <c r="CBI3" s="481"/>
      <c r="CBJ3" s="481"/>
      <c r="CBK3" s="481"/>
      <c r="CBL3" s="481"/>
      <c r="CBM3" s="481"/>
      <c r="CBN3" s="481"/>
      <c r="CBO3" s="481"/>
      <c r="CBP3" s="481"/>
      <c r="CBQ3" s="481"/>
      <c r="CBR3" s="481"/>
      <c r="CBS3" s="481"/>
      <c r="CBT3" s="481"/>
      <c r="CBU3" s="481"/>
      <c r="CBV3" s="481"/>
      <c r="CBW3" s="481"/>
      <c r="CBX3" s="481"/>
      <c r="CBY3" s="481"/>
      <c r="CBZ3" s="497" t="s">
        <v>4061</v>
      </c>
      <c r="CCA3" s="497"/>
      <c r="CCB3" s="497"/>
      <c r="CCC3" s="497"/>
      <c r="CCD3" s="497"/>
      <c r="CCE3" s="497"/>
      <c r="CCF3" s="497"/>
      <c r="CCG3" s="497"/>
      <c r="CCH3" s="497"/>
      <c r="CCI3" s="497"/>
      <c r="CCJ3" s="497"/>
      <c r="CCK3" s="497"/>
      <c r="CCL3" s="497"/>
      <c r="CCM3" s="497"/>
      <c r="CCN3" s="497"/>
      <c r="CCO3" s="497"/>
      <c r="CCP3" s="497"/>
      <c r="CCQ3" s="497"/>
      <c r="CCR3" s="497"/>
      <c r="CCS3" s="497"/>
      <c r="CCT3" s="497"/>
      <c r="CCU3" s="497"/>
      <c r="CCV3" s="497"/>
      <c r="CCW3" s="497"/>
      <c r="CCX3" s="497"/>
      <c r="CCY3" s="497"/>
      <c r="CCZ3" s="497"/>
      <c r="CDA3" s="497"/>
      <c r="CDB3" s="497"/>
      <c r="CDC3" s="497"/>
      <c r="CDD3" s="497"/>
      <c r="CDE3" s="497"/>
      <c r="CDF3" s="497"/>
      <c r="CDG3" s="497"/>
      <c r="CDH3" s="497"/>
      <c r="CDI3" s="497"/>
      <c r="CDJ3" s="497"/>
      <c r="CDK3" s="497"/>
      <c r="CDL3" s="497"/>
      <c r="CDM3" s="497"/>
      <c r="CDN3" s="497"/>
      <c r="CDO3" s="497"/>
      <c r="CDP3" s="497"/>
      <c r="CDQ3" s="497"/>
      <c r="CDR3" s="497"/>
      <c r="CDS3" s="497"/>
      <c r="CDT3" s="497"/>
      <c r="CDU3" s="497"/>
      <c r="CDV3" s="497"/>
      <c r="CDW3" s="497"/>
      <c r="CDX3" s="497"/>
      <c r="CDY3" s="497"/>
      <c r="CDZ3" s="481" t="s">
        <v>4065</v>
      </c>
      <c r="CEA3" s="481"/>
      <c r="CEB3" s="481"/>
      <c r="CEC3" s="481"/>
      <c r="CED3" s="481"/>
      <c r="CEE3" s="481"/>
      <c r="CEF3" s="481"/>
      <c r="CEG3" s="481"/>
      <c r="CEH3" s="481"/>
      <c r="CEI3" s="481"/>
      <c r="CEJ3" s="481"/>
      <c r="CEK3" s="481"/>
      <c r="CEL3" s="481"/>
      <c r="CEM3" s="481"/>
      <c r="CEN3" s="481"/>
      <c r="CEO3" s="481"/>
      <c r="CEP3" s="481"/>
      <c r="CEQ3" s="481"/>
      <c r="CER3" s="481"/>
      <c r="CES3" s="481"/>
      <c r="CET3" s="481"/>
      <c r="CEU3" s="481"/>
      <c r="CEV3" s="481"/>
      <c r="CEW3" s="481"/>
      <c r="CEX3" s="481"/>
      <c r="CEY3" s="481"/>
      <c r="CEZ3" s="481"/>
      <c r="CFA3" s="481"/>
      <c r="CFB3" s="481"/>
      <c r="CFC3" s="481"/>
      <c r="CFD3" s="481"/>
      <c r="CFE3" s="481"/>
      <c r="CFF3" s="481"/>
      <c r="CFG3" s="481"/>
      <c r="CFH3" s="481"/>
      <c r="CFI3" s="481"/>
      <c r="CFJ3" s="481"/>
      <c r="CFK3" s="481"/>
      <c r="CFL3" s="481"/>
      <c r="CFM3" s="481"/>
      <c r="CFN3" s="481"/>
      <c r="CFO3" s="481"/>
      <c r="CFP3" s="481"/>
      <c r="CFQ3" s="481"/>
      <c r="CFR3" s="481"/>
      <c r="CFS3" s="481"/>
      <c r="CFT3" s="481"/>
      <c r="CFU3" s="481"/>
      <c r="CFV3" s="481"/>
      <c r="CFW3" s="481"/>
      <c r="CFX3" s="481"/>
      <c r="CFY3" s="481"/>
      <c r="CFZ3" s="481" t="s">
        <v>4063</v>
      </c>
      <c r="CGA3" s="481"/>
      <c r="CGB3" s="481"/>
      <c r="CGC3" s="481"/>
      <c r="CGD3" s="481"/>
      <c r="CGE3" s="481"/>
      <c r="CGF3" s="481"/>
      <c r="CGG3" s="481"/>
      <c r="CGH3" s="481"/>
      <c r="CGI3" s="481"/>
      <c r="CGJ3" s="481"/>
      <c r="CGK3" s="481"/>
      <c r="CGL3" s="481"/>
      <c r="CGM3" s="481"/>
      <c r="CGN3" s="481"/>
      <c r="CGO3" s="481"/>
      <c r="CGP3" s="481"/>
      <c r="CGQ3" s="481"/>
      <c r="CGR3" s="481"/>
      <c r="CGS3" s="481"/>
      <c r="CGT3" s="481"/>
      <c r="CGU3" s="481"/>
      <c r="CGV3" s="481"/>
      <c r="CGW3" s="481"/>
      <c r="CGX3" s="481"/>
      <c r="CGY3" s="481"/>
      <c r="CGZ3" s="481"/>
      <c r="CHA3" s="481"/>
      <c r="CHB3" s="481"/>
      <c r="CHC3" s="481"/>
      <c r="CHD3" s="481"/>
      <c r="CHE3" s="481"/>
      <c r="CHF3" s="481"/>
      <c r="CHG3" s="481"/>
      <c r="CHH3" s="481"/>
      <c r="CHI3" s="481"/>
      <c r="CHJ3" s="481"/>
      <c r="CHK3" s="481"/>
      <c r="CHL3" s="481"/>
      <c r="CHM3" s="481"/>
      <c r="CHN3" s="481"/>
      <c r="CHO3" s="481"/>
      <c r="CHP3" s="481"/>
      <c r="CHQ3" s="481"/>
      <c r="CHR3" s="481"/>
      <c r="CHS3" s="481"/>
      <c r="CHT3" s="481"/>
      <c r="CHU3" s="481"/>
      <c r="CHV3" s="481"/>
      <c r="CHW3" s="481"/>
      <c r="CHX3" s="481"/>
      <c r="CHY3" s="481"/>
      <c r="CHZ3" s="481" t="s">
        <v>4060</v>
      </c>
      <c r="CIA3" s="481"/>
      <c r="CIB3" s="481"/>
      <c r="CIC3" s="481"/>
      <c r="CID3" s="481"/>
      <c r="CIE3" s="481"/>
      <c r="CIF3" s="481"/>
      <c r="CIG3" s="481"/>
      <c r="CIH3" s="481"/>
      <c r="CII3" s="481"/>
      <c r="CIJ3" s="481"/>
      <c r="CIK3" s="481"/>
      <c r="CIL3" s="481"/>
      <c r="CIM3" s="481"/>
      <c r="CIN3" s="481"/>
      <c r="CIO3" s="481"/>
      <c r="CIP3" s="481"/>
      <c r="CIQ3" s="481"/>
      <c r="CIR3" s="481"/>
      <c r="CIS3" s="481"/>
      <c r="CIT3" s="481"/>
      <c r="CIU3" s="481"/>
      <c r="CIV3" s="481"/>
      <c r="CIW3" s="481"/>
      <c r="CIX3" s="481"/>
      <c r="CIY3" s="481"/>
      <c r="CIZ3" s="481"/>
      <c r="CJA3" s="481"/>
      <c r="CJB3" s="481"/>
      <c r="CJC3" s="481"/>
      <c r="CJD3" s="481"/>
      <c r="CJE3" s="481"/>
      <c r="CJF3" s="481"/>
      <c r="CJG3" s="481"/>
      <c r="CJH3" s="481"/>
      <c r="CJI3" s="481"/>
      <c r="CJJ3" s="481"/>
      <c r="CJK3" s="481"/>
      <c r="CJL3" s="481"/>
      <c r="CJM3" s="481"/>
      <c r="CJN3" s="481"/>
      <c r="CJO3" s="481"/>
      <c r="CJP3" s="481"/>
      <c r="CJQ3" s="481"/>
      <c r="CJR3" s="481"/>
      <c r="CJS3" s="481"/>
      <c r="CJT3" s="481"/>
      <c r="CJU3" s="481"/>
      <c r="CJV3" s="481"/>
      <c r="CJW3" s="481"/>
      <c r="CJX3" s="481"/>
      <c r="CJY3" s="481"/>
      <c r="CJZ3" s="497" t="s">
        <v>4061</v>
      </c>
      <c r="CKA3" s="497"/>
      <c r="CKB3" s="497"/>
      <c r="CKC3" s="497"/>
      <c r="CKD3" s="497"/>
      <c r="CKE3" s="497"/>
      <c r="CKF3" s="497"/>
      <c r="CKG3" s="497"/>
      <c r="CKH3" s="497"/>
      <c r="CKI3" s="497"/>
      <c r="CKJ3" s="497"/>
      <c r="CKK3" s="497"/>
      <c r="CKL3" s="497"/>
      <c r="CKM3" s="497"/>
      <c r="CKN3" s="497"/>
      <c r="CKO3" s="497"/>
      <c r="CKP3" s="497"/>
      <c r="CKQ3" s="497"/>
      <c r="CKR3" s="497"/>
      <c r="CKS3" s="497"/>
      <c r="CKT3" s="497"/>
      <c r="CKU3" s="497"/>
      <c r="CKV3" s="497"/>
      <c r="CKW3" s="497"/>
      <c r="CKX3" s="497"/>
      <c r="CKY3" s="497"/>
      <c r="CKZ3" s="497"/>
      <c r="CLA3" s="497"/>
      <c r="CLB3" s="497"/>
      <c r="CLC3" s="497"/>
      <c r="CLD3" s="497"/>
      <c r="CLE3" s="497"/>
      <c r="CLF3" s="497"/>
      <c r="CLG3" s="497"/>
      <c r="CLH3" s="497"/>
      <c r="CLI3" s="497"/>
      <c r="CLJ3" s="497"/>
      <c r="CLK3" s="497"/>
      <c r="CLL3" s="497"/>
      <c r="CLM3" s="497"/>
      <c r="CLN3" s="497"/>
      <c r="CLO3" s="497"/>
      <c r="CLP3" s="497"/>
      <c r="CLQ3" s="497"/>
      <c r="CLR3" s="497"/>
      <c r="CLS3" s="497"/>
      <c r="CLT3" s="497"/>
      <c r="CLU3" s="497"/>
      <c r="CLV3" s="497"/>
      <c r="CLW3" s="497"/>
      <c r="CLX3" s="497"/>
      <c r="CLY3" s="497"/>
      <c r="CLZ3" s="481" t="s">
        <v>4065</v>
      </c>
      <c r="CMA3" s="481"/>
      <c r="CMB3" s="481"/>
      <c r="CMC3" s="481"/>
      <c r="CMD3" s="481"/>
      <c r="CME3" s="481"/>
      <c r="CMF3" s="481"/>
      <c r="CMG3" s="481"/>
      <c r="CMH3" s="481"/>
      <c r="CMI3" s="481"/>
      <c r="CMJ3" s="481"/>
      <c r="CMK3" s="481"/>
      <c r="CML3" s="481"/>
      <c r="CMM3" s="481"/>
      <c r="CMN3" s="481"/>
      <c r="CMO3" s="481"/>
      <c r="CMP3" s="481"/>
      <c r="CMQ3" s="481"/>
      <c r="CMR3" s="481"/>
      <c r="CMS3" s="481"/>
      <c r="CMT3" s="481"/>
      <c r="CMU3" s="481"/>
      <c r="CMV3" s="481"/>
      <c r="CMW3" s="481"/>
      <c r="CMX3" s="481"/>
      <c r="CMY3" s="481"/>
      <c r="CMZ3" s="481"/>
      <c r="CNA3" s="481"/>
      <c r="CNB3" s="481"/>
      <c r="CNC3" s="481"/>
      <c r="CND3" s="481"/>
      <c r="CNE3" s="481"/>
      <c r="CNF3" s="481"/>
      <c r="CNG3" s="481"/>
      <c r="CNH3" s="481"/>
      <c r="CNI3" s="481"/>
      <c r="CNJ3" s="481"/>
      <c r="CNK3" s="481"/>
      <c r="CNL3" s="481"/>
      <c r="CNM3" s="481"/>
      <c r="CNN3" s="481"/>
      <c r="CNO3" s="481"/>
      <c r="CNP3" s="481"/>
      <c r="CNQ3" s="481"/>
      <c r="CNR3" s="481"/>
      <c r="CNS3" s="481"/>
      <c r="CNT3" s="481"/>
      <c r="CNU3" s="481"/>
      <c r="CNV3" s="481"/>
      <c r="CNW3" s="481"/>
      <c r="CNX3" s="481"/>
      <c r="CNY3" s="481"/>
      <c r="CNZ3" s="481" t="s">
        <v>4063</v>
      </c>
      <c r="COA3" s="481"/>
      <c r="COB3" s="481"/>
      <c r="COC3" s="481"/>
      <c r="COD3" s="481"/>
      <c r="COE3" s="481"/>
      <c r="COF3" s="481"/>
      <c r="COG3" s="481"/>
      <c r="COH3" s="481"/>
      <c r="COI3" s="481"/>
      <c r="COJ3" s="481"/>
      <c r="COK3" s="481"/>
      <c r="COL3" s="481"/>
      <c r="COM3" s="481"/>
      <c r="CON3" s="481"/>
      <c r="COO3" s="481"/>
      <c r="COP3" s="481"/>
      <c r="COQ3" s="481"/>
      <c r="COR3" s="481"/>
      <c r="COS3" s="481"/>
      <c r="COT3" s="481"/>
      <c r="COU3" s="481"/>
      <c r="COV3" s="481"/>
      <c r="COW3" s="481"/>
      <c r="COX3" s="481"/>
      <c r="COY3" s="481"/>
      <c r="COZ3" s="481"/>
      <c r="CPA3" s="481"/>
      <c r="CPB3" s="481"/>
      <c r="CPC3" s="481"/>
      <c r="CPD3" s="481"/>
      <c r="CPE3" s="481"/>
      <c r="CPF3" s="481"/>
      <c r="CPG3" s="481"/>
      <c r="CPH3" s="481"/>
      <c r="CPI3" s="481"/>
      <c r="CPJ3" s="481"/>
      <c r="CPK3" s="481"/>
      <c r="CPL3" s="481"/>
      <c r="CPM3" s="481"/>
      <c r="CPN3" s="481"/>
      <c r="CPO3" s="481"/>
      <c r="CPP3" s="481"/>
      <c r="CPQ3" s="481"/>
      <c r="CPR3" s="481"/>
      <c r="CPS3" s="481"/>
      <c r="CPT3" s="481"/>
      <c r="CPU3" s="481"/>
      <c r="CPV3" s="481"/>
      <c r="CPW3" s="481"/>
      <c r="CPX3" s="481"/>
      <c r="CPY3" s="481"/>
      <c r="CPZ3" s="481" t="s">
        <v>4060</v>
      </c>
      <c r="CQA3" s="481"/>
      <c r="CQB3" s="481"/>
      <c r="CQC3" s="481"/>
      <c r="CQD3" s="481"/>
      <c r="CQE3" s="481"/>
      <c r="CQF3" s="481"/>
      <c r="CQG3" s="481"/>
      <c r="CQH3" s="481"/>
      <c r="CQI3" s="481"/>
      <c r="CQJ3" s="481"/>
      <c r="CQK3" s="481"/>
      <c r="CQL3" s="481"/>
      <c r="CQM3" s="481"/>
      <c r="CQN3" s="481"/>
      <c r="CQO3" s="481"/>
      <c r="CQP3" s="481"/>
      <c r="CQQ3" s="481"/>
      <c r="CQR3" s="481"/>
      <c r="CQS3" s="481"/>
      <c r="CQT3" s="481"/>
      <c r="CQU3" s="481"/>
      <c r="CQV3" s="481"/>
      <c r="CQW3" s="481"/>
      <c r="CQX3" s="481"/>
      <c r="CQY3" s="481"/>
      <c r="CQZ3" s="481"/>
      <c r="CRA3" s="481"/>
      <c r="CRB3" s="481"/>
      <c r="CRC3" s="481"/>
      <c r="CRD3" s="481"/>
      <c r="CRE3" s="481"/>
      <c r="CRF3" s="481"/>
      <c r="CRG3" s="481"/>
      <c r="CRH3" s="481"/>
      <c r="CRI3" s="481"/>
      <c r="CRJ3" s="481"/>
      <c r="CRK3" s="481"/>
      <c r="CRL3" s="481"/>
      <c r="CRM3" s="481"/>
      <c r="CRN3" s="481"/>
      <c r="CRO3" s="481"/>
      <c r="CRP3" s="481"/>
      <c r="CRQ3" s="481"/>
      <c r="CRR3" s="481"/>
      <c r="CRS3" s="481"/>
      <c r="CRT3" s="481"/>
      <c r="CRU3" s="481"/>
      <c r="CRV3" s="481"/>
      <c r="CRW3" s="481"/>
      <c r="CRX3" s="481"/>
      <c r="CRY3" s="481"/>
      <c r="CRZ3" s="497" t="s">
        <v>4061</v>
      </c>
      <c r="CSA3" s="497"/>
      <c r="CSB3" s="497"/>
      <c r="CSC3" s="497"/>
      <c r="CSD3" s="497"/>
      <c r="CSE3" s="497"/>
      <c r="CSF3" s="497"/>
      <c r="CSG3" s="497"/>
      <c r="CSH3" s="497"/>
      <c r="CSI3" s="497"/>
      <c r="CSJ3" s="497"/>
      <c r="CSK3" s="497"/>
      <c r="CSL3" s="497"/>
      <c r="CSM3" s="497"/>
      <c r="CSN3" s="497"/>
      <c r="CSO3" s="497"/>
      <c r="CSP3" s="497"/>
      <c r="CSQ3" s="497"/>
      <c r="CSR3" s="497"/>
      <c r="CSS3" s="497"/>
      <c r="CST3" s="497"/>
      <c r="CSU3" s="497"/>
      <c r="CSV3" s="497"/>
      <c r="CSW3" s="497"/>
      <c r="CSX3" s="497"/>
      <c r="CSY3" s="497"/>
      <c r="CSZ3" s="497"/>
      <c r="CTA3" s="497"/>
      <c r="CTB3" s="497"/>
      <c r="CTC3" s="497"/>
      <c r="CTD3" s="497"/>
      <c r="CTE3" s="497"/>
      <c r="CTF3" s="497"/>
      <c r="CTG3" s="497"/>
      <c r="CTH3" s="497"/>
      <c r="CTI3" s="497"/>
      <c r="CTJ3" s="497"/>
      <c r="CTK3" s="497"/>
      <c r="CTL3" s="497"/>
      <c r="CTM3" s="497"/>
      <c r="CTN3" s="497"/>
      <c r="CTO3" s="497"/>
      <c r="CTP3" s="497"/>
      <c r="CTQ3" s="497"/>
      <c r="CTR3" s="497"/>
      <c r="CTS3" s="497"/>
      <c r="CTT3" s="497"/>
      <c r="CTU3" s="497"/>
      <c r="CTV3" s="497"/>
      <c r="CTW3" s="497"/>
      <c r="CTX3" s="497"/>
      <c r="CTY3" s="497"/>
      <c r="CTZ3" s="481" t="s">
        <v>4065</v>
      </c>
      <c r="CUA3" s="481"/>
      <c r="CUB3" s="481"/>
      <c r="CUC3" s="481"/>
      <c r="CUD3" s="481"/>
      <c r="CUE3" s="481"/>
      <c r="CUF3" s="481"/>
      <c r="CUG3" s="481"/>
      <c r="CUH3" s="481"/>
      <c r="CUI3" s="481"/>
      <c r="CUJ3" s="481"/>
      <c r="CUK3" s="481"/>
      <c r="CUL3" s="481"/>
      <c r="CUM3" s="481"/>
      <c r="CUN3" s="481"/>
      <c r="CUO3" s="481"/>
      <c r="CUP3" s="481"/>
      <c r="CUQ3" s="481"/>
      <c r="CUR3" s="481"/>
      <c r="CUS3" s="481"/>
      <c r="CUT3" s="481"/>
      <c r="CUU3" s="481"/>
      <c r="CUV3" s="481"/>
      <c r="CUW3" s="481"/>
      <c r="CUX3" s="481"/>
      <c r="CUY3" s="481"/>
      <c r="CUZ3" s="481"/>
      <c r="CVA3" s="481"/>
      <c r="CVB3" s="481"/>
      <c r="CVC3" s="481"/>
      <c r="CVD3" s="481"/>
      <c r="CVE3" s="481"/>
      <c r="CVF3" s="481"/>
      <c r="CVG3" s="481"/>
      <c r="CVH3" s="481"/>
      <c r="CVI3" s="481"/>
      <c r="CVJ3" s="481"/>
      <c r="CVK3" s="481"/>
      <c r="CVL3" s="481"/>
      <c r="CVM3" s="481"/>
      <c r="CVN3" s="481"/>
      <c r="CVO3" s="481"/>
      <c r="CVP3" s="481"/>
      <c r="CVQ3" s="481"/>
      <c r="CVR3" s="481"/>
      <c r="CVS3" s="481"/>
      <c r="CVT3" s="481"/>
      <c r="CVU3" s="481"/>
      <c r="CVV3" s="481"/>
      <c r="CVW3" s="481"/>
      <c r="CVX3" s="481"/>
      <c r="CVY3" s="481"/>
      <c r="CVZ3" s="481" t="s">
        <v>4063</v>
      </c>
      <c r="CWA3" s="481"/>
      <c r="CWB3" s="481"/>
      <c r="CWC3" s="481"/>
      <c r="CWD3" s="481"/>
      <c r="CWE3" s="481"/>
      <c r="CWF3" s="481"/>
      <c r="CWG3" s="481"/>
      <c r="CWH3" s="481"/>
      <c r="CWI3" s="481"/>
      <c r="CWJ3" s="481"/>
      <c r="CWK3" s="481"/>
      <c r="CWL3" s="481"/>
      <c r="CWM3" s="481"/>
      <c r="CWN3" s="481"/>
      <c r="CWO3" s="481"/>
      <c r="CWP3" s="481"/>
      <c r="CWQ3" s="481"/>
      <c r="CWR3" s="481"/>
      <c r="CWS3" s="481"/>
      <c r="CWT3" s="481"/>
      <c r="CWU3" s="481"/>
      <c r="CWV3" s="481"/>
      <c r="CWW3" s="481"/>
      <c r="CWX3" s="481"/>
      <c r="CWY3" s="481"/>
      <c r="CWZ3" s="481"/>
      <c r="CXA3" s="481"/>
      <c r="CXB3" s="481"/>
      <c r="CXC3" s="481"/>
      <c r="CXD3" s="481"/>
      <c r="CXE3" s="481"/>
      <c r="CXF3" s="481"/>
      <c r="CXG3" s="481"/>
      <c r="CXH3" s="481"/>
      <c r="CXI3" s="481"/>
      <c r="CXJ3" s="481"/>
      <c r="CXK3" s="481"/>
      <c r="CXL3" s="481"/>
      <c r="CXM3" s="481"/>
      <c r="CXN3" s="481"/>
      <c r="CXO3" s="481"/>
      <c r="CXP3" s="481"/>
      <c r="CXQ3" s="481"/>
      <c r="CXR3" s="481"/>
      <c r="CXS3" s="481"/>
      <c r="CXT3" s="481"/>
      <c r="CXU3" s="481"/>
      <c r="CXV3" s="481"/>
      <c r="CXW3" s="481"/>
      <c r="CXX3" s="481"/>
      <c r="CXY3" s="481"/>
      <c r="CXZ3" s="481" t="s">
        <v>4066</v>
      </c>
      <c r="CYA3" s="481"/>
      <c r="CYB3" s="481"/>
      <c r="CYC3" s="481"/>
      <c r="CYD3" s="481"/>
      <c r="CYE3" s="481"/>
      <c r="CYF3" s="481"/>
      <c r="CYG3" s="481"/>
      <c r="CYH3" s="481"/>
      <c r="CYI3" s="481"/>
      <c r="CYJ3" s="481"/>
      <c r="CYK3" s="481"/>
      <c r="CYL3" s="481"/>
      <c r="CYM3" s="481"/>
      <c r="CYN3" s="481"/>
      <c r="CYO3" s="481"/>
      <c r="CYP3" s="481"/>
      <c r="CYQ3" s="481"/>
      <c r="CYR3" s="481"/>
      <c r="CYS3" s="481"/>
      <c r="CYT3" s="481"/>
      <c r="CYU3" s="481"/>
      <c r="CYV3" s="481"/>
      <c r="CYW3" s="481"/>
      <c r="CYX3" s="481"/>
      <c r="CYY3" s="481"/>
      <c r="CYZ3" s="481"/>
      <c r="CZA3" s="481"/>
      <c r="CZB3" s="481"/>
      <c r="CZC3" s="481"/>
      <c r="CZD3" s="481"/>
      <c r="CZE3" s="481"/>
      <c r="CZF3" s="481"/>
      <c r="CZG3" s="481"/>
      <c r="CZH3" s="481"/>
      <c r="CZI3" s="481"/>
      <c r="CZJ3" s="481"/>
      <c r="CZK3" s="481"/>
      <c r="CZL3" s="481"/>
      <c r="CZM3" s="481"/>
      <c r="CZN3" s="481"/>
      <c r="CZO3" s="481"/>
      <c r="CZP3" s="481"/>
      <c r="CZQ3" s="481"/>
      <c r="CZR3" s="481"/>
      <c r="CZS3" s="481"/>
      <c r="CZT3" s="481"/>
      <c r="CZU3" s="481"/>
      <c r="CZV3" s="481"/>
      <c r="CZW3" s="481"/>
      <c r="CZX3" s="481"/>
      <c r="CZY3" s="481"/>
      <c r="CZZ3" s="481" t="s">
        <v>139</v>
      </c>
      <c r="DAA3" s="481"/>
      <c r="DAB3" s="481"/>
      <c r="DAC3" s="481"/>
      <c r="DAD3" s="481"/>
      <c r="DAE3" s="481"/>
      <c r="DAF3" s="481"/>
      <c r="DAG3" s="481"/>
      <c r="DAH3" s="481"/>
      <c r="DAI3" s="481"/>
      <c r="DAJ3" s="481"/>
      <c r="DAK3" s="481"/>
      <c r="DAL3" s="481"/>
      <c r="DAM3" s="481"/>
      <c r="DAN3" s="481"/>
      <c r="DAO3" s="481"/>
      <c r="DAP3" s="481"/>
      <c r="DAQ3" s="481"/>
      <c r="DAR3" s="481"/>
      <c r="DAS3" s="481"/>
      <c r="DAT3" s="481"/>
      <c r="DAU3" s="481"/>
      <c r="DAV3" s="481"/>
      <c r="DAW3" s="481"/>
      <c r="DAX3" s="481"/>
      <c r="DAY3" s="481"/>
      <c r="DAZ3" s="481"/>
      <c r="DBA3" s="481"/>
      <c r="DBB3" s="481"/>
      <c r="DBC3" s="481"/>
      <c r="DBD3" s="481"/>
      <c r="DBE3" s="481"/>
      <c r="DBF3" s="481"/>
      <c r="DBG3" s="481"/>
      <c r="DBH3" s="481"/>
      <c r="DBI3" s="481"/>
      <c r="DBJ3" s="481"/>
      <c r="DBK3" s="481"/>
      <c r="DBL3" s="481"/>
      <c r="DBM3" s="481"/>
      <c r="DBN3" s="481"/>
      <c r="DBO3" s="481"/>
      <c r="DBP3" s="481"/>
      <c r="DBQ3" s="481"/>
      <c r="DBR3" s="481"/>
      <c r="DBS3" s="481"/>
      <c r="DBT3" s="481"/>
      <c r="DBU3" s="481"/>
      <c r="DBV3" s="481"/>
      <c r="DBW3" s="481"/>
      <c r="DBX3" s="481"/>
      <c r="DBY3" s="481"/>
      <c r="DBZ3" s="481" t="s">
        <v>140</v>
      </c>
      <c r="DCA3" s="481"/>
      <c r="DCB3" s="481"/>
      <c r="DCC3" s="481"/>
      <c r="DCD3" s="481"/>
      <c r="DCE3" s="481"/>
      <c r="DCF3" s="481"/>
      <c r="DCG3" s="481"/>
      <c r="DCH3" s="481"/>
      <c r="DCI3" s="481"/>
      <c r="DCJ3" s="481"/>
      <c r="DCK3" s="481"/>
      <c r="DCL3" s="481"/>
      <c r="DCM3" s="481"/>
      <c r="DCN3" s="481"/>
      <c r="DCO3" s="481"/>
      <c r="DCP3" s="481"/>
      <c r="DCQ3" s="481"/>
      <c r="DCR3" s="481"/>
      <c r="DCS3" s="481"/>
      <c r="DCT3" s="481"/>
      <c r="DCU3" s="481"/>
      <c r="DCV3" s="481"/>
      <c r="DCW3" s="481"/>
      <c r="DCX3" s="481"/>
      <c r="DCY3" s="481"/>
      <c r="DCZ3" s="481"/>
      <c r="DDA3" s="481"/>
      <c r="DDB3" s="481"/>
      <c r="DDC3" s="481"/>
      <c r="DDD3" s="481"/>
      <c r="DDE3" s="481"/>
      <c r="DDF3" s="481"/>
      <c r="DDG3" s="481"/>
      <c r="DDH3" s="481"/>
      <c r="DDI3" s="481"/>
      <c r="DDJ3" s="481"/>
      <c r="DDK3" s="481"/>
      <c r="DDL3" s="481"/>
      <c r="DDM3" s="481"/>
      <c r="DDN3" s="481"/>
      <c r="DDO3" s="481"/>
      <c r="DDP3" s="481"/>
      <c r="DDQ3" s="481"/>
      <c r="DDR3" s="481"/>
      <c r="DDS3" s="481"/>
      <c r="DDT3" s="481"/>
      <c r="DDU3" s="481"/>
      <c r="DDV3" s="481"/>
      <c r="DDW3" s="481"/>
      <c r="DDX3" s="481"/>
      <c r="DDY3" s="481"/>
      <c r="DDZ3" s="481" t="s">
        <v>141</v>
      </c>
      <c r="DEA3" s="481"/>
      <c r="DEB3" s="481"/>
      <c r="DEC3" s="481"/>
      <c r="DED3" s="481"/>
      <c r="DEE3" s="481"/>
      <c r="DEF3" s="481"/>
      <c r="DEG3" s="481"/>
      <c r="DEH3" s="481"/>
      <c r="DEI3" s="481"/>
      <c r="DEJ3" s="481"/>
      <c r="DEK3" s="481"/>
      <c r="DEL3" s="481"/>
      <c r="DEM3" s="481"/>
      <c r="DEN3" s="481"/>
      <c r="DEO3" s="481"/>
      <c r="DEP3" s="481"/>
      <c r="DEQ3" s="481"/>
      <c r="DER3" s="481"/>
      <c r="DES3" s="481"/>
      <c r="DET3" s="481"/>
      <c r="DEU3" s="481"/>
      <c r="DEV3" s="481"/>
      <c r="DEW3" s="481"/>
      <c r="DEX3" s="481"/>
      <c r="DEY3" s="481"/>
      <c r="DEZ3" s="481"/>
      <c r="DFA3" s="481"/>
      <c r="DFB3" s="481"/>
      <c r="DFC3" s="481"/>
      <c r="DFD3" s="481"/>
      <c r="DFE3" s="481"/>
      <c r="DFF3" s="481"/>
      <c r="DFG3" s="481"/>
      <c r="DFH3" s="481"/>
      <c r="DFI3" s="481"/>
      <c r="DFJ3" s="481"/>
      <c r="DFK3" s="481"/>
      <c r="DFL3" s="481"/>
      <c r="DFM3" s="481"/>
      <c r="DFN3" s="481"/>
      <c r="DFO3" s="481"/>
      <c r="DFP3" s="481"/>
      <c r="DFQ3" s="481"/>
      <c r="DFR3" s="481"/>
      <c r="DFS3" s="481"/>
      <c r="DFT3" s="481"/>
      <c r="DFU3" s="481"/>
      <c r="DFV3" s="481"/>
      <c r="DFW3" s="481"/>
      <c r="DFX3" s="481"/>
      <c r="DFY3" s="481"/>
      <c r="DFZ3" s="481" t="s">
        <v>4067</v>
      </c>
      <c r="DGA3" s="481"/>
      <c r="DGB3" s="481"/>
      <c r="DGC3" s="481"/>
      <c r="DGD3" s="481"/>
      <c r="DGE3" s="481"/>
      <c r="DGF3" s="481"/>
      <c r="DGG3" s="481"/>
      <c r="DGH3" s="481"/>
      <c r="DGI3" s="481"/>
      <c r="DGJ3" s="481"/>
      <c r="DGK3" s="481"/>
      <c r="DGL3" s="481"/>
      <c r="DGM3" s="481"/>
      <c r="DGN3" s="481"/>
      <c r="DGO3" s="481"/>
      <c r="DGP3" s="481"/>
      <c r="DGQ3" s="481"/>
      <c r="DGR3" s="481"/>
      <c r="DGS3" s="481"/>
      <c r="DGT3" s="481"/>
      <c r="DGU3" s="481"/>
      <c r="DGV3" s="481"/>
      <c r="DGW3" s="481"/>
      <c r="DGX3" s="481"/>
      <c r="DGY3" s="481"/>
      <c r="DGZ3" s="481"/>
      <c r="DHA3" s="481"/>
      <c r="DHB3" s="481"/>
      <c r="DHC3" s="481"/>
      <c r="DHD3" s="481"/>
      <c r="DHE3" s="481"/>
      <c r="DHF3" s="481"/>
      <c r="DHG3" s="481"/>
      <c r="DHH3" s="481"/>
      <c r="DHI3" s="481"/>
      <c r="DHJ3" s="481"/>
      <c r="DHK3" s="481"/>
      <c r="DHL3" s="481"/>
      <c r="DHM3" s="481"/>
      <c r="DHN3" s="481"/>
      <c r="DHO3" s="481"/>
      <c r="DHP3" s="481"/>
      <c r="DHQ3" s="481"/>
      <c r="DHR3" s="481"/>
      <c r="DHS3" s="481"/>
      <c r="DHT3" s="481"/>
      <c r="DHU3" s="481"/>
      <c r="DHV3" s="481"/>
      <c r="DHW3" s="481"/>
      <c r="DHX3" s="481"/>
      <c r="DHY3" s="481"/>
      <c r="DHZ3" s="493" t="s">
        <v>4068</v>
      </c>
      <c r="DIA3" s="493"/>
      <c r="DIB3" s="493" t="s">
        <v>4069</v>
      </c>
      <c r="DIC3" s="493"/>
      <c r="DID3" s="493"/>
      <c r="DIE3" s="493"/>
      <c r="DIF3" s="493"/>
      <c r="DIG3" s="493"/>
      <c r="DIH3" s="493" t="s">
        <v>4070</v>
      </c>
      <c r="DII3" s="493"/>
      <c r="DIJ3" s="493" t="s">
        <v>4071</v>
      </c>
      <c r="DIK3" s="493"/>
      <c r="DIL3" s="493" t="s">
        <v>4072</v>
      </c>
      <c r="DIM3" s="496"/>
      <c r="DIN3" s="493" t="s">
        <v>4073</v>
      </c>
      <c r="DIO3" s="493"/>
      <c r="DIP3" s="493" t="s">
        <v>4074</v>
      </c>
      <c r="DIQ3" s="496"/>
      <c r="DIR3" s="481" t="s">
        <v>4075</v>
      </c>
      <c r="DIS3" s="481"/>
      <c r="DIT3" s="481" t="s">
        <v>4066</v>
      </c>
      <c r="DIU3" s="481"/>
      <c r="DIV3" s="481"/>
      <c r="DIW3" s="481"/>
      <c r="DIX3" s="481"/>
      <c r="DIY3" s="481"/>
      <c r="DIZ3" s="481"/>
      <c r="DJA3" s="481"/>
      <c r="DJB3" s="481"/>
      <c r="DJC3" s="481"/>
      <c r="DJD3" s="481"/>
      <c r="DJE3" s="481"/>
      <c r="DJF3" s="481"/>
      <c r="DJG3" s="481"/>
      <c r="DJH3" s="481"/>
      <c r="DJI3" s="481"/>
      <c r="DJJ3" s="481"/>
      <c r="DJK3" s="481"/>
      <c r="DJL3" s="481"/>
      <c r="DJM3" s="481"/>
      <c r="DJN3" s="481"/>
      <c r="DJO3" s="481"/>
      <c r="DJP3" s="481"/>
      <c r="DJQ3" s="481"/>
      <c r="DJR3" s="481"/>
      <c r="DJS3" s="481"/>
      <c r="DJT3" s="481"/>
      <c r="DJU3" s="481"/>
      <c r="DJV3" s="481"/>
      <c r="DJW3" s="481"/>
      <c r="DJX3" s="481"/>
      <c r="DJY3" s="481"/>
      <c r="DJZ3" s="481"/>
      <c r="DKA3" s="481"/>
      <c r="DKB3" s="481"/>
      <c r="DKC3" s="481"/>
      <c r="DKD3" s="481"/>
      <c r="DKE3" s="481"/>
      <c r="DKF3" s="481"/>
      <c r="DKG3" s="481"/>
      <c r="DKH3" s="481"/>
      <c r="DKI3" s="481"/>
      <c r="DKJ3" s="481"/>
      <c r="DKK3" s="481"/>
      <c r="DKL3" s="481"/>
      <c r="DKM3" s="481"/>
      <c r="DKN3" s="481"/>
      <c r="DKO3" s="481"/>
      <c r="DKP3" s="481"/>
      <c r="DKQ3" s="481"/>
      <c r="DKR3" s="481"/>
      <c r="DKS3" s="481"/>
      <c r="DKT3" s="481" t="s">
        <v>4076</v>
      </c>
      <c r="DKU3" s="481"/>
      <c r="DKV3" s="481"/>
      <c r="DKW3" s="481"/>
      <c r="DKX3" s="481"/>
      <c r="DKY3" s="481"/>
      <c r="DKZ3" s="481"/>
      <c r="DLA3" s="481"/>
      <c r="DLB3" s="481"/>
      <c r="DLC3" s="481"/>
      <c r="DLD3" s="481"/>
      <c r="DLE3" s="481"/>
      <c r="DLF3" s="481"/>
      <c r="DLG3" s="481"/>
      <c r="DLH3" s="481"/>
      <c r="DLI3" s="481"/>
      <c r="DLJ3" s="481"/>
      <c r="DLK3" s="481"/>
      <c r="DLL3" s="481"/>
      <c r="DLM3" s="481"/>
      <c r="DLN3" s="481"/>
      <c r="DLO3" s="481"/>
      <c r="DLP3" s="481"/>
      <c r="DLQ3" s="481"/>
      <c r="DLR3" s="481"/>
      <c r="DLS3" s="481"/>
      <c r="DLT3" s="481"/>
      <c r="DLU3" s="481"/>
      <c r="DLV3" s="481"/>
      <c r="DLW3" s="481"/>
      <c r="DLX3" s="481"/>
      <c r="DLY3" s="481"/>
      <c r="DLZ3" s="481"/>
      <c r="DMA3" s="481"/>
      <c r="DMB3" s="481"/>
      <c r="DMC3" s="481"/>
      <c r="DMD3" s="481"/>
      <c r="DME3" s="481"/>
      <c r="DMF3" s="481"/>
      <c r="DMG3" s="481"/>
      <c r="DMH3" s="481"/>
      <c r="DMI3" s="481"/>
      <c r="DMJ3" s="481"/>
      <c r="DMK3" s="481"/>
      <c r="DML3" s="481"/>
      <c r="DMM3" s="481"/>
      <c r="DMN3" s="481"/>
      <c r="DMO3" s="481"/>
      <c r="DMP3" s="481"/>
      <c r="DMQ3" s="481"/>
      <c r="DMR3" s="481"/>
      <c r="DMS3" s="481"/>
      <c r="DMT3" s="481" t="s">
        <v>4066</v>
      </c>
      <c r="DMU3" s="481"/>
      <c r="DMV3" s="481"/>
      <c r="DMW3" s="481"/>
      <c r="DMX3" s="481"/>
      <c r="DMY3" s="481"/>
      <c r="DMZ3" s="481"/>
      <c r="DNA3" s="481"/>
      <c r="DNB3" s="481"/>
      <c r="DNC3" s="481"/>
      <c r="DND3" s="481"/>
      <c r="DNE3" s="481"/>
      <c r="DNF3" s="481"/>
      <c r="DNG3" s="481"/>
      <c r="DNH3" s="481"/>
      <c r="DNI3" s="481"/>
      <c r="DNJ3" s="481"/>
      <c r="DNK3" s="481"/>
      <c r="DNL3" s="481"/>
      <c r="DNM3" s="481"/>
      <c r="DNN3" s="481"/>
      <c r="DNO3" s="481"/>
      <c r="DNP3" s="481"/>
      <c r="DNQ3" s="481"/>
      <c r="DNR3" s="481"/>
      <c r="DNS3" s="481"/>
      <c r="DNT3" s="481"/>
      <c r="DNU3" s="481"/>
      <c r="DNV3" s="481"/>
      <c r="DNW3" s="481"/>
      <c r="DNX3" s="481"/>
      <c r="DNY3" s="481"/>
      <c r="DNZ3" s="481"/>
      <c r="DOA3" s="481"/>
      <c r="DOB3" s="481"/>
      <c r="DOC3" s="481"/>
      <c r="DOD3" s="481"/>
      <c r="DOE3" s="481"/>
      <c r="DOF3" s="481"/>
      <c r="DOG3" s="481"/>
      <c r="DOH3" s="481"/>
      <c r="DOI3" s="481"/>
      <c r="DOJ3" s="481"/>
      <c r="DOK3" s="481"/>
      <c r="DOL3" s="481"/>
      <c r="DOM3" s="481"/>
      <c r="DON3" s="481"/>
      <c r="DOO3" s="481"/>
      <c r="DOP3" s="481"/>
      <c r="DOQ3" s="481"/>
      <c r="DOR3" s="481"/>
      <c r="DOS3" s="481"/>
      <c r="DOT3" s="481" t="s">
        <v>4076</v>
      </c>
      <c r="DOU3" s="481"/>
      <c r="DOV3" s="481"/>
      <c r="DOW3" s="481"/>
      <c r="DOX3" s="481"/>
      <c r="DOY3" s="481"/>
      <c r="DOZ3" s="481"/>
      <c r="DPA3" s="481"/>
      <c r="DPB3" s="481"/>
      <c r="DPC3" s="481"/>
      <c r="DPD3" s="481"/>
      <c r="DPE3" s="481"/>
      <c r="DPF3" s="481"/>
      <c r="DPG3" s="481"/>
      <c r="DPH3" s="481"/>
      <c r="DPI3" s="481"/>
      <c r="DPJ3" s="481"/>
      <c r="DPK3" s="481"/>
      <c r="DPL3" s="481"/>
      <c r="DPM3" s="481"/>
      <c r="DPN3" s="481"/>
      <c r="DPO3" s="481"/>
      <c r="DPP3" s="481"/>
      <c r="DPQ3" s="481"/>
      <c r="DPR3" s="481"/>
      <c r="DPS3" s="481"/>
      <c r="DPT3" s="481"/>
      <c r="DPU3" s="481"/>
      <c r="DPV3" s="481"/>
      <c r="DPW3" s="481"/>
      <c r="DPX3" s="481"/>
      <c r="DPY3" s="481"/>
      <c r="DPZ3" s="481"/>
      <c r="DQA3" s="481"/>
      <c r="DQB3" s="481"/>
      <c r="DQC3" s="481"/>
      <c r="DQD3" s="481"/>
      <c r="DQE3" s="481"/>
      <c r="DQF3" s="481"/>
      <c r="DQG3" s="481"/>
      <c r="DQH3" s="481"/>
      <c r="DQI3" s="481"/>
      <c r="DQJ3" s="481"/>
      <c r="DQK3" s="481"/>
      <c r="DQL3" s="481"/>
      <c r="DQM3" s="481"/>
      <c r="DQN3" s="481"/>
      <c r="DQO3" s="481"/>
      <c r="DQP3" s="481"/>
      <c r="DQQ3" s="481"/>
      <c r="DQR3" s="481"/>
      <c r="DQS3" s="481"/>
      <c r="DQT3" s="481" t="s">
        <v>4066</v>
      </c>
      <c r="DQU3" s="481"/>
      <c r="DQV3" s="481"/>
      <c r="DQW3" s="481"/>
      <c r="DQX3" s="481"/>
      <c r="DQY3" s="481"/>
      <c r="DQZ3" s="481"/>
      <c r="DRA3" s="481"/>
      <c r="DRB3" s="481"/>
      <c r="DRC3" s="481"/>
      <c r="DRD3" s="481"/>
      <c r="DRE3" s="481"/>
      <c r="DRF3" s="481"/>
      <c r="DRG3" s="481"/>
      <c r="DRH3" s="481"/>
      <c r="DRI3" s="481"/>
      <c r="DRJ3" s="481"/>
      <c r="DRK3" s="481"/>
      <c r="DRL3" s="481"/>
      <c r="DRM3" s="481"/>
      <c r="DRN3" s="481"/>
      <c r="DRO3" s="481"/>
      <c r="DRP3" s="481"/>
      <c r="DRQ3" s="481"/>
      <c r="DRR3" s="481"/>
      <c r="DRS3" s="481"/>
      <c r="DRT3" s="481"/>
      <c r="DRU3" s="481"/>
      <c r="DRV3" s="481"/>
      <c r="DRW3" s="481"/>
      <c r="DRX3" s="481"/>
      <c r="DRY3" s="481"/>
      <c r="DRZ3" s="481"/>
      <c r="DSA3" s="481"/>
      <c r="DSB3" s="481"/>
      <c r="DSC3" s="481"/>
      <c r="DSD3" s="481"/>
      <c r="DSE3" s="481"/>
      <c r="DSF3" s="481"/>
      <c r="DSG3" s="481"/>
      <c r="DSH3" s="481"/>
      <c r="DSI3" s="481"/>
      <c r="DSJ3" s="481"/>
      <c r="DSK3" s="481"/>
      <c r="DSL3" s="481"/>
      <c r="DSM3" s="481"/>
      <c r="DSN3" s="481"/>
      <c r="DSO3" s="481"/>
      <c r="DSP3" s="481"/>
      <c r="DSQ3" s="481"/>
      <c r="DSR3" s="481"/>
      <c r="DSS3" s="481"/>
      <c r="DST3" s="481" t="s">
        <v>4076</v>
      </c>
      <c r="DSU3" s="481"/>
      <c r="DSV3" s="481"/>
      <c r="DSW3" s="481"/>
      <c r="DSX3" s="481"/>
      <c r="DSY3" s="481"/>
      <c r="DSZ3" s="481"/>
      <c r="DTA3" s="481"/>
      <c r="DTB3" s="481"/>
      <c r="DTC3" s="481"/>
      <c r="DTD3" s="481"/>
      <c r="DTE3" s="481"/>
      <c r="DTF3" s="481"/>
      <c r="DTG3" s="481"/>
      <c r="DTH3" s="481"/>
      <c r="DTI3" s="481"/>
      <c r="DTJ3" s="481"/>
      <c r="DTK3" s="481"/>
      <c r="DTL3" s="481"/>
      <c r="DTM3" s="481"/>
      <c r="DTN3" s="481"/>
      <c r="DTO3" s="481"/>
      <c r="DTP3" s="481"/>
      <c r="DTQ3" s="481"/>
      <c r="DTR3" s="481"/>
      <c r="DTS3" s="481"/>
      <c r="DTT3" s="481"/>
      <c r="DTU3" s="481"/>
      <c r="DTV3" s="481"/>
      <c r="DTW3" s="481"/>
      <c r="DTX3" s="481"/>
      <c r="DTY3" s="481"/>
      <c r="DTZ3" s="481"/>
      <c r="DUA3" s="481"/>
      <c r="DUB3" s="481"/>
      <c r="DUC3" s="481"/>
      <c r="DUD3" s="481"/>
      <c r="DUE3" s="481"/>
      <c r="DUF3" s="481"/>
      <c r="DUG3" s="481"/>
      <c r="DUH3" s="481"/>
      <c r="DUI3" s="481"/>
      <c r="DUJ3" s="481"/>
      <c r="DUK3" s="481"/>
      <c r="DUL3" s="481"/>
      <c r="DUM3" s="481"/>
      <c r="DUN3" s="481"/>
      <c r="DUO3" s="481"/>
      <c r="DUP3" s="481"/>
      <c r="DUQ3" s="481"/>
      <c r="DUR3" s="481"/>
      <c r="DUS3" s="481"/>
      <c r="DUT3" s="481" t="s">
        <v>128</v>
      </c>
      <c r="DUU3" s="481"/>
      <c r="DUV3" s="481"/>
      <c r="DUW3" s="481"/>
      <c r="DUX3" s="481"/>
      <c r="DUY3" s="481"/>
      <c r="DUZ3" s="481"/>
      <c r="DVA3" s="481"/>
      <c r="DVB3" s="481"/>
      <c r="DVC3" s="481"/>
      <c r="DVD3" s="481"/>
      <c r="DVE3" s="481"/>
      <c r="DVF3" s="481"/>
      <c r="DVG3" s="481"/>
      <c r="DVH3" s="481"/>
      <c r="DVI3" s="481"/>
      <c r="DVJ3" s="481"/>
      <c r="DVK3" s="481"/>
      <c r="DVL3" s="481"/>
      <c r="DVM3" s="481"/>
      <c r="DVN3" s="481"/>
      <c r="DVO3" s="481"/>
      <c r="DVP3" s="481"/>
      <c r="DVQ3" s="481"/>
      <c r="DVR3" s="481"/>
      <c r="DVS3" s="481"/>
      <c r="DVT3" s="481"/>
      <c r="DVU3" s="481"/>
      <c r="DVV3" s="481"/>
      <c r="DVW3" s="481"/>
      <c r="DVX3" s="481"/>
      <c r="DVY3" s="481"/>
      <c r="DVZ3" s="481"/>
      <c r="DWA3" s="481"/>
      <c r="DWB3" s="481"/>
      <c r="DWC3" s="481"/>
      <c r="DWD3" s="481"/>
      <c r="DWE3" s="481"/>
      <c r="DWF3" s="481"/>
      <c r="DWG3" s="481"/>
      <c r="DWH3" s="481"/>
      <c r="DWI3" s="481"/>
      <c r="DWJ3" s="481"/>
      <c r="DWK3" s="481"/>
      <c r="DWL3" s="481"/>
      <c r="DWM3" s="481"/>
      <c r="DWN3" s="481"/>
      <c r="DWO3" s="481"/>
      <c r="DWP3" s="481"/>
      <c r="DWQ3" s="481"/>
      <c r="DWR3" s="481"/>
      <c r="DWS3" s="481"/>
      <c r="DWT3" s="481" t="s">
        <v>129</v>
      </c>
      <c r="DWU3" s="481"/>
      <c r="DWV3" s="481"/>
      <c r="DWW3" s="481"/>
      <c r="DWX3" s="481"/>
      <c r="DWY3" s="481"/>
      <c r="DWZ3" s="481"/>
      <c r="DXA3" s="481"/>
      <c r="DXB3" s="481"/>
      <c r="DXC3" s="481"/>
      <c r="DXD3" s="481"/>
      <c r="DXE3" s="481"/>
      <c r="DXF3" s="481"/>
      <c r="DXG3" s="481"/>
      <c r="DXH3" s="481"/>
      <c r="DXI3" s="481"/>
      <c r="DXJ3" s="481"/>
      <c r="DXK3" s="481"/>
      <c r="DXL3" s="481"/>
      <c r="DXM3" s="481"/>
      <c r="DXN3" s="481"/>
      <c r="DXO3" s="481"/>
      <c r="DXP3" s="481"/>
      <c r="DXQ3" s="481"/>
      <c r="DXR3" s="481"/>
      <c r="DXS3" s="481"/>
      <c r="DXT3" s="481"/>
      <c r="DXU3" s="481"/>
      <c r="DXV3" s="481"/>
      <c r="DXW3" s="481"/>
      <c r="DXX3" s="481"/>
      <c r="DXY3" s="481"/>
      <c r="DXZ3" s="481"/>
      <c r="DYA3" s="481"/>
      <c r="DYB3" s="481"/>
      <c r="DYC3" s="481"/>
      <c r="DYD3" s="481"/>
      <c r="DYE3" s="481"/>
      <c r="DYF3" s="481"/>
      <c r="DYG3" s="481"/>
      <c r="DYH3" s="481"/>
      <c r="DYI3" s="481"/>
      <c r="DYJ3" s="481"/>
      <c r="DYK3" s="481"/>
      <c r="DYL3" s="481"/>
      <c r="DYM3" s="481"/>
      <c r="DYN3" s="481"/>
      <c r="DYO3" s="481"/>
      <c r="DYP3" s="481"/>
      <c r="DYQ3" s="481"/>
      <c r="DYR3" s="481"/>
      <c r="DYS3" s="481"/>
      <c r="DYT3" s="3"/>
      <c r="DYU3" s="3"/>
      <c r="DYV3" s="3"/>
      <c r="DYW3" s="3"/>
      <c r="DYX3" s="3"/>
      <c r="DYY3" s="3"/>
      <c r="DYZ3" s="3"/>
      <c r="DZA3" s="3" t="s">
        <v>4077</v>
      </c>
      <c r="DZB3" s="3" t="s">
        <v>9</v>
      </c>
      <c r="DZC3" s="3"/>
      <c r="DZD3" s="3"/>
      <c r="DZE3" s="3"/>
      <c r="DZF3" s="3"/>
      <c r="DZG3" s="3" t="s">
        <v>10</v>
      </c>
      <c r="DZH3" s="3"/>
      <c r="DZI3" s="3"/>
      <c r="DZJ3" s="3"/>
      <c r="DZK3" s="3"/>
      <c r="DZL3" s="3" t="s">
        <v>9</v>
      </c>
      <c r="DZM3" s="3"/>
      <c r="DZN3" s="3"/>
      <c r="DZO3" s="3"/>
      <c r="DZP3" s="3"/>
      <c r="DZQ3" s="3" t="s">
        <v>10</v>
      </c>
      <c r="DZR3" s="3"/>
      <c r="DZS3" s="3"/>
      <c r="DZT3" s="3"/>
      <c r="DZU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O3" s="481" t="s">
        <v>4066</v>
      </c>
      <c r="EBP3" s="481"/>
      <c r="EBQ3" s="481"/>
      <c r="EBR3" s="481"/>
      <c r="EBS3" s="481"/>
      <c r="EBT3" s="481"/>
      <c r="EBU3" s="481"/>
      <c r="EBV3" s="481"/>
      <c r="EBW3" s="481"/>
      <c r="EBX3" s="481"/>
      <c r="EBY3" s="481"/>
      <c r="EBZ3" s="481"/>
      <c r="ECA3" s="481"/>
      <c r="ECB3" s="481"/>
      <c r="ECC3" s="481"/>
      <c r="ECD3" s="481"/>
      <c r="ECE3" s="481"/>
      <c r="ECF3" s="481"/>
      <c r="ECG3" s="481"/>
      <c r="ECH3" s="481"/>
      <c r="ECI3" s="481"/>
      <c r="ECJ3" s="481"/>
      <c r="ECK3" s="481"/>
      <c r="ECL3" s="481"/>
      <c r="ECM3" s="481"/>
      <c r="ECN3" s="481"/>
      <c r="ECO3" s="481"/>
      <c r="ECP3" s="481"/>
      <c r="ECQ3" s="481"/>
      <c r="ECR3" s="481"/>
      <c r="ECS3" s="481"/>
      <c r="ECT3" s="481"/>
      <c r="ECU3" s="481"/>
      <c r="ECV3" s="481"/>
      <c r="ECW3" s="481"/>
      <c r="ECX3" s="481"/>
      <c r="ECY3" s="481"/>
      <c r="ECZ3" s="481"/>
      <c r="EDA3" s="481"/>
      <c r="EDB3" s="481"/>
      <c r="EDC3" s="481"/>
      <c r="EDD3" s="481"/>
      <c r="EDE3" s="481"/>
      <c r="EDF3" s="481"/>
      <c r="EDG3" s="481"/>
      <c r="EDH3" s="481"/>
      <c r="EDI3" s="481"/>
      <c r="EDJ3" s="481"/>
      <c r="EDK3" s="481"/>
      <c r="EDL3" s="481"/>
      <c r="EDM3" s="481"/>
      <c r="EDN3" s="481"/>
      <c r="EDO3" s="481" t="s">
        <v>4076</v>
      </c>
      <c r="EDP3" s="481"/>
      <c r="EDQ3" s="481"/>
      <c r="EDR3" s="481"/>
      <c r="EDS3" s="481"/>
      <c r="EDT3" s="481"/>
      <c r="EDU3" s="481"/>
      <c r="EDV3" s="481"/>
      <c r="EDW3" s="481"/>
      <c r="EDX3" s="481"/>
      <c r="EDY3" s="481"/>
      <c r="EDZ3" s="481"/>
      <c r="EEA3" s="481"/>
      <c r="EEB3" s="481"/>
      <c r="EEC3" s="481"/>
      <c r="EED3" s="481"/>
      <c r="EEE3" s="481"/>
      <c r="EEF3" s="481"/>
      <c r="EEG3" s="481"/>
      <c r="EEH3" s="481"/>
      <c r="EEI3" s="481"/>
      <c r="EEJ3" s="481"/>
      <c r="EEK3" s="481"/>
      <c r="EEL3" s="481"/>
      <c r="EEM3" s="481"/>
      <c r="EEN3" s="481"/>
      <c r="EEO3" s="481"/>
      <c r="EEP3" s="481"/>
      <c r="EEQ3" s="481"/>
      <c r="EER3" s="481"/>
      <c r="EES3" s="481"/>
      <c r="EET3" s="481"/>
      <c r="EEU3" s="481"/>
      <c r="EEV3" s="481"/>
      <c r="EEW3" s="481"/>
      <c r="EEX3" s="481"/>
      <c r="EEY3" s="481"/>
      <c r="EEZ3" s="481"/>
      <c r="EFA3" s="481"/>
      <c r="EFB3" s="481"/>
      <c r="EFC3" s="481"/>
      <c r="EFD3" s="481"/>
      <c r="EFE3" s="481"/>
      <c r="EFF3" s="481"/>
      <c r="EFG3" s="481"/>
      <c r="EFH3" s="481"/>
      <c r="EFI3" s="481"/>
      <c r="EFJ3" s="481"/>
      <c r="EFK3" s="481"/>
      <c r="EFL3" s="481"/>
      <c r="EFM3" s="481"/>
      <c r="EFN3" s="481"/>
      <c r="EFO3" s="481" t="s">
        <v>4078</v>
      </c>
      <c r="EFP3" s="481"/>
      <c r="EFQ3" s="481"/>
      <c r="EFR3" s="481"/>
      <c r="EFS3" s="481"/>
      <c r="EFT3" s="481"/>
      <c r="EFU3" s="481"/>
      <c r="EFV3" s="481"/>
      <c r="EFW3" s="481"/>
      <c r="EFX3" s="481"/>
      <c r="EFY3" s="481"/>
      <c r="EFZ3" s="481"/>
      <c r="EGA3" s="481"/>
      <c r="EGB3" s="481"/>
      <c r="EGC3" s="481"/>
      <c r="EGD3" s="481"/>
      <c r="EGE3" s="481"/>
      <c r="EGF3" s="481"/>
      <c r="EGG3" s="481"/>
      <c r="EGH3" s="481"/>
      <c r="EGI3" s="481"/>
      <c r="EGJ3" s="481"/>
      <c r="EGK3" s="481"/>
      <c r="EGL3" s="481"/>
      <c r="EGM3" s="481"/>
      <c r="EGN3" s="481"/>
      <c r="EGO3" s="481"/>
      <c r="EGP3" s="481"/>
      <c r="EGQ3" s="481"/>
      <c r="EGR3" s="481"/>
      <c r="EGS3" s="481"/>
      <c r="EGT3" s="481"/>
      <c r="EGU3" s="481"/>
      <c r="EGV3" s="481"/>
      <c r="EGW3" s="481"/>
      <c r="EGX3" s="481"/>
      <c r="EGY3" s="481"/>
      <c r="EGZ3" s="481"/>
      <c r="EHA3" s="481"/>
      <c r="EHB3" s="481"/>
      <c r="EHC3" s="481"/>
      <c r="EHD3" s="481"/>
      <c r="EHE3" s="481"/>
      <c r="EHF3" s="481"/>
      <c r="EHG3" s="481"/>
      <c r="EHH3" s="481"/>
      <c r="EHI3" s="481"/>
      <c r="EHJ3" s="481"/>
      <c r="EHK3" s="481"/>
      <c r="EHL3" s="481"/>
      <c r="EHM3" s="481"/>
      <c r="EHN3" s="481"/>
      <c r="EHO3" s="481" t="s">
        <v>4079</v>
      </c>
      <c r="EHP3" s="484"/>
      <c r="EHQ3" s="484"/>
      <c r="EHR3" s="484"/>
      <c r="EHS3" s="484"/>
      <c r="EHT3" s="484"/>
      <c r="EHU3" s="484"/>
      <c r="EHV3" s="484"/>
      <c r="EHW3" s="484"/>
      <c r="EHX3" s="484"/>
      <c r="EHY3" s="484"/>
      <c r="EHZ3" s="484"/>
      <c r="EIA3" s="481" t="s">
        <v>4080</v>
      </c>
      <c r="EIB3" s="484"/>
      <c r="EIC3" s="484"/>
      <c r="EID3" s="484"/>
      <c r="EIE3" s="484"/>
      <c r="EIF3" s="484"/>
      <c r="EIG3" s="484"/>
      <c r="EIH3" s="484"/>
      <c r="EII3" s="484"/>
      <c r="EIJ3" s="484"/>
      <c r="EIK3" s="484"/>
      <c r="EIL3" s="484"/>
      <c r="EIM3" s="481" t="s">
        <v>4081</v>
      </c>
      <c r="EIN3" s="484"/>
      <c r="EIO3" s="484"/>
      <c r="EIP3" s="484"/>
      <c r="EIQ3" s="484"/>
      <c r="EIR3" s="484"/>
      <c r="EIS3" s="484"/>
      <c r="EIT3" s="484"/>
      <c r="EIU3" s="484"/>
      <c r="EIV3" s="484"/>
      <c r="EIW3" s="484"/>
      <c r="EIX3" s="484"/>
      <c r="EIY3" s="481" t="s">
        <v>4066</v>
      </c>
      <c r="EIZ3" s="481"/>
      <c r="EJA3" s="481"/>
      <c r="EJB3" s="481"/>
      <c r="EJC3" s="481"/>
      <c r="EJD3" s="481"/>
      <c r="EJE3" s="481"/>
      <c r="EJF3" s="481"/>
      <c r="EJG3" s="481"/>
      <c r="EJH3" s="481"/>
      <c r="EJI3" s="481"/>
      <c r="EJJ3" s="481"/>
      <c r="EJK3" s="481"/>
      <c r="EJL3" s="481"/>
      <c r="EJM3" s="481"/>
      <c r="EJN3" s="481"/>
      <c r="EJO3" s="481"/>
      <c r="EJP3" s="481"/>
      <c r="EJQ3" s="481"/>
      <c r="EJR3" s="481"/>
      <c r="EJS3" s="481"/>
      <c r="EJT3" s="481"/>
      <c r="EJU3" s="481"/>
      <c r="EJV3" s="481"/>
      <c r="EJW3" s="481"/>
      <c r="EJX3" s="481"/>
      <c r="EJY3" s="481"/>
      <c r="EJZ3" s="481"/>
      <c r="EKA3" s="481"/>
      <c r="EKB3" s="481"/>
      <c r="EKC3" s="481"/>
      <c r="EKD3" s="481"/>
      <c r="EKE3" s="481"/>
      <c r="EKF3" s="481"/>
      <c r="EKG3" s="481"/>
      <c r="EKH3" s="481"/>
      <c r="EKI3" s="481"/>
      <c r="EKJ3" s="481"/>
      <c r="EKK3" s="481"/>
      <c r="EKL3" s="481"/>
      <c r="EKM3" s="481"/>
      <c r="EKN3" s="481"/>
      <c r="EKO3" s="481"/>
      <c r="EKP3" s="481"/>
      <c r="EKQ3" s="481"/>
      <c r="EKR3" s="481"/>
      <c r="EKS3" s="481"/>
      <c r="EKT3" s="481"/>
      <c r="EKU3" s="481"/>
      <c r="EKV3" s="481"/>
      <c r="EKW3" s="481"/>
      <c r="EKX3" s="481"/>
      <c r="EKY3" s="481" t="s">
        <v>4076</v>
      </c>
      <c r="EKZ3" s="481"/>
      <c r="ELA3" s="481"/>
      <c r="ELB3" s="481"/>
      <c r="ELC3" s="481"/>
      <c r="ELD3" s="481"/>
      <c r="ELE3" s="481"/>
      <c r="ELF3" s="481"/>
      <c r="ELG3" s="481"/>
      <c r="ELH3" s="481"/>
      <c r="ELI3" s="481"/>
      <c r="ELJ3" s="481"/>
      <c r="ELK3" s="481"/>
      <c r="ELL3" s="481"/>
      <c r="ELM3" s="481"/>
      <c r="ELN3" s="481"/>
      <c r="ELO3" s="481"/>
      <c r="ELP3" s="481"/>
      <c r="ELQ3" s="481"/>
      <c r="ELR3" s="481"/>
      <c r="ELS3" s="481"/>
      <c r="ELT3" s="481"/>
      <c r="ELU3" s="481"/>
      <c r="ELV3" s="481"/>
      <c r="ELW3" s="481"/>
      <c r="ELX3" s="481"/>
      <c r="ELY3" s="481"/>
      <c r="ELZ3" s="481"/>
      <c r="EMA3" s="481"/>
      <c r="EMB3" s="481"/>
      <c r="EMC3" s="481"/>
      <c r="EMD3" s="481"/>
      <c r="EME3" s="481"/>
      <c r="EMF3" s="481"/>
      <c r="EMG3" s="481"/>
      <c r="EMH3" s="481"/>
      <c r="EMI3" s="481"/>
      <c r="EMJ3" s="481"/>
      <c r="EMK3" s="481"/>
      <c r="EML3" s="481"/>
      <c r="EMM3" s="481"/>
      <c r="EMN3" s="481"/>
      <c r="EMO3" s="481"/>
      <c r="EMP3" s="481"/>
      <c r="EMQ3" s="481"/>
      <c r="EMR3" s="481"/>
      <c r="EMS3" s="481"/>
      <c r="EMT3" s="481"/>
      <c r="EMU3" s="481"/>
      <c r="EMV3" s="481"/>
      <c r="EMW3" s="481"/>
      <c r="EMX3" s="481"/>
      <c r="EMY3" s="481" t="s">
        <v>4082</v>
      </c>
      <c r="EMZ3" s="481"/>
      <c r="ENA3" s="481"/>
      <c r="ENB3" s="481"/>
      <c r="ENC3" s="481"/>
      <c r="END3" s="481"/>
      <c r="ENE3" s="481"/>
      <c r="ENF3" s="481"/>
      <c r="ENG3" s="481"/>
      <c r="ENH3" s="481"/>
      <c r="ENI3" s="481"/>
      <c r="ENJ3" s="481"/>
      <c r="ENK3" s="481"/>
      <c r="ENL3" s="481"/>
      <c r="ENM3" s="481"/>
      <c r="ENN3" s="481"/>
      <c r="ENO3" s="481"/>
      <c r="ENP3" s="481"/>
      <c r="ENQ3" s="481"/>
      <c r="ENR3" s="481"/>
      <c r="ENS3" s="481"/>
      <c r="ENT3" s="481"/>
      <c r="ENU3" s="481"/>
      <c r="ENV3" s="481"/>
      <c r="ENW3" s="481"/>
      <c r="ENX3" s="481"/>
      <c r="ENY3" s="481"/>
      <c r="ENZ3" s="481"/>
      <c r="EOA3" s="481"/>
      <c r="EOB3" s="481"/>
      <c r="EOC3" s="481"/>
      <c r="EOD3" s="481"/>
      <c r="EOE3" s="481"/>
      <c r="EOF3" s="481"/>
      <c r="EOG3" s="481"/>
      <c r="EOH3" s="481"/>
      <c r="EOI3" s="481"/>
      <c r="EOJ3" s="481"/>
      <c r="EOK3" s="481"/>
      <c r="EOL3" s="481"/>
      <c r="EOM3" s="481"/>
      <c r="EON3" s="481"/>
      <c r="EOO3" s="481"/>
      <c r="EOP3" s="481"/>
      <c r="EOQ3" s="481"/>
      <c r="EOR3" s="481"/>
      <c r="EOS3" s="481"/>
      <c r="EOT3" s="481"/>
      <c r="EOU3" s="481"/>
      <c r="EOV3" s="481"/>
      <c r="EOW3" s="481"/>
      <c r="EOX3" s="481"/>
      <c r="EOY3" s="481" t="s">
        <v>4083</v>
      </c>
      <c r="EOZ3" s="484"/>
      <c r="EPA3" s="484"/>
      <c r="EPB3" s="484"/>
      <c r="EPC3" s="484"/>
      <c r="EPD3" s="484"/>
      <c r="EPE3" s="484"/>
      <c r="EPF3" s="484"/>
      <c r="EPG3" s="484"/>
      <c r="EPH3" s="484"/>
      <c r="EPI3" s="484"/>
      <c r="EPJ3" s="484"/>
      <c r="EPK3" s="481" t="s">
        <v>4084</v>
      </c>
      <c r="EPL3" s="484"/>
      <c r="EPM3" s="484"/>
      <c r="EPN3" s="484"/>
      <c r="EPO3" s="484"/>
      <c r="EPP3" s="484"/>
      <c r="EPQ3" s="484"/>
      <c r="EPR3" s="484"/>
      <c r="EPS3" s="484"/>
      <c r="EPT3" s="484"/>
      <c r="EPU3" s="484"/>
      <c r="EPV3" s="484"/>
      <c r="EPW3" s="481" t="s">
        <v>4085</v>
      </c>
      <c r="EPX3" s="484"/>
      <c r="EPY3" s="484"/>
      <c r="EPZ3" s="484"/>
      <c r="EQA3" s="484"/>
      <c r="EQB3" s="484"/>
      <c r="EQC3" s="484"/>
      <c r="EQD3" s="484"/>
      <c r="EQE3" s="484"/>
      <c r="EQF3" s="484"/>
      <c r="EQG3" s="484"/>
      <c r="EQH3" s="484"/>
    </row>
    <row r="4" spans="1:3831" ht="15.4" customHeight="1" x14ac:dyDescent="0.25">
      <c r="C4" s="1" t="s">
        <v>4086</v>
      </c>
      <c r="D4" s="1" t="s">
        <v>4087</v>
      </c>
      <c r="E4" s="1" t="s">
        <v>4020</v>
      </c>
      <c r="K4" s="490"/>
      <c r="L4" s="491"/>
      <c r="M4" s="492"/>
      <c r="N4" s="5" t="s">
        <v>9</v>
      </c>
      <c r="O4" s="5" t="s">
        <v>10</v>
      </c>
      <c r="P4" s="493" t="s">
        <v>9</v>
      </c>
      <c r="Q4" s="493"/>
      <c r="R4" s="493"/>
      <c r="S4" s="493" t="s">
        <v>10</v>
      </c>
      <c r="T4" s="493"/>
      <c r="U4" s="493"/>
      <c r="V4" s="5" t="s">
        <v>9</v>
      </c>
      <c r="W4" s="5" t="s">
        <v>10</v>
      </c>
      <c r="X4" s="481" t="s">
        <v>4088</v>
      </c>
      <c r="Y4" s="481"/>
      <c r="Z4" s="481"/>
      <c r="AA4" s="481"/>
      <c r="AB4" s="484"/>
      <c r="AC4" s="484"/>
      <c r="AD4" s="6" t="s">
        <v>4306</v>
      </c>
      <c r="AE4" s="481" t="s">
        <v>9</v>
      </c>
      <c r="AF4" s="481"/>
      <c r="AG4" s="481"/>
      <c r="AH4" s="481"/>
      <c r="AI4" s="481"/>
      <c r="AJ4" s="481"/>
      <c r="AK4" s="481"/>
      <c r="AL4" s="481"/>
      <c r="AM4" s="481"/>
      <c r="AN4" s="481"/>
      <c r="AO4" s="481"/>
      <c r="AP4" s="481"/>
      <c r="AQ4" s="481"/>
      <c r="AR4" s="481"/>
      <c r="AS4" s="481"/>
      <c r="AT4" s="481"/>
      <c r="AU4" s="481"/>
      <c r="AV4" s="481"/>
      <c r="AW4" s="481"/>
      <c r="AX4" s="481"/>
      <c r="AY4" s="481"/>
      <c r="AZ4" s="481"/>
      <c r="BA4" s="481"/>
      <c r="BB4" s="481"/>
      <c r="BC4" s="481"/>
      <c r="BD4" s="481"/>
      <c r="BE4" s="481" t="s">
        <v>10</v>
      </c>
      <c r="BF4" s="481"/>
      <c r="BG4" s="481"/>
      <c r="BH4" s="481"/>
      <c r="BI4" s="481"/>
      <c r="BJ4" s="481"/>
      <c r="BK4" s="481"/>
      <c r="BL4" s="481"/>
      <c r="BM4" s="481"/>
      <c r="BN4" s="481"/>
      <c r="BO4" s="481"/>
      <c r="BP4" s="481"/>
      <c r="BQ4" s="481"/>
      <c r="BR4" s="481"/>
      <c r="BS4" s="481"/>
      <c r="BT4" s="481"/>
      <c r="BU4" s="481"/>
      <c r="BV4" s="481"/>
      <c r="BW4" s="481"/>
      <c r="BX4" s="481"/>
      <c r="BY4" s="481"/>
      <c r="BZ4" s="481"/>
      <c r="CA4" s="481"/>
      <c r="CB4" s="481"/>
      <c r="CC4" s="481"/>
      <c r="CD4" s="481"/>
      <c r="CE4" s="481" t="s">
        <v>9</v>
      </c>
      <c r="CF4" s="482"/>
      <c r="CG4" s="482"/>
      <c r="CH4" s="482"/>
      <c r="CI4" s="482"/>
      <c r="CJ4" s="482"/>
      <c r="CK4" s="482"/>
      <c r="CL4" s="482"/>
      <c r="CM4" s="482"/>
      <c r="CN4" s="482"/>
      <c r="CO4" s="482"/>
      <c r="CP4" s="482"/>
      <c r="CQ4" s="482"/>
      <c r="CR4" s="482"/>
      <c r="CS4" s="482"/>
      <c r="CT4" s="482"/>
      <c r="CU4" s="482"/>
      <c r="CV4" s="482"/>
      <c r="CW4" s="482"/>
      <c r="CX4" s="482"/>
      <c r="CY4" s="482"/>
      <c r="CZ4" s="482"/>
      <c r="DA4" s="482"/>
      <c r="DB4" s="482"/>
      <c r="DC4" s="482"/>
      <c r="DD4" s="482"/>
      <c r="DE4" s="482"/>
      <c r="DF4" s="482"/>
      <c r="DG4" s="482"/>
      <c r="DH4" s="482"/>
      <c r="DI4" s="481" t="s">
        <v>10</v>
      </c>
      <c r="DJ4" s="482"/>
      <c r="DK4" s="482"/>
      <c r="DL4" s="482"/>
      <c r="DM4" s="482"/>
      <c r="DN4" s="482"/>
      <c r="DO4" s="482"/>
      <c r="DP4" s="482"/>
      <c r="DQ4" s="482"/>
      <c r="DR4" s="482"/>
      <c r="DS4" s="482"/>
      <c r="DT4" s="482"/>
      <c r="DU4" s="482"/>
      <c r="DV4" s="482"/>
      <c r="DW4" s="482"/>
      <c r="DX4" s="482"/>
      <c r="DY4" s="482"/>
      <c r="DZ4" s="482"/>
      <c r="EA4" s="482"/>
      <c r="EB4" s="482"/>
      <c r="EC4" s="482"/>
      <c r="ED4" s="482"/>
      <c r="EE4" s="482"/>
      <c r="EF4" s="482"/>
      <c r="EG4" s="482"/>
      <c r="EH4" s="482"/>
      <c r="EI4" s="482"/>
      <c r="EJ4" s="482"/>
      <c r="EK4" s="482"/>
      <c r="EL4" s="482"/>
      <c r="EM4" s="481" t="s">
        <v>9</v>
      </c>
      <c r="EN4" s="482"/>
      <c r="EO4" s="482"/>
      <c r="EP4" s="482"/>
      <c r="EQ4" s="482"/>
      <c r="ER4" s="482"/>
      <c r="ES4" s="482"/>
      <c r="ET4" s="482"/>
      <c r="EU4" s="482"/>
      <c r="EV4" s="482"/>
      <c r="EW4" s="482"/>
      <c r="EX4" s="482"/>
      <c r="EY4" s="482"/>
      <c r="EZ4" s="482"/>
      <c r="FA4" s="482"/>
      <c r="FB4" s="482"/>
      <c r="FC4" s="482"/>
      <c r="FD4" s="482"/>
      <c r="FE4" s="482"/>
      <c r="FF4" s="482"/>
      <c r="FG4" s="482"/>
      <c r="FH4" s="482"/>
      <c r="FI4" s="482"/>
      <c r="FJ4" s="482"/>
      <c r="FK4" s="482"/>
      <c r="FL4" s="482"/>
      <c r="FM4" s="482"/>
      <c r="FN4" s="482"/>
      <c r="FO4" s="482"/>
      <c r="FP4" s="482"/>
      <c r="FQ4" s="481" t="s">
        <v>10</v>
      </c>
      <c r="FR4" s="482"/>
      <c r="FS4" s="482"/>
      <c r="FT4" s="482"/>
      <c r="FU4" s="482"/>
      <c r="FV4" s="482"/>
      <c r="FW4" s="482"/>
      <c r="FX4" s="482"/>
      <c r="FY4" s="482"/>
      <c r="FZ4" s="482"/>
      <c r="GA4" s="482"/>
      <c r="GB4" s="482"/>
      <c r="GC4" s="482"/>
      <c r="GD4" s="482"/>
      <c r="GE4" s="482"/>
      <c r="GF4" s="482"/>
      <c r="GG4" s="482"/>
      <c r="GH4" s="482"/>
      <c r="GI4" s="482"/>
      <c r="GJ4" s="482"/>
      <c r="GK4" s="482"/>
      <c r="GL4" s="482"/>
      <c r="GM4" s="482"/>
      <c r="GN4" s="482"/>
      <c r="GO4" s="482"/>
      <c r="GP4" s="482"/>
      <c r="GQ4" s="482"/>
      <c r="GR4" s="482"/>
      <c r="GS4" s="482"/>
      <c r="GT4" s="482"/>
      <c r="GU4" s="481" t="s">
        <v>9</v>
      </c>
      <c r="GV4" s="482"/>
      <c r="GW4" s="482"/>
      <c r="GX4" s="482"/>
      <c r="GY4" s="482"/>
      <c r="GZ4" s="482"/>
      <c r="HA4" s="482"/>
      <c r="HB4" s="482"/>
      <c r="HC4" s="482"/>
      <c r="HD4" s="482"/>
      <c r="HE4" s="482"/>
      <c r="HF4" s="482"/>
      <c r="HG4" s="482"/>
      <c r="HH4" s="482"/>
      <c r="HI4" s="482"/>
      <c r="HJ4" s="482"/>
      <c r="HK4" s="482"/>
      <c r="HL4" s="482"/>
      <c r="HM4" s="482"/>
      <c r="HN4" s="482"/>
      <c r="HO4" s="482"/>
      <c r="HP4" s="482"/>
      <c r="HQ4" s="482"/>
      <c r="HR4" s="482"/>
      <c r="HS4" s="482"/>
      <c r="HT4" s="482"/>
      <c r="HU4" s="482"/>
      <c r="HV4" s="482"/>
      <c r="HW4" s="482"/>
      <c r="HX4" s="482"/>
      <c r="HY4" s="481" t="s">
        <v>10</v>
      </c>
      <c r="HZ4" s="482"/>
      <c r="IA4" s="482"/>
      <c r="IB4" s="482"/>
      <c r="IC4" s="482"/>
      <c r="ID4" s="482"/>
      <c r="IE4" s="482"/>
      <c r="IF4" s="482"/>
      <c r="IG4" s="482"/>
      <c r="IH4" s="482"/>
      <c r="II4" s="482"/>
      <c r="IJ4" s="482"/>
      <c r="IK4" s="482"/>
      <c r="IL4" s="482"/>
      <c r="IM4" s="482"/>
      <c r="IN4" s="482"/>
      <c r="IO4" s="482"/>
      <c r="IP4" s="482"/>
      <c r="IQ4" s="482"/>
      <c r="IR4" s="482"/>
      <c r="IS4" s="482"/>
      <c r="IT4" s="482"/>
      <c r="IU4" s="482"/>
      <c r="IV4" s="482"/>
      <c r="IW4" s="482"/>
      <c r="IX4" s="482"/>
      <c r="IY4" s="482"/>
      <c r="IZ4" s="482"/>
      <c r="JA4" s="482"/>
      <c r="JB4" s="482"/>
      <c r="JC4" s="481" t="s">
        <v>9</v>
      </c>
      <c r="JD4" s="481"/>
      <c r="JE4" s="481"/>
      <c r="JF4" s="481"/>
      <c r="JG4" s="481"/>
      <c r="JH4" s="481"/>
      <c r="JI4" s="481"/>
      <c r="JJ4" s="481"/>
      <c r="JK4" s="481"/>
      <c r="JL4" s="481"/>
      <c r="JM4" s="481"/>
      <c r="JN4" s="481"/>
      <c r="JO4" s="481"/>
      <c r="JP4" s="481"/>
      <c r="JQ4" s="481"/>
      <c r="JR4" s="481"/>
      <c r="JS4" s="481"/>
      <c r="JT4" s="481"/>
      <c r="JU4" s="481"/>
      <c r="JV4" s="481"/>
      <c r="JW4" s="481"/>
      <c r="JX4" s="481"/>
      <c r="JY4" s="481"/>
      <c r="JZ4" s="481"/>
      <c r="KA4" s="481"/>
      <c r="KB4" s="481"/>
      <c r="KC4" s="481"/>
      <c r="KD4" s="481"/>
      <c r="KE4" s="481"/>
      <c r="KF4" s="481"/>
      <c r="KG4" s="481" t="s">
        <v>10</v>
      </c>
      <c r="KH4" s="481"/>
      <c r="KI4" s="481"/>
      <c r="KJ4" s="481"/>
      <c r="KK4" s="481"/>
      <c r="KL4" s="481"/>
      <c r="KM4" s="481"/>
      <c r="KN4" s="481"/>
      <c r="KO4" s="481"/>
      <c r="KP4" s="481"/>
      <c r="KQ4" s="481"/>
      <c r="KR4" s="481"/>
      <c r="KS4" s="481"/>
      <c r="KT4" s="481"/>
      <c r="KU4" s="481"/>
      <c r="KV4" s="481"/>
      <c r="KW4" s="481"/>
      <c r="KX4" s="481"/>
      <c r="KY4" s="481"/>
      <c r="KZ4" s="481"/>
      <c r="LA4" s="481"/>
      <c r="LB4" s="481"/>
      <c r="LC4" s="481"/>
      <c r="LD4" s="481"/>
      <c r="LE4" s="481"/>
      <c r="LF4" s="481"/>
      <c r="LG4" s="481" t="s">
        <v>9</v>
      </c>
      <c r="LH4" s="481"/>
      <c r="LI4" s="481"/>
      <c r="LJ4" s="481"/>
      <c r="LK4" s="481"/>
      <c r="LL4" s="481"/>
      <c r="LM4" s="481"/>
      <c r="LN4" s="481"/>
      <c r="LO4" s="481"/>
      <c r="LP4" s="481"/>
      <c r="LQ4" s="481"/>
      <c r="LR4" s="481"/>
      <c r="LS4" s="481"/>
      <c r="LT4" s="481"/>
      <c r="LU4" s="481"/>
      <c r="LV4" s="481"/>
      <c r="LW4" s="481"/>
      <c r="LX4" s="481"/>
      <c r="LY4" s="481"/>
      <c r="LZ4" s="481"/>
      <c r="MA4" s="481"/>
      <c r="MB4" s="481"/>
      <c r="MC4" s="481"/>
      <c r="MD4" s="481"/>
      <c r="ME4" s="481"/>
      <c r="MF4" s="481"/>
      <c r="MG4" s="481" t="s">
        <v>10</v>
      </c>
      <c r="MH4" s="481"/>
      <c r="MI4" s="481"/>
      <c r="MJ4" s="481"/>
      <c r="MK4" s="481"/>
      <c r="ML4" s="481"/>
      <c r="MM4" s="481"/>
      <c r="MN4" s="481"/>
      <c r="MO4" s="481"/>
      <c r="MP4" s="481"/>
      <c r="MQ4" s="481"/>
      <c r="MR4" s="481"/>
      <c r="MS4" s="481"/>
      <c r="MT4" s="481"/>
      <c r="MU4" s="481"/>
      <c r="MV4" s="481"/>
      <c r="MW4" s="481"/>
      <c r="MX4" s="481"/>
      <c r="MY4" s="481"/>
      <c r="MZ4" s="481"/>
      <c r="NA4" s="481"/>
      <c r="NB4" s="481"/>
      <c r="NC4" s="481"/>
      <c r="ND4" s="481"/>
      <c r="NE4" s="481"/>
      <c r="NF4" s="481"/>
      <c r="NG4" s="481" t="s">
        <v>9</v>
      </c>
      <c r="NH4" s="481"/>
      <c r="NI4" s="481"/>
      <c r="NJ4" s="481"/>
      <c r="NK4" s="481"/>
      <c r="NL4" s="481"/>
      <c r="NM4" s="481"/>
      <c r="NN4" s="481"/>
      <c r="NO4" s="481"/>
      <c r="NP4" s="481"/>
      <c r="NQ4" s="481"/>
      <c r="NR4" s="481"/>
      <c r="NS4" s="481"/>
      <c r="NT4" s="481"/>
      <c r="NU4" s="481"/>
      <c r="NV4" s="481"/>
      <c r="NW4" s="481"/>
      <c r="NX4" s="481"/>
      <c r="NY4" s="481"/>
      <c r="NZ4" s="481"/>
      <c r="OA4" s="481"/>
      <c r="OB4" s="481"/>
      <c r="OC4" s="481"/>
      <c r="OD4" s="481"/>
      <c r="OE4" s="481"/>
      <c r="OF4" s="481"/>
      <c r="OG4" s="481" t="s">
        <v>10</v>
      </c>
      <c r="OH4" s="481"/>
      <c r="OI4" s="481"/>
      <c r="OJ4" s="481"/>
      <c r="OK4" s="481"/>
      <c r="OL4" s="481"/>
      <c r="OM4" s="481"/>
      <c r="ON4" s="481"/>
      <c r="OO4" s="481"/>
      <c r="OP4" s="481"/>
      <c r="OQ4" s="481"/>
      <c r="OR4" s="481"/>
      <c r="OS4" s="481"/>
      <c r="OT4" s="481"/>
      <c r="OU4" s="481"/>
      <c r="OV4" s="481"/>
      <c r="OW4" s="481"/>
      <c r="OX4" s="481"/>
      <c r="OY4" s="481"/>
      <c r="OZ4" s="481"/>
      <c r="PA4" s="481"/>
      <c r="PB4" s="481"/>
      <c r="PC4" s="481"/>
      <c r="PD4" s="481"/>
      <c r="PE4" s="481"/>
      <c r="PF4" s="481"/>
      <c r="PG4" s="481" t="s">
        <v>9</v>
      </c>
      <c r="PH4" s="481"/>
      <c r="PI4" s="481"/>
      <c r="PJ4" s="481"/>
      <c r="PK4" s="481"/>
      <c r="PL4" s="481"/>
      <c r="PM4" s="481"/>
      <c r="PN4" s="481"/>
      <c r="PO4" s="481"/>
      <c r="PP4" s="481"/>
      <c r="PQ4" s="481"/>
      <c r="PR4" s="481"/>
      <c r="PS4" s="481"/>
      <c r="PT4" s="481"/>
      <c r="PU4" s="481"/>
      <c r="PV4" s="481"/>
      <c r="PW4" s="481"/>
      <c r="PX4" s="481"/>
      <c r="PY4" s="481"/>
      <c r="PZ4" s="481"/>
      <c r="QA4" s="481"/>
      <c r="QB4" s="481"/>
      <c r="QC4" s="481"/>
      <c r="QD4" s="481"/>
      <c r="QE4" s="481"/>
      <c r="QF4" s="481"/>
      <c r="QG4" s="481" t="s">
        <v>10</v>
      </c>
      <c r="QH4" s="481"/>
      <c r="QI4" s="481"/>
      <c r="QJ4" s="481"/>
      <c r="QK4" s="481"/>
      <c r="QL4" s="481"/>
      <c r="QM4" s="481"/>
      <c r="QN4" s="481"/>
      <c r="QO4" s="481"/>
      <c r="QP4" s="481"/>
      <c r="QQ4" s="481"/>
      <c r="QR4" s="481"/>
      <c r="QS4" s="481"/>
      <c r="QT4" s="481"/>
      <c r="QU4" s="481"/>
      <c r="QV4" s="481"/>
      <c r="QW4" s="481"/>
      <c r="QX4" s="481"/>
      <c r="QY4" s="481"/>
      <c r="QZ4" s="481"/>
      <c r="RA4" s="481"/>
      <c r="RB4" s="481"/>
      <c r="RC4" s="481"/>
      <c r="RD4" s="481"/>
      <c r="RE4" s="481"/>
      <c r="RF4" s="481"/>
      <c r="RG4" s="481" t="s">
        <v>9</v>
      </c>
      <c r="RH4" s="481"/>
      <c r="RI4" s="481"/>
      <c r="RJ4" s="481"/>
      <c r="RK4" s="481"/>
      <c r="RL4" s="481"/>
      <c r="RM4" s="481"/>
      <c r="RN4" s="481"/>
      <c r="RO4" s="481"/>
      <c r="RP4" s="481"/>
      <c r="RQ4" s="481"/>
      <c r="RR4" s="481"/>
      <c r="RS4" s="481"/>
      <c r="RT4" s="481"/>
      <c r="RU4" s="481"/>
      <c r="RV4" s="481"/>
      <c r="RW4" s="481"/>
      <c r="RX4" s="481"/>
      <c r="RY4" s="481"/>
      <c r="RZ4" s="481"/>
      <c r="SA4" s="481"/>
      <c r="SB4" s="481"/>
      <c r="SC4" s="481"/>
      <c r="SD4" s="481"/>
      <c r="SE4" s="481"/>
      <c r="SF4" s="481"/>
      <c r="SG4" s="481" t="s">
        <v>10</v>
      </c>
      <c r="SH4" s="481"/>
      <c r="SI4" s="481"/>
      <c r="SJ4" s="481"/>
      <c r="SK4" s="481"/>
      <c r="SL4" s="481"/>
      <c r="SM4" s="481"/>
      <c r="SN4" s="481"/>
      <c r="SO4" s="481"/>
      <c r="SP4" s="481"/>
      <c r="SQ4" s="481"/>
      <c r="SR4" s="481"/>
      <c r="SS4" s="481"/>
      <c r="ST4" s="481"/>
      <c r="SU4" s="481"/>
      <c r="SV4" s="481"/>
      <c r="SW4" s="481"/>
      <c r="SX4" s="481"/>
      <c r="SY4" s="481"/>
      <c r="SZ4" s="481"/>
      <c r="TA4" s="481"/>
      <c r="TB4" s="481"/>
      <c r="TC4" s="481"/>
      <c r="TD4" s="481"/>
      <c r="TE4" s="481"/>
      <c r="TF4" s="481"/>
      <c r="TG4" s="481" t="s">
        <v>9</v>
      </c>
      <c r="TH4" s="481"/>
      <c r="TI4" s="481"/>
      <c r="TJ4" s="481"/>
      <c r="TK4" s="481"/>
      <c r="TL4" s="481"/>
      <c r="TM4" s="481"/>
      <c r="TN4" s="481"/>
      <c r="TO4" s="481"/>
      <c r="TP4" s="481"/>
      <c r="TQ4" s="481"/>
      <c r="TR4" s="481"/>
      <c r="TS4" s="481"/>
      <c r="TT4" s="481"/>
      <c r="TU4" s="481"/>
      <c r="TV4" s="481"/>
      <c r="TW4" s="481"/>
      <c r="TX4" s="481"/>
      <c r="TY4" s="481"/>
      <c r="TZ4" s="481"/>
      <c r="UA4" s="481"/>
      <c r="UB4" s="481"/>
      <c r="UC4" s="481"/>
      <c r="UD4" s="481"/>
      <c r="UE4" s="481"/>
      <c r="UF4" s="481"/>
      <c r="UG4" s="481" t="s">
        <v>10</v>
      </c>
      <c r="UH4" s="481"/>
      <c r="UI4" s="481"/>
      <c r="UJ4" s="481"/>
      <c r="UK4" s="481"/>
      <c r="UL4" s="481"/>
      <c r="UM4" s="481"/>
      <c r="UN4" s="481"/>
      <c r="UO4" s="481"/>
      <c r="UP4" s="481"/>
      <c r="UQ4" s="481"/>
      <c r="UR4" s="481"/>
      <c r="US4" s="481"/>
      <c r="UT4" s="481"/>
      <c r="UU4" s="481"/>
      <c r="UV4" s="481"/>
      <c r="UW4" s="481"/>
      <c r="UX4" s="481"/>
      <c r="UY4" s="481"/>
      <c r="UZ4" s="481"/>
      <c r="VA4" s="481"/>
      <c r="VB4" s="481"/>
      <c r="VC4" s="481"/>
      <c r="VD4" s="481"/>
      <c r="VE4" s="481"/>
      <c r="VF4" s="481"/>
      <c r="VG4" s="481" t="s">
        <v>9</v>
      </c>
      <c r="VH4" s="481"/>
      <c r="VI4" s="481"/>
      <c r="VJ4" s="481"/>
      <c r="VK4" s="481"/>
      <c r="VL4" s="481"/>
      <c r="VM4" s="481"/>
      <c r="VN4" s="481"/>
      <c r="VO4" s="481"/>
      <c r="VP4" s="481"/>
      <c r="VQ4" s="481"/>
      <c r="VR4" s="481"/>
      <c r="VS4" s="481"/>
      <c r="VT4" s="481"/>
      <c r="VU4" s="481"/>
      <c r="VV4" s="481"/>
      <c r="VW4" s="481"/>
      <c r="VX4" s="481"/>
      <c r="VY4" s="481"/>
      <c r="VZ4" s="481"/>
      <c r="WA4" s="481"/>
      <c r="WB4" s="481"/>
      <c r="WC4" s="481"/>
      <c r="WD4" s="481"/>
      <c r="WE4" s="481"/>
      <c r="WF4" s="481"/>
      <c r="WG4" s="481" t="s">
        <v>10</v>
      </c>
      <c r="WH4" s="481"/>
      <c r="WI4" s="481"/>
      <c r="WJ4" s="481"/>
      <c r="WK4" s="481"/>
      <c r="WL4" s="481"/>
      <c r="WM4" s="481"/>
      <c r="WN4" s="481"/>
      <c r="WO4" s="481"/>
      <c r="WP4" s="481"/>
      <c r="WQ4" s="481"/>
      <c r="WR4" s="481"/>
      <c r="WS4" s="481"/>
      <c r="WT4" s="481"/>
      <c r="WU4" s="481"/>
      <c r="WV4" s="481"/>
      <c r="WW4" s="481"/>
      <c r="WX4" s="481"/>
      <c r="WY4" s="481"/>
      <c r="WZ4" s="481"/>
      <c r="XA4" s="481"/>
      <c r="XB4" s="481"/>
      <c r="XC4" s="481"/>
      <c r="XD4" s="481"/>
      <c r="XE4" s="481"/>
      <c r="XF4" s="481"/>
      <c r="XG4" s="481" t="s">
        <v>4089</v>
      </c>
      <c r="XH4" s="481"/>
      <c r="XI4" s="481"/>
      <c r="XJ4" s="481"/>
      <c r="XK4" s="481" t="s">
        <v>4090</v>
      </c>
      <c r="XL4" s="481"/>
      <c r="XM4" s="481"/>
      <c r="XN4" s="481"/>
      <c r="XO4" s="481" t="s">
        <v>4091</v>
      </c>
      <c r="XP4" s="481"/>
      <c r="XQ4" s="481"/>
      <c r="XR4" s="481" t="s">
        <v>4092</v>
      </c>
      <c r="XS4" s="481"/>
      <c r="XT4" s="481"/>
      <c r="XU4" s="481" t="s">
        <v>9</v>
      </c>
      <c r="XV4" s="481"/>
      <c r="XW4" s="481"/>
      <c r="XX4" s="481" t="s">
        <v>10</v>
      </c>
      <c r="XY4" s="481"/>
      <c r="XZ4" s="481"/>
      <c r="YA4" s="4" t="s">
        <v>9</v>
      </c>
      <c r="YB4" s="4" t="s">
        <v>10</v>
      </c>
      <c r="YC4" s="4" t="s">
        <v>4093</v>
      </c>
      <c r="YD4" s="4" t="s">
        <v>4094</v>
      </c>
      <c r="YE4" s="490" t="s">
        <v>4095</v>
      </c>
      <c r="YF4" s="490" t="s">
        <v>4096</v>
      </c>
      <c r="YG4" s="490" t="s">
        <v>4097</v>
      </c>
      <c r="YH4" s="490" t="s">
        <v>4098</v>
      </c>
      <c r="YI4" s="481" t="s">
        <v>4099</v>
      </c>
      <c r="YJ4" s="481"/>
      <c r="YK4" s="481"/>
      <c r="YL4" s="481" t="s">
        <v>9</v>
      </c>
      <c r="YM4" s="481"/>
      <c r="YN4" s="481"/>
      <c r="YO4" s="481"/>
      <c r="YP4" s="481"/>
      <c r="YQ4" s="481"/>
      <c r="YR4" s="481"/>
      <c r="YS4" s="481"/>
      <c r="YT4" s="481"/>
      <c r="YU4" s="481"/>
      <c r="YV4" s="481"/>
      <c r="YW4" s="481"/>
      <c r="YX4" s="481"/>
      <c r="YY4" s="481"/>
      <c r="YZ4" s="481"/>
      <c r="ZA4" s="481"/>
      <c r="ZB4" s="481"/>
      <c r="ZC4" s="481"/>
      <c r="ZD4" s="481"/>
      <c r="ZE4" s="481"/>
      <c r="ZF4" s="481"/>
      <c r="ZG4" s="481"/>
      <c r="ZH4" s="481"/>
      <c r="ZI4" s="481"/>
      <c r="ZJ4" s="481"/>
      <c r="ZK4" s="481"/>
      <c r="ZL4" s="481" t="s">
        <v>10</v>
      </c>
      <c r="ZM4" s="481"/>
      <c r="ZN4" s="481"/>
      <c r="ZO4" s="481"/>
      <c r="ZP4" s="481"/>
      <c r="ZQ4" s="481"/>
      <c r="ZR4" s="481"/>
      <c r="ZS4" s="481"/>
      <c r="ZT4" s="481"/>
      <c r="ZU4" s="481"/>
      <c r="ZV4" s="481"/>
      <c r="ZW4" s="481"/>
      <c r="ZX4" s="481"/>
      <c r="ZY4" s="481"/>
      <c r="ZZ4" s="481"/>
      <c r="AAA4" s="481"/>
      <c r="AAB4" s="481"/>
      <c r="AAC4" s="481"/>
      <c r="AAD4" s="481"/>
      <c r="AAE4" s="481"/>
      <c r="AAF4" s="481"/>
      <c r="AAG4" s="481"/>
      <c r="AAH4" s="481"/>
      <c r="AAI4" s="481"/>
      <c r="AAJ4" s="481"/>
      <c r="AAK4" s="481"/>
      <c r="AAL4" s="481" t="s">
        <v>9</v>
      </c>
      <c r="AAM4" s="481"/>
      <c r="AAN4" s="481"/>
      <c r="AAO4" s="481"/>
      <c r="AAP4" s="481"/>
      <c r="AAQ4" s="481"/>
      <c r="AAR4" s="481"/>
      <c r="AAS4" s="481"/>
      <c r="AAT4" s="481"/>
      <c r="AAU4" s="481"/>
      <c r="AAV4" s="481"/>
      <c r="AAW4" s="481"/>
      <c r="AAX4" s="481"/>
      <c r="AAY4" s="481"/>
      <c r="AAZ4" s="481"/>
      <c r="ABA4" s="481"/>
      <c r="ABB4" s="481"/>
      <c r="ABC4" s="481"/>
      <c r="ABD4" s="481"/>
      <c r="ABE4" s="481"/>
      <c r="ABF4" s="481"/>
      <c r="ABG4" s="481"/>
      <c r="ABH4" s="481"/>
      <c r="ABI4" s="481"/>
      <c r="ABJ4" s="481"/>
      <c r="ABK4" s="481"/>
      <c r="ABL4" s="481" t="s">
        <v>10</v>
      </c>
      <c r="ABM4" s="481"/>
      <c r="ABN4" s="481"/>
      <c r="ABO4" s="481"/>
      <c r="ABP4" s="481"/>
      <c r="ABQ4" s="481"/>
      <c r="ABR4" s="481"/>
      <c r="ABS4" s="481"/>
      <c r="ABT4" s="481"/>
      <c r="ABU4" s="481"/>
      <c r="ABV4" s="481"/>
      <c r="ABW4" s="481"/>
      <c r="ABX4" s="481"/>
      <c r="ABY4" s="481"/>
      <c r="ABZ4" s="481"/>
      <c r="ACA4" s="481"/>
      <c r="ACB4" s="481"/>
      <c r="ACC4" s="481"/>
      <c r="ACD4" s="481"/>
      <c r="ACE4" s="481"/>
      <c r="ACF4" s="481"/>
      <c r="ACG4" s="481"/>
      <c r="ACH4" s="481"/>
      <c r="ACI4" s="481"/>
      <c r="ACJ4" s="481"/>
      <c r="ACK4" s="481"/>
      <c r="ACL4" s="481" t="s">
        <v>9</v>
      </c>
      <c r="ACM4" s="481"/>
      <c r="ACN4" s="481"/>
      <c r="ACO4" s="481"/>
      <c r="ACP4" s="481"/>
      <c r="ACQ4" s="481"/>
      <c r="ACR4" s="481"/>
      <c r="ACS4" s="481"/>
      <c r="ACT4" s="481"/>
      <c r="ACU4" s="481"/>
      <c r="ACV4" s="481"/>
      <c r="ACW4" s="481"/>
      <c r="ACX4" s="481"/>
      <c r="ACY4" s="481"/>
      <c r="ACZ4" s="481"/>
      <c r="ADA4" s="481"/>
      <c r="ADB4" s="481"/>
      <c r="ADC4" s="481"/>
      <c r="ADD4" s="481"/>
      <c r="ADE4" s="481"/>
      <c r="ADF4" s="481"/>
      <c r="ADG4" s="481"/>
      <c r="ADH4" s="481"/>
      <c r="ADI4" s="481"/>
      <c r="ADJ4" s="481"/>
      <c r="ADK4" s="481"/>
      <c r="ADL4" s="481" t="s">
        <v>10</v>
      </c>
      <c r="ADM4" s="481"/>
      <c r="ADN4" s="481"/>
      <c r="ADO4" s="481"/>
      <c r="ADP4" s="481"/>
      <c r="ADQ4" s="481"/>
      <c r="ADR4" s="481"/>
      <c r="ADS4" s="481"/>
      <c r="ADT4" s="481"/>
      <c r="ADU4" s="481"/>
      <c r="ADV4" s="481"/>
      <c r="ADW4" s="481"/>
      <c r="ADX4" s="481"/>
      <c r="ADY4" s="481"/>
      <c r="ADZ4" s="481"/>
      <c r="AEA4" s="481"/>
      <c r="AEB4" s="481"/>
      <c r="AEC4" s="481"/>
      <c r="AED4" s="481"/>
      <c r="AEE4" s="481"/>
      <c r="AEF4" s="481"/>
      <c r="AEG4" s="481"/>
      <c r="AEH4" s="481"/>
      <c r="AEI4" s="481"/>
      <c r="AEJ4" s="481"/>
      <c r="AEK4" s="481"/>
      <c r="AEL4" s="481" t="s">
        <v>9</v>
      </c>
      <c r="AEM4" s="481"/>
      <c r="AEN4" s="481"/>
      <c r="AEO4" s="481"/>
      <c r="AEP4" s="481"/>
      <c r="AEQ4" s="481"/>
      <c r="AER4" s="481"/>
      <c r="AES4" s="481"/>
      <c r="AET4" s="481"/>
      <c r="AEU4" s="481"/>
      <c r="AEV4" s="481"/>
      <c r="AEW4" s="481"/>
      <c r="AEX4" s="481"/>
      <c r="AEY4" s="481"/>
      <c r="AEZ4" s="481"/>
      <c r="AFA4" s="481"/>
      <c r="AFB4" s="481"/>
      <c r="AFC4" s="481"/>
      <c r="AFD4" s="481"/>
      <c r="AFE4" s="481"/>
      <c r="AFF4" s="481"/>
      <c r="AFG4" s="481"/>
      <c r="AFH4" s="481"/>
      <c r="AFI4" s="481"/>
      <c r="AFJ4" s="481"/>
      <c r="AFK4" s="481"/>
      <c r="AFL4" s="481" t="s">
        <v>10</v>
      </c>
      <c r="AFM4" s="481"/>
      <c r="AFN4" s="481"/>
      <c r="AFO4" s="481"/>
      <c r="AFP4" s="481"/>
      <c r="AFQ4" s="481"/>
      <c r="AFR4" s="481"/>
      <c r="AFS4" s="481"/>
      <c r="AFT4" s="481"/>
      <c r="AFU4" s="481"/>
      <c r="AFV4" s="481"/>
      <c r="AFW4" s="481"/>
      <c r="AFX4" s="481"/>
      <c r="AFY4" s="481"/>
      <c r="AFZ4" s="481"/>
      <c r="AGA4" s="481"/>
      <c r="AGB4" s="481"/>
      <c r="AGC4" s="481"/>
      <c r="AGD4" s="481"/>
      <c r="AGE4" s="481"/>
      <c r="AGF4" s="481"/>
      <c r="AGG4" s="481"/>
      <c r="AGH4" s="481"/>
      <c r="AGI4" s="481"/>
      <c r="AGJ4" s="481"/>
      <c r="AGK4" s="481"/>
      <c r="AGL4" s="481" t="s">
        <v>9</v>
      </c>
      <c r="AGM4" s="481"/>
      <c r="AGN4" s="481"/>
      <c r="AGO4" s="481"/>
      <c r="AGP4" s="481"/>
      <c r="AGQ4" s="481"/>
      <c r="AGR4" s="481"/>
      <c r="AGS4" s="481"/>
      <c r="AGT4" s="481"/>
      <c r="AGU4" s="481"/>
      <c r="AGV4" s="481"/>
      <c r="AGW4" s="481"/>
      <c r="AGX4" s="481"/>
      <c r="AGY4" s="481"/>
      <c r="AGZ4" s="481"/>
      <c r="AHA4" s="481"/>
      <c r="AHB4" s="481"/>
      <c r="AHC4" s="481"/>
      <c r="AHD4" s="481"/>
      <c r="AHE4" s="481"/>
      <c r="AHF4" s="481"/>
      <c r="AHG4" s="481"/>
      <c r="AHH4" s="481"/>
      <c r="AHI4" s="481"/>
      <c r="AHJ4" s="481"/>
      <c r="AHK4" s="481"/>
      <c r="AHL4" s="481" t="s">
        <v>10</v>
      </c>
      <c r="AHM4" s="481"/>
      <c r="AHN4" s="481"/>
      <c r="AHO4" s="481"/>
      <c r="AHP4" s="481"/>
      <c r="AHQ4" s="481"/>
      <c r="AHR4" s="481"/>
      <c r="AHS4" s="481"/>
      <c r="AHT4" s="481"/>
      <c r="AHU4" s="481"/>
      <c r="AHV4" s="481"/>
      <c r="AHW4" s="481"/>
      <c r="AHX4" s="481"/>
      <c r="AHY4" s="481"/>
      <c r="AHZ4" s="481"/>
      <c r="AIA4" s="481"/>
      <c r="AIB4" s="481"/>
      <c r="AIC4" s="481"/>
      <c r="AID4" s="481"/>
      <c r="AIE4" s="481"/>
      <c r="AIF4" s="481"/>
      <c r="AIG4" s="481"/>
      <c r="AIH4" s="481"/>
      <c r="AII4" s="481"/>
      <c r="AIJ4" s="481"/>
      <c r="AIK4" s="481"/>
      <c r="AIL4" s="481" t="s">
        <v>9</v>
      </c>
      <c r="AIM4" s="481"/>
      <c r="AIN4" s="481"/>
      <c r="AIO4" s="481"/>
      <c r="AIP4" s="481"/>
      <c r="AIQ4" s="481"/>
      <c r="AIR4" s="481"/>
      <c r="AIS4" s="481"/>
      <c r="AIT4" s="481"/>
      <c r="AIU4" s="481"/>
      <c r="AIV4" s="481"/>
      <c r="AIW4" s="481"/>
      <c r="AIX4" s="481"/>
      <c r="AIY4" s="481"/>
      <c r="AIZ4" s="481"/>
      <c r="AJA4" s="481"/>
      <c r="AJB4" s="481"/>
      <c r="AJC4" s="481"/>
      <c r="AJD4" s="481"/>
      <c r="AJE4" s="481"/>
      <c r="AJF4" s="481"/>
      <c r="AJG4" s="481"/>
      <c r="AJH4" s="481"/>
      <c r="AJI4" s="481"/>
      <c r="AJJ4" s="481"/>
      <c r="AJK4" s="481"/>
      <c r="AJL4" s="481" t="s">
        <v>10</v>
      </c>
      <c r="AJM4" s="481"/>
      <c r="AJN4" s="481"/>
      <c r="AJO4" s="481"/>
      <c r="AJP4" s="481"/>
      <c r="AJQ4" s="481"/>
      <c r="AJR4" s="481"/>
      <c r="AJS4" s="481"/>
      <c r="AJT4" s="481"/>
      <c r="AJU4" s="481"/>
      <c r="AJV4" s="481"/>
      <c r="AJW4" s="481"/>
      <c r="AJX4" s="481"/>
      <c r="AJY4" s="481"/>
      <c r="AJZ4" s="481"/>
      <c r="AKA4" s="481"/>
      <c r="AKB4" s="481"/>
      <c r="AKC4" s="481"/>
      <c r="AKD4" s="481"/>
      <c r="AKE4" s="481"/>
      <c r="AKF4" s="481"/>
      <c r="AKG4" s="481"/>
      <c r="AKH4" s="481"/>
      <c r="AKI4" s="481"/>
      <c r="AKJ4" s="481"/>
      <c r="AKK4" s="481"/>
      <c r="AKL4" s="481" t="s">
        <v>9</v>
      </c>
      <c r="AKM4" s="481"/>
      <c r="AKN4" s="481"/>
      <c r="AKO4" s="481"/>
      <c r="AKP4" s="481"/>
      <c r="AKQ4" s="481"/>
      <c r="AKR4" s="481"/>
      <c r="AKS4" s="481"/>
      <c r="AKT4" s="481"/>
      <c r="AKU4" s="481"/>
      <c r="AKV4" s="481"/>
      <c r="AKW4" s="481"/>
      <c r="AKX4" s="481"/>
      <c r="AKY4" s="481"/>
      <c r="AKZ4" s="481"/>
      <c r="ALA4" s="481"/>
      <c r="ALB4" s="481"/>
      <c r="ALC4" s="481"/>
      <c r="ALD4" s="481"/>
      <c r="ALE4" s="481"/>
      <c r="ALF4" s="481"/>
      <c r="ALG4" s="481"/>
      <c r="ALH4" s="481"/>
      <c r="ALI4" s="481"/>
      <c r="ALJ4" s="481"/>
      <c r="ALK4" s="481"/>
      <c r="ALL4" s="481" t="s">
        <v>10</v>
      </c>
      <c r="ALM4" s="481"/>
      <c r="ALN4" s="481"/>
      <c r="ALO4" s="481"/>
      <c r="ALP4" s="481"/>
      <c r="ALQ4" s="481"/>
      <c r="ALR4" s="481"/>
      <c r="ALS4" s="481"/>
      <c r="ALT4" s="481"/>
      <c r="ALU4" s="481"/>
      <c r="ALV4" s="481"/>
      <c r="ALW4" s="481"/>
      <c r="ALX4" s="481"/>
      <c r="ALY4" s="481"/>
      <c r="ALZ4" s="481"/>
      <c r="AMA4" s="481"/>
      <c r="AMB4" s="481"/>
      <c r="AMC4" s="481"/>
      <c r="AMD4" s="481"/>
      <c r="AME4" s="481"/>
      <c r="AMF4" s="481"/>
      <c r="AMG4" s="481"/>
      <c r="AMH4" s="481"/>
      <c r="AMI4" s="481"/>
      <c r="AMJ4" s="481"/>
      <c r="AMK4" s="481"/>
      <c r="AML4" s="481" t="s">
        <v>9</v>
      </c>
      <c r="AMM4" s="481"/>
      <c r="AMN4" s="481"/>
      <c r="AMO4" s="481"/>
      <c r="AMP4" s="481"/>
      <c r="AMQ4" s="481"/>
      <c r="AMR4" s="481"/>
      <c r="AMS4" s="481"/>
      <c r="AMT4" s="481"/>
      <c r="AMU4" s="481"/>
      <c r="AMV4" s="481"/>
      <c r="AMW4" s="481"/>
      <c r="AMX4" s="481"/>
      <c r="AMY4" s="481"/>
      <c r="AMZ4" s="481"/>
      <c r="ANA4" s="481"/>
      <c r="ANB4" s="481"/>
      <c r="ANC4" s="481"/>
      <c r="AND4" s="481"/>
      <c r="ANE4" s="481"/>
      <c r="ANF4" s="481"/>
      <c r="ANG4" s="481"/>
      <c r="ANH4" s="481"/>
      <c r="ANI4" s="481"/>
      <c r="ANJ4" s="481"/>
      <c r="ANK4" s="481"/>
      <c r="ANL4" s="481" t="s">
        <v>10</v>
      </c>
      <c r="ANM4" s="481"/>
      <c r="ANN4" s="481"/>
      <c r="ANO4" s="481"/>
      <c r="ANP4" s="481"/>
      <c r="ANQ4" s="481"/>
      <c r="ANR4" s="481"/>
      <c r="ANS4" s="481"/>
      <c r="ANT4" s="481"/>
      <c r="ANU4" s="481"/>
      <c r="ANV4" s="481"/>
      <c r="ANW4" s="481"/>
      <c r="ANX4" s="481"/>
      <c r="ANY4" s="481"/>
      <c r="ANZ4" s="481"/>
      <c r="AOA4" s="481"/>
      <c r="AOB4" s="481"/>
      <c r="AOC4" s="481"/>
      <c r="AOD4" s="481"/>
      <c r="AOE4" s="481"/>
      <c r="AOF4" s="481"/>
      <c r="AOG4" s="481"/>
      <c r="AOH4" s="481"/>
      <c r="AOI4" s="481"/>
      <c r="AOJ4" s="481"/>
      <c r="AOK4" s="481"/>
      <c r="AOL4" s="5" t="s">
        <v>91</v>
      </c>
      <c r="AOM4" s="481" t="s">
        <v>9</v>
      </c>
      <c r="AON4" s="481"/>
      <c r="AOO4" s="481"/>
      <c r="AOP4" s="481"/>
      <c r="AOQ4" s="481"/>
      <c r="AOR4" s="481"/>
      <c r="AOS4" s="481"/>
      <c r="AOT4" s="481"/>
      <c r="AOU4" s="481"/>
      <c r="AOV4" s="481"/>
      <c r="AOW4" s="481"/>
      <c r="AOX4" s="481"/>
      <c r="AOY4" s="481"/>
      <c r="AOZ4" s="481"/>
      <c r="APA4" s="481"/>
      <c r="APB4" s="481"/>
      <c r="APC4" s="481"/>
      <c r="APD4" s="481"/>
      <c r="APE4" s="481"/>
      <c r="APF4" s="481"/>
      <c r="APG4" s="481"/>
      <c r="APH4" s="481"/>
      <c r="API4" s="481"/>
      <c r="APJ4" s="481"/>
      <c r="APK4" s="481"/>
      <c r="APL4" s="481"/>
      <c r="APM4" s="481" t="s">
        <v>10</v>
      </c>
      <c r="APN4" s="481"/>
      <c r="APO4" s="481"/>
      <c r="APP4" s="481"/>
      <c r="APQ4" s="481"/>
      <c r="APR4" s="481"/>
      <c r="APS4" s="481"/>
      <c r="APT4" s="481"/>
      <c r="APU4" s="481"/>
      <c r="APV4" s="481"/>
      <c r="APW4" s="481"/>
      <c r="APX4" s="481"/>
      <c r="APY4" s="481"/>
      <c r="APZ4" s="481"/>
      <c r="AQA4" s="481"/>
      <c r="AQB4" s="481"/>
      <c r="AQC4" s="481"/>
      <c r="AQD4" s="481"/>
      <c r="AQE4" s="481"/>
      <c r="AQF4" s="481"/>
      <c r="AQG4" s="481"/>
      <c r="AQH4" s="481"/>
      <c r="AQI4" s="481"/>
      <c r="AQJ4" s="481"/>
      <c r="AQK4" s="481"/>
      <c r="AQL4" s="481"/>
      <c r="AQM4" s="7" t="s">
        <v>91</v>
      </c>
      <c r="AQN4" s="481" t="s">
        <v>9</v>
      </c>
      <c r="AQO4" s="481"/>
      <c r="AQP4" s="481"/>
      <c r="AQQ4" s="481"/>
      <c r="AQR4" s="481"/>
      <c r="AQS4" s="481"/>
      <c r="AQT4" s="481"/>
      <c r="AQU4" s="481"/>
      <c r="AQV4" s="481"/>
      <c r="AQW4" s="481"/>
      <c r="AQX4" s="481"/>
      <c r="AQY4" s="481"/>
      <c r="AQZ4" s="481"/>
      <c r="ARA4" s="481"/>
      <c r="ARB4" s="481"/>
      <c r="ARC4" s="481"/>
      <c r="ARD4" s="481"/>
      <c r="ARE4" s="481"/>
      <c r="ARF4" s="481"/>
      <c r="ARG4" s="481"/>
      <c r="ARH4" s="481"/>
      <c r="ARI4" s="481"/>
      <c r="ARJ4" s="481"/>
      <c r="ARK4" s="481"/>
      <c r="ARL4" s="481"/>
      <c r="ARM4" s="481"/>
      <c r="ARN4" s="481" t="s">
        <v>10</v>
      </c>
      <c r="ARO4" s="481"/>
      <c r="ARP4" s="481"/>
      <c r="ARQ4" s="481"/>
      <c r="ARR4" s="481"/>
      <c r="ARS4" s="481"/>
      <c r="ART4" s="481"/>
      <c r="ARU4" s="481"/>
      <c r="ARV4" s="481"/>
      <c r="ARW4" s="481"/>
      <c r="ARX4" s="481"/>
      <c r="ARY4" s="481"/>
      <c r="ARZ4" s="481"/>
      <c r="ASA4" s="481"/>
      <c r="ASB4" s="481"/>
      <c r="ASC4" s="481"/>
      <c r="ASD4" s="481"/>
      <c r="ASE4" s="481"/>
      <c r="ASF4" s="481"/>
      <c r="ASG4" s="481"/>
      <c r="ASH4" s="481"/>
      <c r="ASI4" s="481"/>
      <c r="ASJ4" s="481"/>
      <c r="ASK4" s="481"/>
      <c r="ASL4" s="481"/>
      <c r="ASM4" s="481"/>
      <c r="ASN4" s="4" t="s">
        <v>4100</v>
      </c>
      <c r="ASO4" s="481" t="s">
        <v>9</v>
      </c>
      <c r="ASP4" s="481"/>
      <c r="ASQ4" s="481"/>
      <c r="ASR4" s="481"/>
      <c r="ASS4" s="481"/>
      <c r="AST4" s="481"/>
      <c r="ASU4" s="481"/>
      <c r="ASV4" s="481"/>
      <c r="ASW4" s="481"/>
      <c r="ASX4" s="481"/>
      <c r="ASY4" s="481"/>
      <c r="ASZ4" s="481"/>
      <c r="ATA4" s="481"/>
      <c r="ATB4" s="481"/>
      <c r="ATC4" s="481"/>
      <c r="ATD4" s="481"/>
      <c r="ATE4" s="481"/>
      <c r="ATF4" s="481"/>
      <c r="ATG4" s="481"/>
      <c r="ATH4" s="481"/>
      <c r="ATI4" s="481"/>
      <c r="ATJ4" s="481"/>
      <c r="ATK4" s="481"/>
      <c r="ATL4" s="481"/>
      <c r="ATM4" s="481"/>
      <c r="ATN4" s="481"/>
      <c r="ATO4" s="481" t="s">
        <v>10</v>
      </c>
      <c r="ATP4" s="481"/>
      <c r="ATQ4" s="481"/>
      <c r="ATR4" s="481"/>
      <c r="ATS4" s="481"/>
      <c r="ATT4" s="481"/>
      <c r="ATU4" s="481"/>
      <c r="ATV4" s="481"/>
      <c r="ATW4" s="481"/>
      <c r="ATX4" s="481"/>
      <c r="ATY4" s="481"/>
      <c r="ATZ4" s="481"/>
      <c r="AUA4" s="481"/>
      <c r="AUB4" s="481"/>
      <c r="AUC4" s="481"/>
      <c r="AUD4" s="481"/>
      <c r="AUE4" s="481"/>
      <c r="AUF4" s="481"/>
      <c r="AUG4" s="481"/>
      <c r="AUH4" s="481"/>
      <c r="AUI4" s="481"/>
      <c r="AUJ4" s="481"/>
      <c r="AUK4" s="481"/>
      <c r="AUL4" s="481"/>
      <c r="AUM4" s="481"/>
      <c r="AUN4" s="481"/>
      <c r="AUO4" s="4" t="s">
        <v>4100</v>
      </c>
      <c r="AUP4" s="481" t="s">
        <v>9</v>
      </c>
      <c r="AUQ4" s="481"/>
      <c r="AUR4" s="481"/>
      <c r="AUS4" s="481"/>
      <c r="AUT4" s="481"/>
      <c r="AUU4" s="481"/>
      <c r="AUV4" s="481"/>
      <c r="AUW4" s="481"/>
      <c r="AUX4" s="481"/>
      <c r="AUY4" s="481"/>
      <c r="AUZ4" s="481"/>
      <c r="AVA4" s="481"/>
      <c r="AVB4" s="481"/>
      <c r="AVC4" s="481"/>
      <c r="AVD4" s="481"/>
      <c r="AVE4" s="481"/>
      <c r="AVF4" s="481"/>
      <c r="AVG4" s="481"/>
      <c r="AVH4" s="481"/>
      <c r="AVI4" s="481"/>
      <c r="AVJ4" s="481"/>
      <c r="AVK4" s="481"/>
      <c r="AVL4" s="481"/>
      <c r="AVM4" s="481"/>
      <c r="AVN4" s="481"/>
      <c r="AVO4" s="481"/>
      <c r="AVP4" s="481" t="s">
        <v>10</v>
      </c>
      <c r="AVQ4" s="481"/>
      <c r="AVR4" s="481"/>
      <c r="AVS4" s="481"/>
      <c r="AVT4" s="481"/>
      <c r="AVU4" s="481"/>
      <c r="AVV4" s="481"/>
      <c r="AVW4" s="481"/>
      <c r="AVX4" s="481"/>
      <c r="AVY4" s="481"/>
      <c r="AVZ4" s="481"/>
      <c r="AWA4" s="481"/>
      <c r="AWB4" s="481"/>
      <c r="AWC4" s="481"/>
      <c r="AWD4" s="481"/>
      <c r="AWE4" s="481"/>
      <c r="AWF4" s="481"/>
      <c r="AWG4" s="481"/>
      <c r="AWH4" s="481"/>
      <c r="AWI4" s="481"/>
      <c r="AWJ4" s="481"/>
      <c r="AWK4" s="481"/>
      <c r="AWL4" s="481"/>
      <c r="AWM4" s="481"/>
      <c r="AWN4" s="481"/>
      <c r="AWO4" s="481"/>
      <c r="AWP4" s="5" t="s">
        <v>4100</v>
      </c>
      <c r="AWQ4" s="481" t="s">
        <v>9</v>
      </c>
      <c r="AWR4" s="481"/>
      <c r="AWS4" s="481"/>
      <c r="AWT4" s="481"/>
      <c r="AWU4" s="481"/>
      <c r="AWV4" s="481"/>
      <c r="AWW4" s="481"/>
      <c r="AWX4" s="481"/>
      <c r="AWY4" s="481"/>
      <c r="AWZ4" s="481"/>
      <c r="AXA4" s="481"/>
      <c r="AXB4" s="481"/>
      <c r="AXC4" s="481"/>
      <c r="AXD4" s="481"/>
      <c r="AXE4" s="481"/>
      <c r="AXF4" s="481"/>
      <c r="AXG4" s="481"/>
      <c r="AXH4" s="481"/>
      <c r="AXI4" s="481"/>
      <c r="AXJ4" s="481"/>
      <c r="AXK4" s="481"/>
      <c r="AXL4" s="481"/>
      <c r="AXM4" s="481"/>
      <c r="AXN4" s="481"/>
      <c r="AXO4" s="481"/>
      <c r="AXP4" s="481"/>
      <c r="AXQ4" s="481" t="s">
        <v>10</v>
      </c>
      <c r="AXR4" s="481"/>
      <c r="AXS4" s="481"/>
      <c r="AXT4" s="481"/>
      <c r="AXU4" s="481"/>
      <c r="AXV4" s="481"/>
      <c r="AXW4" s="481"/>
      <c r="AXX4" s="481"/>
      <c r="AXY4" s="481"/>
      <c r="AXZ4" s="481"/>
      <c r="AYA4" s="481"/>
      <c r="AYB4" s="481"/>
      <c r="AYC4" s="481"/>
      <c r="AYD4" s="481"/>
      <c r="AYE4" s="481"/>
      <c r="AYF4" s="481"/>
      <c r="AYG4" s="481"/>
      <c r="AYH4" s="481"/>
      <c r="AYI4" s="481"/>
      <c r="AYJ4" s="481"/>
      <c r="AYK4" s="481"/>
      <c r="AYL4" s="481"/>
      <c r="AYM4" s="481"/>
      <c r="AYN4" s="481"/>
      <c r="AYO4" s="481"/>
      <c r="AYP4" s="481"/>
      <c r="AYQ4" s="5" t="s">
        <v>4100</v>
      </c>
      <c r="AYR4" s="481" t="s">
        <v>9</v>
      </c>
      <c r="AYS4" s="481"/>
      <c r="AYT4" s="481"/>
      <c r="AYU4" s="481"/>
      <c r="AYV4" s="481"/>
      <c r="AYW4" s="481"/>
      <c r="AYX4" s="481"/>
      <c r="AYY4" s="481"/>
      <c r="AYZ4" s="481"/>
      <c r="AZA4" s="481"/>
      <c r="AZB4" s="481"/>
      <c r="AZC4" s="481"/>
      <c r="AZD4" s="481"/>
      <c r="AZE4" s="481"/>
      <c r="AZF4" s="481"/>
      <c r="AZG4" s="481"/>
      <c r="AZH4" s="481"/>
      <c r="AZI4" s="481"/>
      <c r="AZJ4" s="481"/>
      <c r="AZK4" s="481"/>
      <c r="AZL4" s="481"/>
      <c r="AZM4" s="481"/>
      <c r="AZN4" s="481"/>
      <c r="AZO4" s="481"/>
      <c r="AZP4" s="481"/>
      <c r="AZQ4" s="481"/>
      <c r="AZR4" s="481" t="s">
        <v>10</v>
      </c>
      <c r="AZS4" s="481"/>
      <c r="AZT4" s="481"/>
      <c r="AZU4" s="481"/>
      <c r="AZV4" s="481"/>
      <c r="AZW4" s="481"/>
      <c r="AZX4" s="481"/>
      <c r="AZY4" s="481"/>
      <c r="AZZ4" s="481"/>
      <c r="BAA4" s="481"/>
      <c r="BAB4" s="481"/>
      <c r="BAC4" s="481"/>
      <c r="BAD4" s="481"/>
      <c r="BAE4" s="481"/>
      <c r="BAF4" s="481"/>
      <c r="BAG4" s="481"/>
      <c r="BAH4" s="481"/>
      <c r="BAI4" s="481"/>
      <c r="BAJ4" s="481"/>
      <c r="BAK4" s="481"/>
      <c r="BAL4" s="481"/>
      <c r="BAM4" s="481"/>
      <c r="BAN4" s="481"/>
      <c r="BAO4" s="481"/>
      <c r="BAP4" s="481"/>
      <c r="BAQ4" s="481"/>
      <c r="BAR4" s="5" t="s">
        <v>4100</v>
      </c>
      <c r="BAS4" s="481" t="s">
        <v>9</v>
      </c>
      <c r="BAT4" s="481"/>
      <c r="BAU4" s="481"/>
      <c r="BAV4" s="481"/>
      <c r="BAW4" s="481"/>
      <c r="BAX4" s="481"/>
      <c r="BAY4" s="481"/>
      <c r="BAZ4" s="481"/>
      <c r="BBA4" s="481"/>
      <c r="BBB4" s="481"/>
      <c r="BBC4" s="481"/>
      <c r="BBD4" s="481"/>
      <c r="BBE4" s="481"/>
      <c r="BBF4" s="481"/>
      <c r="BBG4" s="481"/>
      <c r="BBH4" s="481"/>
      <c r="BBI4" s="481"/>
      <c r="BBJ4" s="481"/>
      <c r="BBK4" s="481"/>
      <c r="BBL4" s="481"/>
      <c r="BBM4" s="481"/>
      <c r="BBN4" s="481"/>
      <c r="BBO4" s="481"/>
      <c r="BBP4" s="481"/>
      <c r="BBQ4" s="481"/>
      <c r="BBR4" s="481"/>
      <c r="BBS4" s="481" t="s">
        <v>10</v>
      </c>
      <c r="BBT4" s="481"/>
      <c r="BBU4" s="481"/>
      <c r="BBV4" s="481"/>
      <c r="BBW4" s="481"/>
      <c r="BBX4" s="481"/>
      <c r="BBY4" s="481"/>
      <c r="BBZ4" s="481"/>
      <c r="BCA4" s="481"/>
      <c r="BCB4" s="481"/>
      <c r="BCC4" s="481"/>
      <c r="BCD4" s="481"/>
      <c r="BCE4" s="481"/>
      <c r="BCF4" s="481"/>
      <c r="BCG4" s="481"/>
      <c r="BCH4" s="481"/>
      <c r="BCI4" s="481"/>
      <c r="BCJ4" s="481"/>
      <c r="BCK4" s="481"/>
      <c r="BCL4" s="481"/>
      <c r="BCM4" s="481"/>
      <c r="BCN4" s="481"/>
      <c r="BCO4" s="481"/>
      <c r="BCP4" s="481"/>
      <c r="BCQ4" s="481"/>
      <c r="BCR4" s="481"/>
      <c r="BCS4" s="5" t="s">
        <v>4100</v>
      </c>
      <c r="BCT4" s="481" t="s">
        <v>9</v>
      </c>
      <c r="BCU4" s="481"/>
      <c r="BCV4" s="481"/>
      <c r="BCW4" s="481"/>
      <c r="BCX4" s="481"/>
      <c r="BCY4" s="481"/>
      <c r="BCZ4" s="481"/>
      <c r="BDA4" s="481"/>
      <c r="BDB4" s="481"/>
      <c r="BDC4" s="481"/>
      <c r="BDD4" s="481"/>
      <c r="BDE4" s="481"/>
      <c r="BDF4" s="481"/>
      <c r="BDG4" s="481"/>
      <c r="BDH4" s="481"/>
      <c r="BDI4" s="481"/>
      <c r="BDJ4" s="481"/>
      <c r="BDK4" s="481"/>
      <c r="BDL4" s="481"/>
      <c r="BDM4" s="481"/>
      <c r="BDN4" s="481"/>
      <c r="BDO4" s="481"/>
      <c r="BDP4" s="481"/>
      <c r="BDQ4" s="481"/>
      <c r="BDR4" s="481"/>
      <c r="BDS4" s="481"/>
      <c r="BDT4" s="481" t="s">
        <v>10</v>
      </c>
      <c r="BDU4" s="481"/>
      <c r="BDV4" s="481"/>
      <c r="BDW4" s="481"/>
      <c r="BDX4" s="481"/>
      <c r="BDY4" s="481"/>
      <c r="BDZ4" s="481"/>
      <c r="BEA4" s="481"/>
      <c r="BEB4" s="481"/>
      <c r="BEC4" s="481"/>
      <c r="BED4" s="481"/>
      <c r="BEE4" s="481"/>
      <c r="BEF4" s="481"/>
      <c r="BEG4" s="481"/>
      <c r="BEH4" s="481"/>
      <c r="BEI4" s="481"/>
      <c r="BEJ4" s="481"/>
      <c r="BEK4" s="481"/>
      <c r="BEL4" s="481"/>
      <c r="BEM4" s="481"/>
      <c r="BEN4" s="481"/>
      <c r="BEO4" s="481"/>
      <c r="BEP4" s="481"/>
      <c r="BEQ4" s="481"/>
      <c r="BER4" s="481"/>
      <c r="BES4" s="481"/>
      <c r="BET4" s="5" t="s">
        <v>4101</v>
      </c>
      <c r="BEU4" s="481" t="s">
        <v>9</v>
      </c>
      <c r="BEV4" s="481"/>
      <c r="BEW4" s="481"/>
      <c r="BEX4" s="481"/>
      <c r="BEY4" s="481"/>
      <c r="BEZ4" s="481"/>
      <c r="BFA4" s="481"/>
      <c r="BFB4" s="481"/>
      <c r="BFC4" s="481"/>
      <c r="BFD4" s="481"/>
      <c r="BFE4" s="481"/>
      <c r="BFF4" s="481"/>
      <c r="BFG4" s="481"/>
      <c r="BFH4" s="481"/>
      <c r="BFI4" s="481"/>
      <c r="BFJ4" s="481"/>
      <c r="BFK4" s="481"/>
      <c r="BFL4" s="481"/>
      <c r="BFM4" s="481"/>
      <c r="BFN4" s="481"/>
      <c r="BFO4" s="481"/>
      <c r="BFP4" s="481"/>
      <c r="BFQ4" s="481"/>
      <c r="BFR4" s="481"/>
      <c r="BFS4" s="481"/>
      <c r="BFT4" s="481"/>
      <c r="BFU4" s="481" t="s">
        <v>10</v>
      </c>
      <c r="BFV4" s="481"/>
      <c r="BFW4" s="481"/>
      <c r="BFX4" s="481"/>
      <c r="BFY4" s="481"/>
      <c r="BFZ4" s="481"/>
      <c r="BGA4" s="481"/>
      <c r="BGB4" s="481"/>
      <c r="BGC4" s="481"/>
      <c r="BGD4" s="481"/>
      <c r="BGE4" s="481"/>
      <c r="BGF4" s="481"/>
      <c r="BGG4" s="481"/>
      <c r="BGH4" s="481"/>
      <c r="BGI4" s="481"/>
      <c r="BGJ4" s="481"/>
      <c r="BGK4" s="481"/>
      <c r="BGL4" s="481"/>
      <c r="BGM4" s="481"/>
      <c r="BGN4" s="481"/>
      <c r="BGO4" s="481"/>
      <c r="BGP4" s="481"/>
      <c r="BGQ4" s="481"/>
      <c r="BGR4" s="481"/>
      <c r="BGS4" s="481"/>
      <c r="BGT4" s="481"/>
      <c r="BGU4" s="5" t="s">
        <v>4101</v>
      </c>
      <c r="BGV4" s="481" t="s">
        <v>9</v>
      </c>
      <c r="BGW4" s="481"/>
      <c r="BGX4" s="481"/>
      <c r="BGY4" s="481"/>
      <c r="BGZ4" s="481"/>
      <c r="BHA4" s="481"/>
      <c r="BHB4" s="481"/>
      <c r="BHC4" s="481"/>
      <c r="BHD4" s="481"/>
      <c r="BHE4" s="481"/>
      <c r="BHF4" s="481"/>
      <c r="BHG4" s="481"/>
      <c r="BHH4" s="481"/>
      <c r="BHI4" s="481"/>
      <c r="BHJ4" s="481"/>
      <c r="BHK4" s="481"/>
      <c r="BHL4" s="481"/>
      <c r="BHM4" s="481"/>
      <c r="BHN4" s="481"/>
      <c r="BHO4" s="481"/>
      <c r="BHP4" s="481"/>
      <c r="BHQ4" s="481"/>
      <c r="BHR4" s="481"/>
      <c r="BHS4" s="481"/>
      <c r="BHT4" s="481"/>
      <c r="BHU4" s="481"/>
      <c r="BHV4" s="481" t="s">
        <v>10</v>
      </c>
      <c r="BHW4" s="481"/>
      <c r="BHX4" s="481"/>
      <c r="BHY4" s="481"/>
      <c r="BHZ4" s="481"/>
      <c r="BIA4" s="481"/>
      <c r="BIB4" s="481"/>
      <c r="BIC4" s="481"/>
      <c r="BID4" s="481"/>
      <c r="BIE4" s="481"/>
      <c r="BIF4" s="481"/>
      <c r="BIG4" s="481"/>
      <c r="BIH4" s="481"/>
      <c r="BII4" s="481"/>
      <c r="BIJ4" s="481"/>
      <c r="BIK4" s="481"/>
      <c r="BIL4" s="481"/>
      <c r="BIM4" s="481"/>
      <c r="BIN4" s="481"/>
      <c r="BIO4" s="481"/>
      <c r="BIP4" s="481"/>
      <c r="BIQ4" s="481"/>
      <c r="BIR4" s="481"/>
      <c r="BIS4" s="481"/>
      <c r="BIT4" s="481"/>
      <c r="BIU4" s="481"/>
      <c r="BIV4" s="490"/>
      <c r="BIW4" s="490"/>
      <c r="BIX4" s="490"/>
      <c r="BIY4" s="490"/>
      <c r="BIZ4" s="490"/>
      <c r="BJA4" s="490"/>
      <c r="BJB4" s="490"/>
      <c r="BJC4" s="490"/>
      <c r="BJD4" s="490"/>
      <c r="BJE4" s="490"/>
      <c r="BJF4" s="490"/>
      <c r="BJG4" s="490"/>
      <c r="BJH4" s="481" t="s">
        <v>4102</v>
      </c>
      <c r="BJI4" s="481"/>
      <c r="BJJ4" s="493" t="s">
        <v>4103</v>
      </c>
      <c r="BJK4" s="496"/>
      <c r="BJL4" s="481" t="s">
        <v>4104</v>
      </c>
      <c r="BJM4" s="481"/>
      <c r="BJN4" s="481"/>
      <c r="BJO4" s="481"/>
      <c r="BJP4" s="481" t="s">
        <v>4105</v>
      </c>
      <c r="BJQ4" s="481"/>
      <c r="BJR4" s="481" t="s">
        <v>4106</v>
      </c>
      <c r="BJS4" s="481"/>
      <c r="BJT4" s="495" t="s">
        <v>4107</v>
      </c>
      <c r="BJU4" s="482"/>
      <c r="BJV4" s="495" t="s">
        <v>4108</v>
      </c>
      <c r="BJW4" s="482"/>
      <c r="BJX4" s="494"/>
      <c r="BJY4" s="494"/>
      <c r="BJZ4" s="481" t="s">
        <v>9</v>
      </c>
      <c r="BKA4" s="481"/>
      <c r="BKB4" s="481"/>
      <c r="BKC4" s="481"/>
      <c r="BKD4" s="481"/>
      <c r="BKE4" s="481"/>
      <c r="BKF4" s="481"/>
      <c r="BKG4" s="481"/>
      <c r="BKH4" s="481"/>
      <c r="BKI4" s="481"/>
      <c r="BKJ4" s="481"/>
      <c r="BKK4" s="481"/>
      <c r="BKL4" s="481"/>
      <c r="BKM4" s="481"/>
      <c r="BKN4" s="481"/>
      <c r="BKO4" s="481"/>
      <c r="BKP4" s="481"/>
      <c r="BKQ4" s="481"/>
      <c r="BKR4" s="481"/>
      <c r="BKS4" s="481"/>
      <c r="BKT4" s="481"/>
      <c r="BKU4" s="481"/>
      <c r="BKV4" s="481"/>
      <c r="BKW4" s="481"/>
      <c r="BKX4" s="481"/>
      <c r="BKY4" s="481"/>
      <c r="BKZ4" s="481" t="s">
        <v>10</v>
      </c>
      <c r="BLA4" s="481"/>
      <c r="BLB4" s="481"/>
      <c r="BLC4" s="481"/>
      <c r="BLD4" s="481"/>
      <c r="BLE4" s="481"/>
      <c r="BLF4" s="481"/>
      <c r="BLG4" s="481"/>
      <c r="BLH4" s="481"/>
      <c r="BLI4" s="481"/>
      <c r="BLJ4" s="481"/>
      <c r="BLK4" s="481"/>
      <c r="BLL4" s="481"/>
      <c r="BLM4" s="481"/>
      <c r="BLN4" s="481"/>
      <c r="BLO4" s="481"/>
      <c r="BLP4" s="481"/>
      <c r="BLQ4" s="481"/>
      <c r="BLR4" s="481"/>
      <c r="BLS4" s="481"/>
      <c r="BLT4" s="481"/>
      <c r="BLU4" s="481"/>
      <c r="BLV4" s="481"/>
      <c r="BLW4" s="481"/>
      <c r="BLX4" s="481"/>
      <c r="BLY4" s="481"/>
      <c r="BLZ4" s="481" t="s">
        <v>9</v>
      </c>
      <c r="BMA4" s="481"/>
      <c r="BMB4" s="481"/>
      <c r="BMC4" s="481"/>
      <c r="BMD4" s="481"/>
      <c r="BME4" s="481"/>
      <c r="BMF4" s="481"/>
      <c r="BMG4" s="481"/>
      <c r="BMH4" s="481"/>
      <c r="BMI4" s="481"/>
      <c r="BMJ4" s="481"/>
      <c r="BMK4" s="481"/>
      <c r="BML4" s="481"/>
      <c r="BMM4" s="481"/>
      <c r="BMN4" s="481"/>
      <c r="BMO4" s="481"/>
      <c r="BMP4" s="481"/>
      <c r="BMQ4" s="481"/>
      <c r="BMR4" s="481"/>
      <c r="BMS4" s="481"/>
      <c r="BMT4" s="481"/>
      <c r="BMU4" s="481"/>
      <c r="BMV4" s="481"/>
      <c r="BMW4" s="481"/>
      <c r="BMX4" s="481"/>
      <c r="BMY4" s="481"/>
      <c r="BMZ4" s="481" t="s">
        <v>10</v>
      </c>
      <c r="BNA4" s="481"/>
      <c r="BNB4" s="481"/>
      <c r="BNC4" s="481"/>
      <c r="BND4" s="481"/>
      <c r="BNE4" s="481"/>
      <c r="BNF4" s="481"/>
      <c r="BNG4" s="481"/>
      <c r="BNH4" s="481"/>
      <c r="BNI4" s="481"/>
      <c r="BNJ4" s="481"/>
      <c r="BNK4" s="481"/>
      <c r="BNL4" s="481"/>
      <c r="BNM4" s="481"/>
      <c r="BNN4" s="481"/>
      <c r="BNO4" s="481"/>
      <c r="BNP4" s="481"/>
      <c r="BNQ4" s="481"/>
      <c r="BNR4" s="481"/>
      <c r="BNS4" s="481"/>
      <c r="BNT4" s="481"/>
      <c r="BNU4" s="481"/>
      <c r="BNV4" s="481"/>
      <c r="BNW4" s="481"/>
      <c r="BNX4" s="481"/>
      <c r="BNY4" s="481"/>
      <c r="BNZ4" s="481" t="s">
        <v>9</v>
      </c>
      <c r="BOA4" s="481"/>
      <c r="BOB4" s="481"/>
      <c r="BOC4" s="481"/>
      <c r="BOD4" s="481"/>
      <c r="BOE4" s="481"/>
      <c r="BOF4" s="481"/>
      <c r="BOG4" s="481"/>
      <c r="BOH4" s="481"/>
      <c r="BOI4" s="481"/>
      <c r="BOJ4" s="481"/>
      <c r="BOK4" s="481"/>
      <c r="BOL4" s="481"/>
      <c r="BOM4" s="481"/>
      <c r="BON4" s="481"/>
      <c r="BOO4" s="481"/>
      <c r="BOP4" s="481"/>
      <c r="BOQ4" s="481"/>
      <c r="BOR4" s="481"/>
      <c r="BOS4" s="481"/>
      <c r="BOT4" s="481"/>
      <c r="BOU4" s="481"/>
      <c r="BOV4" s="481"/>
      <c r="BOW4" s="481"/>
      <c r="BOX4" s="481"/>
      <c r="BOY4" s="481"/>
      <c r="BOZ4" s="481" t="s">
        <v>10</v>
      </c>
      <c r="BPA4" s="481"/>
      <c r="BPB4" s="481"/>
      <c r="BPC4" s="481"/>
      <c r="BPD4" s="481"/>
      <c r="BPE4" s="481"/>
      <c r="BPF4" s="481"/>
      <c r="BPG4" s="481"/>
      <c r="BPH4" s="481"/>
      <c r="BPI4" s="481"/>
      <c r="BPJ4" s="481"/>
      <c r="BPK4" s="481"/>
      <c r="BPL4" s="481"/>
      <c r="BPM4" s="481"/>
      <c r="BPN4" s="481"/>
      <c r="BPO4" s="481"/>
      <c r="BPP4" s="481"/>
      <c r="BPQ4" s="481"/>
      <c r="BPR4" s="481"/>
      <c r="BPS4" s="481"/>
      <c r="BPT4" s="481"/>
      <c r="BPU4" s="481"/>
      <c r="BPV4" s="481"/>
      <c r="BPW4" s="481"/>
      <c r="BPX4" s="481"/>
      <c r="BPY4" s="481"/>
      <c r="BPZ4" s="481" t="s">
        <v>9</v>
      </c>
      <c r="BQA4" s="481"/>
      <c r="BQB4" s="481"/>
      <c r="BQC4" s="481"/>
      <c r="BQD4" s="481"/>
      <c r="BQE4" s="481"/>
      <c r="BQF4" s="481"/>
      <c r="BQG4" s="481"/>
      <c r="BQH4" s="481"/>
      <c r="BQI4" s="481"/>
      <c r="BQJ4" s="481"/>
      <c r="BQK4" s="481"/>
      <c r="BQL4" s="481"/>
      <c r="BQM4" s="481"/>
      <c r="BQN4" s="481"/>
      <c r="BQO4" s="481"/>
      <c r="BQP4" s="481"/>
      <c r="BQQ4" s="481"/>
      <c r="BQR4" s="481"/>
      <c r="BQS4" s="481"/>
      <c r="BQT4" s="481"/>
      <c r="BQU4" s="481"/>
      <c r="BQV4" s="481"/>
      <c r="BQW4" s="481"/>
      <c r="BQX4" s="481"/>
      <c r="BQY4" s="481"/>
      <c r="BQZ4" s="481" t="s">
        <v>10</v>
      </c>
      <c r="BRA4" s="481"/>
      <c r="BRB4" s="481"/>
      <c r="BRC4" s="481"/>
      <c r="BRD4" s="481"/>
      <c r="BRE4" s="481"/>
      <c r="BRF4" s="481"/>
      <c r="BRG4" s="481"/>
      <c r="BRH4" s="481"/>
      <c r="BRI4" s="481"/>
      <c r="BRJ4" s="481"/>
      <c r="BRK4" s="481"/>
      <c r="BRL4" s="481"/>
      <c r="BRM4" s="481"/>
      <c r="BRN4" s="481"/>
      <c r="BRO4" s="481"/>
      <c r="BRP4" s="481"/>
      <c r="BRQ4" s="481"/>
      <c r="BRR4" s="481"/>
      <c r="BRS4" s="481"/>
      <c r="BRT4" s="481"/>
      <c r="BRU4" s="481"/>
      <c r="BRV4" s="481"/>
      <c r="BRW4" s="481"/>
      <c r="BRX4" s="481"/>
      <c r="BRY4" s="481"/>
      <c r="BRZ4" s="481" t="s">
        <v>9</v>
      </c>
      <c r="BSA4" s="481"/>
      <c r="BSB4" s="481"/>
      <c r="BSC4" s="481"/>
      <c r="BSD4" s="481"/>
      <c r="BSE4" s="481"/>
      <c r="BSF4" s="481"/>
      <c r="BSG4" s="481"/>
      <c r="BSH4" s="481"/>
      <c r="BSI4" s="481"/>
      <c r="BSJ4" s="481"/>
      <c r="BSK4" s="481"/>
      <c r="BSL4" s="481"/>
      <c r="BSM4" s="481"/>
      <c r="BSN4" s="481"/>
      <c r="BSO4" s="481"/>
      <c r="BSP4" s="481"/>
      <c r="BSQ4" s="481"/>
      <c r="BSR4" s="481"/>
      <c r="BSS4" s="481"/>
      <c r="BST4" s="481"/>
      <c r="BSU4" s="481"/>
      <c r="BSV4" s="481"/>
      <c r="BSW4" s="481"/>
      <c r="BSX4" s="481"/>
      <c r="BSY4" s="481"/>
      <c r="BSZ4" s="481" t="s">
        <v>10</v>
      </c>
      <c r="BTA4" s="481"/>
      <c r="BTB4" s="481"/>
      <c r="BTC4" s="481"/>
      <c r="BTD4" s="481"/>
      <c r="BTE4" s="481"/>
      <c r="BTF4" s="481"/>
      <c r="BTG4" s="481"/>
      <c r="BTH4" s="481"/>
      <c r="BTI4" s="481"/>
      <c r="BTJ4" s="481"/>
      <c r="BTK4" s="481"/>
      <c r="BTL4" s="481"/>
      <c r="BTM4" s="481"/>
      <c r="BTN4" s="481"/>
      <c r="BTO4" s="481"/>
      <c r="BTP4" s="481"/>
      <c r="BTQ4" s="481"/>
      <c r="BTR4" s="481"/>
      <c r="BTS4" s="481"/>
      <c r="BTT4" s="481"/>
      <c r="BTU4" s="481"/>
      <c r="BTV4" s="481"/>
      <c r="BTW4" s="481"/>
      <c r="BTX4" s="481"/>
      <c r="BTY4" s="481"/>
      <c r="BTZ4" s="481" t="s">
        <v>9</v>
      </c>
      <c r="BUA4" s="481"/>
      <c r="BUB4" s="481"/>
      <c r="BUC4" s="481"/>
      <c r="BUD4" s="481"/>
      <c r="BUE4" s="481"/>
      <c r="BUF4" s="481"/>
      <c r="BUG4" s="481"/>
      <c r="BUH4" s="481"/>
      <c r="BUI4" s="481"/>
      <c r="BUJ4" s="481"/>
      <c r="BUK4" s="481"/>
      <c r="BUL4" s="481"/>
      <c r="BUM4" s="481"/>
      <c r="BUN4" s="481"/>
      <c r="BUO4" s="481"/>
      <c r="BUP4" s="481"/>
      <c r="BUQ4" s="481"/>
      <c r="BUR4" s="481"/>
      <c r="BUS4" s="481"/>
      <c r="BUT4" s="481"/>
      <c r="BUU4" s="481"/>
      <c r="BUV4" s="481"/>
      <c r="BUW4" s="481"/>
      <c r="BUX4" s="481"/>
      <c r="BUY4" s="481"/>
      <c r="BUZ4" s="481" t="s">
        <v>10</v>
      </c>
      <c r="BVA4" s="481"/>
      <c r="BVB4" s="481"/>
      <c r="BVC4" s="481"/>
      <c r="BVD4" s="481"/>
      <c r="BVE4" s="481"/>
      <c r="BVF4" s="481"/>
      <c r="BVG4" s="481"/>
      <c r="BVH4" s="481"/>
      <c r="BVI4" s="481"/>
      <c r="BVJ4" s="481"/>
      <c r="BVK4" s="481"/>
      <c r="BVL4" s="481"/>
      <c r="BVM4" s="481"/>
      <c r="BVN4" s="481"/>
      <c r="BVO4" s="481"/>
      <c r="BVP4" s="481"/>
      <c r="BVQ4" s="481"/>
      <c r="BVR4" s="481"/>
      <c r="BVS4" s="481"/>
      <c r="BVT4" s="481"/>
      <c r="BVU4" s="481"/>
      <c r="BVV4" s="481"/>
      <c r="BVW4" s="481"/>
      <c r="BVX4" s="481"/>
      <c r="BVY4" s="481"/>
      <c r="BVZ4" s="481" t="s">
        <v>9</v>
      </c>
      <c r="BWA4" s="481"/>
      <c r="BWB4" s="481"/>
      <c r="BWC4" s="481"/>
      <c r="BWD4" s="481"/>
      <c r="BWE4" s="481"/>
      <c r="BWF4" s="481"/>
      <c r="BWG4" s="481"/>
      <c r="BWH4" s="481"/>
      <c r="BWI4" s="481"/>
      <c r="BWJ4" s="481"/>
      <c r="BWK4" s="481"/>
      <c r="BWL4" s="481"/>
      <c r="BWM4" s="481"/>
      <c r="BWN4" s="481"/>
      <c r="BWO4" s="481"/>
      <c r="BWP4" s="481"/>
      <c r="BWQ4" s="481"/>
      <c r="BWR4" s="481"/>
      <c r="BWS4" s="481"/>
      <c r="BWT4" s="481"/>
      <c r="BWU4" s="481"/>
      <c r="BWV4" s="481"/>
      <c r="BWW4" s="481"/>
      <c r="BWX4" s="481"/>
      <c r="BWY4" s="481"/>
      <c r="BWZ4" s="481" t="s">
        <v>10</v>
      </c>
      <c r="BXA4" s="481"/>
      <c r="BXB4" s="481"/>
      <c r="BXC4" s="481"/>
      <c r="BXD4" s="481"/>
      <c r="BXE4" s="481"/>
      <c r="BXF4" s="481"/>
      <c r="BXG4" s="481"/>
      <c r="BXH4" s="481"/>
      <c r="BXI4" s="481"/>
      <c r="BXJ4" s="481"/>
      <c r="BXK4" s="481"/>
      <c r="BXL4" s="481"/>
      <c r="BXM4" s="481"/>
      <c r="BXN4" s="481"/>
      <c r="BXO4" s="481"/>
      <c r="BXP4" s="481"/>
      <c r="BXQ4" s="481"/>
      <c r="BXR4" s="481"/>
      <c r="BXS4" s="481"/>
      <c r="BXT4" s="481"/>
      <c r="BXU4" s="481"/>
      <c r="BXV4" s="481"/>
      <c r="BXW4" s="481"/>
      <c r="BXX4" s="481"/>
      <c r="BXY4" s="481"/>
      <c r="BXZ4" s="481" t="s">
        <v>9</v>
      </c>
      <c r="BYA4" s="481"/>
      <c r="BYB4" s="481"/>
      <c r="BYC4" s="481"/>
      <c r="BYD4" s="481"/>
      <c r="BYE4" s="481"/>
      <c r="BYF4" s="481"/>
      <c r="BYG4" s="481"/>
      <c r="BYH4" s="481"/>
      <c r="BYI4" s="481"/>
      <c r="BYJ4" s="481"/>
      <c r="BYK4" s="481"/>
      <c r="BYL4" s="481"/>
      <c r="BYM4" s="481"/>
      <c r="BYN4" s="481"/>
      <c r="BYO4" s="481"/>
      <c r="BYP4" s="481"/>
      <c r="BYQ4" s="481"/>
      <c r="BYR4" s="481"/>
      <c r="BYS4" s="481"/>
      <c r="BYT4" s="481"/>
      <c r="BYU4" s="481"/>
      <c r="BYV4" s="481"/>
      <c r="BYW4" s="481"/>
      <c r="BYX4" s="481"/>
      <c r="BYY4" s="481"/>
      <c r="BYZ4" s="481" t="s">
        <v>10</v>
      </c>
      <c r="BZA4" s="481"/>
      <c r="BZB4" s="481"/>
      <c r="BZC4" s="481"/>
      <c r="BZD4" s="481"/>
      <c r="BZE4" s="481"/>
      <c r="BZF4" s="481"/>
      <c r="BZG4" s="481"/>
      <c r="BZH4" s="481"/>
      <c r="BZI4" s="481"/>
      <c r="BZJ4" s="481"/>
      <c r="BZK4" s="481"/>
      <c r="BZL4" s="481"/>
      <c r="BZM4" s="481"/>
      <c r="BZN4" s="481"/>
      <c r="BZO4" s="481"/>
      <c r="BZP4" s="481"/>
      <c r="BZQ4" s="481"/>
      <c r="BZR4" s="481"/>
      <c r="BZS4" s="481"/>
      <c r="BZT4" s="481"/>
      <c r="BZU4" s="481"/>
      <c r="BZV4" s="481"/>
      <c r="BZW4" s="481"/>
      <c r="BZX4" s="481"/>
      <c r="BZY4" s="481"/>
      <c r="BZZ4" s="481" t="s">
        <v>9</v>
      </c>
      <c r="CAA4" s="481"/>
      <c r="CAB4" s="481"/>
      <c r="CAC4" s="481"/>
      <c r="CAD4" s="481"/>
      <c r="CAE4" s="481"/>
      <c r="CAF4" s="481"/>
      <c r="CAG4" s="481"/>
      <c r="CAH4" s="481"/>
      <c r="CAI4" s="481"/>
      <c r="CAJ4" s="481"/>
      <c r="CAK4" s="481"/>
      <c r="CAL4" s="481"/>
      <c r="CAM4" s="481"/>
      <c r="CAN4" s="481"/>
      <c r="CAO4" s="481"/>
      <c r="CAP4" s="481"/>
      <c r="CAQ4" s="481"/>
      <c r="CAR4" s="481"/>
      <c r="CAS4" s="481"/>
      <c r="CAT4" s="481"/>
      <c r="CAU4" s="481"/>
      <c r="CAV4" s="481"/>
      <c r="CAW4" s="481"/>
      <c r="CAX4" s="481"/>
      <c r="CAY4" s="481"/>
      <c r="CAZ4" s="481" t="s">
        <v>10</v>
      </c>
      <c r="CBA4" s="481"/>
      <c r="CBB4" s="481"/>
      <c r="CBC4" s="481"/>
      <c r="CBD4" s="481"/>
      <c r="CBE4" s="481"/>
      <c r="CBF4" s="481"/>
      <c r="CBG4" s="481"/>
      <c r="CBH4" s="481"/>
      <c r="CBI4" s="481"/>
      <c r="CBJ4" s="481"/>
      <c r="CBK4" s="481"/>
      <c r="CBL4" s="481"/>
      <c r="CBM4" s="481"/>
      <c r="CBN4" s="481"/>
      <c r="CBO4" s="481"/>
      <c r="CBP4" s="481"/>
      <c r="CBQ4" s="481"/>
      <c r="CBR4" s="481"/>
      <c r="CBS4" s="481"/>
      <c r="CBT4" s="481"/>
      <c r="CBU4" s="481"/>
      <c r="CBV4" s="481"/>
      <c r="CBW4" s="481"/>
      <c r="CBX4" s="481"/>
      <c r="CBY4" s="481"/>
      <c r="CBZ4" s="481" t="s">
        <v>9</v>
      </c>
      <c r="CCA4" s="481"/>
      <c r="CCB4" s="481"/>
      <c r="CCC4" s="481"/>
      <c r="CCD4" s="481"/>
      <c r="CCE4" s="481"/>
      <c r="CCF4" s="481"/>
      <c r="CCG4" s="481"/>
      <c r="CCH4" s="481"/>
      <c r="CCI4" s="481"/>
      <c r="CCJ4" s="481"/>
      <c r="CCK4" s="481"/>
      <c r="CCL4" s="481"/>
      <c r="CCM4" s="481"/>
      <c r="CCN4" s="481"/>
      <c r="CCO4" s="481"/>
      <c r="CCP4" s="481"/>
      <c r="CCQ4" s="481"/>
      <c r="CCR4" s="481"/>
      <c r="CCS4" s="481"/>
      <c r="CCT4" s="481"/>
      <c r="CCU4" s="481"/>
      <c r="CCV4" s="481"/>
      <c r="CCW4" s="481"/>
      <c r="CCX4" s="481"/>
      <c r="CCY4" s="481"/>
      <c r="CCZ4" s="481" t="s">
        <v>10</v>
      </c>
      <c r="CDA4" s="481"/>
      <c r="CDB4" s="481"/>
      <c r="CDC4" s="481"/>
      <c r="CDD4" s="481"/>
      <c r="CDE4" s="481"/>
      <c r="CDF4" s="481"/>
      <c r="CDG4" s="481"/>
      <c r="CDH4" s="481"/>
      <c r="CDI4" s="481"/>
      <c r="CDJ4" s="481"/>
      <c r="CDK4" s="481"/>
      <c r="CDL4" s="481"/>
      <c r="CDM4" s="481"/>
      <c r="CDN4" s="481"/>
      <c r="CDO4" s="481"/>
      <c r="CDP4" s="481"/>
      <c r="CDQ4" s="481"/>
      <c r="CDR4" s="481"/>
      <c r="CDS4" s="481"/>
      <c r="CDT4" s="481"/>
      <c r="CDU4" s="481"/>
      <c r="CDV4" s="481"/>
      <c r="CDW4" s="481"/>
      <c r="CDX4" s="481"/>
      <c r="CDY4" s="481"/>
      <c r="CDZ4" s="481" t="s">
        <v>9</v>
      </c>
      <c r="CEA4" s="481"/>
      <c r="CEB4" s="481"/>
      <c r="CEC4" s="481"/>
      <c r="CED4" s="481"/>
      <c r="CEE4" s="481"/>
      <c r="CEF4" s="481"/>
      <c r="CEG4" s="481"/>
      <c r="CEH4" s="481"/>
      <c r="CEI4" s="481"/>
      <c r="CEJ4" s="481"/>
      <c r="CEK4" s="481"/>
      <c r="CEL4" s="481"/>
      <c r="CEM4" s="481"/>
      <c r="CEN4" s="481"/>
      <c r="CEO4" s="481"/>
      <c r="CEP4" s="481"/>
      <c r="CEQ4" s="481"/>
      <c r="CER4" s="481"/>
      <c r="CES4" s="481"/>
      <c r="CET4" s="481"/>
      <c r="CEU4" s="481"/>
      <c r="CEV4" s="481"/>
      <c r="CEW4" s="481"/>
      <c r="CEX4" s="481"/>
      <c r="CEY4" s="481"/>
      <c r="CEZ4" s="481" t="s">
        <v>10</v>
      </c>
      <c r="CFA4" s="481"/>
      <c r="CFB4" s="481"/>
      <c r="CFC4" s="481"/>
      <c r="CFD4" s="481"/>
      <c r="CFE4" s="481"/>
      <c r="CFF4" s="481"/>
      <c r="CFG4" s="481"/>
      <c r="CFH4" s="481"/>
      <c r="CFI4" s="481"/>
      <c r="CFJ4" s="481"/>
      <c r="CFK4" s="481"/>
      <c r="CFL4" s="481"/>
      <c r="CFM4" s="481"/>
      <c r="CFN4" s="481"/>
      <c r="CFO4" s="481"/>
      <c r="CFP4" s="481"/>
      <c r="CFQ4" s="481"/>
      <c r="CFR4" s="481"/>
      <c r="CFS4" s="481"/>
      <c r="CFT4" s="481"/>
      <c r="CFU4" s="481"/>
      <c r="CFV4" s="481"/>
      <c r="CFW4" s="481"/>
      <c r="CFX4" s="481"/>
      <c r="CFY4" s="481"/>
      <c r="CFZ4" s="481" t="s">
        <v>9</v>
      </c>
      <c r="CGA4" s="481"/>
      <c r="CGB4" s="481"/>
      <c r="CGC4" s="481"/>
      <c r="CGD4" s="481"/>
      <c r="CGE4" s="481"/>
      <c r="CGF4" s="481"/>
      <c r="CGG4" s="481"/>
      <c r="CGH4" s="481"/>
      <c r="CGI4" s="481"/>
      <c r="CGJ4" s="481"/>
      <c r="CGK4" s="481"/>
      <c r="CGL4" s="481"/>
      <c r="CGM4" s="481"/>
      <c r="CGN4" s="481"/>
      <c r="CGO4" s="481"/>
      <c r="CGP4" s="481"/>
      <c r="CGQ4" s="481"/>
      <c r="CGR4" s="481"/>
      <c r="CGS4" s="481"/>
      <c r="CGT4" s="481"/>
      <c r="CGU4" s="481"/>
      <c r="CGV4" s="481"/>
      <c r="CGW4" s="481"/>
      <c r="CGX4" s="481"/>
      <c r="CGY4" s="481"/>
      <c r="CGZ4" s="481" t="s">
        <v>10</v>
      </c>
      <c r="CHA4" s="481"/>
      <c r="CHB4" s="481"/>
      <c r="CHC4" s="481"/>
      <c r="CHD4" s="481"/>
      <c r="CHE4" s="481"/>
      <c r="CHF4" s="481"/>
      <c r="CHG4" s="481"/>
      <c r="CHH4" s="481"/>
      <c r="CHI4" s="481"/>
      <c r="CHJ4" s="481"/>
      <c r="CHK4" s="481"/>
      <c r="CHL4" s="481"/>
      <c r="CHM4" s="481"/>
      <c r="CHN4" s="481"/>
      <c r="CHO4" s="481"/>
      <c r="CHP4" s="481"/>
      <c r="CHQ4" s="481"/>
      <c r="CHR4" s="481"/>
      <c r="CHS4" s="481"/>
      <c r="CHT4" s="481"/>
      <c r="CHU4" s="481"/>
      <c r="CHV4" s="481"/>
      <c r="CHW4" s="481"/>
      <c r="CHX4" s="481"/>
      <c r="CHY4" s="481"/>
      <c r="CHZ4" s="481" t="s">
        <v>9</v>
      </c>
      <c r="CIA4" s="481"/>
      <c r="CIB4" s="481"/>
      <c r="CIC4" s="481"/>
      <c r="CID4" s="481"/>
      <c r="CIE4" s="481"/>
      <c r="CIF4" s="481"/>
      <c r="CIG4" s="481"/>
      <c r="CIH4" s="481"/>
      <c r="CII4" s="481"/>
      <c r="CIJ4" s="481"/>
      <c r="CIK4" s="481"/>
      <c r="CIL4" s="481"/>
      <c r="CIM4" s="481"/>
      <c r="CIN4" s="481"/>
      <c r="CIO4" s="481"/>
      <c r="CIP4" s="481"/>
      <c r="CIQ4" s="481"/>
      <c r="CIR4" s="481"/>
      <c r="CIS4" s="481"/>
      <c r="CIT4" s="481"/>
      <c r="CIU4" s="481"/>
      <c r="CIV4" s="481"/>
      <c r="CIW4" s="481"/>
      <c r="CIX4" s="481"/>
      <c r="CIY4" s="481"/>
      <c r="CIZ4" s="481" t="s">
        <v>10</v>
      </c>
      <c r="CJA4" s="481"/>
      <c r="CJB4" s="481"/>
      <c r="CJC4" s="481"/>
      <c r="CJD4" s="481"/>
      <c r="CJE4" s="481"/>
      <c r="CJF4" s="481"/>
      <c r="CJG4" s="481"/>
      <c r="CJH4" s="481"/>
      <c r="CJI4" s="481"/>
      <c r="CJJ4" s="481"/>
      <c r="CJK4" s="481"/>
      <c r="CJL4" s="481"/>
      <c r="CJM4" s="481"/>
      <c r="CJN4" s="481"/>
      <c r="CJO4" s="481"/>
      <c r="CJP4" s="481"/>
      <c r="CJQ4" s="481"/>
      <c r="CJR4" s="481"/>
      <c r="CJS4" s="481"/>
      <c r="CJT4" s="481"/>
      <c r="CJU4" s="481"/>
      <c r="CJV4" s="481"/>
      <c r="CJW4" s="481"/>
      <c r="CJX4" s="481"/>
      <c r="CJY4" s="481"/>
      <c r="CJZ4" s="481" t="s">
        <v>9</v>
      </c>
      <c r="CKA4" s="481"/>
      <c r="CKB4" s="481"/>
      <c r="CKC4" s="481"/>
      <c r="CKD4" s="481"/>
      <c r="CKE4" s="481"/>
      <c r="CKF4" s="481"/>
      <c r="CKG4" s="481"/>
      <c r="CKH4" s="481"/>
      <c r="CKI4" s="481"/>
      <c r="CKJ4" s="481"/>
      <c r="CKK4" s="481"/>
      <c r="CKL4" s="481"/>
      <c r="CKM4" s="481"/>
      <c r="CKN4" s="481"/>
      <c r="CKO4" s="481"/>
      <c r="CKP4" s="481"/>
      <c r="CKQ4" s="481"/>
      <c r="CKR4" s="481"/>
      <c r="CKS4" s="481"/>
      <c r="CKT4" s="481"/>
      <c r="CKU4" s="481"/>
      <c r="CKV4" s="481"/>
      <c r="CKW4" s="481"/>
      <c r="CKX4" s="481"/>
      <c r="CKY4" s="481"/>
      <c r="CKZ4" s="481" t="s">
        <v>10</v>
      </c>
      <c r="CLA4" s="481"/>
      <c r="CLB4" s="481"/>
      <c r="CLC4" s="481"/>
      <c r="CLD4" s="481"/>
      <c r="CLE4" s="481"/>
      <c r="CLF4" s="481"/>
      <c r="CLG4" s="481"/>
      <c r="CLH4" s="481"/>
      <c r="CLI4" s="481"/>
      <c r="CLJ4" s="481"/>
      <c r="CLK4" s="481"/>
      <c r="CLL4" s="481"/>
      <c r="CLM4" s="481"/>
      <c r="CLN4" s="481"/>
      <c r="CLO4" s="481"/>
      <c r="CLP4" s="481"/>
      <c r="CLQ4" s="481"/>
      <c r="CLR4" s="481"/>
      <c r="CLS4" s="481"/>
      <c r="CLT4" s="481"/>
      <c r="CLU4" s="481"/>
      <c r="CLV4" s="481"/>
      <c r="CLW4" s="481"/>
      <c r="CLX4" s="481"/>
      <c r="CLY4" s="481"/>
      <c r="CLZ4" s="481" t="s">
        <v>9</v>
      </c>
      <c r="CMA4" s="481"/>
      <c r="CMB4" s="481"/>
      <c r="CMC4" s="481"/>
      <c r="CMD4" s="481"/>
      <c r="CME4" s="481"/>
      <c r="CMF4" s="481"/>
      <c r="CMG4" s="481"/>
      <c r="CMH4" s="481"/>
      <c r="CMI4" s="481"/>
      <c r="CMJ4" s="481"/>
      <c r="CMK4" s="481"/>
      <c r="CML4" s="481"/>
      <c r="CMM4" s="481"/>
      <c r="CMN4" s="481"/>
      <c r="CMO4" s="481"/>
      <c r="CMP4" s="481"/>
      <c r="CMQ4" s="481"/>
      <c r="CMR4" s="481"/>
      <c r="CMS4" s="481"/>
      <c r="CMT4" s="481"/>
      <c r="CMU4" s="481"/>
      <c r="CMV4" s="481"/>
      <c r="CMW4" s="481"/>
      <c r="CMX4" s="481"/>
      <c r="CMY4" s="481"/>
      <c r="CMZ4" s="481" t="s">
        <v>10</v>
      </c>
      <c r="CNA4" s="481"/>
      <c r="CNB4" s="481"/>
      <c r="CNC4" s="481"/>
      <c r="CND4" s="481"/>
      <c r="CNE4" s="481"/>
      <c r="CNF4" s="481"/>
      <c r="CNG4" s="481"/>
      <c r="CNH4" s="481"/>
      <c r="CNI4" s="481"/>
      <c r="CNJ4" s="481"/>
      <c r="CNK4" s="481"/>
      <c r="CNL4" s="481"/>
      <c r="CNM4" s="481"/>
      <c r="CNN4" s="481"/>
      <c r="CNO4" s="481"/>
      <c r="CNP4" s="481"/>
      <c r="CNQ4" s="481"/>
      <c r="CNR4" s="481"/>
      <c r="CNS4" s="481"/>
      <c r="CNT4" s="481"/>
      <c r="CNU4" s="481"/>
      <c r="CNV4" s="481"/>
      <c r="CNW4" s="481"/>
      <c r="CNX4" s="481"/>
      <c r="CNY4" s="481"/>
      <c r="CNZ4" s="481" t="s">
        <v>9</v>
      </c>
      <c r="COA4" s="481"/>
      <c r="COB4" s="481"/>
      <c r="COC4" s="481"/>
      <c r="COD4" s="481"/>
      <c r="COE4" s="481"/>
      <c r="COF4" s="481"/>
      <c r="COG4" s="481"/>
      <c r="COH4" s="481"/>
      <c r="COI4" s="481"/>
      <c r="COJ4" s="481"/>
      <c r="COK4" s="481"/>
      <c r="COL4" s="481"/>
      <c r="COM4" s="481"/>
      <c r="CON4" s="481"/>
      <c r="COO4" s="481"/>
      <c r="COP4" s="481"/>
      <c r="COQ4" s="481"/>
      <c r="COR4" s="481"/>
      <c r="COS4" s="481"/>
      <c r="COT4" s="481"/>
      <c r="COU4" s="481"/>
      <c r="COV4" s="481"/>
      <c r="COW4" s="481"/>
      <c r="COX4" s="481"/>
      <c r="COY4" s="481"/>
      <c r="COZ4" s="481" t="s">
        <v>10</v>
      </c>
      <c r="CPA4" s="481"/>
      <c r="CPB4" s="481"/>
      <c r="CPC4" s="481"/>
      <c r="CPD4" s="481"/>
      <c r="CPE4" s="481"/>
      <c r="CPF4" s="481"/>
      <c r="CPG4" s="481"/>
      <c r="CPH4" s="481"/>
      <c r="CPI4" s="481"/>
      <c r="CPJ4" s="481"/>
      <c r="CPK4" s="481"/>
      <c r="CPL4" s="481"/>
      <c r="CPM4" s="481"/>
      <c r="CPN4" s="481"/>
      <c r="CPO4" s="481"/>
      <c r="CPP4" s="481"/>
      <c r="CPQ4" s="481"/>
      <c r="CPR4" s="481"/>
      <c r="CPS4" s="481"/>
      <c r="CPT4" s="481"/>
      <c r="CPU4" s="481"/>
      <c r="CPV4" s="481"/>
      <c r="CPW4" s="481"/>
      <c r="CPX4" s="481"/>
      <c r="CPY4" s="481"/>
      <c r="CPZ4" s="481" t="s">
        <v>9</v>
      </c>
      <c r="CQA4" s="481"/>
      <c r="CQB4" s="481"/>
      <c r="CQC4" s="481"/>
      <c r="CQD4" s="481"/>
      <c r="CQE4" s="481"/>
      <c r="CQF4" s="481"/>
      <c r="CQG4" s="481"/>
      <c r="CQH4" s="481"/>
      <c r="CQI4" s="481"/>
      <c r="CQJ4" s="481"/>
      <c r="CQK4" s="481"/>
      <c r="CQL4" s="481"/>
      <c r="CQM4" s="481"/>
      <c r="CQN4" s="481"/>
      <c r="CQO4" s="481"/>
      <c r="CQP4" s="481"/>
      <c r="CQQ4" s="481"/>
      <c r="CQR4" s="481"/>
      <c r="CQS4" s="481"/>
      <c r="CQT4" s="481"/>
      <c r="CQU4" s="481"/>
      <c r="CQV4" s="481"/>
      <c r="CQW4" s="481"/>
      <c r="CQX4" s="481"/>
      <c r="CQY4" s="481"/>
      <c r="CQZ4" s="481" t="s">
        <v>10</v>
      </c>
      <c r="CRA4" s="481"/>
      <c r="CRB4" s="481"/>
      <c r="CRC4" s="481"/>
      <c r="CRD4" s="481"/>
      <c r="CRE4" s="481"/>
      <c r="CRF4" s="481"/>
      <c r="CRG4" s="481"/>
      <c r="CRH4" s="481"/>
      <c r="CRI4" s="481"/>
      <c r="CRJ4" s="481"/>
      <c r="CRK4" s="481"/>
      <c r="CRL4" s="481"/>
      <c r="CRM4" s="481"/>
      <c r="CRN4" s="481"/>
      <c r="CRO4" s="481"/>
      <c r="CRP4" s="481"/>
      <c r="CRQ4" s="481"/>
      <c r="CRR4" s="481"/>
      <c r="CRS4" s="481"/>
      <c r="CRT4" s="481"/>
      <c r="CRU4" s="481"/>
      <c r="CRV4" s="481"/>
      <c r="CRW4" s="481"/>
      <c r="CRX4" s="481"/>
      <c r="CRY4" s="481"/>
      <c r="CRZ4" s="481" t="s">
        <v>9</v>
      </c>
      <c r="CSA4" s="481"/>
      <c r="CSB4" s="481"/>
      <c r="CSC4" s="481"/>
      <c r="CSD4" s="481"/>
      <c r="CSE4" s="481"/>
      <c r="CSF4" s="481"/>
      <c r="CSG4" s="481"/>
      <c r="CSH4" s="481"/>
      <c r="CSI4" s="481"/>
      <c r="CSJ4" s="481"/>
      <c r="CSK4" s="481"/>
      <c r="CSL4" s="481"/>
      <c r="CSM4" s="481"/>
      <c r="CSN4" s="481"/>
      <c r="CSO4" s="481"/>
      <c r="CSP4" s="481"/>
      <c r="CSQ4" s="481"/>
      <c r="CSR4" s="481"/>
      <c r="CSS4" s="481"/>
      <c r="CST4" s="481"/>
      <c r="CSU4" s="481"/>
      <c r="CSV4" s="481"/>
      <c r="CSW4" s="481"/>
      <c r="CSX4" s="481"/>
      <c r="CSY4" s="481"/>
      <c r="CSZ4" s="481" t="s">
        <v>10</v>
      </c>
      <c r="CTA4" s="481"/>
      <c r="CTB4" s="481"/>
      <c r="CTC4" s="481"/>
      <c r="CTD4" s="481"/>
      <c r="CTE4" s="481"/>
      <c r="CTF4" s="481"/>
      <c r="CTG4" s="481"/>
      <c r="CTH4" s="481"/>
      <c r="CTI4" s="481"/>
      <c r="CTJ4" s="481"/>
      <c r="CTK4" s="481"/>
      <c r="CTL4" s="481"/>
      <c r="CTM4" s="481"/>
      <c r="CTN4" s="481"/>
      <c r="CTO4" s="481"/>
      <c r="CTP4" s="481"/>
      <c r="CTQ4" s="481"/>
      <c r="CTR4" s="481"/>
      <c r="CTS4" s="481"/>
      <c r="CTT4" s="481"/>
      <c r="CTU4" s="481"/>
      <c r="CTV4" s="481"/>
      <c r="CTW4" s="481"/>
      <c r="CTX4" s="481"/>
      <c r="CTY4" s="481"/>
      <c r="CTZ4" s="481" t="s">
        <v>9</v>
      </c>
      <c r="CUA4" s="481"/>
      <c r="CUB4" s="481"/>
      <c r="CUC4" s="481"/>
      <c r="CUD4" s="481"/>
      <c r="CUE4" s="481"/>
      <c r="CUF4" s="481"/>
      <c r="CUG4" s="481"/>
      <c r="CUH4" s="481"/>
      <c r="CUI4" s="481"/>
      <c r="CUJ4" s="481"/>
      <c r="CUK4" s="481"/>
      <c r="CUL4" s="481"/>
      <c r="CUM4" s="481"/>
      <c r="CUN4" s="481"/>
      <c r="CUO4" s="481"/>
      <c r="CUP4" s="481"/>
      <c r="CUQ4" s="481"/>
      <c r="CUR4" s="481"/>
      <c r="CUS4" s="481"/>
      <c r="CUT4" s="481"/>
      <c r="CUU4" s="481"/>
      <c r="CUV4" s="481"/>
      <c r="CUW4" s="481"/>
      <c r="CUX4" s="481"/>
      <c r="CUY4" s="481"/>
      <c r="CUZ4" s="481" t="s">
        <v>10</v>
      </c>
      <c r="CVA4" s="481"/>
      <c r="CVB4" s="481"/>
      <c r="CVC4" s="481"/>
      <c r="CVD4" s="481"/>
      <c r="CVE4" s="481"/>
      <c r="CVF4" s="481"/>
      <c r="CVG4" s="481"/>
      <c r="CVH4" s="481"/>
      <c r="CVI4" s="481"/>
      <c r="CVJ4" s="481"/>
      <c r="CVK4" s="481"/>
      <c r="CVL4" s="481"/>
      <c r="CVM4" s="481"/>
      <c r="CVN4" s="481"/>
      <c r="CVO4" s="481"/>
      <c r="CVP4" s="481"/>
      <c r="CVQ4" s="481"/>
      <c r="CVR4" s="481"/>
      <c r="CVS4" s="481"/>
      <c r="CVT4" s="481"/>
      <c r="CVU4" s="481"/>
      <c r="CVV4" s="481"/>
      <c r="CVW4" s="481"/>
      <c r="CVX4" s="481"/>
      <c r="CVY4" s="481"/>
      <c r="CVZ4" s="481" t="s">
        <v>9</v>
      </c>
      <c r="CWA4" s="481"/>
      <c r="CWB4" s="481"/>
      <c r="CWC4" s="481"/>
      <c r="CWD4" s="481"/>
      <c r="CWE4" s="481"/>
      <c r="CWF4" s="481"/>
      <c r="CWG4" s="481"/>
      <c r="CWH4" s="481"/>
      <c r="CWI4" s="481"/>
      <c r="CWJ4" s="481"/>
      <c r="CWK4" s="481"/>
      <c r="CWL4" s="481"/>
      <c r="CWM4" s="481"/>
      <c r="CWN4" s="481"/>
      <c r="CWO4" s="481"/>
      <c r="CWP4" s="481"/>
      <c r="CWQ4" s="481"/>
      <c r="CWR4" s="481"/>
      <c r="CWS4" s="481"/>
      <c r="CWT4" s="481"/>
      <c r="CWU4" s="481"/>
      <c r="CWV4" s="481"/>
      <c r="CWW4" s="481"/>
      <c r="CWX4" s="481"/>
      <c r="CWY4" s="481"/>
      <c r="CWZ4" s="481" t="s">
        <v>10</v>
      </c>
      <c r="CXA4" s="481"/>
      <c r="CXB4" s="481"/>
      <c r="CXC4" s="481"/>
      <c r="CXD4" s="481"/>
      <c r="CXE4" s="481"/>
      <c r="CXF4" s="481"/>
      <c r="CXG4" s="481"/>
      <c r="CXH4" s="481"/>
      <c r="CXI4" s="481"/>
      <c r="CXJ4" s="481"/>
      <c r="CXK4" s="481"/>
      <c r="CXL4" s="481"/>
      <c r="CXM4" s="481"/>
      <c r="CXN4" s="481"/>
      <c r="CXO4" s="481"/>
      <c r="CXP4" s="481"/>
      <c r="CXQ4" s="481"/>
      <c r="CXR4" s="481"/>
      <c r="CXS4" s="481"/>
      <c r="CXT4" s="481"/>
      <c r="CXU4" s="481"/>
      <c r="CXV4" s="481"/>
      <c r="CXW4" s="481"/>
      <c r="CXX4" s="481"/>
      <c r="CXY4" s="481"/>
      <c r="CXZ4" s="481" t="s">
        <v>9</v>
      </c>
      <c r="CYA4" s="481"/>
      <c r="CYB4" s="481"/>
      <c r="CYC4" s="481"/>
      <c r="CYD4" s="481"/>
      <c r="CYE4" s="481"/>
      <c r="CYF4" s="481"/>
      <c r="CYG4" s="481"/>
      <c r="CYH4" s="481"/>
      <c r="CYI4" s="481"/>
      <c r="CYJ4" s="481"/>
      <c r="CYK4" s="481"/>
      <c r="CYL4" s="481"/>
      <c r="CYM4" s="481"/>
      <c r="CYN4" s="481"/>
      <c r="CYO4" s="481"/>
      <c r="CYP4" s="481"/>
      <c r="CYQ4" s="481"/>
      <c r="CYR4" s="481"/>
      <c r="CYS4" s="481"/>
      <c r="CYT4" s="481"/>
      <c r="CYU4" s="481"/>
      <c r="CYV4" s="481"/>
      <c r="CYW4" s="481"/>
      <c r="CYX4" s="481"/>
      <c r="CYY4" s="481"/>
      <c r="CYZ4" s="481" t="s">
        <v>10</v>
      </c>
      <c r="CZA4" s="481"/>
      <c r="CZB4" s="481"/>
      <c r="CZC4" s="481"/>
      <c r="CZD4" s="481"/>
      <c r="CZE4" s="481"/>
      <c r="CZF4" s="481"/>
      <c r="CZG4" s="481"/>
      <c r="CZH4" s="481"/>
      <c r="CZI4" s="481"/>
      <c r="CZJ4" s="481"/>
      <c r="CZK4" s="481"/>
      <c r="CZL4" s="481"/>
      <c r="CZM4" s="481"/>
      <c r="CZN4" s="481"/>
      <c r="CZO4" s="481"/>
      <c r="CZP4" s="481"/>
      <c r="CZQ4" s="481"/>
      <c r="CZR4" s="481"/>
      <c r="CZS4" s="481"/>
      <c r="CZT4" s="481"/>
      <c r="CZU4" s="481"/>
      <c r="CZV4" s="481"/>
      <c r="CZW4" s="481"/>
      <c r="CZX4" s="481"/>
      <c r="CZY4" s="481"/>
      <c r="CZZ4" s="481" t="s">
        <v>9</v>
      </c>
      <c r="DAA4" s="481"/>
      <c r="DAB4" s="481"/>
      <c r="DAC4" s="481"/>
      <c r="DAD4" s="481"/>
      <c r="DAE4" s="481"/>
      <c r="DAF4" s="481"/>
      <c r="DAG4" s="481"/>
      <c r="DAH4" s="481"/>
      <c r="DAI4" s="481"/>
      <c r="DAJ4" s="481"/>
      <c r="DAK4" s="481"/>
      <c r="DAL4" s="481"/>
      <c r="DAM4" s="481"/>
      <c r="DAN4" s="481"/>
      <c r="DAO4" s="481"/>
      <c r="DAP4" s="481"/>
      <c r="DAQ4" s="481"/>
      <c r="DAR4" s="481"/>
      <c r="DAS4" s="481"/>
      <c r="DAT4" s="481"/>
      <c r="DAU4" s="481"/>
      <c r="DAV4" s="481"/>
      <c r="DAW4" s="481"/>
      <c r="DAX4" s="481"/>
      <c r="DAY4" s="481"/>
      <c r="DAZ4" s="481" t="s">
        <v>10</v>
      </c>
      <c r="DBA4" s="481"/>
      <c r="DBB4" s="481"/>
      <c r="DBC4" s="481"/>
      <c r="DBD4" s="481"/>
      <c r="DBE4" s="481"/>
      <c r="DBF4" s="481"/>
      <c r="DBG4" s="481"/>
      <c r="DBH4" s="481"/>
      <c r="DBI4" s="481"/>
      <c r="DBJ4" s="481"/>
      <c r="DBK4" s="481"/>
      <c r="DBL4" s="481"/>
      <c r="DBM4" s="481"/>
      <c r="DBN4" s="481"/>
      <c r="DBO4" s="481"/>
      <c r="DBP4" s="481"/>
      <c r="DBQ4" s="481"/>
      <c r="DBR4" s="481"/>
      <c r="DBS4" s="481"/>
      <c r="DBT4" s="481"/>
      <c r="DBU4" s="481"/>
      <c r="DBV4" s="481"/>
      <c r="DBW4" s="481"/>
      <c r="DBX4" s="481"/>
      <c r="DBY4" s="481"/>
      <c r="DBZ4" s="481" t="s">
        <v>9</v>
      </c>
      <c r="DCA4" s="481"/>
      <c r="DCB4" s="481"/>
      <c r="DCC4" s="481"/>
      <c r="DCD4" s="481"/>
      <c r="DCE4" s="481"/>
      <c r="DCF4" s="481"/>
      <c r="DCG4" s="481"/>
      <c r="DCH4" s="481"/>
      <c r="DCI4" s="481"/>
      <c r="DCJ4" s="481"/>
      <c r="DCK4" s="481"/>
      <c r="DCL4" s="481"/>
      <c r="DCM4" s="481"/>
      <c r="DCN4" s="481"/>
      <c r="DCO4" s="481"/>
      <c r="DCP4" s="481"/>
      <c r="DCQ4" s="481"/>
      <c r="DCR4" s="481"/>
      <c r="DCS4" s="481"/>
      <c r="DCT4" s="481"/>
      <c r="DCU4" s="481"/>
      <c r="DCV4" s="481"/>
      <c r="DCW4" s="481"/>
      <c r="DCX4" s="481"/>
      <c r="DCY4" s="481"/>
      <c r="DCZ4" s="481" t="s">
        <v>10</v>
      </c>
      <c r="DDA4" s="481"/>
      <c r="DDB4" s="481"/>
      <c r="DDC4" s="481"/>
      <c r="DDD4" s="481"/>
      <c r="DDE4" s="481"/>
      <c r="DDF4" s="481"/>
      <c r="DDG4" s="481"/>
      <c r="DDH4" s="481"/>
      <c r="DDI4" s="481"/>
      <c r="DDJ4" s="481"/>
      <c r="DDK4" s="481"/>
      <c r="DDL4" s="481"/>
      <c r="DDM4" s="481"/>
      <c r="DDN4" s="481"/>
      <c r="DDO4" s="481"/>
      <c r="DDP4" s="481"/>
      <c r="DDQ4" s="481"/>
      <c r="DDR4" s="481"/>
      <c r="DDS4" s="481"/>
      <c r="DDT4" s="481"/>
      <c r="DDU4" s="481"/>
      <c r="DDV4" s="481"/>
      <c r="DDW4" s="481"/>
      <c r="DDX4" s="481"/>
      <c r="DDY4" s="481"/>
      <c r="DDZ4" s="481" t="s">
        <v>9</v>
      </c>
      <c r="DEA4" s="481"/>
      <c r="DEB4" s="481"/>
      <c r="DEC4" s="481"/>
      <c r="DED4" s="481"/>
      <c r="DEE4" s="481"/>
      <c r="DEF4" s="481"/>
      <c r="DEG4" s="481"/>
      <c r="DEH4" s="481"/>
      <c r="DEI4" s="481"/>
      <c r="DEJ4" s="481"/>
      <c r="DEK4" s="481"/>
      <c r="DEL4" s="481"/>
      <c r="DEM4" s="481"/>
      <c r="DEN4" s="481"/>
      <c r="DEO4" s="481"/>
      <c r="DEP4" s="481"/>
      <c r="DEQ4" s="481"/>
      <c r="DER4" s="481"/>
      <c r="DES4" s="481"/>
      <c r="DET4" s="481"/>
      <c r="DEU4" s="481"/>
      <c r="DEV4" s="481"/>
      <c r="DEW4" s="481"/>
      <c r="DEX4" s="481"/>
      <c r="DEY4" s="481"/>
      <c r="DEZ4" s="481" t="s">
        <v>10</v>
      </c>
      <c r="DFA4" s="481"/>
      <c r="DFB4" s="481"/>
      <c r="DFC4" s="481"/>
      <c r="DFD4" s="481"/>
      <c r="DFE4" s="481"/>
      <c r="DFF4" s="481"/>
      <c r="DFG4" s="481"/>
      <c r="DFH4" s="481"/>
      <c r="DFI4" s="481"/>
      <c r="DFJ4" s="481"/>
      <c r="DFK4" s="481"/>
      <c r="DFL4" s="481"/>
      <c r="DFM4" s="481"/>
      <c r="DFN4" s="481"/>
      <c r="DFO4" s="481"/>
      <c r="DFP4" s="481"/>
      <c r="DFQ4" s="481"/>
      <c r="DFR4" s="481"/>
      <c r="DFS4" s="481"/>
      <c r="DFT4" s="481"/>
      <c r="DFU4" s="481"/>
      <c r="DFV4" s="481"/>
      <c r="DFW4" s="481"/>
      <c r="DFX4" s="481"/>
      <c r="DFY4" s="481"/>
      <c r="DFZ4" s="481" t="s">
        <v>9</v>
      </c>
      <c r="DGA4" s="481"/>
      <c r="DGB4" s="481"/>
      <c r="DGC4" s="481"/>
      <c r="DGD4" s="481"/>
      <c r="DGE4" s="481"/>
      <c r="DGF4" s="481"/>
      <c r="DGG4" s="481"/>
      <c r="DGH4" s="481"/>
      <c r="DGI4" s="481"/>
      <c r="DGJ4" s="481"/>
      <c r="DGK4" s="481"/>
      <c r="DGL4" s="481"/>
      <c r="DGM4" s="481"/>
      <c r="DGN4" s="481"/>
      <c r="DGO4" s="481"/>
      <c r="DGP4" s="481"/>
      <c r="DGQ4" s="481"/>
      <c r="DGR4" s="481"/>
      <c r="DGS4" s="481"/>
      <c r="DGT4" s="481"/>
      <c r="DGU4" s="481"/>
      <c r="DGV4" s="481"/>
      <c r="DGW4" s="481"/>
      <c r="DGX4" s="481"/>
      <c r="DGY4" s="481"/>
      <c r="DGZ4" s="481" t="s">
        <v>10</v>
      </c>
      <c r="DHA4" s="481"/>
      <c r="DHB4" s="481"/>
      <c r="DHC4" s="481"/>
      <c r="DHD4" s="481"/>
      <c r="DHE4" s="481"/>
      <c r="DHF4" s="481"/>
      <c r="DHG4" s="481"/>
      <c r="DHH4" s="481"/>
      <c r="DHI4" s="481"/>
      <c r="DHJ4" s="481"/>
      <c r="DHK4" s="481"/>
      <c r="DHL4" s="481"/>
      <c r="DHM4" s="481"/>
      <c r="DHN4" s="481"/>
      <c r="DHO4" s="481"/>
      <c r="DHP4" s="481"/>
      <c r="DHQ4" s="481"/>
      <c r="DHR4" s="481"/>
      <c r="DHS4" s="481"/>
      <c r="DHT4" s="481"/>
      <c r="DHU4" s="481"/>
      <c r="DHV4" s="481"/>
      <c r="DHW4" s="481"/>
      <c r="DHX4" s="481"/>
      <c r="DHY4" s="481"/>
      <c r="DHZ4" s="5" t="s">
        <v>4109</v>
      </c>
      <c r="DIA4" s="5" t="s">
        <v>4110</v>
      </c>
      <c r="DIB4" s="493" t="s">
        <v>9</v>
      </c>
      <c r="DIC4" s="493"/>
      <c r="DID4" s="493"/>
      <c r="DIE4" s="493" t="s">
        <v>10</v>
      </c>
      <c r="DIF4" s="493"/>
      <c r="DIG4" s="493"/>
      <c r="DIH4" s="5" t="s">
        <v>9</v>
      </c>
      <c r="DII4" s="5" t="s">
        <v>10</v>
      </c>
      <c r="DIJ4" s="5" t="s">
        <v>9</v>
      </c>
      <c r="DIK4" s="5" t="s">
        <v>10</v>
      </c>
      <c r="DIL4" s="5" t="s">
        <v>9</v>
      </c>
      <c r="DIM4" s="5" t="s">
        <v>10</v>
      </c>
      <c r="DIN4" s="5" t="s">
        <v>9</v>
      </c>
      <c r="DIO4" s="5" t="s">
        <v>10</v>
      </c>
      <c r="DIP4" s="5"/>
      <c r="DIQ4" s="5"/>
      <c r="DIR4" s="4"/>
      <c r="DIS4" s="4"/>
      <c r="DIT4" s="481" t="s">
        <v>9</v>
      </c>
      <c r="DIU4" s="481"/>
      <c r="DIV4" s="481"/>
      <c r="DIW4" s="481"/>
      <c r="DIX4" s="481"/>
      <c r="DIY4" s="481"/>
      <c r="DIZ4" s="481"/>
      <c r="DJA4" s="481"/>
      <c r="DJB4" s="481"/>
      <c r="DJC4" s="481"/>
      <c r="DJD4" s="481"/>
      <c r="DJE4" s="481"/>
      <c r="DJF4" s="481"/>
      <c r="DJG4" s="481"/>
      <c r="DJH4" s="481"/>
      <c r="DJI4" s="481"/>
      <c r="DJJ4" s="481"/>
      <c r="DJK4" s="481"/>
      <c r="DJL4" s="481"/>
      <c r="DJM4" s="481"/>
      <c r="DJN4" s="481"/>
      <c r="DJO4" s="481"/>
      <c r="DJP4" s="481"/>
      <c r="DJQ4" s="481"/>
      <c r="DJR4" s="481"/>
      <c r="DJS4" s="481"/>
      <c r="DJT4" s="481" t="s">
        <v>10</v>
      </c>
      <c r="DJU4" s="481"/>
      <c r="DJV4" s="481"/>
      <c r="DJW4" s="481"/>
      <c r="DJX4" s="481"/>
      <c r="DJY4" s="481"/>
      <c r="DJZ4" s="481"/>
      <c r="DKA4" s="481"/>
      <c r="DKB4" s="481"/>
      <c r="DKC4" s="481"/>
      <c r="DKD4" s="481"/>
      <c r="DKE4" s="481"/>
      <c r="DKF4" s="481"/>
      <c r="DKG4" s="481"/>
      <c r="DKH4" s="481"/>
      <c r="DKI4" s="481"/>
      <c r="DKJ4" s="481"/>
      <c r="DKK4" s="481"/>
      <c r="DKL4" s="481"/>
      <c r="DKM4" s="481"/>
      <c r="DKN4" s="481"/>
      <c r="DKO4" s="481"/>
      <c r="DKP4" s="481"/>
      <c r="DKQ4" s="481"/>
      <c r="DKR4" s="481"/>
      <c r="DKS4" s="481"/>
      <c r="DKT4" s="481" t="s">
        <v>9</v>
      </c>
      <c r="DKU4" s="481"/>
      <c r="DKV4" s="481"/>
      <c r="DKW4" s="481"/>
      <c r="DKX4" s="481"/>
      <c r="DKY4" s="481"/>
      <c r="DKZ4" s="481"/>
      <c r="DLA4" s="481"/>
      <c r="DLB4" s="481"/>
      <c r="DLC4" s="481"/>
      <c r="DLD4" s="481"/>
      <c r="DLE4" s="481"/>
      <c r="DLF4" s="481"/>
      <c r="DLG4" s="481"/>
      <c r="DLH4" s="481"/>
      <c r="DLI4" s="481"/>
      <c r="DLJ4" s="481"/>
      <c r="DLK4" s="481"/>
      <c r="DLL4" s="481"/>
      <c r="DLM4" s="481"/>
      <c r="DLN4" s="481"/>
      <c r="DLO4" s="481"/>
      <c r="DLP4" s="481"/>
      <c r="DLQ4" s="481"/>
      <c r="DLR4" s="481"/>
      <c r="DLS4" s="481"/>
      <c r="DLT4" s="481" t="s">
        <v>10</v>
      </c>
      <c r="DLU4" s="481"/>
      <c r="DLV4" s="481"/>
      <c r="DLW4" s="481"/>
      <c r="DLX4" s="481"/>
      <c r="DLY4" s="481"/>
      <c r="DLZ4" s="481"/>
      <c r="DMA4" s="481"/>
      <c r="DMB4" s="481"/>
      <c r="DMC4" s="481"/>
      <c r="DMD4" s="481"/>
      <c r="DME4" s="481"/>
      <c r="DMF4" s="481"/>
      <c r="DMG4" s="481"/>
      <c r="DMH4" s="481"/>
      <c r="DMI4" s="481"/>
      <c r="DMJ4" s="481"/>
      <c r="DMK4" s="481"/>
      <c r="DML4" s="481"/>
      <c r="DMM4" s="481"/>
      <c r="DMN4" s="481"/>
      <c r="DMO4" s="481"/>
      <c r="DMP4" s="481"/>
      <c r="DMQ4" s="481"/>
      <c r="DMR4" s="481"/>
      <c r="DMS4" s="481"/>
      <c r="DMT4" s="481" t="s">
        <v>9</v>
      </c>
      <c r="DMU4" s="481"/>
      <c r="DMV4" s="481"/>
      <c r="DMW4" s="481"/>
      <c r="DMX4" s="481"/>
      <c r="DMY4" s="481"/>
      <c r="DMZ4" s="481"/>
      <c r="DNA4" s="481"/>
      <c r="DNB4" s="481"/>
      <c r="DNC4" s="481"/>
      <c r="DND4" s="481"/>
      <c r="DNE4" s="481"/>
      <c r="DNF4" s="481"/>
      <c r="DNG4" s="481"/>
      <c r="DNH4" s="481"/>
      <c r="DNI4" s="481"/>
      <c r="DNJ4" s="481"/>
      <c r="DNK4" s="481"/>
      <c r="DNL4" s="481"/>
      <c r="DNM4" s="481"/>
      <c r="DNN4" s="481"/>
      <c r="DNO4" s="481"/>
      <c r="DNP4" s="481"/>
      <c r="DNQ4" s="481"/>
      <c r="DNR4" s="481"/>
      <c r="DNS4" s="481"/>
      <c r="DNT4" s="481" t="s">
        <v>10</v>
      </c>
      <c r="DNU4" s="481"/>
      <c r="DNV4" s="481"/>
      <c r="DNW4" s="481"/>
      <c r="DNX4" s="481"/>
      <c r="DNY4" s="481"/>
      <c r="DNZ4" s="481"/>
      <c r="DOA4" s="481"/>
      <c r="DOB4" s="481"/>
      <c r="DOC4" s="481"/>
      <c r="DOD4" s="481"/>
      <c r="DOE4" s="481"/>
      <c r="DOF4" s="481"/>
      <c r="DOG4" s="481"/>
      <c r="DOH4" s="481"/>
      <c r="DOI4" s="481"/>
      <c r="DOJ4" s="481"/>
      <c r="DOK4" s="481"/>
      <c r="DOL4" s="481"/>
      <c r="DOM4" s="481"/>
      <c r="DON4" s="481"/>
      <c r="DOO4" s="481"/>
      <c r="DOP4" s="481"/>
      <c r="DOQ4" s="481"/>
      <c r="DOR4" s="481"/>
      <c r="DOS4" s="481"/>
      <c r="DOT4" s="481" t="s">
        <v>9</v>
      </c>
      <c r="DOU4" s="481"/>
      <c r="DOV4" s="481"/>
      <c r="DOW4" s="481"/>
      <c r="DOX4" s="481"/>
      <c r="DOY4" s="481"/>
      <c r="DOZ4" s="481"/>
      <c r="DPA4" s="481"/>
      <c r="DPB4" s="481"/>
      <c r="DPC4" s="481"/>
      <c r="DPD4" s="481"/>
      <c r="DPE4" s="481"/>
      <c r="DPF4" s="481"/>
      <c r="DPG4" s="481"/>
      <c r="DPH4" s="481"/>
      <c r="DPI4" s="481"/>
      <c r="DPJ4" s="481"/>
      <c r="DPK4" s="481"/>
      <c r="DPL4" s="481"/>
      <c r="DPM4" s="481"/>
      <c r="DPN4" s="481"/>
      <c r="DPO4" s="481"/>
      <c r="DPP4" s="481"/>
      <c r="DPQ4" s="481"/>
      <c r="DPR4" s="481"/>
      <c r="DPS4" s="481"/>
      <c r="DPT4" s="481" t="s">
        <v>10</v>
      </c>
      <c r="DPU4" s="481"/>
      <c r="DPV4" s="481"/>
      <c r="DPW4" s="481"/>
      <c r="DPX4" s="481"/>
      <c r="DPY4" s="481"/>
      <c r="DPZ4" s="481"/>
      <c r="DQA4" s="481"/>
      <c r="DQB4" s="481"/>
      <c r="DQC4" s="481"/>
      <c r="DQD4" s="481"/>
      <c r="DQE4" s="481"/>
      <c r="DQF4" s="481"/>
      <c r="DQG4" s="481"/>
      <c r="DQH4" s="481"/>
      <c r="DQI4" s="481"/>
      <c r="DQJ4" s="481"/>
      <c r="DQK4" s="481"/>
      <c r="DQL4" s="481"/>
      <c r="DQM4" s="481"/>
      <c r="DQN4" s="481"/>
      <c r="DQO4" s="481"/>
      <c r="DQP4" s="481"/>
      <c r="DQQ4" s="481"/>
      <c r="DQR4" s="481"/>
      <c r="DQS4" s="481"/>
      <c r="DQT4" s="481" t="s">
        <v>9</v>
      </c>
      <c r="DQU4" s="481"/>
      <c r="DQV4" s="481"/>
      <c r="DQW4" s="481"/>
      <c r="DQX4" s="481"/>
      <c r="DQY4" s="481"/>
      <c r="DQZ4" s="481"/>
      <c r="DRA4" s="481"/>
      <c r="DRB4" s="481"/>
      <c r="DRC4" s="481"/>
      <c r="DRD4" s="481"/>
      <c r="DRE4" s="481"/>
      <c r="DRF4" s="481"/>
      <c r="DRG4" s="481"/>
      <c r="DRH4" s="481"/>
      <c r="DRI4" s="481"/>
      <c r="DRJ4" s="481"/>
      <c r="DRK4" s="481"/>
      <c r="DRL4" s="481"/>
      <c r="DRM4" s="481"/>
      <c r="DRN4" s="481"/>
      <c r="DRO4" s="481"/>
      <c r="DRP4" s="481"/>
      <c r="DRQ4" s="481"/>
      <c r="DRR4" s="481"/>
      <c r="DRS4" s="481"/>
      <c r="DRT4" s="481" t="s">
        <v>10</v>
      </c>
      <c r="DRU4" s="481"/>
      <c r="DRV4" s="481"/>
      <c r="DRW4" s="481"/>
      <c r="DRX4" s="481"/>
      <c r="DRY4" s="481"/>
      <c r="DRZ4" s="481"/>
      <c r="DSA4" s="481"/>
      <c r="DSB4" s="481"/>
      <c r="DSC4" s="481"/>
      <c r="DSD4" s="481"/>
      <c r="DSE4" s="481"/>
      <c r="DSF4" s="481"/>
      <c r="DSG4" s="481"/>
      <c r="DSH4" s="481"/>
      <c r="DSI4" s="481"/>
      <c r="DSJ4" s="481"/>
      <c r="DSK4" s="481"/>
      <c r="DSL4" s="481"/>
      <c r="DSM4" s="481"/>
      <c r="DSN4" s="481"/>
      <c r="DSO4" s="481"/>
      <c r="DSP4" s="481"/>
      <c r="DSQ4" s="481"/>
      <c r="DSR4" s="481"/>
      <c r="DSS4" s="481"/>
      <c r="DST4" s="481" t="s">
        <v>9</v>
      </c>
      <c r="DSU4" s="481"/>
      <c r="DSV4" s="481"/>
      <c r="DSW4" s="481"/>
      <c r="DSX4" s="481"/>
      <c r="DSY4" s="481"/>
      <c r="DSZ4" s="481"/>
      <c r="DTA4" s="481"/>
      <c r="DTB4" s="481"/>
      <c r="DTC4" s="481"/>
      <c r="DTD4" s="481"/>
      <c r="DTE4" s="481"/>
      <c r="DTF4" s="481"/>
      <c r="DTG4" s="481"/>
      <c r="DTH4" s="481"/>
      <c r="DTI4" s="481"/>
      <c r="DTJ4" s="481"/>
      <c r="DTK4" s="481"/>
      <c r="DTL4" s="481"/>
      <c r="DTM4" s="481"/>
      <c r="DTN4" s="481"/>
      <c r="DTO4" s="481"/>
      <c r="DTP4" s="481"/>
      <c r="DTQ4" s="481"/>
      <c r="DTR4" s="481"/>
      <c r="DTS4" s="481"/>
      <c r="DTT4" s="481" t="s">
        <v>10</v>
      </c>
      <c r="DTU4" s="481"/>
      <c r="DTV4" s="481"/>
      <c r="DTW4" s="481"/>
      <c r="DTX4" s="481"/>
      <c r="DTY4" s="481"/>
      <c r="DTZ4" s="481"/>
      <c r="DUA4" s="481"/>
      <c r="DUB4" s="481"/>
      <c r="DUC4" s="481"/>
      <c r="DUD4" s="481"/>
      <c r="DUE4" s="481"/>
      <c r="DUF4" s="481"/>
      <c r="DUG4" s="481"/>
      <c r="DUH4" s="481"/>
      <c r="DUI4" s="481"/>
      <c r="DUJ4" s="481"/>
      <c r="DUK4" s="481"/>
      <c r="DUL4" s="481"/>
      <c r="DUM4" s="481"/>
      <c r="DUN4" s="481"/>
      <c r="DUO4" s="481"/>
      <c r="DUP4" s="481"/>
      <c r="DUQ4" s="481"/>
      <c r="DUR4" s="481"/>
      <c r="DUS4" s="481"/>
      <c r="DUT4" s="481" t="s">
        <v>9</v>
      </c>
      <c r="DUU4" s="481"/>
      <c r="DUV4" s="481"/>
      <c r="DUW4" s="481"/>
      <c r="DUX4" s="481"/>
      <c r="DUY4" s="481"/>
      <c r="DUZ4" s="481"/>
      <c r="DVA4" s="481"/>
      <c r="DVB4" s="481"/>
      <c r="DVC4" s="481"/>
      <c r="DVD4" s="481"/>
      <c r="DVE4" s="481"/>
      <c r="DVF4" s="481"/>
      <c r="DVG4" s="481"/>
      <c r="DVH4" s="481"/>
      <c r="DVI4" s="481"/>
      <c r="DVJ4" s="481"/>
      <c r="DVK4" s="481"/>
      <c r="DVL4" s="481"/>
      <c r="DVM4" s="481"/>
      <c r="DVN4" s="481"/>
      <c r="DVO4" s="481"/>
      <c r="DVP4" s="481"/>
      <c r="DVQ4" s="481"/>
      <c r="DVR4" s="481"/>
      <c r="DVS4" s="481"/>
      <c r="DVT4" s="481" t="s">
        <v>10</v>
      </c>
      <c r="DVU4" s="481"/>
      <c r="DVV4" s="481"/>
      <c r="DVW4" s="481"/>
      <c r="DVX4" s="481"/>
      <c r="DVY4" s="481"/>
      <c r="DVZ4" s="481"/>
      <c r="DWA4" s="481"/>
      <c r="DWB4" s="481"/>
      <c r="DWC4" s="481"/>
      <c r="DWD4" s="481"/>
      <c r="DWE4" s="481"/>
      <c r="DWF4" s="481"/>
      <c r="DWG4" s="481"/>
      <c r="DWH4" s="481"/>
      <c r="DWI4" s="481"/>
      <c r="DWJ4" s="481"/>
      <c r="DWK4" s="481"/>
      <c r="DWL4" s="481"/>
      <c r="DWM4" s="481"/>
      <c r="DWN4" s="481"/>
      <c r="DWO4" s="481"/>
      <c r="DWP4" s="481"/>
      <c r="DWQ4" s="481"/>
      <c r="DWR4" s="481"/>
      <c r="DWS4" s="481"/>
      <c r="DWT4" s="481" t="s">
        <v>9</v>
      </c>
      <c r="DWU4" s="481"/>
      <c r="DWV4" s="481"/>
      <c r="DWW4" s="481"/>
      <c r="DWX4" s="481"/>
      <c r="DWY4" s="481"/>
      <c r="DWZ4" s="481"/>
      <c r="DXA4" s="481"/>
      <c r="DXB4" s="481"/>
      <c r="DXC4" s="481"/>
      <c r="DXD4" s="481"/>
      <c r="DXE4" s="481"/>
      <c r="DXF4" s="481"/>
      <c r="DXG4" s="481"/>
      <c r="DXH4" s="481"/>
      <c r="DXI4" s="481"/>
      <c r="DXJ4" s="481"/>
      <c r="DXK4" s="481"/>
      <c r="DXL4" s="481"/>
      <c r="DXM4" s="481"/>
      <c r="DXN4" s="481"/>
      <c r="DXO4" s="481"/>
      <c r="DXP4" s="481"/>
      <c r="DXQ4" s="481"/>
      <c r="DXR4" s="481"/>
      <c r="DXS4" s="481"/>
      <c r="DXT4" s="481" t="s">
        <v>10</v>
      </c>
      <c r="DXU4" s="481"/>
      <c r="DXV4" s="481"/>
      <c r="DXW4" s="481"/>
      <c r="DXX4" s="481"/>
      <c r="DXY4" s="481"/>
      <c r="DXZ4" s="481"/>
      <c r="DYA4" s="481"/>
      <c r="DYB4" s="481"/>
      <c r="DYC4" s="481"/>
      <c r="DYD4" s="481"/>
      <c r="DYE4" s="481"/>
      <c r="DYF4" s="481"/>
      <c r="DYG4" s="481"/>
      <c r="DYH4" s="481"/>
      <c r="DYI4" s="481"/>
      <c r="DYJ4" s="481"/>
      <c r="DYK4" s="481"/>
      <c r="DYL4" s="481"/>
      <c r="DYM4" s="481"/>
      <c r="DYN4" s="481"/>
      <c r="DYO4" s="481"/>
      <c r="DYP4" s="481"/>
      <c r="DYQ4" s="481"/>
      <c r="DYR4" s="481"/>
      <c r="DYS4" s="481"/>
      <c r="DYT4" s="3"/>
      <c r="DYU4" s="3"/>
      <c r="DYV4" s="3"/>
      <c r="DYW4" s="3"/>
      <c r="DYX4" s="3"/>
      <c r="DYY4" s="3"/>
      <c r="DYZ4" s="3"/>
      <c r="DZA4" s="8">
        <v>0.05</v>
      </c>
      <c r="DZB4" s="3" t="s">
        <v>4111</v>
      </c>
      <c r="DZC4" s="3" t="s">
        <v>4112</v>
      </c>
      <c r="DZD4" s="3" t="s">
        <v>4113</v>
      </c>
      <c r="DZE4" s="3" t="s">
        <v>4114</v>
      </c>
      <c r="DZF4" s="3" t="s">
        <v>4115</v>
      </c>
      <c r="DZG4" s="3" t="s">
        <v>4111</v>
      </c>
      <c r="DZH4" s="3" t="s">
        <v>4112</v>
      </c>
      <c r="DZI4" s="3" t="s">
        <v>4113</v>
      </c>
      <c r="DZJ4" s="3" t="s">
        <v>4114</v>
      </c>
      <c r="DZK4" s="3" t="s">
        <v>4115</v>
      </c>
      <c r="DZL4" s="3" t="s">
        <v>128</v>
      </c>
      <c r="DZM4" s="3"/>
      <c r="DZN4" s="3"/>
      <c r="DZO4" s="3" t="s">
        <v>129</v>
      </c>
      <c r="DZP4" s="3" t="s">
        <v>4116</v>
      </c>
      <c r="DZQ4" s="3" t="s">
        <v>128</v>
      </c>
      <c r="DZR4" s="3"/>
      <c r="DZS4" s="3"/>
      <c r="DZT4" s="3" t="s">
        <v>129</v>
      </c>
      <c r="DZU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O4" s="481" t="s">
        <v>9</v>
      </c>
      <c r="EBP4" s="481"/>
      <c r="EBQ4" s="481"/>
      <c r="EBR4" s="481"/>
      <c r="EBS4" s="481"/>
      <c r="EBT4" s="481"/>
      <c r="EBU4" s="481"/>
      <c r="EBV4" s="481"/>
      <c r="EBW4" s="481"/>
      <c r="EBX4" s="481"/>
      <c r="EBY4" s="481"/>
      <c r="EBZ4" s="481"/>
      <c r="ECA4" s="481"/>
      <c r="ECB4" s="481"/>
      <c r="ECC4" s="481"/>
      <c r="ECD4" s="481"/>
      <c r="ECE4" s="481"/>
      <c r="ECF4" s="481"/>
      <c r="ECG4" s="481"/>
      <c r="ECH4" s="481"/>
      <c r="ECI4" s="481"/>
      <c r="ECJ4" s="481"/>
      <c r="ECK4" s="481"/>
      <c r="ECL4" s="481"/>
      <c r="ECM4" s="481"/>
      <c r="ECN4" s="481"/>
      <c r="ECO4" s="481" t="s">
        <v>10</v>
      </c>
      <c r="ECP4" s="481"/>
      <c r="ECQ4" s="481"/>
      <c r="ECR4" s="481"/>
      <c r="ECS4" s="481"/>
      <c r="ECT4" s="481"/>
      <c r="ECU4" s="481"/>
      <c r="ECV4" s="481"/>
      <c r="ECW4" s="481"/>
      <c r="ECX4" s="481"/>
      <c r="ECY4" s="481"/>
      <c r="ECZ4" s="481"/>
      <c r="EDA4" s="481"/>
      <c r="EDB4" s="481"/>
      <c r="EDC4" s="481"/>
      <c r="EDD4" s="481"/>
      <c r="EDE4" s="481"/>
      <c r="EDF4" s="481"/>
      <c r="EDG4" s="481"/>
      <c r="EDH4" s="481"/>
      <c r="EDI4" s="481"/>
      <c r="EDJ4" s="481"/>
      <c r="EDK4" s="481"/>
      <c r="EDL4" s="481"/>
      <c r="EDM4" s="481"/>
      <c r="EDN4" s="481"/>
      <c r="EDO4" s="481" t="s">
        <v>9</v>
      </c>
      <c r="EDP4" s="481"/>
      <c r="EDQ4" s="481"/>
      <c r="EDR4" s="481"/>
      <c r="EDS4" s="481"/>
      <c r="EDT4" s="481"/>
      <c r="EDU4" s="481"/>
      <c r="EDV4" s="481"/>
      <c r="EDW4" s="481"/>
      <c r="EDX4" s="481"/>
      <c r="EDY4" s="481"/>
      <c r="EDZ4" s="481"/>
      <c r="EEA4" s="481"/>
      <c r="EEB4" s="481"/>
      <c r="EEC4" s="481"/>
      <c r="EED4" s="481"/>
      <c r="EEE4" s="481"/>
      <c r="EEF4" s="481"/>
      <c r="EEG4" s="481"/>
      <c r="EEH4" s="481"/>
      <c r="EEI4" s="481"/>
      <c r="EEJ4" s="481"/>
      <c r="EEK4" s="481"/>
      <c r="EEL4" s="481"/>
      <c r="EEM4" s="481"/>
      <c r="EEN4" s="481"/>
      <c r="EEO4" s="481" t="s">
        <v>10</v>
      </c>
      <c r="EEP4" s="481"/>
      <c r="EEQ4" s="481"/>
      <c r="EER4" s="481"/>
      <c r="EES4" s="481"/>
      <c r="EET4" s="481"/>
      <c r="EEU4" s="481"/>
      <c r="EEV4" s="481"/>
      <c r="EEW4" s="481"/>
      <c r="EEX4" s="481"/>
      <c r="EEY4" s="481"/>
      <c r="EEZ4" s="481"/>
      <c r="EFA4" s="481"/>
      <c r="EFB4" s="481"/>
      <c r="EFC4" s="481"/>
      <c r="EFD4" s="481"/>
      <c r="EFE4" s="481"/>
      <c r="EFF4" s="481"/>
      <c r="EFG4" s="481"/>
      <c r="EFH4" s="481"/>
      <c r="EFI4" s="481"/>
      <c r="EFJ4" s="481"/>
      <c r="EFK4" s="481"/>
      <c r="EFL4" s="481"/>
      <c r="EFM4" s="481"/>
      <c r="EFN4" s="481"/>
      <c r="EFO4" s="481" t="s">
        <v>9</v>
      </c>
      <c r="EFP4" s="481"/>
      <c r="EFQ4" s="481"/>
      <c r="EFR4" s="481"/>
      <c r="EFS4" s="481"/>
      <c r="EFT4" s="481"/>
      <c r="EFU4" s="481"/>
      <c r="EFV4" s="481"/>
      <c r="EFW4" s="481"/>
      <c r="EFX4" s="481"/>
      <c r="EFY4" s="481"/>
      <c r="EFZ4" s="481"/>
      <c r="EGA4" s="481"/>
      <c r="EGB4" s="481"/>
      <c r="EGC4" s="481"/>
      <c r="EGD4" s="481"/>
      <c r="EGE4" s="481"/>
      <c r="EGF4" s="481"/>
      <c r="EGG4" s="481"/>
      <c r="EGH4" s="481"/>
      <c r="EGI4" s="481"/>
      <c r="EGJ4" s="481"/>
      <c r="EGK4" s="481"/>
      <c r="EGL4" s="481"/>
      <c r="EGM4" s="481"/>
      <c r="EGN4" s="481"/>
      <c r="EGO4" s="481" t="s">
        <v>10</v>
      </c>
      <c r="EGP4" s="481"/>
      <c r="EGQ4" s="481"/>
      <c r="EGR4" s="481"/>
      <c r="EGS4" s="481"/>
      <c r="EGT4" s="481"/>
      <c r="EGU4" s="481"/>
      <c r="EGV4" s="481"/>
      <c r="EGW4" s="481"/>
      <c r="EGX4" s="481"/>
      <c r="EGY4" s="481"/>
      <c r="EGZ4" s="481"/>
      <c r="EHA4" s="481"/>
      <c r="EHB4" s="481"/>
      <c r="EHC4" s="481"/>
      <c r="EHD4" s="481"/>
      <c r="EHE4" s="481"/>
      <c r="EHF4" s="481"/>
      <c r="EHG4" s="481"/>
      <c r="EHH4" s="481"/>
      <c r="EHI4" s="481"/>
      <c r="EHJ4" s="481"/>
      <c r="EHK4" s="481"/>
      <c r="EHL4" s="481"/>
      <c r="EHM4" s="481"/>
      <c r="EHN4" s="481"/>
      <c r="EHO4" s="481" t="s">
        <v>9</v>
      </c>
      <c r="EHP4" s="484"/>
      <c r="EHQ4" s="484"/>
      <c r="EHR4" s="484"/>
      <c r="EHS4" s="481" t="s">
        <v>10</v>
      </c>
      <c r="EHT4" s="484"/>
      <c r="EHU4" s="484"/>
      <c r="EHV4" s="484"/>
      <c r="EHW4" s="481" t="s">
        <v>91</v>
      </c>
      <c r="EHX4" s="484"/>
      <c r="EHY4" s="484"/>
      <c r="EHZ4" s="484"/>
      <c r="EIA4" s="481" t="s">
        <v>9</v>
      </c>
      <c r="EIB4" s="484"/>
      <c r="EIC4" s="484"/>
      <c r="EID4" s="484"/>
      <c r="EIE4" s="481" t="s">
        <v>10</v>
      </c>
      <c r="EIF4" s="484"/>
      <c r="EIG4" s="484"/>
      <c r="EIH4" s="484"/>
      <c r="EII4" s="481" t="s">
        <v>91</v>
      </c>
      <c r="EIJ4" s="484"/>
      <c r="EIK4" s="484"/>
      <c r="EIL4" s="484"/>
      <c r="EIM4" s="481" t="s">
        <v>9</v>
      </c>
      <c r="EIN4" s="484"/>
      <c r="EIO4" s="484"/>
      <c r="EIP4" s="484"/>
      <c r="EIQ4" s="481" t="s">
        <v>10</v>
      </c>
      <c r="EIR4" s="484"/>
      <c r="EIS4" s="484"/>
      <c r="EIT4" s="484"/>
      <c r="EIU4" s="481" t="s">
        <v>91</v>
      </c>
      <c r="EIV4" s="484"/>
      <c r="EIW4" s="484"/>
      <c r="EIX4" s="484"/>
      <c r="EIY4" s="481" t="s">
        <v>9</v>
      </c>
      <c r="EIZ4" s="481"/>
      <c r="EJA4" s="481"/>
      <c r="EJB4" s="481"/>
      <c r="EJC4" s="481"/>
      <c r="EJD4" s="481"/>
      <c r="EJE4" s="481"/>
      <c r="EJF4" s="481"/>
      <c r="EJG4" s="481"/>
      <c r="EJH4" s="481"/>
      <c r="EJI4" s="481"/>
      <c r="EJJ4" s="481"/>
      <c r="EJK4" s="481"/>
      <c r="EJL4" s="481"/>
      <c r="EJM4" s="481"/>
      <c r="EJN4" s="481"/>
      <c r="EJO4" s="481"/>
      <c r="EJP4" s="481"/>
      <c r="EJQ4" s="481"/>
      <c r="EJR4" s="481"/>
      <c r="EJS4" s="481"/>
      <c r="EJT4" s="481"/>
      <c r="EJU4" s="481"/>
      <c r="EJV4" s="481"/>
      <c r="EJW4" s="481"/>
      <c r="EJX4" s="481"/>
      <c r="EJY4" s="481" t="s">
        <v>10</v>
      </c>
      <c r="EJZ4" s="481"/>
      <c r="EKA4" s="481"/>
      <c r="EKB4" s="481"/>
      <c r="EKC4" s="481"/>
      <c r="EKD4" s="481"/>
      <c r="EKE4" s="481"/>
      <c r="EKF4" s="481"/>
      <c r="EKG4" s="481"/>
      <c r="EKH4" s="481"/>
      <c r="EKI4" s="481"/>
      <c r="EKJ4" s="481"/>
      <c r="EKK4" s="481"/>
      <c r="EKL4" s="481"/>
      <c r="EKM4" s="481"/>
      <c r="EKN4" s="481"/>
      <c r="EKO4" s="481"/>
      <c r="EKP4" s="481"/>
      <c r="EKQ4" s="481"/>
      <c r="EKR4" s="481"/>
      <c r="EKS4" s="481"/>
      <c r="EKT4" s="481"/>
      <c r="EKU4" s="481"/>
      <c r="EKV4" s="481"/>
      <c r="EKW4" s="481"/>
      <c r="EKX4" s="481"/>
      <c r="EKY4" s="481" t="s">
        <v>9</v>
      </c>
      <c r="EKZ4" s="481"/>
      <c r="ELA4" s="481"/>
      <c r="ELB4" s="481"/>
      <c r="ELC4" s="481"/>
      <c r="ELD4" s="481"/>
      <c r="ELE4" s="481"/>
      <c r="ELF4" s="481"/>
      <c r="ELG4" s="481"/>
      <c r="ELH4" s="481"/>
      <c r="ELI4" s="481"/>
      <c r="ELJ4" s="481"/>
      <c r="ELK4" s="481"/>
      <c r="ELL4" s="481"/>
      <c r="ELM4" s="481"/>
      <c r="ELN4" s="481"/>
      <c r="ELO4" s="481"/>
      <c r="ELP4" s="481"/>
      <c r="ELQ4" s="481"/>
      <c r="ELR4" s="481"/>
      <c r="ELS4" s="481"/>
      <c r="ELT4" s="481"/>
      <c r="ELU4" s="481"/>
      <c r="ELV4" s="481"/>
      <c r="ELW4" s="481"/>
      <c r="ELX4" s="481"/>
      <c r="ELY4" s="481" t="s">
        <v>10</v>
      </c>
      <c r="ELZ4" s="481"/>
      <c r="EMA4" s="481"/>
      <c r="EMB4" s="481"/>
      <c r="EMC4" s="481"/>
      <c r="EMD4" s="481"/>
      <c r="EME4" s="481"/>
      <c r="EMF4" s="481"/>
      <c r="EMG4" s="481"/>
      <c r="EMH4" s="481"/>
      <c r="EMI4" s="481"/>
      <c r="EMJ4" s="481"/>
      <c r="EMK4" s="481"/>
      <c r="EML4" s="481"/>
      <c r="EMM4" s="481"/>
      <c r="EMN4" s="481"/>
      <c r="EMO4" s="481"/>
      <c r="EMP4" s="481"/>
      <c r="EMQ4" s="481"/>
      <c r="EMR4" s="481"/>
      <c r="EMS4" s="481"/>
      <c r="EMT4" s="481"/>
      <c r="EMU4" s="481"/>
      <c r="EMV4" s="481"/>
      <c r="EMW4" s="481"/>
      <c r="EMX4" s="481"/>
      <c r="EMY4" s="481" t="s">
        <v>9</v>
      </c>
      <c r="EMZ4" s="481"/>
      <c r="ENA4" s="481"/>
      <c r="ENB4" s="481"/>
      <c r="ENC4" s="481"/>
      <c r="END4" s="481"/>
      <c r="ENE4" s="481"/>
      <c r="ENF4" s="481"/>
      <c r="ENG4" s="481"/>
      <c r="ENH4" s="481"/>
      <c r="ENI4" s="481"/>
      <c r="ENJ4" s="481"/>
      <c r="ENK4" s="481"/>
      <c r="ENL4" s="481"/>
      <c r="ENM4" s="481"/>
      <c r="ENN4" s="481"/>
      <c r="ENO4" s="481"/>
      <c r="ENP4" s="481"/>
      <c r="ENQ4" s="481"/>
      <c r="ENR4" s="481"/>
      <c r="ENS4" s="481"/>
      <c r="ENT4" s="481"/>
      <c r="ENU4" s="481"/>
      <c r="ENV4" s="481"/>
      <c r="ENW4" s="481"/>
      <c r="ENX4" s="481"/>
      <c r="ENY4" s="481" t="s">
        <v>10</v>
      </c>
      <c r="ENZ4" s="481"/>
      <c r="EOA4" s="481"/>
      <c r="EOB4" s="481"/>
      <c r="EOC4" s="481"/>
      <c r="EOD4" s="481"/>
      <c r="EOE4" s="481"/>
      <c r="EOF4" s="481"/>
      <c r="EOG4" s="481"/>
      <c r="EOH4" s="481"/>
      <c r="EOI4" s="481"/>
      <c r="EOJ4" s="481"/>
      <c r="EOK4" s="481"/>
      <c r="EOL4" s="481"/>
      <c r="EOM4" s="481"/>
      <c r="EON4" s="481"/>
      <c r="EOO4" s="481"/>
      <c r="EOP4" s="481"/>
      <c r="EOQ4" s="481"/>
      <c r="EOR4" s="481"/>
      <c r="EOS4" s="481"/>
      <c r="EOT4" s="481"/>
      <c r="EOU4" s="481"/>
      <c r="EOV4" s="481"/>
      <c r="EOW4" s="481"/>
      <c r="EOX4" s="481"/>
      <c r="EOY4" s="481" t="s">
        <v>9</v>
      </c>
      <c r="EOZ4" s="484"/>
      <c r="EPA4" s="484"/>
      <c r="EPB4" s="484"/>
      <c r="EPC4" s="481" t="s">
        <v>10</v>
      </c>
      <c r="EPD4" s="484"/>
      <c r="EPE4" s="484"/>
      <c r="EPF4" s="484"/>
      <c r="EPG4" s="481" t="s">
        <v>91</v>
      </c>
      <c r="EPH4" s="484"/>
      <c r="EPI4" s="484"/>
      <c r="EPJ4" s="484"/>
      <c r="EPK4" s="481" t="s">
        <v>9</v>
      </c>
      <c r="EPL4" s="484"/>
      <c r="EPM4" s="484"/>
      <c r="EPN4" s="484"/>
      <c r="EPO4" s="481" t="s">
        <v>10</v>
      </c>
      <c r="EPP4" s="484"/>
      <c r="EPQ4" s="484"/>
      <c r="EPR4" s="484"/>
      <c r="EPS4" s="481" t="s">
        <v>91</v>
      </c>
      <c r="EPT4" s="484"/>
      <c r="EPU4" s="484"/>
      <c r="EPV4" s="484"/>
      <c r="EPW4" s="481" t="s">
        <v>9</v>
      </c>
      <c r="EPX4" s="484"/>
      <c r="EPY4" s="484"/>
      <c r="EPZ4" s="484"/>
      <c r="EQA4" s="481" t="s">
        <v>10</v>
      </c>
      <c r="EQB4" s="484"/>
      <c r="EQC4" s="484"/>
      <c r="EQD4" s="484"/>
      <c r="EQE4" s="481" t="s">
        <v>91</v>
      </c>
      <c r="EQF4" s="484"/>
      <c r="EQG4" s="484"/>
      <c r="EQH4" s="484"/>
    </row>
    <row r="5" spans="1:3831" ht="47.25" x14ac:dyDescent="0.25">
      <c r="C5" s="9" t="s">
        <v>4117</v>
      </c>
      <c r="D5" s="1" t="s">
        <v>4020</v>
      </c>
      <c r="I5" s="3" t="s">
        <v>9</v>
      </c>
      <c r="J5" s="3" t="s">
        <v>10</v>
      </c>
      <c r="K5" s="490"/>
      <c r="L5" s="491"/>
      <c r="M5" s="10">
        <v>13</v>
      </c>
      <c r="N5" s="3"/>
      <c r="O5" s="3"/>
      <c r="P5" s="5" t="s">
        <v>14</v>
      </c>
      <c r="Q5" s="5" t="s">
        <v>15</v>
      </c>
      <c r="R5" s="5" t="s">
        <v>16</v>
      </c>
      <c r="S5" s="5" t="s">
        <v>14</v>
      </c>
      <c r="T5" s="5" t="s">
        <v>15</v>
      </c>
      <c r="U5" s="5" t="s">
        <v>16</v>
      </c>
      <c r="V5" s="5" t="s">
        <v>4118</v>
      </c>
      <c r="W5" s="5" t="s">
        <v>4118</v>
      </c>
      <c r="X5" s="11" t="s">
        <v>4119</v>
      </c>
      <c r="Y5" s="11" t="s">
        <v>4120</v>
      </c>
      <c r="Z5" s="11" t="s">
        <v>4121</v>
      </c>
      <c r="AA5" s="11" t="s">
        <v>4122</v>
      </c>
      <c r="AB5" s="12" t="s">
        <v>9</v>
      </c>
      <c r="AC5" s="12" t="s">
        <v>10</v>
      </c>
      <c r="AD5" s="12" t="s">
        <v>4307</v>
      </c>
      <c r="AE5" s="13">
        <v>2015</v>
      </c>
      <c r="AF5" s="14">
        <v>2016</v>
      </c>
      <c r="AG5" s="14">
        <v>2017</v>
      </c>
      <c r="AH5" s="3">
        <v>2018</v>
      </c>
      <c r="AI5" s="14">
        <v>2019</v>
      </c>
      <c r="AJ5" s="14">
        <v>2020</v>
      </c>
      <c r="AK5" s="14">
        <v>2021</v>
      </c>
      <c r="AL5" s="14">
        <v>2022</v>
      </c>
      <c r="AM5" s="14">
        <v>2023</v>
      </c>
      <c r="AN5" s="14">
        <v>2024</v>
      </c>
      <c r="AO5" s="14">
        <v>2025</v>
      </c>
      <c r="AP5" s="14">
        <v>2026</v>
      </c>
      <c r="AQ5" s="14">
        <v>2027</v>
      </c>
      <c r="AR5" s="14">
        <v>2028</v>
      </c>
      <c r="AS5" s="14">
        <v>2029</v>
      </c>
      <c r="AT5" s="14">
        <v>2030</v>
      </c>
      <c r="AU5" s="14">
        <v>2031</v>
      </c>
      <c r="AV5" s="14">
        <v>2032</v>
      </c>
      <c r="AW5" s="14">
        <v>2033</v>
      </c>
      <c r="AX5" s="14">
        <v>2034</v>
      </c>
      <c r="AY5" s="14">
        <v>2035</v>
      </c>
      <c r="AZ5" s="14">
        <v>2036</v>
      </c>
      <c r="BA5" s="14">
        <v>2037</v>
      </c>
      <c r="BB5" s="14">
        <v>2038</v>
      </c>
      <c r="BC5" s="14">
        <v>2039</v>
      </c>
      <c r="BD5" s="14">
        <v>2040</v>
      </c>
      <c r="BE5" s="13">
        <v>2015</v>
      </c>
      <c r="BF5" s="14">
        <v>2016</v>
      </c>
      <c r="BG5" s="14">
        <v>2017</v>
      </c>
      <c r="BH5" s="3">
        <v>2018</v>
      </c>
      <c r="BI5" s="14">
        <v>2019</v>
      </c>
      <c r="BJ5" s="14">
        <v>2020</v>
      </c>
      <c r="BK5" s="14">
        <v>2021</v>
      </c>
      <c r="BL5" s="14">
        <v>2022</v>
      </c>
      <c r="BM5" s="14">
        <v>2023</v>
      </c>
      <c r="BN5" s="14">
        <v>2024</v>
      </c>
      <c r="BO5" s="14">
        <v>2025</v>
      </c>
      <c r="BP5" s="14">
        <v>2026</v>
      </c>
      <c r="BQ5" s="14">
        <v>2027</v>
      </c>
      <c r="BR5" s="14">
        <v>2028</v>
      </c>
      <c r="BS5" s="14">
        <v>2029</v>
      </c>
      <c r="BT5" s="14">
        <v>2030</v>
      </c>
      <c r="BU5" s="14">
        <v>2031</v>
      </c>
      <c r="BV5" s="14">
        <v>2032</v>
      </c>
      <c r="BW5" s="14">
        <v>2033</v>
      </c>
      <c r="BX5" s="14">
        <v>2034</v>
      </c>
      <c r="BY5" s="14">
        <v>2035</v>
      </c>
      <c r="BZ5" s="14">
        <v>2036</v>
      </c>
      <c r="CA5" s="14">
        <v>2037</v>
      </c>
      <c r="CB5" s="14">
        <v>2038</v>
      </c>
      <c r="CC5" s="14">
        <v>2039</v>
      </c>
      <c r="CD5" s="14">
        <v>2040</v>
      </c>
      <c r="CE5" s="15" t="s">
        <v>4124</v>
      </c>
      <c r="CF5" s="16" t="s">
        <v>4125</v>
      </c>
      <c r="CG5" s="17" t="s">
        <v>4126</v>
      </c>
      <c r="CH5" s="13" t="s">
        <v>4127</v>
      </c>
      <c r="CI5" s="14">
        <v>2015</v>
      </c>
      <c r="CJ5" s="14">
        <v>2016</v>
      </c>
      <c r="CK5" s="14">
        <v>2017</v>
      </c>
      <c r="CL5" s="3">
        <v>2018</v>
      </c>
      <c r="CM5" s="18">
        <v>2019</v>
      </c>
      <c r="CN5" s="18">
        <v>2020</v>
      </c>
      <c r="CO5" s="18">
        <v>2021</v>
      </c>
      <c r="CP5" s="18">
        <v>2022</v>
      </c>
      <c r="CQ5" s="18">
        <v>2023</v>
      </c>
      <c r="CR5" s="18">
        <v>2024</v>
      </c>
      <c r="CS5" s="18">
        <v>2025</v>
      </c>
      <c r="CT5" s="18">
        <v>2026</v>
      </c>
      <c r="CU5" s="18">
        <v>2027</v>
      </c>
      <c r="CV5" s="18">
        <v>2028</v>
      </c>
      <c r="CW5" s="18">
        <v>2029</v>
      </c>
      <c r="CX5" s="18">
        <v>2030</v>
      </c>
      <c r="CY5" s="19">
        <v>2031</v>
      </c>
      <c r="CZ5" s="19">
        <v>2032</v>
      </c>
      <c r="DA5" s="19">
        <v>2033</v>
      </c>
      <c r="DB5" s="19">
        <v>2034</v>
      </c>
      <c r="DC5" s="19">
        <v>2035</v>
      </c>
      <c r="DD5" s="19">
        <v>2036</v>
      </c>
      <c r="DE5" s="19">
        <v>2037</v>
      </c>
      <c r="DF5" s="19">
        <v>2038</v>
      </c>
      <c r="DG5" s="19">
        <v>2039</v>
      </c>
      <c r="DH5" s="19">
        <v>2040</v>
      </c>
      <c r="DI5" s="15" t="s">
        <v>4124</v>
      </c>
      <c r="DJ5" s="16" t="s">
        <v>4125</v>
      </c>
      <c r="DK5" s="17" t="s">
        <v>4126</v>
      </c>
      <c r="DL5" s="17" t="s">
        <v>4127</v>
      </c>
      <c r="DM5" s="14">
        <v>2015</v>
      </c>
      <c r="DN5" s="14">
        <v>2016</v>
      </c>
      <c r="DO5" s="14">
        <v>2017</v>
      </c>
      <c r="DP5" s="3">
        <v>2018</v>
      </c>
      <c r="DQ5" s="18">
        <v>2019</v>
      </c>
      <c r="DR5" s="18">
        <v>2020</v>
      </c>
      <c r="DS5" s="18">
        <v>2021</v>
      </c>
      <c r="DT5" s="18">
        <v>2022</v>
      </c>
      <c r="DU5" s="18">
        <v>2023</v>
      </c>
      <c r="DV5" s="18">
        <v>2024</v>
      </c>
      <c r="DW5" s="18">
        <v>2025</v>
      </c>
      <c r="DX5" s="18">
        <v>2026</v>
      </c>
      <c r="DY5" s="18">
        <v>2027</v>
      </c>
      <c r="DZ5" s="18">
        <v>2028</v>
      </c>
      <c r="EA5" s="18">
        <v>2029</v>
      </c>
      <c r="EB5" s="18">
        <v>2030</v>
      </c>
      <c r="EC5" s="19">
        <v>2031</v>
      </c>
      <c r="ED5" s="19">
        <v>2032</v>
      </c>
      <c r="EE5" s="19">
        <v>2033</v>
      </c>
      <c r="EF5" s="19">
        <v>2034</v>
      </c>
      <c r="EG5" s="19">
        <v>2035</v>
      </c>
      <c r="EH5" s="19">
        <v>2036</v>
      </c>
      <c r="EI5" s="19">
        <v>2037</v>
      </c>
      <c r="EJ5" s="19">
        <v>2038</v>
      </c>
      <c r="EK5" s="19">
        <v>2039</v>
      </c>
      <c r="EL5" s="19">
        <v>2040</v>
      </c>
      <c r="EM5" s="15" t="s">
        <v>4124</v>
      </c>
      <c r="EN5" s="16" t="s">
        <v>4125</v>
      </c>
      <c r="EO5" s="17" t="s">
        <v>4126</v>
      </c>
      <c r="EP5" s="17" t="s">
        <v>4128</v>
      </c>
      <c r="EQ5" s="14">
        <v>2015</v>
      </c>
      <c r="ER5" s="14">
        <v>2016</v>
      </c>
      <c r="ES5" s="14">
        <v>2017</v>
      </c>
      <c r="ET5" s="3">
        <v>2018</v>
      </c>
      <c r="EU5" s="18">
        <v>2019</v>
      </c>
      <c r="EV5" s="18">
        <v>2020</v>
      </c>
      <c r="EW5" s="18">
        <v>2021</v>
      </c>
      <c r="EX5" s="18">
        <v>2022</v>
      </c>
      <c r="EY5" s="18">
        <v>2023</v>
      </c>
      <c r="EZ5" s="18">
        <v>2024</v>
      </c>
      <c r="FA5" s="18">
        <v>2025</v>
      </c>
      <c r="FB5" s="18">
        <v>2026</v>
      </c>
      <c r="FC5" s="18">
        <v>2027</v>
      </c>
      <c r="FD5" s="18">
        <v>2028</v>
      </c>
      <c r="FE5" s="18">
        <v>2029</v>
      </c>
      <c r="FF5" s="18">
        <v>2030</v>
      </c>
      <c r="FG5" s="19">
        <v>2031</v>
      </c>
      <c r="FH5" s="19">
        <v>2032</v>
      </c>
      <c r="FI5" s="19">
        <v>2033</v>
      </c>
      <c r="FJ5" s="19">
        <v>2034</v>
      </c>
      <c r="FK5" s="19">
        <v>2035</v>
      </c>
      <c r="FL5" s="19">
        <v>2036</v>
      </c>
      <c r="FM5" s="19">
        <v>2037</v>
      </c>
      <c r="FN5" s="19">
        <v>2038</v>
      </c>
      <c r="FO5" s="19">
        <v>2039</v>
      </c>
      <c r="FP5" s="19">
        <v>2040</v>
      </c>
      <c r="FQ5" s="15" t="s">
        <v>4124</v>
      </c>
      <c r="FR5" s="16" t="s">
        <v>4125</v>
      </c>
      <c r="FS5" s="17" t="s">
        <v>4126</v>
      </c>
      <c r="FT5" s="17" t="s">
        <v>4128</v>
      </c>
      <c r="FU5" s="14">
        <v>2015</v>
      </c>
      <c r="FV5" s="14">
        <v>2016</v>
      </c>
      <c r="FW5" s="14">
        <v>2017</v>
      </c>
      <c r="FX5" s="3">
        <v>2018</v>
      </c>
      <c r="FY5" s="18">
        <v>2019</v>
      </c>
      <c r="FZ5" s="18">
        <v>2020</v>
      </c>
      <c r="GA5" s="18">
        <v>2021</v>
      </c>
      <c r="GB5" s="18">
        <v>2022</v>
      </c>
      <c r="GC5" s="18">
        <v>2023</v>
      </c>
      <c r="GD5" s="18">
        <v>2024</v>
      </c>
      <c r="GE5" s="18">
        <v>2025</v>
      </c>
      <c r="GF5" s="18">
        <v>2026</v>
      </c>
      <c r="GG5" s="18">
        <v>2027</v>
      </c>
      <c r="GH5" s="18">
        <v>2028</v>
      </c>
      <c r="GI5" s="18">
        <v>2029</v>
      </c>
      <c r="GJ5" s="18">
        <v>2030</v>
      </c>
      <c r="GK5" s="19">
        <v>2031</v>
      </c>
      <c r="GL5" s="19">
        <v>2032</v>
      </c>
      <c r="GM5" s="19">
        <v>2033</v>
      </c>
      <c r="GN5" s="19">
        <v>2034</v>
      </c>
      <c r="GO5" s="19">
        <v>2035</v>
      </c>
      <c r="GP5" s="19">
        <v>2036</v>
      </c>
      <c r="GQ5" s="19">
        <v>2037</v>
      </c>
      <c r="GR5" s="19">
        <v>2038</v>
      </c>
      <c r="GS5" s="19">
        <v>2039</v>
      </c>
      <c r="GT5" s="19">
        <v>2040</v>
      </c>
      <c r="GU5" s="15" t="s">
        <v>4124</v>
      </c>
      <c r="GV5" s="16" t="s">
        <v>4125</v>
      </c>
      <c r="GW5" s="17" t="s">
        <v>4126</v>
      </c>
      <c r="GX5" s="17" t="s">
        <v>4128</v>
      </c>
      <c r="GY5" s="14">
        <v>2015</v>
      </c>
      <c r="GZ5" s="14">
        <v>2016</v>
      </c>
      <c r="HA5" s="14">
        <v>2017</v>
      </c>
      <c r="HB5" s="3">
        <v>2018</v>
      </c>
      <c r="HC5" s="18">
        <v>2019</v>
      </c>
      <c r="HD5" s="18">
        <v>2020</v>
      </c>
      <c r="HE5" s="18">
        <v>2021</v>
      </c>
      <c r="HF5" s="18">
        <v>2022</v>
      </c>
      <c r="HG5" s="18">
        <v>2023</v>
      </c>
      <c r="HH5" s="18">
        <v>2024</v>
      </c>
      <c r="HI5" s="18">
        <v>2025</v>
      </c>
      <c r="HJ5" s="18">
        <v>2026</v>
      </c>
      <c r="HK5" s="18">
        <v>2027</v>
      </c>
      <c r="HL5" s="18">
        <v>2028</v>
      </c>
      <c r="HM5" s="18">
        <v>2029</v>
      </c>
      <c r="HN5" s="18">
        <v>2030</v>
      </c>
      <c r="HO5" s="19">
        <v>2031</v>
      </c>
      <c r="HP5" s="19">
        <v>2032</v>
      </c>
      <c r="HQ5" s="19">
        <v>2033</v>
      </c>
      <c r="HR5" s="19">
        <v>2034</v>
      </c>
      <c r="HS5" s="19">
        <v>2035</v>
      </c>
      <c r="HT5" s="19">
        <v>2036</v>
      </c>
      <c r="HU5" s="19">
        <v>2037</v>
      </c>
      <c r="HV5" s="19">
        <v>2038</v>
      </c>
      <c r="HW5" s="19">
        <v>2039</v>
      </c>
      <c r="HX5" s="19">
        <v>2040</v>
      </c>
      <c r="HY5" s="15" t="s">
        <v>4124</v>
      </c>
      <c r="HZ5" s="16" t="s">
        <v>4125</v>
      </c>
      <c r="IA5" s="17" t="s">
        <v>4126</v>
      </c>
      <c r="IB5" s="17" t="s">
        <v>4128</v>
      </c>
      <c r="IC5" s="14">
        <v>2015</v>
      </c>
      <c r="ID5" s="14">
        <v>2016</v>
      </c>
      <c r="IE5" s="14">
        <v>2017</v>
      </c>
      <c r="IF5" s="3">
        <v>2018</v>
      </c>
      <c r="IG5" s="18">
        <v>2019</v>
      </c>
      <c r="IH5" s="18">
        <v>2020</v>
      </c>
      <c r="II5" s="18">
        <v>2021</v>
      </c>
      <c r="IJ5" s="18">
        <v>2022</v>
      </c>
      <c r="IK5" s="18">
        <v>2023</v>
      </c>
      <c r="IL5" s="18">
        <v>2024</v>
      </c>
      <c r="IM5" s="18">
        <v>2025</v>
      </c>
      <c r="IN5" s="18">
        <v>2026</v>
      </c>
      <c r="IO5" s="18">
        <v>2027</v>
      </c>
      <c r="IP5" s="18">
        <v>2028</v>
      </c>
      <c r="IQ5" s="18">
        <v>2029</v>
      </c>
      <c r="IR5" s="18">
        <v>2030</v>
      </c>
      <c r="IS5" s="19">
        <v>2031</v>
      </c>
      <c r="IT5" s="19">
        <v>2032</v>
      </c>
      <c r="IU5" s="19">
        <v>2033</v>
      </c>
      <c r="IV5" s="19">
        <v>2034</v>
      </c>
      <c r="IW5" s="19">
        <v>2035</v>
      </c>
      <c r="IX5" s="19">
        <v>2036</v>
      </c>
      <c r="IY5" s="19">
        <v>2037</v>
      </c>
      <c r="IZ5" s="19">
        <v>2038</v>
      </c>
      <c r="JA5" s="19">
        <v>2039</v>
      </c>
      <c r="JB5" s="19">
        <v>2040</v>
      </c>
      <c r="JC5" s="20" t="s">
        <v>4129</v>
      </c>
      <c r="JD5" s="7" t="s">
        <v>4130</v>
      </c>
      <c r="JE5" s="7" t="s">
        <v>4131</v>
      </c>
      <c r="JF5" s="7" t="s">
        <v>4132</v>
      </c>
      <c r="JG5" s="1">
        <v>2015</v>
      </c>
      <c r="JH5" s="1">
        <v>2016</v>
      </c>
      <c r="JI5" s="1">
        <v>2017</v>
      </c>
      <c r="JJ5" s="1">
        <v>2018</v>
      </c>
      <c r="JK5" s="1">
        <v>2019</v>
      </c>
      <c r="JL5" s="1">
        <v>2020</v>
      </c>
      <c r="JM5" s="1">
        <v>2021</v>
      </c>
      <c r="JN5" s="1">
        <v>2022</v>
      </c>
      <c r="JO5" s="1">
        <v>2023</v>
      </c>
      <c r="JP5" s="1">
        <v>2024</v>
      </c>
      <c r="JQ5" s="1">
        <v>2025</v>
      </c>
      <c r="JR5" s="1">
        <v>2026</v>
      </c>
      <c r="JS5" s="1">
        <v>2027</v>
      </c>
      <c r="JT5" s="1">
        <v>2028</v>
      </c>
      <c r="JU5" s="1">
        <v>2029</v>
      </c>
      <c r="JV5" s="1">
        <v>2030</v>
      </c>
      <c r="JW5" s="1">
        <v>2031</v>
      </c>
      <c r="JX5" s="1">
        <v>2032</v>
      </c>
      <c r="JY5" s="1">
        <v>2033</v>
      </c>
      <c r="JZ5" s="1">
        <v>2034</v>
      </c>
      <c r="KA5" s="1">
        <v>2035</v>
      </c>
      <c r="KB5" s="1">
        <v>2036</v>
      </c>
      <c r="KC5" s="1">
        <v>2037</v>
      </c>
      <c r="KD5" s="1">
        <v>2038</v>
      </c>
      <c r="KE5" s="1">
        <v>2039</v>
      </c>
      <c r="KF5" s="1">
        <v>2040</v>
      </c>
      <c r="KG5" s="1">
        <v>2015</v>
      </c>
      <c r="KH5" s="1">
        <v>2016</v>
      </c>
      <c r="KI5" s="1">
        <v>2017</v>
      </c>
      <c r="KJ5" s="1">
        <v>2018</v>
      </c>
      <c r="KK5" s="1">
        <v>2019</v>
      </c>
      <c r="KL5" s="1">
        <v>2020</v>
      </c>
      <c r="KM5" s="1">
        <v>2021</v>
      </c>
      <c r="KN5" s="1">
        <v>2022</v>
      </c>
      <c r="KO5" s="1">
        <v>2023</v>
      </c>
      <c r="KP5" s="1">
        <v>2024</v>
      </c>
      <c r="KQ5" s="1">
        <v>2025</v>
      </c>
      <c r="KR5" s="1">
        <v>2026</v>
      </c>
      <c r="KS5" s="1">
        <v>2027</v>
      </c>
      <c r="KT5" s="1">
        <v>2028</v>
      </c>
      <c r="KU5" s="1">
        <v>2029</v>
      </c>
      <c r="KV5" s="1">
        <v>2030</v>
      </c>
      <c r="KW5" s="1">
        <v>2031</v>
      </c>
      <c r="KX5" s="1">
        <v>2032</v>
      </c>
      <c r="KY5" s="1">
        <v>2033</v>
      </c>
      <c r="KZ5" s="1">
        <v>2034</v>
      </c>
      <c r="LA5" s="1">
        <v>2035</v>
      </c>
      <c r="LB5" s="1">
        <v>2036</v>
      </c>
      <c r="LC5" s="1">
        <v>2037</v>
      </c>
      <c r="LD5" s="1">
        <v>2038</v>
      </c>
      <c r="LE5" s="1">
        <v>2039</v>
      </c>
      <c r="LF5" s="1">
        <v>2040</v>
      </c>
      <c r="LG5" s="1">
        <v>2015</v>
      </c>
      <c r="LH5" s="1">
        <v>2016</v>
      </c>
      <c r="LI5" s="1">
        <v>2017</v>
      </c>
      <c r="LJ5" s="1">
        <v>2018</v>
      </c>
      <c r="LK5" s="1">
        <v>2019</v>
      </c>
      <c r="LL5" s="1">
        <v>2020</v>
      </c>
      <c r="LM5" s="1">
        <v>2021</v>
      </c>
      <c r="LN5" s="1">
        <v>2022</v>
      </c>
      <c r="LO5" s="1">
        <v>2023</v>
      </c>
      <c r="LP5" s="1">
        <v>2024</v>
      </c>
      <c r="LQ5" s="1">
        <v>2025</v>
      </c>
      <c r="LR5" s="1">
        <v>2026</v>
      </c>
      <c r="LS5" s="1">
        <v>2027</v>
      </c>
      <c r="LT5" s="1">
        <v>2028</v>
      </c>
      <c r="LU5" s="1">
        <v>2029</v>
      </c>
      <c r="LV5" s="1">
        <v>2030</v>
      </c>
      <c r="LW5" s="1">
        <v>2031</v>
      </c>
      <c r="LX5" s="1">
        <v>2032</v>
      </c>
      <c r="LY5" s="1">
        <v>2033</v>
      </c>
      <c r="LZ5" s="1">
        <v>2034</v>
      </c>
      <c r="MA5" s="1">
        <v>2035</v>
      </c>
      <c r="MB5" s="1">
        <v>2036</v>
      </c>
      <c r="MC5" s="1">
        <v>2037</v>
      </c>
      <c r="MD5" s="1">
        <v>2038</v>
      </c>
      <c r="ME5" s="1">
        <v>2039</v>
      </c>
      <c r="MF5" s="1">
        <v>2040</v>
      </c>
      <c r="MG5" s="1">
        <v>2015</v>
      </c>
      <c r="MH5" s="1">
        <v>2016</v>
      </c>
      <c r="MI5" s="1">
        <v>2017</v>
      </c>
      <c r="MJ5" s="1">
        <v>2018</v>
      </c>
      <c r="MK5" s="1">
        <v>2019</v>
      </c>
      <c r="ML5" s="1">
        <v>2020</v>
      </c>
      <c r="MM5" s="1">
        <v>2021</v>
      </c>
      <c r="MN5" s="1">
        <v>2022</v>
      </c>
      <c r="MO5" s="1">
        <v>2023</v>
      </c>
      <c r="MP5" s="1">
        <v>2024</v>
      </c>
      <c r="MQ5" s="1">
        <v>2025</v>
      </c>
      <c r="MR5" s="1">
        <v>2026</v>
      </c>
      <c r="MS5" s="1">
        <v>2027</v>
      </c>
      <c r="MT5" s="1">
        <v>2028</v>
      </c>
      <c r="MU5" s="1">
        <v>2029</v>
      </c>
      <c r="MV5" s="1">
        <v>2030</v>
      </c>
      <c r="MW5" s="1">
        <v>2031</v>
      </c>
      <c r="MX5" s="1">
        <v>2032</v>
      </c>
      <c r="MY5" s="1">
        <v>2033</v>
      </c>
      <c r="MZ5" s="1">
        <v>2034</v>
      </c>
      <c r="NA5" s="1">
        <v>2035</v>
      </c>
      <c r="NB5" s="1">
        <v>2036</v>
      </c>
      <c r="NC5" s="1">
        <v>2037</v>
      </c>
      <c r="ND5" s="1">
        <v>2038</v>
      </c>
      <c r="NE5" s="1">
        <v>2039</v>
      </c>
      <c r="NF5" s="1">
        <v>2040</v>
      </c>
      <c r="NG5" s="1">
        <v>2015</v>
      </c>
      <c r="NH5" s="1">
        <v>2016</v>
      </c>
      <c r="NI5" s="1">
        <v>2017</v>
      </c>
      <c r="NJ5" s="18">
        <v>2018</v>
      </c>
      <c r="NK5" s="18">
        <v>2019</v>
      </c>
      <c r="NL5" s="18">
        <v>2020</v>
      </c>
      <c r="NM5" s="18">
        <v>2021</v>
      </c>
      <c r="NN5" s="18">
        <v>2022</v>
      </c>
      <c r="NO5" s="18">
        <v>2023</v>
      </c>
      <c r="NP5" s="18">
        <v>2024</v>
      </c>
      <c r="NQ5" s="18">
        <v>2025</v>
      </c>
      <c r="NR5" s="18">
        <v>2026</v>
      </c>
      <c r="NS5" s="18">
        <v>2027</v>
      </c>
      <c r="NT5" s="18">
        <v>2028</v>
      </c>
      <c r="NU5" s="18">
        <v>2029</v>
      </c>
      <c r="NV5" s="18">
        <v>2030</v>
      </c>
      <c r="NW5" s="19">
        <v>2031</v>
      </c>
      <c r="NX5" s="19">
        <v>2032</v>
      </c>
      <c r="NY5" s="19">
        <v>2033</v>
      </c>
      <c r="NZ5" s="19">
        <v>2034</v>
      </c>
      <c r="OA5" s="19">
        <v>2035</v>
      </c>
      <c r="OB5" s="19">
        <v>2036</v>
      </c>
      <c r="OC5" s="19">
        <v>2037</v>
      </c>
      <c r="OD5" s="19">
        <v>2038</v>
      </c>
      <c r="OE5" s="19">
        <v>2039</v>
      </c>
      <c r="OF5" s="19">
        <v>2040</v>
      </c>
      <c r="OG5" s="1">
        <v>2015</v>
      </c>
      <c r="OH5" s="1">
        <v>2016</v>
      </c>
      <c r="OI5" s="1">
        <v>2017</v>
      </c>
      <c r="OJ5" s="18">
        <v>2018</v>
      </c>
      <c r="OK5" s="18">
        <v>2019</v>
      </c>
      <c r="OL5" s="18">
        <v>2020</v>
      </c>
      <c r="OM5" s="18">
        <v>2021</v>
      </c>
      <c r="ON5" s="18">
        <v>2022</v>
      </c>
      <c r="OO5" s="18">
        <v>2023</v>
      </c>
      <c r="OP5" s="18">
        <v>2024</v>
      </c>
      <c r="OQ5" s="18">
        <v>2025</v>
      </c>
      <c r="OR5" s="18">
        <v>2026</v>
      </c>
      <c r="OS5" s="18">
        <v>2027</v>
      </c>
      <c r="OT5" s="18">
        <v>2028</v>
      </c>
      <c r="OU5" s="18">
        <v>2029</v>
      </c>
      <c r="OV5" s="18">
        <v>2030</v>
      </c>
      <c r="OW5" s="19">
        <v>2031</v>
      </c>
      <c r="OX5" s="19">
        <v>2032</v>
      </c>
      <c r="OY5" s="19">
        <v>2033</v>
      </c>
      <c r="OZ5" s="19">
        <v>2034</v>
      </c>
      <c r="PA5" s="19">
        <v>2035</v>
      </c>
      <c r="PB5" s="19">
        <v>2036</v>
      </c>
      <c r="PC5" s="19">
        <v>2037</v>
      </c>
      <c r="PD5" s="19">
        <v>2038</v>
      </c>
      <c r="PE5" s="19">
        <v>2039</v>
      </c>
      <c r="PF5" s="19">
        <v>2040</v>
      </c>
      <c r="PG5" s="1">
        <v>2015</v>
      </c>
      <c r="PH5" s="1">
        <v>2016</v>
      </c>
      <c r="PI5" s="1">
        <v>2017</v>
      </c>
      <c r="PJ5" s="18">
        <v>2018</v>
      </c>
      <c r="PK5" s="18">
        <v>2019</v>
      </c>
      <c r="PL5" s="18">
        <v>2020</v>
      </c>
      <c r="PM5" s="18">
        <v>2021</v>
      </c>
      <c r="PN5" s="18">
        <v>2022</v>
      </c>
      <c r="PO5" s="18">
        <v>2023</v>
      </c>
      <c r="PP5" s="18">
        <v>2024</v>
      </c>
      <c r="PQ5" s="18">
        <v>2025</v>
      </c>
      <c r="PR5" s="18">
        <v>2026</v>
      </c>
      <c r="PS5" s="18">
        <v>2027</v>
      </c>
      <c r="PT5" s="18">
        <v>2028</v>
      </c>
      <c r="PU5" s="18">
        <v>2029</v>
      </c>
      <c r="PV5" s="18">
        <v>2030</v>
      </c>
      <c r="PW5" s="19">
        <v>2031</v>
      </c>
      <c r="PX5" s="19">
        <v>2032</v>
      </c>
      <c r="PY5" s="19">
        <v>2033</v>
      </c>
      <c r="PZ5" s="19">
        <v>2034</v>
      </c>
      <c r="QA5" s="19">
        <v>2035</v>
      </c>
      <c r="QB5" s="19">
        <v>2036</v>
      </c>
      <c r="QC5" s="19">
        <v>2037</v>
      </c>
      <c r="QD5" s="19">
        <v>2038</v>
      </c>
      <c r="QE5" s="19">
        <v>2039</v>
      </c>
      <c r="QF5" s="19">
        <v>2040</v>
      </c>
      <c r="QG5" s="1">
        <v>2015</v>
      </c>
      <c r="QH5" s="1">
        <v>2016</v>
      </c>
      <c r="QI5" s="1">
        <v>2017</v>
      </c>
      <c r="QJ5" s="18">
        <v>2018</v>
      </c>
      <c r="QK5" s="18">
        <v>2019</v>
      </c>
      <c r="QL5" s="18">
        <v>2020</v>
      </c>
      <c r="QM5" s="18">
        <v>2021</v>
      </c>
      <c r="QN5" s="18">
        <v>2022</v>
      </c>
      <c r="QO5" s="18">
        <v>2023</v>
      </c>
      <c r="QP5" s="18">
        <v>2024</v>
      </c>
      <c r="QQ5" s="18">
        <v>2025</v>
      </c>
      <c r="QR5" s="18">
        <v>2026</v>
      </c>
      <c r="QS5" s="18">
        <v>2027</v>
      </c>
      <c r="QT5" s="18">
        <v>2028</v>
      </c>
      <c r="QU5" s="18">
        <v>2029</v>
      </c>
      <c r="QV5" s="18">
        <v>2030</v>
      </c>
      <c r="QW5" s="19">
        <v>2031</v>
      </c>
      <c r="QX5" s="19">
        <v>2032</v>
      </c>
      <c r="QY5" s="19">
        <v>2033</v>
      </c>
      <c r="QZ5" s="19">
        <v>2034</v>
      </c>
      <c r="RA5" s="19">
        <v>2035</v>
      </c>
      <c r="RB5" s="19">
        <v>2036</v>
      </c>
      <c r="RC5" s="19">
        <v>2037</v>
      </c>
      <c r="RD5" s="19">
        <v>2038</v>
      </c>
      <c r="RE5" s="19">
        <v>2039</v>
      </c>
      <c r="RF5" s="19">
        <v>2040</v>
      </c>
      <c r="RG5" s="1">
        <v>2015</v>
      </c>
      <c r="RH5" s="1">
        <v>2016</v>
      </c>
      <c r="RI5" s="1">
        <v>2017</v>
      </c>
      <c r="RJ5" s="18">
        <v>2018</v>
      </c>
      <c r="RK5" s="18">
        <v>2019</v>
      </c>
      <c r="RL5" s="18">
        <v>2020</v>
      </c>
      <c r="RM5" s="18">
        <v>2021</v>
      </c>
      <c r="RN5" s="18">
        <v>2022</v>
      </c>
      <c r="RO5" s="18">
        <v>2023</v>
      </c>
      <c r="RP5" s="18">
        <v>2024</v>
      </c>
      <c r="RQ5" s="18">
        <v>2025</v>
      </c>
      <c r="RR5" s="18">
        <v>2026</v>
      </c>
      <c r="RS5" s="18">
        <v>2027</v>
      </c>
      <c r="RT5" s="18">
        <v>2028</v>
      </c>
      <c r="RU5" s="18">
        <v>2029</v>
      </c>
      <c r="RV5" s="18">
        <v>2030</v>
      </c>
      <c r="RW5" s="19">
        <v>2031</v>
      </c>
      <c r="RX5" s="19">
        <v>2032</v>
      </c>
      <c r="RY5" s="19">
        <v>2033</v>
      </c>
      <c r="RZ5" s="19">
        <v>2034</v>
      </c>
      <c r="SA5" s="19">
        <v>2035</v>
      </c>
      <c r="SB5" s="19">
        <v>2036</v>
      </c>
      <c r="SC5" s="19">
        <v>2037</v>
      </c>
      <c r="SD5" s="19">
        <v>2038</v>
      </c>
      <c r="SE5" s="19">
        <v>2039</v>
      </c>
      <c r="SF5" s="19">
        <v>2040</v>
      </c>
      <c r="SG5" s="1">
        <v>2015</v>
      </c>
      <c r="SH5" s="1">
        <v>2016</v>
      </c>
      <c r="SI5" s="1">
        <v>2017</v>
      </c>
      <c r="SJ5" s="18">
        <v>2018</v>
      </c>
      <c r="SK5" s="18">
        <v>2019</v>
      </c>
      <c r="SL5" s="18">
        <v>2020</v>
      </c>
      <c r="SM5" s="18">
        <v>2021</v>
      </c>
      <c r="SN5" s="18">
        <v>2022</v>
      </c>
      <c r="SO5" s="18">
        <v>2023</v>
      </c>
      <c r="SP5" s="18">
        <v>2024</v>
      </c>
      <c r="SQ5" s="18">
        <v>2025</v>
      </c>
      <c r="SR5" s="18">
        <v>2026</v>
      </c>
      <c r="SS5" s="18">
        <v>2027</v>
      </c>
      <c r="ST5" s="18">
        <v>2028</v>
      </c>
      <c r="SU5" s="18">
        <v>2029</v>
      </c>
      <c r="SV5" s="18">
        <v>2030</v>
      </c>
      <c r="SW5" s="19">
        <v>2031</v>
      </c>
      <c r="SX5" s="19">
        <v>2032</v>
      </c>
      <c r="SY5" s="19">
        <v>2033</v>
      </c>
      <c r="SZ5" s="19">
        <v>2034</v>
      </c>
      <c r="TA5" s="19">
        <v>2035</v>
      </c>
      <c r="TB5" s="19">
        <v>2036</v>
      </c>
      <c r="TC5" s="19">
        <v>2037</v>
      </c>
      <c r="TD5" s="19">
        <v>2038</v>
      </c>
      <c r="TE5" s="19">
        <v>2039</v>
      </c>
      <c r="TF5" s="19">
        <v>2040</v>
      </c>
      <c r="TG5" s="1">
        <v>2015</v>
      </c>
      <c r="TH5" s="1">
        <v>2016</v>
      </c>
      <c r="TI5" s="1">
        <v>2017</v>
      </c>
      <c r="TJ5" s="1">
        <v>2018</v>
      </c>
      <c r="TK5" s="1">
        <v>2019</v>
      </c>
      <c r="TL5" s="1">
        <v>2020</v>
      </c>
      <c r="TM5" s="1">
        <v>2021</v>
      </c>
      <c r="TN5" s="1">
        <v>2022</v>
      </c>
      <c r="TO5" s="1">
        <v>2023</v>
      </c>
      <c r="TP5" s="1">
        <v>2024</v>
      </c>
      <c r="TQ5" s="1">
        <v>2025</v>
      </c>
      <c r="TR5" s="1">
        <v>2026</v>
      </c>
      <c r="TS5" s="1">
        <v>2027</v>
      </c>
      <c r="TT5" s="1">
        <v>2028</v>
      </c>
      <c r="TU5" s="1">
        <v>2029</v>
      </c>
      <c r="TV5" s="1">
        <v>2030</v>
      </c>
      <c r="TW5" s="19">
        <v>2031</v>
      </c>
      <c r="TX5" s="19">
        <v>2032</v>
      </c>
      <c r="TY5" s="19">
        <v>2033</v>
      </c>
      <c r="TZ5" s="19">
        <v>2034</v>
      </c>
      <c r="UA5" s="19">
        <v>2035</v>
      </c>
      <c r="UB5" s="19">
        <v>2036</v>
      </c>
      <c r="UC5" s="19">
        <v>2037</v>
      </c>
      <c r="UD5" s="19">
        <v>2038</v>
      </c>
      <c r="UE5" s="19">
        <v>2039</v>
      </c>
      <c r="UF5" s="19">
        <v>2040</v>
      </c>
      <c r="UG5" s="1">
        <v>2015</v>
      </c>
      <c r="UH5" s="1">
        <v>2016</v>
      </c>
      <c r="UI5" s="1">
        <v>2017</v>
      </c>
      <c r="UJ5" s="1">
        <v>2018</v>
      </c>
      <c r="UK5" s="1">
        <v>2019</v>
      </c>
      <c r="UL5" s="1">
        <v>2020</v>
      </c>
      <c r="UM5" s="1">
        <v>2021</v>
      </c>
      <c r="UN5" s="1">
        <v>2022</v>
      </c>
      <c r="UO5" s="1">
        <v>2023</v>
      </c>
      <c r="UP5" s="1">
        <v>2024</v>
      </c>
      <c r="UQ5" s="1">
        <v>2025</v>
      </c>
      <c r="UR5" s="1">
        <v>2026</v>
      </c>
      <c r="US5" s="1">
        <v>2027</v>
      </c>
      <c r="UT5" s="1">
        <v>2028</v>
      </c>
      <c r="UU5" s="1">
        <v>2029</v>
      </c>
      <c r="UV5" s="1">
        <v>2030</v>
      </c>
      <c r="UW5" s="19">
        <v>2031</v>
      </c>
      <c r="UX5" s="19">
        <v>2032</v>
      </c>
      <c r="UY5" s="19">
        <v>2033</v>
      </c>
      <c r="UZ5" s="19">
        <v>2034</v>
      </c>
      <c r="VA5" s="19">
        <v>2035</v>
      </c>
      <c r="VB5" s="19">
        <v>2036</v>
      </c>
      <c r="VC5" s="19">
        <v>2037</v>
      </c>
      <c r="VD5" s="19">
        <v>2038</v>
      </c>
      <c r="VE5" s="19">
        <v>2039</v>
      </c>
      <c r="VF5" s="19">
        <v>2040</v>
      </c>
      <c r="VG5" s="1">
        <v>2015</v>
      </c>
      <c r="VH5" s="1">
        <v>2016</v>
      </c>
      <c r="VI5" s="1">
        <v>2017</v>
      </c>
      <c r="VJ5" s="18">
        <v>2018</v>
      </c>
      <c r="VK5" s="18">
        <v>2019</v>
      </c>
      <c r="VL5" s="18">
        <v>2020</v>
      </c>
      <c r="VM5" s="18">
        <v>2021</v>
      </c>
      <c r="VN5" s="18">
        <v>2022</v>
      </c>
      <c r="VO5" s="18">
        <v>2023</v>
      </c>
      <c r="VP5" s="18">
        <v>2024</v>
      </c>
      <c r="VQ5" s="18">
        <v>2025</v>
      </c>
      <c r="VR5" s="18">
        <v>2026</v>
      </c>
      <c r="VS5" s="18">
        <v>2027</v>
      </c>
      <c r="VT5" s="18">
        <v>2028</v>
      </c>
      <c r="VU5" s="18">
        <v>2029</v>
      </c>
      <c r="VV5" s="18">
        <v>2030</v>
      </c>
      <c r="VW5" s="19">
        <v>2031</v>
      </c>
      <c r="VX5" s="19">
        <v>2032</v>
      </c>
      <c r="VY5" s="19">
        <v>2033</v>
      </c>
      <c r="VZ5" s="19">
        <v>2034</v>
      </c>
      <c r="WA5" s="19">
        <v>2035</v>
      </c>
      <c r="WB5" s="19">
        <v>2036</v>
      </c>
      <c r="WC5" s="19">
        <v>2037</v>
      </c>
      <c r="WD5" s="19">
        <v>2038</v>
      </c>
      <c r="WE5" s="19">
        <v>2039</v>
      </c>
      <c r="WF5" s="19">
        <v>2040</v>
      </c>
      <c r="WG5" s="1">
        <v>2015</v>
      </c>
      <c r="WH5" s="1">
        <v>2016</v>
      </c>
      <c r="WI5" s="1">
        <v>2017</v>
      </c>
      <c r="WJ5" s="18">
        <v>2018</v>
      </c>
      <c r="WK5" s="18">
        <v>2019</v>
      </c>
      <c r="WL5" s="18">
        <v>2020</v>
      </c>
      <c r="WM5" s="18">
        <v>2021</v>
      </c>
      <c r="WN5" s="18">
        <v>2022</v>
      </c>
      <c r="WO5" s="18">
        <v>2023</v>
      </c>
      <c r="WP5" s="18">
        <v>2024</v>
      </c>
      <c r="WQ5" s="18">
        <v>2025</v>
      </c>
      <c r="WR5" s="18">
        <v>2026</v>
      </c>
      <c r="WS5" s="18">
        <v>2027</v>
      </c>
      <c r="WT5" s="18">
        <v>2028</v>
      </c>
      <c r="WU5" s="18">
        <v>2029</v>
      </c>
      <c r="WV5" s="18">
        <v>2030</v>
      </c>
      <c r="WW5" s="19">
        <v>2031</v>
      </c>
      <c r="WX5" s="19">
        <v>2032</v>
      </c>
      <c r="WY5" s="19">
        <v>2033</v>
      </c>
      <c r="WZ5" s="19">
        <v>2034</v>
      </c>
      <c r="XA5" s="19">
        <v>2035</v>
      </c>
      <c r="XB5" s="19">
        <v>2036</v>
      </c>
      <c r="XC5" s="19">
        <v>2037</v>
      </c>
      <c r="XD5" s="19">
        <v>2038</v>
      </c>
      <c r="XE5" s="19">
        <v>2039</v>
      </c>
      <c r="XF5" s="19">
        <v>2040</v>
      </c>
      <c r="XG5" s="7" t="s">
        <v>4133</v>
      </c>
      <c r="XH5" s="7" t="s">
        <v>4134</v>
      </c>
      <c r="XI5" s="7" t="s">
        <v>4135</v>
      </c>
      <c r="XJ5" s="7" t="s">
        <v>4136</v>
      </c>
      <c r="XK5" s="7" t="s">
        <v>4133</v>
      </c>
      <c r="XL5" s="7" t="s">
        <v>4134</v>
      </c>
      <c r="XM5" s="7" t="s">
        <v>4135</v>
      </c>
      <c r="XN5" s="7" t="s">
        <v>4137</v>
      </c>
      <c r="XO5" s="7" t="s">
        <v>4133</v>
      </c>
      <c r="XP5" s="7" t="s">
        <v>4134</v>
      </c>
      <c r="XQ5" s="7" t="s">
        <v>4137</v>
      </c>
      <c r="XR5" s="7" t="s">
        <v>4133</v>
      </c>
      <c r="XS5" s="7" t="s">
        <v>4134</v>
      </c>
      <c r="XT5" s="7" t="s">
        <v>4137</v>
      </c>
      <c r="XU5" s="7" t="s">
        <v>4133</v>
      </c>
      <c r="XV5" s="7" t="s">
        <v>4134</v>
      </c>
      <c r="XW5" s="7" t="s">
        <v>4137</v>
      </c>
      <c r="XX5" s="7" t="s">
        <v>4133</v>
      </c>
      <c r="XY5" s="7" t="s">
        <v>4134</v>
      </c>
      <c r="XZ5" s="7" t="s">
        <v>4137</v>
      </c>
      <c r="YA5" s="7"/>
      <c r="YB5" s="7"/>
      <c r="YC5" s="7"/>
      <c r="YD5" s="7"/>
      <c r="YE5" s="493"/>
      <c r="YF5" s="493"/>
      <c r="YG5" s="493"/>
      <c r="YH5" s="493"/>
      <c r="YI5" s="21" t="s">
        <v>9</v>
      </c>
      <c r="YJ5" s="21" t="s">
        <v>10</v>
      </c>
      <c r="YK5" s="10" t="s">
        <v>4138</v>
      </c>
      <c r="YL5" s="19">
        <v>2015</v>
      </c>
      <c r="YM5" s="19">
        <v>2016</v>
      </c>
      <c r="YN5" s="19">
        <v>2017</v>
      </c>
      <c r="YO5" s="19">
        <v>2018</v>
      </c>
      <c r="YP5" s="19">
        <v>2019</v>
      </c>
      <c r="YQ5" s="19">
        <v>2020</v>
      </c>
      <c r="YR5" s="19">
        <v>2021</v>
      </c>
      <c r="YS5" s="19">
        <v>2022</v>
      </c>
      <c r="YT5" s="19">
        <v>2023</v>
      </c>
      <c r="YU5" s="19">
        <v>2024</v>
      </c>
      <c r="YV5" s="19">
        <v>2025</v>
      </c>
      <c r="YW5" s="19">
        <v>2026</v>
      </c>
      <c r="YX5" s="19">
        <v>2027</v>
      </c>
      <c r="YY5" s="19">
        <v>2028</v>
      </c>
      <c r="YZ5" s="19">
        <v>2029</v>
      </c>
      <c r="ZA5" s="19">
        <v>2030</v>
      </c>
      <c r="ZB5" s="19">
        <v>2031</v>
      </c>
      <c r="ZC5" s="19">
        <v>2032</v>
      </c>
      <c r="ZD5" s="19">
        <v>2033</v>
      </c>
      <c r="ZE5" s="19">
        <v>2034</v>
      </c>
      <c r="ZF5" s="19">
        <v>2035</v>
      </c>
      <c r="ZG5" s="19">
        <v>2036</v>
      </c>
      <c r="ZH5" s="19">
        <v>2037</v>
      </c>
      <c r="ZI5" s="19">
        <v>2038</v>
      </c>
      <c r="ZJ5" s="19">
        <v>2039</v>
      </c>
      <c r="ZK5" s="19">
        <v>2040</v>
      </c>
      <c r="ZL5" s="19">
        <v>2015</v>
      </c>
      <c r="ZM5" s="19">
        <v>2016</v>
      </c>
      <c r="ZN5" s="19">
        <v>2017</v>
      </c>
      <c r="ZO5" s="19">
        <v>2018</v>
      </c>
      <c r="ZP5" s="19">
        <v>2019</v>
      </c>
      <c r="ZQ5" s="19">
        <v>2020</v>
      </c>
      <c r="ZR5" s="19">
        <v>2021</v>
      </c>
      <c r="ZS5" s="19">
        <v>2022</v>
      </c>
      <c r="ZT5" s="19">
        <v>2023</v>
      </c>
      <c r="ZU5" s="19">
        <v>2024</v>
      </c>
      <c r="ZV5" s="19">
        <v>2025</v>
      </c>
      <c r="ZW5" s="19">
        <v>2026</v>
      </c>
      <c r="ZX5" s="19">
        <v>2027</v>
      </c>
      <c r="ZY5" s="19">
        <v>2028</v>
      </c>
      <c r="ZZ5" s="19">
        <v>2029</v>
      </c>
      <c r="AAA5" s="19">
        <v>2030</v>
      </c>
      <c r="AAB5" s="19">
        <v>2031</v>
      </c>
      <c r="AAC5" s="19">
        <v>2032</v>
      </c>
      <c r="AAD5" s="19">
        <v>2033</v>
      </c>
      <c r="AAE5" s="19">
        <v>2034</v>
      </c>
      <c r="AAF5" s="19">
        <v>2035</v>
      </c>
      <c r="AAG5" s="19">
        <v>2036</v>
      </c>
      <c r="AAH5" s="19">
        <v>2037</v>
      </c>
      <c r="AAI5" s="19">
        <v>2038</v>
      </c>
      <c r="AAJ5" s="19">
        <v>2039</v>
      </c>
      <c r="AAK5" s="19">
        <v>2040</v>
      </c>
      <c r="AAL5" s="19">
        <v>2015</v>
      </c>
      <c r="AAM5" s="19">
        <v>2016</v>
      </c>
      <c r="AAN5" s="19">
        <v>2017</v>
      </c>
      <c r="AAO5" s="19">
        <v>2018</v>
      </c>
      <c r="AAP5" s="19">
        <v>2019</v>
      </c>
      <c r="AAQ5" s="19">
        <v>2020</v>
      </c>
      <c r="AAR5" s="19">
        <v>2021</v>
      </c>
      <c r="AAS5" s="19">
        <v>2022</v>
      </c>
      <c r="AAT5" s="19">
        <v>2023</v>
      </c>
      <c r="AAU5" s="19">
        <v>2024</v>
      </c>
      <c r="AAV5" s="19">
        <v>2025</v>
      </c>
      <c r="AAW5" s="19">
        <v>2026</v>
      </c>
      <c r="AAX5" s="19">
        <v>2027</v>
      </c>
      <c r="AAY5" s="19">
        <v>2028</v>
      </c>
      <c r="AAZ5" s="19">
        <v>2029</v>
      </c>
      <c r="ABA5" s="19">
        <v>2030</v>
      </c>
      <c r="ABB5" s="19">
        <v>2031</v>
      </c>
      <c r="ABC5" s="19">
        <v>2032</v>
      </c>
      <c r="ABD5" s="19">
        <v>2033</v>
      </c>
      <c r="ABE5" s="19">
        <v>2034</v>
      </c>
      <c r="ABF5" s="19">
        <v>2035</v>
      </c>
      <c r="ABG5" s="19">
        <v>2036</v>
      </c>
      <c r="ABH5" s="19">
        <v>2037</v>
      </c>
      <c r="ABI5" s="19">
        <v>2038</v>
      </c>
      <c r="ABJ5" s="19">
        <v>2039</v>
      </c>
      <c r="ABK5" s="19">
        <v>2040</v>
      </c>
      <c r="ABL5" s="19">
        <v>2015</v>
      </c>
      <c r="ABM5" s="19">
        <v>2016</v>
      </c>
      <c r="ABN5" s="19">
        <v>2017</v>
      </c>
      <c r="ABO5" s="19">
        <v>2018</v>
      </c>
      <c r="ABP5" s="19">
        <v>2019</v>
      </c>
      <c r="ABQ5" s="19">
        <v>2020</v>
      </c>
      <c r="ABR5" s="19">
        <v>2021</v>
      </c>
      <c r="ABS5" s="19">
        <v>2022</v>
      </c>
      <c r="ABT5" s="19">
        <v>2023</v>
      </c>
      <c r="ABU5" s="19">
        <v>2024</v>
      </c>
      <c r="ABV5" s="19">
        <v>2025</v>
      </c>
      <c r="ABW5" s="19">
        <v>2026</v>
      </c>
      <c r="ABX5" s="19">
        <v>2027</v>
      </c>
      <c r="ABY5" s="19">
        <v>2028</v>
      </c>
      <c r="ABZ5" s="19">
        <v>2029</v>
      </c>
      <c r="ACA5" s="19">
        <v>2030</v>
      </c>
      <c r="ACB5" s="19">
        <v>2031</v>
      </c>
      <c r="ACC5" s="19">
        <v>2032</v>
      </c>
      <c r="ACD5" s="19">
        <v>2033</v>
      </c>
      <c r="ACE5" s="19">
        <v>2034</v>
      </c>
      <c r="ACF5" s="19">
        <v>2035</v>
      </c>
      <c r="ACG5" s="19">
        <v>2036</v>
      </c>
      <c r="ACH5" s="19">
        <v>2037</v>
      </c>
      <c r="ACI5" s="19">
        <v>2038</v>
      </c>
      <c r="ACJ5" s="19">
        <v>2039</v>
      </c>
      <c r="ACK5" s="19">
        <v>2040</v>
      </c>
      <c r="ACL5" s="19">
        <v>2015</v>
      </c>
      <c r="ACM5" s="19">
        <v>2016</v>
      </c>
      <c r="ACN5" s="19">
        <v>2017</v>
      </c>
      <c r="ACO5" s="19">
        <v>2018</v>
      </c>
      <c r="ACP5" s="19">
        <v>2019</v>
      </c>
      <c r="ACQ5" s="19">
        <v>2020</v>
      </c>
      <c r="ACR5" s="19">
        <v>2021</v>
      </c>
      <c r="ACS5" s="19">
        <v>2022</v>
      </c>
      <c r="ACT5" s="19">
        <v>2023</v>
      </c>
      <c r="ACU5" s="19">
        <v>2024</v>
      </c>
      <c r="ACV5" s="19">
        <v>2025</v>
      </c>
      <c r="ACW5" s="19">
        <v>2026</v>
      </c>
      <c r="ACX5" s="19">
        <v>2027</v>
      </c>
      <c r="ACY5" s="19">
        <v>2028</v>
      </c>
      <c r="ACZ5" s="19">
        <v>2029</v>
      </c>
      <c r="ADA5" s="19">
        <v>2030</v>
      </c>
      <c r="ADB5" s="19">
        <v>2031</v>
      </c>
      <c r="ADC5" s="19">
        <v>2032</v>
      </c>
      <c r="ADD5" s="19">
        <v>2033</v>
      </c>
      <c r="ADE5" s="19">
        <v>2034</v>
      </c>
      <c r="ADF5" s="19">
        <v>2035</v>
      </c>
      <c r="ADG5" s="19">
        <v>2036</v>
      </c>
      <c r="ADH5" s="19">
        <v>2037</v>
      </c>
      <c r="ADI5" s="19">
        <v>2038</v>
      </c>
      <c r="ADJ5" s="19">
        <v>2039</v>
      </c>
      <c r="ADK5" s="19">
        <v>2040</v>
      </c>
      <c r="ADL5" s="19">
        <v>2015</v>
      </c>
      <c r="ADM5" s="19">
        <v>2016</v>
      </c>
      <c r="ADN5" s="19">
        <v>2017</v>
      </c>
      <c r="ADO5" s="19">
        <v>2018</v>
      </c>
      <c r="ADP5" s="19">
        <v>2019</v>
      </c>
      <c r="ADQ5" s="19">
        <v>2020</v>
      </c>
      <c r="ADR5" s="19">
        <v>2021</v>
      </c>
      <c r="ADS5" s="19">
        <v>2022</v>
      </c>
      <c r="ADT5" s="19">
        <v>2023</v>
      </c>
      <c r="ADU5" s="19">
        <v>2024</v>
      </c>
      <c r="ADV5" s="19">
        <v>2025</v>
      </c>
      <c r="ADW5" s="19">
        <v>2026</v>
      </c>
      <c r="ADX5" s="19">
        <v>2027</v>
      </c>
      <c r="ADY5" s="19">
        <v>2028</v>
      </c>
      <c r="ADZ5" s="19">
        <v>2029</v>
      </c>
      <c r="AEA5" s="19">
        <v>2030</v>
      </c>
      <c r="AEB5" s="19">
        <v>2031</v>
      </c>
      <c r="AEC5" s="19">
        <v>2032</v>
      </c>
      <c r="AED5" s="19">
        <v>2033</v>
      </c>
      <c r="AEE5" s="19">
        <v>2034</v>
      </c>
      <c r="AEF5" s="19">
        <v>2035</v>
      </c>
      <c r="AEG5" s="19">
        <v>2036</v>
      </c>
      <c r="AEH5" s="19">
        <v>2037</v>
      </c>
      <c r="AEI5" s="19">
        <v>2038</v>
      </c>
      <c r="AEJ5" s="19">
        <v>2039</v>
      </c>
      <c r="AEK5" s="19">
        <v>2040</v>
      </c>
      <c r="AEL5" s="19">
        <v>2015</v>
      </c>
      <c r="AEM5" s="19">
        <v>2016</v>
      </c>
      <c r="AEN5" s="19">
        <v>2017</v>
      </c>
      <c r="AEO5" s="19">
        <v>2018</v>
      </c>
      <c r="AEP5" s="19">
        <v>2019</v>
      </c>
      <c r="AEQ5" s="19">
        <v>2020</v>
      </c>
      <c r="AER5" s="19">
        <v>2021</v>
      </c>
      <c r="AES5" s="19">
        <v>2022</v>
      </c>
      <c r="AET5" s="19">
        <v>2023</v>
      </c>
      <c r="AEU5" s="19">
        <v>2024</v>
      </c>
      <c r="AEV5" s="19">
        <v>2025</v>
      </c>
      <c r="AEW5" s="19">
        <v>2026</v>
      </c>
      <c r="AEX5" s="19">
        <v>2027</v>
      </c>
      <c r="AEY5" s="19">
        <v>2028</v>
      </c>
      <c r="AEZ5" s="19">
        <v>2029</v>
      </c>
      <c r="AFA5" s="19">
        <v>2030</v>
      </c>
      <c r="AFB5" s="19">
        <v>2031</v>
      </c>
      <c r="AFC5" s="19">
        <v>2032</v>
      </c>
      <c r="AFD5" s="19">
        <v>2033</v>
      </c>
      <c r="AFE5" s="19">
        <v>2034</v>
      </c>
      <c r="AFF5" s="19">
        <v>2035</v>
      </c>
      <c r="AFG5" s="19">
        <v>2036</v>
      </c>
      <c r="AFH5" s="19">
        <v>2037</v>
      </c>
      <c r="AFI5" s="19">
        <v>2038</v>
      </c>
      <c r="AFJ5" s="19">
        <v>2039</v>
      </c>
      <c r="AFK5" s="19">
        <v>2040</v>
      </c>
      <c r="AFL5" s="19">
        <v>2015</v>
      </c>
      <c r="AFM5" s="19">
        <v>2016</v>
      </c>
      <c r="AFN5" s="19">
        <v>2017</v>
      </c>
      <c r="AFO5" s="19">
        <v>2018</v>
      </c>
      <c r="AFP5" s="19">
        <v>2019</v>
      </c>
      <c r="AFQ5" s="19">
        <v>2020</v>
      </c>
      <c r="AFR5" s="19">
        <v>2021</v>
      </c>
      <c r="AFS5" s="19">
        <v>2022</v>
      </c>
      <c r="AFT5" s="19">
        <v>2023</v>
      </c>
      <c r="AFU5" s="19">
        <v>2024</v>
      </c>
      <c r="AFV5" s="19">
        <v>2025</v>
      </c>
      <c r="AFW5" s="19">
        <v>2026</v>
      </c>
      <c r="AFX5" s="19">
        <v>2027</v>
      </c>
      <c r="AFY5" s="19">
        <v>2028</v>
      </c>
      <c r="AFZ5" s="19">
        <v>2029</v>
      </c>
      <c r="AGA5" s="19">
        <v>2030</v>
      </c>
      <c r="AGB5" s="19">
        <v>2031</v>
      </c>
      <c r="AGC5" s="19">
        <v>2032</v>
      </c>
      <c r="AGD5" s="19">
        <v>2033</v>
      </c>
      <c r="AGE5" s="19">
        <v>2034</v>
      </c>
      <c r="AGF5" s="19">
        <v>2035</v>
      </c>
      <c r="AGG5" s="19">
        <v>2036</v>
      </c>
      <c r="AGH5" s="19">
        <v>2037</v>
      </c>
      <c r="AGI5" s="19">
        <v>2038</v>
      </c>
      <c r="AGJ5" s="19">
        <v>2039</v>
      </c>
      <c r="AGK5" s="19">
        <v>2040</v>
      </c>
      <c r="AGL5" s="19">
        <v>2015</v>
      </c>
      <c r="AGM5" s="19">
        <v>2016</v>
      </c>
      <c r="AGN5" s="19">
        <v>2017</v>
      </c>
      <c r="AGO5" s="19">
        <v>2018</v>
      </c>
      <c r="AGP5" s="19">
        <v>2019</v>
      </c>
      <c r="AGQ5" s="19">
        <v>2020</v>
      </c>
      <c r="AGR5" s="19">
        <v>2021</v>
      </c>
      <c r="AGS5" s="19">
        <v>2022</v>
      </c>
      <c r="AGT5" s="19">
        <v>2023</v>
      </c>
      <c r="AGU5" s="19">
        <v>2024</v>
      </c>
      <c r="AGV5" s="19">
        <v>2025</v>
      </c>
      <c r="AGW5" s="19">
        <v>2026</v>
      </c>
      <c r="AGX5" s="19">
        <v>2027</v>
      </c>
      <c r="AGY5" s="19">
        <v>2028</v>
      </c>
      <c r="AGZ5" s="19">
        <v>2029</v>
      </c>
      <c r="AHA5" s="19">
        <v>2030</v>
      </c>
      <c r="AHB5" s="19">
        <v>2031</v>
      </c>
      <c r="AHC5" s="19">
        <v>2032</v>
      </c>
      <c r="AHD5" s="19">
        <v>2033</v>
      </c>
      <c r="AHE5" s="19">
        <v>2034</v>
      </c>
      <c r="AHF5" s="19">
        <v>2035</v>
      </c>
      <c r="AHG5" s="19">
        <v>2036</v>
      </c>
      <c r="AHH5" s="19">
        <v>2037</v>
      </c>
      <c r="AHI5" s="19">
        <v>2038</v>
      </c>
      <c r="AHJ5" s="19">
        <v>2039</v>
      </c>
      <c r="AHK5" s="19">
        <v>2040</v>
      </c>
      <c r="AHL5" s="19">
        <v>2015</v>
      </c>
      <c r="AHM5" s="19">
        <v>2016</v>
      </c>
      <c r="AHN5" s="19">
        <v>2017</v>
      </c>
      <c r="AHO5" s="19">
        <v>2018</v>
      </c>
      <c r="AHP5" s="19">
        <v>2019</v>
      </c>
      <c r="AHQ5" s="19">
        <v>2020</v>
      </c>
      <c r="AHR5" s="19">
        <v>2021</v>
      </c>
      <c r="AHS5" s="19">
        <v>2022</v>
      </c>
      <c r="AHT5" s="19">
        <v>2023</v>
      </c>
      <c r="AHU5" s="19">
        <v>2024</v>
      </c>
      <c r="AHV5" s="19">
        <v>2025</v>
      </c>
      <c r="AHW5" s="19">
        <v>2026</v>
      </c>
      <c r="AHX5" s="19">
        <v>2027</v>
      </c>
      <c r="AHY5" s="19">
        <v>2028</v>
      </c>
      <c r="AHZ5" s="19">
        <v>2029</v>
      </c>
      <c r="AIA5" s="19">
        <v>2030</v>
      </c>
      <c r="AIB5" s="19">
        <v>2031</v>
      </c>
      <c r="AIC5" s="19">
        <v>2032</v>
      </c>
      <c r="AID5" s="19">
        <v>2033</v>
      </c>
      <c r="AIE5" s="19">
        <v>2034</v>
      </c>
      <c r="AIF5" s="19">
        <v>2035</v>
      </c>
      <c r="AIG5" s="19">
        <v>2036</v>
      </c>
      <c r="AIH5" s="19">
        <v>2037</v>
      </c>
      <c r="AII5" s="19">
        <v>2038</v>
      </c>
      <c r="AIJ5" s="19">
        <v>2039</v>
      </c>
      <c r="AIK5" s="19">
        <v>2040</v>
      </c>
      <c r="AIL5" s="19">
        <v>2015</v>
      </c>
      <c r="AIM5" s="19">
        <v>2016</v>
      </c>
      <c r="AIN5" s="19">
        <v>2017</v>
      </c>
      <c r="AIO5" s="19">
        <v>2018</v>
      </c>
      <c r="AIP5" s="19">
        <v>2019</v>
      </c>
      <c r="AIQ5" s="19">
        <v>2020</v>
      </c>
      <c r="AIR5" s="19">
        <v>2021</v>
      </c>
      <c r="AIS5" s="19">
        <v>2022</v>
      </c>
      <c r="AIT5" s="19">
        <v>2023</v>
      </c>
      <c r="AIU5" s="19">
        <v>2024</v>
      </c>
      <c r="AIV5" s="19">
        <v>2025</v>
      </c>
      <c r="AIW5" s="19">
        <v>2026</v>
      </c>
      <c r="AIX5" s="19">
        <v>2027</v>
      </c>
      <c r="AIY5" s="19">
        <v>2028</v>
      </c>
      <c r="AIZ5" s="19">
        <v>2029</v>
      </c>
      <c r="AJA5" s="19">
        <v>2030</v>
      </c>
      <c r="AJB5" s="19">
        <v>2031</v>
      </c>
      <c r="AJC5" s="19">
        <v>2032</v>
      </c>
      <c r="AJD5" s="19">
        <v>2033</v>
      </c>
      <c r="AJE5" s="19">
        <v>2034</v>
      </c>
      <c r="AJF5" s="19">
        <v>2035</v>
      </c>
      <c r="AJG5" s="19">
        <v>2036</v>
      </c>
      <c r="AJH5" s="19">
        <v>2037</v>
      </c>
      <c r="AJI5" s="19">
        <v>2038</v>
      </c>
      <c r="AJJ5" s="19">
        <v>2039</v>
      </c>
      <c r="AJK5" s="19">
        <v>2040</v>
      </c>
      <c r="AJL5" s="19">
        <v>2015</v>
      </c>
      <c r="AJM5" s="19">
        <v>2016</v>
      </c>
      <c r="AJN5" s="19">
        <v>2017</v>
      </c>
      <c r="AJO5" s="19">
        <v>2018</v>
      </c>
      <c r="AJP5" s="19">
        <v>2019</v>
      </c>
      <c r="AJQ5" s="19">
        <v>2020</v>
      </c>
      <c r="AJR5" s="19">
        <v>2021</v>
      </c>
      <c r="AJS5" s="19">
        <v>2022</v>
      </c>
      <c r="AJT5" s="19">
        <v>2023</v>
      </c>
      <c r="AJU5" s="19">
        <v>2024</v>
      </c>
      <c r="AJV5" s="19">
        <v>2025</v>
      </c>
      <c r="AJW5" s="19">
        <v>2026</v>
      </c>
      <c r="AJX5" s="19">
        <v>2027</v>
      </c>
      <c r="AJY5" s="19">
        <v>2028</v>
      </c>
      <c r="AJZ5" s="19">
        <v>2029</v>
      </c>
      <c r="AKA5" s="19">
        <v>2030</v>
      </c>
      <c r="AKB5" s="19">
        <v>2031</v>
      </c>
      <c r="AKC5" s="19">
        <v>2032</v>
      </c>
      <c r="AKD5" s="19">
        <v>2033</v>
      </c>
      <c r="AKE5" s="19">
        <v>2034</v>
      </c>
      <c r="AKF5" s="19">
        <v>2035</v>
      </c>
      <c r="AKG5" s="19">
        <v>2036</v>
      </c>
      <c r="AKH5" s="19">
        <v>2037</v>
      </c>
      <c r="AKI5" s="19">
        <v>2038</v>
      </c>
      <c r="AKJ5" s="19">
        <v>2039</v>
      </c>
      <c r="AKK5" s="19">
        <v>2040</v>
      </c>
      <c r="AKL5" s="19">
        <v>2015</v>
      </c>
      <c r="AKM5" s="19">
        <v>2016</v>
      </c>
      <c r="AKN5" s="19">
        <v>2017</v>
      </c>
      <c r="AKO5" s="19">
        <v>2018</v>
      </c>
      <c r="AKP5" s="19">
        <v>2019</v>
      </c>
      <c r="AKQ5" s="19">
        <v>2020</v>
      </c>
      <c r="AKR5" s="19">
        <v>2021</v>
      </c>
      <c r="AKS5" s="19">
        <v>2022</v>
      </c>
      <c r="AKT5" s="19">
        <v>2023</v>
      </c>
      <c r="AKU5" s="19">
        <v>2024</v>
      </c>
      <c r="AKV5" s="19">
        <v>2025</v>
      </c>
      <c r="AKW5" s="19">
        <v>2026</v>
      </c>
      <c r="AKX5" s="19">
        <v>2027</v>
      </c>
      <c r="AKY5" s="19">
        <v>2028</v>
      </c>
      <c r="AKZ5" s="19">
        <v>2029</v>
      </c>
      <c r="ALA5" s="19">
        <v>2030</v>
      </c>
      <c r="ALB5" s="19">
        <v>2031</v>
      </c>
      <c r="ALC5" s="19">
        <v>2032</v>
      </c>
      <c r="ALD5" s="19">
        <v>2033</v>
      </c>
      <c r="ALE5" s="19">
        <v>2034</v>
      </c>
      <c r="ALF5" s="19">
        <v>2035</v>
      </c>
      <c r="ALG5" s="19">
        <v>2036</v>
      </c>
      <c r="ALH5" s="19">
        <v>2037</v>
      </c>
      <c r="ALI5" s="19">
        <v>2038</v>
      </c>
      <c r="ALJ5" s="19">
        <v>2039</v>
      </c>
      <c r="ALK5" s="19">
        <v>2040</v>
      </c>
      <c r="ALL5" s="19">
        <v>2015</v>
      </c>
      <c r="ALM5" s="19">
        <v>2016</v>
      </c>
      <c r="ALN5" s="19">
        <v>2017</v>
      </c>
      <c r="ALO5" s="19">
        <v>2018</v>
      </c>
      <c r="ALP5" s="19">
        <v>2019</v>
      </c>
      <c r="ALQ5" s="19">
        <v>2020</v>
      </c>
      <c r="ALR5" s="19">
        <v>2021</v>
      </c>
      <c r="ALS5" s="19">
        <v>2022</v>
      </c>
      <c r="ALT5" s="19">
        <v>2023</v>
      </c>
      <c r="ALU5" s="19">
        <v>2024</v>
      </c>
      <c r="ALV5" s="19">
        <v>2025</v>
      </c>
      <c r="ALW5" s="19">
        <v>2026</v>
      </c>
      <c r="ALX5" s="19">
        <v>2027</v>
      </c>
      <c r="ALY5" s="19">
        <v>2028</v>
      </c>
      <c r="ALZ5" s="19">
        <v>2029</v>
      </c>
      <c r="AMA5" s="19">
        <v>2030</v>
      </c>
      <c r="AMB5" s="19">
        <v>2031</v>
      </c>
      <c r="AMC5" s="19">
        <v>2032</v>
      </c>
      <c r="AMD5" s="19">
        <v>2033</v>
      </c>
      <c r="AME5" s="19">
        <v>2034</v>
      </c>
      <c r="AMF5" s="19">
        <v>2035</v>
      </c>
      <c r="AMG5" s="19">
        <v>2036</v>
      </c>
      <c r="AMH5" s="19">
        <v>2037</v>
      </c>
      <c r="AMI5" s="19">
        <v>2038</v>
      </c>
      <c r="AMJ5" s="19">
        <v>2039</v>
      </c>
      <c r="AMK5" s="19">
        <v>2040</v>
      </c>
      <c r="AML5" s="19">
        <v>2015</v>
      </c>
      <c r="AMM5" s="19">
        <v>2016</v>
      </c>
      <c r="AMN5" s="19">
        <v>2017</v>
      </c>
      <c r="AMO5" s="19">
        <v>2018</v>
      </c>
      <c r="AMP5" s="19">
        <v>2019</v>
      </c>
      <c r="AMQ5" s="19">
        <v>2020</v>
      </c>
      <c r="AMR5" s="19">
        <v>2021</v>
      </c>
      <c r="AMS5" s="19">
        <v>2022</v>
      </c>
      <c r="AMT5" s="19">
        <v>2023</v>
      </c>
      <c r="AMU5" s="19">
        <v>2024</v>
      </c>
      <c r="AMV5" s="19">
        <v>2025</v>
      </c>
      <c r="AMW5" s="19">
        <v>2026</v>
      </c>
      <c r="AMX5" s="19">
        <v>2027</v>
      </c>
      <c r="AMY5" s="19">
        <v>2028</v>
      </c>
      <c r="AMZ5" s="19">
        <v>2029</v>
      </c>
      <c r="ANA5" s="19">
        <v>2030</v>
      </c>
      <c r="ANB5" s="19">
        <v>2031</v>
      </c>
      <c r="ANC5" s="19">
        <v>2032</v>
      </c>
      <c r="AND5" s="19">
        <v>2033</v>
      </c>
      <c r="ANE5" s="19">
        <v>2034</v>
      </c>
      <c r="ANF5" s="19">
        <v>2035</v>
      </c>
      <c r="ANG5" s="19">
        <v>2036</v>
      </c>
      <c r="ANH5" s="19">
        <v>2037</v>
      </c>
      <c r="ANI5" s="19">
        <v>2038</v>
      </c>
      <c r="ANJ5" s="19">
        <v>2039</v>
      </c>
      <c r="ANK5" s="19">
        <v>2040</v>
      </c>
      <c r="ANL5" s="19">
        <v>2015</v>
      </c>
      <c r="ANM5" s="19">
        <v>2016</v>
      </c>
      <c r="ANN5" s="19">
        <v>2017</v>
      </c>
      <c r="ANO5" s="19">
        <v>2018</v>
      </c>
      <c r="ANP5" s="19">
        <v>2019</v>
      </c>
      <c r="ANQ5" s="19">
        <v>2020</v>
      </c>
      <c r="ANR5" s="19">
        <v>2021</v>
      </c>
      <c r="ANS5" s="19">
        <v>2022</v>
      </c>
      <c r="ANT5" s="19">
        <v>2023</v>
      </c>
      <c r="ANU5" s="19">
        <v>2024</v>
      </c>
      <c r="ANV5" s="19">
        <v>2025</v>
      </c>
      <c r="ANW5" s="19">
        <v>2026</v>
      </c>
      <c r="ANX5" s="19">
        <v>2027</v>
      </c>
      <c r="ANY5" s="19">
        <v>2028</v>
      </c>
      <c r="ANZ5" s="19">
        <v>2029</v>
      </c>
      <c r="AOA5" s="19">
        <v>2030</v>
      </c>
      <c r="AOB5" s="19">
        <v>2031</v>
      </c>
      <c r="AOC5" s="19">
        <v>2032</v>
      </c>
      <c r="AOD5" s="19">
        <v>2033</v>
      </c>
      <c r="AOE5" s="19">
        <v>2034</v>
      </c>
      <c r="AOF5" s="19">
        <v>2035</v>
      </c>
      <c r="AOG5" s="19">
        <v>2036</v>
      </c>
      <c r="AOH5" s="19">
        <v>2037</v>
      </c>
      <c r="AOI5" s="19">
        <v>2038</v>
      </c>
      <c r="AOJ5" s="19">
        <v>2039</v>
      </c>
      <c r="AOK5" s="19">
        <v>2040</v>
      </c>
      <c r="AOL5" s="3">
        <v>2015</v>
      </c>
      <c r="AOM5" s="22">
        <v>2015</v>
      </c>
      <c r="AON5" s="22">
        <v>2016</v>
      </c>
      <c r="AOO5" s="22">
        <v>2017</v>
      </c>
      <c r="AOP5" s="7">
        <v>2018</v>
      </c>
      <c r="AOQ5" s="22">
        <v>2019</v>
      </c>
      <c r="AOR5" s="22">
        <v>2020</v>
      </c>
      <c r="AOS5" s="22">
        <v>2021</v>
      </c>
      <c r="AOT5" s="22">
        <v>2022</v>
      </c>
      <c r="AOU5" s="22">
        <v>2023</v>
      </c>
      <c r="AOV5" s="22">
        <v>2024</v>
      </c>
      <c r="AOW5" s="22">
        <v>2025</v>
      </c>
      <c r="AOX5" s="22">
        <v>2026</v>
      </c>
      <c r="AOY5" s="22">
        <v>2027</v>
      </c>
      <c r="AOZ5" s="22">
        <v>2028</v>
      </c>
      <c r="APA5" s="22">
        <v>2029</v>
      </c>
      <c r="APB5" s="22">
        <v>2030</v>
      </c>
      <c r="APC5" s="22">
        <v>2031</v>
      </c>
      <c r="APD5" s="22">
        <v>2032</v>
      </c>
      <c r="APE5" s="22">
        <v>2033</v>
      </c>
      <c r="APF5" s="22">
        <v>2034</v>
      </c>
      <c r="APG5" s="22">
        <v>2035</v>
      </c>
      <c r="APH5" s="22">
        <v>2036</v>
      </c>
      <c r="API5" s="22">
        <v>2037</v>
      </c>
      <c r="APJ5" s="22">
        <v>2038</v>
      </c>
      <c r="APK5" s="22">
        <v>2039</v>
      </c>
      <c r="APL5" s="22">
        <v>2040</v>
      </c>
      <c r="APM5" s="22">
        <v>2015</v>
      </c>
      <c r="APN5" s="22">
        <v>2016</v>
      </c>
      <c r="APO5" s="22">
        <v>2017</v>
      </c>
      <c r="APP5" s="7">
        <v>2018</v>
      </c>
      <c r="APQ5" s="22">
        <v>2019</v>
      </c>
      <c r="APR5" s="22">
        <v>2020</v>
      </c>
      <c r="APS5" s="22">
        <v>2021</v>
      </c>
      <c r="APT5" s="22">
        <v>2022</v>
      </c>
      <c r="APU5" s="22">
        <v>2023</v>
      </c>
      <c r="APV5" s="22">
        <v>2024</v>
      </c>
      <c r="APW5" s="22">
        <v>2025</v>
      </c>
      <c r="APX5" s="22">
        <v>2026</v>
      </c>
      <c r="APY5" s="22">
        <v>2027</v>
      </c>
      <c r="APZ5" s="22">
        <v>2028</v>
      </c>
      <c r="AQA5" s="22">
        <v>2029</v>
      </c>
      <c r="AQB5" s="22">
        <v>2030</v>
      </c>
      <c r="AQC5" s="22">
        <v>2031</v>
      </c>
      <c r="AQD5" s="22">
        <v>2032</v>
      </c>
      <c r="AQE5" s="22">
        <v>2033</v>
      </c>
      <c r="AQF5" s="22">
        <v>2034</v>
      </c>
      <c r="AQG5" s="22">
        <v>2035</v>
      </c>
      <c r="AQH5" s="22">
        <v>2036</v>
      </c>
      <c r="AQI5" s="22">
        <v>2037</v>
      </c>
      <c r="AQJ5" s="22">
        <v>2038</v>
      </c>
      <c r="AQK5" s="22">
        <v>2039</v>
      </c>
      <c r="AQL5" s="22">
        <v>2040</v>
      </c>
      <c r="AQM5" s="7">
        <v>2015</v>
      </c>
      <c r="AQN5" s="22">
        <v>2015</v>
      </c>
      <c r="AQO5" s="22">
        <v>2016</v>
      </c>
      <c r="AQP5" s="22">
        <v>2017</v>
      </c>
      <c r="AQQ5" s="7">
        <v>2018</v>
      </c>
      <c r="AQR5" s="22">
        <v>2019</v>
      </c>
      <c r="AQS5" s="22">
        <v>2020</v>
      </c>
      <c r="AQT5" s="22">
        <v>2021</v>
      </c>
      <c r="AQU5" s="22">
        <v>2022</v>
      </c>
      <c r="AQV5" s="22">
        <v>2023</v>
      </c>
      <c r="AQW5" s="22">
        <v>2024</v>
      </c>
      <c r="AQX5" s="22">
        <v>2025</v>
      </c>
      <c r="AQY5" s="22">
        <v>2026</v>
      </c>
      <c r="AQZ5" s="22">
        <v>2027</v>
      </c>
      <c r="ARA5" s="22">
        <v>2028</v>
      </c>
      <c r="ARB5" s="22">
        <v>2029</v>
      </c>
      <c r="ARC5" s="22">
        <v>2030</v>
      </c>
      <c r="ARD5" s="22">
        <v>2031</v>
      </c>
      <c r="ARE5" s="22">
        <v>2032</v>
      </c>
      <c r="ARF5" s="22">
        <v>2033</v>
      </c>
      <c r="ARG5" s="22">
        <v>2034</v>
      </c>
      <c r="ARH5" s="22">
        <v>2035</v>
      </c>
      <c r="ARI5" s="22">
        <v>2036</v>
      </c>
      <c r="ARJ5" s="22">
        <v>2037</v>
      </c>
      <c r="ARK5" s="22">
        <v>2038</v>
      </c>
      <c r="ARL5" s="22">
        <v>2039</v>
      </c>
      <c r="ARM5" s="22">
        <v>2040</v>
      </c>
      <c r="ARN5" s="22">
        <v>2015</v>
      </c>
      <c r="ARO5" s="22">
        <v>2016</v>
      </c>
      <c r="ARP5" s="22">
        <v>2017</v>
      </c>
      <c r="ARQ5" s="7">
        <v>2018</v>
      </c>
      <c r="ARR5" s="22">
        <v>2019</v>
      </c>
      <c r="ARS5" s="22">
        <v>2020</v>
      </c>
      <c r="ART5" s="22">
        <v>2021</v>
      </c>
      <c r="ARU5" s="22">
        <v>2022</v>
      </c>
      <c r="ARV5" s="22">
        <v>2023</v>
      </c>
      <c r="ARW5" s="22">
        <v>2024</v>
      </c>
      <c r="ARX5" s="22">
        <v>2025</v>
      </c>
      <c r="ARY5" s="22">
        <v>2026</v>
      </c>
      <c r="ARZ5" s="22">
        <v>2027</v>
      </c>
      <c r="ASA5" s="22">
        <v>2028</v>
      </c>
      <c r="ASB5" s="22">
        <v>2029</v>
      </c>
      <c r="ASC5" s="22">
        <v>2030</v>
      </c>
      <c r="ASD5" s="22">
        <v>2031</v>
      </c>
      <c r="ASE5" s="22">
        <v>2032</v>
      </c>
      <c r="ASF5" s="22">
        <v>2033</v>
      </c>
      <c r="ASG5" s="22">
        <v>2034</v>
      </c>
      <c r="ASH5" s="22">
        <v>2035</v>
      </c>
      <c r="ASI5" s="22">
        <v>2036</v>
      </c>
      <c r="ASJ5" s="22">
        <v>2037</v>
      </c>
      <c r="ASK5" s="22">
        <v>2038</v>
      </c>
      <c r="ASL5" s="22">
        <v>2039</v>
      </c>
      <c r="ASM5" s="22">
        <v>2040</v>
      </c>
      <c r="ASN5" s="5" t="s">
        <v>4139</v>
      </c>
      <c r="ASO5" s="22">
        <v>2015</v>
      </c>
      <c r="ASP5" s="22">
        <v>2016</v>
      </c>
      <c r="ASQ5" s="22">
        <v>2017</v>
      </c>
      <c r="ASR5" s="22">
        <v>2018</v>
      </c>
      <c r="ASS5" s="22">
        <v>2019</v>
      </c>
      <c r="AST5" s="22">
        <v>2020</v>
      </c>
      <c r="ASU5" s="22">
        <v>2021</v>
      </c>
      <c r="ASV5" s="22">
        <v>2022</v>
      </c>
      <c r="ASW5" s="22">
        <v>2023</v>
      </c>
      <c r="ASX5" s="22">
        <v>2024</v>
      </c>
      <c r="ASY5" s="22">
        <v>2025</v>
      </c>
      <c r="ASZ5" s="22">
        <v>2026</v>
      </c>
      <c r="ATA5" s="22">
        <v>2027</v>
      </c>
      <c r="ATB5" s="22">
        <v>2028</v>
      </c>
      <c r="ATC5" s="22">
        <v>2029</v>
      </c>
      <c r="ATD5" s="22">
        <v>2030</v>
      </c>
      <c r="ATE5" s="22">
        <v>2031</v>
      </c>
      <c r="ATF5" s="22">
        <v>2032</v>
      </c>
      <c r="ATG5" s="22">
        <v>2033</v>
      </c>
      <c r="ATH5" s="22">
        <v>2034</v>
      </c>
      <c r="ATI5" s="22">
        <v>2035</v>
      </c>
      <c r="ATJ5" s="22">
        <v>2036</v>
      </c>
      <c r="ATK5" s="22">
        <v>2037</v>
      </c>
      <c r="ATL5" s="22">
        <v>2038</v>
      </c>
      <c r="ATM5" s="22">
        <v>2039</v>
      </c>
      <c r="ATN5" s="22">
        <v>2040</v>
      </c>
      <c r="ATO5" s="22">
        <v>2015</v>
      </c>
      <c r="ATP5" s="22">
        <v>2016</v>
      </c>
      <c r="ATQ5" s="22">
        <v>2017</v>
      </c>
      <c r="ATR5" s="22">
        <v>2018</v>
      </c>
      <c r="ATS5" s="22">
        <v>2019</v>
      </c>
      <c r="ATT5" s="22">
        <v>2020</v>
      </c>
      <c r="ATU5" s="22">
        <v>2021</v>
      </c>
      <c r="ATV5" s="22">
        <v>2022</v>
      </c>
      <c r="ATW5" s="22">
        <v>2023</v>
      </c>
      <c r="ATX5" s="22">
        <v>2024</v>
      </c>
      <c r="ATY5" s="22">
        <v>2025</v>
      </c>
      <c r="ATZ5" s="22">
        <v>2026</v>
      </c>
      <c r="AUA5" s="22">
        <v>2027</v>
      </c>
      <c r="AUB5" s="22">
        <v>2028</v>
      </c>
      <c r="AUC5" s="22">
        <v>2029</v>
      </c>
      <c r="AUD5" s="22">
        <v>2030</v>
      </c>
      <c r="AUE5" s="22">
        <v>2031</v>
      </c>
      <c r="AUF5" s="22">
        <v>2032</v>
      </c>
      <c r="AUG5" s="22">
        <v>2033</v>
      </c>
      <c r="AUH5" s="22">
        <v>2034</v>
      </c>
      <c r="AUI5" s="22">
        <v>2035</v>
      </c>
      <c r="AUJ5" s="22">
        <v>2036</v>
      </c>
      <c r="AUK5" s="22">
        <v>2037</v>
      </c>
      <c r="AUL5" s="22">
        <v>2038</v>
      </c>
      <c r="AUM5" s="22">
        <v>2039</v>
      </c>
      <c r="AUN5" s="22">
        <v>2040</v>
      </c>
      <c r="AUO5" s="7" t="s">
        <v>4139</v>
      </c>
      <c r="AUP5" s="22">
        <v>2015</v>
      </c>
      <c r="AUQ5" s="22">
        <v>2016</v>
      </c>
      <c r="AUR5" s="22">
        <v>2017</v>
      </c>
      <c r="AUS5" s="22">
        <v>2018</v>
      </c>
      <c r="AUT5" s="22">
        <v>2019</v>
      </c>
      <c r="AUU5" s="22">
        <v>2020</v>
      </c>
      <c r="AUV5" s="22">
        <v>2021</v>
      </c>
      <c r="AUW5" s="22">
        <v>2022</v>
      </c>
      <c r="AUX5" s="22">
        <v>2023</v>
      </c>
      <c r="AUY5" s="22">
        <v>2024</v>
      </c>
      <c r="AUZ5" s="22">
        <v>2025</v>
      </c>
      <c r="AVA5" s="22">
        <v>2026</v>
      </c>
      <c r="AVB5" s="22">
        <v>2027</v>
      </c>
      <c r="AVC5" s="22">
        <v>2028</v>
      </c>
      <c r="AVD5" s="22">
        <v>2029</v>
      </c>
      <c r="AVE5" s="22">
        <v>2030</v>
      </c>
      <c r="AVF5" s="22">
        <v>2031</v>
      </c>
      <c r="AVG5" s="22">
        <v>2032</v>
      </c>
      <c r="AVH5" s="22">
        <v>2033</v>
      </c>
      <c r="AVI5" s="22">
        <v>2034</v>
      </c>
      <c r="AVJ5" s="22">
        <v>2035</v>
      </c>
      <c r="AVK5" s="22">
        <v>2036</v>
      </c>
      <c r="AVL5" s="22">
        <v>2037</v>
      </c>
      <c r="AVM5" s="22">
        <v>2038</v>
      </c>
      <c r="AVN5" s="22">
        <v>2039</v>
      </c>
      <c r="AVO5" s="22">
        <v>2040</v>
      </c>
      <c r="AVP5" s="22">
        <v>2015</v>
      </c>
      <c r="AVQ5" s="22">
        <v>2016</v>
      </c>
      <c r="AVR5" s="22">
        <v>2017</v>
      </c>
      <c r="AVS5" s="22">
        <v>2018</v>
      </c>
      <c r="AVT5" s="22">
        <v>2019</v>
      </c>
      <c r="AVU5" s="22">
        <v>2020</v>
      </c>
      <c r="AVV5" s="22">
        <v>2021</v>
      </c>
      <c r="AVW5" s="22">
        <v>2022</v>
      </c>
      <c r="AVX5" s="22">
        <v>2023</v>
      </c>
      <c r="AVY5" s="22">
        <v>2024</v>
      </c>
      <c r="AVZ5" s="22">
        <v>2025</v>
      </c>
      <c r="AWA5" s="22">
        <v>2026</v>
      </c>
      <c r="AWB5" s="22">
        <v>2027</v>
      </c>
      <c r="AWC5" s="22">
        <v>2028</v>
      </c>
      <c r="AWD5" s="22">
        <v>2029</v>
      </c>
      <c r="AWE5" s="22">
        <v>2030</v>
      </c>
      <c r="AWF5" s="22">
        <v>2031</v>
      </c>
      <c r="AWG5" s="22">
        <v>2032</v>
      </c>
      <c r="AWH5" s="22">
        <v>2033</v>
      </c>
      <c r="AWI5" s="22">
        <v>2034</v>
      </c>
      <c r="AWJ5" s="22">
        <v>2035</v>
      </c>
      <c r="AWK5" s="22">
        <v>2036</v>
      </c>
      <c r="AWL5" s="22">
        <v>2037</v>
      </c>
      <c r="AWM5" s="22">
        <v>2038</v>
      </c>
      <c r="AWN5" s="22">
        <v>2039</v>
      </c>
      <c r="AWO5" s="22">
        <v>2040</v>
      </c>
      <c r="AWP5" s="5" t="s">
        <v>4139</v>
      </c>
      <c r="AWQ5" s="22">
        <v>2015</v>
      </c>
      <c r="AWR5" s="22">
        <v>2016</v>
      </c>
      <c r="AWS5" s="22">
        <v>2017</v>
      </c>
      <c r="AWT5" s="22">
        <v>2018</v>
      </c>
      <c r="AWU5" s="22">
        <v>2019</v>
      </c>
      <c r="AWV5" s="22">
        <v>2020</v>
      </c>
      <c r="AWW5" s="22">
        <v>2021</v>
      </c>
      <c r="AWX5" s="22">
        <v>2022</v>
      </c>
      <c r="AWY5" s="22">
        <v>2023</v>
      </c>
      <c r="AWZ5" s="22">
        <v>2024</v>
      </c>
      <c r="AXA5" s="22">
        <v>2025</v>
      </c>
      <c r="AXB5" s="22">
        <v>2026</v>
      </c>
      <c r="AXC5" s="22">
        <v>2027</v>
      </c>
      <c r="AXD5" s="22">
        <v>2028</v>
      </c>
      <c r="AXE5" s="22">
        <v>2029</v>
      </c>
      <c r="AXF5" s="22">
        <v>2030</v>
      </c>
      <c r="AXG5" s="22">
        <v>2031</v>
      </c>
      <c r="AXH5" s="22">
        <v>2032</v>
      </c>
      <c r="AXI5" s="22">
        <v>2033</v>
      </c>
      <c r="AXJ5" s="22">
        <v>2034</v>
      </c>
      <c r="AXK5" s="22">
        <v>2035</v>
      </c>
      <c r="AXL5" s="22">
        <v>2036</v>
      </c>
      <c r="AXM5" s="22">
        <v>2037</v>
      </c>
      <c r="AXN5" s="22">
        <v>2038</v>
      </c>
      <c r="AXO5" s="22">
        <v>2039</v>
      </c>
      <c r="AXP5" s="22">
        <v>2040</v>
      </c>
      <c r="AXQ5" s="22">
        <v>2015</v>
      </c>
      <c r="AXR5" s="22">
        <v>2016</v>
      </c>
      <c r="AXS5" s="22">
        <v>2017</v>
      </c>
      <c r="AXT5" s="22">
        <v>2018</v>
      </c>
      <c r="AXU5" s="22">
        <v>2019</v>
      </c>
      <c r="AXV5" s="22">
        <v>2020</v>
      </c>
      <c r="AXW5" s="22">
        <v>2021</v>
      </c>
      <c r="AXX5" s="22">
        <v>2022</v>
      </c>
      <c r="AXY5" s="22">
        <v>2023</v>
      </c>
      <c r="AXZ5" s="22">
        <v>2024</v>
      </c>
      <c r="AYA5" s="22">
        <v>2025</v>
      </c>
      <c r="AYB5" s="22">
        <v>2026</v>
      </c>
      <c r="AYC5" s="22">
        <v>2027</v>
      </c>
      <c r="AYD5" s="22">
        <v>2028</v>
      </c>
      <c r="AYE5" s="22">
        <v>2029</v>
      </c>
      <c r="AYF5" s="22">
        <v>2030</v>
      </c>
      <c r="AYG5" s="22">
        <v>2031</v>
      </c>
      <c r="AYH5" s="22">
        <v>2032</v>
      </c>
      <c r="AYI5" s="22">
        <v>2033</v>
      </c>
      <c r="AYJ5" s="22">
        <v>2034</v>
      </c>
      <c r="AYK5" s="22">
        <v>2035</v>
      </c>
      <c r="AYL5" s="22">
        <v>2036</v>
      </c>
      <c r="AYM5" s="22">
        <v>2037</v>
      </c>
      <c r="AYN5" s="22">
        <v>2038</v>
      </c>
      <c r="AYO5" s="22">
        <v>2039</v>
      </c>
      <c r="AYP5" s="22">
        <v>2040</v>
      </c>
      <c r="AYQ5" s="7" t="s">
        <v>4139</v>
      </c>
      <c r="AYR5" s="22">
        <v>2015</v>
      </c>
      <c r="AYS5" s="22">
        <v>2016</v>
      </c>
      <c r="AYT5" s="22">
        <v>2017</v>
      </c>
      <c r="AYU5" s="22">
        <v>2018</v>
      </c>
      <c r="AYV5" s="22">
        <v>2019</v>
      </c>
      <c r="AYW5" s="22">
        <v>2020</v>
      </c>
      <c r="AYX5" s="22">
        <v>2021</v>
      </c>
      <c r="AYY5" s="22">
        <v>2022</v>
      </c>
      <c r="AYZ5" s="22">
        <v>2023</v>
      </c>
      <c r="AZA5" s="22">
        <v>2024</v>
      </c>
      <c r="AZB5" s="22">
        <v>2025</v>
      </c>
      <c r="AZC5" s="22">
        <v>2026</v>
      </c>
      <c r="AZD5" s="22">
        <v>2027</v>
      </c>
      <c r="AZE5" s="22">
        <v>2028</v>
      </c>
      <c r="AZF5" s="22">
        <v>2029</v>
      </c>
      <c r="AZG5" s="22">
        <v>2030</v>
      </c>
      <c r="AZH5" s="22">
        <v>2031</v>
      </c>
      <c r="AZI5" s="22">
        <v>2032</v>
      </c>
      <c r="AZJ5" s="22">
        <v>2033</v>
      </c>
      <c r="AZK5" s="22">
        <v>2034</v>
      </c>
      <c r="AZL5" s="22">
        <v>2035</v>
      </c>
      <c r="AZM5" s="22">
        <v>2036</v>
      </c>
      <c r="AZN5" s="22">
        <v>2037</v>
      </c>
      <c r="AZO5" s="22">
        <v>2038</v>
      </c>
      <c r="AZP5" s="22">
        <v>2039</v>
      </c>
      <c r="AZQ5" s="22">
        <v>2040</v>
      </c>
      <c r="AZR5" s="22">
        <v>2015</v>
      </c>
      <c r="AZS5" s="22">
        <v>2016</v>
      </c>
      <c r="AZT5" s="22">
        <v>2017</v>
      </c>
      <c r="AZU5" s="22">
        <v>2018</v>
      </c>
      <c r="AZV5" s="22">
        <v>2019</v>
      </c>
      <c r="AZW5" s="22">
        <v>2020</v>
      </c>
      <c r="AZX5" s="22">
        <v>2021</v>
      </c>
      <c r="AZY5" s="22">
        <v>2022</v>
      </c>
      <c r="AZZ5" s="22">
        <v>2023</v>
      </c>
      <c r="BAA5" s="22">
        <v>2024</v>
      </c>
      <c r="BAB5" s="22">
        <v>2025</v>
      </c>
      <c r="BAC5" s="22">
        <v>2026</v>
      </c>
      <c r="BAD5" s="22">
        <v>2027</v>
      </c>
      <c r="BAE5" s="22">
        <v>2028</v>
      </c>
      <c r="BAF5" s="22">
        <v>2029</v>
      </c>
      <c r="BAG5" s="22">
        <v>2030</v>
      </c>
      <c r="BAH5" s="22">
        <v>2031</v>
      </c>
      <c r="BAI5" s="22">
        <v>2032</v>
      </c>
      <c r="BAJ5" s="22">
        <v>2033</v>
      </c>
      <c r="BAK5" s="22">
        <v>2034</v>
      </c>
      <c r="BAL5" s="22">
        <v>2035</v>
      </c>
      <c r="BAM5" s="22">
        <v>2036</v>
      </c>
      <c r="BAN5" s="22">
        <v>2037</v>
      </c>
      <c r="BAO5" s="22">
        <v>2038</v>
      </c>
      <c r="BAP5" s="22">
        <v>2039</v>
      </c>
      <c r="BAQ5" s="22">
        <v>2040</v>
      </c>
      <c r="BAR5" s="5" t="s">
        <v>4139</v>
      </c>
      <c r="BAS5" s="22">
        <v>2015</v>
      </c>
      <c r="BAT5" s="22">
        <v>2016</v>
      </c>
      <c r="BAU5" s="22">
        <v>2017</v>
      </c>
      <c r="BAV5" s="22">
        <v>2018</v>
      </c>
      <c r="BAW5" s="22">
        <v>2019</v>
      </c>
      <c r="BAX5" s="22">
        <v>2020</v>
      </c>
      <c r="BAY5" s="22">
        <v>2021</v>
      </c>
      <c r="BAZ5" s="22">
        <v>2022</v>
      </c>
      <c r="BBA5" s="22">
        <v>2023</v>
      </c>
      <c r="BBB5" s="22">
        <v>2024</v>
      </c>
      <c r="BBC5" s="22">
        <v>2025</v>
      </c>
      <c r="BBD5" s="22">
        <v>2026</v>
      </c>
      <c r="BBE5" s="22">
        <v>2027</v>
      </c>
      <c r="BBF5" s="22">
        <v>2028</v>
      </c>
      <c r="BBG5" s="22">
        <v>2029</v>
      </c>
      <c r="BBH5" s="22">
        <v>2030</v>
      </c>
      <c r="BBI5" s="22">
        <v>2031</v>
      </c>
      <c r="BBJ5" s="22">
        <v>2032</v>
      </c>
      <c r="BBK5" s="22">
        <v>2033</v>
      </c>
      <c r="BBL5" s="22">
        <v>2034</v>
      </c>
      <c r="BBM5" s="22">
        <v>2035</v>
      </c>
      <c r="BBN5" s="22">
        <v>2036</v>
      </c>
      <c r="BBO5" s="22">
        <v>2037</v>
      </c>
      <c r="BBP5" s="22">
        <v>2038</v>
      </c>
      <c r="BBQ5" s="22">
        <v>2039</v>
      </c>
      <c r="BBR5" s="22">
        <v>2040</v>
      </c>
      <c r="BBS5" s="22">
        <v>2015</v>
      </c>
      <c r="BBT5" s="22">
        <v>2016</v>
      </c>
      <c r="BBU5" s="22">
        <v>2017</v>
      </c>
      <c r="BBV5" s="22">
        <v>2018</v>
      </c>
      <c r="BBW5" s="22">
        <v>2019</v>
      </c>
      <c r="BBX5" s="22">
        <v>2020</v>
      </c>
      <c r="BBY5" s="22">
        <v>2021</v>
      </c>
      <c r="BBZ5" s="22">
        <v>2022</v>
      </c>
      <c r="BCA5" s="22">
        <v>2023</v>
      </c>
      <c r="BCB5" s="22">
        <v>2024</v>
      </c>
      <c r="BCC5" s="22">
        <v>2025</v>
      </c>
      <c r="BCD5" s="22">
        <v>2026</v>
      </c>
      <c r="BCE5" s="22">
        <v>2027</v>
      </c>
      <c r="BCF5" s="22">
        <v>2028</v>
      </c>
      <c r="BCG5" s="22">
        <v>2029</v>
      </c>
      <c r="BCH5" s="22">
        <v>2030</v>
      </c>
      <c r="BCI5" s="22">
        <v>2031</v>
      </c>
      <c r="BCJ5" s="22">
        <v>2032</v>
      </c>
      <c r="BCK5" s="22">
        <v>2033</v>
      </c>
      <c r="BCL5" s="22">
        <v>2034</v>
      </c>
      <c r="BCM5" s="22">
        <v>2035</v>
      </c>
      <c r="BCN5" s="22">
        <v>2036</v>
      </c>
      <c r="BCO5" s="22">
        <v>2037</v>
      </c>
      <c r="BCP5" s="22">
        <v>2038</v>
      </c>
      <c r="BCQ5" s="22">
        <v>2039</v>
      </c>
      <c r="BCR5" s="22">
        <v>2040</v>
      </c>
      <c r="BCS5" s="5" t="s">
        <v>4139</v>
      </c>
      <c r="BCT5" s="22">
        <v>2015</v>
      </c>
      <c r="BCU5" s="22">
        <v>2016</v>
      </c>
      <c r="BCV5" s="22">
        <v>2017</v>
      </c>
      <c r="BCW5" s="22">
        <v>2018</v>
      </c>
      <c r="BCX5" s="22">
        <v>2019</v>
      </c>
      <c r="BCY5" s="22">
        <v>2020</v>
      </c>
      <c r="BCZ5" s="22">
        <v>2021</v>
      </c>
      <c r="BDA5" s="22">
        <v>2022</v>
      </c>
      <c r="BDB5" s="22">
        <v>2023</v>
      </c>
      <c r="BDC5" s="22">
        <v>2024</v>
      </c>
      <c r="BDD5" s="22">
        <v>2025</v>
      </c>
      <c r="BDE5" s="22">
        <v>2026</v>
      </c>
      <c r="BDF5" s="22">
        <v>2027</v>
      </c>
      <c r="BDG5" s="22">
        <v>2028</v>
      </c>
      <c r="BDH5" s="22">
        <v>2029</v>
      </c>
      <c r="BDI5" s="22">
        <v>2030</v>
      </c>
      <c r="BDJ5" s="22">
        <v>2031</v>
      </c>
      <c r="BDK5" s="22">
        <v>2032</v>
      </c>
      <c r="BDL5" s="22">
        <v>2033</v>
      </c>
      <c r="BDM5" s="22">
        <v>2034</v>
      </c>
      <c r="BDN5" s="22">
        <v>2035</v>
      </c>
      <c r="BDO5" s="22">
        <v>2036</v>
      </c>
      <c r="BDP5" s="22">
        <v>2037</v>
      </c>
      <c r="BDQ5" s="22">
        <v>2038</v>
      </c>
      <c r="BDR5" s="22">
        <v>2039</v>
      </c>
      <c r="BDS5" s="22">
        <v>2040</v>
      </c>
      <c r="BDT5" s="22">
        <v>2015</v>
      </c>
      <c r="BDU5" s="22">
        <v>2016</v>
      </c>
      <c r="BDV5" s="22">
        <v>2017</v>
      </c>
      <c r="BDW5" s="22">
        <v>2018</v>
      </c>
      <c r="BDX5" s="22">
        <v>2019</v>
      </c>
      <c r="BDY5" s="22">
        <v>2020</v>
      </c>
      <c r="BDZ5" s="22">
        <v>2021</v>
      </c>
      <c r="BEA5" s="22">
        <v>2022</v>
      </c>
      <c r="BEB5" s="22">
        <v>2023</v>
      </c>
      <c r="BEC5" s="22">
        <v>2024</v>
      </c>
      <c r="BED5" s="22">
        <v>2025</v>
      </c>
      <c r="BEE5" s="22">
        <v>2026</v>
      </c>
      <c r="BEF5" s="22">
        <v>2027</v>
      </c>
      <c r="BEG5" s="22">
        <v>2028</v>
      </c>
      <c r="BEH5" s="22">
        <v>2029</v>
      </c>
      <c r="BEI5" s="22">
        <v>2030</v>
      </c>
      <c r="BEJ5" s="22">
        <v>2031</v>
      </c>
      <c r="BEK5" s="22">
        <v>2032</v>
      </c>
      <c r="BEL5" s="22">
        <v>2033</v>
      </c>
      <c r="BEM5" s="22">
        <v>2034</v>
      </c>
      <c r="BEN5" s="22">
        <v>2035</v>
      </c>
      <c r="BEO5" s="22">
        <v>2036</v>
      </c>
      <c r="BEP5" s="22">
        <v>2037</v>
      </c>
      <c r="BEQ5" s="22">
        <v>2038</v>
      </c>
      <c r="BER5" s="22">
        <v>2039</v>
      </c>
      <c r="BES5" s="22">
        <v>2040</v>
      </c>
      <c r="BET5" s="5" t="s">
        <v>4140</v>
      </c>
      <c r="BEU5" s="22">
        <v>2015</v>
      </c>
      <c r="BEV5" s="22">
        <v>2016</v>
      </c>
      <c r="BEW5" s="22">
        <v>2017</v>
      </c>
      <c r="BEX5" s="22">
        <v>2018</v>
      </c>
      <c r="BEY5" s="22">
        <v>2019</v>
      </c>
      <c r="BEZ5" s="22">
        <v>2020</v>
      </c>
      <c r="BFA5" s="22">
        <v>2021</v>
      </c>
      <c r="BFB5" s="22">
        <v>2022</v>
      </c>
      <c r="BFC5" s="22">
        <v>2023</v>
      </c>
      <c r="BFD5" s="22">
        <v>2024</v>
      </c>
      <c r="BFE5" s="22">
        <v>2025</v>
      </c>
      <c r="BFF5" s="22">
        <v>2026</v>
      </c>
      <c r="BFG5" s="22">
        <v>2027</v>
      </c>
      <c r="BFH5" s="22">
        <v>2028</v>
      </c>
      <c r="BFI5" s="22">
        <v>2029</v>
      </c>
      <c r="BFJ5" s="22">
        <v>2030</v>
      </c>
      <c r="BFK5" s="22">
        <v>2031</v>
      </c>
      <c r="BFL5" s="22">
        <v>2032</v>
      </c>
      <c r="BFM5" s="22">
        <v>2033</v>
      </c>
      <c r="BFN5" s="22">
        <v>2034</v>
      </c>
      <c r="BFO5" s="22">
        <v>2035</v>
      </c>
      <c r="BFP5" s="22">
        <v>2036</v>
      </c>
      <c r="BFQ5" s="22">
        <v>2037</v>
      </c>
      <c r="BFR5" s="22">
        <v>2038</v>
      </c>
      <c r="BFS5" s="22">
        <v>2039</v>
      </c>
      <c r="BFT5" s="22">
        <v>2040</v>
      </c>
      <c r="BFU5" s="22">
        <v>2015</v>
      </c>
      <c r="BFV5" s="22">
        <v>2016</v>
      </c>
      <c r="BFW5" s="22">
        <v>2017</v>
      </c>
      <c r="BFX5" s="22">
        <v>2018</v>
      </c>
      <c r="BFY5" s="22">
        <v>2019</v>
      </c>
      <c r="BFZ5" s="22">
        <v>2020</v>
      </c>
      <c r="BGA5" s="22">
        <v>2021</v>
      </c>
      <c r="BGB5" s="22">
        <v>2022</v>
      </c>
      <c r="BGC5" s="22">
        <v>2023</v>
      </c>
      <c r="BGD5" s="22">
        <v>2024</v>
      </c>
      <c r="BGE5" s="22">
        <v>2025</v>
      </c>
      <c r="BGF5" s="22">
        <v>2026</v>
      </c>
      <c r="BGG5" s="22">
        <v>2027</v>
      </c>
      <c r="BGH5" s="22">
        <v>2028</v>
      </c>
      <c r="BGI5" s="22">
        <v>2029</v>
      </c>
      <c r="BGJ5" s="22">
        <v>2030</v>
      </c>
      <c r="BGK5" s="22">
        <v>2031</v>
      </c>
      <c r="BGL5" s="22">
        <v>2032</v>
      </c>
      <c r="BGM5" s="22">
        <v>2033</v>
      </c>
      <c r="BGN5" s="22">
        <v>2034</v>
      </c>
      <c r="BGO5" s="22">
        <v>2035</v>
      </c>
      <c r="BGP5" s="22">
        <v>2036</v>
      </c>
      <c r="BGQ5" s="22">
        <v>2037</v>
      </c>
      <c r="BGR5" s="22">
        <v>2038</v>
      </c>
      <c r="BGS5" s="22">
        <v>2039</v>
      </c>
      <c r="BGT5" s="22">
        <v>2040</v>
      </c>
      <c r="BGU5" s="5" t="s">
        <v>4140</v>
      </c>
      <c r="BGV5" s="22">
        <v>2015</v>
      </c>
      <c r="BGW5" s="22">
        <v>2016</v>
      </c>
      <c r="BGX5" s="22">
        <v>2017</v>
      </c>
      <c r="BGY5" s="22">
        <v>2018</v>
      </c>
      <c r="BGZ5" s="22">
        <v>2019</v>
      </c>
      <c r="BHA5" s="22">
        <v>2020</v>
      </c>
      <c r="BHB5" s="22">
        <v>2021</v>
      </c>
      <c r="BHC5" s="22">
        <v>2022</v>
      </c>
      <c r="BHD5" s="22">
        <v>2023</v>
      </c>
      <c r="BHE5" s="22">
        <v>2024</v>
      </c>
      <c r="BHF5" s="22">
        <v>2025</v>
      </c>
      <c r="BHG5" s="22">
        <v>2026</v>
      </c>
      <c r="BHH5" s="22">
        <v>2027</v>
      </c>
      <c r="BHI5" s="22">
        <v>2028</v>
      </c>
      <c r="BHJ5" s="22">
        <v>2029</v>
      </c>
      <c r="BHK5" s="22">
        <v>2030</v>
      </c>
      <c r="BHL5" s="22">
        <v>2031</v>
      </c>
      <c r="BHM5" s="22">
        <v>2032</v>
      </c>
      <c r="BHN5" s="22">
        <v>2033</v>
      </c>
      <c r="BHO5" s="22">
        <v>2034</v>
      </c>
      <c r="BHP5" s="22">
        <v>2035</v>
      </c>
      <c r="BHQ5" s="22">
        <v>2036</v>
      </c>
      <c r="BHR5" s="22">
        <v>2037</v>
      </c>
      <c r="BHS5" s="22">
        <v>2038</v>
      </c>
      <c r="BHT5" s="22">
        <v>2039</v>
      </c>
      <c r="BHU5" s="22">
        <v>2040</v>
      </c>
      <c r="BHV5" s="22">
        <v>2015</v>
      </c>
      <c r="BHW5" s="22">
        <v>2016</v>
      </c>
      <c r="BHX5" s="22">
        <v>2017</v>
      </c>
      <c r="BHY5" s="22">
        <v>2018</v>
      </c>
      <c r="BHZ5" s="22">
        <v>2019</v>
      </c>
      <c r="BIA5" s="22">
        <v>2020</v>
      </c>
      <c r="BIB5" s="22">
        <v>2021</v>
      </c>
      <c r="BIC5" s="22">
        <v>2022</v>
      </c>
      <c r="BID5" s="22">
        <v>2023</v>
      </c>
      <c r="BIE5" s="22">
        <v>2024</v>
      </c>
      <c r="BIF5" s="22">
        <v>2025</v>
      </c>
      <c r="BIG5" s="22">
        <v>2026</v>
      </c>
      <c r="BIH5" s="22">
        <v>2027</v>
      </c>
      <c r="BII5" s="22">
        <v>2028</v>
      </c>
      <c r="BIJ5" s="22">
        <v>2029</v>
      </c>
      <c r="BIK5" s="22">
        <v>2030</v>
      </c>
      <c r="BIL5" s="22">
        <v>2031</v>
      </c>
      <c r="BIM5" s="22">
        <v>2032</v>
      </c>
      <c r="BIN5" s="22">
        <v>2033</v>
      </c>
      <c r="BIO5" s="22">
        <v>2034</v>
      </c>
      <c r="BIP5" s="22">
        <v>2035</v>
      </c>
      <c r="BIQ5" s="22">
        <v>2036</v>
      </c>
      <c r="BIR5" s="22">
        <v>2037</v>
      </c>
      <c r="BIS5" s="22">
        <v>2038</v>
      </c>
      <c r="BIT5" s="22">
        <v>2039</v>
      </c>
      <c r="BIU5" s="22">
        <v>2040</v>
      </c>
      <c r="BIV5" s="4" t="s">
        <v>9</v>
      </c>
      <c r="BIW5" s="4" t="s">
        <v>10</v>
      </c>
      <c r="BIX5" s="4" t="s">
        <v>9</v>
      </c>
      <c r="BIY5" s="4" t="s">
        <v>10</v>
      </c>
      <c r="BIZ5" s="4" t="s">
        <v>9</v>
      </c>
      <c r="BJA5" s="4" t="s">
        <v>10</v>
      </c>
      <c r="BJB5" s="4" t="s">
        <v>9</v>
      </c>
      <c r="BJC5" s="4" t="s">
        <v>10</v>
      </c>
      <c r="BJD5" s="4" t="s">
        <v>9</v>
      </c>
      <c r="BJE5" s="4" t="s">
        <v>10</v>
      </c>
      <c r="BJF5" s="4" t="s">
        <v>9</v>
      </c>
      <c r="BJG5" s="4" t="s">
        <v>10</v>
      </c>
      <c r="BJH5" s="4" t="s">
        <v>9</v>
      </c>
      <c r="BJI5" s="4" t="s">
        <v>10</v>
      </c>
      <c r="BJJ5" s="5" t="s">
        <v>9</v>
      </c>
      <c r="BJK5" s="5" t="s">
        <v>10</v>
      </c>
      <c r="BJL5" s="22" t="s">
        <v>4141</v>
      </c>
      <c r="BJM5" s="22" t="s">
        <v>4142</v>
      </c>
      <c r="BJN5" s="22" t="s">
        <v>4143</v>
      </c>
      <c r="BJO5" s="7" t="s">
        <v>4144</v>
      </c>
      <c r="BJP5" s="4" t="s">
        <v>9</v>
      </c>
      <c r="BJQ5" s="4" t="s">
        <v>10</v>
      </c>
      <c r="BJR5" s="5" t="s">
        <v>9</v>
      </c>
      <c r="BJS5" s="5" t="s">
        <v>10</v>
      </c>
      <c r="BJT5" s="5" t="s">
        <v>9</v>
      </c>
      <c r="BJU5" s="5" t="s">
        <v>10</v>
      </c>
      <c r="BJV5" s="5" t="s">
        <v>9</v>
      </c>
      <c r="BJW5" s="5" t="s">
        <v>10</v>
      </c>
      <c r="BJX5" s="5" t="s">
        <v>9</v>
      </c>
      <c r="BJY5" s="5" t="s">
        <v>10</v>
      </c>
      <c r="BJZ5" s="1">
        <v>2015</v>
      </c>
      <c r="BKA5" s="1">
        <v>2016</v>
      </c>
      <c r="BKB5" s="1">
        <v>2017</v>
      </c>
      <c r="BKC5" s="1">
        <v>2018</v>
      </c>
      <c r="BKD5" s="1">
        <v>2019</v>
      </c>
      <c r="BKE5" s="1">
        <v>2020</v>
      </c>
      <c r="BKF5" s="1">
        <v>2021</v>
      </c>
      <c r="BKG5" s="1">
        <v>2022</v>
      </c>
      <c r="BKH5" s="1">
        <v>2023</v>
      </c>
      <c r="BKI5" s="1">
        <v>2024</v>
      </c>
      <c r="BKJ5" s="1">
        <v>2025</v>
      </c>
      <c r="BKK5" s="1">
        <v>2026</v>
      </c>
      <c r="BKL5" s="1">
        <v>2027</v>
      </c>
      <c r="BKM5" s="1">
        <v>2028</v>
      </c>
      <c r="BKN5" s="1">
        <v>2029</v>
      </c>
      <c r="BKO5" s="1">
        <v>2030</v>
      </c>
      <c r="BKP5" s="1">
        <v>2031</v>
      </c>
      <c r="BKQ5" s="1">
        <v>2032</v>
      </c>
      <c r="BKR5" s="1">
        <v>2033</v>
      </c>
      <c r="BKS5" s="1">
        <v>2034</v>
      </c>
      <c r="BKT5" s="1">
        <v>2035</v>
      </c>
      <c r="BKU5" s="1">
        <v>2036</v>
      </c>
      <c r="BKV5" s="1">
        <v>2037</v>
      </c>
      <c r="BKW5" s="1">
        <v>2038</v>
      </c>
      <c r="BKX5" s="1">
        <v>2039</v>
      </c>
      <c r="BKY5" s="1">
        <v>2040</v>
      </c>
      <c r="BKZ5" s="1">
        <v>2015</v>
      </c>
      <c r="BLA5" s="1">
        <v>2016</v>
      </c>
      <c r="BLB5" s="1">
        <v>2017</v>
      </c>
      <c r="BLC5" s="1">
        <v>2018</v>
      </c>
      <c r="BLD5" s="1">
        <v>2019</v>
      </c>
      <c r="BLE5" s="1">
        <v>2020</v>
      </c>
      <c r="BLF5" s="1">
        <v>2021</v>
      </c>
      <c r="BLG5" s="1">
        <v>2022</v>
      </c>
      <c r="BLH5" s="1">
        <v>2023</v>
      </c>
      <c r="BLI5" s="1">
        <v>2024</v>
      </c>
      <c r="BLJ5" s="1">
        <v>2025</v>
      </c>
      <c r="BLK5" s="1">
        <v>2026</v>
      </c>
      <c r="BLL5" s="1">
        <v>2027</v>
      </c>
      <c r="BLM5" s="1">
        <v>2028</v>
      </c>
      <c r="BLN5" s="1">
        <v>2029</v>
      </c>
      <c r="BLO5" s="1">
        <v>2030</v>
      </c>
      <c r="BLP5" s="1">
        <v>2031</v>
      </c>
      <c r="BLQ5" s="1">
        <v>2032</v>
      </c>
      <c r="BLR5" s="1">
        <v>2033</v>
      </c>
      <c r="BLS5" s="1">
        <v>2034</v>
      </c>
      <c r="BLT5" s="1">
        <v>2035</v>
      </c>
      <c r="BLU5" s="1">
        <v>2036</v>
      </c>
      <c r="BLV5" s="1">
        <v>2037</v>
      </c>
      <c r="BLW5" s="1">
        <v>2038</v>
      </c>
      <c r="BLX5" s="1">
        <v>2039</v>
      </c>
      <c r="BLY5" s="1">
        <v>2040</v>
      </c>
      <c r="BLZ5" s="1">
        <v>2015</v>
      </c>
      <c r="BMA5" s="1">
        <v>2016</v>
      </c>
      <c r="BMB5" s="1">
        <v>2017</v>
      </c>
      <c r="BMC5" s="1">
        <v>2018</v>
      </c>
      <c r="BMD5" s="1">
        <v>2019</v>
      </c>
      <c r="BME5" s="1">
        <v>2020</v>
      </c>
      <c r="BMF5" s="1">
        <v>2021</v>
      </c>
      <c r="BMG5" s="1">
        <v>2022</v>
      </c>
      <c r="BMH5" s="1">
        <v>2023</v>
      </c>
      <c r="BMI5" s="1">
        <v>2024</v>
      </c>
      <c r="BMJ5" s="1">
        <v>2025</v>
      </c>
      <c r="BMK5" s="1">
        <v>2026</v>
      </c>
      <c r="BML5" s="1">
        <v>2027</v>
      </c>
      <c r="BMM5" s="1">
        <v>2028</v>
      </c>
      <c r="BMN5" s="1">
        <v>2029</v>
      </c>
      <c r="BMO5" s="1">
        <v>2030</v>
      </c>
      <c r="BMP5" s="1">
        <v>2031</v>
      </c>
      <c r="BMQ5" s="1">
        <v>2032</v>
      </c>
      <c r="BMR5" s="1">
        <v>2033</v>
      </c>
      <c r="BMS5" s="1">
        <v>2034</v>
      </c>
      <c r="BMT5" s="1">
        <v>2035</v>
      </c>
      <c r="BMU5" s="1">
        <v>2036</v>
      </c>
      <c r="BMV5" s="1">
        <v>2037</v>
      </c>
      <c r="BMW5" s="1">
        <v>2038</v>
      </c>
      <c r="BMX5" s="1">
        <v>2039</v>
      </c>
      <c r="BMY5" s="1">
        <v>2040</v>
      </c>
      <c r="BMZ5" s="1">
        <v>2015</v>
      </c>
      <c r="BNA5" s="1">
        <v>2016</v>
      </c>
      <c r="BNB5" s="1">
        <v>2017</v>
      </c>
      <c r="BNC5" s="1">
        <v>2018</v>
      </c>
      <c r="BND5" s="1">
        <v>2019</v>
      </c>
      <c r="BNE5" s="1">
        <v>2020</v>
      </c>
      <c r="BNF5" s="1">
        <v>2021</v>
      </c>
      <c r="BNG5" s="1">
        <v>2022</v>
      </c>
      <c r="BNH5" s="1">
        <v>2023</v>
      </c>
      <c r="BNI5" s="1">
        <v>2024</v>
      </c>
      <c r="BNJ5" s="1">
        <v>2025</v>
      </c>
      <c r="BNK5" s="1">
        <v>2026</v>
      </c>
      <c r="BNL5" s="1">
        <v>2027</v>
      </c>
      <c r="BNM5" s="1">
        <v>2028</v>
      </c>
      <c r="BNN5" s="1">
        <v>2029</v>
      </c>
      <c r="BNO5" s="1">
        <v>2030</v>
      </c>
      <c r="BNP5" s="1">
        <v>2031</v>
      </c>
      <c r="BNQ5" s="1">
        <v>2032</v>
      </c>
      <c r="BNR5" s="1">
        <v>2033</v>
      </c>
      <c r="BNS5" s="1">
        <v>2034</v>
      </c>
      <c r="BNT5" s="1">
        <v>2035</v>
      </c>
      <c r="BNU5" s="1">
        <v>2036</v>
      </c>
      <c r="BNV5" s="1">
        <v>2037</v>
      </c>
      <c r="BNW5" s="1">
        <v>2038</v>
      </c>
      <c r="BNX5" s="1">
        <v>2039</v>
      </c>
      <c r="BNY5" s="1">
        <v>2040</v>
      </c>
      <c r="BNZ5" s="1">
        <v>2015</v>
      </c>
      <c r="BOA5" s="1">
        <v>2016</v>
      </c>
      <c r="BOB5" s="1">
        <v>2017</v>
      </c>
      <c r="BOC5" s="1">
        <v>2018</v>
      </c>
      <c r="BOD5" s="1">
        <v>2019</v>
      </c>
      <c r="BOE5" s="1">
        <v>2020</v>
      </c>
      <c r="BOF5" s="1">
        <v>2021</v>
      </c>
      <c r="BOG5" s="1">
        <v>2022</v>
      </c>
      <c r="BOH5" s="1">
        <v>2023</v>
      </c>
      <c r="BOI5" s="1">
        <v>2024</v>
      </c>
      <c r="BOJ5" s="1">
        <v>2025</v>
      </c>
      <c r="BOK5" s="1">
        <v>2026</v>
      </c>
      <c r="BOL5" s="1">
        <v>2027</v>
      </c>
      <c r="BOM5" s="1">
        <v>2028</v>
      </c>
      <c r="BON5" s="1">
        <v>2029</v>
      </c>
      <c r="BOO5" s="1">
        <v>2030</v>
      </c>
      <c r="BOP5" s="1">
        <v>2031</v>
      </c>
      <c r="BOQ5" s="1">
        <v>2032</v>
      </c>
      <c r="BOR5" s="1">
        <v>2033</v>
      </c>
      <c r="BOS5" s="1">
        <v>2034</v>
      </c>
      <c r="BOT5" s="1">
        <v>2035</v>
      </c>
      <c r="BOU5" s="1">
        <v>2036</v>
      </c>
      <c r="BOV5" s="1">
        <v>2037</v>
      </c>
      <c r="BOW5" s="1">
        <v>2038</v>
      </c>
      <c r="BOX5" s="1">
        <v>2039</v>
      </c>
      <c r="BOY5" s="1">
        <v>2040</v>
      </c>
      <c r="BOZ5" s="1">
        <v>2015</v>
      </c>
      <c r="BPA5" s="1">
        <v>2016</v>
      </c>
      <c r="BPB5" s="1">
        <v>2017</v>
      </c>
      <c r="BPC5" s="1">
        <v>2018</v>
      </c>
      <c r="BPD5" s="1">
        <v>2019</v>
      </c>
      <c r="BPE5" s="1">
        <v>2020</v>
      </c>
      <c r="BPF5" s="1">
        <v>2021</v>
      </c>
      <c r="BPG5" s="1">
        <v>2022</v>
      </c>
      <c r="BPH5" s="1">
        <v>2023</v>
      </c>
      <c r="BPI5" s="1">
        <v>2024</v>
      </c>
      <c r="BPJ5" s="1">
        <v>2025</v>
      </c>
      <c r="BPK5" s="1">
        <v>2026</v>
      </c>
      <c r="BPL5" s="1">
        <v>2027</v>
      </c>
      <c r="BPM5" s="1">
        <v>2028</v>
      </c>
      <c r="BPN5" s="1">
        <v>2029</v>
      </c>
      <c r="BPO5" s="1">
        <v>2030</v>
      </c>
      <c r="BPP5" s="1">
        <v>2031</v>
      </c>
      <c r="BPQ5" s="1">
        <v>2032</v>
      </c>
      <c r="BPR5" s="1">
        <v>2033</v>
      </c>
      <c r="BPS5" s="1">
        <v>2034</v>
      </c>
      <c r="BPT5" s="1">
        <v>2035</v>
      </c>
      <c r="BPU5" s="1">
        <v>2036</v>
      </c>
      <c r="BPV5" s="1">
        <v>2037</v>
      </c>
      <c r="BPW5" s="1">
        <v>2038</v>
      </c>
      <c r="BPX5" s="1">
        <v>2039</v>
      </c>
      <c r="BPY5" s="1">
        <v>2040</v>
      </c>
      <c r="BPZ5" s="1">
        <v>2015</v>
      </c>
      <c r="BQA5" s="1">
        <v>2016</v>
      </c>
      <c r="BQB5" s="1">
        <v>2017</v>
      </c>
      <c r="BQC5" s="1">
        <v>2018</v>
      </c>
      <c r="BQD5" s="1">
        <v>2019</v>
      </c>
      <c r="BQE5" s="1">
        <v>2020</v>
      </c>
      <c r="BQF5" s="1">
        <v>2021</v>
      </c>
      <c r="BQG5" s="1">
        <v>2022</v>
      </c>
      <c r="BQH5" s="1">
        <v>2023</v>
      </c>
      <c r="BQI5" s="1">
        <v>2024</v>
      </c>
      <c r="BQJ5" s="1">
        <v>2025</v>
      </c>
      <c r="BQK5" s="1">
        <v>2026</v>
      </c>
      <c r="BQL5" s="1">
        <v>2027</v>
      </c>
      <c r="BQM5" s="1">
        <v>2028</v>
      </c>
      <c r="BQN5" s="1">
        <v>2029</v>
      </c>
      <c r="BQO5" s="1">
        <v>2030</v>
      </c>
      <c r="BQP5" s="1">
        <v>2031</v>
      </c>
      <c r="BQQ5" s="1">
        <v>2032</v>
      </c>
      <c r="BQR5" s="1">
        <v>2033</v>
      </c>
      <c r="BQS5" s="1">
        <v>2034</v>
      </c>
      <c r="BQT5" s="1">
        <v>2035</v>
      </c>
      <c r="BQU5" s="1">
        <v>2036</v>
      </c>
      <c r="BQV5" s="1">
        <v>2037</v>
      </c>
      <c r="BQW5" s="1">
        <v>2038</v>
      </c>
      <c r="BQX5" s="1">
        <v>2039</v>
      </c>
      <c r="BQY5" s="1">
        <v>2040</v>
      </c>
      <c r="BQZ5" s="1">
        <v>2015</v>
      </c>
      <c r="BRA5" s="1">
        <v>2016</v>
      </c>
      <c r="BRB5" s="1">
        <v>2017</v>
      </c>
      <c r="BRC5" s="1">
        <v>2018</v>
      </c>
      <c r="BRD5" s="1">
        <v>2019</v>
      </c>
      <c r="BRE5" s="1">
        <v>2020</v>
      </c>
      <c r="BRF5" s="1">
        <v>2021</v>
      </c>
      <c r="BRG5" s="1">
        <v>2022</v>
      </c>
      <c r="BRH5" s="1">
        <v>2023</v>
      </c>
      <c r="BRI5" s="1">
        <v>2024</v>
      </c>
      <c r="BRJ5" s="1">
        <v>2025</v>
      </c>
      <c r="BRK5" s="1">
        <v>2026</v>
      </c>
      <c r="BRL5" s="1">
        <v>2027</v>
      </c>
      <c r="BRM5" s="1">
        <v>2028</v>
      </c>
      <c r="BRN5" s="1">
        <v>2029</v>
      </c>
      <c r="BRO5" s="1">
        <v>2030</v>
      </c>
      <c r="BRP5" s="1">
        <v>2031</v>
      </c>
      <c r="BRQ5" s="1">
        <v>2032</v>
      </c>
      <c r="BRR5" s="1">
        <v>2033</v>
      </c>
      <c r="BRS5" s="1">
        <v>2034</v>
      </c>
      <c r="BRT5" s="1">
        <v>2035</v>
      </c>
      <c r="BRU5" s="1">
        <v>2036</v>
      </c>
      <c r="BRV5" s="1">
        <v>2037</v>
      </c>
      <c r="BRW5" s="1">
        <v>2038</v>
      </c>
      <c r="BRX5" s="1">
        <v>2039</v>
      </c>
      <c r="BRY5" s="1">
        <v>2040</v>
      </c>
      <c r="BRZ5" s="1">
        <v>2015</v>
      </c>
      <c r="BSA5" s="1">
        <v>2016</v>
      </c>
      <c r="BSB5" s="1">
        <v>2017</v>
      </c>
      <c r="BSC5" s="1">
        <v>2018</v>
      </c>
      <c r="BSD5" s="1">
        <v>2019</v>
      </c>
      <c r="BSE5" s="1">
        <v>2020</v>
      </c>
      <c r="BSF5" s="1">
        <v>2021</v>
      </c>
      <c r="BSG5" s="1">
        <v>2022</v>
      </c>
      <c r="BSH5" s="1">
        <v>2023</v>
      </c>
      <c r="BSI5" s="1">
        <v>2024</v>
      </c>
      <c r="BSJ5" s="1">
        <v>2025</v>
      </c>
      <c r="BSK5" s="1">
        <v>2026</v>
      </c>
      <c r="BSL5" s="1">
        <v>2027</v>
      </c>
      <c r="BSM5" s="1">
        <v>2028</v>
      </c>
      <c r="BSN5" s="1">
        <v>2029</v>
      </c>
      <c r="BSO5" s="1">
        <v>2030</v>
      </c>
      <c r="BSP5" s="1">
        <v>2031</v>
      </c>
      <c r="BSQ5" s="1">
        <v>2032</v>
      </c>
      <c r="BSR5" s="1">
        <v>2033</v>
      </c>
      <c r="BSS5" s="1">
        <v>2034</v>
      </c>
      <c r="BST5" s="1">
        <v>2035</v>
      </c>
      <c r="BSU5" s="1">
        <v>2036</v>
      </c>
      <c r="BSV5" s="1">
        <v>2037</v>
      </c>
      <c r="BSW5" s="1">
        <v>2038</v>
      </c>
      <c r="BSX5" s="1">
        <v>2039</v>
      </c>
      <c r="BSY5" s="1">
        <v>2040</v>
      </c>
      <c r="BSZ5" s="1">
        <v>2015</v>
      </c>
      <c r="BTA5" s="1">
        <v>2016</v>
      </c>
      <c r="BTB5" s="1">
        <v>2017</v>
      </c>
      <c r="BTC5" s="1">
        <v>2018</v>
      </c>
      <c r="BTD5" s="1">
        <v>2019</v>
      </c>
      <c r="BTE5" s="1">
        <v>2020</v>
      </c>
      <c r="BTF5" s="1">
        <v>2021</v>
      </c>
      <c r="BTG5" s="1">
        <v>2022</v>
      </c>
      <c r="BTH5" s="1">
        <v>2023</v>
      </c>
      <c r="BTI5" s="1">
        <v>2024</v>
      </c>
      <c r="BTJ5" s="1">
        <v>2025</v>
      </c>
      <c r="BTK5" s="1">
        <v>2026</v>
      </c>
      <c r="BTL5" s="1">
        <v>2027</v>
      </c>
      <c r="BTM5" s="1">
        <v>2028</v>
      </c>
      <c r="BTN5" s="1">
        <v>2029</v>
      </c>
      <c r="BTO5" s="1">
        <v>2030</v>
      </c>
      <c r="BTP5" s="1">
        <v>2031</v>
      </c>
      <c r="BTQ5" s="1">
        <v>2032</v>
      </c>
      <c r="BTR5" s="1">
        <v>2033</v>
      </c>
      <c r="BTS5" s="1">
        <v>2034</v>
      </c>
      <c r="BTT5" s="1">
        <v>2035</v>
      </c>
      <c r="BTU5" s="1">
        <v>2036</v>
      </c>
      <c r="BTV5" s="1">
        <v>2037</v>
      </c>
      <c r="BTW5" s="1">
        <v>2038</v>
      </c>
      <c r="BTX5" s="1">
        <v>2039</v>
      </c>
      <c r="BTY5" s="1">
        <v>2040</v>
      </c>
      <c r="BTZ5" s="1">
        <v>2015</v>
      </c>
      <c r="BUA5" s="1">
        <v>2016</v>
      </c>
      <c r="BUB5" s="1">
        <v>2017</v>
      </c>
      <c r="BUC5" s="1">
        <v>2018</v>
      </c>
      <c r="BUD5" s="1">
        <v>2019</v>
      </c>
      <c r="BUE5" s="1">
        <v>2020</v>
      </c>
      <c r="BUF5" s="1">
        <v>2021</v>
      </c>
      <c r="BUG5" s="1">
        <v>2022</v>
      </c>
      <c r="BUH5" s="1">
        <v>2023</v>
      </c>
      <c r="BUI5" s="1">
        <v>2024</v>
      </c>
      <c r="BUJ5" s="1">
        <v>2025</v>
      </c>
      <c r="BUK5" s="1">
        <v>2026</v>
      </c>
      <c r="BUL5" s="1">
        <v>2027</v>
      </c>
      <c r="BUM5" s="1">
        <v>2028</v>
      </c>
      <c r="BUN5" s="1">
        <v>2029</v>
      </c>
      <c r="BUO5" s="1">
        <v>2030</v>
      </c>
      <c r="BUP5" s="1">
        <v>2031</v>
      </c>
      <c r="BUQ5" s="1">
        <v>2032</v>
      </c>
      <c r="BUR5" s="1">
        <v>2033</v>
      </c>
      <c r="BUS5" s="1">
        <v>2034</v>
      </c>
      <c r="BUT5" s="1">
        <v>2035</v>
      </c>
      <c r="BUU5" s="1">
        <v>2036</v>
      </c>
      <c r="BUV5" s="1">
        <v>2037</v>
      </c>
      <c r="BUW5" s="1">
        <v>2038</v>
      </c>
      <c r="BUX5" s="1">
        <v>2039</v>
      </c>
      <c r="BUY5" s="1">
        <v>2040</v>
      </c>
      <c r="BUZ5" s="1">
        <v>2015</v>
      </c>
      <c r="BVA5" s="1">
        <v>2016</v>
      </c>
      <c r="BVB5" s="1">
        <v>2017</v>
      </c>
      <c r="BVC5" s="1">
        <v>2018</v>
      </c>
      <c r="BVD5" s="1">
        <v>2019</v>
      </c>
      <c r="BVE5" s="1">
        <v>2020</v>
      </c>
      <c r="BVF5" s="1">
        <v>2021</v>
      </c>
      <c r="BVG5" s="1">
        <v>2022</v>
      </c>
      <c r="BVH5" s="1">
        <v>2023</v>
      </c>
      <c r="BVI5" s="1">
        <v>2024</v>
      </c>
      <c r="BVJ5" s="1">
        <v>2025</v>
      </c>
      <c r="BVK5" s="1">
        <v>2026</v>
      </c>
      <c r="BVL5" s="1">
        <v>2027</v>
      </c>
      <c r="BVM5" s="1">
        <v>2028</v>
      </c>
      <c r="BVN5" s="1">
        <v>2029</v>
      </c>
      <c r="BVO5" s="1">
        <v>2030</v>
      </c>
      <c r="BVP5" s="1">
        <v>2031</v>
      </c>
      <c r="BVQ5" s="1">
        <v>2032</v>
      </c>
      <c r="BVR5" s="1">
        <v>2033</v>
      </c>
      <c r="BVS5" s="1">
        <v>2034</v>
      </c>
      <c r="BVT5" s="1">
        <v>2035</v>
      </c>
      <c r="BVU5" s="1">
        <v>2036</v>
      </c>
      <c r="BVV5" s="1">
        <v>2037</v>
      </c>
      <c r="BVW5" s="1">
        <v>2038</v>
      </c>
      <c r="BVX5" s="1">
        <v>2039</v>
      </c>
      <c r="BVY5" s="1">
        <v>2040</v>
      </c>
      <c r="BVZ5" s="1">
        <v>2015</v>
      </c>
      <c r="BWA5" s="1">
        <v>2016</v>
      </c>
      <c r="BWB5" s="1">
        <v>2017</v>
      </c>
      <c r="BWC5" s="1">
        <v>2018</v>
      </c>
      <c r="BWD5" s="1">
        <v>2019</v>
      </c>
      <c r="BWE5" s="1">
        <v>2020</v>
      </c>
      <c r="BWF5" s="1">
        <v>2021</v>
      </c>
      <c r="BWG5" s="1">
        <v>2022</v>
      </c>
      <c r="BWH5" s="1">
        <v>2023</v>
      </c>
      <c r="BWI5" s="1">
        <v>2024</v>
      </c>
      <c r="BWJ5" s="1">
        <v>2025</v>
      </c>
      <c r="BWK5" s="1">
        <v>2026</v>
      </c>
      <c r="BWL5" s="1">
        <v>2027</v>
      </c>
      <c r="BWM5" s="1">
        <v>2028</v>
      </c>
      <c r="BWN5" s="1">
        <v>2029</v>
      </c>
      <c r="BWO5" s="1">
        <v>2030</v>
      </c>
      <c r="BWP5" s="1">
        <v>2031</v>
      </c>
      <c r="BWQ5" s="1">
        <v>2032</v>
      </c>
      <c r="BWR5" s="1">
        <v>2033</v>
      </c>
      <c r="BWS5" s="1">
        <v>2034</v>
      </c>
      <c r="BWT5" s="1">
        <v>2035</v>
      </c>
      <c r="BWU5" s="1">
        <v>2036</v>
      </c>
      <c r="BWV5" s="1">
        <v>2037</v>
      </c>
      <c r="BWW5" s="1">
        <v>2038</v>
      </c>
      <c r="BWX5" s="1">
        <v>2039</v>
      </c>
      <c r="BWY5" s="1">
        <v>2040</v>
      </c>
      <c r="BWZ5" s="1">
        <v>2015</v>
      </c>
      <c r="BXA5" s="1">
        <v>2016</v>
      </c>
      <c r="BXB5" s="1">
        <v>2017</v>
      </c>
      <c r="BXC5" s="1">
        <v>2018</v>
      </c>
      <c r="BXD5" s="1">
        <v>2019</v>
      </c>
      <c r="BXE5" s="1">
        <v>2020</v>
      </c>
      <c r="BXF5" s="1">
        <v>2021</v>
      </c>
      <c r="BXG5" s="1">
        <v>2022</v>
      </c>
      <c r="BXH5" s="1">
        <v>2023</v>
      </c>
      <c r="BXI5" s="1">
        <v>2024</v>
      </c>
      <c r="BXJ5" s="1">
        <v>2025</v>
      </c>
      <c r="BXK5" s="1">
        <v>2026</v>
      </c>
      <c r="BXL5" s="1">
        <v>2027</v>
      </c>
      <c r="BXM5" s="1">
        <v>2028</v>
      </c>
      <c r="BXN5" s="1">
        <v>2029</v>
      </c>
      <c r="BXO5" s="1">
        <v>2030</v>
      </c>
      <c r="BXP5" s="1">
        <v>2031</v>
      </c>
      <c r="BXQ5" s="1">
        <v>2032</v>
      </c>
      <c r="BXR5" s="1">
        <v>2033</v>
      </c>
      <c r="BXS5" s="1">
        <v>2034</v>
      </c>
      <c r="BXT5" s="1">
        <v>2035</v>
      </c>
      <c r="BXU5" s="1">
        <v>2036</v>
      </c>
      <c r="BXV5" s="1">
        <v>2037</v>
      </c>
      <c r="BXW5" s="1">
        <v>2038</v>
      </c>
      <c r="BXX5" s="1">
        <v>2039</v>
      </c>
      <c r="BXY5" s="1">
        <v>2040</v>
      </c>
      <c r="BXZ5" s="1">
        <v>2015</v>
      </c>
      <c r="BYA5" s="1">
        <v>2016</v>
      </c>
      <c r="BYB5" s="1">
        <v>2017</v>
      </c>
      <c r="BYC5" s="1">
        <v>2018</v>
      </c>
      <c r="BYD5" s="1">
        <v>2019</v>
      </c>
      <c r="BYE5" s="1">
        <v>2020</v>
      </c>
      <c r="BYF5" s="1">
        <v>2021</v>
      </c>
      <c r="BYG5" s="1">
        <v>2022</v>
      </c>
      <c r="BYH5" s="1">
        <v>2023</v>
      </c>
      <c r="BYI5" s="1">
        <v>2024</v>
      </c>
      <c r="BYJ5" s="1">
        <v>2025</v>
      </c>
      <c r="BYK5" s="1">
        <v>2026</v>
      </c>
      <c r="BYL5" s="1">
        <v>2027</v>
      </c>
      <c r="BYM5" s="1">
        <v>2028</v>
      </c>
      <c r="BYN5" s="1">
        <v>2029</v>
      </c>
      <c r="BYO5" s="1">
        <v>2030</v>
      </c>
      <c r="BYP5" s="1">
        <v>2031</v>
      </c>
      <c r="BYQ5" s="1">
        <v>2032</v>
      </c>
      <c r="BYR5" s="1">
        <v>2033</v>
      </c>
      <c r="BYS5" s="1">
        <v>2034</v>
      </c>
      <c r="BYT5" s="1">
        <v>2035</v>
      </c>
      <c r="BYU5" s="1">
        <v>2036</v>
      </c>
      <c r="BYV5" s="1">
        <v>2037</v>
      </c>
      <c r="BYW5" s="1">
        <v>2038</v>
      </c>
      <c r="BYX5" s="1">
        <v>2039</v>
      </c>
      <c r="BYY5" s="1">
        <v>2040</v>
      </c>
      <c r="BYZ5" s="1">
        <v>2015</v>
      </c>
      <c r="BZA5" s="1">
        <v>2016</v>
      </c>
      <c r="BZB5" s="1">
        <v>2017</v>
      </c>
      <c r="BZC5" s="1">
        <v>2018</v>
      </c>
      <c r="BZD5" s="1">
        <v>2019</v>
      </c>
      <c r="BZE5" s="1">
        <v>2020</v>
      </c>
      <c r="BZF5" s="1">
        <v>2021</v>
      </c>
      <c r="BZG5" s="1">
        <v>2022</v>
      </c>
      <c r="BZH5" s="1">
        <v>2023</v>
      </c>
      <c r="BZI5" s="1">
        <v>2024</v>
      </c>
      <c r="BZJ5" s="1">
        <v>2025</v>
      </c>
      <c r="BZK5" s="1">
        <v>2026</v>
      </c>
      <c r="BZL5" s="1">
        <v>2027</v>
      </c>
      <c r="BZM5" s="1">
        <v>2028</v>
      </c>
      <c r="BZN5" s="1">
        <v>2029</v>
      </c>
      <c r="BZO5" s="1">
        <v>2030</v>
      </c>
      <c r="BZP5" s="1">
        <v>2031</v>
      </c>
      <c r="BZQ5" s="1">
        <v>2032</v>
      </c>
      <c r="BZR5" s="1">
        <v>2033</v>
      </c>
      <c r="BZS5" s="1">
        <v>2034</v>
      </c>
      <c r="BZT5" s="1">
        <v>2035</v>
      </c>
      <c r="BZU5" s="1">
        <v>2036</v>
      </c>
      <c r="BZV5" s="1">
        <v>2037</v>
      </c>
      <c r="BZW5" s="1">
        <v>2038</v>
      </c>
      <c r="BZX5" s="1">
        <v>2039</v>
      </c>
      <c r="BZY5" s="1">
        <v>2040</v>
      </c>
      <c r="BZZ5" s="1">
        <v>2015</v>
      </c>
      <c r="CAA5" s="1">
        <v>2016</v>
      </c>
      <c r="CAB5" s="1">
        <v>2017</v>
      </c>
      <c r="CAC5" s="1">
        <v>2018</v>
      </c>
      <c r="CAD5" s="1">
        <v>2019</v>
      </c>
      <c r="CAE5" s="1">
        <v>2020</v>
      </c>
      <c r="CAF5" s="1">
        <v>2021</v>
      </c>
      <c r="CAG5" s="1">
        <v>2022</v>
      </c>
      <c r="CAH5" s="1">
        <v>2023</v>
      </c>
      <c r="CAI5" s="1">
        <v>2024</v>
      </c>
      <c r="CAJ5" s="1">
        <v>2025</v>
      </c>
      <c r="CAK5" s="1">
        <v>2026</v>
      </c>
      <c r="CAL5" s="1">
        <v>2027</v>
      </c>
      <c r="CAM5" s="1">
        <v>2028</v>
      </c>
      <c r="CAN5" s="1">
        <v>2029</v>
      </c>
      <c r="CAO5" s="1">
        <v>2030</v>
      </c>
      <c r="CAP5" s="1">
        <v>2031</v>
      </c>
      <c r="CAQ5" s="1">
        <v>2032</v>
      </c>
      <c r="CAR5" s="1">
        <v>2033</v>
      </c>
      <c r="CAS5" s="1">
        <v>2034</v>
      </c>
      <c r="CAT5" s="1">
        <v>2035</v>
      </c>
      <c r="CAU5" s="1">
        <v>2036</v>
      </c>
      <c r="CAV5" s="1">
        <v>2037</v>
      </c>
      <c r="CAW5" s="1">
        <v>2038</v>
      </c>
      <c r="CAX5" s="1">
        <v>2039</v>
      </c>
      <c r="CAY5" s="1">
        <v>2040</v>
      </c>
      <c r="CAZ5" s="1">
        <v>2015</v>
      </c>
      <c r="CBA5" s="1">
        <v>2016</v>
      </c>
      <c r="CBB5" s="1">
        <v>2017</v>
      </c>
      <c r="CBC5" s="1">
        <v>2018</v>
      </c>
      <c r="CBD5" s="1">
        <v>2019</v>
      </c>
      <c r="CBE5" s="1">
        <v>2020</v>
      </c>
      <c r="CBF5" s="1">
        <v>2021</v>
      </c>
      <c r="CBG5" s="1">
        <v>2022</v>
      </c>
      <c r="CBH5" s="1">
        <v>2023</v>
      </c>
      <c r="CBI5" s="1">
        <v>2024</v>
      </c>
      <c r="CBJ5" s="1">
        <v>2025</v>
      </c>
      <c r="CBK5" s="1">
        <v>2026</v>
      </c>
      <c r="CBL5" s="1">
        <v>2027</v>
      </c>
      <c r="CBM5" s="1">
        <v>2028</v>
      </c>
      <c r="CBN5" s="1">
        <v>2029</v>
      </c>
      <c r="CBO5" s="1">
        <v>2030</v>
      </c>
      <c r="CBP5" s="1">
        <v>2031</v>
      </c>
      <c r="CBQ5" s="1">
        <v>2032</v>
      </c>
      <c r="CBR5" s="1">
        <v>2033</v>
      </c>
      <c r="CBS5" s="1">
        <v>2034</v>
      </c>
      <c r="CBT5" s="1">
        <v>2035</v>
      </c>
      <c r="CBU5" s="1">
        <v>2036</v>
      </c>
      <c r="CBV5" s="1">
        <v>2037</v>
      </c>
      <c r="CBW5" s="1">
        <v>2038</v>
      </c>
      <c r="CBX5" s="1">
        <v>2039</v>
      </c>
      <c r="CBY5" s="1">
        <v>2040</v>
      </c>
      <c r="CBZ5" s="1">
        <v>2015</v>
      </c>
      <c r="CCA5" s="1">
        <v>2016</v>
      </c>
      <c r="CCB5" s="1">
        <v>2017</v>
      </c>
      <c r="CCC5" s="1">
        <v>2018</v>
      </c>
      <c r="CCD5" s="1">
        <v>2019</v>
      </c>
      <c r="CCE5" s="1">
        <v>2020</v>
      </c>
      <c r="CCF5" s="1">
        <v>2021</v>
      </c>
      <c r="CCG5" s="1">
        <v>2022</v>
      </c>
      <c r="CCH5" s="1">
        <v>2023</v>
      </c>
      <c r="CCI5" s="1">
        <v>2024</v>
      </c>
      <c r="CCJ5" s="1">
        <v>2025</v>
      </c>
      <c r="CCK5" s="1">
        <v>2026</v>
      </c>
      <c r="CCL5" s="1">
        <v>2027</v>
      </c>
      <c r="CCM5" s="1">
        <v>2028</v>
      </c>
      <c r="CCN5" s="1">
        <v>2029</v>
      </c>
      <c r="CCO5" s="1">
        <v>2030</v>
      </c>
      <c r="CCP5" s="1">
        <v>2031</v>
      </c>
      <c r="CCQ5" s="1">
        <v>2032</v>
      </c>
      <c r="CCR5" s="1">
        <v>2033</v>
      </c>
      <c r="CCS5" s="1">
        <v>2034</v>
      </c>
      <c r="CCT5" s="1">
        <v>2035</v>
      </c>
      <c r="CCU5" s="1">
        <v>2036</v>
      </c>
      <c r="CCV5" s="1">
        <v>2037</v>
      </c>
      <c r="CCW5" s="1">
        <v>2038</v>
      </c>
      <c r="CCX5" s="1">
        <v>2039</v>
      </c>
      <c r="CCY5" s="1">
        <v>2040</v>
      </c>
      <c r="CCZ5" s="1">
        <v>2015</v>
      </c>
      <c r="CDA5" s="1">
        <v>2016</v>
      </c>
      <c r="CDB5" s="1">
        <v>2017</v>
      </c>
      <c r="CDC5" s="1">
        <v>2018</v>
      </c>
      <c r="CDD5" s="1">
        <v>2019</v>
      </c>
      <c r="CDE5" s="1">
        <v>2020</v>
      </c>
      <c r="CDF5" s="1">
        <v>2021</v>
      </c>
      <c r="CDG5" s="1">
        <v>2022</v>
      </c>
      <c r="CDH5" s="1">
        <v>2023</v>
      </c>
      <c r="CDI5" s="1">
        <v>2024</v>
      </c>
      <c r="CDJ5" s="1">
        <v>2025</v>
      </c>
      <c r="CDK5" s="1">
        <v>2026</v>
      </c>
      <c r="CDL5" s="1">
        <v>2027</v>
      </c>
      <c r="CDM5" s="1">
        <v>2028</v>
      </c>
      <c r="CDN5" s="1">
        <v>2029</v>
      </c>
      <c r="CDO5" s="1">
        <v>2030</v>
      </c>
      <c r="CDP5" s="1">
        <v>2031</v>
      </c>
      <c r="CDQ5" s="1">
        <v>2032</v>
      </c>
      <c r="CDR5" s="1">
        <v>2033</v>
      </c>
      <c r="CDS5" s="1">
        <v>2034</v>
      </c>
      <c r="CDT5" s="1">
        <v>2035</v>
      </c>
      <c r="CDU5" s="1">
        <v>2036</v>
      </c>
      <c r="CDV5" s="1">
        <v>2037</v>
      </c>
      <c r="CDW5" s="1">
        <v>2038</v>
      </c>
      <c r="CDX5" s="1">
        <v>2039</v>
      </c>
      <c r="CDY5" s="1">
        <v>2040</v>
      </c>
      <c r="CDZ5" s="1">
        <v>2015</v>
      </c>
      <c r="CEA5" s="1">
        <v>2016</v>
      </c>
      <c r="CEB5" s="1">
        <v>2017</v>
      </c>
      <c r="CEC5" s="1">
        <v>2018</v>
      </c>
      <c r="CED5" s="1">
        <v>2019</v>
      </c>
      <c r="CEE5" s="1">
        <v>2020</v>
      </c>
      <c r="CEF5" s="1">
        <v>2021</v>
      </c>
      <c r="CEG5" s="1">
        <v>2022</v>
      </c>
      <c r="CEH5" s="1">
        <v>2023</v>
      </c>
      <c r="CEI5" s="1">
        <v>2024</v>
      </c>
      <c r="CEJ5" s="1">
        <v>2025</v>
      </c>
      <c r="CEK5" s="1">
        <v>2026</v>
      </c>
      <c r="CEL5" s="1">
        <v>2027</v>
      </c>
      <c r="CEM5" s="1">
        <v>2028</v>
      </c>
      <c r="CEN5" s="1">
        <v>2029</v>
      </c>
      <c r="CEO5" s="1">
        <v>2030</v>
      </c>
      <c r="CEP5" s="1">
        <v>2031</v>
      </c>
      <c r="CEQ5" s="1">
        <v>2032</v>
      </c>
      <c r="CER5" s="1">
        <v>2033</v>
      </c>
      <c r="CES5" s="1">
        <v>2034</v>
      </c>
      <c r="CET5" s="1">
        <v>2035</v>
      </c>
      <c r="CEU5" s="1">
        <v>2036</v>
      </c>
      <c r="CEV5" s="1">
        <v>2037</v>
      </c>
      <c r="CEW5" s="1">
        <v>2038</v>
      </c>
      <c r="CEX5" s="1">
        <v>2039</v>
      </c>
      <c r="CEY5" s="1">
        <v>2040</v>
      </c>
      <c r="CEZ5" s="1">
        <v>2015</v>
      </c>
      <c r="CFA5" s="1">
        <v>2016</v>
      </c>
      <c r="CFB5" s="1">
        <v>2017</v>
      </c>
      <c r="CFC5" s="1">
        <v>2018</v>
      </c>
      <c r="CFD5" s="1">
        <v>2019</v>
      </c>
      <c r="CFE5" s="1">
        <v>2020</v>
      </c>
      <c r="CFF5" s="1">
        <v>2021</v>
      </c>
      <c r="CFG5" s="1">
        <v>2022</v>
      </c>
      <c r="CFH5" s="1">
        <v>2023</v>
      </c>
      <c r="CFI5" s="1">
        <v>2024</v>
      </c>
      <c r="CFJ5" s="1">
        <v>2025</v>
      </c>
      <c r="CFK5" s="1">
        <v>2026</v>
      </c>
      <c r="CFL5" s="1">
        <v>2027</v>
      </c>
      <c r="CFM5" s="1">
        <v>2028</v>
      </c>
      <c r="CFN5" s="1">
        <v>2029</v>
      </c>
      <c r="CFO5" s="1">
        <v>2030</v>
      </c>
      <c r="CFP5" s="1">
        <v>2031</v>
      </c>
      <c r="CFQ5" s="1">
        <v>2032</v>
      </c>
      <c r="CFR5" s="1">
        <v>2033</v>
      </c>
      <c r="CFS5" s="1">
        <v>2034</v>
      </c>
      <c r="CFT5" s="1">
        <v>2035</v>
      </c>
      <c r="CFU5" s="1">
        <v>2036</v>
      </c>
      <c r="CFV5" s="1">
        <v>2037</v>
      </c>
      <c r="CFW5" s="1">
        <v>2038</v>
      </c>
      <c r="CFX5" s="1">
        <v>2039</v>
      </c>
      <c r="CFY5" s="1">
        <v>2040</v>
      </c>
      <c r="CFZ5" s="1">
        <v>2015</v>
      </c>
      <c r="CGA5" s="1">
        <v>2016</v>
      </c>
      <c r="CGB5" s="1">
        <v>2017</v>
      </c>
      <c r="CGC5" s="1">
        <v>2018</v>
      </c>
      <c r="CGD5" s="1">
        <v>2019</v>
      </c>
      <c r="CGE5" s="1">
        <v>2020</v>
      </c>
      <c r="CGF5" s="1">
        <v>2021</v>
      </c>
      <c r="CGG5" s="1">
        <v>2022</v>
      </c>
      <c r="CGH5" s="1">
        <v>2023</v>
      </c>
      <c r="CGI5" s="1">
        <v>2024</v>
      </c>
      <c r="CGJ5" s="1">
        <v>2025</v>
      </c>
      <c r="CGK5" s="1">
        <v>2026</v>
      </c>
      <c r="CGL5" s="1">
        <v>2027</v>
      </c>
      <c r="CGM5" s="1">
        <v>2028</v>
      </c>
      <c r="CGN5" s="1">
        <v>2029</v>
      </c>
      <c r="CGO5" s="1">
        <v>2030</v>
      </c>
      <c r="CGP5" s="1">
        <v>2031</v>
      </c>
      <c r="CGQ5" s="1">
        <v>2032</v>
      </c>
      <c r="CGR5" s="1">
        <v>2033</v>
      </c>
      <c r="CGS5" s="1">
        <v>2034</v>
      </c>
      <c r="CGT5" s="1">
        <v>2035</v>
      </c>
      <c r="CGU5" s="1">
        <v>2036</v>
      </c>
      <c r="CGV5" s="1">
        <v>2037</v>
      </c>
      <c r="CGW5" s="1">
        <v>2038</v>
      </c>
      <c r="CGX5" s="1">
        <v>2039</v>
      </c>
      <c r="CGY5" s="1">
        <v>2040</v>
      </c>
      <c r="CGZ5" s="1">
        <v>2015</v>
      </c>
      <c r="CHA5" s="1">
        <v>2016</v>
      </c>
      <c r="CHB5" s="1">
        <v>2017</v>
      </c>
      <c r="CHC5" s="1">
        <v>2018</v>
      </c>
      <c r="CHD5" s="1">
        <v>2019</v>
      </c>
      <c r="CHE5" s="1">
        <v>2020</v>
      </c>
      <c r="CHF5" s="1">
        <v>2021</v>
      </c>
      <c r="CHG5" s="1">
        <v>2022</v>
      </c>
      <c r="CHH5" s="1">
        <v>2023</v>
      </c>
      <c r="CHI5" s="1">
        <v>2024</v>
      </c>
      <c r="CHJ5" s="1">
        <v>2025</v>
      </c>
      <c r="CHK5" s="1">
        <v>2026</v>
      </c>
      <c r="CHL5" s="1">
        <v>2027</v>
      </c>
      <c r="CHM5" s="1">
        <v>2028</v>
      </c>
      <c r="CHN5" s="1">
        <v>2029</v>
      </c>
      <c r="CHO5" s="1">
        <v>2030</v>
      </c>
      <c r="CHP5" s="1">
        <v>2031</v>
      </c>
      <c r="CHQ5" s="1">
        <v>2032</v>
      </c>
      <c r="CHR5" s="1">
        <v>2033</v>
      </c>
      <c r="CHS5" s="1">
        <v>2034</v>
      </c>
      <c r="CHT5" s="1">
        <v>2035</v>
      </c>
      <c r="CHU5" s="1">
        <v>2036</v>
      </c>
      <c r="CHV5" s="1">
        <v>2037</v>
      </c>
      <c r="CHW5" s="1">
        <v>2038</v>
      </c>
      <c r="CHX5" s="1">
        <v>2039</v>
      </c>
      <c r="CHY5" s="1">
        <v>2040</v>
      </c>
      <c r="CHZ5" s="1">
        <v>2015</v>
      </c>
      <c r="CIA5" s="1">
        <v>2016</v>
      </c>
      <c r="CIB5" s="1">
        <v>2017</v>
      </c>
      <c r="CIC5" s="1">
        <v>2018</v>
      </c>
      <c r="CID5" s="1">
        <v>2019</v>
      </c>
      <c r="CIE5" s="1">
        <v>2020</v>
      </c>
      <c r="CIF5" s="1">
        <v>2021</v>
      </c>
      <c r="CIG5" s="1">
        <v>2022</v>
      </c>
      <c r="CIH5" s="1">
        <v>2023</v>
      </c>
      <c r="CII5" s="1">
        <v>2024</v>
      </c>
      <c r="CIJ5" s="1">
        <v>2025</v>
      </c>
      <c r="CIK5" s="1">
        <v>2026</v>
      </c>
      <c r="CIL5" s="1">
        <v>2027</v>
      </c>
      <c r="CIM5" s="1">
        <v>2028</v>
      </c>
      <c r="CIN5" s="1">
        <v>2029</v>
      </c>
      <c r="CIO5" s="1">
        <v>2030</v>
      </c>
      <c r="CIP5" s="1">
        <v>2031</v>
      </c>
      <c r="CIQ5" s="1">
        <v>2032</v>
      </c>
      <c r="CIR5" s="1">
        <v>2033</v>
      </c>
      <c r="CIS5" s="1">
        <v>2034</v>
      </c>
      <c r="CIT5" s="1">
        <v>2035</v>
      </c>
      <c r="CIU5" s="1">
        <v>2036</v>
      </c>
      <c r="CIV5" s="1">
        <v>2037</v>
      </c>
      <c r="CIW5" s="1">
        <v>2038</v>
      </c>
      <c r="CIX5" s="1">
        <v>2039</v>
      </c>
      <c r="CIY5" s="1">
        <v>2040</v>
      </c>
      <c r="CIZ5" s="1">
        <v>2015</v>
      </c>
      <c r="CJA5" s="1">
        <v>2016</v>
      </c>
      <c r="CJB5" s="1">
        <v>2017</v>
      </c>
      <c r="CJC5" s="1">
        <v>2018</v>
      </c>
      <c r="CJD5" s="1">
        <v>2019</v>
      </c>
      <c r="CJE5" s="1">
        <v>2020</v>
      </c>
      <c r="CJF5" s="1">
        <v>2021</v>
      </c>
      <c r="CJG5" s="1">
        <v>2022</v>
      </c>
      <c r="CJH5" s="1">
        <v>2023</v>
      </c>
      <c r="CJI5" s="1">
        <v>2024</v>
      </c>
      <c r="CJJ5" s="1">
        <v>2025</v>
      </c>
      <c r="CJK5" s="1">
        <v>2026</v>
      </c>
      <c r="CJL5" s="1">
        <v>2027</v>
      </c>
      <c r="CJM5" s="1">
        <v>2028</v>
      </c>
      <c r="CJN5" s="1">
        <v>2029</v>
      </c>
      <c r="CJO5" s="1">
        <v>2030</v>
      </c>
      <c r="CJP5" s="1">
        <v>2031</v>
      </c>
      <c r="CJQ5" s="1">
        <v>2032</v>
      </c>
      <c r="CJR5" s="1">
        <v>2033</v>
      </c>
      <c r="CJS5" s="1">
        <v>2034</v>
      </c>
      <c r="CJT5" s="1">
        <v>2035</v>
      </c>
      <c r="CJU5" s="1">
        <v>2036</v>
      </c>
      <c r="CJV5" s="1">
        <v>2037</v>
      </c>
      <c r="CJW5" s="1">
        <v>2038</v>
      </c>
      <c r="CJX5" s="1">
        <v>2039</v>
      </c>
      <c r="CJY5" s="1">
        <v>2040</v>
      </c>
      <c r="CJZ5" s="1">
        <v>2015</v>
      </c>
      <c r="CKA5" s="1">
        <v>2016</v>
      </c>
      <c r="CKB5" s="1">
        <v>2017</v>
      </c>
      <c r="CKC5" s="1">
        <v>2018</v>
      </c>
      <c r="CKD5" s="1">
        <v>2019</v>
      </c>
      <c r="CKE5" s="1">
        <v>2020</v>
      </c>
      <c r="CKF5" s="1">
        <v>2021</v>
      </c>
      <c r="CKG5" s="1">
        <v>2022</v>
      </c>
      <c r="CKH5" s="1">
        <v>2023</v>
      </c>
      <c r="CKI5" s="1">
        <v>2024</v>
      </c>
      <c r="CKJ5" s="1">
        <v>2025</v>
      </c>
      <c r="CKK5" s="1">
        <v>2026</v>
      </c>
      <c r="CKL5" s="1">
        <v>2027</v>
      </c>
      <c r="CKM5" s="1">
        <v>2028</v>
      </c>
      <c r="CKN5" s="1">
        <v>2029</v>
      </c>
      <c r="CKO5" s="1">
        <v>2030</v>
      </c>
      <c r="CKP5" s="1">
        <v>2031</v>
      </c>
      <c r="CKQ5" s="1">
        <v>2032</v>
      </c>
      <c r="CKR5" s="1">
        <v>2033</v>
      </c>
      <c r="CKS5" s="1">
        <v>2034</v>
      </c>
      <c r="CKT5" s="1">
        <v>2035</v>
      </c>
      <c r="CKU5" s="1">
        <v>2036</v>
      </c>
      <c r="CKV5" s="1">
        <v>2037</v>
      </c>
      <c r="CKW5" s="1">
        <v>2038</v>
      </c>
      <c r="CKX5" s="1">
        <v>2039</v>
      </c>
      <c r="CKY5" s="1">
        <v>2040</v>
      </c>
      <c r="CKZ5" s="1">
        <v>2015</v>
      </c>
      <c r="CLA5" s="1">
        <v>2016</v>
      </c>
      <c r="CLB5" s="1">
        <v>2017</v>
      </c>
      <c r="CLC5" s="1">
        <v>2018</v>
      </c>
      <c r="CLD5" s="1">
        <v>2019</v>
      </c>
      <c r="CLE5" s="1">
        <v>2020</v>
      </c>
      <c r="CLF5" s="1">
        <v>2021</v>
      </c>
      <c r="CLG5" s="1">
        <v>2022</v>
      </c>
      <c r="CLH5" s="1">
        <v>2023</v>
      </c>
      <c r="CLI5" s="1">
        <v>2024</v>
      </c>
      <c r="CLJ5" s="1">
        <v>2025</v>
      </c>
      <c r="CLK5" s="1">
        <v>2026</v>
      </c>
      <c r="CLL5" s="1">
        <v>2027</v>
      </c>
      <c r="CLM5" s="1">
        <v>2028</v>
      </c>
      <c r="CLN5" s="1">
        <v>2029</v>
      </c>
      <c r="CLO5" s="1">
        <v>2030</v>
      </c>
      <c r="CLP5" s="1">
        <v>2031</v>
      </c>
      <c r="CLQ5" s="1">
        <v>2032</v>
      </c>
      <c r="CLR5" s="1">
        <v>2033</v>
      </c>
      <c r="CLS5" s="1">
        <v>2034</v>
      </c>
      <c r="CLT5" s="1">
        <v>2035</v>
      </c>
      <c r="CLU5" s="1">
        <v>2036</v>
      </c>
      <c r="CLV5" s="1">
        <v>2037</v>
      </c>
      <c r="CLW5" s="1">
        <v>2038</v>
      </c>
      <c r="CLX5" s="1">
        <v>2039</v>
      </c>
      <c r="CLY5" s="1">
        <v>2040</v>
      </c>
      <c r="CLZ5" s="1">
        <v>2015</v>
      </c>
      <c r="CMA5" s="1">
        <v>2016</v>
      </c>
      <c r="CMB5" s="1">
        <v>2017</v>
      </c>
      <c r="CMC5" s="1">
        <v>2018</v>
      </c>
      <c r="CMD5" s="1">
        <v>2019</v>
      </c>
      <c r="CME5" s="1">
        <v>2020</v>
      </c>
      <c r="CMF5" s="1">
        <v>2021</v>
      </c>
      <c r="CMG5" s="1">
        <v>2022</v>
      </c>
      <c r="CMH5" s="1">
        <v>2023</v>
      </c>
      <c r="CMI5" s="1">
        <v>2024</v>
      </c>
      <c r="CMJ5" s="1">
        <v>2025</v>
      </c>
      <c r="CMK5" s="1">
        <v>2026</v>
      </c>
      <c r="CML5" s="1">
        <v>2027</v>
      </c>
      <c r="CMM5" s="1">
        <v>2028</v>
      </c>
      <c r="CMN5" s="1">
        <v>2029</v>
      </c>
      <c r="CMO5" s="1">
        <v>2030</v>
      </c>
      <c r="CMP5" s="1">
        <v>2031</v>
      </c>
      <c r="CMQ5" s="1">
        <v>2032</v>
      </c>
      <c r="CMR5" s="1">
        <v>2033</v>
      </c>
      <c r="CMS5" s="1">
        <v>2034</v>
      </c>
      <c r="CMT5" s="1">
        <v>2035</v>
      </c>
      <c r="CMU5" s="1">
        <v>2036</v>
      </c>
      <c r="CMV5" s="1">
        <v>2037</v>
      </c>
      <c r="CMW5" s="1">
        <v>2038</v>
      </c>
      <c r="CMX5" s="1">
        <v>2039</v>
      </c>
      <c r="CMY5" s="1">
        <v>2040</v>
      </c>
      <c r="CMZ5" s="1">
        <v>2015</v>
      </c>
      <c r="CNA5" s="1">
        <v>2016</v>
      </c>
      <c r="CNB5" s="1">
        <v>2017</v>
      </c>
      <c r="CNC5" s="1">
        <v>2018</v>
      </c>
      <c r="CND5" s="1">
        <v>2019</v>
      </c>
      <c r="CNE5" s="1">
        <v>2020</v>
      </c>
      <c r="CNF5" s="1">
        <v>2021</v>
      </c>
      <c r="CNG5" s="1">
        <v>2022</v>
      </c>
      <c r="CNH5" s="1">
        <v>2023</v>
      </c>
      <c r="CNI5" s="1">
        <v>2024</v>
      </c>
      <c r="CNJ5" s="1">
        <v>2025</v>
      </c>
      <c r="CNK5" s="1">
        <v>2026</v>
      </c>
      <c r="CNL5" s="1">
        <v>2027</v>
      </c>
      <c r="CNM5" s="1">
        <v>2028</v>
      </c>
      <c r="CNN5" s="1">
        <v>2029</v>
      </c>
      <c r="CNO5" s="1">
        <v>2030</v>
      </c>
      <c r="CNP5" s="1">
        <v>2031</v>
      </c>
      <c r="CNQ5" s="1">
        <v>2032</v>
      </c>
      <c r="CNR5" s="1">
        <v>2033</v>
      </c>
      <c r="CNS5" s="1">
        <v>2034</v>
      </c>
      <c r="CNT5" s="1">
        <v>2035</v>
      </c>
      <c r="CNU5" s="1">
        <v>2036</v>
      </c>
      <c r="CNV5" s="1">
        <v>2037</v>
      </c>
      <c r="CNW5" s="1">
        <v>2038</v>
      </c>
      <c r="CNX5" s="1">
        <v>2039</v>
      </c>
      <c r="CNY5" s="1">
        <v>2040</v>
      </c>
      <c r="CNZ5" s="1">
        <v>2015</v>
      </c>
      <c r="COA5" s="1">
        <v>2016</v>
      </c>
      <c r="COB5" s="1">
        <v>2017</v>
      </c>
      <c r="COC5" s="1">
        <v>2018</v>
      </c>
      <c r="COD5" s="1">
        <v>2019</v>
      </c>
      <c r="COE5" s="1">
        <v>2020</v>
      </c>
      <c r="COF5" s="1">
        <v>2021</v>
      </c>
      <c r="COG5" s="1">
        <v>2022</v>
      </c>
      <c r="COH5" s="1">
        <v>2023</v>
      </c>
      <c r="COI5" s="1">
        <v>2024</v>
      </c>
      <c r="COJ5" s="1">
        <v>2025</v>
      </c>
      <c r="COK5" s="1">
        <v>2026</v>
      </c>
      <c r="COL5" s="1">
        <v>2027</v>
      </c>
      <c r="COM5" s="1">
        <v>2028</v>
      </c>
      <c r="CON5" s="1">
        <v>2029</v>
      </c>
      <c r="COO5" s="1">
        <v>2030</v>
      </c>
      <c r="COP5" s="1">
        <v>2031</v>
      </c>
      <c r="COQ5" s="1">
        <v>2032</v>
      </c>
      <c r="COR5" s="1">
        <v>2033</v>
      </c>
      <c r="COS5" s="1">
        <v>2034</v>
      </c>
      <c r="COT5" s="1">
        <v>2035</v>
      </c>
      <c r="COU5" s="1">
        <v>2036</v>
      </c>
      <c r="COV5" s="1">
        <v>2037</v>
      </c>
      <c r="COW5" s="1">
        <v>2038</v>
      </c>
      <c r="COX5" s="1">
        <v>2039</v>
      </c>
      <c r="COY5" s="1">
        <v>2040</v>
      </c>
      <c r="COZ5" s="1">
        <v>2015</v>
      </c>
      <c r="CPA5" s="1">
        <v>2016</v>
      </c>
      <c r="CPB5" s="1">
        <v>2017</v>
      </c>
      <c r="CPC5" s="1">
        <v>2018</v>
      </c>
      <c r="CPD5" s="1">
        <v>2019</v>
      </c>
      <c r="CPE5" s="1">
        <v>2020</v>
      </c>
      <c r="CPF5" s="1">
        <v>2021</v>
      </c>
      <c r="CPG5" s="1">
        <v>2022</v>
      </c>
      <c r="CPH5" s="1">
        <v>2023</v>
      </c>
      <c r="CPI5" s="1">
        <v>2024</v>
      </c>
      <c r="CPJ5" s="1">
        <v>2025</v>
      </c>
      <c r="CPK5" s="1">
        <v>2026</v>
      </c>
      <c r="CPL5" s="1">
        <v>2027</v>
      </c>
      <c r="CPM5" s="1">
        <v>2028</v>
      </c>
      <c r="CPN5" s="1">
        <v>2029</v>
      </c>
      <c r="CPO5" s="1">
        <v>2030</v>
      </c>
      <c r="CPP5" s="1">
        <v>2031</v>
      </c>
      <c r="CPQ5" s="1">
        <v>2032</v>
      </c>
      <c r="CPR5" s="1">
        <v>2033</v>
      </c>
      <c r="CPS5" s="1">
        <v>2034</v>
      </c>
      <c r="CPT5" s="1">
        <v>2035</v>
      </c>
      <c r="CPU5" s="1">
        <v>2036</v>
      </c>
      <c r="CPV5" s="1">
        <v>2037</v>
      </c>
      <c r="CPW5" s="1">
        <v>2038</v>
      </c>
      <c r="CPX5" s="1">
        <v>2039</v>
      </c>
      <c r="CPY5" s="1">
        <v>2040</v>
      </c>
      <c r="CPZ5" s="1">
        <v>2015</v>
      </c>
      <c r="CQA5" s="1">
        <v>2016</v>
      </c>
      <c r="CQB5" s="1">
        <v>2017</v>
      </c>
      <c r="CQC5" s="1">
        <v>2018</v>
      </c>
      <c r="CQD5" s="1">
        <v>2019</v>
      </c>
      <c r="CQE5" s="1">
        <v>2020</v>
      </c>
      <c r="CQF5" s="1">
        <v>2021</v>
      </c>
      <c r="CQG5" s="1">
        <v>2022</v>
      </c>
      <c r="CQH5" s="1">
        <v>2023</v>
      </c>
      <c r="CQI5" s="1">
        <v>2024</v>
      </c>
      <c r="CQJ5" s="1">
        <v>2025</v>
      </c>
      <c r="CQK5" s="1">
        <v>2026</v>
      </c>
      <c r="CQL5" s="1">
        <v>2027</v>
      </c>
      <c r="CQM5" s="1">
        <v>2028</v>
      </c>
      <c r="CQN5" s="1">
        <v>2029</v>
      </c>
      <c r="CQO5" s="1">
        <v>2030</v>
      </c>
      <c r="CQP5" s="1">
        <v>2031</v>
      </c>
      <c r="CQQ5" s="1">
        <v>2032</v>
      </c>
      <c r="CQR5" s="1">
        <v>2033</v>
      </c>
      <c r="CQS5" s="1">
        <v>2034</v>
      </c>
      <c r="CQT5" s="1">
        <v>2035</v>
      </c>
      <c r="CQU5" s="1">
        <v>2036</v>
      </c>
      <c r="CQV5" s="1">
        <v>2037</v>
      </c>
      <c r="CQW5" s="1">
        <v>2038</v>
      </c>
      <c r="CQX5" s="1">
        <v>2039</v>
      </c>
      <c r="CQY5" s="1">
        <v>2040</v>
      </c>
      <c r="CQZ5" s="1">
        <v>2015</v>
      </c>
      <c r="CRA5" s="1">
        <v>2016</v>
      </c>
      <c r="CRB5" s="1">
        <v>2017</v>
      </c>
      <c r="CRC5" s="1">
        <v>2018</v>
      </c>
      <c r="CRD5" s="1">
        <v>2019</v>
      </c>
      <c r="CRE5" s="1">
        <v>2020</v>
      </c>
      <c r="CRF5" s="1">
        <v>2021</v>
      </c>
      <c r="CRG5" s="1">
        <v>2022</v>
      </c>
      <c r="CRH5" s="1">
        <v>2023</v>
      </c>
      <c r="CRI5" s="1">
        <v>2024</v>
      </c>
      <c r="CRJ5" s="1">
        <v>2025</v>
      </c>
      <c r="CRK5" s="1">
        <v>2026</v>
      </c>
      <c r="CRL5" s="1">
        <v>2027</v>
      </c>
      <c r="CRM5" s="1">
        <v>2028</v>
      </c>
      <c r="CRN5" s="1">
        <v>2029</v>
      </c>
      <c r="CRO5" s="1">
        <v>2030</v>
      </c>
      <c r="CRP5" s="1">
        <v>2031</v>
      </c>
      <c r="CRQ5" s="1">
        <v>2032</v>
      </c>
      <c r="CRR5" s="1">
        <v>2033</v>
      </c>
      <c r="CRS5" s="1">
        <v>2034</v>
      </c>
      <c r="CRT5" s="1">
        <v>2035</v>
      </c>
      <c r="CRU5" s="1">
        <v>2036</v>
      </c>
      <c r="CRV5" s="1">
        <v>2037</v>
      </c>
      <c r="CRW5" s="1">
        <v>2038</v>
      </c>
      <c r="CRX5" s="1">
        <v>2039</v>
      </c>
      <c r="CRY5" s="1">
        <v>2040</v>
      </c>
      <c r="CRZ5" s="1">
        <v>2015</v>
      </c>
      <c r="CSA5" s="1">
        <v>2016</v>
      </c>
      <c r="CSB5" s="1">
        <v>2017</v>
      </c>
      <c r="CSC5" s="1">
        <v>2018</v>
      </c>
      <c r="CSD5" s="1">
        <v>2019</v>
      </c>
      <c r="CSE5" s="1">
        <v>2020</v>
      </c>
      <c r="CSF5" s="1">
        <v>2021</v>
      </c>
      <c r="CSG5" s="1">
        <v>2022</v>
      </c>
      <c r="CSH5" s="1">
        <v>2023</v>
      </c>
      <c r="CSI5" s="1">
        <v>2024</v>
      </c>
      <c r="CSJ5" s="1">
        <v>2025</v>
      </c>
      <c r="CSK5" s="1">
        <v>2026</v>
      </c>
      <c r="CSL5" s="1">
        <v>2027</v>
      </c>
      <c r="CSM5" s="1">
        <v>2028</v>
      </c>
      <c r="CSN5" s="1">
        <v>2029</v>
      </c>
      <c r="CSO5" s="1">
        <v>2030</v>
      </c>
      <c r="CSP5" s="1">
        <v>2031</v>
      </c>
      <c r="CSQ5" s="1">
        <v>2032</v>
      </c>
      <c r="CSR5" s="1">
        <v>2033</v>
      </c>
      <c r="CSS5" s="1">
        <v>2034</v>
      </c>
      <c r="CST5" s="1">
        <v>2035</v>
      </c>
      <c r="CSU5" s="1">
        <v>2036</v>
      </c>
      <c r="CSV5" s="1">
        <v>2037</v>
      </c>
      <c r="CSW5" s="1">
        <v>2038</v>
      </c>
      <c r="CSX5" s="1">
        <v>2039</v>
      </c>
      <c r="CSY5" s="1">
        <v>2040</v>
      </c>
      <c r="CSZ5" s="1">
        <v>2015</v>
      </c>
      <c r="CTA5" s="1">
        <v>2016</v>
      </c>
      <c r="CTB5" s="1">
        <v>2017</v>
      </c>
      <c r="CTC5" s="1">
        <v>2018</v>
      </c>
      <c r="CTD5" s="1">
        <v>2019</v>
      </c>
      <c r="CTE5" s="1">
        <v>2020</v>
      </c>
      <c r="CTF5" s="1">
        <v>2021</v>
      </c>
      <c r="CTG5" s="1">
        <v>2022</v>
      </c>
      <c r="CTH5" s="1">
        <v>2023</v>
      </c>
      <c r="CTI5" s="1">
        <v>2024</v>
      </c>
      <c r="CTJ5" s="1">
        <v>2025</v>
      </c>
      <c r="CTK5" s="1">
        <v>2026</v>
      </c>
      <c r="CTL5" s="1">
        <v>2027</v>
      </c>
      <c r="CTM5" s="1">
        <v>2028</v>
      </c>
      <c r="CTN5" s="1">
        <v>2029</v>
      </c>
      <c r="CTO5" s="1">
        <v>2030</v>
      </c>
      <c r="CTP5" s="1">
        <v>2031</v>
      </c>
      <c r="CTQ5" s="1">
        <v>2032</v>
      </c>
      <c r="CTR5" s="1">
        <v>2033</v>
      </c>
      <c r="CTS5" s="1">
        <v>2034</v>
      </c>
      <c r="CTT5" s="1">
        <v>2035</v>
      </c>
      <c r="CTU5" s="1">
        <v>2036</v>
      </c>
      <c r="CTV5" s="1">
        <v>2037</v>
      </c>
      <c r="CTW5" s="1">
        <v>2038</v>
      </c>
      <c r="CTX5" s="1">
        <v>2039</v>
      </c>
      <c r="CTY5" s="1">
        <v>2040</v>
      </c>
      <c r="CTZ5" s="1">
        <v>2015</v>
      </c>
      <c r="CUA5" s="1">
        <v>2016</v>
      </c>
      <c r="CUB5" s="1">
        <v>2017</v>
      </c>
      <c r="CUC5" s="1">
        <v>2018</v>
      </c>
      <c r="CUD5" s="1">
        <v>2019</v>
      </c>
      <c r="CUE5" s="1">
        <v>2020</v>
      </c>
      <c r="CUF5" s="1">
        <v>2021</v>
      </c>
      <c r="CUG5" s="1">
        <v>2022</v>
      </c>
      <c r="CUH5" s="1">
        <v>2023</v>
      </c>
      <c r="CUI5" s="1">
        <v>2024</v>
      </c>
      <c r="CUJ5" s="1">
        <v>2025</v>
      </c>
      <c r="CUK5" s="1">
        <v>2026</v>
      </c>
      <c r="CUL5" s="1">
        <v>2027</v>
      </c>
      <c r="CUM5" s="1">
        <v>2028</v>
      </c>
      <c r="CUN5" s="1">
        <v>2029</v>
      </c>
      <c r="CUO5" s="1">
        <v>2030</v>
      </c>
      <c r="CUP5" s="1">
        <v>2031</v>
      </c>
      <c r="CUQ5" s="1">
        <v>2032</v>
      </c>
      <c r="CUR5" s="1">
        <v>2033</v>
      </c>
      <c r="CUS5" s="1">
        <v>2034</v>
      </c>
      <c r="CUT5" s="1">
        <v>2035</v>
      </c>
      <c r="CUU5" s="1">
        <v>2036</v>
      </c>
      <c r="CUV5" s="1">
        <v>2037</v>
      </c>
      <c r="CUW5" s="1">
        <v>2038</v>
      </c>
      <c r="CUX5" s="1">
        <v>2039</v>
      </c>
      <c r="CUY5" s="1">
        <v>2040</v>
      </c>
      <c r="CUZ5" s="1">
        <v>2015</v>
      </c>
      <c r="CVA5" s="1">
        <v>2016</v>
      </c>
      <c r="CVB5" s="1">
        <v>2017</v>
      </c>
      <c r="CVC5" s="1">
        <v>2018</v>
      </c>
      <c r="CVD5" s="1">
        <v>2019</v>
      </c>
      <c r="CVE5" s="1">
        <v>2020</v>
      </c>
      <c r="CVF5" s="1">
        <v>2021</v>
      </c>
      <c r="CVG5" s="1">
        <v>2022</v>
      </c>
      <c r="CVH5" s="1">
        <v>2023</v>
      </c>
      <c r="CVI5" s="1">
        <v>2024</v>
      </c>
      <c r="CVJ5" s="1">
        <v>2025</v>
      </c>
      <c r="CVK5" s="1">
        <v>2026</v>
      </c>
      <c r="CVL5" s="1">
        <v>2027</v>
      </c>
      <c r="CVM5" s="1">
        <v>2028</v>
      </c>
      <c r="CVN5" s="1">
        <v>2029</v>
      </c>
      <c r="CVO5" s="1">
        <v>2030</v>
      </c>
      <c r="CVP5" s="1">
        <v>2031</v>
      </c>
      <c r="CVQ5" s="1">
        <v>2032</v>
      </c>
      <c r="CVR5" s="1">
        <v>2033</v>
      </c>
      <c r="CVS5" s="1">
        <v>2034</v>
      </c>
      <c r="CVT5" s="1">
        <v>2035</v>
      </c>
      <c r="CVU5" s="1">
        <v>2036</v>
      </c>
      <c r="CVV5" s="1">
        <v>2037</v>
      </c>
      <c r="CVW5" s="1">
        <v>2038</v>
      </c>
      <c r="CVX5" s="1">
        <v>2039</v>
      </c>
      <c r="CVY5" s="1">
        <v>2040</v>
      </c>
      <c r="CVZ5" s="1">
        <v>2015</v>
      </c>
      <c r="CWA5" s="1">
        <v>2016</v>
      </c>
      <c r="CWB5" s="1">
        <v>2017</v>
      </c>
      <c r="CWC5" s="1">
        <v>2018</v>
      </c>
      <c r="CWD5" s="1">
        <v>2019</v>
      </c>
      <c r="CWE5" s="1">
        <v>2020</v>
      </c>
      <c r="CWF5" s="1">
        <v>2021</v>
      </c>
      <c r="CWG5" s="1">
        <v>2022</v>
      </c>
      <c r="CWH5" s="1">
        <v>2023</v>
      </c>
      <c r="CWI5" s="1">
        <v>2024</v>
      </c>
      <c r="CWJ5" s="1">
        <v>2025</v>
      </c>
      <c r="CWK5" s="1">
        <v>2026</v>
      </c>
      <c r="CWL5" s="1">
        <v>2027</v>
      </c>
      <c r="CWM5" s="1">
        <v>2028</v>
      </c>
      <c r="CWN5" s="1">
        <v>2029</v>
      </c>
      <c r="CWO5" s="1">
        <v>2030</v>
      </c>
      <c r="CWP5" s="1">
        <v>2031</v>
      </c>
      <c r="CWQ5" s="1">
        <v>2032</v>
      </c>
      <c r="CWR5" s="1">
        <v>2033</v>
      </c>
      <c r="CWS5" s="1">
        <v>2034</v>
      </c>
      <c r="CWT5" s="1">
        <v>2035</v>
      </c>
      <c r="CWU5" s="1">
        <v>2036</v>
      </c>
      <c r="CWV5" s="1">
        <v>2037</v>
      </c>
      <c r="CWW5" s="1">
        <v>2038</v>
      </c>
      <c r="CWX5" s="1">
        <v>2039</v>
      </c>
      <c r="CWY5" s="1">
        <v>2040</v>
      </c>
      <c r="CWZ5" s="1">
        <v>2015</v>
      </c>
      <c r="CXA5" s="1">
        <v>2016</v>
      </c>
      <c r="CXB5" s="1">
        <v>2017</v>
      </c>
      <c r="CXC5" s="1">
        <v>2018</v>
      </c>
      <c r="CXD5" s="1">
        <v>2019</v>
      </c>
      <c r="CXE5" s="1">
        <v>2020</v>
      </c>
      <c r="CXF5" s="1">
        <v>2021</v>
      </c>
      <c r="CXG5" s="1">
        <v>2022</v>
      </c>
      <c r="CXH5" s="1">
        <v>2023</v>
      </c>
      <c r="CXI5" s="1">
        <v>2024</v>
      </c>
      <c r="CXJ5" s="1">
        <v>2025</v>
      </c>
      <c r="CXK5" s="1">
        <v>2026</v>
      </c>
      <c r="CXL5" s="1">
        <v>2027</v>
      </c>
      <c r="CXM5" s="1">
        <v>2028</v>
      </c>
      <c r="CXN5" s="1">
        <v>2029</v>
      </c>
      <c r="CXO5" s="1">
        <v>2030</v>
      </c>
      <c r="CXP5" s="1">
        <v>2031</v>
      </c>
      <c r="CXQ5" s="1">
        <v>2032</v>
      </c>
      <c r="CXR5" s="1">
        <v>2033</v>
      </c>
      <c r="CXS5" s="1">
        <v>2034</v>
      </c>
      <c r="CXT5" s="1">
        <v>2035</v>
      </c>
      <c r="CXU5" s="1">
        <v>2036</v>
      </c>
      <c r="CXV5" s="1">
        <v>2037</v>
      </c>
      <c r="CXW5" s="1">
        <v>2038</v>
      </c>
      <c r="CXX5" s="1">
        <v>2039</v>
      </c>
      <c r="CXY5" s="1">
        <v>2040</v>
      </c>
      <c r="CXZ5" s="1">
        <v>2015</v>
      </c>
      <c r="CYA5" s="1">
        <v>2016</v>
      </c>
      <c r="CYB5" s="1">
        <v>2017</v>
      </c>
      <c r="CYC5" s="1">
        <v>2018</v>
      </c>
      <c r="CYD5" s="1">
        <v>2019</v>
      </c>
      <c r="CYE5" s="1">
        <v>2020</v>
      </c>
      <c r="CYF5" s="1">
        <v>2021</v>
      </c>
      <c r="CYG5" s="1">
        <v>2022</v>
      </c>
      <c r="CYH5" s="1">
        <v>2023</v>
      </c>
      <c r="CYI5" s="1">
        <v>2024</v>
      </c>
      <c r="CYJ5" s="1">
        <v>2025</v>
      </c>
      <c r="CYK5" s="1">
        <v>2026</v>
      </c>
      <c r="CYL5" s="1">
        <v>2027</v>
      </c>
      <c r="CYM5" s="1">
        <v>2028</v>
      </c>
      <c r="CYN5" s="1">
        <v>2029</v>
      </c>
      <c r="CYO5" s="1">
        <v>2030</v>
      </c>
      <c r="CYP5" s="1">
        <v>2031</v>
      </c>
      <c r="CYQ5" s="1">
        <v>2032</v>
      </c>
      <c r="CYR5" s="1">
        <v>2033</v>
      </c>
      <c r="CYS5" s="1">
        <v>2034</v>
      </c>
      <c r="CYT5" s="1">
        <v>2035</v>
      </c>
      <c r="CYU5" s="1">
        <v>2036</v>
      </c>
      <c r="CYV5" s="1">
        <v>2037</v>
      </c>
      <c r="CYW5" s="1">
        <v>2038</v>
      </c>
      <c r="CYX5" s="1">
        <v>2039</v>
      </c>
      <c r="CYY5" s="1">
        <v>2040</v>
      </c>
      <c r="CYZ5" s="1">
        <v>2015</v>
      </c>
      <c r="CZA5" s="1">
        <v>2016</v>
      </c>
      <c r="CZB5" s="1">
        <v>2017</v>
      </c>
      <c r="CZC5" s="1">
        <v>2018</v>
      </c>
      <c r="CZD5" s="1">
        <v>2019</v>
      </c>
      <c r="CZE5" s="1">
        <v>2020</v>
      </c>
      <c r="CZF5" s="1">
        <v>2021</v>
      </c>
      <c r="CZG5" s="1">
        <v>2022</v>
      </c>
      <c r="CZH5" s="1">
        <v>2023</v>
      </c>
      <c r="CZI5" s="1">
        <v>2024</v>
      </c>
      <c r="CZJ5" s="1">
        <v>2025</v>
      </c>
      <c r="CZK5" s="1">
        <v>2026</v>
      </c>
      <c r="CZL5" s="1">
        <v>2027</v>
      </c>
      <c r="CZM5" s="1">
        <v>2028</v>
      </c>
      <c r="CZN5" s="1">
        <v>2029</v>
      </c>
      <c r="CZO5" s="1">
        <v>2030</v>
      </c>
      <c r="CZP5" s="1">
        <v>2031</v>
      </c>
      <c r="CZQ5" s="1">
        <v>2032</v>
      </c>
      <c r="CZR5" s="1">
        <v>2033</v>
      </c>
      <c r="CZS5" s="1">
        <v>2034</v>
      </c>
      <c r="CZT5" s="1">
        <v>2035</v>
      </c>
      <c r="CZU5" s="1">
        <v>2036</v>
      </c>
      <c r="CZV5" s="1">
        <v>2037</v>
      </c>
      <c r="CZW5" s="1">
        <v>2038</v>
      </c>
      <c r="CZX5" s="1">
        <v>2039</v>
      </c>
      <c r="CZY5" s="1">
        <v>2040</v>
      </c>
      <c r="CZZ5" s="1">
        <v>2015</v>
      </c>
      <c r="DAA5" s="1">
        <v>2016</v>
      </c>
      <c r="DAB5" s="1">
        <v>2017</v>
      </c>
      <c r="DAC5" s="1">
        <v>2018</v>
      </c>
      <c r="DAD5" s="1">
        <v>2019</v>
      </c>
      <c r="DAE5" s="1">
        <v>2020</v>
      </c>
      <c r="DAF5" s="1">
        <v>2021</v>
      </c>
      <c r="DAG5" s="1">
        <v>2022</v>
      </c>
      <c r="DAH5" s="1">
        <v>2023</v>
      </c>
      <c r="DAI5" s="1">
        <v>2024</v>
      </c>
      <c r="DAJ5" s="1">
        <v>2025</v>
      </c>
      <c r="DAK5" s="1">
        <v>2026</v>
      </c>
      <c r="DAL5" s="1">
        <v>2027</v>
      </c>
      <c r="DAM5" s="1">
        <v>2028</v>
      </c>
      <c r="DAN5" s="1">
        <v>2029</v>
      </c>
      <c r="DAO5" s="1">
        <v>2030</v>
      </c>
      <c r="DAP5" s="1">
        <v>2031</v>
      </c>
      <c r="DAQ5" s="1">
        <v>2032</v>
      </c>
      <c r="DAR5" s="1">
        <v>2033</v>
      </c>
      <c r="DAS5" s="1">
        <v>2034</v>
      </c>
      <c r="DAT5" s="1">
        <v>2035</v>
      </c>
      <c r="DAU5" s="1">
        <v>2036</v>
      </c>
      <c r="DAV5" s="1">
        <v>2037</v>
      </c>
      <c r="DAW5" s="1">
        <v>2038</v>
      </c>
      <c r="DAX5" s="1">
        <v>2039</v>
      </c>
      <c r="DAY5" s="1">
        <v>2040</v>
      </c>
      <c r="DAZ5" s="1">
        <v>2015</v>
      </c>
      <c r="DBA5" s="1">
        <v>2016</v>
      </c>
      <c r="DBB5" s="1">
        <v>2017</v>
      </c>
      <c r="DBC5" s="1">
        <v>2018</v>
      </c>
      <c r="DBD5" s="1">
        <v>2019</v>
      </c>
      <c r="DBE5" s="1">
        <v>2020</v>
      </c>
      <c r="DBF5" s="1">
        <v>2021</v>
      </c>
      <c r="DBG5" s="1">
        <v>2022</v>
      </c>
      <c r="DBH5" s="1">
        <v>2023</v>
      </c>
      <c r="DBI5" s="1">
        <v>2024</v>
      </c>
      <c r="DBJ5" s="1">
        <v>2025</v>
      </c>
      <c r="DBK5" s="1">
        <v>2026</v>
      </c>
      <c r="DBL5" s="1">
        <v>2027</v>
      </c>
      <c r="DBM5" s="1">
        <v>2028</v>
      </c>
      <c r="DBN5" s="1">
        <v>2029</v>
      </c>
      <c r="DBO5" s="1">
        <v>2030</v>
      </c>
      <c r="DBP5" s="1">
        <v>2031</v>
      </c>
      <c r="DBQ5" s="1">
        <v>2032</v>
      </c>
      <c r="DBR5" s="1">
        <v>2033</v>
      </c>
      <c r="DBS5" s="1">
        <v>2034</v>
      </c>
      <c r="DBT5" s="1">
        <v>2035</v>
      </c>
      <c r="DBU5" s="1">
        <v>2036</v>
      </c>
      <c r="DBV5" s="1">
        <v>2037</v>
      </c>
      <c r="DBW5" s="1">
        <v>2038</v>
      </c>
      <c r="DBX5" s="1">
        <v>2039</v>
      </c>
      <c r="DBY5" s="1">
        <v>2040</v>
      </c>
      <c r="DBZ5" s="1">
        <v>2015</v>
      </c>
      <c r="DCA5" s="1">
        <v>2016</v>
      </c>
      <c r="DCB5" s="1">
        <v>2017</v>
      </c>
      <c r="DCC5" s="1">
        <v>2018</v>
      </c>
      <c r="DCD5" s="1">
        <v>2019</v>
      </c>
      <c r="DCE5" s="1">
        <v>2020</v>
      </c>
      <c r="DCF5" s="1">
        <v>2021</v>
      </c>
      <c r="DCG5" s="1">
        <v>2022</v>
      </c>
      <c r="DCH5" s="1">
        <v>2023</v>
      </c>
      <c r="DCI5" s="1">
        <v>2024</v>
      </c>
      <c r="DCJ5" s="1">
        <v>2025</v>
      </c>
      <c r="DCK5" s="1">
        <v>2026</v>
      </c>
      <c r="DCL5" s="1">
        <v>2027</v>
      </c>
      <c r="DCM5" s="1">
        <v>2028</v>
      </c>
      <c r="DCN5" s="1">
        <v>2029</v>
      </c>
      <c r="DCO5" s="1">
        <v>2030</v>
      </c>
      <c r="DCP5" s="1">
        <v>2031</v>
      </c>
      <c r="DCQ5" s="1">
        <v>2032</v>
      </c>
      <c r="DCR5" s="1">
        <v>2033</v>
      </c>
      <c r="DCS5" s="1">
        <v>2034</v>
      </c>
      <c r="DCT5" s="1">
        <v>2035</v>
      </c>
      <c r="DCU5" s="1">
        <v>2036</v>
      </c>
      <c r="DCV5" s="1">
        <v>2037</v>
      </c>
      <c r="DCW5" s="1">
        <v>2038</v>
      </c>
      <c r="DCX5" s="1">
        <v>2039</v>
      </c>
      <c r="DCY5" s="1">
        <v>2040</v>
      </c>
      <c r="DCZ5" s="1">
        <v>2015</v>
      </c>
      <c r="DDA5" s="1">
        <v>2016</v>
      </c>
      <c r="DDB5" s="1">
        <v>2017</v>
      </c>
      <c r="DDC5" s="1">
        <v>2018</v>
      </c>
      <c r="DDD5" s="1">
        <v>2019</v>
      </c>
      <c r="DDE5" s="1">
        <v>2020</v>
      </c>
      <c r="DDF5" s="1">
        <v>2021</v>
      </c>
      <c r="DDG5" s="1">
        <v>2022</v>
      </c>
      <c r="DDH5" s="1">
        <v>2023</v>
      </c>
      <c r="DDI5" s="1">
        <v>2024</v>
      </c>
      <c r="DDJ5" s="1">
        <v>2025</v>
      </c>
      <c r="DDK5" s="1">
        <v>2026</v>
      </c>
      <c r="DDL5" s="1">
        <v>2027</v>
      </c>
      <c r="DDM5" s="1">
        <v>2028</v>
      </c>
      <c r="DDN5" s="1">
        <v>2029</v>
      </c>
      <c r="DDO5" s="1">
        <v>2030</v>
      </c>
      <c r="DDP5" s="1">
        <v>2031</v>
      </c>
      <c r="DDQ5" s="1">
        <v>2032</v>
      </c>
      <c r="DDR5" s="1">
        <v>2033</v>
      </c>
      <c r="DDS5" s="1">
        <v>2034</v>
      </c>
      <c r="DDT5" s="1">
        <v>2035</v>
      </c>
      <c r="DDU5" s="1">
        <v>2036</v>
      </c>
      <c r="DDV5" s="1">
        <v>2037</v>
      </c>
      <c r="DDW5" s="1">
        <v>2038</v>
      </c>
      <c r="DDX5" s="1">
        <v>2039</v>
      </c>
      <c r="DDY5" s="1">
        <v>2040</v>
      </c>
      <c r="DDZ5" s="1">
        <v>2015</v>
      </c>
      <c r="DEA5" s="1">
        <v>2016</v>
      </c>
      <c r="DEB5" s="1">
        <v>2017</v>
      </c>
      <c r="DEC5" s="1">
        <v>2018</v>
      </c>
      <c r="DED5" s="1">
        <v>2019</v>
      </c>
      <c r="DEE5" s="1">
        <v>2020</v>
      </c>
      <c r="DEF5" s="1">
        <v>2021</v>
      </c>
      <c r="DEG5" s="1">
        <v>2022</v>
      </c>
      <c r="DEH5" s="1">
        <v>2023</v>
      </c>
      <c r="DEI5" s="1">
        <v>2024</v>
      </c>
      <c r="DEJ5" s="1">
        <v>2025</v>
      </c>
      <c r="DEK5" s="1">
        <v>2026</v>
      </c>
      <c r="DEL5" s="1">
        <v>2027</v>
      </c>
      <c r="DEM5" s="1">
        <v>2028</v>
      </c>
      <c r="DEN5" s="1">
        <v>2029</v>
      </c>
      <c r="DEO5" s="1">
        <v>2030</v>
      </c>
      <c r="DEP5" s="1">
        <v>2031</v>
      </c>
      <c r="DEQ5" s="1">
        <v>2032</v>
      </c>
      <c r="DER5" s="1">
        <v>2033</v>
      </c>
      <c r="DES5" s="1">
        <v>2034</v>
      </c>
      <c r="DET5" s="1">
        <v>2035</v>
      </c>
      <c r="DEU5" s="1">
        <v>2036</v>
      </c>
      <c r="DEV5" s="1">
        <v>2037</v>
      </c>
      <c r="DEW5" s="1">
        <v>2038</v>
      </c>
      <c r="DEX5" s="1">
        <v>2039</v>
      </c>
      <c r="DEY5" s="1">
        <v>2040</v>
      </c>
      <c r="DEZ5" s="1">
        <v>2015</v>
      </c>
      <c r="DFA5" s="1">
        <v>2016</v>
      </c>
      <c r="DFB5" s="1">
        <v>2017</v>
      </c>
      <c r="DFC5" s="1">
        <v>2018</v>
      </c>
      <c r="DFD5" s="1">
        <v>2019</v>
      </c>
      <c r="DFE5" s="1">
        <v>2020</v>
      </c>
      <c r="DFF5" s="1">
        <v>2021</v>
      </c>
      <c r="DFG5" s="1">
        <v>2022</v>
      </c>
      <c r="DFH5" s="1">
        <v>2023</v>
      </c>
      <c r="DFI5" s="1">
        <v>2024</v>
      </c>
      <c r="DFJ5" s="1">
        <v>2025</v>
      </c>
      <c r="DFK5" s="1">
        <v>2026</v>
      </c>
      <c r="DFL5" s="1">
        <v>2027</v>
      </c>
      <c r="DFM5" s="1">
        <v>2028</v>
      </c>
      <c r="DFN5" s="1">
        <v>2029</v>
      </c>
      <c r="DFO5" s="1">
        <v>2030</v>
      </c>
      <c r="DFP5" s="1">
        <v>2031</v>
      </c>
      <c r="DFQ5" s="1">
        <v>2032</v>
      </c>
      <c r="DFR5" s="1">
        <v>2033</v>
      </c>
      <c r="DFS5" s="1">
        <v>2034</v>
      </c>
      <c r="DFT5" s="1">
        <v>2035</v>
      </c>
      <c r="DFU5" s="1">
        <v>2036</v>
      </c>
      <c r="DFV5" s="1">
        <v>2037</v>
      </c>
      <c r="DFW5" s="1">
        <v>2038</v>
      </c>
      <c r="DFX5" s="1">
        <v>2039</v>
      </c>
      <c r="DFY5" s="1">
        <v>2040</v>
      </c>
      <c r="DFZ5" s="1">
        <v>2015</v>
      </c>
      <c r="DGA5" s="1">
        <v>2016</v>
      </c>
      <c r="DGB5" s="1">
        <v>2017</v>
      </c>
      <c r="DGC5" s="1">
        <v>2018</v>
      </c>
      <c r="DGD5" s="1">
        <v>2019</v>
      </c>
      <c r="DGE5" s="1">
        <v>2020</v>
      </c>
      <c r="DGF5" s="1">
        <v>2021</v>
      </c>
      <c r="DGG5" s="1">
        <v>2022</v>
      </c>
      <c r="DGH5" s="1">
        <v>2023</v>
      </c>
      <c r="DGI5" s="1">
        <v>2024</v>
      </c>
      <c r="DGJ5" s="1">
        <v>2025</v>
      </c>
      <c r="DGK5" s="1">
        <v>2026</v>
      </c>
      <c r="DGL5" s="1">
        <v>2027</v>
      </c>
      <c r="DGM5" s="1">
        <v>2028</v>
      </c>
      <c r="DGN5" s="1">
        <v>2029</v>
      </c>
      <c r="DGO5" s="1">
        <v>2030</v>
      </c>
      <c r="DGP5" s="1">
        <v>2031</v>
      </c>
      <c r="DGQ5" s="1">
        <v>2032</v>
      </c>
      <c r="DGR5" s="1">
        <v>2033</v>
      </c>
      <c r="DGS5" s="1">
        <v>2034</v>
      </c>
      <c r="DGT5" s="1">
        <v>2035</v>
      </c>
      <c r="DGU5" s="1">
        <v>2036</v>
      </c>
      <c r="DGV5" s="1">
        <v>2037</v>
      </c>
      <c r="DGW5" s="1">
        <v>2038</v>
      </c>
      <c r="DGX5" s="1">
        <v>2039</v>
      </c>
      <c r="DGY5" s="1">
        <v>2040</v>
      </c>
      <c r="DGZ5" s="1">
        <v>2015</v>
      </c>
      <c r="DHA5" s="1">
        <v>2016</v>
      </c>
      <c r="DHB5" s="1">
        <v>2017</v>
      </c>
      <c r="DHC5" s="1">
        <v>2018</v>
      </c>
      <c r="DHD5" s="1">
        <v>2019</v>
      </c>
      <c r="DHE5" s="1">
        <v>2020</v>
      </c>
      <c r="DHF5" s="1">
        <v>2021</v>
      </c>
      <c r="DHG5" s="1">
        <v>2022</v>
      </c>
      <c r="DHH5" s="1">
        <v>2023</v>
      </c>
      <c r="DHI5" s="1">
        <v>2024</v>
      </c>
      <c r="DHJ5" s="1">
        <v>2025</v>
      </c>
      <c r="DHK5" s="1">
        <v>2026</v>
      </c>
      <c r="DHL5" s="1">
        <v>2027</v>
      </c>
      <c r="DHM5" s="1">
        <v>2028</v>
      </c>
      <c r="DHN5" s="1">
        <v>2029</v>
      </c>
      <c r="DHO5" s="1">
        <v>2030</v>
      </c>
      <c r="DHP5" s="1">
        <v>2031</v>
      </c>
      <c r="DHQ5" s="1">
        <v>2032</v>
      </c>
      <c r="DHR5" s="1">
        <v>2033</v>
      </c>
      <c r="DHS5" s="1">
        <v>2034</v>
      </c>
      <c r="DHT5" s="1">
        <v>2035</v>
      </c>
      <c r="DHU5" s="1">
        <v>2036</v>
      </c>
      <c r="DHV5" s="1">
        <v>2037</v>
      </c>
      <c r="DHW5" s="1">
        <v>2038</v>
      </c>
      <c r="DHX5" s="1">
        <v>2039</v>
      </c>
      <c r="DHY5" s="1">
        <v>2040</v>
      </c>
      <c r="DHZ5" s="5" t="s">
        <v>4145</v>
      </c>
      <c r="DIA5" s="5" t="s">
        <v>4146</v>
      </c>
      <c r="DIB5" s="3" t="s">
        <v>54</v>
      </c>
      <c r="DIC5" s="3" t="s">
        <v>55</v>
      </c>
      <c r="DID5" s="3" t="s">
        <v>56</v>
      </c>
      <c r="DIE5" s="3" t="s">
        <v>54</v>
      </c>
      <c r="DIF5" s="3" t="s">
        <v>55</v>
      </c>
      <c r="DIG5" s="3" t="s">
        <v>56</v>
      </c>
      <c r="DIH5" s="5" t="s">
        <v>91</v>
      </c>
      <c r="DII5" s="5" t="s">
        <v>91</v>
      </c>
      <c r="DIJ5" s="5" t="s">
        <v>91</v>
      </c>
      <c r="DIK5" s="5" t="s">
        <v>91</v>
      </c>
      <c r="DIL5" s="5" t="s">
        <v>91</v>
      </c>
      <c r="DIM5" s="5" t="s">
        <v>91</v>
      </c>
      <c r="DIN5" s="5" t="s">
        <v>91</v>
      </c>
      <c r="DIO5" s="5" t="s">
        <v>91</v>
      </c>
      <c r="DIP5" s="5" t="s">
        <v>9</v>
      </c>
      <c r="DIQ5" s="5" t="s">
        <v>10</v>
      </c>
      <c r="DIR5" s="4" t="s">
        <v>9</v>
      </c>
      <c r="DIS5" s="4" t="s">
        <v>10</v>
      </c>
      <c r="DIT5" s="1">
        <v>2015</v>
      </c>
      <c r="DIU5" s="1">
        <v>2016</v>
      </c>
      <c r="DIV5" s="1">
        <v>2017</v>
      </c>
      <c r="DIW5" s="1">
        <v>2018</v>
      </c>
      <c r="DIX5" s="1">
        <v>2019</v>
      </c>
      <c r="DIY5" s="1">
        <v>2020</v>
      </c>
      <c r="DIZ5" s="1">
        <v>2021</v>
      </c>
      <c r="DJA5" s="1">
        <v>2022</v>
      </c>
      <c r="DJB5" s="1">
        <v>2023</v>
      </c>
      <c r="DJC5" s="1">
        <v>2024</v>
      </c>
      <c r="DJD5" s="1">
        <v>2025</v>
      </c>
      <c r="DJE5" s="1">
        <v>2026</v>
      </c>
      <c r="DJF5" s="1">
        <v>2027</v>
      </c>
      <c r="DJG5" s="1">
        <v>2028</v>
      </c>
      <c r="DJH5" s="1">
        <v>2029</v>
      </c>
      <c r="DJI5" s="1">
        <v>2030</v>
      </c>
      <c r="DJJ5" s="1">
        <v>2031</v>
      </c>
      <c r="DJK5" s="1">
        <v>2032</v>
      </c>
      <c r="DJL5" s="1">
        <v>2033</v>
      </c>
      <c r="DJM5" s="1">
        <v>2034</v>
      </c>
      <c r="DJN5" s="1">
        <v>2035</v>
      </c>
      <c r="DJO5" s="1">
        <v>2036</v>
      </c>
      <c r="DJP5" s="1">
        <v>2037</v>
      </c>
      <c r="DJQ5" s="1">
        <v>2038</v>
      </c>
      <c r="DJR5" s="1">
        <v>2039</v>
      </c>
      <c r="DJS5" s="1">
        <v>2040</v>
      </c>
      <c r="DJT5" s="1">
        <v>2015</v>
      </c>
      <c r="DJU5" s="1">
        <v>2016</v>
      </c>
      <c r="DJV5" s="1">
        <v>2017</v>
      </c>
      <c r="DJW5" s="1">
        <v>2018</v>
      </c>
      <c r="DJX5" s="1">
        <v>2019</v>
      </c>
      <c r="DJY5" s="1">
        <v>2020</v>
      </c>
      <c r="DJZ5" s="1">
        <v>2021</v>
      </c>
      <c r="DKA5" s="1">
        <v>2022</v>
      </c>
      <c r="DKB5" s="1">
        <v>2023</v>
      </c>
      <c r="DKC5" s="1">
        <v>2024</v>
      </c>
      <c r="DKD5" s="1">
        <v>2025</v>
      </c>
      <c r="DKE5" s="1">
        <v>2026</v>
      </c>
      <c r="DKF5" s="1">
        <v>2027</v>
      </c>
      <c r="DKG5" s="1">
        <v>2028</v>
      </c>
      <c r="DKH5" s="1">
        <v>2029</v>
      </c>
      <c r="DKI5" s="1">
        <v>2030</v>
      </c>
      <c r="DKJ5" s="1">
        <v>2031</v>
      </c>
      <c r="DKK5" s="1">
        <v>2032</v>
      </c>
      <c r="DKL5" s="1">
        <v>2033</v>
      </c>
      <c r="DKM5" s="1">
        <v>2034</v>
      </c>
      <c r="DKN5" s="1">
        <v>2035</v>
      </c>
      <c r="DKO5" s="1">
        <v>2036</v>
      </c>
      <c r="DKP5" s="1">
        <v>2037</v>
      </c>
      <c r="DKQ5" s="1">
        <v>2038</v>
      </c>
      <c r="DKR5" s="1">
        <v>2039</v>
      </c>
      <c r="DKS5" s="1">
        <v>2040</v>
      </c>
      <c r="DKT5" s="1">
        <v>2015</v>
      </c>
      <c r="DKU5" s="1">
        <v>2016</v>
      </c>
      <c r="DKV5" s="1">
        <v>2017</v>
      </c>
      <c r="DKW5" s="1">
        <v>2018</v>
      </c>
      <c r="DKX5" s="1">
        <v>2019</v>
      </c>
      <c r="DKY5" s="1">
        <v>2020</v>
      </c>
      <c r="DKZ5" s="1">
        <v>2021</v>
      </c>
      <c r="DLA5" s="1">
        <v>2022</v>
      </c>
      <c r="DLB5" s="1">
        <v>2023</v>
      </c>
      <c r="DLC5" s="1">
        <v>2024</v>
      </c>
      <c r="DLD5" s="1">
        <v>2025</v>
      </c>
      <c r="DLE5" s="1">
        <v>2026</v>
      </c>
      <c r="DLF5" s="1">
        <v>2027</v>
      </c>
      <c r="DLG5" s="1">
        <v>2028</v>
      </c>
      <c r="DLH5" s="1">
        <v>2029</v>
      </c>
      <c r="DLI5" s="1">
        <v>2030</v>
      </c>
      <c r="DLJ5" s="1">
        <v>2031</v>
      </c>
      <c r="DLK5" s="1">
        <v>2032</v>
      </c>
      <c r="DLL5" s="1">
        <v>2033</v>
      </c>
      <c r="DLM5" s="1">
        <v>2034</v>
      </c>
      <c r="DLN5" s="1">
        <v>2035</v>
      </c>
      <c r="DLO5" s="1">
        <v>2036</v>
      </c>
      <c r="DLP5" s="1">
        <v>2037</v>
      </c>
      <c r="DLQ5" s="1">
        <v>2038</v>
      </c>
      <c r="DLR5" s="1">
        <v>2039</v>
      </c>
      <c r="DLS5" s="1">
        <v>2040</v>
      </c>
      <c r="DLT5" s="1">
        <v>2015</v>
      </c>
      <c r="DLU5" s="1">
        <v>2016</v>
      </c>
      <c r="DLV5" s="1">
        <v>2017</v>
      </c>
      <c r="DLW5" s="1">
        <v>2018</v>
      </c>
      <c r="DLX5" s="1">
        <v>2019</v>
      </c>
      <c r="DLY5" s="1">
        <v>2020</v>
      </c>
      <c r="DLZ5" s="1">
        <v>2021</v>
      </c>
      <c r="DMA5" s="1">
        <v>2022</v>
      </c>
      <c r="DMB5" s="1">
        <v>2023</v>
      </c>
      <c r="DMC5" s="1">
        <v>2024</v>
      </c>
      <c r="DMD5" s="1">
        <v>2025</v>
      </c>
      <c r="DME5" s="1">
        <v>2026</v>
      </c>
      <c r="DMF5" s="1">
        <v>2027</v>
      </c>
      <c r="DMG5" s="1">
        <v>2028</v>
      </c>
      <c r="DMH5" s="1">
        <v>2029</v>
      </c>
      <c r="DMI5" s="1">
        <v>2030</v>
      </c>
      <c r="DMJ5" s="1">
        <v>2031</v>
      </c>
      <c r="DMK5" s="1">
        <v>2032</v>
      </c>
      <c r="DML5" s="1">
        <v>2033</v>
      </c>
      <c r="DMM5" s="1">
        <v>2034</v>
      </c>
      <c r="DMN5" s="1">
        <v>2035</v>
      </c>
      <c r="DMO5" s="1">
        <v>2036</v>
      </c>
      <c r="DMP5" s="1">
        <v>2037</v>
      </c>
      <c r="DMQ5" s="1">
        <v>2038</v>
      </c>
      <c r="DMR5" s="1">
        <v>2039</v>
      </c>
      <c r="DMS5" s="1">
        <v>2040</v>
      </c>
      <c r="DMT5" s="1">
        <v>2015</v>
      </c>
      <c r="DMU5" s="1">
        <v>2016</v>
      </c>
      <c r="DMV5" s="1">
        <v>2017</v>
      </c>
      <c r="DMW5" s="1">
        <v>2018</v>
      </c>
      <c r="DMX5" s="1">
        <v>2019</v>
      </c>
      <c r="DMY5" s="1">
        <v>2020</v>
      </c>
      <c r="DMZ5" s="1">
        <v>2021</v>
      </c>
      <c r="DNA5" s="1">
        <v>2022</v>
      </c>
      <c r="DNB5" s="1">
        <v>2023</v>
      </c>
      <c r="DNC5" s="1">
        <v>2024</v>
      </c>
      <c r="DND5" s="1">
        <v>2025</v>
      </c>
      <c r="DNE5" s="1">
        <v>2026</v>
      </c>
      <c r="DNF5" s="1">
        <v>2027</v>
      </c>
      <c r="DNG5" s="1">
        <v>2028</v>
      </c>
      <c r="DNH5" s="1">
        <v>2029</v>
      </c>
      <c r="DNI5" s="1">
        <v>2030</v>
      </c>
      <c r="DNJ5" s="1">
        <v>2031</v>
      </c>
      <c r="DNK5" s="1">
        <v>2032</v>
      </c>
      <c r="DNL5" s="1">
        <v>2033</v>
      </c>
      <c r="DNM5" s="1">
        <v>2034</v>
      </c>
      <c r="DNN5" s="1">
        <v>2035</v>
      </c>
      <c r="DNO5" s="1">
        <v>2036</v>
      </c>
      <c r="DNP5" s="1">
        <v>2037</v>
      </c>
      <c r="DNQ5" s="1">
        <v>2038</v>
      </c>
      <c r="DNR5" s="1">
        <v>2039</v>
      </c>
      <c r="DNS5" s="1">
        <v>2040</v>
      </c>
      <c r="DNT5" s="1">
        <v>2015</v>
      </c>
      <c r="DNU5" s="1">
        <v>2016</v>
      </c>
      <c r="DNV5" s="1">
        <v>2017</v>
      </c>
      <c r="DNW5" s="1">
        <v>2018</v>
      </c>
      <c r="DNX5" s="1">
        <v>2019</v>
      </c>
      <c r="DNY5" s="1">
        <v>2020</v>
      </c>
      <c r="DNZ5" s="1">
        <v>2021</v>
      </c>
      <c r="DOA5" s="1">
        <v>2022</v>
      </c>
      <c r="DOB5" s="1">
        <v>2023</v>
      </c>
      <c r="DOC5" s="1">
        <v>2024</v>
      </c>
      <c r="DOD5" s="1">
        <v>2025</v>
      </c>
      <c r="DOE5" s="1">
        <v>2026</v>
      </c>
      <c r="DOF5" s="1">
        <v>2027</v>
      </c>
      <c r="DOG5" s="1">
        <v>2028</v>
      </c>
      <c r="DOH5" s="1">
        <v>2029</v>
      </c>
      <c r="DOI5" s="1">
        <v>2030</v>
      </c>
      <c r="DOJ5" s="1">
        <v>2031</v>
      </c>
      <c r="DOK5" s="1">
        <v>2032</v>
      </c>
      <c r="DOL5" s="1">
        <v>2033</v>
      </c>
      <c r="DOM5" s="1">
        <v>2034</v>
      </c>
      <c r="DON5" s="1">
        <v>2035</v>
      </c>
      <c r="DOO5" s="1">
        <v>2036</v>
      </c>
      <c r="DOP5" s="1">
        <v>2037</v>
      </c>
      <c r="DOQ5" s="1">
        <v>2038</v>
      </c>
      <c r="DOR5" s="1">
        <v>2039</v>
      </c>
      <c r="DOS5" s="1">
        <v>2040</v>
      </c>
      <c r="DOT5" s="1">
        <v>2015</v>
      </c>
      <c r="DOU5" s="1">
        <v>2016</v>
      </c>
      <c r="DOV5" s="1">
        <v>2017</v>
      </c>
      <c r="DOW5" s="1">
        <v>2018</v>
      </c>
      <c r="DOX5" s="1">
        <v>2019</v>
      </c>
      <c r="DOY5" s="1">
        <v>2020</v>
      </c>
      <c r="DOZ5" s="1">
        <v>2021</v>
      </c>
      <c r="DPA5" s="1">
        <v>2022</v>
      </c>
      <c r="DPB5" s="1">
        <v>2023</v>
      </c>
      <c r="DPC5" s="1">
        <v>2024</v>
      </c>
      <c r="DPD5" s="1">
        <v>2025</v>
      </c>
      <c r="DPE5" s="1">
        <v>2026</v>
      </c>
      <c r="DPF5" s="1">
        <v>2027</v>
      </c>
      <c r="DPG5" s="1">
        <v>2028</v>
      </c>
      <c r="DPH5" s="1">
        <v>2029</v>
      </c>
      <c r="DPI5" s="1">
        <v>2030</v>
      </c>
      <c r="DPJ5" s="1">
        <v>2031</v>
      </c>
      <c r="DPK5" s="1">
        <v>2032</v>
      </c>
      <c r="DPL5" s="1">
        <v>2033</v>
      </c>
      <c r="DPM5" s="1">
        <v>2034</v>
      </c>
      <c r="DPN5" s="1">
        <v>2035</v>
      </c>
      <c r="DPO5" s="1">
        <v>2036</v>
      </c>
      <c r="DPP5" s="1">
        <v>2037</v>
      </c>
      <c r="DPQ5" s="1">
        <v>2038</v>
      </c>
      <c r="DPR5" s="1">
        <v>2039</v>
      </c>
      <c r="DPS5" s="1">
        <v>2040</v>
      </c>
      <c r="DPT5" s="1">
        <v>2015</v>
      </c>
      <c r="DPU5" s="1">
        <v>2016</v>
      </c>
      <c r="DPV5" s="1">
        <v>2017</v>
      </c>
      <c r="DPW5" s="1">
        <v>2018</v>
      </c>
      <c r="DPX5" s="1">
        <v>2019</v>
      </c>
      <c r="DPY5" s="1">
        <v>2020</v>
      </c>
      <c r="DPZ5" s="1">
        <v>2021</v>
      </c>
      <c r="DQA5" s="1">
        <v>2022</v>
      </c>
      <c r="DQB5" s="1">
        <v>2023</v>
      </c>
      <c r="DQC5" s="1">
        <v>2024</v>
      </c>
      <c r="DQD5" s="1">
        <v>2025</v>
      </c>
      <c r="DQE5" s="1">
        <v>2026</v>
      </c>
      <c r="DQF5" s="1">
        <v>2027</v>
      </c>
      <c r="DQG5" s="1">
        <v>2028</v>
      </c>
      <c r="DQH5" s="1">
        <v>2029</v>
      </c>
      <c r="DQI5" s="1">
        <v>2030</v>
      </c>
      <c r="DQJ5" s="1">
        <v>2031</v>
      </c>
      <c r="DQK5" s="1">
        <v>2032</v>
      </c>
      <c r="DQL5" s="1">
        <v>2033</v>
      </c>
      <c r="DQM5" s="1">
        <v>2034</v>
      </c>
      <c r="DQN5" s="1">
        <v>2035</v>
      </c>
      <c r="DQO5" s="1">
        <v>2036</v>
      </c>
      <c r="DQP5" s="1">
        <v>2037</v>
      </c>
      <c r="DQQ5" s="1">
        <v>2038</v>
      </c>
      <c r="DQR5" s="1">
        <v>2039</v>
      </c>
      <c r="DQS5" s="1">
        <v>2040</v>
      </c>
      <c r="DQT5" s="1">
        <v>2015</v>
      </c>
      <c r="DQU5" s="1">
        <v>2016</v>
      </c>
      <c r="DQV5" s="1">
        <v>2017</v>
      </c>
      <c r="DQW5" s="1">
        <v>2018</v>
      </c>
      <c r="DQX5" s="1">
        <v>2019</v>
      </c>
      <c r="DQY5" s="1">
        <v>2020</v>
      </c>
      <c r="DQZ5" s="1">
        <v>2021</v>
      </c>
      <c r="DRA5" s="1">
        <v>2022</v>
      </c>
      <c r="DRB5" s="1">
        <v>2023</v>
      </c>
      <c r="DRC5" s="1">
        <v>2024</v>
      </c>
      <c r="DRD5" s="1">
        <v>2025</v>
      </c>
      <c r="DRE5" s="1">
        <v>2026</v>
      </c>
      <c r="DRF5" s="1">
        <v>2027</v>
      </c>
      <c r="DRG5" s="1">
        <v>2028</v>
      </c>
      <c r="DRH5" s="1">
        <v>2029</v>
      </c>
      <c r="DRI5" s="1">
        <v>2030</v>
      </c>
      <c r="DRJ5" s="1">
        <v>2031</v>
      </c>
      <c r="DRK5" s="1">
        <v>2032</v>
      </c>
      <c r="DRL5" s="1">
        <v>2033</v>
      </c>
      <c r="DRM5" s="1">
        <v>2034</v>
      </c>
      <c r="DRN5" s="1">
        <v>2035</v>
      </c>
      <c r="DRO5" s="1">
        <v>2036</v>
      </c>
      <c r="DRP5" s="1">
        <v>2037</v>
      </c>
      <c r="DRQ5" s="1">
        <v>2038</v>
      </c>
      <c r="DRR5" s="1">
        <v>2039</v>
      </c>
      <c r="DRS5" s="1">
        <v>2040</v>
      </c>
      <c r="DRT5" s="1">
        <v>2015</v>
      </c>
      <c r="DRU5" s="1">
        <v>2016</v>
      </c>
      <c r="DRV5" s="1">
        <v>2017</v>
      </c>
      <c r="DRW5" s="1">
        <v>2018</v>
      </c>
      <c r="DRX5" s="1">
        <v>2019</v>
      </c>
      <c r="DRY5" s="1">
        <v>2020</v>
      </c>
      <c r="DRZ5" s="1">
        <v>2021</v>
      </c>
      <c r="DSA5" s="1">
        <v>2022</v>
      </c>
      <c r="DSB5" s="1">
        <v>2023</v>
      </c>
      <c r="DSC5" s="1">
        <v>2024</v>
      </c>
      <c r="DSD5" s="1">
        <v>2025</v>
      </c>
      <c r="DSE5" s="1">
        <v>2026</v>
      </c>
      <c r="DSF5" s="1">
        <v>2027</v>
      </c>
      <c r="DSG5" s="1">
        <v>2028</v>
      </c>
      <c r="DSH5" s="1">
        <v>2029</v>
      </c>
      <c r="DSI5" s="1">
        <v>2030</v>
      </c>
      <c r="DSJ5" s="1">
        <v>2031</v>
      </c>
      <c r="DSK5" s="1">
        <v>2032</v>
      </c>
      <c r="DSL5" s="1">
        <v>2033</v>
      </c>
      <c r="DSM5" s="1">
        <v>2034</v>
      </c>
      <c r="DSN5" s="1">
        <v>2035</v>
      </c>
      <c r="DSO5" s="1">
        <v>2036</v>
      </c>
      <c r="DSP5" s="1">
        <v>2037</v>
      </c>
      <c r="DSQ5" s="1">
        <v>2038</v>
      </c>
      <c r="DSR5" s="1">
        <v>2039</v>
      </c>
      <c r="DSS5" s="1">
        <v>2040</v>
      </c>
      <c r="DST5" s="1">
        <v>2015</v>
      </c>
      <c r="DSU5" s="1">
        <v>2016</v>
      </c>
      <c r="DSV5" s="1">
        <v>2017</v>
      </c>
      <c r="DSW5" s="1">
        <v>2018</v>
      </c>
      <c r="DSX5" s="1">
        <v>2019</v>
      </c>
      <c r="DSY5" s="1">
        <v>2020</v>
      </c>
      <c r="DSZ5" s="1">
        <v>2021</v>
      </c>
      <c r="DTA5" s="1">
        <v>2022</v>
      </c>
      <c r="DTB5" s="1">
        <v>2023</v>
      </c>
      <c r="DTC5" s="1">
        <v>2024</v>
      </c>
      <c r="DTD5" s="1">
        <v>2025</v>
      </c>
      <c r="DTE5" s="1">
        <v>2026</v>
      </c>
      <c r="DTF5" s="1">
        <v>2027</v>
      </c>
      <c r="DTG5" s="1">
        <v>2028</v>
      </c>
      <c r="DTH5" s="1">
        <v>2029</v>
      </c>
      <c r="DTI5" s="1">
        <v>2030</v>
      </c>
      <c r="DTJ5" s="1">
        <v>2031</v>
      </c>
      <c r="DTK5" s="1">
        <v>2032</v>
      </c>
      <c r="DTL5" s="1">
        <v>2033</v>
      </c>
      <c r="DTM5" s="1">
        <v>2034</v>
      </c>
      <c r="DTN5" s="1">
        <v>2035</v>
      </c>
      <c r="DTO5" s="1">
        <v>2036</v>
      </c>
      <c r="DTP5" s="1">
        <v>2037</v>
      </c>
      <c r="DTQ5" s="1">
        <v>2038</v>
      </c>
      <c r="DTR5" s="1">
        <v>2039</v>
      </c>
      <c r="DTS5" s="1">
        <v>2040</v>
      </c>
      <c r="DTT5" s="1">
        <v>2015</v>
      </c>
      <c r="DTU5" s="1">
        <v>2016</v>
      </c>
      <c r="DTV5" s="1">
        <v>2017</v>
      </c>
      <c r="DTW5" s="1">
        <v>2018</v>
      </c>
      <c r="DTX5" s="1">
        <v>2019</v>
      </c>
      <c r="DTY5" s="1">
        <v>2020</v>
      </c>
      <c r="DTZ5" s="1">
        <v>2021</v>
      </c>
      <c r="DUA5" s="1">
        <v>2022</v>
      </c>
      <c r="DUB5" s="1">
        <v>2023</v>
      </c>
      <c r="DUC5" s="1">
        <v>2024</v>
      </c>
      <c r="DUD5" s="1">
        <v>2025</v>
      </c>
      <c r="DUE5" s="1">
        <v>2026</v>
      </c>
      <c r="DUF5" s="1">
        <v>2027</v>
      </c>
      <c r="DUG5" s="1">
        <v>2028</v>
      </c>
      <c r="DUH5" s="1">
        <v>2029</v>
      </c>
      <c r="DUI5" s="1">
        <v>2030</v>
      </c>
      <c r="DUJ5" s="1">
        <v>2031</v>
      </c>
      <c r="DUK5" s="1">
        <v>2032</v>
      </c>
      <c r="DUL5" s="1">
        <v>2033</v>
      </c>
      <c r="DUM5" s="1">
        <v>2034</v>
      </c>
      <c r="DUN5" s="1">
        <v>2035</v>
      </c>
      <c r="DUO5" s="1">
        <v>2036</v>
      </c>
      <c r="DUP5" s="1">
        <v>2037</v>
      </c>
      <c r="DUQ5" s="1">
        <v>2038</v>
      </c>
      <c r="DUR5" s="1">
        <v>2039</v>
      </c>
      <c r="DUS5" s="1">
        <v>2040</v>
      </c>
      <c r="DUT5" s="1">
        <v>2015</v>
      </c>
      <c r="DUU5" s="1">
        <v>2016</v>
      </c>
      <c r="DUV5" s="1">
        <v>2017</v>
      </c>
      <c r="DUW5" s="1">
        <v>2018</v>
      </c>
      <c r="DUX5" s="1">
        <v>2019</v>
      </c>
      <c r="DUY5" s="1">
        <v>2020</v>
      </c>
      <c r="DUZ5" s="1">
        <v>2021</v>
      </c>
      <c r="DVA5" s="1">
        <v>2022</v>
      </c>
      <c r="DVB5" s="1">
        <v>2023</v>
      </c>
      <c r="DVC5" s="1">
        <v>2024</v>
      </c>
      <c r="DVD5" s="1">
        <v>2025</v>
      </c>
      <c r="DVE5" s="1">
        <v>2026</v>
      </c>
      <c r="DVF5" s="1">
        <v>2027</v>
      </c>
      <c r="DVG5" s="1">
        <v>2028</v>
      </c>
      <c r="DVH5" s="1">
        <v>2029</v>
      </c>
      <c r="DVI5" s="1">
        <v>2030</v>
      </c>
      <c r="DVJ5" s="1">
        <v>2031</v>
      </c>
      <c r="DVK5" s="1">
        <v>2032</v>
      </c>
      <c r="DVL5" s="1">
        <v>2033</v>
      </c>
      <c r="DVM5" s="1">
        <v>2034</v>
      </c>
      <c r="DVN5" s="1">
        <v>2035</v>
      </c>
      <c r="DVO5" s="1">
        <v>2036</v>
      </c>
      <c r="DVP5" s="1">
        <v>2037</v>
      </c>
      <c r="DVQ5" s="1">
        <v>2038</v>
      </c>
      <c r="DVR5" s="1">
        <v>2039</v>
      </c>
      <c r="DVS5" s="1">
        <v>2040</v>
      </c>
      <c r="DVT5" s="1">
        <v>2015</v>
      </c>
      <c r="DVU5" s="1">
        <v>2016</v>
      </c>
      <c r="DVV5" s="1">
        <v>2017</v>
      </c>
      <c r="DVW5" s="1">
        <v>2018</v>
      </c>
      <c r="DVX5" s="1">
        <v>2019</v>
      </c>
      <c r="DVY5" s="1">
        <v>2020</v>
      </c>
      <c r="DVZ5" s="1">
        <v>2021</v>
      </c>
      <c r="DWA5" s="1">
        <v>2022</v>
      </c>
      <c r="DWB5" s="1">
        <v>2023</v>
      </c>
      <c r="DWC5" s="1">
        <v>2024</v>
      </c>
      <c r="DWD5" s="1">
        <v>2025</v>
      </c>
      <c r="DWE5" s="1">
        <v>2026</v>
      </c>
      <c r="DWF5" s="1">
        <v>2027</v>
      </c>
      <c r="DWG5" s="1">
        <v>2028</v>
      </c>
      <c r="DWH5" s="1">
        <v>2029</v>
      </c>
      <c r="DWI5" s="1">
        <v>2030</v>
      </c>
      <c r="DWJ5" s="1">
        <v>2031</v>
      </c>
      <c r="DWK5" s="1">
        <v>2032</v>
      </c>
      <c r="DWL5" s="1">
        <v>2033</v>
      </c>
      <c r="DWM5" s="1">
        <v>2034</v>
      </c>
      <c r="DWN5" s="1">
        <v>2035</v>
      </c>
      <c r="DWO5" s="1">
        <v>2036</v>
      </c>
      <c r="DWP5" s="1">
        <v>2037</v>
      </c>
      <c r="DWQ5" s="1">
        <v>2038</v>
      </c>
      <c r="DWR5" s="1">
        <v>2039</v>
      </c>
      <c r="DWS5" s="1">
        <v>2040</v>
      </c>
      <c r="DWT5" s="1">
        <v>2015</v>
      </c>
      <c r="DWU5" s="1">
        <v>2016</v>
      </c>
      <c r="DWV5" s="1">
        <v>2017</v>
      </c>
      <c r="DWW5" s="1">
        <v>2018</v>
      </c>
      <c r="DWX5" s="1">
        <v>2019</v>
      </c>
      <c r="DWY5" s="1">
        <v>2020</v>
      </c>
      <c r="DWZ5" s="1">
        <v>2021</v>
      </c>
      <c r="DXA5" s="1">
        <v>2022</v>
      </c>
      <c r="DXB5" s="1">
        <v>2023</v>
      </c>
      <c r="DXC5" s="1">
        <v>2024</v>
      </c>
      <c r="DXD5" s="1">
        <v>2025</v>
      </c>
      <c r="DXE5" s="1">
        <v>2026</v>
      </c>
      <c r="DXF5" s="1">
        <v>2027</v>
      </c>
      <c r="DXG5" s="1">
        <v>2028</v>
      </c>
      <c r="DXH5" s="1">
        <v>2029</v>
      </c>
      <c r="DXI5" s="1">
        <v>2030</v>
      </c>
      <c r="DXJ5" s="1">
        <v>2031</v>
      </c>
      <c r="DXK5" s="1">
        <v>2032</v>
      </c>
      <c r="DXL5" s="1">
        <v>2033</v>
      </c>
      <c r="DXM5" s="1">
        <v>2034</v>
      </c>
      <c r="DXN5" s="1">
        <v>2035</v>
      </c>
      <c r="DXO5" s="1">
        <v>2036</v>
      </c>
      <c r="DXP5" s="1">
        <v>2037</v>
      </c>
      <c r="DXQ5" s="1">
        <v>2038</v>
      </c>
      <c r="DXR5" s="1">
        <v>2039</v>
      </c>
      <c r="DXS5" s="1">
        <v>2040</v>
      </c>
      <c r="DXT5" s="1">
        <v>2015</v>
      </c>
      <c r="DXU5" s="1">
        <v>2016</v>
      </c>
      <c r="DXV5" s="1">
        <v>2017</v>
      </c>
      <c r="DXW5" s="1">
        <v>2018</v>
      </c>
      <c r="DXX5" s="1">
        <v>2019</v>
      </c>
      <c r="DXY5" s="1">
        <v>2020</v>
      </c>
      <c r="DXZ5" s="1">
        <v>2021</v>
      </c>
      <c r="DYA5" s="1">
        <v>2022</v>
      </c>
      <c r="DYB5" s="1">
        <v>2023</v>
      </c>
      <c r="DYC5" s="1">
        <v>2024</v>
      </c>
      <c r="DYD5" s="1">
        <v>2025</v>
      </c>
      <c r="DYE5" s="1">
        <v>2026</v>
      </c>
      <c r="DYF5" s="1">
        <v>2027</v>
      </c>
      <c r="DYG5" s="1">
        <v>2028</v>
      </c>
      <c r="DYH5" s="1">
        <v>2029</v>
      </c>
      <c r="DYI5" s="1">
        <v>2030</v>
      </c>
      <c r="DYJ5" s="1">
        <v>2031</v>
      </c>
      <c r="DYK5" s="1">
        <v>2032</v>
      </c>
      <c r="DYL5" s="1">
        <v>2033</v>
      </c>
      <c r="DYM5" s="1">
        <v>2034</v>
      </c>
      <c r="DYN5" s="1">
        <v>2035</v>
      </c>
      <c r="DYO5" s="1">
        <v>2036</v>
      </c>
      <c r="DYP5" s="1">
        <v>2037</v>
      </c>
      <c r="DYQ5" s="1">
        <v>2038</v>
      </c>
      <c r="DYR5" s="1">
        <v>2039</v>
      </c>
      <c r="DYS5" s="1">
        <v>2040</v>
      </c>
      <c r="DYT5" s="1">
        <v>2017</v>
      </c>
      <c r="DYU5" s="18" t="s">
        <v>9</v>
      </c>
      <c r="DYV5" s="18" t="s">
        <v>10</v>
      </c>
      <c r="DYW5" s="18" t="s">
        <v>9</v>
      </c>
      <c r="DYX5" s="18" t="s">
        <v>10</v>
      </c>
      <c r="DYY5" s="1" t="s">
        <v>9</v>
      </c>
      <c r="DYZ5" s="1" t="s">
        <v>10</v>
      </c>
      <c r="DZL5" s="1" t="s">
        <v>4147</v>
      </c>
      <c r="DZM5" s="1" t="s">
        <v>4148</v>
      </c>
      <c r="DZN5" s="1" t="s">
        <v>4149</v>
      </c>
      <c r="DZO5" s="1" t="s">
        <v>4308</v>
      </c>
      <c r="DZP5" s="1" t="s">
        <v>4116</v>
      </c>
      <c r="DZQ5" s="1" t="s">
        <v>4147</v>
      </c>
      <c r="DZR5" s="1" t="s">
        <v>4148</v>
      </c>
      <c r="DZS5" s="1" t="s">
        <v>4149</v>
      </c>
      <c r="DZT5" s="1" t="s">
        <v>4308</v>
      </c>
      <c r="DZU5" s="1" t="s">
        <v>4116</v>
      </c>
      <c r="DZW5" s="1" t="s">
        <v>4151</v>
      </c>
      <c r="EBO5" s="1">
        <v>2015</v>
      </c>
      <c r="EBP5" s="1">
        <v>2016</v>
      </c>
      <c r="EBQ5" s="1">
        <v>2017</v>
      </c>
      <c r="EBR5" s="1">
        <v>2018</v>
      </c>
      <c r="EBS5" s="1">
        <v>2019</v>
      </c>
      <c r="EBT5" s="1">
        <v>2020</v>
      </c>
      <c r="EBU5" s="1">
        <v>2021</v>
      </c>
      <c r="EBV5" s="1">
        <v>2022</v>
      </c>
      <c r="EBW5" s="1">
        <v>2023</v>
      </c>
      <c r="EBX5" s="1">
        <v>2024</v>
      </c>
      <c r="EBY5" s="1">
        <v>2025</v>
      </c>
      <c r="EBZ5" s="1">
        <v>2026</v>
      </c>
      <c r="ECA5" s="1">
        <v>2027</v>
      </c>
      <c r="ECB5" s="1">
        <v>2028</v>
      </c>
      <c r="ECC5" s="1">
        <v>2029</v>
      </c>
      <c r="ECD5" s="1">
        <v>2030</v>
      </c>
      <c r="ECE5" s="1">
        <v>2031</v>
      </c>
      <c r="ECF5" s="1">
        <v>2032</v>
      </c>
      <c r="ECG5" s="1">
        <v>2033</v>
      </c>
      <c r="ECH5" s="1">
        <v>2034</v>
      </c>
      <c r="ECI5" s="1">
        <v>2035</v>
      </c>
      <c r="ECJ5" s="1">
        <v>2036</v>
      </c>
      <c r="ECK5" s="1">
        <v>2037</v>
      </c>
      <c r="ECL5" s="1">
        <v>2038</v>
      </c>
      <c r="ECM5" s="1">
        <v>2039</v>
      </c>
      <c r="ECN5" s="1">
        <v>2040</v>
      </c>
      <c r="ECO5" s="1">
        <v>2015</v>
      </c>
      <c r="ECP5" s="1">
        <v>2016</v>
      </c>
      <c r="ECQ5" s="1">
        <v>2017</v>
      </c>
      <c r="ECR5" s="1">
        <v>2018</v>
      </c>
      <c r="ECS5" s="1">
        <v>2019</v>
      </c>
      <c r="ECT5" s="1">
        <v>2020</v>
      </c>
      <c r="ECU5" s="1">
        <v>2021</v>
      </c>
      <c r="ECV5" s="1">
        <v>2022</v>
      </c>
      <c r="ECW5" s="1">
        <v>2023</v>
      </c>
      <c r="ECX5" s="1">
        <v>2024</v>
      </c>
      <c r="ECY5" s="1">
        <v>2025</v>
      </c>
      <c r="ECZ5" s="1">
        <v>2026</v>
      </c>
      <c r="EDA5" s="1">
        <v>2027</v>
      </c>
      <c r="EDB5" s="1">
        <v>2028</v>
      </c>
      <c r="EDC5" s="1">
        <v>2029</v>
      </c>
      <c r="EDD5" s="1">
        <v>2030</v>
      </c>
      <c r="EDE5" s="1">
        <v>2031</v>
      </c>
      <c r="EDF5" s="1">
        <v>2032</v>
      </c>
      <c r="EDG5" s="1">
        <v>2033</v>
      </c>
      <c r="EDH5" s="1">
        <v>2034</v>
      </c>
      <c r="EDI5" s="1">
        <v>2035</v>
      </c>
      <c r="EDJ5" s="1">
        <v>2036</v>
      </c>
      <c r="EDK5" s="1">
        <v>2037</v>
      </c>
      <c r="EDL5" s="1">
        <v>2038</v>
      </c>
      <c r="EDM5" s="1">
        <v>2039</v>
      </c>
      <c r="EDN5" s="1">
        <v>2040</v>
      </c>
      <c r="EDO5" s="1">
        <v>2015</v>
      </c>
      <c r="EDP5" s="1">
        <v>2016</v>
      </c>
      <c r="EDQ5" s="1">
        <v>2017</v>
      </c>
      <c r="EDR5" s="1">
        <v>2018</v>
      </c>
      <c r="EDS5" s="1">
        <v>2019</v>
      </c>
      <c r="EDT5" s="1">
        <v>2020</v>
      </c>
      <c r="EDU5" s="1">
        <v>2021</v>
      </c>
      <c r="EDV5" s="1">
        <v>2022</v>
      </c>
      <c r="EDW5" s="1">
        <v>2023</v>
      </c>
      <c r="EDX5" s="1">
        <v>2024</v>
      </c>
      <c r="EDY5" s="1">
        <v>2025</v>
      </c>
      <c r="EDZ5" s="1">
        <v>2026</v>
      </c>
      <c r="EEA5" s="1">
        <v>2027</v>
      </c>
      <c r="EEB5" s="1">
        <v>2028</v>
      </c>
      <c r="EEC5" s="1">
        <v>2029</v>
      </c>
      <c r="EED5" s="1">
        <v>2030</v>
      </c>
      <c r="EEE5" s="1">
        <v>2031</v>
      </c>
      <c r="EEF5" s="1">
        <v>2032</v>
      </c>
      <c r="EEG5" s="1">
        <v>2033</v>
      </c>
      <c r="EEH5" s="1">
        <v>2034</v>
      </c>
      <c r="EEI5" s="1">
        <v>2035</v>
      </c>
      <c r="EEJ5" s="1">
        <v>2036</v>
      </c>
      <c r="EEK5" s="1">
        <v>2037</v>
      </c>
      <c r="EEL5" s="1">
        <v>2038</v>
      </c>
      <c r="EEM5" s="1">
        <v>2039</v>
      </c>
      <c r="EEN5" s="1">
        <v>2040</v>
      </c>
      <c r="EEO5" s="1">
        <v>2015</v>
      </c>
      <c r="EEP5" s="1">
        <v>2016</v>
      </c>
      <c r="EEQ5" s="1">
        <v>2017</v>
      </c>
      <c r="EER5" s="1">
        <v>2018</v>
      </c>
      <c r="EES5" s="1">
        <v>2019</v>
      </c>
      <c r="EET5" s="1">
        <v>2020</v>
      </c>
      <c r="EEU5" s="1">
        <v>2021</v>
      </c>
      <c r="EEV5" s="1">
        <v>2022</v>
      </c>
      <c r="EEW5" s="1">
        <v>2023</v>
      </c>
      <c r="EEX5" s="1">
        <v>2024</v>
      </c>
      <c r="EEY5" s="1">
        <v>2025</v>
      </c>
      <c r="EEZ5" s="1">
        <v>2026</v>
      </c>
      <c r="EFA5" s="1">
        <v>2027</v>
      </c>
      <c r="EFB5" s="1">
        <v>2028</v>
      </c>
      <c r="EFC5" s="1">
        <v>2029</v>
      </c>
      <c r="EFD5" s="1">
        <v>2030</v>
      </c>
      <c r="EFE5" s="1">
        <v>2031</v>
      </c>
      <c r="EFF5" s="1">
        <v>2032</v>
      </c>
      <c r="EFG5" s="1">
        <v>2033</v>
      </c>
      <c r="EFH5" s="1">
        <v>2034</v>
      </c>
      <c r="EFI5" s="1">
        <v>2035</v>
      </c>
      <c r="EFJ5" s="1">
        <v>2036</v>
      </c>
      <c r="EFK5" s="1">
        <v>2037</v>
      </c>
      <c r="EFL5" s="1">
        <v>2038</v>
      </c>
      <c r="EFM5" s="1">
        <v>2039</v>
      </c>
      <c r="EFN5" s="1">
        <v>2040</v>
      </c>
      <c r="EFO5" s="1">
        <v>2015</v>
      </c>
      <c r="EFP5" s="1">
        <v>2016</v>
      </c>
      <c r="EFQ5" s="1">
        <v>2017</v>
      </c>
      <c r="EFR5" s="1">
        <v>2018</v>
      </c>
      <c r="EFS5" s="1">
        <v>2019</v>
      </c>
      <c r="EFT5" s="1">
        <v>2020</v>
      </c>
      <c r="EFU5" s="1">
        <v>2021</v>
      </c>
      <c r="EFV5" s="1">
        <v>2022</v>
      </c>
      <c r="EFW5" s="1">
        <v>2023</v>
      </c>
      <c r="EFX5" s="1">
        <v>2024</v>
      </c>
      <c r="EFY5" s="1">
        <v>2025</v>
      </c>
      <c r="EFZ5" s="1">
        <v>2026</v>
      </c>
      <c r="EGA5" s="1">
        <v>2027</v>
      </c>
      <c r="EGB5" s="1">
        <v>2028</v>
      </c>
      <c r="EGC5" s="1">
        <v>2029</v>
      </c>
      <c r="EGD5" s="1">
        <v>2030</v>
      </c>
      <c r="EGE5" s="1">
        <v>2031</v>
      </c>
      <c r="EGF5" s="1">
        <v>2032</v>
      </c>
      <c r="EGG5" s="1">
        <v>2033</v>
      </c>
      <c r="EGH5" s="1">
        <v>2034</v>
      </c>
      <c r="EGI5" s="1">
        <v>2035</v>
      </c>
      <c r="EGJ5" s="1">
        <v>2036</v>
      </c>
      <c r="EGK5" s="1">
        <v>2037</v>
      </c>
      <c r="EGL5" s="1">
        <v>2038</v>
      </c>
      <c r="EGM5" s="1">
        <v>2039</v>
      </c>
      <c r="EGN5" s="1">
        <v>2040</v>
      </c>
      <c r="EGO5" s="1">
        <v>2015</v>
      </c>
      <c r="EGP5" s="1">
        <v>2016</v>
      </c>
      <c r="EGQ5" s="1">
        <v>2017</v>
      </c>
      <c r="EGR5" s="1">
        <v>2018</v>
      </c>
      <c r="EGS5" s="1">
        <v>2019</v>
      </c>
      <c r="EGT5" s="1">
        <v>2020</v>
      </c>
      <c r="EGU5" s="1">
        <v>2021</v>
      </c>
      <c r="EGV5" s="1">
        <v>2022</v>
      </c>
      <c r="EGW5" s="1">
        <v>2023</v>
      </c>
      <c r="EGX5" s="1">
        <v>2024</v>
      </c>
      <c r="EGY5" s="1">
        <v>2025</v>
      </c>
      <c r="EGZ5" s="1">
        <v>2026</v>
      </c>
      <c r="EHA5" s="1">
        <v>2027</v>
      </c>
      <c r="EHB5" s="1">
        <v>2028</v>
      </c>
      <c r="EHC5" s="1">
        <v>2029</v>
      </c>
      <c r="EHD5" s="1">
        <v>2030</v>
      </c>
      <c r="EHE5" s="1">
        <v>2031</v>
      </c>
      <c r="EHF5" s="1">
        <v>2032</v>
      </c>
      <c r="EHG5" s="1">
        <v>2033</v>
      </c>
      <c r="EHH5" s="1">
        <v>2034</v>
      </c>
      <c r="EHI5" s="1">
        <v>2035</v>
      </c>
      <c r="EHJ5" s="1">
        <v>2036</v>
      </c>
      <c r="EHK5" s="1">
        <v>2037</v>
      </c>
      <c r="EHL5" s="1">
        <v>2038</v>
      </c>
      <c r="EHM5" s="1">
        <v>2039</v>
      </c>
      <c r="EHN5" s="1">
        <v>2040</v>
      </c>
      <c r="EHO5" s="23" t="s">
        <v>4152</v>
      </c>
      <c r="EHP5" s="23" t="s">
        <v>4153</v>
      </c>
      <c r="EHQ5" s="23" t="s">
        <v>4154</v>
      </c>
      <c r="EHR5" s="23" t="s">
        <v>4155</v>
      </c>
      <c r="EHS5" s="23" t="s">
        <v>4152</v>
      </c>
      <c r="EHT5" s="23" t="s">
        <v>4153</v>
      </c>
      <c r="EHU5" s="23" t="s">
        <v>4154</v>
      </c>
      <c r="EHV5" s="23" t="s">
        <v>4155</v>
      </c>
      <c r="EHW5" s="23" t="s">
        <v>4152</v>
      </c>
      <c r="EHX5" s="23" t="s">
        <v>4153</v>
      </c>
      <c r="EHY5" s="23" t="s">
        <v>4154</v>
      </c>
      <c r="EHZ5" s="23" t="s">
        <v>4155</v>
      </c>
      <c r="EIA5" s="23" t="s">
        <v>4156</v>
      </c>
      <c r="EIB5" s="23" t="s">
        <v>4157</v>
      </c>
      <c r="EIC5" s="23" t="s">
        <v>4158</v>
      </c>
      <c r="EID5" s="23" t="s">
        <v>4159</v>
      </c>
      <c r="EIE5" s="23" t="s">
        <v>4156</v>
      </c>
      <c r="EIF5" s="23" t="s">
        <v>4157</v>
      </c>
      <c r="EIG5" s="23" t="s">
        <v>4158</v>
      </c>
      <c r="EIH5" s="23" t="s">
        <v>4159</v>
      </c>
      <c r="EII5" s="23" t="s">
        <v>4156</v>
      </c>
      <c r="EIJ5" s="23" t="s">
        <v>4157</v>
      </c>
      <c r="EIK5" s="23" t="s">
        <v>4158</v>
      </c>
      <c r="EIL5" s="23" t="s">
        <v>4159</v>
      </c>
      <c r="EIM5" s="23" t="s">
        <v>4160</v>
      </c>
      <c r="EIN5" s="23" t="s">
        <v>4161</v>
      </c>
      <c r="EIO5" s="23" t="s">
        <v>4162</v>
      </c>
      <c r="EIP5" s="23" t="s">
        <v>4163</v>
      </c>
      <c r="EIQ5" s="23" t="s">
        <v>4160</v>
      </c>
      <c r="EIR5" s="23" t="s">
        <v>4161</v>
      </c>
      <c r="EIS5" s="23" t="s">
        <v>4162</v>
      </c>
      <c r="EIT5" s="23" t="s">
        <v>4163</v>
      </c>
      <c r="EIU5" s="23" t="s">
        <v>4160</v>
      </c>
      <c r="EIV5" s="23" t="s">
        <v>4161</v>
      </c>
      <c r="EIW5" s="23" t="s">
        <v>4162</v>
      </c>
      <c r="EIX5" s="23" t="s">
        <v>4163</v>
      </c>
      <c r="EIY5" s="1">
        <v>2015</v>
      </c>
      <c r="EIZ5" s="1">
        <v>2016</v>
      </c>
      <c r="EJA5" s="1">
        <v>2017</v>
      </c>
      <c r="EJB5" s="1">
        <v>2018</v>
      </c>
      <c r="EJC5" s="1">
        <v>2019</v>
      </c>
      <c r="EJD5" s="1">
        <v>2020</v>
      </c>
      <c r="EJE5" s="1">
        <v>2021</v>
      </c>
      <c r="EJF5" s="1">
        <v>2022</v>
      </c>
      <c r="EJG5" s="1">
        <v>2023</v>
      </c>
      <c r="EJH5" s="1">
        <v>2024</v>
      </c>
      <c r="EJI5" s="1">
        <v>2025</v>
      </c>
      <c r="EJJ5" s="1">
        <v>2026</v>
      </c>
      <c r="EJK5" s="1">
        <v>2027</v>
      </c>
      <c r="EJL5" s="1">
        <v>2028</v>
      </c>
      <c r="EJM5" s="1">
        <v>2029</v>
      </c>
      <c r="EJN5" s="1">
        <v>2030</v>
      </c>
      <c r="EJO5" s="1">
        <v>2031</v>
      </c>
      <c r="EJP5" s="1">
        <v>2032</v>
      </c>
      <c r="EJQ5" s="1">
        <v>2033</v>
      </c>
      <c r="EJR5" s="1">
        <v>2034</v>
      </c>
      <c r="EJS5" s="1">
        <v>2035</v>
      </c>
      <c r="EJT5" s="1">
        <v>2036</v>
      </c>
      <c r="EJU5" s="1">
        <v>2037</v>
      </c>
      <c r="EJV5" s="1">
        <v>2038</v>
      </c>
      <c r="EJW5" s="1">
        <v>2039</v>
      </c>
      <c r="EJX5" s="1">
        <v>2040</v>
      </c>
      <c r="EJY5" s="1">
        <v>2015</v>
      </c>
      <c r="EJZ5" s="1">
        <v>2016</v>
      </c>
      <c r="EKA5" s="1">
        <v>2017</v>
      </c>
      <c r="EKB5" s="1">
        <v>2018</v>
      </c>
      <c r="EKC5" s="1">
        <v>2019</v>
      </c>
      <c r="EKD5" s="1">
        <v>2020</v>
      </c>
      <c r="EKE5" s="1">
        <v>2021</v>
      </c>
      <c r="EKF5" s="1">
        <v>2022</v>
      </c>
      <c r="EKG5" s="1">
        <v>2023</v>
      </c>
      <c r="EKH5" s="1">
        <v>2024</v>
      </c>
      <c r="EKI5" s="1">
        <v>2025</v>
      </c>
      <c r="EKJ5" s="1">
        <v>2026</v>
      </c>
      <c r="EKK5" s="1">
        <v>2027</v>
      </c>
      <c r="EKL5" s="1">
        <v>2028</v>
      </c>
      <c r="EKM5" s="1">
        <v>2029</v>
      </c>
      <c r="EKN5" s="1">
        <v>2030</v>
      </c>
      <c r="EKO5" s="1">
        <v>2031</v>
      </c>
      <c r="EKP5" s="1">
        <v>2032</v>
      </c>
      <c r="EKQ5" s="1">
        <v>2033</v>
      </c>
      <c r="EKR5" s="1">
        <v>2034</v>
      </c>
      <c r="EKS5" s="1">
        <v>2035</v>
      </c>
      <c r="EKT5" s="1">
        <v>2036</v>
      </c>
      <c r="EKU5" s="1">
        <v>2037</v>
      </c>
      <c r="EKV5" s="1">
        <v>2038</v>
      </c>
      <c r="EKW5" s="1">
        <v>2039</v>
      </c>
      <c r="EKX5" s="1">
        <v>2040</v>
      </c>
      <c r="EKY5" s="1">
        <v>2015</v>
      </c>
      <c r="EKZ5" s="1">
        <v>2016</v>
      </c>
      <c r="ELA5" s="1">
        <v>2017</v>
      </c>
      <c r="ELB5" s="1">
        <v>2018</v>
      </c>
      <c r="ELC5" s="1">
        <v>2019</v>
      </c>
      <c r="ELD5" s="1">
        <v>2020</v>
      </c>
      <c r="ELE5" s="1">
        <v>2021</v>
      </c>
      <c r="ELF5" s="1">
        <v>2022</v>
      </c>
      <c r="ELG5" s="1">
        <v>2023</v>
      </c>
      <c r="ELH5" s="1">
        <v>2024</v>
      </c>
      <c r="ELI5" s="1">
        <v>2025</v>
      </c>
      <c r="ELJ5" s="1">
        <v>2026</v>
      </c>
      <c r="ELK5" s="1">
        <v>2027</v>
      </c>
      <c r="ELL5" s="1">
        <v>2028</v>
      </c>
      <c r="ELM5" s="1">
        <v>2029</v>
      </c>
      <c r="ELN5" s="1">
        <v>2030</v>
      </c>
      <c r="ELO5" s="1">
        <v>2031</v>
      </c>
      <c r="ELP5" s="1">
        <v>2032</v>
      </c>
      <c r="ELQ5" s="1">
        <v>2033</v>
      </c>
      <c r="ELR5" s="1">
        <v>2034</v>
      </c>
      <c r="ELS5" s="1">
        <v>2035</v>
      </c>
      <c r="ELT5" s="1">
        <v>2036</v>
      </c>
      <c r="ELU5" s="1">
        <v>2037</v>
      </c>
      <c r="ELV5" s="1">
        <v>2038</v>
      </c>
      <c r="ELW5" s="1">
        <v>2039</v>
      </c>
      <c r="ELX5" s="1">
        <v>2040</v>
      </c>
      <c r="ELY5" s="1">
        <v>2015</v>
      </c>
      <c r="ELZ5" s="1">
        <v>2016</v>
      </c>
      <c r="EMA5" s="1">
        <v>2017</v>
      </c>
      <c r="EMB5" s="1">
        <v>2018</v>
      </c>
      <c r="EMC5" s="1">
        <v>2019</v>
      </c>
      <c r="EMD5" s="1">
        <v>2020</v>
      </c>
      <c r="EME5" s="1">
        <v>2021</v>
      </c>
      <c r="EMF5" s="1">
        <v>2022</v>
      </c>
      <c r="EMG5" s="1">
        <v>2023</v>
      </c>
      <c r="EMH5" s="1">
        <v>2024</v>
      </c>
      <c r="EMI5" s="1">
        <v>2025</v>
      </c>
      <c r="EMJ5" s="1">
        <v>2026</v>
      </c>
      <c r="EMK5" s="1">
        <v>2027</v>
      </c>
      <c r="EML5" s="1">
        <v>2028</v>
      </c>
      <c r="EMM5" s="1">
        <v>2029</v>
      </c>
      <c r="EMN5" s="1">
        <v>2030</v>
      </c>
      <c r="EMO5" s="1">
        <v>2031</v>
      </c>
      <c r="EMP5" s="1">
        <v>2032</v>
      </c>
      <c r="EMQ5" s="1">
        <v>2033</v>
      </c>
      <c r="EMR5" s="1">
        <v>2034</v>
      </c>
      <c r="EMS5" s="1">
        <v>2035</v>
      </c>
      <c r="EMT5" s="1">
        <v>2036</v>
      </c>
      <c r="EMU5" s="1">
        <v>2037</v>
      </c>
      <c r="EMV5" s="1">
        <v>2038</v>
      </c>
      <c r="EMW5" s="1">
        <v>2039</v>
      </c>
      <c r="EMX5" s="1">
        <v>2040</v>
      </c>
      <c r="EMY5" s="1">
        <v>2015</v>
      </c>
      <c r="EMZ5" s="1">
        <v>2016</v>
      </c>
      <c r="ENA5" s="1">
        <v>2017</v>
      </c>
      <c r="ENB5" s="1">
        <v>2018</v>
      </c>
      <c r="ENC5" s="1">
        <v>2019</v>
      </c>
      <c r="END5" s="1">
        <v>2020</v>
      </c>
      <c r="ENE5" s="1">
        <v>2021</v>
      </c>
      <c r="ENF5" s="1">
        <v>2022</v>
      </c>
      <c r="ENG5" s="1">
        <v>2023</v>
      </c>
      <c r="ENH5" s="1">
        <v>2024</v>
      </c>
      <c r="ENI5" s="1">
        <v>2025</v>
      </c>
      <c r="ENJ5" s="1">
        <v>2026</v>
      </c>
      <c r="ENK5" s="1">
        <v>2027</v>
      </c>
      <c r="ENL5" s="1">
        <v>2028</v>
      </c>
      <c r="ENM5" s="1">
        <v>2029</v>
      </c>
      <c r="ENN5" s="1">
        <v>2030</v>
      </c>
      <c r="ENO5" s="1">
        <v>2031</v>
      </c>
      <c r="ENP5" s="1">
        <v>2032</v>
      </c>
      <c r="ENQ5" s="1">
        <v>2033</v>
      </c>
      <c r="ENR5" s="1">
        <v>2034</v>
      </c>
      <c r="ENS5" s="1">
        <v>2035</v>
      </c>
      <c r="ENT5" s="1">
        <v>2036</v>
      </c>
      <c r="ENU5" s="1">
        <v>2037</v>
      </c>
      <c r="ENV5" s="1">
        <v>2038</v>
      </c>
      <c r="ENW5" s="1">
        <v>2039</v>
      </c>
      <c r="ENX5" s="1">
        <v>2040</v>
      </c>
      <c r="ENY5" s="1">
        <v>2015</v>
      </c>
      <c r="ENZ5" s="1">
        <v>2016</v>
      </c>
      <c r="EOA5" s="1">
        <v>2017</v>
      </c>
      <c r="EOB5" s="1">
        <v>2018</v>
      </c>
      <c r="EOC5" s="1">
        <v>2019</v>
      </c>
      <c r="EOD5" s="1">
        <v>2020</v>
      </c>
      <c r="EOE5" s="1">
        <v>2021</v>
      </c>
      <c r="EOF5" s="1">
        <v>2022</v>
      </c>
      <c r="EOG5" s="1">
        <v>2023</v>
      </c>
      <c r="EOH5" s="1">
        <v>2024</v>
      </c>
      <c r="EOI5" s="1">
        <v>2025</v>
      </c>
      <c r="EOJ5" s="1">
        <v>2026</v>
      </c>
      <c r="EOK5" s="1">
        <v>2027</v>
      </c>
      <c r="EOL5" s="1">
        <v>2028</v>
      </c>
      <c r="EOM5" s="1">
        <v>2029</v>
      </c>
      <c r="EON5" s="1">
        <v>2030</v>
      </c>
      <c r="EOO5" s="1">
        <v>2031</v>
      </c>
      <c r="EOP5" s="1">
        <v>2032</v>
      </c>
      <c r="EOQ5" s="1">
        <v>2033</v>
      </c>
      <c r="EOR5" s="1">
        <v>2034</v>
      </c>
      <c r="EOS5" s="1">
        <v>2035</v>
      </c>
      <c r="EOT5" s="1">
        <v>2036</v>
      </c>
      <c r="EOU5" s="1">
        <v>2037</v>
      </c>
      <c r="EOV5" s="1">
        <v>2038</v>
      </c>
      <c r="EOW5" s="1">
        <v>2039</v>
      </c>
      <c r="EOX5" s="1">
        <v>2040</v>
      </c>
      <c r="EOY5" s="23" t="s">
        <v>4152</v>
      </c>
      <c r="EOZ5" s="23" t="s">
        <v>4153</v>
      </c>
      <c r="EPA5" s="23" t="s">
        <v>4154</v>
      </c>
      <c r="EPB5" s="23" t="s">
        <v>4155</v>
      </c>
      <c r="EPC5" s="23" t="s">
        <v>4152</v>
      </c>
      <c r="EPD5" s="23" t="s">
        <v>4153</v>
      </c>
      <c r="EPE5" s="23" t="s">
        <v>4154</v>
      </c>
      <c r="EPF5" s="23" t="s">
        <v>4155</v>
      </c>
      <c r="EPG5" s="23" t="s">
        <v>4152</v>
      </c>
      <c r="EPH5" s="23" t="s">
        <v>4153</v>
      </c>
      <c r="EPI5" s="23" t="s">
        <v>4154</v>
      </c>
      <c r="EPJ5" s="23" t="s">
        <v>4155</v>
      </c>
      <c r="EPK5" s="23" t="s">
        <v>4156</v>
      </c>
      <c r="EPL5" s="23" t="s">
        <v>4157</v>
      </c>
      <c r="EPM5" s="23" t="s">
        <v>4158</v>
      </c>
      <c r="EPN5" s="23" t="s">
        <v>4159</v>
      </c>
      <c r="EPO5" s="23" t="s">
        <v>4156</v>
      </c>
      <c r="EPP5" s="23" t="s">
        <v>4157</v>
      </c>
      <c r="EPQ5" s="23" t="s">
        <v>4158</v>
      </c>
      <c r="EPR5" s="23" t="s">
        <v>4159</v>
      </c>
      <c r="EPS5" s="23" t="s">
        <v>4156</v>
      </c>
      <c r="EPT5" s="23" t="s">
        <v>4157</v>
      </c>
      <c r="EPU5" s="23" t="s">
        <v>4158</v>
      </c>
      <c r="EPV5" s="23" t="s">
        <v>4159</v>
      </c>
      <c r="EPW5" s="23" t="s">
        <v>4160</v>
      </c>
      <c r="EPX5" s="23" t="s">
        <v>4161</v>
      </c>
      <c r="EPY5" s="23" t="s">
        <v>4162</v>
      </c>
      <c r="EPZ5" s="23" t="s">
        <v>4163</v>
      </c>
      <c r="EQA5" s="23" t="s">
        <v>4160</v>
      </c>
      <c r="EQB5" s="23" t="s">
        <v>4161</v>
      </c>
      <c r="EQC5" s="23" t="s">
        <v>4162</v>
      </c>
      <c r="EQD5" s="23" t="s">
        <v>4163</v>
      </c>
      <c r="EQE5" s="23" t="s">
        <v>4160</v>
      </c>
      <c r="EQF5" s="23" t="s">
        <v>4161</v>
      </c>
      <c r="EQG5" s="23" t="s">
        <v>4162</v>
      </c>
      <c r="EQH5" s="23" t="s">
        <v>4163</v>
      </c>
      <c r="EQI5" s="24" t="s">
        <v>4309</v>
      </c>
    </row>
    <row r="6" spans="1:3831" s="25" customFormat="1" x14ac:dyDescent="0.25">
      <c r="A6" s="25" t="s">
        <v>4310</v>
      </c>
      <c r="B6" s="26" t="s">
        <v>981</v>
      </c>
      <c r="C6" s="27">
        <v>3</v>
      </c>
      <c r="D6" s="28">
        <v>2</v>
      </c>
      <c r="E6" s="26" t="s">
        <v>4311</v>
      </c>
      <c r="F6" s="29" t="s">
        <v>4312</v>
      </c>
      <c r="G6" s="30" t="s">
        <v>4313</v>
      </c>
      <c r="H6" s="25" t="s">
        <v>4314</v>
      </c>
      <c r="I6" s="31">
        <v>9576.3590000000004</v>
      </c>
      <c r="J6" s="31">
        <v>24604.219999999998</v>
      </c>
      <c r="K6" s="27">
        <v>2018</v>
      </c>
      <c r="L6" s="27">
        <v>2040</v>
      </c>
      <c r="M6" s="25">
        <f>L6-K6+1</f>
        <v>23</v>
      </c>
      <c r="N6" s="32">
        <v>3.65524525324741</v>
      </c>
      <c r="O6" s="32">
        <v>1.3466310204193432</v>
      </c>
      <c r="P6" s="25">
        <v>0.17712</v>
      </c>
      <c r="Q6" s="25">
        <v>0.30890999999999996</v>
      </c>
      <c r="R6" s="25">
        <v>0.51397000000000004</v>
      </c>
      <c r="S6" s="25">
        <v>0.17712</v>
      </c>
      <c r="T6" s="25">
        <v>0.30890999999999996</v>
      </c>
      <c r="U6" s="25">
        <v>0.51397000000000004</v>
      </c>
      <c r="V6" s="25">
        <v>6.6</v>
      </c>
      <c r="W6" s="25">
        <v>6.9</v>
      </c>
      <c r="X6" s="33">
        <v>19800896</v>
      </c>
      <c r="Y6" s="33">
        <v>19800896</v>
      </c>
      <c r="Z6" s="33">
        <v>13764203.596100261</v>
      </c>
      <c r="AA6" s="33">
        <v>27021457.06921044</v>
      </c>
      <c r="AB6" s="34">
        <v>0.3</v>
      </c>
      <c r="AC6" s="34">
        <v>0.7</v>
      </c>
      <c r="AD6" s="33">
        <f>AH6+BH6</f>
        <v>21043919.225556612</v>
      </c>
      <c r="AE6" s="33">
        <v>5940268.7999999998</v>
      </c>
      <c r="AF6" s="35">
        <v>6157400.1933421362</v>
      </c>
      <c r="AG6" s="35">
        <v>6382468.2716327216</v>
      </c>
      <c r="AH6" s="35">
        <v>6615763.1401715986</v>
      </c>
      <c r="AI6" s="35">
        <v>6857585.5083188126</v>
      </c>
      <c r="AJ6" s="35">
        <v>7108247.0770990178</v>
      </c>
      <c r="AK6" s="35">
        <v>7368070.9409737773</v>
      </c>
      <c r="AL6" s="35">
        <v>7637392.004299623</v>
      </c>
      <c r="AM6" s="35">
        <v>7916557.4130086824</v>
      </c>
      <c r="AN6" s="35">
        <v>8205927.0020682877</v>
      </c>
      <c r="AO6" s="35">
        <v>8505873.7592963353</v>
      </c>
      <c r="AP6" s="35">
        <v>8816784.3061302323</v>
      </c>
      <c r="AQ6" s="35">
        <v>9139059.3959691208</v>
      </c>
      <c r="AR6" s="35">
        <v>9473114.4307317436</v>
      </c>
      <c r="AS6" s="35">
        <v>9819379.9962957613</v>
      </c>
      <c r="AT6" s="35">
        <v>10178302.417508688</v>
      </c>
      <c r="AU6" s="35">
        <v>10550344.33348584</v>
      </c>
      <c r="AV6" s="35">
        <v>10935985.293936837</v>
      </c>
      <c r="AW6" s="35">
        <v>11335722.377289299</v>
      </c>
      <c r="AX6" s="35">
        <v>11750070.83140647</v>
      </c>
      <c r="AY6" s="35">
        <v>12179564.737724664</v>
      </c>
      <c r="AZ6" s="35">
        <v>12624757.699666539</v>
      </c>
      <c r="BA6" s="35">
        <v>13086223.556217587</v>
      </c>
      <c r="BB6" s="35">
        <v>13564557.121585574</v>
      </c>
      <c r="BC6" s="35">
        <v>14060374.951896364</v>
      </c>
      <c r="BD6" s="35">
        <v>14574316.139914343</v>
      </c>
      <c r="BE6" s="33">
        <v>13860627.199999999</v>
      </c>
      <c r="BF6" s="35">
        <v>14047278.70549988</v>
      </c>
      <c r="BG6" s="35">
        <v>14236443.718072902</v>
      </c>
      <c r="BH6" s="35">
        <v>14428156.085385013</v>
      </c>
      <c r="BI6" s="35">
        <v>14622450.110905329</v>
      </c>
      <c r="BJ6" s="35">
        <v>14819360.560044123</v>
      </c>
      <c r="BK6" s="35">
        <v>15018922.666373467</v>
      </c>
      <c r="BL6" s="35">
        <v>15221172.137931643</v>
      </c>
      <c r="BM6" s="35">
        <v>15426145.163612457</v>
      </c>
      <c r="BN6" s="35">
        <v>15633878.41964058</v>
      </c>
      <c r="BO6" s="35">
        <v>15844409.076134106</v>
      </c>
      <c r="BP6" s="35">
        <v>16057774.803755466</v>
      </c>
      <c r="BQ6" s="35">
        <v>16274013.780451918</v>
      </c>
      <c r="BR6" s="35">
        <v>16493164.698286802</v>
      </c>
      <c r="BS6" s="35">
        <v>16715266.770362783</v>
      </c>
      <c r="BT6" s="35">
        <v>16940359.737838335</v>
      </c>
      <c r="BU6" s="35">
        <v>17168483.877038695</v>
      </c>
      <c r="BV6" s="35">
        <v>17399680.006662592</v>
      </c>
      <c r="BW6" s="35">
        <v>17633989.495086014</v>
      </c>
      <c r="BX6" s="35">
        <v>17871454.26776433</v>
      </c>
      <c r="BY6" s="35">
        <v>18112116.814734101</v>
      </c>
      <c r="BZ6" s="35">
        <v>18356020.198215898</v>
      </c>
      <c r="CA6" s="35">
        <v>18603208.060319513</v>
      </c>
      <c r="CB6" s="35">
        <v>18853724.630852927</v>
      </c>
      <c r="CC6" s="35">
        <v>19107614.735236432</v>
      </c>
      <c r="CD6" s="35">
        <v>19364923.802523345</v>
      </c>
      <c r="CE6" s="25">
        <v>0.5</v>
      </c>
      <c r="CF6" s="25">
        <v>0.8</v>
      </c>
      <c r="CG6" s="25">
        <v>0.89</v>
      </c>
      <c r="CH6" s="36">
        <v>0.61</v>
      </c>
      <c r="CI6" s="37">
        <v>0.78</v>
      </c>
      <c r="CJ6" s="25">
        <v>0.78</v>
      </c>
      <c r="CK6" s="25">
        <v>0.78</v>
      </c>
      <c r="CL6" s="38">
        <v>0.78</v>
      </c>
      <c r="CM6" s="25">
        <v>0.78</v>
      </c>
      <c r="CN6" s="25">
        <v>0.78</v>
      </c>
      <c r="CO6" s="25">
        <v>0.78</v>
      </c>
      <c r="CP6" s="25">
        <v>0.78</v>
      </c>
      <c r="CQ6" s="25">
        <v>0.78</v>
      </c>
      <c r="CR6" s="25">
        <v>0.78</v>
      </c>
      <c r="CS6" s="25">
        <v>0.78</v>
      </c>
      <c r="CT6" s="25">
        <v>0.78</v>
      </c>
      <c r="CU6" s="25">
        <v>0.78</v>
      </c>
      <c r="CV6" s="25">
        <v>0.78</v>
      </c>
      <c r="CW6" s="25">
        <v>0.78</v>
      </c>
      <c r="CX6" s="25">
        <v>0.78</v>
      </c>
      <c r="CY6" s="25">
        <v>0.78</v>
      </c>
      <c r="CZ6" s="25">
        <v>0.78</v>
      </c>
      <c r="DA6" s="25">
        <v>0.78</v>
      </c>
      <c r="DB6" s="25">
        <v>0.78</v>
      </c>
      <c r="DC6" s="25">
        <v>0.78</v>
      </c>
      <c r="DD6" s="25">
        <v>0.78</v>
      </c>
      <c r="DE6" s="25">
        <v>0.78</v>
      </c>
      <c r="DF6" s="25">
        <v>0.78</v>
      </c>
      <c r="DG6" s="25">
        <v>0.78</v>
      </c>
      <c r="DH6" s="25">
        <v>0.78</v>
      </c>
      <c r="DI6" s="25">
        <v>0.5</v>
      </c>
      <c r="DJ6" s="25">
        <v>0.8</v>
      </c>
      <c r="DK6" s="25">
        <v>0.53</v>
      </c>
      <c r="DL6" s="36">
        <v>0.6</v>
      </c>
      <c r="DM6" s="25">
        <v>0.26500000000000001</v>
      </c>
      <c r="DN6" s="25">
        <v>0.26500000000000001</v>
      </c>
      <c r="DO6" s="25">
        <v>0.26500000000000001</v>
      </c>
      <c r="DP6" s="38">
        <v>0.26500000000000001</v>
      </c>
      <c r="DQ6" s="25">
        <v>0.26500000000000001</v>
      </c>
      <c r="DR6" s="25">
        <v>0.26500000000000001</v>
      </c>
      <c r="DS6" s="25">
        <v>0.26500000000000001</v>
      </c>
      <c r="DT6" s="25">
        <v>0.26500000000000001</v>
      </c>
      <c r="DU6" s="25">
        <v>0.26500000000000001</v>
      </c>
      <c r="DV6" s="25">
        <v>0.26500000000000001</v>
      </c>
      <c r="DW6" s="25">
        <v>0.26500000000000001</v>
      </c>
      <c r="DX6" s="25">
        <v>0.26500000000000001</v>
      </c>
      <c r="DY6" s="25">
        <v>0.26500000000000001</v>
      </c>
      <c r="DZ6" s="25">
        <v>0.26500000000000001</v>
      </c>
      <c r="EA6" s="25">
        <v>0.26500000000000001</v>
      </c>
      <c r="EB6" s="25">
        <v>0.26500000000000001</v>
      </c>
      <c r="EC6" s="25">
        <v>0.26500000000000001</v>
      </c>
      <c r="ED6" s="25">
        <v>0.26500000000000001</v>
      </c>
      <c r="EE6" s="25">
        <v>0.26500000000000001</v>
      </c>
      <c r="EF6" s="25">
        <v>0.26500000000000001</v>
      </c>
      <c r="EG6" s="25">
        <v>0.26500000000000001</v>
      </c>
      <c r="EH6" s="25">
        <v>0.26500000000000001</v>
      </c>
      <c r="EI6" s="25">
        <v>0.26500000000000001</v>
      </c>
      <c r="EJ6" s="25">
        <v>0.26500000000000001</v>
      </c>
      <c r="EK6" s="25">
        <v>0.26500000000000001</v>
      </c>
      <c r="EL6" s="25">
        <v>0.26500000000000001</v>
      </c>
      <c r="EM6" s="25">
        <v>0.5</v>
      </c>
      <c r="EN6" s="25">
        <v>0.8</v>
      </c>
      <c r="EO6" s="25">
        <v>0.56000000000000005</v>
      </c>
      <c r="EP6" s="25">
        <v>1</v>
      </c>
      <c r="EQ6" s="25">
        <v>0.28000000000000003</v>
      </c>
      <c r="ER6" s="25">
        <v>0.28000000000000003</v>
      </c>
      <c r="ES6" s="25">
        <v>0.28000000000000003</v>
      </c>
      <c r="ET6" s="38">
        <v>0.28000000000000003</v>
      </c>
      <c r="EU6" s="25">
        <v>0.28000000000000003</v>
      </c>
      <c r="EV6" s="25">
        <v>0.28000000000000003</v>
      </c>
      <c r="EW6" s="25">
        <v>0.28000000000000003</v>
      </c>
      <c r="EX6" s="25">
        <v>0.28000000000000003</v>
      </c>
      <c r="EY6" s="25">
        <v>0.28000000000000003</v>
      </c>
      <c r="EZ6" s="25">
        <v>0.28000000000000003</v>
      </c>
      <c r="FA6" s="25">
        <v>0.28000000000000003</v>
      </c>
      <c r="FB6" s="25">
        <v>0.28000000000000003</v>
      </c>
      <c r="FC6" s="25">
        <v>0.28000000000000003</v>
      </c>
      <c r="FD6" s="25">
        <v>0.28000000000000003</v>
      </c>
      <c r="FE6" s="25">
        <v>0.28000000000000003</v>
      </c>
      <c r="FF6" s="25">
        <v>0.28000000000000003</v>
      </c>
      <c r="FG6" s="25">
        <v>0.28000000000000003</v>
      </c>
      <c r="FH6" s="25">
        <v>0.28000000000000003</v>
      </c>
      <c r="FI6" s="25">
        <v>0.28000000000000003</v>
      </c>
      <c r="FJ6" s="25">
        <v>0.28000000000000003</v>
      </c>
      <c r="FK6" s="25">
        <v>0.28000000000000003</v>
      </c>
      <c r="FL6" s="25">
        <v>0.28000000000000003</v>
      </c>
      <c r="FM6" s="25">
        <v>0.28000000000000003</v>
      </c>
      <c r="FN6" s="25">
        <v>0.28000000000000003</v>
      </c>
      <c r="FO6" s="25">
        <v>0.28000000000000003</v>
      </c>
      <c r="FP6" s="25">
        <v>0.28000000000000003</v>
      </c>
      <c r="FQ6" s="25">
        <v>0.5</v>
      </c>
      <c r="FR6" s="25">
        <v>0.8</v>
      </c>
      <c r="FS6" s="25">
        <v>0.33</v>
      </c>
      <c r="FT6" s="25">
        <v>1</v>
      </c>
      <c r="FU6" s="25">
        <v>0.16500000000000001</v>
      </c>
      <c r="FV6" s="25">
        <v>0.16500000000000001</v>
      </c>
      <c r="FW6" s="25">
        <v>0.16500000000000001</v>
      </c>
      <c r="FX6" s="38">
        <v>0.16500000000000001</v>
      </c>
      <c r="FY6" s="25">
        <v>0.16500000000000001</v>
      </c>
      <c r="FZ6" s="25">
        <v>0.16500000000000001</v>
      </c>
      <c r="GA6" s="25">
        <v>0.16500000000000001</v>
      </c>
      <c r="GB6" s="25">
        <v>0.16500000000000001</v>
      </c>
      <c r="GC6" s="25">
        <v>0.16500000000000001</v>
      </c>
      <c r="GD6" s="25">
        <v>0.16500000000000001</v>
      </c>
      <c r="GE6" s="25">
        <v>0.16500000000000001</v>
      </c>
      <c r="GF6" s="25">
        <v>0.16500000000000001</v>
      </c>
      <c r="GG6" s="25">
        <v>0.16500000000000001</v>
      </c>
      <c r="GH6" s="25">
        <v>0.16500000000000001</v>
      </c>
      <c r="GI6" s="25">
        <v>0.16500000000000001</v>
      </c>
      <c r="GJ6" s="25">
        <v>0.16500000000000001</v>
      </c>
      <c r="GK6" s="25">
        <v>0.16500000000000001</v>
      </c>
      <c r="GL6" s="25">
        <v>0.16500000000000001</v>
      </c>
      <c r="GM6" s="25">
        <v>0.16500000000000001</v>
      </c>
      <c r="GN6" s="25">
        <v>0.16500000000000001</v>
      </c>
      <c r="GO6" s="25">
        <v>0.16500000000000001</v>
      </c>
      <c r="GP6" s="25">
        <v>0.16500000000000001</v>
      </c>
      <c r="GQ6" s="25">
        <v>0.16500000000000001</v>
      </c>
      <c r="GR6" s="25">
        <v>0.16500000000000001</v>
      </c>
      <c r="GS6" s="25">
        <v>0.16500000000000001</v>
      </c>
      <c r="GT6" s="25">
        <v>0.16500000000000001</v>
      </c>
      <c r="GU6" s="25">
        <v>0.5</v>
      </c>
      <c r="GV6" s="25">
        <v>0.8</v>
      </c>
      <c r="GW6" s="25">
        <v>0.64</v>
      </c>
      <c r="GX6" s="25">
        <v>1</v>
      </c>
      <c r="GY6" s="25">
        <v>0.32</v>
      </c>
      <c r="GZ6" s="25">
        <v>0.32</v>
      </c>
      <c r="HA6" s="25">
        <v>0.32</v>
      </c>
      <c r="HB6" s="38">
        <v>0.32</v>
      </c>
      <c r="HC6" s="25">
        <v>0.32</v>
      </c>
      <c r="HD6" s="25">
        <v>0.32</v>
      </c>
      <c r="HE6" s="25">
        <v>0.32</v>
      </c>
      <c r="HF6" s="25">
        <v>0.32</v>
      </c>
      <c r="HG6" s="25">
        <v>0.32</v>
      </c>
      <c r="HH6" s="25">
        <v>0.32</v>
      </c>
      <c r="HI6" s="25">
        <v>0.32</v>
      </c>
      <c r="HJ6" s="25">
        <v>0.32</v>
      </c>
      <c r="HK6" s="25">
        <v>0.32</v>
      </c>
      <c r="HL6" s="25">
        <v>0.32</v>
      </c>
      <c r="HM6" s="25">
        <v>0.32</v>
      </c>
      <c r="HN6" s="25">
        <v>0.32</v>
      </c>
      <c r="HO6" s="25">
        <v>0.32</v>
      </c>
      <c r="HP6" s="25">
        <v>0.32</v>
      </c>
      <c r="HQ6" s="25">
        <v>0.32</v>
      </c>
      <c r="HR6" s="25">
        <v>0.32</v>
      </c>
      <c r="HS6" s="25">
        <v>0.32</v>
      </c>
      <c r="HT6" s="25">
        <v>0.32</v>
      </c>
      <c r="HU6" s="25">
        <v>0.32</v>
      </c>
      <c r="HV6" s="25">
        <v>0.32</v>
      </c>
      <c r="HW6" s="25">
        <v>0.32</v>
      </c>
      <c r="HX6" s="25">
        <v>0.32</v>
      </c>
      <c r="HY6" s="25">
        <v>0.5</v>
      </c>
      <c r="HZ6" s="25">
        <v>0.8</v>
      </c>
      <c r="IA6" s="25">
        <v>0.28999999999999998</v>
      </c>
      <c r="IB6" s="25">
        <v>1</v>
      </c>
      <c r="IC6" s="25">
        <v>0.14499999999999999</v>
      </c>
      <c r="ID6" s="25">
        <v>0.14499999999999999</v>
      </c>
      <c r="IE6" s="25">
        <v>0.14499999999999999</v>
      </c>
      <c r="IF6" s="38">
        <v>0.14499999999999999</v>
      </c>
      <c r="IG6" s="25">
        <v>0.14499999999999999</v>
      </c>
      <c r="IH6" s="25">
        <v>0.14499999999999999</v>
      </c>
      <c r="II6" s="25">
        <v>0.14499999999999999</v>
      </c>
      <c r="IJ6" s="25">
        <v>0.14499999999999999</v>
      </c>
      <c r="IK6" s="25">
        <v>0.14499999999999999</v>
      </c>
      <c r="IL6" s="25">
        <v>0.14499999999999999</v>
      </c>
      <c r="IM6" s="25">
        <v>0.14499999999999999</v>
      </c>
      <c r="IN6" s="25">
        <v>0.14499999999999999</v>
      </c>
      <c r="IO6" s="25">
        <v>0.14499999999999999</v>
      </c>
      <c r="IP6" s="25">
        <v>0.14499999999999999</v>
      </c>
      <c r="IQ6" s="25">
        <v>0.14499999999999999</v>
      </c>
      <c r="IR6" s="25">
        <v>0.14499999999999999</v>
      </c>
      <c r="IS6" s="25">
        <v>0.14499999999999999</v>
      </c>
      <c r="IT6" s="25">
        <v>0.14499999999999999</v>
      </c>
      <c r="IU6" s="25">
        <v>0.14499999999999999</v>
      </c>
      <c r="IV6" s="25">
        <v>0.14499999999999999</v>
      </c>
      <c r="IW6" s="25">
        <v>0.14499999999999999</v>
      </c>
      <c r="IX6" s="25">
        <v>0.14499999999999999</v>
      </c>
      <c r="IY6" s="25">
        <v>0.14499999999999999</v>
      </c>
      <c r="IZ6" s="25">
        <v>0.14499999999999999</v>
      </c>
      <c r="JA6" s="25">
        <v>0.14499999999999999</v>
      </c>
      <c r="JB6" s="25">
        <v>0.14499999999999999</v>
      </c>
      <c r="JC6" s="39" t="s">
        <v>4315</v>
      </c>
      <c r="JD6" s="40">
        <v>8</v>
      </c>
      <c r="JE6" s="41">
        <v>0.85</v>
      </c>
      <c r="JF6" s="41">
        <v>3</v>
      </c>
      <c r="JJ6" s="38">
        <v>0.28333333333333333</v>
      </c>
      <c r="JK6" s="38">
        <v>0.28333333333333333</v>
      </c>
      <c r="JL6" s="38">
        <v>0.28333333333333333</v>
      </c>
      <c r="JM6" s="38">
        <v>0.28333333333333333</v>
      </c>
      <c r="JN6" s="38">
        <v>0.28333333333333333</v>
      </c>
      <c r="JO6" s="38">
        <v>0.28333333333333333</v>
      </c>
      <c r="JP6" s="38">
        <v>0.28333333333333333</v>
      </c>
      <c r="JQ6" s="38">
        <v>0.28333333333333333</v>
      </c>
      <c r="JR6" s="38">
        <v>0.28333333333333333</v>
      </c>
      <c r="JS6" s="38">
        <v>0.28333333333333333</v>
      </c>
      <c r="JT6" s="38">
        <v>0.28333333333333333</v>
      </c>
      <c r="JU6" s="38">
        <v>0.28333333333333333</v>
      </c>
      <c r="JV6" s="38">
        <v>0.28333333333333333</v>
      </c>
      <c r="JW6" s="38">
        <v>0.28333333333333333</v>
      </c>
      <c r="JX6" s="38">
        <v>0.28333333333333333</v>
      </c>
      <c r="JY6" s="38">
        <v>0.28333333333333333</v>
      </c>
      <c r="JZ6" s="38">
        <v>0.28333333333333333</v>
      </c>
      <c r="KA6" s="38">
        <v>0.28333333333333333</v>
      </c>
      <c r="KB6" s="38">
        <v>0.28333333333333333</v>
      </c>
      <c r="KC6" s="38">
        <v>0.28333333333333333</v>
      </c>
      <c r="KD6" s="38">
        <v>0.28333333333333333</v>
      </c>
      <c r="KE6" s="38">
        <v>0.28333333333333333</v>
      </c>
      <c r="KF6" s="38">
        <v>0.28333333333333333</v>
      </c>
      <c r="KJ6" s="38">
        <v>0.28333333333333333</v>
      </c>
      <c r="KK6" s="38">
        <v>0.28333333333333333</v>
      </c>
      <c r="KL6" s="38">
        <v>0.28333333333333333</v>
      </c>
      <c r="KM6" s="38">
        <v>0.28333333333333333</v>
      </c>
      <c r="KN6" s="38">
        <v>0.28333333333333333</v>
      </c>
      <c r="KO6" s="38">
        <v>0.28333333333333333</v>
      </c>
      <c r="KP6" s="38">
        <v>0.28333333333333333</v>
      </c>
      <c r="KQ6" s="38">
        <v>0.28333333333333333</v>
      </c>
      <c r="KR6" s="38">
        <v>0.28333333333333333</v>
      </c>
      <c r="KS6" s="38">
        <v>0.28333333333333333</v>
      </c>
      <c r="KT6" s="38">
        <v>0.28333333333333333</v>
      </c>
      <c r="KU6" s="38">
        <v>0.28333333333333333</v>
      </c>
      <c r="KV6" s="38">
        <v>0.28333333333333333</v>
      </c>
      <c r="KW6" s="38">
        <v>0.28333333333333333</v>
      </c>
      <c r="KX6" s="38">
        <v>0.28333333333333333</v>
      </c>
      <c r="KY6" s="38">
        <v>0.28333333333333333</v>
      </c>
      <c r="KZ6" s="38">
        <v>0.28333333333333333</v>
      </c>
      <c r="LA6" s="38">
        <v>0.28333333333333333</v>
      </c>
      <c r="LB6" s="38">
        <v>0.28333333333333333</v>
      </c>
      <c r="LC6" s="38">
        <v>0.28333333333333333</v>
      </c>
      <c r="LD6" s="38">
        <v>0.28333333333333333</v>
      </c>
      <c r="LE6" s="38">
        <v>0.28333333333333333</v>
      </c>
      <c r="LF6" s="38">
        <v>0.28333333333333333</v>
      </c>
      <c r="LJ6" s="38">
        <v>0.28333333333333333</v>
      </c>
      <c r="LK6" s="38">
        <v>0.28333333333333333</v>
      </c>
      <c r="LL6" s="38">
        <v>0.28333333333333333</v>
      </c>
      <c r="LM6" s="38">
        <v>0.28333333333333333</v>
      </c>
      <c r="LN6" s="38">
        <v>0.28333333333333333</v>
      </c>
      <c r="LO6" s="38">
        <v>0.28333333333333333</v>
      </c>
      <c r="LP6" s="38">
        <v>0.28333333333333333</v>
      </c>
      <c r="LQ6" s="38">
        <v>0.28333333333333333</v>
      </c>
      <c r="LR6" s="38">
        <v>0.28333333333333333</v>
      </c>
      <c r="LS6" s="38">
        <v>0.28333333333333333</v>
      </c>
      <c r="LT6" s="38">
        <v>0.28333333333333333</v>
      </c>
      <c r="LU6" s="38">
        <v>0.28333333333333333</v>
      </c>
      <c r="LV6" s="38">
        <v>0.28333333333333333</v>
      </c>
      <c r="LW6" s="38">
        <v>0.28333333333333333</v>
      </c>
      <c r="LX6" s="38">
        <v>0.28333333333333333</v>
      </c>
      <c r="LY6" s="38">
        <v>0.28333333333333333</v>
      </c>
      <c r="LZ6" s="38">
        <v>0.28333333333333333</v>
      </c>
      <c r="MA6" s="38">
        <v>0.28333333333333333</v>
      </c>
      <c r="MB6" s="38">
        <v>0.28333333333333333</v>
      </c>
      <c r="MC6" s="38">
        <v>0.28333333333333333</v>
      </c>
      <c r="MD6" s="38">
        <v>0.28333333333333333</v>
      </c>
      <c r="ME6" s="38">
        <v>0.28333333333333333</v>
      </c>
      <c r="MF6" s="38">
        <v>0.28333333333333333</v>
      </c>
      <c r="MJ6" s="38">
        <v>0.28333333333333333</v>
      </c>
      <c r="MK6" s="38">
        <v>0.28333333333333333</v>
      </c>
      <c r="ML6" s="38">
        <v>0.28333333333333333</v>
      </c>
      <c r="MM6" s="38">
        <v>0.28333333333333333</v>
      </c>
      <c r="MN6" s="38">
        <v>0.28333333333333333</v>
      </c>
      <c r="MO6" s="38">
        <v>0.28333333333333333</v>
      </c>
      <c r="MP6" s="38">
        <v>0.28333333333333333</v>
      </c>
      <c r="MQ6" s="38">
        <v>0.28333333333333333</v>
      </c>
      <c r="MR6" s="38">
        <v>0.28333333333333333</v>
      </c>
      <c r="MS6" s="38">
        <v>0.28333333333333333</v>
      </c>
      <c r="MT6" s="38">
        <v>0.28333333333333333</v>
      </c>
      <c r="MU6" s="38">
        <v>0.28333333333333333</v>
      </c>
      <c r="MV6" s="38">
        <v>0.28333333333333333</v>
      </c>
      <c r="MW6" s="38">
        <v>0.28333333333333333</v>
      </c>
      <c r="MX6" s="38">
        <v>0.28333333333333333</v>
      </c>
      <c r="MY6" s="38">
        <v>0.28333333333333333</v>
      </c>
      <c r="MZ6" s="38">
        <v>0.28333333333333333</v>
      </c>
      <c r="NA6" s="38">
        <v>0.28333333333333333</v>
      </c>
      <c r="NB6" s="38">
        <v>0.28333333333333333</v>
      </c>
      <c r="NC6" s="38">
        <v>0.28333333333333333</v>
      </c>
      <c r="ND6" s="38">
        <v>0.28333333333333333</v>
      </c>
      <c r="NE6" s="38">
        <v>0.28333333333333333</v>
      </c>
      <c r="NF6" s="38">
        <v>0.28333333333333333</v>
      </c>
      <c r="NG6" s="35">
        <v>0</v>
      </c>
      <c r="NH6" s="35">
        <v>0</v>
      </c>
      <c r="NI6" s="35">
        <v>0</v>
      </c>
      <c r="NJ6" s="42">
        <v>233294.868538877</v>
      </c>
      <c r="NK6" s="35">
        <v>241822.36814721394</v>
      </c>
      <c r="NL6" s="35">
        <v>250661.56878020521</v>
      </c>
      <c r="NM6" s="35">
        <v>259823.86387475953</v>
      </c>
      <c r="NN6" s="35">
        <v>269321.06332584564</v>
      </c>
      <c r="NO6" s="35">
        <v>279165.40870905947</v>
      </c>
      <c r="NP6" s="35">
        <v>289369.58905960526</v>
      </c>
      <c r="NQ6" s="35">
        <v>299946.75722804759</v>
      </c>
      <c r="NR6" s="35">
        <v>310910.54683389701</v>
      </c>
      <c r="NS6" s="35">
        <v>322275.0898388885</v>
      </c>
      <c r="NT6" s="35">
        <v>334055.03476262279</v>
      </c>
      <c r="NU6" s="35">
        <v>346265.56556401774</v>
      </c>
      <c r="NV6" s="35">
        <v>358922.42121292651</v>
      </c>
      <c r="NW6" s="35">
        <v>372041.91597715206</v>
      </c>
      <c r="NX6" s="35">
        <v>385640.96045099758</v>
      </c>
      <c r="NY6" s="35">
        <v>399737.08335246146</v>
      </c>
      <c r="NZ6" s="35">
        <v>414348.45411717147</v>
      </c>
      <c r="OA6" s="35">
        <v>429493.9063181933</v>
      </c>
      <c r="OB6" s="35">
        <v>445192.96194187552</v>
      </c>
      <c r="OC6" s="35">
        <v>461465.85655104741</v>
      </c>
      <c r="OD6" s="35">
        <v>478333.56536798738</v>
      </c>
      <c r="OE6" s="35">
        <v>495817.83031078987</v>
      </c>
      <c r="OF6" s="35">
        <v>513941.18801797926</v>
      </c>
      <c r="OG6" s="35">
        <v>0</v>
      </c>
      <c r="OH6" s="35">
        <v>0</v>
      </c>
      <c r="OI6" s="35">
        <v>0</v>
      </c>
      <c r="OJ6" s="42">
        <v>191712.36731211096</v>
      </c>
      <c r="OK6" s="35">
        <v>194294.02552031539</v>
      </c>
      <c r="OL6" s="35">
        <v>196910.44913879409</v>
      </c>
      <c r="OM6" s="35">
        <v>199562.10632934421</v>
      </c>
      <c r="ON6" s="35">
        <v>202249.47155817598</v>
      </c>
      <c r="OO6" s="35">
        <v>204973.02568081394</v>
      </c>
      <c r="OP6" s="35">
        <v>207733.2560281232</v>
      </c>
      <c r="OQ6" s="35">
        <v>210530.65649352595</v>
      </c>
      <c r="OR6" s="35">
        <v>213365.72762135975</v>
      </c>
      <c r="OS6" s="35">
        <v>216238.97669645213</v>
      </c>
      <c r="OT6" s="35">
        <v>219150.91783488356</v>
      </c>
      <c r="OU6" s="35">
        <v>222102.07207598165</v>
      </c>
      <c r="OV6" s="35">
        <v>225092.96747555211</v>
      </c>
      <c r="OW6" s="35">
        <v>228124.13920035958</v>
      </c>
      <c r="OX6" s="35">
        <v>231196.12962389737</v>
      </c>
      <c r="OY6" s="35">
        <v>234309.48842342198</v>
      </c>
      <c r="OZ6" s="35">
        <v>237464.77267831564</v>
      </c>
      <c r="PA6" s="35">
        <v>240662.54696977139</v>
      </c>
      <c r="PB6" s="35">
        <v>243903.38348179683</v>
      </c>
      <c r="PC6" s="35">
        <v>247187.86210361496</v>
      </c>
      <c r="PD6" s="35">
        <v>250516.57053341344</v>
      </c>
      <c r="PE6" s="35">
        <v>253890.10438350588</v>
      </c>
      <c r="PF6" s="35">
        <v>257309.06728691235</v>
      </c>
      <c r="PG6" s="35">
        <v>0</v>
      </c>
      <c r="PH6" s="35">
        <v>0</v>
      </c>
      <c r="PI6" s="35">
        <v>0</v>
      </c>
      <c r="PJ6" s="42">
        <v>233294.868538877</v>
      </c>
      <c r="PK6" s="35">
        <v>241822.36814721394</v>
      </c>
      <c r="PL6" s="35">
        <v>250661.56878020521</v>
      </c>
      <c r="PM6" s="35">
        <v>259823.86387475953</v>
      </c>
      <c r="PN6" s="35">
        <v>269321.06332584564</v>
      </c>
      <c r="PO6" s="35">
        <v>279165.40870905947</v>
      </c>
      <c r="PP6" s="35">
        <v>289369.58905960526</v>
      </c>
      <c r="PQ6" s="35">
        <v>299946.75722804759</v>
      </c>
      <c r="PR6" s="35">
        <v>310910.54683389701</v>
      </c>
      <c r="PS6" s="35">
        <v>322275.0898388885</v>
      </c>
      <c r="PT6" s="35">
        <v>334055.03476262279</v>
      </c>
      <c r="PU6" s="35">
        <v>346265.56556401774</v>
      </c>
      <c r="PV6" s="35">
        <v>358922.42121292651</v>
      </c>
      <c r="PW6" s="35">
        <v>372041.91597715206</v>
      </c>
      <c r="PX6" s="35">
        <v>385640.96045099758</v>
      </c>
      <c r="PY6" s="35">
        <v>399737.08335246146</v>
      </c>
      <c r="PZ6" s="35">
        <v>414348.45411717147</v>
      </c>
      <c r="QA6" s="35">
        <v>429493.9063181933</v>
      </c>
      <c r="QB6" s="35">
        <v>445192.96194187552</v>
      </c>
      <c r="QC6" s="35">
        <v>461465.85655104741</v>
      </c>
      <c r="QD6" s="35">
        <v>478333.56536798738</v>
      </c>
      <c r="QE6" s="35">
        <v>495817.83031078987</v>
      </c>
      <c r="QF6" s="35">
        <v>513941.18801797926</v>
      </c>
      <c r="QG6" s="35">
        <v>0</v>
      </c>
      <c r="QH6" s="35">
        <v>0</v>
      </c>
      <c r="QI6" s="35">
        <v>0</v>
      </c>
      <c r="QJ6" s="42">
        <v>191712.36731211096</v>
      </c>
      <c r="QK6" s="35">
        <v>194294.02552031539</v>
      </c>
      <c r="QL6" s="35">
        <v>196910.44913879409</v>
      </c>
      <c r="QM6" s="35">
        <v>199562.10632934421</v>
      </c>
      <c r="QN6" s="35">
        <v>202249.47155817598</v>
      </c>
      <c r="QO6" s="35">
        <v>204973.02568081394</v>
      </c>
      <c r="QP6" s="35">
        <v>207733.2560281232</v>
      </c>
      <c r="QQ6" s="35">
        <v>210530.65649352595</v>
      </c>
      <c r="QR6" s="35">
        <v>213365.72762135975</v>
      </c>
      <c r="QS6" s="35">
        <v>216238.97669645213</v>
      </c>
      <c r="QT6" s="35">
        <v>219150.91783488356</v>
      </c>
      <c r="QU6" s="35">
        <v>222102.07207598165</v>
      </c>
      <c r="QV6" s="35">
        <v>225092.96747555211</v>
      </c>
      <c r="QW6" s="35">
        <v>228124.13920035958</v>
      </c>
      <c r="QX6" s="35">
        <v>231196.12962389737</v>
      </c>
      <c r="QY6" s="35">
        <v>234309.48842342198</v>
      </c>
      <c r="QZ6" s="35">
        <v>237464.77267831564</v>
      </c>
      <c r="RA6" s="35">
        <v>240662.54696977139</v>
      </c>
      <c r="RB6" s="35">
        <v>243903.38348179683</v>
      </c>
      <c r="RC6" s="35">
        <v>247187.86210361496</v>
      </c>
      <c r="RD6" s="35">
        <v>250516.57053341344</v>
      </c>
      <c r="RE6" s="35">
        <v>253890.10438350588</v>
      </c>
      <c r="RF6" s="35">
        <v>257309.06728691235</v>
      </c>
      <c r="RG6" s="35">
        <v>0</v>
      </c>
      <c r="RH6" s="35">
        <v>0</v>
      </c>
      <c r="RI6" s="35">
        <v>0</v>
      </c>
      <c r="RJ6" s="42">
        <v>233294.868538877</v>
      </c>
      <c r="RK6" s="35">
        <v>241822.36814721394</v>
      </c>
      <c r="RL6" s="35">
        <v>250661.56878020521</v>
      </c>
      <c r="RM6" s="35">
        <v>259823.86387475953</v>
      </c>
      <c r="RN6" s="35">
        <v>269321.06332584564</v>
      </c>
      <c r="RO6" s="35">
        <v>279165.40870905947</v>
      </c>
      <c r="RP6" s="35">
        <v>289369.58905960526</v>
      </c>
      <c r="RQ6" s="35">
        <v>299946.75722804759</v>
      </c>
      <c r="RR6" s="35">
        <v>310910.54683389701</v>
      </c>
      <c r="RS6" s="35">
        <v>322275.0898388885</v>
      </c>
      <c r="RT6" s="35">
        <v>334055.03476262279</v>
      </c>
      <c r="RU6" s="35">
        <v>346265.56556401774</v>
      </c>
      <c r="RV6" s="35">
        <v>358922.42121292651</v>
      </c>
      <c r="RW6" s="35">
        <v>372041.91597715206</v>
      </c>
      <c r="RX6" s="35">
        <v>385640.96045099758</v>
      </c>
      <c r="RY6" s="35">
        <v>399737.08335246146</v>
      </c>
      <c r="RZ6" s="35">
        <v>414348.45411717147</v>
      </c>
      <c r="SA6" s="35">
        <v>429493.9063181933</v>
      </c>
      <c r="SB6" s="35">
        <v>445192.96194187552</v>
      </c>
      <c r="SC6" s="35">
        <v>461465.85655104741</v>
      </c>
      <c r="SD6" s="35">
        <v>478333.56536798738</v>
      </c>
      <c r="SE6" s="35">
        <v>495817.83031078987</v>
      </c>
      <c r="SF6" s="35">
        <v>513941.18801797926</v>
      </c>
      <c r="SG6" s="35">
        <v>0</v>
      </c>
      <c r="SH6" s="35">
        <v>0</v>
      </c>
      <c r="SI6" s="35">
        <v>0</v>
      </c>
      <c r="SJ6" s="42">
        <v>191712.36731211096</v>
      </c>
      <c r="SK6" s="35">
        <v>194294.02552031539</v>
      </c>
      <c r="SL6" s="35">
        <v>196910.44913879409</v>
      </c>
      <c r="SM6" s="35">
        <v>199562.10632934421</v>
      </c>
      <c r="SN6" s="35">
        <v>202249.47155817598</v>
      </c>
      <c r="SO6" s="35">
        <v>204973.02568081394</v>
      </c>
      <c r="SP6" s="35">
        <v>207733.2560281232</v>
      </c>
      <c r="SQ6" s="35">
        <v>210530.65649352595</v>
      </c>
      <c r="SR6" s="35">
        <v>213365.72762135975</v>
      </c>
      <c r="SS6" s="35">
        <v>216238.97669645213</v>
      </c>
      <c r="ST6" s="35">
        <v>219150.91783488356</v>
      </c>
      <c r="SU6" s="35">
        <v>222102.07207598165</v>
      </c>
      <c r="SV6" s="35">
        <v>225092.96747555211</v>
      </c>
      <c r="SW6" s="35">
        <v>228124.13920035958</v>
      </c>
      <c r="SX6" s="35">
        <v>231196.12962389737</v>
      </c>
      <c r="SY6" s="35">
        <v>234309.48842342198</v>
      </c>
      <c r="SZ6" s="35">
        <v>237464.77267831564</v>
      </c>
      <c r="TA6" s="35">
        <v>240662.54696977139</v>
      </c>
      <c r="TB6" s="35">
        <v>243903.38348179683</v>
      </c>
      <c r="TC6" s="35">
        <v>247187.86210361496</v>
      </c>
      <c r="TD6" s="35">
        <v>250516.57053341344</v>
      </c>
      <c r="TE6" s="35">
        <v>253890.10438350588</v>
      </c>
      <c r="TF6" s="35">
        <v>257309.06728691235</v>
      </c>
      <c r="TG6" s="43">
        <v>0</v>
      </c>
      <c r="TH6" s="43">
        <v>0</v>
      </c>
      <c r="TI6" s="43">
        <v>0</v>
      </c>
      <c r="TJ6" s="43">
        <v>1874466.2230486195</v>
      </c>
      <c r="TK6" s="43">
        <v>1942982.5606903301</v>
      </c>
      <c r="TL6" s="43">
        <v>2014003.3385113883</v>
      </c>
      <c r="TM6" s="43">
        <v>2087620.0999425701</v>
      </c>
      <c r="TN6" s="43">
        <v>2163927.7345515597</v>
      </c>
      <c r="TO6" s="43">
        <v>2243024.6003524601</v>
      </c>
      <c r="TP6" s="43">
        <v>2325012.6505860146</v>
      </c>
      <c r="TQ6" s="43">
        <v>2409997.5651339614</v>
      </c>
      <c r="TR6" s="43">
        <v>2498088.8867368991</v>
      </c>
      <c r="TS6" s="43">
        <v>2589400.1621912508</v>
      </c>
      <c r="TT6" s="43">
        <v>2684049.0887073274</v>
      </c>
      <c r="TU6" s="43">
        <v>2782157.6656171321</v>
      </c>
      <c r="TV6" s="43">
        <v>2883852.3516274616</v>
      </c>
      <c r="TW6" s="43">
        <v>2989264.2278209878</v>
      </c>
      <c r="TX6" s="43">
        <v>3098529.1666154373</v>
      </c>
      <c r="TY6" s="43">
        <v>3211788.0068986346</v>
      </c>
      <c r="TZ6" s="43">
        <v>3329186.7355651665</v>
      </c>
      <c r="UA6" s="43">
        <v>3450876.6756886547</v>
      </c>
      <c r="UB6" s="43">
        <v>3577014.6815721858</v>
      </c>
      <c r="UC6" s="43">
        <v>3707763.3409283161</v>
      </c>
      <c r="UD6" s="43">
        <v>3843291.1844492457</v>
      </c>
      <c r="UE6" s="43">
        <v>3983772.9030373031</v>
      </c>
      <c r="UF6" s="43">
        <v>4129389.5729757305</v>
      </c>
      <c r="UG6" s="43">
        <v>0</v>
      </c>
      <c r="UH6" s="43">
        <v>0</v>
      </c>
      <c r="UI6" s="43">
        <v>0</v>
      </c>
      <c r="UJ6" s="43">
        <v>4087977.5575257535</v>
      </c>
      <c r="UK6" s="43">
        <v>4143027.5314231762</v>
      </c>
      <c r="UL6" s="43">
        <v>4198818.8253458347</v>
      </c>
      <c r="UM6" s="43">
        <v>4255361.4221391492</v>
      </c>
      <c r="UN6" s="43">
        <v>4312665.4390806323</v>
      </c>
      <c r="UO6" s="43">
        <v>4370741.1296901964</v>
      </c>
      <c r="UP6" s="43">
        <v>4429598.8855648311</v>
      </c>
      <c r="UQ6" s="43">
        <v>4489249.2382379966</v>
      </c>
      <c r="UR6" s="43">
        <v>4549702.8610640485</v>
      </c>
      <c r="US6" s="43">
        <v>4610970.5711280433</v>
      </c>
      <c r="UT6" s="43">
        <v>4673063.3311812608</v>
      </c>
      <c r="UU6" s="43">
        <v>4735992.2516027885</v>
      </c>
      <c r="UV6" s="43">
        <v>4799768.5923875282</v>
      </c>
      <c r="UW6" s="43">
        <v>4864403.7651609639</v>
      </c>
      <c r="UX6" s="43">
        <v>4929909.335221068</v>
      </c>
      <c r="UY6" s="43">
        <v>4996297.0236077039</v>
      </c>
      <c r="UZ6" s="43">
        <v>5063578.7091998933</v>
      </c>
      <c r="VA6" s="43">
        <v>5131766.4308413286</v>
      </c>
      <c r="VB6" s="43">
        <v>5200872.3894945048</v>
      </c>
      <c r="VC6" s="43">
        <v>5270908.9504238619</v>
      </c>
      <c r="VD6" s="43">
        <v>5341888.6454083286</v>
      </c>
      <c r="VE6" s="43">
        <v>5413824.174983656</v>
      </c>
      <c r="VF6" s="43">
        <v>5486728.4107149476</v>
      </c>
      <c r="VG6" s="35"/>
      <c r="VH6" s="35"/>
      <c r="VI6" s="35"/>
      <c r="VJ6" s="43">
        <v>1874466.2230486195</v>
      </c>
      <c r="VK6" s="43">
        <v>1942982.5606903301</v>
      </c>
      <c r="VL6" s="43">
        <v>2014003.3385113883</v>
      </c>
      <c r="VM6" s="43">
        <v>2087620.0999425701</v>
      </c>
      <c r="VN6" s="43">
        <v>2163927.7345515597</v>
      </c>
      <c r="VO6" s="43">
        <v>2243024.6003524601</v>
      </c>
      <c r="VP6" s="43">
        <v>2325012.6505860146</v>
      </c>
      <c r="VQ6" s="43">
        <v>2409997.5651339614</v>
      </c>
      <c r="VR6" s="43">
        <v>2498088.8867368991</v>
      </c>
      <c r="VS6" s="43">
        <v>2589400.1621912508</v>
      </c>
      <c r="VT6" s="43">
        <v>2684049.0887073274</v>
      </c>
      <c r="VU6" s="43">
        <v>2782157.6656171321</v>
      </c>
      <c r="VV6" s="43">
        <v>2883852.3516274616</v>
      </c>
      <c r="VW6" s="43">
        <v>2989264.2278209878</v>
      </c>
      <c r="VX6" s="43">
        <v>3098529.1666154373</v>
      </c>
      <c r="VY6" s="43">
        <v>3211788.0068986346</v>
      </c>
      <c r="VZ6" s="43">
        <v>3329186.7355651665</v>
      </c>
      <c r="WA6" s="43">
        <v>3450876.6756886547</v>
      </c>
      <c r="WB6" s="43">
        <v>3577014.6815721858</v>
      </c>
      <c r="WC6" s="43">
        <v>3707763.3409283161</v>
      </c>
      <c r="WD6" s="43">
        <v>3843291.1844492457</v>
      </c>
      <c r="WE6" s="43">
        <v>3983772.9030373031</v>
      </c>
      <c r="WF6" s="43">
        <v>4129389.5729757305</v>
      </c>
      <c r="WG6" s="35"/>
      <c r="WH6" s="35"/>
      <c r="WI6" s="35"/>
      <c r="WJ6" s="43">
        <v>4087977.5575257535</v>
      </c>
      <c r="WK6" s="43">
        <v>4143027.5314231762</v>
      </c>
      <c r="WL6" s="43">
        <v>4198818.8253458347</v>
      </c>
      <c r="WM6" s="43">
        <v>4255361.4221391492</v>
      </c>
      <c r="WN6" s="43">
        <v>4312665.4390806323</v>
      </c>
      <c r="WO6" s="43">
        <v>4370741.1296901964</v>
      </c>
      <c r="WP6" s="43">
        <v>4429598.8855648311</v>
      </c>
      <c r="WQ6" s="43">
        <v>4489249.2382379966</v>
      </c>
      <c r="WR6" s="43">
        <v>4549702.8610640485</v>
      </c>
      <c r="WS6" s="43">
        <v>4610970.5711280433</v>
      </c>
      <c r="WT6" s="43">
        <v>4673063.3311812608</v>
      </c>
      <c r="WU6" s="43">
        <v>4735992.2516027885</v>
      </c>
      <c r="WV6" s="43">
        <v>4799768.5923875282</v>
      </c>
      <c r="WW6" s="43">
        <v>4864403.7651609639</v>
      </c>
      <c r="WX6" s="43">
        <v>4929909.335221068</v>
      </c>
      <c r="WY6" s="43">
        <v>4996297.0236077039</v>
      </c>
      <c r="WZ6" s="43">
        <v>5063578.7091998933</v>
      </c>
      <c r="XA6" s="43">
        <v>5131766.4308413286</v>
      </c>
      <c r="XB6" s="43">
        <v>5200872.3894945048</v>
      </c>
      <c r="XC6" s="43">
        <v>5270908.9504238619</v>
      </c>
      <c r="XD6" s="43">
        <v>5341888.6454083286</v>
      </c>
      <c r="XE6" s="43">
        <v>5413824.174983656</v>
      </c>
      <c r="XF6" s="43">
        <v>5486728.4107149476</v>
      </c>
      <c r="XG6" s="44">
        <v>31.740158083793009</v>
      </c>
      <c r="XH6" s="25">
        <v>20</v>
      </c>
      <c r="XI6" s="44">
        <v>0.75757575757575757</v>
      </c>
      <c r="XJ6" s="25">
        <v>2.2868443067399884</v>
      </c>
      <c r="XK6" s="44">
        <v>13.8</v>
      </c>
      <c r="XL6" s="25">
        <v>20</v>
      </c>
      <c r="XM6" s="44">
        <v>0.72463768115942029</v>
      </c>
      <c r="XN6" s="25">
        <v>1.7625731868713683</v>
      </c>
      <c r="XO6" s="25">
        <v>22.542992006529637</v>
      </c>
      <c r="XP6" s="25">
        <v>10</v>
      </c>
      <c r="XQ6" s="25">
        <v>3.076166475332438</v>
      </c>
      <c r="XR6" s="25">
        <v>22.542992006529637</v>
      </c>
      <c r="XS6" s="25">
        <v>10</v>
      </c>
      <c r="XT6" s="25">
        <v>3.3753734601463767</v>
      </c>
      <c r="XU6" s="25">
        <v>3.3453184110739613</v>
      </c>
      <c r="XV6" s="25">
        <v>5</v>
      </c>
      <c r="XW6" s="25">
        <v>0.80904122099808395</v>
      </c>
      <c r="XX6" s="25">
        <v>2.2561449749103462</v>
      </c>
      <c r="XY6" s="25">
        <v>5</v>
      </c>
      <c r="XZ6" s="25">
        <v>1.7115582568285386</v>
      </c>
      <c r="YA6" s="25">
        <v>9</v>
      </c>
      <c r="YB6" s="25">
        <v>9</v>
      </c>
      <c r="YC6" s="43">
        <f>X6/(X$59-X$25)*(372858903.281103/13)</f>
        <v>2180903.9303937033</v>
      </c>
      <c r="YD6" s="45"/>
      <c r="YE6" s="46">
        <v>1.69</v>
      </c>
      <c r="YF6" s="46">
        <v>1.5649999999999999</v>
      </c>
      <c r="YG6" s="46">
        <v>1.423</v>
      </c>
      <c r="YH6" s="46">
        <v>2</v>
      </c>
      <c r="YI6" s="25">
        <v>0.65</v>
      </c>
      <c r="YJ6" s="25">
        <v>0.65</v>
      </c>
      <c r="YK6" s="47" t="s">
        <v>4316</v>
      </c>
      <c r="YL6" s="48">
        <v>0</v>
      </c>
      <c r="YM6" s="48">
        <v>0</v>
      </c>
      <c r="YN6" s="48">
        <v>0</v>
      </c>
      <c r="YO6" s="48">
        <v>7404816.0075616641</v>
      </c>
      <c r="YP6" s="48">
        <v>7675480.1931897616</v>
      </c>
      <c r="YQ6" s="48">
        <v>7956037.818615268</v>
      </c>
      <c r="YR6" s="48">
        <v>8246850.5133267827</v>
      </c>
      <c r="YS6" s="48">
        <v>8548293.1252575684</v>
      </c>
      <c r="YT6" s="48">
        <v>8860754.2039522324</v>
      </c>
      <c r="YU6" s="48">
        <v>9184636.5013940912</v>
      </c>
      <c r="YV6" s="48">
        <v>9520357.4911393132</v>
      </c>
      <c r="YW6" s="48">
        <v>9868349.9064264204</v>
      </c>
      <c r="YX6" s="48">
        <v>10229062.297954915</v>
      </c>
      <c r="YY6" s="48">
        <v>10602959.612052616</v>
      </c>
      <c r="YZ6" s="48">
        <v>10990523.789975915</v>
      </c>
      <c r="ZA6" s="48">
        <v>11392254.389116028</v>
      </c>
      <c r="ZB6" s="48">
        <v>11808669.226912042</v>
      </c>
      <c r="ZC6" s="48">
        <v>12240305.04830043</v>
      </c>
      <c r="ZD6" s="48">
        <v>12687718.217561468</v>
      </c>
      <c r="ZE6" s="48">
        <v>13151485.435454277</v>
      </c>
      <c r="ZF6" s="48">
        <v>13632204.482565241</v>
      </c>
      <c r="ZG6" s="48">
        <v>14130494.989827173</v>
      </c>
      <c r="ZH6" s="48">
        <v>14646999.237203192</v>
      </c>
      <c r="ZI6" s="48">
        <v>15182382.981564255</v>
      </c>
      <c r="ZJ6" s="48">
        <v>15737336.314827727</v>
      </c>
      <c r="ZK6" s="48">
        <v>16312574.553463047</v>
      </c>
      <c r="ZL6" s="49">
        <v>0</v>
      </c>
      <c r="ZM6" s="49">
        <v>0</v>
      </c>
      <c r="ZN6" s="49">
        <v>0</v>
      </c>
      <c r="ZO6" s="49">
        <v>2645630.6689071315</v>
      </c>
      <c r="ZP6" s="49">
        <v>2681257.5521803526</v>
      </c>
      <c r="ZQ6" s="49">
        <v>2717364.1981153586</v>
      </c>
      <c r="ZR6" s="49">
        <v>2753957.0673449505</v>
      </c>
      <c r="ZS6" s="49">
        <v>2791042.7075028289</v>
      </c>
      <c r="ZT6" s="49">
        <v>2828627.7543952325</v>
      </c>
      <c r="ZU6" s="49">
        <v>2866718.9331881003</v>
      </c>
      <c r="ZV6" s="49">
        <v>2905323.0596106583</v>
      </c>
      <c r="ZW6" s="49">
        <v>2944447.0411747647</v>
      </c>
      <c r="ZX6" s="49">
        <v>2984097.8784110397</v>
      </c>
      <c r="ZY6" s="49">
        <v>3024282.6661213934</v>
      </c>
      <c r="ZZ6" s="49">
        <v>3065008.594648547</v>
      </c>
      <c r="AAA6" s="49">
        <v>3106282.9511626195</v>
      </c>
      <c r="AAB6" s="49">
        <v>3148113.1209649625</v>
      </c>
      <c r="AAC6" s="49">
        <v>3190506.588809784</v>
      </c>
      <c r="AAD6" s="49">
        <v>3233470.9402432237</v>
      </c>
      <c r="AAE6" s="49">
        <v>3277013.8629607558</v>
      </c>
      <c r="AAF6" s="49">
        <v>3321143.1481828452</v>
      </c>
      <c r="AAG6" s="49">
        <v>3365866.6920487965</v>
      </c>
      <c r="AAH6" s="49">
        <v>3411192.4970298866</v>
      </c>
      <c r="AAI6" s="49">
        <v>3457128.6733611058</v>
      </c>
      <c r="AAJ6" s="49">
        <v>3503683.4404923813</v>
      </c>
      <c r="AAK6" s="49">
        <v>3550865.1285593905</v>
      </c>
      <c r="AAL6" s="49">
        <v>0</v>
      </c>
      <c r="AAM6" s="49">
        <v>0</v>
      </c>
      <c r="AAN6" s="49">
        <v>0</v>
      </c>
      <c r="AAO6" s="49">
        <v>5259164.3566362867</v>
      </c>
      <c r="AAP6" s="49">
        <v>5451399.7121427115</v>
      </c>
      <c r="AAQ6" s="49">
        <v>5650661.7413563449</v>
      </c>
      <c r="AAR6" s="49">
        <v>5857207.2864343487</v>
      </c>
      <c r="AAS6" s="49">
        <v>6071302.5777446004</v>
      </c>
      <c r="AAT6" s="49">
        <v>6293223.5770279067</v>
      </c>
      <c r="AAU6" s="49">
        <v>6523256.3331034472</v>
      </c>
      <c r="AAV6" s="49">
        <v>6761697.3505763626</v>
      </c>
      <c r="AAW6" s="49">
        <v>7008853.9720222987</v>
      </c>
      <c r="AAX6" s="49">
        <v>7265044.7741416842</v>
      </c>
      <c r="AAY6" s="49">
        <v>7530599.9783947859</v>
      </c>
      <c r="AAZ6" s="49">
        <v>7805861.8766461164</v>
      </c>
      <c r="ABA6" s="49">
        <v>8091185.272367266</v>
      </c>
      <c r="ABB6" s="49">
        <v>8386937.9379669102</v>
      </c>
      <c r="ABC6" s="49">
        <v>8693501.0888372511</v>
      </c>
      <c r="ABD6" s="49">
        <v>9011269.8747280091</v>
      </c>
      <c r="ABE6" s="49">
        <v>9340653.8890813086</v>
      </c>
      <c r="ABF6" s="49">
        <v>9682077.6969842203</v>
      </c>
      <c r="ABG6" s="49">
        <v>10035981.382418953</v>
      </c>
      <c r="ABH6" s="49">
        <v>10402821.115516614</v>
      </c>
      <c r="ABI6" s="49">
        <v>10783069.74054536</v>
      </c>
      <c r="ABJ6" s="49">
        <v>11177217.385391004</v>
      </c>
      <c r="ABK6" s="49">
        <v>11585772.093315652</v>
      </c>
      <c r="ABL6" s="50">
        <v>0</v>
      </c>
      <c r="ABM6" s="50">
        <v>0</v>
      </c>
      <c r="ABN6" s="50">
        <v>0</v>
      </c>
      <c r="ABO6" s="50">
        <v>4321770.3638697909</v>
      </c>
      <c r="ABP6" s="50">
        <v>4379968.6642209357</v>
      </c>
      <c r="ABQ6" s="50">
        <v>4438950.6809379961</v>
      </c>
      <c r="ABR6" s="50">
        <v>4498726.9677886236</v>
      </c>
      <c r="ABS6" s="50">
        <v>4559308.2206608048</v>
      </c>
      <c r="ABT6" s="50">
        <v>4620705.2794767823</v>
      </c>
      <c r="ABU6" s="50">
        <v>4682929.1301323557</v>
      </c>
      <c r="ABV6" s="50">
        <v>4745990.9064629925</v>
      </c>
      <c r="ABW6" s="50">
        <v>4809901.8922356926</v>
      </c>
      <c r="ABX6" s="50">
        <v>4874673.5231682686</v>
      </c>
      <c r="ABY6" s="50">
        <v>4940317.3889754135</v>
      </c>
      <c r="ABZ6" s="50">
        <v>5006845.2354425238</v>
      </c>
      <c r="ACA6" s="50">
        <v>5074268.9665274071</v>
      </c>
      <c r="ACB6" s="50">
        <v>5142600.6464901604</v>
      </c>
      <c r="ACC6" s="50">
        <v>5211852.5020521088</v>
      </c>
      <c r="ACD6" s="50">
        <v>5282036.9245832507</v>
      </c>
      <c r="ACE6" s="50">
        <v>5353166.4723196467</v>
      </c>
      <c r="ACF6" s="50">
        <v>5425253.8726106193</v>
      </c>
      <c r="ACG6" s="50">
        <v>5498312.0241956785</v>
      </c>
      <c r="ACH6" s="50">
        <v>5572353.9995129425</v>
      </c>
      <c r="ACI6" s="50">
        <v>5647393.0470379572</v>
      </c>
      <c r="ACJ6" s="50">
        <v>5723442.5936543485</v>
      </c>
      <c r="ACK6" s="50">
        <v>5800516.2470564619</v>
      </c>
      <c r="ACL6" s="49">
        <v>0</v>
      </c>
      <c r="ACM6" s="49">
        <v>0</v>
      </c>
      <c r="ACN6" s="49">
        <v>0</v>
      </c>
      <c r="ACO6" s="49">
        <v>780445.61893218465</v>
      </c>
      <c r="ACP6" s="49">
        <v>808972.82037238032</v>
      </c>
      <c r="ACQ6" s="49">
        <v>838542.76098910253</v>
      </c>
      <c r="ACR6" s="49">
        <v>869193.55545660772</v>
      </c>
      <c r="ACS6" s="49">
        <v>900964.7116339677</v>
      </c>
      <c r="ACT6" s="49">
        <v>933897.18148940383</v>
      </c>
      <c r="ACU6" s="49">
        <v>968033.41388600378</v>
      </c>
      <c r="ACV6" s="49">
        <v>1003417.4092969194</v>
      </c>
      <c r="ACW6" s="49">
        <v>1040094.7765205088</v>
      </c>
      <c r="ACX6" s="49">
        <v>1078112.7914685486</v>
      </c>
      <c r="ACY6" s="49">
        <v>1117520.4581033541</v>
      </c>
      <c r="ACZ6" s="49">
        <v>1158368.5716022465</v>
      </c>
      <c r="ADA6" s="49">
        <v>1200709.7838308464</v>
      </c>
      <c r="ADB6" s="49">
        <v>1244598.6712095987</v>
      </c>
      <c r="ADC6" s="49">
        <v>1290091.8050609676</v>
      </c>
      <c r="ADD6" s="49">
        <v>1337247.8245279959</v>
      </c>
      <c r="ADE6" s="49">
        <v>1386127.5121582083</v>
      </c>
      <c r="ADF6" s="49">
        <v>1436793.8722503271</v>
      </c>
      <c r="ADG6" s="49">
        <v>1489312.2120647056</v>
      </c>
      <c r="ADH6" s="49">
        <v>1543750.2260022345</v>
      </c>
      <c r="ADI6" s="49">
        <v>1600178.0828601783</v>
      </c>
      <c r="ADJ6" s="49">
        <v>1658668.5162774306</v>
      </c>
      <c r="ADK6" s="49">
        <v>1719296.9184857705</v>
      </c>
      <c r="ADL6" s="50">
        <v>0</v>
      </c>
      <c r="ADM6" s="50">
        <v>0</v>
      </c>
      <c r="ADN6" s="50">
        <v>0</v>
      </c>
      <c r="ADO6" s="50">
        <v>432530.89413938567</v>
      </c>
      <c r="ADP6" s="50">
        <v>438355.48933276214</v>
      </c>
      <c r="ADQ6" s="50">
        <v>444258.52033182961</v>
      </c>
      <c r="ADR6" s="50">
        <v>450241.04337747413</v>
      </c>
      <c r="ADS6" s="50">
        <v>456304.12893425173</v>
      </c>
      <c r="ADT6" s="50">
        <v>462448.86188193772</v>
      </c>
      <c r="ADU6" s="50">
        <v>468676.34170961456</v>
      </c>
      <c r="ADV6" s="50">
        <v>474987.6827124448</v>
      </c>
      <c r="ADW6" s="50">
        <v>481384.01419102045</v>
      </c>
      <c r="ADX6" s="50">
        <v>487866.48065345589</v>
      </c>
      <c r="ADY6" s="50">
        <v>494436.2420201627</v>
      </c>
      <c r="ADZ6" s="50">
        <v>501094.4738314015</v>
      </c>
      <c r="AEA6" s="50">
        <v>507842.36745762487</v>
      </c>
      <c r="AEB6" s="50">
        <v>514681.13031263958</v>
      </c>
      <c r="AEC6" s="50">
        <v>521611.98606967711</v>
      </c>
      <c r="AED6" s="50">
        <v>528636.17488031741</v>
      </c>
      <c r="AEE6" s="50">
        <v>535754.95359640953</v>
      </c>
      <c r="AEF6" s="50">
        <v>542969.59599497484</v>
      </c>
      <c r="AEG6" s="50">
        <v>550281.39300608705</v>
      </c>
      <c r="AEH6" s="50">
        <v>557691.65294390242</v>
      </c>
      <c r="AEI6" s="50">
        <v>565201.70174073405</v>
      </c>
      <c r="AEJ6" s="50">
        <v>572812.88318431005</v>
      </c>
      <c r="AEK6" s="50">
        <v>580526.55915823544</v>
      </c>
      <c r="AEL6" s="48">
        <v>0</v>
      </c>
      <c r="AEM6" s="48">
        <v>0</v>
      </c>
      <c r="AEN6" s="48">
        <v>0</v>
      </c>
      <c r="AEO6" s="48">
        <v>710247.5786816614</v>
      </c>
      <c r="AEP6" s="48">
        <v>736208.86958772712</v>
      </c>
      <c r="AEQ6" s="48">
        <v>763119.10934731818</v>
      </c>
      <c r="AER6" s="48">
        <v>791012.98436836107</v>
      </c>
      <c r="AES6" s="48">
        <v>819926.44893205608</v>
      </c>
      <c r="AET6" s="48">
        <v>849896.77153676644</v>
      </c>
      <c r="AEU6" s="48">
        <v>880962.58293586446</v>
      </c>
      <c r="AEV6" s="48">
        <v>913163.92593151215</v>
      </c>
      <c r="AEW6" s="48">
        <v>946542.30698849657</v>
      </c>
      <c r="AEX6" s="48">
        <v>981140.74973467179</v>
      </c>
      <c r="AEY6" s="48">
        <v>1017003.8504170229</v>
      </c>
      <c r="AEZ6" s="48">
        <v>1054177.8353847351</v>
      </c>
      <c r="AFA6" s="48">
        <v>1092710.6206734211</v>
      </c>
      <c r="AFB6" s="48">
        <v>1132651.8737673147</v>
      </c>
      <c r="AFC6" s="48">
        <v>1174053.0776190122</v>
      </c>
      <c r="AFD6" s="48">
        <v>1216967.5970092895</v>
      </c>
      <c r="AFE6" s="48">
        <v>1261450.7473325292</v>
      </c>
      <c r="AFF6" s="48">
        <v>1307559.865896455</v>
      </c>
      <c r="AFG6" s="48">
        <v>1355354.3858280021</v>
      </c>
      <c r="AFH6" s="48">
        <v>1404895.9126806606</v>
      </c>
      <c r="AFI6" s="48">
        <v>1456248.3038419883</v>
      </c>
      <c r="AFJ6" s="48">
        <v>1509477.7508436686</v>
      </c>
      <c r="AFK6" s="48">
        <v>1564652.8646802073</v>
      </c>
      <c r="AFL6" s="49">
        <v>0</v>
      </c>
      <c r="AFM6" s="49">
        <v>0</v>
      </c>
      <c r="AFN6" s="49">
        <v>0</v>
      </c>
      <c r="AFO6" s="49">
        <v>476829.0835145929</v>
      </c>
      <c r="AFP6" s="49">
        <v>483250.21186757984</v>
      </c>
      <c r="AFQ6" s="49">
        <v>489757.80912683252</v>
      </c>
      <c r="AFR6" s="49">
        <v>496353.03970946081</v>
      </c>
      <c r="AFS6" s="49">
        <v>503037.08371297922</v>
      </c>
      <c r="AFT6" s="49">
        <v>509811.13712647441</v>
      </c>
      <c r="AFU6" s="49">
        <v>516676.41204457037</v>
      </c>
      <c r="AFV6" s="49">
        <v>523634.13688435446</v>
      </c>
      <c r="AFW6" s="49">
        <v>530685.55660514301</v>
      </c>
      <c r="AFX6" s="49">
        <v>537831.9329312722</v>
      </c>
      <c r="AFY6" s="49">
        <v>545074.54457784479</v>
      </c>
      <c r="AFZ6" s="49">
        <v>552414.68747953908</v>
      </c>
      <c r="AGA6" s="49">
        <v>559853.67502249405</v>
      </c>
      <c r="AGB6" s="49">
        <v>567392.83827930281</v>
      </c>
      <c r="AGC6" s="49">
        <v>575033.52624721255</v>
      </c>
      <c r="AGD6" s="49">
        <v>582777.10608946939</v>
      </c>
      <c r="AGE6" s="49">
        <v>590624.96337996738</v>
      </c>
      <c r="AGF6" s="49">
        <v>598578.50235118554</v>
      </c>
      <c r="AGG6" s="49">
        <v>606639.14614540618</v>
      </c>
      <c r="AGH6" s="49">
        <v>614808.33706940711</v>
      </c>
      <c r="AGI6" s="49">
        <v>623087.5368525075</v>
      </c>
      <c r="AGJ6" s="49">
        <v>631478.2269081272</v>
      </c>
      <c r="AGK6" s="49">
        <v>639981.90859887388</v>
      </c>
      <c r="AGL6" s="49">
        <v>0</v>
      </c>
      <c r="AGM6" s="49">
        <v>0</v>
      </c>
      <c r="AGN6" s="49">
        <v>0</v>
      </c>
      <c r="AGO6" s="49">
        <v>717653.85346638178</v>
      </c>
      <c r="AGP6" s="49">
        <v>743885.86187995831</v>
      </c>
      <c r="AGQ6" s="49">
        <v>771076.7145359033</v>
      </c>
      <c r="AGR6" s="49">
        <v>799261.45954287413</v>
      </c>
      <c r="AGS6" s="49">
        <v>828476.42610385094</v>
      </c>
      <c r="AGT6" s="49">
        <v>858759.27134328696</v>
      </c>
      <c r="AGU6" s="49">
        <v>890149.02884588193</v>
      </c>
      <c r="AGV6" s="49">
        <v>922686.15896959766</v>
      </c>
      <c r="AGW6" s="49">
        <v>956412.6009977099</v>
      </c>
      <c r="AGX6" s="49">
        <v>991371.82719713845</v>
      </c>
      <c r="AGY6" s="49">
        <v>1027608.8988527925</v>
      </c>
      <c r="AGZ6" s="49">
        <v>1065170.5243500576</v>
      </c>
      <c r="AHA6" s="49">
        <v>1104105.1193803528</v>
      </c>
      <c r="AHB6" s="49">
        <v>1144462.869347363</v>
      </c>
      <c r="AHC6" s="49">
        <v>1186295.7940543613</v>
      </c>
      <c r="AHD6" s="49">
        <v>1229657.8147560104</v>
      </c>
      <c r="AHE6" s="49">
        <v>1274604.8236610638</v>
      </c>
      <c r="AHF6" s="49">
        <v>1321194.7559755971</v>
      </c>
      <c r="AHG6" s="49">
        <v>1369487.6645795475</v>
      </c>
      <c r="AHH6" s="49">
        <v>1419545.7974328999</v>
      </c>
      <c r="AHI6" s="49">
        <v>1471433.6778112401</v>
      </c>
      <c r="AHJ6" s="49">
        <v>1525218.1874741192</v>
      </c>
      <c r="AHK6" s="49">
        <v>1580968.6528734332</v>
      </c>
      <c r="AHL6" s="50">
        <v>0</v>
      </c>
      <c r="AHM6" s="50">
        <v>0</v>
      </c>
      <c r="AHN6" s="50">
        <v>0</v>
      </c>
      <c r="AHO6" s="50">
        <v>647100.83660713315</v>
      </c>
      <c r="AHP6" s="50">
        <v>655814.89720627537</v>
      </c>
      <c r="AHQ6" s="50">
        <v>664646.3040485885</v>
      </c>
      <c r="AHR6" s="50">
        <v>673596.63735497778</v>
      </c>
      <c r="AHS6" s="50">
        <v>682667.49862609664</v>
      </c>
      <c r="AHT6" s="50">
        <v>691860.51092892105</v>
      </c>
      <c r="AHU6" s="50">
        <v>701177.31918711937</v>
      </c>
      <c r="AHV6" s="50">
        <v>710619.59047544096</v>
      </c>
      <c r="AHW6" s="50">
        <v>720189.01431795838</v>
      </c>
      <c r="AHX6" s="50">
        <v>729887.30299041537</v>
      </c>
      <c r="AHY6" s="50">
        <v>739716.19182658521</v>
      </c>
      <c r="AHZ6" s="50">
        <v>749677.43952878611</v>
      </c>
      <c r="AIA6" s="50">
        <v>759772.82848257013</v>
      </c>
      <c r="AIB6" s="50">
        <v>770004.16507563146</v>
      </c>
      <c r="AIC6" s="50">
        <v>780373.28002106468</v>
      </c>
      <c r="AID6" s="50">
        <v>790882.02868489327</v>
      </c>
      <c r="AIE6" s="50">
        <v>801532.29141807905</v>
      </c>
      <c r="AIF6" s="50">
        <v>812325.97389299714</v>
      </c>
      <c r="AIG6" s="50">
        <v>823265.00744436122</v>
      </c>
      <c r="AIH6" s="50">
        <v>834351.34941486421</v>
      </c>
      <c r="AII6" s="50">
        <v>845586.98350537161</v>
      </c>
      <c r="AIJ6" s="50">
        <v>856973.92012987903</v>
      </c>
      <c r="AIK6" s="50">
        <v>868514.19677526224</v>
      </c>
      <c r="AIL6" s="49">
        <v>0</v>
      </c>
      <c r="AIM6" s="49">
        <v>0</v>
      </c>
      <c r="AIN6" s="49">
        <v>0</v>
      </c>
      <c r="AIO6" s="49">
        <v>188745.16529528052</v>
      </c>
      <c r="AIP6" s="49">
        <v>195644.26399047012</v>
      </c>
      <c r="AIQ6" s="49">
        <v>202795.54166323243</v>
      </c>
      <c r="AIR6" s="49">
        <v>210208.2160736754</v>
      </c>
      <c r="AIS6" s="49">
        <v>217891.84191364446</v>
      </c>
      <c r="AIT6" s="49">
        <v>225856.32312240661</v>
      </c>
      <c r="AIU6" s="49">
        <v>234111.92565249684</v>
      </c>
      <c r="AIV6" s="49">
        <v>242669.29070219549</v>
      </c>
      <c r="AIW6" s="49">
        <v>251539.448431678</v>
      </c>
      <c r="AIX6" s="49">
        <v>260733.83218052154</v>
      </c>
      <c r="AIY6" s="49">
        <v>270264.29320490971</v>
      </c>
      <c r="AIZ6" s="49">
        <v>280143.11595350498</v>
      </c>
      <c r="AJA6" s="49">
        <v>290383.03390169464</v>
      </c>
      <c r="AJB6" s="49">
        <v>300997.24596462166</v>
      </c>
      <c r="AJC6" s="49">
        <v>311999.4335101489</v>
      </c>
      <c r="AJD6" s="49">
        <v>323403.7779936883</v>
      </c>
      <c r="AJE6" s="49">
        <v>335224.97923762497</v>
      </c>
      <c r="AJF6" s="49">
        <v>347478.27437890781</v>
      </c>
      <c r="AJG6" s="49">
        <v>360179.45750920847</v>
      </c>
      <c r="AJH6" s="49">
        <v>373344.90003298607</v>
      </c>
      <c r="AJI6" s="49">
        <v>386991.57176968333</v>
      </c>
      <c r="AJJ6" s="49">
        <v>401137.06282726221</v>
      </c>
      <c r="AJK6" s="49">
        <v>415799.6062752718</v>
      </c>
      <c r="AJL6" s="50">
        <v>0</v>
      </c>
      <c r="AJM6" s="50">
        <v>0</v>
      </c>
      <c r="AJN6" s="50">
        <v>0</v>
      </c>
      <c r="AJO6" s="50">
        <v>328126.88520918915</v>
      </c>
      <c r="AJP6" s="50">
        <v>332545.54363175062</v>
      </c>
      <c r="AJQ6" s="50">
        <v>337023.70507931901</v>
      </c>
      <c r="AJR6" s="50">
        <v>341562.17083808384</v>
      </c>
      <c r="AJS6" s="50">
        <v>346161.7529846048</v>
      </c>
      <c r="AJT6" s="50">
        <v>350823.27453112515</v>
      </c>
      <c r="AJU6" s="50">
        <v>355547.56957281107</v>
      </c>
      <c r="AJV6" s="50">
        <v>360335.48343702714</v>
      </c>
      <c r="AJW6" s="50">
        <v>365187.87283456727</v>
      </c>
      <c r="AJX6" s="50">
        <v>370105.6060129666</v>
      </c>
      <c r="AJY6" s="50">
        <v>375089.56291184761</v>
      </c>
      <c r="AJZ6" s="50">
        <v>380140.63532037358</v>
      </c>
      <c r="AKA6" s="50">
        <v>385259.72703681892</v>
      </c>
      <c r="AKB6" s="50">
        <v>390447.7540302783</v>
      </c>
      <c r="AKC6" s="50">
        <v>395705.64460458263</v>
      </c>
      <c r="AKD6" s="50">
        <v>401034.33956437878</v>
      </c>
      <c r="AKE6" s="50">
        <v>406434.79238348309</v>
      </c>
      <c r="AKF6" s="50">
        <v>411907.96937549819</v>
      </c>
      <c r="AKG6" s="50">
        <v>417454.84986668674</v>
      </c>
      <c r="AKH6" s="50">
        <v>423076.42637123639</v>
      </c>
      <c r="AKI6" s="50">
        <v>428773.70476883271</v>
      </c>
      <c r="AKJ6" s="50">
        <v>434547.704484649</v>
      </c>
      <c r="AKK6" s="50">
        <v>440399.45867176482</v>
      </c>
      <c r="AKL6" s="51">
        <v>0</v>
      </c>
      <c r="AKM6" s="51">
        <v>0</v>
      </c>
      <c r="AKN6" s="51">
        <v>0</v>
      </c>
      <c r="AKO6" s="51">
        <v>8772501.9238675386</v>
      </c>
      <c r="AKP6" s="51">
        <v>8607412.7438581623</v>
      </c>
      <c r="AKQ6" s="51">
        <v>8922034.7896054499</v>
      </c>
      <c r="AKR6" s="51">
        <v>8655272.9343618955</v>
      </c>
      <c r="AKS6" s="51">
        <v>8971644.3874507658</v>
      </c>
      <c r="AKT6" s="51">
        <v>9299579.9930612985</v>
      </c>
      <c r="AKU6" s="51">
        <v>9639502.4493296165</v>
      </c>
      <c r="AKV6" s="51">
        <v>9991849.9050454032</v>
      </c>
      <c r="AKW6" s="51">
        <v>10357076.524411183</v>
      </c>
      <c r="AKX6" s="51">
        <v>10735653.072444925</v>
      </c>
      <c r="AKY6" s="51">
        <v>11128067.521780578</v>
      </c>
      <c r="AKZ6" s="51">
        <v>11534825.681648629</v>
      </c>
      <c r="ALA6" s="51">
        <v>11956451.849847456</v>
      </c>
      <c r="ALB6" s="51">
        <v>12393489.488545815</v>
      </c>
      <c r="ALC6" s="51">
        <v>12846501.924787603</v>
      </c>
      <c r="ALD6" s="51">
        <v>13316073.076601738</v>
      </c>
      <c r="ALE6" s="51">
        <v>13802808.205653179</v>
      </c>
      <c r="ALF6" s="51">
        <v>14307334.697405161</v>
      </c>
      <c r="ALG6" s="51">
        <v>14830302.869798282</v>
      </c>
      <c r="ALH6" s="51">
        <v>15372386.811488798</v>
      </c>
      <c r="ALI6" s="51">
        <v>15934285.250726573</v>
      </c>
      <c r="ALJ6" s="51">
        <v>16516722.455992658</v>
      </c>
      <c r="ALK6" s="51">
        <v>17120449.169557378</v>
      </c>
      <c r="ALL6" s="51">
        <v>0</v>
      </c>
      <c r="ALM6" s="51">
        <v>0</v>
      </c>
      <c r="ALN6" s="51">
        <v>0</v>
      </c>
      <c r="ALO6" s="51">
        <v>19131734.969220527</v>
      </c>
      <c r="ALP6" s="51">
        <v>18353611.964204669</v>
      </c>
      <c r="ALQ6" s="51">
        <v>18600767.396282047</v>
      </c>
      <c r="ALR6" s="51">
        <v>17642728.456188913</v>
      </c>
      <c r="ALS6" s="51">
        <v>17880310.9104283</v>
      </c>
      <c r="ALT6" s="51">
        <v>18121092.723695554</v>
      </c>
      <c r="ALU6" s="51">
        <v>18365116.979551788</v>
      </c>
      <c r="ALV6" s="51">
        <v>18612427.341734733</v>
      </c>
      <c r="ALW6" s="51">
        <v>18863068.061971545</v>
      </c>
      <c r="ALX6" s="51">
        <v>19117083.987896867</v>
      </c>
      <c r="ALY6" s="51">
        <v>19374520.571077507</v>
      </c>
      <c r="ALZ6" s="51">
        <v>19635423.87514516</v>
      </c>
      <c r="AMA6" s="51">
        <v>19899840.58403869</v>
      </c>
      <c r="AMB6" s="51">
        <v>20167818.010357358</v>
      </c>
      <c r="AMC6" s="51">
        <v>20439404.103826549</v>
      </c>
      <c r="AMD6" s="51">
        <v>20714647.459877539</v>
      </c>
      <c r="AME6" s="51">
        <v>20993597.328342758</v>
      </c>
      <c r="AMF6" s="51">
        <v>21276303.622268148</v>
      </c>
      <c r="AMG6" s="51">
        <v>21562816.926844217</v>
      </c>
      <c r="AMH6" s="51">
        <v>21853188.508457329</v>
      </c>
      <c r="AMI6" s="51">
        <v>22147470.323862929</v>
      </c>
      <c r="AMJ6" s="51">
        <v>22445715.029482238</v>
      </c>
      <c r="AMK6" s="51">
        <v>22747975.990824174</v>
      </c>
      <c r="AML6" s="50">
        <v>0</v>
      </c>
      <c r="AMM6" s="50">
        <v>0</v>
      </c>
      <c r="AMN6" s="50">
        <v>0</v>
      </c>
      <c r="AMO6" s="50">
        <v>8772501.9238675386</v>
      </c>
      <c r="AMP6" s="50">
        <v>8607412.7438581623</v>
      </c>
      <c r="AMQ6" s="50">
        <v>8922034.7896054499</v>
      </c>
      <c r="AMR6" s="50">
        <v>8655272.9343618955</v>
      </c>
      <c r="AMS6" s="50">
        <v>8971644.3874507658</v>
      </c>
      <c r="AMT6" s="50">
        <v>9299579.9930612985</v>
      </c>
      <c r="AMU6" s="50">
        <v>9639502.4493296165</v>
      </c>
      <c r="AMV6" s="50">
        <v>9991849.9050454032</v>
      </c>
      <c r="AMW6" s="50">
        <v>10357076.524411183</v>
      </c>
      <c r="AMX6" s="50">
        <v>10735653.072444925</v>
      </c>
      <c r="AMY6" s="50">
        <v>11128067.521780578</v>
      </c>
      <c r="AMZ6" s="50">
        <v>11534825.681648629</v>
      </c>
      <c r="ANA6" s="50">
        <v>11956451.849847456</v>
      </c>
      <c r="ANB6" s="50">
        <v>12393489.488545815</v>
      </c>
      <c r="ANC6" s="50">
        <v>12846501.924787603</v>
      </c>
      <c r="AND6" s="50">
        <v>13316073.076601738</v>
      </c>
      <c r="ANE6" s="50">
        <v>13802808.205653179</v>
      </c>
      <c r="ANF6" s="50">
        <v>14307334.697405161</v>
      </c>
      <c r="ANG6" s="50">
        <v>14830302.869798282</v>
      </c>
      <c r="ANH6" s="50">
        <v>15372386.811488798</v>
      </c>
      <c r="ANI6" s="50">
        <v>15934285.250726573</v>
      </c>
      <c r="ANJ6" s="50">
        <v>16516722.455992658</v>
      </c>
      <c r="ANK6" s="50">
        <v>17120449.169557378</v>
      </c>
      <c r="ANL6" s="50">
        <v>0</v>
      </c>
      <c r="ANM6" s="50">
        <v>0</v>
      </c>
      <c r="ANN6" s="50">
        <v>0</v>
      </c>
      <c r="ANO6" s="50">
        <v>19131734.969220527</v>
      </c>
      <c r="ANP6" s="50">
        <v>18353611.964204669</v>
      </c>
      <c r="ANQ6" s="50">
        <v>18600767.396282047</v>
      </c>
      <c r="ANR6" s="50">
        <v>17642728.456188913</v>
      </c>
      <c r="ANS6" s="50">
        <v>17880310.9104283</v>
      </c>
      <c r="ANT6" s="50">
        <v>18121092.723695554</v>
      </c>
      <c r="ANU6" s="50">
        <v>18365116.979551788</v>
      </c>
      <c r="ANV6" s="50">
        <v>18612427.341734733</v>
      </c>
      <c r="ANW6" s="50">
        <v>18863068.061971545</v>
      </c>
      <c r="ANX6" s="50">
        <v>19117083.987896867</v>
      </c>
      <c r="ANY6" s="50">
        <v>19374520.571077507</v>
      </c>
      <c r="ANZ6" s="50">
        <v>19635423.87514516</v>
      </c>
      <c r="AOA6" s="50">
        <v>19899840.58403869</v>
      </c>
      <c r="AOB6" s="50">
        <v>20167818.010357358</v>
      </c>
      <c r="AOC6" s="50">
        <v>20439404.103826549</v>
      </c>
      <c r="AOD6" s="50">
        <v>20714647.459877539</v>
      </c>
      <c r="AOE6" s="50">
        <v>20993597.328342758</v>
      </c>
      <c r="AOF6" s="50">
        <v>21276303.622268148</v>
      </c>
      <c r="AOG6" s="50">
        <v>21562816.926844217</v>
      </c>
      <c r="AOH6" s="50">
        <v>21853188.508457329</v>
      </c>
      <c r="AOI6" s="50">
        <v>22147470.323862929</v>
      </c>
      <c r="AOJ6" s="50">
        <v>22445715.029482238</v>
      </c>
      <c r="AOK6" s="50">
        <v>22747975.990824174</v>
      </c>
      <c r="AOL6" s="52">
        <v>29341</v>
      </c>
      <c r="AOM6" s="53">
        <v>8802.2999999999993</v>
      </c>
      <c r="AON6" s="52">
        <v>9124.0456529265957</v>
      </c>
      <c r="AOO6" s="52">
        <v>9457.5518985593208</v>
      </c>
      <c r="AOP6" s="52">
        <v>9803.2486154048202</v>
      </c>
      <c r="AOQ6" s="52">
        <v>10161.581395083447</v>
      </c>
      <c r="AOR6" s="52">
        <v>10533.012116682106</v>
      </c>
      <c r="AOS6" s="52">
        <v>10918.019542101103</v>
      </c>
      <c r="AOT6" s="52">
        <v>11317.099933162379</v>
      </c>
      <c r="AOU6" s="52">
        <v>11730.767691274563</v>
      </c>
      <c r="AOV6" s="52">
        <v>12159.556020479356</v>
      </c>
      <c r="AOW6" s="52">
        <v>12604.017614733888</v>
      </c>
      <c r="AOX6" s="52">
        <v>13064.725370314916</v>
      </c>
      <c r="AOY6" s="52">
        <v>13542.273124263162</v>
      </c>
      <c r="AOZ6" s="52">
        <v>14037.276419819591</v>
      </c>
      <c r="APA6" s="52">
        <v>14550.373299840265</v>
      </c>
      <c r="APB6" s="52">
        <v>15082.225129212455</v>
      </c>
      <c r="APC6" s="52">
        <v>15633.51744733208</v>
      </c>
      <c r="APD6" s="52">
        <v>16204.960851741291</v>
      </c>
      <c r="APE6" s="52">
        <v>16797.291914065165</v>
      </c>
      <c r="APF6" s="52">
        <v>17411.274129428144</v>
      </c>
      <c r="APG6" s="52">
        <v>18047.69890057396</v>
      </c>
      <c r="APH6" s="52">
        <v>18707.386557957572</v>
      </c>
      <c r="API6" s="52">
        <v>19391.187417123961</v>
      </c>
      <c r="APJ6" s="52">
        <v>20099.982874736696</v>
      </c>
      <c r="APK6" s="52">
        <v>20834.68654466905</v>
      </c>
      <c r="APL6" s="52">
        <v>21596.245435622041</v>
      </c>
      <c r="APM6" s="54">
        <v>20538.699999999997</v>
      </c>
      <c r="APN6" s="52">
        <v>20815.280505390863</v>
      </c>
      <c r="APO6" s="52">
        <v>21095.585529663756</v>
      </c>
      <c r="APP6" s="52">
        <v>21379.665228345304</v>
      </c>
      <c r="APQ6" s="52">
        <v>21667.570432372009</v>
      </c>
      <c r="APR6" s="52">
        <v>21959.35265718554</v>
      </c>
      <c r="APS6" s="52">
        <v>22255.06411195048</v>
      </c>
      <c r="APT6" s="52">
        <v>22554.757708896217</v>
      </c>
      <c r="APU6" s="52">
        <v>22858.487072784636</v>
      </c>
      <c r="APV6" s="52">
        <v>23166.306550505298</v>
      </c>
      <c r="APW6" s="52">
        <v>23478.271220799841</v>
      </c>
      <c r="APX6" s="52">
        <v>23794.43690411732</v>
      </c>
      <c r="APY6" s="52">
        <v>24114.860172602272</v>
      </c>
      <c r="APZ6" s="52">
        <v>24439.598360217282</v>
      </c>
      <c r="AQA6" s="52">
        <v>24768.709573001866</v>
      </c>
      <c r="AQB6" s="52">
        <v>25102.252699469485</v>
      </c>
      <c r="AQC6" s="52">
        <v>25440.287421144592</v>
      </c>
      <c r="AQD6" s="52">
        <v>25782.874223241564</v>
      </c>
      <c r="AQE6" s="52">
        <v>26130.074405487438</v>
      </c>
      <c r="AQF6" s="52">
        <v>26481.950093090385</v>
      </c>
      <c r="AQG6" s="52">
        <v>26838.564247855909</v>
      </c>
      <c r="AQH6" s="52">
        <v>27199.98067945271</v>
      </c>
      <c r="AQI6" s="52">
        <v>27566.264056830289</v>
      </c>
      <c r="AQJ6" s="52">
        <v>27937.479919790272</v>
      </c>
      <c r="AQK6" s="52">
        <v>28313.694690713593</v>
      </c>
      <c r="AQL6" s="52">
        <v>28694.975686445567</v>
      </c>
      <c r="AQM6" s="52">
        <v>939</v>
      </c>
      <c r="AQN6" s="55">
        <v>281.7</v>
      </c>
      <c r="AQO6" s="56">
        <v>291.99682587839794</v>
      </c>
      <c r="AQP6" s="56">
        <v>302.67002599595116</v>
      </c>
      <c r="AQQ6" s="56">
        <v>313.73335775417087</v>
      </c>
      <c r="AQR6" s="56">
        <v>325.20108142133392</v>
      </c>
      <c r="AQS6" s="56">
        <v>337.08797851349647</v>
      </c>
      <c r="AQT6" s="56">
        <v>349.40937084737868</v>
      </c>
      <c r="AQU6" s="56">
        <v>362.18114028967915</v>
      </c>
      <c r="AQV6" s="56">
        <v>375.41974922827501</v>
      </c>
      <c r="AQW6" s="56">
        <v>389.14226179169486</v>
      </c>
      <c r="AQX6" s="56">
        <v>403.36636584421541</v>
      </c>
      <c r="AQY6" s="56">
        <v>418.11039578493268</v>
      </c>
      <c r="AQZ6" s="56">
        <v>433.39335618019538</v>
      </c>
      <c r="ARA6" s="56">
        <v>449.2349462598616</v>
      </c>
      <c r="ARB6" s="56">
        <v>465.65558530895373</v>
      </c>
      <c r="ARC6" s="56">
        <v>482.67643898744069</v>
      </c>
      <c r="ARD6" s="56">
        <v>500.31944661207274</v>
      </c>
      <c r="ARE6" s="56">
        <v>518.60734943543423</v>
      </c>
      <c r="ARF6" s="56">
        <v>537.56371995866516</v>
      </c>
      <c r="ARG6" s="56">
        <v>557.21299231563444</v>
      </c>
      <c r="ARH6" s="56">
        <v>577.58049376772954</v>
      </c>
      <c r="ARI6" s="56">
        <v>598.69247734985743</v>
      </c>
      <c r="ARJ6" s="56">
        <v>620.57615570973735</v>
      </c>
      <c r="ARK6" s="56">
        <v>643.25973618410274</v>
      </c>
      <c r="ARL6" s="56">
        <v>666.77245715702395</v>
      </c>
      <c r="ARM6" s="56">
        <v>691.14462574721722</v>
      </c>
      <c r="ARN6" s="55">
        <v>657.3</v>
      </c>
      <c r="ARO6" s="56">
        <v>666.15140569721632</v>
      </c>
      <c r="ARP6" s="56">
        <v>675.12200716929453</v>
      </c>
      <c r="ARQ6" s="56">
        <v>684.21340954351399</v>
      </c>
      <c r="ARR6" s="56">
        <v>693.42723956229577</v>
      </c>
      <c r="ARS6" s="56">
        <v>702.76514587427914</v>
      </c>
      <c r="ART6" s="56">
        <v>712.22879932931744</v>
      </c>
      <c r="ARU6" s="56">
        <v>721.81989327744623</v>
      </c>
      <c r="ARV6" s="56">
        <v>731.54014387187806</v>
      </c>
      <c r="ARW6" s="56">
        <v>741.39129037607711</v>
      </c>
      <c r="ARX6" s="56">
        <v>751.37509547496859</v>
      </c>
      <c r="ARY6" s="56">
        <v>761.49334559033991</v>
      </c>
      <c r="ARZ6" s="56">
        <v>771.74785120048853</v>
      </c>
      <c r="ASA6" s="56">
        <v>782.14044716417402</v>
      </c>
      <c r="ASB6" s="56">
        <v>792.67299304893334</v>
      </c>
      <c r="ASC6" s="56">
        <v>803.34737346381678</v>
      </c>
      <c r="ASD6" s="56">
        <v>814.16549839660456</v>
      </c>
      <c r="ASE6" s="56">
        <v>825.129303555565</v>
      </c>
      <c r="ASF6" s="56">
        <v>836.24075071581433</v>
      </c>
      <c r="ASG6" s="56">
        <v>847.50182807034105</v>
      </c>
      <c r="ASH6" s="56">
        <v>858.9145505857573</v>
      </c>
      <c r="ASI6" s="56">
        <v>870.48096036284051</v>
      </c>
      <c r="ASJ6" s="56">
        <v>882.20312700193074</v>
      </c>
      <c r="ASK6" s="56">
        <v>894.08314797324817</v>
      </c>
      <c r="ASL6" s="56">
        <v>906.12314899219768</v>
      </c>
      <c r="ASM6" s="56">
        <v>918.32528439972714</v>
      </c>
      <c r="ASN6" s="57">
        <v>0.5</v>
      </c>
      <c r="ASO6" s="56">
        <v>8802.2999999999993</v>
      </c>
      <c r="ASP6" s="56">
        <v>9124.0456529265957</v>
      </c>
      <c r="ASQ6" s="56">
        <v>9457.5518985593208</v>
      </c>
      <c r="ASR6" s="56">
        <v>9803.2486154048202</v>
      </c>
      <c r="ASS6" s="56">
        <v>10161.581395083447</v>
      </c>
      <c r="AST6" s="56">
        <v>10533.012116682106</v>
      </c>
      <c r="ASU6" s="56">
        <v>10918.019542101103</v>
      </c>
      <c r="ASV6" s="56">
        <v>11317.099933162379</v>
      </c>
      <c r="ASW6" s="56">
        <v>11730.767691274563</v>
      </c>
      <c r="ASX6" s="56">
        <v>12159.556020479356</v>
      </c>
      <c r="ASY6" s="56">
        <v>12604.017614733888</v>
      </c>
      <c r="ASZ6" s="56">
        <v>13064.725370314916</v>
      </c>
      <c r="ATA6" s="56">
        <v>13542.273124263162</v>
      </c>
      <c r="ATB6" s="56">
        <v>14037.276419819591</v>
      </c>
      <c r="ATC6" s="56">
        <v>14550.373299840265</v>
      </c>
      <c r="ATD6" s="56">
        <v>15082.225129212455</v>
      </c>
      <c r="ATE6" s="56">
        <v>15633.51744733208</v>
      </c>
      <c r="ATF6" s="56">
        <v>16204.960851741291</v>
      </c>
      <c r="ATG6" s="56">
        <v>16797.291914065165</v>
      </c>
      <c r="ATH6" s="56">
        <v>17411.274129428144</v>
      </c>
      <c r="ATI6" s="56">
        <v>18047.69890057396</v>
      </c>
      <c r="ATJ6" s="56">
        <v>18707.386557957572</v>
      </c>
      <c r="ATK6" s="56">
        <v>19391.187417123961</v>
      </c>
      <c r="ATL6" s="56">
        <v>20099.982874736696</v>
      </c>
      <c r="ATM6" s="56">
        <v>20834.68654466905</v>
      </c>
      <c r="ATN6" s="56">
        <v>21596.245435622041</v>
      </c>
      <c r="ATO6" s="56">
        <v>20538.699999999997</v>
      </c>
      <c r="ATP6" s="56">
        <v>20815.280505390863</v>
      </c>
      <c r="ATQ6" s="56">
        <v>21095.585529663756</v>
      </c>
      <c r="ATR6" s="56">
        <v>21379.665228345304</v>
      </c>
      <c r="ATS6" s="56">
        <v>21667.570432372009</v>
      </c>
      <c r="ATT6" s="56">
        <v>21959.35265718554</v>
      </c>
      <c r="ATU6" s="56">
        <v>22255.06411195048</v>
      </c>
      <c r="ATV6" s="56">
        <v>22554.757708896217</v>
      </c>
      <c r="ATW6" s="56">
        <v>22858.487072784636</v>
      </c>
      <c r="ATX6" s="56">
        <v>23166.306550505298</v>
      </c>
      <c r="ATY6" s="56">
        <v>23478.271220799841</v>
      </c>
      <c r="ATZ6" s="56">
        <v>23794.43690411732</v>
      </c>
      <c r="AUA6" s="56">
        <v>24114.860172602272</v>
      </c>
      <c r="AUB6" s="56">
        <v>24439.598360217282</v>
      </c>
      <c r="AUC6" s="56">
        <v>24768.709573001866</v>
      </c>
      <c r="AUD6" s="56">
        <v>25102.252699469485</v>
      </c>
      <c r="AUE6" s="56">
        <v>0</v>
      </c>
      <c r="AUF6" s="56">
        <v>0</v>
      </c>
      <c r="AUG6" s="56">
        <v>0</v>
      </c>
      <c r="AUH6" s="56">
        <v>0</v>
      </c>
      <c r="AUI6" s="56">
        <v>0</v>
      </c>
      <c r="AUJ6" s="56">
        <v>0</v>
      </c>
      <c r="AUK6" s="56">
        <v>0</v>
      </c>
      <c r="AUL6" s="56">
        <v>0</v>
      </c>
      <c r="AUM6" s="56">
        <v>0</v>
      </c>
      <c r="AUN6" s="56">
        <v>0</v>
      </c>
      <c r="AUO6" s="58">
        <v>0.5</v>
      </c>
      <c r="AUP6" s="56">
        <v>281.7</v>
      </c>
      <c r="AUQ6" s="56">
        <v>291.99682587839794</v>
      </c>
      <c r="AUR6" s="56">
        <v>302.67002599595116</v>
      </c>
      <c r="AUS6" s="56">
        <v>313.73335775417087</v>
      </c>
      <c r="AUT6" s="56">
        <v>325.20108142133392</v>
      </c>
      <c r="AUU6" s="56">
        <v>337.08797851349647</v>
      </c>
      <c r="AUV6" s="56">
        <v>349.40937084737868</v>
      </c>
      <c r="AUW6" s="56">
        <v>362.18114028967915</v>
      </c>
      <c r="AUX6" s="56">
        <v>375.41974922827501</v>
      </c>
      <c r="AUY6" s="56">
        <v>389.14226179169486</v>
      </c>
      <c r="AUZ6" s="56">
        <v>403.36636584421541</v>
      </c>
      <c r="AVA6" s="56">
        <v>418.11039578493268</v>
      </c>
      <c r="AVB6" s="56">
        <v>433.39335618019538</v>
      </c>
      <c r="AVC6" s="56">
        <v>449.2349462598616</v>
      </c>
      <c r="AVD6" s="56">
        <v>465.65558530895373</v>
      </c>
      <c r="AVE6" s="56">
        <v>482.67643898744069</v>
      </c>
      <c r="AVF6" s="56">
        <v>500.31944661207274</v>
      </c>
      <c r="AVG6" s="56">
        <v>518.60734943543423</v>
      </c>
      <c r="AVH6" s="56">
        <v>537.56371995866516</v>
      </c>
      <c r="AVI6" s="56">
        <v>557.21299231563444</v>
      </c>
      <c r="AVJ6" s="56">
        <v>577.58049376772954</v>
      </c>
      <c r="AVK6" s="56">
        <v>598.69247734985743</v>
      </c>
      <c r="AVL6" s="56">
        <v>620.57615570973735</v>
      </c>
      <c r="AVM6" s="56">
        <v>643.25973618410274</v>
      </c>
      <c r="AVN6" s="56">
        <v>666.77245715702395</v>
      </c>
      <c r="AVO6" s="56">
        <v>691.14462574721722</v>
      </c>
      <c r="AVP6" s="56">
        <v>657.3</v>
      </c>
      <c r="AVQ6" s="56">
        <v>666.15140569721632</v>
      </c>
      <c r="AVR6" s="56">
        <v>675.12200716929453</v>
      </c>
      <c r="AVS6" s="56">
        <v>684.21340954351399</v>
      </c>
      <c r="AVT6" s="56">
        <v>693.42723956229577</v>
      </c>
      <c r="AVU6" s="56">
        <v>702.76514587427914</v>
      </c>
      <c r="AVV6" s="56">
        <v>712.22879932931744</v>
      </c>
      <c r="AVW6" s="56">
        <v>721.81989327744623</v>
      </c>
      <c r="AVX6" s="56">
        <v>731.54014387187806</v>
      </c>
      <c r="AVY6" s="56">
        <v>741.39129037607711</v>
      </c>
      <c r="AVZ6" s="56">
        <v>751.37509547496859</v>
      </c>
      <c r="AWA6" s="56">
        <v>761.49334559033991</v>
      </c>
      <c r="AWB6" s="56">
        <v>771.74785120048853</v>
      </c>
      <c r="AWC6" s="56">
        <v>782.14044716417402</v>
      </c>
      <c r="AWD6" s="56">
        <v>792.67299304893334</v>
      </c>
      <c r="AWE6" s="56">
        <v>803.34737346381678</v>
      </c>
      <c r="AWF6" s="56">
        <v>0</v>
      </c>
      <c r="AWG6" s="56">
        <v>0</v>
      </c>
      <c r="AWH6" s="56">
        <v>0</v>
      </c>
      <c r="AWI6" s="56">
        <v>0</v>
      </c>
      <c r="AWJ6" s="56">
        <v>0</v>
      </c>
      <c r="AWK6" s="56">
        <v>0</v>
      </c>
      <c r="AWL6" s="56">
        <v>0</v>
      </c>
      <c r="AWM6" s="56">
        <v>0</v>
      </c>
      <c r="AWN6" s="56">
        <v>0</v>
      </c>
      <c r="AWO6" s="56">
        <v>0</v>
      </c>
      <c r="AWP6" s="57">
        <v>0.76</v>
      </c>
      <c r="AWQ6" s="56">
        <v>8802.2999999999993</v>
      </c>
      <c r="AWR6" s="56">
        <v>9124.0456529265957</v>
      </c>
      <c r="AWS6" s="56">
        <v>9457.5518985593208</v>
      </c>
      <c r="AWT6" s="59">
        <v>2767.976079643714</v>
      </c>
      <c r="AWU6" s="56">
        <v>2869.1523939059143</v>
      </c>
      <c r="AWV6" s="56">
        <v>2974.0269505925949</v>
      </c>
      <c r="AWW6" s="56">
        <v>3082.7349295344293</v>
      </c>
      <c r="AWX6" s="56">
        <v>3195.4164517164363</v>
      </c>
      <c r="AWY6" s="56">
        <v>3312.2167598892884</v>
      </c>
      <c r="AWZ6" s="56">
        <v>3433.2864057824063</v>
      </c>
      <c r="AXA6" s="56">
        <v>3558.7814441601568</v>
      </c>
      <c r="AXB6" s="56">
        <v>3688.8636339712702</v>
      </c>
      <c r="AXC6" s="56">
        <v>3823.7006468507752</v>
      </c>
      <c r="AXD6" s="56">
        <v>3963.4662832431786</v>
      </c>
      <c r="AXE6" s="56">
        <v>4108.3406964254864</v>
      </c>
      <c r="AXF6" s="56">
        <v>4258.5106247188105</v>
      </c>
      <c r="AXG6" s="56">
        <v>4414.1696321878817</v>
      </c>
      <c r="AXH6" s="56">
        <v>4575.5183581387173</v>
      </c>
      <c r="AXI6" s="56">
        <v>4742.7647757360464</v>
      </c>
      <c r="AXJ6" s="56">
        <v>4916.1244600738291</v>
      </c>
      <c r="AXK6" s="56">
        <v>5095.8208660444125</v>
      </c>
      <c r="AXL6" s="56">
        <v>5282.0856163644912</v>
      </c>
      <c r="AXM6" s="56">
        <v>5475.1588001291184</v>
      </c>
      <c r="AXN6" s="56">
        <v>5675.2892822785961</v>
      </c>
      <c r="AXO6" s="56">
        <v>5882.7350243771434</v>
      </c>
      <c r="AXP6" s="56">
        <v>6097.7634171168111</v>
      </c>
      <c r="AXQ6" s="56">
        <v>20538.699999999997</v>
      </c>
      <c r="AXR6" s="56">
        <v>20815.280505390863</v>
      </c>
      <c r="AXS6" s="56">
        <v>21095.585529663756</v>
      </c>
      <c r="AXT6" s="59">
        <v>6036.6113585916155</v>
      </c>
      <c r="AXU6" s="56">
        <v>6117.9022397285671</v>
      </c>
      <c r="AXV6" s="56">
        <v>6200.287809087682</v>
      </c>
      <c r="AXW6" s="56">
        <v>6283.7828080801355</v>
      </c>
      <c r="AXX6" s="56">
        <v>6368.40217662952</v>
      </c>
      <c r="AXY6" s="56">
        <v>6454.1610558450739</v>
      </c>
      <c r="AXZ6" s="56">
        <v>6541.0747907309078</v>
      </c>
      <c r="AYA6" s="56">
        <v>6629.1589329317194</v>
      </c>
      <c r="AYB6" s="56">
        <v>6718.4292435154784</v>
      </c>
      <c r="AYC6" s="56">
        <v>6808.9016957935828</v>
      </c>
      <c r="AYD6" s="56">
        <v>6900.5924781789972</v>
      </c>
      <c r="AYE6" s="56">
        <v>6993.5179970828794</v>
      </c>
      <c r="AYF6" s="56">
        <v>7087.6948798502071</v>
      </c>
      <c r="AYG6" s="56">
        <v>7183.1399777349434</v>
      </c>
      <c r="AYH6" s="56">
        <v>7279.8703689152653</v>
      </c>
      <c r="AYI6" s="56">
        <v>7377.9033615493936</v>
      </c>
      <c r="AYJ6" s="56">
        <v>7477.2564968725792</v>
      </c>
      <c r="AYK6" s="56">
        <v>7577.947552335786</v>
      </c>
      <c r="AYL6" s="56">
        <v>7679.9945447866476</v>
      </c>
      <c r="AYM6" s="56">
        <v>7783.4157336932576</v>
      </c>
      <c r="AYN6" s="56">
        <v>7888.2296244113704</v>
      </c>
      <c r="AYO6" s="56">
        <v>7994.4549714956029</v>
      </c>
      <c r="AYP6" s="56">
        <v>8102.1107820552188</v>
      </c>
      <c r="AYQ6" s="60">
        <v>0.76</v>
      </c>
      <c r="AYR6" s="56">
        <v>281.7</v>
      </c>
      <c r="AYS6" s="56">
        <v>291.99682587839794</v>
      </c>
      <c r="AYT6" s="56">
        <v>302.67002599595116</v>
      </c>
      <c r="AYU6" s="59">
        <v>88.583536307060015</v>
      </c>
      <c r="AYV6" s="56">
        <v>91.821481813082514</v>
      </c>
      <c r="AYW6" s="56">
        <v>95.177782168516643</v>
      </c>
      <c r="AYX6" s="56">
        <v>98.656763533377514</v>
      </c>
      <c r="AYY6" s="56">
        <v>102.26291019943882</v>
      </c>
      <c r="AYZ6" s="56">
        <v>106.00087037033647</v>
      </c>
      <c r="AZA6" s="56">
        <v>109.87546215294914</v>
      </c>
      <c r="AZB6" s="56">
        <v>113.89167976777847</v>
      </c>
      <c r="AZC6" s="56">
        <v>118.05469998633393</v>
      </c>
      <c r="AZD6" s="56">
        <v>122.36988880381988</v>
      </c>
      <c r="AZE6" s="56">
        <v>126.84280835572562</v>
      </c>
      <c r="AZF6" s="56">
        <v>131.479224087234</v>
      </c>
      <c r="AZG6" s="56">
        <v>136.28511218468913</v>
      </c>
      <c r="AZH6" s="56">
        <v>141.2666672787029</v>
      </c>
      <c r="AZI6" s="56">
        <v>146.43031042882848</v>
      </c>
      <c r="AZJ6" s="56">
        <v>151.7826974000937</v>
      </c>
      <c r="AZK6" s="56">
        <v>157.3307272420615</v>
      </c>
      <c r="AZL6" s="56">
        <v>163.08155118147658</v>
      </c>
      <c r="AZM6" s="56">
        <v>169.04258183995975</v>
      </c>
      <c r="AZN6" s="56">
        <v>175.22150278863171</v>
      </c>
      <c r="AZO6" s="56">
        <v>181.62627845198193</v>
      </c>
      <c r="AZP6" s="56">
        <v>188.26516437374795</v>
      </c>
      <c r="AZQ6" s="56">
        <v>195.14671785803779</v>
      </c>
      <c r="AZR6" s="56">
        <v>657.3</v>
      </c>
      <c r="AZS6" s="56">
        <v>666.15140569721632</v>
      </c>
      <c r="AZT6" s="56">
        <v>675.12200716929453</v>
      </c>
      <c r="AZU6" s="59">
        <v>193.18966857699218</v>
      </c>
      <c r="AZV6" s="56">
        <v>195.79122058229527</v>
      </c>
      <c r="AZW6" s="56">
        <v>198.4278058939141</v>
      </c>
      <c r="AZX6" s="56">
        <v>201.09989628121903</v>
      </c>
      <c r="AZY6" s="56">
        <v>203.80796986657305</v>
      </c>
      <c r="AZZ6" s="56">
        <v>206.55251121088321</v>
      </c>
      <c r="BAA6" s="56">
        <v>209.33401140030412</v>
      </c>
      <c r="BAB6" s="56">
        <v>212.15296813410876</v>
      </c>
      <c r="BAC6" s="56">
        <v>215.00988581374304</v>
      </c>
      <c r="BAD6" s="56">
        <v>217.9052756330791</v>
      </c>
      <c r="BAE6" s="56">
        <v>220.83965566988442</v>
      </c>
      <c r="BAF6" s="56">
        <v>223.81355097852236</v>
      </c>
      <c r="BAG6" s="56">
        <v>226.8274936839012</v>
      </c>
      <c r="BAH6" s="56">
        <v>229.88202307668834</v>
      </c>
      <c r="BAI6" s="56">
        <v>232.97768570980659</v>
      </c>
      <c r="BAJ6" s="56">
        <v>236.11503549622992</v>
      </c>
      <c r="BAK6" s="56">
        <v>239.29463380809628</v>
      </c>
      <c r="BAL6" s="56">
        <v>242.51704957715501</v>
      </c>
      <c r="BAM6" s="56">
        <v>245.78285939656672</v>
      </c>
      <c r="BAN6" s="56">
        <v>249.09264762407454</v>
      </c>
      <c r="BAO6" s="56">
        <v>252.44700648656419</v>
      </c>
      <c r="BAP6" s="56">
        <v>255.8465361860323</v>
      </c>
      <c r="BAQ6" s="56">
        <v>259.29184500698176</v>
      </c>
      <c r="BAR6" s="57">
        <v>0.76</v>
      </c>
      <c r="BAS6" s="56">
        <v>8802.2999999999993</v>
      </c>
      <c r="BAT6" s="56">
        <v>9124.0456529265957</v>
      </c>
      <c r="BAU6" s="56">
        <v>9457.5518985593208</v>
      </c>
      <c r="BAV6" s="56">
        <v>2767.976079643714</v>
      </c>
      <c r="BAW6" s="56">
        <v>2869.1523939059143</v>
      </c>
      <c r="BAX6" s="56">
        <v>2974.0269505925949</v>
      </c>
      <c r="BAY6" s="56">
        <v>3082.7349295344293</v>
      </c>
      <c r="BAZ6" s="56">
        <v>3195.4164517164363</v>
      </c>
      <c r="BBA6" s="56">
        <v>3312.2167598892884</v>
      </c>
      <c r="BBB6" s="56">
        <v>3433.2864057824063</v>
      </c>
      <c r="BBC6" s="56">
        <v>3558.7814441601568</v>
      </c>
      <c r="BBD6" s="56">
        <v>3688.8636339712702</v>
      </c>
      <c r="BBE6" s="56">
        <v>3823.7006468507752</v>
      </c>
      <c r="BBF6" s="56">
        <v>3963.4662832431786</v>
      </c>
      <c r="BBG6" s="56">
        <v>4108.3406964254864</v>
      </c>
      <c r="BBH6" s="56">
        <v>4258.5106247188105</v>
      </c>
      <c r="BBI6" s="56">
        <v>4414.1696321878817</v>
      </c>
      <c r="BBJ6" s="56">
        <v>4575.5183581387173</v>
      </c>
      <c r="BBK6" s="56">
        <v>4742.7647757360464</v>
      </c>
      <c r="BBL6" s="56">
        <v>4916.1244600738291</v>
      </c>
      <c r="BBM6" s="56">
        <v>5095.8208660444125</v>
      </c>
      <c r="BBN6" s="56">
        <v>5282.0856163644912</v>
      </c>
      <c r="BBO6" s="56">
        <v>5475.1588001291184</v>
      </c>
      <c r="BBP6" s="56">
        <v>5675.2892822785961</v>
      </c>
      <c r="BBQ6" s="56">
        <v>5882.7350243771434</v>
      </c>
      <c r="BBR6" s="56">
        <v>6097.7634171168111</v>
      </c>
      <c r="BBS6" s="56">
        <v>20538.699999999997</v>
      </c>
      <c r="BBT6" s="56">
        <v>20815.280505390863</v>
      </c>
      <c r="BBU6" s="56">
        <v>21095.585529663756</v>
      </c>
      <c r="BBV6" s="56">
        <v>6036.6113585916155</v>
      </c>
      <c r="BBW6" s="56">
        <v>6117.9022397285671</v>
      </c>
      <c r="BBX6" s="56">
        <v>6200.287809087682</v>
      </c>
      <c r="BBY6" s="56">
        <v>6283.7828080801355</v>
      </c>
      <c r="BBZ6" s="56">
        <v>6368.40217662952</v>
      </c>
      <c r="BCA6" s="56">
        <v>6454.1610558450739</v>
      </c>
      <c r="BCB6" s="56">
        <v>6541.0747907309078</v>
      </c>
      <c r="BCC6" s="56">
        <v>6629.1589329317194</v>
      </c>
      <c r="BCD6" s="56">
        <v>6718.4292435154784</v>
      </c>
      <c r="BCE6" s="56">
        <v>6808.9016957935828</v>
      </c>
      <c r="BCF6" s="56">
        <v>6900.5924781789972</v>
      </c>
      <c r="BCG6" s="56">
        <v>6993.5179970828794</v>
      </c>
      <c r="BCH6" s="56">
        <v>7087.6948798502071</v>
      </c>
      <c r="BCI6" s="56">
        <v>7183.1399777349434</v>
      </c>
      <c r="BCJ6" s="56">
        <v>7279.8703689152653</v>
      </c>
      <c r="BCK6" s="56">
        <v>7377.9033615493936</v>
      </c>
      <c r="BCL6" s="56">
        <v>7477.2564968725792</v>
      </c>
      <c r="BCM6" s="56">
        <v>7577.947552335786</v>
      </c>
      <c r="BCN6" s="56">
        <v>7679.9945447866476</v>
      </c>
      <c r="BCO6" s="56">
        <v>7783.4157336932576</v>
      </c>
      <c r="BCP6" s="56">
        <v>7888.2296244113704</v>
      </c>
      <c r="BCQ6" s="56">
        <v>7994.4549714956029</v>
      </c>
      <c r="BCR6" s="56">
        <v>8102.1107820552188</v>
      </c>
      <c r="BCS6" s="57">
        <v>0.76</v>
      </c>
      <c r="BCT6" s="56">
        <v>281.7</v>
      </c>
      <c r="BCU6" s="56">
        <v>291.99682587839794</v>
      </c>
      <c r="BCV6" s="56">
        <v>302.67002599595116</v>
      </c>
      <c r="BCW6" s="56">
        <v>88.583536307060015</v>
      </c>
      <c r="BCX6" s="56">
        <v>91.821481813082514</v>
      </c>
      <c r="BCY6" s="56">
        <v>95.177782168516643</v>
      </c>
      <c r="BCZ6" s="56">
        <v>98.656763533377514</v>
      </c>
      <c r="BDA6" s="56">
        <v>102.26291019943882</v>
      </c>
      <c r="BDB6" s="56">
        <v>106.00087037033647</v>
      </c>
      <c r="BDC6" s="56">
        <v>109.87546215294914</v>
      </c>
      <c r="BDD6" s="56">
        <v>113.89167976777847</v>
      </c>
      <c r="BDE6" s="56">
        <v>118.05469998633393</v>
      </c>
      <c r="BDF6" s="56">
        <v>122.36988880381988</v>
      </c>
      <c r="BDG6" s="56">
        <v>126.84280835572562</v>
      </c>
      <c r="BDH6" s="56">
        <v>131.479224087234</v>
      </c>
      <c r="BDI6" s="56">
        <v>136.28511218468913</v>
      </c>
      <c r="BDJ6" s="56">
        <v>141.2666672787029</v>
      </c>
      <c r="BDK6" s="56">
        <v>146.43031042882848</v>
      </c>
      <c r="BDL6" s="56">
        <v>151.7826974000937</v>
      </c>
      <c r="BDM6" s="56">
        <v>157.3307272420615</v>
      </c>
      <c r="BDN6" s="56">
        <v>163.08155118147658</v>
      </c>
      <c r="BDO6" s="56">
        <v>169.04258183995975</v>
      </c>
      <c r="BDP6" s="56">
        <v>175.22150278863171</v>
      </c>
      <c r="BDQ6" s="56">
        <v>181.62627845198193</v>
      </c>
      <c r="BDR6" s="56">
        <v>188.26516437374795</v>
      </c>
      <c r="BDS6" s="56">
        <v>195.14671785803779</v>
      </c>
      <c r="BDT6" s="56">
        <v>657.3</v>
      </c>
      <c r="BDU6" s="56">
        <v>666.15140569721632</v>
      </c>
      <c r="BDV6" s="56">
        <v>675.12200716929453</v>
      </c>
      <c r="BDW6" s="56">
        <v>193.18966857699218</v>
      </c>
      <c r="BDX6" s="56">
        <v>195.79122058229527</v>
      </c>
      <c r="BDY6" s="56">
        <v>198.4278058939141</v>
      </c>
      <c r="BDZ6" s="56">
        <v>201.09989628121903</v>
      </c>
      <c r="BEA6" s="56">
        <v>203.80796986657305</v>
      </c>
      <c r="BEB6" s="56">
        <v>206.55251121088321</v>
      </c>
      <c r="BEC6" s="56">
        <v>209.33401140030412</v>
      </c>
      <c r="BED6" s="56">
        <v>212.15296813410876</v>
      </c>
      <c r="BEE6" s="56">
        <v>215.00988581374304</v>
      </c>
      <c r="BEF6" s="56">
        <v>217.9052756330791</v>
      </c>
      <c r="BEG6" s="56">
        <v>220.83965566988442</v>
      </c>
      <c r="BEH6" s="56">
        <v>223.81355097852236</v>
      </c>
      <c r="BEI6" s="56">
        <v>226.8274936839012</v>
      </c>
      <c r="BEJ6" s="56">
        <v>229.88202307668834</v>
      </c>
      <c r="BEK6" s="56">
        <v>232.97768570980659</v>
      </c>
      <c r="BEL6" s="56">
        <v>236.11503549622992</v>
      </c>
      <c r="BEM6" s="56">
        <v>239.29463380809628</v>
      </c>
      <c r="BEN6" s="56">
        <v>242.51704957715501</v>
      </c>
      <c r="BEO6" s="56">
        <v>245.78285939656672</v>
      </c>
      <c r="BEP6" s="56">
        <v>249.09264762407454</v>
      </c>
      <c r="BEQ6" s="56">
        <v>252.44700648656419</v>
      </c>
      <c r="BER6" s="56">
        <v>255.8465361860323</v>
      </c>
      <c r="BES6" s="56">
        <v>259.29184500698176</v>
      </c>
      <c r="BET6" s="57">
        <v>0</v>
      </c>
      <c r="BEU6" s="56">
        <v>8802.2999999999993</v>
      </c>
      <c r="BEV6" s="56">
        <v>9124.0456529265957</v>
      </c>
      <c r="BEW6" s="56">
        <v>9457.5518985593208</v>
      </c>
      <c r="BEX6" s="56">
        <v>2767.976079643714</v>
      </c>
      <c r="BEY6" s="56">
        <v>2869.1523939059143</v>
      </c>
      <c r="BEZ6" s="56">
        <v>2974.0269505925949</v>
      </c>
      <c r="BFA6" s="56">
        <v>3082.7349295344293</v>
      </c>
      <c r="BFB6" s="56">
        <v>3195.4164517164363</v>
      </c>
      <c r="BFC6" s="56">
        <v>3312.2167598892884</v>
      </c>
      <c r="BFD6" s="56">
        <v>3433.2864057824063</v>
      </c>
      <c r="BFE6" s="56">
        <v>3558.7814441601568</v>
      </c>
      <c r="BFF6" s="56">
        <v>3688.8636339712702</v>
      </c>
      <c r="BFG6" s="56">
        <v>3823.7006468507752</v>
      </c>
      <c r="BFH6" s="56">
        <v>3963.4662832431786</v>
      </c>
      <c r="BFI6" s="56">
        <v>4108.3406964254864</v>
      </c>
      <c r="BFJ6" s="56">
        <v>4258.5106247188105</v>
      </c>
      <c r="BFK6" s="56">
        <v>4414.1696321878817</v>
      </c>
      <c r="BFL6" s="56">
        <v>4575.5183581387173</v>
      </c>
      <c r="BFM6" s="56">
        <v>4742.7647757360464</v>
      </c>
      <c r="BFN6" s="56">
        <v>4916.1244600738291</v>
      </c>
      <c r="BFO6" s="56">
        <v>5095.8208660444125</v>
      </c>
      <c r="BFP6" s="56">
        <v>5282.0856163644912</v>
      </c>
      <c r="BFQ6" s="56">
        <v>5475.1588001291184</v>
      </c>
      <c r="BFR6" s="56">
        <v>5675.2892822785961</v>
      </c>
      <c r="BFS6" s="56">
        <v>5882.7350243771434</v>
      </c>
      <c r="BFT6" s="56">
        <v>6097.7634171168111</v>
      </c>
      <c r="BFU6" s="56">
        <v>20538.699999999997</v>
      </c>
      <c r="BFV6" s="56">
        <v>20815.280505390863</v>
      </c>
      <c r="BFW6" s="56">
        <v>21095.585529663756</v>
      </c>
      <c r="BFX6" s="56">
        <v>6036.6113585916155</v>
      </c>
      <c r="BFY6" s="56">
        <v>6117.9022397285671</v>
      </c>
      <c r="BFZ6" s="56">
        <v>6200.287809087682</v>
      </c>
      <c r="BGA6" s="56">
        <v>6283.7828080801355</v>
      </c>
      <c r="BGB6" s="56">
        <v>6368.40217662952</v>
      </c>
      <c r="BGC6" s="56">
        <v>6454.1610558450739</v>
      </c>
      <c r="BGD6" s="56">
        <v>6541.0747907309078</v>
      </c>
      <c r="BGE6" s="56">
        <v>6629.1589329317194</v>
      </c>
      <c r="BGF6" s="56">
        <v>6718.4292435154784</v>
      </c>
      <c r="BGG6" s="56">
        <v>6808.9016957935828</v>
      </c>
      <c r="BGH6" s="56">
        <v>6900.5924781789972</v>
      </c>
      <c r="BGI6" s="56">
        <v>6993.5179970828794</v>
      </c>
      <c r="BGJ6" s="56">
        <v>7087.6948798502071</v>
      </c>
      <c r="BGK6" s="56">
        <v>7183.1399777349434</v>
      </c>
      <c r="BGL6" s="56">
        <v>7279.8703689152653</v>
      </c>
      <c r="BGM6" s="56">
        <v>7377.9033615493936</v>
      </c>
      <c r="BGN6" s="56">
        <v>7477.2564968725792</v>
      </c>
      <c r="BGO6" s="56">
        <v>7577.947552335786</v>
      </c>
      <c r="BGP6" s="56">
        <v>7679.9945447866476</v>
      </c>
      <c r="BGQ6" s="56">
        <v>7783.4157336932576</v>
      </c>
      <c r="BGR6" s="56">
        <v>7888.2296244113704</v>
      </c>
      <c r="BGS6" s="56">
        <v>7994.4549714956029</v>
      </c>
      <c r="BGT6" s="56">
        <v>8102.1107820552188</v>
      </c>
      <c r="BGU6" s="57">
        <v>0.25</v>
      </c>
      <c r="BGV6" s="56">
        <v>281.7</v>
      </c>
      <c r="BGW6" s="56">
        <v>291.99682587839794</v>
      </c>
      <c r="BGX6" s="56">
        <v>302.67002599595116</v>
      </c>
      <c r="BGY6" s="56">
        <v>88.583536307060015</v>
      </c>
      <c r="BGZ6" s="56">
        <v>91.821481813082514</v>
      </c>
      <c r="BHA6" s="56">
        <v>71.383336626387489</v>
      </c>
      <c r="BHB6" s="56">
        <v>73.992572650033139</v>
      </c>
      <c r="BHC6" s="56">
        <v>76.697182649579119</v>
      </c>
      <c r="BHD6" s="56">
        <v>79.50065277775235</v>
      </c>
      <c r="BHE6" s="56">
        <v>82.406596614711859</v>
      </c>
      <c r="BHF6" s="56">
        <v>85.41875982583386</v>
      </c>
      <c r="BHG6" s="56">
        <v>88.54102498975044</v>
      </c>
      <c r="BHH6" s="56">
        <v>91.777416602864903</v>
      </c>
      <c r="BHI6" s="56">
        <v>95.13210626679421</v>
      </c>
      <c r="BHJ6" s="56">
        <v>98.609418065425501</v>
      </c>
      <c r="BHK6" s="59">
        <v>102.21383413851684</v>
      </c>
      <c r="BHL6" s="56">
        <v>105.95000045902717</v>
      </c>
      <c r="BHM6" s="56">
        <v>109.82273282162136</v>
      </c>
      <c r="BHN6" s="56">
        <v>113.83702305007027</v>
      </c>
      <c r="BHO6" s="56">
        <v>117.99804543154613</v>
      </c>
      <c r="BHP6" s="56">
        <v>122.31116338610744</v>
      </c>
      <c r="BHQ6" s="56">
        <v>126.78193637996981</v>
      </c>
      <c r="BHR6" s="56">
        <v>131.41612709147378</v>
      </c>
      <c r="BHS6" s="56">
        <v>136.21970883898643</v>
      </c>
      <c r="BHT6" s="56">
        <v>141.19887328031098</v>
      </c>
      <c r="BHU6" s="56">
        <v>146.36003839352833</v>
      </c>
      <c r="BHV6" s="56">
        <v>657.3</v>
      </c>
      <c r="BHW6" s="56">
        <v>666.15140569721632</v>
      </c>
      <c r="BHX6" s="56">
        <v>675.12200716929453</v>
      </c>
      <c r="BHY6" s="56">
        <v>193.18966857699218</v>
      </c>
      <c r="BHZ6" s="56">
        <v>195.79122058229527</v>
      </c>
      <c r="BIA6" s="59">
        <v>148.82085442043558</v>
      </c>
      <c r="BIB6" s="56">
        <v>150.82492221091428</v>
      </c>
      <c r="BIC6" s="56">
        <v>152.85597739992977</v>
      </c>
      <c r="BID6" s="56">
        <v>154.91438340816239</v>
      </c>
      <c r="BIE6" s="56">
        <v>157.00050855022809</v>
      </c>
      <c r="BIF6" s="56">
        <v>159.11472610058158</v>
      </c>
      <c r="BIG6" s="56">
        <v>161.25741436030728</v>
      </c>
      <c r="BIH6" s="56">
        <v>163.42895672480932</v>
      </c>
      <c r="BII6" s="56">
        <v>165.62974175241331</v>
      </c>
      <c r="BIJ6" s="56">
        <v>167.86016323389177</v>
      </c>
      <c r="BIK6" s="59">
        <v>170.12062026292591</v>
      </c>
      <c r="BIL6" s="56">
        <v>172.41151730751625</v>
      </c>
      <c r="BIM6" s="56">
        <v>174.73326428235495</v>
      </c>
      <c r="BIN6" s="56">
        <v>177.08627662217245</v>
      </c>
      <c r="BIO6" s="56">
        <v>179.47097535607222</v>
      </c>
      <c r="BIP6" s="56">
        <v>181.88778718286625</v>
      </c>
      <c r="BIQ6" s="56">
        <v>184.33714454742505</v>
      </c>
      <c r="BIR6" s="56">
        <v>186.81948571805592</v>
      </c>
      <c r="BIS6" s="56">
        <v>189.33525486492314</v>
      </c>
      <c r="BIT6" s="56">
        <v>191.88490213952423</v>
      </c>
      <c r="BIU6" s="56">
        <v>194.46888375523633</v>
      </c>
      <c r="BIV6" s="61">
        <v>0.9</v>
      </c>
      <c r="BIW6" s="61">
        <v>0.9</v>
      </c>
      <c r="BIX6" s="61">
        <f>0.8*0.85*1.05</f>
        <v>0.71400000000000008</v>
      </c>
      <c r="BIY6" s="61">
        <f>0.8*0.85*1.05</f>
        <v>0.71400000000000008</v>
      </c>
      <c r="BIZ6" s="61">
        <v>0.1</v>
      </c>
      <c r="BJA6" s="61">
        <v>0.1</v>
      </c>
      <c r="BJB6" s="61">
        <v>0.8</v>
      </c>
      <c r="BJC6" s="61">
        <v>0.8</v>
      </c>
      <c r="BJD6" s="61">
        <v>0.8</v>
      </c>
      <c r="BJE6" s="61">
        <v>0.8</v>
      </c>
      <c r="BJF6" s="61">
        <v>1</v>
      </c>
      <c r="BJG6" s="61">
        <v>1</v>
      </c>
      <c r="BJH6" s="61">
        <f>YA6</f>
        <v>9</v>
      </c>
      <c r="BJI6" s="61">
        <f>YB6</f>
        <v>9</v>
      </c>
      <c r="BJJ6" s="62">
        <v>0.3</v>
      </c>
      <c r="BJK6" s="62">
        <v>0.3</v>
      </c>
      <c r="BJL6" s="46">
        <f>YE6</f>
        <v>1.69</v>
      </c>
      <c r="BJM6" s="46">
        <f t="shared" ref="BJM6:BJN21" si="0">YF6</f>
        <v>1.5649999999999999</v>
      </c>
      <c r="BJN6" s="46">
        <f t="shared" si="0"/>
        <v>1.423</v>
      </c>
      <c r="BJO6" s="46">
        <v>1.5</v>
      </c>
      <c r="BJP6" s="61">
        <f t="shared" ref="BJP6:BJQ52" si="1">YI6</f>
        <v>0.65</v>
      </c>
      <c r="BJQ6" s="61">
        <f t="shared" si="1"/>
        <v>0.65</v>
      </c>
      <c r="BJR6" s="61">
        <v>0.69</v>
      </c>
      <c r="BJS6" s="61">
        <v>0.69</v>
      </c>
      <c r="BJT6" s="61">
        <v>48.83</v>
      </c>
      <c r="BJU6" s="61">
        <v>48.83</v>
      </c>
      <c r="BJV6" s="61">
        <f>BJT6*1.5</f>
        <v>73.245000000000005</v>
      </c>
      <c r="BJW6" s="61">
        <f>BJU6*1.5</f>
        <v>73.245000000000005</v>
      </c>
      <c r="BJX6" s="61">
        <v>4</v>
      </c>
      <c r="BJY6" s="61">
        <v>4</v>
      </c>
      <c r="BJZ6" s="63">
        <v>14434853.183999998</v>
      </c>
      <c r="BKA6" s="63">
        <v>14962482.46982139</v>
      </c>
      <c r="BKB6" s="63">
        <v>15509397.900067512</v>
      </c>
      <c r="BKC6" s="63">
        <v>16076304.430616982</v>
      </c>
      <c r="BKD6" s="63">
        <v>16663932.785214713</v>
      </c>
      <c r="BKE6" s="63">
        <v>17273040.397350613</v>
      </c>
      <c r="BKF6" s="63">
        <v>17904412.386566278</v>
      </c>
      <c r="BKG6" s="63">
        <v>18558862.570448082</v>
      </c>
      <c r="BKH6" s="63">
        <v>19237234.513611097</v>
      </c>
      <c r="BKI6" s="63">
        <v>19940402.615025938</v>
      </c>
      <c r="BKJ6" s="63">
        <v>20669273.235090092</v>
      </c>
      <c r="BKK6" s="63">
        <v>21424785.863896463</v>
      </c>
      <c r="BKL6" s="63">
        <v>22207914.33220496</v>
      </c>
      <c r="BKM6" s="63">
        <v>23019668.066678133</v>
      </c>
      <c r="BKN6" s="63">
        <v>23861093.390998699</v>
      </c>
      <c r="BKO6" s="63">
        <v>24733274.874546111</v>
      </c>
      <c r="BKP6" s="63">
        <v>25637336.730370589</v>
      </c>
      <c r="BKQ6" s="63">
        <v>26574444.26426651</v>
      </c>
      <c r="BKR6" s="63">
        <v>27545805.376812994</v>
      </c>
      <c r="BKS6" s="63">
        <v>28552672.12031772</v>
      </c>
      <c r="BKT6" s="63">
        <v>29596342.312670931</v>
      </c>
      <c r="BKU6" s="63">
        <v>30678161.210189685</v>
      </c>
      <c r="BKV6" s="63">
        <v>31799523.241608731</v>
      </c>
      <c r="BKW6" s="63">
        <v>32961873.805452939</v>
      </c>
      <c r="BKX6" s="63">
        <v>34166711.133108161</v>
      </c>
      <c r="BKY6" s="63">
        <v>35415588.219991848</v>
      </c>
      <c r="BKZ6" s="64">
        <v>33681324.095999993</v>
      </c>
      <c r="BLA6" s="64">
        <v>34134887.254364707</v>
      </c>
      <c r="BLB6" s="64">
        <v>34594558.234917149</v>
      </c>
      <c r="BLC6" s="64">
        <v>35060419.287485577</v>
      </c>
      <c r="BLD6" s="64">
        <v>35532553.76949995</v>
      </c>
      <c r="BLE6" s="64">
        <v>36011046.160907216</v>
      </c>
      <c r="BLF6" s="64">
        <v>36495982.079287522</v>
      </c>
      <c r="BLG6" s="64">
        <v>36987448.295173891</v>
      </c>
      <c r="BLH6" s="64">
        <v>37485532.747578263</v>
      </c>
      <c r="BLI6" s="64">
        <v>37990324.559726603</v>
      </c>
      <c r="BLJ6" s="64">
        <v>38501914.055005878</v>
      </c>
      <c r="BLK6" s="64">
        <v>39020392.773125783</v>
      </c>
      <c r="BLL6" s="64">
        <v>39545853.486498155</v>
      </c>
      <c r="BLM6" s="64">
        <v>40078390.216836929</v>
      </c>
      <c r="BLN6" s="64">
        <v>40618098.251981564</v>
      </c>
      <c r="BLO6" s="64">
        <v>41165074.162947148</v>
      </c>
      <c r="BLP6" s="64">
        <v>41719415.821204029</v>
      </c>
      <c r="BLQ6" s="64">
        <v>42281222.416190095</v>
      </c>
      <c r="BLR6" s="64">
        <v>42850594.473059013</v>
      </c>
      <c r="BLS6" s="64">
        <v>43427633.870667323</v>
      </c>
      <c r="BLT6" s="64">
        <v>44012443.859803863</v>
      </c>
      <c r="BLU6" s="64">
        <v>44605129.081664629</v>
      </c>
      <c r="BLV6" s="64">
        <v>45205795.58657641</v>
      </c>
      <c r="BLW6" s="64">
        <v>45814550.852972612</v>
      </c>
      <c r="BLX6" s="64">
        <v>46431503.806624532</v>
      </c>
      <c r="BLY6" s="64">
        <v>47056764.840131722</v>
      </c>
      <c r="BLZ6" s="65">
        <v>4052611.7626176002</v>
      </c>
      <c r="BMA6" s="65">
        <v>4200744.6617032262</v>
      </c>
      <c r="BMB6" s="65">
        <v>4354292.1815511771</v>
      </c>
      <c r="BMC6" s="65">
        <v>4513452.2398298495</v>
      </c>
      <c r="BMD6" s="65">
        <v>4678429.988583819</v>
      </c>
      <c r="BME6" s="65">
        <v>4849438.0786680318</v>
      </c>
      <c r="BMF6" s="65">
        <v>5026696.9338477179</v>
      </c>
      <c r="BMG6" s="65">
        <v>5210435.0349173192</v>
      </c>
      <c r="BMH6" s="65">
        <v>5400889.2142046746</v>
      </c>
      <c r="BMI6" s="65">
        <v>5598304.9608400417</v>
      </c>
      <c r="BMJ6" s="65">
        <v>5802936.7371834619</v>
      </c>
      <c r="BMK6" s="65">
        <v>6015048.3068183102</v>
      </c>
      <c r="BML6" s="65">
        <v>6234913.0745338257</v>
      </c>
      <c r="BMM6" s="65">
        <v>6462814.4387348257</v>
      </c>
      <c r="BMN6" s="65">
        <v>6699046.1567328693</v>
      </c>
      <c r="BMO6" s="65">
        <v>6943912.7233897001</v>
      </c>
      <c r="BMP6" s="65">
        <v>7197729.7636010451</v>
      </c>
      <c r="BMQ6" s="65">
        <v>7460824.4391266471</v>
      </c>
      <c r="BMR6" s="65">
        <v>7733535.8702909471</v>
      </c>
      <c r="BMS6" s="65">
        <v>8016215.5730979433</v>
      </c>
      <c r="BMT6" s="65">
        <v>8309227.9123236844</v>
      </c>
      <c r="BMU6" s="65">
        <v>8612950.5711704046</v>
      </c>
      <c r="BMV6" s="65">
        <v>8927775.0380876567</v>
      </c>
      <c r="BMW6" s="65">
        <v>9254107.1113879625</v>
      </c>
      <c r="BMX6" s="65">
        <v>9592367.4223074019</v>
      </c>
      <c r="BMY6" s="65">
        <v>9942991.9771853443</v>
      </c>
      <c r="BMZ6" s="65">
        <v>9456094.1127744</v>
      </c>
      <c r="BNA6" s="65">
        <v>9583432.8094170671</v>
      </c>
      <c r="BNB6" s="65">
        <v>9712486.2884497214</v>
      </c>
      <c r="BNC6" s="65">
        <v>9843277.641663963</v>
      </c>
      <c r="BND6" s="65">
        <v>9975830.2718126122</v>
      </c>
      <c r="BNE6" s="65">
        <v>10110167.896797223</v>
      </c>
      <c r="BNF6" s="65">
        <v>10246314.553911973</v>
      </c>
      <c r="BNG6" s="65">
        <v>10384294.604144691</v>
      </c>
      <c r="BNH6" s="65">
        <v>10524132.736535836</v>
      </c>
      <c r="BNI6" s="65">
        <v>10665853.972596135</v>
      </c>
      <c r="BNJ6" s="65">
        <v>10809483.670783743</v>
      </c>
      <c r="BNK6" s="65">
        <v>10955047.53104168</v>
      </c>
      <c r="BNL6" s="65">
        <v>11102571.59939637</v>
      </c>
      <c r="BNM6" s="65">
        <v>11252082.272618109</v>
      </c>
      <c r="BNN6" s="65">
        <v>11403606.302944291</v>
      </c>
      <c r="BNO6" s="65">
        <v>11557170.802866234</v>
      </c>
      <c r="BNP6" s="65">
        <v>11712803.249980479</v>
      </c>
      <c r="BNQ6" s="65">
        <v>11870531.491905402</v>
      </c>
      <c r="BNR6" s="65">
        <v>12030383.751264049</v>
      </c>
      <c r="BNS6" s="65">
        <v>12192388.630734056</v>
      </c>
      <c r="BNT6" s="65">
        <v>12356575.118165603</v>
      </c>
      <c r="BNU6" s="65">
        <v>12522972.591768237</v>
      </c>
      <c r="BNV6" s="65">
        <v>12691610.825367602</v>
      </c>
      <c r="BNW6" s="65">
        <v>12862519.993732901</v>
      </c>
      <c r="BNX6" s="65">
        <v>13035730.677976148</v>
      </c>
      <c r="BNY6" s="65">
        <v>13211273.871024095</v>
      </c>
      <c r="BNZ6" s="66">
        <v>39244.174319999998</v>
      </c>
      <c r="BOA6" s="66">
        <v>40678.645139007931</v>
      </c>
      <c r="BOB6" s="66">
        <v>42165.549384536876</v>
      </c>
      <c r="BOC6" s="66">
        <v>43706.803626920846</v>
      </c>
      <c r="BOD6" s="66">
        <v>45304.394491840045</v>
      </c>
      <c r="BOE6" s="66">
        <v>46960.381221015508</v>
      </c>
      <c r="BOF6" s="66">
        <v>48676.898326503564</v>
      </c>
      <c r="BOG6" s="66">
        <v>50456.158342011149</v>
      </c>
      <c r="BOH6" s="66">
        <v>52300.454674778513</v>
      </c>
      <c r="BOI6" s="66">
        <v>54212.164561705162</v>
      </c>
      <c r="BOJ6" s="66">
        <v>56193.752133529568</v>
      </c>
      <c r="BOK6" s="66">
        <v>58247.771591012024</v>
      </c>
      <c r="BOL6" s="66">
        <v>60376.870497214884</v>
      </c>
      <c r="BOM6" s="66">
        <v>62583.793190123659</v>
      </c>
      <c r="BON6" s="66">
        <v>64871.384320007834</v>
      </c>
      <c r="BOO6" s="66">
        <v>67242.592516080811</v>
      </c>
      <c r="BOP6" s="66">
        <v>69700.474187185348</v>
      </c>
      <c r="BOQ6" s="66">
        <v>72248.197461403368</v>
      </c>
      <c r="BOR6" s="66">
        <v>74889.046269668135</v>
      </c>
      <c r="BOS6" s="66">
        <v>77626.424578642429</v>
      </c>
      <c r="BOT6" s="66">
        <v>80463.860778318936</v>
      </c>
      <c r="BOU6" s="66">
        <v>83405.012229998043</v>
      </c>
      <c r="BOV6" s="66">
        <v>86453.669980505467</v>
      </c>
      <c r="BOW6" s="66">
        <v>89613.763648726075</v>
      </c>
      <c r="BOX6" s="66">
        <v>92889.366490752494</v>
      </c>
      <c r="BOY6" s="66">
        <v>96284.700650177314</v>
      </c>
      <c r="BOZ6" s="65">
        <v>91569.740079999989</v>
      </c>
      <c r="BPA6" s="65">
        <v>92802.846605234619</v>
      </c>
      <c r="BPB6" s="65">
        <v>94052.5585254529</v>
      </c>
      <c r="BPC6" s="65">
        <v>95319.099454054696</v>
      </c>
      <c r="BPD6" s="65">
        <v>96602.696015687368</v>
      </c>
      <c r="BPE6" s="65">
        <v>97903.577886796018</v>
      </c>
      <c r="BPF6" s="65">
        <v>99221.97783672002</v>
      </c>
      <c r="BPG6" s="65">
        <v>100558.1317693429</v>
      </c>
      <c r="BPH6" s="65">
        <v>101912.27876530302</v>
      </c>
      <c r="BPI6" s="65">
        <v>103284.66112477281</v>
      </c>
      <c r="BPJ6" s="65">
        <v>104675.52441081402</v>
      </c>
      <c r="BPK6" s="65">
        <v>106085.11749331666</v>
      </c>
      <c r="BPL6" s="65">
        <v>107513.69259352997</v>
      </c>
      <c r="BPM6" s="65">
        <v>108961.50532919273</v>
      </c>
      <c r="BPN6" s="65">
        <v>110428.81476027152</v>
      </c>
      <c r="BPO6" s="65">
        <v>111915.88343531475</v>
      </c>
      <c r="BPP6" s="65">
        <v>113422.97743843106</v>
      </c>
      <c r="BPQ6" s="65">
        <v>114950.36643690019</v>
      </c>
      <c r="BPR6" s="65">
        <v>116498.32372942519</v>
      </c>
      <c r="BPS6" s="65">
        <v>118067.12629503418</v>
      </c>
      <c r="BPT6" s="65">
        <v>119657.05484264079</v>
      </c>
      <c r="BPU6" s="65">
        <v>121268.39386127196</v>
      </c>
      <c r="BPV6" s="65">
        <v>122901.43167097215</v>
      </c>
      <c r="BPW6" s="65">
        <v>124556.46047439295</v>
      </c>
      <c r="BPX6" s="65">
        <v>126233.77640907749</v>
      </c>
      <c r="BPY6" s="65">
        <v>127933.67960044892</v>
      </c>
      <c r="BPZ6" s="66">
        <v>70981.348935935443</v>
      </c>
      <c r="BQA6" s="66">
        <v>73649.467214930803</v>
      </c>
      <c r="BQB6" s="66">
        <v>76417.877405215899</v>
      </c>
      <c r="BQC6" s="66">
        <v>79290.349379944149</v>
      </c>
      <c r="BQD6" s="66">
        <v>82270.794718049801</v>
      </c>
      <c r="BQE6" s="66">
        <v>85363.272030826993</v>
      </c>
      <c r="BQF6" s="66">
        <v>88571.992488730204</v>
      </c>
      <c r="BQG6" s="66">
        <v>91901.325555921037</v>
      </c>
      <c r="BQH6" s="66">
        <v>95355.804940371265</v>
      </c>
      <c r="BQI6" s="66">
        <v>98940.1347676242</v>
      </c>
      <c r="BQJ6" s="66">
        <v>102659.19598662162</v>
      </c>
      <c r="BQK6" s="66">
        <v>106518.05301631946</v>
      </c>
      <c r="BQL6" s="66">
        <v>110521.96064214311</v>
      </c>
      <c r="BQM6" s="66">
        <v>114676.37117167332</v>
      </c>
      <c r="BQN6" s="66">
        <v>118986.94185930777</v>
      </c>
      <c r="BQO6" s="66">
        <v>123459.54261000798</v>
      </c>
      <c r="BQP6" s="66">
        <v>128100.26397262217</v>
      </c>
      <c r="BQQ6" s="66">
        <v>132915.4254336697</v>
      </c>
      <c r="BQR6" s="66">
        <v>137911.58402288015</v>
      </c>
      <c r="BQS6" s="66">
        <v>143095.54324220633</v>
      </c>
      <c r="BQT6" s="66">
        <v>148474.36233046983</v>
      </c>
      <c r="BQU6" s="66">
        <v>154055.3658762555</v>
      </c>
      <c r="BQV6" s="66">
        <v>159846.15379214502</v>
      </c>
      <c r="BQW6" s="66">
        <v>165854.61166387206</v>
      </c>
      <c r="BQX6" s="66">
        <v>172088.92148849173</v>
      </c>
      <c r="BQY6" s="66">
        <v>178557.57281618699</v>
      </c>
      <c r="BQZ6" s="65">
        <v>165623.14751718269</v>
      </c>
      <c r="BRA6" s="65">
        <v>168021.33367884258</v>
      </c>
      <c r="BRB6" s="65">
        <v>170454.24504016325</v>
      </c>
      <c r="BRC6" s="65">
        <v>172922.38441427512</v>
      </c>
      <c r="BRD6" s="65">
        <v>175426.26189493059</v>
      </c>
      <c r="BRE6" s="65">
        <v>177966.39496192531</v>
      </c>
      <c r="BRF6" s="65">
        <v>180543.30858804699</v>
      </c>
      <c r="BRG6" s="65">
        <v>183157.5353475718</v>
      </c>
      <c r="BRH6" s="65">
        <v>185809.61552633252</v>
      </c>
      <c r="BRI6" s="65">
        <v>188500.09723337993</v>
      </c>
      <c r="BRJ6" s="65">
        <v>191229.5365142615</v>
      </c>
      <c r="BRK6" s="65">
        <v>193998.49746593978</v>
      </c>
      <c r="BRL6" s="65">
        <v>196807.55235337553</v>
      </c>
      <c r="BRM6" s="65">
        <v>199657.28172779799</v>
      </c>
      <c r="BRN6" s="65">
        <v>202548.27454668857</v>
      </c>
      <c r="BRO6" s="65">
        <v>205481.12829550146</v>
      </c>
      <c r="BRP6" s="65">
        <v>208456.44911114653</v>
      </c>
      <c r="BRQ6" s="65">
        <v>211474.85190726077</v>
      </c>
      <c r="BRR6" s="65">
        <v>214536.96050129327</v>
      </c>
      <c r="BRS6" s="65">
        <v>217643.40774343009</v>
      </c>
      <c r="BRT6" s="65">
        <v>220794.83564738685</v>
      </c>
      <c r="BRU6" s="65">
        <v>223991.89552309411</v>
      </c>
      <c r="BRV6" s="65">
        <v>227235.24811130474</v>
      </c>
      <c r="BRW6" s="65">
        <v>230525.56372015012</v>
      </c>
      <c r="BRX6" s="65">
        <v>233863.52236367346</v>
      </c>
      <c r="BRY6" s="65">
        <v>237249.81390236923</v>
      </c>
      <c r="BRZ6" s="64">
        <v>14434853.183999998</v>
      </c>
      <c r="BSA6" s="64">
        <v>14962482.46982139</v>
      </c>
      <c r="BSB6" s="64">
        <v>15509397.900067512</v>
      </c>
      <c r="BSC6" s="64">
        <v>16076304.430616982</v>
      </c>
      <c r="BSD6" s="64">
        <v>16663932.785214713</v>
      </c>
      <c r="BSE6" s="64">
        <v>17273040.397350613</v>
      </c>
      <c r="BSF6" s="64">
        <v>17904412.386566278</v>
      </c>
      <c r="BSG6" s="64">
        <v>18558862.570448082</v>
      </c>
      <c r="BSH6" s="64">
        <v>19237234.513611097</v>
      </c>
      <c r="BSI6" s="64">
        <v>19940402.615025938</v>
      </c>
      <c r="BSJ6" s="64">
        <v>20669273.235090092</v>
      </c>
      <c r="BSK6" s="64">
        <v>21424785.863896463</v>
      </c>
      <c r="BSL6" s="64">
        <v>22207914.33220496</v>
      </c>
      <c r="BSM6" s="64">
        <v>23019668.066678133</v>
      </c>
      <c r="BSN6" s="64">
        <v>23861093.390998699</v>
      </c>
      <c r="BSO6" s="64">
        <v>24733274.874546111</v>
      </c>
      <c r="BSP6" s="64">
        <v>25637336.730370589</v>
      </c>
      <c r="BSQ6" s="64">
        <v>26574444.26426651</v>
      </c>
      <c r="BSR6" s="64">
        <v>27545805.376812994</v>
      </c>
      <c r="BSS6" s="64">
        <v>28552672.12031772</v>
      </c>
      <c r="BST6" s="64">
        <v>29596342.312670931</v>
      </c>
      <c r="BSU6" s="64">
        <v>30678161.210189685</v>
      </c>
      <c r="BSV6" s="64">
        <v>31799523.241608731</v>
      </c>
      <c r="BSW6" s="64">
        <v>32961873.805452939</v>
      </c>
      <c r="BSX6" s="64">
        <v>34166711.133108161</v>
      </c>
      <c r="BSY6" s="64">
        <v>35415588.219991848</v>
      </c>
      <c r="BSZ6" s="64">
        <v>33681324.095999993</v>
      </c>
      <c r="BTA6" s="64">
        <v>34134887.254364707</v>
      </c>
      <c r="BTB6" s="64">
        <v>34594558.234917149</v>
      </c>
      <c r="BTC6" s="64">
        <v>35060419.287485577</v>
      </c>
      <c r="BTD6" s="64">
        <v>35532553.76949995</v>
      </c>
      <c r="BTE6" s="64">
        <v>36011046.160907216</v>
      </c>
      <c r="BTF6" s="64">
        <v>36495982.079287522</v>
      </c>
      <c r="BTG6" s="64">
        <v>36987448.295173891</v>
      </c>
      <c r="BTH6" s="64">
        <v>37485532.747578263</v>
      </c>
      <c r="BTI6" s="64">
        <v>37990324.559726603</v>
      </c>
      <c r="BTJ6" s="64">
        <v>38501914.055005878</v>
      </c>
      <c r="BTK6" s="64">
        <v>39020392.773125783</v>
      </c>
      <c r="BTL6" s="64">
        <v>39545853.486498155</v>
      </c>
      <c r="BTM6" s="64">
        <v>40078390.216836929</v>
      </c>
      <c r="BTN6" s="64">
        <v>40618098.251981564</v>
      </c>
      <c r="BTO6" s="64">
        <v>41165074.162947148</v>
      </c>
      <c r="BTP6" s="64">
        <v>41719415.821204029</v>
      </c>
      <c r="BTQ6" s="64">
        <v>42281222.416190095</v>
      </c>
      <c r="BTR6" s="64">
        <v>42850594.473059013</v>
      </c>
      <c r="BTS6" s="64">
        <v>43427633.870667323</v>
      </c>
      <c r="BTT6" s="64">
        <v>44012443.859803863</v>
      </c>
      <c r="BTU6" s="64">
        <v>44605129.081664629</v>
      </c>
      <c r="BTV6" s="64">
        <v>45205795.58657641</v>
      </c>
      <c r="BTW6" s="64">
        <v>45814550.852972612</v>
      </c>
      <c r="BTX6" s="64">
        <v>46431503.806624532</v>
      </c>
      <c r="BTY6" s="64">
        <v>47056764.840131722</v>
      </c>
      <c r="BTZ6" s="63">
        <v>4052611.7626176006</v>
      </c>
      <c r="BUA6" s="63">
        <v>4200744.6617032262</v>
      </c>
      <c r="BUB6" s="63">
        <v>4354292.1815511771</v>
      </c>
      <c r="BUC6" s="63">
        <v>4513452.2398298504</v>
      </c>
      <c r="BUD6" s="63">
        <v>4678429.988583819</v>
      </c>
      <c r="BUE6" s="63">
        <v>4849438.0786680318</v>
      </c>
      <c r="BUF6" s="63">
        <v>5026696.9338477179</v>
      </c>
      <c r="BUG6" s="63">
        <v>5210435.0349173201</v>
      </c>
      <c r="BUH6" s="63">
        <v>5400889.2142046755</v>
      </c>
      <c r="BUI6" s="63">
        <v>5598304.9608400427</v>
      </c>
      <c r="BUJ6" s="63">
        <v>5802936.7371834619</v>
      </c>
      <c r="BUK6" s="63">
        <v>6015048.3068183111</v>
      </c>
      <c r="BUL6" s="63">
        <v>6234913.0745338267</v>
      </c>
      <c r="BUM6" s="63">
        <v>6462814.4387348266</v>
      </c>
      <c r="BUN6" s="63">
        <v>6699046.1567328693</v>
      </c>
      <c r="BUO6" s="63">
        <v>6943912.7233897001</v>
      </c>
      <c r="BUP6" s="63">
        <v>7197729.7636010451</v>
      </c>
      <c r="BUQ6" s="63">
        <v>7460824.4391266471</v>
      </c>
      <c r="BUR6" s="63">
        <v>7733535.8702909481</v>
      </c>
      <c r="BUS6" s="63">
        <v>8016215.5730979424</v>
      </c>
      <c r="BUT6" s="63">
        <v>8309227.9123236863</v>
      </c>
      <c r="BUU6" s="63">
        <v>8612950.5711704046</v>
      </c>
      <c r="BUV6" s="63">
        <v>8927775.0380876567</v>
      </c>
      <c r="BUW6" s="63">
        <v>9254107.1113879625</v>
      </c>
      <c r="BUX6" s="63">
        <v>9592367.4223074019</v>
      </c>
      <c r="BUY6" s="63">
        <v>9942991.9771853443</v>
      </c>
      <c r="BUZ6" s="63">
        <v>9456094.1127744019</v>
      </c>
      <c r="BVA6" s="63">
        <v>9583432.8094170671</v>
      </c>
      <c r="BVB6" s="63">
        <v>9712486.2884497233</v>
      </c>
      <c r="BVC6" s="63">
        <v>9843277.641663963</v>
      </c>
      <c r="BVD6" s="63">
        <v>9975830.2718126122</v>
      </c>
      <c r="BVE6" s="63">
        <v>10110167.896797225</v>
      </c>
      <c r="BVF6" s="63">
        <v>10246314.553911973</v>
      </c>
      <c r="BVG6" s="63">
        <v>10384294.604144692</v>
      </c>
      <c r="BVH6" s="63">
        <v>10524132.736535838</v>
      </c>
      <c r="BVI6" s="63">
        <v>10665853.972596135</v>
      </c>
      <c r="BVJ6" s="63">
        <v>10809483.670783745</v>
      </c>
      <c r="BVK6" s="63">
        <v>10955047.531041682</v>
      </c>
      <c r="BVL6" s="63">
        <v>11102571.599396372</v>
      </c>
      <c r="BVM6" s="63">
        <v>11252082.272618111</v>
      </c>
      <c r="BVN6" s="63">
        <v>11403606.302944293</v>
      </c>
      <c r="BVO6" s="63">
        <v>11557170.802866235</v>
      </c>
      <c r="BVP6" s="63">
        <v>11712803.249980479</v>
      </c>
      <c r="BVQ6" s="63">
        <v>11870531.491905402</v>
      </c>
      <c r="BVR6" s="63">
        <v>12030383.751264049</v>
      </c>
      <c r="BVS6" s="63">
        <v>12192388.630734056</v>
      </c>
      <c r="BVT6" s="63">
        <v>12356575.118165605</v>
      </c>
      <c r="BVU6" s="63">
        <v>12522972.591768239</v>
      </c>
      <c r="BVV6" s="63">
        <v>12691610.825367602</v>
      </c>
      <c r="BVW6" s="63">
        <v>12862519.993732901</v>
      </c>
      <c r="BVX6" s="63">
        <v>13035730.677976148</v>
      </c>
      <c r="BVY6" s="63">
        <v>13211273.871024096</v>
      </c>
      <c r="BVZ6" s="66">
        <v>39244.174319999998</v>
      </c>
      <c r="BWA6" s="66">
        <v>40678.645139007931</v>
      </c>
      <c r="BWB6" s="66">
        <v>42165.549384536876</v>
      </c>
      <c r="BWC6" s="66">
        <v>43706.803626920846</v>
      </c>
      <c r="BWD6" s="66">
        <v>45304.394491840045</v>
      </c>
      <c r="BWE6" s="66">
        <v>46960.381221015508</v>
      </c>
      <c r="BWF6" s="66">
        <v>48676.898326503564</v>
      </c>
      <c r="BWG6" s="66">
        <v>50456.158342011149</v>
      </c>
      <c r="BWH6" s="66">
        <v>52300.454674778513</v>
      </c>
      <c r="BWI6" s="66">
        <v>54212.164561705162</v>
      </c>
      <c r="BWJ6" s="66">
        <v>56193.752133529568</v>
      </c>
      <c r="BWK6" s="66">
        <v>58247.771591012024</v>
      </c>
      <c r="BWL6" s="66">
        <v>60376.870497214884</v>
      </c>
      <c r="BWM6" s="66">
        <v>62583.793190123659</v>
      </c>
      <c r="BWN6" s="66">
        <v>64871.384320007834</v>
      </c>
      <c r="BWO6" s="66">
        <v>67242.592516080811</v>
      </c>
      <c r="BWP6" s="66">
        <v>69700.474187185348</v>
      </c>
      <c r="BWQ6" s="66">
        <v>72248.197461403368</v>
      </c>
      <c r="BWR6" s="66">
        <v>74889.046269668135</v>
      </c>
      <c r="BWS6" s="66">
        <v>77626.424578642429</v>
      </c>
      <c r="BWT6" s="66">
        <v>80463.860778318936</v>
      </c>
      <c r="BWU6" s="66">
        <v>83405.012229998043</v>
      </c>
      <c r="BWV6" s="66">
        <v>86453.669980505467</v>
      </c>
      <c r="BWW6" s="66">
        <v>89613.763648726075</v>
      </c>
      <c r="BWX6" s="66">
        <v>92889.366490752494</v>
      </c>
      <c r="BWY6" s="66">
        <v>96284.700650177314</v>
      </c>
      <c r="BWZ6" s="66">
        <v>91569.740079999989</v>
      </c>
      <c r="BXA6" s="66">
        <v>92802.846605234619</v>
      </c>
      <c r="BXB6" s="66">
        <v>94052.5585254529</v>
      </c>
      <c r="BXC6" s="66">
        <v>95319.099454054696</v>
      </c>
      <c r="BXD6" s="66">
        <v>96602.696015687368</v>
      </c>
      <c r="BXE6" s="66">
        <v>97903.577886796018</v>
      </c>
      <c r="BXF6" s="66">
        <v>99221.97783672002</v>
      </c>
      <c r="BXG6" s="66">
        <v>100558.1317693429</v>
      </c>
      <c r="BXH6" s="66">
        <v>101912.27876530302</v>
      </c>
      <c r="BXI6" s="66">
        <v>103284.66112477281</v>
      </c>
      <c r="BXJ6" s="66">
        <v>104675.52441081402</v>
      </c>
      <c r="BXK6" s="66">
        <v>106085.11749331666</v>
      </c>
      <c r="BXL6" s="66">
        <v>107513.69259352997</v>
      </c>
      <c r="BXM6" s="66">
        <v>108961.50532919273</v>
      </c>
      <c r="BXN6" s="66">
        <v>110428.81476027152</v>
      </c>
      <c r="BXO6" s="66">
        <v>111915.88343531475</v>
      </c>
      <c r="BXP6" s="66">
        <v>0</v>
      </c>
      <c r="BXQ6" s="66">
        <v>0</v>
      </c>
      <c r="BXR6" s="66">
        <v>0</v>
      </c>
      <c r="BXS6" s="66">
        <v>0</v>
      </c>
      <c r="BXT6" s="66">
        <v>0</v>
      </c>
      <c r="BXU6" s="66">
        <v>0</v>
      </c>
      <c r="BXV6" s="66">
        <v>0</v>
      </c>
      <c r="BXW6" s="66">
        <v>0</v>
      </c>
      <c r="BXX6" s="66">
        <v>0</v>
      </c>
      <c r="BXY6" s="66">
        <v>0</v>
      </c>
      <c r="BXZ6" s="66">
        <v>70981.348935935443</v>
      </c>
      <c r="BYA6" s="66">
        <v>73649.467214930803</v>
      </c>
      <c r="BYB6" s="66">
        <v>76417.877405215899</v>
      </c>
      <c r="BYC6" s="66">
        <v>79290.349379944149</v>
      </c>
      <c r="BYD6" s="66">
        <v>82270.794718049801</v>
      </c>
      <c r="BYE6" s="66">
        <v>85363.272030826993</v>
      </c>
      <c r="BYF6" s="66">
        <v>88571.992488730204</v>
      </c>
      <c r="BYG6" s="66">
        <v>91901.325555921037</v>
      </c>
      <c r="BYH6" s="66">
        <v>95355.804940371265</v>
      </c>
      <c r="BYI6" s="66">
        <v>98940.1347676242</v>
      </c>
      <c r="BYJ6" s="66">
        <v>102659.19598662162</v>
      </c>
      <c r="BYK6" s="66">
        <v>106518.05301631946</v>
      </c>
      <c r="BYL6" s="66">
        <v>110521.96064214311</v>
      </c>
      <c r="BYM6" s="66">
        <v>114676.37117167332</v>
      </c>
      <c r="BYN6" s="66">
        <v>118986.94185930777</v>
      </c>
      <c r="BYO6" s="66">
        <v>123459.54261000798</v>
      </c>
      <c r="BYP6" s="66">
        <v>128100.26397262217</v>
      </c>
      <c r="BYQ6" s="66">
        <v>132915.4254336697</v>
      </c>
      <c r="BYR6" s="66">
        <v>137911.58402288015</v>
      </c>
      <c r="BYS6" s="66">
        <v>143095.54324220633</v>
      </c>
      <c r="BYT6" s="66">
        <v>148474.36233046983</v>
      </c>
      <c r="BYU6" s="66">
        <v>154055.3658762555</v>
      </c>
      <c r="BYV6" s="66">
        <v>159846.15379214502</v>
      </c>
      <c r="BYW6" s="66">
        <v>165854.61166387206</v>
      </c>
      <c r="BYX6" s="66">
        <v>172088.92148849173</v>
      </c>
      <c r="BYY6" s="66">
        <v>178557.57281618699</v>
      </c>
      <c r="BYZ6" s="65">
        <v>165623.14751718269</v>
      </c>
      <c r="BZA6" s="65">
        <v>168021.33367884258</v>
      </c>
      <c r="BZB6" s="65">
        <v>170454.24504016325</v>
      </c>
      <c r="BZC6" s="65">
        <v>172922.38441427512</v>
      </c>
      <c r="BZD6" s="65">
        <v>175426.26189493059</v>
      </c>
      <c r="BZE6" s="65">
        <v>177966.39496192531</v>
      </c>
      <c r="BZF6" s="65">
        <v>180543.30858804699</v>
      </c>
      <c r="BZG6" s="65">
        <v>183157.5353475718</v>
      </c>
      <c r="BZH6" s="65">
        <v>185809.61552633252</v>
      </c>
      <c r="BZI6" s="65">
        <v>188500.09723337993</v>
      </c>
      <c r="BZJ6" s="65">
        <v>191229.5365142615</v>
      </c>
      <c r="BZK6" s="65">
        <v>193998.49746593978</v>
      </c>
      <c r="BZL6" s="65">
        <v>196807.55235337553</v>
      </c>
      <c r="BZM6" s="65">
        <v>199657.28172779799</v>
      </c>
      <c r="BZN6" s="65">
        <v>202548.27454668857</v>
      </c>
      <c r="BZO6" s="65">
        <v>205481.12829550146</v>
      </c>
      <c r="BZP6" s="65">
        <v>0</v>
      </c>
      <c r="BZQ6" s="65">
        <v>0</v>
      </c>
      <c r="BZR6" s="65">
        <v>0</v>
      </c>
      <c r="BZS6" s="65">
        <v>0</v>
      </c>
      <c r="BZT6" s="65">
        <v>0</v>
      </c>
      <c r="BZU6" s="65">
        <v>0</v>
      </c>
      <c r="BZV6" s="65">
        <v>0</v>
      </c>
      <c r="BZW6" s="65">
        <v>0</v>
      </c>
      <c r="BZX6" s="65">
        <v>0</v>
      </c>
      <c r="BZY6" s="65">
        <v>0</v>
      </c>
      <c r="BZZ6" s="64">
        <v>14434853.183999998</v>
      </c>
      <c r="CAA6" s="64">
        <v>14962482.46982139</v>
      </c>
      <c r="CAB6" s="64">
        <v>15509397.900067512</v>
      </c>
      <c r="CAC6" s="64">
        <v>16076304.430616982</v>
      </c>
      <c r="CAD6" s="64">
        <v>16663932.785214713</v>
      </c>
      <c r="CAE6" s="64">
        <v>17273040.397350613</v>
      </c>
      <c r="CAF6" s="64">
        <v>17904412.386566278</v>
      </c>
      <c r="CAG6" s="64">
        <v>18558862.570448082</v>
      </c>
      <c r="CAH6" s="64">
        <v>19237234.513611097</v>
      </c>
      <c r="CAI6" s="64">
        <v>19940402.615025938</v>
      </c>
      <c r="CAJ6" s="64">
        <v>20669273.235090092</v>
      </c>
      <c r="CAK6" s="64">
        <v>21424785.863896463</v>
      </c>
      <c r="CAL6" s="64">
        <v>22207914.33220496</v>
      </c>
      <c r="CAM6" s="64">
        <v>23019668.066678133</v>
      </c>
      <c r="CAN6" s="64">
        <v>23861093.390998699</v>
      </c>
      <c r="CAO6" s="64">
        <v>24733274.874546111</v>
      </c>
      <c r="CAP6" s="64">
        <v>25637336.730370589</v>
      </c>
      <c r="CAQ6" s="64">
        <v>26574444.26426651</v>
      </c>
      <c r="CAR6" s="64">
        <v>27545805.376812994</v>
      </c>
      <c r="CAS6" s="64">
        <v>28552672.12031772</v>
      </c>
      <c r="CAT6" s="64">
        <v>29596342.312670931</v>
      </c>
      <c r="CAU6" s="64">
        <v>30678161.210189685</v>
      </c>
      <c r="CAV6" s="64">
        <v>31799523.241608731</v>
      </c>
      <c r="CAW6" s="64">
        <v>32961873.805452939</v>
      </c>
      <c r="CAX6" s="64">
        <v>34166711.133108161</v>
      </c>
      <c r="CAY6" s="64">
        <v>35415588.219991848</v>
      </c>
      <c r="CAZ6" s="64">
        <v>33681324.095999993</v>
      </c>
      <c r="CBA6" s="64">
        <v>34134887.254364707</v>
      </c>
      <c r="CBB6" s="64">
        <v>34594558.234917149</v>
      </c>
      <c r="CBC6" s="64">
        <v>35060419.287485577</v>
      </c>
      <c r="CBD6" s="64">
        <v>35532553.76949995</v>
      </c>
      <c r="CBE6" s="64">
        <v>36011046.160907216</v>
      </c>
      <c r="CBF6" s="64">
        <v>36495982.079287522</v>
      </c>
      <c r="CBG6" s="64">
        <v>36987448.295173891</v>
      </c>
      <c r="CBH6" s="64">
        <v>37485532.747578263</v>
      </c>
      <c r="CBI6" s="64">
        <v>37990324.559726603</v>
      </c>
      <c r="CBJ6" s="64">
        <v>38501914.055005878</v>
      </c>
      <c r="CBK6" s="64">
        <v>39020392.773125783</v>
      </c>
      <c r="CBL6" s="64">
        <v>39545853.486498155</v>
      </c>
      <c r="CBM6" s="64">
        <v>40078390.216836929</v>
      </c>
      <c r="CBN6" s="64">
        <v>40618098.251981564</v>
      </c>
      <c r="CBO6" s="64">
        <v>41165074.162947148</v>
      </c>
      <c r="CBP6" s="64">
        <v>41719415.821204029</v>
      </c>
      <c r="CBQ6" s="64">
        <v>42281222.416190095</v>
      </c>
      <c r="CBR6" s="64">
        <v>42850594.473059013</v>
      </c>
      <c r="CBS6" s="64">
        <v>43427633.870667323</v>
      </c>
      <c r="CBT6" s="64">
        <v>44012443.859803863</v>
      </c>
      <c r="CBU6" s="64">
        <v>44605129.081664629</v>
      </c>
      <c r="CBV6" s="64">
        <v>45205795.58657641</v>
      </c>
      <c r="CBW6" s="64">
        <v>45814550.852972612</v>
      </c>
      <c r="CBX6" s="64">
        <v>46431503.806624532</v>
      </c>
      <c r="CBY6" s="64">
        <v>47056764.840131722</v>
      </c>
      <c r="CBZ6" s="67">
        <v>4052611.7626176002</v>
      </c>
      <c r="CCA6" s="67">
        <v>4200744.6617032262</v>
      </c>
      <c r="CCB6" s="67">
        <v>4354292.1815511771</v>
      </c>
      <c r="CCC6" s="67"/>
      <c r="CCD6" s="67"/>
      <c r="CCE6" s="67"/>
      <c r="CCF6" s="67"/>
      <c r="CCG6" s="67"/>
      <c r="CCH6" s="67"/>
      <c r="CCI6" s="67"/>
      <c r="CCJ6" s="67"/>
      <c r="CCK6" s="67"/>
      <c r="CCL6" s="67"/>
      <c r="CCM6" s="67"/>
      <c r="CCN6" s="67"/>
      <c r="CCO6" s="67"/>
      <c r="CCP6" s="67"/>
      <c r="CCQ6" s="67"/>
      <c r="CCR6" s="67"/>
      <c r="CCS6" s="67"/>
      <c r="CCT6" s="67"/>
      <c r="CCU6" s="67"/>
      <c r="CCV6" s="67"/>
      <c r="CCW6" s="67"/>
      <c r="CCX6" s="67"/>
      <c r="CCY6" s="67"/>
      <c r="CCZ6" s="67">
        <v>9456094.1127744</v>
      </c>
      <c r="CDA6" s="67">
        <v>9583432.8094170671</v>
      </c>
      <c r="CDB6" s="67">
        <v>9712486.2884497214</v>
      </c>
      <c r="CDC6" s="67"/>
      <c r="CDD6" s="67"/>
      <c r="CDE6" s="67"/>
      <c r="CDF6" s="67"/>
      <c r="CDG6" s="67"/>
      <c r="CDH6" s="67"/>
      <c r="CDI6" s="67"/>
      <c r="CDJ6" s="67"/>
      <c r="CDK6" s="67"/>
      <c r="CDL6" s="67"/>
      <c r="CDM6" s="67"/>
      <c r="CDN6" s="67"/>
      <c r="CDO6" s="67"/>
      <c r="CDP6" s="67"/>
      <c r="CDQ6" s="67"/>
      <c r="CDR6" s="67"/>
      <c r="CDS6" s="67"/>
      <c r="CDT6" s="67"/>
      <c r="CDU6" s="67"/>
      <c r="CDV6" s="67"/>
      <c r="CDW6" s="67"/>
      <c r="CDX6" s="67"/>
      <c r="CDY6" s="67"/>
      <c r="CDZ6" s="65">
        <v>39244.174319999998</v>
      </c>
      <c r="CEA6" s="65">
        <v>40678.645139007931</v>
      </c>
      <c r="CEB6" s="65">
        <v>42165.549384536876</v>
      </c>
      <c r="CEC6" s="65">
        <v>12340.744553483535</v>
      </c>
      <c r="CED6" s="65">
        <v>12791.829032990128</v>
      </c>
      <c r="CEE6" s="65">
        <v>13259.401756522026</v>
      </c>
      <c r="CEF6" s="65">
        <v>13744.065409836299</v>
      </c>
      <c r="CEG6" s="65">
        <v>14246.444708332559</v>
      </c>
      <c r="CEH6" s="65">
        <v>14767.187202290403</v>
      </c>
      <c r="CEI6" s="65">
        <v>15306.964111540281</v>
      </c>
      <c r="CEJ6" s="65">
        <v>15866.471190643642</v>
      </c>
      <c r="CEK6" s="65">
        <v>16446.42962569751</v>
      </c>
      <c r="CEL6" s="65">
        <v>17047.586963919497</v>
      </c>
      <c r="CEM6" s="65">
        <v>17670.718077211386</v>
      </c>
      <c r="CEN6" s="65">
        <v>18316.62616094339</v>
      </c>
      <c r="CEO6" s="65">
        <v>18986.143769246344</v>
      </c>
      <c r="CEP6" s="65">
        <v>19680.133888146451</v>
      </c>
      <c r="CEQ6" s="65">
        <v>20399.491047925658</v>
      </c>
      <c r="CER6" s="65">
        <v>21145.142476141591</v>
      </c>
      <c r="CES6" s="65">
        <v>21918.049292793163</v>
      </c>
      <c r="CET6" s="65">
        <v>22719.207749172409</v>
      </c>
      <c r="CEU6" s="65">
        <v>23549.650511999447</v>
      </c>
      <c r="CEV6" s="65">
        <v>24410.447994495662</v>
      </c>
      <c r="CEW6" s="65">
        <v>25302.709736110894</v>
      </c>
      <c r="CEX6" s="65">
        <v>26227.585832683057</v>
      </c>
      <c r="CEY6" s="65">
        <v>27186.268418873591</v>
      </c>
      <c r="CEZ6" s="64">
        <v>91569.740079999989</v>
      </c>
      <c r="CFA6" s="64">
        <v>92802.846605234619</v>
      </c>
      <c r="CFB6" s="64">
        <v>94052.5585254529</v>
      </c>
      <c r="CFC6" s="64">
        <v>26913.62808114486</v>
      </c>
      <c r="CFD6" s="64">
        <v>27276.055345605844</v>
      </c>
      <c r="CFE6" s="64">
        <v>27643.363168036522</v>
      </c>
      <c r="CFF6" s="64">
        <v>28015.617271544477</v>
      </c>
      <c r="CFG6" s="64">
        <v>28392.884264285054</v>
      </c>
      <c r="CFH6" s="64">
        <v>28775.231651379676</v>
      </c>
      <c r="CFI6" s="64">
        <v>29162.727846994676</v>
      </c>
      <c r="CFJ6" s="64">
        <v>29555.442186582779</v>
      </c>
      <c r="CFK6" s="64">
        <v>29953.444939289409</v>
      </c>
      <c r="CFL6" s="64">
        <v>30356.80732052611</v>
      </c>
      <c r="CFM6" s="64">
        <v>30765.601504713242</v>
      </c>
      <c r="CFN6" s="64">
        <v>31179.900638194311</v>
      </c>
      <c r="CFO6" s="64">
        <v>31599.778852324162</v>
      </c>
      <c r="CFP6" s="64">
        <v>32025.311276733475</v>
      </c>
      <c r="CFQ6" s="64">
        <v>32456.574052771819</v>
      </c>
      <c r="CFR6" s="64">
        <v>32893.644347131813</v>
      </c>
      <c r="CFS6" s="64">
        <v>33336.600365656705</v>
      </c>
      <c r="CFT6" s="64">
        <v>33785.521367333866</v>
      </c>
      <c r="CFU6" s="64">
        <v>34240.487678476791</v>
      </c>
      <c r="CFV6" s="64">
        <v>34701.580707098023</v>
      </c>
      <c r="CFW6" s="64">
        <v>35168.882957475653</v>
      </c>
      <c r="CFX6" s="64">
        <v>35642.478044915995</v>
      </c>
      <c r="CFY6" s="64">
        <v>36122.450710714984</v>
      </c>
      <c r="CFZ6" s="66">
        <v>70981.348935935443</v>
      </c>
      <c r="CGA6" s="66">
        <v>73649.467214930803</v>
      </c>
      <c r="CGB6" s="66">
        <v>76417.877405215899</v>
      </c>
      <c r="CGC6" s="66">
        <v>22387.863354337176</v>
      </c>
      <c r="CGD6" s="66">
        <v>23229.400861566999</v>
      </c>
      <c r="CGE6" s="66">
        <v>24102.570926351153</v>
      </c>
      <c r="CGF6" s="66">
        <v>25008.562585053238</v>
      </c>
      <c r="CGG6" s="66">
        <v>25948.609568730641</v>
      </c>
      <c r="CGH6" s="66">
        <v>26923.991983163651</v>
      </c>
      <c r="CGI6" s="66">
        <v>27936.038052035063</v>
      </c>
      <c r="CGJ6" s="66">
        <v>28986.12592563434</v>
      </c>
      <c r="CGK6" s="66">
        <v>30075.685557549026</v>
      </c>
      <c r="CGL6" s="66">
        <v>31206.200651899228</v>
      </c>
      <c r="CGM6" s="66">
        <v>32379.210683766578</v>
      </c>
      <c r="CGN6" s="66">
        <v>33596.312995569249</v>
      </c>
      <c r="CGO6" s="66">
        <v>34859.164972237544</v>
      </c>
      <c r="CGP6" s="66">
        <v>36169.486298152144</v>
      </c>
      <c r="CGQ6" s="66">
        <v>37529.061298918496</v>
      </c>
      <c r="CGR6" s="66">
        <v>38939.741371166157</v>
      </c>
      <c r="CGS6" s="66">
        <v>40403.447503681789</v>
      </c>
      <c r="CGT6" s="66">
        <v>41922.172893309129</v>
      </c>
      <c r="CGU6" s="66">
        <v>43497.985659178019</v>
      </c>
      <c r="CGV6" s="66">
        <v>45133.031658958593</v>
      </c>
      <c r="CGW6" s="66">
        <v>46829.537410975652</v>
      </c>
      <c r="CGX6" s="66">
        <v>48589.813126162364</v>
      </c>
      <c r="CGY6" s="66">
        <v>50416.255853982213</v>
      </c>
      <c r="CGZ6" s="65">
        <v>165623.14751718269</v>
      </c>
      <c r="CHA6" s="65">
        <v>168021.33367884258</v>
      </c>
      <c r="CHB6" s="65">
        <v>170454.24504016325</v>
      </c>
      <c r="CHC6" s="65">
        <v>48825.143834618866</v>
      </c>
      <c r="CHD6" s="65">
        <v>49532.121005627458</v>
      </c>
      <c r="CHE6" s="65">
        <v>50249.335048073044</v>
      </c>
      <c r="CHF6" s="65">
        <v>50976.934189566207</v>
      </c>
      <c r="CHG6" s="65">
        <v>51715.068804020273</v>
      </c>
      <c r="CHH6" s="65">
        <v>52463.891442729182</v>
      </c>
      <c r="CHI6" s="65">
        <v>53223.556865895524</v>
      </c>
      <c r="CHJ6" s="65">
        <v>53994.222074615005</v>
      </c>
      <c r="CHK6" s="65">
        <v>54776.046343324175</v>
      </c>
      <c r="CHL6" s="65">
        <v>55569.191252717799</v>
      </c>
      <c r="CHM6" s="65">
        <v>56373.820723142962</v>
      </c>
      <c r="CHN6" s="65">
        <v>57190.101048476768</v>
      </c>
      <c r="CHO6" s="65">
        <v>58018.200930494531</v>
      </c>
      <c r="CHP6" s="65">
        <v>58858.291513735501</v>
      </c>
      <c r="CHQ6" s="65">
        <v>59710.546420873645</v>
      </c>
      <c r="CHR6" s="65">
        <v>60575.141788600442</v>
      </c>
      <c r="CHS6" s="65">
        <v>61452.256304027323</v>
      </c>
      <c r="CHT6" s="65">
        <v>62342.0712416151</v>
      </c>
      <c r="CHU6" s="65">
        <v>63244.77050063834</v>
      </c>
      <c r="CHV6" s="65">
        <v>64160.540643191918</v>
      </c>
      <c r="CHW6" s="65">
        <v>65089.570932748255</v>
      </c>
      <c r="CHX6" s="65">
        <v>66032.053373272502</v>
      </c>
      <c r="CHY6" s="65">
        <v>66988.182748904263</v>
      </c>
      <c r="CHZ6" s="65">
        <v>14434853.183999998</v>
      </c>
      <c r="CIA6" s="65">
        <v>14962482.46982139</v>
      </c>
      <c r="CIB6" s="65">
        <v>15509397.900067512</v>
      </c>
      <c r="CIC6" s="65">
        <v>16076304.430616982</v>
      </c>
      <c r="CID6" s="65">
        <v>16663932.785214713</v>
      </c>
      <c r="CIE6" s="65">
        <v>17273040.397350613</v>
      </c>
      <c r="CIF6" s="65">
        <v>17904412.386566278</v>
      </c>
      <c r="CIG6" s="65">
        <v>18558862.570448082</v>
      </c>
      <c r="CIH6" s="65">
        <v>19237234.513611097</v>
      </c>
      <c r="CII6" s="65">
        <v>19940402.615025938</v>
      </c>
      <c r="CIJ6" s="65">
        <v>20669273.235090092</v>
      </c>
      <c r="CIK6" s="65">
        <v>21424785.863896463</v>
      </c>
      <c r="CIL6" s="65">
        <v>22207914.33220496</v>
      </c>
      <c r="CIM6" s="65">
        <v>23019668.066678133</v>
      </c>
      <c r="CIN6" s="65">
        <v>23861093.390998699</v>
      </c>
      <c r="CIO6" s="65">
        <v>24733274.874546111</v>
      </c>
      <c r="CIP6" s="65">
        <v>25637336.730370589</v>
      </c>
      <c r="CIQ6" s="65">
        <v>26574444.26426651</v>
      </c>
      <c r="CIR6" s="65">
        <v>27545805.376812994</v>
      </c>
      <c r="CIS6" s="65">
        <v>28552672.12031772</v>
      </c>
      <c r="CIT6" s="65">
        <v>29596342.312670931</v>
      </c>
      <c r="CIU6" s="65">
        <v>30678161.210189685</v>
      </c>
      <c r="CIV6" s="65">
        <v>31799523.241608731</v>
      </c>
      <c r="CIW6" s="65">
        <v>32961873.805452939</v>
      </c>
      <c r="CIX6" s="65">
        <v>34166711.133108161</v>
      </c>
      <c r="CIY6" s="65">
        <v>35415588.219991848</v>
      </c>
      <c r="CIZ6" s="64">
        <v>33681324.095999993</v>
      </c>
      <c r="CJA6" s="64">
        <v>34134887.254364707</v>
      </c>
      <c r="CJB6" s="64">
        <v>34594558.234917149</v>
      </c>
      <c r="CJC6" s="64">
        <v>35060419.287485577</v>
      </c>
      <c r="CJD6" s="64">
        <v>35532553.76949995</v>
      </c>
      <c r="CJE6" s="64">
        <v>36011046.160907216</v>
      </c>
      <c r="CJF6" s="64">
        <v>36495982.079287522</v>
      </c>
      <c r="CJG6" s="64">
        <v>36987448.295173891</v>
      </c>
      <c r="CJH6" s="64">
        <v>37485532.747578263</v>
      </c>
      <c r="CJI6" s="64">
        <v>37990324.559726603</v>
      </c>
      <c r="CJJ6" s="64">
        <v>38501914.055005878</v>
      </c>
      <c r="CJK6" s="64">
        <v>39020392.773125783</v>
      </c>
      <c r="CJL6" s="64">
        <v>39545853.486498155</v>
      </c>
      <c r="CJM6" s="64">
        <v>40078390.216836929</v>
      </c>
      <c r="CJN6" s="64">
        <v>40618098.251981564</v>
      </c>
      <c r="CJO6" s="64">
        <v>41165074.162947148</v>
      </c>
      <c r="CJP6" s="64">
        <v>41719415.821204029</v>
      </c>
      <c r="CJQ6" s="64">
        <v>42281222.416190095</v>
      </c>
      <c r="CJR6" s="64">
        <v>42850594.473059013</v>
      </c>
      <c r="CJS6" s="64">
        <v>43427633.870667323</v>
      </c>
      <c r="CJT6" s="64">
        <v>44012443.859803863</v>
      </c>
      <c r="CJU6" s="64">
        <v>44605129.081664629</v>
      </c>
      <c r="CJV6" s="64">
        <v>45205795.58657641</v>
      </c>
      <c r="CJW6" s="64">
        <v>45814550.852972612</v>
      </c>
      <c r="CJX6" s="64">
        <v>46431503.806624532</v>
      </c>
      <c r="CJY6" s="64">
        <v>47056764.840131722</v>
      </c>
      <c r="CJZ6" s="67">
        <v>4052611.7626176002</v>
      </c>
      <c r="CKA6" s="67">
        <v>4200744.6617032262</v>
      </c>
      <c r="CKB6" s="67">
        <v>4354292.1815511771</v>
      </c>
      <c r="CKC6" s="67"/>
      <c r="CKD6" s="67"/>
      <c r="CKE6" s="67"/>
      <c r="CKF6" s="67"/>
      <c r="CKG6" s="67"/>
      <c r="CKH6" s="67"/>
      <c r="CKI6" s="67"/>
      <c r="CKJ6" s="67"/>
      <c r="CKK6" s="67"/>
      <c r="CKL6" s="67"/>
      <c r="CKM6" s="67"/>
      <c r="CKN6" s="67"/>
      <c r="CKO6" s="67"/>
      <c r="CKP6" s="67"/>
      <c r="CKQ6" s="67"/>
      <c r="CKR6" s="67"/>
      <c r="CKS6" s="67"/>
      <c r="CKT6" s="67"/>
      <c r="CKU6" s="67"/>
      <c r="CKV6" s="67"/>
      <c r="CKW6" s="67"/>
      <c r="CKX6" s="67"/>
      <c r="CKY6" s="67"/>
      <c r="CKZ6" s="67">
        <v>9456094.1127744</v>
      </c>
      <c r="CLA6" s="67">
        <v>9583432.8094170671</v>
      </c>
      <c r="CLB6" s="67">
        <v>9712486.2884497214</v>
      </c>
      <c r="CLC6" s="67"/>
      <c r="CLD6" s="67"/>
      <c r="CLE6" s="67"/>
      <c r="CLF6" s="67"/>
      <c r="CLG6" s="67"/>
      <c r="CLH6" s="67"/>
      <c r="CLI6" s="67"/>
      <c r="CLJ6" s="67"/>
      <c r="CLK6" s="67"/>
      <c r="CLL6" s="67"/>
      <c r="CLM6" s="67"/>
      <c r="CLN6" s="67"/>
      <c r="CLO6" s="67"/>
      <c r="CLP6" s="67"/>
      <c r="CLQ6" s="67"/>
      <c r="CLR6" s="67"/>
      <c r="CLS6" s="67"/>
      <c r="CLT6" s="67"/>
      <c r="CLU6" s="67"/>
      <c r="CLV6" s="67"/>
      <c r="CLW6" s="67"/>
      <c r="CLX6" s="67"/>
      <c r="CLY6" s="67"/>
      <c r="CLZ6" s="66">
        <v>39244.174319999998</v>
      </c>
      <c r="CMA6" s="66">
        <v>40678.645139007931</v>
      </c>
      <c r="CMB6" s="66">
        <v>42165.549384536876</v>
      </c>
      <c r="CMC6" s="66">
        <v>12340.744553483535</v>
      </c>
      <c r="CMD6" s="66">
        <v>12791.829032990128</v>
      </c>
      <c r="CME6" s="66">
        <v>13259.401756522026</v>
      </c>
      <c r="CMF6" s="66">
        <v>13744.065409836299</v>
      </c>
      <c r="CMG6" s="66">
        <v>14246.444708332559</v>
      </c>
      <c r="CMH6" s="66">
        <v>14767.187202290403</v>
      </c>
      <c r="CMI6" s="66">
        <v>15306.964111540281</v>
      </c>
      <c r="CMJ6" s="66">
        <v>15866.471190643642</v>
      </c>
      <c r="CMK6" s="66">
        <v>16446.42962569751</v>
      </c>
      <c r="CML6" s="66">
        <v>17047.586963919497</v>
      </c>
      <c r="CMM6" s="66">
        <v>17670.718077211386</v>
      </c>
      <c r="CMN6" s="66">
        <v>18316.62616094339</v>
      </c>
      <c r="CMO6" s="66">
        <v>18986.143769246344</v>
      </c>
      <c r="CMP6" s="66">
        <v>19680.133888146451</v>
      </c>
      <c r="CMQ6" s="66">
        <v>20399.491047925658</v>
      </c>
      <c r="CMR6" s="66">
        <v>21145.142476141591</v>
      </c>
      <c r="CMS6" s="66">
        <v>21918.049292793163</v>
      </c>
      <c r="CMT6" s="66">
        <v>22719.207749172409</v>
      </c>
      <c r="CMU6" s="66">
        <v>23549.650511999447</v>
      </c>
      <c r="CMV6" s="66">
        <v>24410.447994495662</v>
      </c>
      <c r="CMW6" s="66">
        <v>25302.709736110894</v>
      </c>
      <c r="CMX6" s="66">
        <v>26227.585832683057</v>
      </c>
      <c r="CMY6" s="66">
        <v>27186.268418873591</v>
      </c>
      <c r="CMZ6" s="66">
        <v>91569.740079999989</v>
      </c>
      <c r="CNA6" s="66">
        <v>92802.846605234619</v>
      </c>
      <c r="CNB6" s="66">
        <v>94052.5585254529</v>
      </c>
      <c r="CNC6" s="66">
        <v>26913.62808114486</v>
      </c>
      <c r="CND6" s="66">
        <v>27276.055345605844</v>
      </c>
      <c r="CNE6" s="66">
        <v>27643.363168036522</v>
      </c>
      <c r="CNF6" s="66">
        <v>28015.617271544477</v>
      </c>
      <c r="CNG6" s="66">
        <v>28392.884264285054</v>
      </c>
      <c r="CNH6" s="66">
        <v>28775.231651379676</v>
      </c>
      <c r="CNI6" s="66">
        <v>29162.727846994676</v>
      </c>
      <c r="CNJ6" s="66">
        <v>29555.442186582779</v>
      </c>
      <c r="CNK6" s="66">
        <v>29953.444939289409</v>
      </c>
      <c r="CNL6" s="66">
        <v>30356.80732052611</v>
      </c>
      <c r="CNM6" s="66">
        <v>30765.601504713242</v>
      </c>
      <c r="CNN6" s="66">
        <v>31179.900638194311</v>
      </c>
      <c r="CNO6" s="66">
        <v>31599.778852324162</v>
      </c>
      <c r="CNP6" s="66">
        <v>32025.311276733475</v>
      </c>
      <c r="CNQ6" s="66">
        <v>32456.574052771819</v>
      </c>
      <c r="CNR6" s="66">
        <v>32893.644347131813</v>
      </c>
      <c r="CNS6" s="66">
        <v>33336.600365656705</v>
      </c>
      <c r="CNT6" s="66">
        <v>33785.521367333866</v>
      </c>
      <c r="CNU6" s="66">
        <v>34240.487678476791</v>
      </c>
      <c r="CNV6" s="66">
        <v>34701.580707098023</v>
      </c>
      <c r="CNW6" s="66">
        <v>35168.882957475653</v>
      </c>
      <c r="CNX6" s="66">
        <v>35642.478044915995</v>
      </c>
      <c r="CNY6" s="66">
        <v>36122.450710714984</v>
      </c>
      <c r="CNZ6" s="66">
        <v>70981.348935935443</v>
      </c>
      <c r="COA6" s="66">
        <v>73649.467214930803</v>
      </c>
      <c r="COB6" s="66">
        <v>76417.877405215899</v>
      </c>
      <c r="COC6" s="66">
        <v>22387.863354337176</v>
      </c>
      <c r="COD6" s="66">
        <v>23229.400861566999</v>
      </c>
      <c r="COE6" s="66">
        <v>24102.570926351153</v>
      </c>
      <c r="COF6" s="66">
        <v>25008.562585053238</v>
      </c>
      <c r="COG6" s="66">
        <v>25948.609568730641</v>
      </c>
      <c r="COH6" s="66">
        <v>26923.991983163651</v>
      </c>
      <c r="COI6" s="66">
        <v>27936.038052035063</v>
      </c>
      <c r="COJ6" s="66">
        <v>28986.12592563434</v>
      </c>
      <c r="COK6" s="66">
        <v>30075.685557549026</v>
      </c>
      <c r="COL6" s="66">
        <v>31206.200651899228</v>
      </c>
      <c r="COM6" s="66">
        <v>32379.210683766578</v>
      </c>
      <c r="CON6" s="66">
        <v>33596.312995569249</v>
      </c>
      <c r="COO6" s="66">
        <v>34859.164972237544</v>
      </c>
      <c r="COP6" s="66">
        <v>36169.486298152144</v>
      </c>
      <c r="COQ6" s="66">
        <v>37529.061298918496</v>
      </c>
      <c r="COR6" s="66">
        <v>38939.741371166157</v>
      </c>
      <c r="COS6" s="66">
        <v>40403.447503681789</v>
      </c>
      <c r="COT6" s="66">
        <v>41922.172893309129</v>
      </c>
      <c r="COU6" s="66">
        <v>43497.985659178019</v>
      </c>
      <c r="COV6" s="66">
        <v>45133.031658958593</v>
      </c>
      <c r="COW6" s="66">
        <v>46829.537410975652</v>
      </c>
      <c r="COX6" s="66">
        <v>48589.813126162364</v>
      </c>
      <c r="COY6" s="66">
        <v>50416.255853982213</v>
      </c>
      <c r="COZ6" s="65">
        <v>165623.14751718269</v>
      </c>
      <c r="CPA6" s="65">
        <v>168021.33367884258</v>
      </c>
      <c r="CPB6" s="65">
        <v>170454.24504016325</v>
      </c>
      <c r="CPC6" s="65">
        <v>48825.143834618866</v>
      </c>
      <c r="CPD6" s="65">
        <v>49532.121005627458</v>
      </c>
      <c r="CPE6" s="65">
        <v>50249.335048073044</v>
      </c>
      <c r="CPF6" s="65">
        <v>50976.934189566207</v>
      </c>
      <c r="CPG6" s="65">
        <v>51715.068804020273</v>
      </c>
      <c r="CPH6" s="65">
        <v>52463.891442729182</v>
      </c>
      <c r="CPI6" s="65">
        <v>53223.556865895524</v>
      </c>
      <c r="CPJ6" s="65">
        <v>53994.222074615005</v>
      </c>
      <c r="CPK6" s="65">
        <v>54776.046343324175</v>
      </c>
      <c r="CPL6" s="65">
        <v>55569.191252717799</v>
      </c>
      <c r="CPM6" s="65">
        <v>56373.820723142962</v>
      </c>
      <c r="CPN6" s="65">
        <v>57190.101048476768</v>
      </c>
      <c r="CPO6" s="65">
        <v>58018.200930494531</v>
      </c>
      <c r="CPP6" s="65">
        <v>58858.291513735501</v>
      </c>
      <c r="CPQ6" s="65">
        <v>59710.546420873645</v>
      </c>
      <c r="CPR6" s="65">
        <v>60575.141788600442</v>
      </c>
      <c r="CPS6" s="65">
        <v>61452.256304027323</v>
      </c>
      <c r="CPT6" s="65">
        <v>62342.0712416151</v>
      </c>
      <c r="CPU6" s="65">
        <v>63244.77050063834</v>
      </c>
      <c r="CPV6" s="65">
        <v>64160.540643191918</v>
      </c>
      <c r="CPW6" s="65">
        <v>65089.570932748255</v>
      </c>
      <c r="CPX6" s="65">
        <v>66032.053373272502</v>
      </c>
      <c r="CPY6" s="65">
        <v>66988.182748904263</v>
      </c>
      <c r="CPZ6" s="66">
        <v>14434853.183999998</v>
      </c>
      <c r="CQA6" s="66">
        <v>14962482.46982139</v>
      </c>
      <c r="CQB6" s="66">
        <v>15509397.900067512</v>
      </c>
      <c r="CQC6" s="66">
        <v>16076304.430616982</v>
      </c>
      <c r="CQD6" s="66">
        <v>16663932.785214713</v>
      </c>
      <c r="CQE6" s="66">
        <v>17273040.397350613</v>
      </c>
      <c r="CQF6" s="66">
        <v>17904412.386566278</v>
      </c>
      <c r="CQG6" s="66">
        <v>18558862.570448082</v>
      </c>
      <c r="CQH6" s="66">
        <v>19237234.513611097</v>
      </c>
      <c r="CQI6" s="66">
        <v>19940402.615025938</v>
      </c>
      <c r="CQJ6" s="66">
        <v>20669273.235090092</v>
      </c>
      <c r="CQK6" s="66">
        <v>21424785.863896463</v>
      </c>
      <c r="CQL6" s="66">
        <v>22207914.33220496</v>
      </c>
      <c r="CQM6" s="66">
        <v>23019668.066678133</v>
      </c>
      <c r="CQN6" s="66">
        <v>23861093.390998699</v>
      </c>
      <c r="CQO6" s="66">
        <v>24733274.874546111</v>
      </c>
      <c r="CQP6" s="66">
        <v>25637336.730370589</v>
      </c>
      <c r="CQQ6" s="66">
        <v>26574444.26426651</v>
      </c>
      <c r="CQR6" s="66">
        <v>27545805.376812994</v>
      </c>
      <c r="CQS6" s="66">
        <v>28552672.12031772</v>
      </c>
      <c r="CQT6" s="66">
        <v>29596342.312670931</v>
      </c>
      <c r="CQU6" s="66">
        <v>30678161.210189685</v>
      </c>
      <c r="CQV6" s="66">
        <v>31799523.241608731</v>
      </c>
      <c r="CQW6" s="66">
        <v>32961873.805452939</v>
      </c>
      <c r="CQX6" s="66">
        <v>34166711.133108161</v>
      </c>
      <c r="CQY6" s="66">
        <v>35415588.219991848</v>
      </c>
      <c r="CQZ6" s="66">
        <v>33681324.095999993</v>
      </c>
      <c r="CRA6" s="66">
        <v>34134887.254364707</v>
      </c>
      <c r="CRB6" s="66">
        <v>34594558.234917149</v>
      </c>
      <c r="CRC6" s="66">
        <v>35060419.287485577</v>
      </c>
      <c r="CRD6" s="66">
        <v>35532553.76949995</v>
      </c>
      <c r="CRE6" s="66">
        <v>36011046.160907216</v>
      </c>
      <c r="CRF6" s="66">
        <v>36495982.079287522</v>
      </c>
      <c r="CRG6" s="66">
        <v>36987448.295173891</v>
      </c>
      <c r="CRH6" s="66">
        <v>37485532.747578263</v>
      </c>
      <c r="CRI6" s="66">
        <v>37990324.559726603</v>
      </c>
      <c r="CRJ6" s="66">
        <v>38501914.055005878</v>
      </c>
      <c r="CRK6" s="66">
        <v>39020392.773125783</v>
      </c>
      <c r="CRL6" s="66">
        <v>39545853.486498155</v>
      </c>
      <c r="CRM6" s="66">
        <v>40078390.216836929</v>
      </c>
      <c r="CRN6" s="66">
        <v>40618098.251981564</v>
      </c>
      <c r="CRO6" s="66">
        <v>41165074.162947148</v>
      </c>
      <c r="CRP6" s="66">
        <v>41719415.821204029</v>
      </c>
      <c r="CRQ6" s="66">
        <v>42281222.416190095</v>
      </c>
      <c r="CRR6" s="66">
        <v>42850594.473059013</v>
      </c>
      <c r="CRS6" s="66">
        <v>43427633.870667323</v>
      </c>
      <c r="CRT6" s="66">
        <v>44012443.859803863</v>
      </c>
      <c r="CRU6" s="66">
        <v>44605129.081664629</v>
      </c>
      <c r="CRV6" s="66">
        <v>45205795.58657641</v>
      </c>
      <c r="CRW6" s="66">
        <v>45814550.852972612</v>
      </c>
      <c r="CRX6" s="66">
        <v>46431503.806624532</v>
      </c>
      <c r="CRY6" s="66">
        <v>47056764.840131722</v>
      </c>
      <c r="CRZ6" s="67">
        <v>4052611.7626176002</v>
      </c>
      <c r="CSA6" s="67">
        <v>4200744.6617032262</v>
      </c>
      <c r="CSB6" s="67">
        <v>4354292.1815511771</v>
      </c>
      <c r="CSC6" s="67"/>
      <c r="CSD6" s="67"/>
      <c r="CSE6" s="67"/>
      <c r="CSF6" s="67"/>
      <c r="CSG6" s="67"/>
      <c r="CSH6" s="67"/>
      <c r="CSI6" s="67"/>
      <c r="CSJ6" s="67"/>
      <c r="CSK6" s="67"/>
      <c r="CSL6" s="67"/>
      <c r="CSM6" s="67"/>
      <c r="CSN6" s="67"/>
      <c r="CSO6" s="67"/>
      <c r="CSP6" s="67"/>
      <c r="CSQ6" s="67"/>
      <c r="CSR6" s="67"/>
      <c r="CSS6" s="67"/>
      <c r="CST6" s="67"/>
      <c r="CSU6" s="67"/>
      <c r="CSV6" s="67"/>
      <c r="CSW6" s="67"/>
      <c r="CSX6" s="67"/>
      <c r="CSY6" s="67"/>
      <c r="CSZ6" s="67">
        <v>9456094.1127744</v>
      </c>
      <c r="CTA6" s="67">
        <v>9583432.8094170671</v>
      </c>
      <c r="CTB6" s="67">
        <v>9712486.2884497214</v>
      </c>
      <c r="CTC6" s="67"/>
      <c r="CTD6" s="67"/>
      <c r="CTE6" s="67"/>
      <c r="CTF6" s="67"/>
      <c r="CTG6" s="67"/>
      <c r="CTH6" s="67"/>
      <c r="CTI6" s="67"/>
      <c r="CTJ6" s="67"/>
      <c r="CTK6" s="67"/>
      <c r="CTL6" s="67"/>
      <c r="CTM6" s="67"/>
      <c r="CTN6" s="67"/>
      <c r="CTO6" s="67"/>
      <c r="CTP6" s="67"/>
      <c r="CTQ6" s="67"/>
      <c r="CTR6" s="67"/>
      <c r="CTS6" s="67"/>
      <c r="CTT6" s="67"/>
      <c r="CTU6" s="67"/>
      <c r="CTV6" s="67"/>
      <c r="CTW6" s="67"/>
      <c r="CTX6" s="67"/>
      <c r="CTY6" s="67"/>
      <c r="CTZ6" s="66">
        <v>39244.174319999998</v>
      </c>
      <c r="CUA6" s="66">
        <v>40678.645139007931</v>
      </c>
      <c r="CUB6" s="66">
        <v>42165.549384536876</v>
      </c>
      <c r="CUC6" s="66">
        <v>15043.949992863585</v>
      </c>
      <c r="CUD6" s="66">
        <v>15593.843260878644</v>
      </c>
      <c r="CUE6" s="66">
        <v>16163.836476470753</v>
      </c>
      <c r="CUF6" s="66">
        <v>16754.664342019623</v>
      </c>
      <c r="CUG6" s="66">
        <v>17367.08841507883</v>
      </c>
      <c r="CUH6" s="66">
        <v>18001.898089998282</v>
      </c>
      <c r="CUI6" s="66">
        <v>18659.91161542738</v>
      </c>
      <c r="CUJ6" s="66">
        <v>19341.97714901045</v>
      </c>
      <c r="CUK6" s="66">
        <v>20048.973850633854</v>
      </c>
      <c r="CUL6" s="66">
        <v>20781.813015633961</v>
      </c>
      <c r="CUM6" s="66">
        <v>21541.439249426676</v>
      </c>
      <c r="CUN6" s="66">
        <v>22328.83168507252</v>
      </c>
      <c r="CUO6" s="66">
        <v>23145.005245346736</v>
      </c>
      <c r="CUP6" s="66">
        <v>23991.011950941134</v>
      </c>
      <c r="CUQ6" s="66">
        <v>24867.942276483929</v>
      </c>
      <c r="CUR6" s="66">
        <v>25776.926556125414</v>
      </c>
      <c r="CUS6" s="66">
        <v>26719.136440501265</v>
      </c>
      <c r="CUT6" s="66">
        <v>27695.786406951382</v>
      </c>
      <c r="CUU6" s="66">
        <v>28708.135324941009</v>
      </c>
      <c r="CUV6" s="66">
        <v>29757.488078701757</v>
      </c>
      <c r="CUW6" s="66">
        <v>30845.19724918417</v>
      </c>
      <c r="CUX6" s="66">
        <v>31972.664857489774</v>
      </c>
      <c r="CUY6" s="66">
        <v>33141.344172029865</v>
      </c>
      <c r="CUZ6" s="66">
        <v>91569.740079999989</v>
      </c>
      <c r="CVA6" s="66">
        <v>92802.846605234619</v>
      </c>
      <c r="CVB6" s="66">
        <v>94052.5585254529</v>
      </c>
      <c r="CVC6" s="65">
        <v>32808.982733945428</v>
      </c>
      <c r="CVD6" s="65">
        <v>33250.798672924764</v>
      </c>
      <c r="CVE6" s="65">
        <v>33698.564242391549</v>
      </c>
      <c r="CVF6" s="65">
        <v>34152.359561915539</v>
      </c>
      <c r="CVG6" s="65">
        <v>34612.265829981443</v>
      </c>
      <c r="CVH6" s="65">
        <v>35078.365338517979</v>
      </c>
      <c r="CVI6" s="65">
        <v>35550.741487622487</v>
      </c>
      <c r="CVJ6" s="65">
        <v>36029.478800483892</v>
      </c>
      <c r="CVK6" s="65">
        <v>36514.662938506626</v>
      </c>
      <c r="CVL6" s="65">
        <v>37006.380716638123</v>
      </c>
      <c r="CVM6" s="65">
        <v>37504.720118902849</v>
      </c>
      <c r="CVN6" s="65">
        <v>38009.770314145448</v>
      </c>
      <c r="CVO6" s="65">
        <v>38521.621671985878</v>
      </c>
      <c r="CVP6" s="65">
        <v>39040.365778989413</v>
      </c>
      <c r="CVQ6" s="65">
        <v>39566.095455054463</v>
      </c>
      <c r="CVR6" s="65">
        <v>40098.904770020948</v>
      </c>
      <c r="CVS6" s="65">
        <v>40638.889060502472</v>
      </c>
      <c r="CVT6" s="65">
        <v>41186.144946944994</v>
      </c>
      <c r="CVU6" s="65">
        <v>41740.770350915423</v>
      </c>
      <c r="CVV6" s="65">
        <v>42302.864512622858</v>
      </c>
      <c r="CVW6" s="65">
        <v>42872.528008675792</v>
      </c>
      <c r="CVX6" s="65">
        <v>43449.862770078602</v>
      </c>
      <c r="CVY6" s="65">
        <v>44034.972100470113</v>
      </c>
      <c r="CVZ6" s="66">
        <v>70981.348935935443</v>
      </c>
      <c r="CWA6" s="66">
        <v>73649.467214930803</v>
      </c>
      <c r="CWB6" s="66">
        <v>76417.877405215899</v>
      </c>
      <c r="CWC6" s="66">
        <v>22387.863354337176</v>
      </c>
      <c r="CWD6" s="66">
        <v>23229.400861566999</v>
      </c>
      <c r="CWE6" s="66">
        <v>24102.570926351153</v>
      </c>
      <c r="CWF6" s="66">
        <v>25008.562585053238</v>
      </c>
      <c r="CWG6" s="66">
        <v>25948.609568730641</v>
      </c>
      <c r="CWH6" s="66">
        <v>26923.991983163651</v>
      </c>
      <c r="CWI6" s="66">
        <v>27936.038052035063</v>
      </c>
      <c r="CWJ6" s="66">
        <v>28986.12592563434</v>
      </c>
      <c r="CWK6" s="66">
        <v>30075.685557549026</v>
      </c>
      <c r="CWL6" s="66">
        <v>31206.200651899228</v>
      </c>
      <c r="CWM6" s="66">
        <v>32379.210683766578</v>
      </c>
      <c r="CWN6" s="66">
        <v>33596.312995569249</v>
      </c>
      <c r="CWO6" s="66">
        <v>34859.164972237544</v>
      </c>
      <c r="CWP6" s="66">
        <v>36169.486298152144</v>
      </c>
      <c r="CWQ6" s="66">
        <v>37529.061298918496</v>
      </c>
      <c r="CWR6" s="66">
        <v>38939.741371166157</v>
      </c>
      <c r="CWS6" s="66">
        <v>40403.447503681789</v>
      </c>
      <c r="CWT6" s="66">
        <v>41922.172893309129</v>
      </c>
      <c r="CWU6" s="66">
        <v>43497.985659178019</v>
      </c>
      <c r="CWV6" s="66">
        <v>45133.031658958593</v>
      </c>
      <c r="CWW6" s="66">
        <v>46829.537410975652</v>
      </c>
      <c r="CWX6" s="66">
        <v>48589.813126162364</v>
      </c>
      <c r="CWY6" s="66">
        <v>50416.255853982213</v>
      </c>
      <c r="CWZ6" s="65">
        <v>165623.14751718269</v>
      </c>
      <c r="CXA6" s="65">
        <v>168021.33367884258</v>
      </c>
      <c r="CXB6" s="65">
        <v>170454.24504016325</v>
      </c>
      <c r="CXC6" s="65">
        <v>48825.143834618866</v>
      </c>
      <c r="CXD6" s="65">
        <v>49532.121005627458</v>
      </c>
      <c r="CXE6" s="65">
        <v>50249.335048073044</v>
      </c>
      <c r="CXF6" s="65">
        <v>50976.934189566207</v>
      </c>
      <c r="CXG6" s="65">
        <v>51715.068804020273</v>
      </c>
      <c r="CXH6" s="65">
        <v>52463.891442729182</v>
      </c>
      <c r="CXI6" s="65">
        <v>53223.556865895524</v>
      </c>
      <c r="CXJ6" s="65">
        <v>53994.222074615005</v>
      </c>
      <c r="CXK6" s="65">
        <v>54776.046343324175</v>
      </c>
      <c r="CXL6" s="65">
        <v>55569.191252717799</v>
      </c>
      <c r="CXM6" s="65">
        <v>56373.820723142962</v>
      </c>
      <c r="CXN6" s="65">
        <v>57190.101048476768</v>
      </c>
      <c r="CXO6" s="65">
        <v>58018.200930494531</v>
      </c>
      <c r="CXP6" s="65">
        <v>58858.291513735501</v>
      </c>
      <c r="CXQ6" s="65">
        <v>59710.546420873645</v>
      </c>
      <c r="CXR6" s="65">
        <v>60575.141788600442</v>
      </c>
      <c r="CXS6" s="65">
        <v>61452.256304027323</v>
      </c>
      <c r="CXT6" s="65">
        <v>62342.0712416151</v>
      </c>
      <c r="CXU6" s="65">
        <v>63244.77050063834</v>
      </c>
      <c r="CXV6" s="65">
        <v>64160.540643191918</v>
      </c>
      <c r="CXW6" s="65">
        <v>65089.570932748255</v>
      </c>
      <c r="CXX6" s="65">
        <v>66032.053373272502</v>
      </c>
      <c r="CXY6" s="65">
        <v>66988.182748904263</v>
      </c>
      <c r="CXZ6" s="66">
        <v>28955794.736842103</v>
      </c>
      <c r="CYA6" s="66">
        <v>30014200.049500588</v>
      </c>
      <c r="CYB6" s="66">
        <v>31111292.672110137</v>
      </c>
      <c r="CYC6" s="66">
        <v>32248486.720731352</v>
      </c>
      <c r="CYD6" s="66">
        <v>33427248.000835005</v>
      </c>
      <c r="CYE6" s="66">
        <v>34649095.896676764</v>
      </c>
      <c r="CYF6" s="66">
        <v>35915605.329733185</v>
      </c>
      <c r="CYG6" s="66">
        <v>37228408.788723335</v>
      </c>
      <c r="CYH6" s="66">
        <v>38589198.43383269</v>
      </c>
      <c r="CYI6" s="66">
        <v>39999728.277851582</v>
      </c>
      <c r="CYJ6" s="66">
        <v>41461816.447039612</v>
      </c>
      <c r="CYK6" s="66">
        <v>42977347.524630181</v>
      </c>
      <c r="CYL6" s="66">
        <v>44548274.979995869</v>
      </c>
      <c r="CYM6" s="66">
        <v>46176623.686605774</v>
      </c>
      <c r="CYN6" s="66">
        <v>47864492.532020345</v>
      </c>
      <c r="CYO6" s="66">
        <v>49614057.123287976</v>
      </c>
      <c r="CYP6" s="66">
        <v>51427572.591230422</v>
      </c>
      <c r="CYQ6" s="66">
        <v>53307376.497231737</v>
      </c>
      <c r="CYR6" s="66">
        <v>55255891.846277528</v>
      </c>
      <c r="CYS6" s="66">
        <v>57275630.210128106</v>
      </c>
      <c r="CYT6" s="66">
        <v>59369194.964651354</v>
      </c>
      <c r="CYU6" s="66">
        <v>61539284.645487972</v>
      </c>
      <c r="CYV6" s="66">
        <v>63788696.426374577</v>
      </c>
      <c r="CYW6" s="66">
        <v>66120329.724608026</v>
      </c>
      <c r="CYX6" s="66">
        <v>68537189.9382983</v>
      </c>
      <c r="CYY6" s="66">
        <v>71042392.320227116</v>
      </c>
      <c r="CYZ6" s="66">
        <v>67563521.052631572</v>
      </c>
      <c r="CZA6" s="66">
        <v>68473352.385613859</v>
      </c>
      <c r="CZB6" s="66">
        <v>69395435.789559588</v>
      </c>
      <c r="CZC6" s="66">
        <v>70329936.254656985</v>
      </c>
      <c r="CZD6" s="66">
        <v>71277020.992903352</v>
      </c>
      <c r="CZE6" s="66">
        <v>72236859.468024582</v>
      </c>
      <c r="CZF6" s="66">
        <v>73209623.425797731</v>
      </c>
      <c r="CZG6" s="66">
        <v>74195486.92478171</v>
      </c>
      <c r="CZH6" s="66">
        <v>75194626.367461994</v>
      </c>
      <c r="CZI6" s="66">
        <v>76207220.531814665</v>
      </c>
      <c r="CZJ6" s="66">
        <v>77233450.603295445</v>
      </c>
      <c r="CZK6" s="66">
        <v>78273500.20725967</v>
      </c>
      <c r="CZL6" s="66">
        <v>79327555.441818625</v>
      </c>
      <c r="CZM6" s="66">
        <v>80395804.91113852</v>
      </c>
      <c r="CZN6" s="66">
        <v>81478439.759187728</v>
      </c>
      <c r="CZO6" s="66">
        <v>82575653.703938633</v>
      </c>
      <c r="CZP6" s="66">
        <v>83687643.072029933</v>
      </c>
      <c r="CZQ6" s="66">
        <v>84814606.833895698</v>
      </c>
      <c r="CZR6" s="66">
        <v>85956746.63936764</v>
      </c>
      <c r="CZS6" s="66">
        <v>87114266.853756636</v>
      </c>
      <c r="CZT6" s="66">
        <v>88287374.59442021</v>
      </c>
      <c r="CZU6" s="66">
        <v>89476279.767822489</v>
      </c>
      <c r="CZV6" s="66">
        <v>90681195.107093185</v>
      </c>
      <c r="CZW6" s="66">
        <v>91902336.210092291</v>
      </c>
      <c r="CZX6" s="66">
        <v>93139921.577987477</v>
      </c>
      <c r="CZY6" s="66">
        <v>94394172.654350892</v>
      </c>
      <c r="CZZ6" s="66">
        <v>28955794.736842103</v>
      </c>
      <c r="DAA6" s="66">
        <v>30014200.049500588</v>
      </c>
      <c r="DAB6" s="66">
        <v>31111292.672110137</v>
      </c>
      <c r="DAC6" s="66">
        <v>32248486.720731352</v>
      </c>
      <c r="DAD6" s="66">
        <v>33427248.000835005</v>
      </c>
      <c r="DAE6" s="66">
        <v>34649095.896676764</v>
      </c>
      <c r="DAF6" s="66">
        <v>35915605.329733185</v>
      </c>
      <c r="DAG6" s="66">
        <v>37228408.788723335</v>
      </c>
      <c r="DAH6" s="66">
        <v>38589198.43383269</v>
      </c>
      <c r="DAI6" s="66">
        <v>39999728.277851582</v>
      </c>
      <c r="DAJ6" s="66">
        <v>41461816.447039612</v>
      </c>
      <c r="DAK6" s="66">
        <v>42977347.524630181</v>
      </c>
      <c r="DAL6" s="66">
        <v>44548274.979995869</v>
      </c>
      <c r="DAM6" s="66">
        <v>46176623.686605774</v>
      </c>
      <c r="DAN6" s="66">
        <v>47864492.532020345</v>
      </c>
      <c r="DAO6" s="66">
        <v>49614057.123287976</v>
      </c>
      <c r="DAP6" s="66">
        <v>51427572.591230422</v>
      </c>
      <c r="DAQ6" s="66">
        <v>53307376.497231737</v>
      </c>
      <c r="DAR6" s="66">
        <v>55255891.846277528</v>
      </c>
      <c r="DAS6" s="66">
        <v>57275630.210128106</v>
      </c>
      <c r="DAT6" s="66">
        <v>59369194.964651354</v>
      </c>
      <c r="DAU6" s="66">
        <v>61539284.645487972</v>
      </c>
      <c r="DAV6" s="66">
        <v>63788696.426374577</v>
      </c>
      <c r="DAW6" s="66">
        <v>66120329.724608026</v>
      </c>
      <c r="DAX6" s="66">
        <v>68537189.9382983</v>
      </c>
      <c r="DAY6" s="66">
        <v>71042392.320227116</v>
      </c>
      <c r="DAZ6" s="66">
        <v>67563521.052631572</v>
      </c>
      <c r="DBA6" s="66">
        <v>68473352.385613859</v>
      </c>
      <c r="DBB6" s="66">
        <v>69395435.789559588</v>
      </c>
      <c r="DBC6" s="66">
        <v>70329936.254656985</v>
      </c>
      <c r="DBD6" s="66">
        <v>71277020.992903352</v>
      </c>
      <c r="DBE6" s="66">
        <v>72236859.468024582</v>
      </c>
      <c r="DBF6" s="66">
        <v>73209623.425797731</v>
      </c>
      <c r="DBG6" s="66">
        <v>74195486.92478171</v>
      </c>
      <c r="DBH6" s="66">
        <v>75194626.367461994</v>
      </c>
      <c r="DBI6" s="66">
        <v>76207220.531814665</v>
      </c>
      <c r="DBJ6" s="66">
        <v>77233450.603295445</v>
      </c>
      <c r="DBK6" s="66">
        <v>78273500.20725967</v>
      </c>
      <c r="DBL6" s="66">
        <v>79327555.441818625</v>
      </c>
      <c r="DBM6" s="66">
        <v>80395804.91113852</v>
      </c>
      <c r="DBN6" s="66">
        <v>81478439.759187728</v>
      </c>
      <c r="DBO6" s="66">
        <v>82575653.703938633</v>
      </c>
      <c r="DBP6" s="66">
        <v>0</v>
      </c>
      <c r="DBQ6" s="66">
        <v>0</v>
      </c>
      <c r="DBR6" s="66">
        <v>0</v>
      </c>
      <c r="DBS6" s="66">
        <v>0</v>
      </c>
      <c r="DBT6" s="66">
        <v>0</v>
      </c>
      <c r="DBU6" s="66">
        <v>0</v>
      </c>
      <c r="DBV6" s="66">
        <v>0</v>
      </c>
      <c r="DBW6" s="66">
        <v>0</v>
      </c>
      <c r="DBX6" s="66">
        <v>0</v>
      </c>
      <c r="DBY6" s="66">
        <v>0</v>
      </c>
      <c r="DBZ6" s="66">
        <v>28955794.736842103</v>
      </c>
      <c r="DCA6" s="66">
        <v>30014200.049500588</v>
      </c>
      <c r="DCB6" s="66">
        <v>31111292.672110137</v>
      </c>
      <c r="DCC6" s="66">
        <v>9105455.0740888529</v>
      </c>
      <c r="DCD6" s="66">
        <v>9438281.7884710599</v>
      </c>
      <c r="DCE6" s="66">
        <v>9783274.1355322618</v>
      </c>
      <c r="DCF6" s="66">
        <v>10140876.798983488</v>
      </c>
      <c r="DCG6" s="66">
        <v>10511550.716816001</v>
      </c>
      <c r="DCH6" s="66">
        <v>10895773.675435111</v>
      </c>
      <c r="DCI6" s="66">
        <v>11294040.925511034</v>
      </c>
      <c r="DCJ6" s="66">
        <v>11706865.820340596</v>
      </c>
      <c r="DCK6" s="66">
        <v>12134780.477542639</v>
      </c>
      <c r="DCL6" s="66">
        <v>12578336.464940012</v>
      </c>
      <c r="DCM6" s="66">
        <v>13038105.511512216</v>
      </c>
      <c r="DCN6" s="66">
        <v>13514680.244335158</v>
      </c>
      <c r="DCO6" s="66">
        <v>14008674.952457782</v>
      </c>
      <c r="DCP6" s="66">
        <v>14520726.378700355</v>
      </c>
      <c r="DCQ6" s="66">
        <v>15051494.540394843</v>
      </c>
      <c r="DCR6" s="66">
        <v>15601663.580125419</v>
      </c>
      <c r="DCS6" s="66">
        <v>16171942.647565583</v>
      </c>
      <c r="DCT6" s="66">
        <v>16763066.813548619</v>
      </c>
      <c r="DCU6" s="66">
        <v>17375798.017549545</v>
      </c>
      <c r="DCV6" s="66">
        <v>18010926.049799878</v>
      </c>
      <c r="DCW6" s="66">
        <v>18669269.569301087</v>
      </c>
      <c r="DCX6" s="66">
        <v>19351677.159048934</v>
      </c>
      <c r="DCY6" s="66">
        <v>20059028.419828832</v>
      </c>
      <c r="DCZ6" s="66">
        <v>67563521.052631572</v>
      </c>
      <c r="DDA6" s="66">
        <v>68473352.385613859</v>
      </c>
      <c r="DDB6" s="66">
        <v>69395435.789559588</v>
      </c>
      <c r="DDC6" s="66">
        <v>19857864.35425609</v>
      </c>
      <c r="DDD6" s="66">
        <v>20125276.515643295</v>
      </c>
      <c r="DDE6" s="66">
        <v>20396289.732148115</v>
      </c>
      <c r="DDF6" s="66">
        <v>20670952.496695828</v>
      </c>
      <c r="DDG6" s="66">
        <v>20949313.955232482</v>
      </c>
      <c r="DDH6" s="66">
        <v>21231423.915518679</v>
      </c>
      <c r="DDI6" s="66">
        <v>21517332.856041785</v>
      </c>
      <c r="DDJ6" s="66">
        <v>21807091.935048126</v>
      </c>
      <c r="DDK6" s="66">
        <v>22100752.999696847</v>
      </c>
      <c r="DDL6" s="66">
        <v>22398368.595337022</v>
      </c>
      <c r="DDM6" s="66">
        <v>22699991.974909697</v>
      </c>
      <c r="DDN6" s="66">
        <v>23005677.108476534</v>
      </c>
      <c r="DDO6" s="66">
        <v>23315478.69287679</v>
      </c>
      <c r="DDP6" s="66">
        <v>23629452.161514331</v>
      </c>
      <c r="DDQ6" s="66">
        <v>23947653.694276433</v>
      </c>
      <c r="DDR6" s="66">
        <v>24270140.227586158</v>
      </c>
      <c r="DDS6" s="66">
        <v>24596969.464590106</v>
      </c>
      <c r="DDT6" s="66">
        <v>24928199.885483351</v>
      </c>
      <c r="DDU6" s="66">
        <v>25263890.75797341</v>
      </c>
      <c r="DDV6" s="66">
        <v>25604102.147885133</v>
      </c>
      <c r="DDW6" s="66">
        <v>25948894.929908413</v>
      </c>
      <c r="DDX6" s="66">
        <v>26298330.79849058</v>
      </c>
      <c r="DDY6" s="66">
        <v>26652472.278875545</v>
      </c>
      <c r="DDZ6" s="66">
        <v>28955794.736842103</v>
      </c>
      <c r="DEA6" s="66">
        <v>30014200.049500588</v>
      </c>
      <c r="DEB6" s="66">
        <v>31111292.672110137</v>
      </c>
      <c r="DEC6" s="66">
        <v>9105455.0740888529</v>
      </c>
      <c r="DED6" s="66">
        <v>9438281.7884710599</v>
      </c>
      <c r="DEE6" s="66">
        <v>9783274.1355322618</v>
      </c>
      <c r="DEF6" s="66">
        <v>10140876.798983488</v>
      </c>
      <c r="DEG6" s="66">
        <v>10511550.716816001</v>
      </c>
      <c r="DEH6" s="66">
        <v>10895773.675435111</v>
      </c>
      <c r="DEI6" s="66">
        <v>11294040.925511034</v>
      </c>
      <c r="DEJ6" s="66">
        <v>11706865.820340596</v>
      </c>
      <c r="DEK6" s="66">
        <v>12134780.477542639</v>
      </c>
      <c r="DEL6" s="66">
        <v>12578336.464940012</v>
      </c>
      <c r="DEM6" s="66">
        <v>13038105.511512216</v>
      </c>
      <c r="DEN6" s="66">
        <v>13514680.244335158</v>
      </c>
      <c r="DEO6" s="66">
        <v>14008674.952457782</v>
      </c>
      <c r="DEP6" s="66">
        <v>14520726.378700355</v>
      </c>
      <c r="DEQ6" s="66">
        <v>15051494.540394843</v>
      </c>
      <c r="DER6" s="66">
        <v>15601663.580125419</v>
      </c>
      <c r="DES6" s="66">
        <v>16171942.647565583</v>
      </c>
      <c r="DET6" s="66">
        <v>16763066.813548619</v>
      </c>
      <c r="DEU6" s="66">
        <v>17375798.017549545</v>
      </c>
      <c r="DEV6" s="66">
        <v>18010926.049799878</v>
      </c>
      <c r="DEW6" s="66">
        <v>18669269.569301087</v>
      </c>
      <c r="DEX6" s="66">
        <v>19351677.159048934</v>
      </c>
      <c r="DEY6" s="66">
        <v>20059028.419828832</v>
      </c>
      <c r="DEZ6" s="66">
        <v>67563521.052631572</v>
      </c>
      <c r="DFA6" s="66">
        <v>68473352.385613859</v>
      </c>
      <c r="DFB6" s="66">
        <v>69395435.789559588</v>
      </c>
      <c r="DFC6" s="66">
        <v>19857864.35425609</v>
      </c>
      <c r="DFD6" s="66">
        <v>20125276.515643295</v>
      </c>
      <c r="DFE6" s="66">
        <v>20396289.732148115</v>
      </c>
      <c r="DFF6" s="66">
        <v>20670952.496695828</v>
      </c>
      <c r="DFG6" s="66">
        <v>20949313.955232482</v>
      </c>
      <c r="DFH6" s="66">
        <v>21231423.915518679</v>
      </c>
      <c r="DFI6" s="66">
        <v>21517332.856041785</v>
      </c>
      <c r="DFJ6" s="66">
        <v>21807091.935048126</v>
      </c>
      <c r="DFK6" s="66">
        <v>22100752.999696847</v>
      </c>
      <c r="DFL6" s="66">
        <v>22398368.595337022</v>
      </c>
      <c r="DFM6" s="66">
        <v>22699991.974909697</v>
      </c>
      <c r="DFN6" s="66">
        <v>23005677.108476534</v>
      </c>
      <c r="DFO6" s="66">
        <v>23315478.69287679</v>
      </c>
      <c r="DFP6" s="66">
        <v>23629452.161514331</v>
      </c>
      <c r="DFQ6" s="66">
        <v>23947653.694276433</v>
      </c>
      <c r="DFR6" s="66">
        <v>24270140.227586158</v>
      </c>
      <c r="DFS6" s="66">
        <v>24596969.464590106</v>
      </c>
      <c r="DFT6" s="66">
        <v>24928199.885483351</v>
      </c>
      <c r="DFU6" s="66">
        <v>25263890.75797341</v>
      </c>
      <c r="DFV6" s="66">
        <v>25604102.147885133</v>
      </c>
      <c r="DFW6" s="66">
        <v>25948894.929908413</v>
      </c>
      <c r="DFX6" s="66">
        <v>26298330.79849058</v>
      </c>
      <c r="DFY6" s="66">
        <v>26652472.278875545</v>
      </c>
      <c r="DFZ6" s="66">
        <v>28955794.736842103</v>
      </c>
      <c r="DGA6" s="66">
        <v>30014200.049500588</v>
      </c>
      <c r="DGB6" s="66">
        <v>31111292.672110137</v>
      </c>
      <c r="DGC6" s="66">
        <v>9105455.0740888529</v>
      </c>
      <c r="DGD6" s="66">
        <v>9438281.7884710599</v>
      </c>
      <c r="DGE6" s="66">
        <v>7337455.6016491977</v>
      </c>
      <c r="DGF6" s="66">
        <v>7605657.5992376162</v>
      </c>
      <c r="DGG6" s="66">
        <v>7883663.0376120005</v>
      </c>
      <c r="DGH6" s="66">
        <v>8171830.2565763332</v>
      </c>
      <c r="DGI6" s="66">
        <v>8470530.6941332761</v>
      </c>
      <c r="DGJ6" s="66">
        <v>8780149.365255449</v>
      </c>
      <c r="DGK6" s="66">
        <v>9101085.3581569791</v>
      </c>
      <c r="DGL6" s="66">
        <v>9433752.3487050068</v>
      </c>
      <c r="DGM6" s="66">
        <v>9778579.1336341612</v>
      </c>
      <c r="DGN6" s="66">
        <v>10136010.183251368</v>
      </c>
      <c r="DGO6" s="66">
        <v>10506506.214343335</v>
      </c>
      <c r="DGP6" s="66">
        <v>10890544.784025265</v>
      </c>
      <c r="DGQ6" s="66">
        <v>11288620.905296132</v>
      </c>
      <c r="DGR6" s="66">
        <v>11701247.685094064</v>
      </c>
      <c r="DGS6" s="66">
        <v>12128956.985674188</v>
      </c>
      <c r="DGT6" s="66">
        <v>12572300.110161463</v>
      </c>
      <c r="DGU6" s="66">
        <v>13031848.513162158</v>
      </c>
      <c r="DGV6" s="66">
        <v>13508194.53734991</v>
      </c>
      <c r="DGW6" s="66">
        <v>14001952.176975815</v>
      </c>
      <c r="DGX6" s="66">
        <v>14513757.869286701</v>
      </c>
      <c r="DGY6" s="66">
        <v>15044271.31487162</v>
      </c>
      <c r="DGZ6" s="66">
        <v>67563521.052631572</v>
      </c>
      <c r="DHA6" s="66">
        <v>68473352.385613859</v>
      </c>
      <c r="DHB6" s="66">
        <v>69395435.789559588</v>
      </c>
      <c r="DHC6" s="66">
        <v>19857864.35425609</v>
      </c>
      <c r="DHD6" s="66">
        <v>20125276.515643295</v>
      </c>
      <c r="DHE6" s="66">
        <v>15297217.299111089</v>
      </c>
      <c r="DHF6" s="66">
        <v>15503214.372521872</v>
      </c>
      <c r="DHG6" s="66">
        <v>15711985.466424359</v>
      </c>
      <c r="DHH6" s="66">
        <v>15923567.936639007</v>
      </c>
      <c r="DHI6" s="66">
        <v>16137999.642031338</v>
      </c>
      <c r="DHJ6" s="66">
        <v>16355318.951286094</v>
      </c>
      <c r="DHK6" s="66">
        <v>16575564.749772636</v>
      </c>
      <c r="DHL6" s="66">
        <v>16798776.446502768</v>
      </c>
      <c r="DHM6" s="66">
        <v>17024993.981182273</v>
      </c>
      <c r="DHN6" s="66">
        <v>17254257.831357401</v>
      </c>
      <c r="DHO6" s="66">
        <v>17486609.019657593</v>
      </c>
      <c r="DHP6" s="66">
        <v>17722089.121135749</v>
      </c>
      <c r="DHQ6" s="66">
        <v>17960740.270707328</v>
      </c>
      <c r="DHR6" s="66">
        <v>18202605.17068962</v>
      </c>
      <c r="DHS6" s="66">
        <v>18447727.098442581</v>
      </c>
      <c r="DHT6" s="66">
        <v>18696149.914112512</v>
      </c>
      <c r="DHU6" s="66">
        <v>18947918.06848006</v>
      </c>
      <c r="DHV6" s="66">
        <v>19203076.61091385</v>
      </c>
      <c r="DHW6" s="66">
        <v>19461671.197431311</v>
      </c>
      <c r="DHX6" s="66">
        <v>19723748.098867938</v>
      </c>
      <c r="DHY6" s="66">
        <v>19989354.209156659</v>
      </c>
      <c r="DHZ6" s="25">
        <v>0.56000000000000005</v>
      </c>
      <c r="DIA6" s="25">
        <v>0.5</v>
      </c>
      <c r="DIB6" s="25">
        <v>0.251</v>
      </c>
      <c r="DIC6" s="25">
        <v>0.1255</v>
      </c>
      <c r="DID6" s="25">
        <v>6.275E-2</v>
      </c>
      <c r="DIE6" s="25">
        <v>0.251</v>
      </c>
      <c r="DIF6" s="25">
        <v>0.1255</v>
      </c>
      <c r="DIG6" s="25">
        <v>6.275E-2</v>
      </c>
      <c r="DIH6" s="25">
        <v>0.85599999999999998</v>
      </c>
      <c r="DII6" s="25">
        <v>0.73199999999999998</v>
      </c>
      <c r="DIJ6" s="25">
        <v>6.6028476810051107</v>
      </c>
      <c r="DIK6" s="25">
        <v>6.6028476810051107</v>
      </c>
      <c r="DIL6" s="46">
        <v>0.8</v>
      </c>
      <c r="DIM6" s="46">
        <v>0.8</v>
      </c>
      <c r="DIN6" s="25">
        <v>2</v>
      </c>
      <c r="DIO6" s="25">
        <v>2</v>
      </c>
      <c r="DIP6" s="25">
        <v>2026.5560820710816</v>
      </c>
      <c r="DIQ6" s="25">
        <v>7840.4439179289184</v>
      </c>
      <c r="DIR6" s="25">
        <f>(DIP6*AH6/(I6*1000))*1.2</f>
        <v>1680.0391500681751</v>
      </c>
      <c r="DIS6" s="25">
        <f>DIQ6*BH6/(J6*1000)*1.52</f>
        <v>6988.5241601810912</v>
      </c>
      <c r="DIT6" s="66">
        <v>88519536.486281022</v>
      </c>
      <c r="DIU6" s="66">
        <v>91755142.641892403</v>
      </c>
      <c r="DIV6" s="66">
        <v>95109018.137920573</v>
      </c>
      <c r="DIW6" s="66">
        <v>98585486.008817136</v>
      </c>
      <c r="DIX6" s="66">
        <v>102189027.30654532</v>
      </c>
      <c r="DIY6" s="66">
        <v>105924286.87650751</v>
      </c>
      <c r="DIZ6" s="66">
        <v>109796079.34459721</v>
      </c>
      <c r="DJA6" s="66">
        <v>113809395.32309234</v>
      </c>
      <c r="DJB6" s="66">
        <v>117969407.84338929</v>
      </c>
      <c r="DJC6" s="66">
        <v>122281479.02386884</v>
      </c>
      <c r="DJD6" s="66">
        <v>126751166.98148952</v>
      </c>
      <c r="DJE6" s="66">
        <v>131384232.99601613</v>
      </c>
      <c r="DJF6" s="66">
        <v>136186648.93611851</v>
      </c>
      <c r="DJG6" s="66">
        <v>141164604.95691273</v>
      </c>
      <c r="DJH6" s="66">
        <v>146324517.47886571</v>
      </c>
      <c r="DJI6" s="66">
        <v>151673037.45834914</v>
      </c>
      <c r="DJJ6" s="66">
        <v>157217058.96050158</v>
      </c>
      <c r="DJK6" s="66">
        <v>162963728.04545051</v>
      </c>
      <c r="DJL6" s="66">
        <v>168920451.97934687</v>
      </c>
      <c r="DJM6" s="66">
        <v>175094908.78208598</v>
      </c>
      <c r="DJN6" s="66">
        <v>181495057.12402108</v>
      </c>
      <c r="DJO6" s="66">
        <v>188129146.58442554</v>
      </c>
      <c r="DJP6" s="66">
        <v>195005728.28492758</v>
      </c>
      <c r="DJQ6" s="66">
        <v>202133665.91162294</v>
      </c>
      <c r="DJR6" s="66">
        <v>209522147.14007252</v>
      </c>
      <c r="DJS6" s="66">
        <v>217180695.47791207</v>
      </c>
      <c r="DJT6" s="66">
        <v>2662295545.5378442</v>
      </c>
      <c r="DJU6" s="66">
        <v>2698146843.2092986</v>
      </c>
      <c r="DJV6" s="66">
        <v>2734480925.5764208</v>
      </c>
      <c r="DJW6" s="66">
        <v>2771304293.9676828</v>
      </c>
      <c r="DJX6" s="66">
        <v>2808623537.2604647</v>
      </c>
      <c r="DJY6" s="66">
        <v>2846445333.0600133</v>
      </c>
      <c r="DJZ6" s="66">
        <v>2884776448.894278</v>
      </c>
      <c r="DKA6" s="66">
        <v>2923623743.4248395</v>
      </c>
      <c r="DKB6" s="66">
        <v>2962994167.6741438</v>
      </c>
      <c r="DKC6" s="66">
        <v>3002894766.2692599</v>
      </c>
      <c r="DKD6" s="66">
        <v>3043332678.7023907</v>
      </c>
      <c r="DKE6" s="66">
        <v>3084315140.608356</v>
      </c>
      <c r="DKF6" s="66">
        <v>3125849485.059279</v>
      </c>
      <c r="DKG6" s="66">
        <v>3167943143.8767052</v>
      </c>
      <c r="DKH6" s="66">
        <v>3210603648.9613967</v>
      </c>
      <c r="DKI6" s="66">
        <v>3253838633.641026</v>
      </c>
      <c r="DKJ6" s="66">
        <v>3297655834.036025</v>
      </c>
      <c r="DKK6" s="66">
        <v>3342063090.4438219</v>
      </c>
      <c r="DKL6" s="66">
        <v>3387068348.7417245</v>
      </c>
      <c r="DKM6" s="66">
        <v>3432679661.8086858</v>
      </c>
      <c r="DKN6" s="66">
        <v>3478905190.9662275</v>
      </c>
      <c r="DKO6" s="66">
        <v>3525753207.4387569</v>
      </c>
      <c r="DKP6" s="66">
        <v>3573232093.8335576</v>
      </c>
      <c r="DKQ6" s="66">
        <v>3621350345.6406994</v>
      </c>
      <c r="DKR6" s="66">
        <v>3670116572.75316</v>
      </c>
      <c r="DKS6" s="66">
        <v>3719539501.0074053</v>
      </c>
      <c r="DKT6" s="65">
        <v>88519536.486281022</v>
      </c>
      <c r="DKU6" s="65">
        <v>91755142.641892403</v>
      </c>
      <c r="DKV6" s="65">
        <v>95109018.137920573</v>
      </c>
      <c r="DKW6" s="65">
        <v>96847252.073368862</v>
      </c>
      <c r="DKX6" s="65">
        <v>98649022.722232953</v>
      </c>
      <c r="DKY6" s="65">
        <v>100516652.50721404</v>
      </c>
      <c r="DKZ6" s="65">
        <v>102452548.74125889</v>
      </c>
      <c r="DLA6" s="65">
        <v>104459206.73050648</v>
      </c>
      <c r="DLB6" s="65">
        <v>106539212.99065492</v>
      </c>
      <c r="DLC6" s="65">
        <v>108695248.58089469</v>
      </c>
      <c r="DLD6" s="65">
        <v>110930092.55970505</v>
      </c>
      <c r="DLE6" s="65">
        <v>113246625.56696834</v>
      </c>
      <c r="DLF6" s="65">
        <v>115647833.53701955</v>
      </c>
      <c r="DLG6" s="65">
        <v>118136811.54741664</v>
      </c>
      <c r="DLH6" s="65">
        <v>120716767.80839314</v>
      </c>
      <c r="DLI6" s="65">
        <v>123391027.79813485</v>
      </c>
      <c r="DLJ6" s="65">
        <v>126163038.54921108</v>
      </c>
      <c r="DLK6" s="65">
        <v>129036373.09168552</v>
      </c>
      <c r="DLL6" s="65">
        <v>132014735.0586337</v>
      </c>
      <c r="DLM6" s="65">
        <v>135101963.46000329</v>
      </c>
      <c r="DLN6" s="65">
        <v>138302037.63097084</v>
      </c>
      <c r="DLO6" s="65">
        <v>141619082.36117306</v>
      </c>
      <c r="DLP6" s="65">
        <v>145057373.21142408</v>
      </c>
      <c r="DLQ6" s="65">
        <v>148621342.02477175</v>
      </c>
      <c r="DLR6" s="65">
        <v>152315582.63899654</v>
      </c>
      <c r="DLS6" s="65">
        <v>156144856.80791631</v>
      </c>
      <c r="DLT6" s="65">
        <v>2662295545.5378442</v>
      </c>
      <c r="DLU6" s="65">
        <v>2698146843.2092986</v>
      </c>
      <c r="DLV6" s="65">
        <v>2734480925.5764208</v>
      </c>
      <c r="DLW6" s="65">
        <v>2752892609.7720518</v>
      </c>
      <c r="DLX6" s="65">
        <v>2771552231.4184427</v>
      </c>
      <c r="DLY6" s="65">
        <v>2790463129.3182168</v>
      </c>
      <c r="DLZ6" s="65">
        <v>2809628687.2353492</v>
      </c>
      <c r="DMA6" s="65">
        <v>2829052334.5006304</v>
      </c>
      <c r="DMB6" s="65">
        <v>2848737546.6252823</v>
      </c>
      <c r="DMC6" s="65">
        <v>2868687845.9228406</v>
      </c>
      <c r="DMD6" s="65">
        <v>2888906802.1394053</v>
      </c>
      <c r="DME6" s="65">
        <v>2909398033.0923886</v>
      </c>
      <c r="DMF6" s="65">
        <v>2930165205.3178496</v>
      </c>
      <c r="DMG6" s="65">
        <v>2951212034.7265625</v>
      </c>
      <c r="DMH6" s="65">
        <v>2972542287.2689085</v>
      </c>
      <c r="DMI6" s="65">
        <v>2994159779.6087232</v>
      </c>
      <c r="DMJ6" s="65">
        <v>3016068379.8062224</v>
      </c>
      <c r="DMK6" s="65">
        <v>3038272008.0101218</v>
      </c>
      <c r="DML6" s="65">
        <v>3060774637.1590724</v>
      </c>
      <c r="DMM6" s="65">
        <v>3083580293.6925535</v>
      </c>
      <c r="DMN6" s="65">
        <v>3106693058.2713242</v>
      </c>
      <c r="DMO6" s="65">
        <v>3130117066.5075889</v>
      </c>
      <c r="DMP6" s="65">
        <v>3153856509.704989</v>
      </c>
      <c r="DMQ6" s="65">
        <v>3177915635.6085601</v>
      </c>
      <c r="DMR6" s="65">
        <v>3202298749.1647902</v>
      </c>
      <c r="DMS6" s="65">
        <v>3227010213.2919135</v>
      </c>
      <c r="DMT6" s="65">
        <v>27222169.95864547</v>
      </c>
      <c r="DMU6" s="65">
        <v>28245424.240923688</v>
      </c>
      <c r="DMV6" s="65">
        <v>29307141.633519389</v>
      </c>
      <c r="DMW6" s="65">
        <v>30408767.926478039</v>
      </c>
      <c r="DMX6" s="65">
        <v>31551803.255654328</v>
      </c>
      <c r="DMY6" s="65">
        <v>32737804.145517059</v>
      </c>
      <c r="DMZ6" s="65">
        <v>33968385.628741056</v>
      </c>
      <c r="DNA6" s="65">
        <v>35245223.445472427</v>
      </c>
      <c r="DNB6" s="65">
        <v>36570056.325261958</v>
      </c>
      <c r="DNC6" s="65">
        <v>37944688.354774199</v>
      </c>
      <c r="DND6" s="65">
        <v>39370991.434496321</v>
      </c>
      <c r="DNE6" s="65">
        <v>40850907.827792242</v>
      </c>
      <c r="DNF6" s="65">
        <v>42386452.805773161</v>
      </c>
      <c r="DNG6" s="65">
        <v>43979717.391586125</v>
      </c>
      <c r="DNH6" s="65">
        <v>45632871.207857624</v>
      </c>
      <c r="DNI6" s="65">
        <v>47348165.431169942</v>
      </c>
      <c r="DNJ6" s="65">
        <v>49127935.857593089</v>
      </c>
      <c r="DNK6" s="65">
        <v>50974606.083447233</v>
      </c>
      <c r="DNL6" s="65">
        <v>52890690.805626668</v>
      </c>
      <c r="DNM6" s="65">
        <v>54878799.245979801</v>
      </c>
      <c r="DNN6" s="65">
        <v>56941638.704408109</v>
      </c>
      <c r="DNO6" s="65">
        <v>59082018.245522529</v>
      </c>
      <c r="DNP6" s="65">
        <v>61302852.52387771</v>
      </c>
      <c r="DNQ6" s="65">
        <v>63607165.752992861</v>
      </c>
      <c r="DNR6" s="65">
        <v>65998095.823564261</v>
      </c>
      <c r="DNS6" s="65">
        <v>68478898.57647714</v>
      </c>
      <c r="DNT6" s="65">
        <v>48516254.820782006</v>
      </c>
      <c r="DNU6" s="65">
        <v>49218759.347902484</v>
      </c>
      <c r="DNV6" s="65">
        <v>49931435.983576022</v>
      </c>
      <c r="DNW6" s="65">
        <v>50654432.017661139</v>
      </c>
      <c r="DNX6" s="65">
        <v>51387896.872740626</v>
      </c>
      <c r="DNY6" s="65">
        <v>52131982.135002814</v>
      </c>
      <c r="DNZ6" s="65">
        <v>52886841.585570216</v>
      </c>
      <c r="DOA6" s="65">
        <v>53652631.23228161</v>
      </c>
      <c r="DOB6" s="65">
        <v>54429509.341934443</v>
      </c>
      <c r="DOC6" s="65">
        <v>55217636.472993955</v>
      </c>
      <c r="DOD6" s="65">
        <v>56017175.508776158</v>
      </c>
      <c r="DOE6" s="65">
        <v>56828291.691111013</v>
      </c>
      <c r="DOF6" s="65">
        <v>57651152.654493295</v>
      </c>
      <c r="DOG6" s="65">
        <v>58485928.460727766</v>
      </c>
      <c r="DOH6" s="65">
        <v>59332791.634076133</v>
      </c>
      <c r="DOI6" s="65">
        <v>60191917.196912885</v>
      </c>
      <c r="DOJ6" s="65">
        <v>61063482.705897287</v>
      </c>
      <c r="DOK6" s="65">
        <v>61947668.28866946</v>
      </c>
      <c r="DOL6" s="65">
        <v>62844656.681077436</v>
      </c>
      <c r="DOM6" s="65">
        <v>63754633.264943458</v>
      </c>
      <c r="DON6" s="65">
        <v>64677786.106377229</v>
      </c>
      <c r="DOO6" s="65">
        <v>65614305.994643569</v>
      </c>
      <c r="DOP6" s="65">
        <v>66564386.481593281</v>
      </c>
      <c r="DOQ6" s="65">
        <v>67528223.92166473</v>
      </c>
      <c r="DOR6" s="65">
        <v>68506017.512464643</v>
      </c>
      <c r="DOS6" s="65">
        <v>69497969.335936531</v>
      </c>
      <c r="DOT6" s="65">
        <v>27222169.95864547</v>
      </c>
      <c r="DOU6" s="65">
        <v>28245424.240923688</v>
      </c>
      <c r="DOV6" s="65">
        <v>29307141.633519389</v>
      </c>
      <c r="DOW6" s="65">
        <v>29872608.350815468</v>
      </c>
      <c r="DOX6" s="65">
        <v>30458794.239791192</v>
      </c>
      <c r="DOY6" s="65">
        <v>31066477.577334516</v>
      </c>
      <c r="DOZ6" s="65">
        <v>31696465.894451089</v>
      </c>
      <c r="DPA6" s="65">
        <v>32349597.075896852</v>
      </c>
      <c r="DPB6" s="65">
        <v>33026740.501144782</v>
      </c>
      <c r="DPC6" s="65">
        <v>33728798.228239417</v>
      </c>
      <c r="DPD6" s="65">
        <v>34456706.222151324</v>
      </c>
      <c r="DPE6" s="65">
        <v>35211435.629304186</v>
      </c>
      <c r="DPF6" s="65">
        <v>35993994.100010052</v>
      </c>
      <c r="DPG6" s="65">
        <v>36805427.160613656</v>
      </c>
      <c r="DPH6" s="65">
        <v>37646819.637214214</v>
      </c>
      <c r="DPI6" s="65">
        <v>38519297.132903665</v>
      </c>
      <c r="DPJ6" s="65">
        <v>39424027.560532555</v>
      </c>
      <c r="DPK6" s="65">
        <v>40362222.733091354</v>
      </c>
      <c r="DPL6" s="65">
        <v>41335140.013872445</v>
      </c>
      <c r="DPM6" s="65">
        <v>42344084.028660066</v>
      </c>
      <c r="DPN6" s="65">
        <v>43390408.44227989</v>
      </c>
      <c r="DPO6" s="65">
        <v>44475517.801927179</v>
      </c>
      <c r="DPP6" s="65">
        <v>45600869.449783929</v>
      </c>
      <c r="DPQ6" s="65">
        <v>46767975.507529333</v>
      </c>
      <c r="DPR6" s="65">
        <v>47978404.935446084</v>
      </c>
      <c r="DPS6" s="65">
        <v>49233785.668926194</v>
      </c>
      <c r="DPT6" s="65">
        <v>48516254.820782006</v>
      </c>
      <c r="DPU6" s="65">
        <v>49218759.347902484</v>
      </c>
      <c r="DPV6" s="65">
        <v>49931435.983576022</v>
      </c>
      <c r="DPW6" s="65">
        <v>50317899.718610369</v>
      </c>
      <c r="DPX6" s="65">
        <v>50709622.829859883</v>
      </c>
      <c r="DPY6" s="65">
        <v>51106681.135384463</v>
      </c>
      <c r="DPZ6" s="65">
        <v>51509151.55073604</v>
      </c>
      <c r="DQA6" s="65">
        <v>51917112.104849681</v>
      </c>
      <c r="DQB6" s="65">
        <v>52330641.956164815</v>
      </c>
      <c r="DQC6" s="65">
        <v>52749821.408979774</v>
      </c>
      <c r="DQD6" s="65">
        <v>53174731.93004334</v>
      </c>
      <c r="DQE6" s="65">
        <v>53605456.165386423</v>
      </c>
      <c r="DQF6" s="65">
        <v>54042077.957397394</v>
      </c>
      <c r="DQG6" s="65">
        <v>54484682.362144783</v>
      </c>
      <c r="DQH6" s="65">
        <v>54933355.666950732</v>
      </c>
      <c r="DQI6" s="65">
        <v>55388185.408219025</v>
      </c>
      <c r="DQJ6" s="65">
        <v>55849260.389520988</v>
      </c>
      <c r="DQK6" s="65">
        <v>56316670.699943632</v>
      </c>
      <c r="DQL6" s="65">
        <v>56790507.732703224</v>
      </c>
      <c r="DQM6" s="65">
        <v>57270864.204028405</v>
      </c>
      <c r="DQN6" s="65">
        <v>57757834.172316834</v>
      </c>
      <c r="DQO6" s="65">
        <v>58251513.057569131</v>
      </c>
      <c r="DQP6" s="65">
        <v>58751997.661104232</v>
      </c>
      <c r="DQQ6" s="65">
        <v>59259386.185560256</v>
      </c>
      <c r="DQR6" s="65">
        <v>59773778.255184948</v>
      </c>
      <c r="DQS6" s="65">
        <v>60295274.936419845</v>
      </c>
      <c r="DQT6" s="66">
        <v>172690340.00437608</v>
      </c>
      <c r="DQU6" s="66">
        <v>179181598.05566302</v>
      </c>
      <c r="DQV6" s="66">
        <v>185916856.03819874</v>
      </c>
      <c r="DQW6" s="66">
        <v>192905285.66661531</v>
      </c>
      <c r="DQX6" s="66">
        <v>200156403.41117182</v>
      </c>
      <c r="DQY6" s="66">
        <v>207680083.45677531</v>
      </c>
      <c r="DQZ6" s="66">
        <v>215486571.14911857</v>
      </c>
      <c r="DRA6" s="66">
        <v>223586496.94624472</v>
      </c>
      <c r="DRB6" s="66">
        <v>231990890.89453727</v>
      </c>
      <c r="DRC6" s="66">
        <v>240711197.64884815</v>
      </c>
      <c r="DRD6" s="66">
        <v>249759292.05721754</v>
      </c>
      <c r="DRE6" s="66">
        <v>259147495.33140793</v>
      </c>
      <c r="DRF6" s="66">
        <v>268888591.82527214</v>
      </c>
      <c r="DRG6" s="66">
        <v>278995846.44380373</v>
      </c>
      <c r="DRH6" s="66">
        <v>289483022.70657587</v>
      </c>
      <c r="DRI6" s="66">
        <v>300364401.49016815</v>
      </c>
      <c r="DRJ6" s="66">
        <v>311654800.47510052</v>
      </c>
      <c r="DRK6" s="66">
        <v>323369594.32376021</v>
      </c>
      <c r="DRL6" s="66">
        <v>335524735.6167956</v>
      </c>
      <c r="DRM6" s="66">
        <v>348136776.57648826</v>
      </c>
      <c r="DRN6" s="66">
        <v>361222891.60668594</v>
      </c>
      <c r="DRO6" s="66">
        <v>374800900.67998815</v>
      </c>
      <c r="DRP6" s="66">
        <v>388889293.60403305</v>
      </c>
      <c r="DRQ6" s="66">
        <v>403507255.19993055</v>
      </c>
      <c r="DRR6" s="66">
        <v>418674691.42712718</v>
      </c>
      <c r="DRS6" s="66">
        <v>434412256.49027753</v>
      </c>
      <c r="DRT6" s="66">
        <v>718346720.25440371</v>
      </c>
      <c r="DRU6" s="66">
        <v>728748220.22353792</v>
      </c>
      <c r="DRV6" s="66">
        <v>739300331.58763969</v>
      </c>
      <c r="DRW6" s="66">
        <v>750005235.16604853</v>
      </c>
      <c r="DRX6" s="66">
        <v>760865143.35588121</v>
      </c>
      <c r="DRY6" s="66">
        <v>771882300.58926952</v>
      </c>
      <c r="DRZ6" s="66">
        <v>783058983.79722083</v>
      </c>
      <c r="DSA6" s="66">
        <v>794397502.88019574</v>
      </c>
      <c r="DSB6" s="66">
        <v>805900201.18549657</v>
      </c>
      <c r="DSC6" s="66">
        <v>817569455.99157047</v>
      </c>
      <c r="DSD6" s="66">
        <v>829407678.99932587</v>
      </c>
      <c r="DSE6" s="66">
        <v>841417316.83056128</v>
      </c>
      <c r="DSF6" s="66">
        <v>853600851.53361189</v>
      </c>
      <c r="DSG6" s="66">
        <v>865960801.09631801</v>
      </c>
      <c r="DSH6" s="66">
        <v>878499719.96642113</v>
      </c>
      <c r="DSI6" s="66">
        <v>891220199.57949579</v>
      </c>
      <c r="DSJ6" s="66">
        <v>904124868.8945235</v>
      </c>
      <c r="DSK6" s="66">
        <v>917216394.9372251</v>
      </c>
      <c r="DSL6" s="66">
        <v>930497483.35125768</v>
      </c>
      <c r="DSM6" s="66">
        <v>943970878.95739305</v>
      </c>
      <c r="DSN6" s="66">
        <v>957639366.32079542</v>
      </c>
      <c r="DSO6" s="66">
        <v>971505770.32650983</v>
      </c>
      <c r="DSP6" s="66">
        <v>985572956.76328504</v>
      </c>
      <c r="DSQ6" s="66">
        <v>999843832.91585124</v>
      </c>
      <c r="DSR6" s="66">
        <v>1014321348.1657717</v>
      </c>
      <c r="DSS6" s="66">
        <v>1029008494.6009946</v>
      </c>
      <c r="DST6" s="65">
        <v>172690340.00437608</v>
      </c>
      <c r="DSU6" s="65">
        <v>179181598.05566302</v>
      </c>
      <c r="DSV6" s="65">
        <v>185916856.03819874</v>
      </c>
      <c r="DSW6" s="65">
        <v>189504029.28042608</v>
      </c>
      <c r="DSX6" s="65">
        <v>193222639.53915149</v>
      </c>
      <c r="DSY6" s="65">
        <v>197077623.99978679</v>
      </c>
      <c r="DSZ6" s="65">
        <v>201074105.42822978</v>
      </c>
      <c r="DTA6" s="65">
        <v>205217399.14664653</v>
      </c>
      <c r="DTB6" s="65">
        <v>209513020.27146631</v>
      </c>
      <c r="DTC6" s="65">
        <v>213966691.22344592</v>
      </c>
      <c r="DTD6" s="65">
        <v>218584349.5200296</v>
      </c>
      <c r="DTE6" s="65">
        <v>223372155.86061621</v>
      </c>
      <c r="DTF6" s="65">
        <v>228336502.51574326</v>
      </c>
      <c r="DTG6" s="65">
        <v>233484022.03161219</v>
      </c>
      <c r="DTH6" s="65">
        <v>238821596.26180792</v>
      </c>
      <c r="DTI6" s="65">
        <v>244356365.73851255</v>
      </c>
      <c r="DTJ6" s="65">
        <v>250095739.39597213</v>
      </c>
      <c r="DTK6" s="65">
        <v>256047404.65946037</v>
      </c>
      <c r="DTL6" s="65">
        <v>262219337.91347566</v>
      </c>
      <c r="DTM6" s="65">
        <v>268619815.36342698</v>
      </c>
      <c r="DTN6" s="65">
        <v>275257424.30560106</v>
      </c>
      <c r="DTO6" s="65">
        <v>282141074.82075435</v>
      </c>
      <c r="DTP6" s="65">
        <v>289280011.90725756</v>
      </c>
      <c r="DTQ6" s="65">
        <v>296683828.07031155</v>
      </c>
      <c r="DTR6" s="65">
        <v>304362476.38438028</v>
      </c>
      <c r="DTS6" s="65">
        <v>312326284.04662627</v>
      </c>
      <c r="DTT6" s="65">
        <v>718346720.25440371</v>
      </c>
      <c r="DTU6" s="65">
        <v>728748220.22353792</v>
      </c>
      <c r="DTV6" s="65">
        <v>739300331.58763969</v>
      </c>
      <c r="DTW6" s="65">
        <v>745022433.54263771</v>
      </c>
      <c r="DTX6" s="65">
        <v>750822407.45351374</v>
      </c>
      <c r="DTY6" s="65">
        <v>756701375.90598333</v>
      </c>
      <c r="DTZ6" s="65">
        <v>762660477.73557031</v>
      </c>
      <c r="DUA6" s="65">
        <v>768700868.26289463</v>
      </c>
      <c r="DUB6" s="65">
        <v>774823719.53236806</v>
      </c>
      <c r="DUC6" s="65">
        <v>781030220.55434453</v>
      </c>
      <c r="DUD6" s="65">
        <v>787321577.55078077</v>
      </c>
      <c r="DUE6" s="65">
        <v>793699014.20444942</v>
      </c>
      <c r="DUF6" s="65">
        <v>800163771.91176403</v>
      </c>
      <c r="DUG6" s="65">
        <v>806717110.03926194</v>
      </c>
      <c r="DUH6" s="65">
        <v>813360306.18380439</v>
      </c>
      <c r="DUI6" s="65">
        <v>820094656.43654227</v>
      </c>
      <c r="DUJ6" s="65">
        <v>826921475.65070295</v>
      </c>
      <c r="DUK6" s="65">
        <v>833842097.71325707</v>
      </c>
      <c r="DUL6" s="65">
        <v>840857875.8205179</v>
      </c>
      <c r="DUM6" s="65">
        <v>847970182.75773048</v>
      </c>
      <c r="DUN6" s="65">
        <v>855180411.18271065</v>
      </c>
      <c r="DUO6" s="65">
        <v>862489973.91359019</v>
      </c>
      <c r="DUP6" s="65">
        <v>869900304.22072792</v>
      </c>
      <c r="DUQ6" s="65">
        <v>877412856.12285018</v>
      </c>
      <c r="DUR6" s="65">
        <v>885029104.6874752</v>
      </c>
      <c r="DUS6" s="65">
        <v>892750546.33569145</v>
      </c>
      <c r="DUT6" s="65">
        <v>0</v>
      </c>
      <c r="DUU6" s="65">
        <v>0</v>
      </c>
      <c r="DUV6" s="65">
        <v>0</v>
      </c>
      <c r="DUW6" s="65">
        <v>1418768.8969011609</v>
      </c>
      <c r="DUX6" s="65">
        <v>2892286.6738374126</v>
      </c>
      <c r="DUY6" s="65">
        <v>4422612.705502212</v>
      </c>
      <c r="DUZ6" s="65">
        <v>6011883.7778534107</v>
      </c>
      <c r="DVA6" s="65">
        <v>7662316.9979270641</v>
      </c>
      <c r="DVB6" s="65">
        <v>9376212.8130282648</v>
      </c>
      <c r="DVC6" s="65">
        <v>11155958.143410351</v>
      </c>
      <c r="DVD6" s="65">
        <v>13004029.632708425</v>
      </c>
      <c r="DVE6" s="65">
        <v>14922997.020553408</v>
      </c>
      <c r="DVF6" s="65">
        <v>16915526.641959321</v>
      </c>
      <c r="DVG6" s="65">
        <v>18984385.058249041</v>
      </c>
      <c r="DVH6" s="65">
        <v>21132442.824462958</v>
      </c>
      <c r="DVI6" s="65">
        <v>23362678.398380809</v>
      </c>
      <c r="DVJ6" s="65">
        <v>25678182.196479626</v>
      </c>
      <c r="DVK6" s="65">
        <v>28082160.8023513</v>
      </c>
      <c r="DVL6" s="65">
        <v>30577941.333310228</v>
      </c>
      <c r="DVM6" s="65">
        <v>33168975.971137408</v>
      </c>
      <c r="DVN6" s="65">
        <v>35858846.663130827</v>
      </c>
      <c r="DVO6" s="65">
        <v>38651269.999863468</v>
      </c>
      <c r="DVP6" s="65">
        <v>41550102.276291549</v>
      </c>
      <c r="DVQ6" s="65">
        <v>44559344.743104719</v>
      </c>
      <c r="DVR6" s="65">
        <v>47683149.055469252</v>
      </c>
      <c r="DVS6" s="65">
        <v>50925822.926584139</v>
      </c>
      <c r="DVT6" s="64">
        <v>0</v>
      </c>
      <c r="DVU6" s="64">
        <v>0</v>
      </c>
      <c r="DVV6" s="64">
        <v>0</v>
      </c>
      <c r="DVW6" s="64">
        <v>5280371.7174156513</v>
      </c>
      <c r="DVX6" s="64">
        <v>10642482.408929823</v>
      </c>
      <c r="DVY6" s="64">
        <v>16087520.916991731</v>
      </c>
      <c r="DVZ6" s="64">
        <v>21616693.303503886</v>
      </c>
      <c r="DWA6" s="64">
        <v>27231223.099161237</v>
      </c>
      <c r="DWB6" s="64">
        <v>32932351.556400817</v>
      </c>
      <c r="DWC6" s="64">
        <v>38721337.906013638</v>
      </c>
      <c r="DWD6" s="64">
        <v>44599459.617472738</v>
      </c>
      <c r="DWE6" s="64">
        <v>50568012.663030423</v>
      </c>
      <c r="DWF6" s="64">
        <v>56628311.785639741</v>
      </c>
      <c r="DWG6" s="64">
        <v>62781690.770755298</v>
      </c>
      <c r="DWH6" s="64">
        <v>69029502.722069785</v>
      </c>
      <c r="DWI6" s="64">
        <v>75373120.341243088</v>
      </c>
      <c r="DWJ6" s="64">
        <v>81813936.211681619</v>
      </c>
      <c r="DWK6" s="64">
        <v>88353363.086427256</v>
      </c>
      <c r="DWL6" s="64">
        <v>94992834.180214107</v>
      </c>
      <c r="DWM6" s="64">
        <v>101733803.46575467</v>
      </c>
      <c r="DWN6" s="64">
        <v>108577745.97431654</v>
      </c>
      <c r="DWO6" s="64">
        <v>115526158.1006501</v>
      </c>
      <c r="DWP6" s="64">
        <v>122580557.91233312</v>
      </c>
      <c r="DWQ6" s="64">
        <v>129742485.46359332</v>
      </c>
      <c r="DWR6" s="64">
        <v>137013503.11367574</v>
      </c>
      <c r="DWS6" s="64">
        <v>144395195.84981981</v>
      </c>
      <c r="DWT6" s="65">
        <v>0</v>
      </c>
      <c r="DWU6" s="65">
        <v>0</v>
      </c>
      <c r="DWV6" s="65">
        <v>0</v>
      </c>
      <c r="DWW6" s="65">
        <v>1015031.0544964221</v>
      </c>
      <c r="DWX6" s="65">
        <v>2069231.147414742</v>
      </c>
      <c r="DWY6" s="65">
        <v>3164073.6189665133</v>
      </c>
      <c r="DWZ6" s="65">
        <v>4301087.1917708777</v>
      </c>
      <c r="DXA6" s="65">
        <v>5481858.0526251737</v>
      </c>
      <c r="DXB6" s="65">
        <v>6708032.0125272367</v>
      </c>
      <c r="DXC6" s="65">
        <v>7981316.7478907742</v>
      </c>
      <c r="DXD6" s="65">
        <v>9303484.1260058247</v>
      </c>
      <c r="DXE6" s="65">
        <v>10676372.617910957</v>
      </c>
      <c r="DXF6" s="65">
        <v>12101889.801962882</v>
      </c>
      <c r="DXG6" s="65">
        <v>13582014.961512839</v>
      </c>
      <c r="DXH6" s="65">
        <v>15118801.780227007</v>
      </c>
      <c r="DXI6" s="65">
        <v>16714381.138721339</v>
      </c>
      <c r="DXJ6" s="65">
        <v>18370964.016319092</v>
      </c>
      <c r="DXK6" s="65">
        <v>20090844.501882594</v>
      </c>
      <c r="DXL6" s="65">
        <v>21876402.917819146</v>
      </c>
      <c r="DXM6" s="65">
        <v>23730109.061515141</v>
      </c>
      <c r="DXN6" s="65">
        <v>25654525.568612639</v>
      </c>
      <c r="DXO6" s="65">
        <v>27652311.402707934</v>
      </c>
      <c r="DXP6" s="65">
        <v>29726225.47622462</v>
      </c>
      <c r="DXQ6" s="65">
        <v>31879130.407391559</v>
      </c>
      <c r="DXR6" s="65">
        <v>34113996.418441944</v>
      </c>
      <c r="DXS6" s="65">
        <v>36433905.380341761</v>
      </c>
      <c r="DXT6" s="65">
        <v>0</v>
      </c>
      <c r="DXU6" s="65">
        <v>0</v>
      </c>
      <c r="DXV6" s="65">
        <v>0</v>
      </c>
      <c r="DXW6" s="65">
        <v>1415887.283519418</v>
      </c>
      <c r="DXX6" s="65">
        <v>2853692.1857572892</v>
      </c>
      <c r="DXY6" s="65">
        <v>4313733.4848216763</v>
      </c>
      <c r="DXZ6" s="65">
        <v>5796334.5760722803</v>
      </c>
      <c r="DYA6" s="65">
        <v>7301823.5389786325</v>
      </c>
      <c r="DYB6" s="65">
        <v>8830533.2049464136</v>
      </c>
      <c r="DYC6" s="65">
        <v>10382801.226125779</v>
      </c>
      <c r="DYD6" s="65">
        <v>11958970.145216143</v>
      </c>
      <c r="DYE6" s="65">
        <v>13559387.466281608</v>
      </c>
      <c r="DYF6" s="65">
        <v>15184405.726591894</v>
      </c>
      <c r="DYG6" s="65">
        <v>16834382.569503415</v>
      </c>
      <c r="DYH6" s="65">
        <v>18509680.818395704</v>
      </c>
      <c r="DYI6" s="65">
        <v>20210668.551678453</v>
      </c>
      <c r="DYJ6" s="65">
        <v>21937719.178884547</v>
      </c>
      <c r="DYK6" s="65">
        <v>23691211.517865006</v>
      </c>
      <c r="DYL6" s="65">
        <v>25471529.873101652</v>
      </c>
      <c r="DYM6" s="65">
        <v>27279064.115153689</v>
      </c>
      <c r="DYN6" s="65">
        <v>29114209.76125478</v>
      </c>
      <c r="DYO6" s="65">
        <v>30977368.057076979</v>
      </c>
      <c r="DYP6" s="65">
        <v>32868946.0596787</v>
      </c>
      <c r="DYQ6" s="65">
        <v>34789356.721653782</v>
      </c>
      <c r="DYR6" s="65">
        <v>36739018.976498894</v>
      </c>
      <c r="DYS6" s="65">
        <v>38718357.825217173</v>
      </c>
      <c r="DYT6" s="67">
        <v>585.9</v>
      </c>
      <c r="DYU6" s="68">
        <f ca="1">10000000*'Country Model'!$DYT$8/57000</f>
        <v>59385.964912280702</v>
      </c>
      <c r="DYV6" s="68">
        <f ca="1">10000000*'Country Model'!$DYT$8/57000</f>
        <v>59385.964912280702</v>
      </c>
      <c r="DYW6" s="38">
        <f ca="1">'Country Model'!$DYT$8/(220*8)</f>
        <v>0.19232954545454545</v>
      </c>
      <c r="DYX6" s="38">
        <f ca="1">'Country Model'!$DYT$8/(220*8)</f>
        <v>0.19232954545454545</v>
      </c>
      <c r="DYY6" s="25">
        <v>1E-3</v>
      </c>
      <c r="DYZ6" s="25">
        <f>DYY6</f>
        <v>1E-3</v>
      </c>
      <c r="DZA6" s="25">
        <f>DZA$4</f>
        <v>0.05</v>
      </c>
      <c r="DZB6" s="25">
        <v>0.04</v>
      </c>
      <c r="DZC6" s="25">
        <v>0.06</v>
      </c>
      <c r="DZD6" s="25">
        <v>0.01</v>
      </c>
      <c r="DZE6" s="25">
        <v>0</v>
      </c>
      <c r="DZF6" s="25">
        <v>0.21</v>
      </c>
      <c r="DZG6" s="25">
        <v>0.06</v>
      </c>
      <c r="DZH6" s="25">
        <v>0.2</v>
      </c>
      <c r="DZI6" s="25">
        <v>0.2</v>
      </c>
      <c r="DZJ6" s="25">
        <v>0.18</v>
      </c>
      <c r="DZK6" s="25">
        <v>0.05</v>
      </c>
      <c r="DZL6" s="46">
        <v>0.67</v>
      </c>
      <c r="DZM6" s="46">
        <v>0.33</v>
      </c>
      <c r="DZN6" s="46">
        <v>0.33</v>
      </c>
      <c r="DZO6" s="46">
        <v>0.33</v>
      </c>
      <c r="DZP6" s="46">
        <v>0.17</v>
      </c>
      <c r="DZQ6" s="46">
        <v>1</v>
      </c>
      <c r="DZR6" s="46">
        <v>0.5</v>
      </c>
      <c r="DZS6" s="46">
        <v>0.33</v>
      </c>
      <c r="DZT6" s="46">
        <v>0.5</v>
      </c>
      <c r="DZU6" s="46">
        <v>0.17</v>
      </c>
      <c r="DZW6" s="69">
        <v>0</v>
      </c>
      <c r="DZX6" s="69">
        <v>1</v>
      </c>
      <c r="DZY6" s="69">
        <v>2</v>
      </c>
      <c r="DZZ6" s="69">
        <v>3</v>
      </c>
      <c r="EAA6" s="69">
        <v>4</v>
      </c>
      <c r="EAB6" s="69">
        <v>5</v>
      </c>
      <c r="EAC6" s="69">
        <v>6</v>
      </c>
      <c r="EAD6" s="69">
        <v>7</v>
      </c>
      <c r="EAE6" s="69">
        <v>8</v>
      </c>
      <c r="EAF6" s="69">
        <v>9</v>
      </c>
      <c r="EAG6" s="69">
        <v>10</v>
      </c>
      <c r="EAH6" s="69">
        <v>11</v>
      </c>
      <c r="EAI6" s="69">
        <v>12</v>
      </c>
      <c r="EAJ6" s="69">
        <v>13</v>
      </c>
      <c r="EAK6" s="69">
        <v>14</v>
      </c>
      <c r="EAL6" s="69">
        <v>15</v>
      </c>
      <c r="EAM6" s="69">
        <v>16</v>
      </c>
      <c r="EAN6" s="69">
        <v>17</v>
      </c>
      <c r="EAO6" s="69">
        <v>18</v>
      </c>
      <c r="EAP6" s="69">
        <v>19</v>
      </c>
      <c r="EAQ6" s="69">
        <v>20</v>
      </c>
      <c r="EAR6" s="69">
        <v>21</v>
      </c>
      <c r="EAS6" s="69">
        <v>22</v>
      </c>
      <c r="EAT6" s="69">
        <v>23</v>
      </c>
      <c r="EAU6" s="69">
        <v>24</v>
      </c>
      <c r="EAV6" s="69">
        <v>25</v>
      </c>
      <c r="EAW6" s="69">
        <v>26</v>
      </c>
      <c r="EAX6" s="69">
        <v>27</v>
      </c>
      <c r="EAY6" s="69">
        <v>28</v>
      </c>
      <c r="EAZ6" s="69">
        <v>29</v>
      </c>
      <c r="EBA6" s="69">
        <v>30</v>
      </c>
      <c r="EBB6" s="69">
        <v>31</v>
      </c>
      <c r="EBC6" s="69">
        <v>32</v>
      </c>
      <c r="EBD6" s="69">
        <v>33</v>
      </c>
      <c r="EBE6" s="69">
        <v>34</v>
      </c>
      <c r="EBF6" s="69">
        <v>35</v>
      </c>
      <c r="EBG6" s="69">
        <v>36</v>
      </c>
      <c r="EBH6" s="69">
        <v>37</v>
      </c>
      <c r="EBI6" s="69">
        <v>38</v>
      </c>
      <c r="EBJ6" s="69">
        <v>39</v>
      </c>
      <c r="EBK6" s="69">
        <v>40</v>
      </c>
      <c r="EBL6" s="69">
        <v>41</v>
      </c>
      <c r="EBM6" s="69">
        <v>42</v>
      </c>
      <c r="EBO6" s="70">
        <v>14268052.835964594</v>
      </c>
      <c r="EBP6" s="70">
        <v>14789585.15998202</v>
      </c>
      <c r="EBQ6" s="70">
        <v>15330180.769517247</v>
      </c>
      <c r="EBR6" s="70">
        <v>15890536.474409273</v>
      </c>
      <c r="EBS6" s="70">
        <v>16471374.554605667</v>
      </c>
      <c r="EBT6" s="70">
        <v>17073443.69115749</v>
      </c>
      <c r="EBU6" s="70">
        <v>17697519.931244392</v>
      </c>
      <c r="EBV6" s="70">
        <v>18344407.688473716</v>
      </c>
      <c r="EBW6" s="70">
        <v>19014940.779743008</v>
      </c>
      <c r="EBX6" s="70">
        <v>19709983.500002369</v>
      </c>
      <c r="EBY6" s="70">
        <v>20430431.736302052</v>
      </c>
      <c r="EBZ6" s="70">
        <v>21177214.122561187</v>
      </c>
      <c r="ECA6" s="70">
        <v>21951293.236546144</v>
      </c>
      <c r="ECB6" s="70">
        <v>22753666.840601418</v>
      </c>
      <c r="ECC6" s="70">
        <v>23585369.167732231</v>
      </c>
      <c r="ECD6" s="70">
        <v>24447472.254696641</v>
      </c>
      <c r="ECE6" s="70">
        <v>25341087.323825415</v>
      </c>
      <c r="ECF6" s="70">
        <v>26267366.215350825</v>
      </c>
      <c r="ECG6" s="70">
        <v>27227502.872090552</v>
      </c>
      <c r="ECH6" s="70">
        <v>28222734.878400441</v>
      </c>
      <c r="ECI6" s="70">
        <v>29254345.055379774</v>
      </c>
      <c r="ECJ6" s="70">
        <v>30323663.114385162</v>
      </c>
      <c r="ECK6" s="70">
        <v>31432067.370984457</v>
      </c>
      <c r="ECL6" s="70">
        <v>32580986.521559894</v>
      </c>
      <c r="ECM6" s="70">
        <v>33771901.484850392</v>
      </c>
      <c r="ECN6" s="70">
        <v>35006347.310806774</v>
      </c>
      <c r="ECO6" s="70">
        <v>494364883.471623</v>
      </c>
      <c r="ECP6" s="70">
        <v>501022154.34651178</v>
      </c>
      <c r="ECQ6" s="70">
        <v>507769074.09611523</v>
      </c>
      <c r="ECR6" s="70">
        <v>514606849.95998961</v>
      </c>
      <c r="ECS6" s="70">
        <v>521536705.4347536</v>
      </c>
      <c r="ECT6" s="70">
        <v>528559880.49301106</v>
      </c>
      <c r="ECU6" s="70">
        <v>535677631.80522138</v>
      </c>
      <c r="ECV6" s="70">
        <v>542891232.96455812</v>
      </c>
      <c r="ECW6" s="70">
        <v>550201974.71479595</v>
      </c>
      <c r="ECX6" s="70">
        <v>557611165.18126523</v>
      </c>
      <c r="ECY6" s="70">
        <v>565120130.10491788</v>
      </c>
      <c r="ECZ6" s="70">
        <v>572730213.07954478</v>
      </c>
      <c r="EDA6" s="70">
        <v>580442775.79218781</v>
      </c>
      <c r="EDB6" s="70">
        <v>588259198.26678848</v>
      </c>
      <c r="EDC6" s="70">
        <v>596180879.11111915</v>
      </c>
      <c r="EDD6" s="70">
        <v>604209235.76703823</v>
      </c>
      <c r="EDE6" s="70">
        <v>612345704.76411581</v>
      </c>
      <c r="EDF6" s="70">
        <v>620591741.9766748</v>
      </c>
      <c r="EDG6" s="70">
        <v>628948822.88429356</v>
      </c>
      <c r="EDH6" s="70">
        <v>637418442.83581579</v>
      </c>
      <c r="EDI6" s="70">
        <v>646002117.31691682</v>
      </c>
      <c r="EDJ6" s="70">
        <v>654701382.22127211</v>
      </c>
      <c r="EDK6" s="70">
        <v>663517794.12537801</v>
      </c>
      <c r="EDL6" s="70">
        <v>672452930.56707239</v>
      </c>
      <c r="EDM6" s="70">
        <v>681508390.32780755</v>
      </c>
      <c r="EDN6" s="70">
        <v>690685793.71872234</v>
      </c>
      <c r="EDO6" s="71">
        <v>14268052.835964594</v>
      </c>
      <c r="EDP6" s="71">
        <v>14789585.15998202</v>
      </c>
      <c r="EDQ6" s="71">
        <v>15330180.769517247</v>
      </c>
      <c r="EDR6" s="71">
        <v>15610358.621963261</v>
      </c>
      <c r="EDS6" s="71">
        <v>15900777.662061457</v>
      </c>
      <c r="EDT6" s="71">
        <v>16201812.230337368</v>
      </c>
      <c r="EDU6" s="71">
        <v>16513850.350380819</v>
      </c>
      <c r="EDV6" s="71">
        <v>16837294.228995483</v>
      </c>
      <c r="EDW6" s="71">
        <v>17172560.774630126</v>
      </c>
      <c r="EDX6" s="71">
        <v>17520082.134759806</v>
      </c>
      <c r="EDY6" s="71">
        <v>17880306.252909649</v>
      </c>
      <c r="EDZ6" s="71">
        <v>18253697.446039215</v>
      </c>
      <c r="EEA6" s="71">
        <v>18640737.003031697</v>
      </c>
      <c r="EEB6" s="71">
        <v>19041923.805059332</v>
      </c>
      <c r="EEC6" s="71">
        <v>19457774.968624737</v>
      </c>
      <c r="EED6" s="71">
        <v>19888826.512106944</v>
      </c>
      <c r="EEE6" s="71">
        <v>20335634.046671331</v>
      </c>
      <c r="EEF6" s="71">
        <v>20798773.492434032</v>
      </c>
      <c r="EEG6" s="71">
        <v>21278841.820803896</v>
      </c>
      <c r="EEH6" s="71">
        <v>21776457.823958844</v>
      </c>
      <c r="EEI6" s="71">
        <v>22292262.912448511</v>
      </c>
      <c r="EEJ6" s="71">
        <v>22826921.941951204</v>
      </c>
      <c r="EEK6" s="71">
        <v>23381124.070250854</v>
      </c>
      <c r="EEL6" s="71">
        <v>23955583.645538568</v>
      </c>
      <c r="EEM6" s="71">
        <v>24551041.127183817</v>
      </c>
      <c r="EEN6" s="71">
        <v>25168264.040162012</v>
      </c>
      <c r="EEO6" s="71">
        <v>494364883.471623</v>
      </c>
      <c r="EEP6" s="71">
        <v>501022154.34651178</v>
      </c>
      <c r="EEQ6" s="71">
        <v>507769074.09611523</v>
      </c>
      <c r="EER6" s="71">
        <v>511187962.02805239</v>
      </c>
      <c r="EES6" s="71">
        <v>514652889.76543444</v>
      </c>
      <c r="EET6" s="71">
        <v>518164477.29456311</v>
      </c>
      <c r="EEU6" s="71">
        <v>521723352.95066828</v>
      </c>
      <c r="EEV6" s="71">
        <v>525330153.53033668</v>
      </c>
      <c r="EEW6" s="71">
        <v>528985524.40545559</v>
      </c>
      <c r="EEX6" s="71">
        <v>532690119.63869023</v>
      </c>
      <c r="EEY6" s="71">
        <v>536444602.1005165</v>
      </c>
      <c r="EEZ6" s="71">
        <v>540249643.58783007</v>
      </c>
      <c r="EFA6" s="71">
        <v>544105924.94415152</v>
      </c>
      <c r="EFB6" s="71">
        <v>548014136.1814518</v>
      </c>
      <c r="EFC6" s="71">
        <v>551974976.60361719</v>
      </c>
      <c r="EFD6" s="71">
        <v>555989154.93157673</v>
      </c>
      <c r="EFE6" s="71">
        <v>560057389.43011546</v>
      </c>
      <c r="EFF6" s="71">
        <v>564180408.03639507</v>
      </c>
      <c r="EFG6" s="71">
        <v>568358948.49020433</v>
      </c>
      <c r="EFH6" s="71">
        <v>572593758.46596551</v>
      </c>
      <c r="EFI6" s="71">
        <v>576885595.70651603</v>
      </c>
      <c r="EFJ6" s="71">
        <v>581235228.15869367</v>
      </c>
      <c r="EFK6" s="71">
        <v>585643434.11074662</v>
      </c>
      <c r="EFL6" s="71">
        <v>590111002.33159387</v>
      </c>
      <c r="EFM6" s="71">
        <v>594638732.21196139</v>
      </c>
      <c r="EFN6" s="71">
        <v>599227433.90741885</v>
      </c>
      <c r="EFO6" s="70">
        <v>0</v>
      </c>
      <c r="EFP6" s="70">
        <v>0</v>
      </c>
      <c r="EFQ6" s="70">
        <v>0</v>
      </c>
      <c r="EFR6" s="70">
        <v>280177.8524460122</v>
      </c>
      <c r="EFS6" s="70">
        <v>570596.89254420996</v>
      </c>
      <c r="EFT6" s="70">
        <v>871631.46082012169</v>
      </c>
      <c r="EFU6" s="70">
        <v>1183669.5808635727</v>
      </c>
      <c r="EFV6" s="70">
        <v>1507113.459478233</v>
      </c>
      <c r="EFW6" s="70">
        <v>1842380.0051128827</v>
      </c>
      <c r="EFX6" s="70">
        <v>2189901.3652425632</v>
      </c>
      <c r="EFY6" s="70">
        <v>2550125.4833924025</v>
      </c>
      <c r="EFZ6" s="70">
        <v>2923516.6765219718</v>
      </c>
      <c r="EGA6" s="70">
        <v>3310556.2335144468</v>
      </c>
      <c r="EGB6" s="70">
        <v>3711743.0355420858</v>
      </c>
      <c r="EGC6" s="70">
        <v>4127594.1991074942</v>
      </c>
      <c r="EGD6" s="70">
        <v>4558645.7425896972</v>
      </c>
      <c r="EGE6" s="70">
        <v>5005453.2771540843</v>
      </c>
      <c r="EGF6" s="70">
        <v>5468592.7229167931</v>
      </c>
      <c r="EGG6" s="70">
        <v>5948661.0512866564</v>
      </c>
      <c r="EGH6" s="70">
        <v>6446277.0544415973</v>
      </c>
      <c r="EGI6" s="70">
        <v>6962082.1429312639</v>
      </c>
      <c r="EGJ6" s="70">
        <v>7496741.1724339575</v>
      </c>
      <c r="EGK6" s="70">
        <v>8050943.3007336035</v>
      </c>
      <c r="EGL6" s="70">
        <v>8625402.8760213256</v>
      </c>
      <c r="EGM6" s="70">
        <v>9220860.3576665744</v>
      </c>
      <c r="EGN6" s="70">
        <v>9838083.2706447616</v>
      </c>
      <c r="EGO6" s="70">
        <v>0</v>
      </c>
      <c r="EGP6" s="70">
        <v>0</v>
      </c>
      <c r="EGQ6" s="70">
        <v>0</v>
      </c>
      <c r="EGR6" s="70">
        <v>3418887.9319372177</v>
      </c>
      <c r="EGS6" s="70">
        <v>6883815.6693191528</v>
      </c>
      <c r="EGT6" s="70">
        <v>10395403.198447943</v>
      </c>
      <c r="EGU6" s="70">
        <v>13954278.854553103</v>
      </c>
      <c r="EGV6" s="70">
        <v>17561079.434221447</v>
      </c>
      <c r="EGW6" s="70">
        <v>21216450.309340358</v>
      </c>
      <c r="EGX6" s="70">
        <v>24921045.542575002</v>
      </c>
      <c r="EGY6" s="70">
        <v>28675528.004401386</v>
      </c>
      <c r="EGZ6" s="70">
        <v>32480569.491714716</v>
      </c>
      <c r="EHA6" s="70">
        <v>36336850.848036289</v>
      </c>
      <c r="EHB6" s="70">
        <v>40245062.085336685</v>
      </c>
      <c r="EHC6" s="70">
        <v>44205902.50750196</v>
      </c>
      <c r="EHD6" s="70">
        <v>48220080.835461497</v>
      </c>
      <c r="EHE6" s="70">
        <v>52288315.334000349</v>
      </c>
      <c r="EHF6" s="70">
        <v>56411333.940279722</v>
      </c>
      <c r="EHG6" s="70">
        <v>60589874.394089222</v>
      </c>
      <c r="EHH6" s="70">
        <v>64824684.369850278</v>
      </c>
      <c r="EHI6" s="70">
        <v>69116521.610400796</v>
      </c>
      <c r="EHJ6" s="70">
        <v>73466154.06257844</v>
      </c>
      <c r="EHK6" s="70">
        <v>77874360.014631391</v>
      </c>
      <c r="EHL6" s="70">
        <v>82341928.23547852</v>
      </c>
      <c r="EHM6" s="70">
        <v>86869658.115846157</v>
      </c>
      <c r="EHN6" s="70">
        <v>91458359.811303496</v>
      </c>
      <c r="EHO6" s="70">
        <f>SUM(EBR6:ECD6)</f>
        <v>258547653.97807562</v>
      </c>
      <c r="EHP6" s="70">
        <f>SUM(EBR6:ECN6)</f>
        <v>557975656.1257093</v>
      </c>
      <c r="EHQ6" s="70">
        <f>EHO6/13</f>
        <v>19888281.075236585</v>
      </c>
      <c r="EHR6" s="70">
        <f>EHP6/23</f>
        <v>24259811.135900404</v>
      </c>
      <c r="EHS6" s="70">
        <f>SUM(ECR6:EDD6)</f>
        <v>7258027872.6751919</v>
      </c>
      <c r="EHT6" s="70">
        <f>SUM(ECR6:EDN6)</f>
        <v>13766200993.413261</v>
      </c>
      <c r="EHU6" s="70">
        <f>EHS6/13</f>
        <v>558309836.35963011</v>
      </c>
      <c r="EHV6" s="70">
        <f>EHT6/23</f>
        <v>598530477.97448957</v>
      </c>
      <c r="EHW6" s="70">
        <f>EHO6+EHS6</f>
        <v>7516575526.6532679</v>
      </c>
      <c r="EHX6" s="70">
        <f t="shared" ref="EHX6:EHZ21" si="2">EHP6+EHT6</f>
        <v>14324176649.538971</v>
      </c>
      <c r="EHY6" s="70">
        <f t="shared" si="2"/>
        <v>578198117.43486667</v>
      </c>
      <c r="EHZ6" s="70">
        <f t="shared" si="2"/>
        <v>622790289.11038995</v>
      </c>
      <c r="EIA6" s="70">
        <f>SUM(EDR6:EED6)</f>
        <v>228920001.99089992</v>
      </c>
      <c r="EIB6" s="70">
        <f>SUM(EDR6:EEN6)</f>
        <v>455284906.91230297</v>
      </c>
      <c r="EIC6" s="70">
        <f t="shared" ref="EIC6:EID21" si="3">EHU6+EHY6</f>
        <v>1136507953.7944968</v>
      </c>
      <c r="EID6" s="70">
        <f t="shared" si="3"/>
        <v>1221320767.0848794</v>
      </c>
      <c r="EIE6" s="70">
        <f>SUM(EER6:EFD6)</f>
        <v>6929512917.9623461</v>
      </c>
      <c r="EIF6" s="70">
        <f>SUM(EER6:EFN6)</f>
        <v>12722444848.811958</v>
      </c>
      <c r="EIG6" s="70">
        <f t="shared" ref="EIG6:EIL21" si="4">EHY6+EIC6</f>
        <v>1714706071.2293634</v>
      </c>
      <c r="EIH6" s="70">
        <f t="shared" si="4"/>
        <v>1844111056.1952693</v>
      </c>
      <c r="EII6" s="70">
        <f>EIA6+EIE6</f>
        <v>7158432919.9532461</v>
      </c>
      <c r="EIJ6" s="70">
        <f>EIB6+EIF6</f>
        <v>13177729755.724262</v>
      </c>
      <c r="EIK6" s="70">
        <f>EIC6+EIG6</f>
        <v>2851214025.02386</v>
      </c>
      <c r="EIL6" s="70">
        <f>EID6+EIH6</f>
        <v>3065431823.2801485</v>
      </c>
      <c r="EIM6" s="70">
        <f>EHO6-EIA6</f>
        <v>29627651.987175703</v>
      </c>
      <c r="EIN6" s="70">
        <f t="shared" ref="EIN6:EIV21" si="5">EHP6-EIB6</f>
        <v>102690749.21340632</v>
      </c>
      <c r="EIO6" s="70">
        <f>EIM6/13</f>
        <v>2279050.1528596696</v>
      </c>
      <c r="EIP6" s="70">
        <f>EIN6/23</f>
        <v>4464815.1831915798</v>
      </c>
      <c r="EIQ6" s="70">
        <f t="shared" si="5"/>
        <v>328514954.7128458</v>
      </c>
      <c r="EIR6" s="70">
        <f t="shared" si="5"/>
        <v>1043756144.6013031</v>
      </c>
      <c r="EIS6" s="70">
        <f>EIQ6/13</f>
        <v>25270381.131757371</v>
      </c>
      <c r="EIT6" s="70">
        <f>EIR6/23</f>
        <v>45380701.939187095</v>
      </c>
      <c r="EIU6" s="70">
        <f t="shared" si="5"/>
        <v>358142606.70002174</v>
      </c>
      <c r="EIV6" s="70">
        <f t="shared" si="5"/>
        <v>1146446893.8147087</v>
      </c>
      <c r="EIW6" s="70">
        <f>EIU6/13</f>
        <v>27549431.284617059</v>
      </c>
      <c r="EIX6" s="70">
        <f>EIV6/23</f>
        <v>49845517.12237864</v>
      </c>
      <c r="EIY6" s="70">
        <v>1680.0391500681751</v>
      </c>
      <c r="EIZ6" s="70">
        <v>1743.1901500550939</v>
      </c>
      <c r="EJA6" s="70">
        <v>1808.7149332953286</v>
      </c>
      <c r="EJB6" s="70">
        <v>1876.7027279394222</v>
      </c>
      <c r="EJC6" s="70">
        <v>1947.2461161353124</v>
      </c>
      <c r="EJD6" s="70">
        <v>2020.4411601017571</v>
      </c>
      <c r="EJE6" s="70">
        <v>2096.3875329407338</v>
      </c>
      <c r="EJF6" s="70">
        <v>2175.1886543669484</v>
      </c>
      <c r="EJG6" s="70">
        <v>2256.9518315392775</v>
      </c>
      <c r="EJH6" s="70">
        <v>2341.7884051859269</v>
      </c>
      <c r="EJI6" s="70">
        <v>2429.8139012222905</v>
      </c>
      <c r="EJJ6" s="70">
        <v>2521.1481880679735</v>
      </c>
      <c r="EJK6" s="70">
        <v>2615.9156398772002</v>
      </c>
      <c r="EJL6" s="70">
        <v>2714.2453059049008</v>
      </c>
      <c r="EJM6" s="70">
        <v>2816.2710862390895</v>
      </c>
      <c r="EJN6" s="70">
        <v>2922.1319141388612</v>
      </c>
      <c r="EJO6" s="70">
        <v>3031.971945226273</v>
      </c>
      <c r="EJP6" s="70">
        <v>3145.9407537897828</v>
      </c>
      <c r="EJQ6" s="70">
        <v>3264.1935364665219</v>
      </c>
      <c r="EJR6" s="70">
        <v>3386.8913235807872</v>
      </c>
      <c r="EJS6" s="70">
        <v>3514.2011984265409</v>
      </c>
      <c r="EJT6" s="70">
        <v>3646.2965247925113</v>
      </c>
      <c r="EJU6" s="70">
        <v>3783.3571830397482</v>
      </c>
      <c r="EJV6" s="70">
        <v>3925.5698150530884</v>
      </c>
      <c r="EJW6" s="70">
        <v>4073.1280784001115</v>
      </c>
      <c r="EJX6" s="70">
        <v>4226.2329100436637</v>
      </c>
      <c r="EJY6" s="70">
        <v>6988.5241601810912</v>
      </c>
      <c r="EJZ6" s="70">
        <v>7089.7164281859814</v>
      </c>
      <c r="EKA6" s="70">
        <v>7192.3739376165659</v>
      </c>
      <c r="EKB6" s="70">
        <v>7296.517904841231</v>
      </c>
      <c r="EKC6" s="70">
        <v>7402.1698534366324</v>
      </c>
      <c r="EKD6" s="70">
        <v>7509.3516186360057</v>
      </c>
      <c r="EKE6" s="70">
        <v>7618.0853518418826</v>
      </c>
      <c r="EKF6" s="70">
        <v>7728.3935252041574</v>
      </c>
      <c r="EKG6" s="70">
        <v>7840.2989362644321</v>
      </c>
      <c r="EKH6" s="70">
        <v>7953.8247126676097</v>
      </c>
      <c r="EKI6" s="70">
        <v>8068.9943169417274</v>
      </c>
      <c r="EKJ6" s="70">
        <v>8185.8315513469861</v>
      </c>
      <c r="EKK6" s="70">
        <v>8304.3605627949964</v>
      </c>
      <c r="EKL6" s="70">
        <v>8424.6058478392442</v>
      </c>
      <c r="EKM6" s="70">
        <v>8546.5922577378387</v>
      </c>
      <c r="EKN6" s="70">
        <v>8670.3450035895657</v>
      </c>
      <c r="EKO6" s="70">
        <v>8795.8896615442645</v>
      </c>
      <c r="EKP6" s="70">
        <v>8923.2521780887255</v>
      </c>
      <c r="EKQ6" s="70">
        <v>9052.4588754090619</v>
      </c>
      <c r="EKR6" s="70">
        <v>9183.5364568307559</v>
      </c>
      <c r="EKS6" s="70">
        <v>9316.5120123374891</v>
      </c>
      <c r="EKT6" s="70">
        <v>9451.4130241698367</v>
      </c>
      <c r="EKU6" s="70">
        <v>9588.267372505079</v>
      </c>
      <c r="EKV6" s="70">
        <v>9727.1033412192392</v>
      </c>
      <c r="EKW6" s="70">
        <v>9867.9496237325457</v>
      </c>
      <c r="EKX6" s="70">
        <v>10010.835328939527</v>
      </c>
      <c r="EKY6" s="71">
        <v>1680.0391500681751</v>
      </c>
      <c r="EKZ6" s="71">
        <v>1743.1901500550939</v>
      </c>
      <c r="ELA6" s="71">
        <v>1808.7149332953286</v>
      </c>
      <c r="ELB6" s="71">
        <v>1843.6131880840228</v>
      </c>
      <c r="ELC6" s="71">
        <v>1879.7901440060823</v>
      </c>
      <c r="ELD6" s="71">
        <v>1917.2938330752429</v>
      </c>
      <c r="ELE6" s="71">
        <v>1956.1740927477554</v>
      </c>
      <c r="ELF6" s="71">
        <v>1996.48263378714</v>
      </c>
      <c r="ELG6" s="71">
        <v>2038.2731106799079</v>
      </c>
      <c r="ELH6" s="71">
        <v>2081.601194698143</v>
      </c>
      <c r="ELI6" s="71">
        <v>2126.5246497084299</v>
      </c>
      <c r="ELJ6" s="71">
        <v>2173.1034108303679</v>
      </c>
      <c r="ELK6" s="71">
        <v>2221.3996660517782</v>
      </c>
      <c r="ELL6" s="71">
        <v>2271.4779409117418</v>
      </c>
      <c r="ELM6" s="71">
        <v>2323.4051863667951</v>
      </c>
      <c r="ELN6" s="71">
        <v>2377.250869959928</v>
      </c>
      <c r="ELO6" s="71">
        <v>2433.0870704165241</v>
      </c>
      <c r="ELP6" s="71">
        <v>2490.9885757960819</v>
      </c>
      <c r="ELQ6" s="71">
        <v>2551.0329853333528</v>
      </c>
      <c r="ELR6" s="71">
        <v>2613.3008151075851</v>
      </c>
      <c r="ELS6" s="71">
        <v>2677.8756076837794</v>
      </c>
      <c r="ELT6" s="71">
        <v>2744.8440458752348</v>
      </c>
      <c r="ELU6" s="71">
        <v>2814.2960707823318</v>
      </c>
      <c r="ELV6" s="71">
        <v>2886.3250042682644</v>
      </c>
      <c r="ELW6" s="71">
        <v>2961.0276760385182</v>
      </c>
      <c r="ELX6" s="71">
        <v>3038.5045554971321</v>
      </c>
      <c r="ELY6" s="71">
        <v>6988.5241601810912</v>
      </c>
      <c r="ELZ6" s="71">
        <v>7089.7164281859814</v>
      </c>
      <c r="EMA6" s="71">
        <v>7192.3739376165659</v>
      </c>
      <c r="EMB6" s="71">
        <v>7248.0421081977056</v>
      </c>
      <c r="EMC6" s="71">
        <v>7304.4678656511842</v>
      </c>
      <c r="EMD6" s="71">
        <v>7361.6621311898025</v>
      </c>
      <c r="EME6" s="71">
        <v>7419.6359841146113</v>
      </c>
      <c r="EMF6" s="71">
        <v>7478.4006641039423</v>
      </c>
      <c r="EMG6" s="71">
        <v>7537.9675735355831</v>
      </c>
      <c r="EMH6" s="71">
        <v>7598.3482798425739</v>
      </c>
      <c r="EMI6" s="71">
        <v>7659.5545179031415</v>
      </c>
      <c r="EMJ6" s="71">
        <v>7721.5981924652024</v>
      </c>
      <c r="EMK6" s="71">
        <v>7784.4913806059985</v>
      </c>
      <c r="EML6" s="71">
        <v>7848.2463342273304</v>
      </c>
      <c r="EMM6" s="71">
        <v>7912.8754825869346</v>
      </c>
      <c r="EMN6" s="71">
        <v>7978.3914348665148</v>
      </c>
      <c r="EMO6" s="71">
        <v>8044.8069827769359</v>
      </c>
      <c r="EMP6" s="71">
        <v>8112.1351032011698</v>
      </c>
      <c r="EMQ6" s="71">
        <v>8180.3889608754953</v>
      </c>
      <c r="EMR6" s="71">
        <v>8249.5819111095134</v>
      </c>
      <c r="EMS6" s="71">
        <v>8319.7275025455729</v>
      </c>
      <c r="EMT6" s="71">
        <v>8390.839479958122</v>
      </c>
      <c r="EMU6" s="71">
        <v>8462.9317870936138</v>
      </c>
      <c r="EMV6" s="71">
        <v>8536.0185695515393</v>
      </c>
      <c r="EMW6" s="71">
        <v>8610.1141777071316</v>
      </c>
      <c r="EMX6" s="71">
        <v>8685.2331696764668</v>
      </c>
      <c r="EMY6" s="70">
        <v>0</v>
      </c>
      <c r="EMZ6" s="70">
        <v>0</v>
      </c>
      <c r="ENA6" s="70">
        <v>0</v>
      </c>
      <c r="ENB6" s="70">
        <v>33.08953985539938</v>
      </c>
      <c r="ENC6" s="70">
        <v>67.455972129230076</v>
      </c>
      <c r="END6" s="70">
        <v>103.14732702651418</v>
      </c>
      <c r="ENE6" s="70">
        <v>140.2134401929784</v>
      </c>
      <c r="ENF6" s="70">
        <v>178.70602057980841</v>
      </c>
      <c r="ENG6" s="70">
        <v>218.67872085936961</v>
      </c>
      <c r="ENH6" s="70">
        <v>260.18721048778389</v>
      </c>
      <c r="ENI6" s="70">
        <v>303.28925151386056</v>
      </c>
      <c r="ENJ6" s="70">
        <v>348.04477723760556</v>
      </c>
      <c r="ENK6" s="70">
        <v>394.51597382542195</v>
      </c>
      <c r="ENL6" s="70">
        <v>442.76736499315894</v>
      </c>
      <c r="ENM6" s="70">
        <v>492.86589987229445</v>
      </c>
      <c r="ENN6" s="70">
        <v>544.88104417893328</v>
      </c>
      <c r="ENO6" s="70">
        <v>598.88487480974891</v>
      </c>
      <c r="ENP6" s="70">
        <v>654.95217799370084</v>
      </c>
      <c r="ENQ6" s="70">
        <v>713.16055113316906</v>
      </c>
      <c r="ENR6" s="70">
        <v>773.59050847320214</v>
      </c>
      <c r="ENS6" s="70">
        <v>836.32559074276151</v>
      </c>
      <c r="ENT6" s="70">
        <v>901.45247891727649</v>
      </c>
      <c r="ENU6" s="70">
        <v>969.06111225741643</v>
      </c>
      <c r="ENV6" s="70">
        <v>1039.244810784824</v>
      </c>
      <c r="ENW6" s="70">
        <v>1112.1004023615933</v>
      </c>
      <c r="ENX6" s="70">
        <v>1187.7283545465316</v>
      </c>
      <c r="ENY6" s="70">
        <v>0</v>
      </c>
      <c r="ENZ6" s="70">
        <v>0</v>
      </c>
      <c r="EOA6" s="70">
        <v>0</v>
      </c>
      <c r="EOB6" s="70">
        <v>48.475796643525427</v>
      </c>
      <c r="EOC6" s="70">
        <v>97.701987785448182</v>
      </c>
      <c r="EOD6" s="70">
        <v>147.6894874462032</v>
      </c>
      <c r="EOE6" s="70">
        <v>198.44936772727124</v>
      </c>
      <c r="EOF6" s="70">
        <v>249.99286110021512</v>
      </c>
      <c r="EOG6" s="70">
        <v>302.33136272884894</v>
      </c>
      <c r="EOH6" s="70">
        <v>355.47643282503577</v>
      </c>
      <c r="EOI6" s="70">
        <v>409.43979903858599</v>
      </c>
      <c r="EOJ6" s="70">
        <v>464.23335888178372</v>
      </c>
      <c r="EOK6" s="70">
        <v>519.86918218899791</v>
      </c>
      <c r="EOL6" s="70">
        <v>576.35951361191383</v>
      </c>
      <c r="EOM6" s="70">
        <v>633.71677515090414</v>
      </c>
      <c r="EON6" s="70">
        <v>691.95356872305092</v>
      </c>
      <c r="EOO6" s="70">
        <v>751.08267876732862</v>
      </c>
      <c r="EOP6" s="70">
        <v>811.11707488755565</v>
      </c>
      <c r="EOQ6" s="70">
        <v>872.06991453356659</v>
      </c>
      <c r="EOR6" s="70">
        <v>933.95454572124254</v>
      </c>
      <c r="EOS6" s="70">
        <v>996.78450979191621</v>
      </c>
      <c r="EOT6" s="70">
        <v>1060.5735442117148</v>
      </c>
      <c r="EOU6" s="70">
        <v>1125.3355854114652</v>
      </c>
      <c r="EOV6" s="70">
        <v>1191.0847716676999</v>
      </c>
      <c r="EOW6" s="70">
        <v>1257.8354460254141</v>
      </c>
      <c r="EOX6" s="70">
        <v>1325.6021592630605</v>
      </c>
      <c r="EOY6" s="70">
        <f>SUM(EJB6:EJN6)</f>
        <v>30734.232463659697</v>
      </c>
      <c r="EOZ6" s="70">
        <f>SUM(EJB6:EJX6)</f>
        <v>66732.015732478729</v>
      </c>
      <c r="EPA6" s="70">
        <f>EOY6/13</f>
        <v>2364.1717279738227</v>
      </c>
      <c r="EPB6" s="70">
        <f>EOZ6/23</f>
        <v>2901.3919883686403</v>
      </c>
      <c r="EPC6" s="70">
        <f>SUM(EKB6:EKN6)</f>
        <v>103549.3714431423</v>
      </c>
      <c r="EPD6" s="70">
        <f>SUM(EKB6:EKX6)</f>
        <v>197466.58931791881</v>
      </c>
      <c r="EPE6" s="70">
        <f>EPC6/13</f>
        <v>7965.3362648571001</v>
      </c>
      <c r="EPF6" s="70">
        <f>EPD6/23</f>
        <v>8585.5038833877752</v>
      </c>
      <c r="EPG6" s="70">
        <f>EOY6+EPC6</f>
        <v>134283.60390680199</v>
      </c>
      <c r="EPH6" s="70">
        <f t="shared" ref="EPH6:EPJ52" si="6">EOZ6+EPD6</f>
        <v>264198.60505039757</v>
      </c>
      <c r="EPI6" s="70">
        <f t="shared" si="6"/>
        <v>10329.507992830922</v>
      </c>
      <c r="EPJ6" s="70">
        <f t="shared" si="6"/>
        <v>11486.895871756416</v>
      </c>
      <c r="EPK6" s="70">
        <f>SUM(ELB6:ELN6)</f>
        <v>27206.389920907332</v>
      </c>
      <c r="EPL6" s="70">
        <f>SUM(ELB6:ELX6)</f>
        <v>54417.672327706132</v>
      </c>
      <c r="EPM6" s="70">
        <f t="shared" ref="EPM6:EPN52" si="7">EPE6+EPI6</f>
        <v>18294.844257688022</v>
      </c>
      <c r="EPN6" s="70">
        <f t="shared" si="7"/>
        <v>20072.399755144193</v>
      </c>
      <c r="EPO6" s="70">
        <f>SUM(EMB6:EMN6)</f>
        <v>98853.68194929052</v>
      </c>
      <c r="EPP6" s="70">
        <f>SUM(EMB6:EMX6)</f>
        <v>182445.45959378607</v>
      </c>
      <c r="EPQ6" s="70">
        <f t="shared" ref="EPQ6:EPV49" si="8">EPI6+EPM6</f>
        <v>28624.352250518947</v>
      </c>
      <c r="EPR6" s="70">
        <f t="shared" si="8"/>
        <v>31559.29562690061</v>
      </c>
      <c r="EPS6" s="70">
        <f>EPK6+EPO6</f>
        <v>126060.07187019785</v>
      </c>
      <c r="EPT6" s="70">
        <f>EPL6+EPP6</f>
        <v>236863.1319214922</v>
      </c>
      <c r="EPU6" s="70">
        <f>EPM6+EPQ6</f>
        <v>46919.196508206966</v>
      </c>
      <c r="EPV6" s="70">
        <f>EPN6+EPR6</f>
        <v>51631.695382044803</v>
      </c>
      <c r="EPW6" s="70">
        <f>EOY6-EPK6</f>
        <v>3527.8425427523653</v>
      </c>
      <c r="EPX6" s="70">
        <f t="shared" ref="EPX6:EPX52" si="9">EOZ6-EPL6</f>
        <v>12314.343404772597</v>
      </c>
      <c r="EPY6" s="70">
        <f>EPW6/13</f>
        <v>271.37250328864349</v>
      </c>
      <c r="EPZ6" s="70">
        <f>EPX6/23</f>
        <v>535.40623499011292</v>
      </c>
      <c r="EQA6" s="70">
        <f t="shared" ref="EQA6:EQB52" si="10">EPC6-EPO6</f>
        <v>4695.6894938517798</v>
      </c>
      <c r="EQB6" s="70">
        <f t="shared" si="10"/>
        <v>15021.129724132741</v>
      </c>
      <c r="EQC6" s="70">
        <f>EQA6/13</f>
        <v>361.20688414244461</v>
      </c>
      <c r="EQD6" s="70">
        <f>EQB6/23</f>
        <v>653.09259670142353</v>
      </c>
      <c r="EQE6" s="70">
        <f t="shared" ref="EQE6:EQF52" si="11">EPG6-EPS6</f>
        <v>8223.5320366041415</v>
      </c>
      <c r="EQF6" s="70">
        <f t="shared" si="11"/>
        <v>27335.473128905374</v>
      </c>
      <c r="EQG6" s="70">
        <f>EQE6/13</f>
        <v>632.57938743108775</v>
      </c>
      <c r="EQH6" s="70">
        <f>EQF6/23</f>
        <v>1188.498831691538</v>
      </c>
      <c r="EQI6" s="72" t="s">
        <v>4317</v>
      </c>
    </row>
    <row r="7" spans="1:3831" s="25" customFormat="1" x14ac:dyDescent="0.25">
      <c r="A7" s="25" t="s">
        <v>4318</v>
      </c>
      <c r="B7" s="26" t="s">
        <v>1015</v>
      </c>
      <c r="C7" s="27">
        <v>1</v>
      </c>
      <c r="D7" s="28">
        <v>2</v>
      </c>
      <c r="E7" s="26" t="s">
        <v>4319</v>
      </c>
      <c r="F7" s="29" t="s">
        <v>4320</v>
      </c>
      <c r="G7" s="30" t="s">
        <v>4321</v>
      </c>
      <c r="H7" s="25" t="s">
        <v>4314</v>
      </c>
      <c r="I7" s="31">
        <v>11568.534</v>
      </c>
      <c r="J7" s="31">
        <v>13402.722000000002</v>
      </c>
      <c r="K7" s="27">
        <v>2021</v>
      </c>
      <c r="L7" s="27">
        <v>2025</v>
      </c>
      <c r="M7" s="25">
        <f t="shared" ref="M7:M52" si="12">L7-K7+1</f>
        <v>5</v>
      </c>
      <c r="N7" s="32">
        <v>4.2122586116220901</v>
      </c>
      <c r="O7" s="32">
        <v>1.4519192924168165</v>
      </c>
      <c r="P7" s="25">
        <v>0.19417000000000001</v>
      </c>
      <c r="Q7" s="25">
        <v>0.28388999999999998</v>
      </c>
      <c r="R7" s="25">
        <v>0.52193000000000001</v>
      </c>
      <c r="S7" s="25">
        <v>0.19417000000000001</v>
      </c>
      <c r="T7" s="25">
        <v>0.28388999999999998</v>
      </c>
      <c r="U7" s="25">
        <v>0.52193000000000001</v>
      </c>
      <c r="V7" s="25">
        <v>6.2</v>
      </c>
      <c r="W7" s="25">
        <v>5.0999999999999996</v>
      </c>
      <c r="X7" s="33">
        <v>395696</v>
      </c>
      <c r="Y7" s="33">
        <v>395696</v>
      </c>
      <c r="Z7" s="33">
        <v>71659</v>
      </c>
      <c r="AA7" s="33">
        <v>1225652</v>
      </c>
      <c r="AB7" s="34">
        <v>0.48</v>
      </c>
      <c r="AC7" s="34">
        <v>0.52</v>
      </c>
      <c r="AD7" s="33">
        <f t="shared" ref="AD7:AD52" si="13">AH7+BH7</f>
        <v>429815.99539611116</v>
      </c>
      <c r="AE7" s="33">
        <v>189934.07999999999</v>
      </c>
      <c r="AF7" s="35">
        <v>197934.59464120519</v>
      </c>
      <c r="AG7" s="35">
        <v>206272.11164935862</v>
      </c>
      <c r="AH7" s="35">
        <v>214960.82643568344</v>
      </c>
      <c r="AI7" s="35">
        <v>224015.53235883452</v>
      </c>
      <c r="AJ7" s="35">
        <v>233451.64591199061</v>
      </c>
      <c r="AK7" s="35">
        <v>243285.23297089193</v>
      </c>
      <c r="AL7" s="35">
        <v>253533.03614751319</v>
      </c>
      <c r="AM7" s="35">
        <v>264212.50329594378</v>
      </c>
      <c r="AN7" s="35">
        <v>275341.81721900945</v>
      </c>
      <c r="AO7" s="35">
        <v>286939.92662621394</v>
      </c>
      <c r="AP7" s="35">
        <v>299026.57839570876</v>
      </c>
      <c r="AQ7" s="35">
        <v>311622.35119522089</v>
      </c>
      <c r="AR7" s="35">
        <v>324748.69051918079</v>
      </c>
      <c r="AS7" s="35">
        <v>338427.94520170492</v>
      </c>
      <c r="AT7" s="35">
        <v>352683.4054675994</v>
      </c>
      <c r="AU7" s="35">
        <v>367539.34258617042</v>
      </c>
      <c r="AV7" s="35">
        <v>383021.05019535561</v>
      </c>
      <c r="AW7" s="35">
        <v>399154.88736653485</v>
      </c>
      <c r="AX7" s="35">
        <v>415968.32348334219</v>
      </c>
      <c r="AY7" s="35">
        <v>433489.9850108893</v>
      </c>
      <c r="AZ7" s="35">
        <v>451749.70423502981</v>
      </c>
      <c r="BA7" s="35">
        <v>470778.57005464716</v>
      </c>
      <c r="BB7" s="35">
        <v>490608.98091344535</v>
      </c>
      <c r="BC7" s="35">
        <v>511274.69996136334</v>
      </c>
      <c r="BD7" s="35">
        <v>532810.91253953089</v>
      </c>
      <c r="BE7" s="33">
        <v>205761.92000000001</v>
      </c>
      <c r="BF7" s="35">
        <v>208749.41701292727</v>
      </c>
      <c r="BG7" s="35">
        <v>211780.29007134557</v>
      </c>
      <c r="BH7" s="35">
        <v>214855.16896042772</v>
      </c>
      <c r="BI7" s="35">
        <v>217974.69260931891</v>
      </c>
      <c r="BJ7" s="35">
        <v>221139.50922389986</v>
      </c>
      <c r="BK7" s="35">
        <v>224350.27642147752</v>
      </c>
      <c r="BL7" s="35">
        <v>227607.6613674314</v>
      </c>
      <c r="BM7" s="35">
        <v>230912.34091384386</v>
      </c>
      <c r="BN7" s="35">
        <v>234265.00174014326</v>
      </c>
      <c r="BO7" s="35">
        <v>237666.34049578899</v>
      </c>
      <c r="BP7" s="35">
        <v>241117.06394502838</v>
      </c>
      <c r="BQ7" s="35">
        <v>244617.88911375523</v>
      </c>
      <c r="BR7" s="35">
        <v>248169.54343850061</v>
      </c>
      <c r="BS7" s="35">
        <v>251772.76491758693</v>
      </c>
      <c r="BT7" s="35">
        <v>255428.3022644766</v>
      </c>
      <c r="BU7" s="35">
        <v>259136.91506334726</v>
      </c>
      <c r="BV7" s="35">
        <v>262899.37392692576</v>
      </c>
      <c r="BW7" s="35">
        <v>266716.46065661381</v>
      </c>
      <c r="BX7" s="35">
        <v>270588.96840493847</v>
      </c>
      <c r="BY7" s="35">
        <v>274517.70184036141</v>
      </c>
      <c r="BZ7" s="35">
        <v>278503.47731448087</v>
      </c>
      <c r="CA7" s="35">
        <v>282547.1230316615</v>
      </c>
      <c r="CB7" s="35">
        <v>286649.47922112688</v>
      </c>
      <c r="CC7" s="35">
        <v>290811.39831155073</v>
      </c>
      <c r="CD7" s="35">
        <v>295033.74510818324</v>
      </c>
      <c r="CE7" s="25">
        <v>0.5</v>
      </c>
      <c r="CF7" s="25">
        <v>0.8</v>
      </c>
      <c r="CG7" s="25">
        <v>0.63</v>
      </c>
      <c r="CH7" s="36">
        <v>0.72</v>
      </c>
      <c r="CI7" s="25">
        <v>0.315</v>
      </c>
      <c r="CJ7" s="25">
        <v>0.315</v>
      </c>
      <c r="CK7" s="25">
        <v>0.315</v>
      </c>
      <c r="CL7" s="25">
        <v>0.315</v>
      </c>
      <c r="CM7" s="25">
        <v>0.315</v>
      </c>
      <c r="CN7" s="25">
        <v>0.315</v>
      </c>
      <c r="CO7" s="38">
        <v>0.41200000000000003</v>
      </c>
      <c r="CP7" s="25">
        <v>0.50900000000000001</v>
      </c>
      <c r="CQ7" s="25">
        <v>0.60599999999999998</v>
      </c>
      <c r="CR7" s="25">
        <v>0.70299999999999996</v>
      </c>
      <c r="CS7" s="38">
        <v>0.8</v>
      </c>
      <c r="CT7" s="25">
        <v>0.8</v>
      </c>
      <c r="CU7" s="25">
        <v>0.8</v>
      </c>
      <c r="CV7" s="25">
        <v>0.8</v>
      </c>
      <c r="CW7" s="25">
        <v>0.8</v>
      </c>
      <c r="CX7" s="25">
        <v>0.8</v>
      </c>
      <c r="CY7" s="25">
        <v>0.8</v>
      </c>
      <c r="CZ7" s="25">
        <v>0.8</v>
      </c>
      <c r="DA7" s="25">
        <v>0.8</v>
      </c>
      <c r="DB7" s="25">
        <v>0.8</v>
      </c>
      <c r="DC7" s="25">
        <v>0.8</v>
      </c>
      <c r="DD7" s="25">
        <v>0.8</v>
      </c>
      <c r="DE7" s="25">
        <v>0.8</v>
      </c>
      <c r="DF7" s="25">
        <v>0.8</v>
      </c>
      <c r="DG7" s="25">
        <v>0.8</v>
      </c>
      <c r="DH7" s="25">
        <v>0.8</v>
      </c>
      <c r="DI7" s="25">
        <v>0.5</v>
      </c>
      <c r="DJ7" s="25">
        <v>0.8</v>
      </c>
      <c r="DK7" s="25">
        <v>0.23</v>
      </c>
      <c r="DL7" s="73">
        <v>0.28999999999999998</v>
      </c>
      <c r="DM7" s="25">
        <v>0.115</v>
      </c>
      <c r="DN7" s="25">
        <v>0.115</v>
      </c>
      <c r="DO7" s="25">
        <v>0.115</v>
      </c>
      <c r="DP7" s="25">
        <v>0.115</v>
      </c>
      <c r="DQ7" s="25">
        <v>0.115</v>
      </c>
      <c r="DR7" s="25">
        <v>0.115</v>
      </c>
      <c r="DS7" s="38">
        <v>0.252</v>
      </c>
      <c r="DT7" s="25">
        <v>0.38900000000000001</v>
      </c>
      <c r="DU7" s="25">
        <v>0.52600000000000002</v>
      </c>
      <c r="DV7" s="25">
        <v>0.66300000000000003</v>
      </c>
      <c r="DW7" s="38">
        <v>0.8</v>
      </c>
      <c r="DX7" s="25">
        <v>0.8</v>
      </c>
      <c r="DY7" s="25">
        <v>0.8</v>
      </c>
      <c r="DZ7" s="25">
        <v>0.8</v>
      </c>
      <c r="EA7" s="25">
        <v>0.8</v>
      </c>
      <c r="EB7" s="46">
        <v>0.8</v>
      </c>
      <c r="EC7" s="25">
        <v>0.8</v>
      </c>
      <c r="ED7" s="25">
        <v>0.8</v>
      </c>
      <c r="EE7" s="25">
        <v>0.8</v>
      </c>
      <c r="EF7" s="25">
        <v>0.8</v>
      </c>
      <c r="EG7" s="25">
        <v>0.8</v>
      </c>
      <c r="EH7" s="25">
        <v>0.8</v>
      </c>
      <c r="EI7" s="25">
        <v>0.8</v>
      </c>
      <c r="EJ7" s="25">
        <v>0.8</v>
      </c>
      <c r="EK7" s="25">
        <v>0.8</v>
      </c>
      <c r="EL7" s="25">
        <v>0.8</v>
      </c>
      <c r="EM7" s="25">
        <v>0.5</v>
      </c>
      <c r="EN7" s="25">
        <v>0.8</v>
      </c>
      <c r="EO7" s="25">
        <v>0.62</v>
      </c>
      <c r="EP7" s="25">
        <v>1</v>
      </c>
      <c r="EQ7" s="25">
        <v>0.31</v>
      </c>
      <c r="ER7" s="25">
        <v>0.31</v>
      </c>
      <c r="ES7" s="25">
        <v>0.31</v>
      </c>
      <c r="ET7" s="25">
        <v>0.31</v>
      </c>
      <c r="EU7" s="25">
        <v>0.31</v>
      </c>
      <c r="EV7" s="25">
        <v>0.31</v>
      </c>
      <c r="EW7" s="38">
        <v>0.40800000000000003</v>
      </c>
      <c r="EX7" s="25">
        <v>0.50600000000000001</v>
      </c>
      <c r="EY7" s="25">
        <v>0.60399999999999998</v>
      </c>
      <c r="EZ7" s="25">
        <v>0.70199999999999996</v>
      </c>
      <c r="FA7" s="38">
        <v>0.8</v>
      </c>
      <c r="FB7" s="25">
        <v>0.8</v>
      </c>
      <c r="FC7" s="25">
        <v>0.8</v>
      </c>
      <c r="FD7" s="25">
        <v>0.8</v>
      </c>
      <c r="FE7" s="25">
        <v>0.8</v>
      </c>
      <c r="FF7" s="25">
        <v>0.8</v>
      </c>
      <c r="FG7" s="25">
        <v>0.8</v>
      </c>
      <c r="FH7" s="25">
        <v>0.8</v>
      </c>
      <c r="FI7" s="25">
        <v>0.8</v>
      </c>
      <c r="FJ7" s="25">
        <v>0.8</v>
      </c>
      <c r="FK7" s="25">
        <v>0.8</v>
      </c>
      <c r="FL7" s="25">
        <v>0.8</v>
      </c>
      <c r="FM7" s="25">
        <v>0.8</v>
      </c>
      <c r="FN7" s="25">
        <v>0.8</v>
      </c>
      <c r="FO7" s="25">
        <v>0.8</v>
      </c>
      <c r="FP7" s="25">
        <v>0.8</v>
      </c>
      <c r="FQ7" s="25">
        <v>0.5</v>
      </c>
      <c r="FR7" s="25">
        <v>0.8</v>
      </c>
      <c r="FS7" s="25">
        <v>0.21</v>
      </c>
      <c r="FT7" s="25">
        <v>1</v>
      </c>
      <c r="FU7" s="25">
        <v>0.105</v>
      </c>
      <c r="FV7" s="25">
        <v>0.105</v>
      </c>
      <c r="FW7" s="25">
        <v>0.105</v>
      </c>
      <c r="FX7" s="25">
        <v>0.105</v>
      </c>
      <c r="FY7" s="25">
        <v>0.105</v>
      </c>
      <c r="FZ7" s="25">
        <v>0.105</v>
      </c>
      <c r="GA7" s="38">
        <v>0.24399999999999999</v>
      </c>
      <c r="GB7" s="25">
        <v>0.38300000000000001</v>
      </c>
      <c r="GC7" s="25">
        <v>0.52200000000000002</v>
      </c>
      <c r="GD7" s="25">
        <v>0.66100000000000003</v>
      </c>
      <c r="GE7" s="38">
        <v>0.8</v>
      </c>
      <c r="GF7" s="25">
        <v>0.8</v>
      </c>
      <c r="GG7" s="25">
        <v>0.8</v>
      </c>
      <c r="GH7" s="25">
        <v>0.8</v>
      </c>
      <c r="GI7" s="25">
        <v>0.8</v>
      </c>
      <c r="GJ7" s="25">
        <v>0.8</v>
      </c>
      <c r="GK7" s="25">
        <v>0.8</v>
      </c>
      <c r="GL7" s="25">
        <v>0.8</v>
      </c>
      <c r="GM7" s="25">
        <v>0.8</v>
      </c>
      <c r="GN7" s="25">
        <v>0.8</v>
      </c>
      <c r="GO7" s="25">
        <v>0.8</v>
      </c>
      <c r="GP7" s="25">
        <v>0.8</v>
      </c>
      <c r="GQ7" s="25">
        <v>0.8</v>
      </c>
      <c r="GR7" s="25">
        <v>0.8</v>
      </c>
      <c r="GS7" s="25">
        <v>0.8</v>
      </c>
      <c r="GT7" s="25">
        <v>0.8</v>
      </c>
      <c r="GU7" s="25">
        <v>0.5</v>
      </c>
      <c r="GV7" s="25">
        <v>0.8</v>
      </c>
      <c r="GW7" s="25">
        <v>0.37</v>
      </c>
      <c r="GX7" s="25">
        <v>1</v>
      </c>
      <c r="GY7" s="25">
        <v>0.185</v>
      </c>
      <c r="GZ7" s="25">
        <v>0.185</v>
      </c>
      <c r="HA7" s="25">
        <v>0.185</v>
      </c>
      <c r="HB7" s="25">
        <v>0.185</v>
      </c>
      <c r="HC7" s="25">
        <v>0.185</v>
      </c>
      <c r="HD7" s="25">
        <v>0.185</v>
      </c>
      <c r="HE7" s="38">
        <v>0.308</v>
      </c>
      <c r="HF7" s="25">
        <v>0.43099999999999999</v>
      </c>
      <c r="HG7" s="25">
        <v>0.55400000000000005</v>
      </c>
      <c r="HH7" s="25">
        <v>0.67700000000000005</v>
      </c>
      <c r="HI7" s="38">
        <v>0.8</v>
      </c>
      <c r="HJ7" s="25">
        <v>0.8</v>
      </c>
      <c r="HK7" s="25">
        <v>0.8</v>
      </c>
      <c r="HL7" s="25">
        <v>0.8</v>
      </c>
      <c r="HM7" s="25">
        <v>0.8</v>
      </c>
      <c r="HN7" s="25">
        <v>0.8</v>
      </c>
      <c r="HO7" s="25">
        <v>0.8</v>
      </c>
      <c r="HP7" s="25">
        <v>0.8</v>
      </c>
      <c r="HQ7" s="25">
        <v>0.8</v>
      </c>
      <c r="HR7" s="25">
        <v>0.8</v>
      </c>
      <c r="HS7" s="25">
        <v>0.8</v>
      </c>
      <c r="HT7" s="25">
        <v>0.8</v>
      </c>
      <c r="HU7" s="25">
        <v>0.8</v>
      </c>
      <c r="HV7" s="25">
        <v>0.8</v>
      </c>
      <c r="HW7" s="25">
        <v>0.8</v>
      </c>
      <c r="HX7" s="25">
        <v>0.8</v>
      </c>
      <c r="HY7" s="25">
        <v>0.5</v>
      </c>
      <c r="HZ7" s="25">
        <v>0.8</v>
      </c>
      <c r="IA7" s="25">
        <v>0.15</v>
      </c>
      <c r="IB7" s="25">
        <v>1</v>
      </c>
      <c r="IC7" s="25">
        <v>7.4999999999999997E-2</v>
      </c>
      <c r="ID7" s="25">
        <v>7.4999999999999997E-2</v>
      </c>
      <c r="IE7" s="25">
        <v>7.4999999999999997E-2</v>
      </c>
      <c r="IF7" s="25">
        <v>7.4999999999999997E-2</v>
      </c>
      <c r="IG7" s="25">
        <v>7.4999999999999997E-2</v>
      </c>
      <c r="IH7" s="25">
        <v>7.4999999999999997E-2</v>
      </c>
      <c r="II7" s="38">
        <v>0.22000000000000003</v>
      </c>
      <c r="IJ7" s="25">
        <v>0.36500000000000005</v>
      </c>
      <c r="IK7" s="25">
        <v>0.51</v>
      </c>
      <c r="IL7" s="25">
        <v>0.65500000000000003</v>
      </c>
      <c r="IM7" s="38">
        <v>0.8</v>
      </c>
      <c r="IN7" s="25">
        <v>0.8</v>
      </c>
      <c r="IO7" s="25">
        <v>0.8</v>
      </c>
      <c r="IP7" s="25">
        <v>0.8</v>
      </c>
      <c r="IQ7" s="25">
        <v>0.8</v>
      </c>
      <c r="IR7" s="25">
        <v>0.8</v>
      </c>
      <c r="IS7" s="25">
        <v>0.8</v>
      </c>
      <c r="IT7" s="25">
        <v>0.8</v>
      </c>
      <c r="IU7" s="25">
        <v>0.8</v>
      </c>
      <c r="IV7" s="25">
        <v>0.8</v>
      </c>
      <c r="IW7" s="25">
        <v>0.8</v>
      </c>
      <c r="IX7" s="25">
        <v>0.8</v>
      </c>
      <c r="IY7" s="25">
        <v>0.8</v>
      </c>
      <c r="IZ7" s="25">
        <v>0.8</v>
      </c>
      <c r="JA7" s="25">
        <v>0.8</v>
      </c>
      <c r="JB7" s="25">
        <v>0.8</v>
      </c>
      <c r="JC7" s="74" t="s">
        <v>4322</v>
      </c>
      <c r="JD7" s="75">
        <v>2</v>
      </c>
      <c r="JE7" s="41">
        <v>0.85</v>
      </c>
      <c r="JF7" s="41">
        <v>2</v>
      </c>
      <c r="JM7" s="38">
        <v>0.42499999999999999</v>
      </c>
      <c r="JN7" s="38">
        <v>0.42499999999999999</v>
      </c>
      <c r="JP7" s="38">
        <v>0.42499999999999999</v>
      </c>
      <c r="JQ7" s="38">
        <v>0.42499999999999999</v>
      </c>
      <c r="KM7" s="38">
        <v>0.42499999999999999</v>
      </c>
      <c r="KN7" s="38">
        <v>0.42499999999999999</v>
      </c>
      <c r="KP7" s="38">
        <v>0.42499999999999999</v>
      </c>
      <c r="KQ7" s="38">
        <v>0.42499999999999999</v>
      </c>
      <c r="LM7" s="38">
        <v>0.42499999999999999</v>
      </c>
      <c r="LN7" s="38">
        <v>0.42499999999999999</v>
      </c>
      <c r="LP7" s="38">
        <v>0.42499999999999999</v>
      </c>
      <c r="LQ7" s="38">
        <v>0.42499999999999999</v>
      </c>
      <c r="LS7" s="38">
        <v>0.42499999999999999</v>
      </c>
      <c r="LT7" s="38">
        <v>0.42499999999999999</v>
      </c>
      <c r="LV7" s="38">
        <v>0.42499999999999999</v>
      </c>
      <c r="LW7" s="38">
        <v>0.42499999999999999</v>
      </c>
      <c r="LY7" s="38">
        <v>0.42499999999999999</v>
      </c>
      <c r="LZ7" s="38">
        <v>0.42499999999999999</v>
      </c>
      <c r="MB7" s="38">
        <v>0.42499999999999999</v>
      </c>
      <c r="MC7" s="38">
        <v>0.42499999999999999</v>
      </c>
      <c r="ME7" s="38">
        <v>0.42499999999999999</v>
      </c>
      <c r="MF7" s="38">
        <v>0.42499999999999999</v>
      </c>
      <c r="MM7" s="38">
        <v>0.42499999999999999</v>
      </c>
      <c r="MN7" s="38">
        <v>0.42499999999999999</v>
      </c>
      <c r="MP7" s="38">
        <v>0.42499999999999999</v>
      </c>
      <c r="MQ7" s="38">
        <v>0.42499999999999999</v>
      </c>
      <c r="MS7" s="38">
        <v>0.42499999999999999</v>
      </c>
      <c r="MT7" s="38">
        <v>0.42499999999999999</v>
      </c>
      <c r="MV7" s="38">
        <v>0.42499999999999999</v>
      </c>
      <c r="MW7" s="38">
        <v>0.42499999999999999</v>
      </c>
      <c r="MY7" s="38">
        <v>0.42499999999999999</v>
      </c>
      <c r="MZ7" s="38">
        <v>0.42499999999999999</v>
      </c>
      <c r="NB7" s="38">
        <v>0.42499999999999999</v>
      </c>
      <c r="NC7" s="38">
        <v>0.42499999999999999</v>
      </c>
      <c r="NE7" s="38">
        <v>0.42499999999999999</v>
      </c>
      <c r="NF7" s="38">
        <v>0.42499999999999999</v>
      </c>
      <c r="NG7" s="35">
        <v>0</v>
      </c>
      <c r="NH7" s="35">
        <v>0</v>
      </c>
      <c r="NI7" s="35">
        <v>0</v>
      </c>
      <c r="NJ7" s="35">
        <v>0</v>
      </c>
      <c r="NK7" s="35">
        <v>0</v>
      </c>
      <c r="NL7" s="35">
        <v>0</v>
      </c>
      <c r="NM7" s="42">
        <v>37341.282128441293</v>
      </c>
      <c r="NN7" s="42">
        <v>37341.282128441293</v>
      </c>
      <c r="NO7" s="42">
        <v>37341.282128441293</v>
      </c>
      <c r="NP7" s="42">
        <v>37341.282128441293</v>
      </c>
      <c r="NQ7" s="42">
        <v>37341.282128441293</v>
      </c>
      <c r="NR7" s="35">
        <v>12086.651769494812</v>
      </c>
      <c r="NS7" s="35">
        <v>12595.772799512139</v>
      </c>
      <c r="NT7" s="35">
        <v>13126.339323959895</v>
      </c>
      <c r="NU7" s="35">
        <v>13679.25468252413</v>
      </c>
      <c r="NV7" s="35">
        <v>14255.460265894479</v>
      </c>
      <c r="NW7" s="35">
        <v>14855.937118571019</v>
      </c>
      <c r="NX7" s="35">
        <v>15481.707609185192</v>
      </c>
      <c r="NY7" s="35">
        <v>16133.837171179242</v>
      </c>
      <c r="NZ7" s="35">
        <v>16813.436116807337</v>
      </c>
      <c r="OA7" s="35">
        <v>17521.661527547112</v>
      </c>
      <c r="OB7" s="35">
        <v>18259.719224140514</v>
      </c>
      <c r="OC7" s="35">
        <v>19028.865819617349</v>
      </c>
      <c r="OD7" s="35">
        <v>19830.41085879819</v>
      </c>
      <c r="OE7" s="35">
        <v>20665.719047917984</v>
      </c>
      <c r="OF7" s="35">
        <v>21536.212578167557</v>
      </c>
      <c r="OG7" s="35">
        <v>0</v>
      </c>
      <c r="OH7" s="35">
        <v>0</v>
      </c>
      <c r="OI7" s="35">
        <v>0</v>
      </c>
      <c r="OJ7" s="35">
        <v>0</v>
      </c>
      <c r="OK7" s="35">
        <v>0</v>
      </c>
      <c r="OL7" s="35">
        <v>0</v>
      </c>
      <c r="OM7" s="42">
        <v>36226.014167515328</v>
      </c>
      <c r="ON7" s="42">
        <v>36226.014167515328</v>
      </c>
      <c r="OO7" s="42">
        <v>36226.014167515328</v>
      </c>
      <c r="OP7" s="42">
        <v>36226.014167515328</v>
      </c>
      <c r="OQ7" s="42">
        <v>36226.014167515328</v>
      </c>
      <c r="OR7" s="35">
        <v>3450.7234492393909</v>
      </c>
      <c r="OS7" s="35">
        <v>3500.8251687268494</v>
      </c>
      <c r="OT7" s="35">
        <v>3551.654324745381</v>
      </c>
      <c r="OU7" s="35">
        <v>3603.2214790863218</v>
      </c>
      <c r="OV7" s="35">
        <v>3655.5373468896723</v>
      </c>
      <c r="OW7" s="35">
        <v>3708.6127988706576</v>
      </c>
      <c r="OX7" s="35">
        <v>3762.458863578504</v>
      </c>
      <c r="OY7" s="35">
        <v>3817.086729688046</v>
      </c>
      <c r="OZ7" s="35">
        <v>3872.5077483246569</v>
      </c>
      <c r="PA7" s="35">
        <v>3928.7334354229388</v>
      </c>
      <c r="PB7" s="35">
        <v>3985.7754741194658</v>
      </c>
      <c r="PC7" s="35">
        <v>4043.6457171806251</v>
      </c>
      <c r="PD7" s="35">
        <v>4102.3561894653831</v>
      </c>
      <c r="PE7" s="35">
        <v>4161.9190904238494</v>
      </c>
      <c r="PF7" s="35">
        <v>4222.3467966325115</v>
      </c>
      <c r="PG7" s="35">
        <v>0</v>
      </c>
      <c r="PH7" s="35">
        <v>0</v>
      </c>
      <c r="PI7" s="35">
        <v>0</v>
      </c>
      <c r="PJ7" s="35">
        <v>0</v>
      </c>
      <c r="PK7" s="35">
        <v>0</v>
      </c>
      <c r="PL7" s="35">
        <v>0</v>
      </c>
      <c r="PM7" s="42">
        <v>37535.910314818007</v>
      </c>
      <c r="PN7" s="42">
        <v>37535.910314818007</v>
      </c>
      <c r="PO7" s="42">
        <v>37535.910314818007</v>
      </c>
      <c r="PP7" s="42">
        <v>37535.910314818007</v>
      </c>
      <c r="PQ7" s="42">
        <v>37535.910314818007</v>
      </c>
      <c r="PR7" s="35">
        <v>12086.651769494812</v>
      </c>
      <c r="PS7" s="35">
        <v>12595.772799512139</v>
      </c>
      <c r="PT7" s="35">
        <v>13126.339323959895</v>
      </c>
      <c r="PU7" s="35">
        <v>13679.25468252413</v>
      </c>
      <c r="PV7" s="35">
        <v>14255.460265894479</v>
      </c>
      <c r="PW7" s="35">
        <v>14855.937118571019</v>
      </c>
      <c r="PX7" s="35">
        <v>15481.707609185192</v>
      </c>
      <c r="PY7" s="35">
        <v>16133.837171179242</v>
      </c>
      <c r="PZ7" s="35">
        <v>16813.436116807337</v>
      </c>
      <c r="QA7" s="35">
        <v>17521.661527547112</v>
      </c>
      <c r="QB7" s="35">
        <v>18259.719224140514</v>
      </c>
      <c r="QC7" s="35">
        <v>19028.865819617349</v>
      </c>
      <c r="QD7" s="35">
        <v>19830.41085879819</v>
      </c>
      <c r="QE7" s="35">
        <v>20665.719047917984</v>
      </c>
      <c r="QF7" s="35">
        <v>21536.212578167557</v>
      </c>
      <c r="QG7" s="35">
        <v>0</v>
      </c>
      <c r="QH7" s="35">
        <v>0</v>
      </c>
      <c r="QI7" s="35">
        <v>0</v>
      </c>
      <c r="QJ7" s="35">
        <v>0</v>
      </c>
      <c r="QK7" s="35">
        <v>0</v>
      </c>
      <c r="QL7" s="35">
        <v>0</v>
      </c>
      <c r="QM7" s="42">
        <v>29226.285543165228</v>
      </c>
      <c r="QN7" s="42">
        <v>29226.285543165228</v>
      </c>
      <c r="QO7" s="42">
        <v>29226.285543165228</v>
      </c>
      <c r="QP7" s="42">
        <v>29226.285543165228</v>
      </c>
      <c r="QQ7" s="42">
        <v>29226.285543165228</v>
      </c>
      <c r="QR7" s="35">
        <v>3450.7234492393909</v>
      </c>
      <c r="QS7" s="35">
        <v>3500.8251687268494</v>
      </c>
      <c r="QT7" s="35">
        <v>3551.654324745381</v>
      </c>
      <c r="QU7" s="35">
        <v>3603.2214790863218</v>
      </c>
      <c r="QV7" s="35">
        <v>3655.5373468896723</v>
      </c>
      <c r="QW7" s="35">
        <v>3708.6127988706576</v>
      </c>
      <c r="QX7" s="35">
        <v>3762.458863578504</v>
      </c>
      <c r="QY7" s="35">
        <v>3817.086729688046</v>
      </c>
      <c r="QZ7" s="35">
        <v>3872.5077483246569</v>
      </c>
      <c r="RA7" s="35">
        <v>3928.7334354229388</v>
      </c>
      <c r="RB7" s="35">
        <v>3985.7754741194658</v>
      </c>
      <c r="RC7" s="35">
        <v>4043.6457171806251</v>
      </c>
      <c r="RD7" s="35">
        <v>4102.3561894653831</v>
      </c>
      <c r="RE7" s="35">
        <v>4161.9190904238494</v>
      </c>
      <c r="RF7" s="35">
        <v>4222.3467966325115</v>
      </c>
      <c r="RG7" s="35">
        <v>0</v>
      </c>
      <c r="RH7" s="35">
        <v>0</v>
      </c>
      <c r="RI7" s="35">
        <v>0</v>
      </c>
      <c r="RJ7" s="35">
        <v>0</v>
      </c>
      <c r="RK7" s="35">
        <v>0</v>
      </c>
      <c r="RL7" s="35">
        <v>0</v>
      </c>
      <c r="RM7" s="42">
        <v>42401.614974235839</v>
      </c>
      <c r="RN7" s="42">
        <v>42401.614974235839</v>
      </c>
      <c r="RO7" s="42">
        <v>42401.614974235839</v>
      </c>
      <c r="RP7" s="42">
        <v>42401.614974235839</v>
      </c>
      <c r="RQ7" s="42">
        <v>42401.614974235839</v>
      </c>
      <c r="RR7" s="35">
        <v>12086.651769494812</v>
      </c>
      <c r="RS7" s="35">
        <v>12595.772799512139</v>
      </c>
      <c r="RT7" s="35">
        <v>13126.339323959895</v>
      </c>
      <c r="RU7" s="35">
        <v>13679.25468252413</v>
      </c>
      <c r="RV7" s="35">
        <v>14255.460265894479</v>
      </c>
      <c r="RW7" s="35">
        <v>14855.937118571019</v>
      </c>
      <c r="RX7" s="35">
        <v>15481.707609185192</v>
      </c>
      <c r="RY7" s="35">
        <v>16133.837171179242</v>
      </c>
      <c r="RZ7" s="35">
        <v>16813.436116807337</v>
      </c>
      <c r="SA7" s="35">
        <v>17521.661527547112</v>
      </c>
      <c r="SB7" s="35">
        <v>18259.719224140514</v>
      </c>
      <c r="SC7" s="35">
        <v>19028.865819617349</v>
      </c>
      <c r="SD7" s="35">
        <v>19830.41085879819</v>
      </c>
      <c r="SE7" s="35">
        <v>20665.719047917984</v>
      </c>
      <c r="SF7" s="35">
        <v>21536.212578167557</v>
      </c>
      <c r="SG7" s="35">
        <v>0</v>
      </c>
      <c r="SH7" s="35">
        <v>0</v>
      </c>
      <c r="SI7" s="35">
        <v>0</v>
      </c>
      <c r="SJ7" s="35">
        <v>0</v>
      </c>
      <c r="SK7" s="35">
        <v>0</v>
      </c>
      <c r="SL7" s="35">
        <v>0</v>
      </c>
      <c r="SM7" s="42">
        <v>37661.855936612788</v>
      </c>
      <c r="SN7" s="42">
        <v>37661.855936612788</v>
      </c>
      <c r="SO7" s="42">
        <v>37661.855936612788</v>
      </c>
      <c r="SP7" s="42">
        <v>37661.855936612788</v>
      </c>
      <c r="SQ7" s="42">
        <v>37661.855936612788</v>
      </c>
      <c r="SR7" s="35">
        <v>3450.7234492393909</v>
      </c>
      <c r="SS7" s="35">
        <v>3500.8251687268494</v>
      </c>
      <c r="ST7" s="35">
        <v>3551.654324745381</v>
      </c>
      <c r="SU7" s="35">
        <v>3603.2214790863218</v>
      </c>
      <c r="SV7" s="35">
        <v>3655.5373468896723</v>
      </c>
      <c r="SW7" s="35">
        <v>3708.6127988706576</v>
      </c>
      <c r="SX7" s="35">
        <v>3762.458863578504</v>
      </c>
      <c r="SY7" s="35">
        <v>3817.086729688046</v>
      </c>
      <c r="SZ7" s="35">
        <v>3872.5077483246569</v>
      </c>
      <c r="TA7" s="35">
        <v>3928.7334354229388</v>
      </c>
      <c r="TB7" s="35">
        <v>3985.7754741194658</v>
      </c>
      <c r="TC7" s="35">
        <v>4043.6457171806251</v>
      </c>
      <c r="TD7" s="35">
        <v>4102.3561894653831</v>
      </c>
      <c r="TE7" s="35">
        <v>4161.9190904238494</v>
      </c>
      <c r="TF7" s="35">
        <v>4222.3467966325115</v>
      </c>
      <c r="TG7" s="43">
        <v>0</v>
      </c>
      <c r="TH7" s="43">
        <v>0</v>
      </c>
      <c r="TI7" s="43">
        <v>0</v>
      </c>
      <c r="TJ7" s="43">
        <v>0</v>
      </c>
      <c r="TK7" s="43">
        <v>0</v>
      </c>
      <c r="TL7" s="43">
        <v>0</v>
      </c>
      <c r="TM7" s="43">
        <v>103396.22401262907</v>
      </c>
      <c r="TN7" s="43">
        <v>107751.54036269311</v>
      </c>
      <c r="TO7" s="43">
        <v>0</v>
      </c>
      <c r="TP7" s="43">
        <v>117020.27231807901</v>
      </c>
      <c r="TQ7" s="43">
        <v>121949.46881614093</v>
      </c>
      <c r="TR7" s="43">
        <v>0</v>
      </c>
      <c r="TS7" s="43">
        <v>0</v>
      </c>
      <c r="TT7" s="43">
        <v>0</v>
      </c>
      <c r="TU7" s="43">
        <v>0</v>
      </c>
      <c r="TV7" s="43">
        <v>0</v>
      </c>
      <c r="TW7" s="43">
        <v>0</v>
      </c>
      <c r="TX7" s="43">
        <v>0</v>
      </c>
      <c r="TY7" s="43">
        <v>0</v>
      </c>
      <c r="TZ7" s="43">
        <v>0</v>
      </c>
      <c r="UA7" s="43">
        <v>0</v>
      </c>
      <c r="UB7" s="43">
        <v>0</v>
      </c>
      <c r="UC7" s="43">
        <v>0</v>
      </c>
      <c r="UD7" s="43">
        <v>0</v>
      </c>
      <c r="UE7" s="43">
        <v>0</v>
      </c>
      <c r="UF7" s="43">
        <v>0</v>
      </c>
      <c r="UG7" s="43">
        <v>0</v>
      </c>
      <c r="UH7" s="43">
        <v>0</v>
      </c>
      <c r="UI7" s="43">
        <v>0</v>
      </c>
      <c r="UJ7" s="43">
        <v>0</v>
      </c>
      <c r="UK7" s="43">
        <v>0</v>
      </c>
      <c r="UL7" s="43">
        <v>0</v>
      </c>
      <c r="UM7" s="43">
        <v>95348.867479127948</v>
      </c>
      <c r="UN7" s="43">
        <v>96733.256081158339</v>
      </c>
      <c r="UO7" s="43">
        <v>0</v>
      </c>
      <c r="UP7" s="43">
        <v>99562.625739560885</v>
      </c>
      <c r="UQ7" s="43">
        <v>101008.19471071032</v>
      </c>
      <c r="UR7" s="43">
        <v>0</v>
      </c>
      <c r="US7" s="43">
        <v>0</v>
      </c>
      <c r="UT7" s="43">
        <v>0</v>
      </c>
      <c r="UU7" s="43">
        <v>0</v>
      </c>
      <c r="UV7" s="43">
        <v>0</v>
      </c>
      <c r="UW7" s="43">
        <v>0</v>
      </c>
      <c r="UX7" s="43">
        <v>0</v>
      </c>
      <c r="UY7" s="43">
        <v>0</v>
      </c>
      <c r="UZ7" s="43">
        <v>0</v>
      </c>
      <c r="VA7" s="43">
        <v>0</v>
      </c>
      <c r="VB7" s="43">
        <v>0</v>
      </c>
      <c r="VC7" s="43">
        <v>0</v>
      </c>
      <c r="VD7" s="43">
        <v>0</v>
      </c>
      <c r="VE7" s="43">
        <v>0</v>
      </c>
      <c r="VF7" s="43">
        <v>0</v>
      </c>
      <c r="VG7" s="35"/>
      <c r="VH7" s="35"/>
      <c r="VI7" s="35"/>
      <c r="VJ7" s="43">
        <v>0</v>
      </c>
      <c r="VK7" s="43">
        <v>0</v>
      </c>
      <c r="VL7" s="43">
        <v>0</v>
      </c>
      <c r="VM7" s="43">
        <v>103396.22401262907</v>
      </c>
      <c r="VN7" s="43">
        <v>107751.54036269311</v>
      </c>
      <c r="VO7" s="43">
        <v>0</v>
      </c>
      <c r="VP7" s="43">
        <v>117020.27231807901</v>
      </c>
      <c r="VQ7" s="43">
        <v>121949.46881614093</v>
      </c>
      <c r="VR7" s="43">
        <v>0</v>
      </c>
      <c r="VS7" s="43">
        <v>132439.49925796888</v>
      </c>
      <c r="VT7" s="43">
        <v>138018.19347065184</v>
      </c>
      <c r="VU7" s="43">
        <v>0</v>
      </c>
      <c r="VV7" s="43">
        <v>149890.44732372975</v>
      </c>
      <c r="VW7" s="43">
        <v>156204.22059912243</v>
      </c>
      <c r="VX7" s="43">
        <v>0</v>
      </c>
      <c r="VY7" s="43">
        <v>169640.8271307773</v>
      </c>
      <c r="VZ7" s="43">
        <v>176786.53748042043</v>
      </c>
      <c r="WA7" s="43">
        <v>0</v>
      </c>
      <c r="WB7" s="43">
        <v>191993.62429988766</v>
      </c>
      <c r="WC7" s="43">
        <v>200080.89227322504</v>
      </c>
      <c r="WD7" s="43">
        <v>0</v>
      </c>
      <c r="WE7" s="43">
        <v>217291.74748357941</v>
      </c>
      <c r="WF7" s="43">
        <v>226444.63782930063</v>
      </c>
      <c r="WG7" s="35"/>
      <c r="WH7" s="35"/>
      <c r="WI7" s="35"/>
      <c r="WJ7" s="43">
        <v>0</v>
      </c>
      <c r="WK7" s="43">
        <v>0</v>
      </c>
      <c r="WL7" s="43">
        <v>0</v>
      </c>
      <c r="WM7" s="43">
        <v>95348.867479127948</v>
      </c>
      <c r="WN7" s="43">
        <v>96733.256081158339</v>
      </c>
      <c r="WO7" s="43">
        <v>0</v>
      </c>
      <c r="WP7" s="43">
        <v>99562.625739560885</v>
      </c>
      <c r="WQ7" s="43">
        <v>101008.19471071032</v>
      </c>
      <c r="WR7" s="43">
        <v>0</v>
      </c>
      <c r="WS7" s="43">
        <v>103962.60287334597</v>
      </c>
      <c r="WT7" s="43">
        <v>105472.05596136276</v>
      </c>
      <c r="WU7" s="43">
        <v>0</v>
      </c>
      <c r="WV7" s="43">
        <v>108557.02846240255</v>
      </c>
      <c r="WW7" s="43">
        <v>110133.18890192258</v>
      </c>
      <c r="WX7" s="43">
        <v>0</v>
      </c>
      <c r="WY7" s="43">
        <v>113354.49577906086</v>
      </c>
      <c r="WZ7" s="43">
        <v>115000.31157209884</v>
      </c>
      <c r="XA7" s="43">
        <v>0</v>
      </c>
      <c r="XB7" s="43">
        <v>118363.97785865437</v>
      </c>
      <c r="XC7" s="43">
        <v>120082.52728845613</v>
      </c>
      <c r="XD7" s="43">
        <v>0</v>
      </c>
      <c r="XE7" s="43">
        <v>123594.84428240906</v>
      </c>
      <c r="XF7" s="43">
        <v>125389.34167097787</v>
      </c>
      <c r="XG7" s="44">
        <v>265</v>
      </c>
      <c r="XH7" s="44">
        <v>10</v>
      </c>
      <c r="XI7" s="44">
        <v>0.45454545454545459</v>
      </c>
      <c r="XJ7" s="44">
        <v>60</v>
      </c>
      <c r="XK7" s="44">
        <v>345</v>
      </c>
      <c r="XL7" s="44">
        <v>10</v>
      </c>
      <c r="XM7" s="44">
        <v>0.43478260869565216</v>
      </c>
      <c r="XN7" s="44">
        <v>70</v>
      </c>
      <c r="XO7" s="44">
        <v>90</v>
      </c>
      <c r="XP7" s="44">
        <v>8</v>
      </c>
      <c r="XQ7" s="44">
        <v>25</v>
      </c>
      <c r="XR7" s="44">
        <v>90</v>
      </c>
      <c r="XS7" s="44">
        <v>8</v>
      </c>
      <c r="XT7" s="44">
        <v>30</v>
      </c>
      <c r="XU7" s="44">
        <v>9</v>
      </c>
      <c r="XV7" s="44">
        <v>1.5</v>
      </c>
      <c r="XW7" s="44">
        <v>2</v>
      </c>
      <c r="XX7" s="44">
        <v>8.9</v>
      </c>
      <c r="XY7" s="44">
        <v>5</v>
      </c>
      <c r="XZ7" s="44">
        <v>2.5</v>
      </c>
      <c r="YA7" s="25">
        <v>9</v>
      </c>
      <c r="YB7" s="25">
        <v>9</v>
      </c>
      <c r="YC7" s="43">
        <f t="shared" ref="YC7:YC24" si="14">X7/(X$59-X$25)*(372858903.281103/13)</f>
        <v>43582.621798582593</v>
      </c>
      <c r="YD7" s="45"/>
      <c r="YE7" s="46">
        <v>1.69</v>
      </c>
      <c r="YF7" s="46">
        <v>1.5649999999999999</v>
      </c>
      <c r="YG7" s="46">
        <v>1.423</v>
      </c>
      <c r="YH7" s="46">
        <v>2</v>
      </c>
      <c r="YI7" s="25">
        <v>0.65</v>
      </c>
      <c r="YJ7" s="25">
        <v>0.65</v>
      </c>
      <c r="YK7" s="76" t="s">
        <v>4323</v>
      </c>
      <c r="YL7" s="48">
        <v>0</v>
      </c>
      <c r="YM7" s="48">
        <v>0</v>
      </c>
      <c r="YN7" s="48">
        <v>0</v>
      </c>
      <c r="YO7" s="48">
        <v>0</v>
      </c>
      <c r="YP7" s="48">
        <v>0</v>
      </c>
      <c r="YQ7" s="48">
        <v>0</v>
      </c>
      <c r="YR7" s="48">
        <v>9895439.7640369423</v>
      </c>
      <c r="YS7" s="48">
        <v>9895439.7640369423</v>
      </c>
      <c r="YT7" s="48">
        <v>9895439.7640369423</v>
      </c>
      <c r="YU7" s="48">
        <v>9895439.7640369423</v>
      </c>
      <c r="YV7" s="48">
        <v>9895439.7640369423</v>
      </c>
      <c r="YW7" s="48">
        <v>3202962.7189161251</v>
      </c>
      <c r="YX7" s="48">
        <v>3337879.791870717</v>
      </c>
      <c r="YY7" s="48">
        <v>3478479.9208493722</v>
      </c>
      <c r="YZ7" s="48">
        <v>3625002.4908688944</v>
      </c>
      <c r="ZA7" s="48">
        <v>3777696.9704620368</v>
      </c>
      <c r="ZB7" s="48">
        <v>3936823.3364213202</v>
      </c>
      <c r="ZC7" s="48">
        <v>4102652.5164340758</v>
      </c>
      <c r="ZD7" s="48">
        <v>4275466.8503624992</v>
      </c>
      <c r="ZE7" s="48">
        <v>4455560.5709539447</v>
      </c>
      <c r="ZF7" s="48">
        <v>4643240.3047999851</v>
      </c>
      <c r="ZG7" s="48">
        <v>4838825.5943972357</v>
      </c>
      <c r="ZH7" s="48">
        <v>5042649.4421985978</v>
      </c>
      <c r="ZI7" s="48">
        <v>5255058.87758152</v>
      </c>
      <c r="ZJ7" s="48">
        <v>5476415.5476982659</v>
      </c>
      <c r="ZK7" s="48">
        <v>5707096.3332144022</v>
      </c>
      <c r="ZL7" s="49">
        <v>0</v>
      </c>
      <c r="ZM7" s="49">
        <v>0</v>
      </c>
      <c r="ZN7" s="49">
        <v>0</v>
      </c>
      <c r="ZO7" s="49">
        <v>0</v>
      </c>
      <c r="ZP7" s="49">
        <v>0</v>
      </c>
      <c r="ZQ7" s="49">
        <v>0</v>
      </c>
      <c r="ZR7" s="49">
        <v>12497974.887792788</v>
      </c>
      <c r="ZS7" s="49">
        <v>12497974.887792788</v>
      </c>
      <c r="ZT7" s="49">
        <v>12497974.887792788</v>
      </c>
      <c r="ZU7" s="49">
        <v>12497974.887792788</v>
      </c>
      <c r="ZV7" s="49">
        <v>12497974.887792788</v>
      </c>
      <c r="ZW7" s="49">
        <v>1190499.58998759</v>
      </c>
      <c r="ZX7" s="49">
        <v>1207784.6832107631</v>
      </c>
      <c r="ZY7" s="49">
        <v>1225320.7420371564</v>
      </c>
      <c r="ZZ7" s="49">
        <v>1243111.4102847809</v>
      </c>
      <c r="AAA7" s="49">
        <v>1261160.384676937</v>
      </c>
      <c r="AAB7" s="49">
        <v>1279471.4156103767</v>
      </c>
      <c r="AAC7" s="49">
        <v>1298048.3079345839</v>
      </c>
      <c r="AAD7" s="49">
        <v>1316894.9217423759</v>
      </c>
      <c r="AAE7" s="49">
        <v>1336015.1731720066</v>
      </c>
      <c r="AAF7" s="49">
        <v>1355413.0352209138</v>
      </c>
      <c r="AAG7" s="49">
        <v>1375092.5385712157</v>
      </c>
      <c r="AAH7" s="49">
        <v>1395057.7724273156</v>
      </c>
      <c r="AAI7" s="49">
        <v>1415312.8853655572</v>
      </c>
      <c r="AAJ7" s="49">
        <v>1435862.0861962279</v>
      </c>
      <c r="AAK7" s="49">
        <v>1456709.6448382165</v>
      </c>
      <c r="AAL7" s="49">
        <v>0</v>
      </c>
      <c r="AAM7" s="49">
        <v>0</v>
      </c>
      <c r="AAN7" s="49">
        <v>0</v>
      </c>
      <c r="AAO7" s="49">
        <v>0</v>
      </c>
      <c r="AAP7" s="49">
        <v>0</v>
      </c>
      <c r="AAQ7" s="49">
        <v>0</v>
      </c>
      <c r="AAR7" s="49">
        <v>3378231.9283336205</v>
      </c>
      <c r="AAS7" s="49">
        <v>3378231.9283336205</v>
      </c>
      <c r="AAT7" s="49">
        <v>3378231.9283336205</v>
      </c>
      <c r="AAU7" s="49">
        <v>3378231.9283336205</v>
      </c>
      <c r="AAV7" s="49">
        <v>3378231.9283336205</v>
      </c>
      <c r="AAW7" s="49">
        <v>1087798.6592545332</v>
      </c>
      <c r="AAX7" s="49">
        <v>1133619.5519560925</v>
      </c>
      <c r="AAY7" s="49">
        <v>1181370.5391563906</v>
      </c>
      <c r="AAZ7" s="49">
        <v>1231132.9214271717</v>
      </c>
      <c r="ABA7" s="49">
        <v>1282991.423930503</v>
      </c>
      <c r="ABB7" s="49">
        <v>1337034.3406713917</v>
      </c>
      <c r="ABC7" s="49">
        <v>1393353.6848266674</v>
      </c>
      <c r="ABD7" s="49">
        <v>1452045.3454061318</v>
      </c>
      <c r="ABE7" s="49">
        <v>1513209.2505126605</v>
      </c>
      <c r="ABF7" s="49">
        <v>1576949.53747924</v>
      </c>
      <c r="ABG7" s="49">
        <v>1643374.7301726462</v>
      </c>
      <c r="ABH7" s="49">
        <v>1712597.9237655615</v>
      </c>
      <c r="ABI7" s="49">
        <v>1784736.9772918371</v>
      </c>
      <c r="ABJ7" s="49">
        <v>1859914.7143126186</v>
      </c>
      <c r="ABK7" s="49">
        <v>1938259.1320350801</v>
      </c>
      <c r="ABL7" s="50">
        <v>0</v>
      </c>
      <c r="ABM7" s="50">
        <v>0</v>
      </c>
      <c r="ABN7" s="50">
        <v>0</v>
      </c>
      <c r="ABO7" s="50">
        <v>0</v>
      </c>
      <c r="ABP7" s="50">
        <v>0</v>
      </c>
      <c r="ABQ7" s="50">
        <v>0</v>
      </c>
      <c r="ABR7" s="50">
        <v>2630365.6988848704</v>
      </c>
      <c r="ABS7" s="50">
        <v>2630365.6988848704</v>
      </c>
      <c r="ABT7" s="50">
        <v>2630365.6988848704</v>
      </c>
      <c r="ABU7" s="50">
        <v>2630365.6988848704</v>
      </c>
      <c r="ABV7" s="50">
        <v>2630365.6988848704</v>
      </c>
      <c r="ABW7" s="50">
        <v>310565.11043154518</v>
      </c>
      <c r="ABX7" s="50">
        <v>315074.26518541644</v>
      </c>
      <c r="ABY7" s="50">
        <v>319648.88922708429</v>
      </c>
      <c r="ABZ7" s="50">
        <v>324289.93311776896</v>
      </c>
      <c r="ACA7" s="50">
        <v>328998.36122007051</v>
      </c>
      <c r="ACB7" s="50">
        <v>333775.15189835918</v>
      </c>
      <c r="ACC7" s="50">
        <v>338621.29772206536</v>
      </c>
      <c r="ACD7" s="50">
        <v>343537.80567192414</v>
      </c>
      <c r="ACE7" s="50">
        <v>348525.69734921912</v>
      </c>
      <c r="ACF7" s="50">
        <v>353586.00918806449</v>
      </c>
      <c r="ACG7" s="50">
        <v>358719.79267075192</v>
      </c>
      <c r="ACH7" s="50">
        <v>363928.11454625626</v>
      </c>
      <c r="ACI7" s="50">
        <v>369212.05705188448</v>
      </c>
      <c r="ACJ7" s="50">
        <v>374572.71813814645</v>
      </c>
      <c r="ACK7" s="50">
        <v>380011.21169692604</v>
      </c>
      <c r="ACL7" s="49">
        <v>0</v>
      </c>
      <c r="ACM7" s="49">
        <v>0</v>
      </c>
      <c r="ACN7" s="49">
        <v>0</v>
      </c>
      <c r="ACO7" s="49">
        <v>0</v>
      </c>
      <c r="ACP7" s="49">
        <v>0</v>
      </c>
      <c r="ACQ7" s="49">
        <v>0</v>
      </c>
      <c r="ACR7" s="49">
        <v>381614.53476812254</v>
      </c>
      <c r="ACS7" s="49">
        <v>381614.53476812254</v>
      </c>
      <c r="ACT7" s="49">
        <v>381614.53476812254</v>
      </c>
      <c r="ACU7" s="49">
        <v>381614.53476812254</v>
      </c>
      <c r="ACV7" s="49">
        <v>381614.53476812254</v>
      </c>
      <c r="ACW7" s="49">
        <v>108779.86592545331</v>
      </c>
      <c r="ACX7" s="49">
        <v>113361.95519560925</v>
      </c>
      <c r="ACY7" s="49">
        <v>118137.05391563906</v>
      </c>
      <c r="ACZ7" s="49">
        <v>123113.29214271717</v>
      </c>
      <c r="ADA7" s="49">
        <v>128299.14239305031</v>
      </c>
      <c r="ADB7" s="49">
        <v>133703.43406713917</v>
      </c>
      <c r="ADC7" s="49">
        <v>139335.36848266673</v>
      </c>
      <c r="ADD7" s="49">
        <v>145204.53454061318</v>
      </c>
      <c r="ADE7" s="49">
        <v>151320.92505126604</v>
      </c>
      <c r="ADF7" s="49">
        <v>157694.95374792401</v>
      </c>
      <c r="ADG7" s="49">
        <v>164337.47301726462</v>
      </c>
      <c r="ADH7" s="49">
        <v>171259.79237655614</v>
      </c>
      <c r="ADI7" s="49">
        <v>178473.69772918371</v>
      </c>
      <c r="ADJ7" s="49">
        <v>185991.47143126186</v>
      </c>
      <c r="ADK7" s="49">
        <v>193825.91320350801</v>
      </c>
      <c r="ADL7" s="50">
        <v>0</v>
      </c>
      <c r="ADM7" s="50">
        <v>0</v>
      </c>
      <c r="ADN7" s="50">
        <v>0</v>
      </c>
      <c r="ADO7" s="50">
        <v>0</v>
      </c>
      <c r="ADP7" s="50">
        <v>0</v>
      </c>
      <c r="ADQ7" s="50">
        <v>0</v>
      </c>
      <c r="ADR7" s="50">
        <v>335190.51783585385</v>
      </c>
      <c r="ADS7" s="50">
        <v>335190.51783585385</v>
      </c>
      <c r="ADT7" s="50">
        <v>335190.51783585385</v>
      </c>
      <c r="ADU7" s="50">
        <v>335190.51783585385</v>
      </c>
      <c r="ADV7" s="50">
        <v>335190.51783585385</v>
      </c>
      <c r="ADW7" s="50">
        <v>30711.43869823058</v>
      </c>
      <c r="ADX7" s="50">
        <v>31157.34400166896</v>
      </c>
      <c r="ADY7" s="50">
        <v>31609.723490233893</v>
      </c>
      <c r="ADZ7" s="50">
        <v>32068.671163868265</v>
      </c>
      <c r="AEA7" s="50">
        <v>32534.282387318086</v>
      </c>
      <c r="AEB7" s="50">
        <v>33006.653909948851</v>
      </c>
      <c r="AEC7" s="50">
        <v>33485.883885848685</v>
      </c>
      <c r="AED7" s="50">
        <v>33972.071894223613</v>
      </c>
      <c r="AEE7" s="50">
        <v>34465.318960089448</v>
      </c>
      <c r="AEF7" s="50">
        <v>34965.727575264158</v>
      </c>
      <c r="AEG7" s="50">
        <v>35473.401719663249</v>
      </c>
      <c r="AEH7" s="50">
        <v>35988.446882907563</v>
      </c>
      <c r="AEI7" s="50">
        <v>36510.970086241912</v>
      </c>
      <c r="AEJ7" s="50">
        <v>37041.079904772261</v>
      </c>
      <c r="AEK7" s="50">
        <v>37578.886490029356</v>
      </c>
      <c r="AEL7" s="48">
        <v>0</v>
      </c>
      <c r="AEM7" s="48">
        <v>0</v>
      </c>
      <c r="AEN7" s="48">
        <v>0</v>
      </c>
      <c r="AEO7" s="48">
        <v>0</v>
      </c>
      <c r="AEP7" s="48">
        <v>0</v>
      </c>
      <c r="AEQ7" s="48">
        <v>0</v>
      </c>
      <c r="AER7" s="48">
        <v>2030885.2849724481</v>
      </c>
      <c r="AES7" s="48">
        <v>3603172.1977077154</v>
      </c>
      <c r="AET7" s="48">
        <v>5304313.2675431278</v>
      </c>
      <c r="AEU7" s="48">
        <v>7142374.1071891868</v>
      </c>
      <c r="AEV7" s="48">
        <v>9125871.190777529</v>
      </c>
      <c r="AEW7" s="48">
        <v>9510276.4858965948</v>
      </c>
      <c r="AEX7" s="48">
        <v>9910873.9261628427</v>
      </c>
      <c r="AEY7" s="48">
        <v>10328345.566604644</v>
      </c>
      <c r="AEZ7" s="48">
        <v>10763402.192172034</v>
      </c>
      <c r="AFA7" s="48">
        <v>11216784.527915323</v>
      </c>
      <c r="AFB7" s="48">
        <v>11689264.500139531</v>
      </c>
      <c r="AFC7" s="48">
        <v>12181646.550681943</v>
      </c>
      <c r="AFD7" s="48">
        <v>12694769.006550409</v>
      </c>
      <c r="AFE7" s="48">
        <v>13229505.50725436</v>
      </c>
      <c r="AFF7" s="48">
        <v>13786766.492258701</v>
      </c>
      <c r="AFG7" s="48">
        <v>14367500.751093099</v>
      </c>
      <c r="AFH7" s="48">
        <v>14972697.038755883</v>
      </c>
      <c r="AFI7" s="48">
        <v>15603385.759162962</v>
      </c>
      <c r="AFJ7" s="48">
        <v>16260640.719507923</v>
      </c>
      <c r="AFK7" s="48">
        <v>16945580.958520327</v>
      </c>
      <c r="AFL7" s="49">
        <v>0</v>
      </c>
      <c r="AFM7" s="49">
        <v>0</v>
      </c>
      <c r="AFN7" s="49">
        <v>0</v>
      </c>
      <c r="AFO7" s="49">
        <v>0</v>
      </c>
      <c r="AFP7" s="49">
        <v>0</v>
      </c>
      <c r="AFQ7" s="49">
        <v>0</v>
      </c>
      <c r="AFR7" s="49">
        <v>2172847.0586817767</v>
      </c>
      <c r="AFS7" s="49">
        <v>4400710.0166644333</v>
      </c>
      <c r="AFT7" s="49">
        <v>6692808.467548334</v>
      </c>
      <c r="AFU7" s="49">
        <v>9050538.0573369749</v>
      </c>
      <c r="AFV7" s="49">
        <v>11475321.418051822</v>
      </c>
      <c r="AFW7" s="49">
        <v>11641933.823587354</v>
      </c>
      <c r="AFX7" s="49">
        <v>11810965.306782417</v>
      </c>
      <c r="AFY7" s="49">
        <v>11982450.990692247</v>
      </c>
      <c r="AFZ7" s="49">
        <v>12156426.508330498</v>
      </c>
      <c r="AGA7" s="49">
        <v>12332928.01007342</v>
      </c>
      <c r="AGB7" s="49">
        <v>12511992.171171553</v>
      </c>
      <c r="AGC7" s="49">
        <v>12693656.199370474</v>
      </c>
      <c r="AGD7" s="49">
        <v>12877957.842642196</v>
      </c>
      <c r="AGE7" s="49">
        <v>13064935.397028822</v>
      </c>
      <c r="AGF7" s="49">
        <v>13254627.714600077</v>
      </c>
      <c r="AGG7" s="49">
        <v>13447074.211526379</v>
      </c>
      <c r="AGH7" s="49">
        <v>13642314.876269137</v>
      </c>
      <c r="AGI7" s="49">
        <v>13840390.277889939</v>
      </c>
      <c r="AGJ7" s="49">
        <v>14041341.574480403</v>
      </c>
      <c r="AGK7" s="49">
        <v>14245210.521714427</v>
      </c>
      <c r="AGL7" s="49">
        <v>0</v>
      </c>
      <c r="AGM7" s="49">
        <v>0</v>
      </c>
      <c r="AGN7" s="49">
        <v>0</v>
      </c>
      <c r="AGO7" s="49">
        <v>0</v>
      </c>
      <c r="AGP7" s="49">
        <v>0</v>
      </c>
      <c r="AGQ7" s="49">
        <v>0</v>
      </c>
      <c r="AGR7" s="49">
        <v>596048.82077868539</v>
      </c>
      <c r="AGS7" s="49">
        <v>1242311.8771228145</v>
      </c>
      <c r="AGT7" s="49">
        <v>1941961.8992251868</v>
      </c>
      <c r="AGU7" s="49">
        <v>2698349.8087462923</v>
      </c>
      <c r="AGV7" s="49">
        <v>3515014.101171121</v>
      </c>
      <c r="AGW7" s="49">
        <v>3663075.5853474331</v>
      </c>
      <c r="AGX7" s="49">
        <v>3817373.8021414559</v>
      </c>
      <c r="AGY7" s="49">
        <v>3978171.4588599652</v>
      </c>
      <c r="AGZ7" s="49">
        <v>4145742.3287208853</v>
      </c>
      <c r="AHA7" s="49">
        <v>4320371.7169780936</v>
      </c>
      <c r="AHB7" s="49">
        <v>4502356.9466805877</v>
      </c>
      <c r="AHC7" s="49">
        <v>4692007.8648931067</v>
      </c>
      <c r="AHD7" s="49">
        <v>4889647.3702400522</v>
      </c>
      <c r="AHE7" s="49">
        <v>5095611.9626709418</v>
      </c>
      <c r="AHF7" s="49">
        <v>5310252.3163833944</v>
      </c>
      <c r="AHG7" s="49">
        <v>5533933.8768791156</v>
      </c>
      <c r="AHH7" s="49">
        <v>5767037.4831694281</v>
      </c>
      <c r="AHI7" s="49">
        <v>6009960.0161897065</v>
      </c>
      <c r="AHJ7" s="49">
        <v>6263115.0745267011</v>
      </c>
      <c r="AHK7" s="49">
        <v>6526933.6786092538</v>
      </c>
      <c r="AHL7" s="50">
        <v>0</v>
      </c>
      <c r="AHM7" s="50">
        <v>0</v>
      </c>
      <c r="AHN7" s="50">
        <v>0</v>
      </c>
      <c r="AHO7" s="50">
        <v>0</v>
      </c>
      <c r="AHP7" s="50">
        <v>0</v>
      </c>
      <c r="AHQ7" s="50">
        <v>0</v>
      </c>
      <c r="AHR7" s="50">
        <v>935540.65267756139</v>
      </c>
      <c r="AHS7" s="50">
        <v>1898247.8958043782</v>
      </c>
      <c r="AHT7" s="50">
        <v>2888713.3848321866</v>
      </c>
      <c r="AHU7" s="50">
        <v>3907540.2290255898</v>
      </c>
      <c r="AHV7" s="50">
        <v>4955343.1993372012</v>
      </c>
      <c r="AHW7" s="50">
        <v>5027290.783253842</v>
      </c>
      <c r="AHX7" s="50">
        <v>5100282.9880217975</v>
      </c>
      <c r="AHY7" s="50">
        <v>5174334.9806927377</v>
      </c>
      <c r="AHZ7" s="50">
        <v>5249462.1485316874</v>
      </c>
      <c r="AIA7" s="50">
        <v>5325680.1022143373</v>
      </c>
      <c r="AIB7" s="50">
        <v>5403004.6790707903</v>
      </c>
      <c r="AIC7" s="50">
        <v>5481451.9463764029</v>
      </c>
      <c r="AID7" s="50">
        <v>5561038.2046903986</v>
      </c>
      <c r="AIE7" s="50">
        <v>5641779.9912429675</v>
      </c>
      <c r="AIF7" s="50">
        <v>5723694.0833715359</v>
      </c>
      <c r="AIG7" s="50">
        <v>5806797.5020069266</v>
      </c>
      <c r="AIH7" s="50">
        <v>5891107.5152101433</v>
      </c>
      <c r="AII7" s="50">
        <v>5976641.6417604955</v>
      </c>
      <c r="AIJ7" s="50">
        <v>6063417.6547958329</v>
      </c>
      <c r="AIK7" s="50">
        <v>6151453.5855056215</v>
      </c>
      <c r="AIL7" s="49">
        <v>0</v>
      </c>
      <c r="AIM7" s="49">
        <v>0</v>
      </c>
      <c r="AIN7" s="49">
        <v>0</v>
      </c>
      <c r="AIO7" s="49">
        <v>0</v>
      </c>
      <c r="AIP7" s="49">
        <v>0</v>
      </c>
      <c r="AIQ7" s="49">
        <v>0</v>
      </c>
      <c r="AIR7" s="49">
        <v>59848.16731083941</v>
      </c>
      <c r="AIS7" s="49">
        <v>124738.25378457649</v>
      </c>
      <c r="AIT7" s="49">
        <v>194988.82743240654</v>
      </c>
      <c r="AIU7" s="49">
        <v>270936.34814350534</v>
      </c>
      <c r="AIV7" s="49">
        <v>352936.10975024314</v>
      </c>
      <c r="AIW7" s="49">
        <v>367802.69142672175</v>
      </c>
      <c r="AIX7" s="49">
        <v>383295.49197012169</v>
      </c>
      <c r="AIY7" s="49">
        <v>399440.88933859236</v>
      </c>
      <c r="AIZ7" s="49">
        <v>416266.37259809702</v>
      </c>
      <c r="AJA7" s="49">
        <v>433800.58872514724</v>
      </c>
      <c r="AJB7" s="49">
        <v>452073.39138098963</v>
      </c>
      <c r="AJC7" s="49">
        <v>471115.89174028736</v>
      </c>
      <c r="AJD7" s="49">
        <v>490960.51146083785</v>
      </c>
      <c r="AJE7" s="49">
        <v>511641.03788451088</v>
      </c>
      <c r="AJF7" s="49">
        <v>533192.68156339379</v>
      </c>
      <c r="AJG7" s="49">
        <v>555652.13620908663</v>
      </c>
      <c r="AJH7" s="49">
        <v>579057.641167216</v>
      </c>
      <c r="AJI7" s="49">
        <v>603449.04652353772</v>
      </c>
      <c r="AJJ7" s="49">
        <v>628867.88095247687</v>
      </c>
      <c r="AJK7" s="49">
        <v>655357.42242362304</v>
      </c>
      <c r="AJL7" s="50">
        <v>0</v>
      </c>
      <c r="AJM7" s="50">
        <v>0</v>
      </c>
      <c r="AJN7" s="50">
        <v>0</v>
      </c>
      <c r="AJO7" s="50">
        <v>0</v>
      </c>
      <c r="AJP7" s="50">
        <v>0</v>
      </c>
      <c r="AJQ7" s="50">
        <v>0</v>
      </c>
      <c r="AJR7" s="50">
        <v>81326.975202785616</v>
      </c>
      <c r="AJS7" s="50">
        <v>165015.55449138777</v>
      </c>
      <c r="AJT7" s="50">
        <v>251117.17074380518</v>
      </c>
      <c r="AJU7" s="50">
        <v>339684.25252320775</v>
      </c>
      <c r="AJV7" s="50">
        <v>430770.24214861763</v>
      </c>
      <c r="AJW7" s="50">
        <v>437024.67840036401</v>
      </c>
      <c r="AJX7" s="50">
        <v>443369.9240186814</v>
      </c>
      <c r="AJY7" s="50">
        <v>449807.29748228239</v>
      </c>
      <c r="AJZ7" s="50">
        <v>456338.13641312637</v>
      </c>
      <c r="AKA7" s="50">
        <v>462963.79785436386</v>
      </c>
      <c r="AKB7" s="50">
        <v>469685.65855231695</v>
      </c>
      <c r="AKC7" s="50">
        <v>476505.115242553</v>
      </c>
      <c r="AKD7" s="50">
        <v>483423.58494011255</v>
      </c>
      <c r="AKE7" s="50">
        <v>490442.50523395103</v>
      </c>
      <c r="AKF7" s="50">
        <v>497563.33458565513</v>
      </c>
      <c r="AKG7" s="50">
        <v>504787.55263249669</v>
      </c>
      <c r="AKH7" s="50">
        <v>512116.66049488651</v>
      </c>
      <c r="AKI7" s="50">
        <v>519552.18108829256</v>
      </c>
      <c r="AKJ7" s="50">
        <v>527095.65943968575</v>
      </c>
      <c r="AKK7" s="50">
        <v>534748.6630085822</v>
      </c>
      <c r="AKL7" s="51">
        <v>0</v>
      </c>
      <c r="AKM7" s="51">
        <v>0</v>
      </c>
      <c r="AKN7" s="51">
        <v>0</v>
      </c>
      <c r="AKO7" s="51">
        <v>0</v>
      </c>
      <c r="AKP7" s="51">
        <v>0</v>
      </c>
      <c r="AKQ7" s="51">
        <v>0</v>
      </c>
      <c r="AKR7" s="51">
        <v>428680.74475636013</v>
      </c>
      <c r="AKS7" s="51">
        <v>446737.88634372561</v>
      </c>
      <c r="AKT7" s="51">
        <v>0</v>
      </c>
      <c r="AKU7" s="51">
        <v>485166.04903075553</v>
      </c>
      <c r="AKV7" s="51">
        <v>505602.49771172029</v>
      </c>
      <c r="AKW7" s="51">
        <v>0</v>
      </c>
      <c r="AKX7" s="51">
        <v>0</v>
      </c>
      <c r="AKY7" s="51">
        <v>0</v>
      </c>
      <c r="AKZ7" s="51">
        <v>0</v>
      </c>
      <c r="ALA7" s="51">
        <v>0</v>
      </c>
      <c r="ALB7" s="51">
        <v>0</v>
      </c>
      <c r="ALC7" s="51">
        <v>0</v>
      </c>
      <c r="ALD7" s="51">
        <v>0</v>
      </c>
      <c r="ALE7" s="51">
        <v>0</v>
      </c>
      <c r="ALF7" s="51">
        <v>0</v>
      </c>
      <c r="ALG7" s="51">
        <v>0</v>
      </c>
      <c r="ALH7" s="51">
        <v>0</v>
      </c>
      <c r="ALI7" s="51">
        <v>0</v>
      </c>
      <c r="ALJ7" s="51">
        <v>0</v>
      </c>
      <c r="ALK7" s="51">
        <v>0</v>
      </c>
      <c r="ALL7" s="51">
        <v>0</v>
      </c>
      <c r="ALM7" s="51">
        <v>0</v>
      </c>
      <c r="ALN7" s="51">
        <v>0</v>
      </c>
      <c r="ALO7" s="51">
        <v>0</v>
      </c>
      <c r="ALP7" s="51">
        <v>0</v>
      </c>
      <c r="ALQ7" s="51">
        <v>0</v>
      </c>
      <c r="ALR7" s="51">
        <v>395316.40456846444</v>
      </c>
      <c r="ALS7" s="51">
        <v>401056.07971248246</v>
      </c>
      <c r="ALT7" s="51">
        <v>0</v>
      </c>
      <c r="ALU7" s="51">
        <v>412786.64631621941</v>
      </c>
      <c r="ALV7" s="51">
        <v>418779.97527060495</v>
      </c>
      <c r="ALW7" s="51">
        <v>0</v>
      </c>
      <c r="ALX7" s="51">
        <v>0</v>
      </c>
      <c r="ALY7" s="51">
        <v>0</v>
      </c>
      <c r="ALZ7" s="51">
        <v>0</v>
      </c>
      <c r="AMA7" s="51">
        <v>0</v>
      </c>
      <c r="AMB7" s="51">
        <v>0</v>
      </c>
      <c r="AMC7" s="51">
        <v>0</v>
      </c>
      <c r="AMD7" s="51">
        <v>0</v>
      </c>
      <c r="AME7" s="51">
        <v>0</v>
      </c>
      <c r="AMF7" s="51">
        <v>0</v>
      </c>
      <c r="AMG7" s="51">
        <v>0</v>
      </c>
      <c r="AMH7" s="51">
        <v>0</v>
      </c>
      <c r="AMI7" s="51">
        <v>0</v>
      </c>
      <c r="AMJ7" s="51">
        <v>0</v>
      </c>
      <c r="AMK7" s="51">
        <v>0</v>
      </c>
      <c r="AML7" s="50">
        <v>0</v>
      </c>
      <c r="AMM7" s="50">
        <v>0</v>
      </c>
      <c r="AMN7" s="50">
        <v>0</v>
      </c>
      <c r="AMO7" s="50">
        <v>0</v>
      </c>
      <c r="AMP7" s="50">
        <v>0</v>
      </c>
      <c r="AMQ7" s="50">
        <v>0</v>
      </c>
      <c r="AMR7" s="50">
        <v>428680.74475636013</v>
      </c>
      <c r="AMS7" s="50">
        <v>446737.88634372561</v>
      </c>
      <c r="AMT7" s="50">
        <v>0</v>
      </c>
      <c r="AMU7" s="50">
        <v>485166.04903075553</v>
      </c>
      <c r="AMV7" s="50">
        <v>505602.49771172029</v>
      </c>
      <c r="AMW7" s="50">
        <v>0</v>
      </c>
      <c r="AMX7" s="50">
        <v>549094.16392353899</v>
      </c>
      <c r="AMY7" s="50">
        <v>572223.43012932246</v>
      </c>
      <c r="AMZ7" s="50">
        <v>0</v>
      </c>
      <c r="ANA7" s="50">
        <v>621445.79460418352</v>
      </c>
      <c r="ANB7" s="50">
        <v>647622.69860396162</v>
      </c>
      <c r="ANC7" s="50">
        <v>0</v>
      </c>
      <c r="AND7" s="50">
        <v>703330.86928420269</v>
      </c>
      <c r="ANE7" s="50">
        <v>732956.98439382308</v>
      </c>
      <c r="ANF7" s="50">
        <v>0</v>
      </c>
      <c r="ANG7" s="50">
        <v>796005.56634733418</v>
      </c>
      <c r="ANH7" s="50">
        <v>829535.37936479098</v>
      </c>
      <c r="ANI7" s="50">
        <v>0</v>
      </c>
      <c r="ANJ7" s="50">
        <v>900891.58506692026</v>
      </c>
      <c r="ANK7" s="50">
        <v>938839.46844028041</v>
      </c>
      <c r="ANL7" s="50">
        <v>0</v>
      </c>
      <c r="ANM7" s="50">
        <v>0</v>
      </c>
      <c r="ANN7" s="50">
        <v>0</v>
      </c>
      <c r="ANO7" s="50">
        <v>0</v>
      </c>
      <c r="ANP7" s="50">
        <v>0</v>
      </c>
      <c r="ANQ7" s="50">
        <v>0</v>
      </c>
      <c r="ANR7" s="50">
        <v>395316.40456846444</v>
      </c>
      <c r="ANS7" s="50">
        <v>401056.07971248246</v>
      </c>
      <c r="ANT7" s="50">
        <v>0</v>
      </c>
      <c r="ANU7" s="50">
        <v>412786.64631621941</v>
      </c>
      <c r="ANV7" s="50">
        <v>418779.97527060495</v>
      </c>
      <c r="ANW7" s="50">
        <v>0</v>
      </c>
      <c r="ANX7" s="50">
        <v>431028.95151289238</v>
      </c>
      <c r="ANY7" s="50">
        <v>437287.14401580999</v>
      </c>
      <c r="ANZ7" s="50">
        <v>0</v>
      </c>
      <c r="AOA7" s="50">
        <v>450077.440005121</v>
      </c>
      <c r="AOB7" s="50">
        <v>456612.20118737099</v>
      </c>
      <c r="AOC7" s="50">
        <v>0</v>
      </c>
      <c r="AOD7" s="50">
        <v>469967.73949998629</v>
      </c>
      <c r="AOE7" s="50">
        <v>476791.29177792178</v>
      </c>
      <c r="AOF7" s="50">
        <v>0</v>
      </c>
      <c r="AOG7" s="50">
        <v>490737.05220198102</v>
      </c>
      <c r="AOH7" s="50">
        <v>497862.15813793911</v>
      </c>
      <c r="AOI7" s="50">
        <v>0</v>
      </c>
      <c r="AOJ7" s="50">
        <v>512424.22439486795</v>
      </c>
      <c r="AOK7" s="50">
        <v>519864.21056787425</v>
      </c>
      <c r="AOL7" s="52">
        <v>16421</v>
      </c>
      <c r="AOM7" s="53">
        <v>7882.08</v>
      </c>
      <c r="AON7" s="52">
        <v>8214.0935935749421</v>
      </c>
      <c r="AOO7" s="52">
        <v>8560.0924583370015</v>
      </c>
      <c r="AOP7" s="52">
        <v>8920.6656900761154</v>
      </c>
      <c r="AOQ7" s="52">
        <v>9296.4271988203636</v>
      </c>
      <c r="AOR7" s="52">
        <v>9688.0167540758521</v>
      </c>
      <c r="AOS7" s="52">
        <v>10096.101074094802</v>
      </c>
      <c r="AOT7" s="52">
        <v>10521.374961026431</v>
      </c>
      <c r="AOU7" s="52">
        <v>10964.562483883317</v>
      </c>
      <c r="AOV7" s="52">
        <v>11426.418211337377</v>
      </c>
      <c r="AOW7" s="52">
        <v>11907.72849644439</v>
      </c>
      <c r="AOX7" s="52">
        <v>12409.312815484445</v>
      </c>
      <c r="AOY7" s="52">
        <v>12932.025163197812</v>
      </c>
      <c r="AOZ7" s="52">
        <v>13476.755506791747</v>
      </c>
      <c r="APA7" s="52">
        <v>14044.431301193837</v>
      </c>
      <c r="APB7" s="52">
        <v>14636.019068131724</v>
      </c>
      <c r="APC7" s="52">
        <v>15252.526041727753</v>
      </c>
      <c r="APD7" s="52">
        <v>15895.001883410332</v>
      </c>
      <c r="APE7" s="52">
        <v>16564.540469061776</v>
      </c>
      <c r="APF7" s="52">
        <v>17262.281751445458</v>
      </c>
      <c r="APG7" s="52">
        <v>17989.413701083187</v>
      </c>
      <c r="APH7" s="52">
        <v>18747.174328887388</v>
      </c>
      <c r="API7" s="52">
        <v>19536.853793991751</v>
      </c>
      <c r="APJ7" s="52">
        <v>20359.796600369187</v>
      </c>
      <c r="APK7" s="52">
        <v>21217.403885976979</v>
      </c>
      <c r="APL7" s="52">
        <v>22111.135808326682</v>
      </c>
      <c r="APM7" s="54">
        <v>8538.92</v>
      </c>
      <c r="APN7" s="52">
        <v>8662.8982268440377</v>
      </c>
      <c r="APO7" s="52">
        <v>8788.6765174820212</v>
      </c>
      <c r="APP7" s="52">
        <v>8916.281007387448</v>
      </c>
      <c r="APQ7" s="52">
        <v>9045.7382114998018</v>
      </c>
      <c r="APR7" s="52">
        <v>9177.0750297340874</v>
      </c>
      <c r="APS7" s="52">
        <v>9310.3187525703634</v>
      </c>
      <c r="APT7" s="52">
        <v>9445.4970667244324</v>
      </c>
      <c r="APU7" s="52">
        <v>9582.6380609008684</v>
      </c>
      <c r="APV7" s="52">
        <v>9721.7702316295654</v>
      </c>
      <c r="APW7" s="52">
        <v>9862.922489187029</v>
      </c>
      <c r="APX7" s="52">
        <v>10006.124163603652</v>
      </c>
      <c r="APY7" s="52">
        <v>10151.405010758193</v>
      </c>
      <c r="APZ7" s="52">
        <v>10298.795218560759</v>
      </c>
      <c r="AQA7" s="52">
        <v>10448.325413225542</v>
      </c>
      <c r="AQB7" s="52">
        <v>10600.026665634652</v>
      </c>
      <c r="AQC7" s="52">
        <v>10753.930497794328</v>
      </c>
      <c r="AQD7" s="52">
        <v>10910.0688893849</v>
      </c>
      <c r="AQE7" s="52">
        <v>11068.474284405844</v>
      </c>
      <c r="AQF7" s="52">
        <v>11229.179597917326</v>
      </c>
      <c r="AQG7" s="52">
        <v>11392.218222879621</v>
      </c>
      <c r="AQH7" s="52">
        <v>11557.624037091835</v>
      </c>
      <c r="AQI7" s="52">
        <v>11725.431410231375</v>
      </c>
      <c r="AQJ7" s="52">
        <v>11895.675210995625</v>
      </c>
      <c r="AQK7" s="52">
        <v>12068.390814347315</v>
      </c>
      <c r="AQL7" s="52">
        <v>12243.614108865082</v>
      </c>
      <c r="AQM7" s="52">
        <v>624</v>
      </c>
      <c r="AQN7" s="55">
        <v>299.52</v>
      </c>
      <c r="AQO7" s="56">
        <v>312.13655699353046</v>
      </c>
      <c r="AQP7" s="56">
        <v>325.28455599551114</v>
      </c>
      <c r="AQQ7" s="56">
        <v>338.98638271770875</v>
      </c>
      <c r="AQR7" s="56">
        <v>353.26536581596167</v>
      </c>
      <c r="AQS7" s="56">
        <v>368.14581660942281</v>
      </c>
      <c r="AQT7" s="56">
        <v>383.65307047287968</v>
      </c>
      <c r="AQU7" s="56">
        <v>399.8135299726261</v>
      </c>
      <c r="AQV7" s="56">
        <v>416.65470981932827</v>
      </c>
      <c r="AQW7" s="56">
        <v>434.20528371442197</v>
      </c>
      <c r="AQX7" s="56">
        <v>452.49513316980085</v>
      </c>
      <c r="AQY7" s="56">
        <v>471.55539838391661</v>
      </c>
      <c r="AQZ7" s="56">
        <v>491.418531260912</v>
      </c>
      <c r="ARA7" s="56">
        <v>512.1183506630565</v>
      </c>
      <c r="ARB7" s="56">
        <v>533.69009999055811</v>
      </c>
      <c r="ARC7" s="56">
        <v>556.1705071867849</v>
      </c>
      <c r="ARD7" s="56">
        <v>579.59784727106251</v>
      </c>
      <c r="ARE7" s="56">
        <v>604.01200750551402</v>
      </c>
      <c r="ARF7" s="56">
        <v>629.45455530689651</v>
      </c>
      <c r="ARG7" s="56">
        <v>655.96880901905877</v>
      </c>
      <c r="ARH7" s="56">
        <v>683.59991166651889</v>
      </c>
      <c r="ARI7" s="56">
        <v>712.39490781473285</v>
      </c>
      <c r="ARJ7" s="56">
        <v>742.40282366791621</v>
      </c>
      <c r="ARK7" s="56">
        <v>773.67475054079353</v>
      </c>
      <c r="ARL7" s="56">
        <v>806.2639318463938</v>
      </c>
      <c r="ARM7" s="56">
        <v>840.22585374799633</v>
      </c>
      <c r="ARN7" s="55">
        <v>324.48</v>
      </c>
      <c r="ARO7" s="56">
        <v>329.19118772003412</v>
      </c>
      <c r="ARP7" s="56">
        <v>333.97077808347734</v>
      </c>
      <c r="ARQ7" s="56">
        <v>338.81976424150588</v>
      </c>
      <c r="ARR7" s="56">
        <v>343.73915376504948</v>
      </c>
      <c r="ARS7" s="56">
        <v>348.72996885415455</v>
      </c>
      <c r="ART7" s="56">
        <v>353.79324655038715</v>
      </c>
      <c r="ARU7" s="56">
        <v>358.93003895231999</v>
      </c>
      <c r="ARV7" s="56">
        <v>364.14141343414792</v>
      </c>
      <c r="ARW7" s="56">
        <v>369.42845286747757</v>
      </c>
      <c r="ARX7" s="56">
        <v>374.79225584633741</v>
      </c>
      <c r="ARY7" s="56">
        <v>380.23393691545459</v>
      </c>
      <c r="ARZ7" s="56">
        <v>385.75462680184603</v>
      </c>
      <c r="ASA7" s="56">
        <v>391.35547264977254</v>
      </c>
      <c r="ASB7" s="56">
        <v>397.03763825910357</v>
      </c>
      <c r="ASC7" s="56">
        <v>402.80230432714359</v>
      </c>
      <c r="ASD7" s="56">
        <v>408.6506686939689</v>
      </c>
      <c r="ASE7" s="56">
        <v>414.58394659132694</v>
      </c>
      <c r="ASF7" s="56">
        <v>420.60337089514945</v>
      </c>
      <c r="ASG7" s="56">
        <v>426.71019238173159</v>
      </c>
      <c r="ASH7" s="56">
        <v>432.90567998763083</v>
      </c>
      <c r="ASI7" s="56">
        <v>439.19112107333945</v>
      </c>
      <c r="ASJ7" s="56">
        <v>445.56782169078497</v>
      </c>
      <c r="ASK7" s="56">
        <v>452.03710685471481</v>
      </c>
      <c r="ASL7" s="56">
        <v>458.6003208180212</v>
      </c>
      <c r="ASM7" s="56">
        <v>465.25882735106347</v>
      </c>
      <c r="ASN7" s="57">
        <v>0.5</v>
      </c>
      <c r="ASO7" s="56">
        <v>7882.08</v>
      </c>
      <c r="ASP7" s="56">
        <v>8214.0935935749421</v>
      </c>
      <c r="ASQ7" s="56">
        <v>8560.0924583370015</v>
      </c>
      <c r="ASR7" s="56">
        <v>8920.6656900761154</v>
      </c>
      <c r="ASS7" s="56">
        <v>9296.4271988203636</v>
      </c>
      <c r="AST7" s="56">
        <v>9688.0167540758521</v>
      </c>
      <c r="ASU7" s="59">
        <v>8076.8808592758423</v>
      </c>
      <c r="ASV7" s="59">
        <v>6312.8249766158588</v>
      </c>
      <c r="ASW7" s="59">
        <v>4385.8249935533267</v>
      </c>
      <c r="ASX7" s="59">
        <v>2285.2836422674754</v>
      </c>
      <c r="ASY7" s="59">
        <v>0</v>
      </c>
      <c r="ASZ7" s="56">
        <v>0</v>
      </c>
      <c r="ATA7" s="56">
        <v>0</v>
      </c>
      <c r="ATB7" s="56">
        <v>0</v>
      </c>
      <c r="ATC7" s="56">
        <v>0</v>
      </c>
      <c r="ATD7" s="59">
        <v>0</v>
      </c>
      <c r="ATE7" s="56">
        <v>0</v>
      </c>
      <c r="ATF7" s="56">
        <v>0</v>
      </c>
      <c r="ATG7" s="56">
        <v>0</v>
      </c>
      <c r="ATH7" s="56">
        <v>0</v>
      </c>
      <c r="ATI7" s="56">
        <v>0</v>
      </c>
      <c r="ATJ7" s="56">
        <v>0</v>
      </c>
      <c r="ATK7" s="56">
        <v>0</v>
      </c>
      <c r="ATL7" s="56">
        <v>0</v>
      </c>
      <c r="ATM7" s="56">
        <v>0</v>
      </c>
      <c r="ATN7" s="56">
        <v>0</v>
      </c>
      <c r="ATO7" s="56">
        <v>8538.92</v>
      </c>
      <c r="ATP7" s="56">
        <v>8662.8982268440377</v>
      </c>
      <c r="ATQ7" s="56">
        <v>8788.6765174820212</v>
      </c>
      <c r="ATR7" s="56">
        <v>8916.281007387448</v>
      </c>
      <c r="ATS7" s="56">
        <v>9045.7382114998018</v>
      </c>
      <c r="ATT7" s="56">
        <v>9177.0750297340874</v>
      </c>
      <c r="ATU7" s="59">
        <v>7448.2550020562912</v>
      </c>
      <c r="ATV7" s="59">
        <v>5667.2982400346591</v>
      </c>
      <c r="ATW7" s="59">
        <v>3833.0552243603474</v>
      </c>
      <c r="ATX7" s="59">
        <v>1944.3540463259133</v>
      </c>
      <c r="ATY7" s="59">
        <v>0</v>
      </c>
      <c r="ATZ7" s="56">
        <v>0</v>
      </c>
      <c r="AUA7" s="56">
        <v>0</v>
      </c>
      <c r="AUB7" s="56">
        <v>0</v>
      </c>
      <c r="AUC7" s="56">
        <v>0</v>
      </c>
      <c r="AUD7" s="59">
        <v>0</v>
      </c>
      <c r="AUE7" s="56">
        <v>0</v>
      </c>
      <c r="AUF7" s="56">
        <v>0</v>
      </c>
      <c r="AUG7" s="56">
        <v>0</v>
      </c>
      <c r="AUH7" s="56">
        <v>0</v>
      </c>
      <c r="AUI7" s="56">
        <v>0</v>
      </c>
      <c r="AUJ7" s="56">
        <v>0</v>
      </c>
      <c r="AUK7" s="56">
        <v>0</v>
      </c>
      <c r="AUL7" s="56">
        <v>0</v>
      </c>
      <c r="AUM7" s="56">
        <v>0</v>
      </c>
      <c r="AUN7" s="56">
        <v>0</v>
      </c>
      <c r="AUO7" s="58">
        <v>0.5</v>
      </c>
      <c r="AUP7" s="56">
        <v>299.52</v>
      </c>
      <c r="AUQ7" s="56">
        <v>312.13655699353046</v>
      </c>
      <c r="AUR7" s="56">
        <v>325.28455599551114</v>
      </c>
      <c r="AUS7" s="56">
        <v>338.98638271770875</v>
      </c>
      <c r="AUT7" s="56">
        <v>353.26536581596167</v>
      </c>
      <c r="AUU7" s="56">
        <v>368.14581660942281</v>
      </c>
      <c r="AUV7" s="59">
        <v>306.92245637830376</v>
      </c>
      <c r="AUW7" s="59">
        <v>239.88811798357565</v>
      </c>
      <c r="AUX7" s="59">
        <v>166.66188392773131</v>
      </c>
      <c r="AUY7" s="59">
        <v>86.841056742884405</v>
      </c>
      <c r="AUZ7" s="59">
        <v>0</v>
      </c>
      <c r="AVA7" s="56">
        <v>0</v>
      </c>
      <c r="AVB7" s="56">
        <v>0</v>
      </c>
      <c r="AVC7" s="56">
        <v>0</v>
      </c>
      <c r="AVD7" s="56">
        <v>0</v>
      </c>
      <c r="AVE7" s="59">
        <v>0</v>
      </c>
      <c r="AVF7" s="56">
        <v>0</v>
      </c>
      <c r="AVG7" s="56">
        <v>0</v>
      </c>
      <c r="AVH7" s="56">
        <v>0</v>
      </c>
      <c r="AVI7" s="56">
        <v>0</v>
      </c>
      <c r="AVJ7" s="56">
        <v>0</v>
      </c>
      <c r="AVK7" s="56">
        <v>0</v>
      </c>
      <c r="AVL7" s="56">
        <v>0</v>
      </c>
      <c r="AVM7" s="56">
        <v>0</v>
      </c>
      <c r="AVN7" s="56">
        <v>0</v>
      </c>
      <c r="AVO7" s="56">
        <v>0</v>
      </c>
      <c r="AVP7" s="56">
        <v>324.48</v>
      </c>
      <c r="AVQ7" s="56">
        <v>329.19118772003412</v>
      </c>
      <c r="AVR7" s="56">
        <v>333.97077808347734</v>
      </c>
      <c r="AVS7" s="56">
        <v>338.81976424150588</v>
      </c>
      <c r="AVT7" s="56">
        <v>343.73915376504948</v>
      </c>
      <c r="AVU7" s="56">
        <v>348.72996885415455</v>
      </c>
      <c r="AVV7" s="59">
        <v>283.03459724030972</v>
      </c>
      <c r="AVW7" s="59">
        <v>215.35802337139199</v>
      </c>
      <c r="AVX7" s="59">
        <v>145.65656537365916</v>
      </c>
      <c r="AVY7" s="59">
        <v>73.885690573495523</v>
      </c>
      <c r="AVZ7" s="59">
        <v>0</v>
      </c>
      <c r="AWA7" s="56">
        <v>0</v>
      </c>
      <c r="AWB7" s="56">
        <v>0</v>
      </c>
      <c r="AWC7" s="56">
        <v>0</v>
      </c>
      <c r="AWD7" s="56">
        <v>0</v>
      </c>
      <c r="AWE7" s="59">
        <v>0</v>
      </c>
      <c r="AWF7" s="56">
        <v>0</v>
      </c>
      <c r="AWG7" s="56">
        <v>0</v>
      </c>
      <c r="AWH7" s="56">
        <v>0</v>
      </c>
      <c r="AWI7" s="56">
        <v>0</v>
      </c>
      <c r="AWJ7" s="56">
        <v>0</v>
      </c>
      <c r="AWK7" s="56">
        <v>0</v>
      </c>
      <c r="AWL7" s="56">
        <v>0</v>
      </c>
      <c r="AWM7" s="56">
        <v>0</v>
      </c>
      <c r="AWN7" s="56">
        <v>0</v>
      </c>
      <c r="AWO7" s="56">
        <v>0</v>
      </c>
      <c r="AWP7" s="57">
        <v>0.76</v>
      </c>
      <c r="AWQ7" s="56">
        <v>7882.08</v>
      </c>
      <c r="AWR7" s="56">
        <v>8214.0935935749421</v>
      </c>
      <c r="AWS7" s="56">
        <v>8560.0924583370015</v>
      </c>
      <c r="AWT7" s="56">
        <v>8920.6656900761154</v>
      </c>
      <c r="AWU7" s="56">
        <v>9296.4271988203636</v>
      </c>
      <c r="AWV7" s="56">
        <v>9688.0167540758521</v>
      </c>
      <c r="AWW7" s="59">
        <v>2850.6638326855914</v>
      </c>
      <c r="AWX7" s="56">
        <v>2970.7411654662865</v>
      </c>
      <c r="AWY7" s="56">
        <v>3095.8764660376423</v>
      </c>
      <c r="AWZ7" s="56">
        <v>3226.2827890834947</v>
      </c>
      <c r="AXA7" s="56">
        <v>3362.1821637019452</v>
      </c>
      <c r="AXB7" s="56">
        <v>3503.805971430902</v>
      </c>
      <c r="AXC7" s="56">
        <v>3651.3953401970293</v>
      </c>
      <c r="AXD7" s="56">
        <v>3805.2015548588461</v>
      </c>
      <c r="AXE7" s="56">
        <v>3965.4864850429658</v>
      </c>
      <c r="AXF7" s="56">
        <v>4132.5230310018987</v>
      </c>
      <c r="AXG7" s="56">
        <v>4306.5955882525423</v>
      </c>
      <c r="AXH7" s="56">
        <v>4488.000531786447</v>
      </c>
      <c r="AXI7" s="56">
        <v>4677.046720676266</v>
      </c>
      <c r="AXJ7" s="56">
        <v>4874.0560239375409</v>
      </c>
      <c r="AXK7" s="56">
        <v>5079.3638685411352</v>
      </c>
      <c r="AXL7" s="56">
        <v>5293.3198105093797</v>
      </c>
      <c r="AXM7" s="56">
        <v>5516.2881300682593</v>
      </c>
      <c r="AXN7" s="56">
        <v>5748.6484518689467</v>
      </c>
      <c r="AXO7" s="56">
        <v>5990.7963913346766</v>
      </c>
      <c r="AXP7" s="56">
        <v>6243.1442282334165</v>
      </c>
      <c r="AXQ7" s="56">
        <v>8538.92</v>
      </c>
      <c r="AXR7" s="56">
        <v>8662.8982268440377</v>
      </c>
      <c r="AXS7" s="56">
        <v>8788.6765174820212</v>
      </c>
      <c r="AXT7" s="56">
        <v>8916.281007387448</v>
      </c>
      <c r="AXU7" s="56">
        <v>9045.7382114998018</v>
      </c>
      <c r="AXV7" s="56">
        <v>9177.0750297340874</v>
      </c>
      <c r="AXW7" s="59">
        <v>2628.7958830786906</v>
      </c>
      <c r="AXX7" s="56">
        <v>2666.9638776633692</v>
      </c>
      <c r="AXY7" s="56">
        <v>2705.686040724951</v>
      </c>
      <c r="AXZ7" s="56">
        <v>2744.9704183424656</v>
      </c>
      <c r="AYA7" s="56">
        <v>2784.8251734175142</v>
      </c>
      <c r="AYB7" s="56">
        <v>2825.2585873704429</v>
      </c>
      <c r="AYC7" s="56">
        <v>2866.2790618611371</v>
      </c>
      <c r="AYD7" s="56">
        <v>2907.8951205348026</v>
      </c>
      <c r="AYE7" s="56">
        <v>2950.1154107930943</v>
      </c>
      <c r="AYF7" s="56">
        <v>2992.9487055909603</v>
      </c>
      <c r="AYG7" s="56">
        <v>3036.4039052595749</v>
      </c>
      <c r="AYH7" s="56">
        <v>3080.4900393557364</v>
      </c>
      <c r="AYI7" s="56">
        <v>3125.2162685381204</v>
      </c>
      <c r="AYJ7" s="56">
        <v>3170.5918864707742</v>
      </c>
      <c r="AYK7" s="56">
        <v>3216.626321754246</v>
      </c>
      <c r="AYL7" s="56">
        <v>3263.3291398847532</v>
      </c>
      <c r="AYM7" s="56">
        <v>3310.7100452417999</v>
      </c>
      <c r="AYN7" s="56">
        <v>3358.7788831046469</v>
      </c>
      <c r="AYO7" s="56">
        <v>3407.5456416980651</v>
      </c>
      <c r="AYP7" s="56">
        <v>3457.020454267788</v>
      </c>
      <c r="AYQ7" s="60">
        <v>0.76</v>
      </c>
      <c r="AYR7" s="56">
        <v>299.52</v>
      </c>
      <c r="AYS7" s="56">
        <v>312.13655699353046</v>
      </c>
      <c r="AYT7" s="56">
        <v>325.28455599551114</v>
      </c>
      <c r="AYU7" s="56">
        <v>338.98638271770875</v>
      </c>
      <c r="AYV7" s="56">
        <v>353.26536581596167</v>
      </c>
      <c r="AYW7" s="56">
        <v>368.14581660942281</v>
      </c>
      <c r="AYX7" s="59">
        <v>108.32557283940132</v>
      </c>
      <c r="AYY7" s="56">
        <v>112.88852610991796</v>
      </c>
      <c r="AYZ7" s="56">
        <v>117.64368277251621</v>
      </c>
      <c r="AZA7" s="56">
        <v>122.59913893113091</v>
      </c>
      <c r="AZB7" s="56">
        <v>127.763331718532</v>
      </c>
      <c r="AZC7" s="56">
        <v>133.14505366134117</v>
      </c>
      <c r="AZD7" s="56">
        <v>138.75346765013987</v>
      </c>
      <c r="AZE7" s="56">
        <v>144.59812254015714</v>
      </c>
      <c r="AZF7" s="56">
        <v>150.68896940909875</v>
      </c>
      <c r="AZG7" s="56">
        <v>157.03637849979808</v>
      </c>
      <c r="AZH7" s="56">
        <v>163.65115687653528</v>
      </c>
      <c r="AZI7" s="56">
        <v>170.54456682508632</v>
      </c>
      <c r="AZJ7" s="56">
        <v>177.72834502782959</v>
      </c>
      <c r="AZK7" s="56">
        <v>185.21472254655777</v>
      </c>
      <c r="AZL7" s="56">
        <v>193.01644564701709</v>
      </c>
      <c r="AZM7" s="56">
        <v>201.14679750063044</v>
      </c>
      <c r="AZN7" s="56">
        <v>209.61962080035281</v>
      </c>
      <c r="AZO7" s="56">
        <v>218.44934132916524</v>
      </c>
      <c r="AZP7" s="56">
        <v>227.65099252133473</v>
      </c>
      <c r="AZQ7" s="56">
        <v>237.24024105825779</v>
      </c>
      <c r="AZR7" s="56">
        <v>324.48</v>
      </c>
      <c r="AZS7" s="56">
        <v>329.19118772003412</v>
      </c>
      <c r="AZT7" s="56">
        <v>333.97077808347734</v>
      </c>
      <c r="AZU7" s="56">
        <v>338.81976424150588</v>
      </c>
      <c r="AZV7" s="56">
        <v>343.73915376504948</v>
      </c>
      <c r="AZW7" s="56">
        <v>348.72996885415455</v>
      </c>
      <c r="AZX7" s="59">
        <v>99.894563731874015</v>
      </c>
      <c r="AZY7" s="56">
        <v>101.3449521747727</v>
      </c>
      <c r="AZZ7" s="56">
        <v>102.81639908728883</v>
      </c>
      <c r="BAA7" s="56">
        <v>104.30921022140544</v>
      </c>
      <c r="BAB7" s="56">
        <v>105.82369576837762</v>
      </c>
      <c r="BAC7" s="56">
        <v>107.36017042318717</v>
      </c>
      <c r="BAD7" s="56">
        <v>108.918953449933</v>
      </c>
      <c r="BAE7" s="56">
        <v>110.50036874817107</v>
      </c>
      <c r="BAF7" s="56">
        <v>112.10474492021748</v>
      </c>
      <c r="BAG7" s="56">
        <v>113.73241533942878</v>
      </c>
      <c r="BAH7" s="56">
        <v>115.38371821947356</v>
      </c>
      <c r="BAI7" s="56">
        <v>117.05899668460995</v>
      </c>
      <c r="BAJ7" s="56">
        <v>118.75859884098337</v>
      </c>
      <c r="BAK7" s="56">
        <v>120.4828778489595</v>
      </c>
      <c r="BAL7" s="56">
        <v>122.23219199650752</v>
      </c>
      <c r="BAM7" s="56">
        <v>124.00690477364878</v>
      </c>
      <c r="BAN7" s="56">
        <v>125.80738494798634</v>
      </c>
      <c r="BAO7" s="56">
        <v>127.63400664133124</v>
      </c>
      <c r="BAP7" s="56">
        <v>129.48714940744128</v>
      </c>
      <c r="BAQ7" s="56">
        <v>131.36719831088851</v>
      </c>
      <c r="BAR7" s="57">
        <v>0.76</v>
      </c>
      <c r="BAS7" s="56">
        <v>7882.08</v>
      </c>
      <c r="BAT7" s="56">
        <v>8214.0935935749421</v>
      </c>
      <c r="BAU7" s="56">
        <v>8560.0924583370015</v>
      </c>
      <c r="BAV7" s="56">
        <v>8920.6656900761154</v>
      </c>
      <c r="BAW7" s="56">
        <v>9296.4271988203636</v>
      </c>
      <c r="BAX7" s="56">
        <v>9688.0167540758521</v>
      </c>
      <c r="BAY7" s="56">
        <v>2280.5310661484732</v>
      </c>
      <c r="BAZ7" s="56">
        <v>1782.4446992797718</v>
      </c>
      <c r="BBA7" s="56">
        <v>1238.350586415057</v>
      </c>
      <c r="BBB7" s="56">
        <v>645.256557816699</v>
      </c>
      <c r="BBC7" s="56">
        <v>0</v>
      </c>
      <c r="BBD7" s="56">
        <v>0</v>
      </c>
      <c r="BBE7" s="56">
        <v>0</v>
      </c>
      <c r="BBF7" s="56">
        <v>0</v>
      </c>
      <c r="BBG7" s="56">
        <v>0</v>
      </c>
      <c r="BBH7" s="56">
        <v>0</v>
      </c>
      <c r="BBI7" s="55">
        <v>0</v>
      </c>
      <c r="BBJ7" s="55">
        <v>0</v>
      </c>
      <c r="BBK7" s="55">
        <v>0</v>
      </c>
      <c r="BBL7" s="55">
        <v>0</v>
      </c>
      <c r="BBM7" s="55">
        <v>0</v>
      </c>
      <c r="BBN7" s="55">
        <v>0</v>
      </c>
      <c r="BBO7" s="55">
        <v>0</v>
      </c>
      <c r="BBP7" s="55">
        <v>0</v>
      </c>
      <c r="BBQ7" s="55">
        <v>0</v>
      </c>
      <c r="BBR7" s="55">
        <v>0</v>
      </c>
      <c r="BBS7" s="56">
        <v>8538.92</v>
      </c>
      <c r="BBT7" s="56">
        <v>8662.8982268440377</v>
      </c>
      <c r="BBU7" s="56">
        <v>8788.6765174820212</v>
      </c>
      <c r="BBV7" s="56">
        <v>8916.281007387448</v>
      </c>
      <c r="BBW7" s="56">
        <v>9045.7382114998018</v>
      </c>
      <c r="BBX7" s="56">
        <v>9177.0750297340874</v>
      </c>
      <c r="BBY7" s="56">
        <v>2103.0367064629527</v>
      </c>
      <c r="BBZ7" s="56">
        <v>1600.1783265980214</v>
      </c>
      <c r="BCA7" s="56">
        <v>1082.2744162899805</v>
      </c>
      <c r="BCB7" s="56">
        <v>548.99408366849309</v>
      </c>
      <c r="BCC7" s="56">
        <v>0</v>
      </c>
      <c r="BCD7" s="56">
        <v>0</v>
      </c>
      <c r="BCE7" s="56">
        <v>0</v>
      </c>
      <c r="BCF7" s="56">
        <v>0</v>
      </c>
      <c r="BCG7" s="56">
        <v>0</v>
      </c>
      <c r="BCH7" s="56">
        <v>0</v>
      </c>
      <c r="BCI7" s="55">
        <v>0</v>
      </c>
      <c r="BCJ7" s="55">
        <v>0</v>
      </c>
      <c r="BCK7" s="55">
        <v>0</v>
      </c>
      <c r="BCL7" s="55">
        <v>0</v>
      </c>
      <c r="BCM7" s="55">
        <v>0</v>
      </c>
      <c r="BCN7" s="55">
        <v>0</v>
      </c>
      <c r="BCO7" s="55">
        <v>0</v>
      </c>
      <c r="BCP7" s="55">
        <v>0</v>
      </c>
      <c r="BCQ7" s="55">
        <v>0</v>
      </c>
      <c r="BCR7" s="55">
        <v>0</v>
      </c>
      <c r="BCS7" s="57">
        <v>0.76</v>
      </c>
      <c r="BCT7" s="56">
        <v>299.52</v>
      </c>
      <c r="BCU7" s="56">
        <v>312.13655699353046</v>
      </c>
      <c r="BCV7" s="56">
        <v>325.28455599551114</v>
      </c>
      <c r="BCW7" s="56">
        <v>338.98638271770875</v>
      </c>
      <c r="BCX7" s="56">
        <v>353.26536581596167</v>
      </c>
      <c r="BCY7" s="56">
        <v>368.14581660942281</v>
      </c>
      <c r="BCZ7" s="56">
        <v>86.660458271521065</v>
      </c>
      <c r="BDA7" s="56">
        <v>67.733115665950777</v>
      </c>
      <c r="BDB7" s="56">
        <v>47.057473109006487</v>
      </c>
      <c r="BDC7" s="56">
        <v>24.519827786226184</v>
      </c>
      <c r="BDD7" s="56">
        <v>0</v>
      </c>
      <c r="BDE7" s="56">
        <v>0</v>
      </c>
      <c r="BDF7" s="56">
        <v>0</v>
      </c>
      <c r="BDG7" s="56">
        <v>0</v>
      </c>
      <c r="BDH7" s="56">
        <v>0</v>
      </c>
      <c r="BDI7" s="56">
        <v>0</v>
      </c>
      <c r="BDJ7" s="55">
        <v>0</v>
      </c>
      <c r="BDK7" s="55">
        <v>0</v>
      </c>
      <c r="BDL7" s="55">
        <v>0</v>
      </c>
      <c r="BDM7" s="55">
        <v>0</v>
      </c>
      <c r="BDN7" s="55">
        <v>0</v>
      </c>
      <c r="BDO7" s="55">
        <v>0</v>
      </c>
      <c r="BDP7" s="55">
        <v>0</v>
      </c>
      <c r="BDQ7" s="55">
        <v>0</v>
      </c>
      <c r="BDR7" s="55">
        <v>0</v>
      </c>
      <c r="BDS7" s="55">
        <v>0</v>
      </c>
      <c r="BDT7" s="56">
        <v>324.48</v>
      </c>
      <c r="BDU7" s="56">
        <v>329.19118772003412</v>
      </c>
      <c r="BDV7" s="56">
        <v>333.97077808347734</v>
      </c>
      <c r="BDW7" s="56">
        <v>338.81976424150588</v>
      </c>
      <c r="BDX7" s="56">
        <v>343.73915376504948</v>
      </c>
      <c r="BDY7" s="56">
        <v>348.72996885415455</v>
      </c>
      <c r="BDZ7" s="56">
        <v>79.915650985499212</v>
      </c>
      <c r="BEA7" s="56">
        <v>60.806971304863616</v>
      </c>
      <c r="BEB7" s="56">
        <v>41.126559634915537</v>
      </c>
      <c r="BEC7" s="56">
        <v>20.86184204428109</v>
      </c>
      <c r="BED7" s="56">
        <v>0</v>
      </c>
      <c r="BEE7" s="56">
        <v>0</v>
      </c>
      <c r="BEF7" s="56">
        <v>0</v>
      </c>
      <c r="BEG7" s="56">
        <v>0</v>
      </c>
      <c r="BEH7" s="56">
        <v>0</v>
      </c>
      <c r="BEI7" s="56">
        <v>0</v>
      </c>
      <c r="BEJ7" s="55">
        <v>0</v>
      </c>
      <c r="BEK7" s="55">
        <v>0</v>
      </c>
      <c r="BEL7" s="55">
        <v>0</v>
      </c>
      <c r="BEM7" s="55">
        <v>0</v>
      </c>
      <c r="BEN7" s="55">
        <v>0</v>
      </c>
      <c r="BEO7" s="55">
        <v>0</v>
      </c>
      <c r="BEP7" s="55">
        <v>0</v>
      </c>
      <c r="BEQ7" s="55">
        <v>0</v>
      </c>
      <c r="BER7" s="55">
        <v>0</v>
      </c>
      <c r="BES7" s="55">
        <v>0</v>
      </c>
      <c r="BET7" s="57">
        <v>0</v>
      </c>
      <c r="BEU7" s="56">
        <v>7882.08</v>
      </c>
      <c r="BEV7" s="56">
        <v>8214.0935935749421</v>
      </c>
      <c r="BEW7" s="56">
        <v>8560.0924583370015</v>
      </c>
      <c r="BEX7" s="56">
        <v>8920.6656900761154</v>
      </c>
      <c r="BEY7" s="56">
        <v>9296.4271988203636</v>
      </c>
      <c r="BEZ7" s="56">
        <v>9688.0167540758521</v>
      </c>
      <c r="BFA7" s="56">
        <v>2280.5310661484732</v>
      </c>
      <c r="BFB7" s="56">
        <v>1782.4446992797718</v>
      </c>
      <c r="BFC7" s="56">
        <v>1238.350586415057</v>
      </c>
      <c r="BFD7" s="56">
        <v>645.256557816699</v>
      </c>
      <c r="BFE7" s="56">
        <v>0</v>
      </c>
      <c r="BFF7" s="56">
        <v>0</v>
      </c>
      <c r="BFG7" s="56">
        <v>0</v>
      </c>
      <c r="BFH7" s="56">
        <v>0</v>
      </c>
      <c r="BFI7" s="56">
        <v>0</v>
      </c>
      <c r="BFJ7" s="56">
        <v>0</v>
      </c>
      <c r="BFK7" s="56">
        <v>0</v>
      </c>
      <c r="BFL7" s="56">
        <v>0</v>
      </c>
      <c r="BFM7" s="56">
        <v>0</v>
      </c>
      <c r="BFN7" s="56">
        <v>0</v>
      </c>
      <c r="BFO7" s="56">
        <v>0</v>
      </c>
      <c r="BFP7" s="56">
        <v>0</v>
      </c>
      <c r="BFQ7" s="56">
        <v>0</v>
      </c>
      <c r="BFR7" s="56">
        <v>0</v>
      </c>
      <c r="BFS7" s="56">
        <v>0</v>
      </c>
      <c r="BFT7" s="56">
        <v>0</v>
      </c>
      <c r="BFU7" s="56">
        <v>8538.92</v>
      </c>
      <c r="BFV7" s="56">
        <v>8662.8982268440377</v>
      </c>
      <c r="BFW7" s="56">
        <v>8788.6765174820212</v>
      </c>
      <c r="BFX7" s="56">
        <v>8916.281007387448</v>
      </c>
      <c r="BFY7" s="56">
        <v>9045.7382114998018</v>
      </c>
      <c r="BFZ7" s="56">
        <v>9177.0750297340874</v>
      </c>
      <c r="BGA7" s="56">
        <v>2103.0367064629527</v>
      </c>
      <c r="BGB7" s="56">
        <v>1600.1783265980214</v>
      </c>
      <c r="BGC7" s="56">
        <v>1082.2744162899805</v>
      </c>
      <c r="BGD7" s="56">
        <v>548.99408366849309</v>
      </c>
      <c r="BGE7" s="56">
        <v>0</v>
      </c>
      <c r="BGF7" s="56">
        <v>0</v>
      </c>
      <c r="BGG7" s="56">
        <v>0</v>
      </c>
      <c r="BGH7" s="56">
        <v>0</v>
      </c>
      <c r="BGI7" s="56">
        <v>0</v>
      </c>
      <c r="BGJ7" s="56">
        <v>0</v>
      </c>
      <c r="BGK7" s="56">
        <v>0</v>
      </c>
      <c r="BGL7" s="56">
        <v>0</v>
      </c>
      <c r="BGM7" s="56">
        <v>0</v>
      </c>
      <c r="BGN7" s="56">
        <v>0</v>
      </c>
      <c r="BGO7" s="56">
        <v>0</v>
      </c>
      <c r="BGP7" s="56">
        <v>0</v>
      </c>
      <c r="BGQ7" s="56">
        <v>0</v>
      </c>
      <c r="BGR7" s="56">
        <v>0</v>
      </c>
      <c r="BGS7" s="56">
        <v>0</v>
      </c>
      <c r="BGT7" s="56">
        <v>0</v>
      </c>
      <c r="BGU7" s="57">
        <v>0.25</v>
      </c>
      <c r="BGV7" s="56">
        <v>299.52</v>
      </c>
      <c r="BGW7" s="56">
        <v>312.13655699353046</v>
      </c>
      <c r="BGX7" s="56">
        <v>325.28455599551114</v>
      </c>
      <c r="BGY7" s="56">
        <v>338.98638271770875</v>
      </c>
      <c r="BGZ7" s="56">
        <v>353.26536581596167</v>
      </c>
      <c r="BHA7" s="56">
        <v>276.10936245706711</v>
      </c>
      <c r="BHB7" s="56">
        <v>64.995343703640799</v>
      </c>
      <c r="BHC7" s="56">
        <v>50.799836749463083</v>
      </c>
      <c r="BHD7" s="56">
        <v>35.293104831754867</v>
      </c>
      <c r="BHE7" s="56">
        <v>18.389870839669637</v>
      </c>
      <c r="BHF7" s="59">
        <v>0</v>
      </c>
      <c r="BHG7" s="59">
        <v>0</v>
      </c>
      <c r="BHH7" s="59">
        <v>0</v>
      </c>
      <c r="BHI7" s="59">
        <v>0</v>
      </c>
      <c r="BHJ7" s="59">
        <v>0</v>
      </c>
      <c r="BHK7" s="59">
        <v>0</v>
      </c>
      <c r="BHL7" s="56">
        <v>0</v>
      </c>
      <c r="BHM7" s="56">
        <v>0</v>
      </c>
      <c r="BHN7" s="56">
        <v>0</v>
      </c>
      <c r="BHO7" s="56">
        <v>0</v>
      </c>
      <c r="BHP7" s="56">
        <v>0</v>
      </c>
      <c r="BHQ7" s="56">
        <v>0</v>
      </c>
      <c r="BHR7" s="56">
        <v>0</v>
      </c>
      <c r="BHS7" s="56">
        <v>0</v>
      </c>
      <c r="BHT7" s="56">
        <v>0</v>
      </c>
      <c r="BHU7" s="56">
        <v>0</v>
      </c>
      <c r="BHV7" s="56">
        <v>324.48</v>
      </c>
      <c r="BHW7" s="56">
        <v>329.19118772003412</v>
      </c>
      <c r="BHX7" s="56">
        <v>333.97077808347734</v>
      </c>
      <c r="BHY7" s="56">
        <v>338.81976424150588</v>
      </c>
      <c r="BHZ7" s="56">
        <v>343.73915376504948</v>
      </c>
      <c r="BIA7" s="59">
        <v>261.54747664061591</v>
      </c>
      <c r="BIB7" s="56">
        <v>59.936738239124409</v>
      </c>
      <c r="BIC7" s="56">
        <v>45.60522847864771</v>
      </c>
      <c r="BID7" s="56">
        <v>30.844919726186653</v>
      </c>
      <c r="BIE7" s="56">
        <v>15.646381533210818</v>
      </c>
      <c r="BIF7" s="56">
        <v>0</v>
      </c>
      <c r="BIG7" s="56">
        <v>0</v>
      </c>
      <c r="BIH7" s="56">
        <v>0</v>
      </c>
      <c r="BII7" s="56">
        <v>0</v>
      </c>
      <c r="BIJ7" s="56">
        <v>0</v>
      </c>
      <c r="BIK7" s="59">
        <v>0</v>
      </c>
      <c r="BIL7" s="56">
        <v>0</v>
      </c>
      <c r="BIM7" s="56">
        <v>0</v>
      </c>
      <c r="BIN7" s="56">
        <v>0</v>
      </c>
      <c r="BIO7" s="56">
        <v>0</v>
      </c>
      <c r="BIP7" s="56">
        <v>0</v>
      </c>
      <c r="BIQ7" s="56">
        <v>0</v>
      </c>
      <c r="BIR7" s="56">
        <v>0</v>
      </c>
      <c r="BIS7" s="56">
        <v>0</v>
      </c>
      <c r="BIT7" s="56">
        <v>0</v>
      </c>
      <c r="BIU7" s="56">
        <v>0</v>
      </c>
      <c r="BIV7" s="61">
        <v>0.9</v>
      </c>
      <c r="BIW7" s="61">
        <v>0.9</v>
      </c>
      <c r="BIX7" s="61">
        <f t="shared" ref="BIX7:BIY52" si="15">0.8*0.85*1.05</f>
        <v>0.71400000000000008</v>
      </c>
      <c r="BIY7" s="61">
        <f t="shared" si="15"/>
        <v>0.71400000000000008</v>
      </c>
      <c r="BIZ7" s="61">
        <v>0.1</v>
      </c>
      <c r="BJA7" s="61">
        <v>0.1</v>
      </c>
      <c r="BJB7" s="61">
        <v>0.8</v>
      </c>
      <c r="BJC7" s="61">
        <v>0.8</v>
      </c>
      <c r="BJD7" s="61">
        <v>0.8</v>
      </c>
      <c r="BJE7" s="61">
        <v>0.8</v>
      </c>
      <c r="BJF7" s="61">
        <v>1</v>
      </c>
      <c r="BJG7" s="61">
        <v>1</v>
      </c>
      <c r="BJH7" s="61">
        <f t="shared" ref="BJH7:BJI52" si="16">YA7</f>
        <v>9</v>
      </c>
      <c r="BJI7" s="61">
        <f t="shared" si="16"/>
        <v>9</v>
      </c>
      <c r="BJJ7" s="62">
        <v>0.3</v>
      </c>
      <c r="BJK7" s="62">
        <v>0.3</v>
      </c>
      <c r="BJL7" s="46">
        <f t="shared" ref="BJL7:BJN52" si="17">YE7</f>
        <v>1.69</v>
      </c>
      <c r="BJM7" s="46">
        <f t="shared" si="0"/>
        <v>1.5649999999999999</v>
      </c>
      <c r="BJN7" s="46">
        <f t="shared" si="0"/>
        <v>1.423</v>
      </c>
      <c r="BJO7" s="46">
        <v>1.5</v>
      </c>
      <c r="BJP7" s="61">
        <f t="shared" si="1"/>
        <v>0.65</v>
      </c>
      <c r="BJQ7" s="61">
        <f t="shared" si="1"/>
        <v>0.65</v>
      </c>
      <c r="BJR7" s="61">
        <v>0.69</v>
      </c>
      <c r="BJS7" s="61">
        <v>0.69</v>
      </c>
      <c r="BJT7" s="61">
        <v>48.83</v>
      </c>
      <c r="BJU7" s="61">
        <v>48.83</v>
      </c>
      <c r="BJV7" s="61">
        <f t="shared" ref="BJV7:BJW52" si="18">BJT7*1.5</f>
        <v>73.245000000000005</v>
      </c>
      <c r="BJW7" s="61">
        <f t="shared" si="18"/>
        <v>73.245000000000005</v>
      </c>
      <c r="BJX7" s="61">
        <v>4</v>
      </c>
      <c r="BJY7" s="61">
        <v>4</v>
      </c>
      <c r="BJZ7" s="63">
        <v>461539.81439999992</v>
      </c>
      <c r="BKA7" s="63">
        <v>480981.06497812853</v>
      </c>
      <c r="BKB7" s="63">
        <v>501241.23130794137</v>
      </c>
      <c r="BKC7" s="63">
        <v>522354.80823871074</v>
      </c>
      <c r="BKD7" s="63">
        <v>544357.74363196781</v>
      </c>
      <c r="BKE7" s="63">
        <v>567287.49956613709</v>
      </c>
      <c r="BKF7" s="63">
        <v>591183.1161192673</v>
      </c>
      <c r="BKG7" s="63">
        <v>616085.27783845703</v>
      </c>
      <c r="BKH7" s="63">
        <v>642036.38300914329</v>
      </c>
      <c r="BKI7" s="63">
        <v>669080.61584219302</v>
      </c>
      <c r="BKJ7" s="63">
        <v>697264.02170169982</v>
      </c>
      <c r="BKK7" s="63">
        <v>726634.58550157223</v>
      </c>
      <c r="BKL7" s="63">
        <v>757242.31340438675</v>
      </c>
      <c r="BKM7" s="63">
        <v>789139.31796160922</v>
      </c>
      <c r="BKN7" s="63">
        <v>822379.90684014291</v>
      </c>
      <c r="BKO7" s="63">
        <v>857020.67528626649</v>
      </c>
      <c r="BKP7" s="63">
        <v>893120.6024843941</v>
      </c>
      <c r="BKQ7" s="63">
        <v>930741.15197471401</v>
      </c>
      <c r="BKR7" s="63">
        <v>969946.37630067952</v>
      </c>
      <c r="BKS7" s="63">
        <v>1010803.0260645214</v>
      </c>
      <c r="BKT7" s="63">
        <v>1053380.6635764609</v>
      </c>
      <c r="BKU7" s="63">
        <v>1097751.7812911223</v>
      </c>
      <c r="BKV7" s="63">
        <v>1143991.9252327925</v>
      </c>
      <c r="BKW7" s="63">
        <v>1192179.8236196721</v>
      </c>
      <c r="BKX7" s="63">
        <v>1242397.5209061129</v>
      </c>
      <c r="BKY7" s="63">
        <v>1294730.5174710599</v>
      </c>
      <c r="BKZ7" s="64">
        <v>500001.4656</v>
      </c>
      <c r="BLA7" s="64">
        <v>507261.08334141324</v>
      </c>
      <c r="BLB7" s="64">
        <v>514626.10487336968</v>
      </c>
      <c r="BLC7" s="64">
        <v>522098.06057383935</v>
      </c>
      <c r="BLD7" s="64">
        <v>529678.50304064492</v>
      </c>
      <c r="BLE7" s="64">
        <v>537369.00741407659</v>
      </c>
      <c r="BLF7" s="64">
        <v>545171.17170419032</v>
      </c>
      <c r="BLG7" s="64">
        <v>553086.6171228583</v>
      </c>
      <c r="BLH7" s="64">
        <v>561116.98842064058</v>
      </c>
      <c r="BLI7" s="64">
        <v>569263.95422854798</v>
      </c>
      <c r="BLJ7" s="64">
        <v>577529.20740476716</v>
      </c>
      <c r="BLK7" s="64">
        <v>585914.46538641886</v>
      </c>
      <c r="BLL7" s="64">
        <v>594421.4705464252</v>
      </c>
      <c r="BLM7" s="64">
        <v>603051.99055555649</v>
      </c>
      <c r="BLN7" s="64">
        <v>611807.81874973618</v>
      </c>
      <c r="BLO7" s="64">
        <v>620690.77450267808</v>
      </c>
      <c r="BLP7" s="64">
        <v>629702.7036039338</v>
      </c>
      <c r="BLQ7" s="64">
        <v>638845.47864242957</v>
      </c>
      <c r="BLR7" s="64">
        <v>648120.99939557153</v>
      </c>
      <c r="BLS7" s="64">
        <v>657531.1932240004</v>
      </c>
      <c r="BLT7" s="64">
        <v>667078.01547207811</v>
      </c>
      <c r="BLU7" s="64">
        <v>676763.4498741884</v>
      </c>
      <c r="BLV7" s="64">
        <v>686589.50896693743</v>
      </c>
      <c r="BLW7" s="64">
        <v>696558.23450733826</v>
      </c>
      <c r="BLX7" s="64">
        <v>706671.69789706822</v>
      </c>
      <c r="BLY7" s="64">
        <v>716932.00061288523</v>
      </c>
      <c r="BLZ7" s="65">
        <v>129578.15759615999</v>
      </c>
      <c r="BMA7" s="65">
        <v>135036.32469828549</v>
      </c>
      <c r="BMB7" s="65">
        <v>140724.40391420698</v>
      </c>
      <c r="BMC7" s="65">
        <v>146652.07973673701</v>
      </c>
      <c r="BMD7" s="65">
        <v>152829.44459457061</v>
      </c>
      <c r="BME7" s="65">
        <v>159267.0160355996</v>
      </c>
      <c r="BMF7" s="65">
        <v>165975.7546340327</v>
      </c>
      <c r="BMG7" s="65">
        <v>172967.0826518095</v>
      </c>
      <c r="BMH7" s="65">
        <v>180252.90348608186</v>
      </c>
      <c r="BMI7" s="65">
        <v>187845.62193587318</v>
      </c>
      <c r="BMJ7" s="65">
        <v>195758.16532242208</v>
      </c>
      <c r="BMK7" s="65">
        <v>204004.0054991692</v>
      </c>
      <c r="BML7" s="65">
        <v>212597.18178886198</v>
      </c>
      <c r="BMM7" s="65">
        <v>221552.32488682918</v>
      </c>
      <c r="BMN7" s="65">
        <v>230884.68177112355</v>
      </c>
      <c r="BMO7" s="65">
        <v>240610.14166194396</v>
      </c>
      <c r="BMP7" s="65">
        <v>250745.26307453532</v>
      </c>
      <c r="BMQ7" s="65">
        <v>261307.30201162695</v>
      </c>
      <c r="BMR7" s="65">
        <v>272314.241343409</v>
      </c>
      <c r="BMS7" s="65">
        <v>283784.82142507011</v>
      </c>
      <c r="BMT7" s="65">
        <v>295738.57200402406</v>
      </c>
      <c r="BMU7" s="65">
        <v>308195.84547115176</v>
      </c>
      <c r="BMV7" s="65">
        <v>321177.85151267174</v>
      </c>
      <c r="BMW7" s="65">
        <v>334706.69322163711</v>
      </c>
      <c r="BMX7" s="65">
        <v>348805.40473054111</v>
      </c>
      <c r="BMY7" s="65">
        <v>363497.99042910658</v>
      </c>
      <c r="BMZ7" s="65">
        <v>140376.33739584</v>
      </c>
      <c r="BNA7" s="65">
        <v>142414.48852047833</v>
      </c>
      <c r="BNB7" s="65">
        <v>144482.23195450389</v>
      </c>
      <c r="BNC7" s="65">
        <v>146579.99735436574</v>
      </c>
      <c r="BND7" s="65">
        <v>148708.22061477782</v>
      </c>
      <c r="BNE7" s="65">
        <v>150867.34395929356</v>
      </c>
      <c r="BNF7" s="65">
        <v>153057.81603219538</v>
      </c>
      <c r="BNG7" s="65">
        <v>155280.09199171863</v>
      </c>
      <c r="BNH7" s="65">
        <v>157534.63360462897</v>
      </c>
      <c r="BNI7" s="65">
        <v>159821.9093421727</v>
      </c>
      <c r="BNJ7" s="65">
        <v>162142.39447742063</v>
      </c>
      <c r="BNK7" s="65">
        <v>164496.57118402488</v>
      </c>
      <c r="BNL7" s="65">
        <v>166884.9286364099</v>
      </c>
      <c r="BNM7" s="65">
        <v>169307.96311141798</v>
      </c>
      <c r="BNN7" s="65">
        <v>171766.1780914306</v>
      </c>
      <c r="BNO7" s="65">
        <v>174260.0843689871</v>
      </c>
      <c r="BNP7" s="65">
        <v>176790.20015292222</v>
      </c>
      <c r="BNQ7" s="65">
        <v>179357.0511760448</v>
      </c>
      <c r="BNR7" s="65">
        <v>181961.17080437968</v>
      </c>
      <c r="BNS7" s="65">
        <v>184603.10014799595</v>
      </c>
      <c r="BNT7" s="65">
        <v>187283.38817344425</v>
      </c>
      <c r="BNU7" s="65">
        <v>190002.59181782635</v>
      </c>
      <c r="BNV7" s="65">
        <v>192761.27610452136</v>
      </c>
      <c r="BNW7" s="65">
        <v>195560.01426059174</v>
      </c>
      <c r="BNX7" s="65">
        <v>198399.3878358943</v>
      </c>
      <c r="BNY7" s="65">
        <v>201279.98682392054</v>
      </c>
      <c r="BNZ7" s="66">
        <v>35141.465471999996</v>
      </c>
      <c r="BOA7" s="66">
        <v>36621.714877594524</v>
      </c>
      <c r="BOB7" s="66">
        <v>38164.316216249688</v>
      </c>
      <c r="BOC7" s="66">
        <v>39771.895912635351</v>
      </c>
      <c r="BOD7" s="66">
        <v>41447.191023220708</v>
      </c>
      <c r="BOE7" s="66">
        <v>43193.053896371777</v>
      </c>
      <c r="BOF7" s="66">
        <v>45012.457028744269</v>
      </c>
      <c r="BOG7" s="66">
        <v>46908.498126240243</v>
      </c>
      <c r="BOH7" s="66">
        <v>48884.405378145384</v>
      </c>
      <c r="BOI7" s="66">
        <v>50943.542953426564</v>
      </c>
      <c r="BOJ7" s="66">
        <v>53089.416728547665</v>
      </c>
      <c r="BOK7" s="66">
        <v>55325.680256555854</v>
      </c>
      <c r="BOL7" s="66">
        <v>57656.140987601124</v>
      </c>
      <c r="BOM7" s="66">
        <v>60084.766751480332</v>
      </c>
      <c r="BON7" s="66">
        <v>62615.692513242604</v>
      </c>
      <c r="BOO7" s="66">
        <v>65253.22741335848</v>
      </c>
      <c r="BOP7" s="66">
        <v>68001.862104439017</v>
      </c>
      <c r="BOQ7" s="66">
        <v>70866.276396996633</v>
      </c>
      <c r="BOR7" s="66">
        <v>73851.347227265025</v>
      </c>
      <c r="BOS7" s="66">
        <v>76962.156960644439</v>
      </c>
      <c r="BOT7" s="66">
        <v>80204.002044909284</v>
      </c>
      <c r="BOU7" s="66">
        <v>83582.402027911536</v>
      </c>
      <c r="BOV7" s="66">
        <v>87103.108955132833</v>
      </c>
      <c r="BOW7" s="66">
        <v>90772.11716308599</v>
      </c>
      <c r="BOX7" s="66">
        <v>94595.673485239764</v>
      </c>
      <c r="BOY7" s="66">
        <v>98580.28788784369</v>
      </c>
      <c r="BOZ7" s="65">
        <v>38069.920928</v>
      </c>
      <c r="BPA7" s="65">
        <v>38622.665454561458</v>
      </c>
      <c r="BPB7" s="65">
        <v>39183.435385541845</v>
      </c>
      <c r="BPC7" s="65">
        <v>39752.347243336204</v>
      </c>
      <c r="BPD7" s="65">
        <v>40329.519242150716</v>
      </c>
      <c r="BPE7" s="65">
        <v>40915.071312566455</v>
      </c>
      <c r="BPF7" s="65">
        <v>41509.125126459709</v>
      </c>
      <c r="BPG7" s="65">
        <v>42111.804122284208</v>
      </c>
      <c r="BPH7" s="65">
        <v>42723.233530720434</v>
      </c>
      <c r="BPI7" s="65">
        <v>43343.540400697253</v>
      </c>
      <c r="BPJ7" s="65">
        <v>43972.853625791453</v>
      </c>
      <c r="BPK7" s="65">
        <v>44611.303971010522</v>
      </c>
      <c r="BPL7" s="65">
        <v>45259.024099964336</v>
      </c>
      <c r="BPM7" s="65">
        <v>45916.148602431284</v>
      </c>
      <c r="BPN7" s="65">
        <v>46582.814022324754</v>
      </c>
      <c r="BPO7" s="65">
        <v>47259.158886065532</v>
      </c>
      <c r="BPP7" s="65">
        <v>47945.323731366232</v>
      </c>
      <c r="BPQ7" s="65">
        <v>48641.451136433636</v>
      </c>
      <c r="BPR7" s="65">
        <v>49347.685749595017</v>
      </c>
      <c r="BPS7" s="65">
        <v>50064.174319354606</v>
      </c>
      <c r="BPT7" s="65">
        <v>50791.065724886503</v>
      </c>
      <c r="BPU7" s="65">
        <v>51528.511006970235</v>
      </c>
      <c r="BPV7" s="65">
        <v>52276.66339937556</v>
      </c>
      <c r="BPW7" s="65">
        <v>53035.678360702892</v>
      </c>
      <c r="BPX7" s="65">
        <v>53805.713606686069</v>
      </c>
      <c r="BPY7" s="65">
        <v>54586.929142964087</v>
      </c>
      <c r="BPZ7" s="66">
        <v>454786.19750790985</v>
      </c>
      <c r="BQA7" s="66">
        <v>473942.96827690536</v>
      </c>
      <c r="BQB7" s="66">
        <v>493906.67177232669</v>
      </c>
      <c r="BQC7" s="66">
        <v>514711.29808743263</v>
      </c>
      <c r="BQD7" s="66">
        <v>536392.26906611235</v>
      </c>
      <c r="BQE7" s="66">
        <v>558986.4986119247</v>
      </c>
      <c r="BQF7" s="66">
        <v>582532.45553751034</v>
      </c>
      <c r="BQG7" s="66">
        <v>607070.22906138271</v>
      </c>
      <c r="BQH7" s="66">
        <v>632641.59706361475</v>
      </c>
      <c r="BQI7" s="66">
        <v>659290.09721663047</v>
      </c>
      <c r="BQJ7" s="66">
        <v>687061.10111220949</v>
      </c>
      <c r="BQK7" s="66">
        <v>716001.89151091408</v>
      </c>
      <c r="BQL7" s="66">
        <v>746161.74284545949</v>
      </c>
      <c r="BQM7" s="66">
        <v>777592.00511509692</v>
      </c>
      <c r="BQN7" s="66">
        <v>810346.19131384243</v>
      </c>
      <c r="BQO7" s="66">
        <v>844480.06854141143</v>
      </c>
      <c r="BQP7" s="66">
        <v>880051.75295197929</v>
      </c>
      <c r="BQQ7" s="66">
        <v>917121.80870243011</v>
      </c>
      <c r="BQR7" s="66">
        <v>955753.35106856236</v>
      </c>
      <c r="BQS7" s="66">
        <v>996012.15390481462</v>
      </c>
      <c r="BQT7" s="66">
        <v>1037966.7616304728</v>
      </c>
      <c r="BQU7" s="66">
        <v>1081688.6059330273</v>
      </c>
      <c r="BQV7" s="66">
        <v>1127252.127387376</v>
      </c>
      <c r="BQW7" s="66">
        <v>1174734.9021979442</v>
      </c>
      <c r="BQX7" s="66">
        <v>1224217.7742795073</v>
      </c>
      <c r="BQY7" s="66">
        <v>1275784.9929016042</v>
      </c>
      <c r="BQZ7" s="65">
        <v>492685.04730023566</v>
      </c>
      <c r="BRA7" s="65">
        <v>499838.43655284069</v>
      </c>
      <c r="BRB7" s="65">
        <v>507095.68724406598</v>
      </c>
      <c r="BRC7" s="65">
        <v>514458.3073581761</v>
      </c>
      <c r="BRD7" s="65">
        <v>521927.82677415048</v>
      </c>
      <c r="BRE7" s="65">
        <v>529505.79758357618</v>
      </c>
      <c r="BRF7" s="65">
        <v>537193.79441315774</v>
      </c>
      <c r="BRG7" s="65">
        <v>544993.41475190816</v>
      </c>
      <c r="BRH7" s="65">
        <v>552906.27928309236</v>
      </c>
      <c r="BRI7" s="65">
        <v>560934.0322209876</v>
      </c>
      <c r="BRJ7" s="65">
        <v>569078.3416525356</v>
      </c>
      <c r="BRK7" s="65">
        <v>577340.89988395444</v>
      </c>
      <c r="BRL7" s="65">
        <v>585723.42379238235</v>
      </c>
      <c r="BRM7" s="65">
        <v>594227.65518262831</v>
      </c>
      <c r="BRN7" s="65">
        <v>602855.36114910082</v>
      </c>
      <c r="BRO7" s="65">
        <v>611608.33444299374</v>
      </c>
      <c r="BRP7" s="65">
        <v>620488.39384480065</v>
      </c>
      <c r="BRQ7" s="65">
        <v>629497.38454224064</v>
      </c>
      <c r="BRR7" s="65">
        <v>638637.17851366859</v>
      </c>
      <c r="BRS7" s="65">
        <v>647909.67491705494</v>
      </c>
      <c r="BRT7" s="65">
        <v>657316.80048461084</v>
      </c>
      <c r="BRU7" s="65">
        <v>666860.50992314389</v>
      </c>
      <c r="BRV7" s="65">
        <v>676542.78632022708</v>
      </c>
      <c r="BRW7" s="65">
        <v>686365.64155626472</v>
      </c>
      <c r="BRX7" s="65">
        <v>696331.11672254046</v>
      </c>
      <c r="BRY7" s="65">
        <v>706441.28254533652</v>
      </c>
      <c r="BRZ7" s="64">
        <v>461539.81439999992</v>
      </c>
      <c r="BSA7" s="64">
        <v>480981.06497812853</v>
      </c>
      <c r="BSB7" s="64">
        <v>501241.23130794137</v>
      </c>
      <c r="BSC7" s="64">
        <v>522354.80823871074</v>
      </c>
      <c r="BSD7" s="64">
        <v>544357.74363196781</v>
      </c>
      <c r="BSE7" s="64">
        <v>567287.49956613709</v>
      </c>
      <c r="BSF7" s="64">
        <v>368898.2644584229</v>
      </c>
      <c r="BSG7" s="64">
        <v>319132.1739203207</v>
      </c>
      <c r="BSH7" s="64">
        <v>264518.98979976703</v>
      </c>
      <c r="BSI7" s="64">
        <v>204738.66844771104</v>
      </c>
      <c r="BSJ7" s="64">
        <v>0</v>
      </c>
      <c r="BSK7" s="64">
        <v>0</v>
      </c>
      <c r="BSL7" s="64">
        <v>0</v>
      </c>
      <c r="BSM7" s="64">
        <v>0</v>
      </c>
      <c r="BSN7" s="64">
        <v>0</v>
      </c>
      <c r="BSO7" s="64">
        <v>0</v>
      </c>
      <c r="BSP7" s="64">
        <v>0</v>
      </c>
      <c r="BSQ7" s="64">
        <v>0</v>
      </c>
      <c r="BSR7" s="64">
        <v>0</v>
      </c>
      <c r="BSS7" s="64">
        <v>0</v>
      </c>
      <c r="BST7" s="64">
        <v>0</v>
      </c>
      <c r="BSU7" s="64">
        <v>0</v>
      </c>
      <c r="BSV7" s="64">
        <v>0</v>
      </c>
      <c r="BSW7" s="64">
        <v>0</v>
      </c>
      <c r="BSX7" s="64">
        <v>0</v>
      </c>
      <c r="BSY7" s="64">
        <v>0</v>
      </c>
      <c r="BSZ7" s="64">
        <v>500001.4656</v>
      </c>
      <c r="BTA7" s="64">
        <v>507261.08334141324</v>
      </c>
      <c r="BTB7" s="64">
        <v>514626.10487336968</v>
      </c>
      <c r="BTC7" s="64">
        <v>522098.06057383935</v>
      </c>
      <c r="BTD7" s="64">
        <v>529678.50304064492</v>
      </c>
      <c r="BTE7" s="64">
        <v>537369.00741407659</v>
      </c>
      <c r="BTF7" s="63">
        <v>415056.98539079027</v>
      </c>
      <c r="BTG7" s="63">
        <v>343466.7892332949</v>
      </c>
      <c r="BTH7" s="63">
        <v>269710.2324341879</v>
      </c>
      <c r="BTI7" s="63">
        <v>193739.49908911576</v>
      </c>
      <c r="BTJ7" s="63">
        <v>0</v>
      </c>
      <c r="BTK7" s="63">
        <v>0</v>
      </c>
      <c r="BTL7" s="63">
        <v>0</v>
      </c>
      <c r="BTM7" s="63">
        <v>0</v>
      </c>
      <c r="BTN7" s="63">
        <v>0</v>
      </c>
      <c r="BTO7" s="63">
        <v>0</v>
      </c>
      <c r="BTP7" s="63">
        <v>0</v>
      </c>
      <c r="BTQ7" s="63">
        <v>0</v>
      </c>
      <c r="BTR7" s="63">
        <v>0</v>
      </c>
      <c r="BTS7" s="63">
        <v>0</v>
      </c>
      <c r="BTT7" s="63">
        <v>0</v>
      </c>
      <c r="BTU7" s="63">
        <v>0</v>
      </c>
      <c r="BTV7" s="63">
        <v>0</v>
      </c>
      <c r="BTW7" s="63">
        <v>0</v>
      </c>
      <c r="BTX7" s="63">
        <v>0</v>
      </c>
      <c r="BTY7" s="63">
        <v>0</v>
      </c>
      <c r="BTZ7" s="63">
        <v>129578.15759616002</v>
      </c>
      <c r="BUA7" s="63">
        <v>135036.32469828552</v>
      </c>
      <c r="BUB7" s="63">
        <v>140724.40391420698</v>
      </c>
      <c r="BUC7" s="63">
        <v>146652.07973673704</v>
      </c>
      <c r="BUD7" s="63">
        <v>152829.44459457061</v>
      </c>
      <c r="BUE7" s="63">
        <v>159267.01603559963</v>
      </c>
      <c r="BUF7" s="77">
        <v>132780.6037072262</v>
      </c>
      <c r="BUG7" s="77">
        <v>103780.2495910857</v>
      </c>
      <c r="BUH7" s="77">
        <v>72101.161394432755</v>
      </c>
      <c r="BUI7" s="77">
        <v>37569.124387174641</v>
      </c>
      <c r="BUJ7" s="77">
        <v>0</v>
      </c>
      <c r="BUK7" s="63">
        <v>0</v>
      </c>
      <c r="BUL7" s="63">
        <v>0</v>
      </c>
      <c r="BUM7" s="63">
        <v>0</v>
      </c>
      <c r="BUN7" s="63">
        <v>0</v>
      </c>
      <c r="BUO7" s="63">
        <v>0</v>
      </c>
      <c r="BUP7" s="63">
        <v>0</v>
      </c>
      <c r="BUQ7" s="63">
        <v>0</v>
      </c>
      <c r="BUR7" s="63">
        <v>0</v>
      </c>
      <c r="BUS7" s="63">
        <v>0</v>
      </c>
      <c r="BUT7" s="63">
        <v>0</v>
      </c>
      <c r="BUU7" s="63">
        <v>0</v>
      </c>
      <c r="BUV7" s="63">
        <v>0</v>
      </c>
      <c r="BUW7" s="63">
        <v>0</v>
      </c>
      <c r="BUX7" s="63">
        <v>0</v>
      </c>
      <c r="BUY7" s="63">
        <v>0</v>
      </c>
      <c r="BUZ7" s="63">
        <v>140376.33739584003</v>
      </c>
      <c r="BVA7" s="63">
        <v>142414.48852047836</v>
      </c>
      <c r="BVB7" s="63">
        <v>144482.23195450392</v>
      </c>
      <c r="BVC7" s="63">
        <v>146579.99735436574</v>
      </c>
      <c r="BVD7" s="63">
        <v>148708.22061477782</v>
      </c>
      <c r="BVE7" s="63">
        <v>150867.34395929356</v>
      </c>
      <c r="BVF7" s="77">
        <v>122446.25282575631</v>
      </c>
      <c r="BVG7" s="77">
        <v>93168.055195031193</v>
      </c>
      <c r="BVH7" s="77">
        <v>63013.853441851599</v>
      </c>
      <c r="BVI7" s="77">
        <v>31964.381868434553</v>
      </c>
      <c r="BVJ7" s="77">
        <v>0</v>
      </c>
      <c r="BVK7" s="63">
        <v>0</v>
      </c>
      <c r="BVL7" s="63">
        <v>0</v>
      </c>
      <c r="BVM7" s="63">
        <v>0</v>
      </c>
      <c r="BVN7" s="63">
        <v>0</v>
      </c>
      <c r="BVO7" s="63">
        <v>0</v>
      </c>
      <c r="BVP7" s="63">
        <v>0</v>
      </c>
      <c r="BVQ7" s="63">
        <v>0</v>
      </c>
      <c r="BVR7" s="63">
        <v>0</v>
      </c>
      <c r="BVS7" s="63">
        <v>0</v>
      </c>
      <c r="BVT7" s="63">
        <v>0</v>
      </c>
      <c r="BVU7" s="63">
        <v>0</v>
      </c>
      <c r="BVV7" s="63">
        <v>0</v>
      </c>
      <c r="BVW7" s="63">
        <v>0</v>
      </c>
      <c r="BVX7" s="63">
        <v>0</v>
      </c>
      <c r="BVY7" s="63">
        <v>0</v>
      </c>
      <c r="BVZ7" s="66">
        <v>35141.465471999996</v>
      </c>
      <c r="BWA7" s="66">
        <v>36621.714877594524</v>
      </c>
      <c r="BWB7" s="66">
        <v>38164.316216249688</v>
      </c>
      <c r="BWC7" s="66">
        <v>39771.895912635351</v>
      </c>
      <c r="BWD7" s="66">
        <v>41447.191023220708</v>
      </c>
      <c r="BWE7" s="66">
        <v>43193.053896371777</v>
      </c>
      <c r="BWF7" s="66">
        <v>36009.96562299542</v>
      </c>
      <c r="BWG7" s="66">
        <v>28145.098875744145</v>
      </c>
      <c r="BWH7" s="66">
        <v>19553.762151258154</v>
      </c>
      <c r="BWI7" s="66">
        <v>10188.708590685312</v>
      </c>
      <c r="BWJ7" s="66">
        <v>0</v>
      </c>
      <c r="BWK7" s="66">
        <v>0</v>
      </c>
      <c r="BWL7" s="66">
        <v>0</v>
      </c>
      <c r="BWM7" s="66">
        <v>0</v>
      </c>
      <c r="BWN7" s="66">
        <v>0</v>
      </c>
      <c r="BWO7" s="66">
        <v>0</v>
      </c>
      <c r="BWP7" s="66">
        <v>0</v>
      </c>
      <c r="BWQ7" s="66">
        <v>0</v>
      </c>
      <c r="BWR7" s="66">
        <v>0</v>
      </c>
      <c r="BWS7" s="66">
        <v>0</v>
      </c>
      <c r="BWT7" s="66">
        <v>0</v>
      </c>
      <c r="BWU7" s="66">
        <v>0</v>
      </c>
      <c r="BWV7" s="66">
        <v>0</v>
      </c>
      <c r="BWW7" s="66">
        <v>0</v>
      </c>
      <c r="BWX7" s="66">
        <v>0</v>
      </c>
      <c r="BWY7" s="66">
        <v>0</v>
      </c>
      <c r="BWZ7" s="66">
        <v>38069.920928</v>
      </c>
      <c r="BXA7" s="66">
        <v>38622.665454561458</v>
      </c>
      <c r="BXB7" s="66">
        <v>39183.435385541845</v>
      </c>
      <c r="BXC7" s="66">
        <v>39752.347243336204</v>
      </c>
      <c r="BXD7" s="66">
        <v>40329.519242150716</v>
      </c>
      <c r="BXE7" s="66">
        <v>40915.071312566455</v>
      </c>
      <c r="BXF7" s="66">
        <v>33207.30010116777</v>
      </c>
      <c r="BXG7" s="66">
        <v>25267.082473370523</v>
      </c>
      <c r="BXH7" s="66">
        <v>17089.293412288171</v>
      </c>
      <c r="BXI7" s="66">
        <v>8668.7080801394513</v>
      </c>
      <c r="BXJ7" s="66">
        <v>0</v>
      </c>
      <c r="BXK7" s="66">
        <v>0</v>
      </c>
      <c r="BXL7" s="66">
        <v>0</v>
      </c>
      <c r="BXM7" s="66">
        <v>0</v>
      </c>
      <c r="BXN7" s="66">
        <v>0</v>
      </c>
      <c r="BXO7" s="66">
        <v>0</v>
      </c>
      <c r="BXP7" s="66">
        <v>0</v>
      </c>
      <c r="BXQ7" s="66">
        <v>0</v>
      </c>
      <c r="BXR7" s="66">
        <v>0</v>
      </c>
      <c r="BXS7" s="66">
        <v>0</v>
      </c>
      <c r="BXT7" s="66">
        <v>0</v>
      </c>
      <c r="BXU7" s="66">
        <v>0</v>
      </c>
      <c r="BXV7" s="66">
        <v>0</v>
      </c>
      <c r="BXW7" s="66">
        <v>0</v>
      </c>
      <c r="BXX7" s="66">
        <v>0</v>
      </c>
      <c r="BXY7" s="66">
        <v>0</v>
      </c>
      <c r="BXZ7" s="66">
        <v>454786.19750790985</v>
      </c>
      <c r="BYA7" s="66">
        <v>473942.96827690536</v>
      </c>
      <c r="BYB7" s="66">
        <v>493906.67177232669</v>
      </c>
      <c r="BYC7" s="66">
        <v>514711.29808743263</v>
      </c>
      <c r="BYD7" s="66">
        <v>536392.26906611235</v>
      </c>
      <c r="BYE7" s="66">
        <v>558986.4986119247</v>
      </c>
      <c r="BYF7" s="66">
        <v>466025.96443000832</v>
      </c>
      <c r="BYG7" s="66">
        <v>364242.13743682962</v>
      </c>
      <c r="BYH7" s="66">
        <v>253056.6388254459</v>
      </c>
      <c r="BYI7" s="66">
        <v>131858.01944332608</v>
      </c>
      <c r="BYJ7" s="66">
        <v>0</v>
      </c>
      <c r="BYK7" s="66">
        <v>0</v>
      </c>
      <c r="BYL7" s="66">
        <v>0</v>
      </c>
      <c r="BYM7" s="66">
        <v>0</v>
      </c>
      <c r="BYN7" s="66">
        <v>0</v>
      </c>
      <c r="BYO7" s="66">
        <v>0</v>
      </c>
      <c r="BYP7" s="66">
        <v>0</v>
      </c>
      <c r="BYQ7" s="66">
        <v>0</v>
      </c>
      <c r="BYR7" s="66">
        <v>0</v>
      </c>
      <c r="BYS7" s="66">
        <v>0</v>
      </c>
      <c r="BYT7" s="66">
        <v>0</v>
      </c>
      <c r="BYU7" s="66">
        <v>0</v>
      </c>
      <c r="BYV7" s="66">
        <v>0</v>
      </c>
      <c r="BYW7" s="66">
        <v>0</v>
      </c>
      <c r="BYX7" s="66">
        <v>0</v>
      </c>
      <c r="BYY7" s="66">
        <v>0</v>
      </c>
      <c r="BYZ7" s="65">
        <v>492685.04730023566</v>
      </c>
      <c r="BZA7" s="65">
        <v>499838.43655284069</v>
      </c>
      <c r="BZB7" s="65">
        <v>507095.68724406598</v>
      </c>
      <c r="BZC7" s="65">
        <v>514458.3073581761</v>
      </c>
      <c r="BZD7" s="65">
        <v>521927.82677415048</v>
      </c>
      <c r="BZE7" s="65">
        <v>529505.79758357618</v>
      </c>
      <c r="BZF7" s="65">
        <v>429755.03553052619</v>
      </c>
      <c r="BZG7" s="65">
        <v>326996.04885114485</v>
      </c>
      <c r="BZH7" s="65">
        <v>221162.51171323695</v>
      </c>
      <c r="BZI7" s="65">
        <v>112186.80644419753</v>
      </c>
      <c r="BZJ7" s="65">
        <v>0</v>
      </c>
      <c r="BZK7" s="65">
        <v>0</v>
      </c>
      <c r="BZL7" s="65">
        <v>0</v>
      </c>
      <c r="BZM7" s="65">
        <v>0</v>
      </c>
      <c r="BZN7" s="65">
        <v>0</v>
      </c>
      <c r="BZO7" s="65">
        <v>0</v>
      </c>
      <c r="BZP7" s="65">
        <v>0</v>
      </c>
      <c r="BZQ7" s="65">
        <v>0</v>
      </c>
      <c r="BZR7" s="65">
        <v>0</v>
      </c>
      <c r="BZS7" s="65">
        <v>0</v>
      </c>
      <c r="BZT7" s="65">
        <v>0</v>
      </c>
      <c r="BZU7" s="65">
        <v>0</v>
      </c>
      <c r="BZV7" s="65">
        <v>0</v>
      </c>
      <c r="BZW7" s="65">
        <v>0</v>
      </c>
      <c r="BZX7" s="65">
        <v>0</v>
      </c>
      <c r="BZY7" s="65">
        <v>0</v>
      </c>
      <c r="BZZ7" s="64">
        <v>461539.81439999992</v>
      </c>
      <c r="CAA7" s="64">
        <v>480981.06497812853</v>
      </c>
      <c r="CAB7" s="64">
        <v>501241.23130794137</v>
      </c>
      <c r="CAC7" s="64">
        <v>522354.80823871074</v>
      </c>
      <c r="CAD7" s="64">
        <v>544357.74363196781</v>
      </c>
      <c r="CAE7" s="64">
        <v>567287.49956613709</v>
      </c>
      <c r="CAF7" s="66">
        <v>141883.94786862415</v>
      </c>
      <c r="CAG7" s="66">
        <v>147860.46668122968</v>
      </c>
      <c r="CAH7" s="66">
        <v>154088.73192219439</v>
      </c>
      <c r="CAI7" s="66">
        <v>160579.34780212629</v>
      </c>
      <c r="CAJ7" s="66">
        <v>167343.36520840795</v>
      </c>
      <c r="CAK7" s="66">
        <v>174392.30052037732</v>
      </c>
      <c r="CAL7" s="66">
        <v>181738.15521705282</v>
      </c>
      <c r="CAM7" s="66">
        <v>189393.43631078623</v>
      </c>
      <c r="CAN7" s="66">
        <v>197371.17764163428</v>
      </c>
      <c r="CAO7" s="66">
        <v>205684.96206870396</v>
      </c>
      <c r="CAP7" s="66">
        <v>214348.94459625456</v>
      </c>
      <c r="CAQ7" s="66">
        <v>223377.87647393136</v>
      </c>
      <c r="CAR7" s="66">
        <v>232787.13031216309</v>
      </c>
      <c r="CAS7" s="66">
        <v>242592.72625548515</v>
      </c>
      <c r="CAT7" s="66">
        <v>252811.35925835063</v>
      </c>
      <c r="CAU7" s="66">
        <v>263460.42750986933</v>
      </c>
      <c r="CAV7" s="66">
        <v>274558.06205587019</v>
      </c>
      <c r="CAW7" s="66">
        <v>286123.15766872128</v>
      </c>
      <c r="CAX7" s="66">
        <v>298175.40501746704</v>
      </c>
      <c r="CAY7" s="66">
        <v>310735.3241930544</v>
      </c>
      <c r="CAZ7" s="64">
        <v>500001.4656</v>
      </c>
      <c r="CBA7" s="64">
        <v>507261.08334141324</v>
      </c>
      <c r="CBB7" s="64">
        <v>514626.10487336968</v>
      </c>
      <c r="CBC7" s="64">
        <v>522098.06057383935</v>
      </c>
      <c r="CBD7" s="64">
        <v>529678.50304064492</v>
      </c>
      <c r="CBE7" s="64">
        <v>537369.00741407659</v>
      </c>
      <c r="CBF7" s="64">
        <v>130841.08120900567</v>
      </c>
      <c r="CBG7" s="64">
        <v>132740.78810948599</v>
      </c>
      <c r="CBH7" s="64">
        <v>134668.07722095371</v>
      </c>
      <c r="CBI7" s="64">
        <v>136623.34901485153</v>
      </c>
      <c r="CBJ7" s="64">
        <v>138607.00977714412</v>
      </c>
      <c r="CBK7" s="64">
        <v>140619.47169274054</v>
      </c>
      <c r="CBL7" s="64">
        <v>142661.15293114205</v>
      </c>
      <c r="CBM7" s="64">
        <v>144732.47773333354</v>
      </c>
      <c r="CBN7" s="64">
        <v>146833.87649993668</v>
      </c>
      <c r="CBO7" s="64">
        <v>148965.78588064274</v>
      </c>
      <c r="CBP7" s="64">
        <v>151128.64886494412</v>
      </c>
      <c r="CBQ7" s="64">
        <v>153322.9148741831</v>
      </c>
      <c r="CBR7" s="64">
        <v>155549.03985493715</v>
      </c>
      <c r="CBS7" s="64">
        <v>157807.4863737601</v>
      </c>
      <c r="CBT7" s="64">
        <v>160098.72371329876</v>
      </c>
      <c r="CBU7" s="64">
        <v>162423.22796980522</v>
      </c>
      <c r="CBV7" s="64">
        <v>164781.48215206497</v>
      </c>
      <c r="CBW7" s="64">
        <v>167173.97628176119</v>
      </c>
      <c r="CBX7" s="64">
        <v>169601.20749529637</v>
      </c>
      <c r="CBY7" s="64">
        <v>172063.68014709244</v>
      </c>
      <c r="CBZ7" s="67">
        <v>129578.15759615999</v>
      </c>
      <c r="CCA7" s="67">
        <v>135036.32469828549</v>
      </c>
      <c r="CCB7" s="67">
        <v>140724.40391420698</v>
      </c>
      <c r="CCC7" s="67">
        <v>146652.07973673701</v>
      </c>
      <c r="CCD7" s="67">
        <v>152829.44459457061</v>
      </c>
      <c r="CCE7" s="67">
        <v>159267.0160355996</v>
      </c>
      <c r="CCF7" s="67"/>
      <c r="CCG7" s="67"/>
      <c r="CCH7" s="67"/>
      <c r="CCI7" s="67"/>
      <c r="CCJ7" s="67"/>
      <c r="CCK7" s="67"/>
      <c r="CCL7" s="67"/>
      <c r="CCM7" s="67"/>
      <c r="CCN7" s="67"/>
      <c r="CCO7" s="67"/>
      <c r="CCP7" s="67"/>
      <c r="CCQ7" s="67"/>
      <c r="CCR7" s="67"/>
      <c r="CCS7" s="67"/>
      <c r="CCT7" s="67"/>
      <c r="CCU7" s="67"/>
      <c r="CCV7" s="67"/>
      <c r="CCW7" s="67"/>
      <c r="CCX7" s="67"/>
      <c r="CCY7" s="67"/>
      <c r="CCZ7" s="67">
        <v>140376.33739584</v>
      </c>
      <c r="CDA7" s="67">
        <v>142414.48852047833</v>
      </c>
      <c r="CDB7" s="67">
        <v>144482.23195450389</v>
      </c>
      <c r="CDC7" s="67">
        <v>146579.99735436574</v>
      </c>
      <c r="CDD7" s="67">
        <v>148708.22061477782</v>
      </c>
      <c r="CDE7" s="67">
        <v>150867.34395929356</v>
      </c>
      <c r="CDF7" s="67"/>
      <c r="CDG7" s="67"/>
      <c r="CDH7" s="67"/>
      <c r="CDI7" s="67"/>
      <c r="CDJ7" s="67"/>
      <c r="CDK7" s="67"/>
      <c r="CDL7" s="67"/>
      <c r="CDM7" s="67"/>
      <c r="CDN7" s="67"/>
      <c r="CDO7" s="67"/>
      <c r="CDP7" s="67"/>
      <c r="CDQ7" s="67"/>
      <c r="CDR7" s="67"/>
      <c r="CDS7" s="67"/>
      <c r="CDT7" s="67"/>
      <c r="CDU7" s="67"/>
      <c r="CDV7" s="67"/>
      <c r="CDW7" s="67"/>
      <c r="CDX7" s="67"/>
      <c r="CDY7" s="67"/>
      <c r="CDZ7" s="65">
        <v>35141.465471999996</v>
      </c>
      <c r="CEA7" s="65">
        <v>36621.714877594524</v>
      </c>
      <c r="CEB7" s="65">
        <v>38164.316216249688</v>
      </c>
      <c r="CEC7" s="65">
        <v>39771.895912635351</v>
      </c>
      <c r="CED7" s="65">
        <v>41447.191023220708</v>
      </c>
      <c r="CEE7" s="65">
        <v>43193.053896371777</v>
      </c>
      <c r="CEF7" s="65">
        <v>12709.39963164544</v>
      </c>
      <c r="CEG7" s="65">
        <v>13244.752412114891</v>
      </c>
      <c r="CEH7" s="65">
        <v>13802.655636182224</v>
      </c>
      <c r="CEI7" s="65">
        <v>14384.059186849852</v>
      </c>
      <c r="CEJ7" s="65">
        <v>14989.952958648753</v>
      </c>
      <c r="CEK7" s="65">
        <v>15621.368543027535</v>
      </c>
      <c r="CEL7" s="65">
        <v>16279.380984734435</v>
      </c>
      <c r="CEM7" s="65">
        <v>16965.110612182682</v>
      </c>
      <c r="CEN7" s="65">
        <v>17679.724944915561</v>
      </c>
      <c r="CEO7" s="65">
        <v>18424.440681418866</v>
      </c>
      <c r="CEP7" s="65">
        <v>19200.525770665135</v>
      </c>
      <c r="CEQ7" s="65">
        <v>20009.301570916698</v>
      </c>
      <c r="CER7" s="65">
        <v>20852.145099463065</v>
      </c>
      <c r="CES7" s="65">
        <v>21730.491377123133</v>
      </c>
      <c r="CET7" s="65">
        <v>22645.835871503798</v>
      </c>
      <c r="CEU7" s="65">
        <v>23599.737043175021</v>
      </c>
      <c r="CEV7" s="65">
        <v>24593.818999096326</v>
      </c>
      <c r="CEW7" s="65">
        <v>25629.774257812511</v>
      </c>
      <c r="CEX7" s="65">
        <v>26709.366631126522</v>
      </c>
      <c r="CEY7" s="65">
        <v>27834.434227155863</v>
      </c>
      <c r="CEZ7" s="64">
        <v>38069.920928</v>
      </c>
      <c r="CFA7" s="64">
        <v>38622.665454561458</v>
      </c>
      <c r="CFB7" s="64">
        <v>39183.435385541845</v>
      </c>
      <c r="CFC7" s="64">
        <v>39752.347243336204</v>
      </c>
      <c r="CFD7" s="64">
        <v>40329.519242150716</v>
      </c>
      <c r="CFE7" s="64">
        <v>40915.071312566455</v>
      </c>
      <c r="CFF7" s="64">
        <v>11720.223565118034</v>
      </c>
      <c r="CFG7" s="64">
        <v>11890.391752174364</v>
      </c>
      <c r="CFH7" s="64">
        <v>12063.030643968121</v>
      </c>
      <c r="CFI7" s="64">
        <v>12238.176113138048</v>
      </c>
      <c r="CFJ7" s="64">
        <v>12415.864553164645</v>
      </c>
      <c r="CFK7" s="64">
        <v>12596.132885932382</v>
      </c>
      <c r="CFL7" s="64">
        <v>12779.018569401695</v>
      </c>
      <c r="CFM7" s="64">
        <v>12964.559605392364</v>
      </c>
      <c r="CFN7" s="64">
        <v>13152.794547479931</v>
      </c>
      <c r="CFO7" s="64">
        <v>13343.762509006738</v>
      </c>
      <c r="CFP7" s="64">
        <v>13537.50317120929</v>
      </c>
      <c r="CFQ7" s="64">
        <v>13734.056791463614</v>
      </c>
      <c r="CFR7" s="64">
        <v>13933.464211650356</v>
      </c>
      <c r="CFS7" s="64">
        <v>14135.766866641299</v>
      </c>
      <c r="CFT7" s="64">
        <v>14341.006792909129</v>
      </c>
      <c r="CFU7" s="64">
        <v>14549.226637262185</v>
      </c>
      <c r="CFV7" s="64">
        <v>14760.469665706041</v>
      </c>
      <c r="CFW7" s="64">
        <v>14974.779772433758</v>
      </c>
      <c r="CFX7" s="64">
        <v>15192.201488946654</v>
      </c>
      <c r="CFY7" s="64">
        <v>15412.779993307506</v>
      </c>
      <c r="CFZ7" s="66">
        <v>454786.19750790985</v>
      </c>
      <c r="CGA7" s="66">
        <v>473942.96827690536</v>
      </c>
      <c r="CGB7" s="66">
        <v>493906.67177232669</v>
      </c>
      <c r="CGC7" s="66">
        <v>514711.29808743263</v>
      </c>
      <c r="CGD7" s="66">
        <v>536392.26906611235</v>
      </c>
      <c r="CGE7" s="66">
        <v>558986.4986119247</v>
      </c>
      <c r="CGF7" s="66">
        <v>164479.75215176761</v>
      </c>
      <c r="CGG7" s="66">
        <v>171408.06467615513</v>
      </c>
      <c r="CGH7" s="66">
        <v>178628.2156414912</v>
      </c>
      <c r="CGI7" s="66">
        <v>186152.49803763683</v>
      </c>
      <c r="CGJ7" s="66">
        <v>193993.7226669768</v>
      </c>
      <c r="CGK7" s="66">
        <v>202165.23995602279</v>
      </c>
      <c r="CGL7" s="66">
        <v>210680.96268577682</v>
      </c>
      <c r="CGM7" s="66">
        <v>219555.38967955674</v>
      </c>
      <c r="CGN7" s="66">
        <v>228803.63048861432</v>
      </c>
      <c r="CGO7" s="66">
        <v>238441.43111757503</v>
      </c>
      <c r="CGP7" s="66">
        <v>248485.20083350001</v>
      </c>
      <c r="CGQ7" s="66">
        <v>258952.04010421556</v>
      </c>
      <c r="CGR7" s="66">
        <v>269859.76971347642</v>
      </c>
      <c r="CGS7" s="66">
        <v>281226.96110253589</v>
      </c>
      <c r="CGT7" s="66">
        <v>293072.96798978053</v>
      </c>
      <c r="CGU7" s="66">
        <v>305417.95932226651</v>
      </c>
      <c r="CGV7" s="66">
        <v>318282.9536152592</v>
      </c>
      <c r="CGW7" s="66">
        <v>331689.85473824304</v>
      </c>
      <c r="CGX7" s="66">
        <v>345661.48920833151</v>
      </c>
      <c r="CGY7" s="66">
        <v>360221.64505457057</v>
      </c>
      <c r="CGZ7" s="65">
        <v>492685.04730023566</v>
      </c>
      <c r="CHA7" s="65">
        <v>499838.43655284069</v>
      </c>
      <c r="CHB7" s="65">
        <v>507095.68724406598</v>
      </c>
      <c r="CHC7" s="65">
        <v>514458.3073581761</v>
      </c>
      <c r="CHD7" s="65">
        <v>521927.82677415048</v>
      </c>
      <c r="CHE7" s="65">
        <v>529505.79758357618</v>
      </c>
      <c r="CHF7" s="65">
        <v>151678.24783430333</v>
      </c>
      <c r="CHG7" s="65">
        <v>153880.49357700939</v>
      </c>
      <c r="CHH7" s="65">
        <v>156114.71415052016</v>
      </c>
      <c r="CHI7" s="65">
        <v>158381.37380357299</v>
      </c>
      <c r="CHJ7" s="65">
        <v>160680.94352542181</v>
      </c>
      <c r="CHK7" s="65">
        <v>163013.90114370477</v>
      </c>
      <c r="CHL7" s="65">
        <v>165380.73142373149</v>
      </c>
      <c r="CHM7" s="65">
        <v>167781.92616921267</v>
      </c>
      <c r="CHN7" s="65">
        <v>170217.984324452</v>
      </c>
      <c r="CHO7" s="65">
        <v>172689.41207802173</v>
      </c>
      <c r="CHP7" s="65">
        <v>175196.7229679437</v>
      </c>
      <c r="CHQ7" s="65">
        <v>177740.43798839732</v>
      </c>
      <c r="CHR7" s="65">
        <v>180321.08569797702</v>
      </c>
      <c r="CHS7" s="65">
        <v>182939.20232952136</v>
      </c>
      <c r="CHT7" s="65">
        <v>185595.33190153714</v>
      </c>
      <c r="CHU7" s="65">
        <v>188290.0263312406</v>
      </c>
      <c r="CHV7" s="65">
        <v>191023.84554924059</v>
      </c>
      <c r="CHW7" s="65">
        <v>193797.35761588652</v>
      </c>
      <c r="CHX7" s="65">
        <v>196611.13883930555</v>
      </c>
      <c r="CHY7" s="65">
        <v>199465.77389515386</v>
      </c>
      <c r="CHZ7" s="65">
        <v>461539.81439999992</v>
      </c>
      <c r="CIA7" s="65">
        <v>480981.06497812853</v>
      </c>
      <c r="CIB7" s="65">
        <v>501241.23130794137</v>
      </c>
      <c r="CIC7" s="65">
        <v>522354.80823871074</v>
      </c>
      <c r="CID7" s="65">
        <v>544357.74363196781</v>
      </c>
      <c r="CIE7" s="65">
        <v>567287.49956613709</v>
      </c>
      <c r="CIF7" s="65">
        <v>88535.583470021476</v>
      </c>
      <c r="CIG7" s="65">
        <v>76591.721740876979</v>
      </c>
      <c r="CIH7" s="65">
        <v>63484.55755194409</v>
      </c>
      <c r="CII7" s="65">
        <v>49137.280427450656</v>
      </c>
      <c r="CIJ7" s="65">
        <v>0</v>
      </c>
      <c r="CIK7" s="65">
        <v>0</v>
      </c>
      <c r="CIL7" s="65">
        <v>0</v>
      </c>
      <c r="CIM7" s="65">
        <v>0</v>
      </c>
      <c r="CIN7" s="65">
        <v>0</v>
      </c>
      <c r="CIO7" s="65">
        <v>0</v>
      </c>
      <c r="CIP7" s="65">
        <v>0</v>
      </c>
      <c r="CIQ7" s="65">
        <v>0</v>
      </c>
      <c r="CIR7" s="65">
        <v>0</v>
      </c>
      <c r="CIS7" s="65">
        <v>0</v>
      </c>
      <c r="CIT7" s="65">
        <v>0</v>
      </c>
      <c r="CIU7" s="65">
        <v>0</v>
      </c>
      <c r="CIV7" s="65">
        <v>0</v>
      </c>
      <c r="CIW7" s="65">
        <v>0</v>
      </c>
      <c r="CIX7" s="65">
        <v>0</v>
      </c>
      <c r="CIY7" s="65">
        <v>0</v>
      </c>
      <c r="CIZ7" s="64">
        <v>500001.4656</v>
      </c>
      <c r="CJA7" s="64">
        <v>507261.08334141324</v>
      </c>
      <c r="CJB7" s="64">
        <v>514626.10487336968</v>
      </c>
      <c r="CJC7" s="64">
        <v>522098.06057383935</v>
      </c>
      <c r="CJD7" s="64">
        <v>529678.50304064492</v>
      </c>
      <c r="CJE7" s="64">
        <v>537369.00741407659</v>
      </c>
      <c r="CJF7" s="64">
        <v>99613.676493789666</v>
      </c>
      <c r="CJG7" s="64">
        <v>82432.029415990793</v>
      </c>
      <c r="CJH7" s="64">
        <v>64730.455784205093</v>
      </c>
      <c r="CJI7" s="64">
        <v>46497.479781387789</v>
      </c>
      <c r="CJJ7" s="65">
        <v>0</v>
      </c>
      <c r="CJK7" s="65">
        <v>0</v>
      </c>
      <c r="CJL7" s="65">
        <v>0</v>
      </c>
      <c r="CJM7" s="65">
        <v>0</v>
      </c>
      <c r="CJN7" s="65">
        <v>0</v>
      </c>
      <c r="CJO7" s="65">
        <v>0</v>
      </c>
      <c r="CJP7" s="65">
        <v>0</v>
      </c>
      <c r="CJQ7" s="65">
        <v>0</v>
      </c>
      <c r="CJR7" s="65">
        <v>0</v>
      </c>
      <c r="CJS7" s="65">
        <v>0</v>
      </c>
      <c r="CJT7" s="65">
        <v>0</v>
      </c>
      <c r="CJU7" s="65">
        <v>0</v>
      </c>
      <c r="CJV7" s="65">
        <v>0</v>
      </c>
      <c r="CJW7" s="65">
        <v>0</v>
      </c>
      <c r="CJX7" s="65">
        <v>0</v>
      </c>
      <c r="CJY7" s="65">
        <v>0</v>
      </c>
      <c r="CJZ7" s="67">
        <v>129578.15759615999</v>
      </c>
      <c r="CKA7" s="67">
        <v>135036.32469828549</v>
      </c>
      <c r="CKB7" s="67">
        <v>140724.40391420698</v>
      </c>
      <c r="CKC7" s="67">
        <v>146652.07973673701</v>
      </c>
      <c r="CKD7" s="67">
        <v>152829.44459457061</v>
      </c>
      <c r="CKE7" s="67">
        <v>159267.0160355996</v>
      </c>
      <c r="CKF7" s="67"/>
      <c r="CKG7" s="67"/>
      <c r="CKH7" s="67"/>
      <c r="CKI7" s="67"/>
      <c r="CKJ7" s="67"/>
      <c r="CKK7" s="67"/>
      <c r="CKL7" s="67"/>
      <c r="CKM7" s="67"/>
      <c r="CKN7" s="67"/>
      <c r="CKO7" s="67"/>
      <c r="CKP7" s="67"/>
      <c r="CKQ7" s="67"/>
      <c r="CKR7" s="67"/>
      <c r="CKS7" s="67"/>
      <c r="CKT7" s="67"/>
      <c r="CKU7" s="67"/>
      <c r="CKV7" s="67"/>
      <c r="CKW7" s="67"/>
      <c r="CKX7" s="67"/>
      <c r="CKY7" s="67"/>
      <c r="CKZ7" s="67">
        <v>140376.33739584</v>
      </c>
      <c r="CLA7" s="67">
        <v>142414.48852047833</v>
      </c>
      <c r="CLB7" s="67">
        <v>144482.23195450389</v>
      </c>
      <c r="CLC7" s="67">
        <v>146579.99735436574</v>
      </c>
      <c r="CLD7" s="67">
        <v>148708.22061477782</v>
      </c>
      <c r="CLE7" s="67">
        <v>150867.34395929356</v>
      </c>
      <c r="CLF7" s="67"/>
      <c r="CLG7" s="67"/>
      <c r="CLH7" s="67"/>
      <c r="CLI7" s="67"/>
      <c r="CLJ7" s="67"/>
      <c r="CLK7" s="67"/>
      <c r="CLL7" s="67"/>
      <c r="CLM7" s="67"/>
      <c r="CLN7" s="67"/>
      <c r="CLO7" s="67"/>
      <c r="CLP7" s="67"/>
      <c r="CLQ7" s="67"/>
      <c r="CLR7" s="67"/>
      <c r="CLS7" s="67"/>
      <c r="CLT7" s="67"/>
      <c r="CLU7" s="67"/>
      <c r="CLV7" s="67"/>
      <c r="CLW7" s="67"/>
      <c r="CLX7" s="67"/>
      <c r="CLY7" s="67"/>
      <c r="CLZ7" s="66">
        <v>35141.465471999996</v>
      </c>
      <c r="CMA7" s="66">
        <v>36621.714877594524</v>
      </c>
      <c r="CMB7" s="66">
        <v>38164.316216249688</v>
      </c>
      <c r="CMC7" s="66">
        <v>39771.895912635351</v>
      </c>
      <c r="CMD7" s="66">
        <v>41447.191023220708</v>
      </c>
      <c r="CME7" s="66">
        <v>43193.053896371777</v>
      </c>
      <c r="CMF7" s="66">
        <v>10167.519705316354</v>
      </c>
      <c r="CMG7" s="66">
        <v>7946.8514472689349</v>
      </c>
      <c r="CMH7" s="66">
        <v>5521.0622544728903</v>
      </c>
      <c r="CMI7" s="66">
        <v>2876.8118373699708</v>
      </c>
      <c r="CMJ7" s="66">
        <v>0</v>
      </c>
      <c r="CMK7" s="66">
        <v>0</v>
      </c>
      <c r="CML7" s="66">
        <v>0</v>
      </c>
      <c r="CMM7" s="66">
        <v>0</v>
      </c>
      <c r="CMN7" s="66">
        <v>0</v>
      </c>
      <c r="CMO7" s="66">
        <v>0</v>
      </c>
      <c r="CMP7" s="66">
        <v>0</v>
      </c>
      <c r="CMQ7" s="66">
        <v>0</v>
      </c>
      <c r="CMR7" s="66">
        <v>0</v>
      </c>
      <c r="CMS7" s="66">
        <v>0</v>
      </c>
      <c r="CMT7" s="66">
        <v>0</v>
      </c>
      <c r="CMU7" s="66">
        <v>0</v>
      </c>
      <c r="CMV7" s="66">
        <v>0</v>
      </c>
      <c r="CMW7" s="66">
        <v>0</v>
      </c>
      <c r="CMX7" s="66">
        <v>0</v>
      </c>
      <c r="CMY7" s="66">
        <v>0</v>
      </c>
      <c r="CMZ7" s="66">
        <v>38069.920928</v>
      </c>
      <c r="CNA7" s="66">
        <v>38622.665454561458</v>
      </c>
      <c r="CNB7" s="66">
        <v>39183.435385541845</v>
      </c>
      <c r="CNC7" s="66">
        <v>39752.347243336204</v>
      </c>
      <c r="CND7" s="66">
        <v>40329.519242150716</v>
      </c>
      <c r="CNE7" s="66">
        <v>40915.071312566455</v>
      </c>
      <c r="CNF7" s="66">
        <v>9376.1788520944283</v>
      </c>
      <c r="CNG7" s="66">
        <v>7134.2350513046185</v>
      </c>
      <c r="CNH7" s="66">
        <v>4825.212257587249</v>
      </c>
      <c r="CNI7" s="66">
        <v>2447.6352226276094</v>
      </c>
      <c r="CNJ7" s="66">
        <v>0</v>
      </c>
      <c r="CNK7" s="66">
        <v>0</v>
      </c>
      <c r="CNL7" s="66">
        <v>0</v>
      </c>
      <c r="CNM7" s="66">
        <v>0</v>
      </c>
      <c r="CNN7" s="66">
        <v>0</v>
      </c>
      <c r="CNO7" s="66">
        <v>0</v>
      </c>
      <c r="CNP7" s="66">
        <v>0</v>
      </c>
      <c r="CNQ7" s="66">
        <v>0</v>
      </c>
      <c r="CNR7" s="66">
        <v>0</v>
      </c>
      <c r="CNS7" s="66">
        <v>0</v>
      </c>
      <c r="CNT7" s="66">
        <v>0</v>
      </c>
      <c r="CNU7" s="66">
        <v>0</v>
      </c>
      <c r="CNV7" s="66">
        <v>0</v>
      </c>
      <c r="CNW7" s="66">
        <v>0</v>
      </c>
      <c r="CNX7" s="66">
        <v>0</v>
      </c>
      <c r="CNY7" s="66">
        <v>0</v>
      </c>
      <c r="CNZ7" s="66">
        <v>454786.19750790985</v>
      </c>
      <c r="COA7" s="66">
        <v>473942.96827690536</v>
      </c>
      <c r="COB7" s="66">
        <v>493906.67177232669</v>
      </c>
      <c r="COC7" s="66">
        <v>514711.29808743263</v>
      </c>
      <c r="COD7" s="66">
        <v>536392.26906611235</v>
      </c>
      <c r="COE7" s="66">
        <v>558986.4986119247</v>
      </c>
      <c r="COF7" s="66">
        <v>131583.80172141411</v>
      </c>
      <c r="COG7" s="66">
        <v>102844.83880569307</v>
      </c>
      <c r="COH7" s="66">
        <v>71451.28625659649</v>
      </c>
      <c r="COI7" s="66">
        <v>37230.499607527367</v>
      </c>
      <c r="COJ7" s="66">
        <v>0</v>
      </c>
      <c r="COK7" s="66">
        <v>0</v>
      </c>
      <c r="COL7" s="66">
        <v>0</v>
      </c>
      <c r="COM7" s="66">
        <v>0</v>
      </c>
      <c r="CON7" s="66">
        <v>0</v>
      </c>
      <c r="COO7" s="66">
        <v>0</v>
      </c>
      <c r="COP7" s="66">
        <v>0</v>
      </c>
      <c r="COQ7" s="66">
        <v>0</v>
      </c>
      <c r="COR7" s="66">
        <v>0</v>
      </c>
      <c r="COS7" s="66">
        <v>0</v>
      </c>
      <c r="COT7" s="66">
        <v>0</v>
      </c>
      <c r="COU7" s="66">
        <v>0</v>
      </c>
      <c r="COV7" s="66">
        <v>0</v>
      </c>
      <c r="COW7" s="66">
        <v>0</v>
      </c>
      <c r="COX7" s="66">
        <v>0</v>
      </c>
      <c r="COY7" s="66">
        <v>0</v>
      </c>
      <c r="COZ7" s="65">
        <v>492685.04730023566</v>
      </c>
      <c r="CPA7" s="65">
        <v>499838.43655284069</v>
      </c>
      <c r="CPB7" s="65">
        <v>507095.68724406598</v>
      </c>
      <c r="CPC7" s="65">
        <v>514458.3073581761</v>
      </c>
      <c r="CPD7" s="65">
        <v>521927.82677415048</v>
      </c>
      <c r="CPE7" s="65">
        <v>529505.79758357618</v>
      </c>
      <c r="CPF7" s="65">
        <v>121342.59826744268</v>
      </c>
      <c r="CPG7" s="65">
        <v>92328.296146205612</v>
      </c>
      <c r="CPH7" s="65">
        <v>62445.885660208078</v>
      </c>
      <c r="CPI7" s="65">
        <v>31676.27476071459</v>
      </c>
      <c r="CPJ7" s="65">
        <v>0</v>
      </c>
      <c r="CPK7" s="65">
        <v>0</v>
      </c>
      <c r="CPL7" s="65">
        <v>0</v>
      </c>
      <c r="CPM7" s="65">
        <v>0</v>
      </c>
      <c r="CPN7" s="65">
        <v>0</v>
      </c>
      <c r="CPO7" s="65">
        <v>0</v>
      </c>
      <c r="CPP7" s="65">
        <v>0</v>
      </c>
      <c r="CPQ7" s="65">
        <v>0</v>
      </c>
      <c r="CPR7" s="65">
        <v>0</v>
      </c>
      <c r="CPS7" s="65">
        <v>0</v>
      </c>
      <c r="CPT7" s="65">
        <v>0</v>
      </c>
      <c r="CPU7" s="65">
        <v>0</v>
      </c>
      <c r="CPV7" s="65">
        <v>0</v>
      </c>
      <c r="CPW7" s="65">
        <v>0</v>
      </c>
      <c r="CPX7" s="65">
        <v>0</v>
      </c>
      <c r="CPY7" s="65">
        <v>0</v>
      </c>
      <c r="CPZ7" s="66">
        <v>461539.81439999992</v>
      </c>
      <c r="CQA7" s="66">
        <v>480981.06497812853</v>
      </c>
      <c r="CQB7" s="66">
        <v>501241.23130794137</v>
      </c>
      <c r="CQC7" s="66">
        <v>522354.80823871074</v>
      </c>
      <c r="CQD7" s="66">
        <v>544357.74363196781</v>
      </c>
      <c r="CQE7" s="66">
        <v>567287.49956613709</v>
      </c>
      <c r="CQF7" s="66">
        <v>88535.583470021476</v>
      </c>
      <c r="CQG7" s="66">
        <v>76591.721740876979</v>
      </c>
      <c r="CQH7" s="66">
        <v>63484.55755194409</v>
      </c>
      <c r="CQI7" s="66">
        <v>49137.280427450656</v>
      </c>
      <c r="CQJ7" s="66">
        <v>0</v>
      </c>
      <c r="CQK7" s="66">
        <v>0</v>
      </c>
      <c r="CQL7" s="66">
        <v>0</v>
      </c>
      <c r="CQM7" s="66">
        <v>0</v>
      </c>
      <c r="CQN7" s="66">
        <v>0</v>
      </c>
      <c r="CQO7" s="66">
        <v>0</v>
      </c>
      <c r="CQP7" s="66">
        <v>0</v>
      </c>
      <c r="CQQ7" s="66">
        <v>0</v>
      </c>
      <c r="CQR7" s="66">
        <v>0</v>
      </c>
      <c r="CQS7" s="66">
        <v>0</v>
      </c>
      <c r="CQT7" s="66">
        <v>0</v>
      </c>
      <c r="CQU7" s="66">
        <v>0</v>
      </c>
      <c r="CQV7" s="66">
        <v>0</v>
      </c>
      <c r="CQW7" s="66">
        <v>0</v>
      </c>
      <c r="CQX7" s="66">
        <v>0</v>
      </c>
      <c r="CQY7" s="66">
        <v>0</v>
      </c>
      <c r="CQZ7" s="66">
        <v>500001.4656</v>
      </c>
      <c r="CRA7" s="66">
        <v>507261.08334141324</v>
      </c>
      <c r="CRB7" s="66">
        <v>514626.10487336968</v>
      </c>
      <c r="CRC7" s="66">
        <v>522098.06057383935</v>
      </c>
      <c r="CRD7" s="66">
        <v>529678.50304064492</v>
      </c>
      <c r="CRE7" s="66">
        <v>537369.00741407659</v>
      </c>
      <c r="CRF7" s="66">
        <v>99613.676493789666</v>
      </c>
      <c r="CRG7" s="66">
        <v>82432.029415990793</v>
      </c>
      <c r="CRH7" s="66">
        <v>64730.455784205093</v>
      </c>
      <c r="CRI7" s="66">
        <v>46497.479781387789</v>
      </c>
      <c r="CRJ7" s="66">
        <v>0</v>
      </c>
      <c r="CRK7" s="66">
        <v>0</v>
      </c>
      <c r="CRL7" s="66">
        <v>0</v>
      </c>
      <c r="CRM7" s="66">
        <v>0</v>
      </c>
      <c r="CRN7" s="66">
        <v>0</v>
      </c>
      <c r="CRO7" s="66">
        <v>0</v>
      </c>
      <c r="CRP7" s="66">
        <v>0</v>
      </c>
      <c r="CRQ7" s="66">
        <v>0</v>
      </c>
      <c r="CRR7" s="66">
        <v>0</v>
      </c>
      <c r="CRS7" s="66">
        <v>0</v>
      </c>
      <c r="CRT7" s="66">
        <v>0</v>
      </c>
      <c r="CRU7" s="66">
        <v>0</v>
      </c>
      <c r="CRV7" s="66">
        <v>0</v>
      </c>
      <c r="CRW7" s="66">
        <v>0</v>
      </c>
      <c r="CRX7" s="66">
        <v>0</v>
      </c>
      <c r="CRY7" s="66">
        <v>0</v>
      </c>
      <c r="CRZ7" s="67">
        <v>129578.15759615999</v>
      </c>
      <c r="CSA7" s="67">
        <v>135036.32469828549</v>
      </c>
      <c r="CSB7" s="67">
        <v>140724.40391420698</v>
      </c>
      <c r="CSC7" s="67">
        <v>146652.07973673701</v>
      </c>
      <c r="CSD7" s="67">
        <v>152829.44459457061</v>
      </c>
      <c r="CSE7" s="67">
        <v>159267.0160355996</v>
      </c>
      <c r="CSF7" s="67"/>
      <c r="CSG7" s="67"/>
      <c r="CSH7" s="67"/>
      <c r="CSI7" s="67"/>
      <c r="CSJ7" s="67"/>
      <c r="CSK7" s="67"/>
      <c r="CSL7" s="67"/>
      <c r="CSM7" s="67"/>
      <c r="CSN7" s="67"/>
      <c r="CSO7" s="67"/>
      <c r="CSP7" s="67"/>
      <c r="CSQ7" s="67"/>
      <c r="CSR7" s="67"/>
      <c r="CSS7" s="67"/>
      <c r="CST7" s="67"/>
      <c r="CSU7" s="67"/>
      <c r="CSV7" s="67"/>
      <c r="CSW7" s="67"/>
      <c r="CSX7" s="67"/>
      <c r="CSY7" s="67"/>
      <c r="CSZ7" s="67">
        <v>140376.33739584</v>
      </c>
      <c r="CTA7" s="67">
        <v>142414.48852047833</v>
      </c>
      <c r="CTB7" s="67">
        <v>144482.23195450389</v>
      </c>
      <c r="CTC7" s="67">
        <v>146579.99735436574</v>
      </c>
      <c r="CTD7" s="67">
        <v>148708.22061477782</v>
      </c>
      <c r="CTE7" s="67">
        <v>150867.34395929356</v>
      </c>
      <c r="CTF7" s="67"/>
      <c r="CTG7" s="67"/>
      <c r="CTH7" s="67"/>
      <c r="CTI7" s="67"/>
      <c r="CTJ7" s="67"/>
      <c r="CTK7" s="67"/>
      <c r="CTL7" s="67"/>
      <c r="CTM7" s="67"/>
      <c r="CTN7" s="67"/>
      <c r="CTO7" s="67"/>
      <c r="CTP7" s="67"/>
      <c r="CTQ7" s="67"/>
      <c r="CTR7" s="67"/>
      <c r="CTS7" s="67"/>
      <c r="CTT7" s="67"/>
      <c r="CTU7" s="67"/>
      <c r="CTV7" s="67"/>
      <c r="CTW7" s="67"/>
      <c r="CTX7" s="67"/>
      <c r="CTY7" s="67"/>
      <c r="CTZ7" s="66">
        <v>35141.465471999996</v>
      </c>
      <c r="CUA7" s="66">
        <v>36621.714877594524</v>
      </c>
      <c r="CUB7" s="66">
        <v>38164.316216249688</v>
      </c>
      <c r="CUC7" s="66">
        <v>48483.818025563683</v>
      </c>
      <c r="CUD7" s="66">
        <v>50526.081825588677</v>
      </c>
      <c r="CUE7" s="66">
        <v>52654.371058402256</v>
      </c>
      <c r="CUF7" s="66">
        <v>12394.686344516953</v>
      </c>
      <c r="CUG7" s="66">
        <v>9687.5869405855592</v>
      </c>
      <c r="CUH7" s="66">
        <v>6730.4354371658346</v>
      </c>
      <c r="CUI7" s="66">
        <v>3506.969391733759</v>
      </c>
      <c r="CUJ7" s="66">
        <v>0</v>
      </c>
      <c r="CUK7" s="66">
        <v>0</v>
      </c>
      <c r="CUL7" s="66">
        <v>0</v>
      </c>
      <c r="CUM7" s="66">
        <v>0</v>
      </c>
      <c r="CUN7" s="66">
        <v>0</v>
      </c>
      <c r="CUO7" s="66">
        <v>0</v>
      </c>
      <c r="CUP7" s="66">
        <v>0</v>
      </c>
      <c r="CUQ7" s="66">
        <v>0</v>
      </c>
      <c r="CUR7" s="66">
        <v>0</v>
      </c>
      <c r="CUS7" s="66">
        <v>0</v>
      </c>
      <c r="CUT7" s="66">
        <v>0</v>
      </c>
      <c r="CUU7" s="66">
        <v>0</v>
      </c>
      <c r="CUV7" s="66">
        <v>0</v>
      </c>
      <c r="CUW7" s="66">
        <v>0</v>
      </c>
      <c r="CUX7" s="66">
        <v>0</v>
      </c>
      <c r="CUY7" s="66">
        <v>0</v>
      </c>
      <c r="CUZ7" s="66">
        <v>38069.920928</v>
      </c>
      <c r="CVA7" s="66">
        <v>38622.665454561458</v>
      </c>
      <c r="CVB7" s="66">
        <v>39183.435385541845</v>
      </c>
      <c r="CVC7" s="65">
        <v>48459.987275150779</v>
      </c>
      <c r="CVD7" s="65">
        <v>49163.587179501425</v>
      </c>
      <c r="CVE7" s="65">
        <v>49877.402786604762</v>
      </c>
      <c r="CVF7" s="65">
        <v>11430.004499626148</v>
      </c>
      <c r="CVG7" s="65">
        <v>8696.9692050602462</v>
      </c>
      <c r="CVH7" s="65">
        <v>5882.1614525360446</v>
      </c>
      <c r="CVI7" s="65">
        <v>2983.7828447382599</v>
      </c>
      <c r="CVJ7" s="65">
        <v>0</v>
      </c>
      <c r="CVK7" s="65">
        <v>0</v>
      </c>
      <c r="CVL7" s="65">
        <v>0</v>
      </c>
      <c r="CVM7" s="65">
        <v>0</v>
      </c>
      <c r="CVN7" s="65">
        <v>0</v>
      </c>
      <c r="CVO7" s="65">
        <v>0</v>
      </c>
      <c r="CVP7" s="65">
        <v>0</v>
      </c>
      <c r="CVQ7" s="65">
        <v>0</v>
      </c>
      <c r="CVR7" s="65">
        <v>0</v>
      </c>
      <c r="CVS7" s="65">
        <v>0</v>
      </c>
      <c r="CVT7" s="65">
        <v>0</v>
      </c>
      <c r="CVU7" s="65">
        <v>0</v>
      </c>
      <c r="CVV7" s="65">
        <v>0</v>
      </c>
      <c r="CVW7" s="65">
        <v>0</v>
      </c>
      <c r="CVX7" s="65">
        <v>0</v>
      </c>
      <c r="CVY7" s="65">
        <v>0</v>
      </c>
      <c r="CVZ7" s="66">
        <v>454786.19750790985</v>
      </c>
      <c r="CWA7" s="66">
        <v>473942.96827690536</v>
      </c>
      <c r="CWB7" s="66">
        <v>493906.67177232669</v>
      </c>
      <c r="CWC7" s="66">
        <v>514711.29808743263</v>
      </c>
      <c r="CWD7" s="66">
        <v>536392.26906611235</v>
      </c>
      <c r="CWE7" s="66">
        <v>558986.4986119247</v>
      </c>
      <c r="CWF7" s="66">
        <v>131583.80172141411</v>
      </c>
      <c r="CWG7" s="66">
        <v>102844.83880569307</v>
      </c>
      <c r="CWH7" s="66">
        <v>71451.28625659649</v>
      </c>
      <c r="CWI7" s="66">
        <v>37230.499607527367</v>
      </c>
      <c r="CWJ7" s="66">
        <v>0</v>
      </c>
      <c r="CWK7" s="66">
        <v>0</v>
      </c>
      <c r="CWL7" s="66">
        <v>0</v>
      </c>
      <c r="CWM7" s="66">
        <v>0</v>
      </c>
      <c r="CWN7" s="66">
        <v>0</v>
      </c>
      <c r="CWO7" s="66">
        <v>0</v>
      </c>
      <c r="CWP7" s="66">
        <v>0</v>
      </c>
      <c r="CWQ7" s="66">
        <v>0</v>
      </c>
      <c r="CWR7" s="66">
        <v>0</v>
      </c>
      <c r="CWS7" s="66">
        <v>0</v>
      </c>
      <c r="CWT7" s="66">
        <v>0</v>
      </c>
      <c r="CWU7" s="66">
        <v>0</v>
      </c>
      <c r="CWV7" s="66">
        <v>0</v>
      </c>
      <c r="CWW7" s="66">
        <v>0</v>
      </c>
      <c r="CWX7" s="66">
        <v>0</v>
      </c>
      <c r="CWY7" s="66">
        <v>0</v>
      </c>
      <c r="CWZ7" s="65">
        <v>492685.04730023566</v>
      </c>
      <c r="CXA7" s="65">
        <v>499838.43655284069</v>
      </c>
      <c r="CXB7" s="65">
        <v>507095.68724406598</v>
      </c>
      <c r="CXC7" s="65">
        <v>514458.3073581761</v>
      </c>
      <c r="CXD7" s="65">
        <v>521927.82677415048</v>
      </c>
      <c r="CXE7" s="65">
        <v>529505.79758357618</v>
      </c>
      <c r="CXF7" s="65">
        <v>121342.59826744268</v>
      </c>
      <c r="CXG7" s="65">
        <v>92328.296146205612</v>
      </c>
      <c r="CXH7" s="65">
        <v>62445.885660208078</v>
      </c>
      <c r="CXI7" s="65">
        <v>31676.27476071459</v>
      </c>
      <c r="CXJ7" s="65">
        <v>0</v>
      </c>
      <c r="CXK7" s="65">
        <v>0</v>
      </c>
      <c r="CXL7" s="65">
        <v>0</v>
      </c>
      <c r="CXM7" s="65">
        <v>0</v>
      </c>
      <c r="CXN7" s="65">
        <v>0</v>
      </c>
      <c r="CXO7" s="65">
        <v>0</v>
      </c>
      <c r="CXP7" s="65">
        <v>0</v>
      </c>
      <c r="CXQ7" s="65">
        <v>0</v>
      </c>
      <c r="CXR7" s="65">
        <v>0</v>
      </c>
      <c r="CXS7" s="65">
        <v>0</v>
      </c>
      <c r="CXT7" s="65">
        <v>0</v>
      </c>
      <c r="CXU7" s="65">
        <v>0</v>
      </c>
      <c r="CXV7" s="65">
        <v>0</v>
      </c>
      <c r="CXW7" s="65">
        <v>0</v>
      </c>
      <c r="CXX7" s="65">
        <v>0</v>
      </c>
      <c r="CXY7" s="65">
        <v>0</v>
      </c>
      <c r="CXZ7" s="66">
        <v>219138290.52631578</v>
      </c>
      <c r="CYA7" s="66">
        <v>228368962.04037195</v>
      </c>
      <c r="CYB7" s="66">
        <v>237988453.31018949</v>
      </c>
      <c r="CYC7" s="66">
        <v>248013142.42941418</v>
      </c>
      <c r="CYD7" s="66">
        <v>258460097.37935176</v>
      </c>
      <c r="CYE7" s="66">
        <v>269347105.08882034</v>
      </c>
      <c r="CYF7" s="66">
        <v>280692701.71807897</v>
      </c>
      <c r="CYG7" s="66">
        <v>292516204.21839345</v>
      </c>
      <c r="CYH7" s="66">
        <v>304837743.22097278</v>
      </c>
      <c r="CYI7" s="66">
        <v>317678297.31127262</v>
      </c>
      <c r="CYJ7" s="66">
        <v>331059728.74702114</v>
      </c>
      <c r="CYK7" s="66">
        <v>345004820.68078023</v>
      </c>
      <c r="CYL7" s="66">
        <v>359537315.95041776</v>
      </c>
      <c r="CYM7" s="66">
        <v>374681957.50353414</v>
      </c>
      <c r="CYN7" s="66">
        <v>390464530.52467096</v>
      </c>
      <c r="CYO7" s="66">
        <v>406911906.33702618</v>
      </c>
      <c r="CYP7" s="66">
        <v>424052088.15342313</v>
      </c>
      <c r="CYQ7" s="66">
        <v>441914258.75442898</v>
      </c>
      <c r="CYR7" s="66">
        <v>460528830.17479831</v>
      </c>
      <c r="CYS7" s="66">
        <v>479927495.48283875</v>
      </c>
      <c r="CYT7" s="66">
        <v>500143282.74085683</v>
      </c>
      <c r="CYU7" s="66">
        <v>521210611.23855799</v>
      </c>
      <c r="CYV7" s="66">
        <v>543165350.09514225</v>
      </c>
      <c r="CYW7" s="66">
        <v>566044879.32987213</v>
      </c>
      <c r="CYX7" s="66">
        <v>589888153.50509059</v>
      </c>
      <c r="CYY7" s="66">
        <v>614735768.05004716</v>
      </c>
      <c r="CYZ7" s="66">
        <v>237399814.73684213</v>
      </c>
      <c r="CZA7" s="66">
        <v>240846668.44716811</v>
      </c>
      <c r="CZB7" s="66">
        <v>244343567.69149572</v>
      </c>
      <c r="CZC7" s="66">
        <v>247891239.09058806</v>
      </c>
      <c r="CZD7" s="66">
        <v>251490419.81515542</v>
      </c>
      <c r="CZE7" s="66">
        <v>255141857.7390317</v>
      </c>
      <c r="CZF7" s="66">
        <v>258846311.59457538</v>
      </c>
      <c r="CZG7" s="66">
        <v>262604551.13032633</v>
      </c>
      <c r="CZH7" s="66">
        <v>266417357.27095214</v>
      </c>
      <c r="CZI7" s="66">
        <v>270285522.2795161</v>
      </c>
      <c r="CZJ7" s="66">
        <v>274209849.92210191</v>
      </c>
      <c r="CZK7" s="66">
        <v>278191155.63482815</v>
      </c>
      <c r="CZL7" s="66">
        <v>282230266.69328743</v>
      </c>
      <c r="CZM7" s="66">
        <v>286328022.38444674</v>
      </c>
      <c r="CZN7" s="66">
        <v>290485274.18104202</v>
      </c>
      <c r="CZO7" s="66">
        <v>294702885.9185065</v>
      </c>
      <c r="CZP7" s="66">
        <v>298981733.97446638</v>
      </c>
      <c r="CZQ7" s="66">
        <v>303322707.45084399</v>
      </c>
      <c r="CZR7" s="66">
        <v>307726708.35860384</v>
      </c>
      <c r="CZS7" s="66">
        <v>312194651.80518162</v>
      </c>
      <c r="CZT7" s="66">
        <v>316727466.18463457</v>
      </c>
      <c r="CZU7" s="66">
        <v>321326093.37055218</v>
      </c>
      <c r="CZV7" s="66">
        <v>325991488.9117685</v>
      </c>
      <c r="CZW7" s="66">
        <v>330724622.23091531</v>
      </c>
      <c r="CZX7" s="66">
        <v>335526476.82585859</v>
      </c>
      <c r="CZY7" s="66">
        <v>340398050.47405964</v>
      </c>
      <c r="CZZ7" s="66">
        <v>219138290.52631578</v>
      </c>
      <c r="DAA7" s="66">
        <v>228368962.04037195</v>
      </c>
      <c r="DAB7" s="66">
        <v>237988453.31018949</v>
      </c>
      <c r="DAC7" s="66">
        <v>248013142.42941418</v>
      </c>
      <c r="DAD7" s="66">
        <v>258460097.37935176</v>
      </c>
      <c r="DAE7" s="66">
        <v>269347105.08882034</v>
      </c>
      <c r="DAF7" s="66">
        <v>224554161.3744632</v>
      </c>
      <c r="DAG7" s="66">
        <v>175509722.53103605</v>
      </c>
      <c r="DAH7" s="66">
        <v>121935097.2883891</v>
      </c>
      <c r="DAI7" s="66">
        <v>63535659.462254532</v>
      </c>
      <c r="DAJ7" s="66">
        <v>0</v>
      </c>
      <c r="DAK7" s="66">
        <v>0</v>
      </c>
      <c r="DAL7" s="66">
        <v>0</v>
      </c>
      <c r="DAM7" s="66">
        <v>0</v>
      </c>
      <c r="DAN7" s="66">
        <v>0</v>
      </c>
      <c r="DAO7" s="66">
        <v>0</v>
      </c>
      <c r="DAP7" s="66">
        <v>0</v>
      </c>
      <c r="DAQ7" s="66">
        <v>0</v>
      </c>
      <c r="DAR7" s="66">
        <v>0</v>
      </c>
      <c r="DAS7" s="66">
        <v>0</v>
      </c>
      <c r="DAT7" s="66">
        <v>0</v>
      </c>
      <c r="DAU7" s="66">
        <v>0</v>
      </c>
      <c r="DAV7" s="66">
        <v>0</v>
      </c>
      <c r="DAW7" s="66">
        <v>0</v>
      </c>
      <c r="DAX7" s="66">
        <v>0</v>
      </c>
      <c r="DAY7" s="66">
        <v>0</v>
      </c>
      <c r="DAZ7" s="66">
        <v>237399814.73684213</v>
      </c>
      <c r="DBA7" s="66">
        <v>240846668.44716811</v>
      </c>
      <c r="DBB7" s="66">
        <v>244343567.69149572</v>
      </c>
      <c r="DBC7" s="66">
        <v>247891239.09058806</v>
      </c>
      <c r="DBD7" s="66">
        <v>251490419.81515542</v>
      </c>
      <c r="DBE7" s="66">
        <v>255141857.7390317</v>
      </c>
      <c r="DBF7" s="66">
        <v>207077049.27566028</v>
      </c>
      <c r="DBG7" s="66">
        <v>157562730.6781958</v>
      </c>
      <c r="DBH7" s="66">
        <v>106566942.90838085</v>
      </c>
      <c r="DBI7" s="66">
        <v>54057104.455903225</v>
      </c>
      <c r="DBJ7" s="66">
        <v>0</v>
      </c>
      <c r="DBK7" s="66">
        <v>0</v>
      </c>
      <c r="DBL7" s="66">
        <v>0</v>
      </c>
      <c r="DBM7" s="66">
        <v>0</v>
      </c>
      <c r="DBN7" s="66">
        <v>0</v>
      </c>
      <c r="DBO7" s="66">
        <v>0</v>
      </c>
      <c r="DBP7" s="66">
        <v>0</v>
      </c>
      <c r="DBQ7" s="66">
        <v>0</v>
      </c>
      <c r="DBR7" s="66">
        <v>0</v>
      </c>
      <c r="DBS7" s="66">
        <v>0</v>
      </c>
      <c r="DBT7" s="66">
        <v>0</v>
      </c>
      <c r="DBU7" s="66">
        <v>0</v>
      </c>
      <c r="DBV7" s="66">
        <v>0</v>
      </c>
      <c r="DBW7" s="66">
        <v>0</v>
      </c>
      <c r="DBX7" s="66">
        <v>0</v>
      </c>
      <c r="DBY7" s="66">
        <v>0</v>
      </c>
      <c r="DBZ7" s="66">
        <v>219138290.52631578</v>
      </c>
      <c r="DCA7" s="66">
        <v>228368962.04037195</v>
      </c>
      <c r="DCB7" s="66">
        <v>237988453.31018949</v>
      </c>
      <c r="DCC7" s="66">
        <v>248013142.42941418</v>
      </c>
      <c r="DCD7" s="66">
        <v>258460097.37935176</v>
      </c>
      <c r="DCE7" s="66">
        <v>269347105.08882034</v>
      </c>
      <c r="DCF7" s="66">
        <v>79254409.896869361</v>
      </c>
      <c r="DCG7" s="66">
        <v>82592810.602840498</v>
      </c>
      <c r="DCH7" s="66">
        <v>86071833.380039364</v>
      </c>
      <c r="DCI7" s="66">
        <v>89697401.5937711</v>
      </c>
      <c r="DCJ7" s="66">
        <v>93475688.116805971</v>
      </c>
      <c r="DCK7" s="66">
        <v>97413125.83927913</v>
      </c>
      <c r="DCL7" s="66">
        <v>101516418.62129444</v>
      </c>
      <c r="DCM7" s="66">
        <v>105792552.70688023</v>
      </c>
      <c r="DCN7" s="66">
        <v>110248808.61873062</v>
      </c>
      <c r="DCO7" s="66">
        <v>114892773.55398385</v>
      </c>
      <c r="DCP7" s="66">
        <v>119732354.30214299</v>
      </c>
      <c r="DCQ7" s="66">
        <v>124775790.70713289</v>
      </c>
      <c r="DCR7" s="66">
        <v>130031669.69641364</v>
      </c>
      <c r="DCS7" s="66">
        <v>135508939.90103683</v>
      </c>
      <c r="DCT7" s="66">
        <v>141216926.89153603</v>
      </c>
      <c r="DCU7" s="66">
        <v>147165349.05559283</v>
      </c>
      <c r="DCV7" s="66">
        <v>153364334.14451075</v>
      </c>
      <c r="DCW7" s="66">
        <v>159824436.51666978</v>
      </c>
      <c r="DCX7" s="66">
        <v>166556655.10731968</v>
      </c>
      <c r="DCY7" s="66">
        <v>173572452.15530744</v>
      </c>
      <c r="DCZ7" s="66">
        <v>237399814.73684213</v>
      </c>
      <c r="DDA7" s="66">
        <v>240846668.44716811</v>
      </c>
      <c r="DDB7" s="66">
        <v>244343567.69149572</v>
      </c>
      <c r="DDC7" s="66">
        <v>247891239.09058806</v>
      </c>
      <c r="DDD7" s="66">
        <v>251490419.81515542</v>
      </c>
      <c r="DDE7" s="66">
        <v>255141857.7390317</v>
      </c>
      <c r="DDF7" s="66">
        <v>73086017.391409516</v>
      </c>
      <c r="DDG7" s="66">
        <v>74147167.377974495</v>
      </c>
      <c r="DDH7" s="66">
        <v>75223724.405915901</v>
      </c>
      <c r="DDI7" s="66">
        <v>76315912.173039839</v>
      </c>
      <c r="DDJ7" s="66">
        <v>77423957.625064075</v>
      </c>
      <c r="DDK7" s="66">
        <v>78548091.002774999</v>
      </c>
      <c r="DDL7" s="66">
        <v>79688545.889869407</v>
      </c>
      <c r="DDM7" s="66">
        <v>80845559.261490852</v>
      </c>
      <c r="DDN7" s="66">
        <v>82019371.533470705</v>
      </c>
      <c r="DDO7" s="66">
        <v>83210226.612284184</v>
      </c>
      <c r="DDP7" s="66">
        <v>84418371.945731685</v>
      </c>
      <c r="DDQ7" s="66">
        <v>85644058.574355945</v>
      </c>
      <c r="DDR7" s="66">
        <v>86887541.183605775</v>
      </c>
      <c r="DDS7" s="66">
        <v>88149078.156757161</v>
      </c>
      <c r="DDT7" s="66">
        <v>89428931.628602684</v>
      </c>
      <c r="DDU7" s="66">
        <v>90727367.539920613</v>
      </c>
      <c r="DDV7" s="66">
        <v>92044655.692734629</v>
      </c>
      <c r="DDW7" s="66">
        <v>93381069.806376085</v>
      </c>
      <c r="DDX7" s="66">
        <v>94736887.574360073</v>
      </c>
      <c r="DDY7" s="66">
        <v>96112390.722087428</v>
      </c>
      <c r="DDZ7" s="66">
        <v>219138290.52631578</v>
      </c>
      <c r="DEA7" s="66">
        <v>228368962.04037195</v>
      </c>
      <c r="DEB7" s="66">
        <v>237988453.31018949</v>
      </c>
      <c r="DEC7" s="66">
        <v>248013142.42941418</v>
      </c>
      <c r="DED7" s="66">
        <v>258460097.37935176</v>
      </c>
      <c r="DEE7" s="66">
        <v>269347105.08882034</v>
      </c>
      <c r="DEF7" s="66">
        <v>63403527.917495489</v>
      </c>
      <c r="DEG7" s="66">
        <v>49555686.361704305</v>
      </c>
      <c r="DEH7" s="66">
        <v>34428733.352015749</v>
      </c>
      <c r="DEI7" s="66">
        <v>17939480.318754219</v>
      </c>
      <c r="DEJ7" s="66">
        <v>0</v>
      </c>
      <c r="DEK7" s="66">
        <v>0</v>
      </c>
      <c r="DEL7" s="66">
        <v>0</v>
      </c>
      <c r="DEM7" s="66">
        <v>0</v>
      </c>
      <c r="DEN7" s="66">
        <v>0</v>
      </c>
      <c r="DEO7" s="66">
        <v>0</v>
      </c>
      <c r="DEP7" s="66">
        <v>0</v>
      </c>
      <c r="DEQ7" s="66">
        <v>0</v>
      </c>
      <c r="DER7" s="66">
        <v>0</v>
      </c>
      <c r="DES7" s="66">
        <v>0</v>
      </c>
      <c r="DET7" s="66">
        <v>0</v>
      </c>
      <c r="DEU7" s="66">
        <v>0</v>
      </c>
      <c r="DEV7" s="66">
        <v>0</v>
      </c>
      <c r="DEW7" s="66">
        <v>0</v>
      </c>
      <c r="DEX7" s="66">
        <v>0</v>
      </c>
      <c r="DEY7" s="66">
        <v>0</v>
      </c>
      <c r="DEZ7" s="66">
        <v>237399814.73684213</v>
      </c>
      <c r="DFA7" s="66">
        <v>240846668.44716811</v>
      </c>
      <c r="DFB7" s="66">
        <v>244343567.69149572</v>
      </c>
      <c r="DFC7" s="66">
        <v>247891239.09058806</v>
      </c>
      <c r="DFD7" s="66">
        <v>251490419.81515542</v>
      </c>
      <c r="DFE7" s="66">
        <v>255141857.7390317</v>
      </c>
      <c r="DFF7" s="66">
        <v>58468813.913127609</v>
      </c>
      <c r="DFG7" s="66">
        <v>44488300.426784694</v>
      </c>
      <c r="DFH7" s="66">
        <v>30089489.762366362</v>
      </c>
      <c r="DFI7" s="66">
        <v>15263182.43460797</v>
      </c>
      <c r="DFJ7" s="66">
        <v>0</v>
      </c>
      <c r="DFK7" s="66">
        <v>0</v>
      </c>
      <c r="DFL7" s="66">
        <v>0</v>
      </c>
      <c r="DFM7" s="66">
        <v>0</v>
      </c>
      <c r="DFN7" s="66">
        <v>0</v>
      </c>
      <c r="DFO7" s="66">
        <v>0</v>
      </c>
      <c r="DFP7" s="66">
        <v>0</v>
      </c>
      <c r="DFQ7" s="66">
        <v>0</v>
      </c>
      <c r="DFR7" s="66">
        <v>0</v>
      </c>
      <c r="DFS7" s="66">
        <v>0</v>
      </c>
      <c r="DFT7" s="66">
        <v>0</v>
      </c>
      <c r="DFU7" s="66">
        <v>0</v>
      </c>
      <c r="DFV7" s="66">
        <v>0</v>
      </c>
      <c r="DFW7" s="66">
        <v>0</v>
      </c>
      <c r="DFX7" s="66">
        <v>0</v>
      </c>
      <c r="DFY7" s="66">
        <v>0</v>
      </c>
      <c r="DFZ7" s="66">
        <v>219138290.52631578</v>
      </c>
      <c r="DGA7" s="66">
        <v>228368962.04037195</v>
      </c>
      <c r="DGB7" s="66">
        <v>237988453.31018949</v>
      </c>
      <c r="DGC7" s="66">
        <v>248013142.42941418</v>
      </c>
      <c r="DGD7" s="66">
        <v>258460097.37935176</v>
      </c>
      <c r="DGE7" s="66">
        <v>202010328.81661525</v>
      </c>
      <c r="DGF7" s="66">
        <v>47552645.938121617</v>
      </c>
      <c r="DGG7" s="66">
        <v>37166764.771278225</v>
      </c>
      <c r="DGH7" s="66">
        <v>25821550.014011811</v>
      </c>
      <c r="DGI7" s="66">
        <v>13454610.239065664</v>
      </c>
      <c r="DGJ7" s="66">
        <v>0</v>
      </c>
      <c r="DGK7" s="66">
        <v>0</v>
      </c>
      <c r="DGL7" s="66">
        <v>0</v>
      </c>
      <c r="DGM7" s="66">
        <v>0</v>
      </c>
      <c r="DGN7" s="66">
        <v>0</v>
      </c>
      <c r="DGO7" s="66">
        <v>0</v>
      </c>
      <c r="DGP7" s="66">
        <v>0</v>
      </c>
      <c r="DGQ7" s="66">
        <v>0</v>
      </c>
      <c r="DGR7" s="66">
        <v>0</v>
      </c>
      <c r="DGS7" s="66">
        <v>0</v>
      </c>
      <c r="DGT7" s="66">
        <v>0</v>
      </c>
      <c r="DGU7" s="66">
        <v>0</v>
      </c>
      <c r="DGV7" s="66">
        <v>0</v>
      </c>
      <c r="DGW7" s="66">
        <v>0</v>
      </c>
      <c r="DGX7" s="66">
        <v>0</v>
      </c>
      <c r="DGY7" s="66">
        <v>0</v>
      </c>
      <c r="DGZ7" s="66">
        <v>237399814.73684213</v>
      </c>
      <c r="DHA7" s="66">
        <v>240846668.44716811</v>
      </c>
      <c r="DHB7" s="66">
        <v>244343567.69149572</v>
      </c>
      <c r="DHC7" s="66">
        <v>247891239.09058806</v>
      </c>
      <c r="DHD7" s="66">
        <v>251490419.81515542</v>
      </c>
      <c r="DHE7" s="66">
        <v>191356393.30427378</v>
      </c>
      <c r="DHF7" s="66">
        <v>43851610.434845708</v>
      </c>
      <c r="DHG7" s="66">
        <v>33366225.320088517</v>
      </c>
      <c r="DHH7" s="66">
        <v>22567117.321774773</v>
      </c>
      <c r="DHI7" s="66">
        <v>11447386.825955978</v>
      </c>
      <c r="DHJ7" s="66">
        <v>0</v>
      </c>
      <c r="DHK7" s="66">
        <v>0</v>
      </c>
      <c r="DHL7" s="66">
        <v>0</v>
      </c>
      <c r="DHM7" s="66">
        <v>0</v>
      </c>
      <c r="DHN7" s="66">
        <v>0</v>
      </c>
      <c r="DHO7" s="66">
        <v>0</v>
      </c>
      <c r="DHP7" s="66">
        <v>0</v>
      </c>
      <c r="DHQ7" s="66">
        <v>0</v>
      </c>
      <c r="DHR7" s="66">
        <v>0</v>
      </c>
      <c r="DHS7" s="66">
        <v>0</v>
      </c>
      <c r="DHT7" s="66">
        <v>0</v>
      </c>
      <c r="DHU7" s="66">
        <v>0</v>
      </c>
      <c r="DHV7" s="66">
        <v>0</v>
      </c>
      <c r="DHW7" s="66">
        <v>0</v>
      </c>
      <c r="DHX7" s="66">
        <v>0</v>
      </c>
      <c r="DHY7" s="66">
        <v>0</v>
      </c>
      <c r="DHZ7" s="25">
        <v>0.56000000000000005</v>
      </c>
      <c r="DIA7" s="25">
        <v>0.5</v>
      </c>
      <c r="DIB7" s="25">
        <v>0.27500000000000002</v>
      </c>
      <c r="DIC7" s="25">
        <v>0.13750000000000001</v>
      </c>
      <c r="DID7" s="25">
        <v>6.8750000000000006E-2</v>
      </c>
      <c r="DIE7" s="25">
        <v>0.27500000000000002</v>
      </c>
      <c r="DIF7" s="25">
        <v>0.13750000000000001</v>
      </c>
      <c r="DIG7" s="25">
        <v>6.8750000000000006E-2</v>
      </c>
      <c r="DIH7" s="25">
        <v>0.38799999999999996</v>
      </c>
      <c r="DII7" s="25">
        <v>0.31900000000000001</v>
      </c>
      <c r="DIJ7" s="25">
        <v>36.776813206791189</v>
      </c>
      <c r="DIK7" s="25">
        <v>36.776813206791189</v>
      </c>
      <c r="DIL7" s="46">
        <v>0.8</v>
      </c>
      <c r="DIM7" s="46">
        <v>0.8</v>
      </c>
      <c r="DIN7" s="25">
        <v>2</v>
      </c>
      <c r="DIO7" s="25">
        <v>2</v>
      </c>
      <c r="DIP7" s="25">
        <v>6795.5721574643521</v>
      </c>
      <c r="DIQ7" s="25">
        <v>15520.427842535648</v>
      </c>
      <c r="DIR7" s="25">
        <f t="shared" ref="DIR7:DIR52" si="19">(DIP7*AH7/(I7*1000))*1.2</f>
        <v>151.52638774162992</v>
      </c>
      <c r="DIS7" s="25">
        <f t="shared" ref="DIS7:DIS52" si="20">DIQ7*BH7/(J7*1000)*1.52</f>
        <v>378.18132037642101</v>
      </c>
      <c r="DIT7" s="66">
        <v>7513298.8762397338</v>
      </c>
      <c r="DIU7" s="66">
        <v>7829778.4551710486</v>
      </c>
      <c r="DIV7" s="66">
        <v>8159588.9724199204</v>
      </c>
      <c r="DIW7" s="66">
        <v>8503291.9615836442</v>
      </c>
      <c r="DIX7" s="66">
        <v>8861472.6095068213</v>
      </c>
      <c r="DIY7" s="66">
        <v>9234740.7526173051</v>
      </c>
      <c r="DIZ7" s="66">
        <v>9623731.9152304009</v>
      </c>
      <c r="DJA7" s="66">
        <v>10029108.391589118</v>
      </c>
      <c r="DJB7" s="66">
        <v>10451560.373482745</v>
      </c>
      <c r="DJC7" s="66">
        <v>10891807.125363652</v>
      </c>
      <c r="DJD7" s="66">
        <v>11350598.208963051</v>
      </c>
      <c r="DJE7" s="66">
        <v>11828714.759490721</v>
      </c>
      <c r="DJF7" s="66">
        <v>12326970.815591583</v>
      </c>
      <c r="DJG7" s="66">
        <v>12846214.70532348</v>
      </c>
      <c r="DJH7" s="66">
        <v>13387330.490515931</v>
      </c>
      <c r="DJI7" s="66">
        <v>13951239.471968997</v>
      </c>
      <c r="DJJ7" s="66">
        <v>14538901.758055031</v>
      </c>
      <c r="DJK7" s="66">
        <v>15151317.899393981</v>
      </c>
      <c r="DJL7" s="66">
        <v>15789530.592385441</v>
      </c>
      <c r="DJM7" s="66">
        <v>16454626.454497902</v>
      </c>
      <c r="DJN7" s="66">
        <v>17147737.87433774</v>
      </c>
      <c r="DJO7" s="66">
        <v>17870044.939647913</v>
      </c>
      <c r="DJP7" s="66">
        <v>18622777.446518969</v>
      </c>
      <c r="DJQ7" s="66">
        <v>19407216.993233178</v>
      </c>
      <c r="DJR7" s="66">
        <v>20224699.16230683</v>
      </c>
      <c r="DJS7" s="66">
        <v>21076615.794445761</v>
      </c>
      <c r="DJT7" s="66">
        <v>92714901.855006695</v>
      </c>
      <c r="DJU7" s="66">
        <v>94061047.40198487</v>
      </c>
      <c r="DJV7" s="66">
        <v>95426737.895863608</v>
      </c>
      <c r="DJW7" s="66">
        <v>96812257.11349766</v>
      </c>
      <c r="DJX7" s="66">
        <v>98217892.951952711</v>
      </c>
      <c r="DJY7" s="66">
        <v>99643937.488327399</v>
      </c>
      <c r="DJZ7" s="66">
        <v>101090687.04044418</v>
      </c>
      <c r="DKA7" s="66">
        <v>102558442.22842109</v>
      </c>
      <c r="DKB7" s="66">
        <v>104047508.03713769</v>
      </c>
      <c r="DKC7" s="66">
        <v>105558193.87960784</v>
      </c>
      <c r="DKD7" s="66">
        <v>107090813.6612726</v>
      </c>
      <c r="DKE7" s="66">
        <v>108645685.84522675</v>
      </c>
      <c r="DKF7" s="66">
        <v>110223133.51839218</v>
      </c>
      <c r="DKG7" s="66">
        <v>111823484.45865205</v>
      </c>
      <c r="DKH7" s="66">
        <v>113447071.20295992</v>
      </c>
      <c r="DKI7" s="66">
        <v>115094231.11643755</v>
      </c>
      <c r="DKJ7" s="66">
        <v>116765306.46247591</v>
      </c>
      <c r="DKK7" s="66">
        <v>118460644.4738542</v>
      </c>
      <c r="DKL7" s="66">
        <v>120180597.42489138</v>
      </c>
      <c r="DKM7" s="66">
        <v>121925522.70464514</v>
      </c>
      <c r="DKN7" s="66">
        <v>123695782.89117394</v>
      </c>
      <c r="DKO7" s="66">
        <v>125491745.82687691</v>
      </c>
      <c r="DKP7" s="66">
        <v>127313784.69492799</v>
      </c>
      <c r="DKQ7" s="66">
        <v>129162278.09681967</v>
      </c>
      <c r="DKR7" s="66">
        <v>131037610.13103245</v>
      </c>
      <c r="DKS7" s="66">
        <v>132940170.47284682</v>
      </c>
      <c r="DKT7" s="65">
        <v>7513298.8762397338</v>
      </c>
      <c r="DKU7" s="65">
        <v>7829778.4551710486</v>
      </c>
      <c r="DKV7" s="65">
        <v>8159588.9724199204</v>
      </c>
      <c r="DKW7" s="65">
        <v>8503291.9615836442</v>
      </c>
      <c r="DKX7" s="65">
        <v>8861472.6095068213</v>
      </c>
      <c r="DKY7" s="65">
        <v>9234740.7526173051</v>
      </c>
      <c r="DKZ7" s="78">
        <v>8661358.7237073593</v>
      </c>
      <c r="DLA7" s="78">
        <v>8023286.7132712947</v>
      </c>
      <c r="DLB7" s="78">
        <v>7316092.2614379209</v>
      </c>
      <c r="DLC7" s="78">
        <v>6535084.2752181906</v>
      </c>
      <c r="DLD7" s="78">
        <v>5675299.1044815257</v>
      </c>
      <c r="DLE7" s="65">
        <v>5882745.2056056792</v>
      </c>
      <c r="DLF7" s="65">
        <v>6097773.97049422</v>
      </c>
      <c r="DLG7" s="65">
        <v>6320662.5641044658</v>
      </c>
      <c r="DLH7" s="65">
        <v>6551698.2824526802</v>
      </c>
      <c r="DLI7" s="65">
        <v>6791178.922929124</v>
      </c>
      <c r="DLJ7" s="65">
        <v>7039413.1681490289</v>
      </c>
      <c r="DLK7" s="65">
        <v>7296720.9838342695</v>
      </c>
      <c r="DLL7" s="65">
        <v>7563434.0312385792</v>
      </c>
      <c r="DLM7" s="65">
        <v>7839896.0946479263</v>
      </c>
      <c r="DLN7" s="65">
        <v>8126463.5245070737</v>
      </c>
      <c r="DLO7" s="65">
        <v>8423505.6967435014</v>
      </c>
      <c r="DLP7" s="65">
        <v>8731405.4888807423</v>
      </c>
      <c r="DLQ7" s="65">
        <v>9050559.7735548392</v>
      </c>
      <c r="DLR7" s="65">
        <v>9381379.9300700221</v>
      </c>
      <c r="DLS7" s="65">
        <v>9724292.3746530116</v>
      </c>
      <c r="DLT7" s="65">
        <v>92714901.855006695</v>
      </c>
      <c r="DLU7" s="65">
        <v>94061047.40198487</v>
      </c>
      <c r="DLV7" s="65">
        <v>95426737.895863608</v>
      </c>
      <c r="DLW7" s="65">
        <v>96812257.11349766</v>
      </c>
      <c r="DLX7" s="65">
        <v>98217892.951952711</v>
      </c>
      <c r="DLY7" s="65">
        <v>99643937.488327399</v>
      </c>
      <c r="DLZ7" s="78">
        <v>90981618.336399764</v>
      </c>
      <c r="DMA7" s="78">
        <v>82046753.782736868</v>
      </c>
      <c r="DMB7" s="78">
        <v>72833255.625996381</v>
      </c>
      <c r="DMC7" s="78">
        <v>63334916.327764705</v>
      </c>
      <c r="DMD7" s="78">
        <v>53545406.8306363</v>
      </c>
      <c r="DME7" s="65">
        <v>55502622.772145145</v>
      </c>
      <c r="DMF7" s="65">
        <v>57531379.756451793</v>
      </c>
      <c r="DMG7" s="65">
        <v>59634292.784127235</v>
      </c>
      <c r="DMH7" s="65">
        <v>61814072.440426707</v>
      </c>
      <c r="DMI7" s="65">
        <v>64073528.389144316</v>
      </c>
      <c r="DMJ7" s="65">
        <v>66415572.994176641</v>
      </c>
      <c r="DMK7" s="65">
        <v>68843225.073463351</v>
      </c>
      <c r="DML7" s="65">
        <v>71359613.790143549</v>
      </c>
      <c r="DMM7" s="65">
        <v>73967982.685943455</v>
      </c>
      <c r="DMN7" s="65">
        <v>76671693.861994267</v>
      </c>
      <c r="DMO7" s="65">
        <v>79474232.312469199</v>
      </c>
      <c r="DMP7" s="65">
        <v>82379210.416625544</v>
      </c>
      <c r="DMQ7" s="65">
        <v>85390372.595041946</v>
      </c>
      <c r="DMR7" s="65">
        <v>88511600.136052489</v>
      </c>
      <c r="DMS7" s="65">
        <v>91746916.198598877</v>
      </c>
      <c r="DMT7" s="65">
        <v>6885953.6430111192</v>
      </c>
      <c r="DMU7" s="65">
        <v>7176007.8183311597</v>
      </c>
      <c r="DMV7" s="65">
        <v>7478279.8256294876</v>
      </c>
      <c r="DMW7" s="65">
        <v>7793284.3115857644</v>
      </c>
      <c r="DMX7" s="65">
        <v>8121557.6011287272</v>
      </c>
      <c r="DMY7" s="65">
        <v>8463658.6105801221</v>
      </c>
      <c r="DMZ7" s="65">
        <v>8820169.7992625777</v>
      </c>
      <c r="DNA7" s="65">
        <v>9191698.1611917056</v>
      </c>
      <c r="DNB7" s="65">
        <v>9578876.2585408129</v>
      </c>
      <c r="DNC7" s="65">
        <v>9982363.2986378223</v>
      </c>
      <c r="DND7" s="65">
        <v>10402846.256328097</v>
      </c>
      <c r="DNE7" s="65">
        <v>10841041.043614084</v>
      </c>
      <c r="DNF7" s="65">
        <v>11297693.728563204</v>
      </c>
      <c r="DNG7" s="65">
        <v>11773581.805559296</v>
      </c>
      <c r="DNH7" s="65">
        <v>12269515.519060338</v>
      </c>
      <c r="DNI7" s="65">
        <v>12786339.243116263</v>
      </c>
      <c r="DNJ7" s="65">
        <v>13324932.918995643</v>
      </c>
      <c r="DNK7" s="65">
        <v>13886213.553368906</v>
      </c>
      <c r="DNL7" s="65">
        <v>14471136.779598922</v>
      </c>
      <c r="DNM7" s="65">
        <v>15080698.484797191</v>
      </c>
      <c r="DNN7" s="65">
        <v>15715936.505415821</v>
      </c>
      <c r="DNO7" s="65">
        <v>16377932.39426226</v>
      </c>
      <c r="DNP7" s="65">
        <v>17067813.261945214</v>
      </c>
      <c r="DNQ7" s="65">
        <v>17786753.695887078</v>
      </c>
      <c r="DNR7" s="65">
        <v>18535977.760170091</v>
      </c>
      <c r="DNS7" s="65">
        <v>19316761.079621214</v>
      </c>
      <c r="DNT7" s="65">
        <v>5863697.1237618411</v>
      </c>
      <c r="DNU7" s="65">
        <v>5948833.2735506296</v>
      </c>
      <c r="DNV7" s="65">
        <v>6035205.5315230209</v>
      </c>
      <c r="DNW7" s="65">
        <v>6122831.84497221</v>
      </c>
      <c r="DNX7" s="65">
        <v>6211730.4217716027</v>
      </c>
      <c r="DNY7" s="65">
        <v>6301919.7341582291</v>
      </c>
      <c r="DNZ7" s="65">
        <v>6393418.5225710943</v>
      </c>
      <c r="DOA7" s="65">
        <v>6486245.7995452527</v>
      </c>
      <c r="DOB7" s="65">
        <v>6580420.8536624257</v>
      </c>
      <c r="DOC7" s="65">
        <v>6675963.253558971</v>
      </c>
      <c r="DOD7" s="65">
        <v>6772892.8519920502</v>
      </c>
      <c r="DOE7" s="65">
        <v>6871229.7899648417</v>
      </c>
      <c r="DOF7" s="65">
        <v>6970994.5009116326</v>
      </c>
      <c r="DOG7" s="65">
        <v>7072207.7149436846</v>
      </c>
      <c r="DOH7" s="65">
        <v>7174890.463156743</v>
      </c>
      <c r="DOI7" s="65">
        <v>7279064.0820010891</v>
      </c>
      <c r="DOJ7" s="65">
        <v>7384750.2177150454</v>
      </c>
      <c r="DOK7" s="65">
        <v>7491970.8308228422</v>
      </c>
      <c r="DOL7" s="65">
        <v>7600748.2006977992</v>
      </c>
      <c r="DOM7" s="65">
        <v>7711104.9301917553</v>
      </c>
      <c r="DON7" s="65">
        <v>7823063.9503317121</v>
      </c>
      <c r="DOO7" s="65">
        <v>7936648.5250846827</v>
      </c>
      <c r="DOP7" s="65">
        <v>8051882.2561917026</v>
      </c>
      <c r="DOQ7" s="65">
        <v>8168789.0880720355</v>
      </c>
      <c r="DOR7" s="65">
        <v>8287393.3127985923</v>
      </c>
      <c r="DOS7" s="65">
        <v>8407719.5751455761</v>
      </c>
      <c r="DOT7" s="65">
        <v>6885953.6430111192</v>
      </c>
      <c r="DOU7" s="65">
        <v>7176007.8183311597</v>
      </c>
      <c r="DOV7" s="65">
        <v>7478279.8256294876</v>
      </c>
      <c r="DOW7" s="65">
        <v>7793284.3115857644</v>
      </c>
      <c r="DOX7" s="65">
        <v>8121557.6011287272</v>
      </c>
      <c r="DOY7" s="65">
        <v>8463658.6105801221</v>
      </c>
      <c r="DOZ7" s="78">
        <v>7938152.8193363203</v>
      </c>
      <c r="DPA7" s="78">
        <v>7353358.5289533641</v>
      </c>
      <c r="DPB7" s="78">
        <v>6705213.3809785694</v>
      </c>
      <c r="DPC7" s="78">
        <v>5989417.9791826932</v>
      </c>
      <c r="DPD7" s="78">
        <v>5201423.1281640483</v>
      </c>
      <c r="DPE7" s="65">
        <v>5391547.9001575774</v>
      </c>
      <c r="DPF7" s="65">
        <v>5588622.1988546476</v>
      </c>
      <c r="DPG7" s="65">
        <v>5792900.0465002134</v>
      </c>
      <c r="DPH7" s="65">
        <v>6004644.7504752791</v>
      </c>
      <c r="DPI7" s="65">
        <v>6224129.2426913967</v>
      </c>
      <c r="DPJ7" s="65">
        <v>6451636.4313908583</v>
      </c>
      <c r="DPK7" s="65">
        <v>6687459.5658060526</v>
      </c>
      <c r="DPL7" s="65">
        <v>6931902.614148018</v>
      </c>
      <c r="DPM7" s="65">
        <v>7185280.6554113962</v>
      </c>
      <c r="DPN7" s="65">
        <v>7447920.2855008254</v>
      </c>
      <c r="DPO7" s="65">
        <v>7720160.0382022448</v>
      </c>
      <c r="DPP7" s="65">
        <v>8002350.8215417359</v>
      </c>
      <c r="DPQ7" s="65">
        <v>8294856.370094345</v>
      </c>
      <c r="DPR7" s="65">
        <v>8598053.7138259094</v>
      </c>
      <c r="DPS7" s="65">
        <v>8912333.6640721932</v>
      </c>
      <c r="DPT7" s="65">
        <v>5863697.1237618411</v>
      </c>
      <c r="DPU7" s="65">
        <v>5948833.2735506296</v>
      </c>
      <c r="DPV7" s="65">
        <v>6035205.5315230209</v>
      </c>
      <c r="DPW7" s="65">
        <v>6122831.84497221</v>
      </c>
      <c r="DPX7" s="65">
        <v>6211730.4217716027</v>
      </c>
      <c r="DPY7" s="65">
        <v>6301919.7341582291</v>
      </c>
      <c r="DPZ7" s="78">
        <v>5754076.6703139851</v>
      </c>
      <c r="DQA7" s="78">
        <v>5188996.6396362018</v>
      </c>
      <c r="DQB7" s="78">
        <v>4606294.597563698</v>
      </c>
      <c r="DQC7" s="78">
        <v>4005577.9521353827</v>
      </c>
      <c r="DQD7" s="78">
        <v>3386446.4259960251</v>
      </c>
      <c r="DQE7" s="65">
        <v>3510229.3482360113</v>
      </c>
      <c r="DQF7" s="65">
        <v>3638536.8398655057</v>
      </c>
      <c r="DQG7" s="65">
        <v>3771534.2849923479</v>
      </c>
      <c r="DQH7" s="65">
        <v>3909393.1129191294</v>
      </c>
      <c r="DQI7" s="65">
        <v>4052291.0191098871</v>
      </c>
      <c r="DQJ7" s="65">
        <v>4200412.1942336718</v>
      </c>
      <c r="DQK7" s="65">
        <v>4353947.561580223</v>
      </c>
      <c r="DQL7" s="65">
        <v>4513095.0231537651</v>
      </c>
      <c r="DQM7" s="65">
        <v>4678059.7147621382</v>
      </c>
      <c r="DQN7" s="65">
        <v>4849054.2704300601</v>
      </c>
      <c r="DQO7" s="65">
        <v>5026299.0964773456</v>
      </c>
      <c r="DQP7" s="65">
        <v>5210022.6556153512</v>
      </c>
      <c r="DQQ7" s="65">
        <v>5400461.7614278458</v>
      </c>
      <c r="DQR7" s="65">
        <v>5597861.8836158784</v>
      </c>
      <c r="DQS7" s="65">
        <v>5802477.464400094</v>
      </c>
      <c r="DQT7" s="66">
        <v>110861490.31559987</v>
      </c>
      <c r="DQU7" s="66">
        <v>115531262.98839131</v>
      </c>
      <c r="DQV7" s="66">
        <v>120397738.56273559</v>
      </c>
      <c r="DQW7" s="66">
        <v>125469202.67354268</v>
      </c>
      <c r="DQX7" s="66">
        <v>130754289.96809253</v>
      </c>
      <c r="DQY7" s="66">
        <v>136261998.80733883</v>
      </c>
      <c r="DQZ7" s="66">
        <v>142001706.58646935</v>
      </c>
      <c r="DRA7" s="66">
        <v>147983185.70080823</v>
      </c>
      <c r="DRB7" s="66">
        <v>154216620.18424326</v>
      </c>
      <c r="DRC7" s="66">
        <v>160712623.04850656</v>
      </c>
      <c r="DRD7" s="66">
        <v>167482254.35283104</v>
      </c>
      <c r="DRE7" s="66">
        <v>174537040.03474697</v>
      </c>
      <c r="DRF7" s="66">
        <v>181888991.53408089</v>
      </c>
      <c r="DRG7" s="66">
        <v>189550626.24356779</v>
      </c>
      <c r="DRH7" s="66">
        <v>197534988.82089606</v>
      </c>
      <c r="DRI7" s="66">
        <v>205855673.39847097</v>
      </c>
      <c r="DRJ7" s="66">
        <v>214526846.72871071</v>
      </c>
      <c r="DRK7" s="66">
        <v>223563272.30428216</v>
      </c>
      <c r="DRL7" s="66">
        <v>232980335.49434343</v>
      </c>
      <c r="DRM7" s="66">
        <v>242794069.73958996</v>
      </c>
      <c r="DRN7" s="66">
        <v>253021183.85070357</v>
      </c>
      <c r="DRO7" s="66">
        <v>263679090.45668304</v>
      </c>
      <c r="DRP7" s="66">
        <v>274785935.65149146</v>
      </c>
      <c r="DRQ7" s="66">
        <v>286360629.8894977</v>
      </c>
      <c r="DRR7" s="66">
        <v>298422880.18231338</v>
      </c>
      <c r="DRS7" s="66">
        <v>310993223.65184349</v>
      </c>
      <c r="DRT7" s="66">
        <v>276689396.5554015</v>
      </c>
      <c r="DRU7" s="66">
        <v>280706703.28406101</v>
      </c>
      <c r="DRV7" s="66">
        <v>284782338.06414956</v>
      </c>
      <c r="DRW7" s="66">
        <v>288917147.77189857</v>
      </c>
      <c r="DRX7" s="66">
        <v>293111991.57949913</v>
      </c>
      <c r="DRY7" s="66">
        <v>297367741.13362908</v>
      </c>
      <c r="DRZ7" s="66">
        <v>301685280.73657233</v>
      </c>
      <c r="DSA7" s="66">
        <v>306065507.52996838</v>
      </c>
      <c r="DSB7" s="66">
        <v>310509331.68122947</v>
      </c>
      <c r="DSC7" s="66">
        <v>315017676.57266378</v>
      </c>
      <c r="DSD7" s="66">
        <v>319591478.99334544</v>
      </c>
      <c r="DSE7" s="66">
        <v>324231689.3337701</v>
      </c>
      <c r="DSF7" s="66">
        <v>328939271.78333604</v>
      </c>
      <c r="DSG7" s="66">
        <v>333715204.53069365</v>
      </c>
      <c r="DSH7" s="66">
        <v>338560479.96700305</v>
      </c>
      <c r="DSI7" s="66">
        <v>343476104.89214295</v>
      </c>
      <c r="DSJ7" s="66">
        <v>348463100.72391373</v>
      </c>
      <c r="DSK7" s="66">
        <v>353522503.71027803</v>
      </c>
      <c r="DSL7" s="66">
        <v>358655365.14468253</v>
      </c>
      <c r="DSM7" s="66">
        <v>363862751.58450615</v>
      </c>
      <c r="DSN7" s="66">
        <v>369145745.07268023</v>
      </c>
      <c r="DSO7" s="66">
        <v>374505443.36252624</v>
      </c>
      <c r="DSP7" s="66">
        <v>379942960.14585787</v>
      </c>
      <c r="DSQ7" s="66">
        <v>385459425.28439516</v>
      </c>
      <c r="DSR7" s="66">
        <v>391055985.04453826</v>
      </c>
      <c r="DSS7" s="66">
        <v>396733802.33555055</v>
      </c>
      <c r="DST7" s="65">
        <v>110861490.31559987</v>
      </c>
      <c r="DSU7" s="65">
        <v>115531262.98839131</v>
      </c>
      <c r="DSV7" s="65">
        <v>120397738.56273559</v>
      </c>
      <c r="DSW7" s="65">
        <v>125469202.67354268</v>
      </c>
      <c r="DSX7" s="65">
        <v>130754289.96809253</v>
      </c>
      <c r="DSY7" s="65">
        <v>136261998.80733883</v>
      </c>
      <c r="DSZ7" s="78">
        <v>127801535.92782243</v>
      </c>
      <c r="DTA7" s="78">
        <v>118386548.56064658</v>
      </c>
      <c r="DTB7" s="78">
        <v>107951634.1289703</v>
      </c>
      <c r="DTC7" s="78">
        <v>96427573.829103932</v>
      </c>
      <c r="DTD7" s="78">
        <v>83741127.176415518</v>
      </c>
      <c r="DTE7" s="65">
        <v>86802070.752547324</v>
      </c>
      <c r="DTF7" s="65">
        <v>89974899.323450267</v>
      </c>
      <c r="DTG7" s="65">
        <v>93263702.56008482</v>
      </c>
      <c r="DTH7" s="65">
        <v>96672719.6209151</v>
      </c>
      <c r="DTI7" s="65">
        <v>100206344.61604378</v>
      </c>
      <c r="DTJ7" s="65">
        <v>103869132.27107446</v>
      </c>
      <c r="DTK7" s="65">
        <v>107665803.79800218</v>
      </c>
      <c r="DTL7" s="65">
        <v>111601252.98069933</v>
      </c>
      <c r="DTM7" s="65">
        <v>115680552.48284097</v>
      </c>
      <c r="DTN7" s="65">
        <v>119908960.38640039</v>
      </c>
      <c r="DTO7" s="65">
        <v>124291926.9691426</v>
      </c>
      <c r="DTP7" s="65">
        <v>128835101.72985192</v>
      </c>
      <c r="DTQ7" s="65">
        <v>133544340.67034879</v>
      </c>
      <c r="DTR7" s="65">
        <v>138425713.84368226</v>
      </c>
      <c r="DTS7" s="65">
        <v>143485513.17822731</v>
      </c>
      <c r="DTT7" s="65">
        <v>276689396.5554015</v>
      </c>
      <c r="DTU7" s="65">
        <v>280706703.28406101</v>
      </c>
      <c r="DTV7" s="65">
        <v>284782338.06414956</v>
      </c>
      <c r="DTW7" s="65">
        <v>288917147.77189857</v>
      </c>
      <c r="DTX7" s="65">
        <v>293111991.57949913</v>
      </c>
      <c r="DTY7" s="65">
        <v>297367741.13362908</v>
      </c>
      <c r="DTZ7" s="78">
        <v>271516752.66291511</v>
      </c>
      <c r="DUA7" s="78">
        <v>244852406.02397472</v>
      </c>
      <c r="DUB7" s="78">
        <v>217356532.17686063</v>
      </c>
      <c r="DUC7" s="78">
        <v>189010605.94359827</v>
      </c>
      <c r="DUD7" s="78">
        <v>159795739.49667272</v>
      </c>
      <c r="DUE7" s="65">
        <v>165636665.67951643</v>
      </c>
      <c r="DUF7" s="65">
        <v>171691092.03940424</v>
      </c>
      <c r="DUG7" s="65">
        <v>177966822.53142321</v>
      </c>
      <c r="DUH7" s="65">
        <v>184471946.36435831</v>
      </c>
      <c r="DUI7" s="65">
        <v>191214848.42741463</v>
      </c>
      <c r="DUJ7" s="65">
        <v>198204220.09806192</v>
      </c>
      <c r="DUK7" s="65">
        <v>205449070.44493237</v>
      </c>
      <c r="DUL7" s="65">
        <v>212958737.84021169</v>
      </c>
      <c r="DUM7" s="65">
        <v>220742901.99649161</v>
      </c>
      <c r="DUN7" s="65">
        <v>228811596.44359896</v>
      </c>
      <c r="DUO7" s="65">
        <v>237175221.46148321</v>
      </c>
      <c r="DUP7" s="65">
        <v>245844557.48583311</v>
      </c>
      <c r="DUQ7" s="65">
        <v>254830779.00370112</v>
      </c>
      <c r="DUR7" s="65">
        <v>264145468.95704728</v>
      </c>
      <c r="DUS7" s="65">
        <v>273800633.67276788</v>
      </c>
      <c r="DUT7" s="65">
        <v>0</v>
      </c>
      <c r="DUU7" s="65">
        <v>0</v>
      </c>
      <c r="DUV7" s="65">
        <v>0</v>
      </c>
      <c r="DUW7" s="65">
        <v>0</v>
      </c>
      <c r="DUX7" s="65">
        <v>0</v>
      </c>
      <c r="DUY7" s="65">
        <v>0</v>
      </c>
      <c r="DUZ7" s="65">
        <v>614592.99529187672</v>
      </c>
      <c r="DVA7" s="65">
        <v>1280962.4833249694</v>
      </c>
      <c r="DVB7" s="65">
        <v>2002379.9037607103</v>
      </c>
      <c r="DVC7" s="65">
        <v>2782300.4315923476</v>
      </c>
      <c r="DVD7" s="65">
        <v>3624372.6514041191</v>
      </c>
      <c r="DVE7" s="65">
        <v>3777040.6005301652</v>
      </c>
      <c r="DVF7" s="65">
        <v>3936139.31849046</v>
      </c>
      <c r="DVG7" s="65">
        <v>4101939.6858990178</v>
      </c>
      <c r="DVH7" s="65">
        <v>4274723.9935618425</v>
      </c>
      <c r="DVI7" s="65">
        <v>4454786.4231037265</v>
      </c>
      <c r="DVJ7" s="65">
        <v>4642433.5478402851</v>
      </c>
      <c r="DVK7" s="65">
        <v>4837984.8547480209</v>
      </c>
      <c r="DVL7" s="65">
        <v>5041773.2884211168</v>
      </c>
      <c r="DVM7" s="65">
        <v>5254145.8179410975</v>
      </c>
      <c r="DVN7" s="65">
        <v>5475464.0276245028</v>
      </c>
      <c r="DVO7" s="65">
        <v>5706104.7326543862</v>
      </c>
      <c r="DVP7" s="65">
        <v>5946460.6206437973</v>
      </c>
      <c r="DVQ7" s="65">
        <v>6196940.9202235807</v>
      </c>
      <c r="DVR7" s="65">
        <v>6457972.0977928331</v>
      </c>
      <c r="DVS7" s="65">
        <v>6729998.5836182628</v>
      </c>
      <c r="DVT7" s="64">
        <v>0</v>
      </c>
      <c r="DVU7" s="64">
        <v>0</v>
      </c>
      <c r="DVV7" s="64">
        <v>0</v>
      </c>
      <c r="DVW7" s="64">
        <v>0</v>
      </c>
      <c r="DVX7" s="64">
        <v>0</v>
      </c>
      <c r="DVY7" s="64">
        <v>0</v>
      </c>
      <c r="DVZ7" s="64">
        <v>1973354.4726236716</v>
      </c>
      <c r="DWA7" s="64">
        <v>4004011.9738389291</v>
      </c>
      <c r="DWB7" s="64">
        <v>6093220.4942366639</v>
      </c>
      <c r="DWC7" s="64">
        <v>8242252.1841626428</v>
      </c>
      <c r="DWD7" s="64">
        <v>10452403.792192681</v>
      </c>
      <c r="DWE7" s="64">
        <v>10604164.259372832</v>
      </c>
      <c r="DWF7" s="64">
        <v>10758128.166054238</v>
      </c>
      <c r="DWG7" s="64">
        <v>10914327.504400104</v>
      </c>
      <c r="DWH7" s="64">
        <v>11072794.731074044</v>
      </c>
      <c r="DWI7" s="64">
        <v>11233562.773984224</v>
      </c>
      <c r="DWJ7" s="64">
        <v>11396665.03912545</v>
      </c>
      <c r="DWK7" s="64">
        <v>11562135.417520637</v>
      </c>
      <c r="DWL7" s="64">
        <v>11730008.292262973</v>
      </c>
      <c r="DWM7" s="64">
        <v>11900318.545660431</v>
      </c>
      <c r="DWN7" s="64">
        <v>12073101.56648393</v>
      </c>
      <c r="DWO7" s="64">
        <v>12248393.257320786</v>
      </c>
      <c r="DWP7" s="64">
        <v>12426230.042034909</v>
      </c>
      <c r="DWQ7" s="64">
        <v>12606648.873335307</v>
      </c>
      <c r="DWR7" s="64">
        <v>12789687.240454508</v>
      </c>
      <c r="DWS7" s="64">
        <v>12975383.176938441</v>
      </c>
      <c r="DWT7" s="65">
        <v>0</v>
      </c>
      <c r="DWU7" s="65">
        <v>0</v>
      </c>
      <c r="DWV7" s="65">
        <v>0</v>
      </c>
      <c r="DWW7" s="65">
        <v>0</v>
      </c>
      <c r="DWX7" s="65">
        <v>0</v>
      </c>
      <c r="DWY7" s="65">
        <v>0</v>
      </c>
      <c r="DWZ7" s="65">
        <v>1150597.7437653113</v>
      </c>
      <c r="DXA7" s="65">
        <v>2398127.7926243898</v>
      </c>
      <c r="DXB7" s="65">
        <v>3748714.7056303695</v>
      </c>
      <c r="DXC7" s="65">
        <v>5208827.018191237</v>
      </c>
      <c r="DXD7" s="65">
        <v>6785295.3535368722</v>
      </c>
      <c r="DXE7" s="65">
        <v>7071109.5413902234</v>
      </c>
      <c r="DXF7" s="65">
        <v>7368962.9619846642</v>
      </c>
      <c r="DXG7" s="65">
        <v>7679362.7389381053</v>
      </c>
      <c r="DXH7" s="65">
        <v>8002837.3572267219</v>
      </c>
      <c r="DXI7" s="65">
        <v>8339937.5629806146</v>
      </c>
      <c r="DXJ7" s="65">
        <v>8691237.3011811711</v>
      </c>
      <c r="DXK7" s="65">
        <v>9057334.6928566843</v>
      </c>
      <c r="DXL7" s="65">
        <v>9438853.0534399766</v>
      </c>
      <c r="DXM7" s="65">
        <v>9836441.9540218562</v>
      </c>
      <c r="DXN7" s="65">
        <v>10250778.327307353</v>
      </c>
      <c r="DXO7" s="65">
        <v>10682567.620157648</v>
      </c>
      <c r="DXP7" s="65">
        <v>11132544.99468009</v>
      </c>
      <c r="DXQ7" s="65">
        <v>11601476.579911206</v>
      </c>
      <c r="DXR7" s="65">
        <v>12090160.776223835</v>
      </c>
      <c r="DXS7" s="65">
        <v>12599429.614679281</v>
      </c>
      <c r="DXT7" s="65">
        <v>0</v>
      </c>
      <c r="DXU7" s="65">
        <v>0</v>
      </c>
      <c r="DXV7" s="65">
        <v>0</v>
      </c>
      <c r="DXW7" s="65">
        <v>0</v>
      </c>
      <c r="DXX7" s="65">
        <v>0</v>
      </c>
      <c r="DXY7" s="65">
        <v>0</v>
      </c>
      <c r="DXZ7" s="65">
        <v>4320673.1658317801</v>
      </c>
      <c r="DYA7" s="65">
        <v>8766811.7061775345</v>
      </c>
      <c r="DYB7" s="65">
        <v>13341148.105004072</v>
      </c>
      <c r="DYC7" s="65">
        <v>18046467.744227372</v>
      </c>
      <c r="DYD7" s="65">
        <v>22885609.863756981</v>
      </c>
      <c r="DYE7" s="65">
        <v>23217890.44855611</v>
      </c>
      <c r="DYF7" s="65">
        <v>23554995.479270902</v>
      </c>
      <c r="DYG7" s="65">
        <v>23896995.002962343</v>
      </c>
      <c r="DYH7" s="65">
        <v>24243960.083718233</v>
      </c>
      <c r="DYI7" s="65">
        <v>24595962.81741957</v>
      </c>
      <c r="DYJ7" s="65">
        <v>24953076.346721355</v>
      </c>
      <c r="DYK7" s="65">
        <v>25315374.876250897</v>
      </c>
      <c r="DYL7" s="65">
        <v>25682933.688026819</v>
      </c>
      <c r="DYM7" s="65">
        <v>26055829.157101899</v>
      </c>
      <c r="DYN7" s="65">
        <v>26434138.767433021</v>
      </c>
      <c r="DYO7" s="65">
        <v>26817941.127981614</v>
      </c>
      <c r="DYP7" s="65">
        <v>27207315.989047766</v>
      </c>
      <c r="DYQ7" s="65">
        <v>27602344.258841556</v>
      </c>
      <c r="DYR7" s="65">
        <v>28003108.020294975</v>
      </c>
      <c r="DYS7" s="65">
        <v>28409690.548117962</v>
      </c>
      <c r="DYT7" s="67">
        <v>4170.3</v>
      </c>
      <c r="DYU7" s="68">
        <f ca="1">10000000*'Country Model'!$DYT$8/57000</f>
        <v>59385.964912280702</v>
      </c>
      <c r="DYV7" s="68">
        <f ca="1">10000000*'Country Model'!$DYT$8/57000</f>
        <v>59385.964912280702</v>
      </c>
      <c r="DYW7" s="38">
        <f ca="1">'Country Model'!$DYT$8/(220*8)</f>
        <v>0.19232954545454545</v>
      </c>
      <c r="DYX7" s="38">
        <f ca="1">'Country Model'!$DYT$8/(220*8)</f>
        <v>0.19232954545454545</v>
      </c>
      <c r="DYY7" s="25">
        <v>0</v>
      </c>
      <c r="DYZ7" s="25">
        <f t="shared" ref="DYZ7:DYZ52" si="21">DYY7</f>
        <v>0</v>
      </c>
      <c r="DZA7" s="25">
        <f t="shared" ref="DZA7:DZA52" si="22">DZA$4</f>
        <v>0.05</v>
      </c>
      <c r="DZB7" s="25">
        <v>0.19</v>
      </c>
      <c r="DZC7" s="25">
        <v>0.15</v>
      </c>
      <c r="DZD7" s="25">
        <v>0.03</v>
      </c>
      <c r="DZE7" s="25">
        <v>0.03</v>
      </c>
      <c r="DZF7" s="25">
        <v>0.27</v>
      </c>
      <c r="DZG7" s="25">
        <v>0.13</v>
      </c>
      <c r="DZH7" s="25">
        <v>0.22</v>
      </c>
      <c r="DZI7" s="25">
        <v>0.42</v>
      </c>
      <c r="DZJ7" s="25">
        <v>0.56000000000000005</v>
      </c>
      <c r="DZK7" s="25">
        <v>0.05</v>
      </c>
      <c r="DZL7" s="46">
        <v>0.67</v>
      </c>
      <c r="DZM7" s="46">
        <v>0.33</v>
      </c>
      <c r="DZN7" s="46">
        <v>0.33</v>
      </c>
      <c r="DZO7" s="46">
        <v>0.33</v>
      </c>
      <c r="DZP7" s="46">
        <v>0.17</v>
      </c>
      <c r="DZQ7" s="46">
        <v>1</v>
      </c>
      <c r="DZR7" s="46">
        <v>0.5</v>
      </c>
      <c r="DZS7" s="46">
        <v>0.33</v>
      </c>
      <c r="DZT7" s="46">
        <v>0.5</v>
      </c>
      <c r="DZU7" s="46">
        <v>0.17</v>
      </c>
      <c r="DZW7" s="69">
        <v>0</v>
      </c>
      <c r="DZX7" s="69">
        <v>1</v>
      </c>
      <c r="DZY7" s="69">
        <v>2</v>
      </c>
      <c r="DZZ7" s="69">
        <v>3</v>
      </c>
      <c r="EAA7" s="69">
        <v>4</v>
      </c>
      <c r="EAB7" s="69">
        <v>5</v>
      </c>
      <c r="EAC7" s="69">
        <v>6</v>
      </c>
      <c r="EAD7" s="69">
        <v>7</v>
      </c>
      <c r="EAE7" s="69">
        <v>8</v>
      </c>
      <c r="EAF7" s="69">
        <v>9</v>
      </c>
      <c r="EAG7" s="69">
        <v>10</v>
      </c>
      <c r="EAH7" s="69">
        <v>11</v>
      </c>
      <c r="EAI7" s="69">
        <v>12</v>
      </c>
      <c r="EAJ7" s="69">
        <v>13</v>
      </c>
      <c r="EAK7" s="69">
        <v>14</v>
      </c>
      <c r="EAL7" s="69">
        <v>15</v>
      </c>
      <c r="EAM7" s="69">
        <v>16</v>
      </c>
      <c r="EAN7" s="69">
        <v>17</v>
      </c>
      <c r="EAO7" s="69">
        <v>18</v>
      </c>
      <c r="EAP7" s="69">
        <v>19</v>
      </c>
      <c r="EAQ7" s="69">
        <v>20</v>
      </c>
      <c r="EAR7" s="69">
        <v>21</v>
      </c>
      <c r="EAS7" s="69">
        <v>22</v>
      </c>
      <c r="EAT7" s="69">
        <v>23</v>
      </c>
      <c r="EAU7" s="69">
        <v>24</v>
      </c>
      <c r="EAV7" s="69">
        <v>25</v>
      </c>
      <c r="EAW7" s="69">
        <v>26</v>
      </c>
      <c r="EAX7" s="69">
        <v>27</v>
      </c>
      <c r="EAY7" s="69">
        <v>28</v>
      </c>
      <c r="EAZ7" s="69">
        <v>29</v>
      </c>
      <c r="EBA7" s="69">
        <v>30</v>
      </c>
      <c r="EBB7" s="69">
        <v>31</v>
      </c>
      <c r="EBC7" s="69">
        <v>32</v>
      </c>
      <c r="EBD7" s="69">
        <v>33</v>
      </c>
      <c r="EBE7" s="69">
        <v>34</v>
      </c>
      <c r="EBF7" s="69">
        <v>35</v>
      </c>
      <c r="EBG7" s="69">
        <v>36</v>
      </c>
      <c r="EBH7" s="69">
        <v>37</v>
      </c>
      <c r="EBI7" s="69">
        <v>38</v>
      </c>
      <c r="EBJ7" s="69">
        <v>39</v>
      </c>
      <c r="EBK7" s="69">
        <v>40</v>
      </c>
      <c r="EBL7" s="69">
        <v>41</v>
      </c>
      <c r="EBM7" s="69">
        <v>42</v>
      </c>
      <c r="EBO7" s="70">
        <v>506922.22662681603</v>
      </c>
      <c r="EBP7" s="70">
        <v>528275.10177213058</v>
      </c>
      <c r="EBQ7" s="70">
        <v>550527.41523958242</v>
      </c>
      <c r="EBR7" s="70">
        <v>573717.05369735218</v>
      </c>
      <c r="EBS7" s="70">
        <v>597883.49969806348</v>
      </c>
      <c r="EBT7" s="70">
        <v>623067.89890156267</v>
      </c>
      <c r="EBU7" s="70">
        <v>649313.13012929657</v>
      </c>
      <c r="EBV7" s="70">
        <v>676663.87836956081</v>
      </c>
      <c r="EBW7" s="70">
        <v>705166.71085791872</v>
      </c>
      <c r="EBX7" s="70">
        <v>734870.15636232356</v>
      </c>
      <c r="EBY7" s="70">
        <v>765824.78780793631</v>
      </c>
      <c r="EBZ7" s="70">
        <v>798083.30838231265</v>
      </c>
      <c r="ECA7" s="70">
        <v>831700.6412675652</v>
      </c>
      <c r="ECB7" s="70">
        <v>866734.02315227431</v>
      </c>
      <c r="ECC7" s="70">
        <v>903243.10168236447</v>
      </c>
      <c r="ECD7" s="70">
        <v>941290.0370168623</v>
      </c>
      <c r="ECE7" s="70">
        <v>980939.60766144586</v>
      </c>
      <c r="ECF7" s="70">
        <v>1022259.3207599771</v>
      </c>
      <c r="ECG7" s="70">
        <v>1065319.5270317986</v>
      </c>
      <c r="ECH7" s="70">
        <v>1110193.5405504873</v>
      </c>
      <c r="ECI7" s="70">
        <v>1156957.7635679976</v>
      </c>
      <c r="ECJ7" s="70">
        <v>1205691.8165967208</v>
      </c>
      <c r="ECK7" s="70">
        <v>1256478.6739709391</v>
      </c>
      <c r="ECL7" s="70">
        <v>1309404.8051184749</v>
      </c>
      <c r="ECM7" s="70">
        <v>1364560.3217830714</v>
      </c>
      <c r="ECN7" s="70">
        <v>1422039.1314481569</v>
      </c>
      <c r="ECO7" s="70">
        <v>7547735.7246811539</v>
      </c>
      <c r="ECP7" s="70">
        <v>7657322.7558084363</v>
      </c>
      <c r="ECQ7" s="70">
        <v>7768500.9021826414</v>
      </c>
      <c r="ECR7" s="70">
        <v>7881293.2655130047</v>
      </c>
      <c r="ECS7" s="70">
        <v>7995723.2829269357</v>
      </c>
      <c r="ECT7" s="70">
        <v>8111814.7318400145</v>
      </c>
      <c r="ECU7" s="70">
        <v>8229591.7348967092</v>
      </c>
      <c r="ECV7" s="70">
        <v>8349078.764982814</v>
      </c>
      <c r="ECW7" s="70">
        <v>8470300.6503106747</v>
      </c>
      <c r="ECX7" s="70">
        <v>8593282.5795782432</v>
      </c>
      <c r="ECY7" s="70">
        <v>8718050.1072030328</v>
      </c>
      <c r="ECZ7" s="70">
        <v>8844629.1586320773</v>
      </c>
      <c r="EDA7" s="70">
        <v>8973046.0357289799</v>
      </c>
      <c r="EDB7" s="70">
        <v>9103327.4222391713</v>
      </c>
      <c r="EDC7" s="70">
        <v>9235500.3893345315</v>
      </c>
      <c r="EDD7" s="70">
        <v>9369592.4012385104</v>
      </c>
      <c r="EDE7" s="70">
        <v>9505631.3209329117</v>
      </c>
      <c r="EDF7" s="70">
        <v>9643645.4159475509</v>
      </c>
      <c r="EDG7" s="70">
        <v>9783663.3642339632</v>
      </c>
      <c r="EDH7" s="70">
        <v>9925714.2601243909</v>
      </c>
      <c r="EDI7" s="70">
        <v>10069827.620377304</v>
      </c>
      <c r="EDJ7" s="70">
        <v>10216033.390310679</v>
      </c>
      <c r="EDK7" s="70">
        <v>10364361.950024342</v>
      </c>
      <c r="EDL7" s="70">
        <v>10514844.120712655</v>
      </c>
      <c r="EDM7" s="70">
        <v>10667511.171068836</v>
      </c>
      <c r="EDN7" s="70">
        <v>10822394.823782302</v>
      </c>
      <c r="EDO7" s="71">
        <v>506922.22662681603</v>
      </c>
      <c r="EDP7" s="71">
        <v>528275.10177213058</v>
      </c>
      <c r="EDQ7" s="71">
        <v>550527.41523958242</v>
      </c>
      <c r="EDR7" s="71">
        <v>573717.05369735218</v>
      </c>
      <c r="EDS7" s="71">
        <v>597883.49969806348</v>
      </c>
      <c r="EDT7" s="71">
        <v>623067.89890156267</v>
      </c>
      <c r="EDU7" s="79">
        <v>584381.81711636693</v>
      </c>
      <c r="EDV7" s="79">
        <v>541331.10269564867</v>
      </c>
      <c r="EDW7" s="79">
        <v>493616.69760054315</v>
      </c>
      <c r="EDX7" s="79">
        <v>440922.09381739411</v>
      </c>
      <c r="EDY7" s="79">
        <v>382912.39390396816</v>
      </c>
      <c r="EDZ7" s="71">
        <v>396908.78100623895</v>
      </c>
      <c r="EEA7" s="71">
        <v>411416.77038369165</v>
      </c>
      <c r="EEB7" s="71">
        <v>426455.06235420535</v>
      </c>
      <c r="EEC7" s="71">
        <v>442043.04077814071</v>
      </c>
      <c r="EED7" s="71">
        <v>458200.79804349423</v>
      </c>
      <c r="EEE7" s="71">
        <v>474949.16096432082</v>
      </c>
      <c r="EEF7" s="71">
        <v>492309.71762580756</v>
      </c>
      <c r="EEG7" s="71">
        <v>510304.84521060059</v>
      </c>
      <c r="EEH7" s="71">
        <v>528957.73884225264</v>
      </c>
      <c r="EEI7" s="71">
        <v>548292.44148296886</v>
      </c>
      <c r="EEJ7" s="71">
        <v>568333.87492418941</v>
      </c>
      <c r="EEK7" s="71">
        <v>589107.87190995296</v>
      </c>
      <c r="EEL7" s="71">
        <v>610641.20943444828</v>
      </c>
      <c r="EEM7" s="71">
        <v>632961.64325667347</v>
      </c>
      <c r="EEN7" s="71">
        <v>656097.94367668987</v>
      </c>
      <c r="EEO7" s="71">
        <v>7547735.7246811539</v>
      </c>
      <c r="EEP7" s="71">
        <v>7657322.7558084363</v>
      </c>
      <c r="EEQ7" s="71">
        <v>7768500.9021826414</v>
      </c>
      <c r="EER7" s="71">
        <v>7881293.2655130047</v>
      </c>
      <c r="EES7" s="71">
        <v>7995723.2829269357</v>
      </c>
      <c r="EET7" s="71">
        <v>8111814.7318400145</v>
      </c>
      <c r="EEU7" s="79">
        <v>7406632.5614070389</v>
      </c>
      <c r="EEV7" s="79">
        <v>6679263.011986251</v>
      </c>
      <c r="EEW7" s="79">
        <v>5929210.4552174723</v>
      </c>
      <c r="EEX7" s="79">
        <v>5155969.5477469461</v>
      </c>
      <c r="EEY7" s="79">
        <v>4359025.0536015164</v>
      </c>
      <c r="EEZ7" s="71">
        <v>4518358.1099611511</v>
      </c>
      <c r="EFA7" s="71">
        <v>4683515.1803002255</v>
      </c>
      <c r="EFB7" s="71">
        <v>4854709.146613271</v>
      </c>
      <c r="EFC7" s="71">
        <v>5032160.6722538201</v>
      </c>
      <c r="EFD7" s="71">
        <v>5216098.4863621611</v>
      </c>
      <c r="EFE7" s="71">
        <v>5406759.6786896242</v>
      </c>
      <c r="EFF7" s="71">
        <v>5604390.0051994212</v>
      </c>
      <c r="EFG7" s="71">
        <v>5809244.2048379453</v>
      </c>
      <c r="EFH7" s="71">
        <v>6021586.3278848343</v>
      </c>
      <c r="EFI7" s="71">
        <v>6241690.0763050392</v>
      </c>
      <c r="EFJ7" s="71">
        <v>6469839.1565415934</v>
      </c>
      <c r="EFK7" s="71">
        <v>6706327.6452038223</v>
      </c>
      <c r="EFL7" s="71">
        <v>6951460.3681223532</v>
      </c>
      <c r="EFM7" s="71">
        <v>7205553.2932595201</v>
      </c>
      <c r="EFN7" s="71">
        <v>7468933.9379816009</v>
      </c>
      <c r="EFO7" s="70">
        <v>0</v>
      </c>
      <c r="EFP7" s="70">
        <v>0</v>
      </c>
      <c r="EFQ7" s="70">
        <v>0</v>
      </c>
      <c r="EFR7" s="70">
        <v>0</v>
      </c>
      <c r="EFS7" s="70">
        <v>0</v>
      </c>
      <c r="EFT7" s="70">
        <v>0</v>
      </c>
      <c r="EFU7" s="70">
        <v>64931.313012929633</v>
      </c>
      <c r="EFV7" s="70">
        <v>135332.77567391214</v>
      </c>
      <c r="EFW7" s="70">
        <v>211550.01325737557</v>
      </c>
      <c r="EFX7" s="70">
        <v>293948.06254492945</v>
      </c>
      <c r="EFY7" s="70">
        <v>382912.39390396816</v>
      </c>
      <c r="EFZ7" s="70">
        <v>401174.5273760737</v>
      </c>
      <c r="EGA7" s="70">
        <v>420283.87088387355</v>
      </c>
      <c r="EGB7" s="70">
        <v>440278.96079806896</v>
      </c>
      <c r="EGC7" s="70">
        <v>461200.06090422376</v>
      </c>
      <c r="EGD7" s="70">
        <v>483089.23897336808</v>
      </c>
      <c r="EGE7" s="70">
        <v>505990.44669712504</v>
      </c>
      <c r="EGF7" s="70">
        <v>529949.60313416948</v>
      </c>
      <c r="EGG7" s="70">
        <v>555014.68182119797</v>
      </c>
      <c r="EGH7" s="70">
        <v>581235.80170823471</v>
      </c>
      <c r="EGI7" s="70">
        <v>608665.32208502875</v>
      </c>
      <c r="EGJ7" s="70">
        <v>637357.94167253142</v>
      </c>
      <c r="EGK7" s="70">
        <v>667370.80206098617</v>
      </c>
      <c r="EGL7" s="70">
        <v>698763.5956840266</v>
      </c>
      <c r="EGM7" s="70">
        <v>731598.67852639791</v>
      </c>
      <c r="EGN7" s="70">
        <v>765941.18777146703</v>
      </c>
      <c r="EGO7" s="70">
        <v>0</v>
      </c>
      <c r="EGP7" s="70">
        <v>0</v>
      </c>
      <c r="EGQ7" s="70">
        <v>0</v>
      </c>
      <c r="EGR7" s="70">
        <v>0</v>
      </c>
      <c r="EGS7" s="70">
        <v>0</v>
      </c>
      <c r="EGT7" s="70">
        <v>0</v>
      </c>
      <c r="EGU7" s="70">
        <v>822959.17348967027</v>
      </c>
      <c r="EGV7" s="70">
        <v>1669815.752996563</v>
      </c>
      <c r="EGW7" s="70">
        <v>2541090.1950932024</v>
      </c>
      <c r="EGX7" s="70">
        <v>3437313.0318312971</v>
      </c>
      <c r="EGY7" s="70">
        <v>4359025.0536015164</v>
      </c>
      <c r="EGZ7" s="70">
        <v>4326271.0486709261</v>
      </c>
      <c r="EHA7" s="70">
        <v>4289530.8554287544</v>
      </c>
      <c r="EHB7" s="70">
        <v>4248618.2756259004</v>
      </c>
      <c r="EHC7" s="70">
        <v>4203339.7170807114</v>
      </c>
      <c r="EHD7" s="70">
        <v>4153493.9148763493</v>
      </c>
      <c r="EHE7" s="70">
        <v>4098871.6422432875</v>
      </c>
      <c r="EHF7" s="70">
        <v>4039255.4107481297</v>
      </c>
      <c r="EHG7" s="70">
        <v>3974419.1593960179</v>
      </c>
      <c r="EHH7" s="70">
        <v>3904127.9322395567</v>
      </c>
      <c r="EHI7" s="70">
        <v>3828137.5440722648</v>
      </c>
      <c r="EHJ7" s="70">
        <v>3746194.2337690853</v>
      </c>
      <c r="EHK7" s="70">
        <v>3658034.3048205199</v>
      </c>
      <c r="EHL7" s="70">
        <v>3563383.7525903014</v>
      </c>
      <c r="EHM7" s="70">
        <v>3461957.8778093159</v>
      </c>
      <c r="EHN7" s="70">
        <v>3353460.8858007016</v>
      </c>
      <c r="EHO7" s="70">
        <f t="shared" ref="EHO7:EHO52" si="23">SUM(EBR7:ECD7)</f>
        <v>9667558.2273253929</v>
      </c>
      <c r="EHP7" s="70">
        <f t="shared" ref="EHP7:EHP52" si="24">SUM(EBR7:ECN7)</f>
        <v>21561402.73581446</v>
      </c>
      <c r="EHQ7" s="70">
        <f t="shared" ref="EHQ7:EHQ52" si="25">EHO7/13</f>
        <v>743658.3251788764</v>
      </c>
      <c r="EHR7" s="70">
        <f t="shared" ref="EHR7:EHR52" si="26">EHP7/23</f>
        <v>937452.29286149819</v>
      </c>
      <c r="EHS7" s="70">
        <f t="shared" ref="EHS7:EHS52" si="27">SUM(ECR7:EDD7)</f>
        <v>111875230.52442469</v>
      </c>
      <c r="EHT7" s="70">
        <f t="shared" ref="EHT7:EHT52" si="28">SUM(ECR7:EDN7)</f>
        <v>213388857.96193963</v>
      </c>
      <c r="EHU7" s="70">
        <f t="shared" ref="EHU7:EHU52" si="29">EHS7/13</f>
        <v>8605786.9634172842</v>
      </c>
      <c r="EHV7" s="70">
        <f t="shared" ref="EHV7:EHV52" si="30">EHT7/23</f>
        <v>9277776.4331278093</v>
      </c>
      <c r="EHW7" s="70">
        <f t="shared" ref="EHW7:EHZ52" si="31">EHO7+EHS7</f>
        <v>121542788.75175008</v>
      </c>
      <c r="EHX7" s="70">
        <f t="shared" si="2"/>
        <v>234950260.69775409</v>
      </c>
      <c r="EHY7" s="70">
        <f t="shared" si="2"/>
        <v>9349445.2885961607</v>
      </c>
      <c r="EHZ7" s="70">
        <f t="shared" si="2"/>
        <v>10215228.725989308</v>
      </c>
      <c r="EIA7" s="70">
        <f t="shared" ref="EIA7:EIA52" si="32">SUM(EDR7:EED7)</f>
        <v>6372857.0099966703</v>
      </c>
      <c r="EIB7" s="70">
        <f t="shared" ref="EIB7:EIB52" si="33">SUM(EDR7:EEN7)</f>
        <v>11984813.457324574</v>
      </c>
      <c r="EIC7" s="70">
        <f t="shared" si="3"/>
        <v>17955232.252013445</v>
      </c>
      <c r="EID7" s="70">
        <f t="shared" si="3"/>
        <v>19493005.159117118</v>
      </c>
      <c r="EIE7" s="70">
        <f t="shared" ref="EIE7:EIE52" si="34">SUM(EER7:EFD7)</f>
        <v>77823773.505729809</v>
      </c>
      <c r="EIF7" s="70">
        <f t="shared" ref="EIF7:EIF52" si="35">SUM(EER7:EFN7)</f>
        <v>141709558.19975558</v>
      </c>
      <c r="EIG7" s="70">
        <f t="shared" si="4"/>
        <v>27304677.540609606</v>
      </c>
      <c r="EIH7" s="70">
        <f t="shared" si="4"/>
        <v>29708233.885106426</v>
      </c>
      <c r="EII7" s="70">
        <f t="shared" si="4"/>
        <v>84196630.515726477</v>
      </c>
      <c r="EIJ7" s="70">
        <f t="shared" si="4"/>
        <v>153694371.65708014</v>
      </c>
      <c r="EIK7" s="70">
        <f t="shared" si="4"/>
        <v>45259909.792623051</v>
      </c>
      <c r="EIL7" s="70">
        <f t="shared" si="4"/>
        <v>49201239.044223547</v>
      </c>
      <c r="EIM7" s="70">
        <f t="shared" ref="EIM7:EIN52" si="36">EHO7-EIA7</f>
        <v>3294701.2173287226</v>
      </c>
      <c r="EIN7" s="70">
        <f t="shared" si="5"/>
        <v>9576589.2784898859</v>
      </c>
      <c r="EIO7" s="70">
        <f t="shared" ref="EIO7:EIO52" si="37">EIM7/13</f>
        <v>253438.5551791325</v>
      </c>
      <c r="EIP7" s="70">
        <f t="shared" ref="EIP7:EIP52" si="38">EIN7/23</f>
        <v>416373.44689086458</v>
      </c>
      <c r="EIQ7" s="70">
        <f t="shared" si="5"/>
        <v>34051457.018694878</v>
      </c>
      <c r="EIR7" s="70">
        <f t="shared" si="5"/>
        <v>71679299.762184054</v>
      </c>
      <c r="EIS7" s="70">
        <f t="shared" ref="EIS7:EIS52" si="39">EIQ7/13</f>
        <v>2619342.8475919138</v>
      </c>
      <c r="EIT7" s="70">
        <f t="shared" ref="EIT7:EIT52" si="40">EIR7/23</f>
        <v>3116491.2940080022</v>
      </c>
      <c r="EIU7" s="70">
        <f t="shared" si="5"/>
        <v>37346158.236023605</v>
      </c>
      <c r="EIV7" s="70">
        <f t="shared" si="5"/>
        <v>81255889.040673941</v>
      </c>
      <c r="EIW7" s="70">
        <f t="shared" ref="EIW7:EIW52" si="41">EIU7/13</f>
        <v>2872781.4027710464</v>
      </c>
      <c r="EIX7" s="70">
        <f t="shared" ref="EIX7:EIX52" si="42">EIV7/23</f>
        <v>3532864.7408988671</v>
      </c>
      <c r="EIY7" s="70">
        <v>151.52638774162992</v>
      </c>
      <c r="EIZ7" s="70">
        <v>157.9090710581566</v>
      </c>
      <c r="EJA7" s="70">
        <v>164.56060950233623</v>
      </c>
      <c r="EJB7" s="70">
        <v>171.49232794743619</v>
      </c>
      <c r="EJC7" s="70">
        <v>178.71602829967327</v>
      </c>
      <c r="EJD7" s="70">
        <v>186.24400959207523</v>
      </c>
      <c r="EJE7" s="70">
        <v>194.0890889247477</v>
      </c>
      <c r="EJF7" s="70">
        <v>202.26462328719921</v>
      </c>
      <c r="EJG7" s="70">
        <v>210.78453229987929</v>
      </c>
      <c r="EJH7" s="70">
        <v>219.66332191364825</v>
      </c>
      <c r="EJI7" s="70">
        <v>228.91610910753107</v>
      </c>
      <c r="EJJ7" s="70">
        <v>238.55864762680326</v>
      </c>
      <c r="EJK7" s="70">
        <v>248.60735480523252</v>
      </c>
      <c r="EJL7" s="70">
        <v>259.07933951714176</v>
      </c>
      <c r="EJM7" s="70">
        <v>269.9924313068862</v>
      </c>
      <c r="EJN7" s="70">
        <v>281.36521074533835</v>
      </c>
      <c r="EJO7" s="70">
        <v>293.21704106506752</v>
      </c>
      <c r="EJP7" s="70">
        <v>305.56810112807432</v>
      </c>
      <c r="EJQ7" s="70">
        <v>318.4394197822117</v>
      </c>
      <c r="EJR7" s="70">
        <v>331.85291166478737</v>
      </c>
      <c r="EJS7" s="70">
        <v>345.83141451430595</v>
      </c>
      <c r="EJT7" s="70">
        <v>360.39872805387938</v>
      </c>
      <c r="EJU7" s="70">
        <v>375.57965451250539</v>
      </c>
      <c r="EJV7" s="70">
        <v>391.40004085320885</v>
      </c>
      <c r="EJW7" s="70">
        <v>407.88682277994053</v>
      </c>
      <c r="EJX7" s="70">
        <v>425.06807059816026</v>
      </c>
      <c r="EJY7" s="70">
        <v>378.18132037642101</v>
      </c>
      <c r="EJZ7" s="70">
        <v>383.6722079272829</v>
      </c>
      <c r="EKA7" s="70">
        <v>389.24281873382068</v>
      </c>
      <c r="EKB7" s="70">
        <v>394.89431031336397</v>
      </c>
      <c r="EKC7" s="70">
        <v>400.62785698945999</v>
      </c>
      <c r="EKD7" s="70">
        <v>406.44465013588609</v>
      </c>
      <c r="EKE7" s="70">
        <v>412.34589842420502</v>
      </c>
      <c r="EKF7" s="70">
        <v>418.33282807491543</v>
      </c>
      <c r="EKG7" s="70">
        <v>424.406683112248</v>
      </c>
      <c r="EKH7" s="70">
        <v>430.56872562266108</v>
      </c>
      <c r="EKI7" s="70">
        <v>436.82023601708971</v>
      </c>
      <c r="EKJ7" s="70">
        <v>443.16251329700248</v>
      </c>
      <c r="EKK7" s="70">
        <v>449.59687532432088</v>
      </c>
      <c r="EKL7" s="70">
        <v>456.12465909525787</v>
      </c>
      <c r="EKM7" s="70">
        <v>462.74722101813239</v>
      </c>
      <c r="EKN7" s="70">
        <v>469.46593719521735</v>
      </c>
      <c r="EKO7" s="70">
        <v>476.28220370868002</v>
      </c>
      <c r="EKP7" s="70">
        <v>483.1974369106743</v>
      </c>
      <c r="EKQ7" s="70">
        <v>490.21307371764397</v>
      </c>
      <c r="EKR7" s="70">
        <v>497.33057190889986</v>
      </c>
      <c r="EKS7" s="70">
        <v>504.55141042953198</v>
      </c>
      <c r="EKT7" s="70">
        <v>511.8770896977195</v>
      </c>
      <c r="EKU7" s="70">
        <v>519.30913191650245</v>
      </c>
      <c r="EKV7" s="70">
        <v>526.84908139008041</v>
      </c>
      <c r="EKW7" s="70">
        <v>534.49850484470369</v>
      </c>
      <c r="EKX7" s="70">
        <v>542.25899175422342</v>
      </c>
      <c r="EKY7" s="71">
        <v>151.52638774162992</v>
      </c>
      <c r="EKZ7" s="71">
        <v>157.9090710581566</v>
      </c>
      <c r="ELA7" s="71">
        <v>164.56060950233623</v>
      </c>
      <c r="ELB7" s="71">
        <v>171.49232794743619</v>
      </c>
      <c r="ELC7" s="71">
        <v>178.71602829967327</v>
      </c>
      <c r="ELD7" s="71">
        <v>186.24400959207523</v>
      </c>
      <c r="ELE7" s="79">
        <v>174.68018003227294</v>
      </c>
      <c r="ELF7" s="79">
        <v>161.81169862975938</v>
      </c>
      <c r="ELG7" s="79">
        <v>147.5491726099155</v>
      </c>
      <c r="ELH7" s="79">
        <v>131.79799314818894</v>
      </c>
      <c r="ELI7" s="79">
        <v>114.45805455376554</v>
      </c>
      <c r="ELJ7" s="71">
        <v>118.64177715980138</v>
      </c>
      <c r="ELK7" s="71">
        <v>122.97842508780339</v>
      </c>
      <c r="ELL7" s="71">
        <v>127.47358813334374</v>
      </c>
      <c r="ELM7" s="71">
        <v>132.13306041273194</v>
      </c>
      <c r="ELN7" s="71">
        <v>136.96284783143884</v>
      </c>
      <c r="ELO7" s="71">
        <v>141.96917582550998</v>
      </c>
      <c r="ELP7" s="71">
        <v>147.15849738594639</v>
      </c>
      <c r="ELQ7" s="71">
        <v>152.53750137639639</v>
      </c>
      <c r="ELR7" s="71">
        <v>158.11312115487931</v>
      </c>
      <c r="ELS7" s="71">
        <v>163.89254351065435</v>
      </c>
      <c r="ELT7" s="71">
        <v>169.88321792775398</v>
      </c>
      <c r="ELU7" s="71">
        <v>176.09286618712215</v>
      </c>
      <c r="ELV7" s="71">
        <v>182.52949231973426</v>
      </c>
      <c r="ELW7" s="71">
        <v>189.20139292352795</v>
      </c>
      <c r="ELX7" s="71">
        <v>196.11716785744318</v>
      </c>
      <c r="ELY7" s="71">
        <v>378.18132037642101</v>
      </c>
      <c r="ELZ7" s="71">
        <v>383.6722079272829</v>
      </c>
      <c r="EMA7" s="71">
        <v>389.24281873382068</v>
      </c>
      <c r="EMB7" s="71">
        <v>394.89431031336397</v>
      </c>
      <c r="EMC7" s="71">
        <v>400.62785698945999</v>
      </c>
      <c r="EMD7" s="71">
        <v>406.44465013588609</v>
      </c>
      <c r="EME7" s="79">
        <v>371.11130858178456</v>
      </c>
      <c r="EMF7" s="79">
        <v>334.66626245993234</v>
      </c>
      <c r="EMG7" s="79">
        <v>297.0846781785736</v>
      </c>
      <c r="EMH7" s="79">
        <v>258.34123537359665</v>
      </c>
      <c r="EMI7" s="79">
        <v>218.41011800854486</v>
      </c>
      <c r="EMJ7" s="71">
        <v>226.39354347966426</v>
      </c>
      <c r="EMK7" s="71">
        <v>234.66878273136331</v>
      </c>
      <c r="EML7" s="71">
        <v>243.24650227300495</v>
      </c>
      <c r="EMM7" s="71">
        <v>252.13775850102931</v>
      </c>
      <c r="EMN7" s="71">
        <v>261.3540119502826</v>
      </c>
      <c r="EMO7" s="71">
        <v>270.90714206626694</v>
      </c>
      <c r="EMP7" s="71">
        <v>280.80946251735236</v>
      </c>
      <c r="EMQ7" s="71">
        <v>291.07373706668744</v>
      </c>
      <c r="EMR7" s="71">
        <v>301.7131960242674</v>
      </c>
      <c r="EMS7" s="71">
        <v>312.74155330036547</v>
      </c>
      <c r="EMT7" s="71">
        <v>324.17302408230927</v>
      </c>
      <c r="EMU7" s="71">
        <v>336.02234315738644</v>
      </c>
      <c r="EMV7" s="71">
        <v>348.30478390549752</v>
      </c>
      <c r="EMW7" s="71">
        <v>361.03617798603688</v>
      </c>
      <c r="EMX7" s="71">
        <v>374.23293574437736</v>
      </c>
      <c r="EMY7" s="70">
        <v>0</v>
      </c>
      <c r="EMZ7" s="70">
        <v>0</v>
      </c>
      <c r="ENA7" s="70">
        <v>0</v>
      </c>
      <c r="ENB7" s="70">
        <v>0</v>
      </c>
      <c r="ENC7" s="70">
        <v>0</v>
      </c>
      <c r="END7" s="70">
        <v>0</v>
      </c>
      <c r="ENE7" s="70">
        <v>19.408908892474756</v>
      </c>
      <c r="ENF7" s="70">
        <v>40.452924657439837</v>
      </c>
      <c r="ENG7" s="70">
        <v>63.235359689963786</v>
      </c>
      <c r="ENH7" s="70">
        <v>87.86532876545931</v>
      </c>
      <c r="ENI7" s="70">
        <v>114.45805455376554</v>
      </c>
      <c r="ENJ7" s="70">
        <v>119.91687046700189</v>
      </c>
      <c r="ENK7" s="70">
        <v>125.62892971742913</v>
      </c>
      <c r="ENL7" s="70">
        <v>131.60575138379801</v>
      </c>
      <c r="ENM7" s="70">
        <v>137.85937089415427</v>
      </c>
      <c r="ENN7" s="70">
        <v>144.40236291389951</v>
      </c>
      <c r="ENO7" s="70">
        <v>151.24786523955754</v>
      </c>
      <c r="ENP7" s="70">
        <v>158.40960374212793</v>
      </c>
      <c r="ENQ7" s="70">
        <v>165.90191840581531</v>
      </c>
      <c r="ENR7" s="70">
        <v>173.73979050990806</v>
      </c>
      <c r="ENS7" s="70">
        <v>181.9388710036516</v>
      </c>
      <c r="ENT7" s="70">
        <v>190.51551012612541</v>
      </c>
      <c r="ENU7" s="70">
        <v>199.48678832538323</v>
      </c>
      <c r="ENV7" s="70">
        <v>208.87054853347459</v>
      </c>
      <c r="ENW7" s="70">
        <v>218.68542985641258</v>
      </c>
      <c r="ENX7" s="70">
        <v>228.95090274071708</v>
      </c>
      <c r="ENY7" s="70">
        <v>0</v>
      </c>
      <c r="ENZ7" s="70">
        <v>0</v>
      </c>
      <c r="EOA7" s="70">
        <v>0</v>
      </c>
      <c r="EOB7" s="70">
        <v>0</v>
      </c>
      <c r="EOC7" s="70">
        <v>0</v>
      </c>
      <c r="EOD7" s="70">
        <v>0</v>
      </c>
      <c r="EOE7" s="70">
        <v>41.234589842420462</v>
      </c>
      <c r="EOF7" s="70">
        <v>83.666565614983085</v>
      </c>
      <c r="EOG7" s="70">
        <v>127.32200493367441</v>
      </c>
      <c r="EOH7" s="70">
        <v>172.22749024906443</v>
      </c>
      <c r="EOI7" s="70">
        <v>218.41011800854486</v>
      </c>
      <c r="EOJ7" s="70">
        <v>216.76896981733822</v>
      </c>
      <c r="EOK7" s="70">
        <v>214.92809259295757</v>
      </c>
      <c r="EOL7" s="70">
        <v>212.87815682225292</v>
      </c>
      <c r="EOM7" s="70">
        <v>210.60946251710308</v>
      </c>
      <c r="EON7" s="70">
        <v>208.11192524493475</v>
      </c>
      <c r="EOO7" s="70">
        <v>205.37506164241307</v>
      </c>
      <c r="EOP7" s="70">
        <v>202.38797439332194</v>
      </c>
      <c r="EOQ7" s="70">
        <v>199.13933665095652</v>
      </c>
      <c r="EOR7" s="70">
        <v>195.61737588463245</v>
      </c>
      <c r="EOS7" s="70">
        <v>191.80985712916652</v>
      </c>
      <c r="EOT7" s="70">
        <v>187.70406561541023</v>
      </c>
      <c r="EOU7" s="70">
        <v>183.28678875911601</v>
      </c>
      <c r="EOV7" s="70">
        <v>178.5442974845829</v>
      </c>
      <c r="EOW7" s="70">
        <v>173.46232685866681</v>
      </c>
      <c r="EOX7" s="70">
        <v>168.02605600984606</v>
      </c>
      <c r="EOY7" s="70">
        <f t="shared" ref="EOY7:EOY52" si="43">SUM(EJB7:EJN7)</f>
        <v>2889.7730253735926</v>
      </c>
      <c r="EOZ7" s="70">
        <f t="shared" ref="EOZ7:EOZ52" si="44">SUM(EJB7:EJX7)</f>
        <v>6445.0152303257337</v>
      </c>
      <c r="EPA7" s="70">
        <f t="shared" ref="EPA7:EPA52" si="45">EOY7/13</f>
        <v>222.29023272104558</v>
      </c>
      <c r="EPB7" s="70">
        <f t="shared" ref="EPB7:EPB52" si="46">EOZ7/23</f>
        <v>280.21805349242322</v>
      </c>
      <c r="EPC7" s="70">
        <f t="shared" ref="EPC7:EPC52" si="47">SUM(EKB7:EKN7)</f>
        <v>5605.5383946197599</v>
      </c>
      <c r="EPD7" s="70">
        <f t="shared" ref="EPD7:EPD52" si="48">SUM(EKB7:EKX7)</f>
        <v>10691.905890898419</v>
      </c>
      <c r="EPE7" s="70">
        <f t="shared" ref="EPE7:EPE52" si="49">EPC7/13</f>
        <v>431.19526112459693</v>
      </c>
      <c r="EPF7" s="70">
        <f t="shared" ref="EPF7:EPF52" si="50">EPD7/23</f>
        <v>464.86547351732258</v>
      </c>
      <c r="EPG7" s="70">
        <f t="shared" ref="EPG7:EPG52" si="51">EOY7+EPC7</f>
        <v>8495.3114199933516</v>
      </c>
      <c r="EPH7" s="70">
        <f t="shared" si="6"/>
        <v>17136.921121224153</v>
      </c>
      <c r="EPI7" s="70">
        <f t="shared" si="6"/>
        <v>653.48549384564251</v>
      </c>
      <c r="EPJ7" s="70">
        <f t="shared" si="6"/>
        <v>745.08352700974581</v>
      </c>
      <c r="EPK7" s="70">
        <f t="shared" ref="EPK7:EPK52" si="52">SUM(ELB7:ELN7)</f>
        <v>1904.9391634382064</v>
      </c>
      <c r="EPL7" s="70">
        <f t="shared" ref="EPL7:EPL52" si="53">SUM(ELB7:ELX7)</f>
        <v>3582.4341399071741</v>
      </c>
      <c r="EPM7" s="70">
        <f t="shared" si="7"/>
        <v>1084.6807549702394</v>
      </c>
      <c r="EPN7" s="70">
        <f t="shared" si="7"/>
        <v>1209.9490005270684</v>
      </c>
      <c r="EPO7" s="70">
        <f t="shared" ref="EPO7:EPO52" si="54">SUM(EMB7:EMN7)</f>
        <v>3899.3810189764863</v>
      </c>
      <c r="EPP7" s="70">
        <f t="shared" ref="EPP7:EPP52" si="55">SUM(EMB7:EMX7)</f>
        <v>7100.3953748270351</v>
      </c>
      <c r="EPQ7" s="70">
        <f t="shared" si="8"/>
        <v>1738.1662488158818</v>
      </c>
      <c r="EPR7" s="70">
        <f t="shared" si="8"/>
        <v>1955.0325275368141</v>
      </c>
      <c r="EPS7" s="70">
        <f t="shared" si="8"/>
        <v>5804.3201824146927</v>
      </c>
      <c r="EPT7" s="70">
        <f t="shared" si="8"/>
        <v>10682.829514734209</v>
      </c>
      <c r="EPU7" s="70">
        <f t="shared" si="8"/>
        <v>2822.8470037861211</v>
      </c>
      <c r="EPV7" s="70">
        <f t="shared" si="8"/>
        <v>3164.9815280638823</v>
      </c>
      <c r="EPW7" s="70">
        <f t="shared" ref="EPW7:EPW52" si="56">EOY7-EPK7</f>
        <v>984.83386193538627</v>
      </c>
      <c r="EPX7" s="70">
        <f t="shared" si="9"/>
        <v>2862.5810904185596</v>
      </c>
      <c r="EPY7" s="70">
        <f t="shared" ref="EPY7:EPY52" si="57">EPW7/13</f>
        <v>75.756450918106637</v>
      </c>
      <c r="EPZ7" s="70">
        <f t="shared" ref="EPZ7:EPZ52" si="58">EPX7/23</f>
        <v>124.46004740950259</v>
      </c>
      <c r="EQA7" s="70">
        <f t="shared" si="10"/>
        <v>1706.1573756432736</v>
      </c>
      <c r="EQB7" s="70">
        <f t="shared" si="10"/>
        <v>3591.5105160713838</v>
      </c>
      <c r="EQC7" s="70">
        <f t="shared" ref="EQC7:EQC52" si="59">EQA7/13</f>
        <v>131.24287504948259</v>
      </c>
      <c r="EQD7" s="70">
        <f t="shared" ref="EQD7:EQD52" si="60">EQB7/23</f>
        <v>156.15263113353842</v>
      </c>
      <c r="EQE7" s="70">
        <f t="shared" si="11"/>
        <v>2690.9912375786589</v>
      </c>
      <c r="EQF7" s="70">
        <f t="shared" si="11"/>
        <v>6454.0916064899448</v>
      </c>
      <c r="EQG7" s="70">
        <f t="shared" ref="EQG7:EQG52" si="61">EQE7/13</f>
        <v>206.99932596758916</v>
      </c>
      <c r="EQH7" s="70">
        <f t="shared" ref="EQH7:EQH52" si="62">EQF7/23</f>
        <v>280.61267854304106</v>
      </c>
      <c r="EQI7" s="25" t="s">
        <v>4324</v>
      </c>
    </row>
    <row r="8" spans="1:3831" s="25" customFormat="1" x14ac:dyDescent="0.25">
      <c r="A8" s="25" t="s">
        <v>4325</v>
      </c>
      <c r="B8" s="26" t="s">
        <v>1680</v>
      </c>
      <c r="C8" s="27">
        <v>2</v>
      </c>
      <c r="D8" s="28">
        <v>2</v>
      </c>
      <c r="E8" s="26" t="s">
        <v>4311</v>
      </c>
      <c r="F8" s="29" t="s">
        <v>4326</v>
      </c>
      <c r="G8" s="30" t="s">
        <v>4313</v>
      </c>
      <c r="H8" s="25" t="s">
        <v>4314</v>
      </c>
      <c r="I8" s="31">
        <v>60649.008999999998</v>
      </c>
      <c r="J8" s="31">
        <v>105327.65300000002</v>
      </c>
      <c r="K8" s="27">
        <v>2020</v>
      </c>
      <c r="L8" s="27">
        <v>2026</v>
      </c>
      <c r="M8" s="25">
        <f t="shared" si="12"/>
        <v>7</v>
      </c>
      <c r="N8" s="32">
        <v>2.758171348849467</v>
      </c>
      <c r="O8" s="32">
        <v>-0.22662891769287721</v>
      </c>
      <c r="P8" s="25">
        <v>0.1013</v>
      </c>
      <c r="Q8" s="25">
        <v>0.21533999999999998</v>
      </c>
      <c r="R8" s="25">
        <v>0.68335999999999997</v>
      </c>
      <c r="S8" s="25">
        <v>0.1013</v>
      </c>
      <c r="T8" s="25">
        <v>0.21533999999999998</v>
      </c>
      <c r="U8" s="25">
        <v>0.68335999999999997</v>
      </c>
      <c r="V8" s="25">
        <v>4.4000000000000004</v>
      </c>
      <c r="W8" s="25">
        <v>4.7</v>
      </c>
      <c r="X8" s="80">
        <v>66495209</v>
      </c>
      <c r="Y8" s="80">
        <v>66495209</v>
      </c>
      <c r="Z8" s="80">
        <v>46222837.332272165</v>
      </c>
      <c r="AA8" s="80">
        <v>90743238.856548503</v>
      </c>
      <c r="AB8" s="34">
        <v>0.6</v>
      </c>
      <c r="AC8" s="34">
        <v>0.4</v>
      </c>
      <c r="AD8" s="33">
        <f t="shared" si="13"/>
        <v>69707967.395807862</v>
      </c>
      <c r="AE8" s="33">
        <v>39897125.399999999</v>
      </c>
      <c r="AF8" s="35">
        <v>40997556.481797338</v>
      </c>
      <c r="AG8" s="35">
        <v>42128339.338406645</v>
      </c>
      <c r="AH8" s="35">
        <v>43290311.123784654</v>
      </c>
      <c r="AI8" s="35">
        <v>44484332.082028672</v>
      </c>
      <c r="AJ8" s="35">
        <v>45711286.184242234</v>
      </c>
      <c r="AK8" s="35">
        <v>46972081.782966584</v>
      </c>
      <c r="AL8" s="35">
        <v>48267652.284662507</v>
      </c>
      <c r="AM8" s="35">
        <v>49598956.840740353</v>
      </c>
      <c r="AN8" s="35">
        <v>50966981.057649858</v>
      </c>
      <c r="AO8" s="35">
        <v>52372737.726555489</v>
      </c>
      <c r="AP8" s="35">
        <v>53817267.573137417</v>
      </c>
      <c r="AQ8" s="35">
        <v>55301640.028073341</v>
      </c>
      <c r="AR8" s="35">
        <v>56826954.018771522</v>
      </c>
      <c r="AS8" s="35">
        <v>58394338.782941133</v>
      </c>
      <c r="AT8" s="35">
        <v>60004954.704602301</v>
      </c>
      <c r="AU8" s="35">
        <v>61659994.173154734</v>
      </c>
      <c r="AV8" s="35">
        <v>63360682.466140933</v>
      </c>
      <c r="AW8" s="35">
        <v>65108278.656357512</v>
      </c>
      <c r="AX8" s="35">
        <v>66904076.543986231</v>
      </c>
      <c r="AY8" s="35">
        <v>68749405.614434764</v>
      </c>
      <c r="AZ8" s="35">
        <v>70645632.022596404</v>
      </c>
      <c r="BA8" s="35">
        <v>72594159.604257271</v>
      </c>
      <c r="BB8" s="35">
        <v>74596430.915399939</v>
      </c>
      <c r="BC8" s="35">
        <v>76653928.300172776</v>
      </c>
      <c r="BD8" s="35">
        <v>78768174.988315746</v>
      </c>
      <c r="BE8" s="33">
        <v>26598083.600000001</v>
      </c>
      <c r="BF8" s="35">
        <v>26537804.651010275</v>
      </c>
      <c r="BG8" s="35">
        <v>26477662.311550241</v>
      </c>
      <c r="BH8" s="35">
        <v>26417656.272023201</v>
      </c>
      <c r="BI8" s="35">
        <v>26357786.223534092</v>
      </c>
      <c r="BJ8" s="35">
        <v>26298051.857887898</v>
      </c>
      <c r="BK8" s="35">
        <v>26238452.867588054</v>
      </c>
      <c r="BL8" s="35">
        <v>26178988.945834886</v>
      </c>
      <c r="BM8" s="35">
        <v>26119659.786524005</v>
      </c>
      <c r="BN8" s="35">
        <v>26060465.084244747</v>
      </c>
      <c r="BO8" s="35">
        <v>26001404.534278594</v>
      </c>
      <c r="BP8" s="35">
        <v>25942477.832597613</v>
      </c>
      <c r="BQ8" s="35">
        <v>25883684.675862882</v>
      </c>
      <c r="BR8" s="35">
        <v>25825024.76142294</v>
      </c>
      <c r="BS8" s="35">
        <v>25766497.78731221</v>
      </c>
      <c r="BT8" s="35">
        <v>25708103.452249467</v>
      </c>
      <c r="BU8" s="35">
        <v>25649841.45563627</v>
      </c>
      <c r="BV8" s="35">
        <v>25591711.497555424</v>
      </c>
      <c r="BW8" s="35">
        <v>25533713.27876943</v>
      </c>
      <c r="BX8" s="35">
        <v>25475846.500718955</v>
      </c>
      <c r="BY8" s="35">
        <v>25418110.865521278</v>
      </c>
      <c r="BZ8" s="35">
        <v>25360506.075968772</v>
      </c>
      <c r="CA8" s="35">
        <v>25303031.835527368</v>
      </c>
      <c r="CB8" s="35">
        <v>25245687.848335028</v>
      </c>
      <c r="CC8" s="35">
        <v>25188473.819200225</v>
      </c>
      <c r="CD8" s="35">
        <v>25131389.453600418</v>
      </c>
      <c r="CE8" s="25">
        <v>0.5</v>
      </c>
      <c r="CF8" s="25">
        <v>0.8</v>
      </c>
      <c r="CG8" s="25">
        <v>0.98</v>
      </c>
      <c r="CH8" s="25">
        <v>0.46</v>
      </c>
      <c r="CI8" s="37">
        <v>0.96</v>
      </c>
      <c r="CJ8" s="25">
        <v>0.96</v>
      </c>
      <c r="CK8" s="25">
        <v>0.96</v>
      </c>
      <c r="CL8" s="25">
        <v>0.96</v>
      </c>
      <c r="CM8" s="25">
        <v>0.96</v>
      </c>
      <c r="CN8" s="38">
        <v>0.96</v>
      </c>
      <c r="CO8" s="25">
        <v>0.96</v>
      </c>
      <c r="CP8" s="25">
        <v>0.96</v>
      </c>
      <c r="CQ8" s="25">
        <v>0.96</v>
      </c>
      <c r="CR8" s="25">
        <v>0.96</v>
      </c>
      <c r="CS8" s="25">
        <v>0.96</v>
      </c>
      <c r="CT8" s="38">
        <v>0.96</v>
      </c>
      <c r="CU8" s="25">
        <v>0.96</v>
      </c>
      <c r="CV8" s="25">
        <v>0.96</v>
      </c>
      <c r="CW8" s="25">
        <v>0.96</v>
      </c>
      <c r="CX8" s="25">
        <v>0.96</v>
      </c>
      <c r="CY8" s="25">
        <v>0.96</v>
      </c>
      <c r="CZ8" s="25">
        <v>0.96</v>
      </c>
      <c r="DA8" s="25">
        <v>0.96</v>
      </c>
      <c r="DB8" s="25">
        <v>0.96</v>
      </c>
      <c r="DC8" s="25">
        <v>0.96</v>
      </c>
      <c r="DD8" s="25">
        <v>0.96</v>
      </c>
      <c r="DE8" s="25">
        <v>0.96</v>
      </c>
      <c r="DF8" s="25">
        <v>0.96</v>
      </c>
      <c r="DG8" s="25">
        <v>0.96</v>
      </c>
      <c r="DH8" s="25">
        <v>0.96</v>
      </c>
      <c r="DI8" s="25">
        <v>0.5</v>
      </c>
      <c r="DJ8" s="25">
        <v>0.8</v>
      </c>
      <c r="DK8" s="25">
        <v>0.97</v>
      </c>
      <c r="DL8" s="25">
        <v>0.61</v>
      </c>
      <c r="DM8" s="37">
        <v>0.94</v>
      </c>
      <c r="DN8" s="25">
        <v>0.94</v>
      </c>
      <c r="DO8" s="25">
        <v>0.94</v>
      </c>
      <c r="DP8" s="25">
        <v>0.94</v>
      </c>
      <c r="DQ8" s="25">
        <v>0.94</v>
      </c>
      <c r="DR8" s="38">
        <v>0.94</v>
      </c>
      <c r="DS8" s="25">
        <v>0.94</v>
      </c>
      <c r="DT8" s="25">
        <v>0.94</v>
      </c>
      <c r="DU8" s="25">
        <v>0.94</v>
      </c>
      <c r="DV8" s="25">
        <v>0.94</v>
      </c>
      <c r="DW8" s="25">
        <v>0.94</v>
      </c>
      <c r="DX8" s="38">
        <v>0.94</v>
      </c>
      <c r="DY8" s="25">
        <v>0.94</v>
      </c>
      <c r="DZ8" s="25">
        <v>0.94</v>
      </c>
      <c r="EA8" s="25">
        <v>0.94</v>
      </c>
      <c r="EB8" s="38">
        <v>0.94</v>
      </c>
      <c r="EC8" s="25">
        <v>0.94</v>
      </c>
      <c r="ED8" s="25">
        <v>0.94</v>
      </c>
      <c r="EE8" s="25">
        <v>0.94</v>
      </c>
      <c r="EF8" s="25">
        <v>0.94</v>
      </c>
      <c r="EG8" s="25">
        <v>0.94</v>
      </c>
      <c r="EH8" s="25">
        <v>0.94</v>
      </c>
      <c r="EI8" s="25">
        <v>0.94</v>
      </c>
      <c r="EJ8" s="25">
        <v>0.94</v>
      </c>
      <c r="EK8" s="25">
        <v>0.94</v>
      </c>
      <c r="EL8" s="25">
        <v>0.94</v>
      </c>
      <c r="EM8" s="25">
        <v>0.5</v>
      </c>
      <c r="EN8" s="25">
        <v>0.8</v>
      </c>
      <c r="EO8" s="25">
        <v>0.54</v>
      </c>
      <c r="EP8" s="25">
        <v>1</v>
      </c>
      <c r="EQ8" s="25">
        <v>0.27</v>
      </c>
      <c r="ER8" s="25">
        <v>0.27</v>
      </c>
      <c r="ES8" s="25">
        <v>0.27</v>
      </c>
      <c r="ET8" s="25">
        <v>0.27</v>
      </c>
      <c r="EU8" s="25">
        <v>0.27</v>
      </c>
      <c r="EV8" s="38">
        <v>0.34571428571428575</v>
      </c>
      <c r="EW8" s="25">
        <v>0.42142857142857149</v>
      </c>
      <c r="EX8" s="25">
        <v>0.49714285714285722</v>
      </c>
      <c r="EY8" s="25">
        <v>0.57285714285714295</v>
      </c>
      <c r="EZ8" s="25">
        <v>0.64857142857142869</v>
      </c>
      <c r="FA8" s="25">
        <v>0.72428571428571442</v>
      </c>
      <c r="FB8" s="38">
        <v>0.8</v>
      </c>
      <c r="FC8" s="25">
        <v>0.8</v>
      </c>
      <c r="FD8" s="25">
        <v>0.8</v>
      </c>
      <c r="FE8" s="25">
        <v>0.8</v>
      </c>
      <c r="FF8" s="25">
        <v>0.8</v>
      </c>
      <c r="FG8" s="25">
        <v>0.8</v>
      </c>
      <c r="FH8" s="25">
        <v>0.8</v>
      </c>
      <c r="FI8" s="25">
        <v>0.8</v>
      </c>
      <c r="FJ8" s="25">
        <v>0.8</v>
      </c>
      <c r="FK8" s="25">
        <v>0.8</v>
      </c>
      <c r="FL8" s="25">
        <v>0.8</v>
      </c>
      <c r="FM8" s="25">
        <v>0.8</v>
      </c>
      <c r="FN8" s="25">
        <v>0.8</v>
      </c>
      <c r="FO8" s="25">
        <v>0.8</v>
      </c>
      <c r="FP8" s="25">
        <v>0.8</v>
      </c>
      <c r="FQ8" s="25">
        <v>0.5</v>
      </c>
      <c r="FR8" s="25">
        <v>0.8</v>
      </c>
      <c r="FS8" s="25">
        <v>0.43</v>
      </c>
      <c r="FT8" s="25">
        <v>1</v>
      </c>
      <c r="FU8" s="25">
        <v>0.215</v>
      </c>
      <c r="FV8" s="25">
        <v>0.215</v>
      </c>
      <c r="FW8" s="25">
        <v>0.215</v>
      </c>
      <c r="FX8" s="25">
        <v>0.215</v>
      </c>
      <c r="FY8" s="25">
        <v>0.215</v>
      </c>
      <c r="FZ8" s="38">
        <v>0.2985714285714286</v>
      </c>
      <c r="GA8" s="25">
        <v>0.38214285714285717</v>
      </c>
      <c r="GB8" s="25">
        <v>0.46571428571428575</v>
      </c>
      <c r="GC8" s="25">
        <v>0.54928571428571438</v>
      </c>
      <c r="GD8" s="25">
        <v>0.63285714285714301</v>
      </c>
      <c r="GE8" s="25">
        <v>0.71642857142857164</v>
      </c>
      <c r="GF8" s="38">
        <v>0.8</v>
      </c>
      <c r="GG8" s="25">
        <v>0.8</v>
      </c>
      <c r="GH8" s="25">
        <v>0.8</v>
      </c>
      <c r="GI8" s="25">
        <v>0.8</v>
      </c>
      <c r="GJ8" s="25">
        <v>0.8</v>
      </c>
      <c r="GK8" s="25">
        <v>0.8</v>
      </c>
      <c r="GL8" s="25">
        <v>0.8</v>
      </c>
      <c r="GM8" s="25">
        <v>0.8</v>
      </c>
      <c r="GN8" s="25">
        <v>0.8</v>
      </c>
      <c r="GO8" s="25">
        <v>0.8</v>
      </c>
      <c r="GP8" s="25">
        <v>0.8</v>
      </c>
      <c r="GQ8" s="25">
        <v>0.8</v>
      </c>
      <c r="GR8" s="25">
        <v>0.8</v>
      </c>
      <c r="GS8" s="25">
        <v>0.8</v>
      </c>
      <c r="GT8" s="25">
        <v>0.8</v>
      </c>
      <c r="GU8" s="25">
        <v>0.5</v>
      </c>
      <c r="GV8" s="25">
        <v>0.8</v>
      </c>
      <c r="GW8" s="25">
        <v>0.57999999999999996</v>
      </c>
      <c r="GX8" s="25">
        <v>1</v>
      </c>
      <c r="GY8" s="25">
        <v>0.28999999999999998</v>
      </c>
      <c r="GZ8" s="25">
        <v>0.28999999999999998</v>
      </c>
      <c r="HA8" s="25">
        <v>0.28999999999999998</v>
      </c>
      <c r="HB8" s="25">
        <v>0.28999999999999998</v>
      </c>
      <c r="HC8" s="25">
        <v>0.28999999999999998</v>
      </c>
      <c r="HD8" s="38">
        <v>0.36285714285714282</v>
      </c>
      <c r="HE8" s="25">
        <v>0.43571428571428567</v>
      </c>
      <c r="HF8" s="25">
        <v>0.50857142857142856</v>
      </c>
      <c r="HG8" s="25">
        <v>0.58142857142857141</v>
      </c>
      <c r="HH8" s="25">
        <v>0.65428571428571425</v>
      </c>
      <c r="HI8" s="25">
        <v>0.72714285714285709</v>
      </c>
      <c r="HJ8" s="38">
        <v>0.8</v>
      </c>
      <c r="HK8" s="25">
        <v>0.8</v>
      </c>
      <c r="HL8" s="25">
        <v>0.8</v>
      </c>
      <c r="HM8" s="25">
        <v>0.8</v>
      </c>
      <c r="HN8" s="25">
        <v>0.8</v>
      </c>
      <c r="HO8" s="25">
        <v>0.8</v>
      </c>
      <c r="HP8" s="25">
        <v>0.8</v>
      </c>
      <c r="HQ8" s="25">
        <v>0.8</v>
      </c>
      <c r="HR8" s="25">
        <v>0.8</v>
      </c>
      <c r="HS8" s="25">
        <v>0.8</v>
      </c>
      <c r="HT8" s="25">
        <v>0.8</v>
      </c>
      <c r="HU8" s="25">
        <v>0.8</v>
      </c>
      <c r="HV8" s="25">
        <v>0.8</v>
      </c>
      <c r="HW8" s="25">
        <v>0.8</v>
      </c>
      <c r="HX8" s="25">
        <v>0.8</v>
      </c>
      <c r="HY8" s="25">
        <v>0.5</v>
      </c>
      <c r="HZ8" s="25">
        <v>0.8</v>
      </c>
      <c r="IA8" s="25">
        <v>0.31</v>
      </c>
      <c r="IB8" s="25">
        <v>1</v>
      </c>
      <c r="IC8" s="25">
        <v>0.155</v>
      </c>
      <c r="ID8" s="25">
        <v>0.155</v>
      </c>
      <c r="IE8" s="25">
        <v>0.155</v>
      </c>
      <c r="IF8" s="25">
        <v>0.155</v>
      </c>
      <c r="IG8" s="25">
        <v>0.155</v>
      </c>
      <c r="IH8" s="38">
        <v>0.24714285714285716</v>
      </c>
      <c r="II8" s="25">
        <v>0.3392857142857143</v>
      </c>
      <c r="IJ8" s="25">
        <v>0.43142857142857144</v>
      </c>
      <c r="IK8" s="25">
        <v>0.52357142857142858</v>
      </c>
      <c r="IL8" s="25">
        <v>0.61571428571428577</v>
      </c>
      <c r="IM8" s="25">
        <v>0.70785714285714296</v>
      </c>
      <c r="IN8" s="38">
        <v>0.8</v>
      </c>
      <c r="IO8" s="25">
        <v>0.8</v>
      </c>
      <c r="IP8" s="25">
        <v>0.8</v>
      </c>
      <c r="IQ8" s="25">
        <v>0.8</v>
      </c>
      <c r="IR8" s="25">
        <v>0.8</v>
      </c>
      <c r="IS8" s="25">
        <v>0.8</v>
      </c>
      <c r="IT8" s="25">
        <v>0.8</v>
      </c>
      <c r="IU8" s="25">
        <v>0.8</v>
      </c>
      <c r="IV8" s="25">
        <v>0.8</v>
      </c>
      <c r="IW8" s="25">
        <v>0.8</v>
      </c>
      <c r="IX8" s="25">
        <v>0.8</v>
      </c>
      <c r="IY8" s="25">
        <v>0.8</v>
      </c>
      <c r="IZ8" s="25">
        <v>0.8</v>
      </c>
      <c r="JA8" s="25">
        <v>0.8</v>
      </c>
      <c r="JB8" s="25">
        <v>0.8</v>
      </c>
      <c r="JC8" s="39" t="s">
        <v>4315</v>
      </c>
      <c r="JD8" s="75">
        <v>2</v>
      </c>
      <c r="JE8" s="41">
        <v>0.85</v>
      </c>
      <c r="JF8" s="41">
        <v>3</v>
      </c>
      <c r="JL8" s="38">
        <v>0.28333333333333333</v>
      </c>
      <c r="JM8" s="38">
        <v>0.28333333333333333</v>
      </c>
      <c r="JN8" s="38">
        <v>0.28333333333333333</v>
      </c>
      <c r="JO8" s="38">
        <v>0.28333333333333333</v>
      </c>
      <c r="JP8" s="38">
        <v>0.28333333333333333</v>
      </c>
      <c r="JQ8" s="38">
        <v>0.28333333333333333</v>
      </c>
      <c r="KL8" s="38">
        <v>0.28333333333333333</v>
      </c>
      <c r="KM8" s="38">
        <v>0.28333333333333333</v>
      </c>
      <c r="KN8" s="38">
        <v>0.28333333333333333</v>
      </c>
      <c r="KO8" s="38">
        <v>0.28333333333333333</v>
      </c>
      <c r="KP8" s="38">
        <v>0.28333333333333333</v>
      </c>
      <c r="KQ8" s="38">
        <v>0.28333333333333333</v>
      </c>
      <c r="LL8" s="38">
        <v>0.28333333333333333</v>
      </c>
      <c r="LM8" s="38">
        <v>0.28333333333333333</v>
      </c>
      <c r="LN8" s="38">
        <v>0.28333333333333333</v>
      </c>
      <c r="LO8" s="38">
        <v>0.28333333333333333</v>
      </c>
      <c r="LP8" s="38">
        <v>0.28333333333333333</v>
      </c>
      <c r="LQ8" s="38">
        <v>0.28333333333333333</v>
      </c>
      <c r="LR8" s="38">
        <v>0.28333333333333333</v>
      </c>
      <c r="LS8" s="38">
        <v>0.28333333333333333</v>
      </c>
      <c r="LT8" s="38">
        <v>0.28333333333333333</v>
      </c>
      <c r="LU8" s="38">
        <v>0.28333333333333333</v>
      </c>
      <c r="LV8" s="38">
        <v>0.28333333333333333</v>
      </c>
      <c r="LW8" s="38">
        <v>0.28333333333333333</v>
      </c>
      <c r="LX8" s="38">
        <v>0.28333333333333333</v>
      </c>
      <c r="LY8" s="38">
        <v>0.28333333333333333</v>
      </c>
      <c r="LZ8" s="38">
        <v>0.28333333333333333</v>
      </c>
      <c r="MA8" s="38">
        <v>0.28333333333333333</v>
      </c>
      <c r="MB8" s="38">
        <v>0.28333333333333333</v>
      </c>
      <c r="MC8" s="38">
        <v>0.28333333333333333</v>
      </c>
      <c r="MD8" s="38">
        <v>0.28333333333333333</v>
      </c>
      <c r="ME8" s="38">
        <v>0.28333333333333333</v>
      </c>
      <c r="MF8" s="38">
        <v>0.28333333333333333</v>
      </c>
      <c r="ML8" s="38">
        <v>0.28333333333333333</v>
      </c>
      <c r="MM8" s="38">
        <v>0.28333333333333333</v>
      </c>
      <c r="MN8" s="38">
        <v>0.28333333333333333</v>
      </c>
      <c r="MO8" s="38">
        <v>0.28333333333333333</v>
      </c>
      <c r="MP8" s="38">
        <v>0.28333333333333333</v>
      </c>
      <c r="MQ8" s="38">
        <v>0.28333333333333333</v>
      </c>
      <c r="MR8" s="38">
        <v>0.28333333333333333</v>
      </c>
      <c r="MS8" s="38">
        <v>0.28333333333333333</v>
      </c>
      <c r="MT8" s="38">
        <v>0.28333333333333333</v>
      </c>
      <c r="MU8" s="38">
        <v>0.28333333333333333</v>
      </c>
      <c r="MV8" s="38">
        <v>0.28333333333333333</v>
      </c>
      <c r="MW8" s="38">
        <v>0.28333333333333333</v>
      </c>
      <c r="MX8" s="38">
        <v>0.28333333333333333</v>
      </c>
      <c r="MY8" s="38">
        <v>0.28333333333333333</v>
      </c>
      <c r="MZ8" s="38">
        <v>0.28333333333333333</v>
      </c>
      <c r="NA8" s="38">
        <v>0.28333333333333333</v>
      </c>
      <c r="NB8" s="38">
        <v>0.28333333333333333</v>
      </c>
      <c r="NC8" s="38">
        <v>0.28333333333333333</v>
      </c>
      <c r="ND8" s="38">
        <v>0.28333333333333333</v>
      </c>
      <c r="NE8" s="38">
        <v>0.28333333333333333</v>
      </c>
      <c r="NF8" s="38">
        <v>0.28333333333333333</v>
      </c>
      <c r="NG8" s="35">
        <v>0</v>
      </c>
      <c r="NH8" s="35">
        <v>0</v>
      </c>
      <c r="NI8" s="35">
        <v>0</v>
      </c>
      <c r="NJ8" s="35">
        <v>0</v>
      </c>
      <c r="NK8" s="35">
        <v>0</v>
      </c>
      <c r="NL8" s="42">
        <v>1419204.6908949821</v>
      </c>
      <c r="NM8" s="42">
        <v>1419204.6908949821</v>
      </c>
      <c r="NN8" s="42">
        <v>1419204.6908949821</v>
      </c>
      <c r="NO8" s="42">
        <v>1419204.6908949821</v>
      </c>
      <c r="NP8" s="42">
        <v>1419204.6908949821</v>
      </c>
      <c r="NQ8" s="42">
        <v>1419204.6908949821</v>
      </c>
      <c r="NR8" s="42">
        <v>1419204.6908949821</v>
      </c>
      <c r="NS8" s="35">
        <v>1484372.4549359232</v>
      </c>
      <c r="NT8" s="35">
        <v>1525313.9906981811</v>
      </c>
      <c r="NU8" s="35">
        <v>1567384.764169611</v>
      </c>
      <c r="NV8" s="35">
        <v>1610615.9216611683</v>
      </c>
      <c r="NW8" s="35">
        <v>1655039.468552433</v>
      </c>
      <c r="NX8" s="35">
        <v>1700688.2929861993</v>
      </c>
      <c r="NY8" s="35">
        <v>1747596.1902165785</v>
      </c>
      <c r="NZ8" s="35">
        <v>1795797.8876287192</v>
      </c>
      <c r="OA8" s="35">
        <v>1845329.0704485327</v>
      </c>
      <c r="OB8" s="35">
        <v>1896226.4081616402</v>
      </c>
      <c r="OC8" s="35">
        <v>1948527.5816608667</v>
      </c>
      <c r="OD8" s="35">
        <v>2002271.3111426681</v>
      </c>
      <c r="OE8" s="35">
        <v>2057497.3847728372</v>
      </c>
      <c r="OF8" s="35">
        <v>2114246.6881429702</v>
      </c>
      <c r="OG8" s="35">
        <v>0</v>
      </c>
      <c r="OH8" s="35">
        <v>0</v>
      </c>
      <c r="OI8" s="35">
        <v>0</v>
      </c>
      <c r="OJ8" s="35">
        <v>0</v>
      </c>
      <c r="OK8" s="35">
        <v>0</v>
      </c>
      <c r="OL8" s="42">
        <v>174615.5837404273</v>
      </c>
      <c r="OM8" s="42">
        <v>174615.5837404273</v>
      </c>
      <c r="ON8" s="42">
        <v>174615.5837404273</v>
      </c>
      <c r="OO8" s="42">
        <v>174615.5837404273</v>
      </c>
      <c r="OP8" s="42">
        <v>174615.5837404273</v>
      </c>
      <c r="OQ8" s="42">
        <v>174615.5837404273</v>
      </c>
      <c r="OR8" s="42">
        <v>174615.5837404273</v>
      </c>
      <c r="OS8" s="35">
        <v>0</v>
      </c>
      <c r="OT8" s="35">
        <v>0</v>
      </c>
      <c r="OU8" s="35">
        <v>0</v>
      </c>
      <c r="OV8" s="35">
        <v>0</v>
      </c>
      <c r="OW8" s="35">
        <v>0</v>
      </c>
      <c r="OX8" s="35">
        <v>0</v>
      </c>
      <c r="OY8" s="35">
        <v>0</v>
      </c>
      <c r="OZ8" s="35">
        <v>0</v>
      </c>
      <c r="PA8" s="35">
        <v>0</v>
      </c>
      <c r="PB8" s="35">
        <v>0</v>
      </c>
      <c r="PC8" s="35">
        <v>0</v>
      </c>
      <c r="PD8" s="35">
        <v>0</v>
      </c>
      <c r="PE8" s="35">
        <v>0</v>
      </c>
      <c r="PF8" s="35">
        <v>0</v>
      </c>
      <c r="PG8" s="35">
        <v>0</v>
      </c>
      <c r="PH8" s="35">
        <v>0</v>
      </c>
      <c r="PI8" s="35">
        <v>0</v>
      </c>
      <c r="PJ8" s="35">
        <v>0</v>
      </c>
      <c r="PK8" s="35">
        <v>0</v>
      </c>
      <c r="PL8" s="42">
        <v>5430603.2744101156</v>
      </c>
      <c r="PM8" s="42">
        <v>5430603.2744101156</v>
      </c>
      <c r="PN8" s="42">
        <v>5430603.2744101156</v>
      </c>
      <c r="PO8" s="42">
        <v>5430603.2744101156</v>
      </c>
      <c r="PP8" s="42">
        <v>5430603.2744101156</v>
      </c>
      <c r="PQ8" s="42">
        <v>5430603.2744101156</v>
      </c>
      <c r="PR8" s="42">
        <v>5430603.2744101156</v>
      </c>
      <c r="PS8" s="35">
        <v>1484372.4549359232</v>
      </c>
      <c r="PT8" s="35">
        <v>1525313.9906981811</v>
      </c>
      <c r="PU8" s="35">
        <v>1567384.764169611</v>
      </c>
      <c r="PV8" s="35">
        <v>1610615.9216611683</v>
      </c>
      <c r="PW8" s="35">
        <v>1655039.468552433</v>
      </c>
      <c r="PX8" s="35">
        <v>1700688.2929861993</v>
      </c>
      <c r="PY8" s="35">
        <v>1747596.1902165785</v>
      </c>
      <c r="PZ8" s="35">
        <v>1795797.8876287192</v>
      </c>
      <c r="QA8" s="35">
        <v>1845329.0704485327</v>
      </c>
      <c r="QB8" s="35">
        <v>1896226.4081616402</v>
      </c>
      <c r="QC8" s="35">
        <v>1948527.5816608667</v>
      </c>
      <c r="QD8" s="35">
        <v>2002271.3111426681</v>
      </c>
      <c r="QE8" s="35">
        <v>2057497.3847728372</v>
      </c>
      <c r="QF8" s="35">
        <v>2114246.6881429702</v>
      </c>
      <c r="QG8" s="35">
        <v>0</v>
      </c>
      <c r="QH8" s="35">
        <v>0</v>
      </c>
      <c r="QI8" s="35">
        <v>0</v>
      </c>
      <c r="QJ8" s="35">
        <v>0</v>
      </c>
      <c r="QK8" s="35">
        <v>0</v>
      </c>
      <c r="QL8" s="42">
        <v>2407266.5169815221</v>
      </c>
      <c r="QM8" s="42">
        <v>2407266.5169815221</v>
      </c>
      <c r="QN8" s="42">
        <v>2407266.5169815221</v>
      </c>
      <c r="QO8" s="42">
        <v>2407266.5169815221</v>
      </c>
      <c r="QP8" s="42">
        <v>2407266.5169815221</v>
      </c>
      <c r="QQ8" s="42">
        <v>2407266.5169815221</v>
      </c>
      <c r="QR8" s="42">
        <v>2407266.5169815221</v>
      </c>
      <c r="QS8" s="35">
        <v>0</v>
      </c>
      <c r="QT8" s="35">
        <v>0</v>
      </c>
      <c r="QU8" s="35">
        <v>0</v>
      </c>
      <c r="QV8" s="35">
        <v>0</v>
      </c>
      <c r="QW8" s="35">
        <v>0</v>
      </c>
      <c r="QX8" s="35">
        <v>0</v>
      </c>
      <c r="QY8" s="35">
        <v>1</v>
      </c>
      <c r="QZ8" s="35">
        <v>2</v>
      </c>
      <c r="RA8" s="35">
        <v>3</v>
      </c>
      <c r="RB8" s="35">
        <v>4</v>
      </c>
      <c r="RC8" s="35">
        <v>5</v>
      </c>
      <c r="RD8" s="35">
        <v>6</v>
      </c>
      <c r="RE8" s="35">
        <v>7</v>
      </c>
      <c r="RF8" s="35">
        <v>8</v>
      </c>
      <c r="RG8" s="35">
        <v>0</v>
      </c>
      <c r="RH8" s="35">
        <v>0</v>
      </c>
      <c r="RI8" s="35">
        <v>0</v>
      </c>
      <c r="RJ8" s="35">
        <v>0</v>
      </c>
      <c r="RK8" s="35">
        <v>0</v>
      </c>
      <c r="RL8" s="42">
        <v>5318657.2674283003</v>
      </c>
      <c r="RM8" s="42">
        <v>5318657.2674283003</v>
      </c>
      <c r="RN8" s="42">
        <v>5318657.2674283003</v>
      </c>
      <c r="RO8" s="42">
        <v>5318657.2674283003</v>
      </c>
      <c r="RP8" s="42">
        <v>5318657.2674283003</v>
      </c>
      <c r="RQ8" s="42">
        <v>5318657.2674283003</v>
      </c>
      <c r="RR8" s="42">
        <v>5318657.2674283003</v>
      </c>
      <c r="RS8" s="35">
        <v>1484372.4549359232</v>
      </c>
      <c r="RT8" s="35">
        <v>1525313.9906981811</v>
      </c>
      <c r="RU8" s="35">
        <v>1567384.764169611</v>
      </c>
      <c r="RV8" s="35">
        <v>1610615.9216611683</v>
      </c>
      <c r="RW8" s="35">
        <v>1655039.468552433</v>
      </c>
      <c r="RX8" s="35">
        <v>1700688.2929861993</v>
      </c>
      <c r="RY8" s="35">
        <v>1747596.1902165785</v>
      </c>
      <c r="RZ8" s="35">
        <v>1795797.8876287192</v>
      </c>
      <c r="SA8" s="35">
        <v>1845329.0704485327</v>
      </c>
      <c r="SB8" s="35">
        <v>1896226.4081616402</v>
      </c>
      <c r="SC8" s="35">
        <v>1948527.5816608667</v>
      </c>
      <c r="SD8" s="35">
        <v>2002271.3111426681</v>
      </c>
      <c r="SE8" s="35">
        <v>2057497.3847728372</v>
      </c>
      <c r="SF8" s="35">
        <v>2114246.6881429702</v>
      </c>
      <c r="SG8" s="35">
        <v>0</v>
      </c>
      <c r="SH8" s="35">
        <v>0</v>
      </c>
      <c r="SI8" s="35">
        <v>0</v>
      </c>
      <c r="SJ8" s="35">
        <v>0</v>
      </c>
      <c r="SK8" s="35">
        <v>0</v>
      </c>
      <c r="SL8" s="42">
        <v>2777586.0227354537</v>
      </c>
      <c r="SM8" s="42">
        <v>2777586.0227354537</v>
      </c>
      <c r="SN8" s="42">
        <v>2777586.0227354537</v>
      </c>
      <c r="SO8" s="42">
        <v>2777586.0227354537</v>
      </c>
      <c r="SP8" s="42">
        <v>2777586.0227354537</v>
      </c>
      <c r="SQ8" s="42">
        <v>2777586.0227354537</v>
      </c>
      <c r="SR8" s="42">
        <v>2777586.0227354537</v>
      </c>
      <c r="SS8" s="35">
        <v>0</v>
      </c>
      <c r="ST8" s="35">
        <v>0</v>
      </c>
      <c r="SU8" s="35">
        <v>0</v>
      </c>
      <c r="SV8" s="35">
        <v>0</v>
      </c>
      <c r="SW8" s="35">
        <v>0</v>
      </c>
      <c r="SX8" s="35">
        <v>0</v>
      </c>
      <c r="SY8" s="35">
        <v>0</v>
      </c>
      <c r="SZ8" s="35">
        <v>0</v>
      </c>
      <c r="TA8" s="35">
        <v>0</v>
      </c>
      <c r="TB8" s="35">
        <v>0</v>
      </c>
      <c r="TC8" s="35">
        <v>0</v>
      </c>
      <c r="TD8" s="35">
        <v>0</v>
      </c>
      <c r="TE8" s="35">
        <v>0</v>
      </c>
      <c r="TF8" s="35">
        <v>0</v>
      </c>
      <c r="TG8" s="43">
        <v>0</v>
      </c>
      <c r="TH8" s="43">
        <v>0</v>
      </c>
      <c r="TI8" s="43">
        <v>0</v>
      </c>
      <c r="TJ8" s="43">
        <v>0</v>
      </c>
      <c r="TK8" s="43">
        <v>0</v>
      </c>
      <c r="TL8" s="43">
        <v>12951531.085535299</v>
      </c>
      <c r="TM8" s="43">
        <v>13308756.505173866</v>
      </c>
      <c r="TN8" s="43">
        <v>13675834.81398771</v>
      </c>
      <c r="TO8" s="43">
        <v>14053037.7715431</v>
      </c>
      <c r="TP8" s="43">
        <v>14440644.633000793</v>
      </c>
      <c r="TQ8" s="43">
        <v>14838942.355857389</v>
      </c>
      <c r="TR8" s="43">
        <v>0</v>
      </c>
      <c r="TS8" s="43">
        <v>0</v>
      </c>
      <c r="TT8" s="43">
        <v>0</v>
      </c>
      <c r="TU8" s="43">
        <v>0</v>
      </c>
      <c r="TV8" s="43">
        <v>0</v>
      </c>
      <c r="TW8" s="43">
        <v>0</v>
      </c>
      <c r="TX8" s="43">
        <v>0</v>
      </c>
      <c r="TY8" s="43">
        <v>0</v>
      </c>
      <c r="TZ8" s="43">
        <v>0</v>
      </c>
      <c r="UA8" s="43">
        <v>0</v>
      </c>
      <c r="UB8" s="43">
        <v>0</v>
      </c>
      <c r="UC8" s="43">
        <v>0</v>
      </c>
      <c r="UD8" s="43">
        <v>0</v>
      </c>
      <c r="UE8" s="43">
        <v>0</v>
      </c>
      <c r="UF8" s="43">
        <v>0</v>
      </c>
      <c r="UG8" s="43">
        <v>0</v>
      </c>
      <c r="UH8" s="43">
        <v>0</v>
      </c>
      <c r="UI8" s="43">
        <v>0</v>
      </c>
      <c r="UJ8" s="43">
        <v>0</v>
      </c>
      <c r="UK8" s="43">
        <v>0</v>
      </c>
      <c r="UL8" s="43">
        <v>7451114.693068237</v>
      </c>
      <c r="UM8" s="43">
        <v>7434228.3124832818</v>
      </c>
      <c r="UN8" s="43">
        <v>7417380.2013198845</v>
      </c>
      <c r="UO8" s="43">
        <v>7400570.2728484683</v>
      </c>
      <c r="UP8" s="43">
        <v>7383798.440536011</v>
      </c>
      <c r="UQ8" s="43">
        <v>7367064.6180456011</v>
      </c>
      <c r="UR8" s="43">
        <v>0</v>
      </c>
      <c r="US8" s="43">
        <v>0</v>
      </c>
      <c r="UT8" s="43">
        <v>0</v>
      </c>
      <c r="UU8" s="43">
        <v>0</v>
      </c>
      <c r="UV8" s="43">
        <v>0</v>
      </c>
      <c r="UW8" s="43">
        <v>0</v>
      </c>
      <c r="UX8" s="43">
        <v>0</v>
      </c>
      <c r="UY8" s="43">
        <v>0</v>
      </c>
      <c r="UZ8" s="43">
        <v>0</v>
      </c>
      <c r="VA8" s="43">
        <v>0</v>
      </c>
      <c r="VB8" s="43">
        <v>0</v>
      </c>
      <c r="VC8" s="43">
        <v>0</v>
      </c>
      <c r="VD8" s="43">
        <v>0</v>
      </c>
      <c r="VE8" s="43">
        <v>0</v>
      </c>
      <c r="VF8" s="43">
        <v>0</v>
      </c>
      <c r="VG8" s="35"/>
      <c r="VH8" s="35"/>
      <c r="VI8" s="35"/>
      <c r="VJ8" s="43">
        <v>0</v>
      </c>
      <c r="VK8" s="43">
        <v>0</v>
      </c>
      <c r="VL8" s="43">
        <v>12951531.085535299</v>
      </c>
      <c r="VM8" s="43">
        <v>13308756.505173866</v>
      </c>
      <c r="VN8" s="43">
        <v>13675834.81398771</v>
      </c>
      <c r="VO8" s="43">
        <v>14053037.7715431</v>
      </c>
      <c r="VP8" s="43">
        <v>14440644.633000793</v>
      </c>
      <c r="VQ8" s="43">
        <v>14838942.355857389</v>
      </c>
      <c r="VR8" s="43">
        <v>15248225.812388934</v>
      </c>
      <c r="VS8" s="43">
        <v>15668798.007954113</v>
      </c>
      <c r="VT8" s="43">
        <v>16100970.305318598</v>
      </c>
      <c r="VU8" s="43">
        <v>16545062.655166654</v>
      </c>
      <c r="VV8" s="43">
        <v>17001403.832970653</v>
      </c>
      <c r="VW8" s="43">
        <v>17470331.682393841</v>
      </c>
      <c r="VX8" s="43">
        <v>17952193.365406599</v>
      </c>
      <c r="VY8" s="43">
        <v>18447345.619301293</v>
      </c>
      <c r="VZ8" s="43">
        <v>18956155.020796098</v>
      </c>
      <c r="WA8" s="43">
        <v>19478998.257423181</v>
      </c>
      <c r="WB8" s="43">
        <v>20016262.406402312</v>
      </c>
      <c r="WC8" s="43">
        <v>20568345.221206225</v>
      </c>
      <c r="WD8" s="43">
        <v>21135655.426029984</v>
      </c>
      <c r="WE8" s="43">
        <v>21718613.018382285</v>
      </c>
      <c r="WF8" s="43">
        <v>22317649.580022793</v>
      </c>
      <c r="WG8" s="35"/>
      <c r="WH8" s="35"/>
      <c r="WI8" s="35"/>
      <c r="WJ8" s="43">
        <v>0</v>
      </c>
      <c r="WK8" s="43">
        <v>0</v>
      </c>
      <c r="WL8" s="43">
        <v>7451114.693068237</v>
      </c>
      <c r="WM8" s="43">
        <v>7434228.3124832818</v>
      </c>
      <c r="WN8" s="43">
        <v>7417380.2013198845</v>
      </c>
      <c r="WO8" s="43">
        <v>7400570.2728484683</v>
      </c>
      <c r="WP8" s="43">
        <v>7383798.440536011</v>
      </c>
      <c r="WQ8" s="43">
        <v>7367064.6180456011</v>
      </c>
      <c r="WR8" s="43">
        <v>7350368.7192359902</v>
      </c>
      <c r="WS8" s="43">
        <v>7333710.6581611494</v>
      </c>
      <c r="WT8" s="43">
        <v>7317090.3490698328</v>
      </c>
      <c r="WU8" s="43">
        <v>7300507.7064051256</v>
      </c>
      <c r="WV8" s="43">
        <v>7283962.6448040158</v>
      </c>
      <c r="WW8" s="43">
        <v>7267455.0790969431</v>
      </c>
      <c r="WX8" s="43">
        <v>7250984.9243073696</v>
      </c>
      <c r="WY8" s="43">
        <v>7234552.0956513379</v>
      </c>
      <c r="WZ8" s="43">
        <v>7218156.5085370373</v>
      </c>
      <c r="XA8" s="43">
        <v>7201798.0785643617</v>
      </c>
      <c r="XB8" s="43">
        <v>7185476.7215244854</v>
      </c>
      <c r="XC8" s="43">
        <v>7169192.3533994211</v>
      </c>
      <c r="XD8" s="43">
        <v>7152944.8903615912</v>
      </c>
      <c r="XE8" s="43">
        <v>7136734.2487733969</v>
      </c>
      <c r="XF8" s="43">
        <v>7120560.3451867849</v>
      </c>
      <c r="XG8" s="25">
        <v>40.798113360005793</v>
      </c>
      <c r="XH8" s="25">
        <v>20</v>
      </c>
      <c r="XI8" s="25">
        <v>1</v>
      </c>
      <c r="XJ8" s="25">
        <v>2.9394602577830802</v>
      </c>
      <c r="XK8" s="25">
        <v>25.619999999999997</v>
      </c>
      <c r="XL8" s="25">
        <v>20</v>
      </c>
      <c r="XM8" s="25">
        <v>1</v>
      </c>
      <c r="XN8" s="25">
        <v>2.2655734887471426</v>
      </c>
      <c r="XO8" s="25">
        <v>7.5900000000000007</v>
      </c>
      <c r="XP8" s="25">
        <v>10</v>
      </c>
      <c r="XQ8" s="25">
        <v>1.0357144934891678</v>
      </c>
      <c r="XR8" s="25">
        <v>7.5900000000000007</v>
      </c>
      <c r="XS8" s="25">
        <v>10</v>
      </c>
      <c r="XT8" s="25">
        <v>1.1364544934891678</v>
      </c>
      <c r="XU8" s="25">
        <v>4.3000000000000007</v>
      </c>
      <c r="XV8" s="25">
        <v>5</v>
      </c>
      <c r="XW8" s="25">
        <v>2.2000000000000002</v>
      </c>
      <c r="XX8" s="25">
        <v>2.9000000000000004</v>
      </c>
      <c r="XY8" s="25">
        <v>5</v>
      </c>
      <c r="XZ8" s="25">
        <v>2.2000000000000002</v>
      </c>
      <c r="YA8" s="25">
        <v>9</v>
      </c>
      <c r="YB8" s="25">
        <v>9</v>
      </c>
      <c r="YC8" s="43">
        <f t="shared" si="14"/>
        <v>7323893.9621949811</v>
      </c>
      <c r="YD8" s="45"/>
      <c r="YE8" s="46">
        <v>1.69</v>
      </c>
      <c r="YF8" s="46">
        <v>1.5649999999999999</v>
      </c>
      <c r="YG8" s="46">
        <v>1.423</v>
      </c>
      <c r="YH8" s="46">
        <v>2</v>
      </c>
      <c r="YI8" s="25">
        <v>0.65</v>
      </c>
      <c r="YJ8" s="25">
        <v>0.65</v>
      </c>
      <c r="YK8" s="81" t="s">
        <v>4316</v>
      </c>
      <c r="YL8" s="48">
        <v>0</v>
      </c>
      <c r="YM8" s="48">
        <v>0</v>
      </c>
      <c r="YN8" s="48">
        <v>0</v>
      </c>
      <c r="YO8" s="48">
        <v>0</v>
      </c>
      <c r="YP8" s="48">
        <v>0</v>
      </c>
      <c r="YQ8" s="48">
        <v>57900873.860185459</v>
      </c>
      <c r="YR8" s="48">
        <v>57900873.860185459</v>
      </c>
      <c r="YS8" s="48">
        <v>57900873.860185459</v>
      </c>
      <c r="YT8" s="48">
        <v>57900873.860185459</v>
      </c>
      <c r="YU8" s="48">
        <v>57900873.860185459</v>
      </c>
      <c r="YV8" s="48">
        <v>57900873.860185459</v>
      </c>
      <c r="YW8" s="48">
        <v>57900873.860185459</v>
      </c>
      <c r="YX8" s="48">
        <v>60559595.684945889</v>
      </c>
      <c r="YY8" s="48">
        <v>62229933.102107212</v>
      </c>
      <c r="YZ8" s="48">
        <v>63946341.287337735</v>
      </c>
      <c r="ZA8" s="48">
        <v>65710090.951362558</v>
      </c>
      <c r="ZB8" s="48">
        <v>67522487.853285909</v>
      </c>
      <c r="ZC8" s="48">
        <v>69384873.767285705</v>
      </c>
      <c r="ZD8" s="48">
        <v>71298627.475970224</v>
      </c>
      <c r="ZE8" s="48">
        <v>73265165.79113543</v>
      </c>
      <c r="ZF8" s="48">
        <v>75285944.602673352</v>
      </c>
      <c r="ZG8" s="48">
        <v>77362459.956415206</v>
      </c>
      <c r="ZH8" s="48">
        <v>79496249.161697984</v>
      </c>
      <c r="ZI8" s="48">
        <v>81688891.929486006</v>
      </c>
      <c r="ZJ8" s="48">
        <v>83942011.541877672</v>
      </c>
      <c r="ZK8" s="48">
        <v>86257276.053873718</v>
      </c>
      <c r="ZL8" s="49">
        <v>0</v>
      </c>
      <c r="ZM8" s="49">
        <v>0</v>
      </c>
      <c r="ZN8" s="49">
        <v>0</v>
      </c>
      <c r="ZO8" s="49">
        <v>0</v>
      </c>
      <c r="ZP8" s="49">
        <v>0</v>
      </c>
      <c r="ZQ8" s="49">
        <v>4473651.2554297475</v>
      </c>
      <c r="ZR8" s="49">
        <v>4473651.2554297475</v>
      </c>
      <c r="ZS8" s="49">
        <v>4473651.2554297475</v>
      </c>
      <c r="ZT8" s="49">
        <v>4473651.2554297475</v>
      </c>
      <c r="ZU8" s="49">
        <v>4473651.2554297475</v>
      </c>
      <c r="ZV8" s="49">
        <v>4473651.2554297475</v>
      </c>
      <c r="ZW8" s="49">
        <v>4473651.2554297475</v>
      </c>
      <c r="ZX8" s="49">
        <v>0</v>
      </c>
      <c r="ZY8" s="49">
        <v>0</v>
      </c>
      <c r="ZZ8" s="49">
        <v>0</v>
      </c>
      <c r="AAA8" s="49">
        <v>0</v>
      </c>
      <c r="AAB8" s="49">
        <v>0</v>
      </c>
      <c r="AAC8" s="49">
        <v>0</v>
      </c>
      <c r="AAD8" s="49">
        <v>0</v>
      </c>
      <c r="AAE8" s="49">
        <v>0</v>
      </c>
      <c r="AAF8" s="49">
        <v>0</v>
      </c>
      <c r="AAG8" s="49">
        <v>0</v>
      </c>
      <c r="AAH8" s="49">
        <v>0</v>
      </c>
      <c r="AAI8" s="49">
        <v>0</v>
      </c>
      <c r="AAJ8" s="49">
        <v>0</v>
      </c>
      <c r="AAK8" s="49">
        <v>0</v>
      </c>
      <c r="AAL8" s="49">
        <v>0</v>
      </c>
      <c r="AAM8" s="49">
        <v>0</v>
      </c>
      <c r="AAN8" s="49">
        <v>0</v>
      </c>
      <c r="AAO8" s="49">
        <v>0</v>
      </c>
      <c r="AAP8" s="49">
        <v>0</v>
      </c>
      <c r="AAQ8" s="49">
        <v>41218278.85277278</v>
      </c>
      <c r="AAR8" s="49">
        <v>41218278.85277278</v>
      </c>
      <c r="AAS8" s="49">
        <v>41218278.85277278</v>
      </c>
      <c r="AAT8" s="49">
        <v>41218278.85277278</v>
      </c>
      <c r="AAU8" s="49">
        <v>41218278.85277278</v>
      </c>
      <c r="AAV8" s="49">
        <v>41218278.85277278</v>
      </c>
      <c r="AAW8" s="49">
        <v>41218278.85277278</v>
      </c>
      <c r="AAX8" s="49">
        <v>11266386.932963658</v>
      </c>
      <c r="AAY8" s="49">
        <v>11577133.189399196</v>
      </c>
      <c r="AAZ8" s="49">
        <v>11896450.36004735</v>
      </c>
      <c r="ABA8" s="49">
        <v>12224574.845408268</v>
      </c>
      <c r="ABB8" s="49">
        <v>12561749.566312967</v>
      </c>
      <c r="ABC8" s="49">
        <v>12908224.143765254</v>
      </c>
      <c r="ABD8" s="49">
        <v>13264255.083743833</v>
      </c>
      <c r="ABE8" s="49">
        <v>13630105.96710198</v>
      </c>
      <c r="ABF8" s="49">
        <v>14006047.644704364</v>
      </c>
      <c r="ABG8" s="49">
        <v>14392358.43794685</v>
      </c>
      <c r="ABH8" s="49">
        <v>14789324.34480598</v>
      </c>
      <c r="ABI8" s="49">
        <v>15197239.251572853</v>
      </c>
      <c r="ABJ8" s="49">
        <v>15616405.150425836</v>
      </c>
      <c r="ABK8" s="49">
        <v>16047132.363005145</v>
      </c>
      <c r="ABL8" s="50">
        <v>0</v>
      </c>
      <c r="ABM8" s="50">
        <v>0</v>
      </c>
      <c r="ABN8" s="50">
        <v>0</v>
      </c>
      <c r="ABO8" s="50">
        <v>0</v>
      </c>
      <c r="ABP8" s="50">
        <v>0</v>
      </c>
      <c r="ABQ8" s="50">
        <v>18271152.863889754</v>
      </c>
      <c r="ABR8" s="50">
        <v>18271152.863889754</v>
      </c>
      <c r="ABS8" s="50">
        <v>18271152.863889754</v>
      </c>
      <c r="ABT8" s="50">
        <v>18271152.863889754</v>
      </c>
      <c r="ABU8" s="50">
        <v>18271152.863889754</v>
      </c>
      <c r="ABV8" s="50">
        <v>18271152.863889754</v>
      </c>
      <c r="ABW8" s="50">
        <v>18271152.863889754</v>
      </c>
      <c r="ABX8" s="50">
        <v>0</v>
      </c>
      <c r="ABY8" s="50">
        <v>0</v>
      </c>
      <c r="ABZ8" s="50">
        <v>0</v>
      </c>
      <c r="ACA8" s="50">
        <v>0</v>
      </c>
      <c r="ACB8" s="50">
        <v>0</v>
      </c>
      <c r="ACC8" s="50">
        <v>0</v>
      </c>
      <c r="ACD8" s="50">
        <v>7.5900000000000007</v>
      </c>
      <c r="ACE8" s="50">
        <v>15.180000000000001</v>
      </c>
      <c r="ACF8" s="50">
        <v>22.770000000000003</v>
      </c>
      <c r="ACG8" s="50">
        <v>30.360000000000003</v>
      </c>
      <c r="ACH8" s="50">
        <v>37.950000000000003</v>
      </c>
      <c r="ACI8" s="50">
        <v>45.540000000000006</v>
      </c>
      <c r="ACJ8" s="50">
        <v>53.13</v>
      </c>
      <c r="ACK8" s="50">
        <v>60.720000000000006</v>
      </c>
      <c r="ACL8" s="49">
        <v>0</v>
      </c>
      <c r="ACM8" s="49">
        <v>0</v>
      </c>
      <c r="ACN8" s="49">
        <v>0</v>
      </c>
      <c r="ACO8" s="49">
        <v>0</v>
      </c>
      <c r="ACP8" s="49">
        <v>0</v>
      </c>
      <c r="ACQ8" s="49">
        <v>22870226.249941695</v>
      </c>
      <c r="ACR8" s="49">
        <v>22870226.249941695</v>
      </c>
      <c r="ACS8" s="49">
        <v>22870226.249941695</v>
      </c>
      <c r="ACT8" s="49">
        <v>22870226.249941695</v>
      </c>
      <c r="ACU8" s="49">
        <v>22870226.249941695</v>
      </c>
      <c r="ACV8" s="49">
        <v>22870226.249941695</v>
      </c>
      <c r="ACW8" s="49">
        <v>22870226.249941695</v>
      </c>
      <c r="ACX8" s="49">
        <v>6382801.556224471</v>
      </c>
      <c r="ACY8" s="49">
        <v>6558850.1600021794</v>
      </c>
      <c r="ACZ8" s="49">
        <v>6739754.4859293289</v>
      </c>
      <c r="ADA8" s="49">
        <v>6925648.4631430246</v>
      </c>
      <c r="ADB8" s="49">
        <v>7116669.7147754626</v>
      </c>
      <c r="ADC8" s="49">
        <v>7312959.6598406583</v>
      </c>
      <c r="ADD8" s="49">
        <v>7514663.6179312887</v>
      </c>
      <c r="ADE8" s="49">
        <v>7721930.9168034941</v>
      </c>
      <c r="ADF8" s="49">
        <v>7934915.0029286919</v>
      </c>
      <c r="ADG8" s="49">
        <v>8153773.5550950542</v>
      </c>
      <c r="ADH8" s="49">
        <v>8378668.6011417285</v>
      </c>
      <c r="ADI8" s="49">
        <v>8609766.6379134748</v>
      </c>
      <c r="ADJ8" s="49">
        <v>8847238.7545232009</v>
      </c>
      <c r="ADK8" s="49">
        <v>9091260.7590147741</v>
      </c>
      <c r="ADL8" s="50">
        <v>0</v>
      </c>
      <c r="ADM8" s="50">
        <v>0</v>
      </c>
      <c r="ADN8" s="50">
        <v>0</v>
      </c>
      <c r="ADO8" s="50">
        <v>0</v>
      </c>
      <c r="ADP8" s="50">
        <v>0</v>
      </c>
      <c r="ADQ8" s="50">
        <v>8054999.4659328163</v>
      </c>
      <c r="ADR8" s="50">
        <v>8054999.4659328163</v>
      </c>
      <c r="ADS8" s="50">
        <v>8054999.4659328163</v>
      </c>
      <c r="ADT8" s="50">
        <v>8054999.4659328163</v>
      </c>
      <c r="ADU8" s="50">
        <v>8054999.4659328163</v>
      </c>
      <c r="ADV8" s="50">
        <v>8054999.4659328163</v>
      </c>
      <c r="ADW8" s="50">
        <v>8054999.4659328163</v>
      </c>
      <c r="ADX8" s="50">
        <v>0</v>
      </c>
      <c r="ADY8" s="50">
        <v>0</v>
      </c>
      <c r="ADZ8" s="50">
        <v>0</v>
      </c>
      <c r="AEA8" s="50">
        <v>0</v>
      </c>
      <c r="AEB8" s="50">
        <v>0</v>
      </c>
      <c r="AEC8" s="50">
        <v>0</v>
      </c>
      <c r="AED8" s="50">
        <v>0</v>
      </c>
      <c r="AEE8" s="50">
        <v>0</v>
      </c>
      <c r="AEF8" s="50">
        <v>0</v>
      </c>
      <c r="AEG8" s="50">
        <v>0</v>
      </c>
      <c r="AEH8" s="50">
        <v>0</v>
      </c>
      <c r="AEI8" s="50">
        <v>0</v>
      </c>
      <c r="AEJ8" s="50">
        <v>0</v>
      </c>
      <c r="AEK8" s="50">
        <v>0</v>
      </c>
      <c r="AEL8" s="48">
        <v>0</v>
      </c>
      <c r="AEM8" s="48">
        <v>0</v>
      </c>
      <c r="AEN8" s="48">
        <v>0</v>
      </c>
      <c r="AEO8" s="48">
        <v>0</v>
      </c>
      <c r="AEP8" s="48">
        <v>0</v>
      </c>
      <c r="AEQ8" s="48">
        <v>28530267.681705415</v>
      </c>
      <c r="AER8" s="48">
        <v>29317181.350652277</v>
      </c>
      <c r="AES8" s="48">
        <v>30125799.446956221</v>
      </c>
      <c r="AET8" s="48">
        <v>30956720.615914017</v>
      </c>
      <c r="AEU8" s="48">
        <v>31810560.014485501</v>
      </c>
      <c r="AEV8" s="48">
        <v>32687949.766713623</v>
      </c>
      <c r="AEW8" s="48">
        <v>33589539.43170543</v>
      </c>
      <c r="AEX8" s="48">
        <v>34515996.484521195</v>
      </c>
      <c r="AEY8" s="48">
        <v>35468006.81032715</v>
      </c>
      <c r="AEZ8" s="48">
        <v>36446275.212177575</v>
      </c>
      <c r="AFA8" s="48">
        <v>37451525.93280267</v>
      </c>
      <c r="AFB8" s="48">
        <v>38484503.19078815</v>
      </c>
      <c r="AFC8" s="48">
        <v>39545971.731543541</v>
      </c>
      <c r="AFD8" s="48">
        <v>40636717.393467061</v>
      </c>
      <c r="AFE8" s="48">
        <v>41757547.689726606</v>
      </c>
      <c r="AFF8" s="48">
        <v>42909292.406086765</v>
      </c>
      <c r="AFG8" s="48">
        <v>44092804.21522551</v>
      </c>
      <c r="AFH8" s="48">
        <v>45308959.307994127</v>
      </c>
      <c r="AFI8" s="48">
        <v>46558658.04208909</v>
      </c>
      <c r="AFJ8" s="48">
        <v>47842825.60861478</v>
      </c>
      <c r="AFK8" s="48">
        <v>49162412.717031613</v>
      </c>
      <c r="AFL8" s="49">
        <v>0</v>
      </c>
      <c r="AFM8" s="49">
        <v>0</v>
      </c>
      <c r="AFN8" s="49">
        <v>0</v>
      </c>
      <c r="AFO8" s="49">
        <v>0</v>
      </c>
      <c r="AFP8" s="49">
        <v>0</v>
      </c>
      <c r="AFQ8" s="49">
        <v>9640865.811101703</v>
      </c>
      <c r="AFR8" s="49">
        <v>9619016.8212577794</v>
      </c>
      <c r="AFS8" s="49">
        <v>9597217.3475430682</v>
      </c>
      <c r="AFT8" s="49">
        <v>9575467.2777396999</v>
      </c>
      <c r="AFU8" s="49">
        <v>9553766.499884123</v>
      </c>
      <c r="AFV8" s="49">
        <v>9532114.9022665322</v>
      </c>
      <c r="AFW8" s="49">
        <v>9510512.3734302837</v>
      </c>
      <c r="AFX8" s="49">
        <v>9488958.8021713328</v>
      </c>
      <c r="AFY8" s="49">
        <v>9467454.0775376484</v>
      </c>
      <c r="AFZ8" s="49">
        <v>9445998.088828655</v>
      </c>
      <c r="AGA8" s="49">
        <v>9424590.7255946547</v>
      </c>
      <c r="AGB8" s="49">
        <v>9403231.8776362557</v>
      </c>
      <c r="AGC8" s="49">
        <v>9381921.4350038171</v>
      </c>
      <c r="AGD8" s="49">
        <v>9360659.2879968733</v>
      </c>
      <c r="AGE8" s="49">
        <v>9339445.3271635678</v>
      </c>
      <c r="AGF8" s="49">
        <v>9318279.4433001</v>
      </c>
      <c r="AGG8" s="49">
        <v>9297161.5274501517</v>
      </c>
      <c r="AGH8" s="49">
        <v>9276091.4709043335</v>
      </c>
      <c r="AGI8" s="49">
        <v>9255069.1651996206</v>
      </c>
      <c r="AGJ8" s="49">
        <v>9234094.5021188017</v>
      </c>
      <c r="AGK8" s="49">
        <v>9213167.3736899123</v>
      </c>
      <c r="AGL8" s="49">
        <v>0</v>
      </c>
      <c r="AGM8" s="49">
        <v>0</v>
      </c>
      <c r="AGN8" s="49">
        <v>0</v>
      </c>
      <c r="AGO8" s="49">
        <v>0</v>
      </c>
      <c r="AGP8" s="49">
        <v>0</v>
      </c>
      <c r="AGQ8" s="49">
        <v>3584605.1510052788</v>
      </c>
      <c r="AGR8" s="49">
        <v>7366949.4064993765</v>
      </c>
      <c r="AGS8" s="49">
        <v>11355213.741470518</v>
      </c>
      <c r="AGT8" s="49">
        <v>15557879.991317831</v>
      </c>
      <c r="AGU8" s="49">
        <v>19983741.22465843</v>
      </c>
      <c r="AGV8" s="49">
        <v>24641912.459454209</v>
      </c>
      <c r="AGW8" s="49">
        <v>29541841.733506009</v>
      </c>
      <c r="AGX8" s="49">
        <v>30356656.348122023</v>
      </c>
      <c r="AGY8" s="49">
        <v>31193944.945984613</v>
      </c>
      <c r="AGZ8" s="49">
        <v>32054327.398060635</v>
      </c>
      <c r="AHA8" s="49">
        <v>32938440.672420342</v>
      </c>
      <c r="AHB8" s="49">
        <v>33846939.305804819</v>
      </c>
      <c r="AHC8" s="49">
        <v>34780495.888199992</v>
      </c>
      <c r="AHD8" s="49">
        <v>35739801.560776085</v>
      </c>
      <c r="AHE8" s="49">
        <v>36725566.527561061</v>
      </c>
      <c r="AHF8" s="49">
        <v>37738520.5812269</v>
      </c>
      <c r="AHG8" s="49">
        <v>38779413.643377952</v>
      </c>
      <c r="AHH8" s="49">
        <v>39849016.31974142</v>
      </c>
      <c r="AHI8" s="49">
        <v>40948120.470670864</v>
      </c>
      <c r="AHJ8" s="49">
        <v>42077539.797385268</v>
      </c>
      <c r="AHK8" s="49">
        <v>43238110.444377474</v>
      </c>
      <c r="AHL8" s="50">
        <v>0</v>
      </c>
      <c r="AHM8" s="50">
        <v>0</v>
      </c>
      <c r="AHN8" s="50">
        <v>0</v>
      </c>
      <c r="AHO8" s="50">
        <v>0</v>
      </c>
      <c r="AHP8" s="50">
        <v>0</v>
      </c>
      <c r="AHQ8" s="50">
        <v>2497660.7763265865</v>
      </c>
      <c r="AHR8" s="50">
        <v>4984000.709483115</v>
      </c>
      <c r="AHS8" s="50">
        <v>7459058.2839261135</v>
      </c>
      <c r="AHT8" s="50">
        <v>9922871.8678228948</v>
      </c>
      <c r="AHU8" s="50">
        <v>12375479.713381</v>
      </c>
      <c r="AHV8" s="50">
        <v>14816919.957176717</v>
      </c>
      <c r="AHW8" s="50">
        <v>17247230.620482732</v>
      </c>
      <c r="AHX8" s="50">
        <v>17208143.408395536</v>
      </c>
      <c r="AHY8" s="50">
        <v>17169144.779234055</v>
      </c>
      <c r="AHZ8" s="50">
        <v>17130234.532243755</v>
      </c>
      <c r="AIA8" s="50">
        <v>17091412.467125081</v>
      </c>
      <c r="AIB8" s="50">
        <v>17052678.38403241</v>
      </c>
      <c r="AIC8" s="50">
        <v>17014032.083573032</v>
      </c>
      <c r="AID8" s="50">
        <v>16975473.366806109</v>
      </c>
      <c r="AIE8" s="50">
        <v>16937002.035241678</v>
      </c>
      <c r="AIF8" s="50">
        <v>16898617.890839588</v>
      </c>
      <c r="AIG8" s="50">
        <v>16860320.736008525</v>
      </c>
      <c r="AIH8" s="50">
        <v>16822110.373604961</v>
      </c>
      <c r="AII8" s="50">
        <v>16783986.606932156</v>
      </c>
      <c r="AIJ8" s="50">
        <v>16745949.239739152</v>
      </c>
      <c r="AIK8" s="50">
        <v>16707998.07621973</v>
      </c>
      <c r="AIL8" s="49">
        <v>0</v>
      </c>
      <c r="AIM8" s="49">
        <v>0</v>
      </c>
      <c r="AIN8" s="49">
        <v>0</v>
      </c>
      <c r="AIO8" s="49">
        <v>0</v>
      </c>
      <c r="AIP8" s="49">
        <v>0</v>
      </c>
      <c r="AIQ8" s="49">
        <v>7326866.1569599686</v>
      </c>
      <c r="AIR8" s="49">
        <v>15057907.360139571</v>
      </c>
      <c r="AIS8" s="49">
        <v>23209845.370024864</v>
      </c>
      <c r="AIT8" s="49">
        <v>31800016.900177535</v>
      </c>
      <c r="AIU8" s="49">
        <v>40846394.819059387</v>
      </c>
      <c r="AIV8" s="49">
        <v>50367610.053595938</v>
      </c>
      <c r="AIW8" s="49">
        <v>60382974.217060193</v>
      </c>
      <c r="AIX8" s="49">
        <v>62048440.111498289</v>
      </c>
      <c r="AIY8" s="49">
        <v>63759842.409061655</v>
      </c>
      <c r="AIZ8" s="49">
        <v>65518448.114459954</v>
      </c>
      <c r="AJA8" s="49">
        <v>67325559.178563789</v>
      </c>
      <c r="AJB8" s="49">
        <v>69182513.462279618</v>
      </c>
      <c r="AJC8" s="49">
        <v>71090685.727010131</v>
      </c>
      <c r="AJD8" s="49">
        <v>73051488.652433127</v>
      </c>
      <c r="AJE8" s="49">
        <v>75066373.882352561</v>
      </c>
      <c r="AJF8" s="49">
        <v>77136833.099395812</v>
      </c>
      <c r="AJG8" s="49">
        <v>79264399.129353166</v>
      </c>
      <c r="AJH8" s="49">
        <v>81450647.07597667</v>
      </c>
      <c r="AJI8" s="49">
        <v>83697195.487078726</v>
      </c>
      <c r="AJJ8" s="49">
        <v>86005707.55279386</v>
      </c>
      <c r="AJK8" s="49">
        <v>88377892.33689028</v>
      </c>
      <c r="AJL8" s="50">
        <v>0</v>
      </c>
      <c r="AJM8" s="50">
        <v>0</v>
      </c>
      <c r="AJN8" s="50">
        <v>0</v>
      </c>
      <c r="AJO8" s="50">
        <v>0</v>
      </c>
      <c r="AJP8" s="50">
        <v>0</v>
      </c>
      <c r="AJQ8" s="50">
        <v>5330990.7980489917</v>
      </c>
      <c r="AJR8" s="50">
        <v>10637818.462602131</v>
      </c>
      <c r="AJS8" s="50">
        <v>15920565.134631306</v>
      </c>
      <c r="AJT8" s="50">
        <v>21179312.706901465</v>
      </c>
      <c r="AJU8" s="50">
        <v>26414142.824673787</v>
      </c>
      <c r="AJV8" s="50">
        <v>31625136.886406858</v>
      </c>
      <c r="AJW8" s="50">
        <v>36812376.04445602</v>
      </c>
      <c r="AJX8" s="50">
        <v>36728948.555049434</v>
      </c>
      <c r="AJY8" s="50">
        <v>36645710.136459157</v>
      </c>
      <c r="AJZ8" s="50">
        <v>36562660.360196032</v>
      </c>
      <c r="AKA8" s="50">
        <v>36479798.798741996</v>
      </c>
      <c r="AKB8" s="50">
        <v>36397125.02554787</v>
      </c>
      <c r="AKC8" s="50">
        <v>36314638.615031153</v>
      </c>
      <c r="AKD8" s="50">
        <v>36232339.142573826</v>
      </c>
      <c r="AKE8" s="50">
        <v>36150226.1845202</v>
      </c>
      <c r="AKF8" s="50">
        <v>36068299.318174697</v>
      </c>
      <c r="AKG8" s="50">
        <v>35986558.121799693</v>
      </c>
      <c r="AKH8" s="50">
        <v>35905002.174613342</v>
      </c>
      <c r="AKI8" s="50">
        <v>35823631.056787409</v>
      </c>
      <c r="AKJ8" s="50">
        <v>35742444.349445127</v>
      </c>
      <c r="AKK8" s="50">
        <v>35661441.634659</v>
      </c>
      <c r="AKL8" s="51">
        <v>0</v>
      </c>
      <c r="AKM8" s="51">
        <v>0</v>
      </c>
      <c r="AKN8" s="51">
        <v>0</v>
      </c>
      <c r="AKO8" s="51">
        <v>0</v>
      </c>
      <c r="AKP8" s="51">
        <v>0</v>
      </c>
      <c r="AKQ8" s="51">
        <v>57375282.708921373</v>
      </c>
      <c r="AKR8" s="51">
        <v>55178104.470450848</v>
      </c>
      <c r="AKS8" s="51">
        <v>56700011.138793044</v>
      </c>
      <c r="AKT8" s="51">
        <v>58263894.600817695</v>
      </c>
      <c r="AKU8" s="51">
        <v>59870912.648421288</v>
      </c>
      <c r="AKV8" s="51">
        <v>61522255.007384732</v>
      </c>
      <c r="AKW8" s="51">
        <v>0</v>
      </c>
      <c r="AKX8" s="51">
        <v>0</v>
      </c>
      <c r="AKY8" s="51">
        <v>0</v>
      </c>
      <c r="AKZ8" s="51">
        <v>0</v>
      </c>
      <c r="ALA8" s="51">
        <v>0</v>
      </c>
      <c r="ALB8" s="51">
        <v>0</v>
      </c>
      <c r="ALC8" s="51">
        <v>0</v>
      </c>
      <c r="ALD8" s="51">
        <v>0</v>
      </c>
      <c r="ALE8" s="51">
        <v>0</v>
      </c>
      <c r="ALF8" s="51">
        <v>0</v>
      </c>
      <c r="ALG8" s="51">
        <v>0</v>
      </c>
      <c r="ALH8" s="51">
        <v>0</v>
      </c>
      <c r="ALI8" s="51">
        <v>0</v>
      </c>
      <c r="ALJ8" s="51">
        <v>0</v>
      </c>
      <c r="ALK8" s="51">
        <v>0</v>
      </c>
      <c r="ALL8" s="51">
        <v>0</v>
      </c>
      <c r="ALM8" s="51">
        <v>0</v>
      </c>
      <c r="ALN8" s="51">
        <v>0</v>
      </c>
      <c r="ALO8" s="51">
        <v>0</v>
      </c>
      <c r="ALP8" s="51">
        <v>0</v>
      </c>
      <c r="ALQ8" s="51">
        <v>33008438.090292286</v>
      </c>
      <c r="ALR8" s="51">
        <v>30822310.583555687</v>
      </c>
      <c r="ALS8" s="51">
        <v>30752458.314672239</v>
      </c>
      <c r="ALT8" s="51">
        <v>30682764.35122975</v>
      </c>
      <c r="ALU8" s="51">
        <v>30613228.3344623</v>
      </c>
      <c r="ALV8" s="51">
        <v>30543849.906417061</v>
      </c>
      <c r="ALW8" s="51">
        <v>0</v>
      </c>
      <c r="ALX8" s="51">
        <v>0</v>
      </c>
      <c r="ALY8" s="51">
        <v>0</v>
      </c>
      <c r="ALZ8" s="51">
        <v>0</v>
      </c>
      <c r="AMA8" s="51">
        <v>0</v>
      </c>
      <c r="AMB8" s="51">
        <v>0</v>
      </c>
      <c r="AMC8" s="51">
        <v>0</v>
      </c>
      <c r="AMD8" s="51">
        <v>0</v>
      </c>
      <c r="AME8" s="51">
        <v>0</v>
      </c>
      <c r="AMF8" s="51">
        <v>0</v>
      </c>
      <c r="AMG8" s="51">
        <v>0</v>
      </c>
      <c r="AMH8" s="51">
        <v>0</v>
      </c>
      <c r="AMI8" s="51">
        <v>0</v>
      </c>
      <c r="AMJ8" s="51">
        <v>0</v>
      </c>
      <c r="AMK8" s="51">
        <v>0</v>
      </c>
      <c r="AML8" s="50">
        <v>0</v>
      </c>
      <c r="AMM8" s="50">
        <v>0</v>
      </c>
      <c r="AMN8" s="50">
        <v>0</v>
      </c>
      <c r="AMO8" s="50">
        <v>0</v>
      </c>
      <c r="AMP8" s="50">
        <v>0</v>
      </c>
      <c r="AMQ8" s="50">
        <v>57375282.708921373</v>
      </c>
      <c r="AMR8" s="50">
        <v>55178104.470450848</v>
      </c>
      <c r="AMS8" s="50">
        <v>56700011.138793044</v>
      </c>
      <c r="AMT8" s="50">
        <v>58263894.600817695</v>
      </c>
      <c r="AMU8" s="50">
        <v>59870912.648421288</v>
      </c>
      <c r="AMV8" s="50">
        <v>61522255.007384732</v>
      </c>
      <c r="AMW8" s="50">
        <v>63219144.218164518</v>
      </c>
      <c r="AMX8" s="50">
        <v>64962836.540977754</v>
      </c>
      <c r="AMY8" s="50">
        <v>66754622.885850906</v>
      </c>
      <c r="AMZ8" s="50">
        <v>68595829.768320948</v>
      </c>
      <c r="ANA8" s="50">
        <v>70487820.291496322</v>
      </c>
      <c r="ANB8" s="50">
        <v>72431995.155204862</v>
      </c>
      <c r="ANC8" s="50">
        <v>74429793.69297576</v>
      </c>
      <c r="AND8" s="50">
        <v>76482694.937623158</v>
      </c>
      <c r="ANE8" s="50">
        <v>78592218.716220617</v>
      </c>
      <c r="ANF8" s="50">
        <v>80759926.775276512</v>
      </c>
      <c r="ANG8" s="50">
        <v>82987423.936943978</v>
      </c>
      <c r="ANH8" s="50">
        <v>85276359.287121013</v>
      </c>
      <c r="ANI8" s="50">
        <v>87628427.396320313</v>
      </c>
      <c r="ANJ8" s="50">
        <v>90045369.574212953</v>
      </c>
      <c r="ANK8" s="50">
        <v>92528975.158774495</v>
      </c>
      <c r="ANL8" s="50">
        <v>0</v>
      </c>
      <c r="ANM8" s="50">
        <v>0</v>
      </c>
      <c r="ANN8" s="50">
        <v>0</v>
      </c>
      <c r="ANO8" s="50">
        <v>0</v>
      </c>
      <c r="ANP8" s="50">
        <v>0</v>
      </c>
      <c r="ANQ8" s="50">
        <v>33008438.090292286</v>
      </c>
      <c r="ANR8" s="50">
        <v>30822310.583555687</v>
      </c>
      <c r="ANS8" s="50">
        <v>30752458.314672239</v>
      </c>
      <c r="ANT8" s="50">
        <v>30682764.35122975</v>
      </c>
      <c r="ANU8" s="50">
        <v>30613228.3344623</v>
      </c>
      <c r="ANV8" s="50">
        <v>30543849.906417061</v>
      </c>
      <c r="ANW8" s="50">
        <v>30474628.709952414</v>
      </c>
      <c r="ANX8" s="50">
        <v>30405564.388736125</v>
      </c>
      <c r="ANY8" s="50">
        <v>30336656.587243527</v>
      </c>
      <c r="ANZ8" s="50">
        <v>30267904.950755648</v>
      </c>
      <c r="AOA8" s="50">
        <v>30199309.125357449</v>
      </c>
      <c r="AOB8" s="50">
        <v>30130868.757935926</v>
      </c>
      <c r="AOC8" s="50">
        <v>30062583.496178355</v>
      </c>
      <c r="AOD8" s="50">
        <v>29994452.988570448</v>
      </c>
      <c r="AOE8" s="50">
        <v>29926476.884394556</v>
      </c>
      <c r="AOF8" s="50">
        <v>29858654.833727844</v>
      </c>
      <c r="AOG8" s="50">
        <v>29790986.487440515</v>
      </c>
      <c r="AOH8" s="50">
        <v>29723471.497194</v>
      </c>
      <c r="AOI8" s="50">
        <v>29656109.515439156</v>
      </c>
      <c r="AOJ8" s="50">
        <v>29588900.195414502</v>
      </c>
      <c r="AOK8" s="50">
        <v>29521843.191144411</v>
      </c>
      <c r="AOL8" s="52">
        <v>109052</v>
      </c>
      <c r="AOM8" s="53">
        <v>65431.199999999997</v>
      </c>
      <c r="AON8" s="52">
        <v>67235.904611608377</v>
      </c>
      <c r="AOO8" s="52">
        <v>69090.386068745516</v>
      </c>
      <c r="AOP8" s="52">
        <v>70996.017302103137</v>
      </c>
      <c r="AOQ8" s="52">
        <v>72954.209110153955</v>
      </c>
      <c r="AOR8" s="52">
        <v>74966.41120360994</v>
      </c>
      <c r="AOS8" s="52">
        <v>77034.113278688586</v>
      </c>
      <c r="AOT8" s="52">
        <v>79158.846119981608</v>
      </c>
      <c r="AOU8" s="52">
        <v>81342.182733742768</v>
      </c>
      <c r="AOV8" s="52">
        <v>83585.739512433633</v>
      </c>
      <c r="AOW8" s="52">
        <v>85891.177431389515</v>
      </c>
      <c r="AOX8" s="52">
        <v>88260.20327849155</v>
      </c>
      <c r="AOY8" s="52">
        <v>90694.570917755191</v>
      </c>
      <c r="AOZ8" s="52">
        <v>93196.082587770667</v>
      </c>
      <c r="APA8" s="52">
        <v>95766.590235956639</v>
      </c>
      <c r="APB8" s="52">
        <v>98407.996889614864</v>
      </c>
      <c r="APC8" s="52">
        <v>101122.25806480089</v>
      </c>
      <c r="APD8" s="52">
        <v>103911.38321405384</v>
      </c>
      <c r="APE8" s="52">
        <v>106777.43721405705</v>
      </c>
      <c r="APF8" s="52">
        <v>109722.54189433089</v>
      </c>
      <c r="APG8" s="52">
        <v>112748.87760808966</v>
      </c>
      <c r="APH8" s="52">
        <v>115858.68484642534</v>
      </c>
      <c r="API8" s="52">
        <v>119054.26589701323</v>
      </c>
      <c r="APJ8" s="52">
        <v>122337.9865485677</v>
      </c>
      <c r="APK8" s="52">
        <v>125712.2778423096</v>
      </c>
      <c r="APL8" s="52">
        <v>129179.63787174222</v>
      </c>
      <c r="APM8" s="54">
        <v>43620.800000000003</v>
      </c>
      <c r="APN8" s="52">
        <v>43521.942653071033</v>
      </c>
      <c r="APO8" s="52">
        <v>43423.309345477464</v>
      </c>
      <c r="APP8" s="52">
        <v>43324.899569481378</v>
      </c>
      <c r="APQ8" s="52">
        <v>43226.712818495536</v>
      </c>
      <c r="APR8" s="52">
        <v>43128.748587080772</v>
      </c>
      <c r="APS8" s="52">
        <v>43031.006370943389</v>
      </c>
      <c r="APT8" s="52">
        <v>42933.485666932567</v>
      </c>
      <c r="APU8" s="52">
        <v>42836.185973037776</v>
      </c>
      <c r="APV8" s="52">
        <v>42739.106788386176</v>
      </c>
      <c r="APW8" s="52">
        <v>42642.247613240055</v>
      </c>
      <c r="APX8" s="52">
        <v>42545.607948994257</v>
      </c>
      <c r="APY8" s="52">
        <v>42449.187298173601</v>
      </c>
      <c r="APZ8" s="52">
        <v>42352.985164430327</v>
      </c>
      <c r="AQA8" s="52">
        <v>42257.001052541556</v>
      </c>
      <c r="AQB8" s="52">
        <v>42161.234468406714</v>
      </c>
      <c r="AQC8" s="52">
        <v>42065.684919045008</v>
      </c>
      <c r="AQD8" s="52">
        <v>41970.35191259288</v>
      </c>
      <c r="AQE8" s="52">
        <v>41875.23495830148</v>
      </c>
      <c r="AQF8" s="52">
        <v>41780.333566534136</v>
      </c>
      <c r="AQG8" s="52">
        <v>41685.647248763831</v>
      </c>
      <c r="AQH8" s="52">
        <v>41591.175517570686</v>
      </c>
      <c r="AQI8" s="52">
        <v>41496.917886639472</v>
      </c>
      <c r="AQJ8" s="52">
        <v>41402.873870757081</v>
      </c>
      <c r="AQK8" s="52">
        <v>41309.04298581004</v>
      </c>
      <c r="AQL8" s="52">
        <v>41215.424748782018</v>
      </c>
      <c r="AQM8" s="52">
        <v>3272</v>
      </c>
      <c r="AQN8" s="55">
        <v>1963.1999999999998</v>
      </c>
      <c r="AQO8" s="56">
        <v>2017.3484199206123</v>
      </c>
      <c r="AQP8" s="56">
        <v>2072.9903460453297</v>
      </c>
      <c r="AQQ8" s="56">
        <v>2130.1669718343674</v>
      </c>
      <c r="AQR8" s="56">
        <v>2188.9206269341571</v>
      </c>
      <c r="AQS8" s="56">
        <v>2249.2948085153112</v>
      </c>
      <c r="AQT8" s="56">
        <v>2311.3342134749387</v>
      </c>
      <c r="AQU8" s="56">
        <v>2375.0847715271593</v>
      </c>
      <c r="AQV8" s="56">
        <v>2440.593679206308</v>
      </c>
      <c r="AQW8" s="56">
        <v>2507.9094348080071</v>
      </c>
      <c r="AQX8" s="56">
        <v>2577.0818742939741</v>
      </c>
      <c r="AQY8" s="56">
        <v>2648.1622081871433</v>
      </c>
      <c r="AQZ8" s="56">
        <v>2721.20305948442</v>
      </c>
      <c r="ARA8" s="56">
        <v>2796.2585026151341</v>
      </c>
      <c r="ARB8" s="56">
        <v>2873.3841034740317</v>
      </c>
      <c r="ARC8" s="56">
        <v>2952.6369605584473</v>
      </c>
      <c r="ARD8" s="56">
        <v>3034.0757472401101</v>
      </c>
      <c r="ARE8" s="56">
        <v>3117.7607552028771</v>
      </c>
      <c r="ARF8" s="56">
        <v>3203.7539390785555</v>
      </c>
      <c r="ARG8" s="56">
        <v>3292.1189623138562</v>
      </c>
      <c r="ARH8" s="56">
        <v>3382.9212443024371</v>
      </c>
      <c r="ARI8" s="56">
        <v>3476.2280088169287</v>
      </c>
      <c r="ARJ8" s="56">
        <v>3572.1083337767973</v>
      </c>
      <c r="ARK8" s="56">
        <v>3670.6332023888926</v>
      </c>
      <c r="ARL8" s="56">
        <v>3771.8755556985384</v>
      </c>
      <c r="ARM8" s="56">
        <v>3875.9103465900716</v>
      </c>
      <c r="ARN8" s="55">
        <v>1308.8000000000002</v>
      </c>
      <c r="ARO8" s="56">
        <v>1305.8338807252358</v>
      </c>
      <c r="ARP8" s="56">
        <v>1302.8744835344812</v>
      </c>
      <c r="ARQ8" s="56">
        <v>1299.9217931935505</v>
      </c>
      <c r="ARR8" s="56">
        <v>1296.975794502782</v>
      </c>
      <c r="ARS8" s="56">
        <v>1294.0364722969618</v>
      </c>
      <c r="ART8" s="56">
        <v>1291.1038114452442</v>
      </c>
      <c r="ARU8" s="56">
        <v>1288.1777968510744</v>
      </c>
      <c r="ARV8" s="56">
        <v>1285.258413452111</v>
      </c>
      <c r="ARW8" s="56">
        <v>1282.345646220148</v>
      </c>
      <c r="ARX8" s="56">
        <v>1279.4394801610376</v>
      </c>
      <c r="ARY8" s="56">
        <v>1276.5399003146133</v>
      </c>
      <c r="ARZ8" s="56">
        <v>1273.6468917546126</v>
      </c>
      <c r="ASA8" s="56">
        <v>1270.7604395886003</v>
      </c>
      <c r="ASB8" s="56">
        <v>1267.8805289578916</v>
      </c>
      <c r="ASC8" s="56">
        <v>1265.0071450374755</v>
      </c>
      <c r="ASD8" s="56">
        <v>1262.1402730359396</v>
      </c>
      <c r="ASE8" s="56">
        <v>1259.2798981953924</v>
      </c>
      <c r="ASF8" s="56">
        <v>1256.4260057913882</v>
      </c>
      <c r="ASG8" s="56">
        <v>1253.5785811328515</v>
      </c>
      <c r="ASH8" s="56">
        <v>1250.7376095620004</v>
      </c>
      <c r="ASI8" s="56">
        <v>1247.9030764542724</v>
      </c>
      <c r="ASJ8" s="56">
        <v>1245.074967218248</v>
      </c>
      <c r="ASK8" s="56">
        <v>1242.2532672955765</v>
      </c>
      <c r="ASL8" s="56">
        <v>1239.4379621609003</v>
      </c>
      <c r="ASM8" s="56">
        <v>1236.6290373217805</v>
      </c>
      <c r="ASN8" s="57">
        <v>0.5</v>
      </c>
      <c r="ASO8" s="56">
        <v>65431.199999999997</v>
      </c>
      <c r="ASP8" s="56">
        <v>67235.904611608377</v>
      </c>
      <c r="ASQ8" s="56">
        <v>69090.386068745516</v>
      </c>
      <c r="ASR8" s="56">
        <v>70996.017302103137</v>
      </c>
      <c r="ASS8" s="56">
        <v>72954.209110153955</v>
      </c>
      <c r="AST8" s="59">
        <v>64256.923888808516</v>
      </c>
      <c r="ASU8" s="59">
        <v>55024.366627634707</v>
      </c>
      <c r="ASV8" s="59">
        <v>45233.626354275206</v>
      </c>
      <c r="ASW8" s="59">
        <v>34860.93545731833</v>
      </c>
      <c r="ASX8" s="59">
        <v>23881.639860695323</v>
      </c>
      <c r="ASY8" s="59">
        <v>12270.168204484216</v>
      </c>
      <c r="ASZ8" s="59">
        <v>0</v>
      </c>
      <c r="ATA8" s="56">
        <v>0</v>
      </c>
      <c r="ATB8" s="56">
        <v>0</v>
      </c>
      <c r="ATC8" s="56">
        <v>0</v>
      </c>
      <c r="ATD8" s="59">
        <v>0</v>
      </c>
      <c r="ATE8" s="56">
        <v>0</v>
      </c>
      <c r="ATF8" s="56">
        <v>0</v>
      </c>
      <c r="ATG8" s="56">
        <v>0</v>
      </c>
      <c r="ATH8" s="56">
        <v>0</v>
      </c>
      <c r="ATI8" s="56">
        <v>0</v>
      </c>
      <c r="ATJ8" s="56">
        <v>0</v>
      </c>
      <c r="ATK8" s="56">
        <v>0</v>
      </c>
      <c r="ATL8" s="56">
        <v>0</v>
      </c>
      <c r="ATM8" s="56">
        <v>0</v>
      </c>
      <c r="ATN8" s="56">
        <v>0</v>
      </c>
      <c r="ATO8" s="56">
        <v>43620.800000000003</v>
      </c>
      <c r="ATP8" s="56">
        <v>43521.942653071033</v>
      </c>
      <c r="ATQ8" s="56">
        <v>43423.309345477464</v>
      </c>
      <c r="ATR8" s="56">
        <v>43324.899569481378</v>
      </c>
      <c r="ATS8" s="56">
        <v>43226.712818495536</v>
      </c>
      <c r="ATT8" s="59">
        <v>36967.498788926372</v>
      </c>
      <c r="ATU8" s="59">
        <v>30736.433122102422</v>
      </c>
      <c r="ATV8" s="59">
        <v>24533.420381104323</v>
      </c>
      <c r="ATW8" s="59">
        <v>18358.36541701619</v>
      </c>
      <c r="ATX8" s="59">
        <v>12211.173368110336</v>
      </c>
      <c r="ATY8" s="59">
        <v>6091.7496590342935</v>
      </c>
      <c r="ATZ8" s="59">
        <v>0</v>
      </c>
      <c r="AUA8" s="56">
        <v>0</v>
      </c>
      <c r="AUB8" s="56">
        <v>0</v>
      </c>
      <c r="AUC8" s="56">
        <v>0</v>
      </c>
      <c r="AUD8" s="59">
        <v>0</v>
      </c>
      <c r="AUE8" s="56">
        <v>0</v>
      </c>
      <c r="AUF8" s="56">
        <v>0</v>
      </c>
      <c r="AUG8" s="56">
        <v>0</v>
      </c>
      <c r="AUH8" s="56">
        <v>0</v>
      </c>
      <c r="AUI8" s="56">
        <v>0</v>
      </c>
      <c r="AUJ8" s="56">
        <v>0</v>
      </c>
      <c r="AUK8" s="56">
        <v>0</v>
      </c>
      <c r="AUL8" s="56">
        <v>0</v>
      </c>
      <c r="AUM8" s="56">
        <v>0</v>
      </c>
      <c r="AUN8" s="56">
        <v>0</v>
      </c>
      <c r="AUO8" s="58">
        <v>0.5</v>
      </c>
      <c r="AUP8" s="56">
        <v>1963.1999999999998</v>
      </c>
      <c r="AUQ8" s="56">
        <v>2017.3484199206123</v>
      </c>
      <c r="AUR8" s="56">
        <v>2072.9903460453297</v>
      </c>
      <c r="AUS8" s="56">
        <v>2130.1669718343674</v>
      </c>
      <c r="AUT8" s="56">
        <v>2188.9206269341571</v>
      </c>
      <c r="AUU8" s="59">
        <v>1927.9669787274095</v>
      </c>
      <c r="AUV8" s="59">
        <v>1650.9530096249562</v>
      </c>
      <c r="AUW8" s="59">
        <v>1357.1912980155196</v>
      </c>
      <c r="AUX8" s="59">
        <v>1045.9687196598463</v>
      </c>
      <c r="AUY8" s="59">
        <v>716.54555280228772</v>
      </c>
      <c r="AUZ8" s="59">
        <v>368.15455347056769</v>
      </c>
      <c r="AVA8" s="59">
        <v>0</v>
      </c>
      <c r="AVB8" s="56">
        <v>0</v>
      </c>
      <c r="AVC8" s="56">
        <v>0</v>
      </c>
      <c r="AVD8" s="56">
        <v>0</v>
      </c>
      <c r="AVE8" s="59">
        <v>0</v>
      </c>
      <c r="AVF8" s="56">
        <v>0</v>
      </c>
      <c r="AVG8" s="56">
        <v>0</v>
      </c>
      <c r="AVH8" s="56">
        <v>0</v>
      </c>
      <c r="AVI8" s="56">
        <v>0</v>
      </c>
      <c r="AVJ8" s="56">
        <v>0</v>
      </c>
      <c r="AVK8" s="56">
        <v>0</v>
      </c>
      <c r="AVL8" s="56">
        <v>0</v>
      </c>
      <c r="AVM8" s="56">
        <v>0</v>
      </c>
      <c r="AVN8" s="56">
        <v>0</v>
      </c>
      <c r="AVO8" s="56">
        <v>0</v>
      </c>
      <c r="AVP8" s="56">
        <v>1308.8000000000002</v>
      </c>
      <c r="AVQ8" s="56">
        <v>1305.8338807252358</v>
      </c>
      <c r="AVR8" s="56">
        <v>1302.8744835344812</v>
      </c>
      <c r="AVS8" s="56">
        <v>1299.9217931935505</v>
      </c>
      <c r="AVT8" s="56">
        <v>1296.975794502782</v>
      </c>
      <c r="AVU8" s="59">
        <v>1109.1741191116814</v>
      </c>
      <c r="AVV8" s="59">
        <v>922.21700817517444</v>
      </c>
      <c r="AVW8" s="59">
        <v>736.10159820061392</v>
      </c>
      <c r="AVX8" s="59">
        <v>550.82503433661896</v>
      </c>
      <c r="AVY8" s="59">
        <v>366.38447034861366</v>
      </c>
      <c r="AVZ8" s="59">
        <v>182.77706859443393</v>
      </c>
      <c r="AWA8" s="59">
        <v>0</v>
      </c>
      <c r="AWB8" s="56">
        <v>0</v>
      </c>
      <c r="AWC8" s="56">
        <v>0</v>
      </c>
      <c r="AWD8" s="56">
        <v>0</v>
      </c>
      <c r="AWE8" s="59">
        <v>0</v>
      </c>
      <c r="AWF8" s="56">
        <v>0</v>
      </c>
      <c r="AWG8" s="56">
        <v>0</v>
      </c>
      <c r="AWH8" s="56">
        <v>0</v>
      </c>
      <c r="AWI8" s="56">
        <v>0</v>
      </c>
      <c r="AWJ8" s="56">
        <v>0</v>
      </c>
      <c r="AWK8" s="56">
        <v>0</v>
      </c>
      <c r="AWL8" s="56">
        <v>0</v>
      </c>
      <c r="AWM8" s="56">
        <v>0</v>
      </c>
      <c r="AWN8" s="56">
        <v>0</v>
      </c>
      <c r="AWO8" s="56">
        <v>0</v>
      </c>
      <c r="AWP8" s="57">
        <v>0.76</v>
      </c>
      <c r="AWQ8" s="56">
        <v>65431.199999999997</v>
      </c>
      <c r="AWR8" s="56">
        <v>67235.904611608377</v>
      </c>
      <c r="AWS8" s="56">
        <v>69090.386068745516</v>
      </c>
      <c r="AWT8" s="56">
        <v>70996.017302103137</v>
      </c>
      <c r="AWU8" s="56">
        <v>72954.209110153955</v>
      </c>
      <c r="AWV8" s="59">
        <v>21166.986692783983</v>
      </c>
      <c r="AWW8" s="56">
        <v>21750.808455159131</v>
      </c>
      <c r="AWX8" s="56">
        <v>22350.733022112454</v>
      </c>
      <c r="AWY8" s="56">
        <v>22967.204536586192</v>
      </c>
      <c r="AWZ8" s="56">
        <v>23600.679391745965</v>
      </c>
      <c r="AXA8" s="56">
        <v>24251.626568862921</v>
      </c>
      <c r="AXB8" s="56">
        <v>24920.527984515262</v>
      </c>
      <c r="AXC8" s="56">
        <v>25607.87884736617</v>
      </c>
      <c r="AXD8" s="56">
        <v>26314.188024782306</v>
      </c>
      <c r="AXE8" s="56">
        <v>27039.978419564228</v>
      </c>
      <c r="AXF8" s="56">
        <v>27785.787357067726</v>
      </c>
      <c r="AXG8" s="56">
        <v>28552.166983002604</v>
      </c>
      <c r="AXH8" s="56">
        <v>29339.684672203439</v>
      </c>
      <c r="AXI8" s="56">
        <v>30148.92344867493</v>
      </c>
      <c r="AXJ8" s="56">
        <v>30980.48241722284</v>
      </c>
      <c r="AXK8" s="56">
        <v>31834.977206990021</v>
      </c>
      <c r="AXL8" s="56">
        <v>32713.040427225977</v>
      </c>
      <c r="AXM8" s="56">
        <v>33615.322135627262</v>
      </c>
      <c r="AXN8" s="56">
        <v>34542.490319595585</v>
      </c>
      <c r="AXO8" s="56">
        <v>35495.231390769768</v>
      </c>
      <c r="AXP8" s="56">
        <v>36474.250693197806</v>
      </c>
      <c r="AXQ8" s="56">
        <v>43620.800000000003</v>
      </c>
      <c r="AXR8" s="56">
        <v>43521.942653071033</v>
      </c>
      <c r="AXS8" s="56">
        <v>43423.309345477464</v>
      </c>
      <c r="AXT8" s="56">
        <v>43324.899569481378</v>
      </c>
      <c r="AXU8" s="56">
        <v>43226.712818495536</v>
      </c>
      <c r="AXV8" s="59">
        <v>12177.529012822806</v>
      </c>
      <c r="AXW8" s="56">
        <v>12149.93121061931</v>
      </c>
      <c r="AXX8" s="56">
        <v>12122.395953016254</v>
      </c>
      <c r="AXY8" s="56">
        <v>12094.92309826949</v>
      </c>
      <c r="AXZ8" s="56">
        <v>12067.512504956097</v>
      </c>
      <c r="AYA8" s="56">
        <v>12040.164031973662</v>
      </c>
      <c r="AYB8" s="56">
        <v>12012.877538539555</v>
      </c>
      <c r="AYC8" s="56">
        <v>11985.652884190193</v>
      </c>
      <c r="AYD8" s="56">
        <v>11958.489928780327</v>
      </c>
      <c r="AYE8" s="56">
        <v>11931.388532482322</v>
      </c>
      <c r="AYF8" s="56">
        <v>11904.348555785426</v>
      </c>
      <c r="AYG8" s="56">
        <v>11877.36985949506</v>
      </c>
      <c r="AYH8" s="56">
        <v>11850.452304732107</v>
      </c>
      <c r="AYI8" s="56">
        <v>11823.595752932182</v>
      </c>
      <c r="AYJ8" s="56">
        <v>11796.800065844933</v>
      </c>
      <c r="AYK8" s="56">
        <v>11770.065105533316</v>
      </c>
      <c r="AYL8" s="56">
        <v>11743.390734372899</v>
      </c>
      <c r="AYM8" s="56">
        <v>11716.776815051146</v>
      </c>
      <c r="AYN8" s="56">
        <v>11690.223210566704</v>
      </c>
      <c r="AYO8" s="56">
        <v>11663.729784228717</v>
      </c>
      <c r="AYP8" s="56">
        <v>11637.296399656099</v>
      </c>
      <c r="AYQ8" s="60">
        <v>0.76</v>
      </c>
      <c r="AYR8" s="56">
        <v>1963.1999999999998</v>
      </c>
      <c r="AYS8" s="56">
        <v>2017.3484199206123</v>
      </c>
      <c r="AYT8" s="56">
        <v>2072.9903460453297</v>
      </c>
      <c r="AYU8" s="56">
        <v>2130.1669718343674</v>
      </c>
      <c r="AYV8" s="56">
        <v>2188.9206269341571</v>
      </c>
      <c r="AYW8" s="59">
        <v>635.09500475726429</v>
      </c>
      <c r="AYX8" s="56">
        <v>652.61201321645331</v>
      </c>
      <c r="AYY8" s="56">
        <v>670.61217078413904</v>
      </c>
      <c r="AYZ8" s="56">
        <v>689.10880354060464</v>
      </c>
      <c r="AZA8" s="56">
        <v>708.11560512226083</v>
      </c>
      <c r="AZB8" s="56">
        <v>727.64664685947503</v>
      </c>
      <c r="AZC8" s="56">
        <v>747.71638819401687</v>
      </c>
      <c r="AZD8" s="56">
        <v>768.33968738383624</v>
      </c>
      <c r="AZE8" s="56">
        <v>789.53181250309672</v>
      </c>
      <c r="AZF8" s="56">
        <v>811.30845274560897</v>
      </c>
      <c r="AZG8" s="56">
        <v>833.68573004003213</v>
      </c>
      <c r="AZH8" s="56">
        <v>856.68021098544284</v>
      </c>
      <c r="AZI8" s="56">
        <v>880.30891911610649</v>
      </c>
      <c r="AZJ8" s="56">
        <v>904.58934750453329</v>
      </c>
      <c r="AZK8" s="56">
        <v>929.53947171214759</v>
      </c>
      <c r="AZL8" s="56">
        <v>955.17776309715873</v>
      </c>
      <c r="AZM8" s="56">
        <v>981.5232024894857</v>
      </c>
      <c r="AZN8" s="56">
        <v>1008.5952942428604</v>
      </c>
      <c r="AZO8" s="56">
        <v>1036.4140806745108</v>
      </c>
      <c r="AZP8" s="56">
        <v>1065.0001569031167</v>
      </c>
      <c r="AZQ8" s="56">
        <v>1094.3746860960202</v>
      </c>
      <c r="AZR8" s="56">
        <v>1308.8000000000002</v>
      </c>
      <c r="AZS8" s="56">
        <v>1305.8338807252358</v>
      </c>
      <c r="AZT8" s="56">
        <v>1302.8744835344812</v>
      </c>
      <c r="AZU8" s="56">
        <v>1299.9217931935505</v>
      </c>
      <c r="AZV8" s="56">
        <v>1296.975794502782</v>
      </c>
      <c r="AZW8" s="59">
        <v>365.37500394267158</v>
      </c>
      <c r="AZX8" s="56">
        <v>364.54695852571604</v>
      </c>
      <c r="AZY8" s="56">
        <v>363.7207896991269</v>
      </c>
      <c r="AZZ8" s="56">
        <v>362.8964932100078</v>
      </c>
      <c r="BAA8" s="56">
        <v>362.0740648151006</v>
      </c>
      <c r="BAB8" s="56">
        <v>361.25350028076355</v>
      </c>
      <c r="BAC8" s="56">
        <v>360.43479538294963</v>
      </c>
      <c r="BAD8" s="56">
        <v>359.61794590718472</v>
      </c>
      <c r="BAE8" s="56">
        <v>358.80294764854597</v>
      </c>
      <c r="BAF8" s="56">
        <v>357.98979641163999</v>
      </c>
      <c r="BAG8" s="56">
        <v>357.1784880105813</v>
      </c>
      <c r="BAH8" s="56">
        <v>356.36901826897116</v>
      </c>
      <c r="BAI8" s="56">
        <v>355.56138301987551</v>
      </c>
      <c r="BAJ8" s="56">
        <v>354.75557810580375</v>
      </c>
      <c r="BAK8" s="56">
        <v>353.95159937868749</v>
      </c>
      <c r="BAL8" s="56">
        <v>353.14944269985892</v>
      </c>
      <c r="BAM8" s="56">
        <v>352.34910394002986</v>
      </c>
      <c r="BAN8" s="56">
        <v>351.55057897927003</v>
      </c>
      <c r="BAO8" s="56">
        <v>350.75386370698629</v>
      </c>
      <c r="BAP8" s="56">
        <v>349.95895402190126</v>
      </c>
      <c r="BAQ8" s="56">
        <v>349.16584583203212</v>
      </c>
      <c r="BAR8" s="57">
        <v>0.76</v>
      </c>
      <c r="BAS8" s="56">
        <v>65431.199999999997</v>
      </c>
      <c r="BAT8" s="56">
        <v>67235.904611608377</v>
      </c>
      <c r="BAU8" s="56">
        <v>69090.386068745516</v>
      </c>
      <c r="BAV8" s="56">
        <v>70996.017302103137</v>
      </c>
      <c r="BAW8" s="56">
        <v>72954.209110153955</v>
      </c>
      <c r="BAX8" s="56">
        <v>18143.131450957699</v>
      </c>
      <c r="BAY8" s="56">
        <v>15536.291753685095</v>
      </c>
      <c r="BAZ8" s="56">
        <v>12771.847441207115</v>
      </c>
      <c r="BBA8" s="56">
        <v>9843.0876585369388</v>
      </c>
      <c r="BBB8" s="56">
        <v>6743.051254784561</v>
      </c>
      <c r="BBC8" s="56">
        <v>3464.5180812661315</v>
      </c>
      <c r="BBD8" s="56">
        <v>0</v>
      </c>
      <c r="BBE8" s="56">
        <v>0</v>
      </c>
      <c r="BBF8" s="56">
        <v>0</v>
      </c>
      <c r="BBG8" s="56">
        <v>0</v>
      </c>
      <c r="BBH8" s="56">
        <v>0</v>
      </c>
      <c r="BBI8" s="55">
        <v>0</v>
      </c>
      <c r="BBJ8" s="55">
        <v>0</v>
      </c>
      <c r="BBK8" s="55">
        <v>0</v>
      </c>
      <c r="BBL8" s="55">
        <v>0</v>
      </c>
      <c r="BBM8" s="55">
        <v>0</v>
      </c>
      <c r="BBN8" s="55">
        <v>0</v>
      </c>
      <c r="BBO8" s="55">
        <v>0</v>
      </c>
      <c r="BBP8" s="55">
        <v>0</v>
      </c>
      <c r="BBQ8" s="55">
        <v>0</v>
      </c>
      <c r="BBR8" s="55">
        <v>0</v>
      </c>
      <c r="BBS8" s="56">
        <v>43620.800000000003</v>
      </c>
      <c r="BBT8" s="56">
        <v>43521.942653071033</v>
      </c>
      <c r="BBU8" s="56">
        <v>43423.309345477464</v>
      </c>
      <c r="BBV8" s="56">
        <v>43324.899569481378</v>
      </c>
      <c r="BBW8" s="56">
        <v>43226.712818495536</v>
      </c>
      <c r="BBX8" s="56">
        <v>10437.882010990976</v>
      </c>
      <c r="BBY8" s="56">
        <v>8678.5222932995075</v>
      </c>
      <c r="BBZ8" s="56">
        <v>6927.0834017235729</v>
      </c>
      <c r="BCA8" s="56">
        <v>5183.5384706869236</v>
      </c>
      <c r="BCB8" s="56">
        <v>3447.8607157017418</v>
      </c>
      <c r="BCC8" s="56">
        <v>1720.0234331390943</v>
      </c>
      <c r="BCD8" s="56">
        <v>0</v>
      </c>
      <c r="BCE8" s="56">
        <v>0</v>
      </c>
      <c r="BCF8" s="56">
        <v>0</v>
      </c>
      <c r="BCG8" s="56">
        <v>0</v>
      </c>
      <c r="BCH8" s="59">
        <v>0</v>
      </c>
      <c r="BCI8" s="55">
        <v>0</v>
      </c>
      <c r="BCJ8" s="55">
        <v>0</v>
      </c>
      <c r="BCK8" s="55">
        <v>0</v>
      </c>
      <c r="BCL8" s="55">
        <v>0</v>
      </c>
      <c r="BCM8" s="55">
        <v>0</v>
      </c>
      <c r="BCN8" s="55">
        <v>0</v>
      </c>
      <c r="BCO8" s="55">
        <v>0</v>
      </c>
      <c r="BCP8" s="55">
        <v>0</v>
      </c>
      <c r="BCQ8" s="55">
        <v>0</v>
      </c>
      <c r="BCR8" s="55">
        <v>0</v>
      </c>
      <c r="BCS8" s="57">
        <v>0.76</v>
      </c>
      <c r="BCT8" s="56">
        <v>1963.1999999999998</v>
      </c>
      <c r="BCU8" s="56">
        <v>2017.3484199206123</v>
      </c>
      <c r="BCV8" s="56">
        <v>2072.9903460453297</v>
      </c>
      <c r="BCW8" s="56">
        <v>2130.1669718343674</v>
      </c>
      <c r="BCX8" s="56">
        <v>2188.9206269341571</v>
      </c>
      <c r="BCY8" s="56">
        <v>544.36714693479792</v>
      </c>
      <c r="BCZ8" s="56">
        <v>466.15143801175236</v>
      </c>
      <c r="BDA8" s="56">
        <v>383.20695473379374</v>
      </c>
      <c r="BDB8" s="56">
        <v>295.33234437454485</v>
      </c>
      <c r="BDC8" s="56">
        <v>202.31874432064595</v>
      </c>
      <c r="BDD8" s="56">
        <v>103.949520979925</v>
      </c>
      <c r="BDE8" s="56">
        <v>0</v>
      </c>
      <c r="BDF8" s="56">
        <v>0</v>
      </c>
      <c r="BDG8" s="56">
        <v>0</v>
      </c>
      <c r="BDH8" s="56">
        <v>0</v>
      </c>
      <c r="BDI8" s="59">
        <v>0</v>
      </c>
      <c r="BDJ8" s="55">
        <v>0</v>
      </c>
      <c r="BDK8" s="55">
        <v>0</v>
      </c>
      <c r="BDL8" s="55">
        <v>0</v>
      </c>
      <c r="BDM8" s="55">
        <v>0</v>
      </c>
      <c r="BDN8" s="55">
        <v>0</v>
      </c>
      <c r="BDO8" s="55">
        <v>0</v>
      </c>
      <c r="BDP8" s="55">
        <v>0</v>
      </c>
      <c r="BDQ8" s="55">
        <v>0</v>
      </c>
      <c r="BDR8" s="55">
        <v>0</v>
      </c>
      <c r="BDS8" s="55">
        <v>0</v>
      </c>
      <c r="BDT8" s="56">
        <v>1308.8000000000002</v>
      </c>
      <c r="BDU8" s="56">
        <v>1305.8338807252358</v>
      </c>
      <c r="BDV8" s="56">
        <v>1302.8744835344812</v>
      </c>
      <c r="BDW8" s="56">
        <v>1299.9217931935505</v>
      </c>
      <c r="BDX8" s="56">
        <v>1296.975794502782</v>
      </c>
      <c r="BDY8" s="56">
        <v>313.17857480800421</v>
      </c>
      <c r="BDZ8" s="56">
        <v>260.39068466122575</v>
      </c>
      <c r="BEA8" s="56">
        <v>207.84045125664392</v>
      </c>
      <c r="BEB8" s="56">
        <v>155.52706851857477</v>
      </c>
      <c r="BEC8" s="56">
        <v>103.44973280431445</v>
      </c>
      <c r="BED8" s="56">
        <v>51.607642897251935</v>
      </c>
      <c r="BEE8" s="56">
        <v>0</v>
      </c>
      <c r="BEF8" s="56">
        <v>0</v>
      </c>
      <c r="BEG8" s="56">
        <v>0</v>
      </c>
      <c r="BEH8" s="56">
        <v>0</v>
      </c>
      <c r="BEI8" s="59">
        <v>0</v>
      </c>
      <c r="BEJ8" s="55">
        <v>0</v>
      </c>
      <c r="BEK8" s="55">
        <v>0</v>
      </c>
      <c r="BEL8" s="55">
        <v>0</v>
      </c>
      <c r="BEM8" s="55">
        <v>0</v>
      </c>
      <c r="BEN8" s="55">
        <v>0</v>
      </c>
      <c r="BEO8" s="55">
        <v>0</v>
      </c>
      <c r="BEP8" s="55">
        <v>0</v>
      </c>
      <c r="BEQ8" s="55">
        <v>0</v>
      </c>
      <c r="BER8" s="55">
        <v>0</v>
      </c>
      <c r="BES8" s="55">
        <v>0</v>
      </c>
      <c r="BET8" s="57">
        <v>0</v>
      </c>
      <c r="BEU8" s="56">
        <v>65431.199999999997</v>
      </c>
      <c r="BEV8" s="56">
        <v>67235.904611608377</v>
      </c>
      <c r="BEW8" s="56">
        <v>69090.386068745516</v>
      </c>
      <c r="BEX8" s="56">
        <v>70996.017302103137</v>
      </c>
      <c r="BEY8" s="56">
        <v>72954.209110153955</v>
      </c>
      <c r="BEZ8" s="56">
        <v>18143.131450957699</v>
      </c>
      <c r="BFA8" s="56">
        <v>15536.291753685095</v>
      </c>
      <c r="BFB8" s="56">
        <v>12771.847441207115</v>
      </c>
      <c r="BFC8" s="56">
        <v>9843.0876585369388</v>
      </c>
      <c r="BFD8" s="56">
        <v>6743.051254784561</v>
      </c>
      <c r="BFE8" s="56">
        <v>3464.5180812661315</v>
      </c>
      <c r="BFF8" s="56">
        <v>0</v>
      </c>
      <c r="BFG8" s="56">
        <v>0</v>
      </c>
      <c r="BFH8" s="56">
        <v>0</v>
      </c>
      <c r="BFI8" s="56">
        <v>0</v>
      </c>
      <c r="BFJ8" s="56">
        <v>0</v>
      </c>
      <c r="BFK8" s="56">
        <v>0</v>
      </c>
      <c r="BFL8" s="56">
        <v>0</v>
      </c>
      <c r="BFM8" s="56">
        <v>0</v>
      </c>
      <c r="BFN8" s="56">
        <v>0</v>
      </c>
      <c r="BFO8" s="56">
        <v>0</v>
      </c>
      <c r="BFP8" s="56">
        <v>0</v>
      </c>
      <c r="BFQ8" s="56">
        <v>0</v>
      </c>
      <c r="BFR8" s="56">
        <v>0</v>
      </c>
      <c r="BFS8" s="56">
        <v>0</v>
      </c>
      <c r="BFT8" s="56">
        <v>0</v>
      </c>
      <c r="BFU8" s="56">
        <v>43620.800000000003</v>
      </c>
      <c r="BFV8" s="56">
        <v>43521.942653071033</v>
      </c>
      <c r="BFW8" s="56">
        <v>43423.309345477464</v>
      </c>
      <c r="BFX8" s="56">
        <v>43324.899569481378</v>
      </c>
      <c r="BFY8" s="56">
        <v>43226.712818495536</v>
      </c>
      <c r="BFZ8" s="56">
        <v>10437.882010990976</v>
      </c>
      <c r="BGA8" s="56">
        <v>8678.5222932995075</v>
      </c>
      <c r="BGB8" s="56">
        <v>6927.0834017235729</v>
      </c>
      <c r="BGC8" s="56">
        <v>5183.5384706869236</v>
      </c>
      <c r="BGD8" s="56">
        <v>3447.8607157017418</v>
      </c>
      <c r="BGE8" s="56">
        <v>1720.0234331390943</v>
      </c>
      <c r="BGF8" s="56">
        <v>0</v>
      </c>
      <c r="BGG8" s="56">
        <v>0</v>
      </c>
      <c r="BGH8" s="56">
        <v>0</v>
      </c>
      <c r="BGI8" s="56">
        <v>0</v>
      </c>
      <c r="BGJ8" s="56">
        <v>0</v>
      </c>
      <c r="BGK8" s="56">
        <v>0</v>
      </c>
      <c r="BGL8" s="56">
        <v>0</v>
      </c>
      <c r="BGM8" s="56">
        <v>0</v>
      </c>
      <c r="BGN8" s="56">
        <v>0</v>
      </c>
      <c r="BGO8" s="56">
        <v>0</v>
      </c>
      <c r="BGP8" s="56">
        <v>0</v>
      </c>
      <c r="BGQ8" s="56">
        <v>0</v>
      </c>
      <c r="BGR8" s="56">
        <v>0</v>
      </c>
      <c r="BGS8" s="56">
        <v>0</v>
      </c>
      <c r="BGT8" s="56">
        <v>0</v>
      </c>
      <c r="BGU8" s="57">
        <v>0.25</v>
      </c>
      <c r="BGV8" s="56">
        <v>1963.1999999999998</v>
      </c>
      <c r="BGW8" s="56">
        <v>2017.3484199206123</v>
      </c>
      <c r="BGX8" s="56">
        <v>2072.9903460453297</v>
      </c>
      <c r="BGY8" s="56">
        <v>2130.1669718343674</v>
      </c>
      <c r="BGZ8" s="56">
        <v>2188.9206269341571</v>
      </c>
      <c r="BHA8" s="56">
        <v>408.27536020109847</v>
      </c>
      <c r="BHB8" s="56">
        <v>349.61357850881427</v>
      </c>
      <c r="BHC8" s="56">
        <v>287.4052160503453</v>
      </c>
      <c r="BHD8" s="56">
        <v>221.49925828090863</v>
      </c>
      <c r="BHE8" s="56">
        <v>151.73905824048447</v>
      </c>
      <c r="BHF8" s="56">
        <v>77.962140734943745</v>
      </c>
      <c r="BHG8" s="56">
        <v>0</v>
      </c>
      <c r="BHH8" s="56">
        <v>0</v>
      </c>
      <c r="BHI8" s="56">
        <v>0</v>
      </c>
      <c r="BHJ8" s="56">
        <v>0</v>
      </c>
      <c r="BHK8" s="59">
        <v>0</v>
      </c>
      <c r="BHL8" s="56">
        <v>0</v>
      </c>
      <c r="BHM8" s="56">
        <v>0</v>
      </c>
      <c r="BHN8" s="56">
        <v>0</v>
      </c>
      <c r="BHO8" s="56">
        <v>0</v>
      </c>
      <c r="BHP8" s="56">
        <v>0</v>
      </c>
      <c r="BHQ8" s="56">
        <v>0</v>
      </c>
      <c r="BHR8" s="56">
        <v>0</v>
      </c>
      <c r="BHS8" s="56">
        <v>0</v>
      </c>
      <c r="BHT8" s="56">
        <v>0</v>
      </c>
      <c r="BHU8" s="56">
        <v>0</v>
      </c>
      <c r="BHV8" s="56">
        <v>1308.8000000000002</v>
      </c>
      <c r="BHW8" s="56">
        <v>1305.8338807252358</v>
      </c>
      <c r="BHX8" s="56">
        <v>1302.8744835344812</v>
      </c>
      <c r="BHY8" s="56">
        <v>1299.9217931935505</v>
      </c>
      <c r="BHZ8" s="56">
        <v>1296.975794502782</v>
      </c>
      <c r="BIA8" s="59">
        <v>234.88393110600316</v>
      </c>
      <c r="BIB8" s="56">
        <v>195.2930134959193</v>
      </c>
      <c r="BIC8" s="56">
        <v>155.88033844248292</v>
      </c>
      <c r="BID8" s="56">
        <v>116.64530138893107</v>
      </c>
      <c r="BIE8" s="56">
        <v>77.587299603235834</v>
      </c>
      <c r="BIF8" s="56">
        <v>38.705732172938951</v>
      </c>
      <c r="BIG8" s="56">
        <v>0</v>
      </c>
      <c r="BIH8" s="56">
        <v>0</v>
      </c>
      <c r="BII8" s="56">
        <v>0</v>
      </c>
      <c r="BIJ8" s="56">
        <v>0</v>
      </c>
      <c r="BIK8" s="59">
        <v>0</v>
      </c>
      <c r="BIL8" s="56">
        <v>0</v>
      </c>
      <c r="BIM8" s="56">
        <v>0</v>
      </c>
      <c r="BIN8" s="56">
        <v>0</v>
      </c>
      <c r="BIO8" s="56">
        <v>0</v>
      </c>
      <c r="BIP8" s="56">
        <v>0</v>
      </c>
      <c r="BIQ8" s="56">
        <v>0</v>
      </c>
      <c r="BIR8" s="56">
        <v>0</v>
      </c>
      <c r="BIS8" s="56">
        <v>0</v>
      </c>
      <c r="BIT8" s="56">
        <v>0</v>
      </c>
      <c r="BIU8" s="56">
        <v>0</v>
      </c>
      <c r="BIV8" s="61">
        <v>0.9</v>
      </c>
      <c r="BIW8" s="61">
        <v>0.9</v>
      </c>
      <c r="BIX8" s="61">
        <f t="shared" si="15"/>
        <v>0.71400000000000008</v>
      </c>
      <c r="BIY8" s="61">
        <f t="shared" si="15"/>
        <v>0.71400000000000008</v>
      </c>
      <c r="BIZ8" s="61">
        <v>0.1</v>
      </c>
      <c r="BJA8" s="61">
        <v>0.1</v>
      </c>
      <c r="BJB8" s="61">
        <v>0.8</v>
      </c>
      <c r="BJC8" s="61">
        <v>0.8</v>
      </c>
      <c r="BJD8" s="61">
        <v>0.8</v>
      </c>
      <c r="BJE8" s="61">
        <v>0.8</v>
      </c>
      <c r="BJF8" s="61">
        <v>1</v>
      </c>
      <c r="BJG8" s="61">
        <v>1</v>
      </c>
      <c r="BJH8" s="61">
        <f t="shared" si="16"/>
        <v>9</v>
      </c>
      <c r="BJI8" s="61">
        <f t="shared" si="16"/>
        <v>9</v>
      </c>
      <c r="BJJ8" s="62">
        <v>0.3</v>
      </c>
      <c r="BJK8" s="62">
        <v>0.3</v>
      </c>
      <c r="BJL8" s="46">
        <f t="shared" si="17"/>
        <v>1.69</v>
      </c>
      <c r="BJM8" s="46">
        <f t="shared" si="0"/>
        <v>1.5649999999999999</v>
      </c>
      <c r="BJN8" s="46">
        <f t="shared" si="0"/>
        <v>1.423</v>
      </c>
      <c r="BJO8" s="46">
        <v>1.5</v>
      </c>
      <c r="BJP8" s="61">
        <f t="shared" si="1"/>
        <v>0.65</v>
      </c>
      <c r="BJQ8" s="61">
        <f t="shared" si="1"/>
        <v>0.65</v>
      </c>
      <c r="BJR8" s="61">
        <v>0.69</v>
      </c>
      <c r="BJS8" s="61">
        <v>0.69</v>
      </c>
      <c r="BJT8" s="82">
        <v>24.3</v>
      </c>
      <c r="BJU8" s="82">
        <v>24.3</v>
      </c>
      <c r="BJV8" s="61">
        <f t="shared" si="18"/>
        <v>36.450000000000003</v>
      </c>
      <c r="BJW8" s="61">
        <f t="shared" si="18"/>
        <v>36.450000000000003</v>
      </c>
      <c r="BJX8" s="61">
        <v>4</v>
      </c>
      <c r="BJY8" s="61">
        <v>4</v>
      </c>
      <c r="BJZ8" s="63">
        <v>96950014.721999988</v>
      </c>
      <c r="BKA8" s="63">
        <v>99624062.250767514</v>
      </c>
      <c r="BKB8" s="63">
        <v>102371864.59232813</v>
      </c>
      <c r="BKC8" s="63">
        <v>105195456.03079671</v>
      </c>
      <c r="BKD8" s="63">
        <v>108096926.95932966</v>
      </c>
      <c r="BKE8" s="63">
        <v>111078425.42770863</v>
      </c>
      <c r="BKF8" s="63">
        <v>114142158.73260878</v>
      </c>
      <c r="BKG8" s="63">
        <v>117290395.05172987</v>
      </c>
      <c r="BKH8" s="63">
        <v>120525465.12299906</v>
      </c>
      <c r="BKI8" s="63">
        <v>123849763.97008915</v>
      </c>
      <c r="BKJ8" s="63">
        <v>127265752.67552984</v>
      </c>
      <c r="BKK8" s="63">
        <v>130775960.20272392</v>
      </c>
      <c r="BKL8" s="63">
        <v>134382985.26821822</v>
      </c>
      <c r="BKM8" s="63">
        <v>138089498.26561478</v>
      </c>
      <c r="BKN8" s="63">
        <v>141898243.24254695</v>
      </c>
      <c r="BKO8" s="63">
        <v>145812039.93218359</v>
      </c>
      <c r="BKP8" s="63">
        <v>149833785.84076598</v>
      </c>
      <c r="BKQ8" s="63">
        <v>153966458.39272246</v>
      </c>
      <c r="BKR8" s="63">
        <v>158213117.13494876</v>
      </c>
      <c r="BKS8" s="63">
        <v>162576906.00188652</v>
      </c>
      <c r="BKT8" s="63">
        <v>167061055.64307645</v>
      </c>
      <c r="BKU8" s="63">
        <v>171668885.81490925</v>
      </c>
      <c r="BKV8" s="63">
        <v>176403807.83834517</v>
      </c>
      <c r="BKW8" s="63">
        <v>181269327.12442183</v>
      </c>
      <c r="BKX8" s="63">
        <v>186269045.76941982</v>
      </c>
      <c r="BKY8" s="63">
        <v>191406665.22160724</v>
      </c>
      <c r="BKZ8" s="64">
        <v>64633343.147999994</v>
      </c>
      <c r="BLA8" s="64">
        <v>64486865.301954955</v>
      </c>
      <c r="BLB8" s="64">
        <v>64340719.417067081</v>
      </c>
      <c r="BLC8" s="64">
        <v>64194904.741016373</v>
      </c>
      <c r="BLD8" s="64">
        <v>64049420.523187838</v>
      </c>
      <c r="BLE8" s="64">
        <v>63904266.014667585</v>
      </c>
      <c r="BLF8" s="64">
        <v>63759440.468238972</v>
      </c>
      <c r="BLG8" s="64">
        <v>63614943.138378769</v>
      </c>
      <c r="BLH8" s="64">
        <v>63470773.281253323</v>
      </c>
      <c r="BLI8" s="64">
        <v>63326930.154714726</v>
      </c>
      <c r="BLJ8" s="64">
        <v>63183413.018296979</v>
      </c>
      <c r="BLK8" s="64">
        <v>63040221.133212194</v>
      </c>
      <c r="BLL8" s="64">
        <v>62897353.762346797</v>
      </c>
      <c r="BLM8" s="64">
        <v>62754810.17025774</v>
      </c>
      <c r="BLN8" s="64">
        <v>62612589.623168662</v>
      </c>
      <c r="BLO8" s="64">
        <v>62470691.388966203</v>
      </c>
      <c r="BLP8" s="64">
        <v>62329114.737196133</v>
      </c>
      <c r="BLQ8" s="64">
        <v>62187858.939059675</v>
      </c>
      <c r="BLR8" s="64">
        <v>62046923.267409705</v>
      </c>
      <c r="BLS8" s="64">
        <v>61906306.996747054</v>
      </c>
      <c r="BLT8" s="64">
        <v>61766009.403216697</v>
      </c>
      <c r="BLU8" s="64">
        <v>61626029.764604114</v>
      </c>
      <c r="BLV8" s="64">
        <v>61486367.360331506</v>
      </c>
      <c r="BLW8" s="64">
        <v>61347021.471454114</v>
      </c>
      <c r="BLX8" s="64">
        <v>61207991.38065654</v>
      </c>
      <c r="BLY8" s="64">
        <v>61069276.372249007</v>
      </c>
      <c r="BLZ8" s="65">
        <v>27218896.170265805</v>
      </c>
      <c r="BMA8" s="65">
        <v>27969639.965907153</v>
      </c>
      <c r="BMB8" s="65">
        <v>28741090.561823152</v>
      </c>
      <c r="BMC8" s="65">
        <v>29533819.087046236</v>
      </c>
      <c r="BMD8" s="65">
        <v>30348412.423326176</v>
      </c>
      <c r="BME8" s="65">
        <v>31185473.639617033</v>
      </c>
      <c r="BMF8" s="65">
        <v>32045622.43854795</v>
      </c>
      <c r="BMG8" s="65">
        <v>32929495.615208454</v>
      </c>
      <c r="BMH8" s="65">
        <v>33837747.528587773</v>
      </c>
      <c r="BMI8" s="65">
        <v>34771050.586017288</v>
      </c>
      <c r="BMJ8" s="65">
        <v>35730095.740974776</v>
      </c>
      <c r="BMK8" s="65">
        <v>36715593.004618824</v>
      </c>
      <c r="BML8" s="65">
        <v>37728271.971432395</v>
      </c>
      <c r="BMM8" s="65">
        <v>38768882.359364435</v>
      </c>
      <c r="BMN8" s="65">
        <v>39838194.564869583</v>
      </c>
      <c r="BMO8" s="65">
        <v>40937000.23325672</v>
      </c>
      <c r="BMP8" s="65">
        <v>42066112.844768837</v>
      </c>
      <c r="BMQ8" s="65">
        <v>43226368.316827931</v>
      </c>
      <c r="BMR8" s="65">
        <v>44418625.622890823</v>
      </c>
      <c r="BMS8" s="65">
        <v>45643767.428374097</v>
      </c>
      <c r="BMT8" s="65">
        <v>46902700.744118989</v>
      </c>
      <c r="BMU8" s="65">
        <v>48196357.597879887</v>
      </c>
      <c r="BMV8" s="65">
        <v>49525695.724333629</v>
      </c>
      <c r="BMW8" s="65">
        <v>50891699.274120562</v>
      </c>
      <c r="BMX8" s="65">
        <v>52295379.542441987</v>
      </c>
      <c r="BMY8" s="65">
        <v>53737775.717753693</v>
      </c>
      <c r="BMZ8" s="65">
        <v>18145930.780177202</v>
      </c>
      <c r="BNA8" s="65">
        <v>18104806.853644788</v>
      </c>
      <c r="BNB8" s="65">
        <v>18063776.125821989</v>
      </c>
      <c r="BNC8" s="65">
        <v>18022838.385493573</v>
      </c>
      <c r="BND8" s="65">
        <v>17981993.421922993</v>
      </c>
      <c r="BNE8" s="65">
        <v>17941241.024851289</v>
      </c>
      <c r="BNF8" s="65">
        <v>17900580.984495997</v>
      </c>
      <c r="BNG8" s="65">
        <v>17860013.091550101</v>
      </c>
      <c r="BNH8" s="65">
        <v>17819537.137180913</v>
      </c>
      <c r="BNI8" s="65">
        <v>17779152.913029041</v>
      </c>
      <c r="BNJ8" s="65">
        <v>17738860.211207286</v>
      </c>
      <c r="BNK8" s="65">
        <v>17698658.824299574</v>
      </c>
      <c r="BNL8" s="65">
        <v>17658548.54535991</v>
      </c>
      <c r="BNM8" s="65">
        <v>17618529.167911287</v>
      </c>
      <c r="BNN8" s="65">
        <v>17578600.485944647</v>
      </c>
      <c r="BNO8" s="65">
        <v>17538762.293917798</v>
      </c>
      <c r="BNP8" s="65">
        <v>17499014.386754368</v>
      </c>
      <c r="BNQ8" s="65">
        <v>17459356.559842747</v>
      </c>
      <c r="BNR8" s="65">
        <v>17419788.609035034</v>
      </c>
      <c r="BNS8" s="65">
        <v>17380310.33064599</v>
      </c>
      <c r="BNT8" s="65">
        <v>17340921.521451984</v>
      </c>
      <c r="BNU8" s="65">
        <v>17301621.978689946</v>
      </c>
      <c r="BNV8" s="65">
        <v>17262411.50005633</v>
      </c>
      <c r="BNW8" s="65">
        <v>17223289.883706063</v>
      </c>
      <c r="BNX8" s="65">
        <v>17184256.928251512</v>
      </c>
      <c r="BNY8" s="65">
        <v>17145312.432761453</v>
      </c>
      <c r="BNZ8" s="66">
        <v>163316.2752</v>
      </c>
      <c r="BOA8" s="66">
        <v>167820.81791057452</v>
      </c>
      <c r="BOB8" s="66">
        <v>172449.60362758883</v>
      </c>
      <c r="BOC8" s="66">
        <v>177206.05918604945</v>
      </c>
      <c r="BOD8" s="66">
        <v>182093.70593894427</v>
      </c>
      <c r="BOE8" s="66">
        <v>187116.16236421041</v>
      </c>
      <c r="BOF8" s="66">
        <v>192277.14674360672</v>
      </c>
      <c r="BOG8" s="66">
        <v>197580.47991547408</v>
      </c>
      <c r="BOH8" s="66">
        <v>203030.08810342196</v>
      </c>
      <c r="BOI8" s="66">
        <v>208630.00582303433</v>
      </c>
      <c r="BOJ8" s="66">
        <v>214384.37886874823</v>
      </c>
      <c r="BOK8" s="66">
        <v>220297.46738311491</v>
      </c>
      <c r="BOL8" s="66">
        <v>226373.64901071694</v>
      </c>
      <c r="BOM8" s="66">
        <v>232617.42213907561</v>
      </c>
      <c r="BON8" s="66">
        <v>239033.40922894777</v>
      </c>
      <c r="BOO8" s="66">
        <v>245626.36023647874</v>
      </c>
      <c r="BOP8" s="66">
        <v>252401.15612974303</v>
      </c>
      <c r="BOQ8" s="66">
        <v>259362.81250227842</v>
      </c>
      <c r="BOR8" s="66">
        <v>266516.48328628641</v>
      </c>
      <c r="BOS8" s="66">
        <v>273867.46456824988</v>
      </c>
      <c r="BOT8" s="66">
        <v>281421.19850979181</v>
      </c>
      <c r="BOU8" s="66">
        <v>289183.27737667767</v>
      </c>
      <c r="BOV8" s="66">
        <v>297159.44767894503</v>
      </c>
      <c r="BOW8" s="66">
        <v>305355.61442522501</v>
      </c>
      <c r="BOX8" s="66">
        <v>313777.84549440478</v>
      </c>
      <c r="BOY8" s="66">
        <v>322432.3761278686</v>
      </c>
      <c r="BOZ8" s="65">
        <v>108877.51680000001</v>
      </c>
      <c r="BPA8" s="65">
        <v>108630.76886206531</v>
      </c>
      <c r="BPB8" s="65">
        <v>108384.58012631176</v>
      </c>
      <c r="BPC8" s="65">
        <v>108138.94932542552</v>
      </c>
      <c r="BPD8" s="65">
        <v>107893.87519496487</v>
      </c>
      <c r="BPE8" s="65">
        <v>107649.35647335362</v>
      </c>
      <c r="BPF8" s="65">
        <v>107405.39190187471</v>
      </c>
      <c r="BPG8" s="65">
        <v>107161.98022466368</v>
      </c>
      <c r="BPH8" s="65">
        <v>106919.12018870231</v>
      </c>
      <c r="BPI8" s="65">
        <v>106676.81054381191</v>
      </c>
      <c r="BPJ8" s="65">
        <v>106435.05004264718</v>
      </c>
      <c r="BPK8" s="65">
        <v>106193.83744068968</v>
      </c>
      <c r="BPL8" s="65">
        <v>105953.17149624131</v>
      </c>
      <c r="BPM8" s="65">
        <v>105713.0509704181</v>
      </c>
      <c r="BPN8" s="65">
        <v>105473.47462714373</v>
      </c>
      <c r="BPO8" s="65">
        <v>105234.44123314315</v>
      </c>
      <c r="BPP8" s="65">
        <v>104995.94955793634</v>
      </c>
      <c r="BPQ8" s="65">
        <v>104757.99837383184</v>
      </c>
      <c r="BPR8" s="65">
        <v>104520.58645592051</v>
      </c>
      <c r="BPS8" s="65">
        <v>104283.71258206922</v>
      </c>
      <c r="BPT8" s="65">
        <v>104047.37553291454</v>
      </c>
      <c r="BPU8" s="65">
        <v>103811.57409185643</v>
      </c>
      <c r="BPV8" s="65">
        <v>103576.30704505213</v>
      </c>
      <c r="BPW8" s="65">
        <v>103341.57318140968</v>
      </c>
      <c r="BPX8" s="65">
        <v>103107.37129258187</v>
      </c>
      <c r="BPY8" s="65">
        <v>102873.70017295993</v>
      </c>
      <c r="BPZ8" s="66">
        <v>1518488.8874338907</v>
      </c>
      <c r="BQA8" s="66">
        <v>1657114.4404600337</v>
      </c>
      <c r="BQB8" s="66">
        <v>1808395.3669372655</v>
      </c>
      <c r="BQC8" s="66">
        <v>1973486.9984310172</v>
      </c>
      <c r="BQD8" s="66">
        <v>2153650.1387815019</v>
      </c>
      <c r="BQE8" s="66">
        <v>2350260.692855387</v>
      </c>
      <c r="BQF8" s="66">
        <v>2564820.174323353</v>
      </c>
      <c r="BQG8" s="66">
        <v>2798967.1727113551</v>
      </c>
      <c r="BQH8" s="66">
        <v>3054489.8672994147</v>
      </c>
      <c r="BQI8" s="66">
        <v>3333339.6834364892</v>
      </c>
      <c r="BQJ8" s="66">
        <v>3637646.1955646449</v>
      </c>
      <c r="BQK8" s="66">
        <v>3969733.3907668209</v>
      </c>
      <c r="BQL8" s="66">
        <v>4332137.4170428151</v>
      </c>
      <c r="BQM8" s="66">
        <v>4727625.9518569699</v>
      </c>
      <c r="BQN8" s="66">
        <v>5159219.3388750553</v>
      </c>
      <c r="BQO8" s="66">
        <v>5630213.6543114698</v>
      </c>
      <c r="BQP8" s="66">
        <v>6144205.8790443288</v>
      </c>
      <c r="BQQ8" s="66">
        <v>6705121.3687377498</v>
      </c>
      <c r="BQR8" s="66">
        <v>7317243.831760481</v>
      </c>
      <c r="BQS8" s="66">
        <v>7985248.0438420726</v>
      </c>
      <c r="BQT8" s="66">
        <v>8714235.5493082441</v>
      </c>
      <c r="BQU8" s="66">
        <v>9509773.6215455513</v>
      </c>
      <c r="BQV8" s="66">
        <v>10377937.780236224</v>
      </c>
      <c r="BQW8" s="66">
        <v>11325358.190067032</v>
      </c>
      <c r="BQX8" s="66">
        <v>12359270.295258882</v>
      </c>
      <c r="BQY8" s="66">
        <v>13487570.076612689</v>
      </c>
      <c r="BQZ8" s="65">
        <v>1012325.9249559273</v>
      </c>
      <c r="BRA8" s="65">
        <v>1072653.6671721335</v>
      </c>
      <c r="BRB8" s="65">
        <v>1136576.5326497173</v>
      </c>
      <c r="BRC8" s="65">
        <v>1204308.7662914332</v>
      </c>
      <c r="BRD8" s="65">
        <v>1276077.3805395663</v>
      </c>
      <c r="BRE8" s="65">
        <v>1352122.9162344798</v>
      </c>
      <c r="BRF8" s="65">
        <v>1432700.24881516</v>
      </c>
      <c r="BRG8" s="65">
        <v>1518079.4425638311</v>
      </c>
      <c r="BRH8" s="65">
        <v>1608546.6557577436</v>
      </c>
      <c r="BRI8" s="65">
        <v>1704405.0997618504</v>
      </c>
      <c r="BRJ8" s="65">
        <v>1805976.0552768896</v>
      </c>
      <c r="BRK8" s="65">
        <v>1913599.9491489427</v>
      </c>
      <c r="BRL8" s="65">
        <v>2027637.4953495187</v>
      </c>
      <c r="BRM8" s="65">
        <v>2148470.9039502954</v>
      </c>
      <c r="BRN8" s="65">
        <v>2276505.1621445375</v>
      </c>
      <c r="BRO8" s="65">
        <v>2412169.3916086764</v>
      </c>
      <c r="BRP8" s="65">
        <v>2555918.2867534161</v>
      </c>
      <c r="BRQ8" s="65">
        <v>2708233.6386848204</v>
      </c>
      <c r="BRR8" s="65">
        <v>2869625.9499831288</v>
      </c>
      <c r="BRS8" s="65">
        <v>3040636.145711401</v>
      </c>
      <c r="BRT8" s="65">
        <v>3221837.3863886488</v>
      </c>
      <c r="BRU8" s="65">
        <v>3413836.9890038338</v>
      </c>
      <c r="BRV8" s="65">
        <v>3617278.4625092554</v>
      </c>
      <c r="BRW8" s="65">
        <v>3832843.6646154765</v>
      </c>
      <c r="BRX8" s="65">
        <v>4061255.0871165916</v>
      </c>
      <c r="BRY8" s="65">
        <v>4303278.2774053244</v>
      </c>
      <c r="BRZ8" s="64">
        <v>96950014.721999988</v>
      </c>
      <c r="BSA8" s="64">
        <v>99624062.250767514</v>
      </c>
      <c r="BSB8" s="64">
        <v>102371864.59232813</v>
      </c>
      <c r="BSC8" s="64">
        <v>105195456.03079671</v>
      </c>
      <c r="BSD8" s="64">
        <v>108096926.95932966</v>
      </c>
      <c r="BSE8" s="64">
        <v>49297663.094583072</v>
      </c>
      <c r="BSF8" s="64">
        <v>45004622.586000033</v>
      </c>
      <c r="BSG8" s="64">
        <v>40437260.008310683</v>
      </c>
      <c r="BSH8" s="64">
        <v>35583708.75059972</v>
      </c>
      <c r="BSI8" s="64">
        <v>30431656.289793339</v>
      </c>
      <c r="BSJ8" s="64">
        <v>24968328.620151564</v>
      </c>
      <c r="BSK8" s="64">
        <v>0</v>
      </c>
      <c r="BSL8" s="64">
        <v>0</v>
      </c>
      <c r="BSM8" s="64">
        <v>0</v>
      </c>
      <c r="BSN8" s="64">
        <v>0</v>
      </c>
      <c r="BSO8" s="64">
        <v>0</v>
      </c>
      <c r="BSP8" s="64">
        <v>0</v>
      </c>
      <c r="BSQ8" s="64">
        <v>0</v>
      </c>
      <c r="BSR8" s="64">
        <v>0</v>
      </c>
      <c r="BSS8" s="64">
        <v>0</v>
      </c>
      <c r="BST8" s="64">
        <v>0</v>
      </c>
      <c r="BSU8" s="64">
        <v>0</v>
      </c>
      <c r="BSV8" s="64">
        <v>0</v>
      </c>
      <c r="BSW8" s="64">
        <v>0</v>
      </c>
      <c r="BSX8" s="64">
        <v>0</v>
      </c>
      <c r="BSY8" s="64">
        <v>0</v>
      </c>
      <c r="BSZ8" s="64">
        <v>64633343.147999994</v>
      </c>
      <c r="BTA8" s="64">
        <v>64486865.301954955</v>
      </c>
      <c r="BTB8" s="64">
        <v>64340719.417067081</v>
      </c>
      <c r="BTC8" s="64">
        <v>64194904.741016373</v>
      </c>
      <c r="BTD8" s="64">
        <v>64049420.523187838</v>
      </c>
      <c r="BTE8" s="63">
        <v>32256439.035975073</v>
      </c>
      <c r="BTF8" s="63">
        <v>28448855.104161862</v>
      </c>
      <c r="BTG8" s="63">
        <v>24658363.673638247</v>
      </c>
      <c r="BTH8" s="63">
        <v>20884906.827307642</v>
      </c>
      <c r="BTI8" s="63">
        <v>17128426.822799027</v>
      </c>
      <c r="BTJ8" s="63">
        <v>13388866.09197245</v>
      </c>
      <c r="BTK8" s="63">
        <v>0</v>
      </c>
      <c r="BTL8" s="63">
        <v>0</v>
      </c>
      <c r="BTM8" s="63">
        <v>0</v>
      </c>
      <c r="BTN8" s="63">
        <v>0</v>
      </c>
      <c r="BTO8" s="63">
        <v>0</v>
      </c>
      <c r="BTP8" s="63">
        <v>0</v>
      </c>
      <c r="BTQ8" s="63">
        <v>0</v>
      </c>
      <c r="BTR8" s="63">
        <v>0</v>
      </c>
      <c r="BTS8" s="63">
        <v>0</v>
      </c>
      <c r="BTT8" s="63">
        <v>0</v>
      </c>
      <c r="BTU8" s="63">
        <v>0</v>
      </c>
      <c r="BTV8" s="63">
        <v>0</v>
      </c>
      <c r="BTW8" s="63">
        <v>0</v>
      </c>
      <c r="BTX8" s="63">
        <v>0</v>
      </c>
      <c r="BTY8" s="63">
        <v>0</v>
      </c>
      <c r="BTZ8" s="63">
        <v>27218896.170265805</v>
      </c>
      <c r="BUA8" s="63">
        <v>27969639.965907156</v>
      </c>
      <c r="BUB8" s="63">
        <v>28741090.561823152</v>
      </c>
      <c r="BUC8" s="63">
        <v>29533819.087046236</v>
      </c>
      <c r="BUD8" s="63">
        <v>30348412.423326179</v>
      </c>
      <c r="BUE8" s="77">
        <v>26730405.976814598</v>
      </c>
      <c r="BUF8" s="77">
        <v>22889730.313248537</v>
      </c>
      <c r="BUG8" s="77">
        <v>18816854.637261972</v>
      </c>
      <c r="BUH8" s="77">
        <v>14501891.797966188</v>
      </c>
      <c r="BUI8" s="77">
        <v>9934585.881719226</v>
      </c>
      <c r="BUJ8" s="77">
        <v>5104299.3915678253</v>
      </c>
      <c r="BUK8" s="77">
        <v>0</v>
      </c>
      <c r="BUL8" s="63">
        <v>0</v>
      </c>
      <c r="BUM8" s="63">
        <v>0</v>
      </c>
      <c r="BUN8" s="63">
        <v>0</v>
      </c>
      <c r="BUO8" s="63">
        <v>0</v>
      </c>
      <c r="BUP8" s="63">
        <v>0</v>
      </c>
      <c r="BUQ8" s="63">
        <v>0</v>
      </c>
      <c r="BUR8" s="63">
        <v>0</v>
      </c>
      <c r="BUS8" s="63">
        <v>0</v>
      </c>
      <c r="BUT8" s="63">
        <v>0</v>
      </c>
      <c r="BUU8" s="63">
        <v>0</v>
      </c>
      <c r="BUV8" s="63">
        <v>0</v>
      </c>
      <c r="BUW8" s="63">
        <v>0</v>
      </c>
      <c r="BUX8" s="63">
        <v>0</v>
      </c>
      <c r="BUY8" s="63">
        <v>0</v>
      </c>
      <c r="BUZ8" s="63">
        <v>18145930.780177202</v>
      </c>
      <c r="BVA8" s="63">
        <v>18104806.853644792</v>
      </c>
      <c r="BVB8" s="63">
        <v>18063776.125821989</v>
      </c>
      <c r="BVC8" s="63">
        <v>18022838.385493577</v>
      </c>
      <c r="BVD8" s="63">
        <v>17981993.421922997</v>
      </c>
      <c r="BVE8" s="77">
        <v>15378206.592729675</v>
      </c>
      <c r="BVF8" s="77">
        <v>12786129.274639998</v>
      </c>
      <c r="BVG8" s="77">
        <v>10205721.766600057</v>
      </c>
      <c r="BVH8" s="77">
        <v>7636944.48736325</v>
      </c>
      <c r="BVI8" s="77">
        <v>5079757.9751511542</v>
      </c>
      <c r="BVJ8" s="77">
        <v>2534122.8873153264</v>
      </c>
      <c r="BVK8" s="77">
        <v>0</v>
      </c>
      <c r="BVL8" s="63">
        <v>0</v>
      </c>
      <c r="BVM8" s="63">
        <v>0</v>
      </c>
      <c r="BVN8" s="63">
        <v>0</v>
      </c>
      <c r="BVO8" s="63">
        <v>0</v>
      </c>
      <c r="BVP8" s="63">
        <v>0</v>
      </c>
      <c r="BVQ8" s="63">
        <v>0</v>
      </c>
      <c r="BVR8" s="63">
        <v>0</v>
      </c>
      <c r="BVS8" s="63">
        <v>0</v>
      </c>
      <c r="BVT8" s="63">
        <v>0</v>
      </c>
      <c r="BVU8" s="63">
        <v>0</v>
      </c>
      <c r="BVV8" s="63">
        <v>0</v>
      </c>
      <c r="BVW8" s="63">
        <v>0</v>
      </c>
      <c r="BVX8" s="63">
        <v>0</v>
      </c>
      <c r="BVY8" s="63">
        <v>0</v>
      </c>
      <c r="BVZ8" s="66">
        <v>163316.2752</v>
      </c>
      <c r="BWA8" s="66">
        <v>167820.81791057452</v>
      </c>
      <c r="BWB8" s="66">
        <v>172449.60362758883</v>
      </c>
      <c r="BWC8" s="66">
        <v>177206.05918604945</v>
      </c>
      <c r="BWD8" s="66">
        <v>182093.70593894427</v>
      </c>
      <c r="BWE8" s="66">
        <v>160385.28202646604</v>
      </c>
      <c r="BWF8" s="66">
        <v>137340.81910257624</v>
      </c>
      <c r="BWG8" s="66">
        <v>112903.13138027092</v>
      </c>
      <c r="BWH8" s="66">
        <v>87012.894901466556</v>
      </c>
      <c r="BWI8" s="66">
        <v>59608.573092295526</v>
      </c>
      <c r="BWJ8" s="66">
        <v>30626.339838392607</v>
      </c>
      <c r="BWK8" s="66">
        <v>0</v>
      </c>
      <c r="BWL8" s="66">
        <v>0</v>
      </c>
      <c r="BWM8" s="66">
        <v>0</v>
      </c>
      <c r="BWN8" s="66">
        <v>0</v>
      </c>
      <c r="BWO8" s="66">
        <v>0</v>
      </c>
      <c r="BWP8" s="66">
        <v>0</v>
      </c>
      <c r="BWQ8" s="66">
        <v>0</v>
      </c>
      <c r="BWR8" s="66">
        <v>0</v>
      </c>
      <c r="BWS8" s="66">
        <v>0</v>
      </c>
      <c r="BWT8" s="66">
        <v>0</v>
      </c>
      <c r="BWU8" s="66">
        <v>0</v>
      </c>
      <c r="BWV8" s="66">
        <v>0</v>
      </c>
      <c r="BWW8" s="66">
        <v>0</v>
      </c>
      <c r="BWX8" s="66">
        <v>0</v>
      </c>
      <c r="BWY8" s="66">
        <v>0</v>
      </c>
      <c r="BWZ8" s="66">
        <v>108877.51680000001</v>
      </c>
      <c r="BXA8" s="66">
        <v>108630.76886206531</v>
      </c>
      <c r="BXB8" s="66">
        <v>108384.58012631176</v>
      </c>
      <c r="BXC8" s="66">
        <v>108138.94932542552</v>
      </c>
      <c r="BXD8" s="66">
        <v>107893.87519496487</v>
      </c>
      <c r="BXE8" s="66">
        <v>92270.876977160224</v>
      </c>
      <c r="BXF8" s="66">
        <v>76718.137072767655</v>
      </c>
      <c r="BXG8" s="66">
        <v>61235.417271236394</v>
      </c>
      <c r="BXH8" s="66">
        <v>45822.48008087241</v>
      </c>
      <c r="BXI8" s="66">
        <v>30479.088726803398</v>
      </c>
      <c r="BXJ8" s="66">
        <v>15205.007148949597</v>
      </c>
      <c r="BXK8" s="66">
        <v>0</v>
      </c>
      <c r="BXL8" s="66">
        <v>0</v>
      </c>
      <c r="BXM8" s="66">
        <v>0</v>
      </c>
      <c r="BXN8" s="66">
        <v>0</v>
      </c>
      <c r="BXO8" s="66">
        <v>0</v>
      </c>
      <c r="BXP8" s="66">
        <v>0</v>
      </c>
      <c r="BXQ8" s="66">
        <v>0</v>
      </c>
      <c r="BXR8" s="66">
        <v>0</v>
      </c>
      <c r="BXS8" s="66">
        <v>0</v>
      </c>
      <c r="BXT8" s="66">
        <v>0</v>
      </c>
      <c r="BXU8" s="66">
        <v>0</v>
      </c>
      <c r="BXV8" s="66">
        <v>0</v>
      </c>
      <c r="BXW8" s="66">
        <v>0</v>
      </c>
      <c r="BXX8" s="66">
        <v>0</v>
      </c>
      <c r="BXY8" s="66">
        <v>0</v>
      </c>
      <c r="BXZ8" s="66">
        <v>1518488.8874338907</v>
      </c>
      <c r="BYA8" s="66">
        <v>1657114.4404600337</v>
      </c>
      <c r="BYB8" s="66">
        <v>1808395.3669372655</v>
      </c>
      <c r="BYC8" s="66">
        <v>1973486.9984310172</v>
      </c>
      <c r="BYD8" s="66">
        <v>2153650.1387815019</v>
      </c>
      <c r="BYE8" s="66">
        <v>2014509.1653046173</v>
      </c>
      <c r="BYF8" s="66">
        <v>1832014.4102309668</v>
      </c>
      <c r="BYG8" s="66">
        <v>1599409.8129779175</v>
      </c>
      <c r="BYH8" s="66">
        <v>1309067.0859854633</v>
      </c>
      <c r="BYI8" s="66">
        <v>952382.7666961397</v>
      </c>
      <c r="BYJ8" s="66">
        <v>519663.74222352065</v>
      </c>
      <c r="BYK8" s="66">
        <v>0</v>
      </c>
      <c r="BYL8" s="66">
        <v>0</v>
      </c>
      <c r="BYM8" s="66">
        <v>0</v>
      </c>
      <c r="BYN8" s="66">
        <v>0</v>
      </c>
      <c r="BYO8" s="66">
        <v>0</v>
      </c>
      <c r="BYP8" s="66">
        <v>0</v>
      </c>
      <c r="BYQ8" s="66">
        <v>0</v>
      </c>
      <c r="BYR8" s="66">
        <v>0</v>
      </c>
      <c r="BYS8" s="66">
        <v>0</v>
      </c>
      <c r="BYT8" s="66">
        <v>0</v>
      </c>
      <c r="BYU8" s="66">
        <v>0</v>
      </c>
      <c r="BYV8" s="66">
        <v>0</v>
      </c>
      <c r="BYW8" s="66">
        <v>0</v>
      </c>
      <c r="BYX8" s="66">
        <v>0</v>
      </c>
      <c r="BYY8" s="66">
        <v>0</v>
      </c>
      <c r="BYZ8" s="65">
        <v>1012325.9249559273</v>
      </c>
      <c r="BZA8" s="65">
        <v>1072653.6671721335</v>
      </c>
      <c r="BZB8" s="65">
        <v>1136576.5326497173</v>
      </c>
      <c r="BZC8" s="65">
        <v>1204308.7662914332</v>
      </c>
      <c r="BZD8" s="65">
        <v>1276077.3805395663</v>
      </c>
      <c r="BZE8" s="65">
        <v>1158962.4996295539</v>
      </c>
      <c r="BZF8" s="65">
        <v>1023357.3205822571</v>
      </c>
      <c r="BZG8" s="65">
        <v>867473.96717933193</v>
      </c>
      <c r="BZH8" s="65">
        <v>689377.13818189013</v>
      </c>
      <c r="BZI8" s="65">
        <v>486972.885646243</v>
      </c>
      <c r="BZJ8" s="65">
        <v>257996.57932526991</v>
      </c>
      <c r="BZK8" s="65">
        <v>0</v>
      </c>
      <c r="BZL8" s="65">
        <v>0</v>
      </c>
      <c r="BZM8" s="65">
        <v>0</v>
      </c>
      <c r="BZN8" s="65">
        <v>0</v>
      </c>
      <c r="BZO8" s="65">
        <v>0</v>
      </c>
      <c r="BZP8" s="65">
        <v>0</v>
      </c>
      <c r="BZQ8" s="65">
        <v>0</v>
      </c>
      <c r="BZR8" s="65">
        <v>0</v>
      </c>
      <c r="BZS8" s="65">
        <v>0</v>
      </c>
      <c r="BZT8" s="65">
        <v>0</v>
      </c>
      <c r="BZU8" s="65">
        <v>0</v>
      </c>
      <c r="BZV8" s="65">
        <v>0</v>
      </c>
      <c r="BZW8" s="65">
        <v>0</v>
      </c>
      <c r="BZX8" s="65">
        <v>0</v>
      </c>
      <c r="BZY8" s="65">
        <v>0</v>
      </c>
      <c r="BZZ8" s="64">
        <v>96950014.721999988</v>
      </c>
      <c r="CAA8" s="64">
        <v>99624062.250767514</v>
      </c>
      <c r="CAB8" s="64">
        <v>102371864.59232813</v>
      </c>
      <c r="CAC8" s="64">
        <v>105195456.03079671</v>
      </c>
      <c r="CAD8" s="64">
        <v>108096926.95932966</v>
      </c>
      <c r="CAE8" s="66">
        <v>26658822.102650069</v>
      </c>
      <c r="CAF8" s="66">
        <v>27394118.095826108</v>
      </c>
      <c r="CAG8" s="66">
        <v>28149694.812415171</v>
      </c>
      <c r="CAH8" s="66">
        <v>28926111.629519772</v>
      </c>
      <c r="CAI8" s="66">
        <v>29723943.352821395</v>
      </c>
      <c r="CAJ8" s="66">
        <v>30543780.642127156</v>
      </c>
      <c r="CAK8" s="66">
        <v>31386230.448653739</v>
      </c>
      <c r="CAL8" s="66">
        <v>32251916.46437237</v>
      </c>
      <c r="CAM8" s="66">
        <v>33141479.583747547</v>
      </c>
      <c r="CAN8" s="66">
        <v>34055578.378211267</v>
      </c>
      <c r="CAO8" s="66">
        <v>34994889.583724059</v>
      </c>
      <c r="CAP8" s="66">
        <v>35960108.601783834</v>
      </c>
      <c r="CAQ8" s="66">
        <v>36951950.014253385</v>
      </c>
      <c r="CAR8" s="66">
        <v>37971148.112387694</v>
      </c>
      <c r="CAS8" s="66">
        <v>39018457.440452769</v>
      </c>
      <c r="CAT8" s="66">
        <v>40094653.354338348</v>
      </c>
      <c r="CAU8" s="66">
        <v>41200532.595578216</v>
      </c>
      <c r="CAV8" s="66">
        <v>42336913.881202839</v>
      </c>
      <c r="CAW8" s="66">
        <v>43504638.509861238</v>
      </c>
      <c r="CAX8" s="66">
        <v>44704570.98466076</v>
      </c>
      <c r="CAY8" s="66">
        <v>45937599.65318574</v>
      </c>
      <c r="CAZ8" s="64">
        <v>64633343.147999994</v>
      </c>
      <c r="CBA8" s="64">
        <v>64486865.301954955</v>
      </c>
      <c r="CBB8" s="64">
        <v>64340719.417067081</v>
      </c>
      <c r="CBC8" s="64">
        <v>64194904.741016373</v>
      </c>
      <c r="CBD8" s="64">
        <v>64049420.523187838</v>
      </c>
      <c r="CBE8" s="64">
        <v>15337023.84352022</v>
      </c>
      <c r="CBF8" s="64">
        <v>15302265.712377353</v>
      </c>
      <c r="CBG8" s="64">
        <v>15267586.353210904</v>
      </c>
      <c r="CBH8" s="64">
        <v>15232985.587500798</v>
      </c>
      <c r="CBI8" s="64">
        <v>15198463.237131534</v>
      </c>
      <c r="CBJ8" s="64">
        <v>15164019.124391275</v>
      </c>
      <c r="CBK8" s="64">
        <v>15129653.071970927</v>
      </c>
      <c r="CBL8" s="64">
        <v>15095364.902963232</v>
      </c>
      <c r="CBM8" s="64">
        <v>15061154.440861857</v>
      </c>
      <c r="CBN8" s="64">
        <v>15027021.509560479</v>
      </c>
      <c r="CBO8" s="64">
        <v>14992965.933351887</v>
      </c>
      <c r="CBP8" s="64">
        <v>14958987.53692707</v>
      </c>
      <c r="CBQ8" s="64">
        <v>14925086.145374322</v>
      </c>
      <c r="CBR8" s="64">
        <v>14891261.58417833</v>
      </c>
      <c r="CBS8" s="64">
        <v>14857513.679219292</v>
      </c>
      <c r="CBT8" s="64">
        <v>14823842.256772008</v>
      </c>
      <c r="CBU8" s="64">
        <v>14790247.143504987</v>
      </c>
      <c r="CBV8" s="64">
        <v>14756728.16647956</v>
      </c>
      <c r="CBW8" s="64">
        <v>14723285.153148986</v>
      </c>
      <c r="CBX8" s="64">
        <v>14689917.93135757</v>
      </c>
      <c r="CBY8" s="64">
        <v>14656626.329339761</v>
      </c>
      <c r="CBZ8" s="67">
        <v>27218896.170265805</v>
      </c>
      <c r="CCA8" s="67">
        <v>27969639.965907153</v>
      </c>
      <c r="CCB8" s="67">
        <v>28741090.561823152</v>
      </c>
      <c r="CCC8" s="67">
        <v>29533819.087046236</v>
      </c>
      <c r="CCD8" s="67">
        <v>30348412.423326176</v>
      </c>
      <c r="CCE8" s="67"/>
      <c r="CCF8" s="67"/>
      <c r="CCG8" s="67"/>
      <c r="CCH8" s="67"/>
      <c r="CCI8" s="67"/>
      <c r="CCJ8" s="67"/>
      <c r="CCK8" s="67"/>
      <c r="CCL8" s="67"/>
      <c r="CCM8" s="67"/>
      <c r="CCN8" s="67"/>
      <c r="CCO8" s="67"/>
      <c r="CCP8" s="67"/>
      <c r="CCQ8" s="67"/>
      <c r="CCR8" s="67"/>
      <c r="CCS8" s="67"/>
      <c r="CCT8" s="67"/>
      <c r="CCU8" s="67"/>
      <c r="CCV8" s="67"/>
      <c r="CCW8" s="67"/>
      <c r="CCX8" s="67"/>
      <c r="CCY8" s="67"/>
      <c r="CCZ8" s="67">
        <v>18145930.780177202</v>
      </c>
      <c r="CDA8" s="67">
        <v>18104806.853644788</v>
      </c>
      <c r="CDB8" s="67">
        <v>18063776.125821989</v>
      </c>
      <c r="CDC8" s="67">
        <v>18022838.385493573</v>
      </c>
      <c r="CDD8" s="67">
        <v>17981993.421922993</v>
      </c>
      <c r="CDE8" s="67"/>
      <c r="CDF8" s="67"/>
      <c r="CDG8" s="67"/>
      <c r="CDH8" s="67"/>
      <c r="CDI8" s="67"/>
      <c r="CDJ8" s="67"/>
      <c r="CDK8" s="67"/>
      <c r="CDL8" s="67"/>
      <c r="CDM8" s="67"/>
      <c r="CDN8" s="67"/>
      <c r="CDO8" s="67"/>
      <c r="CDP8" s="67"/>
      <c r="CDQ8" s="67"/>
      <c r="CDR8" s="67"/>
      <c r="CDS8" s="67"/>
      <c r="CDT8" s="67"/>
      <c r="CDU8" s="67"/>
      <c r="CDV8" s="67"/>
      <c r="CDW8" s="67"/>
      <c r="CDX8" s="67"/>
      <c r="CDY8" s="67"/>
      <c r="CDZ8" s="65">
        <v>163316.2752</v>
      </c>
      <c r="CEA8" s="65">
        <v>167820.81791057452</v>
      </c>
      <c r="CEB8" s="65">
        <v>172449.60362758883</v>
      </c>
      <c r="CEC8" s="65">
        <v>177206.05918604945</v>
      </c>
      <c r="CED8" s="65">
        <v>182093.70593894427</v>
      </c>
      <c r="CEE8" s="65">
        <v>52832.798785188825</v>
      </c>
      <c r="CEF8" s="65">
        <v>54290.017904077198</v>
      </c>
      <c r="CEG8" s="65">
        <v>55787.429623192686</v>
      </c>
      <c r="CEH8" s="65">
        <v>57326.14252331914</v>
      </c>
      <c r="CEI8" s="65">
        <v>58907.295761797934</v>
      </c>
      <c r="CEJ8" s="65">
        <v>60532.059915881851</v>
      </c>
      <c r="CEK8" s="65">
        <v>62201.637849350096</v>
      </c>
      <c r="CEL8" s="65">
        <v>63917.26560302596</v>
      </c>
      <c r="CEM8" s="65">
        <v>65680.213309856641</v>
      </c>
      <c r="CEN8" s="65">
        <v>67491.786135232309</v>
      </c>
      <c r="CEO8" s="65">
        <v>69353.325243241037</v>
      </c>
      <c r="CEP8" s="65">
        <v>71266.208789574506</v>
      </c>
      <c r="CEQ8" s="65">
        <v>73231.852941819787</v>
      </c>
      <c r="CER8" s="65">
        <v>75251.71292789263</v>
      </c>
      <c r="CES8" s="65">
        <v>77327.284113388218</v>
      </c>
      <c r="CET8" s="65">
        <v>79460.103108647105</v>
      </c>
      <c r="CEU8" s="65">
        <v>81651.748906356035</v>
      </c>
      <c r="CEV8" s="65">
        <v>83903.844050525659</v>
      </c>
      <c r="CEW8" s="65">
        <v>86218.055837710592</v>
      </c>
      <c r="CEX8" s="65">
        <v>88596.097551361352</v>
      </c>
      <c r="CEY8" s="65">
        <v>91039.729730221734</v>
      </c>
      <c r="CEZ8" s="64">
        <v>108877.51680000001</v>
      </c>
      <c r="CFA8" s="64">
        <v>108630.76886206531</v>
      </c>
      <c r="CFB8" s="64">
        <v>108384.58012631176</v>
      </c>
      <c r="CFC8" s="64">
        <v>108138.94932542552</v>
      </c>
      <c r="CFD8" s="64">
        <v>107893.87519496487</v>
      </c>
      <c r="CFE8" s="64">
        <v>30395.112416005726</v>
      </c>
      <c r="CFF8" s="64">
        <v>30326.2283017058</v>
      </c>
      <c r="CFG8" s="64">
        <v>30257.50029872857</v>
      </c>
      <c r="CFH8" s="64">
        <v>30188.928053280648</v>
      </c>
      <c r="CFI8" s="64">
        <v>30120.51121237042</v>
      </c>
      <c r="CFJ8" s="64">
        <v>30052.249423806261</v>
      </c>
      <c r="CFK8" s="64">
        <v>29984.142336194731</v>
      </c>
      <c r="CFL8" s="64">
        <v>29916.189598938723</v>
      </c>
      <c r="CFM8" s="64">
        <v>29848.390862235698</v>
      </c>
      <c r="CFN8" s="64">
        <v>29780.745777075877</v>
      </c>
      <c r="CFO8" s="64">
        <v>29713.253995240422</v>
      </c>
      <c r="CFP8" s="64">
        <v>29645.915169299671</v>
      </c>
      <c r="CFQ8" s="64">
        <v>29578.728952611342</v>
      </c>
      <c r="CFR8" s="64">
        <v>29511.694999318726</v>
      </c>
      <c r="CFS8" s="64">
        <v>29444.812964348952</v>
      </c>
      <c r="CFT8" s="64">
        <v>29378.082503411159</v>
      </c>
      <c r="CFU8" s="64">
        <v>29311.503272994756</v>
      </c>
      <c r="CFV8" s="64">
        <v>29245.07493036766</v>
      </c>
      <c r="CFW8" s="64">
        <v>29178.797133574495</v>
      </c>
      <c r="CFX8" s="64">
        <v>29112.66954143488</v>
      </c>
      <c r="CFY8" s="64">
        <v>29046.691813541624</v>
      </c>
      <c r="CFZ8" s="66">
        <v>1518488.8874338907</v>
      </c>
      <c r="CGA8" s="66">
        <v>1657114.4404600337</v>
      </c>
      <c r="CGB8" s="66">
        <v>1808395.3669372655</v>
      </c>
      <c r="CGC8" s="66">
        <v>1973486.9984310172</v>
      </c>
      <c r="CGD8" s="66">
        <v>2153650.1387815019</v>
      </c>
      <c r="CGE8" s="66">
        <v>663603.019159168</v>
      </c>
      <c r="CGF8" s="66">
        <v>724184.51980894688</v>
      </c>
      <c r="CGG8" s="66">
        <v>790296.61347144155</v>
      </c>
      <c r="CGH8" s="66">
        <v>862444.19782571692</v>
      </c>
      <c r="CGI8" s="66">
        <v>941178.26355853816</v>
      </c>
      <c r="CGJ8" s="66">
        <v>1027100.1022770761</v>
      </c>
      <c r="CGK8" s="66">
        <v>1120865.8985694554</v>
      </c>
      <c r="CGL8" s="66">
        <v>1223191.7412826768</v>
      </c>
      <c r="CGM8" s="66">
        <v>1334859.0922890268</v>
      </c>
      <c r="CGN8" s="66">
        <v>1456720.7545058981</v>
      </c>
      <c r="CGO8" s="66">
        <v>1589707.384746768</v>
      </c>
      <c r="CGP8" s="66">
        <v>1734834.601141928</v>
      </c>
      <c r="CGQ8" s="66">
        <v>1893210.7394083058</v>
      </c>
      <c r="CGR8" s="66">
        <v>2066045.3172029594</v>
      </c>
      <c r="CGS8" s="66">
        <v>2254658.2712024678</v>
      </c>
      <c r="CGT8" s="66">
        <v>2460490.0374517399</v>
      </c>
      <c r="CGU8" s="66">
        <v>2685112.5519658024</v>
      </c>
      <c r="CGV8" s="66">
        <v>2930241.2555961101</v>
      </c>
      <c r="CGW8" s="66">
        <v>3197748.1948424559</v>
      </c>
      <c r="CGX8" s="66">
        <v>3489676.3186613312</v>
      </c>
      <c r="CGY8" s="66">
        <v>3808255.0804553479</v>
      </c>
      <c r="CGZ8" s="65">
        <v>1012325.9249559273</v>
      </c>
      <c r="CHA8" s="65">
        <v>1072653.6671721335</v>
      </c>
      <c r="CHB8" s="65">
        <v>1136576.5326497173</v>
      </c>
      <c r="CHC8" s="65">
        <v>1204308.7662914332</v>
      </c>
      <c r="CHD8" s="65">
        <v>1276077.3805395663</v>
      </c>
      <c r="CHE8" s="65">
        <v>381775.88223091187</v>
      </c>
      <c r="CHF8" s="65">
        <v>404527.12907722167</v>
      </c>
      <c r="CHG8" s="65">
        <v>428634.19554743462</v>
      </c>
      <c r="CHH8" s="65">
        <v>454177.87927277462</v>
      </c>
      <c r="CHI8" s="65">
        <v>481243.79287393426</v>
      </c>
      <c r="CHJ8" s="65">
        <v>509922.65090171003</v>
      </c>
      <c r="CHK8" s="65">
        <v>540310.57387734856</v>
      </c>
      <c r="CHL8" s="65">
        <v>572509.41045162885</v>
      </c>
      <c r="CHM8" s="65">
        <v>606627.07876243629</v>
      </c>
      <c r="CHN8" s="65">
        <v>642777.92813492846</v>
      </c>
      <c r="CHO8" s="65">
        <v>681083.12233656761</v>
      </c>
      <c r="CHP8" s="65">
        <v>721671.04567155277</v>
      </c>
      <c r="CHQ8" s="65">
        <v>764677.73327571386</v>
      </c>
      <c r="CHR8" s="65">
        <v>810247.32705405995</v>
      </c>
      <c r="CHS8" s="65">
        <v>858532.55878910155</v>
      </c>
      <c r="CHT8" s="65">
        <v>909695.26203914767</v>
      </c>
      <c r="CHU8" s="65">
        <v>963906.91454225907</v>
      </c>
      <c r="CHV8" s="65">
        <v>1021349.2129437899</v>
      </c>
      <c r="CHW8" s="65">
        <v>1082214.6817737815</v>
      </c>
      <c r="CHX8" s="65">
        <v>1146707.3187152729</v>
      </c>
      <c r="CHY8" s="65">
        <v>1215043.2783262092</v>
      </c>
      <c r="CHZ8" s="65">
        <v>96950014.721999988</v>
      </c>
      <c r="CIA8" s="65">
        <v>99624062.250767514</v>
      </c>
      <c r="CIB8" s="65">
        <v>102371864.59232813</v>
      </c>
      <c r="CIC8" s="65">
        <v>105195456.03079671</v>
      </c>
      <c r="CID8" s="65">
        <v>108096926.95932966</v>
      </c>
      <c r="CIE8" s="65">
        <v>11831439.142699936</v>
      </c>
      <c r="CIF8" s="65">
        <v>10801109.420640009</v>
      </c>
      <c r="CIG8" s="65">
        <v>9704942.4019945636</v>
      </c>
      <c r="CIH8" s="65">
        <v>8540090.1001439318</v>
      </c>
      <c r="CII8" s="65">
        <v>7303597.5095504001</v>
      </c>
      <c r="CIJ8" s="65">
        <v>5992398.868836375</v>
      </c>
      <c r="CIK8" s="65">
        <v>0</v>
      </c>
      <c r="CIL8" s="65">
        <v>0</v>
      </c>
      <c r="CIM8" s="65">
        <v>0</v>
      </c>
      <c r="CIN8" s="65">
        <v>0</v>
      </c>
      <c r="CIO8" s="65">
        <v>0</v>
      </c>
      <c r="CIP8" s="65">
        <v>0</v>
      </c>
      <c r="CIQ8" s="65">
        <v>0</v>
      </c>
      <c r="CIR8" s="65">
        <v>0</v>
      </c>
      <c r="CIS8" s="65">
        <v>0</v>
      </c>
      <c r="CIT8" s="65">
        <v>0</v>
      </c>
      <c r="CIU8" s="65">
        <v>0</v>
      </c>
      <c r="CIV8" s="65">
        <v>0</v>
      </c>
      <c r="CIW8" s="65">
        <v>0</v>
      </c>
      <c r="CIX8" s="65">
        <v>0</v>
      </c>
      <c r="CIY8" s="65">
        <v>0</v>
      </c>
      <c r="CIZ8" s="64">
        <v>64633343.147999994</v>
      </c>
      <c r="CJA8" s="64">
        <v>64486865.301954955</v>
      </c>
      <c r="CJB8" s="64">
        <v>64340719.417067081</v>
      </c>
      <c r="CJC8" s="64">
        <v>64194904.741016373</v>
      </c>
      <c r="CJD8" s="64">
        <v>64049420.523187838</v>
      </c>
      <c r="CJE8" s="64">
        <v>7741545.3686340163</v>
      </c>
      <c r="CJF8" s="64">
        <v>6827725.2249988467</v>
      </c>
      <c r="CJG8" s="64">
        <v>5918007.281673179</v>
      </c>
      <c r="CJH8" s="64">
        <v>5012377.6385538336</v>
      </c>
      <c r="CJI8" s="64">
        <v>4110822.4374717665</v>
      </c>
      <c r="CJJ8" s="64">
        <v>3213327.862073388</v>
      </c>
      <c r="CJK8" s="65">
        <v>0</v>
      </c>
      <c r="CJL8" s="65">
        <v>0</v>
      </c>
      <c r="CJM8" s="65">
        <v>0</v>
      </c>
      <c r="CJN8" s="65">
        <v>0</v>
      </c>
      <c r="CJO8" s="65">
        <v>0</v>
      </c>
      <c r="CJP8" s="65">
        <v>0</v>
      </c>
      <c r="CJQ8" s="65">
        <v>0</v>
      </c>
      <c r="CJR8" s="65">
        <v>0</v>
      </c>
      <c r="CJS8" s="65">
        <v>0</v>
      </c>
      <c r="CJT8" s="65">
        <v>0</v>
      </c>
      <c r="CJU8" s="65">
        <v>0</v>
      </c>
      <c r="CJV8" s="65">
        <v>0</v>
      </c>
      <c r="CJW8" s="65">
        <v>0</v>
      </c>
      <c r="CJX8" s="65">
        <v>0</v>
      </c>
      <c r="CJY8" s="65">
        <v>0</v>
      </c>
      <c r="CJZ8" s="67">
        <v>27218896.170265805</v>
      </c>
      <c r="CKA8" s="67">
        <v>27969639.965907153</v>
      </c>
      <c r="CKB8" s="67">
        <v>28741090.561823152</v>
      </c>
      <c r="CKC8" s="67">
        <v>29533819.087046236</v>
      </c>
      <c r="CKD8" s="67">
        <v>30348412.423326176</v>
      </c>
      <c r="CKE8" s="67"/>
      <c r="CKF8" s="67"/>
      <c r="CKG8" s="67"/>
      <c r="CKH8" s="67"/>
      <c r="CKI8" s="67"/>
      <c r="CKJ8" s="67"/>
      <c r="CKK8" s="67"/>
      <c r="CKL8" s="67"/>
      <c r="CKM8" s="67"/>
      <c r="CKN8" s="67"/>
      <c r="CKO8" s="67"/>
      <c r="CKP8" s="67"/>
      <c r="CKQ8" s="67"/>
      <c r="CKR8" s="67"/>
      <c r="CKS8" s="67"/>
      <c r="CKT8" s="67"/>
      <c r="CKU8" s="67"/>
      <c r="CKV8" s="67"/>
      <c r="CKW8" s="67"/>
      <c r="CKX8" s="67"/>
      <c r="CKY8" s="67"/>
      <c r="CKZ8" s="67">
        <v>18145930.780177202</v>
      </c>
      <c r="CLA8" s="67">
        <v>18104806.853644788</v>
      </c>
      <c r="CLB8" s="67">
        <v>18063776.125821989</v>
      </c>
      <c r="CLC8" s="67">
        <v>18022838.385493573</v>
      </c>
      <c r="CLD8" s="67">
        <v>17981993.421922993</v>
      </c>
      <c r="CLE8" s="67"/>
      <c r="CLF8" s="67"/>
      <c r="CLG8" s="67"/>
      <c r="CLH8" s="67"/>
      <c r="CLI8" s="67"/>
      <c r="CLJ8" s="67"/>
      <c r="CLK8" s="67"/>
      <c r="CLL8" s="67"/>
      <c r="CLM8" s="67"/>
      <c r="CLN8" s="67"/>
      <c r="CLO8" s="67"/>
      <c r="CLP8" s="67"/>
      <c r="CLQ8" s="67"/>
      <c r="CLR8" s="67"/>
      <c r="CLS8" s="67"/>
      <c r="CLT8" s="67"/>
      <c r="CLU8" s="67"/>
      <c r="CLV8" s="67"/>
      <c r="CLW8" s="67"/>
      <c r="CLX8" s="67"/>
      <c r="CLY8" s="67"/>
      <c r="CLZ8" s="66">
        <v>163316.2752</v>
      </c>
      <c r="CMA8" s="66">
        <v>167820.81791057452</v>
      </c>
      <c r="CMB8" s="66">
        <v>172449.60362758883</v>
      </c>
      <c r="CMC8" s="66">
        <v>177206.05918604945</v>
      </c>
      <c r="CMD8" s="66">
        <v>182093.70593894427</v>
      </c>
      <c r="CME8" s="66">
        <v>45285.256101590414</v>
      </c>
      <c r="CMF8" s="66">
        <v>38778.584217197997</v>
      </c>
      <c r="CMG8" s="66">
        <v>31878.531213252962</v>
      </c>
      <c r="CMH8" s="66">
        <v>24568.346795708199</v>
      </c>
      <c r="CMI8" s="66">
        <v>16830.655931942267</v>
      </c>
      <c r="CMJ8" s="66">
        <v>8647.4371308402642</v>
      </c>
      <c r="CMK8" s="66">
        <v>0</v>
      </c>
      <c r="CML8" s="66">
        <v>0</v>
      </c>
      <c r="CMM8" s="66">
        <v>0</v>
      </c>
      <c r="CMN8" s="66">
        <v>0</v>
      </c>
      <c r="CMO8" s="66">
        <v>0</v>
      </c>
      <c r="CMP8" s="66">
        <v>0</v>
      </c>
      <c r="CMQ8" s="66">
        <v>0</v>
      </c>
      <c r="CMR8" s="66">
        <v>0</v>
      </c>
      <c r="CMS8" s="66">
        <v>0</v>
      </c>
      <c r="CMT8" s="66">
        <v>0</v>
      </c>
      <c r="CMU8" s="66">
        <v>0</v>
      </c>
      <c r="CMV8" s="66">
        <v>0</v>
      </c>
      <c r="CMW8" s="66">
        <v>0</v>
      </c>
      <c r="CMX8" s="66">
        <v>0</v>
      </c>
      <c r="CMY8" s="66">
        <v>0</v>
      </c>
      <c r="CMZ8" s="66">
        <v>108877.51680000001</v>
      </c>
      <c r="CNA8" s="66">
        <v>108630.76886206531</v>
      </c>
      <c r="CNB8" s="66">
        <v>108384.58012631176</v>
      </c>
      <c r="CNC8" s="66">
        <v>108138.94932542552</v>
      </c>
      <c r="CND8" s="66">
        <v>107893.87519496487</v>
      </c>
      <c r="CNE8" s="66">
        <v>26052.953499433475</v>
      </c>
      <c r="CNF8" s="66">
        <v>21661.591644075572</v>
      </c>
      <c r="CNG8" s="66">
        <v>17290.000170702038</v>
      </c>
      <c r="CNH8" s="66">
        <v>12938.112022834563</v>
      </c>
      <c r="CNI8" s="66">
        <v>8605.8603463915479</v>
      </c>
      <c r="CNJ8" s="66">
        <v>4293.1784891151792</v>
      </c>
      <c r="CNK8" s="66">
        <v>0</v>
      </c>
      <c r="CNL8" s="66">
        <v>0</v>
      </c>
      <c r="CNM8" s="66">
        <v>0</v>
      </c>
      <c r="CNN8" s="66">
        <v>0</v>
      </c>
      <c r="CNO8" s="66">
        <v>0</v>
      </c>
      <c r="CNP8" s="66">
        <v>0</v>
      </c>
      <c r="CNQ8" s="66">
        <v>0</v>
      </c>
      <c r="CNR8" s="66">
        <v>0</v>
      </c>
      <c r="CNS8" s="66">
        <v>0</v>
      </c>
      <c r="CNT8" s="66">
        <v>0</v>
      </c>
      <c r="CNU8" s="66">
        <v>0</v>
      </c>
      <c r="CNV8" s="66">
        <v>0</v>
      </c>
      <c r="CNW8" s="66">
        <v>0</v>
      </c>
      <c r="CNX8" s="66">
        <v>0</v>
      </c>
      <c r="CNY8" s="66">
        <v>0</v>
      </c>
      <c r="CNZ8" s="66">
        <v>1518488.8874338907</v>
      </c>
      <c r="COA8" s="66">
        <v>1657114.4404600337</v>
      </c>
      <c r="COB8" s="66">
        <v>1808395.3669372655</v>
      </c>
      <c r="COC8" s="66">
        <v>1973486.9984310172</v>
      </c>
      <c r="COD8" s="66">
        <v>2153650.1387815019</v>
      </c>
      <c r="COE8" s="66">
        <v>568802.5878507155</v>
      </c>
      <c r="COF8" s="66">
        <v>517274.65700639068</v>
      </c>
      <c r="COG8" s="66">
        <v>451598.06484082364</v>
      </c>
      <c r="COH8" s="66">
        <v>369618.94192530721</v>
      </c>
      <c r="COI8" s="66">
        <v>268908.07530243945</v>
      </c>
      <c r="COJ8" s="66">
        <v>146728.5860395823</v>
      </c>
      <c r="COK8" s="66">
        <v>0</v>
      </c>
      <c r="COL8" s="66">
        <v>0</v>
      </c>
      <c r="COM8" s="66">
        <v>0</v>
      </c>
      <c r="CON8" s="66">
        <v>0</v>
      </c>
      <c r="COO8" s="66">
        <v>0</v>
      </c>
      <c r="COP8" s="66">
        <v>0</v>
      </c>
      <c r="COQ8" s="66">
        <v>0</v>
      </c>
      <c r="COR8" s="66">
        <v>0</v>
      </c>
      <c r="COS8" s="66">
        <v>0</v>
      </c>
      <c r="COT8" s="66">
        <v>0</v>
      </c>
      <c r="COU8" s="66">
        <v>0</v>
      </c>
      <c r="COV8" s="66">
        <v>0</v>
      </c>
      <c r="COW8" s="66">
        <v>0</v>
      </c>
      <c r="COX8" s="66">
        <v>0</v>
      </c>
      <c r="COY8" s="66">
        <v>0</v>
      </c>
      <c r="COZ8" s="65">
        <v>1012325.9249559273</v>
      </c>
      <c r="CPA8" s="65">
        <v>1072653.6671721335</v>
      </c>
      <c r="CPB8" s="65">
        <v>1136576.5326497173</v>
      </c>
      <c r="CPC8" s="65">
        <v>1204308.7662914332</v>
      </c>
      <c r="CPD8" s="65">
        <v>1276077.3805395663</v>
      </c>
      <c r="CPE8" s="65">
        <v>327236.47048363881</v>
      </c>
      <c r="CPF8" s="65">
        <v>288947.94934087258</v>
      </c>
      <c r="CPG8" s="65">
        <v>244933.82602710548</v>
      </c>
      <c r="CPH8" s="65">
        <v>194647.6625454748</v>
      </c>
      <c r="CPI8" s="65">
        <v>137498.22653540978</v>
      </c>
      <c r="CPJ8" s="65">
        <v>72846.092985958559</v>
      </c>
      <c r="CPK8" s="65">
        <v>0</v>
      </c>
      <c r="CPL8" s="65">
        <v>0</v>
      </c>
      <c r="CPM8" s="65">
        <v>0</v>
      </c>
      <c r="CPN8" s="65">
        <v>0</v>
      </c>
      <c r="CPO8" s="65">
        <v>0</v>
      </c>
      <c r="CPP8" s="65">
        <v>0</v>
      </c>
      <c r="CPQ8" s="65">
        <v>0</v>
      </c>
      <c r="CPR8" s="65">
        <v>0</v>
      </c>
      <c r="CPS8" s="65">
        <v>0</v>
      </c>
      <c r="CPT8" s="65">
        <v>0</v>
      </c>
      <c r="CPU8" s="65">
        <v>0</v>
      </c>
      <c r="CPV8" s="65">
        <v>0</v>
      </c>
      <c r="CPW8" s="65">
        <v>0</v>
      </c>
      <c r="CPX8" s="65">
        <v>0</v>
      </c>
      <c r="CPY8" s="65">
        <v>0</v>
      </c>
      <c r="CPZ8" s="66">
        <v>96950014.721999988</v>
      </c>
      <c r="CQA8" s="66">
        <v>99624062.250767514</v>
      </c>
      <c r="CQB8" s="66">
        <v>102371864.59232813</v>
      </c>
      <c r="CQC8" s="66">
        <v>105195456.03079671</v>
      </c>
      <c r="CQD8" s="66">
        <v>108096926.95932966</v>
      </c>
      <c r="CQE8" s="66">
        <v>11831439.142699936</v>
      </c>
      <c r="CQF8" s="66">
        <v>10801109.420640009</v>
      </c>
      <c r="CQG8" s="66">
        <v>9704942.4019945636</v>
      </c>
      <c r="CQH8" s="66">
        <v>8540090.1001439318</v>
      </c>
      <c r="CQI8" s="66">
        <v>7303597.5095504001</v>
      </c>
      <c r="CQJ8" s="66">
        <v>5992398.868836375</v>
      </c>
      <c r="CQK8" s="66">
        <v>0</v>
      </c>
      <c r="CQL8" s="66">
        <v>0</v>
      </c>
      <c r="CQM8" s="66">
        <v>0</v>
      </c>
      <c r="CQN8" s="66">
        <v>0</v>
      </c>
      <c r="CQO8" s="66">
        <v>0</v>
      </c>
      <c r="CQP8" s="66">
        <v>0</v>
      </c>
      <c r="CQQ8" s="66">
        <v>0</v>
      </c>
      <c r="CQR8" s="66">
        <v>0</v>
      </c>
      <c r="CQS8" s="66">
        <v>0</v>
      </c>
      <c r="CQT8" s="66">
        <v>0</v>
      </c>
      <c r="CQU8" s="66">
        <v>0</v>
      </c>
      <c r="CQV8" s="66">
        <v>0</v>
      </c>
      <c r="CQW8" s="66">
        <v>0</v>
      </c>
      <c r="CQX8" s="66">
        <v>0</v>
      </c>
      <c r="CQY8" s="66">
        <v>0</v>
      </c>
      <c r="CQZ8" s="66">
        <v>64633343.147999994</v>
      </c>
      <c r="CRA8" s="66">
        <v>64486865.301954955</v>
      </c>
      <c r="CRB8" s="66">
        <v>64340719.417067081</v>
      </c>
      <c r="CRC8" s="66">
        <v>64194904.741016373</v>
      </c>
      <c r="CRD8" s="66">
        <v>64049420.523187838</v>
      </c>
      <c r="CRE8" s="66">
        <v>7741545.3686340163</v>
      </c>
      <c r="CRF8" s="66">
        <v>6827725.2249988467</v>
      </c>
      <c r="CRG8" s="66">
        <v>5918007.281673179</v>
      </c>
      <c r="CRH8" s="66">
        <v>5012377.6385538336</v>
      </c>
      <c r="CRI8" s="66">
        <v>4110822.4374717665</v>
      </c>
      <c r="CRJ8" s="66">
        <v>3213327.862073388</v>
      </c>
      <c r="CRK8" s="66">
        <v>0</v>
      </c>
      <c r="CRL8" s="66">
        <v>0</v>
      </c>
      <c r="CRM8" s="66">
        <v>0</v>
      </c>
      <c r="CRN8" s="66">
        <v>0</v>
      </c>
      <c r="CRO8" s="66">
        <v>0</v>
      </c>
      <c r="CRP8" s="66">
        <v>0</v>
      </c>
      <c r="CRQ8" s="66">
        <v>0</v>
      </c>
      <c r="CRR8" s="66">
        <v>0</v>
      </c>
      <c r="CRS8" s="66">
        <v>0</v>
      </c>
      <c r="CRT8" s="66">
        <v>0</v>
      </c>
      <c r="CRU8" s="66">
        <v>0</v>
      </c>
      <c r="CRV8" s="66">
        <v>0</v>
      </c>
      <c r="CRW8" s="66">
        <v>0</v>
      </c>
      <c r="CRX8" s="66">
        <v>0</v>
      </c>
      <c r="CRY8" s="66">
        <v>0</v>
      </c>
      <c r="CRZ8" s="67">
        <v>27218896.170265805</v>
      </c>
      <c r="CSA8" s="67">
        <v>27969639.965907153</v>
      </c>
      <c r="CSB8" s="67">
        <v>28741090.561823152</v>
      </c>
      <c r="CSC8" s="67">
        <v>29533819.087046236</v>
      </c>
      <c r="CSD8" s="67">
        <v>30348412.423326176</v>
      </c>
      <c r="CSE8" s="67"/>
      <c r="CSF8" s="67"/>
      <c r="CSG8" s="67"/>
      <c r="CSH8" s="67"/>
      <c r="CSI8" s="67"/>
      <c r="CSJ8" s="67"/>
      <c r="CSK8" s="67"/>
      <c r="CSL8" s="67"/>
      <c r="CSM8" s="67"/>
      <c r="CSN8" s="67"/>
      <c r="CSO8" s="67"/>
      <c r="CSP8" s="67"/>
      <c r="CSQ8" s="67"/>
      <c r="CSR8" s="67"/>
      <c r="CSS8" s="67"/>
      <c r="CST8" s="67"/>
      <c r="CSU8" s="67"/>
      <c r="CSV8" s="67"/>
      <c r="CSW8" s="67"/>
      <c r="CSX8" s="67"/>
      <c r="CSY8" s="67"/>
      <c r="CSZ8" s="67">
        <v>18145930.780177202</v>
      </c>
      <c r="CTA8" s="67">
        <v>18104806.853644788</v>
      </c>
      <c r="CTB8" s="67">
        <v>18063776.125821989</v>
      </c>
      <c r="CTC8" s="67">
        <v>18022838.385493573</v>
      </c>
      <c r="CTD8" s="67">
        <v>17981993.421922993</v>
      </c>
      <c r="CTE8" s="67"/>
      <c r="CTF8" s="67"/>
      <c r="CTG8" s="67"/>
      <c r="CTH8" s="67"/>
      <c r="CTI8" s="67"/>
      <c r="CTJ8" s="67"/>
      <c r="CTK8" s="67"/>
      <c r="CTL8" s="67"/>
      <c r="CTM8" s="67"/>
      <c r="CTN8" s="67"/>
      <c r="CTO8" s="67"/>
      <c r="CTP8" s="67"/>
      <c r="CTQ8" s="67"/>
      <c r="CTR8" s="67"/>
      <c r="CTS8" s="67"/>
      <c r="CTT8" s="67"/>
      <c r="CTU8" s="67"/>
      <c r="CTV8" s="67"/>
      <c r="CTW8" s="67"/>
      <c r="CTX8" s="67"/>
      <c r="CTY8" s="67"/>
      <c r="CTZ8" s="66">
        <v>163316.2752</v>
      </c>
      <c r="CUA8" s="66">
        <v>167820.81791057452</v>
      </c>
      <c r="CUB8" s="66">
        <v>172449.60362758883</v>
      </c>
      <c r="CUC8" s="66">
        <v>211710.12359487155</v>
      </c>
      <c r="CUD8" s="66">
        <v>217549.45156647911</v>
      </c>
      <c r="CUE8" s="66">
        <v>54102.817986755857</v>
      </c>
      <c r="CUF8" s="66">
        <v>46329.222009488956</v>
      </c>
      <c r="CUG8" s="66">
        <v>38085.649069679617</v>
      </c>
      <c r="CUH8" s="66">
        <v>29352.087397757154</v>
      </c>
      <c r="CUI8" s="66">
        <v>20107.778841767562</v>
      </c>
      <c r="CUJ8" s="66">
        <v>10331.192918335604</v>
      </c>
      <c r="CUK8" s="66">
        <v>0</v>
      </c>
      <c r="CUL8" s="66">
        <v>0</v>
      </c>
      <c r="CUM8" s="66">
        <v>0</v>
      </c>
      <c r="CUN8" s="66">
        <v>0</v>
      </c>
      <c r="CUO8" s="66">
        <v>0</v>
      </c>
      <c r="CUP8" s="66">
        <v>0</v>
      </c>
      <c r="CUQ8" s="66">
        <v>0</v>
      </c>
      <c r="CUR8" s="66">
        <v>0</v>
      </c>
      <c r="CUS8" s="66">
        <v>0</v>
      </c>
      <c r="CUT8" s="66">
        <v>0</v>
      </c>
      <c r="CUU8" s="66">
        <v>0</v>
      </c>
      <c r="CUV8" s="66">
        <v>0</v>
      </c>
      <c r="CUW8" s="66">
        <v>0</v>
      </c>
      <c r="CUX8" s="66">
        <v>0</v>
      </c>
      <c r="CUY8" s="66">
        <v>0</v>
      </c>
      <c r="CUZ8" s="66">
        <v>108877.51680000001</v>
      </c>
      <c r="CVA8" s="66">
        <v>108630.76886206531</v>
      </c>
      <c r="CVB8" s="66">
        <v>108384.58012631176</v>
      </c>
      <c r="CVC8" s="65">
        <v>129194.85051619349</v>
      </c>
      <c r="CVD8" s="65">
        <v>128902.0576247537</v>
      </c>
      <c r="CVE8" s="65">
        <v>31125.764156775091</v>
      </c>
      <c r="CVF8" s="65">
        <v>25879.35347861913</v>
      </c>
      <c r="CVG8" s="65">
        <v>20656.562703939693</v>
      </c>
      <c r="CVH8" s="65">
        <v>15457.311719588406</v>
      </c>
      <c r="CVI8" s="65">
        <v>10281.520654222593</v>
      </c>
      <c r="CVJ8" s="65">
        <v>5129.1098776207791</v>
      </c>
      <c r="CVK8" s="65">
        <v>0</v>
      </c>
      <c r="CVL8" s="65">
        <v>0</v>
      </c>
      <c r="CVM8" s="65">
        <v>0</v>
      </c>
      <c r="CVN8" s="65">
        <v>0</v>
      </c>
      <c r="CVO8" s="65">
        <v>0</v>
      </c>
      <c r="CVP8" s="65">
        <v>0</v>
      </c>
      <c r="CVQ8" s="65">
        <v>0</v>
      </c>
      <c r="CVR8" s="65">
        <v>0</v>
      </c>
      <c r="CVS8" s="65">
        <v>0</v>
      </c>
      <c r="CVT8" s="65">
        <v>0</v>
      </c>
      <c r="CVU8" s="65">
        <v>0</v>
      </c>
      <c r="CVV8" s="65">
        <v>0</v>
      </c>
      <c r="CVW8" s="65">
        <v>0</v>
      </c>
      <c r="CVX8" s="65">
        <v>0</v>
      </c>
      <c r="CVY8" s="65">
        <v>0</v>
      </c>
      <c r="CVZ8" s="66">
        <v>1518488.8874338907</v>
      </c>
      <c r="CWA8" s="66">
        <v>1657114.4404600337</v>
      </c>
      <c r="CWB8" s="66">
        <v>1808395.3669372655</v>
      </c>
      <c r="CWC8" s="66">
        <v>1973486.9984310172</v>
      </c>
      <c r="CWD8" s="66">
        <v>2153650.1387815019</v>
      </c>
      <c r="CWE8" s="66">
        <v>568802.5878507155</v>
      </c>
      <c r="CWF8" s="66">
        <v>517274.65700639068</v>
      </c>
      <c r="CWG8" s="66">
        <v>451598.06484082364</v>
      </c>
      <c r="CWH8" s="66">
        <v>369618.94192530721</v>
      </c>
      <c r="CWI8" s="66">
        <v>268908.07530243945</v>
      </c>
      <c r="CWJ8" s="66">
        <v>146728.5860395823</v>
      </c>
      <c r="CWK8" s="66">
        <v>0</v>
      </c>
      <c r="CWL8" s="66">
        <v>0</v>
      </c>
      <c r="CWM8" s="66">
        <v>0</v>
      </c>
      <c r="CWN8" s="66">
        <v>0</v>
      </c>
      <c r="CWO8" s="66">
        <v>0</v>
      </c>
      <c r="CWP8" s="66">
        <v>0</v>
      </c>
      <c r="CWQ8" s="66">
        <v>0</v>
      </c>
      <c r="CWR8" s="66">
        <v>0</v>
      </c>
      <c r="CWS8" s="66">
        <v>0</v>
      </c>
      <c r="CWT8" s="66">
        <v>0</v>
      </c>
      <c r="CWU8" s="66">
        <v>0</v>
      </c>
      <c r="CWV8" s="66">
        <v>0</v>
      </c>
      <c r="CWW8" s="66">
        <v>0</v>
      </c>
      <c r="CWX8" s="66">
        <v>0</v>
      </c>
      <c r="CWY8" s="66">
        <v>0</v>
      </c>
      <c r="CWZ8" s="65">
        <v>1012325.9249559273</v>
      </c>
      <c r="CXA8" s="65">
        <v>1072653.6671721335</v>
      </c>
      <c r="CXB8" s="65">
        <v>1136576.5326497173</v>
      </c>
      <c r="CXC8" s="65">
        <v>1204308.7662914332</v>
      </c>
      <c r="CXD8" s="65">
        <v>1276077.3805395663</v>
      </c>
      <c r="CXE8" s="65">
        <v>327236.47048363881</v>
      </c>
      <c r="CXF8" s="65">
        <v>288947.94934087258</v>
      </c>
      <c r="CXG8" s="65">
        <v>244933.82602710548</v>
      </c>
      <c r="CXH8" s="65">
        <v>194647.6625454748</v>
      </c>
      <c r="CXI8" s="65">
        <v>137498.22653540978</v>
      </c>
      <c r="CXJ8" s="65">
        <v>72846.092985958559</v>
      </c>
      <c r="CXK8" s="65">
        <v>0</v>
      </c>
      <c r="CXL8" s="65">
        <v>0</v>
      </c>
      <c r="CXM8" s="65">
        <v>0</v>
      </c>
      <c r="CXN8" s="65">
        <v>0</v>
      </c>
      <c r="CXO8" s="65">
        <v>0</v>
      </c>
      <c r="CXP8" s="65">
        <v>0</v>
      </c>
      <c r="CXQ8" s="65">
        <v>0</v>
      </c>
      <c r="CXR8" s="65">
        <v>0</v>
      </c>
      <c r="CXS8" s="65">
        <v>0</v>
      </c>
      <c r="CXT8" s="65">
        <v>0</v>
      </c>
      <c r="CXU8" s="65">
        <v>0</v>
      </c>
      <c r="CXV8" s="65">
        <v>0</v>
      </c>
      <c r="CXW8" s="65">
        <v>0</v>
      </c>
      <c r="CXX8" s="65">
        <v>0</v>
      </c>
      <c r="CXY8" s="65">
        <v>0</v>
      </c>
      <c r="CXZ8" s="66">
        <v>522314526.3157894</v>
      </c>
      <c r="CYA8" s="66">
        <v>536720855.93151027</v>
      </c>
      <c r="CYB8" s="66">
        <v>551524536.80311275</v>
      </c>
      <c r="CYC8" s="66">
        <v>566736528.55909085</v>
      </c>
      <c r="CYD8" s="66">
        <v>582368093.11327183</v>
      </c>
      <c r="CYE8" s="66">
        <v>598430803.00236309</v>
      </c>
      <c r="CYF8" s="66">
        <v>614936549.95346391</v>
      </c>
      <c r="CYG8" s="66">
        <v>631897553.68788373</v>
      </c>
      <c r="CYH8" s="66">
        <v>649326370.96778345</v>
      </c>
      <c r="CYI8" s="66">
        <v>667235904.89234078</v>
      </c>
      <c r="CYJ8" s="66">
        <v>685639414.45031786</v>
      </c>
      <c r="CYK8" s="66">
        <v>704550524.3361057</v>
      </c>
      <c r="CYL8" s="66">
        <v>723983235.03651273</v>
      </c>
      <c r="CYM8" s="66">
        <v>743951933.19576335</v>
      </c>
      <c r="CYN8" s="66">
        <v>764471402.26638055</v>
      </c>
      <c r="CYO8" s="66">
        <v>785556833.45383954</v>
      </c>
      <c r="CYP8" s="66">
        <v>807223836.96309245</v>
      </c>
      <c r="CYQ8" s="66">
        <v>829488453.55529177</v>
      </c>
      <c r="CYR8" s="66">
        <v>852367166.42326832</v>
      </c>
      <c r="CYS8" s="66">
        <v>875876913.39455485</v>
      </c>
      <c r="CYT8" s="66">
        <v>900035099.47099042</v>
      </c>
      <c r="CYU8" s="66">
        <v>924859609.7141881</v>
      </c>
      <c r="CYV8" s="66">
        <v>950368822.48640573</v>
      </c>
      <c r="CYW8" s="66">
        <v>976581623.05662382</v>
      </c>
      <c r="CYX8" s="66">
        <v>1003517417.5819006</v>
      </c>
      <c r="CYY8" s="66">
        <v>1031196147.4743584</v>
      </c>
      <c r="CYZ8" s="66">
        <v>348209684.21052635</v>
      </c>
      <c r="CZA8" s="66">
        <v>347420540.37189823</v>
      </c>
      <c r="CZB8" s="66">
        <v>346633184.96141064</v>
      </c>
      <c r="CZC8" s="66">
        <v>345847613.92596829</v>
      </c>
      <c r="CZD8" s="66">
        <v>345063823.22166121</v>
      </c>
      <c r="CZE8" s="66">
        <v>344281808.81374431</v>
      </c>
      <c r="CZF8" s="66">
        <v>343501566.67661625</v>
      </c>
      <c r="CZG8" s="66">
        <v>342723092.79379898</v>
      </c>
      <c r="CZH8" s="66">
        <v>341946383.1579169</v>
      </c>
      <c r="CZI8" s="66">
        <v>341171433.7706762</v>
      </c>
      <c r="CZJ8" s="66">
        <v>340398240.6428445</v>
      </c>
      <c r="CZK8" s="66">
        <v>339626799.79422998</v>
      </c>
      <c r="CZL8" s="66">
        <v>338857107.25366139</v>
      </c>
      <c r="CZM8" s="66">
        <v>338089159.05896705</v>
      </c>
      <c r="CZN8" s="66">
        <v>337322951.25695485</v>
      </c>
      <c r="CZO8" s="66">
        <v>336558479.90339148</v>
      </c>
      <c r="CZP8" s="66">
        <v>335795741.06298286</v>
      </c>
      <c r="CZQ8" s="66">
        <v>335034730.80935305</v>
      </c>
      <c r="CZR8" s="66">
        <v>334275445.22502458</v>
      </c>
      <c r="CZS8" s="66">
        <v>333517880.40139812</v>
      </c>
      <c r="CZT8" s="66">
        <v>332762032.43873221</v>
      </c>
      <c r="CZU8" s="66">
        <v>332007897.44612354</v>
      </c>
      <c r="CZV8" s="66">
        <v>331255471.5414865</v>
      </c>
      <c r="CZW8" s="66">
        <v>330504750.85153365</v>
      </c>
      <c r="CZX8" s="66">
        <v>329755731.51175529</v>
      </c>
      <c r="CZY8" s="66">
        <v>329008409.66640002</v>
      </c>
      <c r="CZZ8" s="66">
        <v>522314526.3157894</v>
      </c>
      <c r="DAA8" s="66">
        <v>536720855.93151027</v>
      </c>
      <c r="DAB8" s="66">
        <v>551524536.80311275</v>
      </c>
      <c r="DAC8" s="66">
        <v>566736528.55909085</v>
      </c>
      <c r="DAD8" s="66">
        <v>582368093.11327183</v>
      </c>
      <c r="DAE8" s="66">
        <v>512940688.28773969</v>
      </c>
      <c r="DAF8" s="66">
        <v>439240392.82390279</v>
      </c>
      <c r="DAG8" s="66">
        <v>361084316.39307636</v>
      </c>
      <c r="DAH8" s="66">
        <v>278282730.41476434</v>
      </c>
      <c r="DAI8" s="66">
        <v>190638829.96924022</v>
      </c>
      <c r="DAJ8" s="66">
        <v>97948487.778616816</v>
      </c>
      <c r="DAK8" s="66">
        <v>0</v>
      </c>
      <c r="DAL8" s="66">
        <v>0</v>
      </c>
      <c r="DAM8" s="66">
        <v>0</v>
      </c>
      <c r="DAN8" s="66">
        <v>0</v>
      </c>
      <c r="DAO8" s="66">
        <v>0</v>
      </c>
      <c r="DAP8" s="66">
        <v>0</v>
      </c>
      <c r="DAQ8" s="66">
        <v>0</v>
      </c>
      <c r="DAR8" s="66">
        <v>0</v>
      </c>
      <c r="DAS8" s="66">
        <v>0</v>
      </c>
      <c r="DAT8" s="66">
        <v>0</v>
      </c>
      <c r="DAU8" s="66">
        <v>0</v>
      </c>
      <c r="DAV8" s="66">
        <v>0</v>
      </c>
      <c r="DAW8" s="66">
        <v>0</v>
      </c>
      <c r="DAX8" s="66">
        <v>0</v>
      </c>
      <c r="DAY8" s="66">
        <v>0</v>
      </c>
      <c r="DAZ8" s="66">
        <v>348209684.21052635</v>
      </c>
      <c r="DBA8" s="66">
        <v>347420540.37189823</v>
      </c>
      <c r="DBB8" s="66">
        <v>346633184.96141064</v>
      </c>
      <c r="DBC8" s="66">
        <v>345847613.92596829</v>
      </c>
      <c r="DBD8" s="66">
        <v>345063823.22166121</v>
      </c>
      <c r="DBE8" s="66">
        <v>295098693.26892364</v>
      </c>
      <c r="DBF8" s="66">
        <v>245358261.91186878</v>
      </c>
      <c r="DBG8" s="66">
        <v>195841767.31074229</v>
      </c>
      <c r="DBH8" s="66">
        <v>146548449.92482153</v>
      </c>
      <c r="DBI8" s="66">
        <v>97477552.505907476</v>
      </c>
      <c r="DBJ8" s="66">
        <v>48628320.091834918</v>
      </c>
      <c r="DBK8" s="66">
        <v>0</v>
      </c>
      <c r="DBL8" s="66">
        <v>0</v>
      </c>
      <c r="DBM8" s="66">
        <v>0</v>
      </c>
      <c r="DBN8" s="66">
        <v>0</v>
      </c>
      <c r="DBO8" s="66">
        <v>0</v>
      </c>
      <c r="DBP8" s="66">
        <v>0</v>
      </c>
      <c r="DBQ8" s="66">
        <v>0</v>
      </c>
      <c r="DBR8" s="66">
        <v>0</v>
      </c>
      <c r="DBS8" s="66">
        <v>0</v>
      </c>
      <c r="DBT8" s="66">
        <v>0</v>
      </c>
      <c r="DBU8" s="66">
        <v>0</v>
      </c>
      <c r="DBV8" s="66">
        <v>0</v>
      </c>
      <c r="DBW8" s="66">
        <v>0</v>
      </c>
      <c r="DBX8" s="66">
        <v>0</v>
      </c>
      <c r="DBY8" s="66">
        <v>0</v>
      </c>
      <c r="DBZ8" s="66">
        <v>522314526.3157894</v>
      </c>
      <c r="DCA8" s="66">
        <v>536720855.93151027</v>
      </c>
      <c r="DCB8" s="66">
        <v>551524536.80311275</v>
      </c>
      <c r="DCC8" s="66">
        <v>566736528.55909085</v>
      </c>
      <c r="DCD8" s="66">
        <v>582368093.11327183</v>
      </c>
      <c r="DCE8" s="66">
        <v>168968697.31831425</v>
      </c>
      <c r="DCF8" s="66">
        <v>173629143.51627219</v>
      </c>
      <c r="DCG8" s="66">
        <v>178418132.80599067</v>
      </c>
      <c r="DCH8" s="66">
        <v>183339210.6261977</v>
      </c>
      <c r="DCI8" s="66">
        <v>188396020.20489624</v>
      </c>
      <c r="DCJ8" s="66">
        <v>193592305.25656033</v>
      </c>
      <c r="DCK8" s="66">
        <v>198931912.75372395</v>
      </c>
      <c r="DCL8" s="66">
        <v>204418795.77501538</v>
      </c>
      <c r="DCM8" s="66">
        <v>210057016.43174493</v>
      </c>
      <c r="DCN8" s="66">
        <v>215850748.87521333</v>
      </c>
      <c r="DCO8" s="66">
        <v>221804282.38696644</v>
      </c>
      <c r="DCP8" s="66">
        <v>227922024.55428493</v>
      </c>
      <c r="DCQ8" s="66">
        <v>234208504.53325886</v>
      </c>
      <c r="DCR8" s="66">
        <v>240668376.40186399</v>
      </c>
      <c r="DCS8" s="66">
        <v>247306422.60552135</v>
      </c>
      <c r="DCT8" s="66">
        <v>254127557.49769142</v>
      </c>
      <c r="DCU8" s="66">
        <v>261136830.97812369</v>
      </c>
      <c r="DCV8" s="66">
        <v>268339432.23145574</v>
      </c>
      <c r="DCW8" s="66">
        <v>275740693.56892908</v>
      </c>
      <c r="DCX8" s="66">
        <v>283346094.37606603</v>
      </c>
      <c r="DCY8" s="66">
        <v>291161265.16923064</v>
      </c>
      <c r="DCZ8" s="66">
        <v>348209684.21052635</v>
      </c>
      <c r="DDA8" s="66">
        <v>347420540.37189823</v>
      </c>
      <c r="DDB8" s="66">
        <v>346633184.96141064</v>
      </c>
      <c r="DDC8" s="66">
        <v>345847613.92596829</v>
      </c>
      <c r="DDD8" s="66">
        <v>345063823.22166121</v>
      </c>
      <c r="DDE8" s="66">
        <v>97208981.312116042</v>
      </c>
      <c r="DDF8" s="66">
        <v>96988677.649868131</v>
      </c>
      <c r="DDG8" s="66">
        <v>96768873.259425595</v>
      </c>
      <c r="DDH8" s="66">
        <v>96549567.009294182</v>
      </c>
      <c r="DDI8" s="66">
        <v>96330757.770543873</v>
      </c>
      <c r="DDJ8" s="66">
        <v>96112444.416803136</v>
      </c>
      <c r="DDK8" s="66">
        <v>95894625.824253172</v>
      </c>
      <c r="DDL8" s="66">
        <v>95677300.871622041</v>
      </c>
      <c r="DDM8" s="66">
        <v>95460468.440178931</v>
      </c>
      <c r="DDN8" s="66">
        <v>95244127.413728431</v>
      </c>
      <c r="DDO8" s="66">
        <v>95028276.678604648</v>
      </c>
      <c r="DDP8" s="66">
        <v>94812915.12366575</v>
      </c>
      <c r="DDQ8" s="66">
        <v>94598041.640287921</v>
      </c>
      <c r="DDR8" s="66">
        <v>94383655.122359887</v>
      </c>
      <c r="DDS8" s="66">
        <v>94169754.466277122</v>
      </c>
      <c r="DDT8" s="66">
        <v>93956338.570936143</v>
      </c>
      <c r="DDU8" s="66">
        <v>93743406.337728992</v>
      </c>
      <c r="DDV8" s="66">
        <v>93530956.670537367</v>
      </c>
      <c r="DDW8" s="66">
        <v>93318988.475727141</v>
      </c>
      <c r="DDX8" s="66">
        <v>93107500.662142679</v>
      </c>
      <c r="DDY8" s="66">
        <v>92896492.141101167</v>
      </c>
      <c r="DDZ8" s="66">
        <v>522314526.3157894</v>
      </c>
      <c r="DEA8" s="66">
        <v>536720855.93151027</v>
      </c>
      <c r="DEB8" s="66">
        <v>551524536.80311275</v>
      </c>
      <c r="DEC8" s="66">
        <v>566736528.55909085</v>
      </c>
      <c r="DED8" s="66">
        <v>582368093.11327183</v>
      </c>
      <c r="DEE8" s="66">
        <v>144830311.9871265</v>
      </c>
      <c r="DEF8" s="66">
        <v>124020816.79733726</v>
      </c>
      <c r="DEG8" s="66">
        <v>101953218.74628039</v>
      </c>
      <c r="DEH8" s="66">
        <v>78573947.411227584</v>
      </c>
      <c r="DEI8" s="66">
        <v>53827434.344256066</v>
      </c>
      <c r="DEJ8" s="66">
        <v>27656043.608080044</v>
      </c>
      <c r="DEK8" s="66">
        <v>0</v>
      </c>
      <c r="DEL8" s="66">
        <v>0</v>
      </c>
      <c r="DEM8" s="66">
        <v>0</v>
      </c>
      <c r="DEN8" s="66">
        <v>0</v>
      </c>
      <c r="DEO8" s="66">
        <v>0</v>
      </c>
      <c r="DEP8" s="66">
        <v>0</v>
      </c>
      <c r="DEQ8" s="66">
        <v>0</v>
      </c>
      <c r="DER8" s="66">
        <v>0</v>
      </c>
      <c r="DES8" s="66">
        <v>0</v>
      </c>
      <c r="DET8" s="66">
        <v>0</v>
      </c>
      <c r="DEU8" s="66">
        <v>0</v>
      </c>
      <c r="DEV8" s="66">
        <v>0</v>
      </c>
      <c r="DEW8" s="66">
        <v>0</v>
      </c>
      <c r="DEX8" s="66">
        <v>0</v>
      </c>
      <c r="DEY8" s="66">
        <v>0</v>
      </c>
      <c r="DEZ8" s="66">
        <v>348209684.21052635</v>
      </c>
      <c r="DFA8" s="66">
        <v>347420540.37189823</v>
      </c>
      <c r="DFB8" s="66">
        <v>346633184.96141064</v>
      </c>
      <c r="DFC8" s="66">
        <v>345847613.92596829</v>
      </c>
      <c r="DFD8" s="66">
        <v>345063823.22166121</v>
      </c>
      <c r="DFE8" s="66">
        <v>83321983.981813744</v>
      </c>
      <c r="DFF8" s="66">
        <v>69277626.892762959</v>
      </c>
      <c r="DFG8" s="66">
        <v>55296499.005386047</v>
      </c>
      <c r="DFH8" s="66">
        <v>41378385.861126073</v>
      </c>
      <c r="DFI8" s="66">
        <v>27523073.648726817</v>
      </c>
      <c r="DFJ8" s="66">
        <v>13730349.202400448</v>
      </c>
      <c r="DFK8" s="66">
        <v>0</v>
      </c>
      <c r="DFL8" s="66">
        <v>0</v>
      </c>
      <c r="DFM8" s="66">
        <v>0</v>
      </c>
      <c r="DFN8" s="66">
        <v>0</v>
      </c>
      <c r="DFO8" s="66">
        <v>0</v>
      </c>
      <c r="DFP8" s="66">
        <v>0</v>
      </c>
      <c r="DFQ8" s="66">
        <v>0</v>
      </c>
      <c r="DFR8" s="66">
        <v>0</v>
      </c>
      <c r="DFS8" s="66">
        <v>0</v>
      </c>
      <c r="DFT8" s="66">
        <v>0</v>
      </c>
      <c r="DFU8" s="66">
        <v>0</v>
      </c>
      <c r="DFV8" s="66">
        <v>0</v>
      </c>
      <c r="DFW8" s="66">
        <v>0</v>
      </c>
      <c r="DFX8" s="66">
        <v>0</v>
      </c>
      <c r="DFY8" s="66">
        <v>0</v>
      </c>
      <c r="DFZ8" s="66">
        <v>522314526.3157894</v>
      </c>
      <c r="DGA8" s="66">
        <v>536720855.93151027</v>
      </c>
      <c r="DGB8" s="66">
        <v>551524536.80311275</v>
      </c>
      <c r="DGC8" s="66">
        <v>566736528.55909085</v>
      </c>
      <c r="DGD8" s="66">
        <v>582368093.11327183</v>
      </c>
      <c r="DGE8" s="66">
        <v>108622733.99034488</v>
      </c>
      <c r="DGF8" s="66">
        <v>93015612.598002955</v>
      </c>
      <c r="DGG8" s="66">
        <v>76464914.059710294</v>
      </c>
      <c r="DGH8" s="66">
        <v>58930460.558420688</v>
      </c>
      <c r="DGI8" s="66">
        <v>40370575.758192047</v>
      </c>
      <c r="DGJ8" s="66">
        <v>20742032.706060033</v>
      </c>
      <c r="DGK8" s="66">
        <v>0</v>
      </c>
      <c r="DGL8" s="66">
        <v>0</v>
      </c>
      <c r="DGM8" s="66">
        <v>0</v>
      </c>
      <c r="DGN8" s="66">
        <v>0</v>
      </c>
      <c r="DGO8" s="66">
        <v>0</v>
      </c>
      <c r="DGP8" s="66">
        <v>0</v>
      </c>
      <c r="DGQ8" s="66">
        <v>0</v>
      </c>
      <c r="DGR8" s="66">
        <v>0</v>
      </c>
      <c r="DGS8" s="66">
        <v>0</v>
      </c>
      <c r="DGT8" s="66">
        <v>0</v>
      </c>
      <c r="DGU8" s="66">
        <v>0</v>
      </c>
      <c r="DGV8" s="66">
        <v>0</v>
      </c>
      <c r="DGW8" s="66">
        <v>0</v>
      </c>
      <c r="DGX8" s="66">
        <v>0</v>
      </c>
      <c r="DGY8" s="66">
        <v>0</v>
      </c>
      <c r="DGZ8" s="66">
        <v>348209684.21052635</v>
      </c>
      <c r="DHA8" s="66">
        <v>347420540.37189823</v>
      </c>
      <c r="DHB8" s="66">
        <v>346633184.96141064</v>
      </c>
      <c r="DHC8" s="66">
        <v>345847613.92596829</v>
      </c>
      <c r="DHD8" s="66">
        <v>345063823.22166121</v>
      </c>
      <c r="DHE8" s="66">
        <v>62491487.986360312</v>
      </c>
      <c r="DHF8" s="66">
        <v>51958220.169572212</v>
      </c>
      <c r="DHG8" s="66">
        <v>41472374.254039533</v>
      </c>
      <c r="DHH8" s="66">
        <v>31033789.395844556</v>
      </c>
      <c r="DHI8" s="66">
        <v>20642305.236545112</v>
      </c>
      <c r="DHJ8" s="66">
        <v>10297761.901800336</v>
      </c>
      <c r="DHK8" s="66">
        <v>0</v>
      </c>
      <c r="DHL8" s="66">
        <v>0</v>
      </c>
      <c r="DHM8" s="66">
        <v>0</v>
      </c>
      <c r="DHN8" s="66">
        <v>0</v>
      </c>
      <c r="DHO8" s="66">
        <v>0</v>
      </c>
      <c r="DHP8" s="66">
        <v>0</v>
      </c>
      <c r="DHQ8" s="66">
        <v>0</v>
      </c>
      <c r="DHR8" s="66">
        <v>0</v>
      </c>
      <c r="DHS8" s="66">
        <v>0</v>
      </c>
      <c r="DHT8" s="66">
        <v>0</v>
      </c>
      <c r="DHU8" s="66">
        <v>0</v>
      </c>
      <c r="DHV8" s="66">
        <v>0</v>
      </c>
      <c r="DHW8" s="66">
        <v>0</v>
      </c>
      <c r="DHX8" s="66">
        <v>0</v>
      </c>
      <c r="DHY8" s="66">
        <v>0</v>
      </c>
      <c r="DHZ8" s="25">
        <v>0.56000000000000005</v>
      </c>
      <c r="DIA8" s="25">
        <v>0.5</v>
      </c>
      <c r="DIB8" s="25">
        <v>6.7000000000000004E-2</v>
      </c>
      <c r="DIC8" s="25">
        <v>3.3500000000000002E-2</v>
      </c>
      <c r="DID8" s="25">
        <v>1.6750000000000001E-2</v>
      </c>
      <c r="DIE8" s="25">
        <v>6.7000000000000004E-2</v>
      </c>
      <c r="DIF8" s="25">
        <v>3.3500000000000002E-2</v>
      </c>
      <c r="DIG8" s="25">
        <v>1.6750000000000001E-2</v>
      </c>
      <c r="DIH8" s="25">
        <v>0.45399999999999996</v>
      </c>
      <c r="DII8" s="25">
        <v>0.20300000000000001</v>
      </c>
      <c r="DIJ8" s="25">
        <v>4.299140143011325</v>
      </c>
      <c r="DIK8" s="25">
        <v>4.299140143011325</v>
      </c>
      <c r="DIL8" s="46">
        <v>0.8</v>
      </c>
      <c r="DIM8" s="46">
        <v>0.8</v>
      </c>
      <c r="DIN8" s="25">
        <v>2</v>
      </c>
      <c r="DIO8" s="25">
        <v>2</v>
      </c>
      <c r="DIP8" s="25">
        <v>3152.76141561142</v>
      </c>
      <c r="DIQ8" s="25">
        <v>5797.2385843885804</v>
      </c>
      <c r="DIR8" s="25">
        <f t="shared" si="19"/>
        <v>2700.469963112811</v>
      </c>
      <c r="DIS8" s="25">
        <f t="shared" si="20"/>
        <v>2210.1239975309954</v>
      </c>
      <c r="DIT8" s="66">
        <v>52874642.386315472</v>
      </c>
      <c r="DIU8" s="66">
        <v>54333015.623421431</v>
      </c>
      <c r="DIV8" s="66">
        <v>55831613.293312535</v>
      </c>
      <c r="DIW8" s="66">
        <v>57371544.854769111</v>
      </c>
      <c r="DIX8" s="66">
        <v>58953950.367345668</v>
      </c>
      <c r="DIY8" s="66">
        <v>60580001.335392728</v>
      </c>
      <c r="DIZ8" s="66">
        <v>62250901.575358145</v>
      </c>
      <c r="DJA8" s="66">
        <v>63967888.107010156</v>
      </c>
      <c r="DJB8" s="66">
        <v>65732232.069241792</v>
      </c>
      <c r="DJC8" s="66">
        <v>67545239.661134854</v>
      </c>
      <c r="DJD8" s="66">
        <v>69408253.10897997</v>
      </c>
      <c r="DJE8" s="66">
        <v>71322651.659968778</v>
      </c>
      <c r="DJF8" s="66">
        <v>73289852.603293747</v>
      </c>
      <c r="DJG8" s="66">
        <v>75311312.319411784</v>
      </c>
      <c r="DJH8" s="66">
        <v>77388527.358248323</v>
      </c>
      <c r="DJI8" s="66">
        <v>79523035.547140062</v>
      </c>
      <c r="DJJ8" s="66">
        <v>81716417.12933664</v>
      </c>
      <c r="DJK8" s="66">
        <v>83970295.93390432</v>
      </c>
      <c r="DJL8" s="66">
        <v>86286340.577897355</v>
      </c>
      <c r="DJM8" s="66">
        <v>88666265.701687589</v>
      </c>
      <c r="DJN8" s="66">
        <v>91111833.238366261</v>
      </c>
      <c r="DJO8" s="66">
        <v>93624853.718158394</v>
      </c>
      <c r="DJP8" s="66">
        <v>96207187.608814836</v>
      </c>
      <c r="DJQ8" s="66">
        <v>98860746.692975014</v>
      </c>
      <c r="DJR8" s="66">
        <v>101587495.48351927</v>
      </c>
      <c r="DJS8" s="66">
        <v>104389452.67795944</v>
      </c>
      <c r="DJT8" s="66">
        <v>240895019.7618821</v>
      </c>
      <c r="DJU8" s="66">
        <v>240349081.9858197</v>
      </c>
      <c r="DJV8" s="66">
        <v>239804381.46263048</v>
      </c>
      <c r="DJW8" s="66">
        <v>239260915.38834164</v>
      </c>
      <c r="DJX8" s="66">
        <v>238718680.96533498</v>
      </c>
      <c r="DJY8" s="66">
        <v>238177675.40233254</v>
      </c>
      <c r="DJZ8" s="66">
        <v>237637895.91438219</v>
      </c>
      <c r="DKA8" s="66">
        <v>237099339.72284332</v>
      </c>
      <c r="DKB8" s="66">
        <v>236562004.05537251</v>
      </c>
      <c r="DKC8" s="66">
        <v>236025886.14590925</v>
      </c>
      <c r="DKD8" s="66">
        <v>235490983.23466179</v>
      </c>
      <c r="DKE8" s="66">
        <v>234957292.56809273</v>
      </c>
      <c r="DKF8" s="66">
        <v>234424811.39890519</v>
      </c>
      <c r="DKG8" s="66">
        <v>233893536.98602831</v>
      </c>
      <c r="DKH8" s="66">
        <v>233363466.59460327</v>
      </c>
      <c r="DKI8" s="66">
        <v>232834597.49596938</v>
      </c>
      <c r="DKJ8" s="66">
        <v>232306926.9676497</v>
      </c>
      <c r="DKK8" s="66">
        <v>231780452.29333735</v>
      </c>
      <c r="DKL8" s="66">
        <v>231255170.76288131</v>
      </c>
      <c r="DKM8" s="66">
        <v>230731079.67227256</v>
      </c>
      <c r="DKN8" s="66">
        <v>230208176.32363024</v>
      </c>
      <c r="DKO8" s="66">
        <v>229686458.02518749</v>
      </c>
      <c r="DKP8" s="66">
        <v>229165922.0912779</v>
      </c>
      <c r="DKQ8" s="66">
        <v>228646565.84232152</v>
      </c>
      <c r="DKR8" s="66">
        <v>228128386.60481116</v>
      </c>
      <c r="DKS8" s="66">
        <v>227611381.71129847</v>
      </c>
      <c r="DKT8" s="65">
        <v>52874642.386315472</v>
      </c>
      <c r="DKU8" s="65">
        <v>54333015.623421431</v>
      </c>
      <c r="DKV8" s="65">
        <v>55831613.293312535</v>
      </c>
      <c r="DKW8" s="65">
        <v>57371544.854769111</v>
      </c>
      <c r="DKX8" s="65">
        <v>58953950.367345668</v>
      </c>
      <c r="DKY8" s="78">
        <v>56252858.382864676</v>
      </c>
      <c r="DKZ8" s="78">
        <v>53357915.636021264</v>
      </c>
      <c r="DLA8" s="78">
        <v>50260483.51265084</v>
      </c>
      <c r="DLB8" s="78">
        <v>46951594.335172705</v>
      </c>
      <c r="DLC8" s="78">
        <v>43421939.782158121</v>
      </c>
      <c r="DLD8" s="78">
        <v>39661858.919417128</v>
      </c>
      <c r="DLE8" s="78">
        <v>35661325.829984389</v>
      </c>
      <c r="DLF8" s="65">
        <v>37163473.098276518</v>
      </c>
      <c r="DLG8" s="65">
        <v>38728894.694236532</v>
      </c>
      <c r="DLH8" s="65">
        <v>40360255.896180563</v>
      </c>
      <c r="DLI8" s="65">
        <v>42060334.250840142</v>
      </c>
      <c r="DLJ8" s="65">
        <v>43832024.30239819</v>
      </c>
      <c r="DLK8" s="65">
        <v>45678342.520724244</v>
      </c>
      <c r="DLL8" s="65">
        <v>47602432.437199682</v>
      </c>
      <c r="DLM8" s="65">
        <v>49607569.996877208</v>
      </c>
      <c r="DLN8" s="65">
        <v>51697169.136087127</v>
      </c>
      <c r="DLO8" s="65">
        <v>53874787.594986796</v>
      </c>
      <c r="DLP8" s="65">
        <v>56144132.97494974</v>
      </c>
      <c r="DLQ8" s="65">
        <v>58509069.051107615</v>
      </c>
      <c r="DLR8" s="65">
        <v>60973622.35079281</v>
      </c>
      <c r="DLS8" s="65">
        <v>63541989.009082012</v>
      </c>
      <c r="DLT8" s="65">
        <v>240895019.7618821</v>
      </c>
      <c r="DLU8" s="65">
        <v>240349081.9858197</v>
      </c>
      <c r="DLV8" s="65">
        <v>239804381.46263048</v>
      </c>
      <c r="DLW8" s="65">
        <v>239260915.38834164</v>
      </c>
      <c r="DLX8" s="65">
        <v>238718680.96533498</v>
      </c>
      <c r="DLY8" s="78">
        <v>221164984.30216593</v>
      </c>
      <c r="DLZ8" s="78">
        <v>203689625.06947044</v>
      </c>
      <c r="DMA8" s="78">
        <v>186292338.35366258</v>
      </c>
      <c r="DMB8" s="78">
        <v>168972860.03955179</v>
      </c>
      <c r="DMC8" s="78">
        <v>151730926.80808452</v>
      </c>
      <c r="DMD8" s="78">
        <v>134566276.13409245</v>
      </c>
      <c r="DME8" s="78">
        <v>117478646.28404637</v>
      </c>
      <c r="DMF8" s="65">
        <v>122427150.67896317</v>
      </c>
      <c r="DMG8" s="65">
        <v>127584098.87640135</v>
      </c>
      <c r="DMH8" s="65">
        <v>132958271.06838301</v>
      </c>
      <c r="DMI8" s="65">
        <v>138558817.29132482</v>
      </c>
      <c r="DMJ8" s="65">
        <v>144395273.00484037</v>
      </c>
      <c r="DMK8" s="65">
        <v>150477575.32676199</v>
      </c>
      <c r="DML8" s="65">
        <v>156816079.95202363</v>
      </c>
      <c r="DMM8" s="65">
        <v>163421578.78421092</v>
      </c>
      <c r="DMN8" s="65">
        <v>170305318.30979761</v>
      </c>
      <c r="DMO8" s="65">
        <v>177479018.74635246</v>
      </c>
      <c r="DMP8" s="65">
        <v>184954893.99731809</v>
      </c>
      <c r="DMQ8" s="65">
        <v>192745672.44733661</v>
      </c>
      <c r="DMR8" s="65">
        <v>200864618.63352844</v>
      </c>
      <c r="DMS8" s="65">
        <v>209325555.82962111</v>
      </c>
      <c r="DMT8" s="65">
        <v>118185214.51662409</v>
      </c>
      <c r="DMU8" s="65">
        <v>128974553.08700177</v>
      </c>
      <c r="DMV8" s="65">
        <v>140748869.57752246</v>
      </c>
      <c r="DMW8" s="65">
        <v>153598084.37550557</v>
      </c>
      <c r="DMX8" s="65">
        <v>167620326.86046264</v>
      </c>
      <c r="DMY8" s="65">
        <v>182922684.81760377</v>
      </c>
      <c r="DMZ8" s="65">
        <v>199622022.2666381</v>
      </c>
      <c r="DNA8" s="65">
        <v>217845871.95161939</v>
      </c>
      <c r="DNB8" s="65">
        <v>237733409.30777955</v>
      </c>
      <c r="DNC8" s="65">
        <v>259436515.3435266</v>
      </c>
      <c r="DND8" s="65">
        <v>283120936.5548327</v>
      </c>
      <c r="DNE8" s="65">
        <v>308967550.73027027</v>
      </c>
      <c r="DNF8" s="65">
        <v>337173748.31364334</v>
      </c>
      <c r="DNG8" s="65">
        <v>367954939.87367117</v>
      </c>
      <c r="DNH8" s="65">
        <v>401546201.19326353</v>
      </c>
      <c r="DNI8" s="65">
        <v>438204068.54192168</v>
      </c>
      <c r="DNJ8" s="65">
        <v>478208497.84175378</v>
      </c>
      <c r="DNK8" s="65">
        <v>521865002.68924165</v>
      </c>
      <c r="DNL8" s="65">
        <v>569506987.56082034</v>
      </c>
      <c r="DNM8" s="65">
        <v>621498294.02094638</v>
      </c>
      <c r="DNN8" s="65">
        <v>678235979.378034</v>
      </c>
      <c r="DNO8" s="65">
        <v>740153349.0088346</v>
      </c>
      <c r="DNP8" s="65">
        <v>807723265.5091083</v>
      </c>
      <c r="DNQ8" s="65">
        <v>881461759.94254684</v>
      </c>
      <c r="DNR8" s="65">
        <v>961931972.76703978</v>
      </c>
      <c r="DNS8" s="65">
        <v>1049748454.5351129</v>
      </c>
      <c r="DNT8" s="65">
        <v>64924709.018159926</v>
      </c>
      <c r="DNU8" s="65">
        <v>68793780.245670214</v>
      </c>
      <c r="DNV8" s="65">
        <v>72893421.812115133</v>
      </c>
      <c r="DNW8" s="65">
        <v>77237374.142022997</v>
      </c>
      <c r="DNX8" s="65">
        <v>81840196.495801479</v>
      </c>
      <c r="DNY8" s="65">
        <v>86717315.766788542</v>
      </c>
      <c r="DNZ8" s="65">
        <v>91885078.186276004</v>
      </c>
      <c r="DOA8" s="65">
        <v>97360804.109800994</v>
      </c>
      <c r="DOB8" s="65">
        <v>103162846.06832768</v>
      </c>
      <c r="DOC8" s="65">
        <v>109310650.27888483</v>
      </c>
      <c r="DOD8" s="65">
        <v>115824821.82081929</v>
      </c>
      <c r="DOE8" s="65">
        <v>122727193.69611092</v>
      </c>
      <c r="DOF8" s="65">
        <v>130040900.00521262</v>
      </c>
      <c r="DOG8" s="65">
        <v>137790453.48367301</v>
      </c>
      <c r="DOH8" s="65">
        <v>146001827.65941492</v>
      </c>
      <c r="DOI8" s="65">
        <v>154702543.90602845</v>
      </c>
      <c r="DOJ8" s="65">
        <v>163921763.68384904</v>
      </c>
      <c r="DOK8" s="65">
        <v>173690386.2779761</v>
      </c>
      <c r="DOL8" s="65">
        <v>184041152.36081362</v>
      </c>
      <c r="DOM8" s="65">
        <v>195008753.7262336</v>
      </c>
      <c r="DON8" s="65">
        <v>206629949.56314948</v>
      </c>
      <c r="DOO8" s="65">
        <v>218943689.65820426</v>
      </c>
      <c r="DOP8" s="65">
        <v>231991244.94050151</v>
      </c>
      <c r="DOQ8" s="65">
        <v>245816345.80591357</v>
      </c>
      <c r="DOR8" s="65">
        <v>260465328.68457934</v>
      </c>
      <c r="DOS8" s="65">
        <v>275987291.34282774</v>
      </c>
      <c r="DOT8" s="65">
        <v>118185214.51662409</v>
      </c>
      <c r="DOU8" s="65">
        <v>128974553.08700177</v>
      </c>
      <c r="DOV8" s="65">
        <v>140748869.57752246</v>
      </c>
      <c r="DOW8" s="65">
        <v>153598084.37550557</v>
      </c>
      <c r="DOX8" s="65">
        <v>167620326.86046264</v>
      </c>
      <c r="DOY8" s="78">
        <v>169856778.75920349</v>
      </c>
      <c r="DOZ8" s="78">
        <v>171104590.51426125</v>
      </c>
      <c r="DPA8" s="78">
        <v>171164613.67627239</v>
      </c>
      <c r="DPB8" s="78">
        <v>169809578.07698539</v>
      </c>
      <c r="DPC8" s="78">
        <v>166780617.00655285</v>
      </c>
      <c r="DPD8" s="78">
        <v>161783392.31704727</v>
      </c>
      <c r="DPE8" s="78">
        <v>154483775.36513513</v>
      </c>
      <c r="DPF8" s="65">
        <v>158744702.59587726</v>
      </c>
      <c r="DPG8" s="65">
        <v>165431440.00146598</v>
      </c>
      <c r="DPH8" s="65">
        <v>172399840.07925814</v>
      </c>
      <c r="DPI8" s="65">
        <v>179661767.18941939</v>
      </c>
      <c r="DPJ8" s="65">
        <v>187229585.44964814</v>
      </c>
      <c r="DPK8" s="65">
        <v>195116179.78625527</v>
      </c>
      <c r="DPL8" s="65">
        <v>203334977.87196985</v>
      </c>
      <c r="DPM8" s="65">
        <v>211899972.98782176</v>
      </c>
      <c r="DPN8" s="65">
        <v>220825747.84802616</v>
      </c>
      <c r="DPO8" s="65">
        <v>230127499.42843351</v>
      </c>
      <c r="DPP8" s="65">
        <v>239821064.84081826</v>
      </c>
      <c r="DPQ8" s="65">
        <v>249922948.29705942</v>
      </c>
      <c r="DPR8" s="65">
        <v>260450349.20912212</v>
      </c>
      <c r="DPS8" s="65">
        <v>271421191.47268319</v>
      </c>
      <c r="DPT8" s="65">
        <v>64924709.018159926</v>
      </c>
      <c r="DPU8" s="65">
        <v>68793780.245670214</v>
      </c>
      <c r="DPV8" s="65">
        <v>72893421.812115133</v>
      </c>
      <c r="DPW8" s="65">
        <v>77237374.142022997</v>
      </c>
      <c r="DPX8" s="65">
        <v>81840196.495801479</v>
      </c>
      <c r="DPY8" s="78">
        <v>80523221.783446506</v>
      </c>
      <c r="DPZ8" s="78">
        <v>78758638.445379421</v>
      </c>
      <c r="DQA8" s="78">
        <v>76497774.657700777</v>
      </c>
      <c r="DQB8" s="78">
        <v>73687747.191662624</v>
      </c>
      <c r="DQC8" s="78">
        <v>70271132.322140247</v>
      </c>
      <c r="DQD8" s="78">
        <v>66185612.469039597</v>
      </c>
      <c r="DQE8" s="78">
        <v>61363596.84805546</v>
      </c>
      <c r="DQF8" s="65">
        <v>63948390.240688734</v>
      </c>
      <c r="DQG8" s="65">
        <v>66642061.815595843</v>
      </c>
      <c r="DQH8" s="65">
        <v>69449197.803385794</v>
      </c>
      <c r="DQI8" s="65">
        <v>72374577.618561372</v>
      </c>
      <c r="DQJ8" s="65">
        <v>75423181.996924341</v>
      </c>
      <c r="DQK8" s="65">
        <v>78600201.47574918</v>
      </c>
      <c r="DQL8" s="65">
        <v>81911045.23116374</v>
      </c>
      <c r="DQM8" s="65">
        <v>85361350.287783101</v>
      </c>
      <c r="DQN8" s="65">
        <v>88956991.116277143</v>
      </c>
      <c r="DQO8" s="65">
        <v>92704089.635212421</v>
      </c>
      <c r="DQP8" s="65">
        <v>96609025.634197518</v>
      </c>
      <c r="DQQ8" s="65">
        <v>100678447.63607819</v>
      </c>
      <c r="DQR8" s="65">
        <v>104919284.21667634</v>
      </c>
      <c r="DQS8" s="65">
        <v>109338755.80134554</v>
      </c>
      <c r="DQT8" s="66">
        <v>718467140.18606627</v>
      </c>
      <c r="DQU8" s="66">
        <v>784057284.0874263</v>
      </c>
      <c r="DQV8" s="66">
        <v>855635268.9579457</v>
      </c>
      <c r="DQW8" s="66">
        <v>933747735.45640838</v>
      </c>
      <c r="DQX8" s="66">
        <v>1018991228.0402082</v>
      </c>
      <c r="DQY8" s="66">
        <v>1112016750.7719393</v>
      </c>
      <c r="DQZ8" s="66">
        <v>1213534739.0336783</v>
      </c>
      <c r="DRA8" s="66">
        <v>1324320485.1179109</v>
      </c>
      <c r="DRB8" s="66">
        <v>1445220059.1303105</v>
      </c>
      <c r="DRC8" s="66">
        <v>1577156770.4222703</v>
      </c>
      <c r="DRD8" s="66">
        <v>1721138218.8991077</v>
      </c>
      <c r="DRE8" s="66">
        <v>1878263990.0547473</v>
      </c>
      <c r="DRF8" s="66">
        <v>2049734052.4998143</v>
      </c>
      <c r="DRG8" s="66">
        <v>2236857922.1150103</v>
      </c>
      <c r="DRH8" s="66">
        <v>2441064662.8163657</v>
      </c>
      <c r="DRI8" s="66">
        <v>2663913800.3081446</v>
      </c>
      <c r="DRJ8" s="66">
        <v>2907107232.1716809</v>
      </c>
      <c r="DRK8" s="66">
        <v>3172502225.2474165</v>
      </c>
      <c r="DRL8" s="66">
        <v>3462125599.5710821</v>
      </c>
      <c r="DRM8" s="66">
        <v>3778189207.1866517</v>
      </c>
      <c r="DRN8" s="66">
        <v>4123106824.0476813</v>
      </c>
      <c r="DRO8" s="66">
        <v>4499512584.0103846</v>
      </c>
      <c r="DRP8" s="66">
        <v>4910281095.6987419</v>
      </c>
      <c r="DRQ8" s="66">
        <v>5358549395.8740282</v>
      </c>
      <c r="DRR8" s="66">
        <v>5847740906.9665203</v>
      </c>
      <c r="DRS8" s="66">
        <v>6381591581.7328997</v>
      </c>
      <c r="DRT8" s="66">
        <v>588009305.65890431</v>
      </c>
      <c r="DRU8" s="66">
        <v>623050662.33863676</v>
      </c>
      <c r="DRV8" s="66">
        <v>660180245.62658608</v>
      </c>
      <c r="DRW8" s="66">
        <v>699522499.63052857</v>
      </c>
      <c r="DRX8" s="66">
        <v>741209284.480955</v>
      </c>
      <c r="DRY8" s="66">
        <v>785380318.27560198</v>
      </c>
      <c r="DRZ8" s="66">
        <v>832183645.36087346</v>
      </c>
      <c r="DSA8" s="66">
        <v>881776132.51964986</v>
      </c>
      <c r="DSB8" s="66">
        <v>934323994.72851753</v>
      </c>
      <c r="DSC8" s="66">
        <v>990003352.24655378</v>
      </c>
      <c r="DSD8" s="66">
        <v>1049000820.9028168</v>
      </c>
      <c r="DSE8" s="66">
        <v>1111514137.5609558</v>
      </c>
      <c r="DSF8" s="66">
        <v>1177752822.8572602</v>
      </c>
      <c r="DSG8" s="66">
        <v>1247938883.4333882</v>
      </c>
      <c r="DSH8" s="66">
        <v>1322307556.0173953</v>
      </c>
      <c r="DSI8" s="66">
        <v>1401108095.8469284</v>
      </c>
      <c r="DSJ8" s="66">
        <v>1484604612.0770869</v>
      </c>
      <c r="DSK8" s="66">
        <v>1573076952.9729068</v>
      </c>
      <c r="DSL8" s="66">
        <v>1666821643.8533027</v>
      </c>
      <c r="DSM8" s="66">
        <v>1766152880.9300895</v>
      </c>
      <c r="DSN8" s="66">
        <v>1871403584.3730526</v>
      </c>
      <c r="DSO8" s="66">
        <v>1982926514.1305375</v>
      </c>
      <c r="DSP8" s="66">
        <v>2101095452.2453601</v>
      </c>
      <c r="DSQ8" s="66">
        <v>2226306455.6287007</v>
      </c>
      <c r="DSR8" s="66">
        <v>2358979183.490818</v>
      </c>
      <c r="DSS8" s="66">
        <v>2499558303.8775902</v>
      </c>
      <c r="DST8" s="65">
        <v>718467140.18606627</v>
      </c>
      <c r="DSU8" s="65">
        <v>784057284.0874263</v>
      </c>
      <c r="DSV8" s="65">
        <v>855635268.9579457</v>
      </c>
      <c r="DSW8" s="65">
        <v>933747735.45640838</v>
      </c>
      <c r="DSX8" s="65">
        <v>1018991228.0402082</v>
      </c>
      <c r="DSY8" s="78">
        <v>1032586982.8596579</v>
      </c>
      <c r="DSZ8" s="78">
        <v>1040172633.4574386</v>
      </c>
      <c r="DTA8" s="78">
        <v>1040537524.0212157</v>
      </c>
      <c r="DTB8" s="78">
        <v>1032300042.235936</v>
      </c>
      <c r="DTC8" s="78">
        <v>1013886495.2714595</v>
      </c>
      <c r="DTD8" s="78">
        <v>983507553.65663302</v>
      </c>
      <c r="DTE8" s="78">
        <v>939131995.02737367</v>
      </c>
      <c r="DTF8" s="65">
        <v>978690663.36241257</v>
      </c>
      <c r="DTG8" s="65">
        <v>1019915645.1110371</v>
      </c>
      <c r="DTH8" s="65">
        <v>1062877129.7035078</v>
      </c>
      <c r="DTI8" s="65">
        <v>1107648263.1304054</v>
      </c>
      <c r="DTJ8" s="65">
        <v>1154305272.4805984</v>
      </c>
      <c r="DTK8" s="65">
        <v>1202927595.7250702</v>
      </c>
      <c r="DTL8" s="65">
        <v>1253598016.9675779</v>
      </c>
      <c r="DTM8" s="65">
        <v>1306402807.3924184</v>
      </c>
      <c r="DTN8" s="65">
        <v>1361431872.1492782</v>
      </c>
      <c r="DTO8" s="65">
        <v>1418778903.4252539</v>
      </c>
      <c r="DTP8" s="65">
        <v>1478541539.9646616</v>
      </c>
      <c r="DTQ8" s="65">
        <v>1540821533.3082328</v>
      </c>
      <c r="DTR8" s="65">
        <v>1605724921.0347364</v>
      </c>
      <c r="DTS8" s="65">
        <v>1673362207.299984</v>
      </c>
      <c r="DTT8" s="65">
        <v>588009305.65890431</v>
      </c>
      <c r="DTU8" s="65">
        <v>623050662.33863676</v>
      </c>
      <c r="DTV8" s="65">
        <v>660180245.62658608</v>
      </c>
      <c r="DTW8" s="65">
        <v>699522499.63052857</v>
      </c>
      <c r="DTX8" s="65">
        <v>741209284.480955</v>
      </c>
      <c r="DTY8" s="78">
        <v>729281724.11305904</v>
      </c>
      <c r="DTZ8" s="78">
        <v>713300267.45217729</v>
      </c>
      <c r="DUA8" s="78">
        <v>692824104.12258208</v>
      </c>
      <c r="DUB8" s="78">
        <v>667374281.94894111</v>
      </c>
      <c r="DUC8" s="78">
        <v>636430726.44421315</v>
      </c>
      <c r="DUD8" s="78">
        <v>599429040.51589525</v>
      </c>
      <c r="DUE8" s="78">
        <v>555757068.78047788</v>
      </c>
      <c r="DUF8" s="65">
        <v>579166993.76988208</v>
      </c>
      <c r="DUG8" s="65">
        <v>603563005.34062672</v>
      </c>
      <c r="DUH8" s="65">
        <v>628986640.00965238</v>
      </c>
      <c r="DUI8" s="65">
        <v>655481183.91941142</v>
      </c>
      <c r="DUJ8" s="65">
        <v>683091746.53661931</v>
      </c>
      <c r="DUK8" s="65">
        <v>711865337.45538783</v>
      </c>
      <c r="DUL8" s="65">
        <v>741850946.43550503</v>
      </c>
      <c r="DUM8" s="65">
        <v>773099626.8121345</v>
      </c>
      <c r="DUN8" s="65">
        <v>805664582.41894686</v>
      </c>
      <c r="DUO8" s="65">
        <v>839601258.17267811</v>
      </c>
      <c r="DUP8" s="65">
        <v>874967434.47334421</v>
      </c>
      <c r="DUQ8" s="65">
        <v>911823325.58083653</v>
      </c>
      <c r="DUR8" s="65">
        <v>950231682.13539422</v>
      </c>
      <c r="DUS8" s="65">
        <v>990257897.99650383</v>
      </c>
      <c r="DUT8" s="65">
        <v>0</v>
      </c>
      <c r="DUU8" s="65">
        <v>0</v>
      </c>
      <c r="DUV8" s="65">
        <v>0</v>
      </c>
      <c r="DUW8" s="65">
        <v>0</v>
      </c>
      <c r="DUX8" s="65">
        <v>0</v>
      </c>
      <c r="DUY8" s="65">
        <v>0</v>
      </c>
      <c r="DUZ8" s="65">
        <v>0</v>
      </c>
      <c r="DVA8" s="65">
        <v>0</v>
      </c>
      <c r="DVB8" s="65">
        <v>0</v>
      </c>
      <c r="DVC8" s="65">
        <v>0</v>
      </c>
      <c r="DVD8" s="65">
        <v>0</v>
      </c>
      <c r="DVE8" s="65">
        <v>0</v>
      </c>
      <c r="DVF8" s="65">
        <v>0</v>
      </c>
      <c r="DVG8" s="65">
        <v>0</v>
      </c>
      <c r="DVH8" s="65">
        <v>0</v>
      </c>
      <c r="DVI8" s="65">
        <v>0</v>
      </c>
      <c r="DVJ8" s="65">
        <v>0</v>
      </c>
      <c r="DVK8" s="65">
        <v>0</v>
      </c>
      <c r="DVL8" s="65">
        <v>0</v>
      </c>
      <c r="DVM8" s="65">
        <v>0</v>
      </c>
      <c r="DVN8" s="65">
        <v>0</v>
      </c>
      <c r="DVO8" s="65">
        <v>0</v>
      </c>
      <c r="DVP8" s="65">
        <v>0</v>
      </c>
      <c r="DVQ8" s="65">
        <v>0</v>
      </c>
      <c r="DVR8" s="65">
        <v>0</v>
      </c>
      <c r="DVS8" s="65">
        <v>0</v>
      </c>
      <c r="DVT8" s="64">
        <v>0</v>
      </c>
      <c r="DVU8" s="64">
        <v>0</v>
      </c>
      <c r="DVV8" s="64">
        <v>0</v>
      </c>
      <c r="DVW8" s="64">
        <v>0</v>
      </c>
      <c r="DVX8" s="64">
        <v>0</v>
      </c>
      <c r="DVY8" s="64">
        <v>0</v>
      </c>
      <c r="DVZ8" s="64">
        <v>0</v>
      </c>
      <c r="DWA8" s="64">
        <v>0</v>
      </c>
      <c r="DWB8" s="64">
        <v>0</v>
      </c>
      <c r="DWC8" s="64">
        <v>0</v>
      </c>
      <c r="DWD8" s="64">
        <v>0</v>
      </c>
      <c r="DWE8" s="64">
        <v>0</v>
      </c>
      <c r="DWF8" s="64">
        <v>0</v>
      </c>
      <c r="DWG8" s="64">
        <v>0</v>
      </c>
      <c r="DWH8" s="64">
        <v>0</v>
      </c>
      <c r="DWI8" s="64">
        <v>0</v>
      </c>
      <c r="DWJ8" s="64">
        <v>0</v>
      </c>
      <c r="DWK8" s="64">
        <v>0</v>
      </c>
      <c r="DWL8" s="64">
        <v>0</v>
      </c>
      <c r="DWM8" s="64">
        <v>0</v>
      </c>
      <c r="DWN8" s="64">
        <v>0</v>
      </c>
      <c r="DWO8" s="64">
        <v>0</v>
      </c>
      <c r="DWP8" s="64">
        <v>0</v>
      </c>
      <c r="DWQ8" s="64">
        <v>0</v>
      </c>
      <c r="DWR8" s="64">
        <v>0</v>
      </c>
      <c r="DWS8" s="64">
        <v>0</v>
      </c>
      <c r="DWT8" s="65">
        <v>0</v>
      </c>
      <c r="DWU8" s="65">
        <v>0</v>
      </c>
      <c r="DWV8" s="65">
        <v>0</v>
      </c>
      <c r="DWW8" s="65">
        <v>0</v>
      </c>
      <c r="DWX8" s="65">
        <v>0</v>
      </c>
      <c r="DWY8" s="65">
        <v>72492551.396133855</v>
      </c>
      <c r="DWZ8" s="65">
        <v>158221050.8597542</v>
      </c>
      <c r="DXA8" s="65">
        <v>258997998.27399936</v>
      </c>
      <c r="DXB8" s="65">
        <v>376856515.30878496</v>
      </c>
      <c r="DXC8" s="65">
        <v>514075521.61525404</v>
      </c>
      <c r="DXD8" s="65">
        <v>673207669.07574677</v>
      </c>
      <c r="DXE8" s="65">
        <v>857110327.86171734</v>
      </c>
      <c r="DXF8" s="65">
        <v>935357455.11270404</v>
      </c>
      <c r="DXG8" s="65">
        <v>1020747901.8687851</v>
      </c>
      <c r="DXH8" s="65">
        <v>1113933794.4807229</v>
      </c>
      <c r="DXI8" s="65">
        <v>1215626793.0744469</v>
      </c>
      <c r="DXJ8" s="65">
        <v>1326603526.4953415</v>
      </c>
      <c r="DXK8" s="65">
        <v>1447711523.4182723</v>
      </c>
      <c r="DXL8" s="65">
        <v>1579875684.9192007</v>
      </c>
      <c r="DXM8" s="65">
        <v>1724105347.9393818</v>
      </c>
      <c r="DXN8" s="65">
        <v>1881501993.5857813</v>
      </c>
      <c r="DXO8" s="65">
        <v>2053267659.1359515</v>
      </c>
      <c r="DXP8" s="65">
        <v>2240714117.9898076</v>
      </c>
      <c r="DXQ8" s="65">
        <v>2445272897.6755409</v>
      </c>
      <c r="DXR8" s="65">
        <v>2668506212.4171133</v>
      </c>
      <c r="DXS8" s="65">
        <v>2912118893.7553077</v>
      </c>
      <c r="DXT8" s="65">
        <v>0</v>
      </c>
      <c r="DXU8" s="65">
        <v>0</v>
      </c>
      <c r="DXV8" s="65">
        <v>0</v>
      </c>
      <c r="DXW8" s="65">
        <v>0</v>
      </c>
      <c r="DXX8" s="65">
        <v>0</v>
      </c>
      <c r="DXY8" s="65">
        <v>4668706.8241626676</v>
      </c>
      <c r="DXZ8" s="65">
        <v>9893860.0157013126</v>
      </c>
      <c r="DYA8" s="65">
        <v>15725200.204852683</v>
      </c>
      <c r="DYB8" s="65">
        <v>22216420.293013927</v>
      </c>
      <c r="DYC8" s="65">
        <v>29425459.863354132</v>
      </c>
      <c r="DYD8" s="65">
        <v>37414820.64527078</v>
      </c>
      <c r="DYE8" s="65">
        <v>46251904.496468037</v>
      </c>
      <c r="DYF8" s="65">
        <v>49008203.53286086</v>
      </c>
      <c r="DYG8" s="65">
        <v>51928759.25145366</v>
      </c>
      <c r="DYH8" s="65">
        <v>55023360.233706988</v>
      </c>
      <c r="DYI8" s="65">
        <v>58302378.393982813</v>
      </c>
      <c r="DYJ8" s="65">
        <v>61776803.742219381</v>
      </c>
      <c r="DYK8" s="65">
        <v>65458281.218224958</v>
      </c>
      <c r="DYL8" s="65">
        <v>69359149.721045241</v>
      </c>
      <c r="DYM8" s="65">
        <v>73492483.464215562</v>
      </c>
      <c r="DYN8" s="65">
        <v>77872135.795505017</v>
      </c>
      <c r="DYO8" s="65">
        <v>82512785.628019303</v>
      </c>
      <c r="DYP8" s="65">
        <v>87429986.638281807</v>
      </c>
      <c r="DYQ8" s="65">
        <v>92640219.396185547</v>
      </c>
      <c r="DYR8" s="65">
        <v>98160946.60153611</v>
      </c>
      <c r="DYS8" s="65">
        <v>104010671.61231665</v>
      </c>
      <c r="DYT8" s="67">
        <v>1516.5</v>
      </c>
      <c r="DYU8" s="68">
        <f ca="1">10000000*'Country Model'!$DYT$8/57000</f>
        <v>59385.964912280702</v>
      </c>
      <c r="DYV8" s="68">
        <f ca="1">10000000*'Country Model'!$DYT$8/57000</f>
        <v>59385.964912280702</v>
      </c>
      <c r="DYW8" s="38">
        <f ca="1">'Country Model'!$DYT$8/(220*8)</f>
        <v>0.19232954545454545</v>
      </c>
      <c r="DYX8" s="38">
        <f ca="1">'Country Model'!$DYT$8/(220*8)</f>
        <v>0.19232954545454545</v>
      </c>
      <c r="DYY8" s="25">
        <v>6.2E-2</v>
      </c>
      <c r="DYZ8" s="25">
        <f t="shared" si="21"/>
        <v>6.2E-2</v>
      </c>
      <c r="DZA8" s="25">
        <f t="shared" si="22"/>
        <v>0.05</v>
      </c>
      <c r="DZB8" s="25">
        <v>0.01</v>
      </c>
      <c r="DZC8" s="25">
        <v>0.01</v>
      </c>
      <c r="DZD8" s="25">
        <v>0.01</v>
      </c>
      <c r="DZE8" s="25">
        <v>0</v>
      </c>
      <c r="DZF8" s="25">
        <v>0.28999999999999998</v>
      </c>
      <c r="DZG8" s="25">
        <v>0.01</v>
      </c>
      <c r="DZH8" s="25">
        <v>0.01</v>
      </c>
      <c r="DZI8" s="25">
        <v>0.01</v>
      </c>
      <c r="DZJ8" s="25">
        <v>0</v>
      </c>
      <c r="DZK8" s="25">
        <v>0.19</v>
      </c>
      <c r="DZL8" s="46">
        <v>0.67</v>
      </c>
      <c r="DZM8" s="46">
        <v>0.33</v>
      </c>
      <c r="DZN8" s="46">
        <v>0.33</v>
      </c>
      <c r="DZO8" s="46">
        <v>0.33</v>
      </c>
      <c r="DZP8" s="46">
        <v>0.17</v>
      </c>
      <c r="DZQ8" s="46">
        <v>1</v>
      </c>
      <c r="DZR8" s="46">
        <v>0.5</v>
      </c>
      <c r="DZS8" s="46">
        <v>0.33</v>
      </c>
      <c r="DZT8" s="46">
        <v>0.5</v>
      </c>
      <c r="DZU8" s="46">
        <v>0.17</v>
      </c>
      <c r="DZW8" s="69">
        <v>0</v>
      </c>
      <c r="DZX8" s="69">
        <v>1</v>
      </c>
      <c r="DZY8" s="69">
        <v>2</v>
      </c>
      <c r="DZZ8" s="69">
        <v>3</v>
      </c>
      <c r="EAA8" s="69">
        <v>4</v>
      </c>
      <c r="EAB8" s="69">
        <v>5</v>
      </c>
      <c r="EAC8" s="69">
        <v>6</v>
      </c>
      <c r="EAD8" s="69">
        <v>7</v>
      </c>
      <c r="EAE8" s="69">
        <v>8</v>
      </c>
      <c r="EAF8" s="69">
        <v>9</v>
      </c>
      <c r="EAG8" s="69">
        <v>10</v>
      </c>
      <c r="EAH8" s="69">
        <v>11</v>
      </c>
      <c r="EAI8" s="69">
        <v>12</v>
      </c>
      <c r="EAJ8" s="69">
        <v>13</v>
      </c>
      <c r="EAK8" s="69">
        <v>14</v>
      </c>
      <c r="EAL8" s="69">
        <v>15</v>
      </c>
      <c r="EAM8" s="69">
        <v>16</v>
      </c>
      <c r="EAN8" s="69">
        <v>17</v>
      </c>
      <c r="EAO8" s="69">
        <v>18</v>
      </c>
      <c r="EAP8" s="69">
        <v>19</v>
      </c>
      <c r="EAQ8" s="69">
        <v>20</v>
      </c>
      <c r="EAR8" s="69">
        <v>21</v>
      </c>
      <c r="EAS8" s="69">
        <v>22</v>
      </c>
      <c r="EAT8" s="69">
        <v>23</v>
      </c>
      <c r="EAU8" s="69">
        <v>24</v>
      </c>
      <c r="EAV8" s="69">
        <v>25</v>
      </c>
      <c r="EAW8" s="69">
        <v>26</v>
      </c>
      <c r="EAX8" s="69">
        <v>27</v>
      </c>
      <c r="EAY8" s="69">
        <v>28</v>
      </c>
      <c r="EAZ8" s="69">
        <v>29</v>
      </c>
      <c r="EBA8" s="69">
        <v>30</v>
      </c>
      <c r="EBB8" s="69">
        <v>31</v>
      </c>
      <c r="EBC8" s="69">
        <v>32</v>
      </c>
      <c r="EBD8" s="69">
        <v>33</v>
      </c>
      <c r="EBE8" s="69">
        <v>34</v>
      </c>
      <c r="EBF8" s="69">
        <v>35</v>
      </c>
      <c r="EBG8" s="69">
        <v>36</v>
      </c>
      <c r="EBH8" s="69">
        <v>37</v>
      </c>
      <c r="EBI8" s="69">
        <v>38</v>
      </c>
      <c r="EBJ8" s="69">
        <v>39</v>
      </c>
      <c r="EBK8" s="69">
        <v>40</v>
      </c>
      <c r="EBL8" s="69">
        <v>41</v>
      </c>
      <c r="EBM8" s="69">
        <v>42</v>
      </c>
      <c r="EBO8" s="70">
        <v>21117676.783375286</v>
      </c>
      <c r="EBP8" s="70">
        <v>21700138.493956976</v>
      </c>
      <c r="EBQ8" s="70">
        <v>22298665.496557947</v>
      </c>
      <c r="EBR8" s="70">
        <v>22913700.89945979</v>
      </c>
      <c r="EBS8" s="70">
        <v>23545700.032629751</v>
      </c>
      <c r="EBT8" s="70">
        <v>24195130.784815781</v>
      </c>
      <c r="EBU8" s="70">
        <v>24862473.949939225</v>
      </c>
      <c r="EBV8" s="70">
        <v>25548223.583041612</v>
      </c>
      <c r="EBW8" s="70">
        <v>26252887.366049066</v>
      </c>
      <c r="EBX8" s="70">
        <v>26976986.983625151</v>
      </c>
      <c r="EBY8" s="70">
        <v>27721058.509390347</v>
      </c>
      <c r="EBZ8" s="70">
        <v>28485652.802794147</v>
      </c>
      <c r="ECA8" s="70">
        <v>29271335.916933548</v>
      </c>
      <c r="ECB8" s="70">
        <v>30078689.517619889</v>
      </c>
      <c r="ECC8" s="70">
        <v>30908311.314004265</v>
      </c>
      <c r="ECD8" s="70">
        <v>31760815.501080327</v>
      </c>
      <c r="ECE8" s="70">
        <v>32636833.214392059</v>
      </c>
      <c r="ECF8" s="70">
        <v>33537012.997283205</v>
      </c>
      <c r="ECG8" s="70">
        <v>34462021.281034186</v>
      </c>
      <c r="ECH8" s="70">
        <v>35412542.878242075</v>
      </c>
      <c r="ECI8" s="70">
        <v>36389281.489808775</v>
      </c>
      <c r="ECJ8" s="70">
        <v>37392960.225912862</v>
      </c>
      <c r="ECK8" s="70">
        <v>38424322.141350657</v>
      </c>
      <c r="ECL8" s="70">
        <v>39484130.785643011</v>
      </c>
      <c r="ECM8" s="70">
        <v>40573170.768314861</v>
      </c>
      <c r="ECN8" s="70">
        <v>41692248.339766286</v>
      </c>
      <c r="ECO8" s="70">
        <v>169081713.20002162</v>
      </c>
      <c r="ECP8" s="70">
        <v>168698525.14337984</v>
      </c>
      <c r="ECQ8" s="70">
        <v>168316205.50168356</v>
      </c>
      <c r="ECR8" s="70">
        <v>167934752.30685338</v>
      </c>
      <c r="ECS8" s="70">
        <v>167554163.59527016</v>
      </c>
      <c r="ECT8" s="70">
        <v>167174437.40776485</v>
      </c>
      <c r="ECU8" s="70">
        <v>166795571.78960848</v>
      </c>
      <c r="ECV8" s="70">
        <v>166417564.79050207</v>
      </c>
      <c r="ECW8" s="70">
        <v>166040414.46456653</v>
      </c>
      <c r="ECX8" s="70">
        <v>165664118.87033272</v>
      </c>
      <c r="ECY8" s="70">
        <v>165288676.07073146</v>
      </c>
      <c r="ECZ8" s="70">
        <v>164914084.13308346</v>
      </c>
      <c r="EDA8" s="70">
        <v>164540341.12908953</v>
      </c>
      <c r="EDB8" s="70">
        <v>164167445.13482055</v>
      </c>
      <c r="EDC8" s="70">
        <v>163795394.23070744</v>
      </c>
      <c r="EDD8" s="70">
        <v>163424186.50153163</v>
      </c>
      <c r="EDE8" s="70">
        <v>163053820.03641483</v>
      </c>
      <c r="EDF8" s="70">
        <v>162684292.9288094</v>
      </c>
      <c r="EDG8" s="70">
        <v>162315603.27648854</v>
      </c>
      <c r="EDH8" s="70">
        <v>161947749.18153638</v>
      </c>
      <c r="EDI8" s="70">
        <v>161580728.75033832</v>
      </c>
      <c r="EDJ8" s="70">
        <v>161214540.09357116</v>
      </c>
      <c r="EDK8" s="70">
        <v>160849181.32619354</v>
      </c>
      <c r="EDL8" s="70">
        <v>160484650.56743613</v>
      </c>
      <c r="EDM8" s="70">
        <v>160120945.94079196</v>
      </c>
      <c r="EDN8" s="70">
        <v>159758065.57400677</v>
      </c>
      <c r="EDO8" s="71">
        <v>21117676.783375286</v>
      </c>
      <c r="EDP8" s="71">
        <v>21700138.493956976</v>
      </c>
      <c r="EDQ8" s="71">
        <v>22298665.496557947</v>
      </c>
      <c r="EDR8" s="71">
        <v>22913700.89945979</v>
      </c>
      <c r="EDS8" s="71">
        <v>23545700.032629751</v>
      </c>
      <c r="EDT8" s="79">
        <v>22466907.157328937</v>
      </c>
      <c r="EDU8" s="79">
        <v>21310691.957090765</v>
      </c>
      <c r="EDV8" s="79">
        <v>20073604.24381841</v>
      </c>
      <c r="EDW8" s="79">
        <v>18752062.404320762</v>
      </c>
      <c r="EDX8" s="79">
        <v>17342348.775187597</v>
      </c>
      <c r="EDY8" s="79">
        <v>15840604.86250877</v>
      </c>
      <c r="EDZ8" s="79">
        <v>14242826.401397074</v>
      </c>
      <c r="EEA8" s="71">
        <v>14842771.083028307</v>
      </c>
      <c r="EEB8" s="71">
        <v>15467986.986176521</v>
      </c>
      <c r="EEC8" s="71">
        <v>16119538.600046325</v>
      </c>
      <c r="EED8" s="71">
        <v>16798535.252880525</v>
      </c>
      <c r="EEE8" s="71">
        <v>17506133.000696357</v>
      </c>
      <c r="EEF8" s="71">
        <v>18243536.595580205</v>
      </c>
      <c r="EEG8" s="71">
        <v>19012001.53689196</v>
      </c>
      <c r="EEH8" s="71">
        <v>19812836.208871417</v>
      </c>
      <c r="EEI8" s="71">
        <v>20647404.108286183</v>
      </c>
      <c r="EEJ8" s="71">
        <v>21517126.16591388</v>
      </c>
      <c r="EEK8" s="71">
        <v>22423483.165811177</v>
      </c>
      <c r="EEL8" s="71">
        <v>23368018.266488686</v>
      </c>
      <c r="EEM8" s="71">
        <v>24352339.628284279</v>
      </c>
      <c r="EEN8" s="71">
        <v>25378123.151408143</v>
      </c>
      <c r="EEO8" s="71">
        <v>169081713.20002162</v>
      </c>
      <c r="EEP8" s="71">
        <v>168698525.14337984</v>
      </c>
      <c r="EEQ8" s="71">
        <v>168316205.50168356</v>
      </c>
      <c r="EER8" s="71">
        <v>167934752.30685338</v>
      </c>
      <c r="EES8" s="71">
        <v>167554163.59527016</v>
      </c>
      <c r="EET8" s="79">
        <v>155233406.16435307</v>
      </c>
      <c r="EEU8" s="79">
        <v>142967632.96252155</v>
      </c>
      <c r="EEV8" s="79">
        <v>130756658.0496802</v>
      </c>
      <c r="EEW8" s="79">
        <v>118600296.04611894</v>
      </c>
      <c r="EEX8" s="79">
        <v>106498362.13092817</v>
      </c>
      <c r="EEY8" s="79">
        <v>94450672.040417984</v>
      </c>
      <c r="EEZ8" s="79">
        <v>82457042.066541746</v>
      </c>
      <c r="EFA8" s="71">
        <v>85930345.921878502</v>
      </c>
      <c r="EFB8" s="71">
        <v>89549954.317969486</v>
      </c>
      <c r="EFC8" s="71">
        <v>93322029.980431795</v>
      </c>
      <c r="EFD8" s="71">
        <v>97252995.224823087</v>
      </c>
      <c r="EFE8" s="71">
        <v>101349542.89124112</v>
      </c>
      <c r="EFF8" s="71">
        <v>105618647.73951705</v>
      </c>
      <c r="EFG8" s="71">
        <v>110067578.32440366</v>
      </c>
      <c r="EFH8" s="71">
        <v>114703909.37097724</v>
      </c>
      <c r="EFI8" s="71">
        <v>119535534.67132342</v>
      </c>
      <c r="EFJ8" s="71">
        <v>124570680.52446474</v>
      </c>
      <c r="EFK8" s="71">
        <v>129817919.74241275</v>
      </c>
      <c r="EFL8" s="71">
        <v>135286186.24619117</v>
      </c>
      <c r="EFM8" s="71">
        <v>140984790.27668145</v>
      </c>
      <c r="EFN8" s="71">
        <v>146923434.24618831</v>
      </c>
      <c r="EFO8" s="70">
        <v>0</v>
      </c>
      <c r="EFP8" s="70">
        <v>0</v>
      </c>
      <c r="EFQ8" s="70">
        <v>0</v>
      </c>
      <c r="EFR8" s="70">
        <v>0</v>
      </c>
      <c r="EFS8" s="70">
        <v>0</v>
      </c>
      <c r="EFT8" s="70">
        <v>1728223.6274868436</v>
      </c>
      <c r="EFU8" s="70">
        <v>3551781.9928484596</v>
      </c>
      <c r="EFV8" s="70">
        <v>5474619.3392232023</v>
      </c>
      <c r="EFW8" s="70">
        <v>7500824.9617283046</v>
      </c>
      <c r="EFX8" s="70">
        <v>9634638.2084375545</v>
      </c>
      <c r="EFY8" s="70">
        <v>11880453.646881577</v>
      </c>
      <c r="EFZ8" s="70">
        <v>14242826.401397074</v>
      </c>
      <c r="EGA8" s="70">
        <v>14428564.833905241</v>
      </c>
      <c r="EGB8" s="70">
        <v>14610702.531443369</v>
      </c>
      <c r="EGC8" s="70">
        <v>14788772.713957939</v>
      </c>
      <c r="EGD8" s="70">
        <v>14962280.248199802</v>
      </c>
      <c r="EGE8" s="70">
        <v>15130700.213695701</v>
      </c>
      <c r="EGF8" s="70">
        <v>15293476.401703</v>
      </c>
      <c r="EGG8" s="70">
        <v>15450019.744142227</v>
      </c>
      <c r="EGH8" s="70">
        <v>15599706.669370659</v>
      </c>
      <c r="EGI8" s="70">
        <v>15741877.381522592</v>
      </c>
      <c r="EGJ8" s="70">
        <v>15875834.059998982</v>
      </c>
      <c r="EGK8" s="70">
        <v>16000838.975539479</v>
      </c>
      <c r="EGL8" s="70">
        <v>16116112.519154325</v>
      </c>
      <c r="EGM8" s="70">
        <v>16220831.140030582</v>
      </c>
      <c r="EGN8" s="70">
        <v>16314125.188358143</v>
      </c>
      <c r="EGO8" s="70">
        <v>0</v>
      </c>
      <c r="EGP8" s="70">
        <v>0</v>
      </c>
      <c r="EGQ8" s="70">
        <v>0</v>
      </c>
      <c r="EGR8" s="70">
        <v>0</v>
      </c>
      <c r="EGS8" s="70">
        <v>0</v>
      </c>
      <c r="EGT8" s="70">
        <v>11941031.243411779</v>
      </c>
      <c r="EGU8" s="70">
        <v>23827938.827086926</v>
      </c>
      <c r="EGV8" s="70">
        <v>35660906.740821868</v>
      </c>
      <c r="EGW8" s="70">
        <v>47440118.418447584</v>
      </c>
      <c r="EGX8" s="70">
        <v>59165756.739404544</v>
      </c>
      <c r="EGY8" s="70">
        <v>70838004.030313477</v>
      </c>
      <c r="EGZ8" s="70">
        <v>82457042.066541716</v>
      </c>
      <c r="EHA8" s="70">
        <v>78609995.207211033</v>
      </c>
      <c r="EHB8" s="70">
        <v>74617490.816851065</v>
      </c>
      <c r="EHC8" s="70">
        <v>70473364.250275642</v>
      </c>
      <c r="EHD8" s="70">
        <v>66171191.276708543</v>
      </c>
      <c r="EHE8" s="70">
        <v>61704277.145173714</v>
      </c>
      <c r="EHF8" s="70">
        <v>57065645.189292356</v>
      </c>
      <c r="EHG8" s="70">
        <v>52248024.952084884</v>
      </c>
      <c r="EHH8" s="70">
        <v>47243839.810559139</v>
      </c>
      <c r="EHI8" s="70">
        <v>42045194.079014897</v>
      </c>
      <c r="EHJ8" s="70">
        <v>36643859.569106415</v>
      </c>
      <c r="EHK8" s="70">
        <v>31031261.583780795</v>
      </c>
      <c r="EHL8" s="70">
        <v>25198464.321244955</v>
      </c>
      <c r="EHM8" s="70">
        <v>19136155.664110512</v>
      </c>
      <c r="EHN8" s="70">
        <v>12834631.327818453</v>
      </c>
      <c r="EHO8" s="70">
        <f t="shared" si="23"/>
        <v>352520967.16138285</v>
      </c>
      <c r="EHP8" s="70">
        <f t="shared" si="24"/>
        <v>722525491.28313076</v>
      </c>
      <c r="EHQ8" s="70">
        <f t="shared" si="25"/>
        <v>27116997.473952528</v>
      </c>
      <c r="EHR8" s="70">
        <f t="shared" si="26"/>
        <v>31414151.794918727</v>
      </c>
      <c r="EHS8" s="70">
        <f t="shared" si="27"/>
        <v>2153711150.4248619</v>
      </c>
      <c r="EHT8" s="70">
        <f t="shared" si="28"/>
        <v>3767720728.1004481</v>
      </c>
      <c r="EHU8" s="70">
        <f t="shared" si="29"/>
        <v>165670088.49422014</v>
      </c>
      <c r="EHV8" s="70">
        <f t="shared" si="30"/>
        <v>163813944.70001948</v>
      </c>
      <c r="EHW8" s="70">
        <f t="shared" si="31"/>
        <v>2506232117.5862446</v>
      </c>
      <c r="EHX8" s="70">
        <f t="shared" si="2"/>
        <v>4490246219.3835793</v>
      </c>
      <c r="EHY8" s="70">
        <f t="shared" si="2"/>
        <v>192787085.96817267</v>
      </c>
      <c r="EHZ8" s="70">
        <f t="shared" si="2"/>
        <v>195228096.49493819</v>
      </c>
      <c r="EIA8" s="70">
        <f t="shared" si="32"/>
        <v>239717278.65587354</v>
      </c>
      <c r="EIB8" s="70">
        <f t="shared" si="33"/>
        <v>451978280.48410583</v>
      </c>
      <c r="EIC8" s="70">
        <f t="shared" si="3"/>
        <v>358457174.46239281</v>
      </c>
      <c r="EID8" s="70">
        <f t="shared" si="3"/>
        <v>359042041.19495767</v>
      </c>
      <c r="EIE8" s="70">
        <f t="shared" si="34"/>
        <v>1532508310.8077881</v>
      </c>
      <c r="EIF8" s="70">
        <f t="shared" si="35"/>
        <v>2761366534.8411884</v>
      </c>
      <c r="EIG8" s="70">
        <f t="shared" si="4"/>
        <v>551244260.43056548</v>
      </c>
      <c r="EIH8" s="70">
        <f t="shared" si="4"/>
        <v>554270137.68989587</v>
      </c>
      <c r="EII8" s="70">
        <f t="shared" si="4"/>
        <v>1772225589.4636617</v>
      </c>
      <c r="EIJ8" s="70">
        <f t="shared" si="4"/>
        <v>3213344815.3252945</v>
      </c>
      <c r="EIK8" s="70">
        <f t="shared" si="4"/>
        <v>909701434.89295828</v>
      </c>
      <c r="EIL8" s="70">
        <f t="shared" si="4"/>
        <v>913312178.8848536</v>
      </c>
      <c r="EIM8" s="70">
        <f t="shared" si="36"/>
        <v>112803688.50550932</v>
      </c>
      <c r="EIN8" s="70">
        <f t="shared" si="5"/>
        <v>270547210.79902494</v>
      </c>
      <c r="EIO8" s="70">
        <f t="shared" si="37"/>
        <v>8677206.8081161007</v>
      </c>
      <c r="EIP8" s="70">
        <f t="shared" si="38"/>
        <v>11762922.208653258</v>
      </c>
      <c r="EIQ8" s="70">
        <f t="shared" si="5"/>
        <v>621202839.61707377</v>
      </c>
      <c r="EIR8" s="70">
        <f t="shared" si="5"/>
        <v>1006354193.2592597</v>
      </c>
      <c r="EIS8" s="70">
        <f t="shared" si="39"/>
        <v>47784833.816697985</v>
      </c>
      <c r="EIT8" s="70">
        <f t="shared" si="40"/>
        <v>43754530.141706944</v>
      </c>
      <c r="EIU8" s="70">
        <f t="shared" si="5"/>
        <v>734006528.12258291</v>
      </c>
      <c r="EIV8" s="70">
        <f t="shared" si="5"/>
        <v>1276901404.0582848</v>
      </c>
      <c r="EIW8" s="70">
        <f t="shared" si="41"/>
        <v>56462040.624814071</v>
      </c>
      <c r="EIX8" s="70">
        <f t="shared" si="42"/>
        <v>55517452.350360207</v>
      </c>
      <c r="EIY8" s="70">
        <v>2700.469963112811</v>
      </c>
      <c r="EIZ8" s="70">
        <v>2947.0006721386944</v>
      </c>
      <c r="EJA8" s="70">
        <v>3216.037608348362</v>
      </c>
      <c r="EJB8" s="70">
        <v>3509.6354052763131</v>
      </c>
      <c r="EJC8" s="70">
        <v>3830.0362676090908</v>
      </c>
      <c r="EJD8" s="70">
        <v>4179.6870948895839</v>
      </c>
      <c r="EJE8" s="70">
        <v>4561.2581684747556</v>
      </c>
      <c r="EJF8" s="70">
        <v>4977.663544459012</v>
      </c>
      <c r="EJG8" s="70">
        <v>5432.0833083038387</v>
      </c>
      <c r="EJH8" s="70">
        <v>5927.9878611321747</v>
      </c>
      <c r="EJI8" s="70">
        <v>6469.1644231618284</v>
      </c>
      <c r="EJJ8" s="70">
        <v>7059.74595668451</v>
      </c>
      <c r="EJK8" s="70">
        <v>7704.2427294750687</v>
      </c>
      <c r="EJL8" s="70">
        <v>8407.5767596805526</v>
      </c>
      <c r="EJM8" s="70">
        <v>9175.1194052445007</v>
      </c>
      <c r="EJN8" s="70">
        <v>10012.732384936646</v>
      </c>
      <c r="EJO8" s="70">
        <v>10926.812544265469</v>
      </c>
      <c r="EJP8" s="70">
        <v>11924.340708150527</v>
      </c>
      <c r="EJQ8" s="70">
        <v>13012.934993442248</v>
      </c>
      <c r="EJR8" s="70">
        <v>14200.908988436475</v>
      </c>
      <c r="EJS8" s="70">
        <v>15497.335243700483</v>
      </c>
      <c r="EJT8" s="70">
        <v>16912.114559089474</v>
      </c>
      <c r="EJU8" s="70">
        <v>18456.051596098139</v>
      </c>
      <c r="EJV8" s="70">
        <v>20140.937392998323</v>
      </c>
      <c r="EJW8" s="70">
        <v>21979.639412930537</v>
      </c>
      <c r="EJX8" s="70">
        <v>23986.199812645915</v>
      </c>
      <c r="EJY8" s="70">
        <v>2210.1239975309954</v>
      </c>
      <c r="EJZ8" s="70">
        <v>2341.8323609167351</v>
      </c>
      <c r="EKA8" s="70">
        <v>2481.3896472611546</v>
      </c>
      <c r="EKB8" s="70">
        <v>2629.263599006933</v>
      </c>
      <c r="EKC8" s="70">
        <v>2785.949832866102</v>
      </c>
      <c r="EKD8" s="70">
        <v>2951.9735009369806</v>
      </c>
      <c r="EKE8" s="70">
        <v>3127.8910508123831</v>
      </c>
      <c r="EKF8" s="70">
        <v>3314.2920905783085</v>
      </c>
      <c r="EKG8" s="70">
        <v>3511.8013649538739</v>
      </c>
      <c r="EKH8" s="70">
        <v>3721.0808491957519</v>
      </c>
      <c r="EKI8" s="70">
        <v>3942.8319677850682</v>
      </c>
      <c r="EKJ8" s="70">
        <v>4177.7979453329699</v>
      </c>
      <c r="EKK8" s="70">
        <v>4426.7662975841631</v>
      </c>
      <c r="EKL8" s="70">
        <v>4690.571470867334</v>
      </c>
      <c r="EKM8" s="70">
        <v>4970.0976388388735</v>
      </c>
      <c r="EKN8" s="70">
        <v>5266.2816658934998</v>
      </c>
      <c r="EKO8" s="70">
        <v>5580.1162471740163</v>
      </c>
      <c r="EKP8" s="70">
        <v>5912.6532357042979</v>
      </c>
      <c r="EKQ8" s="70">
        <v>6265.0071677967853</v>
      </c>
      <c r="EKR8" s="70">
        <v>6638.3589985502867</v>
      </c>
      <c r="EKS8" s="70">
        <v>7033.9600599580617</v>
      </c>
      <c r="EKT8" s="70">
        <v>7453.1362548922298</v>
      </c>
      <c r="EKU8" s="70">
        <v>7897.2925010211356</v>
      </c>
      <c r="EKV8" s="70">
        <v>8367.9174395539703</v>
      </c>
      <c r="EKW8" s="70">
        <v>8866.5884245945672</v>
      </c>
      <c r="EKX8" s="70">
        <v>9394.9768098267486</v>
      </c>
      <c r="EKY8" s="71">
        <v>2700.469963112811</v>
      </c>
      <c r="EKZ8" s="71">
        <v>2947.0006721386944</v>
      </c>
      <c r="ELA8" s="71">
        <v>3216.037608348362</v>
      </c>
      <c r="ELB8" s="71">
        <v>3509.6354052763131</v>
      </c>
      <c r="ELC8" s="71">
        <v>3830.0362676090908</v>
      </c>
      <c r="ELD8" s="79">
        <v>3881.138016683185</v>
      </c>
      <c r="ELE8" s="79">
        <v>3909.6498586926473</v>
      </c>
      <c r="ELF8" s="79">
        <v>3911.0213563606521</v>
      </c>
      <c r="ELG8" s="79">
        <v>3880.0595059313132</v>
      </c>
      <c r="ELH8" s="79">
        <v>3810.8493392992555</v>
      </c>
      <c r="ELI8" s="79">
        <v>3696.6653846639019</v>
      </c>
      <c r="ELJ8" s="79">
        <v>3529.8729783422555</v>
      </c>
      <c r="ELK8" s="71">
        <v>3678.5603568517981</v>
      </c>
      <c r="ELL8" s="71">
        <v>3833.5108322670044</v>
      </c>
      <c r="ELM8" s="71">
        <v>3994.9882224266371</v>
      </c>
      <c r="ELN8" s="71">
        <v>4163.2674578590913</v>
      </c>
      <c r="ELO8" s="71">
        <v>4338.635049877621</v>
      </c>
      <c r="ELP8" s="71">
        <v>4521.3895783929456</v>
      </c>
      <c r="ELQ8" s="71">
        <v>4711.8422002737861</v>
      </c>
      <c r="ELR8" s="71">
        <v>4910.3171791208624</v>
      </c>
      <c r="ELS8" s="71">
        <v>5117.1524373563398</v>
      </c>
      <c r="ELT8" s="71">
        <v>5332.7001315687121</v>
      </c>
      <c r="ELU8" s="71">
        <v>5557.3272520926976</v>
      </c>
      <c r="ELV8" s="71">
        <v>5791.4162478449934</v>
      </c>
      <c r="ELW8" s="71">
        <v>6035.3656774797246</v>
      </c>
      <c r="ELX8" s="71">
        <v>6289.5908879722483</v>
      </c>
      <c r="ELY8" s="71">
        <v>2210.1239975309954</v>
      </c>
      <c r="ELZ8" s="71">
        <v>2341.8323609167351</v>
      </c>
      <c r="EMA8" s="71">
        <v>2481.3896472611546</v>
      </c>
      <c r="EMB8" s="71">
        <v>2629.263599006933</v>
      </c>
      <c r="EMC8" s="71">
        <v>2785.949832866102</v>
      </c>
      <c r="EMD8" s="79">
        <v>2741.1182508700535</v>
      </c>
      <c r="EME8" s="79">
        <v>2681.0494721249001</v>
      </c>
      <c r="EMF8" s="79">
        <v>2604.0866425972422</v>
      </c>
      <c r="EMG8" s="79">
        <v>2508.4295463956246</v>
      </c>
      <c r="EMH8" s="79">
        <v>2392.1234030544119</v>
      </c>
      <c r="EMI8" s="79">
        <v>2253.0468387343249</v>
      </c>
      <c r="EMJ8" s="79">
        <v>2088.898972666485</v>
      </c>
      <c r="EMK8" s="71">
        <v>2176.8887995307141</v>
      </c>
      <c r="EML8" s="71">
        <v>2268.5849854543835</v>
      </c>
      <c r="EMM8" s="71">
        <v>2364.1436518661517</v>
      </c>
      <c r="EMN8" s="71">
        <v>2463.7274964330004</v>
      </c>
      <c r="EMO8" s="71">
        <v>2567.5060700684007</v>
      </c>
      <c r="EMP8" s="71">
        <v>2675.6560656087768</v>
      </c>
      <c r="EMQ8" s="71">
        <v>2788.3616186497711</v>
      </c>
      <c r="EMR8" s="71">
        <v>2905.814621054511</v>
      </c>
      <c r="EMS8" s="71">
        <v>3028.2150476676534</v>
      </c>
      <c r="EMT8" s="71">
        <v>3155.7712967914699</v>
      </c>
      <c r="EMU8" s="71">
        <v>3288.7005450036668</v>
      </c>
      <c r="EMV8" s="71">
        <v>3427.2291169210462</v>
      </c>
      <c r="EMW8" s="71">
        <v>3571.5928705385727</v>
      </c>
      <c r="EMX8" s="71">
        <v>3722.0375987999141</v>
      </c>
      <c r="EMY8" s="70">
        <v>0</v>
      </c>
      <c r="EMZ8" s="70">
        <v>0</v>
      </c>
      <c r="ENA8" s="70">
        <v>0</v>
      </c>
      <c r="ENB8" s="70">
        <v>0</v>
      </c>
      <c r="ENC8" s="70">
        <v>0</v>
      </c>
      <c r="END8" s="70">
        <v>298.54907820639892</v>
      </c>
      <c r="ENE8" s="70">
        <v>651.60830978210834</v>
      </c>
      <c r="ENF8" s="70">
        <v>1066.6421880983598</v>
      </c>
      <c r="ENG8" s="70">
        <v>1552.0238023725256</v>
      </c>
      <c r="ENH8" s="70">
        <v>2117.1385218329192</v>
      </c>
      <c r="ENI8" s="70">
        <v>2772.4990384979264</v>
      </c>
      <c r="ENJ8" s="70">
        <v>3529.8729783422546</v>
      </c>
      <c r="ENK8" s="70">
        <v>4025.6823726232706</v>
      </c>
      <c r="ENL8" s="70">
        <v>4574.0659274135487</v>
      </c>
      <c r="ENM8" s="70">
        <v>5180.1311828178641</v>
      </c>
      <c r="ENN8" s="70">
        <v>5849.4649270775544</v>
      </c>
      <c r="ENO8" s="70">
        <v>6588.1774943878481</v>
      </c>
      <c r="ENP8" s="70">
        <v>7402.9511297575809</v>
      </c>
      <c r="ENQ8" s="70">
        <v>8301.0927931684619</v>
      </c>
      <c r="ENR8" s="70">
        <v>9290.5918093156124</v>
      </c>
      <c r="ENS8" s="70">
        <v>10380.182806344143</v>
      </c>
      <c r="ENT8" s="70">
        <v>11579.414427520762</v>
      </c>
      <c r="ENU8" s="70">
        <v>12898.724344005441</v>
      </c>
      <c r="ENV8" s="70">
        <v>14349.521145153329</v>
      </c>
      <c r="ENW8" s="70">
        <v>15944.273735450814</v>
      </c>
      <c r="ENX8" s="70">
        <v>17696.608924673666</v>
      </c>
      <c r="ENY8" s="70">
        <v>0</v>
      </c>
      <c r="ENZ8" s="70">
        <v>0</v>
      </c>
      <c r="EOA8" s="70">
        <v>0</v>
      </c>
      <c r="EOB8" s="70">
        <v>0</v>
      </c>
      <c r="EOC8" s="70">
        <v>0</v>
      </c>
      <c r="EOD8" s="70">
        <v>210.85525006692706</v>
      </c>
      <c r="EOE8" s="70">
        <v>446.84157868748298</v>
      </c>
      <c r="EOF8" s="70">
        <v>710.2054479810663</v>
      </c>
      <c r="EOG8" s="70">
        <v>1003.3718185582493</v>
      </c>
      <c r="EOH8" s="70">
        <v>1328.9574461413399</v>
      </c>
      <c r="EOI8" s="70">
        <v>1689.7851290507433</v>
      </c>
      <c r="EOJ8" s="70">
        <v>2088.898972666485</v>
      </c>
      <c r="EOK8" s="70">
        <v>2249.877498053449</v>
      </c>
      <c r="EOL8" s="70">
        <v>2421.9864854129505</v>
      </c>
      <c r="EOM8" s="70">
        <v>2605.9539869727219</v>
      </c>
      <c r="EON8" s="70">
        <v>2802.5541694604995</v>
      </c>
      <c r="EOO8" s="70">
        <v>3012.6101771056155</v>
      </c>
      <c r="EOP8" s="70">
        <v>3236.9971700955211</v>
      </c>
      <c r="EOQ8" s="70">
        <v>3476.6455491470142</v>
      </c>
      <c r="EOR8" s="70">
        <v>3732.5443774957757</v>
      </c>
      <c r="EOS8" s="70">
        <v>4005.7450122904083</v>
      </c>
      <c r="EOT8" s="70">
        <v>4297.3649581007594</v>
      </c>
      <c r="EOU8" s="70">
        <v>4608.5919560174689</v>
      </c>
      <c r="EOV8" s="70">
        <v>4940.6883226329246</v>
      </c>
      <c r="EOW8" s="70">
        <v>5294.9955540559949</v>
      </c>
      <c r="EOX8" s="70">
        <v>5672.9392110268345</v>
      </c>
      <c r="EOY8" s="70">
        <f t="shared" si="43"/>
        <v>81246.933309327884</v>
      </c>
      <c r="EOZ8" s="70">
        <f t="shared" si="44"/>
        <v>248284.20856108546</v>
      </c>
      <c r="EPA8" s="70">
        <f t="shared" si="45"/>
        <v>6249.7641007175298</v>
      </c>
      <c r="EPB8" s="70">
        <f t="shared" si="46"/>
        <v>10794.965589612411</v>
      </c>
      <c r="EPC8" s="70">
        <f t="shared" si="47"/>
        <v>49516.599274652239</v>
      </c>
      <c r="EPD8" s="70">
        <f t="shared" si="48"/>
        <v>122926.60641372434</v>
      </c>
      <c r="EPE8" s="70">
        <f t="shared" si="49"/>
        <v>3808.9691749732492</v>
      </c>
      <c r="EPF8" s="70">
        <f t="shared" si="50"/>
        <v>5344.6350614662751</v>
      </c>
      <c r="EPG8" s="70">
        <f t="shared" si="51"/>
        <v>130763.53258398012</v>
      </c>
      <c r="EPH8" s="70">
        <f t="shared" si="6"/>
        <v>371210.81497480976</v>
      </c>
      <c r="EPI8" s="70">
        <f t="shared" si="6"/>
        <v>10058.733275690778</v>
      </c>
      <c r="EPJ8" s="70">
        <f t="shared" si="6"/>
        <v>16139.600651078686</v>
      </c>
      <c r="EPK8" s="70">
        <f t="shared" si="52"/>
        <v>49629.254982263148</v>
      </c>
      <c r="EPL8" s="70">
        <f t="shared" si="53"/>
        <v>102234.99162424309</v>
      </c>
      <c r="EPM8" s="70">
        <f t="shared" si="7"/>
        <v>13867.702450664026</v>
      </c>
      <c r="EPN8" s="70">
        <f t="shared" si="7"/>
        <v>21484.235712544963</v>
      </c>
      <c r="EPO8" s="70">
        <f t="shared" si="54"/>
        <v>31957.311491600325</v>
      </c>
      <c r="EPP8" s="70">
        <f t="shared" si="55"/>
        <v>63088.196342704105</v>
      </c>
      <c r="EPQ8" s="70">
        <f t="shared" si="8"/>
        <v>23926.435726354805</v>
      </c>
      <c r="EPR8" s="70">
        <f t="shared" si="8"/>
        <v>37623.836363623646</v>
      </c>
      <c r="EPS8" s="70">
        <f t="shared" si="8"/>
        <v>81586.566473863466</v>
      </c>
      <c r="EPT8" s="70">
        <f t="shared" si="8"/>
        <v>165323.18796694721</v>
      </c>
      <c r="EPU8" s="70">
        <f t="shared" si="8"/>
        <v>37794.138177018831</v>
      </c>
      <c r="EPV8" s="70">
        <f t="shared" si="8"/>
        <v>59108.07207616861</v>
      </c>
      <c r="EPW8" s="70">
        <f t="shared" si="56"/>
        <v>31617.678327064736</v>
      </c>
      <c r="EPX8" s="70">
        <f t="shared" si="9"/>
        <v>146049.21693684236</v>
      </c>
      <c r="EPY8" s="70">
        <f t="shared" si="57"/>
        <v>2432.1291020819026</v>
      </c>
      <c r="EPZ8" s="70">
        <f t="shared" si="58"/>
        <v>6349.9659537757552</v>
      </c>
      <c r="EQA8" s="70">
        <f t="shared" si="10"/>
        <v>17559.287783051914</v>
      </c>
      <c r="EQB8" s="70">
        <f t="shared" si="10"/>
        <v>59838.410071020233</v>
      </c>
      <c r="EQC8" s="70">
        <f t="shared" si="59"/>
        <v>1350.7144448501472</v>
      </c>
      <c r="EQD8" s="70">
        <f t="shared" si="60"/>
        <v>2601.670003087836</v>
      </c>
      <c r="EQE8" s="70">
        <f t="shared" si="11"/>
        <v>49176.966110116657</v>
      </c>
      <c r="EQF8" s="70">
        <f t="shared" si="11"/>
        <v>205887.62700786255</v>
      </c>
      <c r="EQG8" s="70">
        <f t="shared" si="61"/>
        <v>3782.8435469320507</v>
      </c>
      <c r="EQH8" s="70">
        <f t="shared" si="62"/>
        <v>8951.6359568635889</v>
      </c>
      <c r="EQI8" s="25" t="s">
        <v>4324</v>
      </c>
    </row>
    <row r="9" spans="1:3831" s="25" customFormat="1" x14ac:dyDescent="0.25">
      <c r="A9" s="25" t="s">
        <v>4327</v>
      </c>
      <c r="B9" s="26" t="s">
        <v>1638</v>
      </c>
      <c r="C9" s="27">
        <v>1</v>
      </c>
      <c r="D9" s="28">
        <v>1</v>
      </c>
      <c r="E9" s="26" t="s">
        <v>4319</v>
      </c>
      <c r="F9" s="29" t="s">
        <v>4320</v>
      </c>
      <c r="G9" s="30" t="s">
        <v>4313</v>
      </c>
      <c r="H9" s="25" t="s">
        <v>4314</v>
      </c>
      <c r="I9" s="31">
        <v>5322.26</v>
      </c>
      <c r="J9" s="31">
        <v>6424.7070000000003</v>
      </c>
      <c r="K9" s="27">
        <v>2019</v>
      </c>
      <c r="L9" s="27">
        <v>2023</v>
      </c>
      <c r="M9" s="25">
        <f t="shared" si="12"/>
        <v>5</v>
      </c>
      <c r="N9" s="32">
        <v>3.3895691385897266</v>
      </c>
      <c r="O9" s="32">
        <v>1.4293255694441667</v>
      </c>
      <c r="P9" s="25">
        <v>0.16546</v>
      </c>
      <c r="Q9" s="25">
        <v>0.26876</v>
      </c>
      <c r="R9" s="25">
        <v>0.56579000000000002</v>
      </c>
      <c r="S9" s="25">
        <v>0.16546</v>
      </c>
      <c r="T9" s="25">
        <v>0.26876</v>
      </c>
      <c r="U9" s="25">
        <v>0.56579000000000002</v>
      </c>
      <c r="V9" s="25">
        <v>4.7</v>
      </c>
      <c r="W9" s="25">
        <v>5.2</v>
      </c>
      <c r="X9" s="33">
        <v>64297</v>
      </c>
      <c r="Y9" s="33">
        <v>64297</v>
      </c>
      <c r="Z9" s="33">
        <v>1</v>
      </c>
      <c r="AA9" s="33">
        <v>354901</v>
      </c>
      <c r="AB9" s="34">
        <v>0.48</v>
      </c>
      <c r="AC9" s="34">
        <v>0.52</v>
      </c>
      <c r="AD9" s="33">
        <f t="shared" si="13"/>
        <v>68997.1512757288</v>
      </c>
      <c r="AE9" s="33">
        <v>30862.559999999998</v>
      </c>
      <c r="AF9" s="35">
        <v>31908.667809138733</v>
      </c>
      <c r="AG9" s="35">
        <v>32990.234165732414</v>
      </c>
      <c r="AH9" s="35">
        <v>34108.460961762561</v>
      </c>
      <c r="AI9" s="35">
        <v>35264.590828170389</v>
      </c>
      <c r="AJ9" s="35">
        <v>36459.908515731993</v>
      </c>
      <c r="AK9" s="35">
        <v>37695.742322739294</v>
      </c>
      <c r="AL9" s="35">
        <v>38973.465571073168</v>
      </c>
      <c r="AM9" s="35">
        <v>40294.498132309156</v>
      </c>
      <c r="AN9" s="35">
        <v>41660.308005551517</v>
      </c>
      <c r="AO9" s="35">
        <v>43072.412948749115</v>
      </c>
      <c r="AP9" s="35">
        <v>44532.38216530584</v>
      </c>
      <c r="AQ9" s="35">
        <v>46041.838047859877</v>
      </c>
      <c r="AR9" s="35">
        <v>47602.457981169595</v>
      </c>
      <c r="AS9" s="35">
        <v>49215.976206109459</v>
      </c>
      <c r="AT9" s="35">
        <v>50884.185746847405</v>
      </c>
      <c r="AU9" s="35">
        <v>52608.940403345216</v>
      </c>
      <c r="AV9" s="35">
        <v>54392.15681139606</v>
      </c>
      <c r="AW9" s="35">
        <v>56235.816572488468</v>
      </c>
      <c r="AX9" s="35">
        <v>58141.968455863462</v>
      </c>
      <c r="AY9" s="35">
        <v>60112.730675211977</v>
      </c>
      <c r="AZ9" s="35">
        <v>62150.293242542517</v>
      </c>
      <c r="BA9" s="35">
        <v>64256.920401834752</v>
      </c>
      <c r="BB9" s="35">
        <v>66434.953145183506</v>
      </c>
      <c r="BC9" s="35">
        <v>68686.811814229193</v>
      </c>
      <c r="BD9" s="35">
        <v>71014.998789765508</v>
      </c>
      <c r="BE9" s="33">
        <v>33434.44</v>
      </c>
      <c r="BF9" s="35">
        <v>33912.326999920471</v>
      </c>
      <c r="BG9" s="35">
        <v>34397.044560923852</v>
      </c>
      <c r="BH9" s="35">
        <v>34888.690313966246</v>
      </c>
      <c r="BI9" s="35">
        <v>35387.36328546796</v>
      </c>
      <c r="BJ9" s="35">
        <v>35893.163917259255</v>
      </c>
      <c r="BK9" s="35">
        <v>36406.194086811149</v>
      </c>
      <c r="BL9" s="35">
        <v>36926.557127755412</v>
      </c>
      <c r="BM9" s="35">
        <v>37454.35785069783</v>
      </c>
      <c r="BN9" s="35">
        <v>37989.702564328974</v>
      </c>
      <c r="BO9" s="35">
        <v>38532.699096836717</v>
      </c>
      <c r="BP9" s="35">
        <v>39083.456817624785</v>
      </c>
      <c r="BQ9" s="35">
        <v>39642.086659341767</v>
      </c>
      <c r="BR9" s="35">
        <v>40208.701140224955</v>
      </c>
      <c r="BS9" s="35">
        <v>40783.414386763579</v>
      </c>
      <c r="BT9" s="35">
        <v>41366.342156685962</v>
      </c>
      <c r="BU9" s="35">
        <v>41957.601862275238</v>
      </c>
      <c r="BV9" s="35">
        <v>42557.312594018324</v>
      </c>
      <c r="BW9" s="35">
        <v>43165.595144592909</v>
      </c>
      <c r="BX9" s="35">
        <v>43782.572033197328</v>
      </c>
      <c r="BY9" s="35">
        <v>44408.367530228134</v>
      </c>
      <c r="BZ9" s="35">
        <v>45043.10768231043</v>
      </c>
      <c r="CA9" s="35">
        <v>45686.920337685966</v>
      </c>
      <c r="CB9" s="35">
        <v>46339.935171964098</v>
      </c>
      <c r="CC9" s="35">
        <v>47002.283714240832</v>
      </c>
      <c r="CD9" s="35">
        <v>47674.099373591169</v>
      </c>
      <c r="CE9" s="25">
        <v>0.5</v>
      </c>
      <c r="CF9" s="25">
        <v>0.8</v>
      </c>
      <c r="CG9" s="25">
        <v>0.77</v>
      </c>
      <c r="CH9" s="36">
        <v>0.72</v>
      </c>
      <c r="CI9" s="37">
        <v>0.54</v>
      </c>
      <c r="CJ9" s="25">
        <v>0.54</v>
      </c>
      <c r="CK9" s="25">
        <v>0.54</v>
      </c>
      <c r="CL9" s="25">
        <v>0.54</v>
      </c>
      <c r="CM9" s="38">
        <v>0.59200000000000008</v>
      </c>
      <c r="CN9" s="25">
        <v>0.64400000000000013</v>
      </c>
      <c r="CO9" s="25">
        <v>0.69600000000000017</v>
      </c>
      <c r="CP9" s="25">
        <v>0.74800000000000022</v>
      </c>
      <c r="CQ9" s="38">
        <v>0.8</v>
      </c>
      <c r="CR9" s="25">
        <v>0.8</v>
      </c>
      <c r="CS9" s="25">
        <v>0.8</v>
      </c>
      <c r="CT9" s="25">
        <v>0.8</v>
      </c>
      <c r="CU9" s="25">
        <v>0.8</v>
      </c>
      <c r="CV9" s="25">
        <v>0.8</v>
      </c>
      <c r="CW9" s="25">
        <v>0.8</v>
      </c>
      <c r="CX9" s="25">
        <v>0.8</v>
      </c>
      <c r="CY9" s="25">
        <v>0.8</v>
      </c>
      <c r="CZ9" s="25">
        <v>0.8</v>
      </c>
      <c r="DA9" s="25">
        <v>0.8</v>
      </c>
      <c r="DB9" s="25">
        <v>0.8</v>
      </c>
      <c r="DC9" s="25">
        <v>0.8</v>
      </c>
      <c r="DD9" s="25">
        <v>0.8</v>
      </c>
      <c r="DE9" s="25">
        <v>0.8</v>
      </c>
      <c r="DF9" s="25">
        <v>0.8</v>
      </c>
      <c r="DG9" s="25">
        <v>0.8</v>
      </c>
      <c r="DH9" s="25">
        <v>0.8</v>
      </c>
      <c r="DI9" s="25">
        <v>0.5</v>
      </c>
      <c r="DJ9" s="25">
        <v>0.8</v>
      </c>
      <c r="DK9" s="25">
        <v>0.6</v>
      </c>
      <c r="DL9" s="73">
        <v>0.28999999999999998</v>
      </c>
      <c r="DM9" s="25">
        <v>0.3</v>
      </c>
      <c r="DN9" s="25">
        <v>0.3</v>
      </c>
      <c r="DO9" s="25">
        <v>0.3</v>
      </c>
      <c r="DP9" s="25">
        <v>0.3</v>
      </c>
      <c r="DQ9" s="38">
        <v>0.4</v>
      </c>
      <c r="DR9" s="25">
        <v>0.5</v>
      </c>
      <c r="DS9" s="25">
        <v>0.6</v>
      </c>
      <c r="DT9" s="25">
        <v>0.7</v>
      </c>
      <c r="DU9" s="38">
        <v>0.8</v>
      </c>
      <c r="DV9" s="25">
        <v>0.8</v>
      </c>
      <c r="DW9" s="25">
        <v>0.8</v>
      </c>
      <c r="DX9" s="25">
        <v>0.8</v>
      </c>
      <c r="DY9" s="25">
        <v>0.8</v>
      </c>
      <c r="DZ9" s="25">
        <v>0.8</v>
      </c>
      <c r="EA9" s="25">
        <v>0.8</v>
      </c>
      <c r="EB9" s="46">
        <v>0.8</v>
      </c>
      <c r="EC9" s="25">
        <v>0.8</v>
      </c>
      <c r="ED9" s="25">
        <v>0.8</v>
      </c>
      <c r="EE9" s="25">
        <v>0.8</v>
      </c>
      <c r="EF9" s="25">
        <v>0.8</v>
      </c>
      <c r="EG9" s="25">
        <v>0.8</v>
      </c>
      <c r="EH9" s="25">
        <v>0.8</v>
      </c>
      <c r="EI9" s="25">
        <v>0.8</v>
      </c>
      <c r="EJ9" s="25">
        <v>0.8</v>
      </c>
      <c r="EK9" s="25">
        <v>0.8</v>
      </c>
      <c r="EL9" s="25">
        <v>0.8</v>
      </c>
      <c r="EM9" s="25">
        <v>0.5</v>
      </c>
      <c r="EN9" s="25">
        <v>0.8</v>
      </c>
      <c r="EO9" s="25">
        <v>0.25</v>
      </c>
      <c r="EP9" s="25">
        <v>1</v>
      </c>
      <c r="EQ9" s="25">
        <v>0.125</v>
      </c>
      <c r="ER9" s="25">
        <v>0.125</v>
      </c>
      <c r="ES9" s="25">
        <v>0.125</v>
      </c>
      <c r="ET9" s="25">
        <v>0.125</v>
      </c>
      <c r="EU9" s="38">
        <v>0.26</v>
      </c>
      <c r="EV9" s="25">
        <v>0.39500000000000002</v>
      </c>
      <c r="EW9" s="25">
        <v>0.53</v>
      </c>
      <c r="EX9" s="25">
        <v>0.66500000000000004</v>
      </c>
      <c r="EY9" s="38">
        <v>0.8</v>
      </c>
      <c r="EZ9" s="25">
        <v>0.8</v>
      </c>
      <c r="FA9" s="25">
        <v>0.8</v>
      </c>
      <c r="FB9" s="25">
        <v>0.8</v>
      </c>
      <c r="FC9" s="25">
        <v>0.8</v>
      </c>
      <c r="FD9" s="25">
        <v>0.8</v>
      </c>
      <c r="FE9" s="25">
        <v>0.8</v>
      </c>
      <c r="FF9" s="25">
        <v>0.8</v>
      </c>
      <c r="FG9" s="25">
        <v>0.8</v>
      </c>
      <c r="FH9" s="25">
        <v>0.8</v>
      </c>
      <c r="FI9" s="25">
        <v>0.8</v>
      </c>
      <c r="FJ9" s="25">
        <v>0.8</v>
      </c>
      <c r="FK9" s="25">
        <v>0.8</v>
      </c>
      <c r="FL9" s="25">
        <v>0.8</v>
      </c>
      <c r="FM9" s="25">
        <v>0.8</v>
      </c>
      <c r="FN9" s="25">
        <v>0.8</v>
      </c>
      <c r="FO9" s="25">
        <v>0.8</v>
      </c>
      <c r="FP9" s="25">
        <v>0.8</v>
      </c>
      <c r="FQ9" s="25">
        <v>0.5</v>
      </c>
      <c r="FR9" s="25">
        <v>0.8</v>
      </c>
      <c r="FS9" s="25">
        <v>0.05</v>
      </c>
      <c r="FT9" s="25">
        <v>1</v>
      </c>
      <c r="FU9" s="25">
        <v>2.5000000000000001E-2</v>
      </c>
      <c r="FV9" s="25">
        <v>2.5000000000000001E-2</v>
      </c>
      <c r="FW9" s="25">
        <v>2.5000000000000001E-2</v>
      </c>
      <c r="FX9" s="25">
        <v>2.5000000000000001E-2</v>
      </c>
      <c r="FY9" s="38">
        <v>0.18</v>
      </c>
      <c r="FZ9" s="25">
        <v>0.33499999999999996</v>
      </c>
      <c r="GA9" s="25">
        <v>0.49</v>
      </c>
      <c r="GB9" s="25">
        <v>0.64500000000000002</v>
      </c>
      <c r="GC9" s="38">
        <v>0.8</v>
      </c>
      <c r="GD9" s="25">
        <v>0.8</v>
      </c>
      <c r="GE9" s="25">
        <v>0.8</v>
      </c>
      <c r="GF9" s="25">
        <v>0.8</v>
      </c>
      <c r="GG9" s="25">
        <v>0.8</v>
      </c>
      <c r="GH9" s="25">
        <v>0.8</v>
      </c>
      <c r="GI9" s="25">
        <v>0.8</v>
      </c>
      <c r="GJ9" s="25">
        <v>0.8</v>
      </c>
      <c r="GK9" s="25">
        <v>0.8</v>
      </c>
      <c r="GL9" s="25">
        <v>0.8</v>
      </c>
      <c r="GM9" s="25">
        <v>0.8</v>
      </c>
      <c r="GN9" s="25">
        <v>0.8</v>
      </c>
      <c r="GO9" s="25">
        <v>0.8</v>
      </c>
      <c r="GP9" s="25">
        <v>0.8</v>
      </c>
      <c r="GQ9" s="25">
        <v>0.8</v>
      </c>
      <c r="GR9" s="25">
        <v>0.8</v>
      </c>
      <c r="GS9" s="25">
        <v>0.8</v>
      </c>
      <c r="GT9" s="25">
        <v>0.8</v>
      </c>
      <c r="GU9" s="25">
        <v>0.5</v>
      </c>
      <c r="GV9" s="25">
        <v>0.8</v>
      </c>
      <c r="GW9" s="25">
        <v>0.16</v>
      </c>
      <c r="GX9" s="25">
        <v>1</v>
      </c>
      <c r="GY9" s="25">
        <v>0.08</v>
      </c>
      <c r="GZ9" s="25">
        <v>0.08</v>
      </c>
      <c r="HA9" s="25">
        <v>0.08</v>
      </c>
      <c r="HB9" s="25">
        <v>0.08</v>
      </c>
      <c r="HC9" s="38">
        <v>0.22400000000000003</v>
      </c>
      <c r="HD9" s="25">
        <v>0.36800000000000005</v>
      </c>
      <c r="HE9" s="25">
        <v>0.51200000000000001</v>
      </c>
      <c r="HF9" s="25">
        <v>0.65600000000000003</v>
      </c>
      <c r="HG9" s="38">
        <v>0.8</v>
      </c>
      <c r="HH9" s="25">
        <v>0.8</v>
      </c>
      <c r="HI9" s="25">
        <v>0.8</v>
      </c>
      <c r="HJ9" s="25">
        <v>0.8</v>
      </c>
      <c r="HK9" s="25">
        <v>0.8</v>
      </c>
      <c r="HL9" s="25">
        <v>0.8</v>
      </c>
      <c r="HM9" s="25">
        <v>0.8</v>
      </c>
      <c r="HN9" s="25">
        <v>0.8</v>
      </c>
      <c r="HO9" s="25">
        <v>0.8</v>
      </c>
      <c r="HP9" s="25">
        <v>0.8</v>
      </c>
      <c r="HQ9" s="25">
        <v>0.8</v>
      </c>
      <c r="HR9" s="25">
        <v>0.8</v>
      </c>
      <c r="HS9" s="25">
        <v>0.8</v>
      </c>
      <c r="HT9" s="25">
        <v>0.8</v>
      </c>
      <c r="HU9" s="25">
        <v>0.8</v>
      </c>
      <c r="HV9" s="25">
        <v>0.8</v>
      </c>
      <c r="HW9" s="25">
        <v>0.8</v>
      </c>
      <c r="HX9" s="25">
        <v>0.8</v>
      </c>
      <c r="HY9" s="25">
        <v>0.5</v>
      </c>
      <c r="HZ9" s="25">
        <v>0.8</v>
      </c>
      <c r="IA9" s="25">
        <v>0.06</v>
      </c>
      <c r="IB9" s="25">
        <v>1</v>
      </c>
      <c r="IC9" s="25">
        <v>0.03</v>
      </c>
      <c r="ID9" s="25">
        <v>0.03</v>
      </c>
      <c r="IE9" s="25">
        <v>0.03</v>
      </c>
      <c r="IF9" s="25">
        <v>0.03</v>
      </c>
      <c r="IG9" s="38">
        <v>0.184</v>
      </c>
      <c r="IH9" s="25">
        <v>0.33799999999999997</v>
      </c>
      <c r="II9" s="25">
        <v>0.49199999999999999</v>
      </c>
      <c r="IJ9" s="25">
        <v>0.64600000000000002</v>
      </c>
      <c r="IK9" s="38">
        <v>0.8</v>
      </c>
      <c r="IL9" s="25">
        <v>0.8</v>
      </c>
      <c r="IM9" s="25">
        <v>0.8</v>
      </c>
      <c r="IN9" s="25">
        <v>0.8</v>
      </c>
      <c r="IO9" s="25">
        <v>0.8</v>
      </c>
      <c r="IP9" s="25">
        <v>0.8</v>
      </c>
      <c r="IQ9" s="25">
        <v>0.8</v>
      </c>
      <c r="IR9" s="25">
        <v>0.8</v>
      </c>
      <c r="IS9" s="25">
        <v>0.8</v>
      </c>
      <c r="IT9" s="25">
        <v>0.8</v>
      </c>
      <c r="IU9" s="25">
        <v>0.8</v>
      </c>
      <c r="IV9" s="25">
        <v>0.8</v>
      </c>
      <c r="IW9" s="25">
        <v>0.8</v>
      </c>
      <c r="IX9" s="25">
        <v>0.8</v>
      </c>
      <c r="IY9" s="25">
        <v>0.8</v>
      </c>
      <c r="IZ9" s="25">
        <v>0.8</v>
      </c>
      <c r="JA9" s="25">
        <v>0.8</v>
      </c>
      <c r="JB9" s="25">
        <v>0.8</v>
      </c>
      <c r="JC9" s="74" t="s">
        <v>4322</v>
      </c>
      <c r="JD9" s="75">
        <v>2</v>
      </c>
      <c r="JE9" s="41">
        <v>0.85</v>
      </c>
      <c r="JF9" s="41">
        <f t="shared" ref="JF9:JF15" si="63">D9</f>
        <v>1</v>
      </c>
      <c r="JK9" s="38">
        <v>0.85</v>
      </c>
      <c r="JN9" s="38">
        <v>0.85</v>
      </c>
      <c r="KK9" s="38">
        <v>0.85</v>
      </c>
      <c r="KN9" s="38">
        <v>0.85</v>
      </c>
      <c r="LK9" s="38">
        <v>0.85</v>
      </c>
      <c r="LN9" s="38">
        <v>0.85</v>
      </c>
      <c r="LQ9" s="38">
        <v>0.85</v>
      </c>
      <c r="LT9" s="38">
        <v>0.85</v>
      </c>
      <c r="LW9" s="38">
        <v>0.85</v>
      </c>
      <c r="LZ9" s="38">
        <v>0.85</v>
      </c>
      <c r="MC9" s="38">
        <v>0.85</v>
      </c>
      <c r="MF9" s="38">
        <v>0.85</v>
      </c>
      <c r="MK9" s="38">
        <v>0.85</v>
      </c>
      <c r="MN9" s="38">
        <v>0.85</v>
      </c>
      <c r="MQ9" s="38">
        <v>0.85</v>
      </c>
      <c r="MT9" s="38">
        <v>0.85</v>
      </c>
      <c r="MW9" s="38">
        <v>0.85</v>
      </c>
      <c r="MZ9" s="38">
        <v>0.85</v>
      </c>
      <c r="NC9" s="38">
        <v>0.85</v>
      </c>
      <c r="NF9" s="38">
        <v>0.85</v>
      </c>
      <c r="NG9" s="35">
        <v>0</v>
      </c>
      <c r="NH9" s="35">
        <v>0</v>
      </c>
      <c r="NI9" s="35">
        <v>0</v>
      </c>
      <c r="NJ9" s="35">
        <v>0</v>
      </c>
      <c r="NK9" s="42">
        <v>3883.5720724064568</v>
      </c>
      <c r="NL9" s="42">
        <v>3883.5720724064568</v>
      </c>
      <c r="NM9" s="42">
        <v>3883.5720724064568</v>
      </c>
      <c r="NN9" s="42">
        <v>3883.5720724064568</v>
      </c>
      <c r="NO9" s="42">
        <v>3883.5720724064568</v>
      </c>
      <c r="NP9" s="35">
        <v>1365.8098732423605</v>
      </c>
      <c r="NQ9" s="35">
        <v>1412.1049431975989</v>
      </c>
      <c r="NR9" s="35">
        <v>1459.9692165567249</v>
      </c>
      <c r="NS9" s="35">
        <v>1509.4558825540371</v>
      </c>
      <c r="NT9" s="35">
        <v>1560.6199333097175</v>
      </c>
      <c r="NU9" s="35">
        <v>1613.518224939864</v>
      </c>
      <c r="NV9" s="35">
        <v>1668.2095407379456</v>
      </c>
      <c r="NW9" s="35">
        <v>1724.7546564978111</v>
      </c>
      <c r="NX9" s="35">
        <v>1783.2164080508446</v>
      </c>
      <c r="NY9" s="35">
        <v>1843.6597610924073</v>
      </c>
      <c r="NZ9" s="35">
        <v>1906.1518833749942</v>
      </c>
      <c r="OA9" s="35">
        <v>1970.7622193485149</v>
      </c>
      <c r="OB9" s="35">
        <v>2037.5625673305403</v>
      </c>
      <c r="OC9" s="35">
        <v>2106.6271592922349</v>
      </c>
      <c r="OD9" s="35">
        <v>2178.0327433487546</v>
      </c>
      <c r="OE9" s="35">
        <v>2251.8586690456868</v>
      </c>
      <c r="OF9" s="35">
        <v>2328.186975536315</v>
      </c>
      <c r="OG9" s="35">
        <v>0</v>
      </c>
      <c r="OH9" s="35">
        <v>0</v>
      </c>
      <c r="OI9" s="35">
        <v>0</v>
      </c>
      <c r="OJ9" s="35">
        <v>0</v>
      </c>
      <c r="OK9" s="42">
        <v>4659.8825073021289</v>
      </c>
      <c r="OL9" s="42">
        <v>4659.8825073021289</v>
      </c>
      <c r="OM9" s="42">
        <v>4659.8825073021289</v>
      </c>
      <c r="ON9" s="42">
        <v>4659.8825073021289</v>
      </c>
      <c r="OO9" s="42">
        <v>4659.8825073021289</v>
      </c>
      <c r="OP9" s="35">
        <v>535.34471363114426</v>
      </c>
      <c r="OQ9" s="35">
        <v>542.99653250774281</v>
      </c>
      <c r="OR9" s="35">
        <v>550.75772078806767</v>
      </c>
      <c r="OS9" s="35">
        <v>558.6298417169819</v>
      </c>
      <c r="OT9" s="35">
        <v>566.61448088318866</v>
      </c>
      <c r="OU9" s="35">
        <v>574.71324653862393</v>
      </c>
      <c r="OV9" s="35">
        <v>582.92776992238214</v>
      </c>
      <c r="OW9" s="35">
        <v>591.25970558927656</v>
      </c>
      <c r="OX9" s="35">
        <v>599.71073174308549</v>
      </c>
      <c r="OY9" s="35">
        <v>608.28255057458591</v>
      </c>
      <c r="OZ9" s="35">
        <v>616.97688860441849</v>
      </c>
      <c r="PA9" s="35">
        <v>625.79549703080556</v>
      </c>
      <c r="PB9" s="35">
        <v>634.74015208229685</v>
      </c>
      <c r="PC9" s="35">
        <v>643.81265537553554</v>
      </c>
      <c r="PD9" s="35">
        <v>653.01483427813218</v>
      </c>
      <c r="PE9" s="35">
        <v>662.3485422767335</v>
      </c>
      <c r="PF9" s="35">
        <v>671.81565935033723</v>
      </c>
      <c r="PG9" s="35">
        <v>0</v>
      </c>
      <c r="PH9" s="35">
        <v>0</v>
      </c>
      <c r="PI9" s="35">
        <v>0</v>
      </c>
      <c r="PJ9" s="35">
        <v>0</v>
      </c>
      <c r="PK9" s="42">
        <v>6225.1409033969703</v>
      </c>
      <c r="PL9" s="42">
        <v>6225.1409033969703</v>
      </c>
      <c r="PM9" s="42">
        <v>6225.1409033969703</v>
      </c>
      <c r="PN9" s="42">
        <v>6225.1409033969703</v>
      </c>
      <c r="PO9" s="42">
        <v>6225.1409033969703</v>
      </c>
      <c r="PP9" s="35">
        <v>1365.8098732423605</v>
      </c>
      <c r="PQ9" s="35">
        <v>1412.1049431975989</v>
      </c>
      <c r="PR9" s="35">
        <v>1459.9692165567249</v>
      </c>
      <c r="PS9" s="35">
        <v>1509.4558825540371</v>
      </c>
      <c r="PT9" s="35">
        <v>1560.6199333097175</v>
      </c>
      <c r="PU9" s="35">
        <v>1613.518224939864</v>
      </c>
      <c r="PV9" s="35">
        <v>1668.2095407379456</v>
      </c>
      <c r="PW9" s="35">
        <v>1724.7546564978111</v>
      </c>
      <c r="PX9" s="35">
        <v>1783.2164080508446</v>
      </c>
      <c r="PY9" s="35">
        <v>1843.6597610924073</v>
      </c>
      <c r="PZ9" s="35">
        <v>1906.1518833749942</v>
      </c>
      <c r="QA9" s="35">
        <v>1970.7622193485149</v>
      </c>
      <c r="QB9" s="35">
        <v>2037.5625673305403</v>
      </c>
      <c r="QC9" s="35">
        <v>2106.6271592922349</v>
      </c>
      <c r="QD9" s="35">
        <v>2178.0327433487546</v>
      </c>
      <c r="QE9" s="35">
        <v>2251.8586690456868</v>
      </c>
      <c r="QF9" s="35">
        <v>2328.186975536315</v>
      </c>
      <c r="QG9" s="35">
        <v>0</v>
      </c>
      <c r="QH9" s="35">
        <v>0</v>
      </c>
      <c r="QI9" s="35">
        <v>0</v>
      </c>
      <c r="QJ9" s="35">
        <v>0</v>
      </c>
      <c r="QK9" s="42">
        <v>5650.7286792952318</v>
      </c>
      <c r="QL9" s="42">
        <v>5650.7286792952318</v>
      </c>
      <c r="QM9" s="42">
        <v>5650.7286792952318</v>
      </c>
      <c r="QN9" s="42">
        <v>5650.7286792952318</v>
      </c>
      <c r="QO9" s="42">
        <v>5650.7286792952318</v>
      </c>
      <c r="QP9" s="35">
        <v>535.34471363114426</v>
      </c>
      <c r="QQ9" s="35">
        <v>542.99653250774281</v>
      </c>
      <c r="QR9" s="35">
        <v>550.75772078806767</v>
      </c>
      <c r="QS9" s="35">
        <v>558.6298417169819</v>
      </c>
      <c r="QT9" s="35">
        <v>566.61448088318866</v>
      </c>
      <c r="QU9" s="35">
        <v>574.71324653862393</v>
      </c>
      <c r="QV9" s="35">
        <v>582.92776992238214</v>
      </c>
      <c r="QW9" s="35">
        <v>591.25970558927656</v>
      </c>
      <c r="QX9" s="35">
        <v>599.71073174308549</v>
      </c>
      <c r="QY9" s="35">
        <v>608.28255057458591</v>
      </c>
      <c r="QZ9" s="35">
        <v>616.97688860441849</v>
      </c>
      <c r="RA9" s="35">
        <v>625.79549703080556</v>
      </c>
      <c r="RB9" s="35">
        <v>634.74015208229685</v>
      </c>
      <c r="RC9" s="35">
        <v>643.81265537553554</v>
      </c>
      <c r="RD9" s="35">
        <v>653.01483427813218</v>
      </c>
      <c r="RE9" s="35">
        <v>662.3485422767335</v>
      </c>
      <c r="RF9" s="35">
        <v>671.81565935033723</v>
      </c>
      <c r="RG9" s="35">
        <v>0</v>
      </c>
      <c r="RH9" s="35">
        <v>0</v>
      </c>
      <c r="RI9" s="35">
        <v>0</v>
      </c>
      <c r="RJ9" s="35">
        <v>0</v>
      </c>
      <c r="RK9" s="42">
        <v>6479.0459573597982</v>
      </c>
      <c r="RL9" s="42">
        <v>6479.0459573597982</v>
      </c>
      <c r="RM9" s="42">
        <v>6479.0459573597982</v>
      </c>
      <c r="RN9" s="42">
        <v>6479.0459573597982</v>
      </c>
      <c r="RO9" s="42">
        <v>6479.0459573597982</v>
      </c>
      <c r="RP9" s="35">
        <v>1365.8098732423605</v>
      </c>
      <c r="RQ9" s="35">
        <v>1412.1049431975989</v>
      </c>
      <c r="RR9" s="35">
        <v>1459.9692165567249</v>
      </c>
      <c r="RS9" s="35">
        <v>1509.4558825540371</v>
      </c>
      <c r="RT9" s="35">
        <v>1560.6199333097175</v>
      </c>
      <c r="RU9" s="35">
        <v>1613.518224939864</v>
      </c>
      <c r="RV9" s="35">
        <v>1668.2095407379456</v>
      </c>
      <c r="RW9" s="35">
        <v>1724.7546564978111</v>
      </c>
      <c r="RX9" s="35">
        <v>1783.2164080508446</v>
      </c>
      <c r="RY9" s="35">
        <v>1843.6597610924073</v>
      </c>
      <c r="RZ9" s="35">
        <v>1906.1518833749942</v>
      </c>
      <c r="SA9" s="35">
        <v>1970.7622193485149</v>
      </c>
      <c r="SB9" s="35">
        <v>2037.5625673305403</v>
      </c>
      <c r="SC9" s="35">
        <v>2106.6271592922349</v>
      </c>
      <c r="SD9" s="35">
        <v>2178.0327433487546</v>
      </c>
      <c r="SE9" s="35">
        <v>2251.8586690456868</v>
      </c>
      <c r="SF9" s="35">
        <v>2328.186975536315</v>
      </c>
      <c r="SG9" s="35">
        <v>0</v>
      </c>
      <c r="SH9" s="35">
        <v>0</v>
      </c>
      <c r="SI9" s="35">
        <v>0</v>
      </c>
      <c r="SJ9" s="35">
        <v>0</v>
      </c>
      <c r="SK9" s="42">
        <v>6188.6166012343456</v>
      </c>
      <c r="SL9" s="42">
        <v>6188.6166012343456</v>
      </c>
      <c r="SM9" s="42">
        <v>6188.6166012343456</v>
      </c>
      <c r="SN9" s="42">
        <v>6188.6166012343456</v>
      </c>
      <c r="SO9" s="42">
        <v>6188.6166012343456</v>
      </c>
      <c r="SP9" s="35">
        <v>535.34471363114426</v>
      </c>
      <c r="SQ9" s="35">
        <v>542.99653250774281</v>
      </c>
      <c r="SR9" s="35">
        <v>550.75772078806767</v>
      </c>
      <c r="SS9" s="35">
        <v>558.6298417169819</v>
      </c>
      <c r="ST9" s="35">
        <v>566.61448088318866</v>
      </c>
      <c r="SU9" s="35">
        <v>574.71324653862393</v>
      </c>
      <c r="SV9" s="35">
        <v>582.92776992238214</v>
      </c>
      <c r="SW9" s="35">
        <v>591.25970558927656</v>
      </c>
      <c r="SX9" s="35">
        <v>599.71073174308549</v>
      </c>
      <c r="SY9" s="35">
        <v>608.28255057458591</v>
      </c>
      <c r="SZ9" s="35">
        <v>616.97688860441849</v>
      </c>
      <c r="TA9" s="35">
        <v>625.79549703080556</v>
      </c>
      <c r="TB9" s="35">
        <v>634.74015208229685</v>
      </c>
      <c r="TC9" s="35">
        <v>643.81265537553554</v>
      </c>
      <c r="TD9" s="35">
        <v>653.01483427813218</v>
      </c>
      <c r="TE9" s="35">
        <v>662.3485422767335</v>
      </c>
      <c r="TF9" s="35">
        <v>671.81565935033723</v>
      </c>
      <c r="TG9" s="43">
        <v>0</v>
      </c>
      <c r="TH9" s="43">
        <v>0</v>
      </c>
      <c r="TI9" s="43">
        <v>0</v>
      </c>
      <c r="TJ9" s="43">
        <v>0</v>
      </c>
      <c r="TK9" s="43">
        <v>29974.902203944828</v>
      </c>
      <c r="TL9" s="43">
        <v>0</v>
      </c>
      <c r="TM9" s="43">
        <v>0</v>
      </c>
      <c r="TN9" s="43">
        <v>33127.445735412191</v>
      </c>
      <c r="TO9" s="43">
        <v>0</v>
      </c>
      <c r="TP9" s="43">
        <v>0</v>
      </c>
      <c r="TQ9" s="43">
        <v>0</v>
      </c>
      <c r="TR9" s="43">
        <v>0</v>
      </c>
      <c r="TS9" s="43">
        <v>0</v>
      </c>
      <c r="TT9" s="43">
        <v>0</v>
      </c>
      <c r="TU9" s="43">
        <v>0</v>
      </c>
      <c r="TV9" s="43">
        <v>0</v>
      </c>
      <c r="TW9" s="43">
        <v>0</v>
      </c>
      <c r="TX9" s="43">
        <v>0</v>
      </c>
      <c r="TY9" s="43">
        <v>0</v>
      </c>
      <c r="TZ9" s="43">
        <v>0</v>
      </c>
      <c r="UA9" s="43">
        <v>0</v>
      </c>
      <c r="UB9" s="43">
        <v>0</v>
      </c>
      <c r="UC9" s="43">
        <v>0</v>
      </c>
      <c r="UD9" s="43">
        <v>0</v>
      </c>
      <c r="UE9" s="43">
        <v>0</v>
      </c>
      <c r="UF9" s="43">
        <v>0</v>
      </c>
      <c r="UG9" s="43">
        <v>0</v>
      </c>
      <c r="UH9" s="43">
        <v>0</v>
      </c>
      <c r="UI9" s="43">
        <v>0</v>
      </c>
      <c r="UJ9" s="43">
        <v>0</v>
      </c>
      <c r="UK9" s="43">
        <v>30079.258792647764</v>
      </c>
      <c r="UL9" s="43">
        <v>0</v>
      </c>
      <c r="UM9" s="43">
        <v>0</v>
      </c>
      <c r="UN9" s="43">
        <v>31387.573558592099</v>
      </c>
      <c r="UO9" s="43">
        <v>0</v>
      </c>
      <c r="UP9" s="43">
        <v>0</v>
      </c>
      <c r="UQ9" s="43">
        <v>0</v>
      </c>
      <c r="UR9" s="43">
        <v>0</v>
      </c>
      <c r="US9" s="43">
        <v>0</v>
      </c>
      <c r="UT9" s="43">
        <v>0</v>
      </c>
      <c r="UU9" s="43">
        <v>0</v>
      </c>
      <c r="UV9" s="43">
        <v>0</v>
      </c>
      <c r="UW9" s="43">
        <v>0</v>
      </c>
      <c r="UX9" s="43">
        <v>0</v>
      </c>
      <c r="UY9" s="43">
        <v>0</v>
      </c>
      <c r="UZ9" s="43">
        <v>0</v>
      </c>
      <c r="VA9" s="43">
        <v>0</v>
      </c>
      <c r="VB9" s="43">
        <v>0</v>
      </c>
      <c r="VC9" s="43">
        <v>0</v>
      </c>
      <c r="VD9" s="43">
        <v>0</v>
      </c>
      <c r="VE9" s="43">
        <v>0</v>
      </c>
      <c r="VF9" s="43">
        <v>0</v>
      </c>
      <c r="VG9" s="35"/>
      <c r="VH9" s="35"/>
      <c r="VI9" s="35"/>
      <c r="VJ9" s="43">
        <v>0</v>
      </c>
      <c r="VK9" s="43">
        <v>29974.902203944828</v>
      </c>
      <c r="VL9" s="43">
        <v>0</v>
      </c>
      <c r="VM9" s="43">
        <v>0</v>
      </c>
      <c r="VN9" s="43">
        <v>33127.445735412191</v>
      </c>
      <c r="VO9" s="43">
        <v>0</v>
      </c>
      <c r="VP9" s="43">
        <v>0</v>
      </c>
      <c r="VQ9" s="43">
        <v>36611.551006436748</v>
      </c>
      <c r="VR9" s="43">
        <v>0</v>
      </c>
      <c r="VS9" s="43">
        <v>0</v>
      </c>
      <c r="VT9" s="43">
        <v>40462.089283994152</v>
      </c>
      <c r="VU9" s="43">
        <v>0</v>
      </c>
      <c r="VV9" s="43">
        <v>0</v>
      </c>
      <c r="VW9" s="43">
        <v>44717.59934284343</v>
      </c>
      <c r="VX9" s="43">
        <v>0</v>
      </c>
      <c r="VY9" s="43">
        <v>0</v>
      </c>
      <c r="VZ9" s="43">
        <v>49420.673187483939</v>
      </c>
      <c r="WA9" s="43">
        <v>0</v>
      </c>
      <c r="WB9" s="43">
        <v>0</v>
      </c>
      <c r="WC9" s="43">
        <v>54618.38234155954</v>
      </c>
      <c r="WD9" s="43">
        <v>0</v>
      </c>
      <c r="WE9" s="43">
        <v>0</v>
      </c>
      <c r="WF9" s="43">
        <v>60362.74897130068</v>
      </c>
      <c r="WG9" s="35"/>
      <c r="WH9" s="35"/>
      <c r="WI9" s="35"/>
      <c r="WJ9" s="43">
        <v>0</v>
      </c>
      <c r="WK9" s="43">
        <v>30079.258792647764</v>
      </c>
      <c r="WL9" s="43">
        <v>0</v>
      </c>
      <c r="WM9" s="43">
        <v>0</v>
      </c>
      <c r="WN9" s="43">
        <v>31387.573558592099</v>
      </c>
      <c r="WO9" s="43">
        <v>0</v>
      </c>
      <c r="WP9" s="43">
        <v>0</v>
      </c>
      <c r="WQ9" s="43">
        <v>32752.794232311207</v>
      </c>
      <c r="WR9" s="43">
        <v>0</v>
      </c>
      <c r="WS9" s="43">
        <v>0</v>
      </c>
      <c r="WT9" s="43">
        <v>34177.39596919121</v>
      </c>
      <c r="WU9" s="43">
        <v>0</v>
      </c>
      <c r="WV9" s="43">
        <v>0</v>
      </c>
      <c r="WW9" s="43">
        <v>35663.961582933953</v>
      </c>
      <c r="WX9" s="43">
        <v>0</v>
      </c>
      <c r="WY9" s="43">
        <v>0</v>
      </c>
      <c r="WZ9" s="43">
        <v>37215.186228217724</v>
      </c>
      <c r="XA9" s="43">
        <v>0</v>
      </c>
      <c r="XB9" s="43">
        <v>0</v>
      </c>
      <c r="XC9" s="43">
        <v>38833.88228703307</v>
      </c>
      <c r="XD9" s="43">
        <v>0</v>
      </c>
      <c r="XE9" s="43">
        <v>0</v>
      </c>
      <c r="XF9" s="43">
        <v>40522.984467552495</v>
      </c>
      <c r="XG9" s="25">
        <v>51.903278121690938</v>
      </c>
      <c r="XH9" s="25">
        <v>20</v>
      </c>
      <c r="XI9" s="25">
        <v>1</v>
      </c>
      <c r="XJ9" s="25">
        <v>3.7395754539212076</v>
      </c>
      <c r="XK9" s="25">
        <v>120.64500000000001</v>
      </c>
      <c r="XL9" s="25">
        <v>20</v>
      </c>
      <c r="XM9" s="25">
        <v>1</v>
      </c>
      <c r="XN9" s="25">
        <v>10.668622699059291</v>
      </c>
      <c r="XO9" s="25">
        <v>37.950000000000003</v>
      </c>
      <c r="XP9" s="25">
        <v>10</v>
      </c>
      <c r="XQ9" s="25">
        <v>5.1785724674458393</v>
      </c>
      <c r="XR9" s="25">
        <v>37.950000000000003</v>
      </c>
      <c r="XS9" s="25">
        <v>10</v>
      </c>
      <c r="XT9" s="25">
        <v>5.6822724674458396</v>
      </c>
      <c r="XU9" s="25">
        <v>18.091360852605142</v>
      </c>
      <c r="XV9" s="25">
        <v>5</v>
      </c>
      <c r="XW9" s="25">
        <v>2.1</v>
      </c>
      <c r="XX9" s="25">
        <v>18.091360852605142</v>
      </c>
      <c r="XY9" s="25">
        <v>5</v>
      </c>
      <c r="XZ9" s="25">
        <v>2.1</v>
      </c>
      <c r="YA9" s="25">
        <v>9</v>
      </c>
      <c r="YB9" s="25">
        <v>9</v>
      </c>
      <c r="YC9" s="43">
        <f t="shared" si="14"/>
        <v>7081.7795322254078</v>
      </c>
      <c r="YD9" s="45"/>
      <c r="YE9" s="46">
        <v>1.69</v>
      </c>
      <c r="YF9" s="46">
        <v>1.5649999999999999</v>
      </c>
      <c r="YG9" s="46">
        <v>1.423</v>
      </c>
      <c r="YH9" s="46">
        <v>2</v>
      </c>
      <c r="YI9" s="25">
        <v>0.65</v>
      </c>
      <c r="YJ9" s="25">
        <v>0.65</v>
      </c>
      <c r="YK9" s="76" t="s">
        <v>4323</v>
      </c>
      <c r="YL9" s="48">
        <v>0</v>
      </c>
      <c r="YM9" s="48">
        <v>0</v>
      </c>
      <c r="YN9" s="48">
        <v>0</v>
      </c>
      <c r="YO9" s="48">
        <v>0</v>
      </c>
      <c r="YP9" s="48">
        <v>201570.12137974397</v>
      </c>
      <c r="YQ9" s="48">
        <v>201570.12137974397</v>
      </c>
      <c r="YR9" s="48">
        <v>201570.12137974397</v>
      </c>
      <c r="YS9" s="48">
        <v>201570.12137974397</v>
      </c>
      <c r="YT9" s="48">
        <v>201570.12137974397</v>
      </c>
      <c r="YU9" s="48">
        <v>70890.009712249681</v>
      </c>
      <c r="YV9" s="48">
        <v>73292.875603799563</v>
      </c>
      <c r="YW9" s="48">
        <v>75777.18829605091</v>
      </c>
      <c r="YX9" s="48">
        <v>78345.708484624643</v>
      </c>
      <c r="YY9" s="48">
        <v>81001.290440829034</v>
      </c>
      <c r="YZ9" s="48">
        <v>83746.885183470848</v>
      </c>
      <c r="ZA9" s="48">
        <v>86585.543758179905</v>
      </c>
      <c r="ZB9" s="48">
        <v>89520.420627887404</v>
      </c>
      <c r="ZC9" s="48">
        <v>92554.777178225704</v>
      </c>
      <c r="ZD9" s="48">
        <v>95691.985341749489</v>
      </c>
      <c r="ZE9" s="48">
        <v>98935.531344997318</v>
      </c>
      <c r="ZF9" s="48">
        <v>102289.01958256685</v>
      </c>
      <c r="ZG9" s="48">
        <v>105756.17662250366</v>
      </c>
      <c r="ZH9" s="48">
        <v>109340.85534745258</v>
      </c>
      <c r="ZI9" s="48">
        <v>113047.0392361799</v>
      </c>
      <c r="ZJ9" s="48">
        <v>116878.84679021908</v>
      </c>
      <c r="ZK9" s="48">
        <v>120840.53611055981</v>
      </c>
      <c r="ZL9" s="49">
        <v>0</v>
      </c>
      <c r="ZM9" s="49">
        <v>0</v>
      </c>
      <c r="ZN9" s="49">
        <v>0</v>
      </c>
      <c r="ZO9" s="49">
        <v>0</v>
      </c>
      <c r="ZP9" s="49">
        <v>562191.52509346534</v>
      </c>
      <c r="ZQ9" s="49">
        <v>562191.52509346534</v>
      </c>
      <c r="ZR9" s="49">
        <v>562191.52509346534</v>
      </c>
      <c r="ZS9" s="49">
        <v>562191.52509346534</v>
      </c>
      <c r="ZT9" s="49">
        <v>562191.52509346534</v>
      </c>
      <c r="ZU9" s="49">
        <v>64586.662976029402</v>
      </c>
      <c r="ZV9" s="49">
        <v>65509.81666439664</v>
      </c>
      <c r="ZW9" s="49">
        <v>66446.165224476426</v>
      </c>
      <c r="ZX9" s="49">
        <v>67395.897253945281</v>
      </c>
      <c r="ZY9" s="49">
        <v>68359.204046152299</v>
      </c>
      <c r="ZZ9" s="49">
        <v>69336.279628652293</v>
      </c>
      <c r="AAA9" s="49">
        <v>70327.320802285802</v>
      </c>
      <c r="AAB9" s="49">
        <v>71332.527180818273</v>
      </c>
      <c r="AAC9" s="49">
        <v>72352.101231144552</v>
      </c>
      <c r="AAD9" s="49">
        <v>73386.248314070923</v>
      </c>
      <c r="AAE9" s="49">
        <v>74435.176725680081</v>
      </c>
      <c r="AAF9" s="49">
        <v>75499.09773928154</v>
      </c>
      <c r="AAG9" s="49">
        <v>76578.225647968706</v>
      </c>
      <c r="AAH9" s="49">
        <v>77672.777807781487</v>
      </c>
      <c r="AAI9" s="49">
        <v>78782.97468148527</v>
      </c>
      <c r="AAJ9" s="49">
        <v>79909.039882976518</v>
      </c>
      <c r="AAK9" s="49">
        <v>81051.200222321437</v>
      </c>
      <c r="AAL9" s="49">
        <v>0</v>
      </c>
      <c r="AAM9" s="49">
        <v>0</v>
      </c>
      <c r="AAN9" s="49">
        <v>0</v>
      </c>
      <c r="AAO9" s="49">
        <v>0</v>
      </c>
      <c r="AAP9" s="49">
        <v>236244.09728391503</v>
      </c>
      <c r="AAQ9" s="49">
        <v>236244.09728391503</v>
      </c>
      <c r="AAR9" s="49">
        <v>236244.09728391503</v>
      </c>
      <c r="AAS9" s="49">
        <v>236244.09728391503</v>
      </c>
      <c r="AAT9" s="49">
        <v>236244.09728391503</v>
      </c>
      <c r="AAU9" s="49">
        <v>51832.484689547586</v>
      </c>
      <c r="AAV9" s="49">
        <v>53589.382594348885</v>
      </c>
      <c r="AAW9" s="49">
        <v>55405.831768327713</v>
      </c>
      <c r="AAX9" s="49">
        <v>57283.850742925715</v>
      </c>
      <c r="AAY9" s="49">
        <v>59225.526469103781</v>
      </c>
      <c r="AAZ9" s="49">
        <v>61233.016636467844</v>
      </c>
      <c r="ABA9" s="49">
        <v>63308.55207100504</v>
      </c>
      <c r="ABB9" s="49">
        <v>65454.439214091937</v>
      </c>
      <c r="ABC9" s="49">
        <v>67673.062685529556</v>
      </c>
      <c r="ABD9" s="49">
        <v>69966.887933456863</v>
      </c>
      <c r="ABE9" s="49">
        <v>72338.463974081038</v>
      </c>
      <c r="ABF9" s="49">
        <v>74790.426224276147</v>
      </c>
      <c r="ABG9" s="49">
        <v>77325.499430194017</v>
      </c>
      <c r="ABH9" s="49">
        <v>79946.500695140319</v>
      </c>
      <c r="ABI9" s="49">
        <v>82656.342610085238</v>
      </c>
      <c r="ABJ9" s="49">
        <v>85458.036490283819</v>
      </c>
      <c r="ABK9" s="49">
        <v>88354.695721603159</v>
      </c>
      <c r="ABL9" s="50">
        <v>0</v>
      </c>
      <c r="ABM9" s="50">
        <v>0</v>
      </c>
      <c r="ABN9" s="50">
        <v>0</v>
      </c>
      <c r="ABO9" s="50">
        <v>0</v>
      </c>
      <c r="ABP9" s="50">
        <v>214445.15337925407</v>
      </c>
      <c r="ABQ9" s="50">
        <v>214445.15337925407</v>
      </c>
      <c r="ABR9" s="50">
        <v>214445.15337925407</v>
      </c>
      <c r="ABS9" s="50">
        <v>214445.15337925407</v>
      </c>
      <c r="ABT9" s="50">
        <v>214445.15337925407</v>
      </c>
      <c r="ABU9" s="50">
        <v>20316.331882301925</v>
      </c>
      <c r="ABV9" s="50">
        <v>20606.718408668843</v>
      </c>
      <c r="ABW9" s="50">
        <v>20901.25550390717</v>
      </c>
      <c r="ABX9" s="50">
        <v>21200.002493159463</v>
      </c>
      <c r="ABY9" s="50">
        <v>21503.019549517012</v>
      </c>
      <c r="ABZ9" s="50">
        <v>21810.36770614078</v>
      </c>
      <c r="ACA9" s="50">
        <v>22122.108868554405</v>
      </c>
      <c r="ACB9" s="50">
        <v>22438.305827113047</v>
      </c>
      <c r="ACC9" s="50">
        <v>22759.022269650097</v>
      </c>
      <c r="ACD9" s="50">
        <v>23084.322794305535</v>
      </c>
      <c r="ACE9" s="50">
        <v>23414.272922537682</v>
      </c>
      <c r="ACF9" s="50">
        <v>23748.939112319073</v>
      </c>
      <c r="ACG9" s="50">
        <v>24088.388771523169</v>
      </c>
      <c r="ACH9" s="50">
        <v>24432.690271501575</v>
      </c>
      <c r="ACI9" s="50">
        <v>24781.912960855119</v>
      </c>
      <c r="ACJ9" s="50">
        <v>25136.127179402039</v>
      </c>
      <c r="ACK9" s="50">
        <v>25495.404272345299</v>
      </c>
      <c r="ACL9" s="49">
        <v>0</v>
      </c>
      <c r="ACM9" s="49">
        <v>0</v>
      </c>
      <c r="ACN9" s="49">
        <v>0</v>
      </c>
      <c r="ACO9" s="49">
        <v>0</v>
      </c>
      <c r="ACP9" s="49">
        <v>117214.75839520866</v>
      </c>
      <c r="ACQ9" s="49">
        <v>117214.75839520866</v>
      </c>
      <c r="ACR9" s="49">
        <v>117214.75839520866</v>
      </c>
      <c r="ACS9" s="49">
        <v>117214.75839520866</v>
      </c>
      <c r="ACT9" s="49">
        <v>117214.75839520866</v>
      </c>
      <c r="ACU9" s="49">
        <v>24709.359272878432</v>
      </c>
      <c r="ACV9" s="49">
        <v>25546.900089135248</v>
      </c>
      <c r="ACW9" s="49">
        <v>26412.829930422929</v>
      </c>
      <c r="ACX9" s="49">
        <v>27308.111062372653</v>
      </c>
      <c r="ACY9" s="49">
        <v>28233.738367274669</v>
      </c>
      <c r="ACZ9" s="49">
        <v>29190.740449641995</v>
      </c>
      <c r="ADA9" s="49">
        <v>30180.180779248873</v>
      </c>
      <c r="ADB9" s="49">
        <v>31203.158872912929</v>
      </c>
      <c r="ADC9" s="49">
        <v>32260.811516334208</v>
      </c>
      <c r="ADD9" s="49">
        <v>33354.314027350527</v>
      </c>
      <c r="ADE9" s="49">
        <v>34484.881562009934</v>
      </c>
      <c r="ADF9" s="49">
        <v>35653.770464914953</v>
      </c>
      <c r="ADG9" s="49">
        <v>36862.279665337366</v>
      </c>
      <c r="ADH9" s="49">
        <v>38111.752120654317</v>
      </c>
      <c r="ADI9" s="49">
        <v>39403.576308711839</v>
      </c>
      <c r="ADJ9" s="49">
        <v>40739.18777077266</v>
      </c>
      <c r="ADK9" s="49">
        <v>42120.070706762854</v>
      </c>
      <c r="ADL9" s="50">
        <v>0</v>
      </c>
      <c r="ADM9" s="50">
        <v>0</v>
      </c>
      <c r="ADN9" s="50">
        <v>0</v>
      </c>
      <c r="ADO9" s="50">
        <v>0</v>
      </c>
      <c r="ADP9" s="50">
        <v>111960.49611135332</v>
      </c>
      <c r="ADQ9" s="50">
        <v>111960.49611135332</v>
      </c>
      <c r="ADR9" s="50">
        <v>111960.49611135332</v>
      </c>
      <c r="ADS9" s="50">
        <v>111960.49611135332</v>
      </c>
      <c r="ADT9" s="50">
        <v>111960.49611135332</v>
      </c>
      <c r="ADU9" s="50">
        <v>9685.114394835593</v>
      </c>
      <c r="ADV9" s="50">
        <v>9823.5462113109133</v>
      </c>
      <c r="ADW9" s="50">
        <v>9963.9566691352811</v>
      </c>
      <c r="ADX9" s="50">
        <v>10106.374049535612</v>
      </c>
      <c r="ADY9" s="50">
        <v>10250.827037969304</v>
      </c>
      <c r="ADZ9" s="50">
        <v>10397.344729902468</v>
      </c>
      <c r="AEA9" s="50">
        <v>10545.956636670202</v>
      </c>
      <c r="AEB9" s="50">
        <v>10696.69269142068</v>
      </c>
      <c r="AEC9" s="50">
        <v>10849.58325514404</v>
      </c>
      <c r="AED9" s="50">
        <v>11004.659122787871</v>
      </c>
      <c r="AEE9" s="50">
        <v>11161.951529460101</v>
      </c>
      <c r="AEF9" s="50">
        <v>11321.492156719693</v>
      </c>
      <c r="AEG9" s="50">
        <v>11483.3131389583</v>
      </c>
      <c r="AEH9" s="50">
        <v>11647.447069872729</v>
      </c>
      <c r="AEI9" s="50">
        <v>11813.927009029834</v>
      </c>
      <c r="AEJ9" s="50">
        <v>11982.786488525378</v>
      </c>
      <c r="AEK9" s="50">
        <v>12154.059519737802</v>
      </c>
      <c r="AEL9" s="48">
        <v>0</v>
      </c>
      <c r="AEM9" s="48">
        <v>0</v>
      </c>
      <c r="AEN9" s="48">
        <v>0</v>
      </c>
      <c r="AEO9" s="48">
        <v>0</v>
      </c>
      <c r="AEP9" s="48">
        <v>19502.808701843227</v>
      </c>
      <c r="AEQ9" s="48">
        <v>29149.703234334655</v>
      </c>
      <c r="AER9" s="48">
        <v>39428.166960726267</v>
      </c>
      <c r="AES9" s="48">
        <v>50369.931340233539</v>
      </c>
      <c r="AET9" s="48">
        <v>62008.153330421163</v>
      </c>
      <c r="AEU9" s="48">
        <v>64109.962559118503</v>
      </c>
      <c r="AEV9" s="48">
        <v>66283.014064783813</v>
      </c>
      <c r="AEW9" s="48">
        <v>68529.722653650824</v>
      </c>
      <c r="AEX9" s="48">
        <v>70852.584983480076</v>
      </c>
      <c r="AEY9" s="48">
        <v>73254.182337973165</v>
      </c>
      <c r="AEZ9" s="48">
        <v>75737.183495227364</v>
      </c>
      <c r="AFA9" s="48">
        <v>78304.347693418647</v>
      </c>
      <c r="AFB9" s="48">
        <v>80958.527697008787</v>
      </c>
      <c r="AFC9" s="48">
        <v>83702.672966883169</v>
      </c>
      <c r="AFD9" s="48">
        <v>86539.832937943342</v>
      </c>
      <c r="AFE9" s="48">
        <v>89473.160407794974</v>
      </c>
      <c r="AFF9" s="48">
        <v>92505.915040298452</v>
      </c>
      <c r="AFG9" s="48">
        <v>95641.466987874446</v>
      </c>
      <c r="AFH9" s="48">
        <v>98883.30063658992</v>
      </c>
      <c r="AFI9" s="48">
        <v>102235.01847818668</v>
      </c>
      <c r="AFJ9" s="48">
        <v>105700.34511335481</v>
      </c>
      <c r="AFK9" s="48">
        <v>109283.13139069991</v>
      </c>
      <c r="AFL9" s="49">
        <v>0</v>
      </c>
      <c r="AFM9" s="49">
        <v>0</v>
      </c>
      <c r="AFN9" s="49">
        <v>0</v>
      </c>
      <c r="AFO9" s="49">
        <v>0</v>
      </c>
      <c r="AFP9" s="49">
        <v>48829.687429071571</v>
      </c>
      <c r="AFQ9" s="49">
        <v>91410.001359573667</v>
      </c>
      <c r="AFR9" s="49">
        <v>135197.5621528076</v>
      </c>
      <c r="AFS9" s="49">
        <v>180218.18174782649</v>
      </c>
      <c r="AFT9" s="49">
        <v>226498.16331986975</v>
      </c>
      <c r="AFU9" s="49">
        <v>229735.55948252211</v>
      </c>
      <c r="AFV9" s="49">
        <v>233019.22857631141</v>
      </c>
      <c r="AFW9" s="49">
        <v>236349.83199207418</v>
      </c>
      <c r="AFX9" s="49">
        <v>239728.04057407525</v>
      </c>
      <c r="AFY9" s="49">
        <v>243154.534755128</v>
      </c>
      <c r="AFZ9" s="49">
        <v>246630.00469364604</v>
      </c>
      <c r="AGA9" s="49">
        <v>250155.15041265363</v>
      </c>
      <c r="AGB9" s="49">
        <v>253730.68194078325</v>
      </c>
      <c r="AGC9" s="49">
        <v>257357.31945528794</v>
      </c>
      <c r="AGD9" s="49">
        <v>261035.79342709848</v>
      </c>
      <c r="AGE9" s="49">
        <v>264766.84476795344</v>
      </c>
      <c r="AGF9" s="49">
        <v>268551.22497963242</v>
      </c>
      <c r="AGG9" s="49">
        <v>272389.69630532188</v>
      </c>
      <c r="AGH9" s="49">
        <v>276283.0318831451</v>
      </c>
      <c r="AGI9" s="49">
        <v>280232.01590188651</v>
      </c>
      <c r="AGJ9" s="49">
        <v>284237.44375894102</v>
      </c>
      <c r="AGK9" s="49">
        <v>288300.12222052208</v>
      </c>
      <c r="AGL9" s="49">
        <v>0</v>
      </c>
      <c r="AGM9" s="49">
        <v>0</v>
      </c>
      <c r="AGN9" s="49">
        <v>0</v>
      </c>
      <c r="AGO9" s="49">
        <v>0</v>
      </c>
      <c r="AGP9" s="49">
        <v>24653.732283698348</v>
      </c>
      <c r="AGQ9" s="49">
        <v>50978.775169394234</v>
      </c>
      <c r="AGR9" s="49">
        <v>79060.103999650586</v>
      </c>
      <c r="AGS9" s="49">
        <v>108986.53451434625</v>
      </c>
      <c r="AGT9" s="49">
        <v>140850.88556682871</v>
      </c>
      <c r="AGU9" s="49">
        <v>145625.12371543224</v>
      </c>
      <c r="AGV9" s="49">
        <v>150561.18796692367</v>
      </c>
      <c r="AGW9" s="49">
        <v>155664.56352894456</v>
      </c>
      <c r="AGX9" s="49">
        <v>160940.92153404205</v>
      </c>
      <c r="AGY9" s="49">
        <v>166396.12534172184</v>
      </c>
      <c r="AGZ9" s="49">
        <v>172036.23705411391</v>
      </c>
      <c r="AHA9" s="49">
        <v>177867.52425249119</v>
      </c>
      <c r="AHB9" s="49">
        <v>183896.46696212725</v>
      </c>
      <c r="AHC9" s="49">
        <v>190129.76485323231</v>
      </c>
      <c r="AHD9" s="49">
        <v>196574.34468597066</v>
      </c>
      <c r="AHE9" s="49">
        <v>203237.36800783136</v>
      </c>
      <c r="AHF9" s="49">
        <v>210126.23911190679</v>
      </c>
      <c r="AHG9" s="49">
        <v>217248.61326492322</v>
      </c>
      <c r="AHH9" s="49">
        <v>224612.40521416522</v>
      </c>
      <c r="AHI9" s="49">
        <v>232225.79798274863</v>
      </c>
      <c r="AHJ9" s="49">
        <v>240097.25196301562</v>
      </c>
      <c r="AHK9" s="49">
        <v>248235.51431815603</v>
      </c>
      <c r="AHL9" s="50">
        <v>0</v>
      </c>
      <c r="AHM9" s="50">
        <v>0</v>
      </c>
      <c r="AHN9" s="50">
        <v>0</v>
      </c>
      <c r="AHO9" s="50">
        <v>0</v>
      </c>
      <c r="AHP9" s="50">
        <v>31167.499214340343</v>
      </c>
      <c r="AHQ9" s="50">
        <v>63225.968499934432</v>
      </c>
      <c r="AHR9" s="50">
        <v>96194.510151349081</v>
      </c>
      <c r="AHS9" s="50">
        <v>130092.59050845851</v>
      </c>
      <c r="AHT9" s="50">
        <v>164940.04646068529</v>
      </c>
      <c r="AHU9" s="50">
        <v>167297.57671900094</v>
      </c>
      <c r="AHV9" s="50">
        <v>169688.80376010609</v>
      </c>
      <c r="AHW9" s="50">
        <v>172114.20922073323</v>
      </c>
      <c r="AHX9" s="50">
        <v>174574.28162177181</v>
      </c>
      <c r="AHY9" s="50">
        <v>177069.51646666526</v>
      </c>
      <c r="AHZ9" s="50">
        <v>179600.41634121444</v>
      </c>
      <c r="AIA9" s="50">
        <v>182167.49101480763</v>
      </c>
      <c r="AIB9" s="50">
        <v>184771.25754309719</v>
      </c>
      <c r="AIC9" s="50">
        <v>187412.24037214421</v>
      </c>
      <c r="AID9" s="50">
        <v>190090.97144405145</v>
      </c>
      <c r="AIE9" s="50">
        <v>192807.99030410609</v>
      </c>
      <c r="AIF9" s="50">
        <v>195563.84420945414</v>
      </c>
      <c r="AIG9" s="50">
        <v>198359.08823932786</v>
      </c>
      <c r="AIH9" s="50">
        <v>201194.28540684888</v>
      </c>
      <c r="AII9" s="50">
        <v>204070.00677242942</v>
      </c>
      <c r="AIJ9" s="50">
        <v>206986.83155879422</v>
      </c>
      <c r="AIK9" s="50">
        <v>209945.34726764637</v>
      </c>
      <c r="AIL9" s="49">
        <v>0</v>
      </c>
      <c r="AIM9" s="49">
        <v>0</v>
      </c>
      <c r="AIN9" s="49">
        <v>0</v>
      </c>
      <c r="AIO9" s="49">
        <v>0</v>
      </c>
      <c r="AIP9" s="49">
        <v>10664.012266438727</v>
      </c>
      <c r="AIQ9" s="49">
        <v>22050.952670314713</v>
      </c>
      <c r="AIR9" s="49">
        <v>34197.577435189087</v>
      </c>
      <c r="AIS9" s="49">
        <v>47142.303954770112</v>
      </c>
      <c r="AIT9" s="49">
        <v>60925.28117605146</v>
      </c>
      <c r="AIU9" s="49">
        <v>62990.385704393906</v>
      </c>
      <c r="AIV9" s="49">
        <v>65125.488378508671</v>
      </c>
      <c r="AIW9" s="49">
        <v>67332.961833942449</v>
      </c>
      <c r="AIX9" s="49">
        <v>69615.259128364138</v>
      </c>
      <c r="AIY9" s="49">
        <v>71974.916467528441</v>
      </c>
      <c r="AIZ9" s="49">
        <v>74414.556023637517</v>
      </c>
      <c r="AJA9" s="49">
        <v>76936.888849233292</v>
      </c>
      <c r="AJB9" s="49">
        <v>79544.717889857973</v>
      </c>
      <c r="AJC9" s="49">
        <v>82240.941098830852</v>
      </c>
      <c r="AJD9" s="49">
        <v>85028.554657602566</v>
      </c>
      <c r="AJE9" s="49">
        <v>87910.656305265569</v>
      </c>
      <c r="AJF9" s="49">
        <v>90890.448780920517</v>
      </c>
      <c r="AJG9" s="49">
        <v>93971.243382724308</v>
      </c>
      <c r="AJH9" s="49">
        <v>97156.463647574157</v>
      </c>
      <c r="AJI9" s="49">
        <v>100449.64915551747</v>
      </c>
      <c r="AJJ9" s="49">
        <v>103854.45946311456</v>
      </c>
      <c r="AJK9" s="49">
        <v>107374.67817012547</v>
      </c>
      <c r="AJL9" s="50">
        <v>0</v>
      </c>
      <c r="AJM9" s="50">
        <v>0</v>
      </c>
      <c r="AJN9" s="50">
        <v>0</v>
      </c>
      <c r="AJO9" s="50">
        <v>0</v>
      </c>
      <c r="AJP9" s="50">
        <v>11444.273286520338</v>
      </c>
      <c r="AJQ9" s="50">
        <v>23215.698421683283</v>
      </c>
      <c r="AJR9" s="50">
        <v>35321.289503024178</v>
      </c>
      <c r="AJS9" s="50">
        <v>47768.194300464398</v>
      </c>
      <c r="AJT9" s="50">
        <v>60563.696644578398</v>
      </c>
      <c r="AJU9" s="50">
        <v>61429.349046519957</v>
      </c>
      <c r="AJV9" s="50">
        <v>62307.374439584979</v>
      </c>
      <c r="AJW9" s="50">
        <v>63197.949674099276</v>
      </c>
      <c r="AJX9" s="50">
        <v>64101.254128155641</v>
      </c>
      <c r="AJY9" s="50">
        <v>65017.469743743757</v>
      </c>
      <c r="AJZ9" s="50">
        <v>65946.781063396702</v>
      </c>
      <c r="AKA9" s="50">
        <v>66889.375267361203</v>
      </c>
      <c r="AKB9" s="50">
        <v>67845.442211299072</v>
      </c>
      <c r="AKC9" s="50">
        <v>68815.174464527634</v>
      </c>
      <c r="AKD9" s="50">
        <v>69798.767348806738</v>
      </c>
      <c r="AKE9" s="50">
        <v>70796.418977680078</v>
      </c>
      <c r="AKF9" s="50">
        <v>71808.330296378888</v>
      </c>
      <c r="AKG9" s="50">
        <v>72834.705122295971</v>
      </c>
      <c r="AKH9" s="50">
        <v>73875.750186038218</v>
      </c>
      <c r="AKI9" s="50">
        <v>74931.675173065945</v>
      </c>
      <c r="AKJ9" s="50">
        <v>76002.692765927437</v>
      </c>
      <c r="AKK9" s="50">
        <v>77089.018687096934</v>
      </c>
      <c r="AKL9" s="51">
        <v>0</v>
      </c>
      <c r="AKM9" s="51">
        <v>0</v>
      </c>
      <c r="AKN9" s="51">
        <v>0</v>
      </c>
      <c r="AKO9" s="51">
        <v>0</v>
      </c>
      <c r="AKP9" s="51">
        <v>132788.81676347557</v>
      </c>
      <c r="AKQ9" s="51">
        <v>0</v>
      </c>
      <c r="AKR9" s="51">
        <v>0</v>
      </c>
      <c r="AKS9" s="51">
        <v>137346.39001901893</v>
      </c>
      <c r="AKT9" s="51">
        <v>0</v>
      </c>
      <c r="AKU9" s="51">
        <v>0</v>
      </c>
      <c r="AKV9" s="51">
        <v>0</v>
      </c>
      <c r="AKW9" s="51">
        <v>0</v>
      </c>
      <c r="AKX9" s="51">
        <v>0</v>
      </c>
      <c r="AKY9" s="51">
        <v>0</v>
      </c>
      <c r="AKZ9" s="51">
        <v>0</v>
      </c>
      <c r="ALA9" s="51">
        <v>0</v>
      </c>
      <c r="ALB9" s="51">
        <v>0</v>
      </c>
      <c r="ALC9" s="51">
        <v>0</v>
      </c>
      <c r="ALD9" s="51">
        <v>0</v>
      </c>
      <c r="ALE9" s="51">
        <v>0</v>
      </c>
      <c r="ALF9" s="51">
        <v>0</v>
      </c>
      <c r="ALG9" s="51">
        <v>0</v>
      </c>
      <c r="ALH9" s="51">
        <v>0</v>
      </c>
      <c r="ALI9" s="51">
        <v>0</v>
      </c>
      <c r="ALJ9" s="51">
        <v>0</v>
      </c>
      <c r="ALK9" s="51">
        <v>0</v>
      </c>
      <c r="ALL9" s="51">
        <v>0</v>
      </c>
      <c r="ALM9" s="51">
        <v>0</v>
      </c>
      <c r="ALN9" s="51">
        <v>0</v>
      </c>
      <c r="ALO9" s="51">
        <v>0</v>
      </c>
      <c r="ALP9" s="51">
        <v>133251.11645142958</v>
      </c>
      <c r="ALQ9" s="51">
        <v>0</v>
      </c>
      <c r="ALR9" s="51">
        <v>0</v>
      </c>
      <c r="ALS9" s="51">
        <v>130132.87997392284</v>
      </c>
      <c r="ALT9" s="51">
        <v>0</v>
      </c>
      <c r="ALU9" s="51">
        <v>0</v>
      </c>
      <c r="ALV9" s="51">
        <v>0</v>
      </c>
      <c r="ALW9" s="51">
        <v>0</v>
      </c>
      <c r="ALX9" s="51">
        <v>0</v>
      </c>
      <c r="ALY9" s="51">
        <v>0</v>
      </c>
      <c r="ALZ9" s="51">
        <v>0</v>
      </c>
      <c r="AMA9" s="51">
        <v>0</v>
      </c>
      <c r="AMB9" s="51">
        <v>0</v>
      </c>
      <c r="AMC9" s="51">
        <v>0</v>
      </c>
      <c r="AMD9" s="51">
        <v>0</v>
      </c>
      <c r="AME9" s="51">
        <v>0</v>
      </c>
      <c r="AMF9" s="51">
        <v>0</v>
      </c>
      <c r="AMG9" s="51">
        <v>0</v>
      </c>
      <c r="AMH9" s="51">
        <v>0</v>
      </c>
      <c r="AMI9" s="51">
        <v>0</v>
      </c>
      <c r="AMJ9" s="51">
        <v>0</v>
      </c>
      <c r="AMK9" s="51">
        <v>0</v>
      </c>
      <c r="AML9" s="50">
        <v>0</v>
      </c>
      <c r="AMM9" s="50">
        <v>0</v>
      </c>
      <c r="AMN9" s="50">
        <v>0</v>
      </c>
      <c r="AMO9" s="50">
        <v>0</v>
      </c>
      <c r="AMP9" s="50">
        <v>132788.81676347557</v>
      </c>
      <c r="AMQ9" s="50">
        <v>0</v>
      </c>
      <c r="AMR9" s="50">
        <v>0</v>
      </c>
      <c r="AMS9" s="50">
        <v>137346.39001901893</v>
      </c>
      <c r="AMT9" s="50">
        <v>0</v>
      </c>
      <c r="AMU9" s="50">
        <v>0</v>
      </c>
      <c r="AMV9" s="50">
        <v>151791.49047268677</v>
      </c>
      <c r="AMW9" s="50">
        <v>0</v>
      </c>
      <c r="AMX9" s="50">
        <v>0</v>
      </c>
      <c r="AMY9" s="50">
        <v>167755.82217143974</v>
      </c>
      <c r="AMZ9" s="50">
        <v>0</v>
      </c>
      <c r="ANA9" s="50">
        <v>0</v>
      </c>
      <c r="ANB9" s="50">
        <v>185399.16687542887</v>
      </c>
      <c r="ANC9" s="50">
        <v>0</v>
      </c>
      <c r="AND9" s="50">
        <v>0</v>
      </c>
      <c r="ANE9" s="50">
        <v>204898.11103530839</v>
      </c>
      <c r="ANF9" s="50">
        <v>0</v>
      </c>
      <c r="ANG9" s="50">
        <v>0</v>
      </c>
      <c r="ANH9" s="50">
        <v>226447.81318810585</v>
      </c>
      <c r="ANI9" s="50">
        <v>0</v>
      </c>
      <c r="ANJ9" s="50">
        <v>0</v>
      </c>
      <c r="ANK9" s="50">
        <v>250263.95723501261</v>
      </c>
      <c r="ANL9" s="50">
        <v>0</v>
      </c>
      <c r="ANM9" s="50">
        <v>0</v>
      </c>
      <c r="ANN9" s="50">
        <v>0</v>
      </c>
      <c r="ANO9" s="50">
        <v>0</v>
      </c>
      <c r="ANP9" s="50">
        <v>133251.11645142958</v>
      </c>
      <c r="ANQ9" s="50">
        <v>0</v>
      </c>
      <c r="ANR9" s="50">
        <v>0</v>
      </c>
      <c r="ANS9" s="50">
        <v>130132.87997392284</v>
      </c>
      <c r="ANT9" s="50">
        <v>0</v>
      </c>
      <c r="ANU9" s="50">
        <v>0</v>
      </c>
      <c r="ANV9" s="50">
        <v>135793.08488716226</v>
      </c>
      <c r="ANW9" s="50">
        <v>0</v>
      </c>
      <c r="ANX9" s="50">
        <v>0</v>
      </c>
      <c r="ANY9" s="50">
        <v>141699.48368826674</v>
      </c>
      <c r="ANZ9" s="50">
        <v>0</v>
      </c>
      <c r="AOA9" s="50">
        <v>0</v>
      </c>
      <c r="AOB9" s="50">
        <v>147862.78472284417</v>
      </c>
      <c r="AOC9" s="50">
        <v>0</v>
      </c>
      <c r="AOD9" s="50">
        <v>0</v>
      </c>
      <c r="AOE9" s="50">
        <v>154294.16210219069</v>
      </c>
      <c r="AOF9" s="50">
        <v>0</v>
      </c>
      <c r="AOG9" s="50">
        <v>0</v>
      </c>
      <c r="AOH9" s="50">
        <v>161005.2759620391</v>
      </c>
      <c r="AOI9" s="50">
        <v>0</v>
      </c>
      <c r="AOJ9" s="50">
        <v>0</v>
      </c>
      <c r="AOK9" s="50">
        <v>168008.29360247264</v>
      </c>
      <c r="AOL9" s="52">
        <v>16547</v>
      </c>
      <c r="AOM9" s="53">
        <v>7942.5599999999995</v>
      </c>
      <c r="AON9" s="52">
        <v>8211.7785625739707</v>
      </c>
      <c r="AOO9" s="52">
        <v>8490.1224744603041</v>
      </c>
      <c r="AOP9" s="52">
        <v>8777.9010456830802</v>
      </c>
      <c r="AOQ9" s="52">
        <v>9075.4340705434988</v>
      </c>
      <c r="AOR9" s="52">
        <v>9383.0521829916979</v>
      </c>
      <c r="AOS9" s="52">
        <v>9701.0972240441533</v>
      </c>
      <c r="AOT9" s="52">
        <v>10029.922621654938</v>
      </c>
      <c r="AOU9" s="52">
        <v>10369.893783462983</v>
      </c>
      <c r="AOV9" s="52">
        <v>10721.388502851778</v>
      </c>
      <c r="AOW9" s="52">
        <v>11084.797378772748</v>
      </c>
      <c r="AOX9" s="52">
        <v>11460.524249798831</v>
      </c>
      <c r="AOY9" s="52">
        <v>11848.986642890603</v>
      </c>
      <c r="AOZ9" s="52">
        <v>12250.616237373641</v>
      </c>
      <c r="APA9" s="52">
        <v>12665.859344642718</v>
      </c>
      <c r="APB9" s="52">
        <v>13095.17740412591</v>
      </c>
      <c r="APC9" s="52">
        <v>13539.047496059737</v>
      </c>
      <c r="APD9" s="52">
        <v>13997.962871645183</v>
      </c>
      <c r="APE9" s="52">
        <v>14472.433501173715</v>
      </c>
      <c r="APF9" s="52">
        <v>14962.986640732419</v>
      </c>
      <c r="APG9" s="52">
        <v>15470.167418117988</v>
      </c>
      <c r="APH9" s="52">
        <v>15994.539438610678</v>
      </c>
      <c r="API9" s="52">
        <v>16536.685411281389</v>
      </c>
      <c r="APJ9" s="52">
        <v>17097.207796527851</v>
      </c>
      <c r="APK9" s="52">
        <v>17676.729475559514</v>
      </c>
      <c r="APL9" s="52">
        <v>18275.894442575071</v>
      </c>
      <c r="APM9" s="54">
        <v>8604.44</v>
      </c>
      <c r="APN9" s="52">
        <v>8727.425461027482</v>
      </c>
      <c r="APO9" s="52">
        <v>8852.1687846961286</v>
      </c>
      <c r="APP9" s="52">
        <v>8978.6950965861452</v>
      </c>
      <c r="APQ9" s="52">
        <v>9107.0298814040816</v>
      </c>
      <c r="APR9" s="52">
        <v>9237.1989881159116</v>
      </c>
      <c r="APS9" s="52">
        <v>9369.2286351534913</v>
      </c>
      <c r="APT9" s="52">
        <v>9503.145415695426</v>
      </c>
      <c r="APU9" s="52">
        <v>9638.9763030234226</v>
      </c>
      <c r="APV9" s="52">
        <v>9776.7486559552017</v>
      </c>
      <c r="APW9" s="52">
        <v>9916.4902243550587</v>
      </c>
      <c r="APX9" s="52">
        <v>10058.229154723198</v>
      </c>
      <c r="APY9" s="52">
        <v>10201.993995864945</v>
      </c>
      <c r="APZ9" s="52">
        <v>10347.813704641001</v>
      </c>
      <c r="AQA9" s="52">
        <v>10495.717651799883</v>
      </c>
      <c r="AQB9" s="52">
        <v>10645.735627893724</v>
      </c>
      <c r="AQC9" s="52">
        <v>10797.897849278637</v>
      </c>
      <c r="AQD9" s="52">
        <v>10952.234964200839</v>
      </c>
      <c r="AQE9" s="52">
        <v>11108.778058969767</v>
      </c>
      <c r="AQF9" s="52">
        <v>11267.558664219427</v>
      </c>
      <c r="AQG9" s="52">
        <v>11428.608761259236</v>
      </c>
      <c r="AQH9" s="52">
        <v>11591.960788515651</v>
      </c>
      <c r="AQI9" s="52">
        <v>11757.647648065848</v>
      </c>
      <c r="AQJ9" s="52">
        <v>11925.702712264803</v>
      </c>
      <c r="AQK9" s="52">
        <v>12096.159830467101</v>
      </c>
      <c r="AQL9" s="52">
        <v>12269.053335844801</v>
      </c>
      <c r="AQM9" s="52">
        <v>629</v>
      </c>
      <c r="AQN9" s="55">
        <v>301.92</v>
      </c>
      <c r="AQO9" s="56">
        <v>312.15378714323009</v>
      </c>
      <c r="AQP9" s="56">
        <v>322.73445557717605</v>
      </c>
      <c r="AQQ9" s="56">
        <v>333.67376308301556</v>
      </c>
      <c r="AQR9" s="56">
        <v>344.98386598004845</v>
      </c>
      <c r="AQS9" s="56">
        <v>356.67733263442187</v>
      </c>
      <c r="AQT9" s="56">
        <v>368.76715742574322</v>
      </c>
      <c r="AQU9" s="56">
        <v>381.26677518710079</v>
      </c>
      <c r="AQV9" s="56">
        <v>394.19007613453903</v>
      </c>
      <c r="AQW9" s="56">
        <v>407.55142130257866</v>
      </c>
      <c r="AQX9" s="56">
        <v>421.36565850293465</v>
      </c>
      <c r="AQY9" s="56">
        <v>435.64813882416547</v>
      </c>
      <c r="AQZ9" s="56">
        <v>450.41473369058991</v>
      </c>
      <c r="ARA9" s="56">
        <v>465.68185249942724</v>
      </c>
      <c r="ARB9" s="56">
        <v>481.46646085576072</v>
      </c>
      <c r="ARC9" s="56">
        <v>497.78609942558774</v>
      </c>
      <c r="ARD9" s="56">
        <v>514.65890342790703</v>
      </c>
      <c r="ARE9" s="56">
        <v>532.1036227875037</v>
      </c>
      <c r="ARF9" s="56">
        <v>550.1396429708268</v>
      </c>
      <c r="ARG9" s="56">
        <v>568.78700652811358</v>
      </c>
      <c r="ARH9" s="56">
        <v>588.06643536569879</v>
      </c>
      <c r="ARI9" s="56">
        <v>607.99935377325914</v>
      </c>
      <c r="ARJ9" s="56">
        <v>628.60791223158242</v>
      </c>
      <c r="ARK9" s="56">
        <v>649.91501202731729</v>
      </c>
      <c r="ARL9" s="56">
        <v>671.94433070205696</v>
      </c>
      <c r="ARM9" s="56">
        <v>694.72034836403714</v>
      </c>
      <c r="ARN9" s="55">
        <v>327.08</v>
      </c>
      <c r="ARO9" s="56">
        <v>331.75503807253796</v>
      </c>
      <c r="ARP9" s="56">
        <v>336.49689765962802</v>
      </c>
      <c r="ARQ9" s="56">
        <v>341.30653385826349</v>
      </c>
      <c r="ARR9" s="56">
        <v>346.18491541688331</v>
      </c>
      <c r="ARS9" s="56">
        <v>351.13302493049554</v>
      </c>
      <c r="ART9" s="56">
        <v>356.15185903858992</v>
      </c>
      <c r="ARU9" s="56">
        <v>361.24242862587926</v>
      </c>
      <c r="ARV9" s="56">
        <v>366.40575902591007</v>
      </c>
      <c r="ARW9" s="56">
        <v>371.64289022758339</v>
      </c>
      <c r="ARX9" s="56">
        <v>376.95487708462758</v>
      </c>
      <c r="ARY9" s="56">
        <v>382.342789528065</v>
      </c>
      <c r="ARZ9" s="56">
        <v>387.80771278171574</v>
      </c>
      <c r="ASA9" s="56">
        <v>393.35074758078144</v>
      </c>
      <c r="ASB9" s="56">
        <v>398.97301039355335</v>
      </c>
      <c r="ASC9" s="56">
        <v>404.67563364628955</v>
      </c>
      <c r="ASD9" s="56">
        <v>410.45976595130622</v>
      </c>
      <c r="ASE9" s="56">
        <v>416.32657233832896</v>
      </c>
      <c r="ASF9" s="56">
        <v>422.27723448915117</v>
      </c>
      <c r="ASG9" s="56">
        <v>428.31295097564634</v>
      </c>
      <c r="ASH9" s="56">
        <v>434.43493750118216</v>
      </c>
      <c r="ASI9" s="56">
        <v>440.64442714548539</v>
      </c>
      <c r="ASJ9" s="56">
        <v>446.94267061300661</v>
      </c>
      <c r="ASK9" s="56">
        <v>453.33093648483498</v>
      </c>
      <c r="ASL9" s="56">
        <v>459.81051147421346</v>
      </c>
      <c r="ASM9" s="56">
        <v>466.38270068570642</v>
      </c>
      <c r="ASN9" s="57">
        <v>0.5</v>
      </c>
      <c r="ASO9" s="56">
        <v>7942.5599999999995</v>
      </c>
      <c r="ASP9" s="56">
        <v>8211.7785625739707</v>
      </c>
      <c r="ASQ9" s="56">
        <v>8490.1224744603041</v>
      </c>
      <c r="ASR9" s="56">
        <v>8777.9010456830802</v>
      </c>
      <c r="ASS9" s="59">
        <v>7260.3472564347994</v>
      </c>
      <c r="AST9" s="59">
        <v>5629.8313097950186</v>
      </c>
      <c r="ASU9" s="59">
        <v>3880.4388896176615</v>
      </c>
      <c r="ASV9" s="59">
        <v>2005.9845243309876</v>
      </c>
      <c r="ASW9" s="59">
        <v>0</v>
      </c>
      <c r="ASX9" s="56">
        <v>0</v>
      </c>
      <c r="ASY9" s="56">
        <v>0</v>
      </c>
      <c r="ASZ9" s="56">
        <v>0</v>
      </c>
      <c r="ATA9" s="56">
        <v>0</v>
      </c>
      <c r="ATB9" s="56">
        <v>0</v>
      </c>
      <c r="ATC9" s="56">
        <v>0</v>
      </c>
      <c r="ATD9" s="59">
        <v>0</v>
      </c>
      <c r="ATE9" s="56">
        <v>0</v>
      </c>
      <c r="ATF9" s="56">
        <v>0</v>
      </c>
      <c r="ATG9" s="56">
        <v>0</v>
      </c>
      <c r="ATH9" s="56">
        <v>0</v>
      </c>
      <c r="ATI9" s="56">
        <v>0</v>
      </c>
      <c r="ATJ9" s="56">
        <v>0</v>
      </c>
      <c r="ATK9" s="56">
        <v>0</v>
      </c>
      <c r="ATL9" s="56">
        <v>0</v>
      </c>
      <c r="ATM9" s="56">
        <v>0</v>
      </c>
      <c r="ATN9" s="56">
        <v>0</v>
      </c>
      <c r="ATO9" s="56">
        <v>8604.44</v>
      </c>
      <c r="ATP9" s="56">
        <v>8727.425461027482</v>
      </c>
      <c r="ATQ9" s="56">
        <v>8852.1687846961286</v>
      </c>
      <c r="ATR9" s="56">
        <v>8978.6950965861452</v>
      </c>
      <c r="ATS9" s="59">
        <v>7285.623905123266</v>
      </c>
      <c r="ATT9" s="59">
        <v>5542.3193928695464</v>
      </c>
      <c r="ATU9" s="59">
        <v>3747.6914540613966</v>
      </c>
      <c r="ATV9" s="59">
        <v>1900.6290831390852</v>
      </c>
      <c r="ATW9" s="59">
        <v>0</v>
      </c>
      <c r="ATX9" s="56">
        <v>0</v>
      </c>
      <c r="ATY9" s="56">
        <v>0</v>
      </c>
      <c r="ATZ9" s="56">
        <v>0</v>
      </c>
      <c r="AUA9" s="56">
        <v>0</v>
      </c>
      <c r="AUB9" s="56">
        <v>0</v>
      </c>
      <c r="AUC9" s="56">
        <v>0</v>
      </c>
      <c r="AUD9" s="59">
        <v>0</v>
      </c>
      <c r="AUE9" s="56">
        <v>0</v>
      </c>
      <c r="AUF9" s="56">
        <v>0</v>
      </c>
      <c r="AUG9" s="56">
        <v>0</v>
      </c>
      <c r="AUH9" s="56">
        <v>0</v>
      </c>
      <c r="AUI9" s="56">
        <v>0</v>
      </c>
      <c r="AUJ9" s="56">
        <v>0</v>
      </c>
      <c r="AUK9" s="56">
        <v>0</v>
      </c>
      <c r="AUL9" s="56">
        <v>0</v>
      </c>
      <c r="AUM9" s="56">
        <v>0</v>
      </c>
      <c r="AUN9" s="56">
        <v>0</v>
      </c>
      <c r="AUO9" s="58">
        <v>0.5</v>
      </c>
      <c r="AUP9" s="56">
        <v>301.92</v>
      </c>
      <c r="AUQ9" s="56">
        <v>312.15378714323009</v>
      </c>
      <c r="AUR9" s="56">
        <v>322.73445557717605</v>
      </c>
      <c r="AUS9" s="56">
        <v>333.67376308301556</v>
      </c>
      <c r="AUT9" s="59">
        <v>275.98709278403879</v>
      </c>
      <c r="AUU9" s="59">
        <v>214.00639958065312</v>
      </c>
      <c r="AUV9" s="59">
        <v>147.50686297029731</v>
      </c>
      <c r="AUW9" s="59">
        <v>76.253355037420164</v>
      </c>
      <c r="AUX9" s="59">
        <v>0</v>
      </c>
      <c r="AUY9" s="56">
        <v>0</v>
      </c>
      <c r="AUZ9" s="56">
        <v>0</v>
      </c>
      <c r="AVA9" s="56">
        <v>0</v>
      </c>
      <c r="AVB9" s="56">
        <v>0</v>
      </c>
      <c r="AVC9" s="56">
        <v>0</v>
      </c>
      <c r="AVD9" s="56">
        <v>0</v>
      </c>
      <c r="AVE9" s="59">
        <v>0</v>
      </c>
      <c r="AVF9" s="56">
        <v>0</v>
      </c>
      <c r="AVG9" s="56">
        <v>0</v>
      </c>
      <c r="AVH9" s="56">
        <v>0</v>
      </c>
      <c r="AVI9" s="56">
        <v>0</v>
      </c>
      <c r="AVJ9" s="56">
        <v>0</v>
      </c>
      <c r="AVK9" s="56">
        <v>0</v>
      </c>
      <c r="AVL9" s="56">
        <v>0</v>
      </c>
      <c r="AVM9" s="56">
        <v>0</v>
      </c>
      <c r="AVN9" s="56">
        <v>0</v>
      </c>
      <c r="AVO9" s="56">
        <v>0</v>
      </c>
      <c r="AVP9" s="56">
        <v>327.08</v>
      </c>
      <c r="AVQ9" s="56">
        <v>331.75503807253796</v>
      </c>
      <c r="AVR9" s="56">
        <v>336.49689765962802</v>
      </c>
      <c r="AVS9" s="56">
        <v>341.30653385826349</v>
      </c>
      <c r="AVT9" s="59">
        <v>276.94793233350669</v>
      </c>
      <c r="AVU9" s="59">
        <v>210.67981495829733</v>
      </c>
      <c r="AVV9" s="59">
        <v>142.46074361543597</v>
      </c>
      <c r="AVW9" s="59">
        <v>72.248485725175854</v>
      </c>
      <c r="AVX9" s="59">
        <v>0</v>
      </c>
      <c r="AVY9" s="56">
        <v>0</v>
      </c>
      <c r="AVZ9" s="56">
        <v>0</v>
      </c>
      <c r="AWA9" s="56">
        <v>0</v>
      </c>
      <c r="AWB9" s="56">
        <v>0</v>
      </c>
      <c r="AWC9" s="56">
        <v>0</v>
      </c>
      <c r="AWD9" s="56">
        <v>0</v>
      </c>
      <c r="AWE9" s="59">
        <v>0</v>
      </c>
      <c r="AWF9" s="56">
        <v>0</v>
      </c>
      <c r="AWG9" s="56">
        <v>0</v>
      </c>
      <c r="AWH9" s="56">
        <v>0</v>
      </c>
      <c r="AWI9" s="56">
        <v>0</v>
      </c>
      <c r="AWJ9" s="56">
        <v>0</v>
      </c>
      <c r="AWK9" s="56">
        <v>0</v>
      </c>
      <c r="AWL9" s="56">
        <v>0</v>
      </c>
      <c r="AWM9" s="56">
        <v>0</v>
      </c>
      <c r="AWN9" s="56">
        <v>0</v>
      </c>
      <c r="AWO9" s="56">
        <v>0</v>
      </c>
      <c r="AWP9" s="57">
        <v>0.76</v>
      </c>
      <c r="AWQ9" s="56">
        <v>7942.5599999999995</v>
      </c>
      <c r="AWR9" s="56">
        <v>8211.7785625739707</v>
      </c>
      <c r="AWS9" s="56">
        <v>8490.1224744603041</v>
      </c>
      <c r="AWT9" s="56">
        <v>8777.9010456830802</v>
      </c>
      <c r="AWU9" s="59">
        <v>2562.4755022711056</v>
      </c>
      <c r="AWV9" s="56">
        <v>2649.3323810800089</v>
      </c>
      <c r="AWW9" s="56">
        <v>2739.1333338477607</v>
      </c>
      <c r="AWX9" s="56">
        <v>2831.9781519966882</v>
      </c>
      <c r="AWY9" s="56">
        <v>2927.9700094483719</v>
      </c>
      <c r="AWZ9" s="56">
        <v>3027.215577275796</v>
      </c>
      <c r="AXA9" s="56">
        <v>3129.825142241717</v>
      </c>
      <c r="AXB9" s="56">
        <v>3235.9127293549641</v>
      </c>
      <c r="AXC9" s="56">
        <v>3345.596228580876</v>
      </c>
      <c r="AXD9" s="56">
        <v>3458.9975258466748</v>
      </c>
      <c r="AXE9" s="56">
        <v>3576.2426384873556</v>
      </c>
      <c r="AXF9" s="56">
        <v>3697.46185528261</v>
      </c>
      <c r="AXG9" s="56">
        <v>3822.789881240396</v>
      </c>
      <c r="AXH9" s="56">
        <v>3952.3659872880517</v>
      </c>
      <c r="AXI9" s="56">
        <v>4086.334165037284</v>
      </c>
      <c r="AXJ9" s="56">
        <v>4224.843286795036</v>
      </c>
      <c r="AXK9" s="56">
        <v>4368.0472709980204</v>
      </c>
      <c r="AXL9" s="56">
        <v>4516.1052532547801</v>
      </c>
      <c r="AXM9" s="56">
        <v>4669.1817631853337</v>
      </c>
      <c r="AXN9" s="56">
        <v>4827.4469072549227</v>
      </c>
      <c r="AXO9" s="56">
        <v>4991.0765578050396</v>
      </c>
      <c r="AXP9" s="56">
        <v>5160.2525484917842</v>
      </c>
      <c r="AXQ9" s="56">
        <v>8604.44</v>
      </c>
      <c r="AXR9" s="56">
        <v>8727.425461027482</v>
      </c>
      <c r="AXS9" s="56">
        <v>8852.1687846961286</v>
      </c>
      <c r="AXT9" s="56">
        <v>8978.6950965861452</v>
      </c>
      <c r="AXU9" s="59">
        <v>2571.3966723964463</v>
      </c>
      <c r="AXV9" s="56">
        <v>2608.1503025268457</v>
      </c>
      <c r="AXW9" s="56">
        <v>2645.4292616903977</v>
      </c>
      <c r="AXX9" s="56">
        <v>2683.2410585492967</v>
      </c>
      <c r="AXY9" s="56">
        <v>2721.5933090889662</v>
      </c>
      <c r="AXZ9" s="56">
        <v>2760.4937381520567</v>
      </c>
      <c r="AYA9" s="56">
        <v>2799.9501809943695</v>
      </c>
      <c r="AYB9" s="56">
        <v>2839.9705848630206</v>
      </c>
      <c r="AYC9" s="56">
        <v>2880.5630105971609</v>
      </c>
      <c r="AYD9" s="56">
        <v>2921.7356342515768</v>
      </c>
      <c r="AYE9" s="56">
        <v>2963.4967487434965</v>
      </c>
      <c r="AYF9" s="56">
        <v>3005.854765522934</v>
      </c>
      <c r="AYG9" s="56">
        <v>3048.8182162669095</v>
      </c>
      <c r="AYH9" s="56">
        <v>3092.3957545978842</v>
      </c>
      <c r="AYI9" s="56">
        <v>3136.5961578267575</v>
      </c>
      <c r="AYJ9" s="56">
        <v>3181.4283287207791</v>
      </c>
      <c r="AYK9" s="56">
        <v>3226.9012972967257</v>
      </c>
      <c r="AYL9" s="56">
        <v>3273.0242226397131</v>
      </c>
      <c r="AYM9" s="56">
        <v>3319.8063947480041</v>
      </c>
      <c r="AYN9" s="56">
        <v>3367.2572364041798</v>
      </c>
      <c r="AYO9" s="56">
        <v>3415.3863050730638</v>
      </c>
      <c r="AYP9" s="56">
        <v>3464.2032948267674</v>
      </c>
      <c r="AYQ9" s="60">
        <v>0.76</v>
      </c>
      <c r="AYR9" s="56">
        <v>301.92</v>
      </c>
      <c r="AYS9" s="56">
        <v>312.15378714323009</v>
      </c>
      <c r="AYT9" s="56">
        <v>322.73445557717605</v>
      </c>
      <c r="AYU9" s="56">
        <v>333.67376308301556</v>
      </c>
      <c r="AYV9" s="59">
        <v>97.407209217896025</v>
      </c>
      <c r="AYW9" s="56">
        <v>100.70889392030735</v>
      </c>
      <c r="AYX9" s="56">
        <v>104.12249150844514</v>
      </c>
      <c r="AYY9" s="56">
        <v>107.6517953469461</v>
      </c>
      <c r="AYZ9" s="56">
        <v>111.30072737916396</v>
      </c>
      <c r="AZA9" s="56">
        <v>115.07334248543397</v>
      </c>
      <c r="AZB9" s="56">
        <v>118.97383298906389</v>
      </c>
      <c r="AZC9" s="56">
        <v>123.00653331505849</v>
      </c>
      <c r="AZD9" s="56">
        <v>127.17592480675479</v>
      </c>
      <c r="AZE9" s="56">
        <v>131.48664070572062</v>
      </c>
      <c r="AZF9" s="56">
        <v>135.94347130045008</v>
      </c>
      <c r="AZG9" s="56">
        <v>140.5513692495777</v>
      </c>
      <c r="AZH9" s="56">
        <v>145.31545508552668</v>
      </c>
      <c r="AZI9" s="56">
        <v>150.24102290470694</v>
      </c>
      <c r="AZJ9" s="56">
        <v>155.33354625058638</v>
      </c>
      <c r="AZK9" s="56">
        <v>160.59868419617325</v>
      </c>
      <c r="AZL9" s="56">
        <v>166.04228763266789</v>
      </c>
      <c r="AZM9" s="56">
        <v>171.67040577127318</v>
      </c>
      <c r="AZN9" s="56">
        <v>177.48929286538797</v>
      </c>
      <c r="AZO9" s="56">
        <v>183.50541516065428</v>
      </c>
      <c r="AZP9" s="56">
        <v>189.72545808058078</v>
      </c>
      <c r="AZQ9" s="56">
        <v>196.15633365572813</v>
      </c>
      <c r="AZR9" s="56">
        <v>327.08</v>
      </c>
      <c r="AZS9" s="56">
        <v>331.75503807253796</v>
      </c>
      <c r="AZT9" s="56">
        <v>336.49689765962802</v>
      </c>
      <c r="AZU9" s="56">
        <v>341.30653385826349</v>
      </c>
      <c r="AZV9" s="59">
        <v>97.746329058884697</v>
      </c>
      <c r="AZW9" s="56">
        <v>99.143442333316386</v>
      </c>
      <c r="AZX9" s="56">
        <v>100.56052490501362</v>
      </c>
      <c r="AZY9" s="56">
        <v>101.99786220024826</v>
      </c>
      <c r="AZZ9" s="56">
        <v>103.45574372496284</v>
      </c>
      <c r="BAA9" s="56">
        <v>104.93446312308237</v>
      </c>
      <c r="BAB9" s="56">
        <v>106.43431823565955</v>
      </c>
      <c r="BAC9" s="56">
        <v>107.95561116086542</v>
      </c>
      <c r="BAD9" s="56">
        <v>109.49864831483738</v>
      </c>
      <c r="BAE9" s="56">
        <v>111.06374049339711</v>
      </c>
      <c r="BAF9" s="56">
        <v>112.65120293465036</v>
      </c>
      <c r="BAG9" s="56">
        <v>114.26135538248175</v>
      </c>
      <c r="BAH9" s="56">
        <v>115.89452215095704</v>
      </c>
      <c r="BAI9" s="56">
        <v>117.55103218964582</v>
      </c>
      <c r="BAJ9" s="56">
        <v>119.23121914987797</v>
      </c>
      <c r="BAK9" s="56">
        <v>120.93542145194721</v>
      </c>
      <c r="BAL9" s="56">
        <v>122.66398235327496</v>
      </c>
      <c r="BAM9" s="56">
        <v>124.41725001754881</v>
      </c>
      <c r="BAN9" s="56">
        <v>126.19557758484892</v>
      </c>
      <c r="BAO9" s="56">
        <v>127.99932324277694</v>
      </c>
      <c r="BAP9" s="56">
        <v>129.82885029860145</v>
      </c>
      <c r="BAQ9" s="56">
        <v>131.68452725243475</v>
      </c>
      <c r="BAR9" s="57">
        <v>0.76</v>
      </c>
      <c r="BAS9" s="56">
        <v>7942.5599999999995</v>
      </c>
      <c r="BAT9" s="56">
        <v>8211.7785625739707</v>
      </c>
      <c r="BAU9" s="56">
        <v>8490.1224744603041</v>
      </c>
      <c r="BAV9" s="56">
        <v>8777.9010456830802</v>
      </c>
      <c r="BAW9" s="56">
        <v>2049.9804018168848</v>
      </c>
      <c r="BAX9" s="56">
        <v>1589.5994286480052</v>
      </c>
      <c r="BAY9" s="56">
        <v>1095.6533335391043</v>
      </c>
      <c r="BAZ9" s="56">
        <v>566.39563039933762</v>
      </c>
      <c r="BBA9" s="56">
        <v>0</v>
      </c>
      <c r="BBB9" s="56">
        <v>0</v>
      </c>
      <c r="BBC9" s="56">
        <v>0</v>
      </c>
      <c r="BBD9" s="56">
        <v>0</v>
      </c>
      <c r="BBE9" s="56">
        <v>0</v>
      </c>
      <c r="BBF9" s="56">
        <v>0</v>
      </c>
      <c r="BBG9" s="56">
        <v>0</v>
      </c>
      <c r="BBH9" s="56">
        <v>0</v>
      </c>
      <c r="BBI9" s="55">
        <v>0</v>
      </c>
      <c r="BBJ9" s="55">
        <v>0</v>
      </c>
      <c r="BBK9" s="55">
        <v>0</v>
      </c>
      <c r="BBL9" s="55">
        <v>0</v>
      </c>
      <c r="BBM9" s="55">
        <v>0</v>
      </c>
      <c r="BBN9" s="55">
        <v>0</v>
      </c>
      <c r="BBO9" s="55">
        <v>0</v>
      </c>
      <c r="BBP9" s="55">
        <v>0</v>
      </c>
      <c r="BBQ9" s="55">
        <v>0</v>
      </c>
      <c r="BBR9" s="55">
        <v>0</v>
      </c>
      <c r="BBS9" s="56">
        <v>8604.44</v>
      </c>
      <c r="BBT9" s="56">
        <v>8727.425461027482</v>
      </c>
      <c r="BBU9" s="56">
        <v>8852.1687846961286</v>
      </c>
      <c r="BBV9" s="56">
        <v>8978.6950965861452</v>
      </c>
      <c r="BBW9" s="56">
        <v>2057.1173379171573</v>
      </c>
      <c r="BBX9" s="56">
        <v>1564.8901815161073</v>
      </c>
      <c r="BBY9" s="56">
        <v>1058.1717046761592</v>
      </c>
      <c r="BBZ9" s="56">
        <v>536.64821170985931</v>
      </c>
      <c r="BCA9" s="56">
        <v>0</v>
      </c>
      <c r="BCB9" s="56">
        <v>0</v>
      </c>
      <c r="BCC9" s="56">
        <v>0</v>
      </c>
      <c r="BCD9" s="56">
        <v>0</v>
      </c>
      <c r="BCE9" s="56">
        <v>0</v>
      </c>
      <c r="BCF9" s="56">
        <v>0</v>
      </c>
      <c r="BCG9" s="56">
        <v>0</v>
      </c>
      <c r="BCH9" s="59">
        <v>0</v>
      </c>
      <c r="BCI9" s="55">
        <v>0</v>
      </c>
      <c r="BCJ9" s="55">
        <v>0</v>
      </c>
      <c r="BCK9" s="55">
        <v>0</v>
      </c>
      <c r="BCL9" s="55">
        <v>0</v>
      </c>
      <c r="BCM9" s="55">
        <v>0</v>
      </c>
      <c r="BCN9" s="55">
        <v>0</v>
      </c>
      <c r="BCO9" s="55">
        <v>0</v>
      </c>
      <c r="BCP9" s="55">
        <v>0</v>
      </c>
      <c r="BCQ9" s="55">
        <v>0</v>
      </c>
      <c r="BCR9" s="55">
        <v>0</v>
      </c>
      <c r="BCS9" s="57">
        <v>0.76</v>
      </c>
      <c r="BCT9" s="56">
        <v>301.92</v>
      </c>
      <c r="BCU9" s="56">
        <v>312.15378714323009</v>
      </c>
      <c r="BCV9" s="56">
        <v>322.73445557717605</v>
      </c>
      <c r="BCW9" s="56">
        <v>333.67376308301556</v>
      </c>
      <c r="BCX9" s="56">
        <v>77.92576737431682</v>
      </c>
      <c r="BCY9" s="56">
        <v>60.425336352184402</v>
      </c>
      <c r="BCZ9" s="56">
        <v>41.648996603378059</v>
      </c>
      <c r="BDA9" s="56">
        <v>21.53035906938922</v>
      </c>
      <c r="BDB9" s="56">
        <v>0</v>
      </c>
      <c r="BDC9" s="56">
        <v>0</v>
      </c>
      <c r="BDD9" s="56">
        <v>0</v>
      </c>
      <c r="BDE9" s="56">
        <v>0</v>
      </c>
      <c r="BDF9" s="56">
        <v>0</v>
      </c>
      <c r="BDG9" s="56">
        <v>0</v>
      </c>
      <c r="BDH9" s="56">
        <v>0</v>
      </c>
      <c r="BDI9" s="59">
        <v>0</v>
      </c>
      <c r="BDJ9" s="55">
        <v>0</v>
      </c>
      <c r="BDK9" s="55">
        <v>0</v>
      </c>
      <c r="BDL9" s="55">
        <v>0</v>
      </c>
      <c r="BDM9" s="55">
        <v>0</v>
      </c>
      <c r="BDN9" s="55">
        <v>0</v>
      </c>
      <c r="BDO9" s="55">
        <v>0</v>
      </c>
      <c r="BDP9" s="55">
        <v>0</v>
      </c>
      <c r="BDQ9" s="55">
        <v>0</v>
      </c>
      <c r="BDR9" s="55">
        <v>0</v>
      </c>
      <c r="BDS9" s="55">
        <v>0</v>
      </c>
      <c r="BDT9" s="56">
        <v>327.08</v>
      </c>
      <c r="BDU9" s="56">
        <v>331.75503807253796</v>
      </c>
      <c r="BDV9" s="56">
        <v>336.49689765962802</v>
      </c>
      <c r="BDW9" s="56">
        <v>341.30653385826349</v>
      </c>
      <c r="BDX9" s="56">
        <v>78.197063247107764</v>
      </c>
      <c r="BDY9" s="56">
        <v>59.486065399989826</v>
      </c>
      <c r="BDZ9" s="56">
        <v>40.224209962005453</v>
      </c>
      <c r="BEA9" s="56">
        <v>20.399572440049653</v>
      </c>
      <c r="BEB9" s="56">
        <v>0</v>
      </c>
      <c r="BEC9" s="56">
        <v>0</v>
      </c>
      <c r="BED9" s="56">
        <v>0</v>
      </c>
      <c r="BEE9" s="56">
        <v>0</v>
      </c>
      <c r="BEF9" s="56">
        <v>0</v>
      </c>
      <c r="BEG9" s="56">
        <v>0</v>
      </c>
      <c r="BEH9" s="56">
        <v>0</v>
      </c>
      <c r="BEI9" s="59">
        <v>0</v>
      </c>
      <c r="BEJ9" s="55">
        <v>0</v>
      </c>
      <c r="BEK9" s="55">
        <v>0</v>
      </c>
      <c r="BEL9" s="55">
        <v>0</v>
      </c>
      <c r="BEM9" s="55">
        <v>0</v>
      </c>
      <c r="BEN9" s="55">
        <v>0</v>
      </c>
      <c r="BEO9" s="55">
        <v>0</v>
      </c>
      <c r="BEP9" s="55">
        <v>0</v>
      </c>
      <c r="BEQ9" s="55">
        <v>0</v>
      </c>
      <c r="BER9" s="55">
        <v>0</v>
      </c>
      <c r="BES9" s="55">
        <v>0</v>
      </c>
      <c r="BET9" s="57">
        <v>0</v>
      </c>
      <c r="BEU9" s="56">
        <v>7942.5599999999995</v>
      </c>
      <c r="BEV9" s="56">
        <v>8211.7785625739707</v>
      </c>
      <c r="BEW9" s="56">
        <v>8490.1224744603041</v>
      </c>
      <c r="BEX9" s="56">
        <v>8777.9010456830802</v>
      </c>
      <c r="BEY9" s="56">
        <v>2049.9804018168848</v>
      </c>
      <c r="BEZ9" s="56">
        <v>1589.5994286480052</v>
      </c>
      <c r="BFA9" s="56">
        <v>1095.6533335391043</v>
      </c>
      <c r="BFB9" s="56">
        <v>566.39563039933762</v>
      </c>
      <c r="BFC9" s="56">
        <v>0</v>
      </c>
      <c r="BFD9" s="56">
        <v>0</v>
      </c>
      <c r="BFE9" s="56">
        <v>0</v>
      </c>
      <c r="BFF9" s="56">
        <v>0</v>
      </c>
      <c r="BFG9" s="56">
        <v>0</v>
      </c>
      <c r="BFH9" s="56">
        <v>0</v>
      </c>
      <c r="BFI9" s="56">
        <v>0</v>
      </c>
      <c r="BFJ9" s="56">
        <v>0</v>
      </c>
      <c r="BFK9" s="56">
        <v>0</v>
      </c>
      <c r="BFL9" s="56">
        <v>0</v>
      </c>
      <c r="BFM9" s="56">
        <v>0</v>
      </c>
      <c r="BFN9" s="56">
        <v>0</v>
      </c>
      <c r="BFO9" s="56">
        <v>0</v>
      </c>
      <c r="BFP9" s="56">
        <v>0</v>
      </c>
      <c r="BFQ9" s="56">
        <v>0</v>
      </c>
      <c r="BFR9" s="56">
        <v>0</v>
      </c>
      <c r="BFS9" s="56">
        <v>0</v>
      </c>
      <c r="BFT9" s="56">
        <v>0</v>
      </c>
      <c r="BFU9" s="56">
        <v>8604.44</v>
      </c>
      <c r="BFV9" s="56">
        <v>8727.425461027482</v>
      </c>
      <c r="BFW9" s="56">
        <v>8852.1687846961286</v>
      </c>
      <c r="BFX9" s="56">
        <v>8978.6950965861452</v>
      </c>
      <c r="BFY9" s="56">
        <v>2057.1173379171573</v>
      </c>
      <c r="BFZ9" s="56">
        <v>1564.8901815161073</v>
      </c>
      <c r="BGA9" s="56">
        <v>1058.1717046761592</v>
      </c>
      <c r="BGB9" s="56">
        <v>536.64821170985931</v>
      </c>
      <c r="BGC9" s="56">
        <v>0</v>
      </c>
      <c r="BGD9" s="56">
        <v>0</v>
      </c>
      <c r="BGE9" s="56">
        <v>0</v>
      </c>
      <c r="BGF9" s="56">
        <v>0</v>
      </c>
      <c r="BGG9" s="56">
        <v>0</v>
      </c>
      <c r="BGH9" s="56">
        <v>0</v>
      </c>
      <c r="BGI9" s="56">
        <v>0</v>
      </c>
      <c r="BGJ9" s="56">
        <v>0</v>
      </c>
      <c r="BGK9" s="56">
        <v>0</v>
      </c>
      <c r="BGL9" s="56">
        <v>0</v>
      </c>
      <c r="BGM9" s="56">
        <v>0</v>
      </c>
      <c r="BGN9" s="56">
        <v>0</v>
      </c>
      <c r="BGO9" s="56">
        <v>0</v>
      </c>
      <c r="BGP9" s="56">
        <v>0</v>
      </c>
      <c r="BGQ9" s="56">
        <v>0</v>
      </c>
      <c r="BGR9" s="56">
        <v>0</v>
      </c>
      <c r="BGS9" s="56">
        <v>0</v>
      </c>
      <c r="BGT9" s="56">
        <v>0</v>
      </c>
      <c r="BGU9" s="57">
        <v>0.25</v>
      </c>
      <c r="BGV9" s="56">
        <v>301.92</v>
      </c>
      <c r="BGW9" s="56">
        <v>312.15378714323009</v>
      </c>
      <c r="BGX9" s="56">
        <v>322.73445557717605</v>
      </c>
      <c r="BGY9" s="56">
        <v>333.67376308301556</v>
      </c>
      <c r="BGZ9" s="56">
        <v>77.92576737431682</v>
      </c>
      <c r="BHA9" s="56">
        <v>45.319002264138305</v>
      </c>
      <c r="BHB9" s="56">
        <v>31.236747452533542</v>
      </c>
      <c r="BHC9" s="56">
        <v>16.147769302041915</v>
      </c>
      <c r="BHD9" s="56">
        <v>0</v>
      </c>
      <c r="BHE9" s="56">
        <v>0</v>
      </c>
      <c r="BHF9" s="56">
        <v>0</v>
      </c>
      <c r="BHG9" s="56">
        <v>0</v>
      </c>
      <c r="BHH9" s="56">
        <v>0</v>
      </c>
      <c r="BHI9" s="56">
        <v>0</v>
      </c>
      <c r="BHJ9" s="56">
        <v>0</v>
      </c>
      <c r="BHK9" s="59">
        <v>0</v>
      </c>
      <c r="BHL9" s="56">
        <v>0</v>
      </c>
      <c r="BHM9" s="56">
        <v>0</v>
      </c>
      <c r="BHN9" s="56">
        <v>0</v>
      </c>
      <c r="BHO9" s="56">
        <v>0</v>
      </c>
      <c r="BHP9" s="56">
        <v>0</v>
      </c>
      <c r="BHQ9" s="56">
        <v>0</v>
      </c>
      <c r="BHR9" s="56">
        <v>0</v>
      </c>
      <c r="BHS9" s="56">
        <v>0</v>
      </c>
      <c r="BHT9" s="56">
        <v>0</v>
      </c>
      <c r="BHU9" s="56">
        <v>0</v>
      </c>
      <c r="BHV9" s="56">
        <v>327.08</v>
      </c>
      <c r="BHW9" s="56">
        <v>331.75503807253796</v>
      </c>
      <c r="BHX9" s="56">
        <v>336.49689765962802</v>
      </c>
      <c r="BHY9" s="56">
        <v>341.30653385826349</v>
      </c>
      <c r="BHZ9" s="56">
        <v>78.197063247107764</v>
      </c>
      <c r="BIA9" s="59">
        <v>44.61454904999237</v>
      </c>
      <c r="BIB9" s="56">
        <v>30.168157471504088</v>
      </c>
      <c r="BIC9" s="56">
        <v>15.29967933003724</v>
      </c>
      <c r="BID9" s="56">
        <v>0</v>
      </c>
      <c r="BIE9" s="56">
        <v>0</v>
      </c>
      <c r="BIF9" s="56">
        <v>0</v>
      </c>
      <c r="BIG9" s="56">
        <v>0</v>
      </c>
      <c r="BIH9" s="56">
        <v>0</v>
      </c>
      <c r="BII9" s="56">
        <v>0</v>
      </c>
      <c r="BIJ9" s="56">
        <v>0</v>
      </c>
      <c r="BIK9" s="59">
        <v>0</v>
      </c>
      <c r="BIL9" s="56">
        <v>0</v>
      </c>
      <c r="BIM9" s="56">
        <v>0</v>
      </c>
      <c r="BIN9" s="56">
        <v>0</v>
      </c>
      <c r="BIO9" s="56">
        <v>0</v>
      </c>
      <c r="BIP9" s="56">
        <v>0</v>
      </c>
      <c r="BIQ9" s="56">
        <v>0</v>
      </c>
      <c r="BIR9" s="56">
        <v>0</v>
      </c>
      <c r="BIS9" s="56">
        <v>0</v>
      </c>
      <c r="BIT9" s="56">
        <v>0</v>
      </c>
      <c r="BIU9" s="56">
        <v>0</v>
      </c>
      <c r="BIV9" s="61">
        <v>0.9</v>
      </c>
      <c r="BIW9" s="61">
        <v>0.9</v>
      </c>
      <c r="BIX9" s="61">
        <f t="shared" si="15"/>
        <v>0.71400000000000008</v>
      </c>
      <c r="BIY9" s="61">
        <f t="shared" si="15"/>
        <v>0.71400000000000008</v>
      </c>
      <c r="BIZ9" s="61">
        <v>0.1</v>
      </c>
      <c r="BJA9" s="61">
        <v>0.1</v>
      </c>
      <c r="BJB9" s="61">
        <v>0.8</v>
      </c>
      <c r="BJC9" s="61">
        <v>0.8</v>
      </c>
      <c r="BJD9" s="61">
        <v>0.8</v>
      </c>
      <c r="BJE9" s="61">
        <v>0.8</v>
      </c>
      <c r="BJF9" s="61">
        <v>1</v>
      </c>
      <c r="BJG9" s="61">
        <v>1</v>
      </c>
      <c r="BJH9" s="61">
        <f t="shared" si="16"/>
        <v>9</v>
      </c>
      <c r="BJI9" s="61">
        <f t="shared" si="16"/>
        <v>9</v>
      </c>
      <c r="BJJ9" s="62">
        <v>0.3</v>
      </c>
      <c r="BJK9" s="62">
        <v>0.3</v>
      </c>
      <c r="BJL9" s="46">
        <f t="shared" si="17"/>
        <v>1.69</v>
      </c>
      <c r="BJM9" s="46">
        <f t="shared" si="0"/>
        <v>1.5649999999999999</v>
      </c>
      <c r="BJN9" s="46">
        <f t="shared" si="0"/>
        <v>1.423</v>
      </c>
      <c r="BJO9" s="46">
        <v>1.5</v>
      </c>
      <c r="BJP9" s="61">
        <f t="shared" si="1"/>
        <v>0.65</v>
      </c>
      <c r="BJQ9" s="61">
        <f t="shared" si="1"/>
        <v>0.65</v>
      </c>
      <c r="BJR9" s="61">
        <v>0.69</v>
      </c>
      <c r="BJS9" s="61">
        <v>0.69</v>
      </c>
      <c r="BJT9" s="61">
        <v>48.83</v>
      </c>
      <c r="BJU9" s="61">
        <v>48.83</v>
      </c>
      <c r="BJV9" s="61">
        <f t="shared" si="18"/>
        <v>73.245000000000005</v>
      </c>
      <c r="BJW9" s="61">
        <f t="shared" si="18"/>
        <v>73.245000000000005</v>
      </c>
      <c r="BJX9" s="61">
        <v>4</v>
      </c>
      <c r="BJY9" s="61">
        <v>4</v>
      </c>
      <c r="BJZ9" s="63">
        <v>74996.020799999984</v>
      </c>
      <c r="BKA9" s="63">
        <v>77538.062776207124</v>
      </c>
      <c r="BKB9" s="63">
        <v>80166.269022729757</v>
      </c>
      <c r="BKC9" s="63">
        <v>82883.560137083012</v>
      </c>
      <c r="BKD9" s="63">
        <v>85692.95571245403</v>
      </c>
      <c r="BKE9" s="63">
        <v>88597.577693228741</v>
      </c>
      <c r="BKF9" s="63">
        <v>91600.653844256478</v>
      </c>
      <c r="BKG9" s="63">
        <v>94705.521337707789</v>
      </c>
      <c r="BKH9" s="63">
        <v>97915.630461511246</v>
      </c>
      <c r="BKI9" s="63">
        <v>101234.54845349018</v>
      </c>
      <c r="BKJ9" s="63">
        <v>104665.96346546033</v>
      </c>
      <c r="BKK9" s="63">
        <v>108213.68866169319</v>
      </c>
      <c r="BKL9" s="63">
        <v>111881.66645629948</v>
      </c>
      <c r="BKM9" s="63">
        <v>115673.97289424211</v>
      </c>
      <c r="BKN9" s="63">
        <v>119594.82218084596</v>
      </c>
      <c r="BKO9" s="63">
        <v>123648.57136483918</v>
      </c>
      <c r="BKP9" s="63">
        <v>127839.72518012887</v>
      </c>
      <c r="BKQ9" s="63">
        <v>132172.94105169241</v>
      </c>
      <c r="BKR9" s="63">
        <v>136653.03427114696</v>
      </c>
      <c r="BKS9" s="63">
        <v>141284.9833477482</v>
      </c>
      <c r="BKT9" s="63">
        <v>146073.93554076509</v>
      </c>
      <c r="BKU9" s="63">
        <v>151025.21257937831</v>
      </c>
      <c r="BKV9" s="63">
        <v>156144.31657645843</v>
      </c>
      <c r="BKW9" s="63">
        <v>161436.93614279592</v>
      </c>
      <c r="BKX9" s="63">
        <v>166908.95270857692</v>
      </c>
      <c r="BKY9" s="63">
        <v>172566.44705913015</v>
      </c>
      <c r="BKZ9" s="64">
        <v>81245.689199999993</v>
      </c>
      <c r="BLA9" s="64">
        <v>82406.954609806737</v>
      </c>
      <c r="BLB9" s="64">
        <v>83584.818283044951</v>
      </c>
      <c r="BLC9" s="64">
        <v>84779.517462937976</v>
      </c>
      <c r="BLD9" s="64">
        <v>85991.292783687139</v>
      </c>
      <c r="BLE9" s="64">
        <v>87220.388318939978</v>
      </c>
      <c r="BLF9" s="64">
        <v>88467.051630951086</v>
      </c>
      <c r="BLG9" s="64">
        <v>89731.533820445649</v>
      </c>
      <c r="BLH9" s="64">
        <v>91014.089577195715</v>
      </c>
      <c r="BLI9" s="64">
        <v>92314.977231319397</v>
      </c>
      <c r="BLJ9" s="64">
        <v>93634.458805313217</v>
      </c>
      <c r="BLK9" s="64">
        <v>94972.800066828218</v>
      </c>
      <c r="BLL9" s="64">
        <v>96330.270582200479</v>
      </c>
      <c r="BLM9" s="64">
        <v>97707.143770746625</v>
      </c>
      <c r="BLN9" s="64">
        <v>99103.696959835492</v>
      </c>
      <c r="BLO9" s="64">
        <v>100520.21144074689</v>
      </c>
      <c r="BLP9" s="64">
        <v>101956.97252532882</v>
      </c>
      <c r="BLQ9" s="64">
        <v>103414.26960346452</v>
      </c>
      <c r="BLR9" s="64">
        <v>104892.39620136077</v>
      </c>
      <c r="BLS9" s="64">
        <v>106391.6500406695</v>
      </c>
      <c r="BLT9" s="64">
        <v>107912.33309845436</v>
      </c>
      <c r="BLU9" s="64">
        <v>109454.75166801435</v>
      </c>
      <c r="BLV9" s="64">
        <v>111019.21642057689</v>
      </c>
      <c r="BLW9" s="64">
        <v>112606.04246787274</v>
      </c>
      <c r="BLX9" s="64">
        <v>114215.54942560522</v>
      </c>
      <c r="BLY9" s="64">
        <v>115848.06147782653</v>
      </c>
      <c r="BLZ9" s="65">
        <v>21055.27172112</v>
      </c>
      <c r="BMA9" s="65">
        <v>21768.954713425293</v>
      </c>
      <c r="BMB9" s="65">
        <v>22506.828484185131</v>
      </c>
      <c r="BMC9" s="65">
        <v>23269.712996560393</v>
      </c>
      <c r="BMD9" s="65">
        <v>24058.456006930206</v>
      </c>
      <c r="BME9" s="65">
        <v>24873.934006962296</v>
      </c>
      <c r="BMF9" s="65">
        <v>25717.053197615463</v>
      </c>
      <c r="BMG9" s="65">
        <v>26588.750496156536</v>
      </c>
      <c r="BMH9" s="65">
        <v>27489.994577310881</v>
      </c>
      <c r="BMI9" s="65">
        <v>28421.786949703397</v>
      </c>
      <c r="BMJ9" s="65">
        <v>29385.163068786267</v>
      </c>
      <c r="BMK9" s="65">
        <v>30381.193487490109</v>
      </c>
      <c r="BML9" s="65">
        <v>31410.985045877303</v>
      </c>
      <c r="BMM9" s="65">
        <v>32475.68210111939</v>
      </c>
      <c r="BMN9" s="65">
        <v>33576.467799165439</v>
      </c>
      <c r="BMO9" s="65">
        <v>34714.565389514471</v>
      </c>
      <c r="BMP9" s="65">
        <v>35891.239584553005</v>
      </c>
      <c r="BMQ9" s="65">
        <v>37107.797964968304</v>
      </c>
      <c r="BMR9" s="65">
        <v>38365.592432799087</v>
      </c>
      <c r="BMS9" s="65">
        <v>39666.020713738362</v>
      </c>
      <c r="BMT9" s="65">
        <v>41010.527910357843</v>
      </c>
      <c r="BMU9" s="65">
        <v>42400.608107980057</v>
      </c>
      <c r="BMV9" s="65">
        <v>43837.806034982525</v>
      </c>
      <c r="BMW9" s="65">
        <v>45323.718779379109</v>
      </c>
      <c r="BMX9" s="65">
        <v>46859.997563586148</v>
      </c>
      <c r="BMY9" s="65">
        <v>48448.349579345355</v>
      </c>
      <c r="BMZ9" s="65">
        <v>22809.877697880005</v>
      </c>
      <c r="BNA9" s="65">
        <v>23135.905112174743</v>
      </c>
      <c r="BNB9" s="65">
        <v>23466.592519665399</v>
      </c>
      <c r="BNC9" s="65">
        <v>23802.006526826255</v>
      </c>
      <c r="BND9" s="65">
        <v>24142.214692154954</v>
      </c>
      <c r="BNE9" s="65">
        <v>24487.285539780034</v>
      </c>
      <c r="BNF9" s="65">
        <v>24837.288573262911</v>
      </c>
      <c r="BNG9" s="65">
        <v>25192.294289597197</v>
      </c>
      <c r="BNH9" s="65">
        <v>25552.374193408032</v>
      </c>
      <c r="BNI9" s="65">
        <v>25917.600811354467</v>
      </c>
      <c r="BNJ9" s="65">
        <v>26288.047706737623</v>
      </c>
      <c r="BNK9" s="65">
        <v>26663.789494317709</v>
      </c>
      <c r="BNL9" s="65">
        <v>27044.90185534276</v>
      </c>
      <c r="BNM9" s="65">
        <v>27431.461552792251</v>
      </c>
      <c r="BNN9" s="65">
        <v>27823.546446838558</v>
      </c>
      <c r="BNO9" s="65">
        <v>28221.235510529394</v>
      </c>
      <c r="BNP9" s="65">
        <v>28624.608845694453</v>
      </c>
      <c r="BNQ9" s="65">
        <v>29033.747699079344</v>
      </c>
      <c r="BNR9" s="65">
        <v>29448.734478710194</v>
      </c>
      <c r="BNS9" s="65">
        <v>29869.652770492117</v>
      </c>
      <c r="BNT9" s="65">
        <v>30296.587355044951</v>
      </c>
      <c r="BNU9" s="65">
        <v>30729.6242247796</v>
      </c>
      <c r="BNV9" s="65">
        <v>31168.850601218488</v>
      </c>
      <c r="BNW9" s="65">
        <v>31614.354952563554</v>
      </c>
      <c r="BNX9" s="65">
        <v>32066.227011515381</v>
      </c>
      <c r="BNY9" s="65">
        <v>32524.557793346983</v>
      </c>
      <c r="BNZ9" s="66">
        <v>35411.109504</v>
      </c>
      <c r="BOA9" s="66">
        <v>36611.393543379789</v>
      </c>
      <c r="BOB9" s="66">
        <v>37852.362040133819</v>
      </c>
      <c r="BOC9" s="66">
        <v>39135.394022073444</v>
      </c>
      <c r="BOD9" s="66">
        <v>40461.915260111142</v>
      </c>
      <c r="BOE9" s="66">
        <v>41833.399852650182</v>
      </c>
      <c r="BOF9" s="66">
        <v>43251.371863678447</v>
      </c>
      <c r="BOG9" s="66">
        <v>44717.407016386373</v>
      </c>
      <c r="BOH9" s="66">
        <v>46233.134444191368</v>
      </c>
      <c r="BOI9" s="66">
        <v>47800.238501114371</v>
      </c>
      <c r="BOJ9" s="66">
        <v>49420.460633520423</v>
      </c>
      <c r="BOK9" s="66">
        <v>51095.601315303109</v>
      </c>
      <c r="BOL9" s="66">
        <v>52827.522048663464</v>
      </c>
      <c r="BOM9" s="66">
        <v>54618.147432706639</v>
      </c>
      <c r="BON9" s="66">
        <v>56469.467302155092</v>
      </c>
      <c r="BOO9" s="66">
        <v>58383.538938554957</v>
      </c>
      <c r="BOP9" s="66">
        <v>60362.489356432729</v>
      </c>
      <c r="BOQ9" s="66">
        <v>62408.517666942884</v>
      </c>
      <c r="BOR9" s="66">
        <v>64523.897521632891</v>
      </c>
      <c r="BOS9" s="66">
        <v>66710.979639041412</v>
      </c>
      <c r="BOT9" s="66">
        <v>68972.194416937244</v>
      </c>
      <c r="BOU9" s="66">
        <v>71310.054633101841</v>
      </c>
      <c r="BOV9" s="66">
        <v>73727.158237656942</v>
      </c>
      <c r="BOW9" s="66">
        <v>76226.19124003977</v>
      </c>
      <c r="BOX9" s="66">
        <v>78809.93069383454</v>
      </c>
      <c r="BOY9" s="66">
        <v>81481.247782776685</v>
      </c>
      <c r="BOZ9" s="65">
        <v>38362.035296000002</v>
      </c>
      <c r="BPA9" s="65">
        <v>38910.353675444923</v>
      </c>
      <c r="BPB9" s="65">
        <v>39466.509309689216</v>
      </c>
      <c r="BPC9" s="65">
        <v>40030.614218619674</v>
      </c>
      <c r="BPD9" s="65">
        <v>40602.782023251959</v>
      </c>
      <c r="BPE9" s="65">
        <v>41183.127968615983</v>
      </c>
      <c r="BPF9" s="65">
        <v>41771.768946968332</v>
      </c>
      <c r="BPG9" s="65">
        <v>42368.823521336482</v>
      </c>
      <c r="BPH9" s="65">
        <v>42974.411949399626</v>
      </c>
      <c r="BPI9" s="65">
        <v>43588.656207710665</v>
      </c>
      <c r="BPJ9" s="65">
        <v>44211.680016264596</v>
      </c>
      <c r="BPK9" s="65">
        <v>44843.60886341791</v>
      </c>
      <c r="BPL9" s="65">
        <v>45484.570031164272</v>
      </c>
      <c r="BPM9" s="65">
        <v>46134.692620771435</v>
      </c>
      <c r="BPN9" s="65">
        <v>46794.107578784598</v>
      </c>
      <c r="BPO9" s="65">
        <v>47462.947723401376</v>
      </c>
      <c r="BPP9" s="65">
        <v>48141.347771223875</v>
      </c>
      <c r="BPQ9" s="65">
        <v>48829.444364393021</v>
      </c>
      <c r="BPR9" s="65">
        <v>49527.376098110806</v>
      </c>
      <c r="BPS9" s="65">
        <v>50235.283548555897</v>
      </c>
      <c r="BPT9" s="65">
        <v>50953.309301198184</v>
      </c>
      <c r="BPU9" s="65">
        <v>51681.597979518177</v>
      </c>
      <c r="BPV9" s="65">
        <v>52420.296274136774</v>
      </c>
      <c r="BPW9" s="65">
        <v>53169.552972361394</v>
      </c>
      <c r="BPX9" s="65">
        <v>53929.518988154523</v>
      </c>
      <c r="BPY9" s="65">
        <v>54700.347392530457</v>
      </c>
      <c r="BPZ9" s="66">
        <v>93816.135270458166</v>
      </c>
      <c r="BQA9" s="66">
        <v>99614.992685645484</v>
      </c>
      <c r="BQB9" s="66">
        <v>105772.28255197492</v>
      </c>
      <c r="BQC9" s="66">
        <v>112310.1598928991</v>
      </c>
      <c r="BQD9" s="66">
        <v>119252.14915325708</v>
      </c>
      <c r="BQE9" s="66">
        <v>126623.22884440848</v>
      </c>
      <c r="BQF9" s="66">
        <v>134449.92142135769</v>
      </c>
      <c r="BQG9" s="66">
        <v>142760.38871526142</v>
      </c>
      <c r="BQH9" s="66">
        <v>151584.53326470335</v>
      </c>
      <c r="BQI9" s="66">
        <v>160954.10591034318</v>
      </c>
      <c r="BQJ9" s="66">
        <v>170902.82004008564</v>
      </c>
      <c r="BQK9" s="66">
        <v>181466.47289584283</v>
      </c>
      <c r="BQL9" s="66">
        <v>192683.07437837377</v>
      </c>
      <c r="BQM9" s="66">
        <v>204592.98381366424</v>
      </c>
      <c r="BQN9" s="66">
        <v>217239.05517295585</v>
      </c>
      <c r="BQO9" s="66">
        <v>230666.79126895187</v>
      </c>
      <c r="BQP9" s="66">
        <v>244924.50748302645</v>
      </c>
      <c r="BQQ9" s="66">
        <v>260063.50561255481</v>
      </c>
      <c r="BQR9" s="66">
        <v>276138.2584638999</v>
      </c>
      <c r="BQS9" s="66">
        <v>293206.60585525242</v>
      </c>
      <c r="BQT9" s="66">
        <v>311329.96273457835</v>
      </c>
      <c r="BQU9" s="66">
        <v>330573.54016151902</v>
      </c>
      <c r="BQV9" s="66">
        <v>351006.57994837512</v>
      </c>
      <c r="BQW9" s="66">
        <v>372702.60380445601</v>
      </c>
      <c r="BQX9" s="66">
        <v>395739.67788025894</v>
      </c>
      <c r="BQY9" s="66">
        <v>420200.69366335525</v>
      </c>
      <c r="BQZ9" s="65">
        <v>101634.14654299634</v>
      </c>
      <c r="BRA9" s="65">
        <v>105870.17378026592</v>
      </c>
      <c r="BRB9" s="65">
        <v>110282.75513212434</v>
      </c>
      <c r="BRC9" s="65">
        <v>114879.24922816301</v>
      </c>
      <c r="BRD9" s="65">
        <v>119667.32139957351</v>
      </c>
      <c r="BRE9" s="65">
        <v>124654.95646221693</v>
      </c>
      <c r="BRF9" s="65">
        <v>129850.4720324807</v>
      </c>
      <c r="BRG9" s="65">
        <v>135262.53239812958</v>
      </c>
      <c r="BRH9" s="65">
        <v>140900.16296728223</v>
      </c>
      <c r="BRI9" s="65">
        <v>146772.76531960908</v>
      </c>
      <c r="BRJ9" s="65">
        <v>152890.13288485169</v>
      </c>
      <c r="BRK9" s="65">
        <v>159262.46727481001</v>
      </c>
      <c r="BRL9" s="65">
        <v>165900.39529603312</v>
      </c>
      <c r="BRM9" s="65">
        <v>172814.98667158507</v>
      </c>
      <c r="BRN9" s="65">
        <v>180017.77250143921</v>
      </c>
      <c r="BRO9" s="65">
        <v>187520.76449228646</v>
      </c>
      <c r="BRP9" s="65">
        <v>195336.47498882603</v>
      </c>
      <c r="BRQ9" s="65">
        <v>203477.93783994412</v>
      </c>
      <c r="BRR9" s="65">
        <v>211958.7301345772</v>
      </c>
      <c r="BRS9" s="65">
        <v>220792.99484350852</v>
      </c>
      <c r="BRT9" s="65">
        <v>229995.46440485568</v>
      </c>
      <c r="BRU9" s="65">
        <v>239581.48529258234</v>
      </c>
      <c r="BRV9" s="65">
        <v>249567.04360900447</v>
      </c>
      <c r="BRW9" s="65">
        <v>259968.79174397158</v>
      </c>
      <c r="BRX9" s="65">
        <v>270804.07614518062</v>
      </c>
      <c r="BRY9" s="65">
        <v>282090.96624593344</v>
      </c>
      <c r="BRZ9" s="64">
        <v>74996.020799999984</v>
      </c>
      <c r="BSA9" s="64">
        <v>77538.062776207124</v>
      </c>
      <c r="BSB9" s="64">
        <v>80166.269022729757</v>
      </c>
      <c r="BSC9" s="64">
        <v>82883.560137083012</v>
      </c>
      <c r="BSD9" s="64">
        <v>54957.748930253838</v>
      </c>
      <c r="BSE9" s="64">
        <v>47045.313755104457</v>
      </c>
      <c r="BSF9" s="64">
        <v>38533.34171715055</v>
      </c>
      <c r="BSG9" s="64">
        <v>29390.280121801974</v>
      </c>
      <c r="BSH9" s="64">
        <v>0</v>
      </c>
      <c r="BSI9" s="64">
        <v>0</v>
      </c>
      <c r="BSJ9" s="64">
        <v>0</v>
      </c>
      <c r="BSK9" s="64">
        <v>0</v>
      </c>
      <c r="BSL9" s="64">
        <v>0</v>
      </c>
      <c r="BSM9" s="64">
        <v>0</v>
      </c>
      <c r="BSN9" s="64">
        <v>0</v>
      </c>
      <c r="BSO9" s="64">
        <v>0</v>
      </c>
      <c r="BSP9" s="64">
        <v>0</v>
      </c>
      <c r="BSQ9" s="64">
        <v>0</v>
      </c>
      <c r="BSR9" s="64">
        <v>0</v>
      </c>
      <c r="BSS9" s="64">
        <v>0</v>
      </c>
      <c r="BST9" s="64">
        <v>0</v>
      </c>
      <c r="BSU9" s="64">
        <v>0</v>
      </c>
      <c r="BSV9" s="64">
        <v>0</v>
      </c>
      <c r="BSW9" s="64">
        <v>0</v>
      </c>
      <c r="BSX9" s="64">
        <v>0</v>
      </c>
      <c r="BSY9" s="64">
        <v>0</v>
      </c>
      <c r="BSZ9" s="64">
        <v>81245.689199999993</v>
      </c>
      <c r="BTA9" s="64">
        <v>82406.954609806737</v>
      </c>
      <c r="BTB9" s="64">
        <v>83584.818283044951</v>
      </c>
      <c r="BTC9" s="64">
        <v>84779.517462937976</v>
      </c>
      <c r="BTD9" s="63">
        <v>64092.17688810813</v>
      </c>
      <c r="BTE9" s="63">
        <v>53117.216486234443</v>
      </c>
      <c r="BTF9" s="63">
        <v>41815.42640422954</v>
      </c>
      <c r="BTG9" s="63">
        <v>30179.705874943214</v>
      </c>
      <c r="BTH9" s="63">
        <v>0</v>
      </c>
      <c r="BTI9" s="63">
        <v>0</v>
      </c>
      <c r="BTJ9" s="63">
        <v>0</v>
      </c>
      <c r="BTK9" s="63">
        <v>0</v>
      </c>
      <c r="BTL9" s="63">
        <v>0</v>
      </c>
      <c r="BTM9" s="63">
        <v>0</v>
      </c>
      <c r="BTN9" s="63">
        <v>0</v>
      </c>
      <c r="BTO9" s="63">
        <v>0</v>
      </c>
      <c r="BTP9" s="63">
        <v>0</v>
      </c>
      <c r="BTQ9" s="63">
        <v>0</v>
      </c>
      <c r="BTR9" s="63">
        <v>0</v>
      </c>
      <c r="BTS9" s="63">
        <v>0</v>
      </c>
      <c r="BTT9" s="63">
        <v>0</v>
      </c>
      <c r="BTU9" s="63">
        <v>0</v>
      </c>
      <c r="BTV9" s="63">
        <v>0</v>
      </c>
      <c r="BTW9" s="63">
        <v>0</v>
      </c>
      <c r="BTX9" s="63">
        <v>0</v>
      </c>
      <c r="BTY9" s="63">
        <v>0</v>
      </c>
      <c r="BTZ9" s="63">
        <v>21055.27172112</v>
      </c>
      <c r="BUA9" s="63">
        <v>21768.954713425293</v>
      </c>
      <c r="BUB9" s="63">
        <v>22506.828484185131</v>
      </c>
      <c r="BUC9" s="63">
        <v>23269.712996560389</v>
      </c>
      <c r="BUD9" s="77">
        <v>19246.764805544164</v>
      </c>
      <c r="BUE9" s="77">
        <v>14924.360404177374</v>
      </c>
      <c r="BUF9" s="77">
        <v>10286.821279046186</v>
      </c>
      <c r="BUG9" s="77">
        <v>5317.750099231308</v>
      </c>
      <c r="BUH9" s="77">
        <v>0</v>
      </c>
      <c r="BUI9" s="63">
        <v>0</v>
      </c>
      <c r="BUJ9" s="63">
        <v>0</v>
      </c>
      <c r="BUK9" s="63">
        <v>0</v>
      </c>
      <c r="BUL9" s="63">
        <v>0</v>
      </c>
      <c r="BUM9" s="63">
        <v>0</v>
      </c>
      <c r="BUN9" s="63">
        <v>0</v>
      </c>
      <c r="BUO9" s="63">
        <v>0</v>
      </c>
      <c r="BUP9" s="63">
        <v>0</v>
      </c>
      <c r="BUQ9" s="63">
        <v>0</v>
      </c>
      <c r="BUR9" s="63">
        <v>0</v>
      </c>
      <c r="BUS9" s="63">
        <v>0</v>
      </c>
      <c r="BUT9" s="63">
        <v>0</v>
      </c>
      <c r="BUU9" s="63">
        <v>0</v>
      </c>
      <c r="BUV9" s="63">
        <v>0</v>
      </c>
      <c r="BUW9" s="63">
        <v>0</v>
      </c>
      <c r="BUX9" s="63">
        <v>0</v>
      </c>
      <c r="BUY9" s="63">
        <v>0</v>
      </c>
      <c r="BUZ9" s="63">
        <v>22809.877697880005</v>
      </c>
      <c r="BVA9" s="63">
        <v>23135.905112174747</v>
      </c>
      <c r="BVB9" s="63">
        <v>23466.592519665399</v>
      </c>
      <c r="BVC9" s="63">
        <v>23802.006526826255</v>
      </c>
      <c r="BVD9" s="77">
        <v>19313.771753723962</v>
      </c>
      <c r="BVE9" s="77">
        <v>14692.371323868019</v>
      </c>
      <c r="BVF9" s="77">
        <v>9934.9154293051652</v>
      </c>
      <c r="BVG9" s="77">
        <v>5038.4588579194387</v>
      </c>
      <c r="BVH9" s="77">
        <v>0</v>
      </c>
      <c r="BVI9" s="63">
        <v>0</v>
      </c>
      <c r="BVJ9" s="63">
        <v>0</v>
      </c>
      <c r="BVK9" s="63">
        <v>0</v>
      </c>
      <c r="BVL9" s="63">
        <v>0</v>
      </c>
      <c r="BVM9" s="63">
        <v>0</v>
      </c>
      <c r="BVN9" s="63">
        <v>0</v>
      </c>
      <c r="BVO9" s="63">
        <v>0</v>
      </c>
      <c r="BVP9" s="63">
        <v>0</v>
      </c>
      <c r="BVQ9" s="63">
        <v>0</v>
      </c>
      <c r="BVR9" s="63">
        <v>0</v>
      </c>
      <c r="BVS9" s="63">
        <v>0</v>
      </c>
      <c r="BVT9" s="63">
        <v>0</v>
      </c>
      <c r="BVU9" s="63">
        <v>0</v>
      </c>
      <c r="BVV9" s="63">
        <v>0</v>
      </c>
      <c r="BVW9" s="63">
        <v>0</v>
      </c>
      <c r="BVX9" s="63">
        <v>0</v>
      </c>
      <c r="BVY9" s="63">
        <v>0</v>
      </c>
      <c r="BVZ9" s="66">
        <v>35411.109504</v>
      </c>
      <c r="BWA9" s="66">
        <v>36611.393543379789</v>
      </c>
      <c r="BWB9" s="66">
        <v>37852.362040133819</v>
      </c>
      <c r="BWC9" s="66">
        <v>39135.394022073444</v>
      </c>
      <c r="BWD9" s="66">
        <v>32369.532208088909</v>
      </c>
      <c r="BWE9" s="66">
        <v>25100.039911590109</v>
      </c>
      <c r="BWF9" s="66">
        <v>17300.548745471384</v>
      </c>
      <c r="BWG9" s="66">
        <v>8943.4814032772756</v>
      </c>
      <c r="BWH9" s="66">
        <v>0</v>
      </c>
      <c r="BWI9" s="66">
        <v>0</v>
      </c>
      <c r="BWJ9" s="66">
        <v>0</v>
      </c>
      <c r="BWK9" s="66">
        <v>0</v>
      </c>
      <c r="BWL9" s="66">
        <v>0</v>
      </c>
      <c r="BWM9" s="66">
        <v>0</v>
      </c>
      <c r="BWN9" s="66">
        <v>0</v>
      </c>
      <c r="BWO9" s="66">
        <v>0</v>
      </c>
      <c r="BWP9" s="66">
        <v>0</v>
      </c>
      <c r="BWQ9" s="66">
        <v>0</v>
      </c>
      <c r="BWR9" s="66">
        <v>0</v>
      </c>
      <c r="BWS9" s="66">
        <v>0</v>
      </c>
      <c r="BWT9" s="66">
        <v>0</v>
      </c>
      <c r="BWU9" s="66">
        <v>0</v>
      </c>
      <c r="BWV9" s="66">
        <v>0</v>
      </c>
      <c r="BWW9" s="66">
        <v>0</v>
      </c>
      <c r="BWX9" s="66">
        <v>0</v>
      </c>
      <c r="BWY9" s="66">
        <v>0</v>
      </c>
      <c r="BWZ9" s="66">
        <v>38362.035296000002</v>
      </c>
      <c r="BXA9" s="66">
        <v>38910.353675444923</v>
      </c>
      <c r="BXB9" s="66">
        <v>39466.509309689216</v>
      </c>
      <c r="BXC9" s="66">
        <v>40030.614218619674</v>
      </c>
      <c r="BXD9" s="66">
        <v>32482.225618601569</v>
      </c>
      <c r="BXE9" s="66">
        <v>24709.876781169587</v>
      </c>
      <c r="BXF9" s="66">
        <v>16708.707578787333</v>
      </c>
      <c r="BXG9" s="66">
        <v>8473.7647042672979</v>
      </c>
      <c r="BXH9" s="66">
        <v>0</v>
      </c>
      <c r="BXI9" s="66">
        <v>0</v>
      </c>
      <c r="BXJ9" s="66">
        <v>0</v>
      </c>
      <c r="BXK9" s="66">
        <v>0</v>
      </c>
      <c r="BXL9" s="66">
        <v>0</v>
      </c>
      <c r="BXM9" s="66">
        <v>0</v>
      </c>
      <c r="BXN9" s="66">
        <v>0</v>
      </c>
      <c r="BXO9" s="66">
        <v>0</v>
      </c>
      <c r="BXP9" s="66">
        <v>0</v>
      </c>
      <c r="BXQ9" s="66">
        <v>0</v>
      </c>
      <c r="BXR9" s="66">
        <v>0</v>
      </c>
      <c r="BXS9" s="66">
        <v>0</v>
      </c>
      <c r="BXT9" s="66">
        <v>0</v>
      </c>
      <c r="BXU9" s="66">
        <v>0</v>
      </c>
      <c r="BXV9" s="66">
        <v>0</v>
      </c>
      <c r="BXW9" s="66">
        <v>0</v>
      </c>
      <c r="BXX9" s="66">
        <v>0</v>
      </c>
      <c r="BXY9" s="66">
        <v>0</v>
      </c>
      <c r="BXZ9" s="66">
        <v>93816.135270458166</v>
      </c>
      <c r="BYA9" s="66">
        <v>99614.992685645484</v>
      </c>
      <c r="BYB9" s="66">
        <v>105772.28255197492</v>
      </c>
      <c r="BYC9" s="66">
        <v>112310.1598928991</v>
      </c>
      <c r="BYD9" s="66">
        <v>95401.719322605655</v>
      </c>
      <c r="BYE9" s="66">
        <v>75973.937306645079</v>
      </c>
      <c r="BYF9" s="66">
        <v>53779.968568543089</v>
      </c>
      <c r="BYG9" s="66">
        <v>28552.077743052287</v>
      </c>
      <c r="BYH9" s="66">
        <v>0</v>
      </c>
      <c r="BYI9" s="66">
        <v>0</v>
      </c>
      <c r="BYJ9" s="66">
        <v>0</v>
      </c>
      <c r="BYK9" s="66">
        <v>0</v>
      </c>
      <c r="BYL9" s="66">
        <v>0</v>
      </c>
      <c r="BYM9" s="66">
        <v>0</v>
      </c>
      <c r="BYN9" s="66">
        <v>0</v>
      </c>
      <c r="BYO9" s="66">
        <v>0</v>
      </c>
      <c r="BYP9" s="66">
        <v>0</v>
      </c>
      <c r="BYQ9" s="66">
        <v>0</v>
      </c>
      <c r="BYR9" s="66">
        <v>0</v>
      </c>
      <c r="BYS9" s="66">
        <v>0</v>
      </c>
      <c r="BYT9" s="66">
        <v>0</v>
      </c>
      <c r="BYU9" s="66">
        <v>0</v>
      </c>
      <c r="BYV9" s="66">
        <v>0</v>
      </c>
      <c r="BYW9" s="66">
        <v>0</v>
      </c>
      <c r="BYX9" s="66">
        <v>0</v>
      </c>
      <c r="BYY9" s="66">
        <v>0</v>
      </c>
      <c r="BYZ9" s="65">
        <v>101634.14654299634</v>
      </c>
      <c r="BZA9" s="65">
        <v>105870.17378026592</v>
      </c>
      <c r="BZB9" s="65">
        <v>110282.75513212434</v>
      </c>
      <c r="BZC9" s="65">
        <v>114879.24922816301</v>
      </c>
      <c r="BZD9" s="65">
        <v>95733.857119658831</v>
      </c>
      <c r="BZE9" s="65">
        <v>74792.973877330151</v>
      </c>
      <c r="BZF9" s="65">
        <v>51940.188812992274</v>
      </c>
      <c r="BZG9" s="65">
        <v>27052.506479625918</v>
      </c>
      <c r="BZH9" s="65">
        <v>0</v>
      </c>
      <c r="BZI9" s="65">
        <v>0</v>
      </c>
      <c r="BZJ9" s="65">
        <v>0</v>
      </c>
      <c r="BZK9" s="65">
        <v>0</v>
      </c>
      <c r="BZL9" s="65">
        <v>0</v>
      </c>
      <c r="BZM9" s="65">
        <v>0</v>
      </c>
      <c r="BZN9" s="65">
        <v>0</v>
      </c>
      <c r="BZO9" s="65">
        <v>0</v>
      </c>
      <c r="BZP9" s="65">
        <v>0</v>
      </c>
      <c r="BZQ9" s="65">
        <v>0</v>
      </c>
      <c r="BZR9" s="65">
        <v>0</v>
      </c>
      <c r="BZS9" s="65">
        <v>0</v>
      </c>
      <c r="BZT9" s="65">
        <v>0</v>
      </c>
      <c r="BZU9" s="65">
        <v>0</v>
      </c>
      <c r="BZV9" s="65">
        <v>0</v>
      </c>
      <c r="BZW9" s="65">
        <v>0</v>
      </c>
      <c r="BZX9" s="65">
        <v>0</v>
      </c>
      <c r="BZY9" s="65">
        <v>0</v>
      </c>
      <c r="BZZ9" s="64">
        <v>74996.020799999984</v>
      </c>
      <c r="CAA9" s="64">
        <v>77538.062776207124</v>
      </c>
      <c r="CAB9" s="64">
        <v>80166.269022729757</v>
      </c>
      <c r="CAC9" s="64">
        <v>82883.560137083012</v>
      </c>
      <c r="CAD9" s="66">
        <v>20566.309370988969</v>
      </c>
      <c r="CAE9" s="66">
        <v>21263.418646374896</v>
      </c>
      <c r="CAF9" s="66">
        <v>21984.156922621554</v>
      </c>
      <c r="CAG9" s="66">
        <v>22729.325121049867</v>
      </c>
      <c r="CAH9" s="66">
        <v>23499.751310762698</v>
      </c>
      <c r="CAI9" s="66">
        <v>24296.291628837644</v>
      </c>
      <c r="CAJ9" s="66">
        <v>25119.831231710483</v>
      </c>
      <c r="CAK9" s="66">
        <v>25971.285278806365</v>
      </c>
      <c r="CAL9" s="66">
        <v>26851.599949511878</v>
      </c>
      <c r="CAM9" s="66">
        <v>27761.753494618104</v>
      </c>
      <c r="CAN9" s="66">
        <v>28702.757323403035</v>
      </c>
      <c r="CAO9" s="66">
        <v>29675.657127561404</v>
      </c>
      <c r="CAP9" s="66">
        <v>30681.534043230928</v>
      </c>
      <c r="CAQ9" s="66">
        <v>31721.505852406179</v>
      </c>
      <c r="CAR9" s="66">
        <v>32796.728225075269</v>
      </c>
      <c r="CAS9" s="66">
        <v>33908.396003459566</v>
      </c>
      <c r="CAT9" s="66">
        <v>35057.744529783624</v>
      </c>
      <c r="CAU9" s="66">
        <v>36246.051019050792</v>
      </c>
      <c r="CAV9" s="66">
        <v>37474.635978350023</v>
      </c>
      <c r="CAW9" s="66">
        <v>38744.864674271019</v>
      </c>
      <c r="CAX9" s="66">
        <v>40058.148650058458</v>
      </c>
      <c r="CAY9" s="66">
        <v>41415.947294191239</v>
      </c>
      <c r="CAZ9" s="64">
        <v>81245.689199999993</v>
      </c>
      <c r="CBA9" s="64">
        <v>82406.954609806737</v>
      </c>
      <c r="CBB9" s="64">
        <v>83584.818283044951</v>
      </c>
      <c r="CBC9" s="64">
        <v>84779.517462937976</v>
      </c>
      <c r="CBD9" s="64">
        <v>20637.910268084914</v>
      </c>
      <c r="CBE9" s="64">
        <v>20932.893196545596</v>
      </c>
      <c r="CBF9" s="64">
        <v>21232.092391428261</v>
      </c>
      <c r="CBG9" s="64">
        <v>21535.568116906954</v>
      </c>
      <c r="CBH9" s="64">
        <v>21843.381498526971</v>
      </c>
      <c r="CBI9" s="64">
        <v>22155.594535516655</v>
      </c>
      <c r="CBJ9" s="64">
        <v>22472.270113275172</v>
      </c>
      <c r="CBK9" s="64">
        <v>22793.472016038773</v>
      </c>
      <c r="CBL9" s="64">
        <v>23119.264939728117</v>
      </c>
      <c r="CBM9" s="64">
        <v>23449.714504979191</v>
      </c>
      <c r="CBN9" s="64">
        <v>23784.887270360516</v>
      </c>
      <c r="CBO9" s="64">
        <v>24124.850745779251</v>
      </c>
      <c r="CBP9" s="64">
        <v>24469.673406078917</v>
      </c>
      <c r="CBQ9" s="64">
        <v>24819.424704831483</v>
      </c>
      <c r="CBR9" s="64">
        <v>25174.175088326581</v>
      </c>
      <c r="CBS9" s="64">
        <v>25533.996009760678</v>
      </c>
      <c r="CBT9" s="64">
        <v>25898.959943629045</v>
      </c>
      <c r="CBU9" s="64">
        <v>26269.140400323442</v>
      </c>
      <c r="CBV9" s="64">
        <v>26644.611940938452</v>
      </c>
      <c r="CBW9" s="64">
        <v>27025.45019228946</v>
      </c>
      <c r="CBX9" s="64">
        <v>27411.73186214525</v>
      </c>
      <c r="CBY9" s="64">
        <v>27803.534754678367</v>
      </c>
      <c r="CBZ9" s="67">
        <v>21055.27172112</v>
      </c>
      <c r="CCA9" s="67">
        <v>21768.954713425293</v>
      </c>
      <c r="CCB9" s="67">
        <v>22506.828484185131</v>
      </c>
      <c r="CCC9" s="67">
        <v>23269.712996560393</v>
      </c>
      <c r="CCD9" s="67"/>
      <c r="CCE9" s="67"/>
      <c r="CCF9" s="67"/>
      <c r="CCG9" s="67"/>
      <c r="CCH9" s="67"/>
      <c r="CCI9" s="67"/>
      <c r="CCJ9" s="67"/>
      <c r="CCK9" s="67"/>
      <c r="CCL9" s="67"/>
      <c r="CCM9" s="67"/>
      <c r="CCN9" s="67"/>
      <c r="CCO9" s="67"/>
      <c r="CCP9" s="67"/>
      <c r="CCQ9" s="67"/>
      <c r="CCR9" s="67"/>
      <c r="CCS9" s="67"/>
      <c r="CCT9" s="67"/>
      <c r="CCU9" s="67"/>
      <c r="CCV9" s="67"/>
      <c r="CCW9" s="67"/>
      <c r="CCX9" s="67"/>
      <c r="CCY9" s="67"/>
      <c r="CCZ9" s="67">
        <v>22809.877697880005</v>
      </c>
      <c r="CDA9" s="67">
        <v>23135.905112174743</v>
      </c>
      <c r="CDB9" s="67">
        <v>23466.592519665399</v>
      </c>
      <c r="CDC9" s="67">
        <v>23802.006526826255</v>
      </c>
      <c r="CDD9" s="67"/>
      <c r="CDE9" s="67"/>
      <c r="CDF9" s="67"/>
      <c r="CDG9" s="67"/>
      <c r="CDH9" s="67"/>
      <c r="CDI9" s="67"/>
      <c r="CDJ9" s="67"/>
      <c r="CDK9" s="67"/>
      <c r="CDL9" s="67"/>
      <c r="CDM9" s="67"/>
      <c r="CDN9" s="67"/>
      <c r="CDO9" s="67"/>
      <c r="CDP9" s="67"/>
      <c r="CDQ9" s="67"/>
      <c r="CDR9" s="67"/>
      <c r="CDS9" s="67"/>
      <c r="CDT9" s="67"/>
      <c r="CDU9" s="67"/>
      <c r="CDV9" s="67"/>
      <c r="CDW9" s="67"/>
      <c r="CDX9" s="67"/>
      <c r="CDY9" s="67"/>
      <c r="CDZ9" s="65">
        <v>35411.109504</v>
      </c>
      <c r="CEA9" s="65">
        <v>36611.393543379789</v>
      </c>
      <c r="CEB9" s="65">
        <v>37852.362040133819</v>
      </c>
      <c r="CEC9" s="65">
        <v>39135.394022073444</v>
      </c>
      <c r="CED9" s="65">
        <v>11424.540779325496</v>
      </c>
      <c r="CEE9" s="65">
        <v>11811.783487807112</v>
      </c>
      <c r="CEF9" s="65">
        <v>12212.152055626857</v>
      </c>
      <c r="CEG9" s="65">
        <v>12626.091392862034</v>
      </c>
      <c r="CEH9" s="65">
        <v>13054.061490124621</v>
      </c>
      <c r="CEI9" s="65">
        <v>13496.537929726408</v>
      </c>
      <c r="CEJ9" s="65">
        <v>13954.012414170473</v>
      </c>
      <c r="CEK9" s="65">
        <v>14426.993312556173</v>
      </c>
      <c r="CEL9" s="65">
        <v>14916.006225504978</v>
      </c>
      <c r="CEM9" s="65">
        <v>15421.594569234814</v>
      </c>
      <c r="CEN9" s="65">
        <v>15944.320179432027</v>
      </c>
      <c r="CEO9" s="65">
        <v>16484.763935591989</v>
      </c>
      <c r="CEP9" s="65">
        <v>17043.526406522182</v>
      </c>
      <c r="CEQ9" s="65">
        <v>17621.228517725049</v>
      </c>
      <c r="CER9" s="65">
        <v>18218.512241402226</v>
      </c>
      <c r="CES9" s="65">
        <v>18836.041309846987</v>
      </c>
      <c r="CET9" s="65">
        <v>19474.50195301757</v>
      </c>
      <c r="CEU9" s="65">
        <v>20134.603661111112</v>
      </c>
      <c r="CEV9" s="65">
        <v>20817.079972985492</v>
      </c>
      <c r="CEW9" s="65">
        <v>21522.689291305345</v>
      </c>
      <c r="CEX9" s="65">
        <v>22252.21572531799</v>
      </c>
      <c r="CEY9" s="65">
        <v>23006.46996219577</v>
      </c>
      <c r="CEZ9" s="64">
        <v>38362.035296000002</v>
      </c>
      <c r="CFA9" s="64">
        <v>38910.353675444923</v>
      </c>
      <c r="CFB9" s="64">
        <v>39466.509309689216</v>
      </c>
      <c r="CFC9" s="64">
        <v>40030.614218619674</v>
      </c>
      <c r="CFD9" s="64">
        <v>11464.314924212316</v>
      </c>
      <c r="CFE9" s="64">
        <v>11628.177308785689</v>
      </c>
      <c r="CFF9" s="64">
        <v>11794.381820320468</v>
      </c>
      <c r="CFG9" s="64">
        <v>11962.961935436184</v>
      </c>
      <c r="CFH9" s="64">
        <v>12133.951609242245</v>
      </c>
      <c r="CFI9" s="64">
        <v>12307.385282177129</v>
      </c>
      <c r="CFJ9" s="64">
        <v>12483.297886945298</v>
      </c>
      <c r="CFK9" s="64">
        <v>12661.724855553291</v>
      </c>
      <c r="CFL9" s="64">
        <v>12842.702126446382</v>
      </c>
      <c r="CFM9" s="64">
        <v>13026.26615174723</v>
      </c>
      <c r="CFN9" s="64">
        <v>13212.453904598004</v>
      </c>
      <c r="CFO9" s="64">
        <v>13401.302886607449</v>
      </c>
      <c r="CFP9" s="64">
        <v>13592.851135404389</v>
      </c>
      <c r="CFQ9" s="64">
        <v>13787.137232299207</v>
      </c>
      <c r="CFR9" s="64">
        <v>13984.200310054817</v>
      </c>
      <c r="CFS9" s="64">
        <v>14184.080060768722</v>
      </c>
      <c r="CFT9" s="64">
        <v>14386.816743867723</v>
      </c>
      <c r="CFU9" s="64">
        <v>14592.451194216897</v>
      </c>
      <c r="CFV9" s="64">
        <v>14801.024830344501</v>
      </c>
      <c r="CFW9" s="64">
        <v>15012.579662784396</v>
      </c>
      <c r="CFX9" s="64">
        <v>15227.158302537748</v>
      </c>
      <c r="CFY9" s="64">
        <v>15444.803969655659</v>
      </c>
      <c r="CFZ9" s="66">
        <v>93816.135270458166</v>
      </c>
      <c r="CGA9" s="66">
        <v>99614.992685645484</v>
      </c>
      <c r="CGB9" s="66">
        <v>105772.28255197492</v>
      </c>
      <c r="CGC9" s="66">
        <v>112310.1598928991</v>
      </c>
      <c r="CGD9" s="66">
        <v>33671.195055037293</v>
      </c>
      <c r="CGE9" s="66">
        <v>35752.441085480044</v>
      </c>
      <c r="CGF9" s="66">
        <v>37962.330754265698</v>
      </c>
      <c r="CGG9" s="66">
        <v>40308.815637250285</v>
      </c>
      <c r="CGH9" s="66">
        <v>42800.338804151535</v>
      </c>
      <c r="CGI9" s="66">
        <v>45445.865198214538</v>
      </c>
      <c r="CGJ9" s="66">
        <v>48254.913893671233</v>
      </c>
      <c r="CGK9" s="66">
        <v>51237.592347061487</v>
      </c>
      <c r="CGL9" s="66">
        <v>54404.632765658469</v>
      </c>
      <c r="CGM9" s="66">
        <v>57767.430723858124</v>
      </c>
      <c r="CGN9" s="66">
        <v>61338.086166481633</v>
      </c>
      <c r="CGO9" s="66">
        <v>65129.446946527591</v>
      </c>
      <c r="CGP9" s="66">
        <v>69155.155054030984</v>
      </c>
      <c r="CGQ9" s="66">
        <v>73429.695702368408</v>
      </c>
      <c r="CGR9" s="66">
        <v>77968.449448630563</v>
      </c>
      <c r="CGS9" s="66">
        <v>82787.747535600691</v>
      </c>
      <c r="CGT9" s="66">
        <v>87904.930654469179</v>
      </c>
      <c r="CGU9" s="66">
        <v>93338.411339723025</v>
      </c>
      <c r="CGV9" s="66">
        <v>99107.740220717707</v>
      </c>
      <c r="CGW9" s="66">
        <v>105233.676368317</v>
      </c>
      <c r="CGX9" s="66">
        <v>111738.26198972017</v>
      </c>
      <c r="CGY9" s="66">
        <v>118644.90174024146</v>
      </c>
      <c r="CGZ9" s="65">
        <v>101634.14654299634</v>
      </c>
      <c r="CHA9" s="65">
        <v>105870.17378026592</v>
      </c>
      <c r="CHB9" s="65">
        <v>110282.75513212434</v>
      </c>
      <c r="CHC9" s="65">
        <v>114879.24922816301</v>
      </c>
      <c r="CHD9" s="65">
        <v>33788.420159879577</v>
      </c>
      <c r="CHE9" s="65">
        <v>35196.693589331844</v>
      </c>
      <c r="CHF9" s="65">
        <v>36663.662691523961</v>
      </c>
      <c r="CHG9" s="65">
        <v>38191.773853589526</v>
      </c>
      <c r="CHH9" s="65">
        <v>39783.575426056159</v>
      </c>
      <c r="CHI9" s="65">
        <v>41441.721972595493</v>
      </c>
      <c r="CHJ9" s="65">
        <v>43168.978696899292</v>
      </c>
      <c r="CHK9" s="65">
        <v>44968.226054064005</v>
      </c>
      <c r="CHL9" s="65">
        <v>46842.464554174054</v>
      </c>
      <c r="CHM9" s="65">
        <v>48794.819766094603</v>
      </c>
      <c r="CHN9" s="65">
        <v>50828.547529818141</v>
      </c>
      <c r="CHO9" s="65">
        <v>52947.03938605736</v>
      </c>
      <c r="CHP9" s="65">
        <v>55153.828232139123</v>
      </c>
      <c r="CHQ9" s="65">
        <v>57452.594213631281</v>
      </c>
      <c r="CHR9" s="65">
        <v>59847.17086152768</v>
      </c>
      <c r="CHS9" s="65">
        <v>62341.551485225937</v>
      </c>
      <c r="CHT9" s="65">
        <v>64939.895831959249</v>
      </c>
      <c r="CHU9" s="65">
        <v>67646.537023787954</v>
      </c>
      <c r="CHV9" s="65">
        <v>70465.988783718916</v>
      </c>
      <c r="CHW9" s="65">
        <v>73402.952963003729</v>
      </c>
      <c r="CHX9" s="65">
        <v>76462.32738216866</v>
      </c>
      <c r="CHY9" s="65">
        <v>79649.213998851803</v>
      </c>
      <c r="CHZ9" s="65">
        <v>74996.020799999984</v>
      </c>
      <c r="CIA9" s="65">
        <v>77538.062776207124</v>
      </c>
      <c r="CIB9" s="65">
        <v>80166.269022729757</v>
      </c>
      <c r="CIC9" s="65">
        <v>82883.560137083012</v>
      </c>
      <c r="CID9" s="65">
        <v>13189.859743260924</v>
      </c>
      <c r="CIE9" s="65">
        <v>11290.875301225069</v>
      </c>
      <c r="CIF9" s="65">
        <v>9248.0020121161324</v>
      </c>
      <c r="CIG9" s="65">
        <v>7053.6672292324729</v>
      </c>
      <c r="CIH9" s="65">
        <v>0</v>
      </c>
      <c r="CII9" s="65">
        <v>0</v>
      </c>
      <c r="CIJ9" s="65">
        <v>0</v>
      </c>
      <c r="CIK9" s="65">
        <v>0</v>
      </c>
      <c r="CIL9" s="65">
        <v>0</v>
      </c>
      <c r="CIM9" s="65">
        <v>0</v>
      </c>
      <c r="CIN9" s="65">
        <v>0</v>
      </c>
      <c r="CIO9" s="65">
        <v>0</v>
      </c>
      <c r="CIP9" s="65">
        <v>0</v>
      </c>
      <c r="CIQ9" s="65">
        <v>0</v>
      </c>
      <c r="CIR9" s="65">
        <v>0</v>
      </c>
      <c r="CIS9" s="65">
        <v>0</v>
      </c>
      <c r="CIT9" s="65">
        <v>0</v>
      </c>
      <c r="CIU9" s="65">
        <v>0</v>
      </c>
      <c r="CIV9" s="65">
        <v>0</v>
      </c>
      <c r="CIW9" s="65">
        <v>0</v>
      </c>
      <c r="CIX9" s="65">
        <v>0</v>
      </c>
      <c r="CIY9" s="65">
        <v>0</v>
      </c>
      <c r="CIZ9" s="64">
        <v>81245.689199999993</v>
      </c>
      <c r="CJA9" s="64">
        <v>82406.954609806737</v>
      </c>
      <c r="CJB9" s="64">
        <v>83584.818283044951</v>
      </c>
      <c r="CJC9" s="64">
        <v>84779.517462937976</v>
      </c>
      <c r="CJD9" s="64">
        <v>15382.122453145952</v>
      </c>
      <c r="CJE9" s="64">
        <v>12748.131956696267</v>
      </c>
      <c r="CJF9" s="64">
        <v>10035.702337015089</v>
      </c>
      <c r="CJG9" s="64">
        <v>7243.1294099863708</v>
      </c>
      <c r="CJH9" s="65">
        <v>0</v>
      </c>
      <c r="CJI9" s="65">
        <v>0</v>
      </c>
      <c r="CJJ9" s="65">
        <v>0</v>
      </c>
      <c r="CJK9" s="65">
        <v>0</v>
      </c>
      <c r="CJL9" s="65">
        <v>0</v>
      </c>
      <c r="CJM9" s="65">
        <v>0</v>
      </c>
      <c r="CJN9" s="65">
        <v>0</v>
      </c>
      <c r="CJO9" s="65">
        <v>0</v>
      </c>
      <c r="CJP9" s="65">
        <v>0</v>
      </c>
      <c r="CJQ9" s="65">
        <v>0</v>
      </c>
      <c r="CJR9" s="65">
        <v>0</v>
      </c>
      <c r="CJS9" s="65">
        <v>0</v>
      </c>
      <c r="CJT9" s="65">
        <v>0</v>
      </c>
      <c r="CJU9" s="65">
        <v>0</v>
      </c>
      <c r="CJV9" s="65">
        <v>0</v>
      </c>
      <c r="CJW9" s="65">
        <v>0</v>
      </c>
      <c r="CJX9" s="65">
        <v>0</v>
      </c>
      <c r="CJY9" s="65">
        <v>0</v>
      </c>
      <c r="CJZ9" s="67">
        <v>21055.27172112</v>
      </c>
      <c r="CKA9" s="67">
        <v>21768.954713425293</v>
      </c>
      <c r="CKB9" s="67">
        <v>22506.828484185131</v>
      </c>
      <c r="CKC9" s="67">
        <v>23269.712996560393</v>
      </c>
      <c r="CKD9" s="67"/>
      <c r="CKE9" s="67"/>
      <c r="CKF9" s="67"/>
      <c r="CKG9" s="67"/>
      <c r="CKH9" s="67"/>
      <c r="CKI9" s="67"/>
      <c r="CKJ9" s="67"/>
      <c r="CKK9" s="67"/>
      <c r="CKL9" s="67"/>
      <c r="CKM9" s="67"/>
      <c r="CKN9" s="67"/>
      <c r="CKO9" s="67"/>
      <c r="CKP9" s="67"/>
      <c r="CKQ9" s="67"/>
      <c r="CKR9" s="67"/>
      <c r="CKS9" s="67"/>
      <c r="CKT9" s="67"/>
      <c r="CKU9" s="67"/>
      <c r="CKV9" s="67"/>
      <c r="CKW9" s="67"/>
      <c r="CKX9" s="67"/>
      <c r="CKY9" s="67"/>
      <c r="CKZ9" s="67">
        <v>22809.877697880005</v>
      </c>
      <c r="CLA9" s="67">
        <v>23135.905112174743</v>
      </c>
      <c r="CLB9" s="67">
        <v>23466.592519665399</v>
      </c>
      <c r="CLC9" s="67">
        <v>23802.006526826255</v>
      </c>
      <c r="CLD9" s="67"/>
      <c r="CLE9" s="67"/>
      <c r="CLF9" s="67"/>
      <c r="CLG9" s="67"/>
      <c r="CLH9" s="67"/>
      <c r="CLI9" s="67"/>
      <c r="CLJ9" s="67"/>
      <c r="CLK9" s="67"/>
      <c r="CLL9" s="67"/>
      <c r="CLM9" s="67"/>
      <c r="CLN9" s="67"/>
      <c r="CLO9" s="67"/>
      <c r="CLP9" s="67"/>
      <c r="CLQ9" s="67"/>
      <c r="CLR9" s="67"/>
      <c r="CLS9" s="67"/>
      <c r="CLT9" s="67"/>
      <c r="CLU9" s="67"/>
      <c r="CLV9" s="67"/>
      <c r="CLW9" s="67"/>
      <c r="CLX9" s="67"/>
      <c r="CLY9" s="67"/>
      <c r="CLZ9" s="66">
        <v>35411.109504</v>
      </c>
      <c r="CMA9" s="66">
        <v>36611.393543379789</v>
      </c>
      <c r="CMB9" s="66">
        <v>37852.362040133819</v>
      </c>
      <c r="CMC9" s="66">
        <v>39135.394022073444</v>
      </c>
      <c r="CMD9" s="66">
        <v>9139.6326234603985</v>
      </c>
      <c r="CME9" s="66">
        <v>7087.0700926842665</v>
      </c>
      <c r="CMF9" s="66">
        <v>4884.8608222507428</v>
      </c>
      <c r="CMG9" s="66">
        <v>2525.2182785724071</v>
      </c>
      <c r="CMH9" s="66">
        <v>0</v>
      </c>
      <c r="CMI9" s="66">
        <v>0</v>
      </c>
      <c r="CMJ9" s="66">
        <v>0</v>
      </c>
      <c r="CMK9" s="66">
        <v>0</v>
      </c>
      <c r="CML9" s="66">
        <v>0</v>
      </c>
      <c r="CMM9" s="66">
        <v>0</v>
      </c>
      <c r="CMN9" s="66">
        <v>0</v>
      </c>
      <c r="CMO9" s="66">
        <v>0</v>
      </c>
      <c r="CMP9" s="66">
        <v>0</v>
      </c>
      <c r="CMQ9" s="66">
        <v>0</v>
      </c>
      <c r="CMR9" s="66">
        <v>0</v>
      </c>
      <c r="CMS9" s="66">
        <v>0</v>
      </c>
      <c r="CMT9" s="66">
        <v>0</v>
      </c>
      <c r="CMU9" s="66">
        <v>0</v>
      </c>
      <c r="CMV9" s="66">
        <v>0</v>
      </c>
      <c r="CMW9" s="66">
        <v>0</v>
      </c>
      <c r="CMX9" s="66">
        <v>0</v>
      </c>
      <c r="CMY9" s="66">
        <v>0</v>
      </c>
      <c r="CMZ9" s="66">
        <v>38362.035296000002</v>
      </c>
      <c r="CNA9" s="66">
        <v>38910.353675444923</v>
      </c>
      <c r="CNB9" s="66">
        <v>39466.509309689216</v>
      </c>
      <c r="CNC9" s="66">
        <v>40030.614218619674</v>
      </c>
      <c r="CND9" s="66">
        <v>9171.4519393698538</v>
      </c>
      <c r="CNE9" s="66">
        <v>6976.9063852714125</v>
      </c>
      <c r="CNF9" s="66">
        <v>4717.7527281281882</v>
      </c>
      <c r="CNG9" s="66">
        <v>2392.5923870872366</v>
      </c>
      <c r="CNH9" s="66">
        <v>0</v>
      </c>
      <c r="CNI9" s="66">
        <v>0</v>
      </c>
      <c r="CNJ9" s="66">
        <v>0</v>
      </c>
      <c r="CNK9" s="66">
        <v>0</v>
      </c>
      <c r="CNL9" s="66">
        <v>0</v>
      </c>
      <c r="CNM9" s="66">
        <v>0</v>
      </c>
      <c r="CNN9" s="66">
        <v>0</v>
      </c>
      <c r="CNO9" s="66">
        <v>0</v>
      </c>
      <c r="CNP9" s="66">
        <v>0</v>
      </c>
      <c r="CNQ9" s="66">
        <v>0</v>
      </c>
      <c r="CNR9" s="66">
        <v>0</v>
      </c>
      <c r="CNS9" s="66">
        <v>0</v>
      </c>
      <c r="CNT9" s="66">
        <v>0</v>
      </c>
      <c r="CNU9" s="66">
        <v>0</v>
      </c>
      <c r="CNV9" s="66">
        <v>0</v>
      </c>
      <c r="CNW9" s="66">
        <v>0</v>
      </c>
      <c r="CNX9" s="66">
        <v>0</v>
      </c>
      <c r="CNY9" s="66">
        <v>0</v>
      </c>
      <c r="CNZ9" s="66">
        <v>93816.135270458166</v>
      </c>
      <c r="COA9" s="66">
        <v>99614.992685645484</v>
      </c>
      <c r="COB9" s="66">
        <v>105772.28255197492</v>
      </c>
      <c r="COC9" s="66">
        <v>112310.1598928991</v>
      </c>
      <c r="COD9" s="66">
        <v>26936.956044029834</v>
      </c>
      <c r="COE9" s="66">
        <v>21451.464651288028</v>
      </c>
      <c r="COF9" s="66">
        <v>15184.93230170628</v>
      </c>
      <c r="COG9" s="66">
        <v>8061.7631274500563</v>
      </c>
      <c r="COH9" s="66">
        <v>0</v>
      </c>
      <c r="COI9" s="66">
        <v>0</v>
      </c>
      <c r="COJ9" s="66">
        <v>0</v>
      </c>
      <c r="COK9" s="66">
        <v>0</v>
      </c>
      <c r="COL9" s="66">
        <v>0</v>
      </c>
      <c r="COM9" s="66">
        <v>0</v>
      </c>
      <c r="CON9" s="66">
        <v>0</v>
      </c>
      <c r="COO9" s="66">
        <v>0</v>
      </c>
      <c r="COP9" s="66">
        <v>0</v>
      </c>
      <c r="COQ9" s="66">
        <v>0</v>
      </c>
      <c r="COR9" s="66">
        <v>0</v>
      </c>
      <c r="COS9" s="66">
        <v>0</v>
      </c>
      <c r="COT9" s="66">
        <v>0</v>
      </c>
      <c r="COU9" s="66">
        <v>0</v>
      </c>
      <c r="COV9" s="66">
        <v>0</v>
      </c>
      <c r="COW9" s="66">
        <v>0</v>
      </c>
      <c r="COX9" s="66">
        <v>0</v>
      </c>
      <c r="COY9" s="66">
        <v>0</v>
      </c>
      <c r="COZ9" s="65">
        <v>101634.14654299634</v>
      </c>
      <c r="CPA9" s="65">
        <v>105870.17378026592</v>
      </c>
      <c r="CPB9" s="65">
        <v>110282.75513212434</v>
      </c>
      <c r="CPC9" s="65">
        <v>114879.24922816301</v>
      </c>
      <c r="CPD9" s="65">
        <v>27030.736127903667</v>
      </c>
      <c r="CPE9" s="65">
        <v>21118.016153599103</v>
      </c>
      <c r="CPF9" s="65">
        <v>14665.465076609584</v>
      </c>
      <c r="CPG9" s="65">
        <v>7638.3547707179041</v>
      </c>
      <c r="CPH9" s="65">
        <v>0</v>
      </c>
      <c r="CPI9" s="65">
        <v>0</v>
      </c>
      <c r="CPJ9" s="65">
        <v>0</v>
      </c>
      <c r="CPK9" s="65">
        <v>0</v>
      </c>
      <c r="CPL9" s="65">
        <v>0</v>
      </c>
      <c r="CPM9" s="65">
        <v>0</v>
      </c>
      <c r="CPN9" s="65">
        <v>0</v>
      </c>
      <c r="CPO9" s="65">
        <v>0</v>
      </c>
      <c r="CPP9" s="65">
        <v>0</v>
      </c>
      <c r="CPQ9" s="65">
        <v>0</v>
      </c>
      <c r="CPR9" s="65">
        <v>0</v>
      </c>
      <c r="CPS9" s="65">
        <v>0</v>
      </c>
      <c r="CPT9" s="65">
        <v>0</v>
      </c>
      <c r="CPU9" s="65">
        <v>0</v>
      </c>
      <c r="CPV9" s="65">
        <v>0</v>
      </c>
      <c r="CPW9" s="65">
        <v>0</v>
      </c>
      <c r="CPX9" s="65">
        <v>0</v>
      </c>
      <c r="CPY9" s="65">
        <v>0</v>
      </c>
      <c r="CPZ9" s="66">
        <v>74996.020799999984</v>
      </c>
      <c r="CQA9" s="66">
        <v>77538.062776207124</v>
      </c>
      <c r="CQB9" s="66">
        <v>80166.269022729757</v>
      </c>
      <c r="CQC9" s="66">
        <v>82883.560137083012</v>
      </c>
      <c r="CQD9" s="66">
        <v>13189.859743260924</v>
      </c>
      <c r="CQE9" s="66">
        <v>11290.875301225069</v>
      </c>
      <c r="CQF9" s="66">
        <v>9248.0020121161324</v>
      </c>
      <c r="CQG9" s="66">
        <v>7053.6672292324729</v>
      </c>
      <c r="CQH9" s="66">
        <v>0</v>
      </c>
      <c r="CQI9" s="66">
        <v>0</v>
      </c>
      <c r="CQJ9" s="66">
        <v>0</v>
      </c>
      <c r="CQK9" s="66">
        <v>0</v>
      </c>
      <c r="CQL9" s="66">
        <v>0</v>
      </c>
      <c r="CQM9" s="66">
        <v>0</v>
      </c>
      <c r="CQN9" s="66">
        <v>0</v>
      </c>
      <c r="CQO9" s="66">
        <v>0</v>
      </c>
      <c r="CQP9" s="66">
        <v>0</v>
      </c>
      <c r="CQQ9" s="66">
        <v>0</v>
      </c>
      <c r="CQR9" s="66">
        <v>0</v>
      </c>
      <c r="CQS9" s="66">
        <v>0</v>
      </c>
      <c r="CQT9" s="66">
        <v>0</v>
      </c>
      <c r="CQU9" s="66">
        <v>0</v>
      </c>
      <c r="CQV9" s="66">
        <v>0</v>
      </c>
      <c r="CQW9" s="66">
        <v>0</v>
      </c>
      <c r="CQX9" s="66">
        <v>0</v>
      </c>
      <c r="CQY9" s="66">
        <v>0</v>
      </c>
      <c r="CQZ9" s="66">
        <v>81245.689199999993</v>
      </c>
      <c r="CRA9" s="66">
        <v>82406.954609806737</v>
      </c>
      <c r="CRB9" s="66">
        <v>83584.818283044951</v>
      </c>
      <c r="CRC9" s="66">
        <v>84779.517462937976</v>
      </c>
      <c r="CRD9" s="66">
        <v>15382.122453145952</v>
      </c>
      <c r="CRE9" s="66">
        <v>12748.131956696267</v>
      </c>
      <c r="CRF9" s="66">
        <v>10035.702337015089</v>
      </c>
      <c r="CRG9" s="66">
        <v>7243.1294099863708</v>
      </c>
      <c r="CRH9" s="66">
        <v>0</v>
      </c>
      <c r="CRI9" s="66">
        <v>0</v>
      </c>
      <c r="CRJ9" s="66">
        <v>0</v>
      </c>
      <c r="CRK9" s="66">
        <v>0</v>
      </c>
      <c r="CRL9" s="66">
        <v>0</v>
      </c>
      <c r="CRM9" s="66">
        <v>0</v>
      </c>
      <c r="CRN9" s="66">
        <v>0</v>
      </c>
      <c r="CRO9" s="66">
        <v>0</v>
      </c>
      <c r="CRP9" s="66">
        <v>0</v>
      </c>
      <c r="CRQ9" s="66">
        <v>0</v>
      </c>
      <c r="CRR9" s="66">
        <v>0</v>
      </c>
      <c r="CRS9" s="66">
        <v>0</v>
      </c>
      <c r="CRT9" s="66">
        <v>0</v>
      </c>
      <c r="CRU9" s="66">
        <v>0</v>
      </c>
      <c r="CRV9" s="66">
        <v>0</v>
      </c>
      <c r="CRW9" s="66">
        <v>0</v>
      </c>
      <c r="CRX9" s="66">
        <v>0</v>
      </c>
      <c r="CRY9" s="66">
        <v>0</v>
      </c>
      <c r="CRZ9" s="67">
        <v>21055.27172112</v>
      </c>
      <c r="CSA9" s="67">
        <v>21768.954713425293</v>
      </c>
      <c r="CSB9" s="67">
        <v>22506.828484185131</v>
      </c>
      <c r="CSC9" s="67">
        <v>23269.712996560393</v>
      </c>
      <c r="CSD9" s="67"/>
      <c r="CSE9" s="67"/>
      <c r="CSF9" s="67"/>
      <c r="CSG9" s="67"/>
      <c r="CSH9" s="67"/>
      <c r="CSI9" s="67"/>
      <c r="CSJ9" s="67"/>
      <c r="CSK9" s="67"/>
      <c r="CSL9" s="67"/>
      <c r="CSM9" s="67"/>
      <c r="CSN9" s="67"/>
      <c r="CSO9" s="67"/>
      <c r="CSP9" s="67"/>
      <c r="CSQ9" s="67"/>
      <c r="CSR9" s="67"/>
      <c r="CSS9" s="67"/>
      <c r="CST9" s="67"/>
      <c r="CSU9" s="67"/>
      <c r="CSV9" s="67"/>
      <c r="CSW9" s="67"/>
      <c r="CSX9" s="67"/>
      <c r="CSY9" s="67"/>
      <c r="CSZ9" s="67">
        <v>22809.877697880005</v>
      </c>
      <c r="CTA9" s="67">
        <v>23135.905112174743</v>
      </c>
      <c r="CTB9" s="67">
        <v>23466.592519665399</v>
      </c>
      <c r="CTC9" s="67">
        <v>23802.006526826255</v>
      </c>
      <c r="CTD9" s="67"/>
      <c r="CTE9" s="67"/>
      <c r="CTF9" s="67"/>
      <c r="CTG9" s="67"/>
      <c r="CTH9" s="67"/>
      <c r="CTI9" s="67"/>
      <c r="CTJ9" s="67"/>
      <c r="CTK9" s="67"/>
      <c r="CTL9" s="67"/>
      <c r="CTM9" s="67"/>
      <c r="CTN9" s="67"/>
      <c r="CTO9" s="67"/>
      <c r="CTP9" s="67"/>
      <c r="CTQ9" s="67"/>
      <c r="CTR9" s="67"/>
      <c r="CTS9" s="67"/>
      <c r="CTT9" s="67"/>
      <c r="CTU9" s="67"/>
      <c r="CTV9" s="67"/>
      <c r="CTW9" s="67"/>
      <c r="CTX9" s="67"/>
      <c r="CTY9" s="67"/>
      <c r="CTZ9" s="66">
        <v>35411.109504</v>
      </c>
      <c r="CUA9" s="66">
        <v>36611.393543379789</v>
      </c>
      <c r="CUB9" s="66">
        <v>37852.362040133819</v>
      </c>
      <c r="CUC9" s="66">
        <v>47707.892183287542</v>
      </c>
      <c r="CUD9" s="66">
        <v>11141.643483874768</v>
      </c>
      <c r="CUE9" s="66">
        <v>8639.4728947019084</v>
      </c>
      <c r="CUF9" s="66">
        <v>5954.8758677850319</v>
      </c>
      <c r="CUG9" s="66">
        <v>3078.3602512204002</v>
      </c>
      <c r="CUH9" s="66">
        <v>0</v>
      </c>
      <c r="CUI9" s="66">
        <v>0</v>
      </c>
      <c r="CUJ9" s="66">
        <v>0</v>
      </c>
      <c r="CUK9" s="66">
        <v>0</v>
      </c>
      <c r="CUL9" s="66">
        <v>0</v>
      </c>
      <c r="CUM9" s="66">
        <v>0</v>
      </c>
      <c r="CUN9" s="66">
        <v>0</v>
      </c>
      <c r="CUO9" s="66">
        <v>0</v>
      </c>
      <c r="CUP9" s="66">
        <v>0</v>
      </c>
      <c r="CUQ9" s="66">
        <v>0</v>
      </c>
      <c r="CUR9" s="66">
        <v>0</v>
      </c>
      <c r="CUS9" s="66">
        <v>0</v>
      </c>
      <c r="CUT9" s="66">
        <v>0</v>
      </c>
      <c r="CUU9" s="66">
        <v>0</v>
      </c>
      <c r="CUV9" s="66">
        <v>0</v>
      </c>
      <c r="CUW9" s="66">
        <v>0</v>
      </c>
      <c r="CUX9" s="66">
        <v>0</v>
      </c>
      <c r="CUY9" s="66">
        <v>0</v>
      </c>
      <c r="CUZ9" s="66">
        <v>38362.035296000002</v>
      </c>
      <c r="CVA9" s="66">
        <v>38910.353675444923</v>
      </c>
      <c r="CVB9" s="66">
        <v>39466.509309689216</v>
      </c>
      <c r="CVC9" s="65">
        <v>48799.207849945698</v>
      </c>
      <c r="CVD9" s="65">
        <v>11180.432731579751</v>
      </c>
      <c r="CVE9" s="65">
        <v>8505.1781365400439</v>
      </c>
      <c r="CVF9" s="65">
        <v>5751.1632149149254</v>
      </c>
      <c r="CVG9" s="65">
        <v>2916.6830306430852</v>
      </c>
      <c r="CVH9" s="65">
        <v>0</v>
      </c>
      <c r="CVI9" s="65">
        <v>0</v>
      </c>
      <c r="CVJ9" s="65">
        <v>0</v>
      </c>
      <c r="CVK9" s="65">
        <v>0</v>
      </c>
      <c r="CVL9" s="65">
        <v>0</v>
      </c>
      <c r="CVM9" s="65">
        <v>0</v>
      </c>
      <c r="CVN9" s="65">
        <v>0</v>
      </c>
      <c r="CVO9" s="65">
        <v>0</v>
      </c>
      <c r="CVP9" s="65">
        <v>0</v>
      </c>
      <c r="CVQ9" s="65">
        <v>0</v>
      </c>
      <c r="CVR9" s="65">
        <v>0</v>
      </c>
      <c r="CVS9" s="65">
        <v>0</v>
      </c>
      <c r="CVT9" s="65">
        <v>0</v>
      </c>
      <c r="CVU9" s="65">
        <v>0</v>
      </c>
      <c r="CVV9" s="65">
        <v>0</v>
      </c>
      <c r="CVW9" s="65">
        <v>0</v>
      </c>
      <c r="CVX9" s="65">
        <v>0</v>
      </c>
      <c r="CVY9" s="65">
        <v>0</v>
      </c>
      <c r="CVZ9" s="66">
        <v>93816.135270458166</v>
      </c>
      <c r="CWA9" s="66">
        <v>99614.992685645484</v>
      </c>
      <c r="CWB9" s="66">
        <v>105772.28255197492</v>
      </c>
      <c r="CWC9" s="66">
        <v>112310.1598928991</v>
      </c>
      <c r="CWD9" s="66">
        <v>26936.956044029834</v>
      </c>
      <c r="CWE9" s="66">
        <v>21451.464651288028</v>
      </c>
      <c r="CWF9" s="66">
        <v>15184.93230170628</v>
      </c>
      <c r="CWG9" s="66">
        <v>8061.7631274500563</v>
      </c>
      <c r="CWH9" s="66">
        <v>0</v>
      </c>
      <c r="CWI9" s="66">
        <v>0</v>
      </c>
      <c r="CWJ9" s="66">
        <v>0</v>
      </c>
      <c r="CWK9" s="66">
        <v>0</v>
      </c>
      <c r="CWL9" s="66">
        <v>0</v>
      </c>
      <c r="CWM9" s="66">
        <v>0</v>
      </c>
      <c r="CWN9" s="66">
        <v>0</v>
      </c>
      <c r="CWO9" s="66">
        <v>0</v>
      </c>
      <c r="CWP9" s="66">
        <v>0</v>
      </c>
      <c r="CWQ9" s="66">
        <v>0</v>
      </c>
      <c r="CWR9" s="66">
        <v>0</v>
      </c>
      <c r="CWS9" s="66">
        <v>0</v>
      </c>
      <c r="CWT9" s="66">
        <v>0</v>
      </c>
      <c r="CWU9" s="66">
        <v>0</v>
      </c>
      <c r="CWV9" s="66">
        <v>0</v>
      </c>
      <c r="CWW9" s="66">
        <v>0</v>
      </c>
      <c r="CWX9" s="66">
        <v>0</v>
      </c>
      <c r="CWY9" s="66">
        <v>0</v>
      </c>
      <c r="CWZ9" s="65">
        <v>101634.14654299634</v>
      </c>
      <c r="CXA9" s="65">
        <v>105870.17378026592</v>
      </c>
      <c r="CXB9" s="65">
        <v>110282.75513212434</v>
      </c>
      <c r="CXC9" s="65">
        <v>114879.24922816301</v>
      </c>
      <c r="CXD9" s="65">
        <v>27030.736127903667</v>
      </c>
      <c r="CXE9" s="65">
        <v>21118.016153599103</v>
      </c>
      <c r="CXF9" s="65">
        <v>14665.465076609584</v>
      </c>
      <c r="CXG9" s="65">
        <v>7638.3547707179041</v>
      </c>
      <c r="CXH9" s="65">
        <v>0</v>
      </c>
      <c r="CXI9" s="65">
        <v>0</v>
      </c>
      <c r="CXJ9" s="65">
        <v>0</v>
      </c>
      <c r="CXK9" s="65">
        <v>0</v>
      </c>
      <c r="CXL9" s="65">
        <v>0</v>
      </c>
      <c r="CXM9" s="65">
        <v>0</v>
      </c>
      <c r="CXN9" s="65">
        <v>0</v>
      </c>
      <c r="CXO9" s="65">
        <v>0</v>
      </c>
      <c r="CXP9" s="65">
        <v>0</v>
      </c>
      <c r="CXQ9" s="65">
        <v>0</v>
      </c>
      <c r="CXR9" s="65">
        <v>0</v>
      </c>
      <c r="CXS9" s="65">
        <v>0</v>
      </c>
      <c r="CXT9" s="65">
        <v>0</v>
      </c>
      <c r="CXU9" s="65">
        <v>0</v>
      </c>
      <c r="CXV9" s="65">
        <v>0</v>
      </c>
      <c r="CXW9" s="65">
        <v>0</v>
      </c>
      <c r="CXX9" s="65">
        <v>0</v>
      </c>
      <c r="CXY9" s="65">
        <v>0</v>
      </c>
      <c r="CXZ9" s="66">
        <v>43953195.789473683</v>
      </c>
      <c r="CYA9" s="66">
        <v>45443019.749377601</v>
      </c>
      <c r="CYB9" s="66">
        <v>46983342.322445728</v>
      </c>
      <c r="CYC9" s="66">
        <v>48575875.194085315</v>
      </c>
      <c r="CYD9" s="66">
        <v>50222388.068463892</v>
      </c>
      <c r="CYE9" s="66">
        <v>51924710.635095306</v>
      </c>
      <c r="CYF9" s="66">
        <v>53684734.60208451</v>
      </c>
      <c r="CYG9" s="66">
        <v>55504415.798290566</v>
      </c>
      <c r="CYH9" s="66">
        <v>57385776.346743941</v>
      </c>
      <c r="CYI9" s="66">
        <v>59330906.911733285</v>
      </c>
      <c r="CYJ9" s="66">
        <v>61341969.0220588</v>
      </c>
      <c r="CYK9" s="66">
        <v>63421197.473033771</v>
      </c>
      <c r="CYL9" s="66">
        <v>65570902.809903771</v>
      </c>
      <c r="CYM9" s="66">
        <v>67793473.895442933</v>
      </c>
      <c r="CYN9" s="66">
        <v>70091380.564580739</v>
      </c>
      <c r="CYO9" s="66">
        <v>72467176.369009241</v>
      </c>
      <c r="CYP9" s="66">
        <v>74923501.414820567</v>
      </c>
      <c r="CYQ9" s="66">
        <v>77463085.296328157</v>
      </c>
      <c r="CYR9" s="66">
        <v>80088750.129331931</v>
      </c>
      <c r="CYS9" s="66">
        <v>82803413.687197998</v>
      </c>
      <c r="CYT9" s="66">
        <v>85610092.643238038</v>
      </c>
      <c r="CYU9" s="66">
        <v>88511905.922991291</v>
      </c>
      <c r="CYV9" s="66">
        <v>91512078.170134574</v>
      </c>
      <c r="CYW9" s="66">
        <v>94613943.32987155</v>
      </c>
      <c r="CYX9" s="66">
        <v>97820948.353783652</v>
      </c>
      <c r="CYY9" s="66">
        <v>101136657.0302593</v>
      </c>
      <c r="CYZ9" s="66">
        <v>47615962.105263151</v>
      </c>
      <c r="CZA9" s="66">
        <v>48296549.22677052</v>
      </c>
      <c r="CZB9" s="66">
        <v>48986864.154027946</v>
      </c>
      <c r="CZC9" s="66">
        <v>49687045.929050356</v>
      </c>
      <c r="CZD9" s="66">
        <v>50397235.581215747</v>
      </c>
      <c r="CZE9" s="66">
        <v>51117576.155671082</v>
      </c>
      <c r="CZF9" s="66">
        <v>51848212.74214419</v>
      </c>
      <c r="CZG9" s="66">
        <v>52589292.504167467</v>
      </c>
      <c r="CZH9" s="66">
        <v>53340964.708719328</v>
      </c>
      <c r="CZI9" s="66">
        <v>54103380.756289244</v>
      </c>
      <c r="CZJ9" s="66">
        <v>54876694.211372621</v>
      </c>
      <c r="CZK9" s="66">
        <v>55661060.833401456</v>
      </c>
      <c r="CZL9" s="66">
        <v>56456638.608117141</v>
      </c>
      <c r="CZM9" s="66">
        <v>57263587.779391654</v>
      </c>
      <c r="CZN9" s="66">
        <v>58082070.881503604</v>
      </c>
      <c r="CZO9" s="66">
        <v>58912252.77187562</v>
      </c>
      <c r="CZP9" s="66">
        <v>59754300.664279625</v>
      </c>
      <c r="CZQ9" s="66">
        <v>60608384.162516728</v>
      </c>
      <c r="CZR9" s="66">
        <v>61474675.29457853</v>
      </c>
      <c r="CZS9" s="66">
        <v>62353348.547296718</v>
      </c>
      <c r="CZT9" s="66">
        <v>63244580.901487879</v>
      </c>
      <c r="CZU9" s="66">
        <v>64148551.867600657</v>
      </c>
      <c r="CZV9" s="66">
        <v>65065443.521872431</v>
      </c>
      <c r="CZW9" s="66">
        <v>65995440.543002814</v>
      </c>
      <c r="CZX9" s="66">
        <v>66938730.249351278</v>
      </c>
      <c r="CZY9" s="66">
        <v>67895502.636666521</v>
      </c>
      <c r="CZZ9" s="66">
        <v>43953195.789473683</v>
      </c>
      <c r="DAA9" s="66">
        <v>45443019.749377601</v>
      </c>
      <c r="DAB9" s="66">
        <v>46983342.322445728</v>
      </c>
      <c r="DAC9" s="66">
        <v>48575875.194085315</v>
      </c>
      <c r="DAD9" s="66">
        <v>40177910.454771116</v>
      </c>
      <c r="DAE9" s="66">
        <v>31154826.381057184</v>
      </c>
      <c r="DAF9" s="66">
        <v>21473893.840833806</v>
      </c>
      <c r="DAG9" s="66">
        <v>11100883.159658113</v>
      </c>
      <c r="DAH9" s="66">
        <v>0</v>
      </c>
      <c r="DAI9" s="66">
        <v>0</v>
      </c>
      <c r="DAJ9" s="66">
        <v>0</v>
      </c>
      <c r="DAK9" s="66">
        <v>0</v>
      </c>
      <c r="DAL9" s="66">
        <v>0</v>
      </c>
      <c r="DAM9" s="66">
        <v>0</v>
      </c>
      <c r="DAN9" s="66">
        <v>0</v>
      </c>
      <c r="DAO9" s="66">
        <v>0</v>
      </c>
      <c r="DAP9" s="66">
        <v>0</v>
      </c>
      <c r="DAQ9" s="66">
        <v>0</v>
      </c>
      <c r="DAR9" s="66">
        <v>0</v>
      </c>
      <c r="DAS9" s="66">
        <v>0</v>
      </c>
      <c r="DAT9" s="66">
        <v>0</v>
      </c>
      <c r="DAU9" s="66">
        <v>0</v>
      </c>
      <c r="DAV9" s="66">
        <v>0</v>
      </c>
      <c r="DAW9" s="66">
        <v>0</v>
      </c>
      <c r="DAX9" s="66">
        <v>0</v>
      </c>
      <c r="DAY9" s="66">
        <v>0</v>
      </c>
      <c r="DAZ9" s="66">
        <v>47615962.105263151</v>
      </c>
      <c r="DBA9" s="66">
        <v>48296549.22677052</v>
      </c>
      <c r="DBB9" s="66">
        <v>48986864.154027946</v>
      </c>
      <c r="DBC9" s="66">
        <v>49687045.929050356</v>
      </c>
      <c r="DBD9" s="66">
        <v>40317788.4649726</v>
      </c>
      <c r="DBE9" s="66">
        <v>30670545.693402652</v>
      </c>
      <c r="DBF9" s="66">
        <v>20739285.096857678</v>
      </c>
      <c r="DBG9" s="66">
        <v>10517858.500833495</v>
      </c>
      <c r="DBH9" s="66">
        <v>0</v>
      </c>
      <c r="DBI9" s="66">
        <v>0</v>
      </c>
      <c r="DBJ9" s="66">
        <v>0</v>
      </c>
      <c r="DBK9" s="66">
        <v>0</v>
      </c>
      <c r="DBL9" s="66">
        <v>0</v>
      </c>
      <c r="DBM9" s="66">
        <v>0</v>
      </c>
      <c r="DBN9" s="66">
        <v>0</v>
      </c>
      <c r="DBO9" s="66">
        <v>0</v>
      </c>
      <c r="DBP9" s="66">
        <v>0</v>
      </c>
      <c r="DBQ9" s="66">
        <v>0</v>
      </c>
      <c r="DBR9" s="66">
        <v>0</v>
      </c>
      <c r="DBS9" s="66">
        <v>0</v>
      </c>
      <c r="DBT9" s="66">
        <v>0</v>
      </c>
      <c r="DBU9" s="66">
        <v>0</v>
      </c>
      <c r="DBV9" s="66">
        <v>0</v>
      </c>
      <c r="DBW9" s="66">
        <v>0</v>
      </c>
      <c r="DBX9" s="66">
        <v>0</v>
      </c>
      <c r="DBY9" s="66">
        <v>0</v>
      </c>
      <c r="DBZ9" s="66">
        <v>43953195.789473683</v>
      </c>
      <c r="DCA9" s="66">
        <v>45443019.749377601</v>
      </c>
      <c r="DCB9" s="66">
        <v>46983342.322445728</v>
      </c>
      <c r="DCC9" s="66">
        <v>48575875.194085315</v>
      </c>
      <c r="DCD9" s="66">
        <v>14180438.984036863</v>
      </c>
      <c r="DCE9" s="66">
        <v>14661094.767556321</v>
      </c>
      <c r="DCF9" s="66">
        <v>15158042.711176801</v>
      </c>
      <c r="DCG9" s="66">
        <v>15671835.048929099</v>
      </c>
      <c r="DCH9" s="66">
        <v>16203042.733198289</v>
      </c>
      <c r="DCI9" s="66">
        <v>16752256.06919528</v>
      </c>
      <c r="DCJ9" s="66">
        <v>17320085.370934248</v>
      </c>
      <c r="DCK9" s="66">
        <v>17907161.639444828</v>
      </c>
      <c r="DCL9" s="66">
        <v>18514137.263972826</v>
      </c>
      <c r="DCM9" s="66">
        <v>19141686.746948589</v>
      </c>
      <c r="DCN9" s="66">
        <v>19790507.45352868</v>
      </c>
      <c r="DCO9" s="66">
        <v>20461320.386543784</v>
      </c>
      <c r="DCP9" s="66">
        <v>21154870.987714041</v>
      </c>
      <c r="DCQ9" s="66">
        <v>21871929.96602207</v>
      </c>
      <c r="DCR9" s="66">
        <v>22613294.154164311</v>
      </c>
      <c r="DCS9" s="66">
        <v>23379787.394032378</v>
      </c>
      <c r="DCT9" s="66">
        <v>24172261.452208389</v>
      </c>
      <c r="DCU9" s="66">
        <v>24991596.966491662</v>
      </c>
      <c r="DCV9" s="66">
        <v>25838704.424508583</v>
      </c>
      <c r="DCW9" s="66">
        <v>26714525.175493143</v>
      </c>
      <c r="DCX9" s="66">
        <v>27620032.476362441</v>
      </c>
      <c r="DCY9" s="66">
        <v>28556232.573249683</v>
      </c>
      <c r="DCZ9" s="66">
        <v>47615962.105263151</v>
      </c>
      <c r="DDA9" s="66">
        <v>48296549.22677052</v>
      </c>
      <c r="DDB9" s="66">
        <v>48986864.154027946</v>
      </c>
      <c r="DDC9" s="66">
        <v>49687045.929050356</v>
      </c>
      <c r="DDD9" s="66">
        <v>14229807.693519739</v>
      </c>
      <c r="DDE9" s="66">
        <v>14433197.973365953</v>
      </c>
      <c r="DDF9" s="66">
        <v>14639495.362487771</v>
      </c>
      <c r="DDG9" s="66">
        <v>14848741.412941404</v>
      </c>
      <c r="DDH9" s="66">
        <v>15060978.270697221</v>
      </c>
      <c r="DDI9" s="66">
        <v>15276248.684128726</v>
      </c>
      <c r="DDJ9" s="66">
        <v>15494596.012622857</v>
      </c>
      <c r="DDK9" s="66">
        <v>15716064.235313354</v>
      </c>
      <c r="DDL9" s="66">
        <v>15940697.959938956</v>
      </c>
      <c r="DDM9" s="66">
        <v>16168542.431828231</v>
      </c>
      <c r="DDN9" s="66">
        <v>16399643.543012781</v>
      </c>
      <c r="DDO9" s="66">
        <v>16634047.841470763</v>
      </c>
      <c r="DDP9" s="66">
        <v>16871802.540502481</v>
      </c>
      <c r="DDQ9" s="66">
        <v>17112955.528240018</v>
      </c>
      <c r="DDR9" s="66">
        <v>17357555.37729276</v>
      </c>
      <c r="DDS9" s="66">
        <v>17605651.354530837</v>
      </c>
      <c r="DDT9" s="66">
        <v>17857293.431008343</v>
      </c>
      <c r="DDU9" s="66">
        <v>18112532.29202842</v>
      </c>
      <c r="DDV9" s="66">
        <v>18371419.347352214</v>
      </c>
      <c r="DDW9" s="66">
        <v>18634006.741553735</v>
      </c>
      <c r="DDX9" s="66">
        <v>18900347.364522714</v>
      </c>
      <c r="DDY9" s="66">
        <v>19170494.862117603</v>
      </c>
      <c r="DDZ9" s="66">
        <v>43953195.789473683</v>
      </c>
      <c r="DEA9" s="66">
        <v>45443019.749377601</v>
      </c>
      <c r="DEB9" s="66">
        <v>46983342.322445728</v>
      </c>
      <c r="DEC9" s="66">
        <v>48575875.194085315</v>
      </c>
      <c r="DED9" s="66">
        <v>11344351.18722949</v>
      </c>
      <c r="DEE9" s="66">
        <v>8796656.8605337925</v>
      </c>
      <c r="DEF9" s="66">
        <v>6063217.084470721</v>
      </c>
      <c r="DEG9" s="66">
        <v>3134367.0097858198</v>
      </c>
      <c r="DEH9" s="66">
        <v>0</v>
      </c>
      <c r="DEI9" s="66">
        <v>0</v>
      </c>
      <c r="DEJ9" s="66">
        <v>0</v>
      </c>
      <c r="DEK9" s="66">
        <v>0</v>
      </c>
      <c r="DEL9" s="66">
        <v>0</v>
      </c>
      <c r="DEM9" s="66">
        <v>0</v>
      </c>
      <c r="DEN9" s="66">
        <v>0</v>
      </c>
      <c r="DEO9" s="66">
        <v>0</v>
      </c>
      <c r="DEP9" s="66">
        <v>0</v>
      </c>
      <c r="DEQ9" s="66">
        <v>0</v>
      </c>
      <c r="DER9" s="66">
        <v>0</v>
      </c>
      <c r="DES9" s="66">
        <v>0</v>
      </c>
      <c r="DET9" s="66">
        <v>0</v>
      </c>
      <c r="DEU9" s="66">
        <v>0</v>
      </c>
      <c r="DEV9" s="66">
        <v>0</v>
      </c>
      <c r="DEW9" s="66">
        <v>0</v>
      </c>
      <c r="DEX9" s="66">
        <v>0</v>
      </c>
      <c r="DEY9" s="66">
        <v>0</v>
      </c>
      <c r="DEZ9" s="66">
        <v>47615962.105263151</v>
      </c>
      <c r="DFA9" s="66">
        <v>48296549.22677052</v>
      </c>
      <c r="DFB9" s="66">
        <v>48986864.154027946</v>
      </c>
      <c r="DFC9" s="66">
        <v>49687045.929050356</v>
      </c>
      <c r="DFD9" s="66">
        <v>11383846.154815793</v>
      </c>
      <c r="DFE9" s="66">
        <v>8659918.7840195708</v>
      </c>
      <c r="DFF9" s="66">
        <v>5855798.1449951092</v>
      </c>
      <c r="DFG9" s="66">
        <v>2969748.2825882807</v>
      </c>
      <c r="DFH9" s="66">
        <v>0</v>
      </c>
      <c r="DFI9" s="66">
        <v>0</v>
      </c>
      <c r="DFJ9" s="66">
        <v>0</v>
      </c>
      <c r="DFK9" s="66">
        <v>0</v>
      </c>
      <c r="DFL9" s="66">
        <v>0</v>
      </c>
      <c r="DFM9" s="66">
        <v>0</v>
      </c>
      <c r="DFN9" s="66">
        <v>0</v>
      </c>
      <c r="DFO9" s="66">
        <v>0</v>
      </c>
      <c r="DFP9" s="66">
        <v>0</v>
      </c>
      <c r="DFQ9" s="66">
        <v>0</v>
      </c>
      <c r="DFR9" s="66">
        <v>0</v>
      </c>
      <c r="DFS9" s="66">
        <v>0</v>
      </c>
      <c r="DFT9" s="66">
        <v>0</v>
      </c>
      <c r="DFU9" s="66">
        <v>0</v>
      </c>
      <c r="DFV9" s="66">
        <v>0</v>
      </c>
      <c r="DFW9" s="66">
        <v>0</v>
      </c>
      <c r="DFX9" s="66">
        <v>0</v>
      </c>
      <c r="DFY9" s="66">
        <v>0</v>
      </c>
      <c r="DFZ9" s="66">
        <v>43953195.789473683</v>
      </c>
      <c r="DGA9" s="66">
        <v>45443019.749377601</v>
      </c>
      <c r="DGB9" s="66">
        <v>46983342.322445728</v>
      </c>
      <c r="DGC9" s="66">
        <v>48575875.194085315</v>
      </c>
      <c r="DGD9" s="66">
        <v>11344351.18722949</v>
      </c>
      <c r="DGE9" s="66">
        <v>6597492.6454003444</v>
      </c>
      <c r="DGF9" s="66">
        <v>4547412.8133530403</v>
      </c>
      <c r="DGG9" s="66">
        <v>2350775.2573393648</v>
      </c>
      <c r="DGH9" s="66">
        <v>0</v>
      </c>
      <c r="DGI9" s="66">
        <v>0</v>
      </c>
      <c r="DGJ9" s="66">
        <v>0</v>
      </c>
      <c r="DGK9" s="66">
        <v>0</v>
      </c>
      <c r="DGL9" s="66">
        <v>0</v>
      </c>
      <c r="DGM9" s="66">
        <v>0</v>
      </c>
      <c r="DGN9" s="66">
        <v>0</v>
      </c>
      <c r="DGO9" s="66">
        <v>0</v>
      </c>
      <c r="DGP9" s="66">
        <v>0</v>
      </c>
      <c r="DGQ9" s="66">
        <v>0</v>
      </c>
      <c r="DGR9" s="66">
        <v>0</v>
      </c>
      <c r="DGS9" s="66">
        <v>0</v>
      </c>
      <c r="DGT9" s="66">
        <v>0</v>
      </c>
      <c r="DGU9" s="66">
        <v>0</v>
      </c>
      <c r="DGV9" s="66">
        <v>0</v>
      </c>
      <c r="DGW9" s="66">
        <v>0</v>
      </c>
      <c r="DGX9" s="66">
        <v>0</v>
      </c>
      <c r="DGY9" s="66">
        <v>0</v>
      </c>
      <c r="DGZ9" s="66">
        <v>47615962.105263151</v>
      </c>
      <c r="DHA9" s="66">
        <v>48296549.22677052</v>
      </c>
      <c r="DHB9" s="66">
        <v>48986864.154027946</v>
      </c>
      <c r="DHC9" s="66">
        <v>49687045.929050356</v>
      </c>
      <c r="DHD9" s="66">
        <v>11383846.154815793</v>
      </c>
      <c r="DHE9" s="66">
        <v>6494939.0880146781</v>
      </c>
      <c r="DHF9" s="66">
        <v>4391848.6087463312</v>
      </c>
      <c r="DHG9" s="66">
        <v>2227311.2119412106</v>
      </c>
      <c r="DHH9" s="66">
        <v>0</v>
      </c>
      <c r="DHI9" s="66">
        <v>0</v>
      </c>
      <c r="DHJ9" s="66">
        <v>0</v>
      </c>
      <c r="DHK9" s="66">
        <v>0</v>
      </c>
      <c r="DHL9" s="66">
        <v>0</v>
      </c>
      <c r="DHM9" s="66">
        <v>0</v>
      </c>
      <c r="DHN9" s="66">
        <v>0</v>
      </c>
      <c r="DHO9" s="66">
        <v>0</v>
      </c>
      <c r="DHP9" s="66">
        <v>0</v>
      </c>
      <c r="DHQ9" s="66">
        <v>0</v>
      </c>
      <c r="DHR9" s="66">
        <v>0</v>
      </c>
      <c r="DHS9" s="66">
        <v>0</v>
      </c>
      <c r="DHT9" s="66">
        <v>0</v>
      </c>
      <c r="DHU9" s="66">
        <v>0</v>
      </c>
      <c r="DHV9" s="66">
        <v>0</v>
      </c>
      <c r="DHW9" s="66">
        <v>0</v>
      </c>
      <c r="DHX9" s="66">
        <v>0</v>
      </c>
      <c r="DHY9" s="66">
        <v>0</v>
      </c>
      <c r="DHZ9" s="25">
        <v>0.56000000000000005</v>
      </c>
      <c r="DIA9" s="25">
        <v>0.5</v>
      </c>
      <c r="DIB9" s="25">
        <v>6.7000000000000004E-2</v>
      </c>
      <c r="DIC9" s="25">
        <v>3.3500000000000002E-2</v>
      </c>
      <c r="DID9" s="25">
        <v>1.6750000000000001E-2</v>
      </c>
      <c r="DIE9" s="25">
        <v>6.7000000000000004E-2</v>
      </c>
      <c r="DIF9" s="25">
        <v>3.3500000000000002E-2</v>
      </c>
      <c r="DIG9" s="25">
        <v>1.6750000000000001E-2</v>
      </c>
      <c r="DIH9" s="25">
        <v>0.39799999999999996</v>
      </c>
      <c r="DII9" s="25">
        <v>0.34399999999999997</v>
      </c>
      <c r="DIJ9" s="25">
        <v>5.3858719280906886</v>
      </c>
      <c r="DIK9" s="25">
        <v>5.3858719280906886</v>
      </c>
      <c r="DIL9" s="46">
        <v>0.8</v>
      </c>
      <c r="DIM9" s="46">
        <v>0.8</v>
      </c>
      <c r="DIN9" s="25">
        <v>2</v>
      </c>
      <c r="DIO9" s="25">
        <v>2</v>
      </c>
      <c r="DIP9" s="25">
        <v>1224.3828280539576</v>
      </c>
      <c r="DIQ9" s="25">
        <v>1838.6171719460424</v>
      </c>
      <c r="DIR9" s="25">
        <f t="shared" si="19"/>
        <v>9.4159580087250578</v>
      </c>
      <c r="DIS9" s="25">
        <f t="shared" si="20"/>
        <v>15.176311788118612</v>
      </c>
      <c r="DIT9" s="66">
        <v>51161.522158471656</v>
      </c>
      <c r="DIU9" s="66">
        <v>52895.677324387951</v>
      </c>
      <c r="DIV9" s="66">
        <v>54688.612878623411</v>
      </c>
      <c r="DIW9" s="66">
        <v>56542.321223080035</v>
      </c>
      <c r="DIX9" s="66">
        <v>58458.86229349982</v>
      </c>
      <c r="DIY9" s="66">
        <v>60440.365848570953</v>
      </c>
      <c r="DIZ9" s="66">
        <v>62489.033836624832</v>
      </c>
      <c r="DJA9" s="66">
        <v>64607.142842553963</v>
      </c>
      <c r="DJB9" s="66">
        <v>66797.046617669737</v>
      </c>
      <c r="DJC9" s="66">
        <v>69061.178695311668</v>
      </c>
      <c r="DJD9" s="66">
        <v>71402.05509511425</v>
      </c>
      <c r="DJE9" s="66">
        <v>73822.277118937083</v>
      </c>
      <c r="DJF9" s="66">
        <v>76324.534241564746</v>
      </c>
      <c r="DJG9" s="66">
        <v>78911.607099389163</v>
      </c>
      <c r="DJH9" s="66">
        <v>81586.370580395233</v>
      </c>
      <c r="DJI9" s="66">
        <v>84351.79701888375</v>
      </c>
      <c r="DJJ9" s="66">
        <v>87210.959498481694</v>
      </c>
      <c r="DJK9" s="66">
        <v>90167.035267110215</v>
      </c>
      <c r="DJL9" s="66">
        <v>93223.309267705481</v>
      </c>
      <c r="DJM9" s="66">
        <v>96383.177788615678</v>
      </c>
      <c r="DJN9" s="66">
        <v>99650.152237730639</v>
      </c>
      <c r="DJO9" s="66">
        <v>103027.86304453843</v>
      </c>
      <c r="DJP9" s="66">
        <v>106520.06369444459</v>
      </c>
      <c r="DJQ9" s="66">
        <v>110130.63489983761</v>
      </c>
      <c r="DJR9" s="66">
        <v>113863.58891253544</v>
      </c>
      <c r="DJS9" s="66">
        <v>117723.07398240542</v>
      </c>
      <c r="DJT9" s="66">
        <v>549206.30905034731</v>
      </c>
      <c r="DJU9" s="66">
        <v>557056.2552546045</v>
      </c>
      <c r="DJV9" s="66">
        <v>565018.40274714667</v>
      </c>
      <c r="DJW9" s="66">
        <v>573094.35524967685</v>
      </c>
      <c r="DJX9" s="66">
        <v>581285.73940630164</v>
      </c>
      <c r="DJY9" s="66">
        <v>589594.20511116867</v>
      </c>
      <c r="DJZ9" s="66">
        <v>598021.42584078363</v>
      </c>
      <c r="DKA9" s="66">
        <v>606569.09899108054</v>
      </c>
      <c r="DKB9" s="66">
        <v>615238.94621930714</v>
      </c>
      <c r="DKC9" s="66">
        <v>624032.71379079868</v>
      </c>
      <c r="DKD9" s="66">
        <v>632952.17293070687</v>
      </c>
      <c r="DKE9" s="66">
        <v>641999.12018075795</v>
      </c>
      <c r="DKF9" s="66">
        <v>651175.37776110822</v>
      </c>
      <c r="DKG9" s="66">
        <v>660482.79393737228</v>
      </c>
      <c r="DKH9" s="66">
        <v>669923.24339289835</v>
      </c>
      <c r="DKI9" s="66">
        <v>679498.6276063628</v>
      </c>
      <c r="DKJ9" s="66">
        <v>689210.87523476279</v>
      </c>
      <c r="DKK9" s="66">
        <v>699061.94250188326</v>
      </c>
      <c r="DKL9" s="66">
        <v>709053.81359231565</v>
      </c>
      <c r="DKM9" s="66">
        <v>719188.50105110963</v>
      </c>
      <c r="DKN9" s="66">
        <v>729468.04618913552</v>
      </c>
      <c r="DKO9" s="66">
        <v>739894.51949424157</v>
      </c>
      <c r="DKP9" s="66">
        <v>750470.02104828891</v>
      </c>
      <c r="DKQ9" s="66">
        <v>761196.68095014512</v>
      </c>
      <c r="DKR9" s="66">
        <v>772076.65974472591</v>
      </c>
      <c r="DKS9" s="66">
        <v>783112.14885816781</v>
      </c>
      <c r="DKT9" s="65">
        <v>51161.522158471656</v>
      </c>
      <c r="DKU9" s="65">
        <v>52895.677324387951</v>
      </c>
      <c r="DKV9" s="65">
        <v>54688.612878623411</v>
      </c>
      <c r="DKW9" s="65">
        <v>56542.321223080035</v>
      </c>
      <c r="DKX9" s="78">
        <v>52612.976064149836</v>
      </c>
      <c r="DKY9" s="78">
        <v>48352.292678856764</v>
      </c>
      <c r="DKZ9" s="78">
        <v>43742.323685637384</v>
      </c>
      <c r="DLA9" s="78">
        <v>38764.285705532377</v>
      </c>
      <c r="DLB9" s="78">
        <v>33398.523308834869</v>
      </c>
      <c r="DLC9" s="65">
        <v>34319.71180967796</v>
      </c>
      <c r="DLD9" s="65">
        <v>35266.308267820204</v>
      </c>
      <c r="DLE9" s="65">
        <v>36239.013478260153</v>
      </c>
      <c r="DLF9" s="65">
        <v>37238.547565123219</v>
      </c>
      <c r="DLG9" s="65">
        <v>38265.650514792127</v>
      </c>
      <c r="DLH9" s="65">
        <v>39321.082723741987</v>
      </c>
      <c r="DLI9" s="65">
        <v>40405.625561485635</v>
      </c>
      <c r="DLJ9" s="65">
        <v>41520.081949045925</v>
      </c>
      <c r="DLK9" s="65">
        <v>42665.276953383327</v>
      </c>
      <c r="DLL9" s="65">
        <v>43842.058398218818</v>
      </c>
      <c r="DLM9" s="65">
        <v>45051.297491704339</v>
      </c>
      <c r="DLN9" s="65">
        <v>46293.889471405462</v>
      </c>
      <c r="DLO9" s="65">
        <v>47570.754267073804</v>
      </c>
      <c r="DLP9" s="65">
        <v>48882.837181699811</v>
      </c>
      <c r="DLQ9" s="65">
        <v>50231.109591350185</v>
      </c>
      <c r="DLR9" s="65">
        <v>51616.569664307979</v>
      </c>
      <c r="DLS9" s="65">
        <v>53040.243100047846</v>
      </c>
      <c r="DLT9" s="65">
        <v>549206.30905034731</v>
      </c>
      <c r="DLU9" s="65">
        <v>557056.2552546045</v>
      </c>
      <c r="DLV9" s="65">
        <v>565018.40274714667</v>
      </c>
      <c r="DLW9" s="65">
        <v>573094.35524967685</v>
      </c>
      <c r="DLX9" s="78">
        <v>523157.16546567145</v>
      </c>
      <c r="DLY9" s="78">
        <v>471675.36408893496</v>
      </c>
      <c r="DLZ9" s="78">
        <v>418614.99808854854</v>
      </c>
      <c r="DMA9" s="78">
        <v>363941.45939464832</v>
      </c>
      <c r="DMB9" s="78">
        <v>307619.47310965357</v>
      </c>
      <c r="DMC9" s="65">
        <v>316104.14528044569</v>
      </c>
      <c r="DMD9" s="65">
        <v>324822.8392480964</v>
      </c>
      <c r="DME9" s="65">
        <v>333782.00973475672</v>
      </c>
      <c r="DMF9" s="65">
        <v>342988.28949487471</v>
      </c>
      <c r="DMG9" s="65">
        <v>352448.49422563118</v>
      </c>
      <c r="DMH9" s="65">
        <v>362169.6276128139</v>
      </c>
      <c r="DMI9" s="65">
        <v>372158.88651586534</v>
      </c>
      <c r="DMJ9" s="65">
        <v>382423.66629594308</v>
      </c>
      <c r="DMK9" s="65">
        <v>392971.56629093742</v>
      </c>
      <c r="DML9" s="65">
        <v>403810.39544149901</v>
      </c>
      <c r="DMM9" s="65">
        <v>414948.17807224212</v>
      </c>
      <c r="DMN9" s="65">
        <v>426393.15983240353</v>
      </c>
      <c r="DMO9" s="65">
        <v>438153.81380035478</v>
      </c>
      <c r="DMP9" s="65">
        <v>450238.84675648739</v>
      </c>
      <c r="DMQ9" s="65">
        <v>462657.20562911505</v>
      </c>
      <c r="DMR9" s="65">
        <v>475418.08411816484</v>
      </c>
      <c r="DMS9" s="65">
        <v>488530.9295015611</v>
      </c>
      <c r="DMT9" s="65">
        <v>52939.515811050005</v>
      </c>
      <c r="DMU9" s="65">
        <v>56211.753608229876</v>
      </c>
      <c r="DMV9" s="65">
        <v>59686.251287035979</v>
      </c>
      <c r="DMW9" s="65">
        <v>63375.510707739813</v>
      </c>
      <c r="DMX9" s="65">
        <v>67292.806481536027</v>
      </c>
      <c r="DMY9" s="65">
        <v>71452.233734953246</v>
      </c>
      <c r="DMZ9" s="65">
        <v>75868.758826624791</v>
      </c>
      <c r="DNA9" s="65">
        <v>80558.273198907496</v>
      </c>
      <c r="DNB9" s="65">
        <v>85537.650558116089</v>
      </c>
      <c r="DNC9" s="65">
        <v>90824.80758911802</v>
      </c>
      <c r="DND9" s="65">
        <v>96438.768422750509</v>
      </c>
      <c r="DNE9" s="65">
        <v>102399.73308802486</v>
      </c>
      <c r="DNF9" s="65">
        <v>108729.15019542169</v>
      </c>
      <c r="DNG9" s="65">
        <v>115449.79411280416</v>
      </c>
      <c r="DNH9" s="65">
        <v>122585.8469116418</v>
      </c>
      <c r="DNI9" s="65">
        <v>130162.98537840226</v>
      </c>
      <c r="DNJ9" s="65">
        <v>138208.4734041933</v>
      </c>
      <c r="DNK9" s="65">
        <v>146751.26008508948</v>
      </c>
      <c r="DNL9" s="65">
        <v>155822.08388612571</v>
      </c>
      <c r="DNM9" s="65">
        <v>165453.58324375842</v>
      </c>
      <c r="DNN9" s="65">
        <v>175680.41400476178</v>
      </c>
      <c r="DNO9" s="65">
        <v>186539.37412412502</v>
      </c>
      <c r="DNP9" s="65">
        <v>198069.53607063513</v>
      </c>
      <c r="DNQ9" s="65">
        <v>210312.3874165655</v>
      </c>
      <c r="DNR9" s="65">
        <v>223311.98011733551</v>
      </c>
      <c r="DNS9" s="65">
        <v>237115.08901827678</v>
      </c>
      <c r="DNT9" s="65">
        <v>45448.370145966699</v>
      </c>
      <c r="DNU9" s="65">
        <v>47342.620655035309</v>
      </c>
      <c r="DNV9" s="65">
        <v>49315.821959909852</v>
      </c>
      <c r="DNW9" s="65">
        <v>51371.264664514441</v>
      </c>
      <c r="DNX9" s="65">
        <v>53512.376522425388</v>
      </c>
      <c r="DNY9" s="65">
        <v>55742.72815315536</v>
      </c>
      <c r="DNZ9" s="65">
        <v>58066.038996687508</v>
      </c>
      <c r="DOA9" s="65">
        <v>60486.183516189805</v>
      </c>
      <c r="DOB9" s="65">
        <v>63007.19765925315</v>
      </c>
      <c r="DOC9" s="65">
        <v>65633.285588428727</v>
      </c>
      <c r="DOD9" s="65">
        <v>68368.826692288538</v>
      </c>
      <c r="DOE9" s="65">
        <v>71218.382888701104</v>
      </c>
      <c r="DOF9" s="65">
        <v>74186.706232501747</v>
      </c>
      <c r="DOG9" s="65">
        <v>77278.746840244217</v>
      </c>
      <c r="DOH9" s="65">
        <v>80499.661145249469</v>
      </c>
      <c r="DOI9" s="65">
        <v>83854.820496717904</v>
      </c>
      <c r="DOJ9" s="65">
        <v>87349.820117245807</v>
      </c>
      <c r="DOK9" s="65">
        <v>90990.488433683291</v>
      </c>
      <c r="DOL9" s="65">
        <v>94782.896796895016</v>
      </c>
      <c r="DOM9" s="65">
        <v>98733.369606632274</v>
      </c>
      <c r="DON9" s="65">
        <v>102848.49485840151</v>
      </c>
      <c r="DOO9" s="65">
        <v>107135.13512991756</v>
      </c>
      <c r="DOP9" s="65">
        <v>111600.4390254631</v>
      </c>
      <c r="DOQ9" s="65">
        <v>116251.85309723974</v>
      </c>
      <c r="DOR9" s="65">
        <v>121097.13426359106</v>
      </c>
      <c r="DOS9" s="65">
        <v>126144.36274480674</v>
      </c>
      <c r="DOT9" s="65">
        <v>52939.515811050005</v>
      </c>
      <c r="DOU9" s="65">
        <v>56211.753608229876</v>
      </c>
      <c r="DOV9" s="65">
        <v>59686.251287035979</v>
      </c>
      <c r="DOW9" s="65">
        <v>63375.510707739813</v>
      </c>
      <c r="DOX9" s="78">
        <v>60563.525833382424</v>
      </c>
      <c r="DOY9" s="78">
        <v>57161.786987962594</v>
      </c>
      <c r="DOZ9" s="78">
        <v>53108.131178637348</v>
      </c>
      <c r="DPA9" s="78">
        <v>48334.963919344496</v>
      </c>
      <c r="DPB9" s="78">
        <v>42768.825279058045</v>
      </c>
      <c r="DPC9" s="65">
        <v>43948.462764144511</v>
      </c>
      <c r="DPD9" s="65">
        <v>45160.636672364919</v>
      </c>
      <c r="DPE9" s="65">
        <v>46406.24441402009</v>
      </c>
      <c r="DPF9" s="65">
        <v>47686.208151524646</v>
      </c>
      <c r="DPG9" s="65">
        <v>49001.475482112714</v>
      </c>
      <c r="DPH9" s="65">
        <v>50353.020139373839</v>
      </c>
      <c r="DPI9" s="65">
        <v>51741.842714138445</v>
      </c>
      <c r="DPJ9" s="65">
        <v>53168.971395246561</v>
      </c>
      <c r="DPK9" s="65">
        <v>54635.462730748215</v>
      </c>
      <c r="DPL9" s="65">
        <v>56142.402410099035</v>
      </c>
      <c r="DPM9" s="65">
        <v>57690.906067930155</v>
      </c>
      <c r="DPN9" s="65">
        <v>59282.12010998746</v>
      </c>
      <c r="DPO9" s="65">
        <v>60917.22256185166</v>
      </c>
      <c r="DPP9" s="65">
        <v>62597.423941067515</v>
      </c>
      <c r="DPQ9" s="65">
        <v>64323.968153327871</v>
      </c>
      <c r="DPR9" s="65">
        <v>66098.13341337601</v>
      </c>
      <c r="DPS9" s="65">
        <v>67921.233191308042</v>
      </c>
      <c r="DPT9" s="65">
        <v>45448.370145966699</v>
      </c>
      <c r="DPU9" s="65">
        <v>47342.620655035309</v>
      </c>
      <c r="DPV9" s="65">
        <v>49315.821959909852</v>
      </c>
      <c r="DPW9" s="65">
        <v>51371.264664514441</v>
      </c>
      <c r="DPX9" s="78">
        <v>48161.138870182847</v>
      </c>
      <c r="DPY9" s="78">
        <v>44594.182522524286</v>
      </c>
      <c r="DPZ9" s="78">
        <v>40646.227297681253</v>
      </c>
      <c r="DQA9" s="78">
        <v>36291.71010971388</v>
      </c>
      <c r="DQB9" s="78">
        <v>31503.598829626579</v>
      </c>
      <c r="DQC9" s="65">
        <v>32372.522066401812</v>
      </c>
      <c r="DQD9" s="65">
        <v>33265.411694937276</v>
      </c>
      <c r="DQE9" s="65">
        <v>34182.928749383856</v>
      </c>
      <c r="DQF9" s="65">
        <v>35125.752496346984</v>
      </c>
      <c r="DQG9" s="65">
        <v>36094.580937769002</v>
      </c>
      <c r="DQH9" s="65">
        <v>37090.131327681825</v>
      </c>
      <c r="DQI9" s="65">
        <v>38113.140703212586</v>
      </c>
      <c r="DQJ9" s="65">
        <v>39164.366430235277</v>
      </c>
      <c r="DQK9" s="65">
        <v>40244.586764072439</v>
      </c>
      <c r="DQL9" s="65">
        <v>41354.601425661946</v>
      </c>
      <c r="DQM9" s="65">
        <v>42495.23219361544</v>
      </c>
      <c r="DQN9" s="65">
        <v>43667.323512606796</v>
      </c>
      <c r="DQO9" s="65">
        <v>44871.743118540922</v>
      </c>
      <c r="DQP9" s="65">
        <v>46109.382680965849</v>
      </c>
      <c r="DQQ9" s="65">
        <v>47381.158463203603</v>
      </c>
      <c r="DQR9" s="65">
        <v>48688.012000688643</v>
      </c>
      <c r="DQS9" s="65">
        <v>50030.910798016026</v>
      </c>
      <c r="DQT9" s="66">
        <v>1370765.2553754477</v>
      </c>
      <c r="DQU9" s="66">
        <v>1455493.4553028867</v>
      </c>
      <c r="DQV9" s="66">
        <v>1545458.7794095334</v>
      </c>
      <c r="DQW9" s="66">
        <v>1640984.9389236667</v>
      </c>
      <c r="DQX9" s="66">
        <v>1742415.6539478512</v>
      </c>
      <c r="DQY9" s="66">
        <v>1850115.8902249646</v>
      </c>
      <c r="DQZ9" s="66">
        <v>1964473.1723498148</v>
      </c>
      <c r="DRA9" s="66">
        <v>2085898.9781515214</v>
      </c>
      <c r="DRB9" s="66">
        <v>2214830.2192638856</v>
      </c>
      <c r="DRC9" s="66">
        <v>2351730.8132111146</v>
      </c>
      <c r="DRD9" s="66">
        <v>2497093.3526655408</v>
      </c>
      <c r="DRE9" s="66">
        <v>2651440.8778836178</v>
      </c>
      <c r="DRF9" s="66">
        <v>2815328.758697737</v>
      </c>
      <c r="DRG9" s="66">
        <v>2989346.6928356104</v>
      </c>
      <c r="DRH9" s="66">
        <v>3174120.8277575173</v>
      </c>
      <c r="DRI9" s="66">
        <v>3370316.0136461658</v>
      </c>
      <c r="DRJ9" s="66">
        <v>3578638.1956558404</v>
      </c>
      <c r="DRK9" s="66">
        <v>3799836.9540285487</v>
      </c>
      <c r="DRL9" s="66">
        <v>4034708.2012169813</v>
      </c>
      <c r="DRM9" s="66">
        <v>4284097.0457189949</v>
      </c>
      <c r="DRN9" s="66">
        <v>4548900.8329282133</v>
      </c>
      <c r="DRO9" s="66">
        <v>4830072.3739422653</v>
      </c>
      <c r="DRP9" s="66">
        <v>5128623.3739464851</v>
      </c>
      <c r="DRQ9" s="66">
        <v>5445628.0725090094</v>
      </c>
      <c r="DRR9" s="66">
        <v>5782227.108885698</v>
      </c>
      <c r="DRS9" s="66">
        <v>6139631.6262429291</v>
      </c>
      <c r="DRT9" s="66">
        <v>2209351.4950492671</v>
      </c>
      <c r="DRU9" s="66">
        <v>2301435.4395508496</v>
      </c>
      <c r="DRV9" s="66">
        <v>2397357.3667609189</v>
      </c>
      <c r="DRW9" s="66">
        <v>2497277.2406270518</v>
      </c>
      <c r="DRX9" s="66">
        <v>2601361.6922619594</v>
      </c>
      <c r="DRY9" s="66">
        <v>2709784.297825431</v>
      </c>
      <c r="DRZ9" s="66">
        <v>2822725.8679881501</v>
      </c>
      <c r="DSA9" s="66">
        <v>2940374.7494601347</v>
      </c>
      <c r="DSB9" s="66">
        <v>3062927.1390866227</v>
      </c>
      <c r="DSC9" s="66">
        <v>3190587.4110352257</v>
      </c>
      <c r="DSD9" s="66">
        <v>3323568.4576199674</v>
      </c>
      <c r="DSE9" s="66">
        <v>3462092.0443305844</v>
      </c>
      <c r="DSF9" s="66">
        <v>3606389.1796591566</v>
      </c>
      <c r="DSG9" s="66">
        <v>3756700.5003408091</v>
      </c>
      <c r="DSH9" s="66">
        <v>3913276.6726509267</v>
      </c>
      <c r="DSI9" s="66">
        <v>4076378.8104280978</v>
      </c>
      <c r="DSJ9" s="66">
        <v>4246278.9105199203</v>
      </c>
      <c r="DSK9" s="66">
        <v>4423260.3063778197</v>
      </c>
      <c r="DSL9" s="66">
        <v>4607618.140557331</v>
      </c>
      <c r="DSM9" s="66">
        <v>4799659.8569117971</v>
      </c>
      <c r="DSN9" s="66">
        <v>4999705.7133002952</v>
      </c>
      <c r="DSO9" s="66">
        <v>5208089.3156648083</v>
      </c>
      <c r="DSP9" s="66">
        <v>5425158.1743672872</v>
      </c>
      <c r="DSQ9" s="66">
        <v>5651274.2837143904</v>
      </c>
      <c r="DSR9" s="66">
        <v>5886814.7256363165</v>
      </c>
      <c r="DSS9" s="66">
        <v>6132172.2985265031</v>
      </c>
      <c r="DST9" s="65">
        <v>1370765.2553754477</v>
      </c>
      <c r="DSU9" s="65">
        <v>1455493.4553028867</v>
      </c>
      <c r="DSV9" s="65">
        <v>1545458.7794095334</v>
      </c>
      <c r="DSW9" s="65">
        <v>1640984.9389236667</v>
      </c>
      <c r="DSX9" s="78">
        <v>1568174.0885530659</v>
      </c>
      <c r="DSY9" s="78">
        <v>1480092.7121799716</v>
      </c>
      <c r="DSZ9" s="78">
        <v>1375131.2206448703</v>
      </c>
      <c r="DTA9" s="78">
        <v>1251539.3868909129</v>
      </c>
      <c r="DTB9" s="78">
        <v>1107415.1096319428</v>
      </c>
      <c r="DTC9" s="65">
        <v>1137959.515898641</v>
      </c>
      <c r="DTD9" s="65">
        <v>1169346.3892276632</v>
      </c>
      <c r="DTE9" s="65">
        <v>1201598.9663041462</v>
      </c>
      <c r="DTF9" s="65">
        <v>1234741.1247208184</v>
      </c>
      <c r="DTG9" s="65">
        <v>1268797.4006553295</v>
      </c>
      <c r="DTH9" s="65">
        <v>1303793.0070351514</v>
      </c>
      <c r="DTI9" s="65">
        <v>1339753.8522034977</v>
      </c>
      <c r="DTJ9" s="65">
        <v>1376706.5591000814</v>
      </c>
      <c r="DTK9" s="65">
        <v>1414678.4849709112</v>
      </c>
      <c r="DTL9" s="65">
        <v>1453697.7416217164</v>
      </c>
      <c r="DTM9" s="65">
        <v>1493793.2162299983</v>
      </c>
      <c r="DTN9" s="65">
        <v>1534994.592731111</v>
      </c>
      <c r="DTO9" s="65">
        <v>1577332.373794209</v>
      </c>
      <c r="DTP9" s="65">
        <v>1620837.9034043278</v>
      </c>
      <c r="DTQ9" s="65">
        <v>1665543.3900673182</v>
      </c>
      <c r="DTR9" s="65">
        <v>1711481.930654811</v>
      </c>
      <c r="DTS9" s="65">
        <v>1758687.5349068674</v>
      </c>
      <c r="DTT9" s="65">
        <v>2209351.4950492671</v>
      </c>
      <c r="DTU9" s="65">
        <v>2301435.4395508496</v>
      </c>
      <c r="DTV9" s="65">
        <v>2397357.3667609189</v>
      </c>
      <c r="DTW9" s="65">
        <v>2497277.2406270518</v>
      </c>
      <c r="DTX9" s="78">
        <v>2341225.5230357638</v>
      </c>
      <c r="DTY9" s="78">
        <v>2167827.4382603448</v>
      </c>
      <c r="DTZ9" s="78">
        <v>1975908.1075917049</v>
      </c>
      <c r="DUA9" s="78">
        <v>1764224.8496760807</v>
      </c>
      <c r="DUB9" s="78">
        <v>1531463.5695433114</v>
      </c>
      <c r="DUC9" s="65">
        <v>1573703.9589365222</v>
      </c>
      <c r="DUD9" s="65">
        <v>1617109.410647619</v>
      </c>
      <c r="DUE9" s="65">
        <v>1661712.0590916499</v>
      </c>
      <c r="DUF9" s="65">
        <v>1707544.9250058923</v>
      </c>
      <c r="DUG9" s="65">
        <v>1754641.9398961377</v>
      </c>
      <c r="DUH9" s="65">
        <v>1803037.9711572493</v>
      </c>
      <c r="DUI9" s="65">
        <v>1852768.8478865852</v>
      </c>
      <c r="DUJ9" s="65">
        <v>1903871.3874094011</v>
      </c>
      <c r="DUK9" s="65">
        <v>1956383.42253587</v>
      </c>
      <c r="DUL9" s="65">
        <v>2010343.8295698948</v>
      </c>
      <c r="DUM9" s="65">
        <v>2065792.5570904547</v>
      </c>
      <c r="DUN9" s="65">
        <v>2122770.6555267884</v>
      </c>
      <c r="DUO9" s="65">
        <v>2181320.3075493122</v>
      </c>
      <c r="DUP9" s="65">
        <v>2241484.8592987722</v>
      </c>
      <c r="DUQ9" s="65">
        <v>2303308.8524767496</v>
      </c>
      <c r="DUR9" s="65">
        <v>2366838.0573212765</v>
      </c>
      <c r="DUS9" s="65">
        <v>2432119.5064919773</v>
      </c>
      <c r="DUT9" s="65">
        <v>0</v>
      </c>
      <c r="DUU9" s="65">
        <v>0</v>
      </c>
      <c r="DUV9" s="65">
        <v>0</v>
      </c>
      <c r="DUW9" s="65">
        <v>0</v>
      </c>
      <c r="DUX9" s="65">
        <v>6685.0209353235587</v>
      </c>
      <c r="DUY9" s="65">
        <v>14196.455858171294</v>
      </c>
      <c r="DUZ9" s="65">
        <v>22610.926826130959</v>
      </c>
      <c r="DVA9" s="65">
        <v>32011.370665360831</v>
      </c>
      <c r="DVB9" s="65">
        <v>42487.526872303511</v>
      </c>
      <c r="DVC9" s="65">
        <v>45113.718087131885</v>
      </c>
      <c r="DVD9" s="65">
        <v>47902.236479006133</v>
      </c>
      <c r="DVE9" s="65">
        <v>50863.115632784407</v>
      </c>
      <c r="DVF9" s="65">
        <v>54007.009317984812</v>
      </c>
      <c r="DVG9" s="65">
        <v>57345.229822942048</v>
      </c>
      <c r="DVH9" s="65">
        <v>60889.788658431644</v>
      </c>
      <c r="DVI9" s="65">
        <v>64653.439777220789</v>
      </c>
      <c r="DVJ9" s="65">
        <v>68649.725465057694</v>
      </c>
      <c r="DVK9" s="65">
        <v>72893.025068222851</v>
      </c>
      <c r="DVL9" s="65">
        <v>77398.606732973029</v>
      </c>
      <c r="DVM9" s="65">
        <v>82182.682343045599</v>
      </c>
      <c r="DVN9" s="65">
        <v>87262.465852897963</v>
      </c>
      <c r="DVO9" s="65">
        <v>92656.235226575722</v>
      </c>
      <c r="DVP9" s="65">
        <v>98383.398205076272</v>
      </c>
      <c r="DVQ9" s="65">
        <v>104464.56213885092</v>
      </c>
      <c r="DVR9" s="65">
        <v>110921.60813671483</v>
      </c>
      <c r="DVS9" s="65">
        <v>117777.76979796623</v>
      </c>
      <c r="DVT9" s="64">
        <v>0</v>
      </c>
      <c r="DVU9" s="64">
        <v>0</v>
      </c>
      <c r="DVV9" s="64">
        <v>0</v>
      </c>
      <c r="DVW9" s="64">
        <v>0</v>
      </c>
      <c r="DVX9" s="64">
        <v>33417.013327530622</v>
      </c>
      <c r="DVY9" s="64">
        <v>69619.613654283676</v>
      </c>
      <c r="DVZ9" s="64">
        <v>108781.95242642937</v>
      </c>
      <c r="DWA9" s="64">
        <v>151087.85907461433</v>
      </c>
      <c r="DWB9" s="64">
        <v>196731.34522695537</v>
      </c>
      <c r="DWC9" s="64">
        <v>204930.94511687534</v>
      </c>
      <c r="DWD9" s="64">
        <v>213472.29755404306</v>
      </c>
      <c r="DWE9" s="64">
        <v>222369.6465022029</v>
      </c>
      <c r="DWF9" s="64">
        <v>231637.82960173662</v>
      </c>
      <c r="DWG9" s="64">
        <v>241292.30291361571</v>
      </c>
      <c r="DWH9" s="64">
        <v>251349.16669465977</v>
      </c>
      <c r="DWI9" s="64">
        <v>261825.19224708725</v>
      </c>
      <c r="DWJ9" s="64">
        <v>272737.84988713346</v>
      </c>
      <c r="DWK9" s="64">
        <v>284105.33807937679</v>
      </c>
      <c r="DWL9" s="64">
        <v>295946.61378536001</v>
      </c>
      <c r="DWM9" s="64">
        <v>308281.424077117</v>
      </c>
      <c r="DWN9" s="64">
        <v>321130.33906832495</v>
      </c>
      <c r="DWO9" s="64">
        <v>334514.7862179997</v>
      </c>
      <c r="DWP9" s="64">
        <v>348457.08606394165</v>
      </c>
      <c r="DWQ9" s="64">
        <v>362980.48944552068</v>
      </c>
      <c r="DWR9" s="64">
        <v>378109.21627787699</v>
      </c>
      <c r="DWS9" s="64">
        <v>393868.49594219873</v>
      </c>
      <c r="DWT9" s="65">
        <v>0</v>
      </c>
      <c r="DWU9" s="65">
        <v>0</v>
      </c>
      <c r="DWV9" s="65">
        <v>0</v>
      </c>
      <c r="DWW9" s="65">
        <v>0</v>
      </c>
      <c r="DWX9" s="65">
        <v>136891.96318781949</v>
      </c>
      <c r="DWY9" s="65">
        <v>290706.75044044992</v>
      </c>
      <c r="DWZ9" s="65">
        <v>463013.38360362034</v>
      </c>
      <c r="DXA9" s="65">
        <v>655510.19467407593</v>
      </c>
      <c r="DXB9" s="65">
        <v>870034.81676656299</v>
      </c>
      <c r="DXC9" s="65">
        <v>923812.43011775566</v>
      </c>
      <c r="DXD9" s="65">
        <v>980914.08480846509</v>
      </c>
      <c r="DXE9" s="65">
        <v>1041545.2427425993</v>
      </c>
      <c r="DXF9" s="65">
        <v>1105924.065604138</v>
      </c>
      <c r="DXG9" s="65">
        <v>1174282.1998416511</v>
      </c>
      <c r="DXH9" s="65">
        <v>1246865.6101733968</v>
      </c>
      <c r="DXI9" s="65">
        <v>1323935.4646121014</v>
      </c>
      <c r="DXJ9" s="65">
        <v>1405769.0741938944</v>
      </c>
      <c r="DXK9" s="65">
        <v>1492660.8907927093</v>
      </c>
      <c r="DXL9" s="65">
        <v>1584923.5666104695</v>
      </c>
      <c r="DXM9" s="65">
        <v>1682889.0791552856</v>
      </c>
      <c r="DXN9" s="65">
        <v>1786909.9257555432</v>
      </c>
      <c r="DXO9" s="65">
        <v>1897360.3919079499</v>
      </c>
      <c r="DXP9" s="65">
        <v>2014637.8980232836</v>
      </c>
      <c r="DXQ9" s="65">
        <v>2139164.4294156767</v>
      </c>
      <c r="DXR9" s="65">
        <v>2271388.054680788</v>
      </c>
      <c r="DXS9" s="65">
        <v>2411784.5379262576</v>
      </c>
      <c r="DXT9" s="65">
        <v>0</v>
      </c>
      <c r="DXU9" s="65">
        <v>0</v>
      </c>
      <c r="DXV9" s="65">
        <v>0</v>
      </c>
      <c r="DXW9" s="65">
        <v>0</v>
      </c>
      <c r="DXX9" s="65">
        <v>198671.89593701542</v>
      </c>
      <c r="DXY9" s="65">
        <v>413904.75275371224</v>
      </c>
      <c r="DXZ9" s="65">
        <v>646733.94119527622</v>
      </c>
      <c r="DYA9" s="65">
        <v>898252.36986959563</v>
      </c>
      <c r="DYB9" s="65">
        <v>1169613.482910472</v>
      </c>
      <c r="DYC9" s="65">
        <v>1218362.0063074827</v>
      </c>
      <c r="DYD9" s="65">
        <v>1269142.3278738135</v>
      </c>
      <c r="DYE9" s="65">
        <v>1322039.1312780792</v>
      </c>
      <c r="DYF9" s="65">
        <v>1377140.6297342204</v>
      </c>
      <c r="DYG9" s="65">
        <v>1434538.7131100355</v>
      </c>
      <c r="DYH9" s="65">
        <v>1494329.1011670751</v>
      </c>
      <c r="DYI9" s="65">
        <v>1556611.5031874473</v>
      </c>
      <c r="DYJ9" s="65">
        <v>1621489.7842537388</v>
      </c>
      <c r="DYK9" s="65">
        <v>1689072.1384593444</v>
      </c>
      <c r="DYL9" s="65">
        <v>1759471.2693380597</v>
      </c>
      <c r="DYM9" s="65">
        <v>1832804.5778138314</v>
      </c>
      <c r="DYN9" s="65">
        <v>1909194.3579840942</v>
      </c>
      <c r="DYO9" s="65">
        <v>1988768.0010632016</v>
      </c>
      <c r="DYP9" s="65">
        <v>2071658.2078260428</v>
      </c>
      <c r="DYQ9" s="65">
        <v>2158003.2099061427</v>
      </c>
      <c r="DYR9" s="65">
        <v>2247947.0003172755</v>
      </c>
      <c r="DYS9" s="65">
        <v>2341639.5735830329</v>
      </c>
      <c r="DYT9" s="67">
        <v>829.8</v>
      </c>
      <c r="DYU9" s="68">
        <f ca="1">10000000*'Country Model'!$DYT$8/57000</f>
        <v>59385.964912280702</v>
      </c>
      <c r="DYV9" s="68">
        <f ca="1">10000000*'Country Model'!$DYT$8/57000</f>
        <v>59385.964912280702</v>
      </c>
      <c r="DYW9" s="38">
        <f ca="1">'Country Model'!$DYT$8/(220*8)</f>
        <v>0.19232954545454545</v>
      </c>
      <c r="DYX9" s="38">
        <f ca="1">'Country Model'!$DYT$8/(220*8)</f>
        <v>0.19232954545454545</v>
      </c>
      <c r="DYY9" s="25">
        <v>2.7E-2</v>
      </c>
      <c r="DYZ9" s="25">
        <f t="shared" si="21"/>
        <v>2.7E-2</v>
      </c>
      <c r="DZA9" s="25">
        <f t="shared" si="22"/>
        <v>0.05</v>
      </c>
      <c r="DZB9" s="25">
        <v>0.04</v>
      </c>
      <c r="DZC9" s="25">
        <v>0.18</v>
      </c>
      <c r="DZD9" s="25">
        <v>0.01</v>
      </c>
      <c r="DZE9" s="25">
        <v>0.28000000000000003</v>
      </c>
      <c r="DZF9" s="25">
        <v>0.34</v>
      </c>
      <c r="DZG9" s="25">
        <v>0.12</v>
      </c>
      <c r="DZH9" s="25">
        <v>0.24</v>
      </c>
      <c r="DZI9" s="25">
        <v>0.05</v>
      </c>
      <c r="DZJ9" s="25">
        <v>0.76</v>
      </c>
      <c r="DZK9" s="25">
        <v>0.09</v>
      </c>
      <c r="DZL9" s="46">
        <v>0.67</v>
      </c>
      <c r="DZM9" s="46">
        <v>0.33</v>
      </c>
      <c r="DZN9" s="46">
        <v>0.33</v>
      </c>
      <c r="DZO9" s="46">
        <v>0.33</v>
      </c>
      <c r="DZP9" s="46">
        <v>0.17</v>
      </c>
      <c r="DZQ9" s="46">
        <v>1</v>
      </c>
      <c r="DZR9" s="46">
        <v>0.5</v>
      </c>
      <c r="DZS9" s="46">
        <v>0.33</v>
      </c>
      <c r="DZT9" s="46">
        <v>0.5</v>
      </c>
      <c r="DZU9" s="46">
        <v>0.17</v>
      </c>
      <c r="DZW9" s="69">
        <v>0</v>
      </c>
      <c r="DZX9" s="69">
        <v>1</v>
      </c>
      <c r="DZY9" s="69">
        <v>2</v>
      </c>
      <c r="DZZ9" s="69">
        <v>3</v>
      </c>
      <c r="EAA9" s="69">
        <v>4</v>
      </c>
      <c r="EAB9" s="69">
        <v>5</v>
      </c>
      <c r="EAC9" s="69">
        <v>6</v>
      </c>
      <c r="EAD9" s="69">
        <v>7</v>
      </c>
      <c r="EAE9" s="69">
        <v>8</v>
      </c>
      <c r="EAF9" s="69">
        <v>9</v>
      </c>
      <c r="EAG9" s="69">
        <v>10</v>
      </c>
      <c r="EAH9" s="69">
        <v>11</v>
      </c>
      <c r="EAI9" s="69">
        <v>12</v>
      </c>
      <c r="EAJ9" s="69">
        <v>13</v>
      </c>
      <c r="EAK9" s="69">
        <v>14</v>
      </c>
      <c r="EAL9" s="69">
        <v>15</v>
      </c>
      <c r="EAM9" s="69">
        <v>16</v>
      </c>
      <c r="EAN9" s="69">
        <v>17</v>
      </c>
      <c r="EAO9" s="69">
        <v>18</v>
      </c>
      <c r="EAP9" s="69">
        <v>19</v>
      </c>
      <c r="EAQ9" s="69">
        <v>20</v>
      </c>
      <c r="EAR9" s="69">
        <v>21</v>
      </c>
      <c r="EAS9" s="69">
        <v>22</v>
      </c>
      <c r="EAT9" s="69">
        <v>23</v>
      </c>
      <c r="EAU9" s="69">
        <v>24</v>
      </c>
      <c r="EAV9" s="69">
        <v>25</v>
      </c>
      <c r="EAW9" s="69">
        <v>26</v>
      </c>
      <c r="EAX9" s="69">
        <v>27</v>
      </c>
      <c r="EAY9" s="69">
        <v>28</v>
      </c>
      <c r="EAZ9" s="69">
        <v>29</v>
      </c>
      <c r="EBA9" s="69">
        <v>30</v>
      </c>
      <c r="EBB9" s="69">
        <v>31</v>
      </c>
      <c r="EBC9" s="69">
        <v>32</v>
      </c>
      <c r="EBD9" s="69">
        <v>33</v>
      </c>
      <c r="EBE9" s="69">
        <v>34</v>
      </c>
      <c r="EBF9" s="69">
        <v>35</v>
      </c>
      <c r="EBG9" s="69">
        <v>36</v>
      </c>
      <c r="EBH9" s="69">
        <v>37</v>
      </c>
      <c r="EBI9" s="69">
        <v>38</v>
      </c>
      <c r="EBJ9" s="69">
        <v>39</v>
      </c>
      <c r="EBK9" s="69">
        <v>40</v>
      </c>
      <c r="EBL9" s="69">
        <v>41</v>
      </c>
      <c r="EBM9" s="69">
        <v>42</v>
      </c>
      <c r="EBO9" s="70">
        <v>18979.8034479456</v>
      </c>
      <c r="EBP9" s="70">
        <v>19623.137008182151</v>
      </c>
      <c r="EBQ9" s="70">
        <v>20288.276804234672</v>
      </c>
      <c r="EBR9" s="70">
        <v>20975.961973542668</v>
      </c>
      <c r="EBS9" s="70">
        <v>21686.956707120185</v>
      </c>
      <c r="EBT9" s="70">
        <v>22422.051098764045</v>
      </c>
      <c r="EBU9" s="70">
        <v>23182.062023046568</v>
      </c>
      <c r="EBV9" s="70">
        <v>23967.834043068484</v>
      </c>
      <c r="EBW9" s="70">
        <v>24780.240348980733</v>
      </c>
      <c r="EBX9" s="70">
        <v>25620.183728318141</v>
      </c>
      <c r="EBY9" s="70">
        <v>26488.597569223199</v>
      </c>
      <c r="EBZ9" s="70">
        <v>27386.446897674818</v>
      </c>
      <c r="ECA9" s="70">
        <v>28314.729449874663</v>
      </c>
      <c r="ECB9" s="70">
        <v>29274.47678098279</v>
      </c>
      <c r="ECC9" s="70">
        <v>30266.755411434595</v>
      </c>
      <c r="ECD9" s="70">
        <v>31292.668012113016</v>
      </c>
      <c r="ECE9" s="70">
        <v>32353.354629692938</v>
      </c>
      <c r="ECF9" s="70">
        <v>33449.993953519501</v>
      </c>
      <c r="ECG9" s="70">
        <v>34583.804625428122</v>
      </c>
      <c r="ECH9" s="70">
        <v>35756.046593961801</v>
      </c>
      <c r="ECI9" s="70">
        <v>36968.022514490483</v>
      </c>
      <c r="ECJ9" s="70">
        <v>38221.079196788553</v>
      </c>
      <c r="ECK9" s="70">
        <v>39516.609101678834</v>
      </c>
      <c r="ECL9" s="70">
        <v>40856.05188840648</v>
      </c>
      <c r="ECM9" s="70">
        <v>42240.896014462116</v>
      </c>
      <c r="ECN9" s="70">
        <v>43672.6803896321</v>
      </c>
      <c r="ECO9" s="70">
        <v>228384.9073114669</v>
      </c>
      <c r="ECP9" s="70">
        <v>231649.27118842106</v>
      </c>
      <c r="ECQ9" s="70">
        <v>234960.29345294822</v>
      </c>
      <c r="ECR9" s="70">
        <v>238318.6410053123</v>
      </c>
      <c r="ECS9" s="70">
        <v>241724.9902779531</v>
      </c>
      <c r="ECT9" s="70">
        <v>245180.02737173234</v>
      </c>
      <c r="ECU9" s="70">
        <v>248684.44819412671</v>
      </c>
      <c r="ECV9" s="70">
        <v>252238.95859939649</v>
      </c>
      <c r="ECW9" s="70">
        <v>255844.27453075736</v>
      </c>
      <c r="ECX9" s="70">
        <v>259501.12216458443</v>
      </c>
      <c r="ECY9" s="70">
        <v>263210.23805667739</v>
      </c>
      <c r="ECZ9" s="70">
        <v>266972.36929061636</v>
      </c>
      <c r="EDA9" s="70">
        <v>270788.27362823806</v>
      </c>
      <c r="EDB9" s="70">
        <v>274658.71966226288</v>
      </c>
      <c r="EDC9" s="70">
        <v>278584.48697110359</v>
      </c>
      <c r="EDD9" s="70">
        <v>282566.36627588642</v>
      </c>
      <c r="EDE9" s="70">
        <v>286605.15959971695</v>
      </c>
      <c r="EDF9" s="70">
        <v>290701.680429222</v>
      </c>
      <c r="EDG9" s="70">
        <v>294856.75387840072</v>
      </c>
      <c r="EDH9" s="70">
        <v>299071.21685481776</v>
      </c>
      <c r="EDI9" s="70">
        <v>303345.91822817153</v>
      </c>
      <c r="EDJ9" s="70">
        <v>307681.71900127199</v>
      </c>
      <c r="EDK9" s="70">
        <v>312079.49248346256</v>
      </c>
      <c r="EDL9" s="70">
        <v>316540.12446652027</v>
      </c>
      <c r="EDM9" s="70">
        <v>321064.51340307062</v>
      </c>
      <c r="EDN9" s="70">
        <v>325653.57058755227</v>
      </c>
      <c r="EDO9" s="71">
        <v>18979.8034479456</v>
      </c>
      <c r="EDP9" s="71">
        <v>19623.137008182151</v>
      </c>
      <c r="EDQ9" s="71">
        <v>20288.276804234672</v>
      </c>
      <c r="EDR9" s="71">
        <v>20975.961973542668</v>
      </c>
      <c r="EDS9" s="79">
        <v>19518.261036408167</v>
      </c>
      <c r="EDT9" s="79">
        <v>17937.640879011236</v>
      </c>
      <c r="EDU9" s="79">
        <v>16227.443416132597</v>
      </c>
      <c r="EDV9" s="79">
        <v>14380.700425841089</v>
      </c>
      <c r="EDW9" s="79">
        <v>12390.120174490366</v>
      </c>
      <c r="EDX9" s="71">
        <v>12731.860919231176</v>
      </c>
      <c r="EDY9" s="71">
        <v>13083.027459280771</v>
      </c>
      <c r="EDZ9" s="71">
        <v>13443.879774224761</v>
      </c>
      <c r="EEA9" s="71">
        <v>13814.685014331195</v>
      </c>
      <c r="EEB9" s="71">
        <v>14195.717698330278</v>
      </c>
      <c r="EEC9" s="71">
        <v>14587.259916649176</v>
      </c>
      <c r="EED9" s="71">
        <v>14989.601540252395</v>
      </c>
      <c r="EEE9" s="71">
        <v>15403.040435242334</v>
      </c>
      <c r="EEF9" s="71">
        <v>15827.882683378884</v>
      </c>
      <c r="EEG9" s="71">
        <v>16264.442808681346</v>
      </c>
      <c r="EEH9" s="71">
        <v>16713.044010280402</v>
      </c>
      <c r="EEI9" s="71">
        <v>17174.018401692556</v>
      </c>
      <c r="EEJ9" s="71">
        <v>17647.707256694175</v>
      </c>
      <c r="EEK9" s="71">
        <v>18134.46126197714</v>
      </c>
      <c r="EEL9" s="71">
        <v>18634.640776773198</v>
      </c>
      <c r="EEM9" s="71">
        <v>19148.616099639174</v>
      </c>
      <c r="EEN9" s="71">
        <v>19676.767742600598</v>
      </c>
      <c r="EEO9" s="71">
        <v>228384.9073114669</v>
      </c>
      <c r="EEP9" s="71">
        <v>231649.27118842106</v>
      </c>
      <c r="EEQ9" s="71">
        <v>234960.29345294822</v>
      </c>
      <c r="EER9" s="71">
        <v>238318.6410053123</v>
      </c>
      <c r="EES9" s="79">
        <v>217552.49125015776</v>
      </c>
      <c r="EET9" s="79">
        <v>196144.02189738589</v>
      </c>
      <c r="EEU9" s="79">
        <v>174079.11373588871</v>
      </c>
      <c r="EEV9" s="79">
        <v>151343.37515963789</v>
      </c>
      <c r="EEW9" s="79">
        <v>127922.13726537868</v>
      </c>
      <c r="EEX9" s="71">
        <v>131450.44900426824</v>
      </c>
      <c r="EEY9" s="71">
        <v>135076.07762663794</v>
      </c>
      <c r="EEZ9" s="71">
        <v>138801.70729888551</v>
      </c>
      <c r="EFA9" s="71">
        <v>142630.09622131725</v>
      </c>
      <c r="EFB9" s="71">
        <v>146564.07867013002</v>
      </c>
      <c r="EFC9" s="71">
        <v>150606.56709571474</v>
      </c>
      <c r="EFD9" s="71">
        <v>154760.55427883449</v>
      </c>
      <c r="EFE9" s="71">
        <v>159029.11554627391</v>
      </c>
      <c r="EFF9" s="71">
        <v>163415.41104759995</v>
      </c>
      <c r="EFG9" s="71">
        <v>167922.68809471943</v>
      </c>
      <c r="EFH9" s="71">
        <v>172554.28356596583</v>
      </c>
      <c r="EFI9" s="71">
        <v>177313.62637649474</v>
      </c>
      <c r="EFJ9" s="71">
        <v>182204.2400168172</v>
      </c>
      <c r="EFK9" s="71">
        <v>187229.74516134994</v>
      </c>
      <c r="EFL9" s="71">
        <v>192393.86234891415</v>
      </c>
      <c r="EFM9" s="71">
        <v>197700.41473716675</v>
      </c>
      <c r="EFN9" s="71">
        <v>203153.33093300383</v>
      </c>
      <c r="EFO9" s="70">
        <v>0</v>
      </c>
      <c r="EFP9" s="70">
        <v>0</v>
      </c>
      <c r="EFQ9" s="70">
        <v>0</v>
      </c>
      <c r="EFR9" s="70">
        <v>0</v>
      </c>
      <c r="EFS9" s="70">
        <v>2168.6956707120189</v>
      </c>
      <c r="EFT9" s="70">
        <v>4484.4102197528082</v>
      </c>
      <c r="EFU9" s="70">
        <v>6954.6186069139712</v>
      </c>
      <c r="EFV9" s="70">
        <v>9587.133617227395</v>
      </c>
      <c r="EFW9" s="70">
        <v>12390.120174490366</v>
      </c>
      <c r="EFX9" s="70">
        <v>12888.322809086965</v>
      </c>
      <c r="EFY9" s="70">
        <v>13405.570109942428</v>
      </c>
      <c r="EFZ9" s="70">
        <v>13942.567123450057</v>
      </c>
      <c r="EGA9" s="70">
        <v>14500.044435543468</v>
      </c>
      <c r="EGB9" s="70">
        <v>15078.759082652512</v>
      </c>
      <c r="EGC9" s="70">
        <v>15679.495494785418</v>
      </c>
      <c r="EGD9" s="70">
        <v>16303.06647186062</v>
      </c>
      <c r="EGE9" s="70">
        <v>16950.314194450606</v>
      </c>
      <c r="EGF9" s="70">
        <v>17622.111270140616</v>
      </c>
      <c r="EGG9" s="70">
        <v>18319.361816746776</v>
      </c>
      <c r="EGH9" s="70">
        <v>19043.002583681398</v>
      </c>
      <c r="EGI9" s="70">
        <v>19794.004112797928</v>
      </c>
      <c r="EGJ9" s="70">
        <v>20573.371940094377</v>
      </c>
      <c r="EGK9" s="70">
        <v>21382.147839701694</v>
      </c>
      <c r="EGL9" s="70">
        <v>22221.411111633282</v>
      </c>
      <c r="EGM9" s="70">
        <v>23092.279914822942</v>
      </c>
      <c r="EGN9" s="70">
        <v>23995.912647031502</v>
      </c>
      <c r="EGO9" s="70">
        <v>0</v>
      </c>
      <c r="EGP9" s="70">
        <v>0</v>
      </c>
      <c r="EGQ9" s="70">
        <v>0</v>
      </c>
      <c r="EGR9" s="70">
        <v>0</v>
      </c>
      <c r="EGS9" s="70">
        <v>24172.499027795333</v>
      </c>
      <c r="EGT9" s="70">
        <v>49036.005474346457</v>
      </c>
      <c r="EGU9" s="70">
        <v>74605.334458238009</v>
      </c>
      <c r="EGV9" s="70">
        <v>100895.5834397586</v>
      </c>
      <c r="EGW9" s="70">
        <v>127922.13726537868</v>
      </c>
      <c r="EGX9" s="70">
        <v>128050.67316031619</v>
      </c>
      <c r="EGY9" s="70">
        <v>128134.16043003945</v>
      </c>
      <c r="EGZ9" s="70">
        <v>128170.66199173086</v>
      </c>
      <c r="EHA9" s="70">
        <v>128158.17740692082</v>
      </c>
      <c r="EHB9" s="70">
        <v>128094.64099213286</v>
      </c>
      <c r="EHC9" s="70">
        <v>127977.91987538885</v>
      </c>
      <c r="EHD9" s="70">
        <v>127805.81199705193</v>
      </c>
      <c r="EHE9" s="70">
        <v>127576.04405344304</v>
      </c>
      <c r="EHF9" s="70">
        <v>127286.26938162206</v>
      </c>
      <c r="EHG9" s="70">
        <v>126934.06578368129</v>
      </c>
      <c r="EHH9" s="70">
        <v>126516.93328885193</v>
      </c>
      <c r="EHI9" s="70">
        <v>126032.2918516768</v>
      </c>
      <c r="EHJ9" s="70">
        <v>125477.47898445479</v>
      </c>
      <c r="EHK9" s="70">
        <v>124849.74732211261</v>
      </c>
      <c r="EHL9" s="70">
        <v>124146.26211760612</v>
      </c>
      <c r="EHM9" s="70">
        <v>123364.09866590388</v>
      </c>
      <c r="EHN9" s="70">
        <v>122500.23965454844</v>
      </c>
      <c r="EHO9" s="70">
        <f t="shared" si="23"/>
        <v>335658.96404414391</v>
      </c>
      <c r="EHP9" s="70">
        <f t="shared" si="24"/>
        <v>713277.50295220478</v>
      </c>
      <c r="EHQ9" s="70">
        <f t="shared" si="25"/>
        <v>25819.920311087993</v>
      </c>
      <c r="EHR9" s="70">
        <f t="shared" si="26"/>
        <v>31012.065345748033</v>
      </c>
      <c r="EHS9" s="70">
        <f t="shared" si="27"/>
        <v>3378272.9160286477</v>
      </c>
      <c r="EHT9" s="70">
        <f t="shared" si="28"/>
        <v>6435873.0649608551</v>
      </c>
      <c r="EHU9" s="70">
        <f t="shared" si="29"/>
        <v>259867.14738681907</v>
      </c>
      <c r="EHV9" s="70">
        <f t="shared" si="30"/>
        <v>279820.56804177631</v>
      </c>
      <c r="EHW9" s="70">
        <f t="shared" si="31"/>
        <v>3713931.8800727916</v>
      </c>
      <c r="EHX9" s="70">
        <f t="shared" si="2"/>
        <v>7149150.5679130601</v>
      </c>
      <c r="EHY9" s="70">
        <f t="shared" si="2"/>
        <v>285687.06769790704</v>
      </c>
      <c r="EHZ9" s="70">
        <f t="shared" si="2"/>
        <v>310832.63338752434</v>
      </c>
      <c r="EIA9" s="70">
        <f t="shared" si="32"/>
        <v>198276.16022772584</v>
      </c>
      <c r="EIB9" s="70">
        <f t="shared" si="33"/>
        <v>372900.78170468559</v>
      </c>
      <c r="EIC9" s="70">
        <f t="shared" si="3"/>
        <v>545554.21508472611</v>
      </c>
      <c r="EID9" s="70">
        <f t="shared" si="3"/>
        <v>590653.20142930071</v>
      </c>
      <c r="EIE9" s="70">
        <f t="shared" si="34"/>
        <v>2105249.3105095495</v>
      </c>
      <c r="EIF9" s="70">
        <f t="shared" si="35"/>
        <v>3908166.0283378549</v>
      </c>
      <c r="EIG9" s="70">
        <f t="shared" si="4"/>
        <v>831241.28278263309</v>
      </c>
      <c r="EIH9" s="70">
        <f t="shared" si="4"/>
        <v>901485.83481682511</v>
      </c>
      <c r="EII9" s="70">
        <f t="shared" si="4"/>
        <v>2303525.4707372752</v>
      </c>
      <c r="EIJ9" s="70">
        <f t="shared" si="4"/>
        <v>4281066.8100425405</v>
      </c>
      <c r="EIK9" s="70">
        <f t="shared" si="4"/>
        <v>1376795.4978673593</v>
      </c>
      <c r="EIL9" s="70">
        <f t="shared" si="4"/>
        <v>1492139.0362461258</v>
      </c>
      <c r="EIM9" s="70">
        <f t="shared" si="36"/>
        <v>137382.80381641808</v>
      </c>
      <c r="EIN9" s="70">
        <f t="shared" si="5"/>
        <v>340376.72124751919</v>
      </c>
      <c r="EIO9" s="70">
        <f t="shared" si="37"/>
        <v>10567.907985878313</v>
      </c>
      <c r="EIP9" s="70">
        <f t="shared" si="38"/>
        <v>14798.987880326922</v>
      </c>
      <c r="EIQ9" s="70">
        <f t="shared" si="5"/>
        <v>1273023.6055190982</v>
      </c>
      <c r="EIR9" s="70">
        <f t="shared" si="5"/>
        <v>2527707.0366230002</v>
      </c>
      <c r="EIS9" s="70">
        <f t="shared" si="39"/>
        <v>97924.892732238324</v>
      </c>
      <c r="EIT9" s="70">
        <f t="shared" si="40"/>
        <v>109900.30594013045</v>
      </c>
      <c r="EIU9" s="70">
        <f t="shared" si="5"/>
        <v>1410406.4093355164</v>
      </c>
      <c r="EIV9" s="70">
        <f t="shared" si="5"/>
        <v>2868083.7578705195</v>
      </c>
      <c r="EIW9" s="70">
        <f t="shared" si="41"/>
        <v>108492.80071811665</v>
      </c>
      <c r="EIX9" s="70">
        <f t="shared" si="42"/>
        <v>124699.29382045737</v>
      </c>
      <c r="EIY9" s="70">
        <v>9.4159580087250578</v>
      </c>
      <c r="EIZ9" s="70">
        <v>9.9979666127096358</v>
      </c>
      <c r="EJA9" s="70">
        <v>10.615949677795061</v>
      </c>
      <c r="EJB9" s="70">
        <v>11.272130816901544</v>
      </c>
      <c r="EJC9" s="70">
        <v>11.968871086409681</v>
      </c>
      <c r="EJD9" s="70">
        <v>12.708677481661002</v>
      </c>
      <c r="EJE9" s="70">
        <v>13.494211957572846</v>
      </c>
      <c r="EJF9" s="70">
        <v>14.328301006825347</v>
      </c>
      <c r="EJG9" s="70">
        <v>15.213945830084537</v>
      </c>
      <c r="EJH9" s="70">
        <v>16.154333134855815</v>
      </c>
      <c r="EJI9" s="70">
        <v>17.152846601824034</v>
      </c>
      <c r="EJJ9" s="70">
        <v>18.213079059938085</v>
      </c>
      <c r="EJK9" s="70">
        <v>19.338845414048087</v>
      </c>
      <c r="EJL9" s="70">
        <v>20.534196371611213</v>
      </c>
      <c r="EJM9" s="70">
        <v>21.803433017857138</v>
      </c>
      <c r="EJN9" s="70">
        <v>23.151122291857256</v>
      </c>
      <c r="EJO9" s="70">
        <v>24.582113419183287</v>
      </c>
      <c r="EJP9" s="70">
        <v>26.101555360282877</v>
      </c>
      <c r="EJQ9" s="70">
        <v>27.714915337354544</v>
      </c>
      <c r="EJR9" s="70">
        <v>29.427998506385009</v>
      </c>
      <c r="EJS9" s="70">
        <v>31.246968845132344</v>
      </c>
      <c r="EJT9" s="70">
        <v>33.178371332213686</v>
      </c>
      <c r="EJU9" s="70">
        <v>35.229155497101679</v>
      </c>
      <c r="EJV9" s="70">
        <v>37.406700425766886</v>
      </c>
      <c r="EJW9" s="70">
        <v>39.718841311940807</v>
      </c>
      <c r="EJX9" s="70">
        <v>42.173897649535675</v>
      </c>
      <c r="EJY9" s="70">
        <v>15.176311788118612</v>
      </c>
      <c r="EJZ9" s="70">
        <v>15.808847921715889</v>
      </c>
      <c r="EKA9" s="70">
        <v>16.467747638632492</v>
      </c>
      <c r="EKB9" s="70">
        <v>17.15410975123427</v>
      </c>
      <c r="EKC9" s="70">
        <v>17.869078869478393</v>
      </c>
      <c r="EKD9" s="70">
        <v>18.613847309719162</v>
      </c>
      <c r="EKE9" s="70">
        <v>19.389657083071171</v>
      </c>
      <c r="EKF9" s="70">
        <v>20.197801966645905</v>
      </c>
      <c r="EKG9" s="70">
        <v>21.039629661115633</v>
      </c>
      <c r="EKH9" s="70">
        <v>21.916544038202929</v>
      </c>
      <c r="EKI9" s="70">
        <v>22.830007481843598</v>
      </c>
      <c r="EKJ9" s="70">
        <v>23.78154332692737</v>
      </c>
      <c r="EKK9" s="70">
        <v>24.772738399683291</v>
      </c>
      <c r="EKL9" s="70">
        <v>25.80524566394627</v>
      </c>
      <c r="EKM9" s="70">
        <v>26.880786977717865</v>
      </c>
      <c r="EKN9" s="70">
        <v>28.001155964618178</v>
      </c>
      <c r="EKO9" s="70">
        <v>29.168221005017536</v>
      </c>
      <c r="EKP9" s="70">
        <v>30.383928351836076</v>
      </c>
      <c r="EKQ9" s="70">
        <v>31.650305376207267</v>
      </c>
      <c r="EKR9" s="70">
        <v>32.969463948417989</v>
      </c>
      <c r="EKS9" s="70">
        <v>34.343603959763414</v>
      </c>
      <c r="EKT9" s="70">
        <v>35.775016991189943</v>
      </c>
      <c r="EKU9" s="70">
        <v>37.266090134843992</v>
      </c>
      <c r="EKV9" s="70">
        <v>38.819309974900008</v>
      </c>
      <c r="EKW9" s="70">
        <v>40.437266734305872</v>
      </c>
      <c r="EKX9" s="70">
        <v>42.122658594361376</v>
      </c>
      <c r="EKY9" s="71">
        <v>9.4159580087250578</v>
      </c>
      <c r="EKZ9" s="71">
        <v>9.9979666127096358</v>
      </c>
      <c r="ELA9" s="71">
        <v>10.615949677795061</v>
      </c>
      <c r="ELB9" s="71">
        <v>11.272130816901544</v>
      </c>
      <c r="ELC9" s="79">
        <v>10.771983977768713</v>
      </c>
      <c r="ELD9" s="79">
        <v>10.166941985328801</v>
      </c>
      <c r="ELE9" s="79">
        <v>9.445948370300993</v>
      </c>
      <c r="ELF9" s="79">
        <v>8.5969806040952079</v>
      </c>
      <c r="ELG9" s="79">
        <v>7.6069729150422685</v>
      </c>
      <c r="ELH9" s="71">
        <v>7.8167862624997024</v>
      </c>
      <c r="ELI9" s="71">
        <v>8.0323866215927691</v>
      </c>
      <c r="ELJ9" s="71">
        <v>8.2539336080183574</v>
      </c>
      <c r="ELK9" s="71">
        <v>8.4815912399477753</v>
      </c>
      <c r="ELL9" s="71">
        <v>8.7155280594545399</v>
      </c>
      <c r="ELM9" s="71">
        <v>8.9559172572913504</v>
      </c>
      <c r="ELN9" s="71">
        <v>9.2029368011086241</v>
      </c>
      <c r="ELO9" s="71">
        <v>9.4567695672095251</v>
      </c>
      <c r="ELP9" s="71">
        <v>9.7176034759390131</v>
      </c>
      <c r="ELQ9" s="71">
        <v>9.9856316308071627</v>
      </c>
      <c r="ELR9" s="71">
        <v>10.261052461449735</v>
      </c>
      <c r="ELS9" s="71">
        <v>10.544069870531853</v>
      </c>
      <c r="ELT9" s="71">
        <v>10.83489338470353</v>
      </c>
      <c r="ELU9" s="71">
        <v>11.133738309718808</v>
      </c>
      <c r="ELV9" s="71">
        <v>11.440825889833349</v>
      </c>
      <c r="ELW9" s="71">
        <v>11.756383471598483</v>
      </c>
      <c r="ELX9" s="71">
        <v>12.080644672172985</v>
      </c>
      <c r="ELY9" s="71">
        <v>15.176311788118612</v>
      </c>
      <c r="ELZ9" s="71">
        <v>15.808847921715889</v>
      </c>
      <c r="EMA9" s="71">
        <v>16.467747638632492</v>
      </c>
      <c r="EMB9" s="71">
        <v>17.15410975123427</v>
      </c>
      <c r="EMC9" s="79">
        <v>16.082170982530553</v>
      </c>
      <c r="EMD9" s="79">
        <v>14.89107784777533</v>
      </c>
      <c r="EME9" s="79">
        <v>13.57275995814982</v>
      </c>
      <c r="EMF9" s="79">
        <v>12.118681179987544</v>
      </c>
      <c r="EMG9" s="79">
        <v>10.519814830557817</v>
      </c>
      <c r="EMH9" s="71">
        <v>10.809969349166279</v>
      </c>
      <c r="EMI9" s="71">
        <v>11.108126826574392</v>
      </c>
      <c r="EMJ9" s="71">
        <v>11.414507998098827</v>
      </c>
      <c r="EMK9" s="71">
        <v>11.729339687314519</v>
      </c>
      <c r="EML9" s="71">
        <v>12.052854973979258</v>
      </c>
      <c r="EMM9" s="71">
        <v>12.385293366589931</v>
      </c>
      <c r="EMN9" s="71">
        <v>12.726900979698167</v>
      </c>
      <c r="EMO9" s="71">
        <v>13.077930716116642</v>
      </c>
      <c r="EMP9" s="71">
        <v>13.438642454150953</v>
      </c>
      <c r="EMQ9" s="71">
        <v>13.809303239995664</v>
      </c>
      <c r="EMR9" s="71">
        <v>14.190187485436965</v>
      </c>
      <c r="EMS9" s="71">
        <v>14.581577171008309</v>
      </c>
      <c r="EMT9" s="71">
        <v>14.983762054749434</v>
      </c>
      <c r="EMU9" s="71">
        <v>15.397039886723309</v>
      </c>
      <c r="EMV9" s="71">
        <v>15.821716629449835</v>
      </c>
      <c r="EMW9" s="71">
        <v>16.25810668441947</v>
      </c>
      <c r="EMX9" s="71">
        <v>16.706533124854506</v>
      </c>
      <c r="EMY9" s="70">
        <v>0</v>
      </c>
      <c r="EMZ9" s="70">
        <v>0</v>
      </c>
      <c r="ENA9" s="70">
        <v>0</v>
      </c>
      <c r="ENB9" s="70">
        <v>0</v>
      </c>
      <c r="ENC9" s="70">
        <v>1.1968871086409685</v>
      </c>
      <c r="END9" s="70">
        <v>2.5417354963322012</v>
      </c>
      <c r="ENE9" s="70">
        <v>4.0482635872718529</v>
      </c>
      <c r="ENF9" s="70">
        <v>5.7313204027301392</v>
      </c>
      <c r="ENG9" s="70">
        <v>7.6069729150422685</v>
      </c>
      <c r="ENH9" s="70">
        <v>8.3375468723561124</v>
      </c>
      <c r="ENI9" s="70">
        <v>9.1204599802312654</v>
      </c>
      <c r="ENJ9" s="70">
        <v>9.9591454519197278</v>
      </c>
      <c r="ENK9" s="70">
        <v>10.857254174100312</v>
      </c>
      <c r="ENL9" s="70">
        <v>11.818668312156673</v>
      </c>
      <c r="ENM9" s="70">
        <v>12.847515760565788</v>
      </c>
      <c r="ENN9" s="70">
        <v>13.948185490748632</v>
      </c>
      <c r="ENO9" s="70">
        <v>15.125343851973762</v>
      </c>
      <c r="ENP9" s="70">
        <v>16.383951884343865</v>
      </c>
      <c r="ENQ9" s="70">
        <v>17.729283706547381</v>
      </c>
      <c r="ENR9" s="70">
        <v>19.166946044935273</v>
      </c>
      <c r="ENS9" s="70">
        <v>20.70289897460049</v>
      </c>
      <c r="ENT9" s="70">
        <v>22.343477947510156</v>
      </c>
      <c r="ENU9" s="70">
        <v>24.095417187382871</v>
      </c>
      <c r="ENV9" s="70">
        <v>25.965874535933537</v>
      </c>
      <c r="ENW9" s="70">
        <v>27.962457840342324</v>
      </c>
      <c r="ENX9" s="70">
        <v>30.093252977362688</v>
      </c>
      <c r="ENY9" s="70">
        <v>0</v>
      </c>
      <c r="ENZ9" s="70">
        <v>0</v>
      </c>
      <c r="EOA9" s="70">
        <v>0</v>
      </c>
      <c r="EOB9" s="70">
        <v>0</v>
      </c>
      <c r="EOC9" s="70">
        <v>1.7869078869478408</v>
      </c>
      <c r="EOD9" s="70">
        <v>3.7227694619438321</v>
      </c>
      <c r="EOE9" s="70">
        <v>5.8168971249213506</v>
      </c>
      <c r="EOF9" s="70">
        <v>8.0791207866583612</v>
      </c>
      <c r="EOG9" s="70">
        <v>10.519814830557817</v>
      </c>
      <c r="EOH9" s="70">
        <v>11.10657468903665</v>
      </c>
      <c r="EOI9" s="70">
        <v>11.721880655269207</v>
      </c>
      <c r="EOJ9" s="70">
        <v>12.367035328828543</v>
      </c>
      <c r="EOK9" s="70">
        <v>13.043398712368772</v>
      </c>
      <c r="EOL9" s="70">
        <v>13.752390689967012</v>
      </c>
      <c r="EOM9" s="70">
        <v>14.495493611127934</v>
      </c>
      <c r="EON9" s="70">
        <v>15.274254984920011</v>
      </c>
      <c r="EOO9" s="70">
        <v>16.090290288900896</v>
      </c>
      <c r="EOP9" s="70">
        <v>16.945285897685125</v>
      </c>
      <c r="EOQ9" s="70">
        <v>17.841002136211603</v>
      </c>
      <c r="EOR9" s="70">
        <v>18.779276462981024</v>
      </c>
      <c r="EOS9" s="70">
        <v>19.762026788755104</v>
      </c>
      <c r="EOT9" s="70">
        <v>20.791254936440509</v>
      </c>
      <c r="EOU9" s="70">
        <v>21.869050248120683</v>
      </c>
      <c r="EOV9" s="70">
        <v>22.997593345450174</v>
      </c>
      <c r="EOW9" s="70">
        <v>24.179160049886402</v>
      </c>
      <c r="EOX9" s="70">
        <v>25.41612546950687</v>
      </c>
      <c r="EOY9" s="70">
        <f t="shared" si="43"/>
        <v>215.3339940714466</v>
      </c>
      <c r="EOZ9" s="70">
        <f t="shared" si="44"/>
        <v>542.1145117563434</v>
      </c>
      <c r="EPA9" s="70">
        <f t="shared" si="45"/>
        <v>16.564153390111276</v>
      </c>
      <c r="EPB9" s="70">
        <f t="shared" si="46"/>
        <v>23.570196163319277</v>
      </c>
      <c r="EPC9" s="70">
        <f t="shared" si="47"/>
        <v>288.25214649420411</v>
      </c>
      <c r="EPD9" s="70">
        <f t="shared" si="48"/>
        <v>641.18801156504753</v>
      </c>
      <c r="EPE9" s="70">
        <f t="shared" si="49"/>
        <v>22.173242038015701</v>
      </c>
      <c r="EPF9" s="70">
        <f t="shared" si="50"/>
        <v>27.877739633262937</v>
      </c>
      <c r="EPG9" s="70">
        <f t="shared" si="51"/>
        <v>503.58614056565068</v>
      </c>
      <c r="EPH9" s="70">
        <f t="shared" si="6"/>
        <v>1183.3025233213909</v>
      </c>
      <c r="EPI9" s="70">
        <f t="shared" si="6"/>
        <v>38.737395428126973</v>
      </c>
      <c r="EPJ9" s="70">
        <f t="shared" si="6"/>
        <v>51.447935796582215</v>
      </c>
      <c r="EPK9" s="70">
        <f t="shared" si="52"/>
        <v>117.32003851935063</v>
      </c>
      <c r="EPL9" s="70">
        <f t="shared" si="53"/>
        <v>224.53165125331503</v>
      </c>
      <c r="EPM9" s="70">
        <f t="shared" si="7"/>
        <v>60.910637466142674</v>
      </c>
      <c r="EPN9" s="70">
        <f t="shared" si="7"/>
        <v>79.325675429845148</v>
      </c>
      <c r="EPO9" s="70">
        <f t="shared" si="54"/>
        <v>166.56560773165671</v>
      </c>
      <c r="EPP9" s="70">
        <f t="shared" si="55"/>
        <v>314.83040717856187</v>
      </c>
      <c r="EPQ9" s="70">
        <f t="shared" si="8"/>
        <v>99.648032894269647</v>
      </c>
      <c r="EPR9" s="70">
        <f t="shared" si="8"/>
        <v>130.77361122642736</v>
      </c>
      <c r="EPS9" s="70">
        <f t="shared" si="8"/>
        <v>283.88564625100736</v>
      </c>
      <c r="EPT9" s="70">
        <f t="shared" si="8"/>
        <v>539.3620584318769</v>
      </c>
      <c r="EPU9" s="70">
        <f t="shared" si="8"/>
        <v>160.55867036041232</v>
      </c>
      <c r="EPV9" s="70">
        <f t="shared" si="8"/>
        <v>210.09928665627251</v>
      </c>
      <c r="EPW9" s="70">
        <f t="shared" si="56"/>
        <v>98.013955552095965</v>
      </c>
      <c r="EPX9" s="70">
        <f t="shared" si="9"/>
        <v>317.58286050302837</v>
      </c>
      <c r="EPY9" s="70">
        <f t="shared" si="57"/>
        <v>7.5395350424689207</v>
      </c>
      <c r="EPZ9" s="70">
        <f t="shared" si="58"/>
        <v>13.807950456653407</v>
      </c>
      <c r="EQA9" s="70">
        <f t="shared" si="10"/>
        <v>121.6865387625474</v>
      </c>
      <c r="EQB9" s="70">
        <f t="shared" si="10"/>
        <v>326.35760438648566</v>
      </c>
      <c r="EQC9" s="70">
        <f t="shared" si="59"/>
        <v>9.360502981734415</v>
      </c>
      <c r="EQD9" s="70">
        <f t="shared" si="60"/>
        <v>14.189461060281985</v>
      </c>
      <c r="EQE9" s="70">
        <f t="shared" si="11"/>
        <v>219.70049431464332</v>
      </c>
      <c r="EQF9" s="70">
        <f t="shared" si="11"/>
        <v>643.94046488951403</v>
      </c>
      <c r="EQG9" s="70">
        <f t="shared" si="61"/>
        <v>16.900038024203333</v>
      </c>
      <c r="EQH9" s="70">
        <f t="shared" si="62"/>
        <v>27.997411516935394</v>
      </c>
      <c r="EQI9" s="25" t="s">
        <v>4324</v>
      </c>
    </row>
    <row r="10" spans="1:3831" s="25" customFormat="1" x14ac:dyDescent="0.25">
      <c r="A10" s="25" t="s">
        <v>4328</v>
      </c>
      <c r="B10" s="26" t="s">
        <v>1651</v>
      </c>
      <c r="C10" s="27">
        <v>1</v>
      </c>
      <c r="D10" s="28">
        <v>1</v>
      </c>
      <c r="E10" s="26" t="s">
        <v>4319</v>
      </c>
      <c r="F10" s="29" t="s">
        <v>4320</v>
      </c>
      <c r="G10" s="30" t="s">
        <v>4313</v>
      </c>
      <c r="H10" s="25" t="s">
        <v>4314</v>
      </c>
      <c r="I10" s="31">
        <v>6290.8850000000002</v>
      </c>
      <c r="J10" s="31">
        <v>13169.544</v>
      </c>
      <c r="K10" s="27">
        <v>2022</v>
      </c>
      <c r="L10" s="27">
        <v>2026</v>
      </c>
      <c r="M10" s="25">
        <f t="shared" si="12"/>
        <v>5</v>
      </c>
      <c r="N10" s="32">
        <v>4.7433844350021994</v>
      </c>
      <c r="O10" s="32">
        <v>1.4710614025774131</v>
      </c>
      <c r="P10" s="25">
        <v>0.18047000000000002</v>
      </c>
      <c r="Q10" s="25">
        <v>0.27951999999999999</v>
      </c>
      <c r="R10" s="25">
        <v>0.54000999999999999</v>
      </c>
      <c r="S10" s="25">
        <v>0.18047000000000002</v>
      </c>
      <c r="T10" s="25">
        <v>0.27951999999999999</v>
      </c>
      <c r="U10" s="25">
        <v>0.54000999999999999</v>
      </c>
      <c r="V10" s="25">
        <v>5.0999999999999996</v>
      </c>
      <c r="W10" s="25">
        <v>5.9</v>
      </c>
      <c r="X10" s="33">
        <v>542544</v>
      </c>
      <c r="Y10" s="33">
        <v>542544</v>
      </c>
      <c r="Z10" s="33">
        <v>1</v>
      </c>
      <c r="AA10" s="33">
        <v>542544</v>
      </c>
      <c r="AB10" s="34">
        <v>0.48</v>
      </c>
      <c r="AC10" s="34">
        <v>0.52</v>
      </c>
      <c r="AD10" s="33">
        <f t="shared" si="13"/>
        <v>594022.59328916227</v>
      </c>
      <c r="AE10" s="33">
        <v>260421.12</v>
      </c>
      <c r="AF10" s="35">
        <v>272773.89487153839</v>
      </c>
      <c r="AG10" s="35">
        <v>285712.60934362421</v>
      </c>
      <c r="AH10" s="35">
        <v>299265.05678406829</v>
      </c>
      <c r="AI10" s="35">
        <v>313460.3489069643</v>
      </c>
      <c r="AJ10" s="35">
        <v>328328.97830692079</v>
      </c>
      <c r="AK10" s="35">
        <v>343902.88395953301</v>
      </c>
      <c r="AL10" s="35">
        <v>360215.51982879319</v>
      </c>
      <c r="AM10" s="35">
        <v>377301.92672881443</v>
      </c>
      <c r="AN10" s="35">
        <v>395198.80759423238</v>
      </c>
      <c r="AO10" s="35">
        <v>413944.60632097145</v>
      </c>
      <c r="AP10" s="35">
        <v>433579.59034673154</v>
      </c>
      <c r="AQ10" s="35">
        <v>454145.93714858469</v>
      </c>
      <c r="AR10" s="35">
        <v>475687.82484348549</v>
      </c>
      <c r="AS10" s="35">
        <v>498251.52708631189</v>
      </c>
      <c r="AT10" s="35">
        <v>521885.51246928476</v>
      </c>
      <c r="AU10" s="35">
        <v>546640.54863628431</v>
      </c>
      <c r="AV10" s="35">
        <v>572569.81133570848</v>
      </c>
      <c r="AW10" s="35">
        <v>599728.99864612787</v>
      </c>
      <c r="AX10" s="35">
        <v>628176.45062010281</v>
      </c>
      <c r="AY10" s="35">
        <v>657973.27460316604</v>
      </c>
      <c r="AZ10" s="35">
        <v>689183.47649716691</v>
      </c>
      <c r="BA10" s="35">
        <v>721874.09824994055</v>
      </c>
      <c r="BB10" s="35">
        <v>756115.36186664074</v>
      </c>
      <c r="BC10" s="35">
        <v>791980.82025208347</v>
      </c>
      <c r="BD10" s="35">
        <v>829547.51520812348</v>
      </c>
      <c r="BE10" s="33">
        <v>282122.88</v>
      </c>
      <c r="BF10" s="35">
        <v>286273.08079551981</v>
      </c>
      <c r="BG10" s="35">
        <v>290484.33359307196</v>
      </c>
      <c r="BH10" s="35">
        <v>294757.53650509391</v>
      </c>
      <c r="BI10" s="35">
        <v>299093.60085580841</v>
      </c>
      <c r="BJ10" s="35">
        <v>303493.45137557719</v>
      </c>
      <c r="BK10" s="35">
        <v>307958.0263981134</v>
      </c>
      <c r="BL10" s="35">
        <v>312488.27806059521</v>
      </c>
      <c r="BM10" s="35">
        <v>317085.17250672344</v>
      </c>
      <c r="BN10" s="35">
        <v>321749.6900927659</v>
      </c>
      <c r="BO10" s="35">
        <v>326482.82559663308</v>
      </c>
      <c r="BP10" s="35">
        <v>331285.58843002928</v>
      </c>
      <c r="BQ10" s="35">
        <v>336159.00285372493</v>
      </c>
      <c r="BR10" s="35">
        <v>341104.10819599521</v>
      </c>
      <c r="BS10" s="35">
        <v>346121.95907427242</v>
      </c>
      <c r="BT10" s="35">
        <v>351213.62562005885</v>
      </c>
      <c r="BU10" s="35">
        <v>356380.19370714831</v>
      </c>
      <c r="BV10" s="35">
        <v>361622.76518320484</v>
      </c>
      <c r="BW10" s="35">
        <v>366942.45810474816</v>
      </c>
      <c r="BX10" s="35">
        <v>372340.40697559592</v>
      </c>
      <c r="BY10" s="35">
        <v>377817.76298881363</v>
      </c>
      <c r="BZ10" s="35">
        <v>383375.69427222351</v>
      </c>
      <c r="CA10" s="35">
        <v>389015.38613752543</v>
      </c>
      <c r="CB10" s="35">
        <v>394738.04133308207</v>
      </c>
      <c r="CC10" s="35">
        <v>400544.88030042313</v>
      </c>
      <c r="CD10" s="35">
        <v>406437.14143452258</v>
      </c>
      <c r="CE10" s="25">
        <v>0.5</v>
      </c>
      <c r="CF10" s="25">
        <v>0.8</v>
      </c>
      <c r="CG10" s="25">
        <v>0.79</v>
      </c>
      <c r="CH10" s="36">
        <v>0.72</v>
      </c>
      <c r="CI10" s="37">
        <v>0.58000000000000007</v>
      </c>
      <c r="CJ10" s="25">
        <v>0.58000000000000007</v>
      </c>
      <c r="CK10" s="25">
        <v>0.58000000000000007</v>
      </c>
      <c r="CL10" s="25">
        <v>0.58000000000000007</v>
      </c>
      <c r="CM10" s="25">
        <v>0.58000000000000007</v>
      </c>
      <c r="CN10" s="25">
        <v>0.58000000000000007</v>
      </c>
      <c r="CO10" s="25">
        <v>0.58000000000000007</v>
      </c>
      <c r="CP10" s="38">
        <v>0.62400000000000011</v>
      </c>
      <c r="CQ10" s="25">
        <v>0.66800000000000015</v>
      </c>
      <c r="CR10" s="25">
        <v>0.71200000000000019</v>
      </c>
      <c r="CS10" s="25">
        <v>0.75600000000000023</v>
      </c>
      <c r="CT10" s="38">
        <v>0.8</v>
      </c>
      <c r="CU10" s="25">
        <v>0.8</v>
      </c>
      <c r="CV10" s="25">
        <v>0.8</v>
      </c>
      <c r="CW10" s="25">
        <v>0.8</v>
      </c>
      <c r="CX10" s="25">
        <v>0.8</v>
      </c>
      <c r="CY10" s="25">
        <v>0.8</v>
      </c>
      <c r="CZ10" s="25">
        <v>0.8</v>
      </c>
      <c r="DA10" s="25">
        <v>0.8</v>
      </c>
      <c r="DB10" s="25">
        <v>0.8</v>
      </c>
      <c r="DC10" s="25">
        <v>0.8</v>
      </c>
      <c r="DD10" s="25">
        <v>0.8</v>
      </c>
      <c r="DE10" s="25">
        <v>0.8</v>
      </c>
      <c r="DF10" s="25">
        <v>0.8</v>
      </c>
      <c r="DG10" s="25">
        <v>0.8</v>
      </c>
      <c r="DH10" s="25">
        <v>0.8</v>
      </c>
      <c r="DI10" s="25">
        <v>0.5</v>
      </c>
      <c r="DJ10" s="25">
        <v>0.8</v>
      </c>
      <c r="DK10" s="25">
        <v>0.43</v>
      </c>
      <c r="DL10" s="73">
        <v>0.28999999999999998</v>
      </c>
      <c r="DM10" s="25">
        <v>0.215</v>
      </c>
      <c r="DN10" s="25">
        <v>0.215</v>
      </c>
      <c r="DO10" s="25">
        <v>0.215</v>
      </c>
      <c r="DP10" s="25">
        <v>0.215</v>
      </c>
      <c r="DQ10" s="25">
        <v>0.215</v>
      </c>
      <c r="DR10" s="25">
        <v>0.215</v>
      </c>
      <c r="DS10" s="25">
        <v>0.215</v>
      </c>
      <c r="DT10" s="38">
        <v>0.33200000000000002</v>
      </c>
      <c r="DU10" s="25">
        <v>0.44900000000000007</v>
      </c>
      <c r="DV10" s="25">
        <v>0.56600000000000006</v>
      </c>
      <c r="DW10" s="25">
        <v>0.68300000000000005</v>
      </c>
      <c r="DX10" s="38">
        <v>0.8</v>
      </c>
      <c r="DY10" s="25">
        <v>0.8</v>
      </c>
      <c r="DZ10" s="25">
        <v>0.8</v>
      </c>
      <c r="EA10" s="25">
        <v>0.8</v>
      </c>
      <c r="EB10" s="46">
        <v>0.8</v>
      </c>
      <c r="EC10" s="25">
        <v>0.8</v>
      </c>
      <c r="ED10" s="25">
        <v>0.8</v>
      </c>
      <c r="EE10" s="25">
        <v>0.8</v>
      </c>
      <c r="EF10" s="25">
        <v>0.8</v>
      </c>
      <c r="EG10" s="25">
        <v>0.8</v>
      </c>
      <c r="EH10" s="25">
        <v>0.8</v>
      </c>
      <c r="EI10" s="25">
        <v>0.8</v>
      </c>
      <c r="EJ10" s="25">
        <v>0.8</v>
      </c>
      <c r="EK10" s="25">
        <v>0.8</v>
      </c>
      <c r="EL10" s="25">
        <v>0.8</v>
      </c>
      <c r="EM10" s="25">
        <v>0.5</v>
      </c>
      <c r="EN10" s="25">
        <v>0.8</v>
      </c>
      <c r="EO10" s="25">
        <v>0.48</v>
      </c>
      <c r="EP10" s="25">
        <v>1</v>
      </c>
      <c r="EQ10" s="25">
        <v>0.24</v>
      </c>
      <c r="ER10" s="25">
        <v>0.24</v>
      </c>
      <c r="ES10" s="25">
        <v>0.24</v>
      </c>
      <c r="ET10" s="25">
        <v>0.24</v>
      </c>
      <c r="EU10" s="25">
        <v>0.24</v>
      </c>
      <c r="EV10" s="25">
        <v>0.24</v>
      </c>
      <c r="EW10" s="25">
        <v>0.24</v>
      </c>
      <c r="EX10" s="38">
        <v>0.35199999999999998</v>
      </c>
      <c r="EY10" s="25">
        <v>0.46399999999999997</v>
      </c>
      <c r="EZ10" s="25">
        <v>0.57599999999999996</v>
      </c>
      <c r="FA10" s="25">
        <v>0.68799999999999994</v>
      </c>
      <c r="FB10" s="38">
        <v>0.8</v>
      </c>
      <c r="FC10" s="25">
        <v>0.8</v>
      </c>
      <c r="FD10" s="25">
        <v>0.8</v>
      </c>
      <c r="FE10" s="25">
        <v>0.8</v>
      </c>
      <c r="FF10" s="25">
        <v>0.8</v>
      </c>
      <c r="FG10" s="25">
        <v>0.8</v>
      </c>
      <c r="FH10" s="25">
        <v>0.8</v>
      </c>
      <c r="FI10" s="25">
        <v>0.8</v>
      </c>
      <c r="FJ10" s="25">
        <v>0.8</v>
      </c>
      <c r="FK10" s="25">
        <v>0.8</v>
      </c>
      <c r="FL10" s="25">
        <v>0.8</v>
      </c>
      <c r="FM10" s="25">
        <v>0.8</v>
      </c>
      <c r="FN10" s="25">
        <v>0.8</v>
      </c>
      <c r="FO10" s="25">
        <v>0.8</v>
      </c>
      <c r="FP10" s="25">
        <v>0.8</v>
      </c>
      <c r="FQ10" s="25">
        <v>0.5</v>
      </c>
      <c r="FR10" s="25">
        <v>0.8</v>
      </c>
      <c r="FS10" s="25">
        <v>0.12</v>
      </c>
      <c r="FT10" s="25">
        <v>1</v>
      </c>
      <c r="FU10" s="25">
        <v>0.06</v>
      </c>
      <c r="FV10" s="25">
        <v>0.06</v>
      </c>
      <c r="FW10" s="25">
        <v>0.06</v>
      </c>
      <c r="FX10" s="25">
        <v>0.06</v>
      </c>
      <c r="FY10" s="25">
        <v>0.06</v>
      </c>
      <c r="FZ10" s="25">
        <v>0.06</v>
      </c>
      <c r="GA10" s="25">
        <v>0.06</v>
      </c>
      <c r="GB10" s="38">
        <v>0.20799999999999999</v>
      </c>
      <c r="GC10" s="25">
        <v>0.35599999999999998</v>
      </c>
      <c r="GD10" s="25">
        <v>0.504</v>
      </c>
      <c r="GE10" s="25">
        <v>0.65200000000000002</v>
      </c>
      <c r="GF10" s="38">
        <v>0.8</v>
      </c>
      <c r="GG10" s="25">
        <v>0.8</v>
      </c>
      <c r="GH10" s="25">
        <v>0.8</v>
      </c>
      <c r="GI10" s="25">
        <v>0.8</v>
      </c>
      <c r="GJ10" s="25">
        <v>0.8</v>
      </c>
      <c r="GK10" s="25">
        <v>0.8</v>
      </c>
      <c r="GL10" s="25">
        <v>0.8</v>
      </c>
      <c r="GM10" s="25">
        <v>0.8</v>
      </c>
      <c r="GN10" s="25">
        <v>0.8</v>
      </c>
      <c r="GO10" s="25">
        <v>0.8</v>
      </c>
      <c r="GP10" s="25">
        <v>0.8</v>
      </c>
      <c r="GQ10" s="25">
        <v>0.8</v>
      </c>
      <c r="GR10" s="25">
        <v>0.8</v>
      </c>
      <c r="GS10" s="25">
        <v>0.8</v>
      </c>
      <c r="GT10" s="25">
        <v>0.8</v>
      </c>
      <c r="GU10" s="25">
        <v>0.5</v>
      </c>
      <c r="GV10" s="25">
        <v>0.8</v>
      </c>
      <c r="GW10" s="25">
        <v>0.23</v>
      </c>
      <c r="GX10" s="25">
        <v>1</v>
      </c>
      <c r="GY10" s="25">
        <v>0.115</v>
      </c>
      <c r="GZ10" s="25">
        <v>0.115</v>
      </c>
      <c r="HA10" s="25">
        <v>0.115</v>
      </c>
      <c r="HB10" s="25">
        <v>0.115</v>
      </c>
      <c r="HC10" s="25">
        <v>0.115</v>
      </c>
      <c r="HD10" s="25">
        <v>0.115</v>
      </c>
      <c r="HE10" s="25">
        <v>0.115</v>
      </c>
      <c r="HF10" s="38">
        <v>0.252</v>
      </c>
      <c r="HG10" s="25">
        <v>0.38900000000000001</v>
      </c>
      <c r="HH10" s="25">
        <v>0.52600000000000002</v>
      </c>
      <c r="HI10" s="25">
        <v>0.66300000000000003</v>
      </c>
      <c r="HJ10" s="38">
        <v>0.8</v>
      </c>
      <c r="HK10" s="25">
        <v>0.8</v>
      </c>
      <c r="HL10" s="25">
        <v>0.8</v>
      </c>
      <c r="HM10" s="25">
        <v>0.8</v>
      </c>
      <c r="HN10" s="25">
        <v>0.8</v>
      </c>
      <c r="HO10" s="25">
        <v>0.8</v>
      </c>
      <c r="HP10" s="25">
        <v>0.8</v>
      </c>
      <c r="HQ10" s="25">
        <v>0.8</v>
      </c>
      <c r="HR10" s="25">
        <v>0.8</v>
      </c>
      <c r="HS10" s="25">
        <v>0.8</v>
      </c>
      <c r="HT10" s="25">
        <v>0.8</v>
      </c>
      <c r="HU10" s="25">
        <v>0.8</v>
      </c>
      <c r="HV10" s="25">
        <v>0.8</v>
      </c>
      <c r="HW10" s="25">
        <v>0.8</v>
      </c>
      <c r="HX10" s="25">
        <v>0.8</v>
      </c>
      <c r="HY10" s="25">
        <v>0.5</v>
      </c>
      <c r="HZ10" s="25">
        <v>0.8</v>
      </c>
      <c r="IA10" s="25">
        <v>7.0000000000000007E-2</v>
      </c>
      <c r="IB10" s="25">
        <v>1</v>
      </c>
      <c r="IC10" s="25">
        <v>3.5000000000000003E-2</v>
      </c>
      <c r="ID10" s="25">
        <v>3.5000000000000003E-2</v>
      </c>
      <c r="IE10" s="25">
        <v>3.5000000000000003E-2</v>
      </c>
      <c r="IF10" s="25">
        <v>3.5000000000000003E-2</v>
      </c>
      <c r="IG10" s="25">
        <v>3.5000000000000003E-2</v>
      </c>
      <c r="IH10" s="25">
        <v>3.5000000000000003E-2</v>
      </c>
      <c r="II10" s="25">
        <v>3.5000000000000003E-2</v>
      </c>
      <c r="IJ10" s="38">
        <v>0.188</v>
      </c>
      <c r="IK10" s="25">
        <v>0.34099999999999997</v>
      </c>
      <c r="IL10" s="25">
        <v>0.49399999999999999</v>
      </c>
      <c r="IM10" s="25">
        <v>0.64700000000000002</v>
      </c>
      <c r="IN10" s="38">
        <v>0.8</v>
      </c>
      <c r="IO10" s="25">
        <v>0.8</v>
      </c>
      <c r="IP10" s="25">
        <v>0.8</v>
      </c>
      <c r="IQ10" s="25">
        <v>0.8</v>
      </c>
      <c r="IR10" s="25">
        <v>0.8</v>
      </c>
      <c r="IS10" s="25">
        <v>0.8</v>
      </c>
      <c r="IT10" s="25">
        <v>0.8</v>
      </c>
      <c r="IU10" s="25">
        <v>0.8</v>
      </c>
      <c r="IV10" s="25">
        <v>0.8</v>
      </c>
      <c r="IW10" s="25">
        <v>0.8</v>
      </c>
      <c r="IX10" s="25">
        <v>0.8</v>
      </c>
      <c r="IY10" s="25">
        <v>0.8</v>
      </c>
      <c r="IZ10" s="25">
        <v>0.8</v>
      </c>
      <c r="JA10" s="25">
        <v>0.8</v>
      </c>
      <c r="JB10" s="25">
        <v>0.8</v>
      </c>
      <c r="JC10" s="39" t="s">
        <v>507</v>
      </c>
      <c r="JD10" s="40">
        <v>0</v>
      </c>
      <c r="JE10" s="41">
        <v>0.85</v>
      </c>
      <c r="JF10" s="41">
        <f t="shared" si="63"/>
        <v>1</v>
      </c>
      <c r="LN10" s="38">
        <v>0.85</v>
      </c>
      <c r="LQ10" s="38">
        <v>0.85</v>
      </c>
      <c r="LT10" s="38">
        <v>0.85</v>
      </c>
      <c r="LW10" s="38">
        <v>0.85</v>
      </c>
      <c r="LZ10" s="38">
        <v>0.85</v>
      </c>
      <c r="MC10" s="38">
        <v>0.85</v>
      </c>
      <c r="MF10" s="38">
        <v>0.85</v>
      </c>
      <c r="MN10" s="38">
        <v>0.85</v>
      </c>
      <c r="MQ10" s="38">
        <v>0.85</v>
      </c>
      <c r="MT10" s="38">
        <v>0.85</v>
      </c>
      <c r="MW10" s="38">
        <v>0.85</v>
      </c>
      <c r="MZ10" s="38">
        <v>0.85</v>
      </c>
      <c r="NC10" s="38">
        <v>0.85</v>
      </c>
      <c r="NF10" s="38">
        <v>0.85</v>
      </c>
      <c r="NG10" s="35">
        <v>0</v>
      </c>
      <c r="NH10" s="35">
        <v>0</v>
      </c>
      <c r="NI10" s="35">
        <v>0</v>
      </c>
      <c r="NJ10" s="35">
        <v>0</v>
      </c>
      <c r="NK10" s="35">
        <v>0</v>
      </c>
      <c r="NL10" s="35">
        <v>0</v>
      </c>
      <c r="NM10" s="35">
        <v>0</v>
      </c>
      <c r="NN10" s="42">
        <v>41761.021194712914</v>
      </c>
      <c r="NO10" s="42">
        <v>41761.021194712914</v>
      </c>
      <c r="NP10" s="42">
        <v>41761.021194712914</v>
      </c>
      <c r="NQ10" s="42">
        <v>41761.021194712914</v>
      </c>
      <c r="NR10" s="42">
        <v>41761.021194712914</v>
      </c>
      <c r="NS10" s="35">
        <v>20566.346801853157</v>
      </c>
      <c r="NT10" s="35">
        <v>21541.887694900797</v>
      </c>
      <c r="NU10" s="35">
        <v>22563.702242826403</v>
      </c>
      <c r="NV10" s="35">
        <v>23633.985382972867</v>
      </c>
      <c r="NW10" s="35">
        <v>24755.036166999547</v>
      </c>
      <c r="NX10" s="35">
        <v>25929.262699424173</v>
      </c>
      <c r="NY10" s="35">
        <v>27159.187310419395</v>
      </c>
      <c r="NZ10" s="35">
        <v>28447.451973974938</v>
      </c>
      <c r="OA10" s="35">
        <v>29796.823983063223</v>
      </c>
      <c r="OB10" s="35">
        <v>31210.201894000871</v>
      </c>
      <c r="OC10" s="35">
        <v>32690.621752773644</v>
      </c>
      <c r="OD10" s="35">
        <v>34241.263616700191</v>
      </c>
      <c r="OE10" s="35">
        <v>35865.458385442733</v>
      </c>
      <c r="OF10" s="35">
        <v>37566.69495604001</v>
      </c>
      <c r="OG10" s="35">
        <v>0</v>
      </c>
      <c r="OH10" s="35">
        <v>0</v>
      </c>
      <c r="OI10" s="35">
        <v>0</v>
      </c>
      <c r="OJ10" s="35">
        <v>0</v>
      </c>
      <c r="OK10" s="35">
        <v>0</v>
      </c>
      <c r="OL10" s="35">
        <v>0</v>
      </c>
      <c r="OM10" s="35">
        <v>0</v>
      </c>
      <c r="ON10" s="42">
        <v>45507.896022782326</v>
      </c>
      <c r="OO10" s="42">
        <v>45507.896022782326</v>
      </c>
      <c r="OP10" s="42">
        <v>45507.896022782326</v>
      </c>
      <c r="OQ10" s="42">
        <v>45507.896022782326</v>
      </c>
      <c r="OR10" s="42">
        <v>45507.896022782326</v>
      </c>
      <c r="OS10" s="35">
        <v>4873.414423695649</v>
      </c>
      <c r="OT10" s="35">
        <v>4945.1053422702826</v>
      </c>
      <c r="OU10" s="35">
        <v>5017.8508782772115</v>
      </c>
      <c r="OV10" s="35">
        <v>5091.6665457864292</v>
      </c>
      <c r="OW10" s="35">
        <v>5166.5680870894575</v>
      </c>
      <c r="OX10" s="35">
        <v>5242.5714760565315</v>
      </c>
      <c r="OY10" s="35">
        <v>5319.6929215433192</v>
      </c>
      <c r="OZ10" s="35">
        <v>5397.9488708477584</v>
      </c>
      <c r="PA10" s="35">
        <v>5477.3560132177081</v>
      </c>
      <c r="PB10" s="35">
        <v>5557.9312834098819</v>
      </c>
      <c r="PC10" s="35">
        <v>5639.6918653019238</v>
      </c>
      <c r="PD10" s="35">
        <v>5722.6551955566392</v>
      </c>
      <c r="PE10" s="35">
        <v>5806.8389673410566</v>
      </c>
      <c r="PF10" s="35">
        <v>5892.2611340994481</v>
      </c>
      <c r="PG10" s="35">
        <v>0</v>
      </c>
      <c r="PH10" s="35">
        <v>0</v>
      </c>
      <c r="PI10" s="35">
        <v>0</v>
      </c>
      <c r="PJ10" s="35">
        <v>0</v>
      </c>
      <c r="PK10" s="35">
        <v>0</v>
      </c>
      <c r="PL10" s="35">
        <v>0</v>
      </c>
      <c r="PM10" s="35">
        <v>0</v>
      </c>
      <c r="PN10" s="42">
        <v>61356.745473399271</v>
      </c>
      <c r="PO10" s="42">
        <v>61356.745473399271</v>
      </c>
      <c r="PP10" s="42">
        <v>61356.745473399271</v>
      </c>
      <c r="PQ10" s="42">
        <v>61356.745473399271</v>
      </c>
      <c r="PR10" s="42">
        <v>61356.745473399271</v>
      </c>
      <c r="PS10" s="35">
        <v>20566.346801853157</v>
      </c>
      <c r="PT10" s="35">
        <v>21541.887694900797</v>
      </c>
      <c r="PU10" s="35">
        <v>22563.702242826403</v>
      </c>
      <c r="PV10" s="35">
        <v>23633.985382972867</v>
      </c>
      <c r="PW10" s="35">
        <v>24755.036166999547</v>
      </c>
      <c r="PX10" s="35">
        <v>25929.262699424173</v>
      </c>
      <c r="PY10" s="35">
        <v>27159.187310419395</v>
      </c>
      <c r="PZ10" s="35">
        <v>28447.451973974938</v>
      </c>
      <c r="QA10" s="35">
        <v>29796.823983063223</v>
      </c>
      <c r="QB10" s="35">
        <v>31210.201894000871</v>
      </c>
      <c r="QC10" s="35">
        <v>32690.621752773644</v>
      </c>
      <c r="QD10" s="35">
        <v>34241.263616700191</v>
      </c>
      <c r="QE10" s="35">
        <v>35865.458385442733</v>
      </c>
      <c r="QF10" s="35">
        <v>37566.69495604001</v>
      </c>
      <c r="QG10" s="35">
        <v>0</v>
      </c>
      <c r="QH10" s="35">
        <v>0</v>
      </c>
      <c r="QI10" s="35">
        <v>0</v>
      </c>
      <c r="QJ10" s="35">
        <v>0</v>
      </c>
      <c r="QK10" s="35">
        <v>0</v>
      </c>
      <c r="QL10" s="35">
        <v>0</v>
      </c>
      <c r="QM10" s="35">
        <v>0</v>
      </c>
      <c r="QN10" s="42">
        <v>44257.942910539954</v>
      </c>
      <c r="QO10" s="42">
        <v>44257.942910539954</v>
      </c>
      <c r="QP10" s="42">
        <v>44257.942910539954</v>
      </c>
      <c r="QQ10" s="42">
        <v>44257.942910539954</v>
      </c>
      <c r="QR10" s="42">
        <v>44257.942910539954</v>
      </c>
      <c r="QS10" s="35">
        <v>4873.414423695649</v>
      </c>
      <c r="QT10" s="35">
        <v>4945.1053422702826</v>
      </c>
      <c r="QU10" s="35">
        <v>5017.8508782772115</v>
      </c>
      <c r="QV10" s="35">
        <v>5091.6665457864292</v>
      </c>
      <c r="QW10" s="35">
        <v>5166.5680870894575</v>
      </c>
      <c r="QX10" s="35">
        <v>5242.5714760565315</v>
      </c>
      <c r="QY10" s="35">
        <v>5319.6929215433192</v>
      </c>
      <c r="QZ10" s="35">
        <v>5397.9488708477584</v>
      </c>
      <c r="RA10" s="35">
        <v>5477.3560132177081</v>
      </c>
      <c r="RB10" s="35">
        <v>5557.9312834098819</v>
      </c>
      <c r="RC10" s="35">
        <v>5639.6918653019238</v>
      </c>
      <c r="RD10" s="35">
        <v>5722.6551955566392</v>
      </c>
      <c r="RE10" s="35">
        <v>5806.8389673410566</v>
      </c>
      <c r="RF10" s="35">
        <v>5892.2611340994481</v>
      </c>
      <c r="RG10" s="35">
        <v>0</v>
      </c>
      <c r="RH10" s="35">
        <v>0</v>
      </c>
      <c r="RI10" s="35">
        <v>0</v>
      </c>
      <c r="RJ10" s="35">
        <v>0</v>
      </c>
      <c r="RK10" s="35">
        <v>0</v>
      </c>
      <c r="RL10" s="35">
        <v>0</v>
      </c>
      <c r="RM10" s="35">
        <v>0</v>
      </c>
      <c r="RN10" s="42">
        <v>68561.055869975127</v>
      </c>
      <c r="RO10" s="42">
        <v>68561.055869975127</v>
      </c>
      <c r="RP10" s="42">
        <v>68561.055869975127</v>
      </c>
      <c r="RQ10" s="42">
        <v>68561.055869975127</v>
      </c>
      <c r="RR10" s="42">
        <v>68561.055869975127</v>
      </c>
      <c r="RS10" s="35">
        <v>20566.346801853157</v>
      </c>
      <c r="RT10" s="35">
        <v>21541.887694900797</v>
      </c>
      <c r="RU10" s="35">
        <v>22563.702242826403</v>
      </c>
      <c r="RV10" s="35">
        <v>23633.985382972867</v>
      </c>
      <c r="RW10" s="35">
        <v>24755.036166999547</v>
      </c>
      <c r="RX10" s="35">
        <v>25929.262699424173</v>
      </c>
      <c r="RY10" s="35">
        <v>27159.187310419395</v>
      </c>
      <c r="RZ10" s="35">
        <v>28447.451973974938</v>
      </c>
      <c r="SA10" s="35">
        <v>29796.823983063223</v>
      </c>
      <c r="SB10" s="35">
        <v>31210.201894000871</v>
      </c>
      <c r="SC10" s="35">
        <v>32690.621752773644</v>
      </c>
      <c r="SD10" s="35">
        <v>34241.263616700191</v>
      </c>
      <c r="SE10" s="35">
        <v>35865.458385442733</v>
      </c>
      <c r="SF10" s="35">
        <v>37566.69495604001</v>
      </c>
      <c r="SG10" s="35">
        <v>0</v>
      </c>
      <c r="SH10" s="35">
        <v>0</v>
      </c>
      <c r="SI10" s="35">
        <v>0</v>
      </c>
      <c r="SJ10" s="35">
        <v>0</v>
      </c>
      <c r="SK10" s="35">
        <v>0</v>
      </c>
      <c r="SL10" s="35">
        <v>0</v>
      </c>
      <c r="SM10" s="35">
        <v>0</v>
      </c>
      <c r="SN10" s="42">
        <v>54507.558430927478</v>
      </c>
      <c r="SO10" s="42">
        <v>54507.558430927478</v>
      </c>
      <c r="SP10" s="42">
        <v>54507.558430927478</v>
      </c>
      <c r="SQ10" s="42">
        <v>54507.558430927478</v>
      </c>
      <c r="SR10" s="42">
        <v>54507.558430927478</v>
      </c>
      <c r="SS10" s="35">
        <v>4873.414423695649</v>
      </c>
      <c r="ST10" s="35">
        <v>4945.1053422702826</v>
      </c>
      <c r="SU10" s="35">
        <v>5017.8508782772115</v>
      </c>
      <c r="SV10" s="35">
        <v>5091.6665457864292</v>
      </c>
      <c r="SW10" s="35">
        <v>5166.5680870894575</v>
      </c>
      <c r="SX10" s="35">
        <v>5242.5714760565315</v>
      </c>
      <c r="SY10" s="35">
        <v>5319.6929215433192</v>
      </c>
      <c r="SZ10" s="35">
        <v>5397.9488708477584</v>
      </c>
      <c r="TA10" s="35">
        <v>5477.3560132177081</v>
      </c>
      <c r="TB10" s="35">
        <v>5557.9312834098819</v>
      </c>
      <c r="TC10" s="35">
        <v>5639.6918653019238</v>
      </c>
      <c r="TD10" s="35">
        <v>5722.6551955566392</v>
      </c>
      <c r="TE10" s="35">
        <v>5806.8389673410566</v>
      </c>
      <c r="TF10" s="35">
        <v>5892.2611340994481</v>
      </c>
      <c r="TG10" s="43">
        <v>0</v>
      </c>
      <c r="TH10" s="43">
        <v>0</v>
      </c>
      <c r="TI10" s="43">
        <v>0</v>
      </c>
      <c r="TJ10" s="43">
        <v>0</v>
      </c>
      <c r="TK10" s="43">
        <v>0</v>
      </c>
      <c r="TL10" s="43">
        <v>0</v>
      </c>
      <c r="TM10" s="43">
        <v>0</v>
      </c>
      <c r="TN10" s="43">
        <v>0</v>
      </c>
      <c r="TO10" s="43">
        <v>0</v>
      </c>
      <c r="TP10" s="43">
        <v>0</v>
      </c>
      <c r="TQ10" s="43">
        <v>0</v>
      </c>
      <c r="TR10" s="43">
        <v>0</v>
      </c>
      <c r="TS10" s="43">
        <v>0</v>
      </c>
      <c r="TT10" s="43">
        <v>0</v>
      </c>
      <c r="TU10" s="43">
        <v>0</v>
      </c>
      <c r="TV10" s="43">
        <v>0</v>
      </c>
      <c r="TW10" s="43">
        <v>0</v>
      </c>
      <c r="TX10" s="43">
        <v>0</v>
      </c>
      <c r="TY10" s="43">
        <v>0</v>
      </c>
      <c r="TZ10" s="43">
        <v>0</v>
      </c>
      <c r="UA10" s="43">
        <v>0</v>
      </c>
      <c r="UB10" s="43">
        <v>0</v>
      </c>
      <c r="UC10" s="43">
        <v>0</v>
      </c>
      <c r="UD10" s="43">
        <v>0</v>
      </c>
      <c r="UE10" s="43">
        <v>0</v>
      </c>
      <c r="UF10" s="43">
        <v>0</v>
      </c>
      <c r="UG10" s="43">
        <v>0</v>
      </c>
      <c r="UH10" s="43">
        <v>0</v>
      </c>
      <c r="UI10" s="43">
        <v>0</v>
      </c>
      <c r="UJ10" s="43">
        <v>0</v>
      </c>
      <c r="UK10" s="43">
        <v>0</v>
      </c>
      <c r="UL10" s="43">
        <v>0</v>
      </c>
      <c r="UM10" s="43">
        <v>0</v>
      </c>
      <c r="UN10" s="43">
        <v>0</v>
      </c>
      <c r="UO10" s="43">
        <v>0</v>
      </c>
      <c r="UP10" s="43">
        <v>0</v>
      </c>
      <c r="UQ10" s="43">
        <v>0</v>
      </c>
      <c r="UR10" s="43">
        <v>0</v>
      </c>
      <c r="US10" s="43">
        <v>0</v>
      </c>
      <c r="UT10" s="43">
        <v>0</v>
      </c>
      <c r="UU10" s="43">
        <v>0</v>
      </c>
      <c r="UV10" s="43">
        <v>0</v>
      </c>
      <c r="UW10" s="43">
        <v>0</v>
      </c>
      <c r="UX10" s="43">
        <v>0</v>
      </c>
      <c r="UY10" s="43">
        <v>0</v>
      </c>
      <c r="UZ10" s="43">
        <v>0</v>
      </c>
      <c r="VA10" s="43">
        <v>0</v>
      </c>
      <c r="VB10" s="43">
        <v>0</v>
      </c>
      <c r="VC10" s="43">
        <v>0</v>
      </c>
      <c r="VD10" s="43">
        <v>0</v>
      </c>
      <c r="VE10" s="43">
        <v>0</v>
      </c>
      <c r="VF10" s="43">
        <v>0</v>
      </c>
      <c r="VG10" s="35"/>
      <c r="VH10" s="35"/>
      <c r="VI10" s="35"/>
      <c r="VJ10" s="43">
        <v>0</v>
      </c>
      <c r="VK10" s="43">
        <v>0</v>
      </c>
      <c r="VL10" s="43">
        <v>0</v>
      </c>
      <c r="VM10" s="43">
        <v>0</v>
      </c>
      <c r="VN10" s="43">
        <v>306183.19185447419</v>
      </c>
      <c r="VO10" s="43">
        <v>0</v>
      </c>
      <c r="VP10" s="43">
        <v>0</v>
      </c>
      <c r="VQ10" s="43">
        <v>351852.91537282569</v>
      </c>
      <c r="VR10" s="43">
        <v>0</v>
      </c>
      <c r="VS10" s="43">
        <v>0</v>
      </c>
      <c r="VT10" s="43">
        <v>404334.65111696266</v>
      </c>
      <c r="VU10" s="43">
        <v>0</v>
      </c>
      <c r="VV10" s="43">
        <v>0</v>
      </c>
      <c r="VW10" s="43">
        <v>464644.46634084167</v>
      </c>
      <c r="VX10" s="43">
        <v>0</v>
      </c>
      <c r="VY10" s="43">
        <v>0</v>
      </c>
      <c r="VZ10" s="43">
        <v>533949.98302708741</v>
      </c>
      <c r="WA10" s="43">
        <v>0</v>
      </c>
      <c r="WB10" s="43">
        <v>0</v>
      </c>
      <c r="WC10" s="43">
        <v>613592.98351244943</v>
      </c>
      <c r="WD10" s="43">
        <v>0</v>
      </c>
      <c r="WE10" s="43">
        <v>0</v>
      </c>
      <c r="WF10" s="43">
        <v>705115.38792690495</v>
      </c>
      <c r="WG10" s="35"/>
      <c r="WH10" s="35"/>
      <c r="WI10" s="35"/>
      <c r="WJ10" s="43">
        <v>0</v>
      </c>
      <c r="WK10" s="43">
        <v>0</v>
      </c>
      <c r="WL10" s="43">
        <v>0</v>
      </c>
      <c r="WM10" s="43">
        <v>0</v>
      </c>
      <c r="WN10" s="43">
        <v>265615.0363515059</v>
      </c>
      <c r="WO10" s="43">
        <v>0</v>
      </c>
      <c r="WP10" s="43">
        <v>0</v>
      </c>
      <c r="WQ10" s="43">
        <v>277510.40175713808</v>
      </c>
      <c r="WR10" s="43">
        <v>0</v>
      </c>
      <c r="WS10" s="43">
        <v>0</v>
      </c>
      <c r="WT10" s="43">
        <v>289938.49196659593</v>
      </c>
      <c r="WU10" s="43">
        <v>0</v>
      </c>
      <c r="WV10" s="43">
        <v>0</v>
      </c>
      <c r="WW10" s="43">
        <v>302923.16465107608</v>
      </c>
      <c r="WX10" s="43">
        <v>0</v>
      </c>
      <c r="WY10" s="43">
        <v>0</v>
      </c>
      <c r="WZ10" s="43">
        <v>316489.34592925652</v>
      </c>
      <c r="XA10" s="43">
        <v>0</v>
      </c>
      <c r="XB10" s="43">
        <v>0</v>
      </c>
      <c r="XC10" s="43">
        <v>330663.07821689663</v>
      </c>
      <c r="XD10" s="43">
        <v>0</v>
      </c>
      <c r="XE10" s="43">
        <v>0</v>
      </c>
      <c r="XF10" s="43">
        <v>345471.57021934417</v>
      </c>
      <c r="XG10" s="44">
        <v>56.3</v>
      </c>
      <c r="XH10" s="25">
        <v>20</v>
      </c>
      <c r="XI10" s="25">
        <v>1</v>
      </c>
      <c r="XJ10" s="25">
        <v>3.4118768992826292</v>
      </c>
      <c r="XK10" s="44">
        <v>68.099999999999994</v>
      </c>
      <c r="XL10" s="25">
        <v>20</v>
      </c>
      <c r="XM10" s="25">
        <v>1</v>
      </c>
      <c r="XN10" s="25">
        <v>5.831066192349204</v>
      </c>
      <c r="XO10" s="44">
        <v>59.1</v>
      </c>
      <c r="XP10" s="44">
        <v>10</v>
      </c>
      <c r="XQ10" s="25">
        <v>4.7247747747441968</v>
      </c>
      <c r="XR10" s="44">
        <v>48.1</v>
      </c>
      <c r="XS10" s="25">
        <v>10</v>
      </c>
      <c r="XT10" s="25">
        <v>5.1843356033314709</v>
      </c>
      <c r="XU10" s="44">
        <v>26.2</v>
      </c>
      <c r="XV10" s="25">
        <v>5</v>
      </c>
      <c r="XW10" s="25">
        <v>2.7</v>
      </c>
      <c r="XX10" s="44">
        <v>11.2</v>
      </c>
      <c r="XY10" s="25">
        <v>5</v>
      </c>
      <c r="XZ10" s="25">
        <v>2.4887096936954549</v>
      </c>
      <c r="YA10" s="25">
        <v>9</v>
      </c>
      <c r="YB10" s="25">
        <v>9</v>
      </c>
      <c r="YC10" s="43">
        <f t="shared" si="14"/>
        <v>59756.707070807366</v>
      </c>
      <c r="YD10" s="45"/>
      <c r="YE10" s="46">
        <v>1.69</v>
      </c>
      <c r="YF10" s="46">
        <v>1.5649999999999999</v>
      </c>
      <c r="YG10" s="46">
        <v>1.423</v>
      </c>
      <c r="YH10" s="46">
        <v>2</v>
      </c>
      <c r="YI10" s="25">
        <v>0.65</v>
      </c>
      <c r="YJ10" s="25">
        <v>0.65</v>
      </c>
      <c r="YK10" s="76" t="s">
        <v>4323</v>
      </c>
      <c r="YL10" s="48">
        <v>0</v>
      </c>
      <c r="YM10" s="48">
        <v>0</v>
      </c>
      <c r="YN10" s="48">
        <v>0</v>
      </c>
      <c r="YO10" s="48">
        <v>0</v>
      </c>
      <c r="YP10" s="48">
        <v>0</v>
      </c>
      <c r="YQ10" s="48">
        <v>0</v>
      </c>
      <c r="YR10" s="48">
        <v>0</v>
      </c>
      <c r="YS10" s="48">
        <v>2351145.4932623371</v>
      </c>
      <c r="YT10" s="48">
        <v>2351145.4932623371</v>
      </c>
      <c r="YU10" s="48">
        <v>2351145.4932623371</v>
      </c>
      <c r="YV10" s="48">
        <v>2351145.4932623371</v>
      </c>
      <c r="YW10" s="48">
        <v>2351145.4932623371</v>
      </c>
      <c r="YX10" s="48">
        <v>1157885.3249443327</v>
      </c>
      <c r="YY10" s="48">
        <v>1212808.2772229149</v>
      </c>
      <c r="YZ10" s="48">
        <v>1270336.4362711264</v>
      </c>
      <c r="ZA10" s="48">
        <v>1330593.3770613724</v>
      </c>
      <c r="ZB10" s="48">
        <v>1393708.5362020745</v>
      </c>
      <c r="ZC10" s="48">
        <v>1459817.489977581</v>
      </c>
      <c r="ZD10" s="48">
        <v>1529062.245576612</v>
      </c>
      <c r="ZE10" s="48">
        <v>1601591.546134789</v>
      </c>
      <c r="ZF10" s="48">
        <v>1677561.1902464593</v>
      </c>
      <c r="ZG10" s="48">
        <v>1757134.366632249</v>
      </c>
      <c r="ZH10" s="48">
        <v>1840482.004681156</v>
      </c>
      <c r="ZI10" s="48">
        <v>1927783.1416202206</v>
      </c>
      <c r="ZJ10" s="48">
        <v>2019225.3071004257</v>
      </c>
      <c r="ZK10" s="48">
        <v>2115004.9260250526</v>
      </c>
      <c r="ZL10" s="49">
        <v>0</v>
      </c>
      <c r="ZM10" s="49">
        <v>0</v>
      </c>
      <c r="ZN10" s="49">
        <v>0</v>
      </c>
      <c r="ZO10" s="49">
        <v>0</v>
      </c>
      <c r="ZP10" s="49">
        <v>0</v>
      </c>
      <c r="ZQ10" s="49">
        <v>0</v>
      </c>
      <c r="ZR10" s="49">
        <v>0</v>
      </c>
      <c r="ZS10" s="49">
        <v>3099087.7191514759</v>
      </c>
      <c r="ZT10" s="49">
        <v>3099087.7191514759</v>
      </c>
      <c r="ZU10" s="49">
        <v>3099087.7191514759</v>
      </c>
      <c r="ZV10" s="49">
        <v>3099087.7191514759</v>
      </c>
      <c r="ZW10" s="49">
        <v>3099087.7191514759</v>
      </c>
      <c r="ZX10" s="49">
        <v>331879.5222536737</v>
      </c>
      <c r="ZY10" s="49">
        <v>336761.67380860623</v>
      </c>
      <c r="ZZ10" s="49">
        <v>341715.64481067809</v>
      </c>
      <c r="AAA10" s="49">
        <v>346742.49176805583</v>
      </c>
      <c r="AAB10" s="49">
        <v>351843.28673079202</v>
      </c>
      <c r="AAC10" s="49">
        <v>357019.11751944979</v>
      </c>
      <c r="AAD10" s="49">
        <v>362271.08795710001</v>
      </c>
      <c r="AAE10" s="49">
        <v>367600.31810473232</v>
      </c>
      <c r="AAF10" s="49">
        <v>373007.94450012589</v>
      </c>
      <c r="AAG10" s="49">
        <v>378495.12040021294</v>
      </c>
      <c r="AAH10" s="49">
        <v>384063.01602706098</v>
      </c>
      <c r="AAI10" s="49">
        <v>389712.81881740713</v>
      </c>
      <c r="AAJ10" s="49">
        <v>395445.73367592593</v>
      </c>
      <c r="AAK10" s="49">
        <v>401262.98323217238</v>
      </c>
      <c r="AAL10" s="49">
        <v>0</v>
      </c>
      <c r="AAM10" s="49">
        <v>0</v>
      </c>
      <c r="AAN10" s="49">
        <v>0</v>
      </c>
      <c r="AAO10" s="49">
        <v>0</v>
      </c>
      <c r="AAP10" s="49">
        <v>0</v>
      </c>
      <c r="AAQ10" s="49">
        <v>0</v>
      </c>
      <c r="AAR10" s="49">
        <v>0</v>
      </c>
      <c r="AAS10" s="49">
        <v>3626183.6574778971</v>
      </c>
      <c r="AAT10" s="49">
        <v>3626183.6574778971</v>
      </c>
      <c r="AAU10" s="49">
        <v>3626183.6574778971</v>
      </c>
      <c r="AAV10" s="49">
        <v>3626183.6574778971</v>
      </c>
      <c r="AAW10" s="49">
        <v>3626183.6574778971</v>
      </c>
      <c r="AAX10" s="49">
        <v>1215471.0959895216</v>
      </c>
      <c r="AAY10" s="49">
        <v>1273125.5627686372</v>
      </c>
      <c r="AAZ10" s="49">
        <v>1333514.8025510404</v>
      </c>
      <c r="ABA10" s="49">
        <v>1396768.5361336966</v>
      </c>
      <c r="ABB10" s="49">
        <v>1463022.6374696733</v>
      </c>
      <c r="ABC10" s="49">
        <v>1532419.4255359687</v>
      </c>
      <c r="ABD10" s="49">
        <v>1605107.9700457864</v>
      </c>
      <c r="ABE10" s="49">
        <v>1681244.4116619187</v>
      </c>
      <c r="ABF10" s="49">
        <v>1760992.2973990366</v>
      </c>
      <c r="ABG10" s="49">
        <v>1844522.9319354515</v>
      </c>
      <c r="ABH10" s="49">
        <v>1932015.7455889224</v>
      </c>
      <c r="ABI10" s="49">
        <v>2023658.6797469812</v>
      </c>
      <c r="ABJ10" s="49">
        <v>2119648.5905796657</v>
      </c>
      <c r="ABK10" s="49">
        <v>2220191.6719019646</v>
      </c>
      <c r="ABL10" s="50">
        <v>0</v>
      </c>
      <c r="ABM10" s="50">
        <v>0</v>
      </c>
      <c r="ABN10" s="50">
        <v>0</v>
      </c>
      <c r="ABO10" s="50">
        <v>0</v>
      </c>
      <c r="ABP10" s="50">
        <v>0</v>
      </c>
      <c r="ABQ10" s="50">
        <v>0</v>
      </c>
      <c r="ABR10" s="50">
        <v>0</v>
      </c>
      <c r="ABS10" s="50">
        <v>2128807.0539969718</v>
      </c>
      <c r="ABT10" s="50">
        <v>2128807.0539969718</v>
      </c>
      <c r="ABU10" s="50">
        <v>2128807.0539969718</v>
      </c>
      <c r="ABV10" s="50">
        <v>2128807.0539969718</v>
      </c>
      <c r="ABW10" s="50">
        <v>2128807.0539969718</v>
      </c>
      <c r="ABX10" s="50">
        <v>234411.23377976072</v>
      </c>
      <c r="ABY10" s="50">
        <v>237859.5669632006</v>
      </c>
      <c r="ABZ10" s="50">
        <v>241358.62724513389</v>
      </c>
      <c r="ACA10" s="50">
        <v>244909.16085232724</v>
      </c>
      <c r="ACB10" s="50">
        <v>248511.9249890029</v>
      </c>
      <c r="ACC10" s="50">
        <v>252167.68799831916</v>
      </c>
      <c r="ACD10" s="50">
        <v>255877.22952623366</v>
      </c>
      <c r="ACE10" s="50">
        <v>259641.34068777718</v>
      </c>
      <c r="ACF10" s="50">
        <v>263460.82423577178</v>
      </c>
      <c r="ACG10" s="50">
        <v>267336.4947320153</v>
      </c>
      <c r="ACH10" s="50">
        <v>271269.17872102256</v>
      </c>
      <c r="ACI10" s="50">
        <v>275259.71490627434</v>
      </c>
      <c r="ACJ10" s="50">
        <v>279308.9543291048</v>
      </c>
      <c r="ACK10" s="50">
        <v>283417.76055018348</v>
      </c>
      <c r="ACL10" s="49">
        <v>0</v>
      </c>
      <c r="ACM10" s="49">
        <v>0</v>
      </c>
      <c r="ACN10" s="49">
        <v>0</v>
      </c>
      <c r="ACO10" s="49">
        <v>0</v>
      </c>
      <c r="ACP10" s="49">
        <v>0</v>
      </c>
      <c r="ACQ10" s="49">
        <v>0</v>
      </c>
      <c r="ACR10" s="49">
        <v>0</v>
      </c>
      <c r="ACS10" s="49">
        <v>1796299.6637933482</v>
      </c>
      <c r="ACT10" s="49">
        <v>1796299.6637933482</v>
      </c>
      <c r="ACU10" s="49">
        <v>1796299.6637933482</v>
      </c>
      <c r="ACV10" s="49">
        <v>1796299.6637933482</v>
      </c>
      <c r="ACW10" s="49">
        <v>1796299.6637933482</v>
      </c>
      <c r="ACX10" s="49">
        <v>538838.28620855266</v>
      </c>
      <c r="ACY10" s="49">
        <v>564397.45760640083</v>
      </c>
      <c r="ACZ10" s="49">
        <v>591168.99876205169</v>
      </c>
      <c r="ADA10" s="49">
        <v>619210.4170338891</v>
      </c>
      <c r="ADB10" s="49">
        <v>648581.94757538813</v>
      </c>
      <c r="ADC10" s="49">
        <v>679346.68272491335</v>
      </c>
      <c r="ADD10" s="49">
        <v>711570.70753298816</v>
      </c>
      <c r="ADE10" s="49">
        <v>745323.24171814334</v>
      </c>
      <c r="ADF10" s="49">
        <v>780676.78835625644</v>
      </c>
      <c r="ADG10" s="49">
        <v>817707.28962282278</v>
      </c>
      <c r="ADH10" s="49">
        <v>856494.28992266941</v>
      </c>
      <c r="ADI10" s="49">
        <v>897121.10675754503</v>
      </c>
      <c r="ADJ10" s="49">
        <v>939675.00969859958</v>
      </c>
      <c r="ADK10" s="49">
        <v>984247.40784824826</v>
      </c>
      <c r="ADL10" s="50">
        <v>0</v>
      </c>
      <c r="ADM10" s="50">
        <v>0</v>
      </c>
      <c r="ADN10" s="50">
        <v>0</v>
      </c>
      <c r="ADO10" s="50">
        <v>0</v>
      </c>
      <c r="ADP10" s="50">
        <v>0</v>
      </c>
      <c r="ADQ10" s="50">
        <v>0</v>
      </c>
      <c r="ADR10" s="50">
        <v>0</v>
      </c>
      <c r="ADS10" s="50">
        <v>610484.65442638774</v>
      </c>
      <c r="ADT10" s="50">
        <v>610484.65442638774</v>
      </c>
      <c r="ADU10" s="50">
        <v>610484.65442638774</v>
      </c>
      <c r="ADV10" s="50">
        <v>610484.65442638774</v>
      </c>
      <c r="ADW10" s="50">
        <v>610484.65442638774</v>
      </c>
      <c r="ADX10" s="50">
        <v>54582.241545391269</v>
      </c>
      <c r="ADY10" s="50">
        <v>55385.179833427159</v>
      </c>
      <c r="ADZ10" s="50">
        <v>56199.929836704767</v>
      </c>
      <c r="AEA10" s="50">
        <v>57026.665312808007</v>
      </c>
      <c r="AEB10" s="50">
        <v>57865.56257540192</v>
      </c>
      <c r="AEC10" s="50">
        <v>58716.800531833149</v>
      </c>
      <c r="AED10" s="50">
        <v>59580.560721285168</v>
      </c>
      <c r="AEE10" s="50">
        <v>60457.027353494886</v>
      </c>
      <c r="AEF10" s="50">
        <v>61346.387348038326</v>
      </c>
      <c r="AEG10" s="50">
        <v>62248.830374190671</v>
      </c>
      <c r="AEH10" s="50">
        <v>63164.548891381542</v>
      </c>
      <c r="AEI10" s="50">
        <v>64093.738190234355</v>
      </c>
      <c r="AEJ10" s="50">
        <v>65036.596434219828</v>
      </c>
      <c r="AEK10" s="50">
        <v>65993.324701913822</v>
      </c>
      <c r="AEL10" s="48">
        <v>0</v>
      </c>
      <c r="AEM10" s="48">
        <v>0</v>
      </c>
      <c r="AEN10" s="48">
        <v>0</v>
      </c>
      <c r="AEO10" s="48">
        <v>0</v>
      </c>
      <c r="AEP10" s="48">
        <v>0</v>
      </c>
      <c r="AEQ10" s="48">
        <v>0</v>
      </c>
      <c r="AER10" s="48">
        <v>0</v>
      </c>
      <c r="AES10" s="48">
        <v>200394.30912880669</v>
      </c>
      <c r="AET10" s="48">
        <v>283142.60639859881</v>
      </c>
      <c r="AEU10" s="48">
        <v>373290.16227272683</v>
      </c>
      <c r="AEV10" s="48">
        <v>471352.7461606118</v>
      </c>
      <c r="AEW10" s="48">
        <v>577878.40921660105</v>
      </c>
      <c r="AEX10" s="48">
        <v>605289.4037326196</v>
      </c>
      <c r="AEY10" s="48">
        <v>634000.6070959901</v>
      </c>
      <c r="AEZ10" s="48">
        <v>664073.69321080088</v>
      </c>
      <c r="AFA10" s="48">
        <v>695573.26141150622</v>
      </c>
      <c r="AFB10" s="48">
        <v>728566.9752273371</v>
      </c>
      <c r="AFC10" s="48">
        <v>763125.7077288368</v>
      </c>
      <c r="AFD10" s="48">
        <v>799323.69376874645</v>
      </c>
      <c r="AFE10" s="48">
        <v>837238.68944425776</v>
      </c>
      <c r="AFF10" s="48">
        <v>876952.13912317331</v>
      </c>
      <c r="AFG10" s="48">
        <v>918549.35039276083</v>
      </c>
      <c r="AFH10" s="48">
        <v>962119.67730710469</v>
      </c>
      <c r="AFI10" s="48">
        <v>1007756.7123265836</v>
      </c>
      <c r="AFJ10" s="48">
        <v>1055558.4873617722</v>
      </c>
      <c r="AFK10" s="48">
        <v>1105627.6843536349</v>
      </c>
      <c r="AFL10" s="49">
        <v>0</v>
      </c>
      <c r="AFM10" s="49">
        <v>0</v>
      </c>
      <c r="AFN10" s="49">
        <v>0</v>
      </c>
      <c r="AFO10" s="49">
        <v>0</v>
      </c>
      <c r="AFP10" s="49">
        <v>0</v>
      </c>
      <c r="AFQ10" s="49">
        <v>0</v>
      </c>
      <c r="AFR10" s="49">
        <v>0</v>
      </c>
      <c r="AFS10" s="49">
        <v>297452.8247224724</v>
      </c>
      <c r="AFT10" s="49">
        <v>555254.02525253058</v>
      </c>
      <c r="AFU10" s="49">
        <v>820575.68426008685</v>
      </c>
      <c r="AFV10" s="49">
        <v>1093583.2741311213</v>
      </c>
      <c r="AFW10" s="49">
        <v>1374445.5082089221</v>
      </c>
      <c r="AFX10" s="49">
        <v>1394664.4455796429</v>
      </c>
      <c r="AFY10" s="49">
        <v>1415180.815934035</v>
      </c>
      <c r="AFZ10" s="49">
        <v>1435998.9946939212</v>
      </c>
      <c r="AGA10" s="49">
        <v>1457123.4216462632</v>
      </c>
      <c r="AGB10" s="49">
        <v>1478558.6018900168</v>
      </c>
      <c r="AGC10" s="49">
        <v>1500309.1067969091</v>
      </c>
      <c r="AGD10" s="49">
        <v>1522379.5749863528</v>
      </c>
      <c r="AGE10" s="49">
        <v>1544774.713314699</v>
      </c>
      <c r="AGF10" s="49">
        <v>1567499.2978790477</v>
      </c>
      <c r="AGG10" s="49">
        <v>1590558.1750358182</v>
      </c>
      <c r="AGH10" s="49">
        <v>1613956.2624343103</v>
      </c>
      <c r="AGI10" s="49">
        <v>1637698.5500654625</v>
      </c>
      <c r="AGJ10" s="49">
        <v>1661790.1013260456</v>
      </c>
      <c r="AGK10" s="49">
        <v>1686236.0540985053</v>
      </c>
      <c r="AGL10" s="49">
        <v>0</v>
      </c>
      <c r="AGM10" s="49">
        <v>0</v>
      </c>
      <c r="AGN10" s="49">
        <v>0</v>
      </c>
      <c r="AGO10" s="49">
        <v>0</v>
      </c>
      <c r="AGP10" s="49">
        <v>0</v>
      </c>
      <c r="AGQ10" s="49">
        <v>0</v>
      </c>
      <c r="AGR10" s="49">
        <v>0</v>
      </c>
      <c r="AGS10" s="49">
        <v>190616.96657454639</v>
      </c>
      <c r="AGT10" s="49">
        <v>399317.32419503352</v>
      </c>
      <c r="AGU10" s="49">
        <v>627387.71999575209</v>
      </c>
      <c r="AGV10" s="49">
        <v>876196.1752708609</v>
      </c>
      <c r="AGW10" s="49">
        <v>1147196.9103359296</v>
      </c>
      <c r="AGX10" s="49">
        <v>1201612.8700196301</v>
      </c>
      <c r="AGY10" s="49">
        <v>1258609.9878651244</v>
      </c>
      <c r="AGZ10" s="49">
        <v>1318310.6981269016</v>
      </c>
      <c r="AHA10" s="49">
        <v>1380843.242586822</v>
      </c>
      <c r="AHB10" s="49">
        <v>1446341.9460274652</v>
      </c>
      <c r="AHC10" s="49">
        <v>1514947.5047722396</v>
      </c>
      <c r="AHD10" s="49">
        <v>1586807.2889120602</v>
      </c>
      <c r="AHE10" s="49">
        <v>1662075.6588677953</v>
      </c>
      <c r="AHF10" s="49">
        <v>1740914.2969684904</v>
      </c>
      <c r="AHG10" s="49">
        <v>1823492.5547576218</v>
      </c>
      <c r="AHH10" s="49">
        <v>1909987.8167734186</v>
      </c>
      <c r="AHI10" s="49">
        <v>2000585.8815846874</v>
      </c>
      <c r="AHJ10" s="49">
        <v>2095481.3609006268</v>
      </c>
      <c r="AHK10" s="49">
        <v>2194878.0976119591</v>
      </c>
      <c r="AHL10" s="50">
        <v>0</v>
      </c>
      <c r="AHM10" s="50">
        <v>0</v>
      </c>
      <c r="AHN10" s="50">
        <v>0</v>
      </c>
      <c r="AHO10" s="50">
        <v>0</v>
      </c>
      <c r="AHP10" s="50">
        <v>0</v>
      </c>
      <c r="AHQ10" s="50">
        <v>0</v>
      </c>
      <c r="AHR10" s="50">
        <v>0</v>
      </c>
      <c r="AHS10" s="50">
        <v>239766.52762484667</v>
      </c>
      <c r="AHT10" s="50">
        <v>486587.28093807184</v>
      </c>
      <c r="AHU10" s="50">
        <v>740617.91792670428</v>
      </c>
      <c r="AHV10" s="50">
        <v>1002017.1496771956</v>
      </c>
      <c r="AHW10" s="50">
        <v>1270946.7965166287</v>
      </c>
      <c r="AHX10" s="50">
        <v>1289643.2042874792</v>
      </c>
      <c r="AHY10" s="50">
        <v>1308614.6476967148</v>
      </c>
      <c r="AHZ10" s="50">
        <v>1327865.1726874558</v>
      </c>
      <c r="AIA10" s="50">
        <v>1347398.884721129</v>
      </c>
      <c r="AIB10" s="50">
        <v>1367219.9496530201</v>
      </c>
      <c r="AIC10" s="50">
        <v>1387332.5946207042</v>
      </c>
      <c r="AID10" s="50">
        <v>1407741.1089455453</v>
      </c>
      <c r="AIE10" s="50">
        <v>1428449.8450474585</v>
      </c>
      <c r="AIF10" s="50">
        <v>1449463.2193731288</v>
      </c>
      <c r="AIG10" s="50">
        <v>1470785.7133378831</v>
      </c>
      <c r="AIH10" s="50">
        <v>1492421.8742814197</v>
      </c>
      <c r="AII10" s="50">
        <v>1514376.3164375962</v>
      </c>
      <c r="AIJ10" s="50">
        <v>1536653.7219184833</v>
      </c>
      <c r="AIK10" s="50">
        <v>1559258.8417128953</v>
      </c>
      <c r="AIL10" s="49">
        <v>0</v>
      </c>
      <c r="AIM10" s="49">
        <v>0</v>
      </c>
      <c r="AIN10" s="49">
        <v>0</v>
      </c>
      <c r="AIO10" s="49">
        <v>0</v>
      </c>
      <c r="AIP10" s="49">
        <v>0</v>
      </c>
      <c r="AIQ10" s="49">
        <v>0</v>
      </c>
      <c r="AIR10" s="49">
        <v>0</v>
      </c>
      <c r="AIS10" s="49">
        <v>133243.72078467062</v>
      </c>
      <c r="AIT10" s="49">
        <v>279127.96539397695</v>
      </c>
      <c r="AIU10" s="49">
        <v>438552.11678731971</v>
      </c>
      <c r="AIV10" s="49">
        <v>612472.4395125095</v>
      </c>
      <c r="AIW10" s="49">
        <v>801905.4523462801</v>
      </c>
      <c r="AIX10" s="49">
        <v>839942.91075630754</v>
      </c>
      <c r="AIY10" s="49">
        <v>879784.63204802654</v>
      </c>
      <c r="AIZ10" s="49">
        <v>921516.19934613397</v>
      </c>
      <c r="AJA10" s="49">
        <v>965227.25531194231</v>
      </c>
      <c r="AJB10" s="49">
        <v>1011011.6947028079</v>
      </c>
      <c r="AJC10" s="49">
        <v>1058967.866065393</v>
      </c>
      <c r="AJD10" s="49">
        <v>1109198.7829960138</v>
      </c>
      <c r="AJE10" s="49">
        <v>1161812.3454218803</v>
      </c>
      <c r="AJF10" s="49">
        <v>1216921.5713785556</v>
      </c>
      <c r="AJG10" s="49">
        <v>1274644.8397815104</v>
      </c>
      <c r="AJH10" s="49">
        <v>1335106.1447132654</v>
      </c>
      <c r="AJI10" s="49">
        <v>1398435.3617723521</v>
      </c>
      <c r="AJJ10" s="49">
        <v>1464768.5270562286</v>
      </c>
      <c r="AJK10" s="49">
        <v>1534248.1293774247</v>
      </c>
      <c r="AJL10" s="50">
        <v>0</v>
      </c>
      <c r="AJM10" s="50">
        <v>0</v>
      </c>
      <c r="AJN10" s="50">
        <v>0</v>
      </c>
      <c r="AJO10" s="50">
        <v>0</v>
      </c>
      <c r="AJP10" s="50">
        <v>0</v>
      </c>
      <c r="AJQ10" s="50">
        <v>0</v>
      </c>
      <c r="AJR10" s="50">
        <v>0</v>
      </c>
      <c r="AJS10" s="50">
        <v>118986.96883666742</v>
      </c>
      <c r="AJT10" s="50">
        <v>241474.68041864087</v>
      </c>
      <c r="AJU10" s="50">
        <v>367540.38185891503</v>
      </c>
      <c r="AJV10" s="50">
        <v>497262.83540710306</v>
      </c>
      <c r="AJW10" s="50">
        <v>630722.34631017386</v>
      </c>
      <c r="AJX10" s="50">
        <v>640000.65930417343</v>
      </c>
      <c r="AJY10" s="50">
        <v>649415.4619794382</v>
      </c>
      <c r="AJZ10" s="50">
        <v>658968.76218298764</v>
      </c>
      <c r="AKA10" s="50">
        <v>668662.59729850362</v>
      </c>
      <c r="AKB10" s="50">
        <v>678499.03468083369</v>
      </c>
      <c r="AKC10" s="50">
        <v>688480.17209688388</v>
      </c>
      <c r="AKD10" s="50">
        <v>698608.13817299972</v>
      </c>
      <c r="AKE10" s="50">
        <v>708885.09284892736</v>
      </c>
      <c r="AKF10" s="50">
        <v>719313.22783845314</v>
      </c>
      <c r="AKG10" s="50">
        <v>729894.76709681842</v>
      </c>
      <c r="AKH10" s="50">
        <v>740631.9672950122</v>
      </c>
      <c r="AKI10" s="50">
        <v>751527.11830103886</v>
      </c>
      <c r="AKJ10" s="50">
        <v>762582.54366826778</v>
      </c>
      <c r="AKK10" s="50">
        <v>773800.6011309647</v>
      </c>
      <c r="AKL10" s="51">
        <v>0</v>
      </c>
      <c r="AKM10" s="51">
        <v>0</v>
      </c>
      <c r="AKN10" s="51">
        <v>0</v>
      </c>
      <c r="AKO10" s="51">
        <v>0</v>
      </c>
      <c r="AKP10" s="51">
        <v>0</v>
      </c>
      <c r="AKQ10" s="51">
        <v>0</v>
      </c>
      <c r="AKR10" s="51">
        <v>0</v>
      </c>
      <c r="AKS10" s="51">
        <v>0</v>
      </c>
      <c r="AKT10" s="51">
        <v>0</v>
      </c>
      <c r="AKU10" s="51">
        <v>0</v>
      </c>
      <c r="AKV10" s="51">
        <v>0</v>
      </c>
      <c r="AKW10" s="51">
        <v>0</v>
      </c>
      <c r="AKX10" s="51">
        <v>0</v>
      </c>
      <c r="AKY10" s="51">
        <v>0</v>
      </c>
      <c r="AKZ10" s="51">
        <v>0</v>
      </c>
      <c r="ALA10" s="51">
        <v>0</v>
      </c>
      <c r="ALB10" s="51">
        <v>0</v>
      </c>
      <c r="ALC10" s="51">
        <v>0</v>
      </c>
      <c r="ALD10" s="51">
        <v>0</v>
      </c>
      <c r="ALE10" s="51">
        <v>0</v>
      </c>
      <c r="ALF10" s="51">
        <v>0</v>
      </c>
      <c r="ALG10" s="51">
        <v>0</v>
      </c>
      <c r="ALH10" s="51">
        <v>0</v>
      </c>
      <c r="ALI10" s="51">
        <v>0</v>
      </c>
      <c r="ALJ10" s="51">
        <v>0</v>
      </c>
      <c r="ALK10" s="51">
        <v>0</v>
      </c>
      <c r="ALL10" s="51">
        <v>0</v>
      </c>
      <c r="ALM10" s="51">
        <v>0</v>
      </c>
      <c r="ALN10" s="51">
        <v>0</v>
      </c>
      <c r="ALO10" s="51">
        <v>0</v>
      </c>
      <c r="ALP10" s="51">
        <v>0</v>
      </c>
      <c r="ALQ10" s="51">
        <v>0</v>
      </c>
      <c r="ALR10" s="51">
        <v>0</v>
      </c>
      <c r="ALS10" s="51">
        <v>0</v>
      </c>
      <c r="ALT10" s="51">
        <v>0</v>
      </c>
      <c r="ALU10" s="51">
        <v>0</v>
      </c>
      <c r="ALV10" s="51">
        <v>0</v>
      </c>
      <c r="ALW10" s="51">
        <v>0</v>
      </c>
      <c r="ALX10" s="51">
        <v>0</v>
      </c>
      <c r="ALY10" s="51">
        <v>0</v>
      </c>
      <c r="ALZ10" s="51">
        <v>0</v>
      </c>
      <c r="AMA10" s="51">
        <v>0</v>
      </c>
      <c r="AMB10" s="51">
        <v>0</v>
      </c>
      <c r="AMC10" s="51">
        <v>0</v>
      </c>
      <c r="AMD10" s="51">
        <v>0</v>
      </c>
      <c r="AME10" s="51">
        <v>0</v>
      </c>
      <c r="AMF10" s="51">
        <v>0</v>
      </c>
      <c r="AMG10" s="51">
        <v>0</v>
      </c>
      <c r="AMH10" s="51">
        <v>0</v>
      </c>
      <c r="AMI10" s="51">
        <v>0</v>
      </c>
      <c r="AMJ10" s="51">
        <v>0</v>
      </c>
      <c r="AMK10" s="51">
        <v>0</v>
      </c>
      <c r="AML10" s="50">
        <v>0</v>
      </c>
      <c r="AMM10" s="50">
        <v>0</v>
      </c>
      <c r="AMN10" s="50">
        <v>0</v>
      </c>
      <c r="AMO10" s="50">
        <v>0</v>
      </c>
      <c r="AMP10" s="50">
        <v>0</v>
      </c>
      <c r="AMQ10" s="50">
        <v>0</v>
      </c>
      <c r="AMR10" s="50">
        <v>0</v>
      </c>
      <c r="AMS10" s="50">
        <v>1269435.5134286499</v>
      </c>
      <c r="AMT10" s="50">
        <v>0</v>
      </c>
      <c r="AMU10" s="50">
        <v>0</v>
      </c>
      <c r="AMV10" s="50">
        <v>1458782.1871357353</v>
      </c>
      <c r="AMW10" s="50">
        <v>0</v>
      </c>
      <c r="AMX10" s="50">
        <v>0</v>
      </c>
      <c r="AMY10" s="50">
        <v>1676371.4635309272</v>
      </c>
      <c r="AMZ10" s="50">
        <v>0</v>
      </c>
      <c r="ANA10" s="50">
        <v>0</v>
      </c>
      <c r="ANB10" s="50">
        <v>1926415.9574491295</v>
      </c>
      <c r="ANC10" s="50">
        <v>0</v>
      </c>
      <c r="AND10" s="50">
        <v>0</v>
      </c>
      <c r="ANE10" s="50">
        <v>2213756.6296303044</v>
      </c>
      <c r="ANF10" s="50">
        <v>0</v>
      </c>
      <c r="ANG10" s="50">
        <v>0</v>
      </c>
      <c r="ANH10" s="50">
        <v>2543956.5096426154</v>
      </c>
      <c r="ANI10" s="50">
        <v>0</v>
      </c>
      <c r="ANJ10" s="50">
        <v>0</v>
      </c>
      <c r="ANK10" s="50">
        <v>2923408.398344948</v>
      </c>
      <c r="ANL10" s="50">
        <v>0</v>
      </c>
      <c r="ANM10" s="50">
        <v>0</v>
      </c>
      <c r="ANN10" s="50">
        <v>0</v>
      </c>
      <c r="ANO10" s="50">
        <v>0</v>
      </c>
      <c r="ANP10" s="50">
        <v>0</v>
      </c>
      <c r="ANQ10" s="50">
        <v>0</v>
      </c>
      <c r="ANR10" s="50">
        <v>0</v>
      </c>
      <c r="ANS10" s="50">
        <v>1101239.9407133434</v>
      </c>
      <c r="ANT10" s="50">
        <v>0</v>
      </c>
      <c r="ANU10" s="50">
        <v>0</v>
      </c>
      <c r="ANV10" s="50">
        <v>1150558.1256850944</v>
      </c>
      <c r="ANW10" s="50">
        <v>0</v>
      </c>
      <c r="ANX10" s="50">
        <v>0</v>
      </c>
      <c r="ANY10" s="50">
        <v>1202084.9876935068</v>
      </c>
      <c r="ANZ10" s="50">
        <v>0</v>
      </c>
      <c r="AOA10" s="50">
        <v>0</v>
      </c>
      <c r="AOB10" s="50">
        <v>1255919.4406433613</v>
      </c>
      <c r="AOC10" s="50">
        <v>0</v>
      </c>
      <c r="AOD10" s="50">
        <v>0</v>
      </c>
      <c r="AOE10" s="50">
        <v>1312164.8282226976</v>
      </c>
      <c r="AOF10" s="50">
        <v>0</v>
      </c>
      <c r="AOG10" s="50">
        <v>0</v>
      </c>
      <c r="AOH10" s="50">
        <v>1370929.1222872534</v>
      </c>
      <c r="AOI10" s="50">
        <v>0</v>
      </c>
      <c r="AOJ10" s="50">
        <v>0</v>
      </c>
      <c r="AOK10" s="50">
        <v>1432325.1301294009</v>
      </c>
      <c r="AOL10" s="52">
        <v>25797</v>
      </c>
      <c r="AOM10" s="53">
        <v>12382.56</v>
      </c>
      <c r="AON10" s="52">
        <v>12969.912423694808</v>
      </c>
      <c r="AOO10" s="52">
        <v>13585.125230833764</v>
      </c>
      <c r="AOP10" s="52">
        <v>14229.51994650869</v>
      </c>
      <c r="AOQ10" s="52">
        <v>14904.480780826916</v>
      </c>
      <c r="AOR10" s="52">
        <v>15611.457602302553</v>
      </c>
      <c r="AOS10" s="52">
        <v>16351.969052287139</v>
      </c>
      <c r="AOT10" s="52">
        <v>17127.605807129705</v>
      </c>
      <c r="AOU10" s="52">
        <v>17940.033995073627</v>
      </c>
      <c r="AOV10" s="52">
        <v>18790.998775230051</v>
      </c>
      <c r="AOW10" s="52">
        <v>19682.328086315767</v>
      </c>
      <c r="AOX10" s="52">
        <v>20615.936573208135</v>
      </c>
      <c r="AOY10" s="52">
        <v>21593.829699751615</v>
      </c>
      <c r="AOZ10" s="52">
        <v>22618.108056650515</v>
      </c>
      <c r="APA10" s="52">
        <v>23690.971873701652</v>
      </c>
      <c r="APB10" s="52">
        <v>24814.725746059565</v>
      </c>
      <c r="APC10" s="52">
        <v>25991.783584686636</v>
      </c>
      <c r="APD10" s="52">
        <v>27224.673801622117</v>
      </c>
      <c r="APE10" s="52">
        <v>28516.044741208381</v>
      </c>
      <c r="APF10" s="52">
        <v>29868.670368941122</v>
      </c>
      <c r="APG10" s="52">
        <v>31285.456230163589</v>
      </c>
      <c r="APH10" s="52">
        <v>32769.445691404595</v>
      </c>
      <c r="API10" s="52">
        <v>34323.826477767179</v>
      </c>
      <c r="APJ10" s="52">
        <v>35951.937520410749</v>
      </c>
      <c r="APK10" s="52">
        <v>37657.276128835627</v>
      </c>
      <c r="APL10" s="52">
        <v>39443.505503376611</v>
      </c>
      <c r="APM10" s="54">
        <v>13414.44</v>
      </c>
      <c r="APN10" s="52">
        <v>13611.774649211908</v>
      </c>
      <c r="APO10" s="52">
        <v>13812.012212282283</v>
      </c>
      <c r="APP10" s="52">
        <v>14015.195392856447</v>
      </c>
      <c r="APQ10" s="52">
        <v>14221.367522776567</v>
      </c>
      <c r="APR10" s="52">
        <v>14430.572571322815</v>
      </c>
      <c r="APS10" s="52">
        <v>14642.855154590468</v>
      </c>
      <c r="APT10" s="52">
        <v>14858.260545004967</v>
      </c>
      <c r="APU10" s="52">
        <v>15076.834680976925</v>
      </c>
      <c r="APV10" s="52">
        <v>15298.624176699182</v>
      </c>
      <c r="APW10" s="52">
        <v>15523.676332087982</v>
      </c>
      <c r="APX10" s="52">
        <v>15752.039142870375</v>
      </c>
      <c r="APY10" s="52">
        <v>15983.761310820029</v>
      </c>
      <c r="APZ10" s="52">
        <v>16218.892254143606</v>
      </c>
      <c r="AQA10" s="52">
        <v>16457.482118019932</v>
      </c>
      <c r="AQB10" s="52">
        <v>16699.581785294205</v>
      </c>
      <c r="AQC10" s="52">
        <v>16945.242887329518</v>
      </c>
      <c r="AQD10" s="52">
        <v>17194.517815018018</v>
      </c>
      <c r="AQE10" s="52">
        <v>17447.459729954047</v>
      </c>
      <c r="AQF10" s="52">
        <v>17704.122575771642</v>
      </c>
      <c r="AQG10" s="52">
        <v>17964.561089648814</v>
      </c>
      <c r="AQH10" s="52">
        <v>18228.83081398108</v>
      </c>
      <c r="AQI10" s="52">
        <v>18496.988108226695</v>
      </c>
      <c r="AQJ10" s="52">
        <v>18769.090160926153</v>
      </c>
      <c r="AQK10" s="52">
        <v>19045.195001898494</v>
      </c>
      <c r="AQL10" s="52">
        <v>19325.361514617027</v>
      </c>
      <c r="AQM10" s="52">
        <v>980</v>
      </c>
      <c r="AQN10" s="55">
        <v>470.4</v>
      </c>
      <c r="AQO10" s="56">
        <v>492.71288038225032</v>
      </c>
      <c r="AQP10" s="56">
        <v>516.08414645955293</v>
      </c>
      <c r="AQQ10" s="56">
        <v>540.56400153422931</v>
      </c>
      <c r="AQR10" s="56">
        <v>566.20503024422896</v>
      </c>
      <c r="AQS10" s="56">
        <v>593.06231151903319</v>
      </c>
      <c r="AQT10" s="56">
        <v>621.19353689349123</v>
      </c>
      <c r="AQU10" s="56">
        <v>650.65913443373677</v>
      </c>
      <c r="AQV10" s="56">
        <v>681.52239854138668</v>
      </c>
      <c r="AQW10" s="56">
        <v>713.84962591485248</v>
      </c>
      <c r="AQX10" s="56">
        <v>747.71025795981905</v>
      </c>
      <c r="AQY10" s="56">
        <v>783.17702995479988</v>
      </c>
      <c r="AQZ10" s="56">
        <v>820.32612729218829</v>
      </c>
      <c r="ARA10" s="56">
        <v>859.23734913042222</v>
      </c>
      <c r="ARB10" s="56">
        <v>899.99427980880012</v>
      </c>
      <c r="ARC10" s="56">
        <v>942.68446839316084</v>
      </c>
      <c r="ARD10" s="56">
        <v>987.39961673810524</v>
      </c>
      <c r="ARE10" s="56">
        <v>1034.2357764697319</v>
      </c>
      <c r="ARF10" s="56">
        <v>1083.2935553120212</v>
      </c>
      <c r="ARG10" s="56">
        <v>1134.6783332000734</v>
      </c>
      <c r="ARH10" s="56">
        <v>1188.5004886444281</v>
      </c>
      <c r="ARI10" s="56">
        <v>1244.875635832713</v>
      </c>
      <c r="ARJ10" s="56">
        <v>1303.9248729779365</v>
      </c>
      <c r="ARK10" s="56">
        <v>1365.7750424468941</v>
      </c>
      <c r="ARL10" s="56">
        <v>1430.5590032274647</v>
      </c>
      <c r="ARM10" s="56">
        <v>1498.4159163200788</v>
      </c>
      <c r="ARN10" s="55">
        <v>509.6</v>
      </c>
      <c r="ARO10" s="56">
        <v>517.09652890753455</v>
      </c>
      <c r="ARP10" s="56">
        <v>524.70333635836084</v>
      </c>
      <c r="ARQ10" s="56">
        <v>532.42204461756467</v>
      </c>
      <c r="ARR10" s="56">
        <v>540.25429981474724</v>
      </c>
      <c r="ARS10" s="56">
        <v>548.20177229508693</v>
      </c>
      <c r="ART10" s="56">
        <v>556.26615697556531</v>
      </c>
      <c r="ARU10" s="56">
        <v>564.44917370643361</v>
      </c>
      <c r="ARV10" s="56">
        <v>572.75256763799609</v>
      </c>
      <c r="ARW10" s="56">
        <v>581.17810959278984</v>
      </c>
      <c r="ARX10" s="56">
        <v>589.72759644323844</v>
      </c>
      <c r="ARY10" s="56">
        <v>598.40285149486249</v>
      </c>
      <c r="ARZ10" s="56">
        <v>607.20572487512607</v>
      </c>
      <c r="ASA10" s="56">
        <v>616.13809392800454</v>
      </c>
      <c r="ASB10" s="56">
        <v>625.2018636143556</v>
      </c>
      <c r="ASC10" s="56">
        <v>634.39896691818115</v>
      </c>
      <c r="ASD10" s="56">
        <v>643.73136525886446</v>
      </c>
      <c r="ASE10" s="56">
        <v>653.20104890947232</v>
      </c>
      <c r="ASF10" s="56">
        <v>662.8100374212105</v>
      </c>
      <c r="ASG10" s="56">
        <v>672.5603800541229</v>
      </c>
      <c r="ASH10" s="56">
        <v>682.45415621412712</v>
      </c>
      <c r="ASI10" s="56">
        <v>692.49347589647857</v>
      </c>
      <c r="ASJ10" s="56">
        <v>702.68048013575844</v>
      </c>
      <c r="ASK10" s="56">
        <v>713.01734146248134</v>
      </c>
      <c r="ASL10" s="56">
        <v>723.5062643664196</v>
      </c>
      <c r="ASM10" s="56">
        <v>734.14948576674374</v>
      </c>
      <c r="ASN10" s="57">
        <v>0.5</v>
      </c>
      <c r="ASO10" s="56">
        <v>12382.56</v>
      </c>
      <c r="ASP10" s="56">
        <v>12969.912423694808</v>
      </c>
      <c r="ASQ10" s="56">
        <v>13585.125230833764</v>
      </c>
      <c r="ASR10" s="56">
        <v>14229.51994650869</v>
      </c>
      <c r="ASS10" s="56">
        <v>14904.480780826916</v>
      </c>
      <c r="AST10" s="56">
        <v>15611.457602302553</v>
      </c>
      <c r="ASU10" s="56">
        <v>16351.969052287139</v>
      </c>
      <c r="ASV10" s="59">
        <v>13702.084645703764</v>
      </c>
      <c r="ASW10" s="59">
        <v>10764.020397044176</v>
      </c>
      <c r="ASX10" s="59">
        <v>7516.399510092021</v>
      </c>
      <c r="ASY10" s="59">
        <v>3936.4656172631535</v>
      </c>
      <c r="ASZ10" s="59">
        <v>0</v>
      </c>
      <c r="ATA10" s="56">
        <v>0</v>
      </c>
      <c r="ATB10" s="56">
        <v>0</v>
      </c>
      <c r="ATC10" s="56">
        <v>0</v>
      </c>
      <c r="ATD10" s="59">
        <v>0</v>
      </c>
      <c r="ATE10" s="56">
        <v>0</v>
      </c>
      <c r="ATF10" s="56">
        <v>0</v>
      </c>
      <c r="ATG10" s="56">
        <v>0</v>
      </c>
      <c r="ATH10" s="56">
        <v>0</v>
      </c>
      <c r="ATI10" s="56">
        <v>0</v>
      </c>
      <c r="ATJ10" s="56">
        <v>0</v>
      </c>
      <c r="ATK10" s="56">
        <v>0</v>
      </c>
      <c r="ATL10" s="56">
        <v>0</v>
      </c>
      <c r="ATM10" s="56">
        <v>0</v>
      </c>
      <c r="ATN10" s="56">
        <v>0</v>
      </c>
      <c r="ATO10" s="56">
        <v>13414.44</v>
      </c>
      <c r="ATP10" s="56">
        <v>13611.774649211908</v>
      </c>
      <c r="ATQ10" s="56">
        <v>13812.012212282283</v>
      </c>
      <c r="ATR10" s="56">
        <v>14015.195392856447</v>
      </c>
      <c r="ATS10" s="56">
        <v>14221.367522776567</v>
      </c>
      <c r="ATT10" s="56">
        <v>14430.572571322815</v>
      </c>
      <c r="ATU10" s="56">
        <v>14642.855154590468</v>
      </c>
      <c r="ATV10" s="59">
        <v>11886.608436003975</v>
      </c>
      <c r="ATW10" s="59">
        <v>9046.100808586154</v>
      </c>
      <c r="ATX10" s="59">
        <v>6119.4496706796735</v>
      </c>
      <c r="ATY10" s="59">
        <v>3104.7352664175964</v>
      </c>
      <c r="ATZ10" s="59">
        <v>0</v>
      </c>
      <c r="AUA10" s="56">
        <v>0</v>
      </c>
      <c r="AUB10" s="56">
        <v>0</v>
      </c>
      <c r="AUC10" s="56">
        <v>0</v>
      </c>
      <c r="AUD10" s="59">
        <v>0</v>
      </c>
      <c r="AUE10" s="56">
        <v>0</v>
      </c>
      <c r="AUF10" s="56">
        <v>0</v>
      </c>
      <c r="AUG10" s="56">
        <v>0</v>
      </c>
      <c r="AUH10" s="56">
        <v>0</v>
      </c>
      <c r="AUI10" s="56">
        <v>0</v>
      </c>
      <c r="AUJ10" s="56">
        <v>0</v>
      </c>
      <c r="AUK10" s="56">
        <v>0</v>
      </c>
      <c r="AUL10" s="56">
        <v>0</v>
      </c>
      <c r="AUM10" s="56">
        <v>0</v>
      </c>
      <c r="AUN10" s="56">
        <v>0</v>
      </c>
      <c r="AUO10" s="58">
        <v>0.5</v>
      </c>
      <c r="AUP10" s="56">
        <v>470.4</v>
      </c>
      <c r="AUQ10" s="56">
        <v>492.71288038225032</v>
      </c>
      <c r="AUR10" s="56">
        <v>516.08414645955293</v>
      </c>
      <c r="AUS10" s="56">
        <v>540.56400153422931</v>
      </c>
      <c r="AUT10" s="56">
        <v>566.20503024422896</v>
      </c>
      <c r="AUU10" s="56">
        <v>593.06231151903319</v>
      </c>
      <c r="AUV10" s="56">
        <v>621.19353689349123</v>
      </c>
      <c r="AUW10" s="59">
        <v>520.52730754698939</v>
      </c>
      <c r="AUX10" s="59">
        <v>408.913439124832</v>
      </c>
      <c r="AUY10" s="59">
        <v>285.53985036594099</v>
      </c>
      <c r="AUZ10" s="59">
        <v>149.54205159196383</v>
      </c>
      <c r="AVA10" s="59">
        <v>0</v>
      </c>
      <c r="AVB10" s="56">
        <v>0</v>
      </c>
      <c r="AVC10" s="56">
        <v>0</v>
      </c>
      <c r="AVD10" s="56">
        <v>0</v>
      </c>
      <c r="AVE10" s="59">
        <v>0</v>
      </c>
      <c r="AVF10" s="56">
        <v>0</v>
      </c>
      <c r="AVG10" s="56">
        <v>0</v>
      </c>
      <c r="AVH10" s="56">
        <v>0</v>
      </c>
      <c r="AVI10" s="56">
        <v>0</v>
      </c>
      <c r="AVJ10" s="56">
        <v>0</v>
      </c>
      <c r="AVK10" s="56">
        <v>0</v>
      </c>
      <c r="AVL10" s="56">
        <v>0</v>
      </c>
      <c r="AVM10" s="56">
        <v>0</v>
      </c>
      <c r="AVN10" s="56">
        <v>0</v>
      </c>
      <c r="AVO10" s="56">
        <v>0</v>
      </c>
      <c r="AVP10" s="56">
        <v>509.6</v>
      </c>
      <c r="AVQ10" s="56">
        <v>517.09652890753455</v>
      </c>
      <c r="AVR10" s="56">
        <v>524.70333635836084</v>
      </c>
      <c r="AVS10" s="56">
        <v>532.42204461756467</v>
      </c>
      <c r="AVT10" s="56">
        <v>540.25429981474724</v>
      </c>
      <c r="AVU10" s="56">
        <v>548.20177229508693</v>
      </c>
      <c r="AVV10" s="56">
        <v>556.26615697556531</v>
      </c>
      <c r="AVW10" s="59">
        <v>451.55933896514694</v>
      </c>
      <c r="AVX10" s="59">
        <v>343.65154058279762</v>
      </c>
      <c r="AVY10" s="59">
        <v>232.47124383711594</v>
      </c>
      <c r="AVZ10" s="59">
        <v>117.94551928864769</v>
      </c>
      <c r="AWA10" s="59">
        <v>0</v>
      </c>
      <c r="AWB10" s="56">
        <v>0</v>
      </c>
      <c r="AWC10" s="56">
        <v>0</v>
      </c>
      <c r="AWD10" s="56">
        <v>0</v>
      </c>
      <c r="AWE10" s="59">
        <v>0</v>
      </c>
      <c r="AWF10" s="56">
        <v>0</v>
      </c>
      <c r="AWG10" s="56">
        <v>0</v>
      </c>
      <c r="AWH10" s="56">
        <v>0</v>
      </c>
      <c r="AWI10" s="56">
        <v>0</v>
      </c>
      <c r="AWJ10" s="56">
        <v>0</v>
      </c>
      <c r="AWK10" s="56">
        <v>0</v>
      </c>
      <c r="AWL10" s="56">
        <v>0</v>
      </c>
      <c r="AWM10" s="56">
        <v>0</v>
      </c>
      <c r="AWN10" s="56">
        <v>0</v>
      </c>
      <c r="AWO10" s="56">
        <v>0</v>
      </c>
      <c r="AWP10" s="57">
        <v>0.76</v>
      </c>
      <c r="AWQ10" s="56">
        <v>12382.56</v>
      </c>
      <c r="AWR10" s="56">
        <v>12969.912423694808</v>
      </c>
      <c r="AWS10" s="56">
        <v>13585.125230833764</v>
      </c>
      <c r="AWT10" s="56">
        <v>14229.51994650869</v>
      </c>
      <c r="AWU10" s="56">
        <v>14904.480780826916</v>
      </c>
      <c r="AWV10" s="56">
        <v>15611.457602302553</v>
      </c>
      <c r="AWW10" s="56">
        <v>16351.969052287139</v>
      </c>
      <c r="AWX10" s="59">
        <v>4836.0298749542699</v>
      </c>
      <c r="AWY10" s="56">
        <v>5065.4213633149066</v>
      </c>
      <c r="AWZ10" s="56">
        <v>5305.6937718296613</v>
      </c>
      <c r="AXA10" s="56">
        <v>5557.363224371511</v>
      </c>
      <c r="AXB10" s="56">
        <v>5820.9703265528851</v>
      </c>
      <c r="AXC10" s="56">
        <v>6097.0813269886912</v>
      </c>
      <c r="AXD10" s="56">
        <v>6386.2893336424986</v>
      </c>
      <c r="AXE10" s="56">
        <v>6689.2155878687017</v>
      </c>
      <c r="AXF10" s="56">
        <v>7006.5107988874061</v>
      </c>
      <c r="AXG10" s="56">
        <v>7338.8565415585799</v>
      </c>
      <c r="AXH10" s="56">
        <v>7686.9667204580091</v>
      </c>
      <c r="AXI10" s="56">
        <v>8051.5891034000133</v>
      </c>
      <c r="AXJ10" s="56">
        <v>8433.5069277010225</v>
      </c>
      <c r="AXK10" s="56">
        <v>8833.5405826344249</v>
      </c>
      <c r="AXL10" s="56">
        <v>9252.5493716907094</v>
      </c>
      <c r="AXM10" s="56">
        <v>9691.4333584283795</v>
      </c>
      <c r="AXN10" s="56">
        <v>10151.135299880681</v>
      </c>
      <c r="AXO10" s="56">
        <v>10632.642671671236</v>
      </c>
      <c r="AXP10" s="56">
        <v>11136.98978918869</v>
      </c>
      <c r="AXQ10" s="56">
        <v>13414.44</v>
      </c>
      <c r="AXR10" s="56">
        <v>13611.774649211908</v>
      </c>
      <c r="AXS10" s="56">
        <v>13812.012212282283</v>
      </c>
      <c r="AXT10" s="56">
        <v>14015.195392856447</v>
      </c>
      <c r="AXU10" s="56">
        <v>14221.367522776567</v>
      </c>
      <c r="AXV10" s="56">
        <v>14430.572571322815</v>
      </c>
      <c r="AXW10" s="56">
        <v>14642.855154590468</v>
      </c>
      <c r="AXX10" s="59">
        <v>4195.273565648461</v>
      </c>
      <c r="AXY10" s="56">
        <v>4256.9886158052495</v>
      </c>
      <c r="AXZ10" s="56">
        <v>4319.6115322444748</v>
      </c>
      <c r="AYA10" s="56">
        <v>4383.155670236607</v>
      </c>
      <c r="AYB10" s="56">
        <v>4447.6345815163413</v>
      </c>
      <c r="AYC10" s="56">
        <v>4513.0620171727141</v>
      </c>
      <c r="AYD10" s="56">
        <v>4579.4519305817239</v>
      </c>
      <c r="AYE10" s="56">
        <v>4646.8184803820986</v>
      </c>
      <c r="AYF10" s="56">
        <v>4715.176033494834</v>
      </c>
      <c r="AYG10" s="56">
        <v>4784.5391681871579</v>
      </c>
      <c r="AYH10" s="56">
        <v>4854.9226771815584</v>
      </c>
      <c r="AYI10" s="56">
        <v>4926.3415708105549</v>
      </c>
      <c r="AYJ10" s="56">
        <v>4998.8110802178753</v>
      </c>
      <c r="AYK10" s="56">
        <v>5072.3466606067241</v>
      </c>
      <c r="AYL10" s="56">
        <v>5146.963994535834</v>
      </c>
      <c r="AYM10" s="56">
        <v>5222.6789952640074</v>
      </c>
      <c r="AYN10" s="56">
        <v>5299.5078101438548</v>
      </c>
      <c r="AYO10" s="56">
        <v>5377.4668240654573</v>
      </c>
      <c r="AYP10" s="56">
        <v>5456.5726629506898</v>
      </c>
      <c r="AYQ10" s="60">
        <v>0.76</v>
      </c>
      <c r="AYR10" s="56">
        <v>470.4</v>
      </c>
      <c r="AYS10" s="56">
        <v>492.71288038225032</v>
      </c>
      <c r="AYT10" s="56">
        <v>516.08414645955293</v>
      </c>
      <c r="AYU10" s="56">
        <v>540.56400153422931</v>
      </c>
      <c r="AYV10" s="56">
        <v>566.20503024422896</v>
      </c>
      <c r="AYW10" s="56">
        <v>593.06231151903319</v>
      </c>
      <c r="AYX10" s="56">
        <v>621.19353689349123</v>
      </c>
      <c r="AYY10" s="59">
        <v>183.71552031070215</v>
      </c>
      <c r="AYZ10" s="56">
        <v>192.42985370580328</v>
      </c>
      <c r="AZA10" s="56">
        <v>201.55754143478188</v>
      </c>
      <c r="AZB10" s="56">
        <v>211.11819048277243</v>
      </c>
      <c r="AZC10" s="56">
        <v>221.13233786959054</v>
      </c>
      <c r="AZD10" s="56">
        <v>231.62149476485317</v>
      </c>
      <c r="AZE10" s="56">
        <v>242.60819269564863</v>
      </c>
      <c r="AZF10" s="56">
        <v>254.11603194601415</v>
      </c>
      <c r="AZG10" s="56">
        <v>266.16973225218658</v>
      </c>
      <c r="AZH10" s="56">
        <v>278.79518590252383</v>
      </c>
      <c r="AZI10" s="56">
        <v>292.01951335615962</v>
      </c>
      <c r="AZJ10" s="56">
        <v>305.87112149986478</v>
      </c>
      <c r="AZK10" s="56">
        <v>320.37976466825603</v>
      </c>
      <c r="AZL10" s="56">
        <v>335.57660855842676</v>
      </c>
      <c r="AZM10" s="56">
        <v>351.49429717629545</v>
      </c>
      <c r="AZN10" s="56">
        <v>368.1670229584762</v>
      </c>
      <c r="AZO10" s="56">
        <v>385.63060022029947</v>
      </c>
      <c r="AZP10" s="56">
        <v>403.92254208775472</v>
      </c>
      <c r="AZQ10" s="56">
        <v>423.0821410786105</v>
      </c>
      <c r="AZR10" s="56">
        <v>509.6</v>
      </c>
      <c r="AZS10" s="56">
        <v>517.09652890753455</v>
      </c>
      <c r="AZT10" s="56">
        <v>524.70333635836084</v>
      </c>
      <c r="AZU10" s="56">
        <v>532.42204461756467</v>
      </c>
      <c r="AZV10" s="56">
        <v>540.25429981474724</v>
      </c>
      <c r="AZW10" s="56">
        <v>548.20177229508693</v>
      </c>
      <c r="AZX10" s="56">
        <v>556.26615697556531</v>
      </c>
      <c r="AZY10" s="59">
        <v>159.37388434064007</v>
      </c>
      <c r="AZZ10" s="56">
        <v>161.71837203896359</v>
      </c>
      <c r="BAA10" s="56">
        <v>164.09734859090537</v>
      </c>
      <c r="BAB10" s="56">
        <v>166.51132134867908</v>
      </c>
      <c r="BAC10" s="56">
        <v>168.96080512796118</v>
      </c>
      <c r="BAD10" s="56">
        <v>171.44632231768264</v>
      </c>
      <c r="BAE10" s="56">
        <v>173.96840299143656</v>
      </c>
      <c r="BAF10" s="56">
        <v>176.52758502052393</v>
      </c>
      <c r="BAG10" s="56">
        <v>179.12441418866291</v>
      </c>
      <c r="BAH10" s="56">
        <v>181.75944430838527</v>
      </c>
      <c r="BAI10" s="56">
        <v>184.43323733914514</v>
      </c>
      <c r="BAJ10" s="56">
        <v>187.14636350716532</v>
      </c>
      <c r="BAK10" s="56">
        <v>189.89940142704646</v>
      </c>
      <c r="BAL10" s="56">
        <v>192.69293822516531</v>
      </c>
      <c r="BAM10" s="56">
        <v>195.52756966488806</v>
      </c>
      <c r="BAN10" s="56">
        <v>198.40390027362591</v>
      </c>
      <c r="BAO10" s="56">
        <v>201.32254347175945</v>
      </c>
      <c r="BAP10" s="56">
        <v>204.28412170345965</v>
      </c>
      <c r="BAQ10" s="56">
        <v>207.28926656943352</v>
      </c>
      <c r="BAR10" s="57">
        <v>0.76</v>
      </c>
      <c r="BAS10" s="56">
        <v>12382.56</v>
      </c>
      <c r="BAT10" s="56">
        <v>12969.912423694808</v>
      </c>
      <c r="BAU10" s="56">
        <v>13585.125230833764</v>
      </c>
      <c r="BAV10" s="56">
        <v>14229.51994650869</v>
      </c>
      <c r="BAW10" s="56">
        <v>14904.480780826916</v>
      </c>
      <c r="BAX10" s="56">
        <v>15611.457602302553</v>
      </c>
      <c r="BAY10" s="56">
        <v>16351.969052287139</v>
      </c>
      <c r="BAZ10" s="56">
        <v>3868.8238999634159</v>
      </c>
      <c r="BBA10" s="56">
        <v>3039.2528179889437</v>
      </c>
      <c r="BBB10" s="56">
        <v>2122.2775087318646</v>
      </c>
      <c r="BBC10" s="56">
        <v>1111.4726448743022</v>
      </c>
      <c r="BBD10" s="56">
        <v>0</v>
      </c>
      <c r="BBE10" s="56">
        <v>0</v>
      </c>
      <c r="BBF10" s="56">
        <v>0</v>
      </c>
      <c r="BBG10" s="56">
        <v>0</v>
      </c>
      <c r="BBH10" s="56">
        <v>0</v>
      </c>
      <c r="BBI10" s="55">
        <v>0</v>
      </c>
      <c r="BBJ10" s="55">
        <v>0</v>
      </c>
      <c r="BBK10" s="55">
        <v>0</v>
      </c>
      <c r="BBL10" s="55">
        <v>0</v>
      </c>
      <c r="BBM10" s="55">
        <v>0</v>
      </c>
      <c r="BBN10" s="55">
        <v>0</v>
      </c>
      <c r="BBO10" s="55">
        <v>0</v>
      </c>
      <c r="BBP10" s="55">
        <v>0</v>
      </c>
      <c r="BBQ10" s="55">
        <v>0</v>
      </c>
      <c r="BBR10" s="55">
        <v>0</v>
      </c>
      <c r="BBS10" s="56">
        <v>13414.44</v>
      </c>
      <c r="BBT10" s="56">
        <v>13611.774649211908</v>
      </c>
      <c r="BBU10" s="56">
        <v>13812.012212282283</v>
      </c>
      <c r="BBV10" s="56">
        <v>14015.195392856447</v>
      </c>
      <c r="BBW10" s="56">
        <v>14221.367522776567</v>
      </c>
      <c r="BBX10" s="56">
        <v>14430.572571322815</v>
      </c>
      <c r="BBY10" s="56">
        <v>14642.855154590468</v>
      </c>
      <c r="BBZ10" s="56">
        <v>3356.2188525187689</v>
      </c>
      <c r="BCA10" s="56">
        <v>2554.1931694831496</v>
      </c>
      <c r="BCB10" s="56">
        <v>1727.8446128977901</v>
      </c>
      <c r="BCC10" s="56">
        <v>876.63113404732144</v>
      </c>
      <c r="BCD10" s="56">
        <v>0</v>
      </c>
      <c r="BCE10" s="56">
        <v>0</v>
      </c>
      <c r="BCF10" s="56">
        <v>0</v>
      </c>
      <c r="BCG10" s="56">
        <v>0</v>
      </c>
      <c r="BCH10" s="59">
        <v>0</v>
      </c>
      <c r="BCI10" s="55">
        <v>0</v>
      </c>
      <c r="BCJ10" s="55">
        <v>0</v>
      </c>
      <c r="BCK10" s="55">
        <v>0</v>
      </c>
      <c r="BCL10" s="55">
        <v>0</v>
      </c>
      <c r="BCM10" s="55">
        <v>0</v>
      </c>
      <c r="BCN10" s="55">
        <v>0</v>
      </c>
      <c r="BCO10" s="55">
        <v>0</v>
      </c>
      <c r="BCP10" s="55">
        <v>0</v>
      </c>
      <c r="BCQ10" s="55">
        <v>0</v>
      </c>
      <c r="BCR10" s="55">
        <v>0</v>
      </c>
      <c r="BCS10" s="57">
        <v>0.76</v>
      </c>
      <c r="BCT10" s="56">
        <v>470.4</v>
      </c>
      <c r="BCU10" s="56">
        <v>492.71288038225032</v>
      </c>
      <c r="BCV10" s="56">
        <v>516.08414645955293</v>
      </c>
      <c r="BCW10" s="56">
        <v>540.56400153422931</v>
      </c>
      <c r="BCX10" s="56">
        <v>566.20503024422896</v>
      </c>
      <c r="BCY10" s="56">
        <v>593.06231151903319</v>
      </c>
      <c r="BCZ10" s="56">
        <v>621.19353689349123</v>
      </c>
      <c r="BDA10" s="56">
        <v>146.97241624856173</v>
      </c>
      <c r="BDB10" s="56">
        <v>115.45791222348197</v>
      </c>
      <c r="BDC10" s="56">
        <v>80.623016573912764</v>
      </c>
      <c r="BDD10" s="56">
        <v>42.223638096554488</v>
      </c>
      <c r="BDE10" s="56">
        <v>0</v>
      </c>
      <c r="BDF10" s="56">
        <v>0</v>
      </c>
      <c r="BDG10" s="56">
        <v>0</v>
      </c>
      <c r="BDH10" s="56">
        <v>0</v>
      </c>
      <c r="BDI10" s="59">
        <v>0</v>
      </c>
      <c r="BDJ10" s="55">
        <v>0</v>
      </c>
      <c r="BDK10" s="55">
        <v>0</v>
      </c>
      <c r="BDL10" s="55">
        <v>0</v>
      </c>
      <c r="BDM10" s="55">
        <v>0</v>
      </c>
      <c r="BDN10" s="55">
        <v>0</v>
      </c>
      <c r="BDO10" s="55">
        <v>0</v>
      </c>
      <c r="BDP10" s="55">
        <v>0</v>
      </c>
      <c r="BDQ10" s="55">
        <v>0</v>
      </c>
      <c r="BDR10" s="55">
        <v>0</v>
      </c>
      <c r="BDS10" s="55">
        <v>0</v>
      </c>
      <c r="BDT10" s="56">
        <v>509.6</v>
      </c>
      <c r="BDU10" s="56">
        <v>517.09652890753455</v>
      </c>
      <c r="BDV10" s="56">
        <v>524.70333635836084</v>
      </c>
      <c r="BDW10" s="56">
        <v>532.42204461756467</v>
      </c>
      <c r="BDX10" s="56">
        <v>540.25429981474724</v>
      </c>
      <c r="BDY10" s="56">
        <v>548.20177229508693</v>
      </c>
      <c r="BDZ10" s="56">
        <v>556.26615697556531</v>
      </c>
      <c r="BEA10" s="56">
        <v>127.49910747251207</v>
      </c>
      <c r="BEB10" s="56">
        <v>97.031023223378156</v>
      </c>
      <c r="BEC10" s="56">
        <v>65.638939436362151</v>
      </c>
      <c r="BED10" s="56">
        <v>33.302264269735815</v>
      </c>
      <c r="BEE10" s="56">
        <v>0</v>
      </c>
      <c r="BEF10" s="56">
        <v>0</v>
      </c>
      <c r="BEG10" s="56">
        <v>0</v>
      </c>
      <c r="BEH10" s="56">
        <v>0</v>
      </c>
      <c r="BEI10" s="59">
        <v>0</v>
      </c>
      <c r="BEJ10" s="55">
        <v>0</v>
      </c>
      <c r="BEK10" s="55">
        <v>0</v>
      </c>
      <c r="BEL10" s="55">
        <v>0</v>
      </c>
      <c r="BEM10" s="55">
        <v>0</v>
      </c>
      <c r="BEN10" s="55">
        <v>0</v>
      </c>
      <c r="BEO10" s="55">
        <v>0</v>
      </c>
      <c r="BEP10" s="55">
        <v>0</v>
      </c>
      <c r="BEQ10" s="55">
        <v>0</v>
      </c>
      <c r="BER10" s="55">
        <v>0</v>
      </c>
      <c r="BES10" s="55">
        <v>0</v>
      </c>
      <c r="BET10" s="57">
        <v>0</v>
      </c>
      <c r="BEU10" s="56">
        <v>12382.56</v>
      </c>
      <c r="BEV10" s="56">
        <v>12969.912423694808</v>
      </c>
      <c r="BEW10" s="56">
        <v>13585.125230833764</v>
      </c>
      <c r="BEX10" s="56">
        <v>14229.51994650869</v>
      </c>
      <c r="BEY10" s="56">
        <v>14904.480780826916</v>
      </c>
      <c r="BEZ10" s="56">
        <v>15611.457602302553</v>
      </c>
      <c r="BFA10" s="56">
        <v>16351.969052287139</v>
      </c>
      <c r="BFB10" s="56">
        <v>3868.8238999634159</v>
      </c>
      <c r="BFC10" s="56">
        <v>3039.2528179889437</v>
      </c>
      <c r="BFD10" s="56">
        <v>2122.2775087318646</v>
      </c>
      <c r="BFE10" s="56">
        <v>1111.4726448743022</v>
      </c>
      <c r="BFF10" s="56">
        <v>0</v>
      </c>
      <c r="BFG10" s="56">
        <v>0</v>
      </c>
      <c r="BFH10" s="56">
        <v>0</v>
      </c>
      <c r="BFI10" s="56">
        <v>0</v>
      </c>
      <c r="BFJ10" s="56">
        <v>0</v>
      </c>
      <c r="BFK10" s="56">
        <v>0</v>
      </c>
      <c r="BFL10" s="56">
        <v>0</v>
      </c>
      <c r="BFM10" s="56">
        <v>0</v>
      </c>
      <c r="BFN10" s="56">
        <v>0</v>
      </c>
      <c r="BFO10" s="56">
        <v>0</v>
      </c>
      <c r="BFP10" s="56">
        <v>0</v>
      </c>
      <c r="BFQ10" s="56">
        <v>0</v>
      </c>
      <c r="BFR10" s="56">
        <v>0</v>
      </c>
      <c r="BFS10" s="56">
        <v>0</v>
      </c>
      <c r="BFT10" s="56">
        <v>0</v>
      </c>
      <c r="BFU10" s="56">
        <v>13414.44</v>
      </c>
      <c r="BFV10" s="56">
        <v>13611.774649211908</v>
      </c>
      <c r="BFW10" s="56">
        <v>13812.012212282283</v>
      </c>
      <c r="BFX10" s="56">
        <v>14015.195392856447</v>
      </c>
      <c r="BFY10" s="56">
        <v>14221.367522776567</v>
      </c>
      <c r="BFZ10" s="56">
        <v>14430.572571322815</v>
      </c>
      <c r="BGA10" s="56">
        <v>14642.855154590468</v>
      </c>
      <c r="BGB10" s="56">
        <v>3356.2188525187689</v>
      </c>
      <c r="BGC10" s="56">
        <v>2554.1931694831496</v>
      </c>
      <c r="BGD10" s="56">
        <v>1727.8446128977901</v>
      </c>
      <c r="BGE10" s="56">
        <v>876.63113404732144</v>
      </c>
      <c r="BGF10" s="56">
        <v>0</v>
      </c>
      <c r="BGG10" s="56">
        <v>0</v>
      </c>
      <c r="BGH10" s="56">
        <v>0</v>
      </c>
      <c r="BGI10" s="56">
        <v>0</v>
      </c>
      <c r="BGJ10" s="56">
        <v>0</v>
      </c>
      <c r="BGK10" s="56">
        <v>0</v>
      </c>
      <c r="BGL10" s="56">
        <v>0</v>
      </c>
      <c r="BGM10" s="56">
        <v>0</v>
      </c>
      <c r="BGN10" s="56">
        <v>0</v>
      </c>
      <c r="BGO10" s="56">
        <v>0</v>
      </c>
      <c r="BGP10" s="56">
        <v>0</v>
      </c>
      <c r="BGQ10" s="56">
        <v>0</v>
      </c>
      <c r="BGR10" s="56">
        <v>0</v>
      </c>
      <c r="BGS10" s="56">
        <v>0</v>
      </c>
      <c r="BGT10" s="56">
        <v>0</v>
      </c>
      <c r="BGU10" s="57">
        <v>0.25</v>
      </c>
      <c r="BGV10" s="56">
        <v>470.4</v>
      </c>
      <c r="BGW10" s="56">
        <v>492.71288038225032</v>
      </c>
      <c r="BGX10" s="56">
        <v>516.08414645955293</v>
      </c>
      <c r="BGY10" s="56">
        <v>540.56400153422931</v>
      </c>
      <c r="BGZ10" s="56">
        <v>566.20503024422896</v>
      </c>
      <c r="BHA10" s="56">
        <v>444.79673363927486</v>
      </c>
      <c r="BHB10" s="56">
        <v>465.89515267011842</v>
      </c>
      <c r="BHC10" s="56">
        <v>110.2293121864213</v>
      </c>
      <c r="BHD10" s="56">
        <v>86.593434167611477</v>
      </c>
      <c r="BHE10" s="56">
        <v>60.467262430434573</v>
      </c>
      <c r="BHF10" s="56">
        <v>31.667728572415868</v>
      </c>
      <c r="BHG10" s="56">
        <v>0</v>
      </c>
      <c r="BHH10" s="56">
        <v>0</v>
      </c>
      <c r="BHI10" s="56">
        <v>0</v>
      </c>
      <c r="BHJ10" s="56">
        <v>0</v>
      </c>
      <c r="BHK10" s="59">
        <v>0</v>
      </c>
      <c r="BHL10" s="56">
        <v>0</v>
      </c>
      <c r="BHM10" s="56">
        <v>0</v>
      </c>
      <c r="BHN10" s="56">
        <v>0</v>
      </c>
      <c r="BHO10" s="56">
        <v>0</v>
      </c>
      <c r="BHP10" s="56">
        <v>0</v>
      </c>
      <c r="BHQ10" s="56">
        <v>0</v>
      </c>
      <c r="BHR10" s="56">
        <v>0</v>
      </c>
      <c r="BHS10" s="56">
        <v>0</v>
      </c>
      <c r="BHT10" s="56">
        <v>0</v>
      </c>
      <c r="BHU10" s="56">
        <v>0</v>
      </c>
      <c r="BHV10" s="56">
        <v>509.6</v>
      </c>
      <c r="BHW10" s="56">
        <v>517.09652890753455</v>
      </c>
      <c r="BHX10" s="56">
        <v>524.70333635836084</v>
      </c>
      <c r="BHY10" s="56">
        <v>532.42204461756467</v>
      </c>
      <c r="BHZ10" s="56">
        <v>540.25429981474724</v>
      </c>
      <c r="BIA10" s="59">
        <v>411.15132922131522</v>
      </c>
      <c r="BIB10" s="56">
        <v>417.19961773167398</v>
      </c>
      <c r="BIC10" s="56">
        <v>95.624330604384056</v>
      </c>
      <c r="BID10" s="56">
        <v>72.773267417533617</v>
      </c>
      <c r="BIE10" s="56">
        <v>49.229204577271616</v>
      </c>
      <c r="BIF10" s="56">
        <v>24.976698202301861</v>
      </c>
      <c r="BIG10" s="56">
        <v>0</v>
      </c>
      <c r="BIH10" s="56">
        <v>0</v>
      </c>
      <c r="BII10" s="56">
        <v>0</v>
      </c>
      <c r="BIJ10" s="56">
        <v>0</v>
      </c>
      <c r="BIK10" s="59">
        <v>0</v>
      </c>
      <c r="BIL10" s="56">
        <v>0</v>
      </c>
      <c r="BIM10" s="56">
        <v>0</v>
      </c>
      <c r="BIN10" s="56">
        <v>0</v>
      </c>
      <c r="BIO10" s="56">
        <v>0</v>
      </c>
      <c r="BIP10" s="56">
        <v>0</v>
      </c>
      <c r="BIQ10" s="56">
        <v>0</v>
      </c>
      <c r="BIR10" s="56">
        <v>0</v>
      </c>
      <c r="BIS10" s="56">
        <v>0</v>
      </c>
      <c r="BIT10" s="56">
        <v>0</v>
      </c>
      <c r="BIU10" s="56">
        <v>0</v>
      </c>
      <c r="BIV10" s="61">
        <v>0.9</v>
      </c>
      <c r="BIW10" s="61">
        <v>0.9</v>
      </c>
      <c r="BIX10" s="61">
        <f t="shared" si="15"/>
        <v>0.71400000000000008</v>
      </c>
      <c r="BIY10" s="61">
        <f t="shared" si="15"/>
        <v>0.71400000000000008</v>
      </c>
      <c r="BIZ10" s="61">
        <v>0.1</v>
      </c>
      <c r="BJA10" s="61">
        <v>0.1</v>
      </c>
      <c r="BJB10" s="61">
        <v>0.8</v>
      </c>
      <c r="BJC10" s="61">
        <v>0.8</v>
      </c>
      <c r="BJD10" s="61">
        <v>0.8</v>
      </c>
      <c r="BJE10" s="61">
        <v>0.8</v>
      </c>
      <c r="BJF10" s="61">
        <v>1</v>
      </c>
      <c r="BJG10" s="61">
        <v>1</v>
      </c>
      <c r="BJH10" s="61">
        <f t="shared" si="16"/>
        <v>9</v>
      </c>
      <c r="BJI10" s="61">
        <f t="shared" si="16"/>
        <v>9</v>
      </c>
      <c r="BJJ10" s="62">
        <v>0.3</v>
      </c>
      <c r="BJK10" s="62">
        <v>0.3</v>
      </c>
      <c r="BJL10" s="46">
        <f t="shared" si="17"/>
        <v>1.69</v>
      </c>
      <c r="BJM10" s="46">
        <f t="shared" si="0"/>
        <v>1.5649999999999999</v>
      </c>
      <c r="BJN10" s="46">
        <f t="shared" si="0"/>
        <v>1.423</v>
      </c>
      <c r="BJO10" s="46">
        <v>1.5</v>
      </c>
      <c r="BJP10" s="61">
        <f t="shared" si="1"/>
        <v>0.65</v>
      </c>
      <c r="BJQ10" s="61">
        <f t="shared" si="1"/>
        <v>0.65</v>
      </c>
      <c r="BJR10" s="61">
        <v>0.69</v>
      </c>
      <c r="BJS10" s="61">
        <v>0.69</v>
      </c>
      <c r="BJT10" s="61">
        <v>48.83</v>
      </c>
      <c r="BJU10" s="61">
        <v>48.83</v>
      </c>
      <c r="BJV10" s="61">
        <f t="shared" si="18"/>
        <v>73.245000000000005</v>
      </c>
      <c r="BJW10" s="61">
        <f t="shared" si="18"/>
        <v>73.245000000000005</v>
      </c>
      <c r="BJX10" s="61">
        <v>4</v>
      </c>
      <c r="BJY10" s="61">
        <v>4</v>
      </c>
      <c r="BJZ10" s="63">
        <v>632823.32159999991</v>
      </c>
      <c r="BKA10" s="63">
        <v>662840.56453783822</v>
      </c>
      <c r="BKB10" s="63">
        <v>694281.64070500678</v>
      </c>
      <c r="BKC10" s="63">
        <v>727214.08798528591</v>
      </c>
      <c r="BKD10" s="63">
        <v>761708.64784392319</v>
      </c>
      <c r="BKE10" s="63">
        <v>797839.41728581756</v>
      </c>
      <c r="BKF10" s="63">
        <v>835684.00802166515</v>
      </c>
      <c r="BKG10" s="63">
        <v>875323.7131839674</v>
      </c>
      <c r="BKH10" s="63">
        <v>916843.68195101898</v>
      </c>
      <c r="BKI10" s="63">
        <v>960333.10245398455</v>
      </c>
      <c r="BKJ10" s="63">
        <v>1005885.3933599605</v>
      </c>
      <c r="BKK10" s="63">
        <v>1053598.4045425574</v>
      </c>
      <c r="BKL10" s="63">
        <v>1103574.6272710608</v>
      </c>
      <c r="BKM10" s="63">
        <v>1155921.4143696697</v>
      </c>
      <c r="BKN10" s="63">
        <v>1210751.2108197378</v>
      </c>
      <c r="BKO10" s="63">
        <v>1268181.7953003619</v>
      </c>
      <c r="BKP10" s="63">
        <v>1328336.5331861707</v>
      </c>
      <c r="BKQ10" s="63">
        <v>1391344.6415457716</v>
      </c>
      <c r="BKR10" s="63">
        <v>1457341.4667100904</v>
      </c>
      <c r="BKS10" s="63">
        <v>1526468.7750068496</v>
      </c>
      <c r="BKT10" s="63">
        <v>1598875.0572856932</v>
      </c>
      <c r="BKU10" s="63">
        <v>1674715.8478881156</v>
      </c>
      <c r="BKV10" s="63">
        <v>1754154.0587473554</v>
      </c>
      <c r="BKW10" s="63">
        <v>1837360.3293359368</v>
      </c>
      <c r="BKX10" s="63">
        <v>1924513.3932125629</v>
      </c>
      <c r="BKY10" s="63">
        <v>2015800.4619557401</v>
      </c>
      <c r="BKZ10" s="64">
        <v>685558.5983999999</v>
      </c>
      <c r="BLA10" s="64">
        <v>695643.58633311314</v>
      </c>
      <c r="BLB10" s="64">
        <v>705876.93063116481</v>
      </c>
      <c r="BLC10" s="64">
        <v>716260.81370737811</v>
      </c>
      <c r="BLD10" s="64">
        <v>726797.45007961441</v>
      </c>
      <c r="BLE10" s="64">
        <v>737489.08684265253</v>
      </c>
      <c r="BLF10" s="64">
        <v>748338.00414741552</v>
      </c>
      <c r="BLG10" s="64">
        <v>759346.51568724622</v>
      </c>
      <c r="BLH10" s="64">
        <v>770516.96919133794</v>
      </c>
      <c r="BLI10" s="64">
        <v>781851.74692542106</v>
      </c>
      <c r="BLJ10" s="64">
        <v>793353.26619981823</v>
      </c>
      <c r="BLK10" s="64">
        <v>805023.97988497105</v>
      </c>
      <c r="BLL10" s="64">
        <v>816866.37693455152</v>
      </c>
      <c r="BLM10" s="64">
        <v>828882.98291626829</v>
      </c>
      <c r="BLN10" s="64">
        <v>841076.36055048194</v>
      </c>
      <c r="BLO10" s="64">
        <v>853449.11025674304</v>
      </c>
      <c r="BLP10" s="64">
        <v>866003.87070837035</v>
      </c>
      <c r="BLQ10" s="64">
        <v>878743.31939518766</v>
      </c>
      <c r="BLR10" s="64">
        <v>891670.17319453799</v>
      </c>
      <c r="BLS10" s="64">
        <v>904787.18895069801</v>
      </c>
      <c r="BLT10" s="64">
        <v>918097.164062817</v>
      </c>
      <c r="BLU10" s="64">
        <v>931602.93708150298</v>
      </c>
      <c r="BLV10" s="64">
        <v>945307.38831418671</v>
      </c>
      <c r="BLW10" s="64">
        <v>959213.44043938932</v>
      </c>
      <c r="BLX10" s="64">
        <v>973324.05913002812</v>
      </c>
      <c r="BLY10" s="64">
        <v>987642.25368588977</v>
      </c>
      <c r="BLZ10" s="65">
        <v>177666.31943424002</v>
      </c>
      <c r="BMA10" s="65">
        <v>186093.71597652501</v>
      </c>
      <c r="BMB10" s="65">
        <v>194920.85633467272</v>
      </c>
      <c r="BMC10" s="65">
        <v>204166.70189462457</v>
      </c>
      <c r="BMD10" s="65">
        <v>213851.11345375152</v>
      </c>
      <c r="BME10" s="65">
        <v>223994.89388339568</v>
      </c>
      <c r="BMF10" s="65">
        <v>234619.83281506036</v>
      </c>
      <c r="BMG10" s="65">
        <v>245748.75344623809</v>
      </c>
      <c r="BMH10" s="65">
        <v>257405.56156641891</v>
      </c>
      <c r="BMI10" s="65">
        <v>269615.29690859042</v>
      </c>
      <c r="BMJ10" s="65">
        <v>282404.18693653739</v>
      </c>
      <c r="BMK10" s="65">
        <v>295799.70318347967</v>
      </c>
      <c r="BML10" s="65">
        <v>309830.62026306748</v>
      </c>
      <c r="BMM10" s="65">
        <v>324527.07767949655</v>
      </c>
      <c r="BMN10" s="65">
        <v>339920.64456951333</v>
      </c>
      <c r="BMO10" s="65">
        <v>356044.38751538272</v>
      </c>
      <c r="BMP10" s="65">
        <v>372932.94157448632</v>
      </c>
      <c r="BMQ10" s="65">
        <v>390622.58467812644</v>
      </c>
      <c r="BMR10" s="65">
        <v>409151.31555935193</v>
      </c>
      <c r="BMS10" s="65">
        <v>428558.93537720089</v>
      </c>
      <c r="BMT10" s="65">
        <v>448887.1332126942</v>
      </c>
      <c r="BMU10" s="65">
        <v>470179.57562023273</v>
      </c>
      <c r="BMV10" s="65">
        <v>492482.00042676221</v>
      </c>
      <c r="BMW10" s="65">
        <v>515842.31498019275</v>
      </c>
      <c r="BMX10" s="65">
        <v>540310.69905811816</v>
      </c>
      <c r="BMY10" s="65">
        <v>565939.71265789249</v>
      </c>
      <c r="BMZ10" s="65">
        <v>192471.84605376003</v>
      </c>
      <c r="BNA10" s="65">
        <v>195303.22509188511</v>
      </c>
      <c r="BNB10" s="65">
        <v>198176.2554542007</v>
      </c>
      <c r="BNC10" s="65">
        <v>201091.54985726072</v>
      </c>
      <c r="BND10" s="65">
        <v>204049.73003105563</v>
      </c>
      <c r="BNE10" s="65">
        <v>207051.42685160591</v>
      </c>
      <c r="BNF10" s="65">
        <v>210097.28047550572</v>
      </c>
      <c r="BNG10" s="65">
        <v>213187.94047644571</v>
      </c>
      <c r="BNH10" s="65">
        <v>216324.06598374443</v>
      </c>
      <c r="BNI10" s="65">
        <v>219506.32582291742</v>
      </c>
      <c r="BNJ10" s="65">
        <v>222735.39865831423</v>
      </c>
      <c r="BNK10" s="65">
        <v>226011.97313785361</v>
      </c>
      <c r="BNL10" s="65">
        <v>229336.74803988822</v>
      </c>
      <c r="BNM10" s="65">
        <v>232710.43242222923</v>
      </c>
      <c r="BNN10" s="65">
        <v>236133.74577336368</v>
      </c>
      <c r="BNO10" s="65">
        <v>239607.41816589594</v>
      </c>
      <c r="BNP10" s="65">
        <v>243132.19041224671</v>
      </c>
      <c r="BNQ10" s="65">
        <v>246708.81422264231</v>
      </c>
      <c r="BNR10" s="65">
        <v>250338.05236542807</v>
      </c>
      <c r="BNS10" s="65">
        <v>254020.67882973992</v>
      </c>
      <c r="BNT10" s="65">
        <v>257757.47899056942</v>
      </c>
      <c r="BNU10" s="65">
        <v>261549.24977625627</v>
      </c>
      <c r="BNV10" s="65">
        <v>265396.79983844556</v>
      </c>
      <c r="BNW10" s="65">
        <v>269300.9497245446</v>
      </c>
      <c r="BNX10" s="65">
        <v>273262.53205271676</v>
      </c>
      <c r="BNY10" s="65">
        <v>277282.39168945001</v>
      </c>
      <c r="BNZ10" s="66">
        <v>55206.405504000002</v>
      </c>
      <c r="BOA10" s="66">
        <v>57825.057549800935</v>
      </c>
      <c r="BOB10" s="66">
        <v>60567.92232914926</v>
      </c>
      <c r="BOC10" s="66">
        <v>63440.89172951434</v>
      </c>
      <c r="BOD10" s="66">
        <v>66450.137113238728</v>
      </c>
      <c r="BOE10" s="66">
        <v>69602.122574105699</v>
      </c>
      <c r="BOF10" s="66">
        <v>72903.618822716977</v>
      </c>
      <c r="BOG10" s="66">
        <v>76361.717730507065</v>
      </c>
      <c r="BOH10" s="66">
        <v>79983.847563636256</v>
      </c>
      <c r="BOI10" s="66">
        <v>83777.788939485676</v>
      </c>
      <c r="BOJ10" s="66">
        <v>87751.69154003021</v>
      </c>
      <c r="BOK10" s="66">
        <v>91914.091617991144</v>
      </c>
      <c r="BOL10" s="66">
        <v>96273.930333372598</v>
      </c>
      <c r="BOM10" s="66">
        <v>100840.57295977067</v>
      </c>
      <c r="BON10" s="66">
        <v>105623.82900171145</v>
      </c>
      <c r="BOO10" s="66">
        <v>110633.97326623196</v>
      </c>
      <c r="BOP10" s="66">
        <v>115881.7679339669</v>
      </c>
      <c r="BOQ10" s="66">
        <v>121378.48567715204</v>
      </c>
      <c r="BOR10" s="66">
        <v>127135.93387420345</v>
      </c>
      <c r="BOS10" s="66">
        <v>133166.47997288711</v>
      </c>
      <c r="BOT10" s="66">
        <v>139483.07805656135</v>
      </c>
      <c r="BOU10" s="66">
        <v>146099.29667055825</v>
      </c>
      <c r="BOV10" s="66">
        <v>153029.34796847717</v>
      </c>
      <c r="BOW10" s="66">
        <v>160288.11824099929</v>
      </c>
      <c r="BOX10" s="66">
        <v>167891.19989280077</v>
      </c>
      <c r="BOY10" s="66">
        <v>175854.92493625428</v>
      </c>
      <c r="BOZ10" s="65">
        <v>59806.939295999997</v>
      </c>
      <c r="BPA10" s="65">
        <v>60686.73609604637</v>
      </c>
      <c r="BPB10" s="65">
        <v>61579.47524723933</v>
      </c>
      <c r="BPC10" s="65">
        <v>62485.347139511185</v>
      </c>
      <c r="BPD10" s="65">
        <v>63404.544963547043</v>
      </c>
      <c r="BPE10" s="65">
        <v>64337.264751985633</v>
      </c>
      <c r="BPF10" s="65">
        <v>65283.705421226143</v>
      </c>
      <c r="BPG10" s="65">
        <v>66244.068813850143</v>
      </c>
      <c r="BPH10" s="65">
        <v>67218.559741667515</v>
      </c>
      <c r="BPI10" s="65">
        <v>68207.386029395639</v>
      </c>
      <c r="BPJ10" s="65">
        <v>69210.758558981062</v>
      </c>
      <c r="BPK10" s="65">
        <v>70228.89131457328</v>
      </c>
      <c r="BPL10" s="65">
        <v>71262.001428160016</v>
      </c>
      <c r="BPM10" s="65">
        <v>72310.309225873847</v>
      </c>
      <c r="BPN10" s="65">
        <v>73374.038274980063</v>
      </c>
      <c r="BPO10" s="65">
        <v>74453.415431555681</v>
      </c>
      <c r="BPP10" s="65">
        <v>75548.670888869921</v>
      </c>
      <c r="BPQ10" s="65">
        <v>76660.038226476332</v>
      </c>
      <c r="BPR10" s="65">
        <v>77787.754460027121</v>
      </c>
      <c r="BPS10" s="65">
        <v>78932.060091820284</v>
      </c>
      <c r="BPT10" s="65">
        <v>80093.19916209027</v>
      </c>
      <c r="BPU10" s="65">
        <v>81271.419301053247</v>
      </c>
      <c r="BPV10" s="65">
        <v>82466.971781717904</v>
      </c>
      <c r="BPW10" s="65">
        <v>83680.111573473157</v>
      </c>
      <c r="BPX10" s="65">
        <v>84911.097396464247</v>
      </c>
      <c r="BPY10" s="65">
        <v>86160.191776768552</v>
      </c>
      <c r="BPZ10" s="66">
        <v>116270.5168864538</v>
      </c>
      <c r="BQA10" s="66">
        <v>126291.74444295932</v>
      </c>
      <c r="BQB10" s="66">
        <v>137176.69054504708</v>
      </c>
      <c r="BQC10" s="66">
        <v>148999.79814112606</v>
      </c>
      <c r="BQD10" s="66">
        <v>161841.92633518737</v>
      </c>
      <c r="BQE10" s="66">
        <v>175790.90338817466</v>
      </c>
      <c r="BQF10" s="66">
        <v>190942.1273819317</v>
      </c>
      <c r="BQG10" s="66">
        <v>207399.21865371335</v>
      </c>
      <c r="BQH10" s="66">
        <v>225274.72846330676</v>
      </c>
      <c r="BQI10" s="66">
        <v>244690.90873939017</v>
      </c>
      <c r="BQJ10" s="66">
        <v>265780.54816948058</v>
      </c>
      <c r="BQK10" s="66">
        <v>288687.88035155204</v>
      </c>
      <c r="BQL10" s="66">
        <v>313569.57021823904</v>
      </c>
      <c r="BQM10" s="66">
        <v>340595.78547985462</v>
      </c>
      <c r="BQN10" s="66">
        <v>369951.36041389883</v>
      </c>
      <c r="BQO10" s="66">
        <v>401837.05996030208</v>
      </c>
      <c r="BQP10" s="66">
        <v>436470.95276764105</v>
      </c>
      <c r="BQQ10" s="66">
        <v>474089.90258069459</v>
      </c>
      <c r="BQR10" s="66">
        <v>514951.18816904636</v>
      </c>
      <c r="BQS10" s="66">
        <v>559334.26287554693</v>
      </c>
      <c r="BQT10" s="66">
        <v>607542.66581831523</v>
      </c>
      <c r="BQU10" s="66">
        <v>659906.097817134</v>
      </c>
      <c r="BQV10" s="66">
        <v>716782.67624164734</v>
      </c>
      <c r="BQW10" s="66">
        <v>778561.38420243911</v>
      </c>
      <c r="BQX10" s="66">
        <v>845664.73083518771</v>
      </c>
      <c r="BQY10" s="66">
        <v>918551.64087177452</v>
      </c>
      <c r="BQZ10" s="65">
        <v>125959.72662699164</v>
      </c>
      <c r="BRA10" s="65">
        <v>132541.74039547649</v>
      </c>
      <c r="BRB10" s="65">
        <v>139467.69667962607</v>
      </c>
      <c r="BRC10" s="65">
        <v>146755.56816352188</v>
      </c>
      <c r="BRD10" s="65">
        <v>154424.26669217623</v>
      </c>
      <c r="BRE10" s="65">
        <v>162493.6923472989</v>
      </c>
      <c r="BRF10" s="65">
        <v>170984.78508751348</v>
      </c>
      <c r="BRG10" s="65">
        <v>179919.57908702883</v>
      </c>
      <c r="BRH10" s="65">
        <v>189321.25991377217</v>
      </c>
      <c r="BRI10" s="65">
        <v>199214.22469536072</v>
      </c>
      <c r="BRJ10" s="65">
        <v>209624.14542904001</v>
      </c>
      <c r="BRK10" s="65">
        <v>220578.03559987783</v>
      </c>
      <c r="BRL10" s="65">
        <v>232104.32028008468</v>
      </c>
      <c r="BRM10" s="65">
        <v>244232.90989136894</v>
      </c>
      <c r="BRN10" s="65">
        <v>256995.27782173592</v>
      </c>
      <c r="BRO10" s="65">
        <v>270424.54209814616</v>
      </c>
      <c r="BRP10" s="65">
        <v>284555.55132697051</v>
      </c>
      <c r="BRQ10" s="65">
        <v>299424.97512525594</v>
      </c>
      <c r="BRR10" s="65">
        <v>315071.39927746862</v>
      </c>
      <c r="BRS10" s="65">
        <v>331535.42586464371</v>
      </c>
      <c r="BRT10" s="65">
        <v>348859.7786257742</v>
      </c>
      <c r="BRU10" s="65">
        <v>367089.41382485046</v>
      </c>
      <c r="BRV10" s="65">
        <v>386271.63691124477</v>
      </c>
      <c r="BRW10" s="65">
        <v>406456.22527617519</v>
      </c>
      <c r="BRX10" s="65">
        <v>427695.55742379581</v>
      </c>
      <c r="BRY10" s="65">
        <v>450044.74889211071</v>
      </c>
      <c r="BRZ10" s="64">
        <v>632823.32159999991</v>
      </c>
      <c r="BSA10" s="64">
        <v>662840.56453783822</v>
      </c>
      <c r="BSB10" s="64">
        <v>694281.64070500678</v>
      </c>
      <c r="BSC10" s="64">
        <v>727214.08798528591</v>
      </c>
      <c r="BSD10" s="64">
        <v>761708.64784392319</v>
      </c>
      <c r="BSE10" s="64">
        <v>797839.41728581756</v>
      </c>
      <c r="BSF10" s="64">
        <v>835684.00802166515</v>
      </c>
      <c r="BSG10" s="64">
        <v>517024.5399206634</v>
      </c>
      <c r="BSH10" s="64">
        <v>452003.93520185229</v>
      </c>
      <c r="BSI10" s="64">
        <v>379651.68650347518</v>
      </c>
      <c r="BSJ10" s="64">
        <v>299418.55209014821</v>
      </c>
      <c r="BSK10" s="64">
        <v>0</v>
      </c>
      <c r="BSL10" s="64">
        <v>0</v>
      </c>
      <c r="BSM10" s="64">
        <v>0</v>
      </c>
      <c r="BSN10" s="64">
        <v>0</v>
      </c>
      <c r="BSO10" s="64">
        <v>0</v>
      </c>
      <c r="BSP10" s="64">
        <v>0</v>
      </c>
      <c r="BSQ10" s="64">
        <v>0</v>
      </c>
      <c r="BSR10" s="64">
        <v>0</v>
      </c>
      <c r="BSS10" s="64">
        <v>0</v>
      </c>
      <c r="BST10" s="64">
        <v>0</v>
      </c>
      <c r="BSU10" s="64">
        <v>0</v>
      </c>
      <c r="BSV10" s="64">
        <v>0</v>
      </c>
      <c r="BSW10" s="64">
        <v>0</v>
      </c>
      <c r="BSX10" s="64">
        <v>0</v>
      </c>
      <c r="BSY10" s="64">
        <v>0</v>
      </c>
      <c r="BSZ10" s="64">
        <v>685558.5983999999</v>
      </c>
      <c r="BTA10" s="64">
        <v>695643.58633311314</v>
      </c>
      <c r="BTB10" s="64">
        <v>705876.93063116481</v>
      </c>
      <c r="BTC10" s="64">
        <v>716260.81370737811</v>
      </c>
      <c r="BTD10" s="64">
        <v>726797.45007961441</v>
      </c>
      <c r="BTE10" s="64">
        <v>737489.08684265253</v>
      </c>
      <c r="BTF10" s="64">
        <v>748338.00414741552</v>
      </c>
      <c r="BTG10" s="63">
        <v>575078.42788047448</v>
      </c>
      <c r="BTH10" s="63">
        <v>476179.48696024687</v>
      </c>
      <c r="BTI10" s="63">
        <v>374246.36952830158</v>
      </c>
      <c r="BTJ10" s="63">
        <v>269211.20833047171</v>
      </c>
      <c r="BTK10" s="63">
        <v>0</v>
      </c>
      <c r="BTL10" s="63">
        <v>0</v>
      </c>
      <c r="BTM10" s="63">
        <v>0</v>
      </c>
      <c r="BTN10" s="63">
        <v>0</v>
      </c>
      <c r="BTO10" s="63">
        <v>0</v>
      </c>
      <c r="BTP10" s="63">
        <v>0</v>
      </c>
      <c r="BTQ10" s="63">
        <v>0</v>
      </c>
      <c r="BTR10" s="63">
        <v>0</v>
      </c>
      <c r="BTS10" s="63">
        <v>0</v>
      </c>
      <c r="BTT10" s="63">
        <v>0</v>
      </c>
      <c r="BTU10" s="63">
        <v>0</v>
      </c>
      <c r="BTV10" s="63">
        <v>0</v>
      </c>
      <c r="BTW10" s="63">
        <v>0</v>
      </c>
      <c r="BTX10" s="63">
        <v>0</v>
      </c>
      <c r="BTY10" s="63">
        <v>0</v>
      </c>
      <c r="BTZ10" s="63">
        <v>177666.31943424002</v>
      </c>
      <c r="BUA10" s="63">
        <v>186093.71597652504</v>
      </c>
      <c r="BUB10" s="63">
        <v>194920.85633467275</v>
      </c>
      <c r="BUC10" s="63">
        <v>204166.7018946246</v>
      </c>
      <c r="BUD10" s="63">
        <v>213851.11345375158</v>
      </c>
      <c r="BUE10" s="63">
        <v>223994.89388339571</v>
      </c>
      <c r="BUF10" s="63">
        <v>234619.83281506036</v>
      </c>
      <c r="BUG10" s="77">
        <v>196599.00275699052</v>
      </c>
      <c r="BUH10" s="77">
        <v>154443.33693985135</v>
      </c>
      <c r="BUI10" s="77">
        <v>107846.11876343617</v>
      </c>
      <c r="BUJ10" s="77">
        <v>56480.837387307489</v>
      </c>
      <c r="BUK10" s="77">
        <v>0</v>
      </c>
      <c r="BUL10" s="63">
        <v>0</v>
      </c>
      <c r="BUM10" s="63">
        <v>0</v>
      </c>
      <c r="BUN10" s="63">
        <v>0</v>
      </c>
      <c r="BUO10" s="63">
        <v>0</v>
      </c>
      <c r="BUP10" s="63">
        <v>0</v>
      </c>
      <c r="BUQ10" s="63">
        <v>0</v>
      </c>
      <c r="BUR10" s="63">
        <v>0</v>
      </c>
      <c r="BUS10" s="63">
        <v>0</v>
      </c>
      <c r="BUT10" s="63">
        <v>0</v>
      </c>
      <c r="BUU10" s="63">
        <v>0</v>
      </c>
      <c r="BUV10" s="63">
        <v>0</v>
      </c>
      <c r="BUW10" s="63">
        <v>0</v>
      </c>
      <c r="BUX10" s="63">
        <v>0</v>
      </c>
      <c r="BUY10" s="63">
        <v>0</v>
      </c>
      <c r="BUZ10" s="63">
        <v>192471.84605376003</v>
      </c>
      <c r="BVA10" s="63">
        <v>195303.22509188514</v>
      </c>
      <c r="BVB10" s="63">
        <v>198176.25545420076</v>
      </c>
      <c r="BVC10" s="63">
        <v>201091.54985726075</v>
      </c>
      <c r="BVD10" s="63">
        <v>204049.73003105563</v>
      </c>
      <c r="BVE10" s="63">
        <v>207051.42685160594</v>
      </c>
      <c r="BVF10" s="63">
        <v>210097.28047550574</v>
      </c>
      <c r="BVG10" s="77">
        <v>170550.35238115658</v>
      </c>
      <c r="BVH10" s="77">
        <v>129794.43959024665</v>
      </c>
      <c r="BVI10" s="77">
        <v>87802.53032916697</v>
      </c>
      <c r="BVJ10" s="77">
        <v>44547.079731662852</v>
      </c>
      <c r="BVK10" s="77">
        <v>0</v>
      </c>
      <c r="BVL10" s="63">
        <v>0</v>
      </c>
      <c r="BVM10" s="63">
        <v>0</v>
      </c>
      <c r="BVN10" s="63">
        <v>0</v>
      </c>
      <c r="BVO10" s="63">
        <v>0</v>
      </c>
      <c r="BVP10" s="63">
        <v>0</v>
      </c>
      <c r="BVQ10" s="63">
        <v>0</v>
      </c>
      <c r="BVR10" s="63">
        <v>0</v>
      </c>
      <c r="BVS10" s="63">
        <v>0</v>
      </c>
      <c r="BVT10" s="63">
        <v>0</v>
      </c>
      <c r="BVU10" s="63">
        <v>0</v>
      </c>
      <c r="BVV10" s="63">
        <v>0</v>
      </c>
      <c r="BVW10" s="63">
        <v>0</v>
      </c>
      <c r="BVX10" s="63">
        <v>0</v>
      </c>
      <c r="BVY10" s="63">
        <v>0</v>
      </c>
      <c r="BVZ10" s="66">
        <v>55206.405504000002</v>
      </c>
      <c r="BWA10" s="66">
        <v>57825.057549800935</v>
      </c>
      <c r="BWB10" s="66">
        <v>60567.92232914926</v>
      </c>
      <c r="BWC10" s="66">
        <v>63440.89172951434</v>
      </c>
      <c r="BWD10" s="66">
        <v>66450.137113238728</v>
      </c>
      <c r="BWE10" s="66">
        <v>69602.122574105699</v>
      </c>
      <c r="BWF10" s="66">
        <v>72903.618822716977</v>
      </c>
      <c r="BWG10" s="66">
        <v>61089.374184405657</v>
      </c>
      <c r="BWH10" s="66">
        <v>47990.308538181751</v>
      </c>
      <c r="BWI10" s="66">
        <v>33511.115575794269</v>
      </c>
      <c r="BWJ10" s="66">
        <v>17550.338308006045</v>
      </c>
      <c r="BWK10" s="66">
        <v>0</v>
      </c>
      <c r="BWL10" s="66">
        <v>0</v>
      </c>
      <c r="BWM10" s="66">
        <v>0</v>
      </c>
      <c r="BWN10" s="66">
        <v>0</v>
      </c>
      <c r="BWO10" s="66">
        <v>0</v>
      </c>
      <c r="BWP10" s="66">
        <v>0</v>
      </c>
      <c r="BWQ10" s="66">
        <v>0</v>
      </c>
      <c r="BWR10" s="66">
        <v>0</v>
      </c>
      <c r="BWS10" s="66">
        <v>0</v>
      </c>
      <c r="BWT10" s="66">
        <v>0</v>
      </c>
      <c r="BWU10" s="66">
        <v>0</v>
      </c>
      <c r="BWV10" s="66">
        <v>0</v>
      </c>
      <c r="BWW10" s="66">
        <v>0</v>
      </c>
      <c r="BWX10" s="66">
        <v>0</v>
      </c>
      <c r="BWY10" s="66">
        <v>0</v>
      </c>
      <c r="BWZ10" s="66">
        <v>59806.939295999997</v>
      </c>
      <c r="BXA10" s="66">
        <v>60686.73609604637</v>
      </c>
      <c r="BXB10" s="66">
        <v>61579.47524723933</v>
      </c>
      <c r="BXC10" s="66">
        <v>62485.347139511185</v>
      </c>
      <c r="BXD10" s="66">
        <v>63404.544963547043</v>
      </c>
      <c r="BXE10" s="66">
        <v>64337.264751985633</v>
      </c>
      <c r="BXF10" s="66">
        <v>65283.705421226143</v>
      </c>
      <c r="BXG10" s="66">
        <v>52995.255051080123</v>
      </c>
      <c r="BXH10" s="66">
        <v>40331.135845000506</v>
      </c>
      <c r="BXI10" s="66">
        <v>27282.954411758255</v>
      </c>
      <c r="BXJ10" s="66">
        <v>13842.151711796214</v>
      </c>
      <c r="BXK10" s="66">
        <v>0</v>
      </c>
      <c r="BXL10" s="66">
        <v>0</v>
      </c>
      <c r="BXM10" s="66">
        <v>0</v>
      </c>
      <c r="BXN10" s="66">
        <v>0</v>
      </c>
      <c r="BXO10" s="66">
        <v>0</v>
      </c>
      <c r="BXP10" s="66">
        <v>0</v>
      </c>
      <c r="BXQ10" s="66">
        <v>0</v>
      </c>
      <c r="BXR10" s="66">
        <v>0</v>
      </c>
      <c r="BXS10" s="66">
        <v>0</v>
      </c>
      <c r="BXT10" s="66">
        <v>0</v>
      </c>
      <c r="BXU10" s="66">
        <v>0</v>
      </c>
      <c r="BXV10" s="66">
        <v>0</v>
      </c>
      <c r="BXW10" s="66">
        <v>0</v>
      </c>
      <c r="BXX10" s="66">
        <v>0</v>
      </c>
      <c r="BXY10" s="66">
        <v>0</v>
      </c>
      <c r="BXZ10" s="66">
        <v>116270.5168864538</v>
      </c>
      <c r="BYA10" s="66">
        <v>126291.74444295932</v>
      </c>
      <c r="BYB10" s="66">
        <v>137176.69054504708</v>
      </c>
      <c r="BYC10" s="66">
        <v>148999.79814112606</v>
      </c>
      <c r="BYD10" s="66">
        <v>161841.92633518737</v>
      </c>
      <c r="BYE10" s="66">
        <v>175790.90338817466</v>
      </c>
      <c r="BYF10" s="66">
        <v>190942.1273819317</v>
      </c>
      <c r="BYG10" s="66">
        <v>165919.37492297072</v>
      </c>
      <c r="BYH10" s="66">
        <v>135164.83707798406</v>
      </c>
      <c r="BYI10" s="66">
        <v>97876.363495756086</v>
      </c>
      <c r="BYJ10" s="66">
        <v>53156.109633896122</v>
      </c>
      <c r="BYK10" s="66">
        <v>0</v>
      </c>
      <c r="BYL10" s="66">
        <v>0</v>
      </c>
      <c r="BYM10" s="66">
        <v>0</v>
      </c>
      <c r="BYN10" s="66">
        <v>0</v>
      </c>
      <c r="BYO10" s="66">
        <v>0</v>
      </c>
      <c r="BYP10" s="66">
        <v>0</v>
      </c>
      <c r="BYQ10" s="66">
        <v>0</v>
      </c>
      <c r="BYR10" s="66">
        <v>0</v>
      </c>
      <c r="BYS10" s="66">
        <v>0</v>
      </c>
      <c r="BYT10" s="66">
        <v>0</v>
      </c>
      <c r="BYU10" s="66">
        <v>0</v>
      </c>
      <c r="BYV10" s="66">
        <v>0</v>
      </c>
      <c r="BYW10" s="66">
        <v>0</v>
      </c>
      <c r="BYX10" s="66">
        <v>0</v>
      </c>
      <c r="BYY10" s="66">
        <v>0</v>
      </c>
      <c r="BYZ10" s="65">
        <v>125959.72662699164</v>
      </c>
      <c r="BZA10" s="65">
        <v>132541.74039547649</v>
      </c>
      <c r="BZB10" s="65">
        <v>139467.69667962607</v>
      </c>
      <c r="BZC10" s="65">
        <v>146755.56816352188</v>
      </c>
      <c r="BZD10" s="65">
        <v>154424.26669217623</v>
      </c>
      <c r="BZE10" s="65">
        <v>162493.6923472989</v>
      </c>
      <c r="BZF10" s="65">
        <v>170984.78508751348</v>
      </c>
      <c r="BZG10" s="65">
        <v>143935.6632696231</v>
      </c>
      <c r="BZH10" s="65">
        <v>113592.75594826329</v>
      </c>
      <c r="BZI10" s="65">
        <v>79685.689878144301</v>
      </c>
      <c r="BZJ10" s="65">
        <v>41924.829085808007</v>
      </c>
      <c r="BZK10" s="65">
        <v>0</v>
      </c>
      <c r="BZL10" s="65">
        <v>0</v>
      </c>
      <c r="BZM10" s="65">
        <v>0</v>
      </c>
      <c r="BZN10" s="65">
        <v>0</v>
      </c>
      <c r="BZO10" s="65">
        <v>0</v>
      </c>
      <c r="BZP10" s="65">
        <v>0</v>
      </c>
      <c r="BZQ10" s="65">
        <v>0</v>
      </c>
      <c r="BZR10" s="65">
        <v>0</v>
      </c>
      <c r="BZS10" s="65">
        <v>0</v>
      </c>
      <c r="BZT10" s="65">
        <v>0</v>
      </c>
      <c r="BZU10" s="65">
        <v>0</v>
      </c>
      <c r="BZV10" s="65">
        <v>0</v>
      </c>
      <c r="BZW10" s="65">
        <v>0</v>
      </c>
      <c r="BZX10" s="65">
        <v>0</v>
      </c>
      <c r="BZY10" s="65">
        <v>0</v>
      </c>
      <c r="BZZ10" s="64">
        <v>632823.32159999991</v>
      </c>
      <c r="CAA10" s="64">
        <v>662840.56453783822</v>
      </c>
      <c r="CAB10" s="64">
        <v>694281.64070500678</v>
      </c>
      <c r="CAC10" s="64">
        <v>727214.08798528591</v>
      </c>
      <c r="CAD10" s="64">
        <v>761708.64784392319</v>
      </c>
      <c r="CAE10" s="64">
        <v>797839.41728581756</v>
      </c>
      <c r="CAF10" s="64">
        <v>835684.00802166515</v>
      </c>
      <c r="CAG10" s="66">
        <v>210077.69116415217</v>
      </c>
      <c r="CAH10" s="66">
        <v>220042.48366824456</v>
      </c>
      <c r="CAI10" s="66">
        <v>230479.94458895631</v>
      </c>
      <c r="CAJ10" s="66">
        <v>241412.49440639053</v>
      </c>
      <c r="CAK10" s="66">
        <v>252863.61709021381</v>
      </c>
      <c r="CAL10" s="66">
        <v>264857.91054505459</v>
      </c>
      <c r="CAM10" s="66">
        <v>277421.13944872073</v>
      </c>
      <c r="CAN10" s="66">
        <v>290580.29059673706</v>
      </c>
      <c r="CAO10" s="66">
        <v>304363.63087208685</v>
      </c>
      <c r="CAP10" s="66">
        <v>318800.76796468097</v>
      </c>
      <c r="CAQ10" s="66">
        <v>333922.71397098515</v>
      </c>
      <c r="CAR10" s="66">
        <v>349761.95201042172</v>
      </c>
      <c r="CAS10" s="66">
        <v>366352.50600164389</v>
      </c>
      <c r="CAT10" s="66">
        <v>383730.01374856639</v>
      </c>
      <c r="CAU10" s="66">
        <v>401931.80349314772</v>
      </c>
      <c r="CAV10" s="66">
        <v>420996.9740993653</v>
      </c>
      <c r="CAW10" s="66">
        <v>440966.47904062486</v>
      </c>
      <c r="CAX10" s="66">
        <v>461883.21437101503</v>
      </c>
      <c r="CAY10" s="66">
        <v>483792.11086937756</v>
      </c>
      <c r="CAZ10" s="64">
        <v>685558.5983999999</v>
      </c>
      <c r="CBA10" s="64">
        <v>695643.58633311314</v>
      </c>
      <c r="CBB10" s="64">
        <v>705876.93063116481</v>
      </c>
      <c r="CBC10" s="64">
        <v>716260.81370737811</v>
      </c>
      <c r="CBD10" s="64">
        <v>726797.45007961441</v>
      </c>
      <c r="CBE10" s="64">
        <v>737489.08684265253</v>
      </c>
      <c r="CBF10" s="64">
        <v>748338.00414741552</v>
      </c>
      <c r="CBG10" s="64">
        <v>182243.16376493912</v>
      </c>
      <c r="CBH10" s="64">
        <v>184924.0726059211</v>
      </c>
      <c r="CBI10" s="64">
        <v>187644.41926210106</v>
      </c>
      <c r="CBJ10" s="64">
        <v>190404.78388795638</v>
      </c>
      <c r="CBK10" s="64">
        <v>193205.75517239305</v>
      </c>
      <c r="CBL10" s="64">
        <v>196047.93046429235</v>
      </c>
      <c r="CBM10" s="64">
        <v>198931.91589990439</v>
      </c>
      <c r="CBN10" s="64">
        <v>201858.32653211567</v>
      </c>
      <c r="CBO10" s="64">
        <v>204827.78646161829</v>
      </c>
      <c r="CBP10" s="64">
        <v>207840.92897000888</v>
      </c>
      <c r="CBQ10" s="64">
        <v>210898.39665484504</v>
      </c>
      <c r="CBR10" s="64">
        <v>214000.84156668911</v>
      </c>
      <c r="CBS10" s="64">
        <v>217148.92534816751</v>
      </c>
      <c r="CBT10" s="64">
        <v>220343.3193750761</v>
      </c>
      <c r="CBU10" s="64">
        <v>223584.70489956072</v>
      </c>
      <c r="CBV10" s="64">
        <v>226873.77319540482</v>
      </c>
      <c r="CBW10" s="64">
        <v>230211.22570545343</v>
      </c>
      <c r="CBX10" s="64">
        <v>233597.77419120676</v>
      </c>
      <c r="CBY10" s="64">
        <v>237034.14088461353</v>
      </c>
      <c r="CBZ10" s="67">
        <v>177666.31943424002</v>
      </c>
      <c r="CCA10" s="67">
        <v>186093.71597652501</v>
      </c>
      <c r="CCB10" s="67">
        <v>194920.85633467272</v>
      </c>
      <c r="CCC10" s="67">
        <v>204166.70189462457</v>
      </c>
      <c r="CCD10" s="67">
        <v>213851.11345375152</v>
      </c>
      <c r="CCE10" s="67">
        <v>223994.89388339568</v>
      </c>
      <c r="CCF10" s="67">
        <v>234619.83281506036</v>
      </c>
      <c r="CCG10" s="67"/>
      <c r="CCH10" s="67"/>
      <c r="CCI10" s="67"/>
      <c r="CCJ10" s="67"/>
      <c r="CCK10" s="67"/>
      <c r="CCL10" s="67"/>
      <c r="CCM10" s="67"/>
      <c r="CCN10" s="67"/>
      <c r="CCO10" s="67"/>
      <c r="CCP10" s="67"/>
      <c r="CCQ10" s="67"/>
      <c r="CCR10" s="67"/>
      <c r="CCS10" s="67"/>
      <c r="CCT10" s="67"/>
      <c r="CCU10" s="67"/>
      <c r="CCV10" s="67"/>
      <c r="CCW10" s="67"/>
      <c r="CCX10" s="67"/>
      <c r="CCY10" s="67"/>
      <c r="CCZ10" s="67">
        <v>192471.84605376003</v>
      </c>
      <c r="CDA10" s="67">
        <v>195303.22509188511</v>
      </c>
      <c r="CDB10" s="67">
        <v>198176.2554542007</v>
      </c>
      <c r="CDC10" s="67">
        <v>201091.54985726072</v>
      </c>
      <c r="CDD10" s="67">
        <v>204049.73003105563</v>
      </c>
      <c r="CDE10" s="67">
        <v>207051.42685160591</v>
      </c>
      <c r="CDF10" s="67">
        <v>210097.28047550572</v>
      </c>
      <c r="CDG10" s="67"/>
      <c r="CDH10" s="67"/>
      <c r="CDI10" s="67"/>
      <c r="CDJ10" s="67"/>
      <c r="CDK10" s="67"/>
      <c r="CDL10" s="67"/>
      <c r="CDM10" s="67"/>
      <c r="CDN10" s="67"/>
      <c r="CDO10" s="67"/>
      <c r="CDP10" s="67"/>
      <c r="CDQ10" s="67"/>
      <c r="CDR10" s="67"/>
      <c r="CDS10" s="67"/>
      <c r="CDT10" s="67"/>
      <c r="CDU10" s="67"/>
      <c r="CDV10" s="67"/>
      <c r="CDW10" s="67"/>
      <c r="CDX10" s="67"/>
      <c r="CDY10" s="67"/>
      <c r="CDZ10" s="65">
        <v>55206.405504000002</v>
      </c>
      <c r="CEA10" s="65">
        <v>57825.057549800935</v>
      </c>
      <c r="CEB10" s="65">
        <v>60567.92232914926</v>
      </c>
      <c r="CEC10" s="65">
        <v>63440.89172951434</v>
      </c>
      <c r="CED10" s="65">
        <v>66450.137113238728</v>
      </c>
      <c r="CEE10" s="65">
        <v>69602.122574105699</v>
      </c>
      <c r="CEF10" s="65">
        <v>72903.618822716977</v>
      </c>
      <c r="CEG10" s="65">
        <v>21560.955594496118</v>
      </c>
      <c r="CEH10" s="65">
        <v>22583.674606203178</v>
      </c>
      <c r="CEI10" s="65">
        <v>23654.905112325359</v>
      </c>
      <c r="CEJ10" s="65">
        <v>24776.948199537946</v>
      </c>
      <c r="CEK10" s="65">
        <v>25952.214103903385</v>
      </c>
      <c r="CEL10" s="65">
        <v>27183.227388246378</v>
      </c>
      <c r="CEM10" s="65">
        <v>28472.632365111716</v>
      </c>
      <c r="CEN10" s="65">
        <v>29823.198776953821</v>
      </c>
      <c r="CEO10" s="65">
        <v>31237.827745759612</v>
      </c>
      <c r="CEP10" s="65">
        <v>32719.55800488477</v>
      </c>
      <c r="CEQ10" s="65">
        <v>34271.572426489991</v>
      </c>
      <c r="CER10" s="65">
        <v>35897.204858598619</v>
      </c>
      <c r="CES10" s="65">
        <v>37599.947286462237</v>
      </c>
      <c r="CET10" s="65">
        <v>39383.45733361732</v>
      </c>
      <c r="CEU10" s="65">
        <v>41251.566118745861</v>
      </c>
      <c r="CEV10" s="65">
        <v>43208.28648521709</v>
      </c>
      <c r="CEW10" s="65">
        <v>45257.821620988027</v>
      </c>
      <c r="CEX10" s="65">
        <v>47404.574087379042</v>
      </c>
      <c r="CEY10" s="65">
        <v>49653.155276118858</v>
      </c>
      <c r="CEZ10" s="64">
        <v>59806.939295999997</v>
      </c>
      <c r="CFA10" s="64">
        <v>60686.73609604637</v>
      </c>
      <c r="CFB10" s="64">
        <v>61579.47524723933</v>
      </c>
      <c r="CFC10" s="64">
        <v>62485.347139511185</v>
      </c>
      <c r="CFD10" s="64">
        <v>63404.544963547043</v>
      </c>
      <c r="CFE10" s="64">
        <v>64337.264751985633</v>
      </c>
      <c r="CFF10" s="64">
        <v>65283.705421226143</v>
      </c>
      <c r="CFG10" s="64">
        <v>18704.207665087099</v>
      </c>
      <c r="CFH10" s="64">
        <v>18979.358044706125</v>
      </c>
      <c r="CFI10" s="64">
        <v>19258.556055358764</v>
      </c>
      <c r="CFJ10" s="64">
        <v>19541.86124018289</v>
      </c>
      <c r="CFK10" s="64">
        <v>19829.334018232457</v>
      </c>
      <c r="CFL10" s="64">
        <v>20121.03569736283</v>
      </c>
      <c r="CFM10" s="64">
        <v>20417.028487305557</v>
      </c>
      <c r="CFN10" s="64">
        <v>20717.375512935549</v>
      </c>
      <c r="CFO10" s="64">
        <v>21022.140827733368</v>
      </c>
      <c r="CFP10" s="64">
        <v>21331.389427445625</v>
      </c>
      <c r="CFQ10" s="64">
        <v>21645.18726394626</v>
      </c>
      <c r="CFR10" s="64">
        <v>21963.60125930178</v>
      </c>
      <c r="CFS10" s="64">
        <v>22286.699320043375</v>
      </c>
      <c r="CFT10" s="64">
        <v>22614.550351649017</v>
      </c>
      <c r="CFU10" s="64">
        <v>22947.224273238564</v>
      </c>
      <c r="CFV10" s="64">
        <v>23284.792032485053</v>
      </c>
      <c r="CFW10" s="64">
        <v>23627.32562074536</v>
      </c>
      <c r="CFX10" s="64">
        <v>23974.898088413433</v>
      </c>
      <c r="CFY10" s="64">
        <v>24327.583560499355</v>
      </c>
      <c r="CFZ10" s="66">
        <v>116270.5168864538</v>
      </c>
      <c r="CGA10" s="66">
        <v>126291.74444295932</v>
      </c>
      <c r="CGB10" s="66">
        <v>137176.69054504708</v>
      </c>
      <c r="CGC10" s="66">
        <v>148999.79814112606</v>
      </c>
      <c r="CGD10" s="66">
        <v>161841.92633518737</v>
      </c>
      <c r="CGE10" s="66">
        <v>175790.90338817466</v>
      </c>
      <c r="CGF10" s="66">
        <v>190942.1273819317</v>
      </c>
      <c r="CGG10" s="66">
        <v>58559.779384577894</v>
      </c>
      <c r="CGH10" s="66">
        <v>63606.982154345445</v>
      </c>
      <c r="CGI10" s="66">
        <v>69089.197761710166</v>
      </c>
      <c r="CGJ10" s="66">
        <v>75043.91948314746</v>
      </c>
      <c r="CGK10" s="66">
        <v>81511.872099261745</v>
      </c>
      <c r="CGL10" s="66">
        <v>88537.29041456159</v>
      </c>
      <c r="CGM10" s="66">
        <v>96168.221782547189</v>
      </c>
      <c r="CGN10" s="66">
        <v>104456.85470510085</v>
      </c>
      <c r="CGO10" s="66">
        <v>113459.87575349706</v>
      </c>
      <c r="CGP10" s="66">
        <v>123238.85725203983</v>
      </c>
      <c r="CGQ10" s="66">
        <v>133860.67837572552</v>
      </c>
      <c r="CGR10" s="66">
        <v>145397.98254184838</v>
      </c>
      <c r="CGS10" s="66">
        <v>157929.6742236838</v>
      </c>
      <c r="CGT10" s="66">
        <v>171541.45858399488</v>
      </c>
      <c r="CGU10" s="66">
        <v>186326.42761895549</v>
      </c>
      <c r="CGV10" s="66">
        <v>202385.69682117098</v>
      </c>
      <c r="CGW10" s="66">
        <v>219829.09671598283</v>
      </c>
      <c r="CGX10" s="66">
        <v>238775.92400052358</v>
      </c>
      <c r="CGY10" s="66">
        <v>259355.75742261874</v>
      </c>
      <c r="CGZ10" s="65">
        <v>125959.72662699164</v>
      </c>
      <c r="CHA10" s="65">
        <v>132541.74039547649</v>
      </c>
      <c r="CHB10" s="65">
        <v>139467.69667962607</v>
      </c>
      <c r="CHC10" s="65">
        <v>146755.56816352188</v>
      </c>
      <c r="CHD10" s="65">
        <v>154424.26669217623</v>
      </c>
      <c r="CHE10" s="65">
        <v>162493.6923472989</v>
      </c>
      <c r="CHF10" s="65">
        <v>170984.78508751348</v>
      </c>
      <c r="CHG10" s="65">
        <v>50800.822330455201</v>
      </c>
      <c r="CHH10" s="65">
        <v>53455.414563888626</v>
      </c>
      <c r="CHI10" s="65">
        <v>56248.722266925375</v>
      </c>
      <c r="CHJ10" s="65">
        <v>59187.994003493652</v>
      </c>
      <c r="CHK10" s="65">
        <v>62280.857110553734</v>
      </c>
      <c r="CHL10" s="65">
        <v>65535.337490847436</v>
      </c>
      <c r="CHM10" s="65">
        <v>68959.880439915927</v>
      </c>
      <c r="CHN10" s="65">
        <v>72563.372561431315</v>
      </c>
      <c r="CHO10" s="65">
        <v>76355.164827711851</v>
      </c>
      <c r="CHP10" s="65">
        <v>80345.096845262247</v>
      </c>
      <c r="CHQ10" s="65">
        <v>84543.522388307552</v>
      </c>
      <c r="CHR10" s="65">
        <v>88961.336266579383</v>
      </c>
      <c r="CHS10" s="65">
        <v>93610.002597075872</v>
      </c>
      <c r="CHT10" s="65">
        <v>98501.584553159788</v>
      </c>
      <c r="CHU10" s="65">
        <v>103648.77566819308</v>
      </c>
      <c r="CHV10" s="65">
        <v>109064.93277493969</v>
      </c>
      <c r="CHW10" s="65">
        <v>114764.11066621418</v>
      </c>
      <c r="CHX10" s="65">
        <v>120761.09856671882</v>
      </c>
      <c r="CHY10" s="65">
        <v>127071.45851071361</v>
      </c>
      <c r="CHZ10" s="65">
        <v>632823.32159999991</v>
      </c>
      <c r="CIA10" s="65">
        <v>662840.56453783822</v>
      </c>
      <c r="CIB10" s="65">
        <v>694281.64070500678</v>
      </c>
      <c r="CIC10" s="65">
        <v>727214.08798528591</v>
      </c>
      <c r="CID10" s="65">
        <v>761708.64784392319</v>
      </c>
      <c r="CIE10" s="65">
        <v>797839.41728581756</v>
      </c>
      <c r="CIF10" s="65">
        <v>835684.00802166515</v>
      </c>
      <c r="CIG10" s="65">
        <v>124085.88958095922</v>
      </c>
      <c r="CIH10" s="65">
        <v>108480.94444844456</v>
      </c>
      <c r="CII10" s="65">
        <v>91116.404760834033</v>
      </c>
      <c r="CIJ10" s="65">
        <v>71860.452501635562</v>
      </c>
      <c r="CIK10" s="65">
        <v>0</v>
      </c>
      <c r="CIL10" s="65">
        <v>0</v>
      </c>
      <c r="CIM10" s="65">
        <v>0</v>
      </c>
      <c r="CIN10" s="65">
        <v>0</v>
      </c>
      <c r="CIO10" s="65">
        <v>0</v>
      </c>
      <c r="CIP10" s="65">
        <v>0</v>
      </c>
      <c r="CIQ10" s="65">
        <v>0</v>
      </c>
      <c r="CIR10" s="65">
        <v>0</v>
      </c>
      <c r="CIS10" s="65">
        <v>0</v>
      </c>
      <c r="CIT10" s="65">
        <v>0</v>
      </c>
      <c r="CIU10" s="65">
        <v>0</v>
      </c>
      <c r="CIV10" s="65">
        <v>0</v>
      </c>
      <c r="CIW10" s="65">
        <v>0</v>
      </c>
      <c r="CIX10" s="65">
        <v>0</v>
      </c>
      <c r="CIY10" s="65">
        <v>0</v>
      </c>
      <c r="CIZ10" s="64">
        <v>685558.5983999999</v>
      </c>
      <c r="CJA10" s="64">
        <v>695643.58633311314</v>
      </c>
      <c r="CJB10" s="64">
        <v>705876.93063116481</v>
      </c>
      <c r="CJC10" s="64">
        <v>716260.81370737811</v>
      </c>
      <c r="CJD10" s="64">
        <v>726797.45007961441</v>
      </c>
      <c r="CJE10" s="64">
        <v>737489.08684265253</v>
      </c>
      <c r="CJF10" s="64">
        <v>748338.00414741552</v>
      </c>
      <c r="CJG10" s="64">
        <v>138018.82269131386</v>
      </c>
      <c r="CJH10" s="64">
        <v>114283.07687045926</v>
      </c>
      <c r="CJI10" s="64">
        <v>89819.128686792377</v>
      </c>
      <c r="CJJ10" s="64">
        <v>64610.689999313196</v>
      </c>
      <c r="CJK10" s="65">
        <v>0</v>
      </c>
      <c r="CJL10" s="65">
        <v>0</v>
      </c>
      <c r="CJM10" s="65">
        <v>0</v>
      </c>
      <c r="CJN10" s="65">
        <v>0</v>
      </c>
      <c r="CJO10" s="65">
        <v>0</v>
      </c>
      <c r="CJP10" s="65">
        <v>0</v>
      </c>
      <c r="CJQ10" s="65">
        <v>0</v>
      </c>
      <c r="CJR10" s="65">
        <v>0</v>
      </c>
      <c r="CJS10" s="65">
        <v>0</v>
      </c>
      <c r="CJT10" s="65">
        <v>0</v>
      </c>
      <c r="CJU10" s="65">
        <v>0</v>
      </c>
      <c r="CJV10" s="65">
        <v>0</v>
      </c>
      <c r="CJW10" s="65">
        <v>0</v>
      </c>
      <c r="CJX10" s="65">
        <v>0</v>
      </c>
      <c r="CJY10" s="65">
        <v>0</v>
      </c>
      <c r="CJZ10" s="67">
        <v>177666.31943424002</v>
      </c>
      <c r="CKA10" s="67">
        <v>186093.71597652501</v>
      </c>
      <c r="CKB10" s="67">
        <v>194920.85633467272</v>
      </c>
      <c r="CKC10" s="67">
        <v>204166.70189462457</v>
      </c>
      <c r="CKD10" s="67">
        <v>213851.11345375152</v>
      </c>
      <c r="CKE10" s="67">
        <v>223994.89388339568</v>
      </c>
      <c r="CKF10" s="67">
        <v>234619.83281506036</v>
      </c>
      <c r="CKG10" s="67"/>
      <c r="CKH10" s="67"/>
      <c r="CKI10" s="67"/>
      <c r="CKJ10" s="67"/>
      <c r="CKK10" s="67"/>
      <c r="CKL10" s="67"/>
      <c r="CKM10" s="67"/>
      <c r="CKN10" s="67"/>
      <c r="CKO10" s="67"/>
      <c r="CKP10" s="67"/>
      <c r="CKQ10" s="67"/>
      <c r="CKR10" s="67"/>
      <c r="CKS10" s="67"/>
      <c r="CKT10" s="67"/>
      <c r="CKU10" s="67"/>
      <c r="CKV10" s="67"/>
      <c r="CKW10" s="67"/>
      <c r="CKX10" s="67"/>
      <c r="CKY10" s="67"/>
      <c r="CKZ10" s="67">
        <v>192471.84605376003</v>
      </c>
      <c r="CLA10" s="67">
        <v>195303.22509188511</v>
      </c>
      <c r="CLB10" s="67">
        <v>198176.2554542007</v>
      </c>
      <c r="CLC10" s="67">
        <v>201091.54985726072</v>
      </c>
      <c r="CLD10" s="67">
        <v>204049.73003105563</v>
      </c>
      <c r="CLE10" s="67">
        <v>207051.42685160591</v>
      </c>
      <c r="CLF10" s="67">
        <v>210097.28047550572</v>
      </c>
      <c r="CLG10" s="67"/>
      <c r="CLH10" s="67"/>
      <c r="CLI10" s="67"/>
      <c r="CLJ10" s="67"/>
      <c r="CLK10" s="67"/>
      <c r="CLL10" s="67"/>
      <c r="CLM10" s="67"/>
      <c r="CLN10" s="67"/>
      <c r="CLO10" s="67"/>
      <c r="CLP10" s="67"/>
      <c r="CLQ10" s="67"/>
      <c r="CLR10" s="67"/>
      <c r="CLS10" s="67"/>
      <c r="CLT10" s="67"/>
      <c r="CLU10" s="67"/>
      <c r="CLV10" s="67"/>
      <c r="CLW10" s="67"/>
      <c r="CLX10" s="67"/>
      <c r="CLY10" s="67"/>
      <c r="CLZ10" s="66">
        <v>55206.405504000002</v>
      </c>
      <c r="CMA10" s="66">
        <v>57825.057549800935</v>
      </c>
      <c r="CMB10" s="66">
        <v>60567.92232914926</v>
      </c>
      <c r="CMC10" s="66">
        <v>63440.89172951434</v>
      </c>
      <c r="CMD10" s="66">
        <v>66450.137113238728</v>
      </c>
      <c r="CME10" s="66">
        <v>69602.122574105699</v>
      </c>
      <c r="CMF10" s="66">
        <v>72903.618822716977</v>
      </c>
      <c r="CMG10" s="66">
        <v>17248.764475596894</v>
      </c>
      <c r="CMH10" s="66">
        <v>13550.204763721908</v>
      </c>
      <c r="CMI10" s="66">
        <v>9461.9620449301456</v>
      </c>
      <c r="CMJ10" s="66">
        <v>4955.3896399075884</v>
      </c>
      <c r="CMK10" s="66">
        <v>0</v>
      </c>
      <c r="CML10" s="66">
        <v>0</v>
      </c>
      <c r="CMM10" s="66">
        <v>0</v>
      </c>
      <c r="CMN10" s="66">
        <v>0</v>
      </c>
      <c r="CMO10" s="66">
        <v>0</v>
      </c>
      <c r="CMP10" s="66">
        <v>0</v>
      </c>
      <c r="CMQ10" s="66">
        <v>0</v>
      </c>
      <c r="CMR10" s="66">
        <v>0</v>
      </c>
      <c r="CMS10" s="66">
        <v>0</v>
      </c>
      <c r="CMT10" s="66">
        <v>0</v>
      </c>
      <c r="CMU10" s="66">
        <v>0</v>
      </c>
      <c r="CMV10" s="66">
        <v>0</v>
      </c>
      <c r="CMW10" s="66">
        <v>0</v>
      </c>
      <c r="CMX10" s="66">
        <v>0</v>
      </c>
      <c r="CMY10" s="66">
        <v>0</v>
      </c>
      <c r="CMZ10" s="66">
        <v>59806.939295999997</v>
      </c>
      <c r="CNA10" s="66">
        <v>60686.73609604637</v>
      </c>
      <c r="CNB10" s="66">
        <v>61579.47524723933</v>
      </c>
      <c r="CNC10" s="66">
        <v>62485.347139511185</v>
      </c>
      <c r="CND10" s="66">
        <v>63404.544963547043</v>
      </c>
      <c r="CNE10" s="66">
        <v>64337.264751985633</v>
      </c>
      <c r="CNF10" s="66">
        <v>65283.705421226143</v>
      </c>
      <c r="CNG10" s="66">
        <v>14963.366132069679</v>
      </c>
      <c r="CNH10" s="66">
        <v>11387.614826823674</v>
      </c>
      <c r="CNI10" s="66">
        <v>7703.422422143507</v>
      </c>
      <c r="CNJ10" s="66">
        <v>3908.3722480365777</v>
      </c>
      <c r="CNK10" s="66">
        <v>0</v>
      </c>
      <c r="CNL10" s="66">
        <v>0</v>
      </c>
      <c r="CNM10" s="66">
        <v>0</v>
      </c>
      <c r="CNN10" s="66">
        <v>0</v>
      </c>
      <c r="CNO10" s="66">
        <v>0</v>
      </c>
      <c r="CNP10" s="66">
        <v>0</v>
      </c>
      <c r="CNQ10" s="66">
        <v>0</v>
      </c>
      <c r="CNR10" s="66">
        <v>0</v>
      </c>
      <c r="CNS10" s="66">
        <v>0</v>
      </c>
      <c r="CNT10" s="66">
        <v>0</v>
      </c>
      <c r="CNU10" s="66">
        <v>0</v>
      </c>
      <c r="CNV10" s="66">
        <v>0</v>
      </c>
      <c r="CNW10" s="66">
        <v>0</v>
      </c>
      <c r="CNX10" s="66">
        <v>0</v>
      </c>
      <c r="CNY10" s="66">
        <v>0</v>
      </c>
      <c r="CNZ10" s="66">
        <v>116270.5168864538</v>
      </c>
      <c r="COA10" s="66">
        <v>126291.74444295932</v>
      </c>
      <c r="COB10" s="66">
        <v>137176.69054504708</v>
      </c>
      <c r="COC10" s="66">
        <v>148999.79814112606</v>
      </c>
      <c r="COD10" s="66">
        <v>161841.92633518737</v>
      </c>
      <c r="COE10" s="66">
        <v>175790.90338817466</v>
      </c>
      <c r="COF10" s="66">
        <v>190942.1273819317</v>
      </c>
      <c r="COG10" s="66">
        <v>46847.823507662317</v>
      </c>
      <c r="COH10" s="66">
        <v>38164.189292607261</v>
      </c>
      <c r="COI10" s="66">
        <v>27635.679104684066</v>
      </c>
      <c r="COJ10" s="66">
        <v>15008.783896629493</v>
      </c>
      <c r="COK10" s="66">
        <v>0</v>
      </c>
      <c r="COL10" s="66">
        <v>0</v>
      </c>
      <c r="COM10" s="66">
        <v>0</v>
      </c>
      <c r="CON10" s="66">
        <v>0</v>
      </c>
      <c r="COO10" s="66">
        <v>0</v>
      </c>
      <c r="COP10" s="66">
        <v>0</v>
      </c>
      <c r="COQ10" s="66">
        <v>0</v>
      </c>
      <c r="COR10" s="66">
        <v>0</v>
      </c>
      <c r="COS10" s="66">
        <v>0</v>
      </c>
      <c r="COT10" s="66">
        <v>0</v>
      </c>
      <c r="COU10" s="66">
        <v>0</v>
      </c>
      <c r="COV10" s="66">
        <v>0</v>
      </c>
      <c r="COW10" s="66">
        <v>0</v>
      </c>
      <c r="COX10" s="66">
        <v>0</v>
      </c>
      <c r="COY10" s="66">
        <v>0</v>
      </c>
      <c r="COZ10" s="65">
        <v>125959.72662699164</v>
      </c>
      <c r="CPA10" s="65">
        <v>132541.74039547649</v>
      </c>
      <c r="CPB10" s="65">
        <v>139467.69667962607</v>
      </c>
      <c r="CPC10" s="65">
        <v>146755.56816352188</v>
      </c>
      <c r="CPD10" s="65">
        <v>154424.26669217623</v>
      </c>
      <c r="CPE10" s="65">
        <v>162493.6923472989</v>
      </c>
      <c r="CPF10" s="65">
        <v>170984.78508751348</v>
      </c>
      <c r="CPG10" s="65">
        <v>40640.657864364162</v>
      </c>
      <c r="CPH10" s="65">
        <v>32073.248738333172</v>
      </c>
      <c r="CPI10" s="65">
        <v>22499.488906770155</v>
      </c>
      <c r="CPJ10" s="65">
        <v>11837.598800698734</v>
      </c>
      <c r="CPK10" s="65">
        <v>0</v>
      </c>
      <c r="CPL10" s="65">
        <v>0</v>
      </c>
      <c r="CPM10" s="65">
        <v>0</v>
      </c>
      <c r="CPN10" s="65">
        <v>0</v>
      </c>
      <c r="CPO10" s="65">
        <v>0</v>
      </c>
      <c r="CPP10" s="65">
        <v>0</v>
      </c>
      <c r="CPQ10" s="65">
        <v>0</v>
      </c>
      <c r="CPR10" s="65">
        <v>0</v>
      </c>
      <c r="CPS10" s="65">
        <v>0</v>
      </c>
      <c r="CPT10" s="65">
        <v>0</v>
      </c>
      <c r="CPU10" s="65">
        <v>0</v>
      </c>
      <c r="CPV10" s="65">
        <v>0</v>
      </c>
      <c r="CPW10" s="65">
        <v>0</v>
      </c>
      <c r="CPX10" s="65">
        <v>0</v>
      </c>
      <c r="CPY10" s="65">
        <v>0</v>
      </c>
      <c r="CPZ10" s="66">
        <v>632823.32159999991</v>
      </c>
      <c r="CQA10" s="66">
        <v>662840.56453783822</v>
      </c>
      <c r="CQB10" s="66">
        <v>694281.64070500678</v>
      </c>
      <c r="CQC10" s="66">
        <v>727214.08798528591</v>
      </c>
      <c r="CQD10" s="66">
        <v>761708.64784392319</v>
      </c>
      <c r="CQE10" s="66">
        <v>797839.41728581756</v>
      </c>
      <c r="CQF10" s="66">
        <v>835684.00802166515</v>
      </c>
      <c r="CQG10" s="66">
        <v>124085.88958095922</v>
      </c>
      <c r="CQH10" s="66">
        <v>108480.94444844456</v>
      </c>
      <c r="CQI10" s="66">
        <v>91116.404760834033</v>
      </c>
      <c r="CQJ10" s="66">
        <v>71860.452501635562</v>
      </c>
      <c r="CQK10" s="66">
        <v>0</v>
      </c>
      <c r="CQL10" s="66">
        <v>0</v>
      </c>
      <c r="CQM10" s="66">
        <v>0</v>
      </c>
      <c r="CQN10" s="66">
        <v>0</v>
      </c>
      <c r="CQO10" s="66">
        <v>0</v>
      </c>
      <c r="CQP10" s="66">
        <v>0</v>
      </c>
      <c r="CQQ10" s="66">
        <v>0</v>
      </c>
      <c r="CQR10" s="66">
        <v>0</v>
      </c>
      <c r="CQS10" s="66">
        <v>0</v>
      </c>
      <c r="CQT10" s="66">
        <v>0</v>
      </c>
      <c r="CQU10" s="66">
        <v>0</v>
      </c>
      <c r="CQV10" s="66">
        <v>0</v>
      </c>
      <c r="CQW10" s="66">
        <v>0</v>
      </c>
      <c r="CQX10" s="66">
        <v>0</v>
      </c>
      <c r="CQY10" s="66">
        <v>0</v>
      </c>
      <c r="CQZ10" s="66">
        <v>685558.5983999999</v>
      </c>
      <c r="CRA10" s="66">
        <v>695643.58633311314</v>
      </c>
      <c r="CRB10" s="66">
        <v>705876.93063116481</v>
      </c>
      <c r="CRC10" s="66">
        <v>716260.81370737811</v>
      </c>
      <c r="CRD10" s="66">
        <v>726797.45007961441</v>
      </c>
      <c r="CRE10" s="66">
        <v>737489.08684265253</v>
      </c>
      <c r="CRF10" s="66">
        <v>748338.00414741552</v>
      </c>
      <c r="CRG10" s="66">
        <v>138018.82269131386</v>
      </c>
      <c r="CRH10" s="66">
        <v>114283.07687045926</v>
      </c>
      <c r="CRI10" s="66">
        <v>89819.128686792377</v>
      </c>
      <c r="CRJ10" s="66">
        <v>64610.689999313196</v>
      </c>
      <c r="CRK10" s="66">
        <v>0</v>
      </c>
      <c r="CRL10" s="66">
        <v>0</v>
      </c>
      <c r="CRM10" s="66">
        <v>0</v>
      </c>
      <c r="CRN10" s="66">
        <v>0</v>
      </c>
      <c r="CRO10" s="66">
        <v>0</v>
      </c>
      <c r="CRP10" s="66">
        <v>0</v>
      </c>
      <c r="CRQ10" s="66">
        <v>0</v>
      </c>
      <c r="CRR10" s="66">
        <v>0</v>
      </c>
      <c r="CRS10" s="66">
        <v>0</v>
      </c>
      <c r="CRT10" s="66">
        <v>0</v>
      </c>
      <c r="CRU10" s="66">
        <v>0</v>
      </c>
      <c r="CRV10" s="66">
        <v>0</v>
      </c>
      <c r="CRW10" s="66">
        <v>0</v>
      </c>
      <c r="CRX10" s="66">
        <v>0</v>
      </c>
      <c r="CRY10" s="66">
        <v>0</v>
      </c>
      <c r="CRZ10" s="67">
        <v>177666.31943424002</v>
      </c>
      <c r="CSA10" s="67">
        <v>186093.71597652501</v>
      </c>
      <c r="CSB10" s="67">
        <v>194920.85633467272</v>
      </c>
      <c r="CSC10" s="67">
        <v>204166.70189462457</v>
      </c>
      <c r="CSD10" s="67">
        <v>213851.11345375152</v>
      </c>
      <c r="CSE10" s="67">
        <v>223994.89388339568</v>
      </c>
      <c r="CSF10" s="67">
        <v>234619.83281506036</v>
      </c>
      <c r="CSG10" s="67"/>
      <c r="CSH10" s="67"/>
      <c r="CSI10" s="67"/>
      <c r="CSJ10" s="67"/>
      <c r="CSK10" s="67"/>
      <c r="CSL10" s="67"/>
      <c r="CSM10" s="67"/>
      <c r="CSN10" s="67"/>
      <c r="CSO10" s="67"/>
      <c r="CSP10" s="67"/>
      <c r="CSQ10" s="67"/>
      <c r="CSR10" s="67"/>
      <c r="CSS10" s="67"/>
      <c r="CST10" s="67"/>
      <c r="CSU10" s="67"/>
      <c r="CSV10" s="67"/>
      <c r="CSW10" s="67"/>
      <c r="CSX10" s="67"/>
      <c r="CSY10" s="67"/>
      <c r="CSZ10" s="67">
        <v>192471.84605376003</v>
      </c>
      <c r="CTA10" s="67">
        <v>195303.22509188511</v>
      </c>
      <c r="CTB10" s="67">
        <v>198176.2554542007</v>
      </c>
      <c r="CTC10" s="67">
        <v>201091.54985726072</v>
      </c>
      <c r="CTD10" s="67">
        <v>204049.73003105563</v>
      </c>
      <c r="CTE10" s="67">
        <v>207051.42685160591</v>
      </c>
      <c r="CTF10" s="67">
        <v>210097.28047550572</v>
      </c>
      <c r="CTG10" s="67"/>
      <c r="CTH10" s="67"/>
      <c r="CTI10" s="67"/>
      <c r="CTJ10" s="67"/>
      <c r="CTK10" s="67"/>
      <c r="CTL10" s="67"/>
      <c r="CTM10" s="67"/>
      <c r="CTN10" s="67"/>
      <c r="CTO10" s="67"/>
      <c r="CTP10" s="67"/>
      <c r="CTQ10" s="67"/>
      <c r="CTR10" s="67"/>
      <c r="CTS10" s="67"/>
      <c r="CTT10" s="67"/>
      <c r="CTU10" s="67"/>
      <c r="CTV10" s="67"/>
      <c r="CTW10" s="67"/>
      <c r="CTX10" s="67"/>
      <c r="CTY10" s="67"/>
      <c r="CTZ10" s="66">
        <v>55206.405504000002</v>
      </c>
      <c r="CUA10" s="66">
        <v>57825.057549800935</v>
      </c>
      <c r="CUB10" s="66">
        <v>60567.92232914926</v>
      </c>
      <c r="CUC10" s="66">
        <v>77337.440909274737</v>
      </c>
      <c r="CUD10" s="66">
        <v>81005.853043794283</v>
      </c>
      <c r="CUE10" s="66">
        <v>84848.272068514372</v>
      </c>
      <c r="CUF10" s="66">
        <v>88872.951799180606</v>
      </c>
      <c r="CUG10" s="66">
        <v>21027.057896301165</v>
      </c>
      <c r="CUH10" s="66">
        <v>16518.339065769909</v>
      </c>
      <c r="CUI10" s="66">
        <v>11534.578259957685</v>
      </c>
      <c r="CUJ10" s="66">
        <v>6040.8538248918321</v>
      </c>
      <c r="CUK10" s="66">
        <v>0</v>
      </c>
      <c r="CUL10" s="66">
        <v>0</v>
      </c>
      <c r="CUM10" s="66">
        <v>0</v>
      </c>
      <c r="CUN10" s="66">
        <v>0</v>
      </c>
      <c r="CUO10" s="66">
        <v>0</v>
      </c>
      <c r="CUP10" s="66">
        <v>0</v>
      </c>
      <c r="CUQ10" s="66">
        <v>0</v>
      </c>
      <c r="CUR10" s="66">
        <v>0</v>
      </c>
      <c r="CUS10" s="66">
        <v>0</v>
      </c>
      <c r="CUT10" s="66">
        <v>0</v>
      </c>
      <c r="CUU10" s="66">
        <v>0</v>
      </c>
      <c r="CUV10" s="66">
        <v>0</v>
      </c>
      <c r="CUW10" s="66">
        <v>0</v>
      </c>
      <c r="CUX10" s="66">
        <v>0</v>
      </c>
      <c r="CUY10" s="66">
        <v>0</v>
      </c>
      <c r="CUZ10" s="66">
        <v>59806.939295999997</v>
      </c>
      <c r="CVA10" s="66">
        <v>60686.73609604637</v>
      </c>
      <c r="CVB10" s="66">
        <v>61579.47524723933</v>
      </c>
      <c r="CVC10" s="65">
        <v>76172.586960174798</v>
      </c>
      <c r="CVD10" s="65">
        <v>77293.132486290648</v>
      </c>
      <c r="CVE10" s="65">
        <v>78430.161925139502</v>
      </c>
      <c r="CVF10" s="65">
        <v>79583.917765199207</v>
      </c>
      <c r="CVG10" s="65">
        <v>18241.049463439511</v>
      </c>
      <c r="CVH10" s="65">
        <v>13882.039876140918</v>
      </c>
      <c r="CVI10" s="65">
        <v>9390.83547109949</v>
      </c>
      <c r="CVJ10" s="65">
        <v>4764.4902135471921</v>
      </c>
      <c r="CVK10" s="65">
        <v>0</v>
      </c>
      <c r="CVL10" s="65">
        <v>0</v>
      </c>
      <c r="CVM10" s="65">
        <v>0</v>
      </c>
      <c r="CVN10" s="65">
        <v>0</v>
      </c>
      <c r="CVO10" s="65">
        <v>0</v>
      </c>
      <c r="CVP10" s="65">
        <v>0</v>
      </c>
      <c r="CVQ10" s="65">
        <v>0</v>
      </c>
      <c r="CVR10" s="65">
        <v>0</v>
      </c>
      <c r="CVS10" s="65">
        <v>0</v>
      </c>
      <c r="CVT10" s="65">
        <v>0</v>
      </c>
      <c r="CVU10" s="65">
        <v>0</v>
      </c>
      <c r="CVV10" s="65">
        <v>0</v>
      </c>
      <c r="CVW10" s="65">
        <v>0</v>
      </c>
      <c r="CVX10" s="65">
        <v>0</v>
      </c>
      <c r="CVY10" s="65">
        <v>0</v>
      </c>
      <c r="CVZ10" s="66">
        <v>116270.5168864538</v>
      </c>
      <c r="CWA10" s="66">
        <v>126291.74444295932</v>
      </c>
      <c r="CWB10" s="66">
        <v>137176.69054504708</v>
      </c>
      <c r="CWC10" s="66">
        <v>148999.79814112606</v>
      </c>
      <c r="CWD10" s="66">
        <v>161841.92633518737</v>
      </c>
      <c r="CWE10" s="66">
        <v>175790.90338817466</v>
      </c>
      <c r="CWF10" s="66">
        <v>190942.1273819317</v>
      </c>
      <c r="CWG10" s="66">
        <v>46847.823507662317</v>
      </c>
      <c r="CWH10" s="66">
        <v>38164.189292607261</v>
      </c>
      <c r="CWI10" s="66">
        <v>27635.679104684066</v>
      </c>
      <c r="CWJ10" s="66">
        <v>15008.783896629493</v>
      </c>
      <c r="CWK10" s="66">
        <v>0</v>
      </c>
      <c r="CWL10" s="66">
        <v>0</v>
      </c>
      <c r="CWM10" s="66">
        <v>0</v>
      </c>
      <c r="CWN10" s="66">
        <v>0</v>
      </c>
      <c r="CWO10" s="66">
        <v>0</v>
      </c>
      <c r="CWP10" s="66">
        <v>0</v>
      </c>
      <c r="CWQ10" s="66">
        <v>0</v>
      </c>
      <c r="CWR10" s="66">
        <v>0</v>
      </c>
      <c r="CWS10" s="66">
        <v>0</v>
      </c>
      <c r="CWT10" s="66">
        <v>0</v>
      </c>
      <c r="CWU10" s="66">
        <v>0</v>
      </c>
      <c r="CWV10" s="66">
        <v>0</v>
      </c>
      <c r="CWW10" s="66">
        <v>0</v>
      </c>
      <c r="CWX10" s="66">
        <v>0</v>
      </c>
      <c r="CWY10" s="66">
        <v>0</v>
      </c>
      <c r="CWZ10" s="65">
        <v>125959.72662699164</v>
      </c>
      <c r="CXA10" s="65">
        <v>132541.74039547649</v>
      </c>
      <c r="CXB10" s="65">
        <v>139467.69667962607</v>
      </c>
      <c r="CXC10" s="65">
        <v>146755.56816352188</v>
      </c>
      <c r="CXD10" s="65">
        <v>154424.26669217623</v>
      </c>
      <c r="CXE10" s="65">
        <v>162493.6923472989</v>
      </c>
      <c r="CXF10" s="65">
        <v>170984.78508751348</v>
      </c>
      <c r="CXG10" s="65">
        <v>40640.657864364162</v>
      </c>
      <c r="CXH10" s="65">
        <v>32073.248738333172</v>
      </c>
      <c r="CXI10" s="65">
        <v>22499.488906770155</v>
      </c>
      <c r="CXJ10" s="65">
        <v>11837.598800698734</v>
      </c>
      <c r="CXK10" s="65">
        <v>0</v>
      </c>
      <c r="CXL10" s="65">
        <v>0</v>
      </c>
      <c r="CXM10" s="65">
        <v>0</v>
      </c>
      <c r="CXN10" s="65">
        <v>0</v>
      </c>
      <c r="CXO10" s="65">
        <v>0</v>
      </c>
      <c r="CXP10" s="65">
        <v>0</v>
      </c>
      <c r="CXQ10" s="65">
        <v>0</v>
      </c>
      <c r="CXR10" s="65">
        <v>0</v>
      </c>
      <c r="CXS10" s="65">
        <v>0</v>
      </c>
      <c r="CXT10" s="65">
        <v>0</v>
      </c>
      <c r="CXU10" s="65">
        <v>0</v>
      </c>
      <c r="CXV10" s="65">
        <v>0</v>
      </c>
      <c r="CXW10" s="65">
        <v>0</v>
      </c>
      <c r="CXX10" s="65">
        <v>0</v>
      </c>
      <c r="CXY10" s="65">
        <v>0</v>
      </c>
      <c r="CXZ10" s="66">
        <v>55350400</v>
      </c>
      <c r="CYA10" s="66">
        <v>57975882.258311458</v>
      </c>
      <c r="CYB10" s="66">
        <v>60725901.233407393</v>
      </c>
      <c r="CYC10" s="66">
        <v>63606364.18052765</v>
      </c>
      <c r="CYD10" s="66">
        <v>66623458.558737613</v>
      </c>
      <c r="CYE10" s="66">
        <v>69783665.322072908</v>
      </c>
      <c r="CYF10" s="66">
        <v>73093772.841134131</v>
      </c>
      <c r="CYG10" s="66">
        <v>76560891.485036358</v>
      </c>
      <c r="CYH10" s="66">
        <v>80192468.895036504</v>
      </c>
      <c r="CYI10" s="66">
        <v>83996305.982647642</v>
      </c>
      <c r="CYJ10" s="66">
        <v>87980573.686605379</v>
      </c>
      <c r="CYK10" s="66">
        <v>92153830.524681449</v>
      </c>
      <c r="CYL10" s="66">
        <v>96525040.97804749</v>
      </c>
      <c r="CYM10" s="66">
        <v>101103594.74767968</v>
      </c>
      <c r="CYN10" s="66">
        <v>105899326.92416883</v>
      </c>
      <c r="CYO10" s="66">
        <v>110922539.11426193</v>
      </c>
      <c r="CYP10" s="66">
        <v>116184021.56951706</v>
      </c>
      <c r="CYQ10" s="66">
        <v>121695076.36460513</v>
      </c>
      <c r="CYR10" s="66">
        <v>127467541.67504783</v>
      </c>
      <c r="CYS10" s="66">
        <v>133513817.20654199</v>
      </c>
      <c r="CYT10" s="66">
        <v>139846890.83049437</v>
      </c>
      <c r="CYU10" s="66">
        <v>146480366.48298258</v>
      </c>
      <c r="CYV10" s="66">
        <v>153428493.38707054</v>
      </c>
      <c r="CYW10" s="66">
        <v>160706196.66125122</v>
      </c>
      <c r="CYX10" s="66">
        <v>168329109.37976503</v>
      </c>
      <c r="CYY10" s="66">
        <v>176313606.15366262</v>
      </c>
      <c r="CYZ10" s="66">
        <v>59962933.333333336</v>
      </c>
      <c r="CZA10" s="66">
        <v>60845024.901453234</v>
      </c>
      <c r="CZB10" s="66">
        <v>61740092.578167126</v>
      </c>
      <c r="CZC10" s="66">
        <v>62648327.250000112</v>
      </c>
      <c r="CZD10" s="66">
        <v>63569922.611535259</v>
      </c>
      <c r="CZE10" s="66">
        <v>64505075.206721894</v>
      </c>
      <c r="CZF10" s="66">
        <v>65453984.470791519</v>
      </c>
      <c r="CZG10" s="66">
        <v>66416852.772790357</v>
      </c>
      <c r="CZH10" s="66">
        <v>67393885.458737537</v>
      </c>
      <c r="CZI10" s="66">
        <v>68385290.895418271</v>
      </c>
      <c r="CZJ10" s="66">
        <v>69391280.514821053</v>
      </c>
      <c r="CZK10" s="66">
        <v>70412068.85922882</v>
      </c>
      <c r="CZL10" s="66">
        <v>71447873.626973167</v>
      </c>
      <c r="CZM10" s="66">
        <v>72498915.718861863</v>
      </c>
      <c r="CZN10" s="66">
        <v>73565419.285289183</v>
      </c>
      <c r="CZO10" s="66">
        <v>74647611.774039313</v>
      </c>
      <c r="CZP10" s="66">
        <v>75745723.978793055</v>
      </c>
      <c r="CZQ10" s="66">
        <v>76859990.088347912</v>
      </c>
      <c r="CZR10" s="66">
        <v>77990647.736562431</v>
      </c>
      <c r="CZS10" s="66">
        <v>79137938.053035125</v>
      </c>
      <c r="CZT10" s="66">
        <v>80302105.714528963</v>
      </c>
      <c r="CZU10" s="66">
        <v>81483398.997152314</v>
      </c>
      <c r="CZV10" s="66">
        <v>82682069.829307586</v>
      </c>
      <c r="CZW10" s="66">
        <v>83898373.845418647</v>
      </c>
      <c r="CZX10" s="66">
        <v>85132570.440448716</v>
      </c>
      <c r="CZY10" s="66">
        <v>86384922.825220183</v>
      </c>
      <c r="CZZ10" s="66">
        <v>55350400</v>
      </c>
      <c r="DAA10" s="66">
        <v>57975882.258311458</v>
      </c>
      <c r="DAB10" s="66">
        <v>60725901.233407393</v>
      </c>
      <c r="DAC10" s="66">
        <v>63606364.18052765</v>
      </c>
      <c r="DAD10" s="66">
        <v>66623458.558737613</v>
      </c>
      <c r="DAE10" s="66">
        <v>69783665.322072908</v>
      </c>
      <c r="DAF10" s="66">
        <v>73093772.841134131</v>
      </c>
      <c r="DAG10" s="66">
        <v>61248713.188029088</v>
      </c>
      <c r="DAH10" s="66">
        <v>48115481.337021902</v>
      </c>
      <c r="DAI10" s="66">
        <v>33598522.39305906</v>
      </c>
      <c r="DAJ10" s="66">
        <v>17596114.737321079</v>
      </c>
      <c r="DAK10" s="66">
        <v>0</v>
      </c>
      <c r="DAL10" s="66">
        <v>0</v>
      </c>
      <c r="DAM10" s="66">
        <v>0</v>
      </c>
      <c r="DAN10" s="66">
        <v>0</v>
      </c>
      <c r="DAO10" s="66">
        <v>0</v>
      </c>
      <c r="DAP10" s="66">
        <v>0</v>
      </c>
      <c r="DAQ10" s="66">
        <v>0</v>
      </c>
      <c r="DAR10" s="66">
        <v>0</v>
      </c>
      <c r="DAS10" s="66">
        <v>0</v>
      </c>
      <c r="DAT10" s="66">
        <v>0</v>
      </c>
      <c r="DAU10" s="66">
        <v>0</v>
      </c>
      <c r="DAV10" s="66">
        <v>0</v>
      </c>
      <c r="DAW10" s="66">
        <v>0</v>
      </c>
      <c r="DAX10" s="66">
        <v>0</v>
      </c>
      <c r="DAY10" s="66">
        <v>0</v>
      </c>
      <c r="DAZ10" s="66">
        <v>59962933.333333336</v>
      </c>
      <c r="DBA10" s="66">
        <v>60845024.901453234</v>
      </c>
      <c r="DBB10" s="66">
        <v>61740092.578167126</v>
      </c>
      <c r="DBC10" s="66">
        <v>62648327.250000112</v>
      </c>
      <c r="DBD10" s="66">
        <v>63569922.611535259</v>
      </c>
      <c r="DBE10" s="66">
        <v>64505075.206721894</v>
      </c>
      <c r="DBF10" s="66">
        <v>65453984.470791519</v>
      </c>
      <c r="DBG10" s="66">
        <v>53133482.218232289</v>
      </c>
      <c r="DBH10" s="66">
        <v>40436331.275242522</v>
      </c>
      <c r="DBI10" s="66">
        <v>27354116.358167309</v>
      </c>
      <c r="DBJ10" s="66">
        <v>13878256.102964211</v>
      </c>
      <c r="DBK10" s="66">
        <v>0</v>
      </c>
      <c r="DBL10" s="66">
        <v>0</v>
      </c>
      <c r="DBM10" s="66">
        <v>0</v>
      </c>
      <c r="DBN10" s="66">
        <v>0</v>
      </c>
      <c r="DBO10" s="66">
        <v>0</v>
      </c>
      <c r="DBP10" s="66">
        <v>0</v>
      </c>
      <c r="DBQ10" s="66">
        <v>0</v>
      </c>
      <c r="DBR10" s="66">
        <v>0</v>
      </c>
      <c r="DBS10" s="66">
        <v>0</v>
      </c>
      <c r="DBT10" s="66">
        <v>0</v>
      </c>
      <c r="DBU10" s="66">
        <v>0</v>
      </c>
      <c r="DBV10" s="66">
        <v>0</v>
      </c>
      <c r="DBW10" s="66">
        <v>0</v>
      </c>
      <c r="DBX10" s="66">
        <v>0</v>
      </c>
      <c r="DBY10" s="66">
        <v>0</v>
      </c>
      <c r="DBZ10" s="66">
        <v>55350400</v>
      </c>
      <c r="DCA10" s="66">
        <v>57975882.258311458</v>
      </c>
      <c r="DCB10" s="66">
        <v>60725901.233407393</v>
      </c>
      <c r="DCC10" s="66">
        <v>63606364.18052765</v>
      </c>
      <c r="DCD10" s="66">
        <v>66623458.558737613</v>
      </c>
      <c r="DCE10" s="66">
        <v>69783665.322072908</v>
      </c>
      <c r="DCF10" s="66">
        <v>73093772.841134131</v>
      </c>
      <c r="DCG10" s="66">
        <v>21617192.889892619</v>
      </c>
      <c r="DCH10" s="66">
        <v>22642579.452716187</v>
      </c>
      <c r="DCI10" s="66">
        <v>23716604.042159338</v>
      </c>
      <c r="DCJ10" s="66">
        <v>24841573.746806223</v>
      </c>
      <c r="DCK10" s="66">
        <v>26019905.089321822</v>
      </c>
      <c r="DCL10" s="66">
        <v>27254129.217331056</v>
      </c>
      <c r="DCM10" s="66">
        <v>28546897.340521324</v>
      </c>
      <c r="DCN10" s="66">
        <v>29900986.425647665</v>
      </c>
      <c r="DCO10" s="66">
        <v>31319305.161673956</v>
      </c>
      <c r="DCP10" s="66">
        <v>32804900.20786364</v>
      </c>
      <c r="DCQ10" s="66">
        <v>34360962.738241449</v>
      </c>
      <c r="DCR10" s="66">
        <v>35990835.29648409</v>
      </c>
      <c r="DCS10" s="66">
        <v>37698018.975964792</v>
      </c>
      <c r="DCT10" s="66">
        <v>39486180.940374881</v>
      </c>
      <c r="DCU10" s="66">
        <v>41359162.301077433</v>
      </c>
      <c r="DCV10" s="66">
        <v>43320986.368114032</v>
      </c>
      <c r="DCW10" s="66">
        <v>45375867.292588569</v>
      </c>
      <c r="DCX10" s="66">
        <v>47528219.118992478</v>
      </c>
      <c r="DCY10" s="66">
        <v>49782665.266916506</v>
      </c>
      <c r="DCZ10" s="66">
        <v>59962933.333333336</v>
      </c>
      <c r="DDA10" s="66">
        <v>60845024.901453234</v>
      </c>
      <c r="DDB10" s="66">
        <v>61740092.578167126</v>
      </c>
      <c r="DDC10" s="66">
        <v>62648327.250000112</v>
      </c>
      <c r="DDD10" s="66">
        <v>63569922.611535259</v>
      </c>
      <c r="DDE10" s="66">
        <v>64505075.206721894</v>
      </c>
      <c r="DDF10" s="66">
        <v>65453984.470791519</v>
      </c>
      <c r="DDG10" s="66">
        <v>18752993.724081982</v>
      </c>
      <c r="DDH10" s="66">
        <v>19028861.776584718</v>
      </c>
      <c r="DDI10" s="66">
        <v>19308788.017529868</v>
      </c>
      <c r="DDJ10" s="66">
        <v>19592832.145361237</v>
      </c>
      <c r="DDK10" s="66">
        <v>19881054.736723434</v>
      </c>
      <c r="DDL10" s="66">
        <v>20173517.259380657</v>
      </c>
      <c r="DDM10" s="66">
        <v>20470282.085325703</v>
      </c>
      <c r="DDN10" s="66">
        <v>20771412.504081652</v>
      </c>
      <c r="DDO10" s="66">
        <v>21076972.736199338</v>
      </c>
      <c r="DDP10" s="66">
        <v>21387027.946953334</v>
      </c>
      <c r="DDQ10" s="66">
        <v>21701644.260239411</v>
      </c>
      <c r="DDR10" s="66">
        <v>22020888.772676453</v>
      </c>
      <c r="DDS10" s="66">
        <v>22344829.567915801</v>
      </c>
      <c r="DDT10" s="66">
        <v>22673535.731161118</v>
      </c>
      <c r="DDU10" s="66">
        <v>23007077.363901831</v>
      </c>
      <c r="DDV10" s="66">
        <v>23345525.598863315</v>
      </c>
      <c r="DDW10" s="66">
        <v>23688952.615177028</v>
      </c>
      <c r="DDX10" s="66">
        <v>24037431.653773751</v>
      </c>
      <c r="DDY10" s="66">
        <v>24391037.033003345</v>
      </c>
      <c r="DDZ10" s="66">
        <v>55350400</v>
      </c>
      <c r="DEA10" s="66">
        <v>57975882.258311458</v>
      </c>
      <c r="DEB10" s="66">
        <v>60725901.233407393</v>
      </c>
      <c r="DEC10" s="66">
        <v>63606364.18052765</v>
      </c>
      <c r="DED10" s="66">
        <v>66623458.558737613</v>
      </c>
      <c r="DEE10" s="66">
        <v>69783665.322072908</v>
      </c>
      <c r="DEF10" s="66">
        <v>73093772.841134131</v>
      </c>
      <c r="DEG10" s="66">
        <v>17293754.311914098</v>
      </c>
      <c r="DEH10" s="66">
        <v>13585547.671629712</v>
      </c>
      <c r="DEI10" s="66">
        <v>9486641.616863735</v>
      </c>
      <c r="DEJ10" s="66">
        <v>4968314.749361245</v>
      </c>
      <c r="DEK10" s="66">
        <v>0</v>
      </c>
      <c r="DEL10" s="66">
        <v>0</v>
      </c>
      <c r="DEM10" s="66">
        <v>0</v>
      </c>
      <c r="DEN10" s="66">
        <v>0</v>
      </c>
      <c r="DEO10" s="66">
        <v>0</v>
      </c>
      <c r="DEP10" s="66">
        <v>0</v>
      </c>
      <c r="DEQ10" s="66">
        <v>0</v>
      </c>
      <c r="DER10" s="66">
        <v>0</v>
      </c>
      <c r="DES10" s="66">
        <v>0</v>
      </c>
      <c r="DET10" s="66">
        <v>0</v>
      </c>
      <c r="DEU10" s="66">
        <v>0</v>
      </c>
      <c r="DEV10" s="66">
        <v>0</v>
      </c>
      <c r="DEW10" s="66">
        <v>0</v>
      </c>
      <c r="DEX10" s="66">
        <v>0</v>
      </c>
      <c r="DEY10" s="66">
        <v>0</v>
      </c>
      <c r="DEZ10" s="66">
        <v>59962933.333333336</v>
      </c>
      <c r="DFA10" s="66">
        <v>60845024.901453234</v>
      </c>
      <c r="DFB10" s="66">
        <v>61740092.578167126</v>
      </c>
      <c r="DFC10" s="66">
        <v>62648327.250000112</v>
      </c>
      <c r="DFD10" s="66">
        <v>63569922.611535259</v>
      </c>
      <c r="DFE10" s="66">
        <v>64505075.206721894</v>
      </c>
      <c r="DFF10" s="66">
        <v>65453984.470791519</v>
      </c>
      <c r="DFG10" s="66">
        <v>15002394.979265587</v>
      </c>
      <c r="DFH10" s="66">
        <v>11417317.06595083</v>
      </c>
      <c r="DFI10" s="66">
        <v>7723515.2070119465</v>
      </c>
      <c r="DFJ10" s="66">
        <v>3918566.4290722478</v>
      </c>
      <c r="DFK10" s="66">
        <v>0</v>
      </c>
      <c r="DFL10" s="66">
        <v>0</v>
      </c>
      <c r="DFM10" s="66">
        <v>0</v>
      </c>
      <c r="DFN10" s="66">
        <v>0</v>
      </c>
      <c r="DFO10" s="66">
        <v>0</v>
      </c>
      <c r="DFP10" s="66">
        <v>0</v>
      </c>
      <c r="DFQ10" s="66">
        <v>0</v>
      </c>
      <c r="DFR10" s="66">
        <v>0</v>
      </c>
      <c r="DFS10" s="66">
        <v>0</v>
      </c>
      <c r="DFT10" s="66">
        <v>0</v>
      </c>
      <c r="DFU10" s="66">
        <v>0</v>
      </c>
      <c r="DFV10" s="66">
        <v>0</v>
      </c>
      <c r="DFW10" s="66">
        <v>0</v>
      </c>
      <c r="DFX10" s="66">
        <v>0</v>
      </c>
      <c r="DFY10" s="66">
        <v>0</v>
      </c>
      <c r="DFZ10" s="66">
        <v>55350400</v>
      </c>
      <c r="DGA10" s="66">
        <v>57975882.258311458</v>
      </c>
      <c r="DGB10" s="66">
        <v>60725901.233407393</v>
      </c>
      <c r="DGC10" s="66">
        <v>63606364.18052765</v>
      </c>
      <c r="DGD10" s="66">
        <v>66623458.558737613</v>
      </c>
      <c r="DGE10" s="66">
        <v>52337748.991554677</v>
      </c>
      <c r="DGF10" s="66">
        <v>54820329.630850606</v>
      </c>
      <c r="DGG10" s="66">
        <v>12970315.733935572</v>
      </c>
      <c r="DGH10" s="66">
        <v>10189160.753722284</v>
      </c>
      <c r="DGI10" s="66">
        <v>7114981.2126478022</v>
      </c>
      <c r="DGJ10" s="66">
        <v>3726236.0620209337</v>
      </c>
      <c r="DGK10" s="66">
        <v>0</v>
      </c>
      <c r="DGL10" s="66">
        <v>0</v>
      </c>
      <c r="DGM10" s="66">
        <v>0</v>
      </c>
      <c r="DGN10" s="66">
        <v>0</v>
      </c>
      <c r="DGO10" s="66">
        <v>0</v>
      </c>
      <c r="DGP10" s="66">
        <v>0</v>
      </c>
      <c r="DGQ10" s="66">
        <v>0</v>
      </c>
      <c r="DGR10" s="66">
        <v>0</v>
      </c>
      <c r="DGS10" s="66">
        <v>0</v>
      </c>
      <c r="DGT10" s="66">
        <v>0</v>
      </c>
      <c r="DGU10" s="66">
        <v>0</v>
      </c>
      <c r="DGV10" s="66">
        <v>0</v>
      </c>
      <c r="DGW10" s="66">
        <v>0</v>
      </c>
      <c r="DGX10" s="66">
        <v>0</v>
      </c>
      <c r="DGY10" s="66">
        <v>0</v>
      </c>
      <c r="DGZ10" s="66">
        <v>59962933.333333336</v>
      </c>
      <c r="DHA10" s="66">
        <v>60845024.901453234</v>
      </c>
      <c r="DHB10" s="66">
        <v>61740092.578167126</v>
      </c>
      <c r="DHC10" s="66">
        <v>62648327.250000112</v>
      </c>
      <c r="DHD10" s="66">
        <v>63569922.611535259</v>
      </c>
      <c r="DHE10" s="66">
        <v>48378806.405041426</v>
      </c>
      <c r="DHF10" s="66">
        <v>49090488.353093639</v>
      </c>
      <c r="DHG10" s="66">
        <v>11251796.234449191</v>
      </c>
      <c r="DHH10" s="66">
        <v>8562987.7994631231</v>
      </c>
      <c r="DHI10" s="66">
        <v>5792636.4052589601</v>
      </c>
      <c r="DHJ10" s="66">
        <v>2938924.8218041859</v>
      </c>
      <c r="DHK10" s="66">
        <v>0</v>
      </c>
      <c r="DHL10" s="66">
        <v>0</v>
      </c>
      <c r="DHM10" s="66">
        <v>0</v>
      </c>
      <c r="DHN10" s="66">
        <v>0</v>
      </c>
      <c r="DHO10" s="66">
        <v>0</v>
      </c>
      <c r="DHP10" s="66">
        <v>0</v>
      </c>
      <c r="DHQ10" s="66">
        <v>0</v>
      </c>
      <c r="DHR10" s="66">
        <v>0</v>
      </c>
      <c r="DHS10" s="66">
        <v>0</v>
      </c>
      <c r="DHT10" s="66">
        <v>0</v>
      </c>
      <c r="DHU10" s="66">
        <v>0</v>
      </c>
      <c r="DHV10" s="66">
        <v>0</v>
      </c>
      <c r="DHW10" s="66">
        <v>0</v>
      </c>
      <c r="DHX10" s="66">
        <v>0</v>
      </c>
      <c r="DHY10" s="66">
        <v>0</v>
      </c>
      <c r="DHZ10" s="25">
        <v>0.56000000000000005</v>
      </c>
      <c r="DIA10" s="25">
        <v>0.5</v>
      </c>
      <c r="DIB10" s="25">
        <v>0.16699999999999998</v>
      </c>
      <c r="DIC10" s="25">
        <v>8.3499999999999991E-2</v>
      </c>
      <c r="DID10" s="25">
        <v>4.1749999999999995E-2</v>
      </c>
      <c r="DIE10" s="25">
        <v>0.16699999999999998</v>
      </c>
      <c r="DIF10" s="25">
        <v>8.3499999999999991E-2</v>
      </c>
      <c r="DIG10" s="25">
        <v>4.1749999999999995E-2</v>
      </c>
      <c r="DIH10" s="25">
        <v>0.53600000000000003</v>
      </c>
      <c r="DII10" s="25">
        <v>0.46200000000000002</v>
      </c>
      <c r="DIJ10" s="25">
        <v>4.4215762228950499</v>
      </c>
      <c r="DIK10" s="25">
        <v>4.4215762228950499</v>
      </c>
      <c r="DIL10" s="46">
        <v>0.8</v>
      </c>
      <c r="DIM10" s="46">
        <v>0.8</v>
      </c>
      <c r="DIN10" s="25">
        <v>2</v>
      </c>
      <c r="DIO10" s="25">
        <v>2</v>
      </c>
      <c r="DIP10" s="25">
        <v>961.17474699303978</v>
      </c>
      <c r="DIQ10" s="25">
        <v>5376.8252530069603</v>
      </c>
      <c r="DIR10" s="25">
        <f t="shared" si="19"/>
        <v>54.869103200255836</v>
      </c>
      <c r="DIS10" s="25">
        <f t="shared" si="20"/>
        <v>182.92105208866451</v>
      </c>
      <c r="DIT10" s="66">
        <v>1203273.2339725452</v>
      </c>
      <c r="DIU10" s="66">
        <v>1260349.1092633465</v>
      </c>
      <c r="DIV10" s="66">
        <v>1320132.312738833</v>
      </c>
      <c r="DIW10" s="66">
        <v>1382751.2633827212</v>
      </c>
      <c r="DIX10" s="66">
        <v>1448340.4715848137</v>
      </c>
      <c r="DIY10" s="66">
        <v>1517040.828079805</v>
      </c>
      <c r="DIZ10" s="66">
        <v>1588999.9065915709</v>
      </c>
      <c r="DJA10" s="66">
        <v>1664372.280833035</v>
      </c>
      <c r="DJB10" s="66">
        <v>1743319.8565425603</v>
      </c>
      <c r="DJC10" s="66">
        <v>1826012.2192701027</v>
      </c>
      <c r="DJD10" s="66">
        <v>1912626.9986601986</v>
      </c>
      <c r="DJE10" s="66">
        <v>2003350.2500142963</v>
      </c>
      <c r="DJF10" s="66">
        <v>2098376.8539520521</v>
      </c>
      <c r="DJG10" s="66">
        <v>2197910.9350301023</v>
      </c>
      <c r="DJH10" s="66">
        <v>2302166.3002175316</v>
      </c>
      <c r="DJI10" s="66">
        <v>2411366.8981699157</v>
      </c>
      <c r="DJJ10" s="66">
        <v>2525747.3002885031</v>
      </c>
      <c r="DJK10" s="66">
        <v>2645553.2045978764</v>
      </c>
      <c r="DJL10" s="66">
        <v>2771041.9635244734</v>
      </c>
      <c r="DJM10" s="66">
        <v>2902483.1367096724</v>
      </c>
      <c r="DJN10" s="66">
        <v>3040159.0700449226</v>
      </c>
      <c r="DJO10" s="66">
        <v>3184365.5021727411</v>
      </c>
      <c r="DJP10" s="66">
        <v>3335412.199756383</v>
      </c>
      <c r="DJQ10" s="66">
        <v>3493623.6228827913</v>
      </c>
      <c r="DJR10" s="66">
        <v>3659339.6220281739</v>
      </c>
      <c r="DJS10" s="66">
        <v>3832916.1680833255</v>
      </c>
      <c r="DJT10" s="66">
        <v>13501491.907283239</v>
      </c>
      <c r="DJU10" s="66">
        <v>13700107.143503398</v>
      </c>
      <c r="DJV10" s="66">
        <v>13901644.131803228</v>
      </c>
      <c r="DJW10" s="66">
        <v>14106145.852949856</v>
      </c>
      <c r="DJX10" s="66">
        <v>14313655.919983877</v>
      </c>
      <c r="DJY10" s="66">
        <v>14524218.587520497</v>
      </c>
      <c r="DJZ10" s="66">
        <v>14737878.761187488</v>
      </c>
      <c r="DKA10" s="66">
        <v>14954682.007201971</v>
      </c>
      <c r="DKB10" s="66">
        <v>15174674.56208811</v>
      </c>
      <c r="DKC10" s="66">
        <v>15397903.342537723</v>
      </c>
      <c r="DKD10" s="66">
        <v>15624415.955415975</v>
      </c>
      <c r="DKE10" s="66">
        <v>15854260.70791425</v>
      </c>
      <c r="DKF10" s="66">
        <v>16087486.617852371</v>
      </c>
      <c r="DKG10" s="66">
        <v>16324143.424132407</v>
      </c>
      <c r="DKH10" s="66">
        <v>16564281.5973462</v>
      </c>
      <c r="DKI10" s="66">
        <v>16807952.350538991</v>
      </c>
      <c r="DKJ10" s="66">
        <v>17055207.650131378</v>
      </c>
      <c r="DKK10" s="66">
        <v>17306100.227001894</v>
      </c>
      <c r="DKL10" s="66">
        <v>17560683.58773268</v>
      </c>
      <c r="DKM10" s="66">
        <v>17819012.026020564</v>
      </c>
      <c r="DKN10" s="66">
        <v>18081140.634255983</v>
      </c>
      <c r="DKO10" s="66">
        <v>18347125.315272264</v>
      </c>
      <c r="DKP10" s="66">
        <v>18617022.794267748</v>
      </c>
      <c r="DKQ10" s="66">
        <v>18890890.630903263</v>
      </c>
      <c r="DKR10" s="66">
        <v>19168787.23157759</v>
      </c>
      <c r="DKS10" s="66">
        <v>19450771.861883517</v>
      </c>
      <c r="DKT10" s="65">
        <v>1203273.2339725452</v>
      </c>
      <c r="DKU10" s="65">
        <v>1260349.1092633465</v>
      </c>
      <c r="DKV10" s="65">
        <v>1320132.312738833</v>
      </c>
      <c r="DKW10" s="65">
        <v>1382751.2633827212</v>
      </c>
      <c r="DKX10" s="65">
        <v>1448340.4715848137</v>
      </c>
      <c r="DKY10" s="65">
        <v>1517040.828079805</v>
      </c>
      <c r="DKZ10" s="65">
        <v>1588999.9065915709</v>
      </c>
      <c r="DLA10" s="78">
        <v>1497935.0527497316</v>
      </c>
      <c r="DLB10" s="78">
        <v>1394655.8852340481</v>
      </c>
      <c r="DLC10" s="78">
        <v>1278208.5534890718</v>
      </c>
      <c r="DLD10" s="78">
        <v>1147576.1991961193</v>
      </c>
      <c r="DLE10" s="78">
        <v>1001675.1250071481</v>
      </c>
      <c r="DLF10" s="65">
        <v>1035627.5959133204</v>
      </c>
      <c r="DLG10" s="65">
        <v>1070730.909295117</v>
      </c>
      <c r="DLH10" s="65">
        <v>1107024.0737539255</v>
      </c>
      <c r="DLI10" s="65">
        <v>1144547.4201146474</v>
      </c>
      <c r="DLJ10" s="65">
        <v>1183342.6462433783</v>
      </c>
      <c r="DLK10" s="65">
        <v>1223452.8633842147</v>
      </c>
      <c r="DLL10" s="65">
        <v>1264922.6440666784</v>
      </c>
      <c r="DLM10" s="65">
        <v>1307798.0716369955</v>
      </c>
      <c r="DLN10" s="65">
        <v>1352126.7914682745</v>
      </c>
      <c r="DLO10" s="65">
        <v>1397958.0639064866</v>
      </c>
      <c r="DLP10" s="65">
        <v>1445342.8190110873</v>
      </c>
      <c r="DLQ10" s="65">
        <v>1494333.7131511099</v>
      </c>
      <c r="DLR10" s="65">
        <v>1544985.1875196218</v>
      </c>
      <c r="DLS10" s="65">
        <v>1597353.5286315694</v>
      </c>
      <c r="DLT10" s="65">
        <v>13501491.907283239</v>
      </c>
      <c r="DLU10" s="65">
        <v>13700107.143503398</v>
      </c>
      <c r="DLV10" s="65">
        <v>13901644.131803228</v>
      </c>
      <c r="DLW10" s="65">
        <v>14106145.852949856</v>
      </c>
      <c r="DLX10" s="65">
        <v>14313655.919983877</v>
      </c>
      <c r="DLY10" s="65">
        <v>14524218.587520497</v>
      </c>
      <c r="DLZ10" s="65">
        <v>14737878.761187488</v>
      </c>
      <c r="DMA10" s="78">
        <v>13459213.806481775</v>
      </c>
      <c r="DMB10" s="78">
        <v>12139739.649670487</v>
      </c>
      <c r="DMC10" s="78">
        <v>10778532.339776406</v>
      </c>
      <c r="DMD10" s="78">
        <v>9374649.5732495841</v>
      </c>
      <c r="DME10" s="78">
        <v>7927130.3539571259</v>
      </c>
      <c r="DMF10" s="65">
        <v>8195825.9180106344</v>
      </c>
      <c r="DMG10" s="65">
        <v>8473629.1039800607</v>
      </c>
      <c r="DMH10" s="65">
        <v>8760848.6210071258</v>
      </c>
      <c r="DMI10" s="65">
        <v>9057803.6421433464</v>
      </c>
      <c r="DMJ10" s="65">
        <v>9364824.1590314936</v>
      </c>
      <c r="DMK10" s="65">
        <v>9682251.3486092202</v>
      </c>
      <c r="DML10" s="65">
        <v>10010437.952242365</v>
      </c>
      <c r="DMM10" s="65">
        <v>10349748.667709244</v>
      </c>
      <c r="DMN10" s="65">
        <v>10700560.554471517</v>
      </c>
      <c r="DMO10" s="65">
        <v>11063263.452681988</v>
      </c>
      <c r="DMP10" s="65">
        <v>11438260.416394973</v>
      </c>
      <c r="DMQ10" s="65">
        <v>11825968.161460621</v>
      </c>
      <c r="DMR10" s="65">
        <v>12226817.528600937</v>
      </c>
      <c r="DMS10" s="65">
        <v>12641253.962182073</v>
      </c>
      <c r="DMT10" s="65">
        <v>911537.66784110526</v>
      </c>
      <c r="DMU10" s="65">
        <v>990102.09363343869</v>
      </c>
      <c r="DMV10" s="65">
        <v>1075437.9005961167</v>
      </c>
      <c r="DMW10" s="65">
        <v>1168128.7066006083</v>
      </c>
      <c r="DMX10" s="65">
        <v>1268808.4308987549</v>
      </c>
      <c r="DMY10" s="65">
        <v>1378165.629543242</v>
      </c>
      <c r="DMZ10" s="65">
        <v>1496948.204473177</v>
      </c>
      <c r="DNA10" s="65">
        <v>1625968.5184705583</v>
      </c>
      <c r="DNB10" s="65">
        <v>1766108.9509691941</v>
      </c>
      <c r="DNC10" s="65">
        <v>1918327.932712669</v>
      </c>
      <c r="DND10" s="65">
        <v>2083666.5005328157</v>
      </c>
      <c r="DNE10" s="65">
        <v>2263255.4170773127</v>
      </c>
      <c r="DNF10" s="65">
        <v>2458322.9041787479</v>
      </c>
      <c r="DNG10" s="65">
        <v>2670203.0427542296</v>
      </c>
      <c r="DNH10" s="65">
        <v>2900344.8966830745</v>
      </c>
      <c r="DNI10" s="65">
        <v>3150322.4230614477</v>
      </c>
      <c r="DNJ10" s="65">
        <v>3421845.2366109136</v>
      </c>
      <c r="DNK10" s="65">
        <v>3716770.3018594841</v>
      </c>
      <c r="DNL10" s="65">
        <v>4037114.6330588488</v>
      </c>
      <c r="DNM10" s="65">
        <v>4385069.0886934614</v>
      </c>
      <c r="DNN10" s="65">
        <v>4763013.3549231319</v>
      </c>
      <c r="DNO10" s="65">
        <v>5173532.2204320244</v>
      </c>
      <c r="DNP10" s="65">
        <v>5619433.2539889067</v>
      </c>
      <c r="DNQ10" s="65">
        <v>6103766.0056168288</v>
      </c>
      <c r="DNR10" s="65">
        <v>6629842.862690432</v>
      </c>
      <c r="DNS10" s="65">
        <v>7201261.7035972569</v>
      </c>
      <c r="DNT10" s="65">
        <v>777054.83942329464</v>
      </c>
      <c r="DNU10" s="65">
        <v>817659.76759289834</v>
      </c>
      <c r="DNV10" s="65">
        <v>860386.50249738107</v>
      </c>
      <c r="DNW10" s="65">
        <v>905345.91894980427</v>
      </c>
      <c r="DNX10" s="65">
        <v>952654.68551624613</v>
      </c>
      <c r="DNY10" s="65">
        <v>1002435.5672678256</v>
      </c>
      <c r="DNZ10" s="65">
        <v>1054817.7443530043</v>
      </c>
      <c r="DOA10" s="65">
        <v>1109937.1472168546</v>
      </c>
      <c r="DOB10" s="65">
        <v>1167936.8093371801</v>
      </c>
      <c r="DOC10" s="65">
        <v>1228967.2383928297</v>
      </c>
      <c r="DOD10" s="65">
        <v>1293186.8068273726</v>
      </c>
      <c r="DOE10" s="65">
        <v>1360762.1628216496</v>
      </c>
      <c r="DOF10" s="65">
        <v>1431868.6627416485</v>
      </c>
      <c r="DOG10" s="65">
        <v>1506690.8261839119</v>
      </c>
      <c r="DOH10" s="65">
        <v>1585422.8147992888</v>
      </c>
      <c r="DOI10" s="65">
        <v>1668268.9361375896</v>
      </c>
      <c r="DOJ10" s="65">
        <v>1755444.1738205855</v>
      </c>
      <c r="DOK10" s="65">
        <v>1847174.7454191558</v>
      </c>
      <c r="DOL10" s="65">
        <v>1943698.68948225</v>
      </c>
      <c r="DOM10" s="65">
        <v>2045266.4832409949</v>
      </c>
      <c r="DON10" s="65">
        <v>2152141.69259087</v>
      </c>
      <c r="DOO10" s="65">
        <v>2264601.6560386471</v>
      </c>
      <c r="DOP10" s="65">
        <v>2382938.2043889025</v>
      </c>
      <c r="DOQ10" s="65">
        <v>2507458.4180376939</v>
      </c>
      <c r="DOR10" s="65">
        <v>2638485.4238385353</v>
      </c>
      <c r="DOS10" s="65">
        <v>2776359.233608542</v>
      </c>
      <c r="DOT10" s="65">
        <v>911537.66784110526</v>
      </c>
      <c r="DOU10" s="65">
        <v>990102.09363343869</v>
      </c>
      <c r="DOV10" s="65">
        <v>1075437.9005961167</v>
      </c>
      <c r="DOW10" s="65">
        <v>1168128.7066006083</v>
      </c>
      <c r="DOX10" s="65">
        <v>1268808.4308987549</v>
      </c>
      <c r="DOY10" s="65">
        <v>1378165.629543242</v>
      </c>
      <c r="DOZ10" s="65">
        <v>1496948.204473177</v>
      </c>
      <c r="DPA10" s="78">
        <v>1463371.6666235025</v>
      </c>
      <c r="DPB10" s="78">
        <v>1412887.1607753553</v>
      </c>
      <c r="DPC10" s="78">
        <v>1342829.5528988685</v>
      </c>
      <c r="DPD10" s="78">
        <v>1250199.9003196894</v>
      </c>
      <c r="DPE10" s="78">
        <v>1131627.7085386564</v>
      </c>
      <c r="DPF10" s="65">
        <v>1169985.0121110126</v>
      </c>
      <c r="DPG10" s="65">
        <v>1209642.4630076527</v>
      </c>
      <c r="DPH10" s="65">
        <v>1250644.1306210367</v>
      </c>
      <c r="DPI10" s="65">
        <v>1293035.5781061512</v>
      </c>
      <c r="DPJ10" s="65">
        <v>1336863.9130126224</v>
      </c>
      <c r="DPK10" s="65">
        <v>1382177.8396330411</v>
      </c>
      <c r="DPL10" s="65">
        <v>1429027.7131256687</v>
      </c>
      <c r="DPM10" s="65">
        <v>1477465.5954716709</v>
      </c>
      <c r="DPN10" s="65">
        <v>1527545.3133290594</v>
      </c>
      <c r="DPO10" s="65">
        <v>1579322.5178476349</v>
      </c>
      <c r="DPP10" s="65">
        <v>1632854.7465113965</v>
      </c>
      <c r="DPQ10" s="65">
        <v>1688201.4870771442</v>
      </c>
      <c r="DPR10" s="65">
        <v>1745424.2436803237</v>
      </c>
      <c r="DPS10" s="65">
        <v>1804586.6051815751</v>
      </c>
      <c r="DPT10" s="65">
        <v>777054.83942329464</v>
      </c>
      <c r="DPU10" s="65">
        <v>817659.76759289834</v>
      </c>
      <c r="DPV10" s="65">
        <v>860386.50249738107</v>
      </c>
      <c r="DPW10" s="65">
        <v>905345.91894980427</v>
      </c>
      <c r="DPX10" s="65">
        <v>952654.68551624613</v>
      </c>
      <c r="DPY10" s="65">
        <v>1002435.5672678256</v>
      </c>
      <c r="DPZ10" s="65">
        <v>1054817.7443530043</v>
      </c>
      <c r="DQA10" s="78">
        <v>998943.43249516911</v>
      </c>
      <c r="DQB10" s="78">
        <v>934349.44746974413</v>
      </c>
      <c r="DQC10" s="78">
        <v>860277.06687498069</v>
      </c>
      <c r="DQD10" s="78">
        <v>775912.08409642358</v>
      </c>
      <c r="DQE10" s="78">
        <v>680381.08141082479</v>
      </c>
      <c r="DQF10" s="65">
        <v>703443.06857112912</v>
      </c>
      <c r="DQG10" s="65">
        <v>727286.75773096469</v>
      </c>
      <c r="DQH10" s="65">
        <v>751938.64522006328</v>
      </c>
      <c r="DQI10" s="65">
        <v>777426.12547957222</v>
      </c>
      <c r="DQJ10" s="65">
        <v>803777.52150416165</v>
      </c>
      <c r="DQK10" s="65">
        <v>831022.11631598801</v>
      </c>
      <c r="DQL10" s="65">
        <v>859190.18550548994</v>
      </c>
      <c r="DQM10" s="65">
        <v>888313.03087517584</v>
      </c>
      <c r="DQN10" s="65">
        <v>918423.01522379182</v>
      </c>
      <c r="DQO10" s="65">
        <v>949553.59830952261</v>
      </c>
      <c r="DQP10" s="65">
        <v>981739.37403219042</v>
      </c>
      <c r="DQQ10" s="65">
        <v>1015016.1088757694</v>
      </c>
      <c r="DQR10" s="65">
        <v>1049420.7816539367</v>
      </c>
      <c r="DQS10" s="65">
        <v>1084991.6246028256</v>
      </c>
      <c r="DQT10" s="66">
        <v>6456264.4765634369</v>
      </c>
      <c r="DQU10" s="66">
        <v>7012722.7878979333</v>
      </c>
      <c r="DQV10" s="66">
        <v>7617141.6270852257</v>
      </c>
      <c r="DQW10" s="66">
        <v>8273654.6591008687</v>
      </c>
      <c r="DQX10" s="66">
        <v>8986751.8249435332</v>
      </c>
      <c r="DQY10" s="66">
        <v>9761310.0486723259</v>
      </c>
      <c r="DQZ10" s="66">
        <v>10602626.591049766</v>
      </c>
      <c r="DRA10" s="66">
        <v>11516455.277898455</v>
      </c>
      <c r="DRB10" s="66">
        <v>12509045.850939807</v>
      </c>
      <c r="DRC10" s="66">
        <v>13587186.710238192</v>
      </c>
      <c r="DRD10" s="66">
        <v>14758251.340569148</v>
      </c>
      <c r="DRE10" s="66">
        <v>16030248.739225049</v>
      </c>
      <c r="DRF10" s="66">
        <v>17411878.190137688</v>
      </c>
      <c r="DRG10" s="66">
        <v>18912588.758922078</v>
      </c>
      <c r="DRH10" s="66">
        <v>20542643.915732402</v>
      </c>
      <c r="DRI10" s="66">
        <v>22313191.727890637</v>
      </c>
      <c r="DRJ10" s="66">
        <v>24236341.102340352</v>
      </c>
      <c r="DRK10" s="66">
        <v>26325244.599353511</v>
      </c>
      <c r="DRL10" s="66">
        <v>28594188.383859247</v>
      </c>
      <c r="DRM10" s="66">
        <v>31058689.929578483</v>
      </c>
      <c r="DRN10" s="66">
        <v>33735604.144170009</v>
      </c>
      <c r="DRO10" s="66">
        <v>36643238.641185872</v>
      </c>
      <c r="DRP10" s="66">
        <v>39801478.947189368</v>
      </c>
      <c r="DRQ10" s="66">
        <v>43231924.500336461</v>
      </c>
      <c r="DRR10" s="66">
        <v>46958036.37052469</v>
      </c>
      <c r="DRS10" s="66">
        <v>51005297.711378977</v>
      </c>
      <c r="DRT10" s="66">
        <v>21523710.462432858</v>
      </c>
      <c r="DRU10" s="66">
        <v>22648429.94544781</v>
      </c>
      <c r="DRV10" s="66">
        <v>23831921.54016168</v>
      </c>
      <c r="DRW10" s="66">
        <v>25077256.377790507</v>
      </c>
      <c r="DRX10" s="66">
        <v>26387666.071225576</v>
      </c>
      <c r="DRY10" s="66">
        <v>27766551.100988489</v>
      </c>
      <c r="DRZ10" s="66">
        <v>29217489.639393363</v>
      </c>
      <c r="DSA10" s="66">
        <v>30744246.835814908</v>
      </c>
      <c r="DSB10" s="66">
        <v>32350784.587157305</v>
      </c>
      <c r="DSC10" s="66">
        <v>34041271.818877995</v>
      </c>
      <c r="DSD10" s="66">
        <v>35820095.303245395</v>
      </c>
      <c r="DSE10" s="66">
        <v>37691871.042903744</v>
      </c>
      <c r="DSF10" s="66">
        <v>39661456.249284983</v>
      </c>
      <c r="DSG10" s="66">
        <v>41733961.946951471</v>
      </c>
      <c r="DSH10" s="66">
        <v>43914766.236577436</v>
      </c>
      <c r="DSI10" s="66">
        <v>46209528.250986315</v>
      </c>
      <c r="DSJ10" s="66">
        <v>48624202.840459459</v>
      </c>
      <c r="DSK10" s="66">
        <v>51165056.025424398</v>
      </c>
      <c r="DSL10" s="66">
        <v>53838681.256621726</v>
      </c>
      <c r="DSM10" s="66">
        <v>56652016.524945624</v>
      </c>
      <c r="DSN10" s="66">
        <v>59612362.365357429</v>
      </c>
      <c r="DSO10" s="66">
        <v>62727400.801592112</v>
      </c>
      <c r="DSP10" s="66">
        <v>66005215.280818477</v>
      </c>
      <c r="DSQ10" s="66">
        <v>69454311.649983317</v>
      </c>
      <c r="DSR10" s="66">
        <v>73083640.228272453</v>
      </c>
      <c r="DSS10" s="66">
        <v>76902619.032966062</v>
      </c>
      <c r="DST10" s="65">
        <v>6456264.4765634369</v>
      </c>
      <c r="DSU10" s="65">
        <v>7012722.7878979333</v>
      </c>
      <c r="DSV10" s="65">
        <v>7617141.6270852257</v>
      </c>
      <c r="DSW10" s="65">
        <v>8273654.6591008687</v>
      </c>
      <c r="DSX10" s="65">
        <v>8986751.8249435332</v>
      </c>
      <c r="DSY10" s="65">
        <v>9761310.0486723259</v>
      </c>
      <c r="DSZ10" s="65">
        <v>10602626.591049766</v>
      </c>
      <c r="DTA10" s="78">
        <v>10364809.750108611</v>
      </c>
      <c r="DTB10" s="78">
        <v>10007236.680751845</v>
      </c>
      <c r="DTC10" s="78">
        <v>9511030.6971667353</v>
      </c>
      <c r="DTD10" s="78">
        <v>8854950.8043414894</v>
      </c>
      <c r="DTE10" s="78">
        <v>8015124.3696125243</v>
      </c>
      <c r="DTF10" s="65">
        <v>8286802.551664494</v>
      </c>
      <c r="DTG10" s="65">
        <v>8567689.45353158</v>
      </c>
      <c r="DTH10" s="65">
        <v>8858097.2111386936</v>
      </c>
      <c r="DTI10" s="65">
        <v>9158348.5404737275</v>
      </c>
      <c r="DTJ10" s="65">
        <v>9468777.0962061062</v>
      </c>
      <c r="DTK10" s="65">
        <v>9789727.8424609601</v>
      </c>
      <c r="DTL10" s="65">
        <v>10121557.436160943</v>
      </c>
      <c r="DTM10" s="65">
        <v>10464634.623361686</v>
      </c>
      <c r="DTN10" s="65">
        <v>10819340.649021329</v>
      </c>
      <c r="DTO10" s="65">
        <v>11186069.680659449</v>
      </c>
      <c r="DTP10" s="65">
        <v>11565229.246376224</v>
      </c>
      <c r="DTQ10" s="65">
        <v>11957240.687718544</v>
      </c>
      <c r="DTR10" s="65">
        <v>12362539.627896346</v>
      </c>
      <c r="DTS10" s="65">
        <v>12781576.455869446</v>
      </c>
      <c r="DTT10" s="65">
        <v>21523710.462432858</v>
      </c>
      <c r="DTU10" s="65">
        <v>22648429.94544781</v>
      </c>
      <c r="DTV10" s="65">
        <v>23831921.54016168</v>
      </c>
      <c r="DTW10" s="65">
        <v>25077256.377790507</v>
      </c>
      <c r="DTX10" s="65">
        <v>26387666.071225576</v>
      </c>
      <c r="DTY10" s="65">
        <v>27766551.100988489</v>
      </c>
      <c r="DTZ10" s="65">
        <v>29217489.639393363</v>
      </c>
      <c r="DUA10" s="78">
        <v>27669822.152233414</v>
      </c>
      <c r="DUB10" s="78">
        <v>25880627.669725843</v>
      </c>
      <c r="DUC10" s="78">
        <v>23828890.273214597</v>
      </c>
      <c r="DUD10" s="78">
        <v>21492057.181947239</v>
      </c>
      <c r="DUE10" s="78">
        <v>18845935.521451872</v>
      </c>
      <c r="DUF10" s="65">
        <v>19484731.535765521</v>
      </c>
      <c r="DUG10" s="65">
        <v>20145179.982638888</v>
      </c>
      <c r="DUH10" s="65">
        <v>20828014.78624377</v>
      </c>
      <c r="DUI10" s="65">
        <v>21533994.747619193</v>
      </c>
      <c r="DUJ10" s="65">
        <v>22263904.387890026</v>
      </c>
      <c r="DUK10" s="65">
        <v>23018554.82006707</v>
      </c>
      <c r="DUL10" s="65">
        <v>23798784.65039742</v>
      </c>
      <c r="DUM10" s="65">
        <v>24605460.91026672</v>
      </c>
      <c r="DUN10" s="65">
        <v>25439480.019688878</v>
      </c>
      <c r="DUO10" s="65">
        <v>26301768.783453953</v>
      </c>
      <c r="DUP10" s="65">
        <v>27193285.421041131</v>
      </c>
      <c r="DUQ10" s="65">
        <v>28115020.631441358</v>
      </c>
      <c r="DUR10" s="65">
        <v>29067998.694072828</v>
      </c>
      <c r="DUS10" s="65">
        <v>30053278.607012782</v>
      </c>
      <c r="DUT10" s="65">
        <v>0</v>
      </c>
      <c r="DUU10" s="65">
        <v>0</v>
      </c>
      <c r="DUV10" s="65">
        <v>0</v>
      </c>
      <c r="DUW10" s="65">
        <v>0</v>
      </c>
      <c r="DUX10" s="65">
        <v>0</v>
      </c>
      <c r="DUY10" s="65">
        <v>0</v>
      </c>
      <c r="DUZ10" s="65">
        <v>0</v>
      </c>
      <c r="DVA10" s="65">
        <v>68956.374258965574</v>
      </c>
      <c r="DVB10" s="65">
        <v>149799.29613851992</v>
      </c>
      <c r="DVC10" s="65">
        <v>244065.49827420502</v>
      </c>
      <c r="DVD10" s="65">
        <v>353468.31235517946</v>
      </c>
      <c r="DVE10" s="65">
        <v>479916.69522118173</v>
      </c>
      <c r="DVF10" s="65">
        <v>521280.18563788151</v>
      </c>
      <c r="DVG10" s="65">
        <v>566208.74965274788</v>
      </c>
      <c r="DVH10" s="65">
        <v>615009.65702547249</v>
      </c>
      <c r="DVI10" s="65">
        <v>668016.66075729055</v>
      </c>
      <c r="DVJ10" s="65">
        <v>725592.27965234767</v>
      </c>
      <c r="DVK10" s="65">
        <v>788130.27761051198</v>
      </c>
      <c r="DVL10" s="65">
        <v>856058.35660769907</v>
      </c>
      <c r="DVM10" s="65">
        <v>929841.08178119804</v>
      </c>
      <c r="DVN10" s="65">
        <v>1009983.0586248757</v>
      </c>
      <c r="DVO10" s="65">
        <v>1097032.3840233297</v>
      </c>
      <c r="DVP10" s="65">
        <v>1191584.3947268648</v>
      </c>
      <c r="DVQ10" s="65">
        <v>1294285.7389033951</v>
      </c>
      <c r="DVR10" s="65">
        <v>1405838.7986129103</v>
      </c>
      <c r="DVS10" s="65">
        <v>1527006.4934501362</v>
      </c>
      <c r="DVT10" s="64">
        <v>0</v>
      </c>
      <c r="DVU10" s="64">
        <v>0</v>
      </c>
      <c r="DVV10" s="64">
        <v>0</v>
      </c>
      <c r="DVW10" s="64">
        <v>0</v>
      </c>
      <c r="DVX10" s="64">
        <v>0</v>
      </c>
      <c r="DVY10" s="64">
        <v>0</v>
      </c>
      <c r="DVZ10" s="64">
        <v>0</v>
      </c>
      <c r="DWA10" s="64">
        <v>444507.18250024406</v>
      </c>
      <c r="DWB10" s="64">
        <v>935469.72773831198</v>
      </c>
      <c r="DWC10" s="64">
        <v>1476528.9166856902</v>
      </c>
      <c r="DWD10" s="64">
        <v>2071579.7300439931</v>
      </c>
      <c r="DWE10" s="64">
        <v>2724787.4195646378</v>
      </c>
      <c r="DWF10" s="64">
        <v>2867170.932073195</v>
      </c>
      <c r="DWG10" s="64">
        <v>3016994.6817498743</v>
      </c>
      <c r="DWH10" s="64">
        <v>3174647.4574940531</v>
      </c>
      <c r="DWI10" s="64">
        <v>3340538.3643327923</v>
      </c>
      <c r="DWJ10" s="64">
        <v>3515097.8850381877</v>
      </c>
      <c r="DWK10" s="64">
        <v>3698778.9972194484</v>
      </c>
      <c r="DWL10" s="64">
        <v>3892058.3487885087</v>
      </c>
      <c r="DWM10" s="64">
        <v>4095437.4948494909</v>
      </c>
      <c r="DWN10" s="64">
        <v>4309444.1992217125</v>
      </c>
      <c r="DWO10" s="64">
        <v>4534633.8039736524</v>
      </c>
      <c r="DWP10" s="64">
        <v>4771590.6705217855</v>
      </c>
      <c r="DWQ10" s="64">
        <v>5020929.6960339146</v>
      </c>
      <c r="DWR10" s="64">
        <v>5283297.9090719996</v>
      </c>
      <c r="DWS10" s="64">
        <v>5559376.1486151731</v>
      </c>
      <c r="DWT10" s="65">
        <v>0</v>
      </c>
      <c r="DWU10" s="65">
        <v>0</v>
      </c>
      <c r="DWV10" s="65">
        <v>0</v>
      </c>
      <c r="DWW10" s="65">
        <v>0</v>
      </c>
      <c r="DWX10" s="65">
        <v>0</v>
      </c>
      <c r="DWY10" s="65">
        <v>0</v>
      </c>
      <c r="DWZ10" s="65">
        <v>0</v>
      </c>
      <c r="DXA10" s="65">
        <v>659262.87149615865</v>
      </c>
      <c r="DXB10" s="65">
        <v>1432168.0219076176</v>
      </c>
      <c r="DXC10" s="65">
        <v>2333407.5051730666</v>
      </c>
      <c r="DXD10" s="65">
        <v>3379361.7644547033</v>
      </c>
      <c r="DXE10" s="65">
        <v>4588281.5326434718</v>
      </c>
      <c r="DXF10" s="65">
        <v>4983740.4551907498</v>
      </c>
      <c r="DXG10" s="65">
        <v>5413283.5459194314</v>
      </c>
      <c r="DXH10" s="65">
        <v>5879848.4816762954</v>
      </c>
      <c r="DXI10" s="65">
        <v>6386626.1344340816</v>
      </c>
      <c r="DXJ10" s="65">
        <v>6937082.3939000247</v>
      </c>
      <c r="DXK10" s="65">
        <v>7534981.8709909311</v>
      </c>
      <c r="DXL10" s="65">
        <v>8184413.6442846237</v>
      </c>
      <c r="DXM10" s="65">
        <v>8889819.2255296167</v>
      </c>
      <c r="DXN10" s="65">
        <v>9656022.9354712274</v>
      </c>
      <c r="DXO10" s="65">
        <v>10488264.89773662</v>
      </c>
      <c r="DXP10" s="65">
        <v>11392236.876426369</v>
      </c>
      <c r="DXQ10" s="65">
        <v>12374121.202508548</v>
      </c>
      <c r="DXR10" s="65">
        <v>13440633.055235719</v>
      </c>
      <c r="DXS10" s="65">
        <v>14599066.387750642</v>
      </c>
      <c r="DXT10" s="65">
        <v>0</v>
      </c>
      <c r="DXU10" s="65">
        <v>0</v>
      </c>
      <c r="DXV10" s="65">
        <v>0</v>
      </c>
      <c r="DXW10" s="65">
        <v>0</v>
      </c>
      <c r="DXX10" s="65">
        <v>0</v>
      </c>
      <c r="DXY10" s="65">
        <v>0</v>
      </c>
      <c r="DXZ10" s="65">
        <v>0</v>
      </c>
      <c r="DYA10" s="65">
        <v>1912168.5622366827</v>
      </c>
      <c r="DYB10" s="65">
        <v>4024177.5042731217</v>
      </c>
      <c r="DYC10" s="65">
        <v>6351690.7867247183</v>
      </c>
      <c r="DYD10" s="65">
        <v>8911463.728608489</v>
      </c>
      <c r="DYE10" s="65">
        <v>11721414.293382436</v>
      </c>
      <c r="DYF10" s="65">
        <v>12333915.704199454</v>
      </c>
      <c r="DYG10" s="65">
        <v>12978423.319119731</v>
      </c>
      <c r="DYH10" s="65">
        <v>13656609.619353931</v>
      </c>
      <c r="DYI10" s="65">
        <v>14370234.481462425</v>
      </c>
      <c r="DYJ10" s="65">
        <v>15121149.744191114</v>
      </c>
      <c r="DYK10" s="65">
        <v>15911304.013946887</v>
      </c>
      <c r="DYL10" s="65">
        <v>16742747.721382696</v>
      </c>
      <c r="DYM10" s="65">
        <v>17617638.442214049</v>
      </c>
      <c r="DYN10" s="65">
        <v>18538246.496074278</v>
      </c>
      <c r="DYO10" s="65">
        <v>19506960.837937418</v>
      </c>
      <c r="DYP10" s="65">
        <v>20526295.257396892</v>
      </c>
      <c r="DYQ10" s="65">
        <v>21598894.901886918</v>
      </c>
      <c r="DYR10" s="65">
        <v>22727543.14077419</v>
      </c>
      <c r="DYS10" s="65">
        <v>23915168.788132124</v>
      </c>
      <c r="DYT10" s="67">
        <v>670.7</v>
      </c>
      <c r="DYU10" s="68">
        <f ca="1">10000000*'Country Model'!$DYT$8/57000</f>
        <v>59385.964912280702</v>
      </c>
      <c r="DYV10" s="68">
        <f ca="1">10000000*'Country Model'!$DYT$8/57000</f>
        <v>59385.964912280702</v>
      </c>
      <c r="DYW10" s="38">
        <f ca="1">'Country Model'!$DYT$8/(220*8)</f>
        <v>0.19232954545454545</v>
      </c>
      <c r="DYX10" s="38">
        <f ca="1">'Country Model'!$DYT$8/(220*8)</f>
        <v>0.19232954545454545</v>
      </c>
      <c r="DYY10" s="25">
        <v>3.6999999999999998E-2</v>
      </c>
      <c r="DYZ10" s="25">
        <f t="shared" si="21"/>
        <v>3.6999999999999998E-2</v>
      </c>
      <c r="DZA10" s="25">
        <f t="shared" si="22"/>
        <v>0.05</v>
      </c>
      <c r="DZB10" s="25">
        <v>0.16</v>
      </c>
      <c r="DZC10" s="25">
        <v>0.04</v>
      </c>
      <c r="DZD10" s="25">
        <v>0.01</v>
      </c>
      <c r="DZE10" s="25">
        <v>7.0000000000000007E-2</v>
      </c>
      <c r="DZF10" s="25">
        <v>0.4</v>
      </c>
      <c r="DZG10" s="25">
        <v>0.24</v>
      </c>
      <c r="DZH10" s="25">
        <v>0.3</v>
      </c>
      <c r="DZI10" s="25">
        <v>0.03</v>
      </c>
      <c r="DZJ10" s="25">
        <v>0.65</v>
      </c>
      <c r="DZK10" s="25">
        <v>0.18</v>
      </c>
      <c r="DZL10" s="46">
        <v>0.67</v>
      </c>
      <c r="DZM10" s="46">
        <v>0.33</v>
      </c>
      <c r="DZN10" s="46">
        <v>0.33</v>
      </c>
      <c r="DZO10" s="46">
        <v>0.33</v>
      </c>
      <c r="DZP10" s="46">
        <v>0.17</v>
      </c>
      <c r="DZQ10" s="46">
        <v>1</v>
      </c>
      <c r="DZR10" s="46">
        <v>0.5</v>
      </c>
      <c r="DZS10" s="46">
        <v>0.33</v>
      </c>
      <c r="DZT10" s="46">
        <v>0.5</v>
      </c>
      <c r="DZU10" s="46">
        <v>0.17</v>
      </c>
      <c r="DZW10" s="69">
        <v>0</v>
      </c>
      <c r="DZX10" s="69">
        <v>1</v>
      </c>
      <c r="DZY10" s="69">
        <v>2</v>
      </c>
      <c r="DZZ10" s="69">
        <v>3</v>
      </c>
      <c r="EAA10" s="69">
        <v>4</v>
      </c>
      <c r="EAB10" s="69">
        <v>5</v>
      </c>
      <c r="EAC10" s="69">
        <v>6</v>
      </c>
      <c r="EAD10" s="69">
        <v>7</v>
      </c>
      <c r="EAE10" s="69">
        <v>8</v>
      </c>
      <c r="EAF10" s="69">
        <v>9</v>
      </c>
      <c r="EAG10" s="69">
        <v>10</v>
      </c>
      <c r="EAH10" s="69">
        <v>11</v>
      </c>
      <c r="EAI10" s="69">
        <v>12</v>
      </c>
      <c r="EAJ10" s="69">
        <v>13</v>
      </c>
      <c r="EAK10" s="69">
        <v>14</v>
      </c>
      <c r="EAL10" s="69">
        <v>15</v>
      </c>
      <c r="EAM10" s="69">
        <v>16</v>
      </c>
      <c r="EAN10" s="69">
        <v>17</v>
      </c>
      <c r="EAO10" s="69">
        <v>18</v>
      </c>
      <c r="EAP10" s="69">
        <v>19</v>
      </c>
      <c r="EAQ10" s="69">
        <v>20</v>
      </c>
      <c r="EAR10" s="69">
        <v>21</v>
      </c>
      <c r="EAS10" s="69">
        <v>22</v>
      </c>
      <c r="EAT10" s="69">
        <v>23</v>
      </c>
      <c r="EAU10" s="69">
        <v>24</v>
      </c>
      <c r="EAV10" s="69">
        <v>25</v>
      </c>
      <c r="EAW10" s="69">
        <v>26</v>
      </c>
      <c r="EAX10" s="69">
        <v>27</v>
      </c>
      <c r="EAY10" s="69">
        <v>28</v>
      </c>
      <c r="EAZ10" s="69">
        <v>29</v>
      </c>
      <c r="EBA10" s="69">
        <v>30</v>
      </c>
      <c r="EBB10" s="69">
        <v>31</v>
      </c>
      <c r="EBC10" s="69">
        <v>32</v>
      </c>
      <c r="EBD10" s="69">
        <v>33</v>
      </c>
      <c r="EBE10" s="69">
        <v>34</v>
      </c>
      <c r="EBF10" s="69">
        <v>35</v>
      </c>
      <c r="EBG10" s="69">
        <v>36</v>
      </c>
      <c r="EBH10" s="69">
        <v>37</v>
      </c>
      <c r="EBI10" s="69">
        <v>38</v>
      </c>
      <c r="EBJ10" s="69">
        <v>39</v>
      </c>
      <c r="EBK10" s="69">
        <v>40</v>
      </c>
      <c r="EBL10" s="69">
        <v>41</v>
      </c>
      <c r="EBM10" s="69">
        <v>42</v>
      </c>
      <c r="EBO10" s="70">
        <v>411802.77432812541</v>
      </c>
      <c r="EBP10" s="70">
        <v>431336.16302851291</v>
      </c>
      <c r="EBQ10" s="70">
        <v>451796.09544814314</v>
      </c>
      <c r="EBR10" s="70">
        <v>473226.52111757797</v>
      </c>
      <c r="EBS10" s="70">
        <v>495673.4742625716</v>
      </c>
      <c r="EBT10" s="70">
        <v>519185.17268917698</v>
      </c>
      <c r="EBU10" s="70">
        <v>543812.1213593547</v>
      </c>
      <c r="EBV10" s="70">
        <v>569607.22087956965</v>
      </c>
      <c r="EBW10" s="70">
        <v>596625.88113541971</v>
      </c>
      <c r="EBX10" s="70">
        <v>624926.14031639195</v>
      </c>
      <c r="EBY10" s="70">
        <v>654568.78958641959</v>
      </c>
      <c r="EBZ10" s="70">
        <v>685617.50366804411</v>
      </c>
      <c r="ECA10" s="70">
        <v>718138.97762068477</v>
      </c>
      <c r="ECB10" s="70">
        <v>752203.07010682812</v>
      </c>
      <c r="ECC10" s="70">
        <v>787882.95345388411</v>
      </c>
      <c r="ECD10" s="70">
        <v>825255.27083405119</v>
      </c>
      <c r="ECE10" s="70">
        <v>864400.3008998289</v>
      </c>
      <c r="ECF10" s="70">
        <v>905402.13022882363</v>
      </c>
      <c r="ECG10" s="70">
        <v>948348.83394827589</v>
      </c>
      <c r="ECH10" s="70">
        <v>993332.66492730321</v>
      </c>
      <c r="ECI10" s="70">
        <v>1040450.2519432574</v>
      </c>
      <c r="ECJ10" s="70">
        <v>1089802.807247875</v>
      </c>
      <c r="ECK10" s="70">
        <v>1141496.3439790879</v>
      </c>
      <c r="ECL10" s="70">
        <v>1195641.903885511</v>
      </c>
      <c r="ECM10" s="70">
        <v>1252355.7958527803</v>
      </c>
      <c r="ECN10" s="70">
        <v>1311759.8457441088</v>
      </c>
      <c r="ECO10" s="70">
        <v>5203351.8174571311</v>
      </c>
      <c r="ECP10" s="70">
        <v>5279896.3176840534</v>
      </c>
      <c r="ECQ10" s="70">
        <v>5357566.8345096102</v>
      </c>
      <c r="ECR10" s="70">
        <v>5436379.9323293706</v>
      </c>
      <c r="ECS10" s="70">
        <v>5516352.4192113327</v>
      </c>
      <c r="ECT10" s="70">
        <v>5597501.350480496</v>
      </c>
      <c r="ECU10" s="70">
        <v>5679844.0323561653</v>
      </c>
      <c r="ECV10" s="70">
        <v>5763398.0256427536</v>
      </c>
      <c r="ECW10" s="70">
        <v>5848181.1494748928</v>
      </c>
      <c r="ECX10" s="70">
        <v>5934211.4851176273</v>
      </c>
      <c r="ECY10" s="70">
        <v>6021507.3798225094</v>
      </c>
      <c r="ECZ10" s="70">
        <v>6110087.4507404296</v>
      </c>
      <c r="EDA10" s="70">
        <v>6199970.5888919979</v>
      </c>
      <c r="EDB10" s="70">
        <v>6291175.9631963409</v>
      </c>
      <c r="EDC10" s="70">
        <v>6383723.0245591504</v>
      </c>
      <c r="EDD10" s="70">
        <v>6477631.5100208875</v>
      </c>
      <c r="EDE10" s="70">
        <v>6572921.446965998</v>
      </c>
      <c r="EDF10" s="70">
        <v>6669613.1573940488</v>
      </c>
      <c r="EDG10" s="70">
        <v>6767727.262253698</v>
      </c>
      <c r="EDH10" s="70">
        <v>6867284.6858404214</v>
      </c>
      <c r="EDI10" s="70">
        <v>6968306.6602589302</v>
      </c>
      <c r="EDJ10" s="70">
        <v>7070814.7299512317</v>
      </c>
      <c r="EDK10" s="70">
        <v>7174830.7562913038</v>
      </c>
      <c r="EDL10" s="70">
        <v>7280376.9222473586</v>
      </c>
      <c r="EDM10" s="70">
        <v>7387475.7371126926</v>
      </c>
      <c r="EDN10" s="70">
        <v>7496150.0413061287</v>
      </c>
      <c r="EDO10" s="71">
        <v>411802.77432812541</v>
      </c>
      <c r="EDP10" s="71">
        <v>431336.16302851291</v>
      </c>
      <c r="EDQ10" s="71">
        <v>451796.09544814314</v>
      </c>
      <c r="EDR10" s="71">
        <v>473226.52111757797</v>
      </c>
      <c r="EDS10" s="71">
        <v>495673.4742625716</v>
      </c>
      <c r="EDT10" s="71">
        <v>519185.17268917698</v>
      </c>
      <c r="EDU10" s="71">
        <v>543812.1213593547</v>
      </c>
      <c r="EDV10" s="79">
        <v>512646.49879161268</v>
      </c>
      <c r="EDW10" s="79">
        <v>477300.70490833576</v>
      </c>
      <c r="EDX10" s="79">
        <v>437448.29822147434</v>
      </c>
      <c r="EDY10" s="79">
        <v>392741.27375185175</v>
      </c>
      <c r="EDZ10" s="79">
        <v>342808.75183402206</v>
      </c>
      <c r="EEA10" s="71">
        <v>354428.49149057269</v>
      </c>
      <c r="EEB10" s="71">
        <v>366442.09025650623</v>
      </c>
      <c r="EEC10" s="71">
        <v>378862.89825864387</v>
      </c>
      <c r="EED10" s="71">
        <v>391704.71813558543</v>
      </c>
      <c r="EEE10" s="71">
        <v>404981.8203759091</v>
      </c>
      <c r="EEF10" s="71">
        <v>418708.95917626977</v>
      </c>
      <c r="EEG10" s="71">
        <v>432901.38883701887</v>
      </c>
      <c r="EEH10" s="71">
        <v>447574.88071356475</v>
      </c>
      <c r="EEI10" s="71">
        <v>462745.74074231152</v>
      </c>
      <c r="EEJ10" s="71">
        <v>478430.82756065129</v>
      </c>
      <c r="EEK10" s="71">
        <v>494647.57124114654</v>
      </c>
      <c r="EEL10" s="71">
        <v>511413.99266072002</v>
      </c>
      <c r="EEM10" s="71">
        <v>528748.72352637723</v>
      </c>
      <c r="EEN10" s="71">
        <v>546671.02707971435</v>
      </c>
      <c r="EEO10" s="71">
        <v>5203351.8174571311</v>
      </c>
      <c r="EEP10" s="71">
        <v>5279896.3176840534</v>
      </c>
      <c r="EEQ10" s="71">
        <v>5357566.8345096102</v>
      </c>
      <c r="EER10" s="71">
        <v>5436379.9323293706</v>
      </c>
      <c r="EES10" s="71">
        <v>5516352.4192113327</v>
      </c>
      <c r="EET10" s="71">
        <v>5597501.350480496</v>
      </c>
      <c r="EEU10" s="71">
        <v>5679844.0323561653</v>
      </c>
      <c r="EEV10" s="79">
        <v>5187058.2230784781</v>
      </c>
      <c r="EEW10" s="79">
        <v>4678544.9195799138</v>
      </c>
      <c r="EEX10" s="79">
        <v>4153948.0395823391</v>
      </c>
      <c r="EEY10" s="79">
        <v>3612904.4278935059</v>
      </c>
      <c r="EEZ10" s="79">
        <v>3055043.7253702148</v>
      </c>
      <c r="EFA10" s="71">
        <v>3158596.5446557854</v>
      </c>
      <c r="EFB10" s="71">
        <v>3265659.3583459994</v>
      </c>
      <c r="EFC10" s="71">
        <v>3376351.1401279625</v>
      </c>
      <c r="EFD10" s="71">
        <v>3490794.8963841619</v>
      </c>
      <c r="EFE10" s="71">
        <v>3609117.8028834644</v>
      </c>
      <c r="EFF10" s="71">
        <v>3731451.3461053497</v>
      </c>
      <c r="EFG10" s="71">
        <v>3857931.4693544274</v>
      </c>
      <c r="EFH10" s="71">
        <v>3988698.7238276061</v>
      </c>
      <c r="EFI10" s="71">
        <v>4123898.4248017888</v>
      </c>
      <c r="EFJ10" s="71">
        <v>4263680.8131156582</v>
      </c>
      <c r="EFK10" s="71">
        <v>4408201.2221249975</v>
      </c>
      <c r="EFL10" s="71">
        <v>4557620.2503170818</v>
      </c>
      <c r="EFM10" s="71">
        <v>4712103.9397759456</v>
      </c>
      <c r="EFN10" s="71">
        <v>4871823.9606968611</v>
      </c>
      <c r="EFO10" s="70">
        <v>0</v>
      </c>
      <c r="EFP10" s="70">
        <v>0</v>
      </c>
      <c r="EFQ10" s="70">
        <v>0</v>
      </c>
      <c r="EFR10" s="70">
        <v>0</v>
      </c>
      <c r="EFS10" s="70">
        <v>0</v>
      </c>
      <c r="EFT10" s="70">
        <v>0</v>
      </c>
      <c r="EFU10" s="70">
        <v>0</v>
      </c>
      <c r="EFV10" s="70">
        <v>56960.722087956965</v>
      </c>
      <c r="EFW10" s="70">
        <v>119325.17622708395</v>
      </c>
      <c r="EFX10" s="70">
        <v>187477.84209491761</v>
      </c>
      <c r="EFY10" s="70">
        <v>261827.51583456784</v>
      </c>
      <c r="EFZ10" s="70">
        <v>342808.75183402206</v>
      </c>
      <c r="EGA10" s="70">
        <v>363710.48613011208</v>
      </c>
      <c r="EGB10" s="70">
        <v>385760.97985032189</v>
      </c>
      <c r="EGC10" s="70">
        <v>409020.05519524025</v>
      </c>
      <c r="EGD10" s="70">
        <v>433550.55269846576</v>
      </c>
      <c r="EGE10" s="70">
        <v>459418.4805239198</v>
      </c>
      <c r="EGF10" s="70">
        <v>486693.17105255387</v>
      </c>
      <c r="EGG10" s="70">
        <v>515447.44511125702</v>
      </c>
      <c r="EGH10" s="70">
        <v>545757.78421373852</v>
      </c>
      <c r="EGI10" s="70">
        <v>577704.51120094582</v>
      </c>
      <c r="EGJ10" s="70">
        <v>611371.97968722368</v>
      </c>
      <c r="EGK10" s="70">
        <v>646848.77273794136</v>
      </c>
      <c r="EGL10" s="70">
        <v>684227.91122479097</v>
      </c>
      <c r="EGM10" s="70">
        <v>723607.07232640311</v>
      </c>
      <c r="EGN10" s="70">
        <v>765088.81866439444</v>
      </c>
      <c r="EGO10" s="70">
        <v>0</v>
      </c>
      <c r="EGP10" s="70">
        <v>0</v>
      </c>
      <c r="EGQ10" s="70">
        <v>0</v>
      </c>
      <c r="EGR10" s="70">
        <v>0</v>
      </c>
      <c r="EGS10" s="70">
        <v>0</v>
      </c>
      <c r="EGT10" s="70">
        <v>0</v>
      </c>
      <c r="EGU10" s="70">
        <v>0</v>
      </c>
      <c r="EGV10" s="70">
        <v>576339.80256427545</v>
      </c>
      <c r="EGW10" s="70">
        <v>1169636.2298949789</v>
      </c>
      <c r="EGX10" s="70">
        <v>1780263.4455352882</v>
      </c>
      <c r="EGY10" s="70">
        <v>2408602.9519290035</v>
      </c>
      <c r="EGZ10" s="70">
        <v>3055043.7253702148</v>
      </c>
      <c r="EHA10" s="70">
        <v>3041374.0442362125</v>
      </c>
      <c r="EHB10" s="70">
        <v>3025516.6048503416</v>
      </c>
      <c r="EHC10" s="70">
        <v>3007371.884431188</v>
      </c>
      <c r="EHD10" s="70">
        <v>2986836.6136367256</v>
      </c>
      <c r="EHE10" s="70">
        <v>2963803.6440825337</v>
      </c>
      <c r="EHF10" s="70">
        <v>2938161.811288699</v>
      </c>
      <c r="EHG10" s="70">
        <v>2909795.7928992705</v>
      </c>
      <c r="EHH10" s="70">
        <v>2878585.9620128153</v>
      </c>
      <c r="EHI10" s="70">
        <v>2844408.2354571414</v>
      </c>
      <c r="EHJ10" s="70">
        <v>2807133.9168355735</v>
      </c>
      <c r="EHK10" s="70">
        <v>2766629.5341663063</v>
      </c>
      <c r="EHL10" s="70">
        <v>2722756.6719302768</v>
      </c>
      <c r="EHM10" s="70">
        <v>2675371.7973367469</v>
      </c>
      <c r="EHN10" s="70">
        <v>2624326.0806092676</v>
      </c>
      <c r="EHO10" s="70">
        <f t="shared" si="23"/>
        <v>8246723.0970299738</v>
      </c>
      <c r="EHP10" s="70">
        <f t="shared" si="24"/>
        <v>18989713.975686826</v>
      </c>
      <c r="EHQ10" s="70">
        <f t="shared" si="25"/>
        <v>634363.31515615177</v>
      </c>
      <c r="EHR10" s="70">
        <f t="shared" si="26"/>
        <v>825639.73807334027</v>
      </c>
      <c r="EHS10" s="70">
        <f t="shared" si="27"/>
        <v>77259964.311843947</v>
      </c>
      <c r="EHT10" s="70">
        <f t="shared" si="28"/>
        <v>147515465.71146578</v>
      </c>
      <c r="EHU10" s="70">
        <f t="shared" si="29"/>
        <v>5943074.1778341495</v>
      </c>
      <c r="EHV10" s="70">
        <f t="shared" si="30"/>
        <v>6413715.9004985122</v>
      </c>
      <c r="EHW10" s="70">
        <f t="shared" si="31"/>
        <v>85506687.408873916</v>
      </c>
      <c r="EHX10" s="70">
        <f t="shared" si="2"/>
        <v>166505179.68715259</v>
      </c>
      <c r="EHY10" s="70">
        <f t="shared" si="2"/>
        <v>6577437.492990301</v>
      </c>
      <c r="EHZ10" s="70">
        <f t="shared" si="2"/>
        <v>7239355.6385718528</v>
      </c>
      <c r="EIA10" s="70">
        <f t="shared" si="32"/>
        <v>5686281.0150772864</v>
      </c>
      <c r="EIB10" s="70">
        <f t="shared" si="33"/>
        <v>10413105.946990969</v>
      </c>
      <c r="EIC10" s="70">
        <f t="shared" si="3"/>
        <v>12520511.67082445</v>
      </c>
      <c r="EID10" s="70">
        <f t="shared" si="3"/>
        <v>13653071.539070364</v>
      </c>
      <c r="EIE10" s="70">
        <f t="shared" si="34"/>
        <v>56208979.009395733</v>
      </c>
      <c r="EIF10" s="70">
        <f t="shared" si="35"/>
        <v>98333506.962398887</v>
      </c>
      <c r="EIG10" s="70">
        <f t="shared" si="4"/>
        <v>19097949.16381475</v>
      </c>
      <c r="EIH10" s="70">
        <f t="shared" si="4"/>
        <v>20892427.177642219</v>
      </c>
      <c r="EII10" s="70">
        <f t="shared" si="4"/>
        <v>61895260.024473019</v>
      </c>
      <c r="EIJ10" s="70">
        <f t="shared" si="4"/>
        <v>108746612.90938985</v>
      </c>
      <c r="EIK10" s="70">
        <f t="shared" si="4"/>
        <v>31618460.834639199</v>
      </c>
      <c r="EIL10" s="70">
        <f t="shared" si="4"/>
        <v>34545498.716712579</v>
      </c>
      <c r="EIM10" s="70">
        <f t="shared" si="36"/>
        <v>2560442.0819526874</v>
      </c>
      <c r="EIN10" s="70">
        <f t="shared" si="5"/>
        <v>8576608.0286958572</v>
      </c>
      <c r="EIO10" s="70">
        <f t="shared" si="37"/>
        <v>196957.0832271298</v>
      </c>
      <c r="EIP10" s="70">
        <f t="shared" si="38"/>
        <v>372896.00124764594</v>
      </c>
      <c r="EIQ10" s="70">
        <f t="shared" si="5"/>
        <v>21050985.302448213</v>
      </c>
      <c r="EIR10" s="70">
        <f t="shared" si="5"/>
        <v>49181958.749066889</v>
      </c>
      <c r="EIS10" s="70">
        <f t="shared" si="39"/>
        <v>1619306.5617267857</v>
      </c>
      <c r="EIT10" s="70">
        <f t="shared" si="40"/>
        <v>2138346.0325681255</v>
      </c>
      <c r="EIU10" s="70">
        <f t="shared" si="5"/>
        <v>23611427.384400897</v>
      </c>
      <c r="EIV10" s="70">
        <f t="shared" si="5"/>
        <v>57758566.777762741</v>
      </c>
      <c r="EIW10" s="70">
        <f t="shared" si="41"/>
        <v>1816263.6449539152</v>
      </c>
      <c r="EIX10" s="70">
        <f t="shared" si="42"/>
        <v>2511242.0338157713</v>
      </c>
      <c r="EIY10" s="70">
        <v>54.869103200255836</v>
      </c>
      <c r="EIZ10" s="70">
        <v>59.59821066202209</v>
      </c>
      <c r="EJA10" s="70">
        <v>64.734914677778121</v>
      </c>
      <c r="EJB10" s="70">
        <v>70.314345544766596</v>
      </c>
      <c r="EJC10" s="70">
        <v>76.374661401786398</v>
      </c>
      <c r="EJD10" s="70">
        <v>82.957309195515506</v>
      </c>
      <c r="EJE10" s="70">
        <v>90.107308139233155</v>
      </c>
      <c r="EJF10" s="70">
        <v>97.873557602536437</v>
      </c>
      <c r="EJG10" s="70">
        <v>106.30917153773206</v>
      </c>
      <c r="EJH10" s="70">
        <v>115.47184173006961</v>
      </c>
      <c r="EJI10" s="70">
        <v>125.42423235611174</v>
      </c>
      <c r="EJJ10" s="70">
        <v>136.23440854865481</v>
      </c>
      <c r="EJK10" s="70">
        <v>147.97630189918715</v>
      </c>
      <c r="EJL10" s="70">
        <v>160.73021608149071</v>
      </c>
      <c r="EJM10" s="70">
        <v>174.583376054383</v>
      </c>
      <c r="EJN10" s="70">
        <v>189.63052459963714</v>
      </c>
      <c r="EJO10" s="70">
        <v>205.9745702748472</v>
      </c>
      <c r="EJP10" s="70">
        <v>223.72729121263606</v>
      </c>
      <c r="EJQ10" s="70">
        <v>243.01009957954031</v>
      </c>
      <c r="EJR10" s="70">
        <v>263.95487192276335</v>
      </c>
      <c r="EJS10" s="70">
        <v>286.70485108359776</v>
      </c>
      <c r="EJT10" s="70">
        <v>311.41562584577224</v>
      </c>
      <c r="EJU10" s="70">
        <v>338.25619501860655</v>
      </c>
      <c r="EJV10" s="70">
        <v>367.41012323232115</v>
      </c>
      <c r="EJW10" s="70">
        <v>399.07679635006815</v>
      </c>
      <c r="EJX10" s="70">
        <v>433.4727850825409</v>
      </c>
      <c r="EJY10" s="70">
        <v>182.92105208866451</v>
      </c>
      <c r="EJZ10" s="70">
        <v>192.47957460720517</v>
      </c>
      <c r="EKA10" s="70">
        <v>202.53757682856954</v>
      </c>
      <c r="EKB10" s="70">
        <v>213.12115901804961</v>
      </c>
      <c r="EKC10" s="70">
        <v>224.25778530786607</v>
      </c>
      <c r="EKD10" s="70">
        <v>235.97635496590786</v>
      </c>
      <c r="EKE10" s="70">
        <v>248.30727738861214</v>
      </c>
      <c r="EKF10" s="70">
        <v>261.28255101259128</v>
      </c>
      <c r="EKG10" s="70">
        <v>274.93584634977884</v>
      </c>
      <c r="EKH10" s="70">
        <v>289.30259336156939</v>
      </c>
      <c r="EKI10" s="70">
        <v>304.42007339868604</v>
      </c>
      <c r="EKJ10" s="70">
        <v>320.32751594535756</v>
      </c>
      <c r="EKK10" s="70">
        <v>337.06620041885253</v>
      </c>
      <c r="EKL10" s="70">
        <v>354.67956328853938</v>
      </c>
      <c r="EKM10" s="70">
        <v>373.21331079244277</v>
      </c>
      <c r="EKN10" s="70">
        <v>392.715537543793</v>
      </c>
      <c r="EKO10" s="70">
        <v>413.23685133534951</v>
      </c>
      <c r="EKP10" s="70">
        <v>434.83050446536316</v>
      </c>
      <c r="EKQ10" s="70">
        <v>457.55253192596371</v>
      </c>
      <c r="EKR10" s="70">
        <v>481.46189681256897</v>
      </c>
      <c r="EKS10" s="70">
        <v>506.62064333164955</v>
      </c>
      <c r="EKT10" s="70">
        <v>533.09405780389898</v>
      </c>
      <c r="EKU10" s="70">
        <v>560.9508380806102</v>
      </c>
      <c r="EKV10" s="70">
        <v>590.26327181288934</v>
      </c>
      <c r="EKW10" s="70">
        <v>621.10742403630979</v>
      </c>
      <c r="EKX10" s="70">
        <v>653.56333455778531</v>
      </c>
      <c r="EKY10" s="71">
        <v>54.869103200255836</v>
      </c>
      <c r="EKZ10" s="71">
        <v>59.59821066202209</v>
      </c>
      <c r="ELA10" s="71">
        <v>64.734914677778121</v>
      </c>
      <c r="ELB10" s="71">
        <v>70.314345544766596</v>
      </c>
      <c r="ELC10" s="71">
        <v>76.374661401786398</v>
      </c>
      <c r="ELD10" s="71">
        <v>82.957309195515506</v>
      </c>
      <c r="ELE10" s="71">
        <v>90.107308139233155</v>
      </c>
      <c r="ELF10" s="79">
        <v>88.086201842282804</v>
      </c>
      <c r="ELG10" s="79">
        <v>85.047337230185647</v>
      </c>
      <c r="ELH10" s="79">
        <v>80.830289211048722</v>
      </c>
      <c r="ELI10" s="79">
        <v>75.254539413667047</v>
      </c>
      <c r="ELJ10" s="79">
        <v>68.117204274327406</v>
      </c>
      <c r="ELK10" s="71">
        <v>70.426084008480132</v>
      </c>
      <c r="ELL10" s="71">
        <v>72.813224817548843</v>
      </c>
      <c r="ELM10" s="71">
        <v>75.281279414776435</v>
      </c>
      <c r="ELN10" s="71">
        <v>77.832990428955199</v>
      </c>
      <c r="ELO10" s="71">
        <v>80.47119345217655</v>
      </c>
      <c r="ELP10" s="71">
        <v>83.198820190886352</v>
      </c>
      <c r="ELQ10" s="71">
        <v>86.018901723747391</v>
      </c>
      <c r="ELR10" s="71">
        <v>88.934571869929357</v>
      </c>
      <c r="ELS10" s="71">
        <v>91.949070671569373</v>
      </c>
      <c r="ELT10" s="71">
        <v>95.06574799427294</v>
      </c>
      <c r="ELU10" s="71">
        <v>98.288067249656294</v>
      </c>
      <c r="ELV10" s="71">
        <v>101.61960924406695</v>
      </c>
      <c r="ELW10" s="71">
        <v>105.06407615775932</v>
      </c>
      <c r="ELX10" s="71">
        <v>108.62529565894712</v>
      </c>
      <c r="ELY10" s="71">
        <v>182.92105208866451</v>
      </c>
      <c r="ELZ10" s="71">
        <v>192.47957460720517</v>
      </c>
      <c r="EMA10" s="71">
        <v>202.53757682856954</v>
      </c>
      <c r="EMB10" s="71">
        <v>213.12115901804961</v>
      </c>
      <c r="EMC10" s="71">
        <v>224.25778530786607</v>
      </c>
      <c r="EMD10" s="71">
        <v>235.97635496590786</v>
      </c>
      <c r="EME10" s="71">
        <v>248.30727738861214</v>
      </c>
      <c r="EMF10" s="79">
        <v>235.15429591133216</v>
      </c>
      <c r="EMG10" s="79">
        <v>219.94867707982309</v>
      </c>
      <c r="EMH10" s="79">
        <v>202.51181535309857</v>
      </c>
      <c r="EMI10" s="79">
        <v>182.6520440392116</v>
      </c>
      <c r="EMJ10" s="79">
        <v>160.16375797267878</v>
      </c>
      <c r="EMK10" s="71">
        <v>165.59261928412624</v>
      </c>
      <c r="EML10" s="71">
        <v>171.20549560316337</v>
      </c>
      <c r="EMM10" s="71">
        <v>177.00862424569777</v>
      </c>
      <c r="EMN10" s="71">
        <v>183.00845394577217</v>
      </c>
      <c r="EMO10" s="71">
        <v>189.21165202172824</v>
      </c>
      <c r="EMP10" s="71">
        <v>195.62511178527251</v>
      </c>
      <c r="EMQ10" s="71">
        <v>202.25596020167774</v>
      </c>
      <c r="EMR10" s="71">
        <v>209.11156580963211</v>
      </c>
      <c r="EMS10" s="71">
        <v>216.19954690953713</v>
      </c>
      <c r="EMT10" s="71">
        <v>223.52778002935361</v>
      </c>
      <c r="EMU10" s="71">
        <v>231.10440867740328</v>
      </c>
      <c r="EMV10" s="71">
        <v>238.9378523918528</v>
      </c>
      <c r="EMW10" s="71">
        <v>247.03681609693609</v>
      </c>
      <c r="EMX10" s="71">
        <v>255.41029977631248</v>
      </c>
      <c r="EMY10" s="70">
        <v>0</v>
      </c>
      <c r="EMZ10" s="70">
        <v>0</v>
      </c>
      <c r="ENA10" s="70">
        <v>0</v>
      </c>
      <c r="ENB10" s="70">
        <v>0</v>
      </c>
      <c r="ENC10" s="70">
        <v>0</v>
      </c>
      <c r="END10" s="70">
        <v>0</v>
      </c>
      <c r="ENE10" s="70">
        <v>0</v>
      </c>
      <c r="ENF10" s="70">
        <v>9.7873557602536323</v>
      </c>
      <c r="ENG10" s="70">
        <v>21.261834307546408</v>
      </c>
      <c r="ENH10" s="70">
        <v>34.641552519020891</v>
      </c>
      <c r="ENI10" s="70">
        <v>50.169692942444698</v>
      </c>
      <c r="ENJ10" s="70">
        <v>68.117204274327406</v>
      </c>
      <c r="ENK10" s="70">
        <v>77.550217890707017</v>
      </c>
      <c r="ENL10" s="70">
        <v>87.916991263941867</v>
      </c>
      <c r="ENM10" s="70">
        <v>99.30209663960656</v>
      </c>
      <c r="ENN10" s="70">
        <v>111.79753417068194</v>
      </c>
      <c r="ENO10" s="70">
        <v>125.50337682267065</v>
      </c>
      <c r="ENP10" s="70">
        <v>140.52847102174971</v>
      </c>
      <c r="ENQ10" s="70">
        <v>156.9911978557929</v>
      </c>
      <c r="ENR10" s="70">
        <v>175.02030005283399</v>
      </c>
      <c r="ENS10" s="70">
        <v>194.7557804120284</v>
      </c>
      <c r="ENT10" s="70">
        <v>216.34987785149929</v>
      </c>
      <c r="ENU10" s="70">
        <v>239.96812776895024</v>
      </c>
      <c r="ENV10" s="70">
        <v>265.79051398825419</v>
      </c>
      <c r="ENW10" s="70">
        <v>294.01272019230885</v>
      </c>
      <c r="ENX10" s="70">
        <v>324.84748942359374</v>
      </c>
      <c r="ENY10" s="70">
        <v>0</v>
      </c>
      <c r="ENZ10" s="70">
        <v>0</v>
      </c>
      <c r="EOA10" s="70">
        <v>0</v>
      </c>
      <c r="EOB10" s="70">
        <v>0</v>
      </c>
      <c r="EOC10" s="70">
        <v>0</v>
      </c>
      <c r="EOD10" s="70">
        <v>0</v>
      </c>
      <c r="EOE10" s="70">
        <v>0</v>
      </c>
      <c r="EOF10" s="70">
        <v>26.128255101259128</v>
      </c>
      <c r="EOG10" s="70">
        <v>54.987169269955757</v>
      </c>
      <c r="EOH10" s="70">
        <v>86.790778008470824</v>
      </c>
      <c r="EOI10" s="70">
        <v>121.76802935947444</v>
      </c>
      <c r="EOJ10" s="70">
        <v>160.16375797267878</v>
      </c>
      <c r="EOK10" s="70">
        <v>171.47358113472629</v>
      </c>
      <c r="EOL10" s="70">
        <v>183.47406768537601</v>
      </c>
      <c r="EOM10" s="70">
        <v>196.20468654674499</v>
      </c>
      <c r="EON10" s="70">
        <v>209.70708359802083</v>
      </c>
      <c r="EOO10" s="70">
        <v>224.02519931362127</v>
      </c>
      <c r="EOP10" s="70">
        <v>239.20539268009065</v>
      </c>
      <c r="EOQ10" s="70">
        <v>255.29657172428597</v>
      </c>
      <c r="EOR10" s="70">
        <v>272.35033100293685</v>
      </c>
      <c r="EOS10" s="70">
        <v>290.42109642211244</v>
      </c>
      <c r="EOT10" s="70">
        <v>309.56627777454537</v>
      </c>
      <c r="EOU10" s="70">
        <v>329.84642940320691</v>
      </c>
      <c r="EOV10" s="70">
        <v>351.32541942103654</v>
      </c>
      <c r="EOW10" s="70">
        <v>374.0706079393737</v>
      </c>
      <c r="EOX10" s="70">
        <v>398.1530347814728</v>
      </c>
      <c r="EOY10" s="70">
        <f t="shared" si="43"/>
        <v>1573.9872546911042</v>
      </c>
      <c r="EOZ10" s="70">
        <f t="shared" si="44"/>
        <v>4646.9904642937981</v>
      </c>
      <c r="EPA10" s="70">
        <f t="shared" si="45"/>
        <v>121.07594266854647</v>
      </c>
      <c r="EPB10" s="70">
        <f t="shared" si="46"/>
        <v>202.04306366494774</v>
      </c>
      <c r="EPC10" s="70">
        <f t="shared" si="47"/>
        <v>3829.6057687920461</v>
      </c>
      <c r="EPD10" s="70">
        <f t="shared" si="48"/>
        <v>9082.2871229544362</v>
      </c>
      <c r="EPE10" s="70">
        <f t="shared" si="49"/>
        <v>294.58505913784973</v>
      </c>
      <c r="EPF10" s="70">
        <f t="shared" si="50"/>
        <v>394.88204882410594</v>
      </c>
      <c r="EPG10" s="70">
        <f t="shared" si="51"/>
        <v>5403.5930234831503</v>
      </c>
      <c r="EPH10" s="70">
        <f t="shared" si="6"/>
        <v>13729.277587248234</v>
      </c>
      <c r="EPI10" s="70">
        <f t="shared" si="6"/>
        <v>415.6610018063962</v>
      </c>
      <c r="EPJ10" s="70">
        <f t="shared" si="6"/>
        <v>596.92511248905362</v>
      </c>
      <c r="EPK10" s="70">
        <f t="shared" si="52"/>
        <v>1013.4427749225739</v>
      </c>
      <c r="EPL10" s="70">
        <f t="shared" si="53"/>
        <v>1952.6781291355856</v>
      </c>
      <c r="EPM10" s="70">
        <f t="shared" si="7"/>
        <v>710.24606094424598</v>
      </c>
      <c r="EPN10" s="70">
        <f t="shared" si="7"/>
        <v>991.80716131315955</v>
      </c>
      <c r="EPO10" s="70">
        <f t="shared" si="54"/>
        <v>2618.9083601153393</v>
      </c>
      <c r="EPP10" s="70">
        <f t="shared" si="55"/>
        <v>4827.3293538150447</v>
      </c>
      <c r="EPQ10" s="70">
        <f t="shared" si="8"/>
        <v>1125.9070627506421</v>
      </c>
      <c r="EPR10" s="70">
        <f t="shared" si="8"/>
        <v>1588.7322738022131</v>
      </c>
      <c r="EPS10" s="70">
        <f t="shared" si="8"/>
        <v>3632.3511350379131</v>
      </c>
      <c r="EPT10" s="70">
        <f t="shared" si="8"/>
        <v>6780.0074829506302</v>
      </c>
      <c r="EPU10" s="70">
        <f t="shared" si="8"/>
        <v>1836.1531236948881</v>
      </c>
      <c r="EPV10" s="70">
        <f t="shared" si="8"/>
        <v>2580.5394351153727</v>
      </c>
      <c r="EPW10" s="70">
        <f t="shared" si="56"/>
        <v>560.54447976853032</v>
      </c>
      <c r="EPX10" s="70">
        <f t="shared" si="9"/>
        <v>2694.3123351582126</v>
      </c>
      <c r="EPY10" s="70">
        <f t="shared" si="57"/>
        <v>43.118806136040796</v>
      </c>
      <c r="EPZ10" s="70">
        <f t="shared" si="58"/>
        <v>117.1440145720962</v>
      </c>
      <c r="EQA10" s="70">
        <f t="shared" si="10"/>
        <v>1210.6974086767068</v>
      </c>
      <c r="EQB10" s="70">
        <f t="shared" si="10"/>
        <v>4254.9577691393915</v>
      </c>
      <c r="EQC10" s="70">
        <f t="shared" si="59"/>
        <v>93.130569898208222</v>
      </c>
      <c r="EQD10" s="70">
        <f t="shared" si="60"/>
        <v>184.99816387562572</v>
      </c>
      <c r="EQE10" s="70">
        <f t="shared" si="11"/>
        <v>1771.2418884452372</v>
      </c>
      <c r="EQF10" s="70">
        <f t="shared" si="11"/>
        <v>6949.2701042976041</v>
      </c>
      <c r="EQG10" s="70">
        <f t="shared" si="61"/>
        <v>136.24937603424902</v>
      </c>
      <c r="EQH10" s="70">
        <f t="shared" si="62"/>
        <v>302.1421784477219</v>
      </c>
      <c r="EQI10" s="25" t="s">
        <v>4324</v>
      </c>
    </row>
    <row r="11" spans="1:3831" s="25" customFormat="1" x14ac:dyDescent="0.25">
      <c r="A11" s="25" t="s">
        <v>4329</v>
      </c>
      <c r="B11" s="26" t="s">
        <v>1607</v>
      </c>
      <c r="C11" s="27">
        <v>2</v>
      </c>
      <c r="D11" s="28">
        <v>1</v>
      </c>
      <c r="E11" s="26" t="s">
        <v>4319</v>
      </c>
      <c r="F11" s="29" t="s">
        <v>4320</v>
      </c>
      <c r="G11" s="30" t="s">
        <v>4313</v>
      </c>
      <c r="H11" s="25" t="s">
        <v>4314</v>
      </c>
      <c r="I11" s="31">
        <v>1539.289</v>
      </c>
      <c r="J11" s="31">
        <v>10317.904999999999</v>
      </c>
      <c r="K11" s="27">
        <v>2021</v>
      </c>
      <c r="L11" s="27">
        <v>2027</v>
      </c>
      <c r="M11" s="25">
        <f t="shared" si="12"/>
        <v>7</v>
      </c>
      <c r="N11" s="32">
        <v>5.1661834735972603</v>
      </c>
      <c r="O11" s="32">
        <v>2.3673595316854432</v>
      </c>
      <c r="P11" s="25">
        <v>0.18251999999999999</v>
      </c>
      <c r="Q11" s="25">
        <v>0.25679999999999997</v>
      </c>
      <c r="R11" s="25">
        <v>0.56067</v>
      </c>
      <c r="S11" s="25">
        <v>0.18251999999999999</v>
      </c>
      <c r="T11" s="25">
        <v>0.25679999999999997</v>
      </c>
      <c r="U11" s="25">
        <v>0.56067</v>
      </c>
      <c r="V11" s="25">
        <v>5.2</v>
      </c>
      <c r="W11" s="25">
        <v>4.7</v>
      </c>
      <c r="X11" s="33">
        <v>645212</v>
      </c>
      <c r="Y11" s="33">
        <v>645212</v>
      </c>
      <c r="Z11" s="33">
        <v>645212</v>
      </c>
      <c r="AA11" s="33">
        <v>645212</v>
      </c>
      <c r="AB11" s="34">
        <v>0.48</v>
      </c>
      <c r="AC11" s="34">
        <v>0.52</v>
      </c>
      <c r="AD11" s="33">
        <f t="shared" si="13"/>
        <v>720130.46850480489</v>
      </c>
      <c r="AE11" s="33">
        <v>309701.76000000001</v>
      </c>
      <c r="AF11" s="35">
        <v>325701.52114255982</v>
      </c>
      <c r="AG11" s="35">
        <v>342527.85930108163</v>
      </c>
      <c r="AH11" s="35">
        <v>360223.47696076054</v>
      </c>
      <c r="AI11" s="35">
        <v>378833.28269552474</v>
      </c>
      <c r="AJ11" s="35">
        <v>398404.5051386269</v>
      </c>
      <c r="AK11" s="35">
        <v>418986.81284116558</v>
      </c>
      <c r="AL11" s="35">
        <v>440632.44032271771</v>
      </c>
      <c r="AM11" s="35">
        <v>463396.32063397823</v>
      </c>
      <c r="AN11" s="35">
        <v>487336.22476782853</v>
      </c>
      <c r="AO11" s="35">
        <v>512512.90827263688</v>
      </c>
      <c r="AP11" s="35">
        <v>538990.26543987053</v>
      </c>
      <c r="AQ11" s="35">
        <v>566835.49145732308</v>
      </c>
      <c r="AR11" s="35">
        <v>596119.25293947512</v>
      </c>
      <c r="AS11" s="35">
        <v>626915.86726776569</v>
      </c>
      <c r="AT11" s="35">
        <v>659303.49119591189</v>
      </c>
      <c r="AU11" s="35">
        <v>693364.31919892482</v>
      </c>
      <c r="AV11" s="35">
        <v>729184.79206919973</v>
      </c>
      <c r="AW11" s="35">
        <v>766855.81628906319</v>
      </c>
      <c r="AX11" s="35">
        <v>806472.99473650812</v>
      </c>
      <c r="AY11" s="35">
        <v>848136.86930961045</v>
      </c>
      <c r="AZ11" s="35">
        <v>891953.17608536873</v>
      </c>
      <c r="BA11" s="35">
        <v>938033.1136605168</v>
      </c>
      <c r="BB11" s="35">
        <v>986493.62535531609</v>
      </c>
      <c r="BC11" s="35">
        <v>1037457.6959965128</v>
      </c>
      <c r="BD11" s="35">
        <v>1091054.6640326474</v>
      </c>
      <c r="BE11" s="33">
        <v>335510.24</v>
      </c>
      <c r="BF11" s="35">
        <v>343452.97364642075</v>
      </c>
      <c r="BG11" s="35">
        <v>351583.74035489641</v>
      </c>
      <c r="BH11" s="35">
        <v>359906.99154404429</v>
      </c>
      <c r="BI11" s="35">
        <v>368427.28401356458</v>
      </c>
      <c r="BJ11" s="35">
        <v>377149.28243898955</v>
      </c>
      <c r="BK11" s="35">
        <v>386077.76192549226</v>
      </c>
      <c r="BL11" s="35">
        <v>395217.61062215327</v>
      </c>
      <c r="BM11" s="35">
        <v>404573.8323981163</v>
      </c>
      <c r="BN11" s="35">
        <v>414151.54958209826</v>
      </c>
      <c r="BO11" s="35">
        <v>423956.00576675305</v>
      </c>
      <c r="BP11" s="35">
        <v>433992.56867942523</v>
      </c>
      <c r="BQ11" s="35">
        <v>444266.73312086414</v>
      </c>
      <c r="BR11" s="35">
        <v>454784.12397350848</v>
      </c>
      <c r="BS11" s="35">
        <v>465550.49928098754</v>
      </c>
      <c r="BT11" s="35">
        <v>476571.75340052519</v>
      </c>
      <c r="BU11" s="35">
        <v>487853.92022997304</v>
      </c>
      <c r="BV11" s="35">
        <v>499403.17651123845</v>
      </c>
      <c r="BW11" s="35">
        <v>511225.84521191719</v>
      </c>
      <c r="BX11" s="35">
        <v>523328.39898698102</v>
      </c>
      <c r="BY11" s="35">
        <v>535717.4637224162</v>
      </c>
      <c r="BZ11" s="35">
        <v>548399.82216275239</v>
      </c>
      <c r="CA11" s="35">
        <v>561382.41762446833</v>
      </c>
      <c r="CB11" s="35">
        <v>574672.35779730743</v>
      </c>
      <c r="CC11" s="35">
        <v>588276.91863558348</v>
      </c>
      <c r="CD11" s="35">
        <v>602203.54834160849</v>
      </c>
      <c r="CE11" s="25">
        <v>0.5</v>
      </c>
      <c r="CF11" s="25">
        <v>0.8</v>
      </c>
      <c r="CG11" s="25">
        <v>0.88</v>
      </c>
      <c r="CH11" s="36">
        <v>0.72</v>
      </c>
      <c r="CI11" s="37">
        <v>0.76</v>
      </c>
      <c r="CJ11" s="25">
        <v>0.76</v>
      </c>
      <c r="CK11" s="25">
        <v>0.76</v>
      </c>
      <c r="CL11" s="25">
        <v>0.76</v>
      </c>
      <c r="CM11" s="25">
        <v>0.76</v>
      </c>
      <c r="CN11" s="25">
        <v>0.76</v>
      </c>
      <c r="CO11" s="38">
        <v>0.76571428571428568</v>
      </c>
      <c r="CP11" s="25">
        <v>0.77142857142857135</v>
      </c>
      <c r="CQ11" s="25">
        <v>0.77714285714285702</v>
      </c>
      <c r="CR11" s="25">
        <v>0.7828571428571427</v>
      </c>
      <c r="CS11" s="25">
        <v>0.78857142857142837</v>
      </c>
      <c r="CT11" s="25">
        <v>0.79428571428571404</v>
      </c>
      <c r="CU11" s="38">
        <v>0.8</v>
      </c>
      <c r="CV11" s="25">
        <v>0.8</v>
      </c>
      <c r="CW11" s="25">
        <v>0.8</v>
      </c>
      <c r="CX11" s="25">
        <v>0.8</v>
      </c>
      <c r="CY11" s="25">
        <v>0.8</v>
      </c>
      <c r="CZ11" s="25">
        <v>0.8</v>
      </c>
      <c r="DA11" s="25">
        <v>0.8</v>
      </c>
      <c r="DB11" s="25">
        <v>0.8</v>
      </c>
      <c r="DC11" s="25">
        <v>0.8</v>
      </c>
      <c r="DD11" s="25">
        <v>0.8</v>
      </c>
      <c r="DE11" s="25">
        <v>0.8</v>
      </c>
      <c r="DF11" s="25">
        <v>0.8</v>
      </c>
      <c r="DG11" s="25">
        <v>0.8</v>
      </c>
      <c r="DH11" s="25">
        <v>0.8</v>
      </c>
      <c r="DI11" s="25">
        <v>0.5</v>
      </c>
      <c r="DJ11" s="25">
        <v>0.8</v>
      </c>
      <c r="DK11" s="25">
        <v>0.52</v>
      </c>
      <c r="DL11" s="73">
        <v>0.2</v>
      </c>
      <c r="DM11" s="25">
        <v>0.26</v>
      </c>
      <c r="DN11" s="25">
        <v>0.26</v>
      </c>
      <c r="DO11" s="25">
        <v>0.26</v>
      </c>
      <c r="DP11" s="25">
        <v>0.26</v>
      </c>
      <c r="DQ11" s="25">
        <v>0.26</v>
      </c>
      <c r="DR11" s="25">
        <v>0.26</v>
      </c>
      <c r="DS11" s="38">
        <v>0.33714285714285719</v>
      </c>
      <c r="DT11" s="25">
        <v>0.41428571428571437</v>
      </c>
      <c r="DU11" s="25">
        <v>0.49142857142857155</v>
      </c>
      <c r="DV11" s="25">
        <v>0.56857142857142873</v>
      </c>
      <c r="DW11" s="25">
        <v>0.64571428571428591</v>
      </c>
      <c r="DX11" s="25">
        <v>0.72285714285714309</v>
      </c>
      <c r="DY11" s="38">
        <v>0.8</v>
      </c>
      <c r="DZ11" s="25">
        <v>0.8</v>
      </c>
      <c r="EA11" s="25">
        <v>0.8</v>
      </c>
      <c r="EB11" s="46">
        <v>0.8</v>
      </c>
      <c r="EC11" s="25">
        <v>0.8</v>
      </c>
      <c r="ED11" s="25">
        <v>0.8</v>
      </c>
      <c r="EE11" s="25">
        <v>0.8</v>
      </c>
      <c r="EF11" s="25">
        <v>0.8</v>
      </c>
      <c r="EG11" s="25">
        <v>0.8</v>
      </c>
      <c r="EH11" s="25">
        <v>0.8</v>
      </c>
      <c r="EI11" s="25">
        <v>0.8</v>
      </c>
      <c r="EJ11" s="25">
        <v>0.8</v>
      </c>
      <c r="EK11" s="25">
        <v>0.8</v>
      </c>
      <c r="EL11" s="25">
        <v>0.8</v>
      </c>
      <c r="EM11" s="25">
        <v>0.5</v>
      </c>
      <c r="EN11" s="25">
        <v>0.8</v>
      </c>
      <c r="EO11" s="25">
        <v>0.46</v>
      </c>
      <c r="EP11" s="25">
        <v>1</v>
      </c>
      <c r="EQ11" s="25">
        <v>0.23</v>
      </c>
      <c r="ER11" s="25">
        <v>0.23</v>
      </c>
      <c r="ES11" s="25">
        <v>0.23</v>
      </c>
      <c r="ET11" s="25">
        <v>0.23</v>
      </c>
      <c r="EU11" s="25">
        <v>0.23</v>
      </c>
      <c r="EV11" s="25">
        <v>0.23</v>
      </c>
      <c r="EW11" s="38">
        <v>0.31142857142857144</v>
      </c>
      <c r="EX11" s="25">
        <v>0.3928571428571429</v>
      </c>
      <c r="EY11" s="25">
        <v>0.47428571428571431</v>
      </c>
      <c r="EZ11" s="25">
        <v>0.55571428571428572</v>
      </c>
      <c r="FA11" s="25">
        <v>0.63714285714285712</v>
      </c>
      <c r="FB11" s="25">
        <v>0.71857142857142853</v>
      </c>
      <c r="FC11" s="38">
        <v>0.8</v>
      </c>
      <c r="FD11" s="25">
        <v>0.8</v>
      </c>
      <c r="FE11" s="25">
        <v>0.8</v>
      </c>
      <c r="FF11" s="25">
        <v>0.8</v>
      </c>
      <c r="FG11" s="25">
        <v>0.8</v>
      </c>
      <c r="FH11" s="25">
        <v>0.8</v>
      </c>
      <c r="FI11" s="25">
        <v>0.8</v>
      </c>
      <c r="FJ11" s="25">
        <v>0.8</v>
      </c>
      <c r="FK11" s="25">
        <v>0.8</v>
      </c>
      <c r="FL11" s="25">
        <v>0.8</v>
      </c>
      <c r="FM11" s="25">
        <v>0.8</v>
      </c>
      <c r="FN11" s="25">
        <v>0.8</v>
      </c>
      <c r="FO11" s="25">
        <v>0.8</v>
      </c>
      <c r="FP11" s="25">
        <v>0.8</v>
      </c>
      <c r="FQ11" s="25">
        <v>0.5</v>
      </c>
      <c r="FR11" s="25">
        <v>0.8</v>
      </c>
      <c r="FS11" s="25">
        <v>0.51</v>
      </c>
      <c r="FT11" s="25">
        <v>1</v>
      </c>
      <c r="FU11" s="25">
        <v>0.255</v>
      </c>
      <c r="FV11" s="25">
        <v>0.255</v>
      </c>
      <c r="FW11" s="25">
        <v>0.255</v>
      </c>
      <c r="FX11" s="25">
        <v>0.255</v>
      </c>
      <c r="FY11" s="25">
        <v>0.255</v>
      </c>
      <c r="FZ11" s="25">
        <v>0.255</v>
      </c>
      <c r="GA11" s="38">
        <v>0.33285714285714285</v>
      </c>
      <c r="GB11" s="25">
        <v>0.4107142857142857</v>
      </c>
      <c r="GC11" s="25">
        <v>0.48857142857142855</v>
      </c>
      <c r="GD11" s="25">
        <v>0.56642857142857139</v>
      </c>
      <c r="GE11" s="25">
        <v>0.64428571428571424</v>
      </c>
      <c r="GF11" s="25">
        <v>0.72214285714285709</v>
      </c>
      <c r="GG11" s="38">
        <v>0.8</v>
      </c>
      <c r="GH11" s="25">
        <v>0.8</v>
      </c>
      <c r="GI11" s="25">
        <v>0.8</v>
      </c>
      <c r="GJ11" s="25">
        <v>0.8</v>
      </c>
      <c r="GK11" s="25">
        <v>0.8</v>
      </c>
      <c r="GL11" s="25">
        <v>0.8</v>
      </c>
      <c r="GM11" s="25">
        <v>0.8</v>
      </c>
      <c r="GN11" s="25">
        <v>0.8</v>
      </c>
      <c r="GO11" s="25">
        <v>0.8</v>
      </c>
      <c r="GP11" s="25">
        <v>0.8</v>
      </c>
      <c r="GQ11" s="25">
        <v>0.8</v>
      </c>
      <c r="GR11" s="25">
        <v>0.8</v>
      </c>
      <c r="GS11" s="25">
        <v>0.8</v>
      </c>
      <c r="GT11" s="25">
        <v>0.8</v>
      </c>
      <c r="GU11" s="25">
        <v>0.5</v>
      </c>
      <c r="GV11" s="25">
        <v>0.8</v>
      </c>
      <c r="GW11" s="36">
        <v>0.24</v>
      </c>
      <c r="GX11" s="25">
        <v>1</v>
      </c>
      <c r="GY11" s="25">
        <v>0.12</v>
      </c>
      <c r="GZ11" s="25">
        <v>0.12</v>
      </c>
      <c r="HA11" s="25">
        <v>0.12</v>
      </c>
      <c r="HB11" s="25">
        <v>0.12</v>
      </c>
      <c r="HC11" s="25">
        <v>0.12</v>
      </c>
      <c r="HD11" s="25">
        <v>0.12</v>
      </c>
      <c r="HE11" s="38">
        <v>0.21714285714285714</v>
      </c>
      <c r="HF11" s="25">
        <v>0.31428571428571428</v>
      </c>
      <c r="HG11" s="25">
        <v>0.41142857142857142</v>
      </c>
      <c r="HH11" s="25">
        <v>0.50857142857142856</v>
      </c>
      <c r="HI11" s="25">
        <v>0.60571428571428576</v>
      </c>
      <c r="HJ11" s="25">
        <v>0.70285714285714296</v>
      </c>
      <c r="HK11" s="38">
        <v>0.8</v>
      </c>
      <c r="HL11" s="25">
        <v>0.8</v>
      </c>
      <c r="HM11" s="25">
        <v>0.8</v>
      </c>
      <c r="HN11" s="25">
        <v>0.8</v>
      </c>
      <c r="HO11" s="25">
        <v>0.8</v>
      </c>
      <c r="HP11" s="25">
        <v>0.8</v>
      </c>
      <c r="HQ11" s="25">
        <v>0.8</v>
      </c>
      <c r="HR11" s="25">
        <v>0.8</v>
      </c>
      <c r="HS11" s="25">
        <v>0.8</v>
      </c>
      <c r="HT11" s="25">
        <v>0.8</v>
      </c>
      <c r="HU11" s="25">
        <v>0.8</v>
      </c>
      <c r="HV11" s="25">
        <v>0.8</v>
      </c>
      <c r="HW11" s="25">
        <v>0.8</v>
      </c>
      <c r="HX11" s="25">
        <v>0.8</v>
      </c>
      <c r="HY11" s="25">
        <v>0.5</v>
      </c>
      <c r="HZ11" s="25">
        <v>0.8</v>
      </c>
      <c r="IA11" s="36">
        <v>0.1</v>
      </c>
      <c r="IB11" s="25">
        <v>1</v>
      </c>
      <c r="IC11" s="25">
        <v>0.05</v>
      </c>
      <c r="ID11" s="25">
        <v>0.05</v>
      </c>
      <c r="IE11" s="25">
        <v>0.05</v>
      </c>
      <c r="IF11" s="25">
        <v>0.05</v>
      </c>
      <c r="IG11" s="25">
        <v>0.05</v>
      </c>
      <c r="IH11" s="25">
        <v>0.05</v>
      </c>
      <c r="II11" s="38">
        <v>0.15714285714285714</v>
      </c>
      <c r="IJ11" s="25">
        <v>0.26428571428571429</v>
      </c>
      <c r="IK11" s="25">
        <v>0.37142857142857144</v>
      </c>
      <c r="IL11" s="25">
        <v>0.47857142857142859</v>
      </c>
      <c r="IM11" s="25">
        <v>0.58571428571428574</v>
      </c>
      <c r="IN11" s="25">
        <v>0.69285714285714284</v>
      </c>
      <c r="IO11" s="38">
        <v>0.8</v>
      </c>
      <c r="IP11" s="25">
        <v>0.8</v>
      </c>
      <c r="IQ11" s="25">
        <v>0.8</v>
      </c>
      <c r="IR11" s="25">
        <v>0.8</v>
      </c>
      <c r="IS11" s="25">
        <v>0.8</v>
      </c>
      <c r="IT11" s="25">
        <v>0.8</v>
      </c>
      <c r="IU11" s="25">
        <v>0.8</v>
      </c>
      <c r="IV11" s="25">
        <v>0.8</v>
      </c>
      <c r="IW11" s="25">
        <v>0.8</v>
      </c>
      <c r="IX11" s="25">
        <v>0.8</v>
      </c>
      <c r="IY11" s="25">
        <v>0.8</v>
      </c>
      <c r="IZ11" s="25">
        <v>0.8</v>
      </c>
      <c r="JA11" s="25">
        <v>0.8</v>
      </c>
      <c r="JB11" s="25">
        <v>0.8</v>
      </c>
      <c r="JC11" s="74" t="s">
        <v>4322</v>
      </c>
      <c r="JD11" s="75">
        <v>2</v>
      </c>
      <c r="JE11" s="41">
        <v>0.85</v>
      </c>
      <c r="JF11" s="41">
        <f t="shared" si="63"/>
        <v>1</v>
      </c>
      <c r="JM11" s="38">
        <v>0.85</v>
      </c>
      <c r="JP11" s="38">
        <v>0.85</v>
      </c>
      <c r="KM11" s="38">
        <v>0.85</v>
      </c>
      <c r="KP11" s="38">
        <v>0.85</v>
      </c>
      <c r="LM11" s="38">
        <v>0.85</v>
      </c>
      <c r="LP11" s="38">
        <v>0.85</v>
      </c>
      <c r="LS11" s="38">
        <v>0.85</v>
      </c>
      <c r="LV11" s="38">
        <v>0.85</v>
      </c>
      <c r="LY11" s="38">
        <v>0.85</v>
      </c>
      <c r="MB11" s="38">
        <v>0.85</v>
      </c>
      <c r="ME11" s="38">
        <v>0.85</v>
      </c>
      <c r="MM11" s="38">
        <v>0.85</v>
      </c>
      <c r="MP11" s="38">
        <v>0.85</v>
      </c>
      <c r="MS11" s="38">
        <v>0.85</v>
      </c>
      <c r="MV11" s="38">
        <v>0.85</v>
      </c>
      <c r="MY11" s="38">
        <v>0.85</v>
      </c>
      <c r="NB11" s="38">
        <v>0.85</v>
      </c>
      <c r="NE11" s="38">
        <v>0.85</v>
      </c>
      <c r="NG11" s="35">
        <v>0</v>
      </c>
      <c r="NH11" s="35">
        <v>0</v>
      </c>
      <c r="NI11" s="35">
        <v>0</v>
      </c>
      <c r="NJ11" s="35">
        <v>0</v>
      </c>
      <c r="NK11" s="35">
        <v>0</v>
      </c>
      <c r="NL11" s="35">
        <v>0</v>
      </c>
      <c r="NM11" s="42">
        <v>35144.471905563558</v>
      </c>
      <c r="NN11" s="42">
        <v>35144.471905563558</v>
      </c>
      <c r="NO11" s="42">
        <v>35144.471905563558</v>
      </c>
      <c r="NP11" s="42">
        <v>35144.471905563558</v>
      </c>
      <c r="NQ11" s="42">
        <v>35144.471905563558</v>
      </c>
      <c r="NR11" s="42">
        <v>35144.471905563558</v>
      </c>
      <c r="NS11" s="42">
        <v>35144.471905563558</v>
      </c>
      <c r="NT11" s="35">
        <v>29283.76148215204</v>
      </c>
      <c r="NU11" s="35">
        <v>30796.614328290569</v>
      </c>
      <c r="NV11" s="35">
        <v>32387.623928146204</v>
      </c>
      <c r="NW11" s="35">
        <v>34060.828003012924</v>
      </c>
      <c r="NX11" s="35">
        <v>35820.472870274913</v>
      </c>
      <c r="NY11" s="35">
        <v>37671.024219863466</v>
      </c>
      <c r="NZ11" s="35">
        <v>39617.178447444923</v>
      </c>
      <c r="OA11" s="35">
        <v>41663.874573102337</v>
      </c>
      <c r="OB11" s="35">
        <v>43816.306775758276</v>
      </c>
      <c r="OC11" s="35">
        <v>46079.937575148069</v>
      </c>
      <c r="OD11" s="35">
        <v>48460.511694799294</v>
      </c>
      <c r="OE11" s="35">
        <v>50964.070641196682</v>
      </c>
      <c r="OF11" s="35">
        <v>53596.968036134611</v>
      </c>
      <c r="OG11" s="35">
        <v>0</v>
      </c>
      <c r="OH11" s="35">
        <v>0</v>
      </c>
      <c r="OI11" s="35">
        <v>0</v>
      </c>
      <c r="OJ11" s="35">
        <v>0</v>
      </c>
      <c r="OK11" s="35">
        <v>0</v>
      </c>
      <c r="OL11" s="35">
        <v>0</v>
      </c>
      <c r="OM11" s="42">
        <v>44871.910483711981</v>
      </c>
      <c r="ON11" s="42">
        <v>44871.910483711981</v>
      </c>
      <c r="OO11" s="42">
        <v>44871.910483711981</v>
      </c>
      <c r="OP11" s="42">
        <v>44871.910483711981</v>
      </c>
      <c r="OQ11" s="42">
        <v>44871.910483711981</v>
      </c>
      <c r="OR11" s="42">
        <v>44871.910483711981</v>
      </c>
      <c r="OS11" s="42">
        <v>44871.910483711981</v>
      </c>
      <c r="OT11" s="35">
        <v>10517.390852644341</v>
      </c>
      <c r="OU11" s="35">
        <v>10766.375307479058</v>
      </c>
      <c r="OV11" s="35">
        <v>11021.254119537654</v>
      </c>
      <c r="OW11" s="35">
        <v>11282.166829447844</v>
      </c>
      <c r="OX11" s="35">
        <v>11549.256281265407</v>
      </c>
      <c r="OY11" s="35">
        <v>11822.66870067874</v>
      </c>
      <c r="OZ11" s="35">
        <v>12102.553775063832</v>
      </c>
      <c r="PA11" s="35">
        <v>12389.064735435182</v>
      </c>
      <c r="PB11" s="35">
        <v>12682.358440336189</v>
      </c>
      <c r="PC11" s="35">
        <v>12982.595461715944</v>
      </c>
      <c r="PD11" s="35">
        <v>13289.940172839095</v>
      </c>
      <c r="PE11" s="35">
        <v>13604.560838276055</v>
      </c>
      <c r="PF11" s="35">
        <v>13926.629706025007</v>
      </c>
      <c r="PG11" s="35">
        <v>0</v>
      </c>
      <c r="PH11" s="35">
        <v>0</v>
      </c>
      <c r="PI11" s="35">
        <v>0</v>
      </c>
      <c r="PJ11" s="35">
        <v>0</v>
      </c>
      <c r="PK11" s="35">
        <v>0</v>
      </c>
      <c r="PL11" s="35">
        <v>0</v>
      </c>
      <c r="PM11" s="42">
        <v>62335.860983826955</v>
      </c>
      <c r="PN11" s="42">
        <v>62335.860983826955</v>
      </c>
      <c r="PO11" s="42">
        <v>62335.860983826955</v>
      </c>
      <c r="PP11" s="42">
        <v>62335.860983826955</v>
      </c>
      <c r="PQ11" s="42">
        <v>62335.860983826955</v>
      </c>
      <c r="PR11" s="42">
        <v>62335.860983826955</v>
      </c>
      <c r="PS11" s="42">
        <v>62335.860983826955</v>
      </c>
      <c r="PT11" s="35">
        <v>29283.76148215204</v>
      </c>
      <c r="PU11" s="35">
        <v>30796.614328290569</v>
      </c>
      <c r="PV11" s="35">
        <v>32387.623928146204</v>
      </c>
      <c r="PW11" s="35">
        <v>34060.828003012924</v>
      </c>
      <c r="PX11" s="35">
        <v>35820.472870274913</v>
      </c>
      <c r="PY11" s="35">
        <v>37671.024219863466</v>
      </c>
      <c r="PZ11" s="35">
        <v>39617.178447444923</v>
      </c>
      <c r="QA11" s="35">
        <v>41663.874573102337</v>
      </c>
      <c r="QB11" s="35">
        <v>43816.306775758276</v>
      </c>
      <c r="QC11" s="35">
        <v>46079.937575148069</v>
      </c>
      <c r="QD11" s="35">
        <v>48460.511694799294</v>
      </c>
      <c r="QE11" s="35">
        <v>50964.070641196682</v>
      </c>
      <c r="QF11" s="35">
        <v>53596.968036134611</v>
      </c>
      <c r="QG11" s="35">
        <v>0</v>
      </c>
      <c r="QH11" s="35">
        <v>0</v>
      </c>
      <c r="QI11" s="35">
        <v>0</v>
      </c>
      <c r="QJ11" s="35">
        <v>0</v>
      </c>
      <c r="QK11" s="35">
        <v>0</v>
      </c>
      <c r="QL11" s="35">
        <v>0</v>
      </c>
      <c r="QM11" s="42">
        <v>46290.155323438288</v>
      </c>
      <c r="QN11" s="42">
        <v>46290.155323438288</v>
      </c>
      <c r="QO11" s="42">
        <v>46290.155323438288</v>
      </c>
      <c r="QP11" s="42">
        <v>46290.155323438288</v>
      </c>
      <c r="QQ11" s="42">
        <v>46290.155323438288</v>
      </c>
      <c r="QR11" s="42">
        <v>46290.155323438288</v>
      </c>
      <c r="QS11" s="42">
        <v>46290.155323438288</v>
      </c>
      <c r="QT11" s="35">
        <v>10517.390852644341</v>
      </c>
      <c r="QU11" s="35">
        <v>10766.375307479058</v>
      </c>
      <c r="QV11" s="35">
        <v>11021.254119537654</v>
      </c>
      <c r="QW11" s="35">
        <v>11282.166829447844</v>
      </c>
      <c r="QX11" s="35">
        <v>11549.256281265407</v>
      </c>
      <c r="QY11" s="35">
        <v>11822.66870067874</v>
      </c>
      <c r="QZ11" s="35">
        <v>12102.553775063832</v>
      </c>
      <c r="RA11" s="35">
        <v>12389.064735435182</v>
      </c>
      <c r="RB11" s="35">
        <v>12682.358440336189</v>
      </c>
      <c r="RC11" s="35">
        <v>12982.595461715944</v>
      </c>
      <c r="RD11" s="35">
        <v>13289.940172839095</v>
      </c>
      <c r="RE11" s="35">
        <v>13604.560838276055</v>
      </c>
      <c r="RF11" s="35">
        <v>13926.629706025007</v>
      </c>
      <c r="RG11" s="35">
        <v>0</v>
      </c>
      <c r="RH11" s="35">
        <v>0</v>
      </c>
      <c r="RI11" s="35">
        <v>0</v>
      </c>
      <c r="RJ11" s="35">
        <v>0</v>
      </c>
      <c r="RK11" s="35">
        <v>0</v>
      </c>
      <c r="RL11" s="35">
        <v>0</v>
      </c>
      <c r="RM11" s="42">
        <v>67979.356830258985</v>
      </c>
      <c r="RN11" s="42">
        <v>67979.356830258985</v>
      </c>
      <c r="RO11" s="42">
        <v>67979.356830258985</v>
      </c>
      <c r="RP11" s="42">
        <v>67979.356830258985</v>
      </c>
      <c r="RQ11" s="42">
        <v>67979.356830258985</v>
      </c>
      <c r="RR11" s="42">
        <v>67979.356830258985</v>
      </c>
      <c r="RS11" s="42">
        <v>67979.356830258985</v>
      </c>
      <c r="RT11" s="35">
        <v>29283.76148215204</v>
      </c>
      <c r="RU11" s="35">
        <v>30796.614328290569</v>
      </c>
      <c r="RV11" s="35">
        <v>32387.623928146204</v>
      </c>
      <c r="RW11" s="35">
        <v>34060.828003012924</v>
      </c>
      <c r="RX11" s="35">
        <v>35820.472870274913</v>
      </c>
      <c r="RY11" s="35">
        <v>37671.024219863466</v>
      </c>
      <c r="RZ11" s="35">
        <v>39617.178447444923</v>
      </c>
      <c r="SA11" s="35">
        <v>41663.874573102337</v>
      </c>
      <c r="SB11" s="35">
        <v>43816.306775758276</v>
      </c>
      <c r="SC11" s="35">
        <v>46079.937575148069</v>
      </c>
      <c r="SD11" s="35">
        <v>48460.511694799294</v>
      </c>
      <c r="SE11" s="35">
        <v>50964.070641196682</v>
      </c>
      <c r="SF11" s="35">
        <v>53596.968036134611</v>
      </c>
      <c r="SG11" s="35">
        <v>0</v>
      </c>
      <c r="SH11" s="35">
        <v>0</v>
      </c>
      <c r="SI11" s="35">
        <v>0</v>
      </c>
      <c r="SJ11" s="35">
        <v>0</v>
      </c>
      <c r="SK11" s="35">
        <v>0</v>
      </c>
      <c r="SL11" s="35">
        <v>0</v>
      </c>
      <c r="SM11" s="42">
        <v>54799.624361796072</v>
      </c>
      <c r="SN11" s="42">
        <v>54799.624361796072</v>
      </c>
      <c r="SO11" s="42">
        <v>54799.624361796072</v>
      </c>
      <c r="SP11" s="42">
        <v>54799.624361796072</v>
      </c>
      <c r="SQ11" s="42">
        <v>54799.624361796072</v>
      </c>
      <c r="SR11" s="42">
        <v>54799.624361796072</v>
      </c>
      <c r="SS11" s="42">
        <v>54799.624361796072</v>
      </c>
      <c r="ST11" s="35">
        <v>10517.390852644341</v>
      </c>
      <c r="SU11" s="35">
        <v>10766.375307479058</v>
      </c>
      <c r="SV11" s="35">
        <v>11021.254119537654</v>
      </c>
      <c r="SW11" s="35">
        <v>11282.166829447844</v>
      </c>
      <c r="SX11" s="35">
        <v>11549.256281265407</v>
      </c>
      <c r="SY11" s="35">
        <v>11822.66870067874</v>
      </c>
      <c r="SZ11" s="35">
        <v>12102.553775063832</v>
      </c>
      <c r="TA11" s="35">
        <v>12389.064735435182</v>
      </c>
      <c r="TB11" s="35">
        <v>12682.358440336189</v>
      </c>
      <c r="TC11" s="35">
        <v>12982.595461715944</v>
      </c>
      <c r="TD11" s="35">
        <v>13289.940172839095</v>
      </c>
      <c r="TE11" s="35">
        <v>13604.560838276055</v>
      </c>
      <c r="TF11" s="35">
        <v>13926.629706025007</v>
      </c>
      <c r="TG11" s="43">
        <v>0</v>
      </c>
      <c r="TH11" s="43">
        <v>0</v>
      </c>
      <c r="TI11" s="43">
        <v>0</v>
      </c>
      <c r="TJ11" s="43">
        <v>0</v>
      </c>
      <c r="TK11" s="43">
        <v>0</v>
      </c>
      <c r="TL11" s="43">
        <v>0</v>
      </c>
      <c r="TM11" s="43">
        <v>356138.79091499071</v>
      </c>
      <c r="TN11" s="43">
        <v>0</v>
      </c>
      <c r="TO11" s="43">
        <v>0</v>
      </c>
      <c r="TP11" s="43">
        <v>414235.79105265427</v>
      </c>
      <c r="TQ11" s="43">
        <v>0</v>
      </c>
      <c r="TR11" s="43">
        <v>0</v>
      </c>
      <c r="TS11" s="43">
        <v>0</v>
      </c>
      <c r="TT11" s="43">
        <v>0</v>
      </c>
      <c r="TU11" s="43">
        <v>0</v>
      </c>
      <c r="TV11" s="43">
        <v>0</v>
      </c>
      <c r="TW11" s="43">
        <v>0</v>
      </c>
      <c r="TX11" s="43">
        <v>0</v>
      </c>
      <c r="TY11" s="43">
        <v>0</v>
      </c>
      <c r="TZ11" s="43">
        <v>0</v>
      </c>
      <c r="UA11" s="43">
        <v>0</v>
      </c>
      <c r="UB11" s="43">
        <v>0</v>
      </c>
      <c r="UC11" s="43">
        <v>0</v>
      </c>
      <c r="UD11" s="43">
        <v>0</v>
      </c>
      <c r="UE11" s="43">
        <v>0</v>
      </c>
      <c r="UF11" s="43">
        <v>0</v>
      </c>
      <c r="UG11" s="43">
        <v>0</v>
      </c>
      <c r="UH11" s="43">
        <v>0</v>
      </c>
      <c r="UI11" s="43">
        <v>0</v>
      </c>
      <c r="UJ11" s="43">
        <v>0</v>
      </c>
      <c r="UK11" s="43">
        <v>0</v>
      </c>
      <c r="UL11" s="43">
        <v>0</v>
      </c>
      <c r="UM11" s="43">
        <v>328166.09763666842</v>
      </c>
      <c r="UN11" s="43">
        <v>0</v>
      </c>
      <c r="UO11" s="43">
        <v>0</v>
      </c>
      <c r="UP11" s="43">
        <v>352028.8171447835</v>
      </c>
      <c r="UQ11" s="43">
        <v>0</v>
      </c>
      <c r="UR11" s="43">
        <v>0</v>
      </c>
      <c r="US11" s="43">
        <v>0</v>
      </c>
      <c r="UT11" s="43">
        <v>0</v>
      </c>
      <c r="UU11" s="43">
        <v>0</v>
      </c>
      <c r="UV11" s="43">
        <v>0</v>
      </c>
      <c r="UW11" s="43">
        <v>0</v>
      </c>
      <c r="UX11" s="43">
        <v>0</v>
      </c>
      <c r="UY11" s="43">
        <v>0</v>
      </c>
      <c r="UZ11" s="43">
        <v>0</v>
      </c>
      <c r="VA11" s="43">
        <v>0</v>
      </c>
      <c r="VB11" s="43">
        <v>0</v>
      </c>
      <c r="VC11" s="43">
        <v>0</v>
      </c>
      <c r="VD11" s="43">
        <v>0</v>
      </c>
      <c r="VE11" s="43">
        <v>0</v>
      </c>
      <c r="VF11" s="43">
        <v>0</v>
      </c>
      <c r="VG11" s="35"/>
      <c r="VH11" s="35"/>
      <c r="VI11" s="35"/>
      <c r="VJ11" s="43">
        <v>0</v>
      </c>
      <c r="VK11" s="43">
        <v>0</v>
      </c>
      <c r="VL11" s="43">
        <v>0</v>
      </c>
      <c r="VM11" s="43">
        <v>356138.79091499071</v>
      </c>
      <c r="VN11" s="43">
        <v>0</v>
      </c>
      <c r="VO11" s="43">
        <v>0</v>
      </c>
      <c r="VP11" s="43">
        <v>414235.79105265427</v>
      </c>
      <c r="VQ11" s="43">
        <v>0</v>
      </c>
      <c r="VR11" s="43">
        <v>0</v>
      </c>
      <c r="VS11" s="43">
        <v>481810.16773872462</v>
      </c>
      <c r="VT11" s="43">
        <v>0</v>
      </c>
      <c r="VU11" s="43">
        <v>0</v>
      </c>
      <c r="VV11" s="43">
        <v>560407.96751652507</v>
      </c>
      <c r="VW11" s="43">
        <v>0</v>
      </c>
      <c r="VX11" s="43">
        <v>0</v>
      </c>
      <c r="VY11" s="43">
        <v>651827.44384570373</v>
      </c>
      <c r="VZ11" s="43">
        <v>0</v>
      </c>
      <c r="WA11" s="43">
        <v>0</v>
      </c>
      <c r="WB11" s="43">
        <v>758160.19967256335</v>
      </c>
      <c r="WC11" s="43">
        <v>0</v>
      </c>
      <c r="WD11" s="43">
        <v>0</v>
      </c>
      <c r="WE11" s="43">
        <v>881839.04159703583</v>
      </c>
      <c r="WF11" s="43">
        <v>0</v>
      </c>
      <c r="WG11" s="35"/>
      <c r="WH11" s="35"/>
      <c r="WI11" s="35"/>
      <c r="WJ11" s="43">
        <v>0</v>
      </c>
      <c r="WK11" s="43">
        <v>0</v>
      </c>
      <c r="WL11" s="43">
        <v>0</v>
      </c>
      <c r="WM11" s="43">
        <v>328166.09763666842</v>
      </c>
      <c r="WN11" s="43">
        <v>0</v>
      </c>
      <c r="WO11" s="43">
        <v>0</v>
      </c>
      <c r="WP11" s="43">
        <v>352028.8171447835</v>
      </c>
      <c r="WQ11" s="43">
        <v>0</v>
      </c>
      <c r="WR11" s="43">
        <v>0</v>
      </c>
      <c r="WS11" s="43">
        <v>377626.72315273451</v>
      </c>
      <c r="WT11" s="43">
        <v>0</v>
      </c>
      <c r="WU11" s="43">
        <v>0</v>
      </c>
      <c r="WV11" s="43">
        <v>405085.99039044639</v>
      </c>
      <c r="WW11" s="43">
        <v>0</v>
      </c>
      <c r="WX11" s="43">
        <v>0</v>
      </c>
      <c r="WY11" s="43">
        <v>434541.96843012958</v>
      </c>
      <c r="WZ11" s="43">
        <v>0</v>
      </c>
      <c r="XA11" s="43">
        <v>0</v>
      </c>
      <c r="XB11" s="43">
        <v>466139.8488383395</v>
      </c>
      <c r="XC11" s="43">
        <v>0</v>
      </c>
      <c r="XD11" s="43">
        <v>0</v>
      </c>
      <c r="XE11" s="43">
        <v>500035.38084024593</v>
      </c>
      <c r="XF11" s="43">
        <v>0</v>
      </c>
      <c r="XG11" s="44">
        <v>50.42</v>
      </c>
      <c r="XH11" s="44">
        <v>15</v>
      </c>
      <c r="XI11" s="44">
        <v>0.91700000000000004</v>
      </c>
      <c r="XJ11" s="44">
        <v>0.02</v>
      </c>
      <c r="XK11" s="44">
        <v>50.42</v>
      </c>
      <c r="XL11" s="44">
        <v>15</v>
      </c>
      <c r="XM11" s="44">
        <v>0.91700000000000004</v>
      </c>
      <c r="XN11" s="44">
        <v>0.02</v>
      </c>
      <c r="XO11" s="44">
        <v>43.26</v>
      </c>
      <c r="XP11" s="44">
        <v>5</v>
      </c>
      <c r="XQ11" s="44">
        <v>3</v>
      </c>
      <c r="XR11" s="44">
        <v>37.200000000000003</v>
      </c>
      <c r="XS11" s="44">
        <v>2.5</v>
      </c>
      <c r="XT11" s="44">
        <v>2</v>
      </c>
      <c r="XU11" s="44">
        <v>14</v>
      </c>
      <c r="XV11" s="44">
        <v>5</v>
      </c>
      <c r="XW11" s="44">
        <v>3</v>
      </c>
      <c r="XX11" s="44">
        <v>3.75</v>
      </c>
      <c r="XY11" s="44">
        <v>1</v>
      </c>
      <c r="XZ11" s="44">
        <v>4.25</v>
      </c>
      <c r="YA11" s="44">
        <v>5.36</v>
      </c>
      <c r="YB11" s="44">
        <v>5.36</v>
      </c>
      <c r="YC11" s="43">
        <f t="shared" si="14"/>
        <v>71064.732966487078</v>
      </c>
      <c r="YD11" s="45"/>
      <c r="YE11" s="46">
        <v>1.69</v>
      </c>
      <c r="YF11" s="46">
        <v>1.5649999999999999</v>
      </c>
      <c r="YG11" s="46">
        <v>1.423</v>
      </c>
      <c r="YH11" s="46">
        <v>2</v>
      </c>
      <c r="YI11" s="25">
        <v>0.65</v>
      </c>
      <c r="YJ11" s="25">
        <v>0.65</v>
      </c>
      <c r="YK11" s="76" t="s">
        <v>4323</v>
      </c>
      <c r="YL11" s="48">
        <v>0</v>
      </c>
      <c r="YM11" s="48">
        <v>0</v>
      </c>
      <c r="YN11" s="48">
        <v>0</v>
      </c>
      <c r="YO11" s="48">
        <v>0</v>
      </c>
      <c r="YP11" s="48">
        <v>0</v>
      </c>
      <c r="YQ11" s="48">
        <v>0</v>
      </c>
      <c r="YR11" s="48">
        <v>1771984.2734785147</v>
      </c>
      <c r="YS11" s="48">
        <v>1771984.2734785147</v>
      </c>
      <c r="YT11" s="48">
        <v>1771984.2734785147</v>
      </c>
      <c r="YU11" s="48">
        <v>1771984.2734785147</v>
      </c>
      <c r="YV11" s="48">
        <v>1771984.2734785147</v>
      </c>
      <c r="YW11" s="48">
        <v>1771984.2734785147</v>
      </c>
      <c r="YX11" s="48">
        <v>1771984.2734785147</v>
      </c>
      <c r="YY11" s="48">
        <v>1476487.2539301058</v>
      </c>
      <c r="YZ11" s="48">
        <v>1552765.2944324105</v>
      </c>
      <c r="ZA11" s="48">
        <v>1632983.9984571317</v>
      </c>
      <c r="ZB11" s="48">
        <v>1717346.9479119116</v>
      </c>
      <c r="ZC11" s="48">
        <v>1806068.2421192611</v>
      </c>
      <c r="ZD11" s="48">
        <v>1899373.041165516</v>
      </c>
      <c r="ZE11" s="48">
        <v>1997498.1373201732</v>
      </c>
      <c r="ZF11" s="48">
        <v>2100692.5559758199</v>
      </c>
      <c r="ZG11" s="48">
        <v>2209218.1876337323</v>
      </c>
      <c r="ZH11" s="48">
        <v>2323350.4525389657</v>
      </c>
      <c r="ZI11" s="48">
        <v>2443378.9996517804</v>
      </c>
      <c r="ZJ11" s="48">
        <v>2569608.4417291367</v>
      </c>
      <c r="ZK11" s="48">
        <v>2702359.128381907</v>
      </c>
      <c r="ZL11" s="49">
        <v>0</v>
      </c>
      <c r="ZM11" s="49">
        <v>0</v>
      </c>
      <c r="ZN11" s="49">
        <v>0</v>
      </c>
      <c r="ZO11" s="49">
        <v>0</v>
      </c>
      <c r="ZP11" s="49">
        <v>0</v>
      </c>
      <c r="ZQ11" s="49">
        <v>0</v>
      </c>
      <c r="ZR11" s="49">
        <v>2262441.7265887582</v>
      </c>
      <c r="ZS11" s="49">
        <v>2262441.7265887582</v>
      </c>
      <c r="ZT11" s="49">
        <v>2262441.7265887582</v>
      </c>
      <c r="ZU11" s="49">
        <v>2262441.7265887582</v>
      </c>
      <c r="ZV11" s="49">
        <v>2262441.7265887582</v>
      </c>
      <c r="ZW11" s="49">
        <v>2262441.7265887582</v>
      </c>
      <c r="ZX11" s="49">
        <v>2262441.7265887582</v>
      </c>
      <c r="ZY11" s="49">
        <v>530286.84679032769</v>
      </c>
      <c r="ZZ11" s="49">
        <v>542840.64300309413</v>
      </c>
      <c r="AAA11" s="49">
        <v>555691.6327070886</v>
      </c>
      <c r="AAB11" s="49">
        <v>568846.85154076037</v>
      </c>
      <c r="AAC11" s="49">
        <v>582313.50170140178</v>
      </c>
      <c r="AAD11" s="49">
        <v>596098.95588822209</v>
      </c>
      <c r="AAE11" s="49">
        <v>610210.76133871847</v>
      </c>
      <c r="AAF11" s="49">
        <v>624656.64396064193</v>
      </c>
      <c r="AAG11" s="49">
        <v>639444.51256175071</v>
      </c>
      <c r="AAH11" s="49">
        <v>654582.46317971789</v>
      </c>
      <c r="AAI11" s="49">
        <v>670078.78351454716</v>
      </c>
      <c r="AAJ11" s="49">
        <v>685941.95746587869</v>
      </c>
      <c r="AAK11" s="49">
        <v>702180.66977778089</v>
      </c>
      <c r="AAL11" s="49">
        <v>0</v>
      </c>
      <c r="AAM11" s="49">
        <v>0</v>
      </c>
      <c r="AAN11" s="49">
        <v>0</v>
      </c>
      <c r="AAO11" s="49">
        <v>0</v>
      </c>
      <c r="AAP11" s="49">
        <v>0</v>
      </c>
      <c r="AAQ11" s="49">
        <v>0</v>
      </c>
      <c r="AAR11" s="49">
        <v>2696649.3461603541</v>
      </c>
      <c r="AAS11" s="49">
        <v>2696649.3461603541</v>
      </c>
      <c r="AAT11" s="49">
        <v>2696649.3461603541</v>
      </c>
      <c r="AAU11" s="49">
        <v>2696649.3461603541</v>
      </c>
      <c r="AAV11" s="49">
        <v>2696649.3461603541</v>
      </c>
      <c r="AAW11" s="49">
        <v>2696649.3461603541</v>
      </c>
      <c r="AAX11" s="49">
        <v>2696649.3461603541</v>
      </c>
      <c r="AAY11" s="49">
        <v>1266815.5217178972</v>
      </c>
      <c r="AAZ11" s="49">
        <v>1332261.5358418499</v>
      </c>
      <c r="ABA11" s="49">
        <v>1401088.6111316048</v>
      </c>
      <c r="ABB11" s="49">
        <v>1473471.4194103391</v>
      </c>
      <c r="ABC11" s="49">
        <v>1549593.6563680926</v>
      </c>
      <c r="ABD11" s="49">
        <v>1629648.5077512935</v>
      </c>
      <c r="ABE11" s="49">
        <v>1713839.1396364672</v>
      </c>
      <c r="ABF11" s="49">
        <v>1802379.2140324069</v>
      </c>
      <c r="ABG11" s="49">
        <v>1895493.431119303</v>
      </c>
      <c r="ABH11" s="49">
        <v>1993418.0995009055</v>
      </c>
      <c r="ABI11" s="49">
        <v>2096401.7359170173</v>
      </c>
      <c r="ABJ11" s="49">
        <v>2204705.6959381686</v>
      </c>
      <c r="ABK11" s="49">
        <v>2318604.8372431831</v>
      </c>
      <c r="ABL11" s="50">
        <v>0</v>
      </c>
      <c r="ABM11" s="50">
        <v>0</v>
      </c>
      <c r="ABN11" s="50">
        <v>0</v>
      </c>
      <c r="ABO11" s="50">
        <v>0</v>
      </c>
      <c r="ABP11" s="50">
        <v>0</v>
      </c>
      <c r="ABQ11" s="50">
        <v>0</v>
      </c>
      <c r="ABR11" s="50">
        <v>1721993.7780319045</v>
      </c>
      <c r="ABS11" s="50">
        <v>1721993.7780319045</v>
      </c>
      <c r="ABT11" s="50">
        <v>1721993.7780319045</v>
      </c>
      <c r="ABU11" s="50">
        <v>1721993.7780319045</v>
      </c>
      <c r="ABV11" s="50">
        <v>1721993.7780319045</v>
      </c>
      <c r="ABW11" s="50">
        <v>1721993.7780319045</v>
      </c>
      <c r="ABX11" s="50">
        <v>1721993.7780319045</v>
      </c>
      <c r="ABY11" s="50">
        <v>391246.93971836951</v>
      </c>
      <c r="ABZ11" s="50">
        <v>400509.161438221</v>
      </c>
      <c r="ACA11" s="50">
        <v>409990.65324680076</v>
      </c>
      <c r="ACB11" s="50">
        <v>419696.60605545982</v>
      </c>
      <c r="ACC11" s="50">
        <v>429632.33366307319</v>
      </c>
      <c r="ACD11" s="50">
        <v>439803.27566524915</v>
      </c>
      <c r="ACE11" s="50">
        <v>450215.0004323746</v>
      </c>
      <c r="ACF11" s="50">
        <v>460873.20815818879</v>
      </c>
      <c r="ACG11" s="50">
        <v>471783.73398050625</v>
      </c>
      <c r="ACH11" s="50">
        <v>482952.55117583316</v>
      </c>
      <c r="ACI11" s="50">
        <v>494385.77442961436</v>
      </c>
      <c r="ACJ11" s="50">
        <v>506089.66318386927</v>
      </c>
      <c r="ACK11" s="50">
        <v>518070.62506413029</v>
      </c>
      <c r="ACL11" s="49">
        <v>0</v>
      </c>
      <c r="ACM11" s="49">
        <v>0</v>
      </c>
      <c r="ACN11" s="49">
        <v>0</v>
      </c>
      <c r="ACO11" s="49">
        <v>0</v>
      </c>
      <c r="ACP11" s="49">
        <v>0</v>
      </c>
      <c r="ACQ11" s="49">
        <v>0</v>
      </c>
      <c r="ACR11" s="49">
        <v>951710.99562362581</v>
      </c>
      <c r="ACS11" s="49">
        <v>951710.99562362581</v>
      </c>
      <c r="ACT11" s="49">
        <v>951710.99562362581</v>
      </c>
      <c r="ACU11" s="49">
        <v>951710.99562362581</v>
      </c>
      <c r="ACV11" s="49">
        <v>951710.99562362581</v>
      </c>
      <c r="ACW11" s="49">
        <v>951710.99562362581</v>
      </c>
      <c r="ACX11" s="49">
        <v>951710.99562362581</v>
      </c>
      <c r="ACY11" s="49">
        <v>409972.66075012856</v>
      </c>
      <c r="ACZ11" s="49">
        <v>431152.60059606796</v>
      </c>
      <c r="ADA11" s="49">
        <v>453426.73499404686</v>
      </c>
      <c r="ADB11" s="49">
        <v>476851.59204218094</v>
      </c>
      <c r="ADC11" s="49">
        <v>501486.62018384878</v>
      </c>
      <c r="ADD11" s="49">
        <v>527394.33907808852</v>
      </c>
      <c r="ADE11" s="49">
        <v>554640.49826422893</v>
      </c>
      <c r="ADF11" s="49">
        <v>583294.24402343272</v>
      </c>
      <c r="ADG11" s="49">
        <v>613428.29486061586</v>
      </c>
      <c r="ADH11" s="49">
        <v>645119.12605207297</v>
      </c>
      <c r="ADI11" s="49">
        <v>678447.16372719011</v>
      </c>
      <c r="ADJ11" s="49">
        <v>713496.98897675355</v>
      </c>
      <c r="ADK11" s="49">
        <v>750357.55250588455</v>
      </c>
      <c r="ADL11" s="50">
        <v>0</v>
      </c>
      <c r="ADM11" s="50">
        <v>0</v>
      </c>
      <c r="ADN11" s="50">
        <v>0</v>
      </c>
      <c r="ADO11" s="50">
        <v>0</v>
      </c>
      <c r="ADP11" s="50">
        <v>0</v>
      </c>
      <c r="ADQ11" s="50">
        <v>0</v>
      </c>
      <c r="ADR11" s="50">
        <v>205498.59135673527</v>
      </c>
      <c r="ADS11" s="50">
        <v>205498.59135673527</v>
      </c>
      <c r="ADT11" s="50">
        <v>205498.59135673527</v>
      </c>
      <c r="ADU11" s="50">
        <v>205498.59135673527</v>
      </c>
      <c r="ADV11" s="50">
        <v>205498.59135673527</v>
      </c>
      <c r="ADW11" s="50">
        <v>205498.59135673527</v>
      </c>
      <c r="ADX11" s="50">
        <v>205498.59135673527</v>
      </c>
      <c r="ADY11" s="50">
        <v>39440.215697416279</v>
      </c>
      <c r="ADZ11" s="50">
        <v>40373.907403046469</v>
      </c>
      <c r="AEA11" s="50">
        <v>41329.702948266204</v>
      </c>
      <c r="AEB11" s="50">
        <v>42308.125610429415</v>
      </c>
      <c r="AEC11" s="50">
        <v>43309.711054745276</v>
      </c>
      <c r="AED11" s="50">
        <v>44335.007627545274</v>
      </c>
      <c r="AEE11" s="50">
        <v>45384.576656489371</v>
      </c>
      <c r="AEF11" s="50">
        <v>46458.992757881933</v>
      </c>
      <c r="AEG11" s="50">
        <v>47558.84415126071</v>
      </c>
      <c r="AEH11" s="50">
        <v>48684.73298143479</v>
      </c>
      <c r="AEI11" s="50">
        <v>49837.275648146606</v>
      </c>
      <c r="AEJ11" s="50">
        <v>51017.103143535205</v>
      </c>
      <c r="AEK11" s="50">
        <v>52224.861397593777</v>
      </c>
      <c r="AEL11" s="48">
        <v>0</v>
      </c>
      <c r="AEM11" s="48">
        <v>0</v>
      </c>
      <c r="AEN11" s="48">
        <v>0</v>
      </c>
      <c r="AEO11" s="48">
        <v>0</v>
      </c>
      <c r="AEP11" s="48">
        <v>0</v>
      </c>
      <c r="AEQ11" s="48">
        <v>0</v>
      </c>
      <c r="AER11" s="48">
        <v>103289.07851322253</v>
      </c>
      <c r="AES11" s="48">
        <v>110984.45379787424</v>
      </c>
      <c r="AET11" s="48">
        <v>119199.27060786527</v>
      </c>
      <c r="AEU11" s="48">
        <v>127966.66101298554</v>
      </c>
      <c r="AEV11" s="48">
        <v>137321.79404910386</v>
      </c>
      <c r="AEW11" s="48">
        <v>147301.99775729969</v>
      </c>
      <c r="AEX11" s="48">
        <v>157946.88839597607</v>
      </c>
      <c r="AEY11" s="48">
        <v>166106.71444135014</v>
      </c>
      <c r="AEZ11" s="48">
        <v>174688.09207135451</v>
      </c>
      <c r="AFA11" s="48">
        <v>183712.79941428718</v>
      </c>
      <c r="AFB11" s="48">
        <v>193203.73969651098</v>
      </c>
      <c r="AFC11" s="48">
        <v>203184.99936708392</v>
      </c>
      <c r="AFD11" s="48">
        <v>213681.90922521491</v>
      </c>
      <c r="AFE11" s="48">
        <v>224721.10870567511</v>
      </c>
      <c r="AFF11" s="48">
        <v>236330.61348531215</v>
      </c>
      <c r="AFG11" s="48">
        <v>248539.88658224145</v>
      </c>
      <c r="AFH11" s="48">
        <v>261379.91312815045</v>
      </c>
      <c r="AFI11" s="48">
        <v>274883.27900347975</v>
      </c>
      <c r="AFJ11" s="48">
        <v>289084.25353503978</v>
      </c>
      <c r="AFK11" s="48">
        <v>304018.87646593899</v>
      </c>
      <c r="AFL11" s="49">
        <v>0</v>
      </c>
      <c r="AFM11" s="49">
        <v>0</v>
      </c>
      <c r="AFN11" s="49">
        <v>0</v>
      </c>
      <c r="AFO11" s="49">
        <v>0</v>
      </c>
      <c r="AFP11" s="49">
        <v>0</v>
      </c>
      <c r="AFQ11" s="49">
        <v>0</v>
      </c>
      <c r="AFR11" s="49">
        <v>101545.73170991508</v>
      </c>
      <c r="AFS11" s="49">
        <v>132517.14235751197</v>
      </c>
      <c r="AFT11" s="49">
        <v>164898.05208920097</v>
      </c>
      <c r="AFU11" s="49">
        <v>198737.83913683408</v>
      </c>
      <c r="AFV11" s="49">
        <v>234087.42971440015</v>
      </c>
      <c r="AFW11" s="49">
        <v>270999.34363713802</v>
      </c>
      <c r="AFX11" s="49">
        <v>309527.74123303604</v>
      </c>
      <c r="AFY11" s="49">
        <v>316855.37571832701</v>
      </c>
      <c r="AFZ11" s="49">
        <v>324356.48165705259</v>
      </c>
      <c r="AGA11" s="49">
        <v>332035.16574220033</v>
      </c>
      <c r="AGB11" s="49">
        <v>339895.63188694598</v>
      </c>
      <c r="AGC11" s="49">
        <v>347942.18352620408</v>
      </c>
      <c r="AGD11" s="49">
        <v>356179.22597266617</v>
      </c>
      <c r="AGE11" s="49">
        <v>364611.26882861351</v>
      </c>
      <c r="AGF11" s="49">
        <v>373242.92845482694</v>
      </c>
      <c r="AGG11" s="49">
        <v>382078.93049794424</v>
      </c>
      <c r="AGH11" s="49">
        <v>391124.11247764912</v>
      </c>
      <c r="AGI11" s="49">
        <v>400383.42643510888</v>
      </c>
      <c r="AGJ11" s="49">
        <v>409861.94164410926</v>
      </c>
      <c r="AGK11" s="49">
        <v>419564.84738637216</v>
      </c>
      <c r="AGL11" s="49">
        <v>0</v>
      </c>
      <c r="AGM11" s="49">
        <v>0</v>
      </c>
      <c r="AGN11" s="49">
        <v>0</v>
      </c>
      <c r="AGO11" s="49">
        <v>0</v>
      </c>
      <c r="AGP11" s="49">
        <v>0</v>
      </c>
      <c r="AGQ11" s="49">
        <v>0</v>
      </c>
      <c r="AGR11" s="49">
        <v>102352.49285119903</v>
      </c>
      <c r="AGS11" s="49">
        <v>215280.42084338499</v>
      </c>
      <c r="AGT11" s="49">
        <v>339603.30355032976</v>
      </c>
      <c r="AGU11" s="49">
        <v>476197.11105884967</v>
      </c>
      <c r="AGV11" s="49">
        <v>625997.90939014929</v>
      </c>
      <c r="AGW11" s="49">
        <v>790005.7319161531</v>
      </c>
      <c r="AGX11" s="49">
        <v>969288.6903920226</v>
      </c>
      <c r="AGY11" s="49">
        <v>1019363.9225265025</v>
      </c>
      <c r="AGZ11" s="49">
        <v>1072026.1330278795</v>
      </c>
      <c r="AHA11" s="49">
        <v>1127408.9699450093</v>
      </c>
      <c r="AHB11" s="49">
        <v>1185652.9858301615</v>
      </c>
      <c r="AHC11" s="49">
        <v>1246905.9944383316</v>
      </c>
      <c r="AHD11" s="49">
        <v>1311323.4458542983</v>
      </c>
      <c r="AHE11" s="49">
        <v>1379068.8209994291</v>
      </c>
      <c r="AHF11" s="49">
        <v>1450314.0465194341</v>
      </c>
      <c r="AHG11" s="49">
        <v>1525239.9311059806</v>
      </c>
      <c r="AHH11" s="49">
        <v>1604036.6243594838</v>
      </c>
      <c r="AHI11" s="49">
        <v>1686904.0993575908</v>
      </c>
      <c r="AHJ11" s="49">
        <v>1774052.6601540372</v>
      </c>
      <c r="AHK11" s="49">
        <v>1865703.4754958274</v>
      </c>
      <c r="AHL11" s="50">
        <v>0</v>
      </c>
      <c r="AHM11" s="50">
        <v>0</v>
      </c>
      <c r="AHN11" s="50">
        <v>0</v>
      </c>
      <c r="AHO11" s="50">
        <v>0</v>
      </c>
      <c r="AHP11" s="50">
        <v>0</v>
      </c>
      <c r="AHQ11" s="50">
        <v>0</v>
      </c>
      <c r="AHR11" s="50">
        <v>60117.822928398076</v>
      </c>
      <c r="AHS11" s="50">
        <v>123082.05587947057</v>
      </c>
      <c r="AHT11" s="50">
        <v>188993.77599169145</v>
      </c>
      <c r="AHU11" s="50">
        <v>257957.25088256403</v>
      </c>
      <c r="AHV11" s="50">
        <v>330080.03306125768</v>
      </c>
      <c r="AHW11" s="50">
        <v>405473.05702334864</v>
      </c>
      <c r="AHX11" s="50">
        <v>484250.73910174193</v>
      </c>
      <c r="AHY11" s="50">
        <v>495714.69513112429</v>
      </c>
      <c r="AHZ11" s="50">
        <v>507450.04421627644</v>
      </c>
      <c r="AIA11" s="50">
        <v>519463.21120657248</v>
      </c>
      <c r="AIB11" s="50">
        <v>531760.77305067063</v>
      </c>
      <c r="AIC11" s="50">
        <v>544349.46239725</v>
      </c>
      <c r="AID11" s="50">
        <v>557236.17128098977</v>
      </c>
      <c r="AIE11" s="50">
        <v>570427.95489580929</v>
      </c>
      <c r="AIF11" s="50">
        <v>583932.03545743367</v>
      </c>
      <c r="AIG11" s="50">
        <v>597755.80615740013</v>
      </c>
      <c r="AIH11" s="50">
        <v>611906.83521067048</v>
      </c>
      <c r="AII11" s="50">
        <v>626392.86999906518</v>
      </c>
      <c r="AIJ11" s="50">
        <v>641221.8413127861</v>
      </c>
      <c r="AIK11" s="50">
        <v>656401.86769235332</v>
      </c>
      <c r="AIL11" s="49">
        <v>0</v>
      </c>
      <c r="AIM11" s="49">
        <v>0</v>
      </c>
      <c r="AIN11" s="49">
        <v>0</v>
      </c>
      <c r="AIO11" s="49">
        <v>0</v>
      </c>
      <c r="AIP11" s="49">
        <v>0</v>
      </c>
      <c r="AIQ11" s="49">
        <v>0</v>
      </c>
      <c r="AIR11" s="49">
        <v>122104.72831371111</v>
      </c>
      <c r="AIS11" s="49">
        <v>256825.76521666977</v>
      </c>
      <c r="AIT11" s="49">
        <v>405140.78318284953</v>
      </c>
      <c r="AIU11" s="49">
        <v>568094.79915792588</v>
      </c>
      <c r="AIV11" s="49">
        <v>746804.52348298521</v>
      </c>
      <c r="AIW11" s="49">
        <v>942462.97842628811</v>
      </c>
      <c r="AIX11" s="49">
        <v>1156344.4025729392</v>
      </c>
      <c r="AIY11" s="49">
        <v>1216083.2759965295</v>
      </c>
      <c r="AIZ11" s="49">
        <v>1278908.3692262419</v>
      </c>
      <c r="AJA11" s="49">
        <v>1344979.1220396603</v>
      </c>
      <c r="AJB11" s="49">
        <v>1414463.2111658067</v>
      </c>
      <c r="AJC11" s="49">
        <v>1487536.9758211675</v>
      </c>
      <c r="AJD11" s="49">
        <v>1564385.8652296891</v>
      </c>
      <c r="AJE11" s="49">
        <v>1645204.909262477</v>
      </c>
      <c r="AJF11" s="49">
        <v>1730199.2133916053</v>
      </c>
      <c r="AJG11" s="49">
        <v>1819584.4792141523</v>
      </c>
      <c r="AJH11" s="49">
        <v>1913587.5518674543</v>
      </c>
      <c r="AJI11" s="49">
        <v>2012446.9957248452</v>
      </c>
      <c r="AJJ11" s="49">
        <v>2116413.6998328865</v>
      </c>
      <c r="AJK11" s="49">
        <v>2225751.5146266008</v>
      </c>
      <c r="AJL11" s="50">
        <v>0</v>
      </c>
      <c r="AJM11" s="50">
        <v>0</v>
      </c>
      <c r="AJN11" s="50">
        <v>0</v>
      </c>
      <c r="AJO11" s="50">
        <v>0</v>
      </c>
      <c r="AJP11" s="50">
        <v>0</v>
      </c>
      <c r="AJQ11" s="50">
        <v>0</v>
      </c>
      <c r="AJR11" s="50">
        <v>175803.26659107237</v>
      </c>
      <c r="AJS11" s="50">
        <v>359930.32395946106</v>
      </c>
      <c r="AJT11" s="50">
        <v>552676.75318671251</v>
      </c>
      <c r="AJU11" s="50">
        <v>754347.46531025053</v>
      </c>
      <c r="AJV11" s="50">
        <v>965256.97741537518</v>
      </c>
      <c r="AJW11" s="50">
        <v>1185729.6965705724</v>
      </c>
      <c r="AJX11" s="50">
        <v>1416100.2118227542</v>
      </c>
      <c r="AJY11" s="50">
        <v>1449624.3951655584</v>
      </c>
      <c r="AJZ11" s="50">
        <v>1483942.2164581479</v>
      </c>
      <c r="AKA11" s="50">
        <v>1519072.4639641743</v>
      </c>
      <c r="AKB11" s="50">
        <v>1555034.370733039</v>
      </c>
      <c r="AKC11" s="50">
        <v>1591847.6251295726</v>
      </c>
      <c r="AKD11" s="50">
        <v>1629532.3816129861</v>
      </c>
      <c r="AKE11" s="50">
        <v>1668109.2717710021</v>
      </c>
      <c r="AKF11" s="50">
        <v>1707599.4156152017</v>
      </c>
      <c r="AKG11" s="50">
        <v>1748024.4331437731</v>
      </c>
      <c r="AKH11" s="50">
        <v>1789406.4561779927</v>
      </c>
      <c r="AKI11" s="50">
        <v>1831768.1404789174</v>
      </c>
      <c r="AKJ11" s="50">
        <v>1875132.6781509223</v>
      </c>
      <c r="AKK11" s="50">
        <v>1919523.8103388769</v>
      </c>
      <c r="AKL11" s="51">
        <v>0</v>
      </c>
      <c r="AKM11" s="51">
        <v>0</v>
      </c>
      <c r="AKN11" s="51">
        <v>0</v>
      </c>
      <c r="AKO11" s="51">
        <v>0</v>
      </c>
      <c r="AKP11" s="51">
        <v>0</v>
      </c>
      <c r="AKQ11" s="51">
        <v>0</v>
      </c>
      <c r="AKR11" s="51">
        <v>1476551.4271335513</v>
      </c>
      <c r="AKS11" s="51">
        <v>0</v>
      </c>
      <c r="AKT11" s="51">
        <v>0</v>
      </c>
      <c r="AKU11" s="51">
        <v>1717421.5897043045</v>
      </c>
      <c r="AKV11" s="51">
        <v>0</v>
      </c>
      <c r="AKW11" s="51">
        <v>0</v>
      </c>
      <c r="AKX11" s="51">
        <v>0</v>
      </c>
      <c r="AKY11" s="51">
        <v>0</v>
      </c>
      <c r="AKZ11" s="51">
        <v>0</v>
      </c>
      <c r="ALA11" s="51">
        <v>0</v>
      </c>
      <c r="ALB11" s="51">
        <v>0</v>
      </c>
      <c r="ALC11" s="51">
        <v>0</v>
      </c>
      <c r="ALD11" s="51">
        <v>0</v>
      </c>
      <c r="ALE11" s="51">
        <v>0</v>
      </c>
      <c r="ALF11" s="51">
        <v>0</v>
      </c>
      <c r="ALG11" s="51">
        <v>0</v>
      </c>
      <c r="ALH11" s="51">
        <v>0</v>
      </c>
      <c r="ALI11" s="51">
        <v>0</v>
      </c>
      <c r="ALJ11" s="51">
        <v>0</v>
      </c>
      <c r="ALK11" s="51">
        <v>0</v>
      </c>
      <c r="ALL11" s="51">
        <v>0</v>
      </c>
      <c r="ALM11" s="51">
        <v>0</v>
      </c>
      <c r="ALN11" s="51">
        <v>0</v>
      </c>
      <c r="ALO11" s="51">
        <v>0</v>
      </c>
      <c r="ALP11" s="51">
        <v>0</v>
      </c>
      <c r="ALQ11" s="51">
        <v>0</v>
      </c>
      <c r="ALR11" s="51">
        <v>1360576.6408016272</v>
      </c>
      <c r="ALS11" s="51">
        <v>0</v>
      </c>
      <c r="ALT11" s="51">
        <v>0</v>
      </c>
      <c r="ALU11" s="51">
        <v>1459511.4758822725</v>
      </c>
      <c r="ALV11" s="51">
        <v>0</v>
      </c>
      <c r="ALW11" s="51">
        <v>0</v>
      </c>
      <c r="ALX11" s="51">
        <v>0</v>
      </c>
      <c r="ALY11" s="51">
        <v>0</v>
      </c>
      <c r="ALZ11" s="51">
        <v>0</v>
      </c>
      <c r="AMA11" s="51">
        <v>0</v>
      </c>
      <c r="AMB11" s="51">
        <v>0</v>
      </c>
      <c r="AMC11" s="51">
        <v>0</v>
      </c>
      <c r="AMD11" s="51">
        <v>0</v>
      </c>
      <c r="AME11" s="51">
        <v>0</v>
      </c>
      <c r="AMF11" s="51">
        <v>0</v>
      </c>
      <c r="AMG11" s="51">
        <v>0</v>
      </c>
      <c r="AMH11" s="51">
        <v>0</v>
      </c>
      <c r="AMI11" s="51">
        <v>0</v>
      </c>
      <c r="AMJ11" s="51">
        <v>0</v>
      </c>
      <c r="AMK11" s="51">
        <v>0</v>
      </c>
      <c r="AML11" s="50">
        <v>0</v>
      </c>
      <c r="AMM11" s="50">
        <v>0</v>
      </c>
      <c r="AMN11" s="50">
        <v>0</v>
      </c>
      <c r="AMO11" s="50">
        <v>0</v>
      </c>
      <c r="AMP11" s="50">
        <v>0</v>
      </c>
      <c r="AMQ11" s="50">
        <v>0</v>
      </c>
      <c r="AMR11" s="50">
        <v>1476551.4271335513</v>
      </c>
      <c r="AMS11" s="50">
        <v>0</v>
      </c>
      <c r="AMT11" s="50">
        <v>0</v>
      </c>
      <c r="AMU11" s="50">
        <v>1717421.5897043045</v>
      </c>
      <c r="AMV11" s="50">
        <v>0</v>
      </c>
      <c r="AMW11" s="50">
        <v>0</v>
      </c>
      <c r="AMX11" s="50">
        <v>1997584.9554447522</v>
      </c>
      <c r="AMY11" s="50">
        <v>0</v>
      </c>
      <c r="AMZ11" s="50">
        <v>0</v>
      </c>
      <c r="ANA11" s="50">
        <v>2323451.4333235128</v>
      </c>
      <c r="ANB11" s="50">
        <v>0</v>
      </c>
      <c r="ANC11" s="50">
        <v>0</v>
      </c>
      <c r="AND11" s="50">
        <v>2702476.5821842877</v>
      </c>
      <c r="ANE11" s="50">
        <v>0</v>
      </c>
      <c r="ANF11" s="50">
        <v>0</v>
      </c>
      <c r="ANG11" s="50">
        <v>3143332.1878424478</v>
      </c>
      <c r="ANH11" s="50">
        <v>0</v>
      </c>
      <c r="ANI11" s="50">
        <v>0</v>
      </c>
      <c r="ANJ11" s="50">
        <v>3656104.6664613103</v>
      </c>
      <c r="ANK11" s="50">
        <v>0</v>
      </c>
      <c r="ANL11" s="50">
        <v>0</v>
      </c>
      <c r="ANM11" s="50">
        <v>0</v>
      </c>
      <c r="ANN11" s="50">
        <v>0</v>
      </c>
      <c r="ANO11" s="50">
        <v>0</v>
      </c>
      <c r="ANP11" s="50">
        <v>0</v>
      </c>
      <c r="ANQ11" s="50">
        <v>0</v>
      </c>
      <c r="ANR11" s="50">
        <v>1360576.6408016272</v>
      </c>
      <c r="ANS11" s="50">
        <v>0</v>
      </c>
      <c r="ANT11" s="50">
        <v>0</v>
      </c>
      <c r="ANU11" s="50">
        <v>1459511.4758822725</v>
      </c>
      <c r="ANV11" s="50">
        <v>0</v>
      </c>
      <c r="ANW11" s="50">
        <v>0</v>
      </c>
      <c r="ANX11" s="50">
        <v>1565640.3941912372</v>
      </c>
      <c r="ANY11" s="50">
        <v>0</v>
      </c>
      <c r="ANZ11" s="50">
        <v>0</v>
      </c>
      <c r="AOA11" s="50">
        <v>1679486.5161587908</v>
      </c>
      <c r="AOB11" s="50">
        <v>0</v>
      </c>
      <c r="AOC11" s="50">
        <v>0</v>
      </c>
      <c r="AOD11" s="50">
        <v>1801611.0011113172</v>
      </c>
      <c r="AOE11" s="50">
        <v>0</v>
      </c>
      <c r="AOF11" s="50">
        <v>0</v>
      </c>
      <c r="AOG11" s="50">
        <v>1932615.8132837554</v>
      </c>
      <c r="AOH11" s="50">
        <v>0</v>
      </c>
      <c r="AOI11" s="50">
        <v>0</v>
      </c>
      <c r="AOJ11" s="50">
        <v>2073146.6889636596</v>
      </c>
      <c r="AOK11" s="50">
        <v>0</v>
      </c>
      <c r="AOL11" s="52">
        <v>19943</v>
      </c>
      <c r="AOM11" s="53">
        <v>9572.64</v>
      </c>
      <c r="AON11" s="52">
        <v>10067.18014566696</v>
      </c>
      <c r="AOO11" s="52">
        <v>10587.26914260967</v>
      </c>
      <c r="AOP11" s="52">
        <v>11134.226891360433</v>
      </c>
      <c r="AOQ11" s="52">
        <v>11709.441480934716</v>
      </c>
      <c r="AOR11" s="52">
        <v>12314.372711573307</v>
      </c>
      <c r="AOS11" s="52">
        <v>12950.555799475776</v>
      </c>
      <c r="AOT11" s="52">
        <v>13619.605272927285</v>
      </c>
      <c r="AOU11" s="52">
        <v>14323.219069706434</v>
      </c>
      <c r="AOV11" s="52">
        <v>15063.182846172738</v>
      </c>
      <c r="AOW11" s="52">
        <v>15841.374508969451</v>
      </c>
      <c r="AOX11" s="52">
        <v>16659.76898084248</v>
      </c>
      <c r="AOY11" s="52">
        <v>17520.443212670245</v>
      </c>
      <c r="AOZ11" s="52">
        <v>18425.581454424206</v>
      </c>
      <c r="APA11" s="52">
        <v>19377.480798436871</v>
      </c>
      <c r="APB11" s="52">
        <v>20378.557009045198</v>
      </c>
      <c r="APC11" s="52">
        <v>21431.350653404086</v>
      </c>
      <c r="APD11" s="52">
        <v>22538.533549028925</v>
      </c>
      <c r="APE11" s="52">
        <v>23702.91554443003</v>
      </c>
      <c r="APF11" s="52">
        <v>24927.451650047089</v>
      </c>
      <c r="APG11" s="52">
        <v>26215.249537580767</v>
      </c>
      <c r="APH11" s="52">
        <v>27569.577426753545</v>
      </c>
      <c r="API11" s="52">
        <v>28993.872379515087</v>
      </c>
      <c r="APJ11" s="52">
        <v>30491.749022741475</v>
      </c>
      <c r="APK11" s="52">
        <v>32067.008721565096</v>
      </c>
      <c r="APL11" s="52">
        <v>33723.649226615584</v>
      </c>
      <c r="APM11" s="54">
        <v>10370.36</v>
      </c>
      <c r="APN11" s="52">
        <v>10615.863705930096</v>
      </c>
      <c r="APO11" s="52">
        <v>10867.179367243169</v>
      </c>
      <c r="APP11" s="52">
        <v>11124.444573818955</v>
      </c>
      <c r="APQ11" s="52">
        <v>11387.800172784324</v>
      </c>
      <c r="APR11" s="52">
        <v>11657.390345624026</v>
      </c>
      <c r="APS11" s="52">
        <v>11933.362687116936</v>
      </c>
      <c r="APT11" s="52">
        <v>12215.868286140994</v>
      </c>
      <c r="APU11" s="52">
        <v>12505.061808391094</v>
      </c>
      <c r="APV11" s="52">
        <v>12801.101581055198</v>
      </c>
      <c r="APW11" s="52">
        <v>13104.149679495045</v>
      </c>
      <c r="APX11" s="52">
        <v>13414.372015978901</v>
      </c>
      <c r="APY11" s="52">
        <v>13731.938430514923</v>
      </c>
      <c r="APZ11" s="52">
        <v>14057.022783834896</v>
      </c>
      <c r="AQA11" s="52">
        <v>14389.803052579207</v>
      </c>
      <c r="AQB11" s="52">
        <v>14730.461426735206</v>
      </c>
      <c r="AQC11" s="52">
        <v>15079.184409382271</v>
      </c>
      <c r="AQD11" s="52">
        <v>15436.162918798209</v>
      </c>
      <c r="AQE11" s="52">
        <v>15801.592392982873</v>
      </c>
      <c r="AQF11" s="52">
        <v>16175.672896656237</v>
      </c>
      <c r="AQG11" s="52">
        <v>16558.609230789491</v>
      </c>
      <c r="AQH11" s="52">
        <v>16950.611044729132</v>
      </c>
      <c r="AQI11" s="52">
        <v>17351.892950975456</v>
      </c>
      <c r="AQJ11" s="52">
        <v>17762.67464267823</v>
      </c>
      <c r="AQK11" s="52">
        <v>18183.181013913949</v>
      </c>
      <c r="AQL11" s="52">
        <v>18613.642282810459</v>
      </c>
      <c r="AQM11" s="52">
        <v>758</v>
      </c>
      <c r="AQN11" s="55">
        <v>363.84</v>
      </c>
      <c r="AQO11" s="56">
        <v>382.63664195033624</v>
      </c>
      <c r="AQP11" s="56">
        <v>402.40435291070202</v>
      </c>
      <c r="AQQ11" s="56">
        <v>423.19330008781066</v>
      </c>
      <c r="AQR11" s="56">
        <v>445.05624241831794</v>
      </c>
      <c r="AQS11" s="56">
        <v>468.04866446234598</v>
      </c>
      <c r="AQT11" s="56">
        <v>492.22891721419234</v>
      </c>
      <c r="AQU11" s="56">
        <v>517.65836618757862</v>
      </c>
      <c r="AQV11" s="56">
        <v>544.40154715125482</v>
      </c>
      <c r="AQW11" s="56">
        <v>572.52632991019073</v>
      </c>
      <c r="AQX11" s="56">
        <v>602.10409054800391</v>
      </c>
      <c r="AQY11" s="56">
        <v>633.20989256774794</v>
      </c>
      <c r="AQZ11" s="56">
        <v>665.9226773907659</v>
      </c>
      <c r="ARA11" s="56">
        <v>700.32546469706404</v>
      </c>
      <c r="ARB11" s="56">
        <v>736.50556311563696</v>
      </c>
      <c r="ARC11" s="56">
        <v>774.55479179944143</v>
      </c>
      <c r="ARD11" s="56">
        <v>814.56971344733984</v>
      </c>
      <c r="ARE11" s="56">
        <v>856.65187936438485</v>
      </c>
      <c r="ARF11" s="56">
        <v>900.90808718236792</v>
      </c>
      <c r="ARG11" s="56">
        <v>947.45065189468448</v>
      </c>
      <c r="ARH11" s="56">
        <v>996.39769089335709</v>
      </c>
      <c r="ARI11" s="56">
        <v>1047.8734237315944</v>
      </c>
      <c r="ARJ11" s="56">
        <v>1102.0084873726337</v>
      </c>
      <c r="ARK11" s="56">
        <v>1158.9402677249177</v>
      </c>
      <c r="ARL11" s="56">
        <v>1218.8132483049862</v>
      </c>
      <c r="ARM11" s="56">
        <v>1281.7793769129323</v>
      </c>
      <c r="ARN11" s="55">
        <v>394.16</v>
      </c>
      <c r="ARO11" s="56">
        <v>403.49118433009141</v>
      </c>
      <c r="ARP11" s="56">
        <v>413.04327134184035</v>
      </c>
      <c r="ARQ11" s="56">
        <v>422.82149059593684</v>
      </c>
      <c r="ARR11" s="56">
        <v>432.83119545557429</v>
      </c>
      <c r="ARS11" s="56">
        <v>443.07786601729993</v>
      </c>
      <c r="ART11" s="56">
        <v>453.567112111249</v>
      </c>
      <c r="ARU11" s="56">
        <v>464.30467637240508</v>
      </c>
      <c r="ARV11" s="56">
        <v>475.29643738456849</v>
      </c>
      <c r="ARW11" s="56">
        <v>486.54841289875344</v>
      </c>
      <c r="ARX11" s="56">
        <v>498.06676312777637</v>
      </c>
      <c r="ARY11" s="56">
        <v>509.85779411883897</v>
      </c>
      <c r="ARZ11" s="56">
        <v>521.92796120595244</v>
      </c>
      <c r="ASA11" s="56">
        <v>534.28387254409313</v>
      </c>
      <c r="ASB11" s="56">
        <v>546.93229272702388</v>
      </c>
      <c r="ASC11" s="56">
        <v>559.88014649076285</v>
      </c>
      <c r="ASD11" s="56">
        <v>573.13452250472642</v>
      </c>
      <c r="ASE11" s="56">
        <v>586.70267725262192</v>
      </c>
      <c r="ASF11" s="56">
        <v>600.59203900521561</v>
      </c>
      <c r="ASG11" s="56">
        <v>614.81021188714965</v>
      </c>
      <c r="ASH11" s="56">
        <v>629.36498004003568</v>
      </c>
      <c r="ASI11" s="56">
        <v>644.26431188410368</v>
      </c>
      <c r="ASJ11" s="56">
        <v>659.51636448073975</v>
      </c>
      <c r="ASK11" s="56">
        <v>675.12948799829996</v>
      </c>
      <c r="ASL11" s="56">
        <v>691.11223028364691</v>
      </c>
      <c r="ASM11" s="56">
        <v>707.47334154191071</v>
      </c>
      <c r="ASN11" s="57">
        <v>0.5</v>
      </c>
      <c r="ASO11" s="56">
        <v>9572.64</v>
      </c>
      <c r="ASP11" s="56">
        <v>10067.18014566696</v>
      </c>
      <c r="ASQ11" s="56">
        <v>10587.26914260967</v>
      </c>
      <c r="ASR11" s="56">
        <v>11134.226891360433</v>
      </c>
      <c r="ASS11" s="56">
        <v>11709.441480934716</v>
      </c>
      <c r="AST11" s="56">
        <v>12314.372711573307</v>
      </c>
      <c r="ASU11" s="59">
        <v>11100.476399550666</v>
      </c>
      <c r="ASV11" s="59">
        <v>9728.2894806623463</v>
      </c>
      <c r="ASW11" s="59">
        <v>8184.6966112608188</v>
      </c>
      <c r="ASX11" s="59">
        <v>6455.649791216887</v>
      </c>
      <c r="ASY11" s="59">
        <v>4526.1070025627005</v>
      </c>
      <c r="ASZ11" s="59">
        <v>2379.9669972632114</v>
      </c>
      <c r="ATA11" s="59">
        <v>0</v>
      </c>
      <c r="ATB11" s="56">
        <v>0</v>
      </c>
      <c r="ATC11" s="56">
        <v>0</v>
      </c>
      <c r="ATD11" s="59">
        <v>0</v>
      </c>
      <c r="ATE11" s="56">
        <v>0</v>
      </c>
      <c r="ATF11" s="56">
        <v>0</v>
      </c>
      <c r="ATG11" s="56">
        <v>0</v>
      </c>
      <c r="ATH11" s="56">
        <v>0</v>
      </c>
      <c r="ATI11" s="56">
        <v>0</v>
      </c>
      <c r="ATJ11" s="56">
        <v>0</v>
      </c>
      <c r="ATK11" s="56">
        <v>0</v>
      </c>
      <c r="ATL11" s="56">
        <v>0</v>
      </c>
      <c r="ATM11" s="56">
        <v>0</v>
      </c>
      <c r="ATN11" s="56">
        <v>0</v>
      </c>
      <c r="ATO11" s="56">
        <v>10370.36</v>
      </c>
      <c r="ATP11" s="56">
        <v>10615.863705930096</v>
      </c>
      <c r="ATQ11" s="56">
        <v>10867.179367243169</v>
      </c>
      <c r="ATR11" s="56">
        <v>11124.444573818955</v>
      </c>
      <c r="ATS11" s="56">
        <v>11387.800172784324</v>
      </c>
      <c r="ATT11" s="56">
        <v>11657.390345624026</v>
      </c>
      <c r="ATU11" s="59">
        <v>10228.596588957373</v>
      </c>
      <c r="ATV11" s="59">
        <v>8725.620204386425</v>
      </c>
      <c r="ATW11" s="59">
        <v>7145.7496047949107</v>
      </c>
      <c r="ATX11" s="59">
        <v>5486.1863918807985</v>
      </c>
      <c r="ATY11" s="59">
        <v>3744.0427655700128</v>
      </c>
      <c r="ATZ11" s="59">
        <v>1916.3388594255571</v>
      </c>
      <c r="AUA11" s="59">
        <v>0</v>
      </c>
      <c r="AUB11" s="56">
        <v>0</v>
      </c>
      <c r="AUC11" s="56">
        <v>0</v>
      </c>
      <c r="AUD11" s="59">
        <v>0</v>
      </c>
      <c r="AUE11" s="56">
        <v>0</v>
      </c>
      <c r="AUF11" s="56">
        <v>0</v>
      </c>
      <c r="AUG11" s="56">
        <v>0</v>
      </c>
      <c r="AUH11" s="56">
        <v>0</v>
      </c>
      <c r="AUI11" s="56">
        <v>0</v>
      </c>
      <c r="AUJ11" s="56">
        <v>0</v>
      </c>
      <c r="AUK11" s="56">
        <v>0</v>
      </c>
      <c r="AUL11" s="56">
        <v>0</v>
      </c>
      <c r="AUM11" s="56">
        <v>0</v>
      </c>
      <c r="AUN11" s="56">
        <v>0</v>
      </c>
      <c r="AUO11" s="58">
        <v>0.5</v>
      </c>
      <c r="AUP11" s="56">
        <v>363.84</v>
      </c>
      <c r="AUQ11" s="56">
        <v>382.63664195033624</v>
      </c>
      <c r="AUR11" s="56">
        <v>402.40435291070202</v>
      </c>
      <c r="AUS11" s="56">
        <v>423.19330008781066</v>
      </c>
      <c r="AUT11" s="56">
        <v>445.05624241831794</v>
      </c>
      <c r="AUU11" s="56">
        <v>468.04866446234598</v>
      </c>
      <c r="AUV11" s="59">
        <v>421.91050046930769</v>
      </c>
      <c r="AUW11" s="59">
        <v>369.75597584827045</v>
      </c>
      <c r="AUX11" s="59">
        <v>311.0865983721456</v>
      </c>
      <c r="AUY11" s="59">
        <v>245.36842710436744</v>
      </c>
      <c r="AUZ11" s="59">
        <v>172.02974015657253</v>
      </c>
      <c r="AVA11" s="59">
        <v>90.458556081106849</v>
      </c>
      <c r="AVB11" s="59">
        <v>0</v>
      </c>
      <c r="AVC11" s="56">
        <v>0</v>
      </c>
      <c r="AVD11" s="56">
        <v>0</v>
      </c>
      <c r="AVE11" s="59">
        <v>0</v>
      </c>
      <c r="AVF11" s="56">
        <v>0</v>
      </c>
      <c r="AVG11" s="56">
        <v>0</v>
      </c>
      <c r="AVH11" s="56">
        <v>0</v>
      </c>
      <c r="AVI11" s="56">
        <v>0</v>
      </c>
      <c r="AVJ11" s="56">
        <v>0</v>
      </c>
      <c r="AVK11" s="56">
        <v>0</v>
      </c>
      <c r="AVL11" s="56">
        <v>0</v>
      </c>
      <c r="AVM11" s="56">
        <v>0</v>
      </c>
      <c r="AVN11" s="56">
        <v>0</v>
      </c>
      <c r="AVO11" s="56">
        <v>0</v>
      </c>
      <c r="AVP11" s="56">
        <v>394.16</v>
      </c>
      <c r="AVQ11" s="56">
        <v>403.49118433009141</v>
      </c>
      <c r="AVR11" s="56">
        <v>413.04327134184035</v>
      </c>
      <c r="AVS11" s="56">
        <v>422.82149059593684</v>
      </c>
      <c r="AVT11" s="56">
        <v>432.83119545557429</v>
      </c>
      <c r="AVU11" s="56">
        <v>443.07786601729993</v>
      </c>
      <c r="AVV11" s="59">
        <v>388.77181038107057</v>
      </c>
      <c r="AVW11" s="59">
        <v>331.64619740886076</v>
      </c>
      <c r="AVX11" s="59">
        <v>271.59796421975341</v>
      </c>
      <c r="AVY11" s="59">
        <v>208.52074838518004</v>
      </c>
      <c r="AVZ11" s="59">
        <v>142.30478946507895</v>
      </c>
      <c r="AWA11" s="59">
        <v>72.836827731262701</v>
      </c>
      <c r="AWB11" s="59">
        <v>0</v>
      </c>
      <c r="AWC11" s="56">
        <v>0</v>
      </c>
      <c r="AWD11" s="56">
        <v>0</v>
      </c>
      <c r="AWE11" s="59">
        <v>0</v>
      </c>
      <c r="AWF11" s="56">
        <v>0</v>
      </c>
      <c r="AWG11" s="56">
        <v>0</v>
      </c>
      <c r="AWH11" s="56">
        <v>0</v>
      </c>
      <c r="AWI11" s="56">
        <v>0</v>
      </c>
      <c r="AWJ11" s="56">
        <v>0</v>
      </c>
      <c r="AWK11" s="56">
        <v>0</v>
      </c>
      <c r="AWL11" s="56">
        <v>0</v>
      </c>
      <c r="AWM11" s="56">
        <v>0</v>
      </c>
      <c r="AWN11" s="56">
        <v>0</v>
      </c>
      <c r="AWO11" s="56">
        <v>0</v>
      </c>
      <c r="AWP11" s="57">
        <v>0.76</v>
      </c>
      <c r="AWQ11" s="56">
        <v>9572.64</v>
      </c>
      <c r="AWR11" s="56">
        <v>10067.18014566696</v>
      </c>
      <c r="AWS11" s="56">
        <v>10587.26914260967</v>
      </c>
      <c r="AWT11" s="56">
        <v>11134.226891360433</v>
      </c>
      <c r="AWU11" s="56">
        <v>11709.441480934716</v>
      </c>
      <c r="AWV11" s="56">
        <v>12314.372711573307</v>
      </c>
      <c r="AWW11" s="59">
        <v>3656.6275198519838</v>
      </c>
      <c r="AWX11" s="56">
        <v>3845.5356064735865</v>
      </c>
      <c r="AWY11" s="56">
        <v>4044.2030314465228</v>
      </c>
      <c r="AWZ11" s="56">
        <v>4253.1339800958322</v>
      </c>
      <c r="AXA11" s="56">
        <v>4472.858684885492</v>
      </c>
      <c r="AXB11" s="56">
        <v>4703.9347710614065</v>
      </c>
      <c r="AXC11" s="56">
        <v>4946.9486718127746</v>
      </c>
      <c r="AXD11" s="56">
        <v>5202.5171165433048</v>
      </c>
      <c r="AXE11" s="56">
        <v>5471.2886960292344</v>
      </c>
      <c r="AXF11" s="56">
        <v>5753.9455084362917</v>
      </c>
      <c r="AXG11" s="56">
        <v>6051.2048903729183</v>
      </c>
      <c r="AXH11" s="56">
        <v>6363.8212373728729</v>
      </c>
      <c r="AXI11" s="56">
        <v>6692.5879184273026</v>
      </c>
      <c r="AXJ11" s="56">
        <v>7038.3392894250601</v>
      </c>
      <c r="AXK11" s="56">
        <v>7401.9528106110401</v>
      </c>
      <c r="AXL11" s="56">
        <v>7784.3512734362948</v>
      </c>
      <c r="AXM11" s="56">
        <v>8186.5051424513185</v>
      </c>
      <c r="AXN11" s="56">
        <v>8609.4350181858281</v>
      </c>
      <c r="AXO11" s="56">
        <v>9054.2142272654382</v>
      </c>
      <c r="AXP11" s="56">
        <v>9521.9715463385182</v>
      </c>
      <c r="AXQ11" s="56">
        <v>10370.36</v>
      </c>
      <c r="AXR11" s="56">
        <v>10615.863705930096</v>
      </c>
      <c r="AXS11" s="56">
        <v>10867.179367243169</v>
      </c>
      <c r="AXT11" s="56">
        <v>11124.444573818955</v>
      </c>
      <c r="AXU11" s="56">
        <v>11387.800172784324</v>
      </c>
      <c r="AXV11" s="56">
        <v>11657.390345624026</v>
      </c>
      <c r="AXW11" s="59">
        <v>3369.4200528330171</v>
      </c>
      <c r="AXX11" s="56">
        <v>3449.1863396162807</v>
      </c>
      <c r="AXY11" s="56">
        <v>3530.8409811927795</v>
      </c>
      <c r="AXZ11" s="56">
        <v>3614.4286817097031</v>
      </c>
      <c r="AYA11" s="56">
        <v>3699.9952036221302</v>
      </c>
      <c r="AYB11" s="56">
        <v>3787.5873927469838</v>
      </c>
      <c r="AYC11" s="56">
        <v>3877.2532039100961</v>
      </c>
      <c r="AYD11" s="56">
        <v>3969.0417272004415</v>
      </c>
      <c r="AYE11" s="56">
        <v>4063.0032148458936</v>
      </c>
      <c r="AYF11" s="56">
        <v>4159.1891087252343</v>
      </c>
      <c r="AYG11" s="56">
        <v>4257.6520685314645</v>
      </c>
      <c r="AYH11" s="56">
        <v>4358.4460006018471</v>
      </c>
      <c r="AYI11" s="56">
        <v>4461.626087430458</v>
      </c>
      <c r="AYJ11" s="56">
        <v>4567.2488178794083</v>
      </c>
      <c r="AYK11" s="56">
        <v>4675.3720181052677</v>
      </c>
      <c r="AYL11" s="56">
        <v>4786.0548832176373</v>
      </c>
      <c r="AYM11" s="56">
        <v>4899.3580096871874</v>
      </c>
      <c r="AYN11" s="56">
        <v>5015.3434285209123</v>
      </c>
      <c r="AYO11" s="56">
        <v>5134.074639222762</v>
      </c>
      <c r="AYP11" s="56">
        <v>5255.6166445582467</v>
      </c>
      <c r="AYQ11" s="60">
        <v>0.76</v>
      </c>
      <c r="AYR11" s="56">
        <v>363.84</v>
      </c>
      <c r="AYS11" s="56">
        <v>382.63664195033624</v>
      </c>
      <c r="AYT11" s="56">
        <v>402.40435291070202</v>
      </c>
      <c r="AYU11" s="56">
        <v>423.19330008781066</v>
      </c>
      <c r="AYV11" s="56">
        <v>445.05624241831794</v>
      </c>
      <c r="AYW11" s="56">
        <v>468.04866446234598</v>
      </c>
      <c r="AYX11" s="59">
        <v>138.98228250753667</v>
      </c>
      <c r="AYY11" s="56">
        <v>146.16236221766925</v>
      </c>
      <c r="AYZ11" s="56">
        <v>153.71337801917784</v>
      </c>
      <c r="AZA11" s="56">
        <v>161.65449315111266</v>
      </c>
      <c r="AZB11" s="56">
        <v>170.00586086061287</v>
      </c>
      <c r="AZC11" s="56">
        <v>178.7886755485406</v>
      </c>
      <c r="AZD11" s="56">
        <v>188.02522655739273</v>
      </c>
      <c r="AZE11" s="56">
        <v>197.73895473799456</v>
      </c>
      <c r="AZF11" s="56">
        <v>207.95451193853279</v>
      </c>
      <c r="AZG11" s="56">
        <v>218.69782356690112</v>
      </c>
      <c r="AZH11" s="56">
        <v>229.99615438513123</v>
      </c>
      <c r="AZI11" s="56">
        <v>241.87817770288513</v>
      </c>
      <c r="AZJ11" s="56">
        <v>254.37404814560975</v>
      </c>
      <c r="AZK11" s="56">
        <v>267.51547818202857</v>
      </c>
      <c r="AZL11" s="56">
        <v>281.33581860518319</v>
      </c>
      <c r="AZM11" s="56">
        <v>295.8701431712737</v>
      </c>
      <c r="AZN11" s="56">
        <v>311.15533761109657</v>
      </c>
      <c r="AZO11" s="56">
        <v>327.23019323997676</v>
      </c>
      <c r="AZP11" s="56">
        <v>344.13550540376082</v>
      </c>
      <c r="AZQ11" s="56">
        <v>361.91417701071032</v>
      </c>
      <c r="AZR11" s="56">
        <v>394.16</v>
      </c>
      <c r="AZS11" s="56">
        <v>403.49118433009141</v>
      </c>
      <c r="AZT11" s="56">
        <v>413.04327134184035</v>
      </c>
      <c r="AZU11" s="56">
        <v>422.82149059593684</v>
      </c>
      <c r="AZV11" s="56">
        <v>432.83119545557429</v>
      </c>
      <c r="AZW11" s="56">
        <v>443.07786601729993</v>
      </c>
      <c r="AZX11" s="59">
        <v>128.06600812552912</v>
      </c>
      <c r="AZY11" s="56">
        <v>131.09779097573789</v>
      </c>
      <c r="AZZ11" s="56">
        <v>134.2013470262311</v>
      </c>
      <c r="BAA11" s="56">
        <v>137.37837540670685</v>
      </c>
      <c r="BAB11" s="56">
        <v>140.63061547137215</v>
      </c>
      <c r="BAC11" s="56">
        <v>143.95984775120158</v>
      </c>
      <c r="BAD11" s="56">
        <v>147.3678949287395</v>
      </c>
      <c r="BAE11" s="56">
        <v>150.85662283597924</v>
      </c>
      <c r="BAF11" s="56">
        <v>154.42794147586557</v>
      </c>
      <c r="BAG11" s="56">
        <v>158.08380606798011</v>
      </c>
      <c r="BAH11" s="56">
        <v>161.82621811898159</v>
      </c>
      <c r="BAI11" s="56">
        <v>165.65722651838738</v>
      </c>
      <c r="BAJ11" s="56">
        <v>169.57892866029616</v>
      </c>
      <c r="BAK11" s="56">
        <v>173.59347159166578</v>
      </c>
      <c r="BAL11" s="56">
        <v>177.70305318777477</v>
      </c>
      <c r="BAM11" s="56">
        <v>181.90992335551164</v>
      </c>
      <c r="BAN11" s="56">
        <v>186.21638526515005</v>
      </c>
      <c r="BAO11" s="56">
        <v>190.62479661128469</v>
      </c>
      <c r="BAP11" s="56">
        <v>195.13757090361796</v>
      </c>
      <c r="BAQ11" s="56">
        <v>199.7571787883042</v>
      </c>
      <c r="BAR11" s="57">
        <v>0.76</v>
      </c>
      <c r="BAS11" s="56">
        <v>9572.64</v>
      </c>
      <c r="BAT11" s="56">
        <v>10067.18014566696</v>
      </c>
      <c r="BAU11" s="56">
        <v>10587.26914260967</v>
      </c>
      <c r="BAV11" s="56">
        <v>11134.226891360433</v>
      </c>
      <c r="BAW11" s="56">
        <v>11709.441480934716</v>
      </c>
      <c r="BAX11" s="56">
        <v>12314.372711573307</v>
      </c>
      <c r="BAY11" s="56">
        <v>3134.2521598731287</v>
      </c>
      <c r="BAZ11" s="56">
        <v>2746.8111474811335</v>
      </c>
      <c r="BBA11" s="56">
        <v>2310.9731608265843</v>
      </c>
      <c r="BBB11" s="56">
        <v>1822.7717057553566</v>
      </c>
      <c r="BBC11" s="56">
        <v>1277.9596242529976</v>
      </c>
      <c r="BBD11" s="56">
        <v>671.99068158020089</v>
      </c>
      <c r="BBE11" s="56">
        <v>0</v>
      </c>
      <c r="BBF11" s="56">
        <v>0</v>
      </c>
      <c r="BBG11" s="56">
        <v>0</v>
      </c>
      <c r="BBH11" s="56">
        <v>0</v>
      </c>
      <c r="BBI11" s="55">
        <v>0</v>
      </c>
      <c r="BBJ11" s="55">
        <v>0</v>
      </c>
      <c r="BBK11" s="55">
        <v>0</v>
      </c>
      <c r="BBL11" s="55">
        <v>0</v>
      </c>
      <c r="BBM11" s="55">
        <v>0</v>
      </c>
      <c r="BBN11" s="55">
        <v>0</v>
      </c>
      <c r="BBO11" s="55">
        <v>0</v>
      </c>
      <c r="BBP11" s="55">
        <v>0</v>
      </c>
      <c r="BBQ11" s="55">
        <v>0</v>
      </c>
      <c r="BBR11" s="55">
        <v>0</v>
      </c>
      <c r="BBS11" s="56">
        <v>10370.36</v>
      </c>
      <c r="BBT11" s="56">
        <v>10615.863705930096</v>
      </c>
      <c r="BBU11" s="56">
        <v>10867.179367243169</v>
      </c>
      <c r="BBV11" s="56">
        <v>11124.444573818955</v>
      </c>
      <c r="BBW11" s="56">
        <v>11387.800172784324</v>
      </c>
      <c r="BBX11" s="56">
        <v>11657.390345624026</v>
      </c>
      <c r="BBY11" s="56">
        <v>2888.0743309997288</v>
      </c>
      <c r="BBZ11" s="56">
        <v>2463.7045282973436</v>
      </c>
      <c r="BCA11" s="56">
        <v>2017.6234178244454</v>
      </c>
      <c r="BCB11" s="56">
        <v>1549.0408635898727</v>
      </c>
      <c r="BCC11" s="56">
        <v>1057.1414867491801</v>
      </c>
      <c r="BCD11" s="56">
        <v>541.08391324956904</v>
      </c>
      <c r="BCE11" s="56">
        <v>0</v>
      </c>
      <c r="BCF11" s="56">
        <v>0</v>
      </c>
      <c r="BCG11" s="56">
        <v>0</v>
      </c>
      <c r="BCH11" s="59">
        <v>0</v>
      </c>
      <c r="BCI11" s="55">
        <v>0</v>
      </c>
      <c r="BCJ11" s="55">
        <v>0</v>
      </c>
      <c r="BCK11" s="55">
        <v>0</v>
      </c>
      <c r="BCL11" s="55">
        <v>0</v>
      </c>
      <c r="BCM11" s="55">
        <v>0</v>
      </c>
      <c r="BCN11" s="55">
        <v>0</v>
      </c>
      <c r="BCO11" s="55">
        <v>0</v>
      </c>
      <c r="BCP11" s="55">
        <v>0</v>
      </c>
      <c r="BCQ11" s="55">
        <v>0</v>
      </c>
      <c r="BCR11" s="55">
        <v>0</v>
      </c>
      <c r="BCS11" s="57">
        <v>0.76</v>
      </c>
      <c r="BCT11" s="56">
        <v>363.84</v>
      </c>
      <c r="BCU11" s="56">
        <v>382.63664195033624</v>
      </c>
      <c r="BCV11" s="56">
        <v>402.40435291070202</v>
      </c>
      <c r="BCW11" s="56">
        <v>423.19330008781066</v>
      </c>
      <c r="BCX11" s="56">
        <v>445.05624241831794</v>
      </c>
      <c r="BCY11" s="56">
        <v>468.04866446234598</v>
      </c>
      <c r="BCZ11" s="56">
        <v>119.12767072074571</v>
      </c>
      <c r="BDA11" s="56">
        <v>104.40168729833519</v>
      </c>
      <c r="BDB11" s="56">
        <v>87.836216010958765</v>
      </c>
      <c r="BDC11" s="56">
        <v>69.280497064762571</v>
      </c>
      <c r="BDD11" s="56">
        <v>48.573103103032246</v>
      </c>
      <c r="BDE11" s="56">
        <v>25.541239364077228</v>
      </c>
      <c r="BDF11" s="56">
        <v>0</v>
      </c>
      <c r="BDG11" s="56">
        <v>0</v>
      </c>
      <c r="BDH11" s="56">
        <v>0</v>
      </c>
      <c r="BDI11" s="59">
        <v>0</v>
      </c>
      <c r="BDJ11" s="55">
        <v>0</v>
      </c>
      <c r="BDK11" s="55">
        <v>0</v>
      </c>
      <c r="BDL11" s="55">
        <v>0</v>
      </c>
      <c r="BDM11" s="55">
        <v>0</v>
      </c>
      <c r="BDN11" s="55">
        <v>0</v>
      </c>
      <c r="BDO11" s="55">
        <v>0</v>
      </c>
      <c r="BDP11" s="55">
        <v>0</v>
      </c>
      <c r="BDQ11" s="55">
        <v>0</v>
      </c>
      <c r="BDR11" s="55">
        <v>0</v>
      </c>
      <c r="BDS11" s="55">
        <v>0</v>
      </c>
      <c r="BDT11" s="56">
        <v>394.16</v>
      </c>
      <c r="BDU11" s="56">
        <v>403.49118433009141</v>
      </c>
      <c r="BDV11" s="56">
        <v>413.04327134184035</v>
      </c>
      <c r="BDW11" s="56">
        <v>422.82149059593684</v>
      </c>
      <c r="BDX11" s="56">
        <v>432.83119545557429</v>
      </c>
      <c r="BDY11" s="56">
        <v>443.07786601729993</v>
      </c>
      <c r="BDZ11" s="56">
        <v>109.77086410759638</v>
      </c>
      <c r="BEA11" s="56">
        <v>93.64127926838421</v>
      </c>
      <c r="BEB11" s="56">
        <v>76.686484014989205</v>
      </c>
      <c r="BEC11" s="56">
        <v>58.87644660287436</v>
      </c>
      <c r="BED11" s="56">
        <v>40.180175848963472</v>
      </c>
      <c r="BEE11" s="56">
        <v>20.56569253588594</v>
      </c>
      <c r="BEF11" s="56">
        <v>0</v>
      </c>
      <c r="BEG11" s="56">
        <v>0</v>
      </c>
      <c r="BEH11" s="56">
        <v>0</v>
      </c>
      <c r="BEI11" s="59">
        <v>0</v>
      </c>
      <c r="BEJ11" s="55">
        <v>0</v>
      </c>
      <c r="BEK11" s="55">
        <v>0</v>
      </c>
      <c r="BEL11" s="55">
        <v>0</v>
      </c>
      <c r="BEM11" s="55">
        <v>0</v>
      </c>
      <c r="BEN11" s="55">
        <v>0</v>
      </c>
      <c r="BEO11" s="55">
        <v>0</v>
      </c>
      <c r="BEP11" s="55">
        <v>0</v>
      </c>
      <c r="BEQ11" s="55">
        <v>0</v>
      </c>
      <c r="BER11" s="55">
        <v>0</v>
      </c>
      <c r="BES11" s="55">
        <v>0</v>
      </c>
      <c r="BET11" s="57">
        <v>0</v>
      </c>
      <c r="BEU11" s="56">
        <v>9572.64</v>
      </c>
      <c r="BEV11" s="56">
        <v>10067.18014566696</v>
      </c>
      <c r="BEW11" s="56">
        <v>10587.26914260967</v>
      </c>
      <c r="BEX11" s="56">
        <v>11134.226891360433</v>
      </c>
      <c r="BEY11" s="56">
        <v>11709.441480934716</v>
      </c>
      <c r="BEZ11" s="56">
        <v>12314.372711573307</v>
      </c>
      <c r="BFA11" s="56">
        <v>3134.2521598731287</v>
      </c>
      <c r="BFB11" s="56">
        <v>2746.8111474811335</v>
      </c>
      <c r="BFC11" s="56">
        <v>2310.9731608265843</v>
      </c>
      <c r="BFD11" s="56">
        <v>1822.7717057553566</v>
      </c>
      <c r="BFE11" s="56">
        <v>1277.9596242529976</v>
      </c>
      <c r="BFF11" s="56">
        <v>671.99068158020089</v>
      </c>
      <c r="BFG11" s="56">
        <v>0</v>
      </c>
      <c r="BFH11" s="56">
        <v>0</v>
      </c>
      <c r="BFI11" s="56">
        <v>0</v>
      </c>
      <c r="BFJ11" s="56">
        <v>0</v>
      </c>
      <c r="BFK11" s="56">
        <v>0</v>
      </c>
      <c r="BFL11" s="56">
        <v>0</v>
      </c>
      <c r="BFM11" s="56">
        <v>0</v>
      </c>
      <c r="BFN11" s="56">
        <v>0</v>
      </c>
      <c r="BFO11" s="56">
        <v>0</v>
      </c>
      <c r="BFP11" s="56">
        <v>0</v>
      </c>
      <c r="BFQ11" s="56">
        <v>0</v>
      </c>
      <c r="BFR11" s="56">
        <v>0</v>
      </c>
      <c r="BFS11" s="56">
        <v>0</v>
      </c>
      <c r="BFT11" s="56">
        <v>0</v>
      </c>
      <c r="BFU11" s="56">
        <v>10370.36</v>
      </c>
      <c r="BFV11" s="56">
        <v>10615.863705930096</v>
      </c>
      <c r="BFW11" s="56">
        <v>10867.179367243169</v>
      </c>
      <c r="BFX11" s="56">
        <v>11124.444573818955</v>
      </c>
      <c r="BFY11" s="56">
        <v>11387.800172784324</v>
      </c>
      <c r="BFZ11" s="56">
        <v>11657.390345624026</v>
      </c>
      <c r="BGA11" s="56">
        <v>2888.0743309997288</v>
      </c>
      <c r="BGB11" s="56">
        <v>2463.7045282973436</v>
      </c>
      <c r="BGC11" s="56">
        <v>2017.6234178244454</v>
      </c>
      <c r="BGD11" s="56">
        <v>1549.0408635898727</v>
      </c>
      <c r="BGE11" s="56">
        <v>1057.1414867491801</v>
      </c>
      <c r="BGF11" s="56">
        <v>541.08391324956904</v>
      </c>
      <c r="BGG11" s="56">
        <v>0</v>
      </c>
      <c r="BGH11" s="56">
        <v>0</v>
      </c>
      <c r="BGI11" s="56">
        <v>0</v>
      </c>
      <c r="BGJ11" s="56">
        <v>0</v>
      </c>
      <c r="BGK11" s="56">
        <v>0</v>
      </c>
      <c r="BGL11" s="56">
        <v>0</v>
      </c>
      <c r="BGM11" s="56">
        <v>0</v>
      </c>
      <c r="BGN11" s="56">
        <v>0</v>
      </c>
      <c r="BGO11" s="56">
        <v>0</v>
      </c>
      <c r="BGP11" s="56">
        <v>0</v>
      </c>
      <c r="BGQ11" s="56">
        <v>0</v>
      </c>
      <c r="BGR11" s="56">
        <v>0</v>
      </c>
      <c r="BGS11" s="56">
        <v>0</v>
      </c>
      <c r="BGT11" s="56">
        <v>0</v>
      </c>
      <c r="BGU11" s="57">
        <v>0.25</v>
      </c>
      <c r="BGV11" s="56">
        <v>363.84</v>
      </c>
      <c r="BGW11" s="56">
        <v>382.63664195033624</v>
      </c>
      <c r="BGX11" s="56">
        <v>402.40435291070202</v>
      </c>
      <c r="BGY11" s="56">
        <v>423.19330008781066</v>
      </c>
      <c r="BGZ11" s="56">
        <v>445.05624241831794</v>
      </c>
      <c r="BHA11" s="56">
        <v>351.03649834675946</v>
      </c>
      <c r="BHB11" s="56">
        <v>89.345753040559288</v>
      </c>
      <c r="BHC11" s="56">
        <v>78.301265473751386</v>
      </c>
      <c r="BHD11" s="56">
        <v>65.877162008219074</v>
      </c>
      <c r="BHE11" s="56">
        <v>51.960372798571925</v>
      </c>
      <c r="BHF11" s="56">
        <v>36.429827327274182</v>
      </c>
      <c r="BHG11" s="56">
        <v>19.155929523057921</v>
      </c>
      <c r="BHH11" s="56">
        <v>0</v>
      </c>
      <c r="BHI11" s="56">
        <v>0</v>
      </c>
      <c r="BHJ11" s="56">
        <v>0</v>
      </c>
      <c r="BHK11" s="59">
        <v>0</v>
      </c>
      <c r="BHL11" s="56">
        <v>0</v>
      </c>
      <c r="BHM11" s="56">
        <v>0</v>
      </c>
      <c r="BHN11" s="56">
        <v>0</v>
      </c>
      <c r="BHO11" s="56">
        <v>0</v>
      </c>
      <c r="BHP11" s="56">
        <v>0</v>
      </c>
      <c r="BHQ11" s="56">
        <v>0</v>
      </c>
      <c r="BHR11" s="56">
        <v>0</v>
      </c>
      <c r="BHS11" s="56">
        <v>0</v>
      </c>
      <c r="BHT11" s="56">
        <v>0</v>
      </c>
      <c r="BHU11" s="56">
        <v>0</v>
      </c>
      <c r="BHV11" s="56">
        <v>394.16</v>
      </c>
      <c r="BHW11" s="56">
        <v>403.49118433009141</v>
      </c>
      <c r="BHX11" s="56">
        <v>413.04327134184035</v>
      </c>
      <c r="BHY11" s="56">
        <v>422.82149059593684</v>
      </c>
      <c r="BHZ11" s="56">
        <v>432.83119545557429</v>
      </c>
      <c r="BIA11" s="59">
        <v>332.30839951297492</v>
      </c>
      <c r="BIB11" s="56">
        <v>82.328148080697289</v>
      </c>
      <c r="BIC11" s="56">
        <v>70.230959451288157</v>
      </c>
      <c r="BID11" s="56">
        <v>57.5148630112419</v>
      </c>
      <c r="BIE11" s="56">
        <v>44.157334952155772</v>
      </c>
      <c r="BIF11" s="56">
        <v>30.135131886722604</v>
      </c>
      <c r="BIG11" s="56">
        <v>15.424269401914454</v>
      </c>
      <c r="BIH11" s="56">
        <v>0</v>
      </c>
      <c r="BII11" s="56">
        <v>0</v>
      </c>
      <c r="BIJ11" s="56">
        <v>0</v>
      </c>
      <c r="BIK11" s="59">
        <v>0</v>
      </c>
      <c r="BIL11" s="56">
        <v>0</v>
      </c>
      <c r="BIM11" s="56">
        <v>0</v>
      </c>
      <c r="BIN11" s="56">
        <v>0</v>
      </c>
      <c r="BIO11" s="56">
        <v>0</v>
      </c>
      <c r="BIP11" s="56">
        <v>0</v>
      </c>
      <c r="BIQ11" s="56">
        <v>0</v>
      </c>
      <c r="BIR11" s="56">
        <v>0</v>
      </c>
      <c r="BIS11" s="56">
        <v>0</v>
      </c>
      <c r="BIT11" s="56">
        <v>0</v>
      </c>
      <c r="BIU11" s="56">
        <v>0</v>
      </c>
      <c r="BIV11" s="61">
        <v>0.9</v>
      </c>
      <c r="BIW11" s="61">
        <v>0.9</v>
      </c>
      <c r="BIX11" s="61">
        <f t="shared" si="15"/>
        <v>0.71400000000000008</v>
      </c>
      <c r="BIY11" s="61">
        <f t="shared" si="15"/>
        <v>0.71400000000000008</v>
      </c>
      <c r="BIZ11" s="61">
        <v>0.1</v>
      </c>
      <c r="BJA11" s="61">
        <v>0.1</v>
      </c>
      <c r="BJB11" s="61">
        <v>0.8</v>
      </c>
      <c r="BJC11" s="61">
        <v>0.8</v>
      </c>
      <c r="BJD11" s="61">
        <v>0.8</v>
      </c>
      <c r="BJE11" s="61">
        <v>0.8</v>
      </c>
      <c r="BJF11" s="61">
        <v>1</v>
      </c>
      <c r="BJG11" s="61">
        <v>1</v>
      </c>
      <c r="BJH11" s="61">
        <f t="shared" si="16"/>
        <v>5.36</v>
      </c>
      <c r="BJI11" s="61">
        <f t="shared" si="16"/>
        <v>5.36</v>
      </c>
      <c r="BJJ11" s="62">
        <v>0.3</v>
      </c>
      <c r="BJK11" s="62">
        <v>0.3</v>
      </c>
      <c r="BJL11" s="46">
        <f t="shared" si="17"/>
        <v>1.69</v>
      </c>
      <c r="BJM11" s="46">
        <f t="shared" si="0"/>
        <v>1.5649999999999999</v>
      </c>
      <c r="BJN11" s="46">
        <f t="shared" si="0"/>
        <v>1.423</v>
      </c>
      <c r="BJO11" s="46">
        <v>1.5</v>
      </c>
      <c r="BJP11" s="61">
        <f t="shared" si="1"/>
        <v>0.65</v>
      </c>
      <c r="BJQ11" s="61">
        <f t="shared" si="1"/>
        <v>0.65</v>
      </c>
      <c r="BJR11" s="61">
        <v>0.69</v>
      </c>
      <c r="BJS11" s="61">
        <v>0.69</v>
      </c>
      <c r="BJT11" s="61">
        <v>48.83</v>
      </c>
      <c r="BJU11" s="61">
        <v>48.83</v>
      </c>
      <c r="BJV11" s="61">
        <f t="shared" si="18"/>
        <v>73.245000000000005</v>
      </c>
      <c r="BJW11" s="61">
        <f t="shared" si="18"/>
        <v>73.245000000000005</v>
      </c>
      <c r="BJX11" s="61">
        <v>4</v>
      </c>
      <c r="BJY11" s="61">
        <v>4</v>
      </c>
      <c r="BJZ11" s="63">
        <v>448200.38707200007</v>
      </c>
      <c r="BKA11" s="63">
        <v>471355.24139751267</v>
      </c>
      <c r="BKB11" s="63">
        <v>495706.31798052537</v>
      </c>
      <c r="BKC11" s="63">
        <v>521315.41585761274</v>
      </c>
      <c r="BKD11" s="63">
        <v>548247.5267169635</v>
      </c>
      <c r="BKE11" s="63">
        <v>576570.99983662099</v>
      </c>
      <c r="BKF11" s="63">
        <v>606357.71554373484</v>
      </c>
      <c r="BKG11" s="63">
        <v>637683.26763503719</v>
      </c>
      <c r="BKH11" s="63">
        <v>670627.15522149333</v>
      </c>
      <c r="BKI11" s="63">
        <v>705272.98448400153</v>
      </c>
      <c r="BKJ11" s="63">
        <v>741708.68085216009</v>
      </c>
      <c r="BKK11" s="63">
        <v>780026.71214458067</v>
      </c>
      <c r="BKL11" s="63">
        <v>820324.32323703798</v>
      </c>
      <c r="BKM11" s="63">
        <v>862703.78285400849</v>
      </c>
      <c r="BKN11" s="63">
        <v>907272.64310991066</v>
      </c>
      <c r="BKO11" s="63">
        <v>954144.01245872374</v>
      </c>
      <c r="BKP11" s="63">
        <v>1003436.8427446841</v>
      </c>
      <c r="BKQ11" s="63">
        <v>1055276.2310825461</v>
      </c>
      <c r="BKR11" s="63">
        <v>1109793.7373335324</v>
      </c>
      <c r="BKS11" s="63">
        <v>1167127.7179826747</v>
      </c>
      <c r="BKT11" s="63">
        <v>1227423.6772648685</v>
      </c>
      <c r="BKU11" s="63">
        <v>1290834.6364307457</v>
      </c>
      <c r="BKV11" s="63">
        <v>1357521.5220895</v>
      </c>
      <c r="BKW11" s="63">
        <v>1427653.5746142135</v>
      </c>
      <c r="BKX11" s="63">
        <v>1501408.7776461535</v>
      </c>
      <c r="BKY11" s="63">
        <v>1578974.3097880473</v>
      </c>
      <c r="BKZ11" s="64">
        <v>485550.41932800005</v>
      </c>
      <c r="BLA11" s="64">
        <v>497045.14346110018</v>
      </c>
      <c r="BLB11" s="64">
        <v>508811.98904160614</v>
      </c>
      <c r="BLC11" s="64">
        <v>520857.39816254092</v>
      </c>
      <c r="BLD11" s="64">
        <v>533187.96542443079</v>
      </c>
      <c r="BLE11" s="64">
        <v>545810.44154570578</v>
      </c>
      <c r="BLF11" s="64">
        <v>558731.73705857247</v>
      </c>
      <c r="BLG11" s="64">
        <v>571958.92609238019</v>
      </c>
      <c r="BLH11" s="64">
        <v>585499.25024655391</v>
      </c>
      <c r="BLI11" s="64">
        <v>599360.1225552127</v>
      </c>
      <c r="BLJ11" s="64">
        <v>613549.13154564507</v>
      </c>
      <c r="BLK11" s="64">
        <v>628074.04539286427</v>
      </c>
      <c r="BLL11" s="64">
        <v>642942.81617251469</v>
      </c>
      <c r="BLM11" s="64">
        <v>658163.58421446162</v>
      </c>
      <c r="BLN11" s="64">
        <v>673744.68255944527</v>
      </c>
      <c r="BLO11" s="64">
        <v>689694.64152124012</v>
      </c>
      <c r="BLP11" s="64">
        <v>706022.19335681701</v>
      </c>
      <c r="BLQ11" s="64">
        <v>722736.27704706439</v>
      </c>
      <c r="BLR11" s="64">
        <v>739846.04319068673</v>
      </c>
      <c r="BLS11" s="64">
        <v>757360.85901395895</v>
      </c>
      <c r="BLT11" s="64">
        <v>775290.31349908083</v>
      </c>
      <c r="BLU11" s="64">
        <v>793644.22263393539</v>
      </c>
      <c r="BLV11" s="64">
        <v>812432.63478613063</v>
      </c>
      <c r="BLW11" s="64">
        <v>831665.83620426338</v>
      </c>
      <c r="BLX11" s="64">
        <v>851354.3566494165</v>
      </c>
      <c r="BLY11" s="64">
        <v>871508.97515997593</v>
      </c>
      <c r="BLZ11" s="65">
        <v>211286.90261952</v>
      </c>
      <c r="BMA11" s="65">
        <v>222202.37166452518</v>
      </c>
      <c r="BMB11" s="65">
        <v>233681.75386739903</v>
      </c>
      <c r="BMC11" s="65">
        <v>245754.18201650883</v>
      </c>
      <c r="BMD11" s="65">
        <v>258450.29395351975</v>
      </c>
      <c r="BME11" s="65">
        <v>271802.31032721006</v>
      </c>
      <c r="BMF11" s="65">
        <v>285844.11636418989</v>
      </c>
      <c r="BMG11" s="65">
        <v>300611.34786404675</v>
      </c>
      <c r="BMH11" s="65">
        <v>316141.48163715709</v>
      </c>
      <c r="BMI11" s="65">
        <v>332473.93061468139</v>
      </c>
      <c r="BMJ11" s="65">
        <v>349650.14387211628</v>
      </c>
      <c r="BMK11" s="65">
        <v>367713.71182024659</v>
      </c>
      <c r="BML11" s="65">
        <v>386710.47683045518</v>
      </c>
      <c r="BMM11" s="65">
        <v>406688.6495751394</v>
      </c>
      <c r="BMN11" s="65">
        <v>427698.93137848598</v>
      </c>
      <c r="BMO11" s="65">
        <v>449794.64288811345</v>
      </c>
      <c r="BMP11" s="65">
        <v>473031.85939412494</v>
      </c>
      <c r="BMQ11" s="65">
        <v>497469.55313899397</v>
      </c>
      <c r="BMR11" s="65">
        <v>523169.7429794388</v>
      </c>
      <c r="BMS11" s="65">
        <v>550197.6517801038</v>
      </c>
      <c r="BMT11" s="65">
        <v>578621.87193848763</v>
      </c>
      <c r="BMU11" s="65">
        <v>608514.53946119291</v>
      </c>
      <c r="BMV11" s="65">
        <v>639951.51703327359</v>
      </c>
      <c r="BMW11" s="65">
        <v>673012.58654528135</v>
      </c>
      <c r="BMX11" s="65">
        <v>707781.651566613</v>
      </c>
      <c r="BMY11" s="65">
        <v>744346.95027900103</v>
      </c>
      <c r="BMZ11" s="65">
        <v>228894.14450448003</v>
      </c>
      <c r="BNA11" s="65">
        <v>234312.89185187672</v>
      </c>
      <c r="BNB11" s="65">
        <v>239859.92043109995</v>
      </c>
      <c r="BNC11" s="65">
        <v>245538.26712011872</v>
      </c>
      <c r="BND11" s="65">
        <v>251351.04069072215</v>
      </c>
      <c r="BNE11" s="65">
        <v>257301.42351050454</v>
      </c>
      <c r="BNF11" s="65">
        <v>263392.67328514281</v>
      </c>
      <c r="BNG11" s="65">
        <v>269628.12484191981</v>
      </c>
      <c r="BNH11" s="65">
        <v>276011.19195546967</v>
      </c>
      <c r="BNI11" s="65">
        <v>282545.36921674618</v>
      </c>
      <c r="BNJ11" s="65">
        <v>289234.23394623463</v>
      </c>
      <c r="BNK11" s="65">
        <v>296081.4481524583</v>
      </c>
      <c r="BNL11" s="65">
        <v>303090.76053684781</v>
      </c>
      <c r="BNM11" s="65">
        <v>310266.00854607479</v>
      </c>
      <c r="BNN11" s="65">
        <v>317611.12047297036</v>
      </c>
      <c r="BNO11" s="65">
        <v>325130.11760718015</v>
      </c>
      <c r="BNP11" s="65">
        <v>332827.11643673381</v>
      </c>
      <c r="BNQ11" s="65">
        <v>340706.33090173267</v>
      </c>
      <c r="BNR11" s="65">
        <v>348772.07470139069</v>
      </c>
      <c r="BNS11" s="65">
        <v>357028.76365569112</v>
      </c>
      <c r="BNT11" s="65">
        <v>365480.91812295286</v>
      </c>
      <c r="BNU11" s="65">
        <v>374133.16547462816</v>
      </c>
      <c r="BNV11" s="65">
        <v>382990.24262868817</v>
      </c>
      <c r="BNW11" s="65">
        <v>392056.99864298373</v>
      </c>
      <c r="BNX11" s="65">
        <v>401338.39736999822</v>
      </c>
      <c r="BNY11" s="65">
        <v>410839.52017445059</v>
      </c>
      <c r="BNZ11" s="66">
        <v>42678.658175999997</v>
      </c>
      <c r="BOA11" s="66">
        <v>44883.515961441575</v>
      </c>
      <c r="BOB11" s="66">
        <v>47202.280745410957</v>
      </c>
      <c r="BOC11" s="66">
        <v>49640.837172441352</v>
      </c>
      <c r="BOD11" s="66">
        <v>52205.37389859934</v>
      </c>
      <c r="BOE11" s="66">
        <v>54902.399297278433</v>
      </c>
      <c r="BOF11" s="66">
        <v>57738.757976382796</v>
      </c>
      <c r="BOG11" s="66">
        <v>60721.648148819011</v>
      </c>
      <c r="BOH11" s="66">
        <v>63858.639900379167</v>
      </c>
      <c r="BOI11" s="66">
        <v>67157.694401376531</v>
      </c>
      <c r="BOJ11" s="66">
        <v>70627.1841107894</v>
      </c>
      <c r="BOK11" s="66">
        <v>74275.91402418811</v>
      </c>
      <c r="BOL11" s="66">
        <v>78113.144019369021</v>
      </c>
      <c r="BOM11" s="66">
        <v>82148.61235640489</v>
      </c>
      <c r="BON11" s="66">
        <v>86392.560391750943</v>
      </c>
      <c r="BOO11" s="66">
        <v>90855.758569127123</v>
      </c>
      <c r="BOP11" s="66">
        <v>95549.533753136784</v>
      </c>
      <c r="BOQ11" s="66">
        <v>100485.79797499056</v>
      </c>
      <c r="BOR11" s="66">
        <v>105677.07866328684</v>
      </c>
      <c r="BOS11" s="66">
        <v>111136.55043656995</v>
      </c>
      <c r="BOT11" s="66">
        <v>116878.06853835008</v>
      </c>
      <c r="BOU11" s="66">
        <v>122916.20399943802</v>
      </c>
      <c r="BOV11" s="66">
        <v>129266.28061683006</v>
      </c>
      <c r="BOW11" s="66">
        <v>135944.41384299059</v>
      </c>
      <c r="BOX11" s="66">
        <v>142967.55168422582</v>
      </c>
      <c r="BOY11" s="66">
        <v>150353.51771194293</v>
      </c>
      <c r="BOZ11" s="65">
        <v>46235.213024000004</v>
      </c>
      <c r="BPA11" s="65">
        <v>47329.766746518741</v>
      </c>
      <c r="BPB11" s="65">
        <v>48450.23249091694</v>
      </c>
      <c r="BPC11" s="65">
        <v>49597.223687914426</v>
      </c>
      <c r="BPD11" s="65">
        <v>50771.368290341627</v>
      </c>
      <c r="BPE11" s="65">
        <v>51973.309116930162</v>
      </c>
      <c r="BPF11" s="65">
        <v>53203.704204242145</v>
      </c>
      <c r="BPG11" s="65">
        <v>54463.227166931014</v>
      </c>
      <c r="BPH11" s="65">
        <v>55752.567566530852</v>
      </c>
      <c r="BPI11" s="65">
        <v>57072.431288976499</v>
      </c>
      <c r="BPJ11" s="65">
        <v>58423.540931060706</v>
      </c>
      <c r="BPK11" s="65">
        <v>59806.63619604033</v>
      </c>
      <c r="BPL11" s="65">
        <v>61222.474298607733</v>
      </c>
      <c r="BPM11" s="65">
        <v>62671.8303794495</v>
      </c>
      <c r="BPN11" s="65">
        <v>64155.497929619138</v>
      </c>
      <c r="BPO11" s="65">
        <v>65674.289224956243</v>
      </c>
      <c r="BPP11" s="65">
        <v>67229.035770789924</v>
      </c>
      <c r="BPQ11" s="65">
        <v>68820.588757169928</v>
      </c>
      <c r="BPR11" s="65">
        <v>70449.819524874838</v>
      </c>
      <c r="BPS11" s="65">
        <v>72117.620042452167</v>
      </c>
      <c r="BPT11" s="65">
        <v>73824.90339455186</v>
      </c>
      <c r="BPU11" s="65">
        <v>75572.604281820357</v>
      </c>
      <c r="BPV11" s="65">
        <v>77361.679532628972</v>
      </c>
      <c r="BPW11" s="65">
        <v>79193.108626916612</v>
      </c>
      <c r="BPX11" s="65">
        <v>81067.894232433944</v>
      </c>
      <c r="BPY11" s="65">
        <v>82987.062753682141</v>
      </c>
      <c r="BPZ11" s="66">
        <v>43474.341756383998</v>
      </c>
      <c r="BQA11" s="66">
        <v>45720.3060154575</v>
      </c>
      <c r="BQB11" s="66">
        <v>48082.300908906152</v>
      </c>
      <c r="BQC11" s="66">
        <v>50566.320792187369</v>
      </c>
      <c r="BQD11" s="66">
        <v>53178.669700159524</v>
      </c>
      <c r="BQE11" s="66">
        <v>55925.977345688036</v>
      </c>
      <c r="BQF11" s="66">
        <v>58815.215944768708</v>
      </c>
      <c r="BQG11" s="66">
        <v>61853.71791086789</v>
      </c>
      <c r="BQH11" s="66">
        <v>65049.194463384607</v>
      </c>
      <c r="BQI11" s="66">
        <v>68409.755197460123</v>
      </c>
      <c r="BQJ11" s="66">
        <v>71943.928664799649</v>
      </c>
      <c r="BQK11" s="66">
        <v>75660.684017737134</v>
      </c>
      <c r="BQL11" s="66">
        <v>79569.453771472094</v>
      </c>
      <c r="BQM11" s="66">
        <v>83680.157742245501</v>
      </c>
      <c r="BQN11" s="66">
        <v>88003.228222205493</v>
      </c>
      <c r="BQO11" s="66">
        <v>92549.636454853156</v>
      </c>
      <c r="BQP11" s="66">
        <v>97330.920478258107</v>
      </c>
      <c r="BQQ11" s="66">
        <v>102359.21440670597</v>
      </c>
      <c r="BQR11" s="66">
        <v>107647.27922508919</v>
      </c>
      <c r="BQS11" s="66">
        <v>113208.53517419285</v>
      </c>
      <c r="BQT11" s="66">
        <v>119057.09580906352</v>
      </c>
      <c r="BQU11" s="66">
        <v>125207.80381689622</v>
      </c>
      <c r="BQV11" s="66">
        <v>131676.26868533879</v>
      </c>
      <c r="BQW11" s="66">
        <v>138478.90631681029</v>
      </c>
      <c r="BQX11" s="66">
        <v>145632.98068936754</v>
      </c>
      <c r="BQY11" s="66">
        <v>153156.64766984872</v>
      </c>
      <c r="BQZ11" s="65">
        <v>47097.203569416</v>
      </c>
      <c r="BRA11" s="65">
        <v>48212.163707273874</v>
      </c>
      <c r="BRB11" s="65">
        <v>49353.51896022982</v>
      </c>
      <c r="BRC11" s="65">
        <v>50521.894195557012</v>
      </c>
      <c r="BRD11" s="65">
        <v>51717.929073383573</v>
      </c>
      <c r="BRE11" s="65">
        <v>52942.278396892631</v>
      </c>
      <c r="BRF11" s="65">
        <v>54195.612470812914</v>
      </c>
      <c r="BRG11" s="65">
        <v>55478.617468396013</v>
      </c>
      <c r="BRH11" s="65">
        <v>56791.995807081403</v>
      </c>
      <c r="BRI11" s="65">
        <v>58136.46653305475</v>
      </c>
      <c r="BRJ11" s="65">
        <v>59512.765714910151</v>
      </c>
      <c r="BRK11" s="65">
        <v>60921.646846631709</v>
      </c>
      <c r="BRL11" s="65">
        <v>62363.881260115195</v>
      </c>
      <c r="BRM11" s="65">
        <v>63840.258547455531</v>
      </c>
      <c r="BRN11" s="65">
        <v>65351.586993231351</v>
      </c>
      <c r="BRO11" s="65">
        <v>66898.694017023328</v>
      </c>
      <c r="BRP11" s="65">
        <v>68482.426626408414</v>
      </c>
      <c r="BRQ11" s="65">
        <v>70103.651880678197</v>
      </c>
      <c r="BRR11" s="65">
        <v>71763.257365535013</v>
      </c>
      <c r="BRS11" s="65">
        <v>73462.151679025978</v>
      </c>
      <c r="BRT11" s="65">
        <v>75201.264928980629</v>
      </c>
      <c r="BRU11" s="65">
        <v>76981.549242224879</v>
      </c>
      <c r="BRV11" s="65">
        <v>78803.979285849826</v>
      </c>
      <c r="BRW11" s="65">
        <v>80669.55280082082</v>
      </c>
      <c r="BRX11" s="65">
        <v>82579.291148219083</v>
      </c>
      <c r="BRY11" s="65">
        <v>84534.239868414719</v>
      </c>
      <c r="BRZ11" s="64">
        <v>448200.38707200007</v>
      </c>
      <c r="BSA11" s="64">
        <v>471355.24139751267</v>
      </c>
      <c r="BSB11" s="64">
        <v>495706.31798052537</v>
      </c>
      <c r="BSC11" s="64">
        <v>521315.41585761274</v>
      </c>
      <c r="BSD11" s="64">
        <v>548247.5267169635</v>
      </c>
      <c r="BSE11" s="64">
        <v>576570.99983662099</v>
      </c>
      <c r="BSF11" s="64">
        <v>344757.67255200929</v>
      </c>
      <c r="BSG11" s="64">
        <v>323396.514300626</v>
      </c>
      <c r="BSH11" s="64">
        <v>298908.10347015131</v>
      </c>
      <c r="BSI11" s="64">
        <v>271026.33260885201</v>
      </c>
      <c r="BSJ11" s="64">
        <v>239465.94553226893</v>
      </c>
      <c r="BSK11" s="64">
        <v>203921.26903208331</v>
      </c>
      <c r="BSL11" s="64">
        <v>0</v>
      </c>
      <c r="BSM11" s="64">
        <v>0</v>
      </c>
      <c r="BSN11" s="64">
        <v>0</v>
      </c>
      <c r="BSO11" s="64">
        <v>0</v>
      </c>
      <c r="BSP11" s="64">
        <v>0</v>
      </c>
      <c r="BSQ11" s="64">
        <v>0</v>
      </c>
      <c r="BSR11" s="64">
        <v>0</v>
      </c>
      <c r="BSS11" s="64">
        <v>0</v>
      </c>
      <c r="BST11" s="64">
        <v>0</v>
      </c>
      <c r="BSU11" s="64">
        <v>0</v>
      </c>
      <c r="BSV11" s="64">
        <v>0</v>
      </c>
      <c r="BSW11" s="64">
        <v>0</v>
      </c>
      <c r="BSX11" s="64">
        <v>0</v>
      </c>
      <c r="BSY11" s="64">
        <v>0</v>
      </c>
      <c r="BSZ11" s="64">
        <v>485550.41932800005</v>
      </c>
      <c r="BTA11" s="64">
        <v>497045.14346110018</v>
      </c>
      <c r="BTB11" s="64">
        <v>508811.98904160614</v>
      </c>
      <c r="BTC11" s="64">
        <v>520857.39816254092</v>
      </c>
      <c r="BTD11" s="64">
        <v>533187.96542443079</v>
      </c>
      <c r="BTE11" s="64">
        <v>545810.44154570578</v>
      </c>
      <c r="BTF11" s="63">
        <v>404681.41526956606</v>
      </c>
      <c r="BTG11" s="63">
        <v>364283.36364217073</v>
      </c>
      <c r="BTH11" s="63">
        <v>321745.77846882056</v>
      </c>
      <c r="BTI11" s="63">
        <v>276989.99949515902</v>
      </c>
      <c r="BTJ11" s="63">
        <v>229934.84120305837</v>
      </c>
      <c r="BTK11" s="63">
        <v>180496.51733075877</v>
      </c>
      <c r="BTL11" s="63">
        <v>0</v>
      </c>
      <c r="BTM11" s="63">
        <v>0</v>
      </c>
      <c r="BTN11" s="63">
        <v>0</v>
      </c>
      <c r="BTO11" s="63">
        <v>0</v>
      </c>
      <c r="BTP11" s="63">
        <v>0</v>
      </c>
      <c r="BTQ11" s="63">
        <v>0</v>
      </c>
      <c r="BTR11" s="63">
        <v>0</v>
      </c>
      <c r="BTS11" s="63">
        <v>0</v>
      </c>
      <c r="BTT11" s="63">
        <v>0</v>
      </c>
      <c r="BTU11" s="63">
        <v>0</v>
      </c>
      <c r="BTV11" s="63">
        <v>0</v>
      </c>
      <c r="BTW11" s="63">
        <v>0</v>
      </c>
      <c r="BTX11" s="63">
        <v>0</v>
      </c>
      <c r="BTY11" s="63">
        <v>0</v>
      </c>
      <c r="BTZ11" s="63">
        <v>211286.90261952003</v>
      </c>
      <c r="BUA11" s="63">
        <v>222202.37166452521</v>
      </c>
      <c r="BUB11" s="63">
        <v>233681.75386739903</v>
      </c>
      <c r="BUC11" s="63">
        <v>245754.1820165088</v>
      </c>
      <c r="BUD11" s="63">
        <v>258450.29395351981</v>
      </c>
      <c r="BUE11" s="63">
        <v>271802.31032721006</v>
      </c>
      <c r="BUF11" s="77">
        <v>245009.24259787705</v>
      </c>
      <c r="BUG11" s="77">
        <v>214722.39133146201</v>
      </c>
      <c r="BUH11" s="77">
        <v>180652.27522123262</v>
      </c>
      <c r="BUI11" s="77">
        <v>142488.82740629205</v>
      </c>
      <c r="BUJ11" s="77">
        <v>99900.041106318939</v>
      </c>
      <c r="BUK11" s="77">
        <v>52530.530260035222</v>
      </c>
      <c r="BUL11" s="77">
        <v>0</v>
      </c>
      <c r="BUM11" s="63">
        <v>0</v>
      </c>
      <c r="BUN11" s="63">
        <v>0</v>
      </c>
      <c r="BUO11" s="63">
        <v>0</v>
      </c>
      <c r="BUP11" s="63">
        <v>0</v>
      </c>
      <c r="BUQ11" s="63">
        <v>0</v>
      </c>
      <c r="BUR11" s="63">
        <v>0</v>
      </c>
      <c r="BUS11" s="63">
        <v>0</v>
      </c>
      <c r="BUT11" s="63">
        <v>0</v>
      </c>
      <c r="BUU11" s="63">
        <v>0</v>
      </c>
      <c r="BUV11" s="63">
        <v>0</v>
      </c>
      <c r="BUW11" s="63">
        <v>0</v>
      </c>
      <c r="BUX11" s="63">
        <v>0</v>
      </c>
      <c r="BUY11" s="63">
        <v>0</v>
      </c>
      <c r="BUZ11" s="63">
        <v>228894.14450448003</v>
      </c>
      <c r="BVA11" s="63">
        <v>234312.89185187672</v>
      </c>
      <c r="BVB11" s="63">
        <v>239859.92043109992</v>
      </c>
      <c r="BVC11" s="63">
        <v>245538.26712011872</v>
      </c>
      <c r="BVD11" s="63">
        <v>251351.04069072218</v>
      </c>
      <c r="BVE11" s="63">
        <v>257301.42351050454</v>
      </c>
      <c r="BVF11" s="77">
        <v>225765.14853012245</v>
      </c>
      <c r="BVG11" s="77">
        <v>192591.51774422845</v>
      </c>
      <c r="BVH11" s="77">
        <v>157720.68111741127</v>
      </c>
      <c r="BVI11" s="77">
        <v>121090.87252146265</v>
      </c>
      <c r="BVJ11" s="77">
        <v>82638.352556067053</v>
      </c>
      <c r="BVK11" s="77">
        <v>42297.349736065466</v>
      </c>
      <c r="BVL11" s="77">
        <v>0</v>
      </c>
      <c r="BVM11" s="63">
        <v>0</v>
      </c>
      <c r="BVN11" s="63">
        <v>0</v>
      </c>
      <c r="BVO11" s="63">
        <v>0</v>
      </c>
      <c r="BVP11" s="63">
        <v>0</v>
      </c>
      <c r="BVQ11" s="63">
        <v>0</v>
      </c>
      <c r="BVR11" s="63">
        <v>0</v>
      </c>
      <c r="BVS11" s="63">
        <v>0</v>
      </c>
      <c r="BVT11" s="63">
        <v>0</v>
      </c>
      <c r="BVU11" s="63">
        <v>0</v>
      </c>
      <c r="BVV11" s="63">
        <v>0</v>
      </c>
      <c r="BVW11" s="63">
        <v>0</v>
      </c>
      <c r="BVX11" s="63">
        <v>0</v>
      </c>
      <c r="BVY11" s="63">
        <v>0</v>
      </c>
      <c r="BVZ11" s="66">
        <v>42678.658175999997</v>
      </c>
      <c r="BWA11" s="66">
        <v>44883.515961441575</v>
      </c>
      <c r="BWB11" s="66">
        <v>47202.280745410957</v>
      </c>
      <c r="BWC11" s="66">
        <v>49640.837172441352</v>
      </c>
      <c r="BWD11" s="66">
        <v>52205.37389859934</v>
      </c>
      <c r="BWE11" s="66">
        <v>54902.399297278433</v>
      </c>
      <c r="BWF11" s="66">
        <v>49490.363979756687</v>
      </c>
      <c r="BWG11" s="66">
        <v>43372.605820585006</v>
      </c>
      <c r="BWH11" s="66">
        <v>36490.651371645232</v>
      </c>
      <c r="BWI11" s="66">
        <v>28781.869029161371</v>
      </c>
      <c r="BWJ11" s="66">
        <v>20179.195460225543</v>
      </c>
      <c r="BWK11" s="66">
        <v>10610.844860598301</v>
      </c>
      <c r="BWL11" s="66">
        <v>0</v>
      </c>
      <c r="BWM11" s="66">
        <v>0</v>
      </c>
      <c r="BWN11" s="66">
        <v>0</v>
      </c>
      <c r="BWO11" s="66">
        <v>0</v>
      </c>
      <c r="BWP11" s="66">
        <v>0</v>
      </c>
      <c r="BWQ11" s="66">
        <v>0</v>
      </c>
      <c r="BWR11" s="66">
        <v>0</v>
      </c>
      <c r="BWS11" s="66">
        <v>0</v>
      </c>
      <c r="BWT11" s="66">
        <v>0</v>
      </c>
      <c r="BWU11" s="66">
        <v>0</v>
      </c>
      <c r="BWV11" s="66">
        <v>0</v>
      </c>
      <c r="BWW11" s="66">
        <v>0</v>
      </c>
      <c r="BWX11" s="66">
        <v>0</v>
      </c>
      <c r="BWY11" s="66">
        <v>0</v>
      </c>
      <c r="BWZ11" s="66">
        <v>46235.213024000004</v>
      </c>
      <c r="BXA11" s="66">
        <v>47329.766746518741</v>
      </c>
      <c r="BXB11" s="66">
        <v>48450.23249091694</v>
      </c>
      <c r="BXC11" s="66">
        <v>49597.223687914426</v>
      </c>
      <c r="BXD11" s="66">
        <v>50771.368290341627</v>
      </c>
      <c r="BXE11" s="66">
        <v>51973.309116930162</v>
      </c>
      <c r="BXF11" s="66">
        <v>45603.175032207553</v>
      </c>
      <c r="BXG11" s="66">
        <v>38902.305119236436</v>
      </c>
      <c r="BXH11" s="66">
        <v>31858.610038017632</v>
      </c>
      <c r="BXI11" s="66">
        <v>24459.613409561352</v>
      </c>
      <c r="BXJ11" s="66">
        <v>16692.440266017344</v>
      </c>
      <c r="BXK11" s="66">
        <v>8543.8051708629046</v>
      </c>
      <c r="BXL11" s="66">
        <v>0</v>
      </c>
      <c r="BXM11" s="66">
        <v>0</v>
      </c>
      <c r="BXN11" s="66">
        <v>0</v>
      </c>
      <c r="BXO11" s="66">
        <v>0</v>
      </c>
      <c r="BXP11" s="66">
        <v>0</v>
      </c>
      <c r="BXQ11" s="66">
        <v>0</v>
      </c>
      <c r="BXR11" s="66">
        <v>0</v>
      </c>
      <c r="BXS11" s="66">
        <v>0</v>
      </c>
      <c r="BXT11" s="66">
        <v>0</v>
      </c>
      <c r="BXU11" s="66">
        <v>0</v>
      </c>
      <c r="BXV11" s="66">
        <v>0</v>
      </c>
      <c r="BXW11" s="66">
        <v>0</v>
      </c>
      <c r="BXX11" s="66">
        <v>0</v>
      </c>
      <c r="BXY11" s="66">
        <v>0</v>
      </c>
      <c r="BXZ11" s="66">
        <v>43474.341756383998</v>
      </c>
      <c r="BYA11" s="66">
        <v>45720.3060154575</v>
      </c>
      <c r="BYB11" s="66">
        <v>48082.300908906152</v>
      </c>
      <c r="BYC11" s="66">
        <v>50566.320792187369</v>
      </c>
      <c r="BYD11" s="66">
        <v>53178.669700159524</v>
      </c>
      <c r="BYE11" s="66">
        <v>55925.977345688036</v>
      </c>
      <c r="BYF11" s="66">
        <v>50413.042238373171</v>
      </c>
      <c r="BYG11" s="66">
        <v>44181.227079191347</v>
      </c>
      <c r="BYH11" s="66">
        <v>37170.968264791198</v>
      </c>
      <c r="BYI11" s="66">
        <v>29318.466513197192</v>
      </c>
      <c r="BYJ11" s="66">
        <v>20555.408189942755</v>
      </c>
      <c r="BYK11" s="66">
        <v>10808.669145391019</v>
      </c>
      <c r="BYL11" s="66">
        <v>0</v>
      </c>
      <c r="BYM11" s="66">
        <v>0</v>
      </c>
      <c r="BYN11" s="66">
        <v>0</v>
      </c>
      <c r="BYO11" s="66">
        <v>0</v>
      </c>
      <c r="BYP11" s="66">
        <v>0</v>
      </c>
      <c r="BYQ11" s="66">
        <v>0</v>
      </c>
      <c r="BYR11" s="66">
        <v>0</v>
      </c>
      <c r="BYS11" s="66">
        <v>0</v>
      </c>
      <c r="BYT11" s="66">
        <v>0</v>
      </c>
      <c r="BYU11" s="66">
        <v>0</v>
      </c>
      <c r="BYV11" s="66">
        <v>0</v>
      </c>
      <c r="BYW11" s="66">
        <v>0</v>
      </c>
      <c r="BYX11" s="66">
        <v>0</v>
      </c>
      <c r="BYY11" s="66">
        <v>0</v>
      </c>
      <c r="BYZ11" s="65">
        <v>47097.203569416</v>
      </c>
      <c r="BZA11" s="65">
        <v>48212.163707273874</v>
      </c>
      <c r="BZB11" s="65">
        <v>49353.51896022982</v>
      </c>
      <c r="BZC11" s="65">
        <v>50521.894195557012</v>
      </c>
      <c r="BZD11" s="65">
        <v>51717.929073383573</v>
      </c>
      <c r="BZE11" s="65">
        <v>52942.278396892631</v>
      </c>
      <c r="BZF11" s="65">
        <v>46453.382117839639</v>
      </c>
      <c r="BZG11" s="65">
        <v>39627.583905997155</v>
      </c>
      <c r="BZH11" s="65">
        <v>32452.569032617947</v>
      </c>
      <c r="BZI11" s="65">
        <v>24915.628514166321</v>
      </c>
      <c r="BZJ11" s="65">
        <v>17003.647347117181</v>
      </c>
      <c r="BZK11" s="65">
        <v>8703.0924066616717</v>
      </c>
      <c r="BZL11" s="65">
        <v>0</v>
      </c>
      <c r="BZM11" s="65">
        <v>0</v>
      </c>
      <c r="BZN11" s="65">
        <v>0</v>
      </c>
      <c r="BZO11" s="65">
        <v>0</v>
      </c>
      <c r="BZP11" s="65">
        <v>0</v>
      </c>
      <c r="BZQ11" s="65">
        <v>0</v>
      </c>
      <c r="BZR11" s="65">
        <v>0</v>
      </c>
      <c r="BZS11" s="65">
        <v>0</v>
      </c>
      <c r="BZT11" s="65">
        <v>0</v>
      </c>
      <c r="BZU11" s="65">
        <v>0</v>
      </c>
      <c r="BZV11" s="65">
        <v>0</v>
      </c>
      <c r="BZW11" s="65">
        <v>0</v>
      </c>
      <c r="BZX11" s="65">
        <v>0</v>
      </c>
      <c r="BZY11" s="65">
        <v>0</v>
      </c>
      <c r="BZZ11" s="64">
        <v>448200.38707200007</v>
      </c>
      <c r="CAA11" s="64">
        <v>471355.24139751267</v>
      </c>
      <c r="CAB11" s="64">
        <v>495706.31798052537</v>
      </c>
      <c r="CAC11" s="64">
        <v>521315.41585761274</v>
      </c>
      <c r="CAD11" s="64">
        <v>548247.5267169635</v>
      </c>
      <c r="CAE11" s="64">
        <v>576570.99983662099</v>
      </c>
      <c r="CAF11" s="66">
        <v>145525.85173049633</v>
      </c>
      <c r="CAG11" s="66">
        <v>153043.9842324089</v>
      </c>
      <c r="CAH11" s="66">
        <v>160950.51725315838</v>
      </c>
      <c r="CAI11" s="66">
        <v>169265.51627616034</v>
      </c>
      <c r="CAJ11" s="66">
        <v>178010.0834045184</v>
      </c>
      <c r="CAK11" s="66">
        <v>187206.41091469934</v>
      </c>
      <c r="CAL11" s="66">
        <v>196877.83757688908</v>
      </c>
      <c r="CAM11" s="66">
        <v>207048.90788496198</v>
      </c>
      <c r="CAN11" s="66">
        <v>217745.43434637849</v>
      </c>
      <c r="CAO11" s="66">
        <v>228994.56299009366</v>
      </c>
      <c r="CAP11" s="66">
        <v>240824.84225872415</v>
      </c>
      <c r="CAQ11" s="66">
        <v>253266.29545981099</v>
      </c>
      <c r="CAR11" s="66">
        <v>266350.49696004769</v>
      </c>
      <c r="CAS11" s="66">
        <v>280110.65231584187</v>
      </c>
      <c r="CAT11" s="66">
        <v>294581.68254356837</v>
      </c>
      <c r="CAU11" s="66">
        <v>309800.31274337892</v>
      </c>
      <c r="CAV11" s="66">
        <v>325805.16530147992</v>
      </c>
      <c r="CAW11" s="66">
        <v>342636.85790741118</v>
      </c>
      <c r="CAX11" s="66">
        <v>360338.10663507675</v>
      </c>
      <c r="CAY11" s="66">
        <v>378953.83434913133</v>
      </c>
      <c r="CAZ11" s="64">
        <v>485550.41932800005</v>
      </c>
      <c r="CBA11" s="64">
        <v>497045.14346110018</v>
      </c>
      <c r="CBB11" s="64">
        <v>508811.98904160614</v>
      </c>
      <c r="CBC11" s="64">
        <v>520857.39816254092</v>
      </c>
      <c r="CBD11" s="64">
        <v>533187.96542443079</v>
      </c>
      <c r="CBE11" s="64">
        <v>545810.44154570578</v>
      </c>
      <c r="CBF11" s="64">
        <v>134095.61689405737</v>
      </c>
      <c r="CBG11" s="64">
        <v>137270.14226217123</v>
      </c>
      <c r="CBH11" s="64">
        <v>140519.82005917293</v>
      </c>
      <c r="CBI11" s="64">
        <v>143846.42941325103</v>
      </c>
      <c r="CBJ11" s="64">
        <v>147251.79157095478</v>
      </c>
      <c r="CBK11" s="64">
        <v>150737.77089428739</v>
      </c>
      <c r="CBL11" s="64">
        <v>154306.27588140348</v>
      </c>
      <c r="CBM11" s="64">
        <v>157959.26021147074</v>
      </c>
      <c r="CBN11" s="64">
        <v>161698.72381426682</v>
      </c>
      <c r="CBO11" s="64">
        <v>165526.71396509759</v>
      </c>
      <c r="CBP11" s="64">
        <v>169445.32640563606</v>
      </c>
      <c r="CBQ11" s="64">
        <v>173456.70649129542</v>
      </c>
      <c r="CBR11" s="64">
        <v>177563.05036576476</v>
      </c>
      <c r="CBS11" s="64">
        <v>181766.60616335014</v>
      </c>
      <c r="CBT11" s="64">
        <v>186069.67523977935</v>
      </c>
      <c r="CBU11" s="64">
        <v>190474.61343214446</v>
      </c>
      <c r="CBV11" s="64">
        <v>194983.83234867133</v>
      </c>
      <c r="CBW11" s="64">
        <v>199599.80068902316</v>
      </c>
      <c r="CBX11" s="64">
        <v>204325.04559585993</v>
      </c>
      <c r="CBY11" s="64">
        <v>209162.15403839416</v>
      </c>
      <c r="CBZ11" s="67">
        <v>211286.90261952</v>
      </c>
      <c r="CCA11" s="67">
        <v>222202.37166452518</v>
      </c>
      <c r="CCB11" s="67">
        <v>233681.75386739903</v>
      </c>
      <c r="CCC11" s="67">
        <v>245754.18201650883</v>
      </c>
      <c r="CCD11" s="67">
        <v>258450.29395351975</v>
      </c>
      <c r="CCE11" s="67">
        <v>271802.31032721006</v>
      </c>
      <c r="CCF11" s="67"/>
      <c r="CCG11" s="67"/>
      <c r="CCH11" s="67"/>
      <c r="CCI11" s="67"/>
      <c r="CCJ11" s="67"/>
      <c r="CCK11" s="67"/>
      <c r="CCL11" s="67"/>
      <c r="CCM11" s="67"/>
      <c r="CCN11" s="67"/>
      <c r="CCO11" s="67"/>
      <c r="CCP11" s="67"/>
      <c r="CCQ11" s="67"/>
      <c r="CCR11" s="67"/>
      <c r="CCS11" s="67"/>
      <c r="CCT11" s="67"/>
      <c r="CCU11" s="67"/>
      <c r="CCV11" s="67"/>
      <c r="CCW11" s="67"/>
      <c r="CCX11" s="67"/>
      <c r="CCY11" s="67"/>
      <c r="CCZ11" s="67">
        <v>228894.14450448003</v>
      </c>
      <c r="CDA11" s="67">
        <v>234312.89185187672</v>
      </c>
      <c r="CDB11" s="67">
        <v>239859.92043109995</v>
      </c>
      <c r="CDC11" s="67">
        <v>245538.26712011872</v>
      </c>
      <c r="CDD11" s="67">
        <v>251351.04069072215</v>
      </c>
      <c r="CDE11" s="67">
        <v>257301.42351050454</v>
      </c>
      <c r="CDF11" s="67"/>
      <c r="CDG11" s="67"/>
      <c r="CDH11" s="67"/>
      <c r="CDI11" s="67"/>
      <c r="CDJ11" s="67"/>
      <c r="CDK11" s="67"/>
      <c r="CDL11" s="67"/>
      <c r="CDM11" s="67"/>
      <c r="CDN11" s="67"/>
      <c r="CDO11" s="67"/>
      <c r="CDP11" s="67"/>
      <c r="CDQ11" s="67"/>
      <c r="CDR11" s="67"/>
      <c r="CDS11" s="67"/>
      <c r="CDT11" s="67"/>
      <c r="CDU11" s="67"/>
      <c r="CDV11" s="67"/>
      <c r="CDW11" s="67"/>
      <c r="CDX11" s="67"/>
      <c r="CDY11" s="67"/>
      <c r="CDZ11" s="65">
        <v>42678.658175999997</v>
      </c>
      <c r="CEA11" s="65">
        <v>44883.515961441575</v>
      </c>
      <c r="CEB11" s="65">
        <v>47202.280745410957</v>
      </c>
      <c r="CEC11" s="65">
        <v>49640.837172441352</v>
      </c>
      <c r="CED11" s="65">
        <v>52205.37389859934</v>
      </c>
      <c r="CEE11" s="65">
        <v>54902.399297278433</v>
      </c>
      <c r="CEF11" s="65">
        <v>16302.708134508084</v>
      </c>
      <c r="CEG11" s="65">
        <v>17144.935947901839</v>
      </c>
      <c r="CEH11" s="65">
        <v>18030.674795401177</v>
      </c>
      <c r="CEI11" s="65">
        <v>18962.17253685926</v>
      </c>
      <c r="CEJ11" s="65">
        <v>19941.793160693476</v>
      </c>
      <c r="CEK11" s="65">
        <v>20972.022783300177</v>
      </c>
      <c r="CEL11" s="65">
        <v>22055.475958410076</v>
      </c>
      <c r="CEM11" s="65">
        <v>23194.902312396669</v>
      </c>
      <c r="CEN11" s="65">
        <v>24393.193522376736</v>
      </c>
      <c r="CEO11" s="65">
        <v>25653.390654812363</v>
      </c>
      <c r="CEP11" s="65">
        <v>26978.691883238622</v>
      </c>
      <c r="CEQ11" s="65">
        <v>28372.460604703218</v>
      </c>
      <c r="CER11" s="65">
        <v>29838.233975516287</v>
      </c>
      <c r="CES11" s="65">
        <v>31379.731887972688</v>
      </c>
      <c r="CET11" s="65">
        <v>33000.866410828261</v>
      </c>
      <c r="CEU11" s="65">
        <v>34705.751717488376</v>
      </c>
      <c r="CEV11" s="65">
        <v>36498.714527104959</v>
      </c>
      <c r="CEW11" s="65">
        <v>38384.305085079701</v>
      </c>
      <c r="CEX11" s="65">
        <v>40367.308710840225</v>
      </c>
      <c r="CEY11" s="65">
        <v>42452.757942195654</v>
      </c>
      <c r="CEZ11" s="64">
        <v>46235.213024000004</v>
      </c>
      <c r="CFA11" s="64">
        <v>47329.766746518741</v>
      </c>
      <c r="CFB11" s="64">
        <v>48450.23249091694</v>
      </c>
      <c r="CFC11" s="64">
        <v>49597.223687914426</v>
      </c>
      <c r="CFD11" s="64">
        <v>50771.368290341627</v>
      </c>
      <c r="CFE11" s="64">
        <v>51973.309116930162</v>
      </c>
      <c r="CFF11" s="64">
        <v>15022.222363550723</v>
      </c>
      <c r="CFG11" s="64">
        <v>15377.852376545226</v>
      </c>
      <c r="CFH11" s="64">
        <v>15741.901430549888</v>
      </c>
      <c r="CFI11" s="64">
        <v>16114.568834534541</v>
      </c>
      <c r="CFJ11" s="64">
        <v>16496.058615828908</v>
      </c>
      <c r="CFK11" s="64">
        <v>16886.579631823151</v>
      </c>
      <c r="CFL11" s="64">
        <v>17286.345684312771</v>
      </c>
      <c r="CFM11" s="64">
        <v>17695.575636550449</v>
      </c>
      <c r="CFN11" s="64">
        <v>18114.493533068933</v>
      </c>
      <c r="CFO11" s="64">
        <v>18543.328722340586</v>
      </c>
      <c r="CFP11" s="64">
        <v>18982.315982340682</v>
      </c>
      <c r="CFQ11" s="64">
        <v>19431.695649083278</v>
      </c>
      <c r="CFR11" s="64">
        <v>19891.713748199956</v>
      </c>
      <c r="CFS11" s="64">
        <v>20362.622129633553</v>
      </c>
      <c r="CFT11" s="64">
        <v>20844.678605520523</v>
      </c>
      <c r="CFU11" s="64">
        <v>21338.147091337516</v>
      </c>
      <c r="CFV11" s="64">
        <v>21843.297750389356</v>
      </c>
      <c r="CFW11" s="64">
        <v>22360.407141717638</v>
      </c>
      <c r="CFX11" s="64">
        <v>22889.758371510761</v>
      </c>
      <c r="CFY11" s="64">
        <v>23431.641248098487</v>
      </c>
      <c r="CFZ11" s="66">
        <v>43474.341756383998</v>
      </c>
      <c r="CGA11" s="66">
        <v>45720.3060154575</v>
      </c>
      <c r="CGB11" s="66">
        <v>48082.300908906152</v>
      </c>
      <c r="CGC11" s="66">
        <v>50566.320792187369</v>
      </c>
      <c r="CGD11" s="66">
        <v>53178.669700159524</v>
      </c>
      <c r="CGE11" s="66">
        <v>55925.977345688036</v>
      </c>
      <c r="CGF11" s="66">
        <v>16606.649207934694</v>
      </c>
      <c r="CGG11" s="66">
        <v>17464.579174833285</v>
      </c>
      <c r="CGH11" s="66">
        <v>18366.831377896833</v>
      </c>
      <c r="CGI11" s="66">
        <v>19315.695585165213</v>
      </c>
      <c r="CGJ11" s="66">
        <v>20313.579858296373</v>
      </c>
      <c r="CGK11" s="66">
        <v>21363.016663831662</v>
      </c>
      <c r="CGL11" s="66">
        <v>22466.669300180354</v>
      </c>
      <c r="CGM11" s="66">
        <v>23627.33865663402</v>
      </c>
      <c r="CGN11" s="66">
        <v>24847.970321563906</v>
      </c>
      <c r="CGO11" s="66">
        <v>26131.662057840895</v>
      </c>
      <c r="CGP11" s="66">
        <v>27481.67166444935</v>
      </c>
      <c r="CGQ11" s="66">
        <v>28901.425244246391</v>
      </c>
      <c r="CGR11" s="66">
        <v>30394.525898848715</v>
      </c>
      <c r="CGS11" s="66">
        <v>31964.762872713272</v>
      </c>
      <c r="CGT11" s="66">
        <v>33616.121169617938</v>
      </c>
      <c r="CGU11" s="66">
        <v>35352.791665947167</v>
      </c>
      <c r="CGV11" s="66">
        <v>37179.181746448594</v>
      </c>
      <c r="CGW11" s="66">
        <v>39099.926489452315</v>
      </c>
      <c r="CGX11" s="66">
        <v>41119.900429939065</v>
      </c>
      <c r="CGY11" s="66">
        <v>43244.229930310234</v>
      </c>
      <c r="CGZ11" s="65">
        <v>47097.203569416</v>
      </c>
      <c r="CHA11" s="65">
        <v>48212.163707273874</v>
      </c>
      <c r="CHB11" s="65">
        <v>49353.51896022982</v>
      </c>
      <c r="CHC11" s="65">
        <v>50521.894195557012</v>
      </c>
      <c r="CHD11" s="65">
        <v>51717.929073383573</v>
      </c>
      <c r="CHE11" s="65">
        <v>52942.278396892631</v>
      </c>
      <c r="CHF11" s="65">
        <v>15302.290579994235</v>
      </c>
      <c r="CHG11" s="65">
        <v>15664.550814605935</v>
      </c>
      <c r="CHH11" s="65">
        <v>16035.38705141122</v>
      </c>
      <c r="CHI11" s="65">
        <v>16415.002315215461</v>
      </c>
      <c r="CHJ11" s="65">
        <v>16803.604437151102</v>
      </c>
      <c r="CHK11" s="65">
        <v>17201.406168460719</v>
      </c>
      <c r="CHL11" s="65">
        <v>17608.625296973703</v>
      </c>
      <c r="CHM11" s="65">
        <v>18025.484766340385</v>
      </c>
      <c r="CHN11" s="65">
        <v>18452.212798088851</v>
      </c>
      <c r="CHO11" s="65">
        <v>18889.04301657129</v>
      </c>
      <c r="CHP11" s="65">
        <v>19336.214576868257</v>
      </c>
      <c r="CHQ11" s="65">
        <v>19793.972295720901</v>
      </c>
      <c r="CHR11" s="65">
        <v>20262.566785562827</v>
      </c>
      <c r="CHS11" s="65">
        <v>20742.254591724981</v>
      </c>
      <c r="CHT11" s="65">
        <v>21233.298332888648</v>
      </c>
      <c r="CHU11" s="65">
        <v>21735.966844863495</v>
      </c>
      <c r="CHV11" s="65">
        <v>22250.535327769361</v>
      </c>
      <c r="CHW11" s="65">
        <v>22777.285496702352</v>
      </c>
      <c r="CHX11" s="65">
        <v>23316.505735967741</v>
      </c>
      <c r="CHY11" s="65">
        <v>23868.491256964156</v>
      </c>
      <c r="CHZ11" s="65">
        <v>448200.38707200007</v>
      </c>
      <c r="CIA11" s="65">
        <v>471355.24139751267</v>
      </c>
      <c r="CIB11" s="65">
        <v>495706.31798052537</v>
      </c>
      <c r="CIC11" s="65">
        <v>521315.41585761274</v>
      </c>
      <c r="CID11" s="65">
        <v>548247.5267169635</v>
      </c>
      <c r="CIE11" s="65">
        <v>576570.99983662099</v>
      </c>
      <c r="CIF11" s="65">
        <v>82741.84141248223</v>
      </c>
      <c r="CIG11" s="65">
        <v>77615.163432150235</v>
      </c>
      <c r="CIH11" s="65">
        <v>71737.944832836307</v>
      </c>
      <c r="CII11" s="65">
        <v>65046.319826124476</v>
      </c>
      <c r="CIJ11" s="65">
        <v>57471.826927744536</v>
      </c>
      <c r="CIK11" s="65">
        <v>48941.104567699993</v>
      </c>
      <c r="CIL11" s="65">
        <v>0</v>
      </c>
      <c r="CIM11" s="65">
        <v>0</v>
      </c>
      <c r="CIN11" s="65">
        <v>0</v>
      </c>
      <c r="CIO11" s="65">
        <v>0</v>
      </c>
      <c r="CIP11" s="65">
        <v>0</v>
      </c>
      <c r="CIQ11" s="65">
        <v>0</v>
      </c>
      <c r="CIR11" s="65">
        <v>0</v>
      </c>
      <c r="CIS11" s="65">
        <v>0</v>
      </c>
      <c r="CIT11" s="65">
        <v>0</v>
      </c>
      <c r="CIU11" s="65">
        <v>0</v>
      </c>
      <c r="CIV11" s="65">
        <v>0</v>
      </c>
      <c r="CIW11" s="65">
        <v>0</v>
      </c>
      <c r="CIX11" s="65">
        <v>0</v>
      </c>
      <c r="CIY11" s="65">
        <v>0</v>
      </c>
      <c r="CIZ11" s="64">
        <v>485550.41932800005</v>
      </c>
      <c r="CJA11" s="64">
        <v>497045.14346110018</v>
      </c>
      <c r="CJB11" s="64">
        <v>508811.98904160614</v>
      </c>
      <c r="CJC11" s="64">
        <v>520857.39816254092</v>
      </c>
      <c r="CJD11" s="64">
        <v>533187.96542443079</v>
      </c>
      <c r="CJE11" s="64">
        <v>545810.44154570578</v>
      </c>
      <c r="CJF11" s="64">
        <v>97123.539664695854</v>
      </c>
      <c r="CJG11" s="64">
        <v>87428.007274120973</v>
      </c>
      <c r="CJH11" s="64">
        <v>77218.986832516923</v>
      </c>
      <c r="CJI11" s="64">
        <v>66477.599878838155</v>
      </c>
      <c r="CJJ11" s="64">
        <v>55184.361888733998</v>
      </c>
      <c r="CJK11" s="64">
        <v>43319.164159382097</v>
      </c>
      <c r="CJL11" s="65">
        <v>0</v>
      </c>
      <c r="CJM11" s="65">
        <v>0</v>
      </c>
      <c r="CJN11" s="65">
        <v>0</v>
      </c>
      <c r="CJO11" s="65">
        <v>0</v>
      </c>
      <c r="CJP11" s="65">
        <v>0</v>
      </c>
      <c r="CJQ11" s="65">
        <v>0</v>
      </c>
      <c r="CJR11" s="65">
        <v>0</v>
      </c>
      <c r="CJS11" s="65">
        <v>0</v>
      </c>
      <c r="CJT11" s="65">
        <v>0</v>
      </c>
      <c r="CJU11" s="65">
        <v>0</v>
      </c>
      <c r="CJV11" s="65">
        <v>0</v>
      </c>
      <c r="CJW11" s="65">
        <v>0</v>
      </c>
      <c r="CJX11" s="65">
        <v>0</v>
      </c>
      <c r="CJY11" s="65">
        <v>0</v>
      </c>
      <c r="CJZ11" s="67">
        <v>211286.90261952</v>
      </c>
      <c r="CKA11" s="67">
        <v>222202.37166452518</v>
      </c>
      <c r="CKB11" s="67">
        <v>233681.75386739903</v>
      </c>
      <c r="CKC11" s="67">
        <v>245754.18201650883</v>
      </c>
      <c r="CKD11" s="67">
        <v>258450.29395351975</v>
      </c>
      <c r="CKE11" s="67">
        <v>271802.31032721006</v>
      </c>
      <c r="CKF11" s="67"/>
      <c r="CKG11" s="67"/>
      <c r="CKH11" s="67"/>
      <c r="CKI11" s="67"/>
      <c r="CKJ11" s="67"/>
      <c r="CKK11" s="67"/>
      <c r="CKL11" s="67"/>
      <c r="CKM11" s="67"/>
      <c r="CKN11" s="67"/>
      <c r="CKO11" s="67"/>
      <c r="CKP11" s="67"/>
      <c r="CKQ11" s="67"/>
      <c r="CKR11" s="67"/>
      <c r="CKS11" s="67"/>
      <c r="CKT11" s="67"/>
      <c r="CKU11" s="67"/>
      <c r="CKV11" s="67"/>
      <c r="CKW11" s="67"/>
      <c r="CKX11" s="67"/>
      <c r="CKY11" s="67"/>
      <c r="CKZ11" s="67">
        <v>228894.14450448003</v>
      </c>
      <c r="CLA11" s="67">
        <v>234312.89185187672</v>
      </c>
      <c r="CLB11" s="67">
        <v>239859.92043109995</v>
      </c>
      <c r="CLC11" s="67">
        <v>245538.26712011872</v>
      </c>
      <c r="CLD11" s="67">
        <v>251351.04069072215</v>
      </c>
      <c r="CLE11" s="67">
        <v>257301.42351050454</v>
      </c>
      <c r="CLF11" s="67"/>
      <c r="CLG11" s="67"/>
      <c r="CLH11" s="67"/>
      <c r="CLI11" s="67"/>
      <c r="CLJ11" s="67"/>
      <c r="CLK11" s="67"/>
      <c r="CLL11" s="67"/>
      <c r="CLM11" s="67"/>
      <c r="CLN11" s="67"/>
      <c r="CLO11" s="67"/>
      <c r="CLP11" s="67"/>
      <c r="CLQ11" s="67"/>
      <c r="CLR11" s="67"/>
      <c r="CLS11" s="67"/>
      <c r="CLT11" s="67"/>
      <c r="CLU11" s="67"/>
      <c r="CLV11" s="67"/>
      <c r="CLW11" s="67"/>
      <c r="CLX11" s="67"/>
      <c r="CLY11" s="67"/>
      <c r="CLZ11" s="66">
        <v>42678.658175999997</v>
      </c>
      <c r="CMA11" s="66">
        <v>44883.515961441575</v>
      </c>
      <c r="CMB11" s="66">
        <v>47202.280745410957</v>
      </c>
      <c r="CMC11" s="66">
        <v>49640.837172441352</v>
      </c>
      <c r="CMD11" s="66">
        <v>52205.37389859934</v>
      </c>
      <c r="CME11" s="66">
        <v>54902.399297278433</v>
      </c>
      <c r="CMF11" s="66">
        <v>13973.749829578357</v>
      </c>
      <c r="CMG11" s="66">
        <v>12246.382819929886</v>
      </c>
      <c r="CMH11" s="66">
        <v>10303.242740229245</v>
      </c>
      <c r="CMI11" s="66">
        <v>8126.6453729396826</v>
      </c>
      <c r="CMJ11" s="66">
        <v>5697.655188769565</v>
      </c>
      <c r="CMK11" s="66">
        <v>2996.0032547571673</v>
      </c>
      <c r="CML11" s="66">
        <v>0</v>
      </c>
      <c r="CMM11" s="66">
        <v>0</v>
      </c>
      <c r="CMN11" s="66">
        <v>0</v>
      </c>
      <c r="CMO11" s="66">
        <v>0</v>
      </c>
      <c r="CMP11" s="66">
        <v>0</v>
      </c>
      <c r="CMQ11" s="66">
        <v>0</v>
      </c>
      <c r="CMR11" s="66">
        <v>0</v>
      </c>
      <c r="CMS11" s="66">
        <v>0</v>
      </c>
      <c r="CMT11" s="66">
        <v>0</v>
      </c>
      <c r="CMU11" s="66">
        <v>0</v>
      </c>
      <c r="CMV11" s="66">
        <v>0</v>
      </c>
      <c r="CMW11" s="66">
        <v>0</v>
      </c>
      <c r="CMX11" s="66">
        <v>0</v>
      </c>
      <c r="CMY11" s="66">
        <v>0</v>
      </c>
      <c r="CMZ11" s="66">
        <v>46235.213024000004</v>
      </c>
      <c r="CNA11" s="66">
        <v>47329.766746518741</v>
      </c>
      <c r="CNB11" s="66">
        <v>48450.23249091694</v>
      </c>
      <c r="CNC11" s="66">
        <v>49597.223687914426</v>
      </c>
      <c r="CND11" s="66">
        <v>50771.368290341627</v>
      </c>
      <c r="CNE11" s="66">
        <v>51973.309116930162</v>
      </c>
      <c r="CNF11" s="66">
        <v>12876.19059732919</v>
      </c>
      <c r="CNG11" s="66">
        <v>10984.180268960878</v>
      </c>
      <c r="CNH11" s="66">
        <v>8995.3722460285062</v>
      </c>
      <c r="CNI11" s="66">
        <v>6906.2437862290881</v>
      </c>
      <c r="CNJ11" s="66">
        <v>4713.1596045225451</v>
      </c>
      <c r="CNK11" s="66">
        <v>2412.3685188318786</v>
      </c>
      <c r="CNL11" s="66">
        <v>0</v>
      </c>
      <c r="CNM11" s="66">
        <v>0</v>
      </c>
      <c r="CNN11" s="66">
        <v>0</v>
      </c>
      <c r="CNO11" s="66">
        <v>0</v>
      </c>
      <c r="CNP11" s="66">
        <v>0</v>
      </c>
      <c r="CNQ11" s="66">
        <v>0</v>
      </c>
      <c r="CNR11" s="66">
        <v>0</v>
      </c>
      <c r="CNS11" s="66">
        <v>0</v>
      </c>
      <c r="CNT11" s="66">
        <v>0</v>
      </c>
      <c r="CNU11" s="66">
        <v>0</v>
      </c>
      <c r="CNV11" s="66">
        <v>0</v>
      </c>
      <c r="CNW11" s="66">
        <v>0</v>
      </c>
      <c r="CNX11" s="66">
        <v>0</v>
      </c>
      <c r="CNY11" s="66">
        <v>0</v>
      </c>
      <c r="CNZ11" s="66">
        <v>43474.341756383998</v>
      </c>
      <c r="COA11" s="66">
        <v>45720.3060154575</v>
      </c>
      <c r="COB11" s="66">
        <v>48082.300908906152</v>
      </c>
      <c r="COC11" s="66">
        <v>50566.320792187369</v>
      </c>
      <c r="COD11" s="66">
        <v>53178.669700159524</v>
      </c>
      <c r="COE11" s="66">
        <v>55925.977345688036</v>
      </c>
      <c r="COF11" s="66">
        <v>14234.270749658306</v>
      </c>
      <c r="COG11" s="66">
        <v>12474.699410595205</v>
      </c>
      <c r="COH11" s="66">
        <v>10495.332215941045</v>
      </c>
      <c r="COI11" s="66">
        <v>8278.155250785092</v>
      </c>
      <c r="COJ11" s="66">
        <v>5803.8799595132487</v>
      </c>
      <c r="COK11" s="66">
        <v>3051.8595234045229</v>
      </c>
      <c r="COL11" s="66">
        <v>0</v>
      </c>
      <c r="COM11" s="66">
        <v>0</v>
      </c>
      <c r="CON11" s="66">
        <v>0</v>
      </c>
      <c r="COO11" s="66">
        <v>0</v>
      </c>
      <c r="COP11" s="66">
        <v>0</v>
      </c>
      <c r="COQ11" s="66">
        <v>0</v>
      </c>
      <c r="COR11" s="66">
        <v>0</v>
      </c>
      <c r="COS11" s="66">
        <v>0</v>
      </c>
      <c r="COT11" s="66">
        <v>0</v>
      </c>
      <c r="COU11" s="66">
        <v>0</v>
      </c>
      <c r="COV11" s="66">
        <v>0</v>
      </c>
      <c r="COW11" s="66">
        <v>0</v>
      </c>
      <c r="COX11" s="66">
        <v>0</v>
      </c>
      <c r="COY11" s="66">
        <v>0</v>
      </c>
      <c r="COZ11" s="65">
        <v>47097.203569416</v>
      </c>
      <c r="CPA11" s="65">
        <v>48212.163707273874</v>
      </c>
      <c r="CPB11" s="65">
        <v>49353.51896022982</v>
      </c>
      <c r="CPC11" s="65">
        <v>50521.894195557012</v>
      </c>
      <c r="CPD11" s="65">
        <v>51717.929073383573</v>
      </c>
      <c r="CPE11" s="65">
        <v>52942.278396892631</v>
      </c>
      <c r="CPF11" s="65">
        <v>13116.249068566487</v>
      </c>
      <c r="CPG11" s="65">
        <v>11188.964867575669</v>
      </c>
      <c r="CPH11" s="65">
        <v>9163.0783150921252</v>
      </c>
      <c r="CPI11" s="65">
        <v>7035.0009922351974</v>
      </c>
      <c r="CPJ11" s="65">
        <v>4801.0298391860288</v>
      </c>
      <c r="CPK11" s="65">
        <v>2457.3437383515306</v>
      </c>
      <c r="CPL11" s="65">
        <v>0</v>
      </c>
      <c r="CPM11" s="65">
        <v>0</v>
      </c>
      <c r="CPN11" s="65">
        <v>0</v>
      </c>
      <c r="CPO11" s="65">
        <v>0</v>
      </c>
      <c r="CPP11" s="65">
        <v>0</v>
      </c>
      <c r="CPQ11" s="65">
        <v>0</v>
      </c>
      <c r="CPR11" s="65">
        <v>0</v>
      </c>
      <c r="CPS11" s="65">
        <v>0</v>
      </c>
      <c r="CPT11" s="65">
        <v>0</v>
      </c>
      <c r="CPU11" s="65">
        <v>0</v>
      </c>
      <c r="CPV11" s="65">
        <v>0</v>
      </c>
      <c r="CPW11" s="65">
        <v>0</v>
      </c>
      <c r="CPX11" s="65">
        <v>0</v>
      </c>
      <c r="CPY11" s="65">
        <v>0</v>
      </c>
      <c r="CPZ11" s="66">
        <v>448200.38707200007</v>
      </c>
      <c r="CQA11" s="66">
        <v>471355.24139751267</v>
      </c>
      <c r="CQB11" s="66">
        <v>495706.31798052537</v>
      </c>
      <c r="CQC11" s="66">
        <v>521315.41585761274</v>
      </c>
      <c r="CQD11" s="66">
        <v>548247.5267169635</v>
      </c>
      <c r="CQE11" s="66">
        <v>576570.99983662099</v>
      </c>
      <c r="CQF11" s="66">
        <v>82741.84141248223</v>
      </c>
      <c r="CQG11" s="66">
        <v>77615.163432150235</v>
      </c>
      <c r="CQH11" s="66">
        <v>71737.944832836307</v>
      </c>
      <c r="CQI11" s="66">
        <v>65046.319826124476</v>
      </c>
      <c r="CQJ11" s="66">
        <v>57471.826927744536</v>
      </c>
      <c r="CQK11" s="66">
        <v>48941.104567699993</v>
      </c>
      <c r="CQL11" s="66">
        <v>0</v>
      </c>
      <c r="CQM11" s="66">
        <v>0</v>
      </c>
      <c r="CQN11" s="66">
        <v>0</v>
      </c>
      <c r="CQO11" s="66">
        <v>0</v>
      </c>
      <c r="CQP11" s="66">
        <v>0</v>
      </c>
      <c r="CQQ11" s="66">
        <v>0</v>
      </c>
      <c r="CQR11" s="66">
        <v>0</v>
      </c>
      <c r="CQS11" s="66">
        <v>0</v>
      </c>
      <c r="CQT11" s="66">
        <v>0</v>
      </c>
      <c r="CQU11" s="66">
        <v>0</v>
      </c>
      <c r="CQV11" s="66">
        <v>0</v>
      </c>
      <c r="CQW11" s="66">
        <v>0</v>
      </c>
      <c r="CQX11" s="66">
        <v>0</v>
      </c>
      <c r="CQY11" s="66">
        <v>0</v>
      </c>
      <c r="CQZ11" s="66">
        <v>485550.41932800005</v>
      </c>
      <c r="CRA11" s="66">
        <v>497045.14346110018</v>
      </c>
      <c r="CRB11" s="66">
        <v>508811.98904160614</v>
      </c>
      <c r="CRC11" s="66">
        <v>520857.39816254092</v>
      </c>
      <c r="CRD11" s="66">
        <v>533187.96542443079</v>
      </c>
      <c r="CRE11" s="66">
        <v>545810.44154570578</v>
      </c>
      <c r="CRF11" s="66">
        <v>97123.539664695854</v>
      </c>
      <c r="CRG11" s="66">
        <v>87428.007274120973</v>
      </c>
      <c r="CRH11" s="66">
        <v>77218.986832516923</v>
      </c>
      <c r="CRI11" s="66">
        <v>66477.599878838155</v>
      </c>
      <c r="CRJ11" s="66">
        <v>55184.361888733998</v>
      </c>
      <c r="CRK11" s="66">
        <v>43319.164159382097</v>
      </c>
      <c r="CRL11" s="66">
        <v>0</v>
      </c>
      <c r="CRM11" s="66">
        <v>0</v>
      </c>
      <c r="CRN11" s="66">
        <v>0</v>
      </c>
      <c r="CRO11" s="66">
        <v>0</v>
      </c>
      <c r="CRP11" s="66">
        <v>0</v>
      </c>
      <c r="CRQ11" s="66">
        <v>0</v>
      </c>
      <c r="CRR11" s="66">
        <v>0</v>
      </c>
      <c r="CRS11" s="66">
        <v>0</v>
      </c>
      <c r="CRT11" s="66">
        <v>0</v>
      </c>
      <c r="CRU11" s="66">
        <v>0</v>
      </c>
      <c r="CRV11" s="66">
        <v>0</v>
      </c>
      <c r="CRW11" s="66">
        <v>0</v>
      </c>
      <c r="CRX11" s="66">
        <v>0</v>
      </c>
      <c r="CRY11" s="66">
        <v>0</v>
      </c>
      <c r="CRZ11" s="67">
        <v>211286.90261952</v>
      </c>
      <c r="CSA11" s="67">
        <v>222202.37166452518</v>
      </c>
      <c r="CSB11" s="67">
        <v>233681.75386739903</v>
      </c>
      <c r="CSC11" s="67">
        <v>245754.18201650883</v>
      </c>
      <c r="CSD11" s="67">
        <v>258450.29395351975</v>
      </c>
      <c r="CSE11" s="67">
        <v>271802.31032721006</v>
      </c>
      <c r="CSF11" s="67"/>
      <c r="CSG11" s="67"/>
      <c r="CSH11" s="67"/>
      <c r="CSI11" s="67"/>
      <c r="CSJ11" s="67"/>
      <c r="CSK11" s="67"/>
      <c r="CSL11" s="67"/>
      <c r="CSM11" s="67"/>
      <c r="CSN11" s="67"/>
      <c r="CSO11" s="67"/>
      <c r="CSP11" s="67"/>
      <c r="CSQ11" s="67"/>
      <c r="CSR11" s="67"/>
      <c r="CSS11" s="67"/>
      <c r="CST11" s="67"/>
      <c r="CSU11" s="67"/>
      <c r="CSV11" s="67"/>
      <c r="CSW11" s="67"/>
      <c r="CSX11" s="67"/>
      <c r="CSY11" s="67"/>
      <c r="CSZ11" s="67">
        <v>228894.14450448003</v>
      </c>
      <c r="CTA11" s="67">
        <v>234312.89185187672</v>
      </c>
      <c r="CTB11" s="67">
        <v>239859.92043109995</v>
      </c>
      <c r="CTC11" s="67">
        <v>245538.26712011872</v>
      </c>
      <c r="CTD11" s="67">
        <v>251351.04069072215</v>
      </c>
      <c r="CTE11" s="67">
        <v>257301.42351050454</v>
      </c>
      <c r="CTF11" s="67"/>
      <c r="CTG11" s="67"/>
      <c r="CTH11" s="67"/>
      <c r="CTI11" s="67"/>
      <c r="CTJ11" s="67"/>
      <c r="CTK11" s="67"/>
      <c r="CTL11" s="67"/>
      <c r="CTM11" s="67"/>
      <c r="CTN11" s="67"/>
      <c r="CTO11" s="67"/>
      <c r="CTP11" s="67"/>
      <c r="CTQ11" s="67"/>
      <c r="CTR11" s="67"/>
      <c r="CTS11" s="67"/>
      <c r="CTT11" s="67"/>
      <c r="CTU11" s="67"/>
      <c r="CTV11" s="67"/>
      <c r="CTW11" s="67"/>
      <c r="CTX11" s="67"/>
      <c r="CTY11" s="67"/>
      <c r="CTZ11" s="66">
        <v>42678.658175999997</v>
      </c>
      <c r="CUA11" s="66">
        <v>44883.515961441575</v>
      </c>
      <c r="CUB11" s="66">
        <v>47202.280745410957</v>
      </c>
      <c r="CUC11" s="66">
        <v>60514.523154543953</v>
      </c>
      <c r="CUD11" s="66">
        <v>63640.814448880185</v>
      </c>
      <c r="CUE11" s="66">
        <v>66928.615687400932</v>
      </c>
      <c r="CUF11" s="66">
        <v>17034.660488910456</v>
      </c>
      <c r="CUG11" s="66">
        <v>14928.918586559961</v>
      </c>
      <c r="CUH11" s="66">
        <v>12560.139129092484</v>
      </c>
      <c r="CUI11" s="66">
        <v>9906.7642207803638</v>
      </c>
      <c r="CUJ11" s="66">
        <v>6945.7105578150422</v>
      </c>
      <c r="CUK11" s="66">
        <v>3652.2693543883915</v>
      </c>
      <c r="CUL11" s="66">
        <v>0</v>
      </c>
      <c r="CUM11" s="66">
        <v>0</v>
      </c>
      <c r="CUN11" s="66">
        <v>0</v>
      </c>
      <c r="CUO11" s="66">
        <v>0</v>
      </c>
      <c r="CUP11" s="66">
        <v>0</v>
      </c>
      <c r="CUQ11" s="66">
        <v>0</v>
      </c>
      <c r="CUR11" s="66">
        <v>0</v>
      </c>
      <c r="CUS11" s="66">
        <v>0</v>
      </c>
      <c r="CUT11" s="66">
        <v>0</v>
      </c>
      <c r="CUU11" s="66">
        <v>0</v>
      </c>
      <c r="CUV11" s="66">
        <v>0</v>
      </c>
      <c r="CUW11" s="66">
        <v>0</v>
      </c>
      <c r="CUX11" s="66">
        <v>0</v>
      </c>
      <c r="CUY11" s="66">
        <v>0</v>
      </c>
      <c r="CUZ11" s="66">
        <v>46235.213024000004</v>
      </c>
      <c r="CVA11" s="66">
        <v>47329.766746518741</v>
      </c>
      <c r="CVB11" s="66">
        <v>48450.23249091694</v>
      </c>
      <c r="CVC11" s="65">
        <v>60461.356258706022</v>
      </c>
      <c r="CVD11" s="65">
        <v>61892.693939082797</v>
      </c>
      <c r="CVE11" s="65">
        <v>63357.91652846658</v>
      </c>
      <c r="CVF11" s="65">
        <v>15696.683988983526</v>
      </c>
      <c r="CVG11" s="65">
        <v>13390.234111296062</v>
      </c>
      <c r="CVH11" s="65">
        <v>10965.78327587586</v>
      </c>
      <c r="CVI11" s="65">
        <v>8419.0370936109575</v>
      </c>
      <c r="CVJ11" s="65">
        <v>5745.5639804817938</v>
      </c>
      <c r="CVK11" s="65">
        <v>2940.7910685114075</v>
      </c>
      <c r="CVL11" s="65">
        <v>0</v>
      </c>
      <c r="CVM11" s="65">
        <v>0</v>
      </c>
      <c r="CVN11" s="65">
        <v>0</v>
      </c>
      <c r="CVO11" s="65">
        <v>0</v>
      </c>
      <c r="CVP11" s="65">
        <v>0</v>
      </c>
      <c r="CVQ11" s="65">
        <v>0</v>
      </c>
      <c r="CVR11" s="65">
        <v>0</v>
      </c>
      <c r="CVS11" s="65">
        <v>0</v>
      </c>
      <c r="CVT11" s="65">
        <v>0</v>
      </c>
      <c r="CVU11" s="65">
        <v>0</v>
      </c>
      <c r="CVV11" s="65">
        <v>0</v>
      </c>
      <c r="CVW11" s="65">
        <v>0</v>
      </c>
      <c r="CVX11" s="65">
        <v>0</v>
      </c>
      <c r="CVY11" s="65">
        <v>0</v>
      </c>
      <c r="CVZ11" s="66">
        <v>43474.341756383998</v>
      </c>
      <c r="CWA11" s="66">
        <v>45720.3060154575</v>
      </c>
      <c r="CWB11" s="66">
        <v>48082.300908906152</v>
      </c>
      <c r="CWC11" s="66">
        <v>50566.320792187369</v>
      </c>
      <c r="CWD11" s="66">
        <v>53178.669700159524</v>
      </c>
      <c r="CWE11" s="66">
        <v>55925.977345688036</v>
      </c>
      <c r="CWF11" s="66">
        <v>14234.270749658306</v>
      </c>
      <c r="CWG11" s="66">
        <v>12474.699410595205</v>
      </c>
      <c r="CWH11" s="66">
        <v>10495.332215941045</v>
      </c>
      <c r="CWI11" s="66">
        <v>8278.155250785092</v>
      </c>
      <c r="CWJ11" s="66">
        <v>5803.8799595132487</v>
      </c>
      <c r="CWK11" s="66">
        <v>3051.8595234045229</v>
      </c>
      <c r="CWL11" s="66">
        <v>0</v>
      </c>
      <c r="CWM11" s="66">
        <v>0</v>
      </c>
      <c r="CWN11" s="66">
        <v>0</v>
      </c>
      <c r="CWO11" s="66">
        <v>0</v>
      </c>
      <c r="CWP11" s="66">
        <v>0</v>
      </c>
      <c r="CWQ11" s="66">
        <v>0</v>
      </c>
      <c r="CWR11" s="66">
        <v>0</v>
      </c>
      <c r="CWS11" s="66">
        <v>0</v>
      </c>
      <c r="CWT11" s="66">
        <v>0</v>
      </c>
      <c r="CWU11" s="66">
        <v>0</v>
      </c>
      <c r="CWV11" s="66">
        <v>0</v>
      </c>
      <c r="CWW11" s="66">
        <v>0</v>
      </c>
      <c r="CWX11" s="66">
        <v>0</v>
      </c>
      <c r="CWY11" s="66">
        <v>0</v>
      </c>
      <c r="CWZ11" s="65">
        <v>47097.203569416</v>
      </c>
      <c r="CXA11" s="65">
        <v>48212.163707273874</v>
      </c>
      <c r="CXB11" s="65">
        <v>49353.51896022982</v>
      </c>
      <c r="CXC11" s="65">
        <v>50521.894195557012</v>
      </c>
      <c r="CXD11" s="65">
        <v>51717.929073383573</v>
      </c>
      <c r="CXE11" s="65">
        <v>52942.278396892631</v>
      </c>
      <c r="CXF11" s="65">
        <v>13116.249068566487</v>
      </c>
      <c r="CXG11" s="65">
        <v>11188.964867575669</v>
      </c>
      <c r="CXH11" s="65">
        <v>9163.0783150921252</v>
      </c>
      <c r="CXI11" s="65">
        <v>7035.0009922351974</v>
      </c>
      <c r="CXJ11" s="65">
        <v>4801.0298391860288</v>
      </c>
      <c r="CXK11" s="65">
        <v>2457.3437383515306</v>
      </c>
      <c r="CXL11" s="65">
        <v>0</v>
      </c>
      <c r="CXM11" s="65">
        <v>0</v>
      </c>
      <c r="CXN11" s="65">
        <v>0</v>
      </c>
      <c r="CXO11" s="65">
        <v>0</v>
      </c>
      <c r="CXP11" s="65">
        <v>0</v>
      </c>
      <c r="CXQ11" s="65">
        <v>0</v>
      </c>
      <c r="CXR11" s="65">
        <v>0</v>
      </c>
      <c r="CXS11" s="65">
        <v>0</v>
      </c>
      <c r="CXT11" s="65">
        <v>0</v>
      </c>
      <c r="CXU11" s="65">
        <v>0</v>
      </c>
      <c r="CXV11" s="65">
        <v>0</v>
      </c>
      <c r="CXW11" s="65">
        <v>0</v>
      </c>
      <c r="CXX11" s="65">
        <v>0</v>
      </c>
      <c r="CXY11" s="65">
        <v>0</v>
      </c>
      <c r="CXZ11" s="66">
        <v>20432488.421052631</v>
      </c>
      <c r="CYA11" s="66">
        <v>21488068.261105724</v>
      </c>
      <c r="CYB11" s="66">
        <v>22598181.292406265</v>
      </c>
      <c r="CYC11" s="66">
        <v>23765644.799668103</v>
      </c>
      <c r="CYD11" s="66">
        <v>24993421.613702383</v>
      </c>
      <c r="CYE11" s="66">
        <v>26284627.630595956</v>
      </c>
      <c r="CYF11" s="66">
        <v>27642539.719344381</v>
      </c>
      <c r="CYG11" s="66">
        <v>29070604.038007706</v>
      </c>
      <c r="CYH11" s="66">
        <v>30572444.779494151</v>
      </c>
      <c r="CYI11" s="66">
        <v>32151873.369167026</v>
      </c>
      <c r="CYJ11" s="66">
        <v>33812898.13761685</v>
      </c>
      <c r="CYK11" s="66">
        <v>35559734.493146688</v>
      </c>
      <c r="CYL11" s="66">
        <v>37396815.619786695</v>
      </c>
      <c r="CYM11" s="66">
        <v>39328803.727987751</v>
      </c>
      <c r="CYN11" s="66">
        <v>41360601.88654656</v>
      </c>
      <c r="CYO11" s="66">
        <v>43497366.465789683</v>
      </c>
      <c r="CYP11" s="66">
        <v>45744520.223595351</v>
      </c>
      <c r="CYQ11" s="66">
        <v>48107766.067463085</v>
      </c>
      <c r="CYR11" s="66">
        <v>50593101.527557187</v>
      </c>
      <c r="CYS11" s="66">
        <v>53206833.977454126</v>
      </c>
      <c r="CYT11" s="66">
        <v>55955596.641221687</v>
      </c>
      <c r="CYU11" s="66">
        <v>58846365.42745322</v>
      </c>
      <c r="CYV11" s="66">
        <v>61886476.632978953</v>
      </c>
      <c r="CYW11" s="66">
        <v>65083645.561183535</v>
      </c>
      <c r="CYX11" s="66">
        <v>68445986.102180019</v>
      </c>
      <c r="CYY11" s="66">
        <v>71982031.32453151</v>
      </c>
      <c r="CYZ11" s="66">
        <v>22135195.789473686</v>
      </c>
      <c r="CZA11" s="66">
        <v>22659215.456853028</v>
      </c>
      <c r="CZB11" s="66">
        <v>23195640.553775981</v>
      </c>
      <c r="CZC11" s="66">
        <v>23744764.761361297</v>
      </c>
      <c r="CZD11" s="66">
        <v>24306888.713215671</v>
      </c>
      <c r="CZE11" s="66">
        <v>24882320.160024159</v>
      </c>
      <c r="CZF11" s="66">
        <v>25471374.138036985</v>
      </c>
      <c r="CZG11" s="66">
        <v>26074373.141545065</v>
      </c>
      <c r="CZH11" s="66">
        <v>26691647.299438663</v>
      </c>
      <c r="CZI11" s="66">
        <v>27323534.555945788</v>
      </c>
      <c r="CZJ11" s="66">
        <v>27970380.855649337</v>
      </c>
      <c r="CZK11" s="66">
        <v>28632540.332884274</v>
      </c>
      <c r="CZL11" s="66">
        <v>29310375.505618487</v>
      </c>
      <c r="CZM11" s="66">
        <v>30004257.473923545</v>
      </c>
      <c r="CZN11" s="66">
        <v>30714566.123143923</v>
      </c>
      <c r="CZO11" s="66">
        <v>31441690.331875999</v>
      </c>
      <c r="CZP11" s="66">
        <v>32186028.18487069</v>
      </c>
      <c r="CZQ11" s="66">
        <v>32947987.190976191</v>
      </c>
      <c r="CZR11" s="66">
        <v>33727984.506240264</v>
      </c>
      <c r="CZS11" s="66">
        <v>34526447.162294142</v>
      </c>
      <c r="CZT11" s="66">
        <v>35343812.300143056</v>
      </c>
      <c r="CZU11" s="66">
        <v>36180527.409491509</v>
      </c>
      <c r="CZV11" s="66">
        <v>37037050.573734179</v>
      </c>
      <c r="CZW11" s="66">
        <v>37913850.720746636</v>
      </c>
      <c r="CZX11" s="66">
        <v>38811407.879613228</v>
      </c>
      <c r="CZY11" s="66">
        <v>39730213.44343257</v>
      </c>
      <c r="CZZ11" s="66">
        <v>20432488.421052631</v>
      </c>
      <c r="DAA11" s="66">
        <v>21488068.261105724</v>
      </c>
      <c r="DAB11" s="66">
        <v>22598181.292406265</v>
      </c>
      <c r="DAC11" s="66">
        <v>23765644.799668103</v>
      </c>
      <c r="DAD11" s="66">
        <v>24993421.613702383</v>
      </c>
      <c r="DAE11" s="66">
        <v>26284627.630595956</v>
      </c>
      <c r="DAF11" s="66">
        <v>23693605.473723754</v>
      </c>
      <c r="DAG11" s="66">
        <v>20764717.170005504</v>
      </c>
      <c r="DAH11" s="66">
        <v>17469968.445425231</v>
      </c>
      <c r="DAI11" s="66">
        <v>13779374.301071582</v>
      </c>
      <c r="DAJ11" s="66">
        <v>9660828.0393190999</v>
      </c>
      <c r="DAK11" s="66">
        <v>5079962.0704495264</v>
      </c>
      <c r="DAL11" s="66">
        <v>0</v>
      </c>
      <c r="DAM11" s="66">
        <v>0</v>
      </c>
      <c r="DAN11" s="66">
        <v>0</v>
      </c>
      <c r="DAO11" s="66">
        <v>0</v>
      </c>
      <c r="DAP11" s="66">
        <v>0</v>
      </c>
      <c r="DAQ11" s="66">
        <v>0</v>
      </c>
      <c r="DAR11" s="66">
        <v>0</v>
      </c>
      <c r="DAS11" s="66">
        <v>0</v>
      </c>
      <c r="DAT11" s="66">
        <v>0</v>
      </c>
      <c r="DAU11" s="66">
        <v>0</v>
      </c>
      <c r="DAV11" s="66">
        <v>0</v>
      </c>
      <c r="DAW11" s="66">
        <v>0</v>
      </c>
      <c r="DAX11" s="66">
        <v>0</v>
      </c>
      <c r="DAY11" s="66">
        <v>0</v>
      </c>
      <c r="DAZ11" s="66">
        <v>22135195.789473686</v>
      </c>
      <c r="DBA11" s="66">
        <v>22659215.456853028</v>
      </c>
      <c r="DBB11" s="66">
        <v>23195640.553775981</v>
      </c>
      <c r="DBC11" s="66">
        <v>23744764.761361297</v>
      </c>
      <c r="DBD11" s="66">
        <v>24306888.713215671</v>
      </c>
      <c r="DBE11" s="66">
        <v>24882320.160024159</v>
      </c>
      <c r="DBF11" s="66">
        <v>21832606.404031701</v>
      </c>
      <c r="DBG11" s="66">
        <v>18624552.243960761</v>
      </c>
      <c r="DBH11" s="66">
        <v>15252369.885393521</v>
      </c>
      <c r="DBI11" s="66">
        <v>11710086.23826248</v>
      </c>
      <c r="DBJ11" s="66">
        <v>7991537.3873283817</v>
      </c>
      <c r="DBK11" s="66">
        <v>4090362.904697753</v>
      </c>
      <c r="DBL11" s="66">
        <v>0</v>
      </c>
      <c r="DBM11" s="66">
        <v>0</v>
      </c>
      <c r="DBN11" s="66">
        <v>0</v>
      </c>
      <c r="DBO11" s="66">
        <v>0</v>
      </c>
      <c r="DBP11" s="66">
        <v>0</v>
      </c>
      <c r="DBQ11" s="66">
        <v>0</v>
      </c>
      <c r="DBR11" s="66">
        <v>0</v>
      </c>
      <c r="DBS11" s="66">
        <v>0</v>
      </c>
      <c r="DBT11" s="66">
        <v>0</v>
      </c>
      <c r="DBU11" s="66">
        <v>0</v>
      </c>
      <c r="DBV11" s="66">
        <v>0</v>
      </c>
      <c r="DBW11" s="66">
        <v>0</v>
      </c>
      <c r="DBX11" s="66">
        <v>0</v>
      </c>
      <c r="DBY11" s="66">
        <v>0</v>
      </c>
      <c r="DBZ11" s="66">
        <v>20432488.421052631</v>
      </c>
      <c r="DCA11" s="66">
        <v>21488068.261105724</v>
      </c>
      <c r="DCB11" s="66">
        <v>22598181.292406265</v>
      </c>
      <c r="DCC11" s="66">
        <v>23765644.799668103</v>
      </c>
      <c r="DCD11" s="66">
        <v>24993421.613702383</v>
      </c>
      <c r="DCE11" s="66">
        <v>26284627.630595956</v>
      </c>
      <c r="DCF11" s="66">
        <v>7804952.3913442958</v>
      </c>
      <c r="DCG11" s="66">
        <v>8208170.5519080581</v>
      </c>
      <c r="DCH11" s="66">
        <v>8632219.7024454083</v>
      </c>
      <c r="DCI11" s="66">
        <v>9078176.0101177488</v>
      </c>
      <c r="DCJ11" s="66">
        <v>9547171.2388565224</v>
      </c>
      <c r="DCK11" s="66">
        <v>10040395.621594358</v>
      </c>
      <c r="DCL11" s="66">
        <v>10559100.88088095</v>
      </c>
      <c r="DCM11" s="66">
        <v>11104603.405549485</v>
      </c>
      <c r="DCN11" s="66">
        <v>11678287.591495499</v>
      </c>
      <c r="DCO11" s="66">
        <v>12281609.3550465</v>
      </c>
      <c r="DCP11" s="66">
        <v>12916099.827838685</v>
      </c>
      <c r="DCQ11" s="66">
        <v>13583369.242577812</v>
      </c>
      <c r="DCR11" s="66">
        <v>14285111.019545559</v>
      </c>
      <c r="DCS11" s="66">
        <v>15023106.064222341</v>
      </c>
      <c r="DCT11" s="66">
        <v>15799227.286933184</v>
      </c>
      <c r="DCU11" s="66">
        <v>16615444.355986793</v>
      </c>
      <c r="DCV11" s="66">
        <v>17473828.696370527</v>
      </c>
      <c r="DCW11" s="66">
        <v>18376558.746687118</v>
      </c>
      <c r="DCX11" s="66">
        <v>19325925.487674359</v>
      </c>
      <c r="DCY11" s="66">
        <v>20324338.256338313</v>
      </c>
      <c r="DCZ11" s="66">
        <v>22135195.789473686</v>
      </c>
      <c r="DDA11" s="66">
        <v>22659215.456853028</v>
      </c>
      <c r="DDB11" s="66">
        <v>23195640.553775981</v>
      </c>
      <c r="DDC11" s="66">
        <v>23744764.761361297</v>
      </c>
      <c r="DDD11" s="66">
        <v>24306888.713215671</v>
      </c>
      <c r="DDE11" s="66">
        <v>24882320.160024159</v>
      </c>
      <c r="DDF11" s="66">
        <v>7191917.4036810305</v>
      </c>
      <c r="DDG11" s="66">
        <v>7362175.9458480179</v>
      </c>
      <c r="DDH11" s="66">
        <v>7536465.1198415048</v>
      </c>
      <c r="DDI11" s="66">
        <v>7714880.345208222</v>
      </c>
      <c r="DDJ11" s="66">
        <v>7897519.3004186368</v>
      </c>
      <c r="DDK11" s="66">
        <v>8084481.9763437938</v>
      </c>
      <c r="DDL11" s="66">
        <v>8275870.7309981603</v>
      </c>
      <c r="DDM11" s="66">
        <v>8471790.3455784135</v>
      </c>
      <c r="DDN11" s="66">
        <v>8672348.0818288717</v>
      </c>
      <c r="DDO11" s="66">
        <v>8877653.7407649886</v>
      </c>
      <c r="DDP11" s="66">
        <v>9087819.7227870189</v>
      </c>
      <c r="DDQ11" s="66">
        <v>9302961.0892168079</v>
      </c>
      <c r="DDR11" s="66">
        <v>9523195.625291368</v>
      </c>
      <c r="DDS11" s="66">
        <v>9748643.9046477564</v>
      </c>
      <c r="DDT11" s="66">
        <v>9979429.3553345092</v>
      </c>
      <c r="DDU11" s="66">
        <v>10215678.327385837</v>
      </c>
      <c r="DDV11" s="66">
        <v>10457520.161995532</v>
      </c>
      <c r="DDW11" s="66">
        <v>10705087.262328463</v>
      </c>
      <c r="DDX11" s="66">
        <v>10958515.166008441</v>
      </c>
      <c r="DDY11" s="66">
        <v>11217942.619322136</v>
      </c>
      <c r="DDZ11" s="66">
        <v>20432488.421052631</v>
      </c>
      <c r="DEA11" s="66">
        <v>21488068.261105724</v>
      </c>
      <c r="DEB11" s="66">
        <v>22598181.292406265</v>
      </c>
      <c r="DEC11" s="66">
        <v>23765644.799668103</v>
      </c>
      <c r="DED11" s="66">
        <v>24993421.613702383</v>
      </c>
      <c r="DEE11" s="66">
        <v>26284627.630595956</v>
      </c>
      <c r="DEF11" s="66">
        <v>6689959.1925808247</v>
      </c>
      <c r="DEG11" s="66">
        <v>5862978.9656486129</v>
      </c>
      <c r="DEH11" s="66">
        <v>4932696.9728259472</v>
      </c>
      <c r="DEI11" s="66">
        <v>3890646.8614790351</v>
      </c>
      <c r="DEJ11" s="66">
        <v>2727763.2111018635</v>
      </c>
      <c r="DEK11" s="66">
        <v>1434342.2316563369</v>
      </c>
      <c r="DEL11" s="66">
        <v>0</v>
      </c>
      <c r="DEM11" s="66">
        <v>0</v>
      </c>
      <c r="DEN11" s="66">
        <v>0</v>
      </c>
      <c r="DEO11" s="66">
        <v>0</v>
      </c>
      <c r="DEP11" s="66">
        <v>0</v>
      </c>
      <c r="DEQ11" s="66">
        <v>0</v>
      </c>
      <c r="DER11" s="66">
        <v>0</v>
      </c>
      <c r="DES11" s="66">
        <v>0</v>
      </c>
      <c r="DET11" s="66">
        <v>0</v>
      </c>
      <c r="DEU11" s="66">
        <v>0</v>
      </c>
      <c r="DEV11" s="66">
        <v>0</v>
      </c>
      <c r="DEW11" s="66">
        <v>0</v>
      </c>
      <c r="DEX11" s="66">
        <v>0</v>
      </c>
      <c r="DEY11" s="66">
        <v>0</v>
      </c>
      <c r="DEZ11" s="66">
        <v>22135195.789473686</v>
      </c>
      <c r="DFA11" s="66">
        <v>22659215.456853028</v>
      </c>
      <c r="DFB11" s="66">
        <v>23195640.553775981</v>
      </c>
      <c r="DFC11" s="66">
        <v>23744764.761361297</v>
      </c>
      <c r="DFD11" s="66">
        <v>24306888.713215671</v>
      </c>
      <c r="DFE11" s="66">
        <v>24882320.160024159</v>
      </c>
      <c r="DFF11" s="66">
        <v>6164500.6317265965</v>
      </c>
      <c r="DFG11" s="66">
        <v>5258697.1041771555</v>
      </c>
      <c r="DFH11" s="66">
        <v>4306551.4970522886</v>
      </c>
      <c r="DFI11" s="66">
        <v>3306377.2908035233</v>
      </c>
      <c r="DFJ11" s="66">
        <v>2256434.085833896</v>
      </c>
      <c r="DFK11" s="66">
        <v>1154925.9966205421</v>
      </c>
      <c r="DFL11" s="66">
        <v>0</v>
      </c>
      <c r="DFM11" s="66">
        <v>0</v>
      </c>
      <c r="DFN11" s="66">
        <v>0</v>
      </c>
      <c r="DFO11" s="66">
        <v>0</v>
      </c>
      <c r="DFP11" s="66">
        <v>0</v>
      </c>
      <c r="DFQ11" s="66">
        <v>0</v>
      </c>
      <c r="DFR11" s="66">
        <v>0</v>
      </c>
      <c r="DFS11" s="66">
        <v>0</v>
      </c>
      <c r="DFT11" s="66">
        <v>0</v>
      </c>
      <c r="DFU11" s="66">
        <v>0</v>
      </c>
      <c r="DFV11" s="66">
        <v>0</v>
      </c>
      <c r="DFW11" s="66">
        <v>0</v>
      </c>
      <c r="DFX11" s="66">
        <v>0</v>
      </c>
      <c r="DFY11" s="66">
        <v>0</v>
      </c>
      <c r="DFZ11" s="66">
        <v>20432488.421052631</v>
      </c>
      <c r="DGA11" s="66">
        <v>21488068.261105724</v>
      </c>
      <c r="DGB11" s="66">
        <v>22598181.292406265</v>
      </c>
      <c r="DGC11" s="66">
        <v>23765644.799668103</v>
      </c>
      <c r="DGD11" s="66">
        <v>24993421.613702383</v>
      </c>
      <c r="DGE11" s="66">
        <v>19713470.722946964</v>
      </c>
      <c r="DGF11" s="66">
        <v>5017469.394435619</v>
      </c>
      <c r="DGG11" s="66">
        <v>4397234.2242364595</v>
      </c>
      <c r="DGH11" s="66">
        <v>3699522.7296194606</v>
      </c>
      <c r="DGI11" s="66">
        <v>2917985.146109276</v>
      </c>
      <c r="DGJ11" s="66">
        <v>2045822.4083263976</v>
      </c>
      <c r="DGK11" s="66">
        <v>1075756.6737422526</v>
      </c>
      <c r="DGL11" s="66">
        <v>0</v>
      </c>
      <c r="DGM11" s="66">
        <v>0</v>
      </c>
      <c r="DGN11" s="66">
        <v>0</v>
      </c>
      <c r="DGO11" s="66">
        <v>0</v>
      </c>
      <c r="DGP11" s="66">
        <v>0</v>
      </c>
      <c r="DGQ11" s="66">
        <v>0</v>
      </c>
      <c r="DGR11" s="66">
        <v>0</v>
      </c>
      <c r="DGS11" s="66">
        <v>0</v>
      </c>
      <c r="DGT11" s="66">
        <v>0</v>
      </c>
      <c r="DGU11" s="66">
        <v>0</v>
      </c>
      <c r="DGV11" s="66">
        <v>0</v>
      </c>
      <c r="DGW11" s="66">
        <v>0</v>
      </c>
      <c r="DGX11" s="66">
        <v>0</v>
      </c>
      <c r="DGY11" s="66">
        <v>0</v>
      </c>
      <c r="DGZ11" s="66">
        <v>22135195.789473686</v>
      </c>
      <c r="DHA11" s="66">
        <v>22659215.456853028</v>
      </c>
      <c r="DHB11" s="66">
        <v>23195640.553775981</v>
      </c>
      <c r="DHC11" s="66">
        <v>23744764.761361297</v>
      </c>
      <c r="DHD11" s="66">
        <v>24306888.713215671</v>
      </c>
      <c r="DHE11" s="66">
        <v>18661740.120018117</v>
      </c>
      <c r="DHF11" s="66">
        <v>4623375.4737949483</v>
      </c>
      <c r="DHG11" s="66">
        <v>3944022.8281328664</v>
      </c>
      <c r="DHH11" s="66">
        <v>3229913.6227892162</v>
      </c>
      <c r="DHI11" s="66">
        <v>2479782.9681026428</v>
      </c>
      <c r="DHJ11" s="66">
        <v>1692325.564375422</v>
      </c>
      <c r="DHK11" s="66">
        <v>866194.49746540654</v>
      </c>
      <c r="DHL11" s="66">
        <v>0</v>
      </c>
      <c r="DHM11" s="66">
        <v>0</v>
      </c>
      <c r="DHN11" s="66">
        <v>0</v>
      </c>
      <c r="DHO11" s="66">
        <v>0</v>
      </c>
      <c r="DHP11" s="66">
        <v>0</v>
      </c>
      <c r="DHQ11" s="66">
        <v>0</v>
      </c>
      <c r="DHR11" s="66">
        <v>0</v>
      </c>
      <c r="DHS11" s="66">
        <v>0</v>
      </c>
      <c r="DHT11" s="66">
        <v>0</v>
      </c>
      <c r="DHU11" s="66">
        <v>0</v>
      </c>
      <c r="DHV11" s="66">
        <v>0</v>
      </c>
      <c r="DHW11" s="66">
        <v>0</v>
      </c>
      <c r="DHX11" s="66">
        <v>0</v>
      </c>
      <c r="DHY11" s="66">
        <v>0</v>
      </c>
      <c r="DHZ11" s="25">
        <v>0.56000000000000005</v>
      </c>
      <c r="DIA11" s="25">
        <v>0.5</v>
      </c>
      <c r="DIB11" s="25">
        <v>0.27600000000000002</v>
      </c>
      <c r="DIC11" s="25">
        <v>0.13800000000000001</v>
      </c>
      <c r="DID11" s="25">
        <v>6.9000000000000006E-2</v>
      </c>
      <c r="DIE11" s="25">
        <v>0.27600000000000002</v>
      </c>
      <c r="DIF11" s="25">
        <v>0.13800000000000001</v>
      </c>
      <c r="DIG11" s="25">
        <v>6.9000000000000006E-2</v>
      </c>
      <c r="DIH11" s="25">
        <v>0.53400000000000003</v>
      </c>
      <c r="DII11" s="25">
        <v>0.57700000000000007</v>
      </c>
      <c r="DIJ11" s="25">
        <v>1.777534588659115</v>
      </c>
      <c r="DIK11" s="25">
        <v>1.777534588659115</v>
      </c>
      <c r="DIL11" s="46">
        <v>0.8</v>
      </c>
      <c r="DIM11" s="46">
        <v>0.8</v>
      </c>
      <c r="DIN11" s="25">
        <v>2</v>
      </c>
      <c r="DIO11" s="25">
        <v>2</v>
      </c>
      <c r="DIP11" s="25">
        <v>584.52452786070717</v>
      </c>
      <c r="DIQ11" s="25">
        <v>5740.4754721392928</v>
      </c>
      <c r="DIR11" s="25">
        <f t="shared" si="19"/>
        <v>164.14809002974559</v>
      </c>
      <c r="DIS11" s="25">
        <f t="shared" si="20"/>
        <v>304.36184777425711</v>
      </c>
      <c r="DIT11" s="66">
        <v>1203972.1547529735</v>
      </c>
      <c r="DIU11" s="66">
        <v>1266171.5652385342</v>
      </c>
      <c r="DIV11" s="66">
        <v>1331584.3113892751</v>
      </c>
      <c r="DIW11" s="66">
        <v>1400376.4000212816</v>
      </c>
      <c r="DIX11" s="66">
        <v>1472722.4141673371</v>
      </c>
      <c r="DIY11" s="66">
        <v>1548805.9561400127</v>
      </c>
      <c r="DIZ11" s="66">
        <v>1628820.1134842078</v>
      </c>
      <c r="DJA11" s="66">
        <v>1712967.9490016568</v>
      </c>
      <c r="DJB11" s="66">
        <v>1801463.0160909984</v>
      </c>
      <c r="DJC11" s="66">
        <v>1894529.9007112579</v>
      </c>
      <c r="DJD11" s="66">
        <v>1992404.7913441618</v>
      </c>
      <c r="DJE11" s="66">
        <v>2095336.0784017439</v>
      </c>
      <c r="DJF11" s="66">
        <v>2203584.984600455</v>
      </c>
      <c r="DJG11" s="66">
        <v>2317426.2279015547</v>
      </c>
      <c r="DJH11" s="66">
        <v>2437148.7187002129</v>
      </c>
      <c r="DJI11" s="66">
        <v>2563056.2930326909</v>
      </c>
      <c r="DJJ11" s="66">
        <v>2695468.4836623403</v>
      </c>
      <c r="DJK11" s="66">
        <v>2834721.331001326</v>
      </c>
      <c r="DJL11" s="66">
        <v>2981168.2359260526</v>
      </c>
      <c r="DJM11" s="66">
        <v>3135180.8566505956</v>
      </c>
      <c r="DJN11" s="66">
        <v>3297150.0519342632</v>
      </c>
      <c r="DJO11" s="66">
        <v>3467486.8730169944</v>
      </c>
      <c r="DJP11" s="66">
        <v>3646623.6067999527</v>
      </c>
      <c r="DJQ11" s="66">
        <v>3835014.8729187478</v>
      </c>
      <c r="DJR11" s="66">
        <v>4033138.7774934717</v>
      </c>
      <c r="DJS11" s="66">
        <v>4241498.126483582</v>
      </c>
      <c r="DJT11" s="66">
        <v>16386402.309217365</v>
      </c>
      <c r="DJU11" s="66">
        <v>16774327.366184948</v>
      </c>
      <c r="DJV11" s="66">
        <v>17171436.003964446</v>
      </c>
      <c r="DJW11" s="66">
        <v>17577945.630931567</v>
      </c>
      <c r="DJX11" s="66">
        <v>17994078.802299913</v>
      </c>
      <c r="DJY11" s="66">
        <v>18420063.34196515</v>
      </c>
      <c r="DJZ11" s="66">
        <v>18856132.467233662</v>
      </c>
      <c r="DKA11" s="66">
        <v>19302524.916503955</v>
      </c>
      <c r="DKB11" s="66">
        <v>19759485.07997077</v>
      </c>
      <c r="DKC11" s="66">
        <v>20227263.133423425</v>
      </c>
      <c r="DKD11" s="66">
        <v>20706115.17521162</v>
      </c>
      <c r="DKE11" s="66">
        <v>21196303.366453759</v>
      </c>
      <c r="DKF11" s="66">
        <v>21698096.074564468</v>
      </c>
      <c r="DKG11" s="66">
        <v>22211768.020179939</v>
      </c>
      <c r="DKH11" s="66">
        <v>22737600.427561529</v>
      </c>
      <c r="DKI11" s="66">
        <v>23275881.178559959</v>
      </c>
      <c r="DKJ11" s="66">
        <v>23826904.97022438</v>
      </c>
      <c r="DKK11" s="66">
        <v>24390973.476142623</v>
      </c>
      <c r="DKL11" s="66">
        <v>24968395.511600953</v>
      </c>
      <c r="DKM11" s="66">
        <v>25559487.202653762</v>
      </c>
      <c r="DKN11" s="66">
        <v>26164572.159195706</v>
      </c>
      <c r="DKO11" s="66">
        <v>26783981.652131148</v>
      </c>
      <c r="DKP11" s="66">
        <v>27418054.794737756</v>
      </c>
      <c r="DKQ11" s="66">
        <v>28067138.728323724</v>
      </c>
      <c r="DKR11" s="66">
        <v>28731588.812280066</v>
      </c>
      <c r="DKS11" s="66">
        <v>29411768.818632253</v>
      </c>
      <c r="DKT11" s="65">
        <v>1203972.1547529735</v>
      </c>
      <c r="DKU11" s="65">
        <v>1266171.5652385342</v>
      </c>
      <c r="DKV11" s="65">
        <v>1331584.3113892751</v>
      </c>
      <c r="DKW11" s="65">
        <v>1400376.4000212816</v>
      </c>
      <c r="DKX11" s="65">
        <v>1472722.4141673371</v>
      </c>
      <c r="DKY11" s="65">
        <v>1548805.9561400127</v>
      </c>
      <c r="DKZ11" s="78">
        <v>1512475.8196639072</v>
      </c>
      <c r="DLA11" s="78">
        <v>1468258.2420014201</v>
      </c>
      <c r="DLB11" s="78">
        <v>1415435.2269286418</v>
      </c>
      <c r="DLC11" s="78">
        <v>1353235.6433651841</v>
      </c>
      <c r="DLD11" s="78">
        <v>1280831.6515783896</v>
      </c>
      <c r="DLE11" s="78">
        <v>1197334.9019438536</v>
      </c>
      <c r="DLF11" s="78">
        <v>1101792.4923002275</v>
      </c>
      <c r="DLG11" s="65">
        <v>1154054.7458860192</v>
      </c>
      <c r="DLH11" s="65">
        <v>1208795.9990737808</v>
      </c>
      <c r="DLI11" s="65">
        <v>1266133.8403447759</v>
      </c>
      <c r="DLJ11" s="65">
        <v>1326191.4358539856</v>
      </c>
      <c r="DLK11" s="65">
        <v>1389097.7940006156</v>
      </c>
      <c r="DLL11" s="65">
        <v>1454988.0425481996</v>
      </c>
      <c r="DLM11" s="65">
        <v>1524003.7188895741</v>
      </c>
      <c r="DLN11" s="65">
        <v>1596293.0740802367</v>
      </c>
      <c r="DLO11" s="65">
        <v>1672011.3912931767</v>
      </c>
      <c r="DLP11" s="65">
        <v>1751321.319379241</v>
      </c>
      <c r="DLQ11" s="65">
        <v>1834393.222249551</v>
      </c>
      <c r="DLR11" s="65">
        <v>1921405.5448304715</v>
      </c>
      <c r="DLS11" s="65">
        <v>2012545.1963772292</v>
      </c>
      <c r="DLT11" s="65">
        <v>16386402.309217365</v>
      </c>
      <c r="DLU11" s="65">
        <v>16774327.366184948</v>
      </c>
      <c r="DLV11" s="65">
        <v>17171436.003964446</v>
      </c>
      <c r="DLW11" s="65">
        <v>17577945.630931567</v>
      </c>
      <c r="DLX11" s="65">
        <v>17994078.802299913</v>
      </c>
      <c r="DLY11" s="65">
        <v>18420063.34196515</v>
      </c>
      <c r="DLZ11" s="78">
        <v>17509265.862431258</v>
      </c>
      <c r="DMA11" s="78">
        <v>16545021.357003391</v>
      </c>
      <c r="DMB11" s="78">
        <v>15525309.705691319</v>
      </c>
      <c r="DMC11" s="78">
        <v>14448045.095302446</v>
      </c>
      <c r="DMD11" s="78">
        <v>13311074.041207468</v>
      </c>
      <c r="DME11" s="78">
        <v>12112173.352259291</v>
      </c>
      <c r="DMF11" s="78">
        <v>10849048.037282234</v>
      </c>
      <c r="DMG11" s="65">
        <v>11363660.093228592</v>
      </c>
      <c r="DMH11" s="65">
        <v>11902682.177337352</v>
      </c>
      <c r="DMI11" s="65">
        <v>12467272.151084952</v>
      </c>
      <c r="DMJ11" s="65">
        <v>13058642.79776888</v>
      </c>
      <c r="DMK11" s="65">
        <v>13678064.427660784</v>
      </c>
      <c r="DML11" s="65">
        <v>14326867.606732018</v>
      </c>
      <c r="DMM11" s="65">
        <v>15006446.014813116</v>
      </c>
      <c r="DMN11" s="65">
        <v>15718259.439326769</v>
      </c>
      <c r="DMO11" s="65">
        <v>16463836.911025058</v>
      </c>
      <c r="DMP11" s="65">
        <v>17244779.988466766</v>
      </c>
      <c r="DMQ11" s="65">
        <v>18062766.198290072</v>
      </c>
      <c r="DMR11" s="65">
        <v>18919552.638670601</v>
      </c>
      <c r="DMS11" s="65">
        <v>19816979.753705349</v>
      </c>
      <c r="DMT11" s="65">
        <v>856528.73466814519</v>
      </c>
      <c r="DMU11" s="65">
        <v>900778.58060518256</v>
      </c>
      <c r="DMV11" s="65">
        <v>947314.45477011148</v>
      </c>
      <c r="DMW11" s="65">
        <v>996254.45757544274</v>
      </c>
      <c r="DMX11" s="65">
        <v>1047722.7907176812</v>
      </c>
      <c r="DMY11" s="65">
        <v>1101850.0723808501</v>
      </c>
      <c r="DMZ11" s="65">
        <v>1158773.6687240088</v>
      </c>
      <c r="DNA11" s="65">
        <v>1218638.0424940251</v>
      </c>
      <c r="DNB11" s="65">
        <v>1281595.1196483206</v>
      </c>
      <c r="DNC11" s="65">
        <v>1347804.6749180211</v>
      </c>
      <c r="DND11" s="65">
        <v>1417434.7372900071</v>
      </c>
      <c r="DNE11" s="65">
        <v>1490662.0164369103</v>
      </c>
      <c r="DNF11" s="65">
        <v>1567672.3511772654</v>
      </c>
      <c r="DNG11" s="65">
        <v>1648661.1811039387</v>
      </c>
      <c r="DNH11" s="65">
        <v>1733834.0425777438</v>
      </c>
      <c r="DNI11" s="65">
        <v>1823407.0903449983</v>
      </c>
      <c r="DNJ11" s="65">
        <v>1917607.6461028021</v>
      </c>
      <c r="DNK11" s="65">
        <v>2016674.7754042023</v>
      </c>
      <c r="DNL11" s="65">
        <v>2120859.8943673386</v>
      </c>
      <c r="DNM11" s="65">
        <v>2230427.4077282962</v>
      </c>
      <c r="DNN11" s="65">
        <v>2345655.3798569394</v>
      </c>
      <c r="DNO11" s="65">
        <v>2466836.2404386536</v>
      </c>
      <c r="DNP11" s="65">
        <v>2594277.526612903</v>
      </c>
      <c r="DNQ11" s="65">
        <v>2728302.6634520264</v>
      </c>
      <c r="DNR11" s="65">
        <v>2869251.7847609981</v>
      </c>
      <c r="DNS11" s="65">
        <v>3017482.5962812146</v>
      </c>
      <c r="DNT11" s="65">
        <v>746548.11568803131</v>
      </c>
      <c r="DNU11" s="65">
        <v>764221.59366339003</v>
      </c>
      <c r="DNV11" s="65">
        <v>782313.46640417876</v>
      </c>
      <c r="DNW11" s="65">
        <v>800833.63881875691</v>
      </c>
      <c r="DNX11" s="65">
        <v>819792.25030027633</v>
      </c>
      <c r="DNY11" s="65">
        <v>839199.68027777853</v>
      </c>
      <c r="DNZ11" s="65">
        <v>859066.55389870843</v>
      </c>
      <c r="DOA11" s="65">
        <v>879403.74784595112</v>
      </c>
      <c r="DOB11" s="65">
        <v>900222.39629258146</v>
      </c>
      <c r="DOC11" s="65">
        <v>921533.89699758112</v>
      </c>
      <c r="DOD11" s="65">
        <v>943349.91754586564</v>
      </c>
      <c r="DOE11" s="65">
        <v>965682.40173603455</v>
      </c>
      <c r="DOF11" s="65">
        <v>988543.57611934165</v>
      </c>
      <c r="DOG11" s="65">
        <v>1011945.9566934671</v>
      </c>
      <c r="DOH11" s="65">
        <v>1035902.3557547556</v>
      </c>
      <c r="DOI11" s="65">
        <v>1060425.8889126698</v>
      </c>
      <c r="DOJ11" s="65">
        <v>1085529.9822703041</v>
      </c>
      <c r="DOK11" s="65">
        <v>1111228.3797748836</v>
      </c>
      <c r="DOL11" s="65">
        <v>1137535.150742278</v>
      </c>
      <c r="DOM11" s="65">
        <v>1164464.697559648</v>
      </c>
      <c r="DON11" s="65">
        <v>1192031.7635704386</v>
      </c>
      <c r="DOO11" s="65">
        <v>1220251.4411460415</v>
      </c>
      <c r="DOP11" s="65">
        <v>1249139.1799485413</v>
      </c>
      <c r="DOQ11" s="65">
        <v>1278710.7953890706</v>
      </c>
      <c r="DOR11" s="65">
        <v>1308982.4772864045</v>
      </c>
      <c r="DOS11" s="65">
        <v>1339970.7987305368</v>
      </c>
      <c r="DOT11" s="65">
        <v>856528.73466814519</v>
      </c>
      <c r="DOU11" s="65">
        <v>900778.58060518256</v>
      </c>
      <c r="DOV11" s="65">
        <v>947314.45477011148</v>
      </c>
      <c r="DOW11" s="65">
        <v>996254.45757544274</v>
      </c>
      <c r="DOX11" s="65">
        <v>1047722.7907176812</v>
      </c>
      <c r="DOY11" s="65">
        <v>1101850.0723808501</v>
      </c>
      <c r="DOZ11" s="78">
        <v>1076004.1209580081</v>
      </c>
      <c r="DPA11" s="78">
        <v>1044546.8935663073</v>
      </c>
      <c r="DPB11" s="78">
        <v>1006967.5940093948</v>
      </c>
      <c r="DPC11" s="78">
        <v>962717.62494144368</v>
      </c>
      <c r="DPD11" s="78">
        <v>911208.04540071881</v>
      </c>
      <c r="DPE11" s="78">
        <v>851806.86653537734</v>
      </c>
      <c r="DPF11" s="78">
        <v>783836.1755886327</v>
      </c>
      <c r="DPG11" s="65">
        <v>821016.53873742034</v>
      </c>
      <c r="DPH11" s="65">
        <v>859960.50944468495</v>
      </c>
      <c r="DPI11" s="65">
        <v>900751.74239684967</v>
      </c>
      <c r="DPJ11" s="65">
        <v>943477.86034371296</v>
      </c>
      <c r="DPK11" s="65">
        <v>988230.6423189484</v>
      </c>
      <c r="DPL11" s="65">
        <v>1035106.2207886276</v>
      </c>
      <c r="DPM11" s="65">
        <v>1084205.2881512549</v>
      </c>
      <c r="DPN11" s="65">
        <v>1135633.3130328923</v>
      </c>
      <c r="DPO11" s="65">
        <v>1189500.7668419944</v>
      </c>
      <c r="DPP11" s="65">
        <v>1245923.3610706092</v>
      </c>
      <c r="DPQ11" s="65">
        <v>1305022.2958516886</v>
      </c>
      <c r="DPR11" s="65">
        <v>1366924.5203064259</v>
      </c>
      <c r="DPS11" s="65">
        <v>1431763.0052408692</v>
      </c>
      <c r="DPT11" s="65">
        <v>746548.11568803131</v>
      </c>
      <c r="DPU11" s="65">
        <v>764221.59366339003</v>
      </c>
      <c r="DPV11" s="65">
        <v>782313.46640417876</v>
      </c>
      <c r="DPW11" s="65">
        <v>800833.63881875691</v>
      </c>
      <c r="DPX11" s="65">
        <v>819792.25030027633</v>
      </c>
      <c r="DPY11" s="65">
        <v>839199.68027777853</v>
      </c>
      <c r="DPZ11" s="78">
        <v>797704.65719165781</v>
      </c>
      <c r="DQA11" s="78">
        <v>753774.64101081528</v>
      </c>
      <c r="DQB11" s="78">
        <v>707317.59708702832</v>
      </c>
      <c r="DQC11" s="78">
        <v>658238.49785541499</v>
      </c>
      <c r="DQD11" s="78">
        <v>606439.23270805646</v>
      </c>
      <c r="DQE11" s="78">
        <v>551818.51527773403</v>
      </c>
      <c r="DQF11" s="78">
        <v>494271.78805967083</v>
      </c>
      <c r="DQG11" s="65">
        <v>517716.99912110029</v>
      </c>
      <c r="DQH11" s="65">
        <v>542274.30667477101</v>
      </c>
      <c r="DQI11" s="65">
        <v>567996.46173259814</v>
      </c>
      <c r="DQJ11" s="65">
        <v>594938.7174897854</v>
      </c>
      <c r="DQK11" s="65">
        <v>623158.94801299751</v>
      </c>
      <c r="DQL11" s="65">
        <v>652717.77255836944</v>
      </c>
      <c r="DQM11" s="65">
        <v>683678.68578639615</v>
      </c>
      <c r="DQN11" s="65">
        <v>716108.19415341562</v>
      </c>
      <c r="DQO11" s="65">
        <v>750075.95877266407</v>
      </c>
      <c r="DQP11" s="65">
        <v>785654.94505178009</v>
      </c>
      <c r="DQQ11" s="65">
        <v>822921.5794281913</v>
      </c>
      <c r="DQR11" s="65">
        <v>861955.91353906237</v>
      </c>
      <c r="DQS11" s="65">
        <v>902841.79617845523</v>
      </c>
      <c r="DQT11" s="66">
        <v>9218211.1611441337</v>
      </c>
      <c r="DQU11" s="66">
        <v>9694440.8627124596</v>
      </c>
      <c r="DQV11" s="66">
        <v>10195273.464419568</v>
      </c>
      <c r="DQW11" s="66">
        <v>10721979.997226458</v>
      </c>
      <c r="DQX11" s="66">
        <v>11275897.155885575</v>
      </c>
      <c r="DQY11" s="66">
        <v>11858430.691252757</v>
      </c>
      <c r="DQZ11" s="66">
        <v>12471058.977852242</v>
      </c>
      <c r="DRA11" s="66">
        <v>13115336.765748613</v>
      </c>
      <c r="DRB11" s="66">
        <v>13792899.126247341</v>
      </c>
      <c r="DRC11" s="66">
        <v>14505465.60143747</v>
      </c>
      <c r="DRD11" s="66">
        <v>15254844.568107266</v>
      </c>
      <c r="DRE11" s="66">
        <v>16042937.827107776</v>
      </c>
      <c r="DRF11" s="66">
        <v>16871745.429811299</v>
      </c>
      <c r="DRG11" s="66">
        <v>17743370.753913611</v>
      </c>
      <c r="DRH11" s="66">
        <v>18660025.841461383</v>
      </c>
      <c r="DRI11" s="66">
        <v>19624037.012651939</v>
      </c>
      <c r="DRJ11" s="66">
        <v>20637850.769652169</v>
      </c>
      <c r="DRK11" s="66">
        <v>21704040.005419604</v>
      </c>
      <c r="DRL11" s="66">
        <v>22825310.53328253</v>
      </c>
      <c r="DRM11" s="66">
        <v>24004507.953850225</v>
      </c>
      <c r="DRN11" s="66">
        <v>25244624.876680374</v>
      </c>
      <c r="DRO11" s="66">
        <v>26548808.515031055</v>
      </c>
      <c r="DRP11" s="66">
        <v>27920368.672971569</v>
      </c>
      <c r="DRQ11" s="66">
        <v>29362786.145122051</v>
      </c>
      <c r="DRR11" s="66">
        <v>30879721.550339047</v>
      </c>
      <c r="DRS11" s="66">
        <v>32475024.621765509</v>
      </c>
      <c r="DRT11" s="66">
        <v>17092320.609217491</v>
      </c>
      <c r="DRU11" s="66">
        <v>17496957.290346038</v>
      </c>
      <c r="DRV11" s="66">
        <v>17911173.176513981</v>
      </c>
      <c r="DRW11" s="66">
        <v>18335195.041944873</v>
      </c>
      <c r="DRX11" s="66">
        <v>18769255.029423472</v>
      </c>
      <c r="DRY11" s="66">
        <v>19213590.777388878</v>
      </c>
      <c r="DRZ11" s="66">
        <v>19668445.55003643</v>
      </c>
      <c r="DSA11" s="66">
        <v>20134068.370499585</v>
      </c>
      <c r="DSB11" s="66">
        <v>20610714.157184668</v>
      </c>
      <c r="DSC11" s="66">
        <v>21098643.863333229</v>
      </c>
      <c r="DSD11" s="66">
        <v>21598124.619888213</v>
      </c>
      <c r="DSE11" s="66">
        <v>22109429.88174244</v>
      </c>
      <c r="DSF11" s="66">
        <v>22632839.577449184</v>
      </c>
      <c r="DSG11" s="66">
        <v>23168640.262477003</v>
      </c>
      <c r="DSH11" s="66">
        <v>23717125.276092663</v>
      </c>
      <c r="DSI11" s="66">
        <v>24278594.901958022</v>
      </c>
      <c r="DSJ11" s="66">
        <v>24853356.532528825</v>
      </c>
      <c r="DSK11" s="66">
        <v>25441724.837345418</v>
      </c>
      <c r="DSL11" s="66">
        <v>26044021.935307499</v>
      </c>
      <c r="DSM11" s="66">
        <v>26660577.571027249</v>
      </c>
      <c r="DSN11" s="66">
        <v>27291729.295357358</v>
      </c>
      <c r="DSO11" s="66">
        <v>27937822.65019279</v>
      </c>
      <c r="DSP11" s="66">
        <v>28599211.357647508</v>
      </c>
      <c r="DSQ11" s="66">
        <v>29276257.513709646</v>
      </c>
      <c r="DSR11" s="66">
        <v>29969331.786481228</v>
      </c>
      <c r="DSS11" s="66">
        <v>30678813.619110931</v>
      </c>
      <c r="DST11" s="65">
        <v>9218211.1611441337</v>
      </c>
      <c r="DSU11" s="65">
        <v>9694440.8627124596</v>
      </c>
      <c r="DSV11" s="65">
        <v>10195273.464419568</v>
      </c>
      <c r="DSW11" s="65">
        <v>10721979.997226458</v>
      </c>
      <c r="DSX11" s="65">
        <v>11275897.155885575</v>
      </c>
      <c r="DSY11" s="65">
        <v>11858430.691252757</v>
      </c>
      <c r="DSZ11" s="78">
        <v>11580269.050862795</v>
      </c>
      <c r="DTA11" s="78">
        <v>11241717.227784526</v>
      </c>
      <c r="DTB11" s="78">
        <v>10837277.884908626</v>
      </c>
      <c r="DTC11" s="78">
        <v>10361046.858169621</v>
      </c>
      <c r="DTD11" s="78">
        <v>9806685.7937832437</v>
      </c>
      <c r="DTE11" s="78">
        <v>9167393.0440615863</v>
      </c>
      <c r="DTF11" s="78">
        <v>8435872.7149056494</v>
      </c>
      <c r="DTG11" s="65">
        <v>8836018.5882210806</v>
      </c>
      <c r="DTH11" s="65">
        <v>9255144.9186086599</v>
      </c>
      <c r="DTI11" s="65">
        <v>9694152.0221148394</v>
      </c>
      <c r="DTJ11" s="65">
        <v>10153982.920237286</v>
      </c>
      <c r="DTK11" s="65">
        <v>10635625.365608603</v>
      </c>
      <c r="DTL11" s="65">
        <v>11140113.963766027</v>
      </c>
      <c r="DTM11" s="65">
        <v>11668532.395564811</v>
      </c>
      <c r="DTN11" s="65">
        <v>12222015.745009221</v>
      </c>
      <c r="DTO11" s="65">
        <v>12801752.937501507</v>
      </c>
      <c r="DTP11" s="65">
        <v>13408989.293746389</v>
      </c>
      <c r="DTQ11" s="65">
        <v>14045029.204797067</v>
      </c>
      <c r="DTR11" s="65">
        <v>14711238.933988923</v>
      </c>
      <c r="DTS11" s="65">
        <v>15409049.551779736</v>
      </c>
      <c r="DTT11" s="65">
        <v>17092320.609217491</v>
      </c>
      <c r="DTU11" s="65">
        <v>17496957.290346038</v>
      </c>
      <c r="DTV11" s="65">
        <v>17911173.176513981</v>
      </c>
      <c r="DTW11" s="65">
        <v>18335195.041944873</v>
      </c>
      <c r="DTX11" s="65">
        <v>18769255.029423472</v>
      </c>
      <c r="DTY11" s="65">
        <v>19213590.777388878</v>
      </c>
      <c r="DTZ11" s="78">
        <v>18263556.582176685</v>
      </c>
      <c r="DUA11" s="78">
        <v>17257772.888999645</v>
      </c>
      <c r="DUB11" s="78">
        <v>16194132.552073669</v>
      </c>
      <c r="DUC11" s="78">
        <v>15070459.902380878</v>
      </c>
      <c r="DUD11" s="78">
        <v>13884508.684213851</v>
      </c>
      <c r="DUE11" s="78">
        <v>12633959.932424251</v>
      </c>
      <c r="DUF11" s="78">
        <v>11316419.788724592</v>
      </c>
      <c r="DUG11" s="65">
        <v>11853201.083582463</v>
      </c>
      <c r="DUH11" s="65">
        <v>12415443.978830624</v>
      </c>
      <c r="DUI11" s="65">
        <v>13004356.216058893</v>
      </c>
      <c r="DUJ11" s="65">
        <v>13621202.824683672</v>
      </c>
      <c r="DUK11" s="65">
        <v>14267308.839329796</v>
      </c>
      <c r="DUL11" s="65">
        <v>14944062.146108259</v>
      </c>
      <c r="DUM11" s="65">
        <v>15652916.463903813</v>
      </c>
      <c r="DUN11" s="65">
        <v>16395394.467076521</v>
      </c>
      <c r="DUO11" s="65">
        <v>17173091.056285039</v>
      </c>
      <c r="DUP11" s="65">
        <v>17987676.784457617</v>
      </c>
      <c r="DUQ11" s="65">
        <v>18840901.445270084</v>
      </c>
      <c r="DUR11" s="65">
        <v>19734597.831839129</v>
      </c>
      <c r="DUS11" s="65">
        <v>20670685.673704866</v>
      </c>
      <c r="DUT11" s="65">
        <v>0</v>
      </c>
      <c r="DUU11" s="65">
        <v>0</v>
      </c>
      <c r="DUV11" s="65">
        <v>0</v>
      </c>
      <c r="DUW11" s="65">
        <v>0</v>
      </c>
      <c r="DUX11" s="65">
        <v>0</v>
      </c>
      <c r="DUY11" s="65">
        <v>0</v>
      </c>
      <c r="DUZ11" s="65">
        <v>1937.8229301260894</v>
      </c>
      <c r="DVA11" s="65">
        <v>4075.8688361796821</v>
      </c>
      <c r="DVB11" s="65">
        <v>6429.653547599848</v>
      </c>
      <c r="DVC11" s="65">
        <v>9015.7616621140132</v>
      </c>
      <c r="DVD11" s="65">
        <v>11851.91556390133</v>
      </c>
      <c r="DVE11" s="65">
        <v>14957.048720481962</v>
      </c>
      <c r="DVF11" s="65">
        <v>18351.383516220441</v>
      </c>
      <c r="DVG11" s="65">
        <v>19299.449658611873</v>
      </c>
      <c r="DVH11" s="65">
        <v>20296.494637370306</v>
      </c>
      <c r="DVI11" s="65">
        <v>21345.048789045679</v>
      </c>
      <c r="DVJ11" s="65">
        <v>22447.773172016627</v>
      </c>
      <c r="DVK11" s="65">
        <v>23607.466319819949</v>
      </c>
      <c r="DVL11" s="65">
        <v>24827.07134336952</v>
      </c>
      <c r="DVM11" s="65">
        <v>26109.683400088881</v>
      </c>
      <c r="DVN11" s="65">
        <v>27458.557548912839</v>
      </c>
      <c r="DVO11" s="65">
        <v>28877.117011092963</v>
      </c>
      <c r="DVP11" s="65">
        <v>30368.961857771388</v>
      </c>
      <c r="DVQ11" s="65">
        <v>31937.878146370618</v>
      </c>
      <c r="DVR11" s="65">
        <v>33587.847528986051</v>
      </c>
      <c r="DVS11" s="65">
        <v>35323.05735716557</v>
      </c>
      <c r="DVT11" s="64">
        <v>0</v>
      </c>
      <c r="DVU11" s="64">
        <v>0</v>
      </c>
      <c r="DVV11" s="64">
        <v>0</v>
      </c>
      <c r="DVW11" s="64">
        <v>0</v>
      </c>
      <c r="DVX11" s="64">
        <v>0</v>
      </c>
      <c r="DVY11" s="64">
        <v>0</v>
      </c>
      <c r="DVZ11" s="64">
        <v>139409.0679799534</v>
      </c>
      <c r="DWA11" s="64">
        <v>285418.76367762132</v>
      </c>
      <c r="DWB11" s="64">
        <v>438263.47797714354</v>
      </c>
      <c r="DWC11" s="64">
        <v>598185.00026257546</v>
      </c>
      <c r="DWD11" s="64">
        <v>765432.73735425528</v>
      </c>
      <c r="DWE11" s="64">
        <v>940263.93866478256</v>
      </c>
      <c r="DWF11" s="64">
        <v>1122943.9277463912</v>
      </c>
      <c r="DWG11" s="64">
        <v>1149528.0478553781</v>
      </c>
      <c r="DWH11" s="64">
        <v>1176741.5096656804</v>
      </c>
      <c r="DWI11" s="64">
        <v>1204599.21195805</v>
      </c>
      <c r="DWJ11" s="64">
        <v>1233116.4062209472</v>
      </c>
      <c r="DWK11" s="64">
        <v>1262308.7050003957</v>
      </c>
      <c r="DWL11" s="64">
        <v>1292192.0904475178</v>
      </c>
      <c r="DWM11" s="64">
        <v>1322782.9230684126</v>
      </c>
      <c r="DWN11" s="64">
        <v>1354097.95068118</v>
      </c>
      <c r="DWO11" s="64">
        <v>1386154.3175849884</v>
      </c>
      <c r="DWP11" s="64">
        <v>1418969.5739462059</v>
      </c>
      <c r="DWQ11" s="64">
        <v>1452561.685406738</v>
      </c>
      <c r="DWR11" s="64">
        <v>1486949.0429198253</v>
      </c>
      <c r="DWS11" s="64">
        <v>1522150.4728186934</v>
      </c>
      <c r="DWT11" s="65">
        <v>0</v>
      </c>
      <c r="DWU11" s="65">
        <v>0</v>
      </c>
      <c r="DWV11" s="65">
        <v>0</v>
      </c>
      <c r="DWW11" s="65">
        <v>0</v>
      </c>
      <c r="DWX11" s="65">
        <v>0</v>
      </c>
      <c r="DWY11" s="65">
        <v>0</v>
      </c>
      <c r="DWZ11" s="65">
        <v>161485.1422937405</v>
      </c>
      <c r="DXA11" s="65">
        <v>339655.52205446956</v>
      </c>
      <c r="DXB11" s="65">
        <v>535804.12425301201</v>
      </c>
      <c r="DXC11" s="65">
        <v>751312.99782803142</v>
      </c>
      <c r="DXD11" s="65">
        <v>987659.00719601393</v>
      </c>
      <c r="DXE11" s="65">
        <v>1246419.940321523</v>
      </c>
      <c r="DXF11" s="65">
        <v>1529280.9948383735</v>
      </c>
      <c r="DXG11" s="65">
        <v>1608286.4568585774</v>
      </c>
      <c r="DXH11" s="65">
        <v>1691373.4860009081</v>
      </c>
      <c r="DXI11" s="65">
        <v>1778752.9435114923</v>
      </c>
      <c r="DXJ11" s="65">
        <v>1870646.584115308</v>
      </c>
      <c r="DXK11" s="65">
        <v>1967287.6187932845</v>
      </c>
      <c r="DXL11" s="65">
        <v>2068921.3066335083</v>
      </c>
      <c r="DXM11" s="65">
        <v>2175805.5772585408</v>
      </c>
      <c r="DXN11" s="65">
        <v>2288211.6854084786</v>
      </c>
      <c r="DXO11" s="65">
        <v>2406424.8993409732</v>
      </c>
      <c r="DXP11" s="65">
        <v>2530745.2247952553</v>
      </c>
      <c r="DXQ11" s="65">
        <v>2661488.1663574795</v>
      </c>
      <c r="DXR11" s="65">
        <v>2798985.5281595862</v>
      </c>
      <c r="DXS11" s="65">
        <v>2943586.2559437449</v>
      </c>
      <c r="DXT11" s="65">
        <v>0</v>
      </c>
      <c r="DXU11" s="65">
        <v>0</v>
      </c>
      <c r="DXV11" s="65">
        <v>0</v>
      </c>
      <c r="DXW11" s="65">
        <v>0</v>
      </c>
      <c r="DXX11" s="65">
        <v>0</v>
      </c>
      <c r="DXY11" s="65">
        <v>0</v>
      </c>
      <c r="DXZ11" s="65">
        <v>219698.16978550379</v>
      </c>
      <c r="DYA11" s="65">
        <v>449798.43069771881</v>
      </c>
      <c r="DYB11" s="65">
        <v>690670.16508031928</v>
      </c>
      <c r="DYC11" s="65">
        <v>942694.41475447454</v>
      </c>
      <c r="DYD11" s="65">
        <v>1206264.2260460388</v>
      </c>
      <c r="DYE11" s="65">
        <v>1481785.0046143816</v>
      </c>
      <c r="DYF11" s="65">
        <v>1769674.8803535739</v>
      </c>
      <c r="DYG11" s="65">
        <v>1811569.4473134675</v>
      </c>
      <c r="DYH11" s="65">
        <v>1854455.8092975444</v>
      </c>
      <c r="DYI11" s="65">
        <v>1898357.4456598444</v>
      </c>
      <c r="DYJ11" s="65">
        <v>1943298.3915951333</v>
      </c>
      <c r="DYK11" s="65">
        <v>1989303.2512976506</v>
      </c>
      <c r="DYL11" s="65">
        <v>2036397.2114313743</v>
      </c>
      <c r="DYM11" s="65">
        <v>2084606.0549191716</v>
      </c>
      <c r="DYN11" s="65">
        <v>2133956.1750583928</v>
      </c>
      <c r="DYO11" s="65">
        <v>2184474.5899706278</v>
      </c>
      <c r="DYP11" s="65">
        <v>2236188.9573935443</v>
      </c>
      <c r="DYQ11" s="65">
        <v>2289127.5898228977</v>
      </c>
      <c r="DYR11" s="65">
        <v>2343319.4700130112</v>
      </c>
      <c r="DYS11" s="65">
        <v>2398794.266844206</v>
      </c>
      <c r="DYT11" s="67">
        <v>320.10000000000002</v>
      </c>
      <c r="DYU11" s="68">
        <f ca="1">10000000*'Country Model'!$DYT$8/57000</f>
        <v>59385.964912280702</v>
      </c>
      <c r="DYV11" s="68">
        <f ca="1">10000000*'Country Model'!$DYT$8/57000</f>
        <v>59385.964912280702</v>
      </c>
      <c r="DYW11" s="38">
        <f ca="1">'Country Model'!$DYT$8/(220*8)</f>
        <v>0.19232954545454545</v>
      </c>
      <c r="DYX11" s="38">
        <f ca="1">'Country Model'!$DYT$8/(220*8)</f>
        <v>0.19232954545454545</v>
      </c>
      <c r="DYY11" s="25">
        <v>0</v>
      </c>
      <c r="DYZ11" s="25">
        <f t="shared" si="21"/>
        <v>0</v>
      </c>
      <c r="DZA11" s="25">
        <f t="shared" si="22"/>
        <v>0.05</v>
      </c>
      <c r="DZB11" s="25">
        <v>7.0000000000000007E-2</v>
      </c>
      <c r="DZC11" s="25">
        <v>0.03</v>
      </c>
      <c r="DZD11" s="25">
        <v>0.02</v>
      </c>
      <c r="DZE11" s="25">
        <v>0.01</v>
      </c>
      <c r="DZF11" s="25">
        <v>0.4</v>
      </c>
      <c r="DZG11" s="25">
        <v>0.21</v>
      </c>
      <c r="DZH11" s="25">
        <v>0.19</v>
      </c>
      <c r="DZI11" s="25">
        <v>0.08</v>
      </c>
      <c r="DZJ11" s="25">
        <v>0.03</v>
      </c>
      <c r="DZK11" s="25">
        <v>0.06</v>
      </c>
      <c r="DZL11" s="46">
        <v>0.67</v>
      </c>
      <c r="DZM11" s="46">
        <v>0.33</v>
      </c>
      <c r="DZN11" s="46">
        <v>0.33</v>
      </c>
      <c r="DZO11" s="46">
        <v>0.33</v>
      </c>
      <c r="DZP11" s="46">
        <v>0.17</v>
      </c>
      <c r="DZQ11" s="46">
        <v>1</v>
      </c>
      <c r="DZR11" s="46">
        <v>0.5</v>
      </c>
      <c r="DZS11" s="46">
        <v>0.33</v>
      </c>
      <c r="DZT11" s="46">
        <v>0.5</v>
      </c>
      <c r="DZU11" s="46">
        <v>0.17</v>
      </c>
      <c r="DZW11" s="69">
        <v>0</v>
      </c>
      <c r="DZX11" s="69">
        <v>1</v>
      </c>
      <c r="DZY11" s="69">
        <v>2</v>
      </c>
      <c r="DZZ11" s="69">
        <v>3</v>
      </c>
      <c r="EAA11" s="69">
        <v>4</v>
      </c>
      <c r="EAB11" s="69">
        <v>5</v>
      </c>
      <c r="EAC11" s="69">
        <v>6</v>
      </c>
      <c r="EAD11" s="69">
        <v>7</v>
      </c>
      <c r="EAE11" s="69">
        <v>8</v>
      </c>
      <c r="EAF11" s="69">
        <v>9</v>
      </c>
      <c r="EAG11" s="69">
        <v>10</v>
      </c>
      <c r="EAH11" s="69">
        <v>11</v>
      </c>
      <c r="EAI11" s="69">
        <v>12</v>
      </c>
      <c r="EAJ11" s="69">
        <v>13</v>
      </c>
      <c r="EAK11" s="69">
        <v>14</v>
      </c>
      <c r="EAL11" s="69">
        <v>15</v>
      </c>
      <c r="EAM11" s="69">
        <v>16</v>
      </c>
      <c r="EAN11" s="69">
        <v>17</v>
      </c>
      <c r="EAO11" s="69">
        <v>18</v>
      </c>
      <c r="EAP11" s="69">
        <v>19</v>
      </c>
      <c r="EAQ11" s="69">
        <v>20</v>
      </c>
      <c r="EAR11" s="69">
        <v>21</v>
      </c>
      <c r="EAS11" s="69">
        <v>22</v>
      </c>
      <c r="EAT11" s="69">
        <v>23</v>
      </c>
      <c r="EAU11" s="69">
        <v>24</v>
      </c>
      <c r="EAV11" s="69">
        <v>25</v>
      </c>
      <c r="EAW11" s="69">
        <v>26</v>
      </c>
      <c r="EAX11" s="69">
        <v>27</v>
      </c>
      <c r="EAY11" s="69">
        <v>28</v>
      </c>
      <c r="EAZ11" s="69">
        <v>29</v>
      </c>
      <c r="EBA11" s="69">
        <v>30</v>
      </c>
      <c r="EBB11" s="69">
        <v>31</v>
      </c>
      <c r="EBC11" s="69">
        <v>32</v>
      </c>
      <c r="EBD11" s="69">
        <v>33</v>
      </c>
      <c r="EBE11" s="69">
        <v>34</v>
      </c>
      <c r="EBF11" s="69">
        <v>35</v>
      </c>
      <c r="EBG11" s="69">
        <v>36</v>
      </c>
      <c r="EBH11" s="69">
        <v>37</v>
      </c>
      <c r="EBI11" s="69">
        <v>38</v>
      </c>
      <c r="EBJ11" s="69">
        <v>39</v>
      </c>
      <c r="EBK11" s="69">
        <v>40</v>
      </c>
      <c r="EBL11" s="69">
        <v>41</v>
      </c>
      <c r="EBM11" s="69">
        <v>42</v>
      </c>
      <c r="EBO11" s="70">
        <v>802004.64396549121</v>
      </c>
      <c r="EBP11" s="70">
        <v>843437.67533951893</v>
      </c>
      <c r="EBQ11" s="70">
        <v>887011.21313300205</v>
      </c>
      <c r="EBR11" s="70">
        <v>932835.83983483363</v>
      </c>
      <c r="EBS11" s="70">
        <v>981027.85082817287</v>
      </c>
      <c r="EBT11" s="70">
        <v>1031709.5495290443</v>
      </c>
      <c r="EBU11" s="70">
        <v>1085009.5577723384</v>
      </c>
      <c r="EBV11" s="70">
        <v>1141063.1422329235</v>
      </c>
      <c r="EBW11" s="70">
        <v>1200012.5577102704</v>
      </c>
      <c r="EBX11" s="70">
        <v>1262007.40814779</v>
      </c>
      <c r="EBY11" s="70">
        <v>1327205.0263030943</v>
      </c>
      <c r="EBZ11" s="70">
        <v>1395770.873032717</v>
      </c>
      <c r="ECA11" s="70">
        <v>1467878.9572046171</v>
      </c>
      <c r="ECB11" s="70">
        <v>1543712.2773041339</v>
      </c>
      <c r="ECC11" s="70">
        <v>1623463.2858541119</v>
      </c>
      <c r="ECD11" s="70">
        <v>1707334.377827826</v>
      </c>
      <c r="ECE11" s="70">
        <v>1795538.4042942117</v>
      </c>
      <c r="ECF11" s="70">
        <v>1888299.2125989508</v>
      </c>
      <c r="ECG11" s="70">
        <v>1985852.2144523049</v>
      </c>
      <c r="ECH11" s="70">
        <v>2088444.9833654051</v>
      </c>
      <c r="ECI11" s="70">
        <v>2196337.8829511995</v>
      </c>
      <c r="ECJ11" s="70">
        <v>2309804.7276845803</v>
      </c>
      <c r="ECK11" s="70">
        <v>2429133.477798589</v>
      </c>
      <c r="ECL11" s="70">
        <v>2554626.9700802378</v>
      </c>
      <c r="ECM11" s="70">
        <v>2686603.6864205808</v>
      </c>
      <c r="ECN11" s="70">
        <v>2825398.5620694957</v>
      </c>
      <c r="ECO11" s="70">
        <v>10386671.684101941</v>
      </c>
      <c r="ECP11" s="70">
        <v>10632561.546240402</v>
      </c>
      <c r="ECQ11" s="70">
        <v>10884272.505467646</v>
      </c>
      <c r="ECR11" s="70">
        <v>11141942.368080454</v>
      </c>
      <c r="ECS11" s="70">
        <v>11405712.202746106</v>
      </c>
      <c r="ECT11" s="70">
        <v>11675726.417734427</v>
      </c>
      <c r="ECU11" s="70">
        <v>11952132.839978181</v>
      </c>
      <c r="ECV11" s="70">
        <v>12235082.796005111</v>
      </c>
      <c r="ECW11" s="70">
        <v>12524731.194785945</v>
      </c>
      <c r="ECX11" s="70">
        <v>12821236.612543693</v>
      </c>
      <c r="ECY11" s="70">
        <v>13124761.379570689</v>
      </c>
      <c r="ECZ11" s="70">
        <v>13435471.669100927</v>
      </c>
      <c r="EDA11" s="70">
        <v>13753537.588286288</v>
      </c>
      <c r="EDB11" s="70">
        <v>14079133.271326525</v>
      </c>
      <c r="EDC11" s="70">
        <v>14412436.974803971</v>
      </c>
      <c r="EDD11" s="70">
        <v>14753631.175275151</v>
      </c>
      <c r="EDE11" s="70">
        <v>15102902.669172745</v>
      </c>
      <c r="EDF11" s="70">
        <v>15460442.675072582</v>
      </c>
      <c r="EDG11" s="70">
        <v>15826446.938381677</v>
      </c>
      <c r="EDH11" s="70">
        <v>16201115.838504598</v>
      </c>
      <c r="EDI11" s="70">
        <v>16584654.498546837</v>
      </c>
      <c r="EDJ11" s="70">
        <v>16977272.897615287</v>
      </c>
      <c r="EDK11" s="70">
        <v>17379185.985777233</v>
      </c>
      <c r="EDL11" s="70">
        <v>17790613.801740874</v>
      </c>
      <c r="EDM11" s="70">
        <v>18211781.593321729</v>
      </c>
      <c r="EDN11" s="70">
        <v>18642919.94076097</v>
      </c>
      <c r="EDO11" s="71">
        <v>802004.64396549121</v>
      </c>
      <c r="EDP11" s="71">
        <v>843437.67533951893</v>
      </c>
      <c r="EDQ11" s="71">
        <v>887011.21313300205</v>
      </c>
      <c r="EDR11" s="71">
        <v>932835.83983483363</v>
      </c>
      <c r="EDS11" s="71">
        <v>981027.85082817287</v>
      </c>
      <c r="EDT11" s="71">
        <v>1031709.5495290443</v>
      </c>
      <c r="EDU11" s="79">
        <v>1007508.8750743142</v>
      </c>
      <c r="EDV11" s="79">
        <v>978054.12191393436</v>
      </c>
      <c r="EDW11" s="79">
        <v>942867.00962949812</v>
      </c>
      <c r="EDX11" s="79">
        <v>901433.86296270706</v>
      </c>
      <c r="EDY11" s="79">
        <v>853203.23119484633</v>
      </c>
      <c r="EDZ11" s="79">
        <v>797583.3560186954</v>
      </c>
      <c r="EEA11" s="79">
        <v>733939.47860230855</v>
      </c>
      <c r="EEB11" s="71">
        <v>768753.04959266668</v>
      </c>
      <c r="EEC11" s="71">
        <v>805217.96209064999</v>
      </c>
      <c r="EED11" s="71">
        <v>843412.54557229974</v>
      </c>
      <c r="EEE11" s="71">
        <v>883418.84498183196</v>
      </c>
      <c r="EEF11" s="71">
        <v>925322.7969705764</v>
      </c>
      <c r="EEG11" s="71">
        <v>969214.41449560574</v>
      </c>
      <c r="EEH11" s="71">
        <v>1015187.9801745879</v>
      </c>
      <c r="EEI11" s="71">
        <v>1063342.2488122026</v>
      </c>
      <c r="EEJ11" s="71">
        <v>1113780.6595331628</v>
      </c>
      <c r="EEK11" s="71">
        <v>1166611.5579775237</v>
      </c>
      <c r="EEL11" s="71">
        <v>1221948.429035566</v>
      </c>
      <c r="EEM11" s="71">
        <v>1279910.140622193</v>
      </c>
      <c r="EEN11" s="71">
        <v>1340621.1990144809</v>
      </c>
      <c r="EEO11" s="71">
        <v>10386671.684101941</v>
      </c>
      <c r="EEP11" s="71">
        <v>10632561.546240402</v>
      </c>
      <c r="EEQ11" s="71">
        <v>10884272.505467646</v>
      </c>
      <c r="EER11" s="71">
        <v>11141942.368080454</v>
      </c>
      <c r="EES11" s="71">
        <v>11405712.202746106</v>
      </c>
      <c r="EET11" s="71">
        <v>11675726.417734427</v>
      </c>
      <c r="EEU11" s="79">
        <v>11098409.065694025</v>
      </c>
      <c r="EEV11" s="79">
        <v>10487213.825147238</v>
      </c>
      <c r="EEW11" s="79">
        <v>9840860.2244746704</v>
      </c>
      <c r="EEX11" s="79">
        <v>9158026.1518169232</v>
      </c>
      <c r="EEY11" s="79">
        <v>8437346.6011525858</v>
      </c>
      <c r="EEZ11" s="79">
        <v>7677412.3823433872</v>
      </c>
      <c r="EFA11" s="79">
        <v>6876768.794143145</v>
      </c>
      <c r="EFB11" s="71">
        <v>7202960.3747556191</v>
      </c>
      <c r="EFC11" s="71">
        <v>7544624.4760311525</v>
      </c>
      <c r="EFD11" s="71">
        <v>7902495.0191065799</v>
      </c>
      <c r="EFE11" s="71">
        <v>8277340.7378197052</v>
      </c>
      <c r="EFF11" s="71">
        <v>8669966.8300095405</v>
      </c>
      <c r="EFG11" s="71">
        <v>9081216.6871440671</v>
      </c>
      <c r="EFH11" s="71">
        <v>9511973.7059908807</v>
      </c>
      <c r="EFI11" s="71">
        <v>9963163.186222354</v>
      </c>
      <c r="EFJ11" s="71">
        <v>10435754.318031494</v>
      </c>
      <c r="EFK11" s="71">
        <v>10930762.264028069</v>
      </c>
      <c r="EFL11" s="71">
        <v>11449250.33988707</v>
      </c>
      <c r="EFM11" s="71">
        <v>11992332.298433708</v>
      </c>
      <c r="EFN11" s="71">
        <v>12561174.722071353</v>
      </c>
      <c r="EFO11" s="70">
        <v>0</v>
      </c>
      <c r="EFP11" s="70">
        <v>0</v>
      </c>
      <c r="EFQ11" s="70">
        <v>0</v>
      </c>
      <c r="EFR11" s="70">
        <v>0</v>
      </c>
      <c r="EFS11" s="70">
        <v>0</v>
      </c>
      <c r="EFT11" s="70">
        <v>0</v>
      </c>
      <c r="EFU11" s="70">
        <v>77500.682698024204</v>
      </c>
      <c r="EFV11" s="70">
        <v>163009.02031898918</v>
      </c>
      <c r="EFW11" s="70">
        <v>257145.54808077228</v>
      </c>
      <c r="EFX11" s="70">
        <v>360573.54518508294</v>
      </c>
      <c r="EFY11" s="70">
        <v>474001.79510824801</v>
      </c>
      <c r="EFZ11" s="70">
        <v>598187.51701402164</v>
      </c>
      <c r="EGA11" s="70">
        <v>733939.47860230855</v>
      </c>
      <c r="EGB11" s="70">
        <v>774959.22771146719</v>
      </c>
      <c r="EGC11" s="70">
        <v>818245.3237634619</v>
      </c>
      <c r="EGD11" s="70">
        <v>863921.83225552621</v>
      </c>
      <c r="EGE11" s="70">
        <v>912119.55931237969</v>
      </c>
      <c r="EGF11" s="70">
        <v>962976.41562837444</v>
      </c>
      <c r="EGG11" s="70">
        <v>1016637.7999566991</v>
      </c>
      <c r="EGH11" s="70">
        <v>1073257.0031908173</v>
      </c>
      <c r="EGI11" s="70">
        <v>1132995.6341389969</v>
      </c>
      <c r="EGJ11" s="70">
        <v>1196024.0681514174</v>
      </c>
      <c r="EGK11" s="70">
        <v>1262521.9198210654</v>
      </c>
      <c r="EGL11" s="70">
        <v>1332678.5410446718</v>
      </c>
      <c r="EGM11" s="70">
        <v>1406693.5457983878</v>
      </c>
      <c r="EGN11" s="70">
        <v>1484777.3630550147</v>
      </c>
      <c r="EGO11" s="70">
        <v>0</v>
      </c>
      <c r="EGP11" s="70">
        <v>0</v>
      </c>
      <c r="EGQ11" s="70">
        <v>0</v>
      </c>
      <c r="EGR11" s="70">
        <v>0</v>
      </c>
      <c r="EGS11" s="70">
        <v>0</v>
      </c>
      <c r="EGT11" s="70">
        <v>0</v>
      </c>
      <c r="EGU11" s="70">
        <v>853723.77428415604</v>
      </c>
      <c r="EGV11" s="70">
        <v>1747868.9708578736</v>
      </c>
      <c r="EGW11" s="70">
        <v>2683870.9703112748</v>
      </c>
      <c r="EGX11" s="70">
        <v>3663210.4607267696</v>
      </c>
      <c r="EGY11" s="70">
        <v>4687414.7784181032</v>
      </c>
      <c r="EGZ11" s="70">
        <v>5758059.28675754</v>
      </c>
      <c r="EHA11" s="70">
        <v>6876768.7941431431</v>
      </c>
      <c r="EHB11" s="70">
        <v>6876172.896570906</v>
      </c>
      <c r="EHC11" s="70">
        <v>6867812.4987728186</v>
      </c>
      <c r="EHD11" s="70">
        <v>6851136.1561685707</v>
      </c>
      <c r="EHE11" s="70">
        <v>6825561.93135304</v>
      </c>
      <c r="EHF11" s="70">
        <v>6790475.8450630419</v>
      </c>
      <c r="EHG11" s="70">
        <v>6745230.2512376104</v>
      </c>
      <c r="EHH11" s="70">
        <v>6689142.1325137168</v>
      </c>
      <c r="EHI11" s="70">
        <v>6621491.3123244829</v>
      </c>
      <c r="EHJ11" s="70">
        <v>6541518.5795837939</v>
      </c>
      <c r="EHK11" s="70">
        <v>6448423.7217491642</v>
      </c>
      <c r="EHL11" s="70">
        <v>6341363.4618538041</v>
      </c>
      <c r="EHM11" s="70">
        <v>6219449.2948880214</v>
      </c>
      <c r="EHN11" s="70">
        <v>6081745.2186896168</v>
      </c>
      <c r="EHO11" s="70">
        <f t="shared" si="23"/>
        <v>16699030.703581873</v>
      </c>
      <c r="EHP11" s="70">
        <f t="shared" si="24"/>
        <v>39459070.82529743</v>
      </c>
      <c r="EHQ11" s="70">
        <f t="shared" si="25"/>
        <v>1284540.8233524519</v>
      </c>
      <c r="EHR11" s="70">
        <f t="shared" si="26"/>
        <v>1715611.7750129318</v>
      </c>
      <c r="EHS11" s="70">
        <f t="shared" si="27"/>
        <v>167315536.49023744</v>
      </c>
      <c r="EHT11" s="70">
        <f t="shared" si="28"/>
        <v>335492873.32913196</v>
      </c>
      <c r="EHU11" s="70">
        <f t="shared" si="29"/>
        <v>12870425.88386442</v>
      </c>
      <c r="EHV11" s="70">
        <f t="shared" si="30"/>
        <v>14586646.666483998</v>
      </c>
      <c r="EHW11" s="70">
        <f t="shared" si="31"/>
        <v>184014567.19381931</v>
      </c>
      <c r="EHX11" s="70">
        <f t="shared" si="2"/>
        <v>374951944.15442938</v>
      </c>
      <c r="EHY11" s="70">
        <f t="shared" si="2"/>
        <v>14154966.707216872</v>
      </c>
      <c r="EHZ11" s="70">
        <f t="shared" si="2"/>
        <v>16302258.441496931</v>
      </c>
      <c r="EIA11" s="70">
        <f t="shared" si="32"/>
        <v>11577546.732843971</v>
      </c>
      <c r="EIB11" s="70">
        <f t="shared" si="33"/>
        <v>22556905.004461702</v>
      </c>
      <c r="EIC11" s="70">
        <f t="shared" si="3"/>
        <v>27025392.591081291</v>
      </c>
      <c r="EID11" s="70">
        <f t="shared" si="3"/>
        <v>30888905.107980929</v>
      </c>
      <c r="EIE11" s="70">
        <f t="shared" si="34"/>
        <v>120449497.9032263</v>
      </c>
      <c r="EIF11" s="70">
        <f t="shared" si="35"/>
        <v>223322432.99286455</v>
      </c>
      <c r="EIG11" s="70">
        <f t="shared" si="4"/>
        <v>41180359.298298165</v>
      </c>
      <c r="EIH11" s="70">
        <f t="shared" si="4"/>
        <v>47191163.54947786</v>
      </c>
      <c r="EII11" s="70">
        <f t="shared" si="4"/>
        <v>132027044.63607027</v>
      </c>
      <c r="EIJ11" s="70">
        <f t="shared" si="4"/>
        <v>245879337.99732625</v>
      </c>
      <c r="EIK11" s="70">
        <f t="shared" si="4"/>
        <v>68205751.889379457</v>
      </c>
      <c r="EIL11" s="70">
        <f t="shared" si="4"/>
        <v>78080068.657458782</v>
      </c>
      <c r="EIM11" s="70">
        <f t="shared" si="36"/>
        <v>5121483.9707379024</v>
      </c>
      <c r="EIN11" s="70">
        <f t="shared" si="5"/>
        <v>16902165.820835728</v>
      </c>
      <c r="EIO11" s="70">
        <f t="shared" si="37"/>
        <v>393960.3054413771</v>
      </c>
      <c r="EIP11" s="70">
        <f t="shared" si="38"/>
        <v>734876.77481894474</v>
      </c>
      <c r="EIQ11" s="70">
        <f t="shared" si="5"/>
        <v>46866038.587011144</v>
      </c>
      <c r="EIR11" s="70">
        <f t="shared" si="5"/>
        <v>112170440.33626741</v>
      </c>
      <c r="EIS11" s="70">
        <f t="shared" si="39"/>
        <v>3605079.8913085493</v>
      </c>
      <c r="EIT11" s="70">
        <f t="shared" si="40"/>
        <v>4876975.6667942349</v>
      </c>
      <c r="EIU11" s="70">
        <f t="shared" si="5"/>
        <v>51987522.557749048</v>
      </c>
      <c r="EIV11" s="70">
        <f t="shared" si="5"/>
        <v>129072606.15710312</v>
      </c>
      <c r="EIW11" s="70">
        <f t="shared" si="41"/>
        <v>3999040.1967499265</v>
      </c>
      <c r="EIX11" s="70">
        <f t="shared" si="42"/>
        <v>5611852.4416131796</v>
      </c>
      <c r="EIY11" s="70">
        <v>164.14809002974559</v>
      </c>
      <c r="EIZ11" s="70">
        <v>172.62828152908784</v>
      </c>
      <c r="EJA11" s="70">
        <v>181.54657528019851</v>
      </c>
      <c r="EJB11" s="70">
        <v>190.92560444920591</v>
      </c>
      <c r="EJC11" s="70">
        <v>200.78917147312646</v>
      </c>
      <c r="EJD11" s="70">
        <v>211.16230846654395</v>
      </c>
      <c r="EJE11" s="70">
        <v>222.07134074900901</v>
      </c>
      <c r="EJF11" s="70">
        <v>233.54395365438018</v>
      </c>
      <c r="EJG11" s="70">
        <v>245.60926279165838</v>
      </c>
      <c r="EJH11" s="70">
        <v>258.29788793562506</v>
      </c>
      <c r="EJI11" s="70">
        <v>271.6420307348061</v>
      </c>
      <c r="EJJ11" s="70">
        <v>285.67555643397162</v>
      </c>
      <c r="EJK11" s="70">
        <v>300.43407981857047</v>
      </c>
      <c r="EJL11" s="70">
        <v>315.95505559921145</v>
      </c>
      <c r="EJM11" s="70">
        <v>332.2778734655729</v>
      </c>
      <c r="EJN11" s="70">
        <v>349.44395805097173</v>
      </c>
      <c r="EJO11" s="70">
        <v>367.49687406128515</v>
      </c>
      <c r="EJP11" s="70">
        <v>386.48243683502579</v>
      </c>
      <c r="EJQ11" s="70">
        <v>406.44882861515282</v>
      </c>
      <c r="EJR11" s="70">
        <v>427.44672082769847</v>
      </c>
      <c r="EJS11" s="70">
        <v>449.5294026775324</v>
      </c>
      <c r="EJT11" s="70">
        <v>472.75291638761956</v>
      </c>
      <c r="EJU11" s="70">
        <v>497.17619942498578</v>
      </c>
      <c r="EJV11" s="70">
        <v>522.86123407433831</v>
      </c>
      <c r="EJW11" s="70">
        <v>549.8732047389334</v>
      </c>
      <c r="EJX11" s="70">
        <v>578.28066336789573</v>
      </c>
      <c r="EJY11" s="70">
        <v>304.36184777425711</v>
      </c>
      <c r="EJZ11" s="70">
        <v>311.56718698835493</v>
      </c>
      <c r="EKA11" s="70">
        <v>318.94310248712804</v>
      </c>
      <c r="EKB11" s="70">
        <v>326.49363242451039</v>
      </c>
      <c r="EKC11" s="70">
        <v>334.22291055205807</v>
      </c>
      <c r="EKD11" s="70">
        <v>342.13516848208877</v>
      </c>
      <c r="EKE11" s="70">
        <v>350.23473800439757</v>
      </c>
      <c r="EKF11" s="70">
        <v>358.52605345781831</v>
      </c>
      <c r="EKG11" s="70">
        <v>367.01365415792759</v>
      </c>
      <c r="EKH11" s="70">
        <v>375.70218688222246</v>
      </c>
      <c r="EKI11" s="70">
        <v>384.59640841412937</v>
      </c>
      <c r="EKJ11" s="70">
        <v>393.70118814724123</v>
      </c>
      <c r="EKK11" s="70">
        <v>403.02151075120383</v>
      </c>
      <c r="EKL11" s="70">
        <v>412.56247890071512</v>
      </c>
      <c r="EKM11" s="70">
        <v>422.32931606912899</v>
      </c>
      <c r="EKN11" s="70">
        <v>432.32736938819346</v>
      </c>
      <c r="EKO11" s="70">
        <v>442.56211257548989</v>
      </c>
      <c r="EKP11" s="70">
        <v>453.03914893117428</v>
      </c>
      <c r="EKQ11" s="70">
        <v>463.7642144056631</v>
      </c>
      <c r="EKR11" s="70">
        <v>474.74318073994169</v>
      </c>
      <c r="EKS11" s="70">
        <v>485.9820586802154</v>
      </c>
      <c r="EKT11" s="70">
        <v>497.48700126866265</v>
      </c>
      <c r="EKU11" s="70">
        <v>509.26430721209249</v>
      </c>
      <c r="EKV11" s="70">
        <v>521.32042433034985</v>
      </c>
      <c r="EKW11" s="70">
        <v>533.66195308635736</v>
      </c>
      <c r="EKX11" s="70">
        <v>546.29565019972608</v>
      </c>
      <c r="EKY11" s="71">
        <v>164.14809002974559</v>
      </c>
      <c r="EKZ11" s="71">
        <v>172.62828152908784</v>
      </c>
      <c r="ELA11" s="71">
        <v>181.54657528019851</v>
      </c>
      <c r="ELB11" s="71">
        <v>190.92560444920591</v>
      </c>
      <c r="ELC11" s="71">
        <v>200.78917147312646</v>
      </c>
      <c r="ELD11" s="71">
        <v>211.16230846654395</v>
      </c>
      <c r="ELE11" s="79">
        <v>206.20910212407981</v>
      </c>
      <c r="ELF11" s="79">
        <v>200.18053170375444</v>
      </c>
      <c r="ELG11" s="79">
        <v>192.97870647916014</v>
      </c>
      <c r="ELH11" s="79">
        <v>184.49849138258932</v>
      </c>
      <c r="ELI11" s="79">
        <v>174.62701975808963</v>
      </c>
      <c r="ELJ11" s="79">
        <v>163.24317510512665</v>
      </c>
      <c r="ELK11" s="79">
        <v>150.21703990928523</v>
      </c>
      <c r="ELL11" s="71">
        <v>157.3424115990633</v>
      </c>
      <c r="ELM11" s="71">
        <v>164.80576706051036</v>
      </c>
      <c r="ELN11" s="71">
        <v>172.62313816324459</v>
      </c>
      <c r="ELO11" s="71">
        <v>180.81131723009227</v>
      </c>
      <c r="ELP11" s="71">
        <v>189.38789310830691</v>
      </c>
      <c r="ELQ11" s="71">
        <v>198.37128895178495</v>
      </c>
      <c r="ELR11" s="71">
        <v>207.78080179543716</v>
      </c>
      <c r="ELS11" s="71">
        <v>217.63664400672468</v>
      </c>
      <c r="ELT11" s="71">
        <v>227.9599867034008</v>
      </c>
      <c r="ELU11" s="71">
        <v>238.77300523072299</v>
      </c>
      <c r="ELV11" s="71">
        <v>250.09892679582407</v>
      </c>
      <c r="ELW11" s="71">
        <v>261.96208036156474</v>
      </c>
      <c r="ELX11" s="71">
        <v>274.38794890704315</v>
      </c>
      <c r="ELY11" s="71">
        <v>304.36184777425711</v>
      </c>
      <c r="ELZ11" s="71">
        <v>311.56718698835493</v>
      </c>
      <c r="EMA11" s="71">
        <v>318.94310248712804</v>
      </c>
      <c r="EMB11" s="71">
        <v>326.49363242451039</v>
      </c>
      <c r="EMC11" s="71">
        <v>334.22291055205807</v>
      </c>
      <c r="EMD11" s="71">
        <v>342.13516848208877</v>
      </c>
      <c r="EME11" s="79">
        <v>325.21797100408349</v>
      </c>
      <c r="EMF11" s="79">
        <v>307.3080458209871</v>
      </c>
      <c r="EMG11" s="79">
        <v>288.36787112408598</v>
      </c>
      <c r="EMH11" s="79">
        <v>268.3587049158732</v>
      </c>
      <c r="EMI11" s="79">
        <v>247.240548266226</v>
      </c>
      <c r="EMJ11" s="79">
        <v>224.97210751270927</v>
      </c>
      <c r="EMK11" s="79">
        <v>201.51075537560192</v>
      </c>
      <c r="EML11" s="71">
        <v>211.06918518094358</v>
      </c>
      <c r="EMM11" s="71">
        <v>221.08100805790241</v>
      </c>
      <c r="EMN11" s="71">
        <v>231.56773018286691</v>
      </c>
      <c r="EMO11" s="71">
        <v>242.55187785284889</v>
      </c>
      <c r="EMP11" s="71">
        <v>254.05704587372645</v>
      </c>
      <c r="EMQ11" s="71">
        <v>266.10794824372721</v>
      </c>
      <c r="EMR11" s="71">
        <v>278.73047124102385</v>
      </c>
      <c r="EMS11" s="71">
        <v>291.95172902947883</v>
      </c>
      <c r="EMT11" s="71">
        <v>305.80012190198289</v>
      </c>
      <c r="EMU11" s="71">
        <v>320.30539728649927</v>
      </c>
      <c r="EMV11" s="71">
        <v>335.49871364585903</v>
      </c>
      <c r="EMW11" s="71">
        <v>351.4127074085693</v>
      </c>
      <c r="EMX11" s="71">
        <v>368.0815630744072</v>
      </c>
      <c r="EMY11" s="70">
        <v>0</v>
      </c>
      <c r="EMZ11" s="70">
        <v>0</v>
      </c>
      <c r="ENA11" s="70">
        <v>0</v>
      </c>
      <c r="ENB11" s="70">
        <v>0</v>
      </c>
      <c r="ENC11" s="70">
        <v>0</v>
      </c>
      <c r="END11" s="70">
        <v>0</v>
      </c>
      <c r="ENE11" s="70">
        <v>15.862238624929205</v>
      </c>
      <c r="ENF11" s="70">
        <v>33.363421950625735</v>
      </c>
      <c r="ENG11" s="70">
        <v>52.630556312498243</v>
      </c>
      <c r="ENH11" s="70">
        <v>73.799396553035734</v>
      </c>
      <c r="ENI11" s="70">
        <v>97.015010976716468</v>
      </c>
      <c r="ENJ11" s="70">
        <v>122.43238132884497</v>
      </c>
      <c r="ENK11" s="70">
        <v>150.21703990928523</v>
      </c>
      <c r="ENL11" s="70">
        <v>158.61264400014815</v>
      </c>
      <c r="ENM11" s="70">
        <v>167.47210640506253</v>
      </c>
      <c r="ENN11" s="70">
        <v>176.82081988772714</v>
      </c>
      <c r="ENO11" s="70">
        <v>186.68555683119288</v>
      </c>
      <c r="ENP11" s="70">
        <v>197.09454372671888</v>
      </c>
      <c r="ENQ11" s="70">
        <v>208.07753966336787</v>
      </c>
      <c r="ENR11" s="70">
        <v>219.66591903226131</v>
      </c>
      <c r="ENS11" s="70">
        <v>231.89275867080772</v>
      </c>
      <c r="ENT11" s="70">
        <v>244.79292968421876</v>
      </c>
      <c r="ENU11" s="70">
        <v>258.40319419426282</v>
      </c>
      <c r="ENV11" s="70">
        <v>272.76230727851424</v>
      </c>
      <c r="ENW11" s="70">
        <v>287.91112437736865</v>
      </c>
      <c r="ENX11" s="70">
        <v>303.89271446085257</v>
      </c>
      <c r="ENY11" s="70">
        <v>0</v>
      </c>
      <c r="ENZ11" s="70">
        <v>0</v>
      </c>
      <c r="EOA11" s="70">
        <v>0</v>
      </c>
      <c r="EOB11" s="70">
        <v>0</v>
      </c>
      <c r="EOC11" s="70">
        <v>0</v>
      </c>
      <c r="EOD11" s="70">
        <v>0</v>
      </c>
      <c r="EOE11" s="70">
        <v>25.016767000314076</v>
      </c>
      <c r="EOF11" s="70">
        <v>51.218007636831203</v>
      </c>
      <c r="EOG11" s="70">
        <v>78.64578303384161</v>
      </c>
      <c r="EOH11" s="70">
        <v>107.34348196634926</v>
      </c>
      <c r="EOI11" s="70">
        <v>137.35586014790337</v>
      </c>
      <c r="EOJ11" s="70">
        <v>168.72908063453195</v>
      </c>
      <c r="EOK11" s="70">
        <v>201.51075537560192</v>
      </c>
      <c r="EOL11" s="70">
        <v>201.49329371977154</v>
      </c>
      <c r="EOM11" s="70">
        <v>201.24830801122658</v>
      </c>
      <c r="EON11" s="70">
        <v>200.75963920532655</v>
      </c>
      <c r="EOO11" s="70">
        <v>200.010234722641</v>
      </c>
      <c r="EOP11" s="70">
        <v>198.98210305744783</v>
      </c>
      <c r="EOQ11" s="70">
        <v>197.65626616193589</v>
      </c>
      <c r="EOR11" s="70">
        <v>196.01270949891784</v>
      </c>
      <c r="EOS11" s="70">
        <v>194.03032965073658</v>
      </c>
      <c r="EOT11" s="70">
        <v>191.68687936667976</v>
      </c>
      <c r="EOU11" s="70">
        <v>188.95890992559322</v>
      </c>
      <c r="EOV11" s="70">
        <v>185.82171068449082</v>
      </c>
      <c r="EOW11" s="70">
        <v>182.24924567778805</v>
      </c>
      <c r="EOX11" s="70">
        <v>178.21408712531888</v>
      </c>
      <c r="EOY11" s="70">
        <f t="shared" si="43"/>
        <v>3417.8280836226527</v>
      </c>
      <c r="EOZ11" s="70">
        <f t="shared" si="44"/>
        <v>8076.1765646331196</v>
      </c>
      <c r="EPA11" s="70">
        <f t="shared" si="45"/>
        <v>262.90985258635789</v>
      </c>
      <c r="EPB11" s="70">
        <f t="shared" si="46"/>
        <v>351.13811150578783</v>
      </c>
      <c r="EPC11" s="70">
        <f t="shared" si="47"/>
        <v>4902.8666156316358</v>
      </c>
      <c r="EPD11" s="70">
        <f t="shared" si="48"/>
        <v>9830.9866670613083</v>
      </c>
      <c r="EPE11" s="70">
        <f t="shared" si="49"/>
        <v>377.14358581781812</v>
      </c>
      <c r="EPF11" s="70">
        <f t="shared" si="50"/>
        <v>427.43420291570908</v>
      </c>
      <c r="EPG11" s="70">
        <f t="shared" si="51"/>
        <v>8320.6946992542889</v>
      </c>
      <c r="EPH11" s="70">
        <f t="shared" si="6"/>
        <v>17907.163231694427</v>
      </c>
      <c r="EPI11" s="70">
        <f t="shared" si="6"/>
        <v>640.05343840417595</v>
      </c>
      <c r="EPJ11" s="70">
        <f t="shared" si="6"/>
        <v>778.57231442149691</v>
      </c>
      <c r="EPK11" s="70">
        <f t="shared" si="52"/>
        <v>2369.6024676737798</v>
      </c>
      <c r="EPL11" s="70">
        <f t="shared" si="53"/>
        <v>4616.7723607646813</v>
      </c>
      <c r="EPM11" s="70">
        <f t="shared" si="7"/>
        <v>1017.1970242219941</v>
      </c>
      <c r="EPN11" s="70">
        <f t="shared" si="7"/>
        <v>1206.0065173372059</v>
      </c>
      <c r="EPO11" s="70">
        <f t="shared" si="54"/>
        <v>3529.5456388999369</v>
      </c>
      <c r="EPP11" s="70">
        <f t="shared" si="55"/>
        <v>6544.04321445806</v>
      </c>
      <c r="EPQ11" s="70">
        <f t="shared" si="8"/>
        <v>1657.25046262617</v>
      </c>
      <c r="EPR11" s="70">
        <f t="shared" si="8"/>
        <v>1984.5788317587028</v>
      </c>
      <c r="EPS11" s="70">
        <f t="shared" si="8"/>
        <v>5899.1481065737171</v>
      </c>
      <c r="EPT11" s="70">
        <f t="shared" si="8"/>
        <v>11160.815575222741</v>
      </c>
      <c r="EPU11" s="70">
        <f t="shared" si="8"/>
        <v>2674.4474868481639</v>
      </c>
      <c r="EPV11" s="70">
        <f t="shared" si="8"/>
        <v>3190.5853490959089</v>
      </c>
      <c r="EPW11" s="70">
        <f t="shared" si="56"/>
        <v>1048.2256159488729</v>
      </c>
      <c r="EPX11" s="70">
        <f t="shared" si="9"/>
        <v>3459.4042038684383</v>
      </c>
      <c r="EPY11" s="70">
        <f t="shared" si="57"/>
        <v>80.632739688374841</v>
      </c>
      <c r="EPZ11" s="70">
        <f t="shared" si="58"/>
        <v>150.40887842906253</v>
      </c>
      <c r="EQA11" s="70">
        <f t="shared" si="10"/>
        <v>1373.3209767316989</v>
      </c>
      <c r="EQB11" s="70">
        <f t="shared" si="10"/>
        <v>3286.9434526032483</v>
      </c>
      <c r="EQC11" s="70">
        <f t="shared" si="59"/>
        <v>105.6400751332076</v>
      </c>
      <c r="EQD11" s="70">
        <f t="shared" si="60"/>
        <v>142.91058489579339</v>
      </c>
      <c r="EQE11" s="70">
        <f t="shared" si="11"/>
        <v>2421.5465926805718</v>
      </c>
      <c r="EQF11" s="70">
        <f t="shared" si="11"/>
        <v>6746.3476564716857</v>
      </c>
      <c r="EQG11" s="70">
        <f t="shared" si="61"/>
        <v>186.27281482158244</v>
      </c>
      <c r="EQH11" s="70">
        <f t="shared" si="62"/>
        <v>293.31946332485592</v>
      </c>
      <c r="EQI11" s="25" t="s">
        <v>4324</v>
      </c>
    </row>
    <row r="12" spans="1:3831" s="25" customFormat="1" x14ac:dyDescent="0.25">
      <c r="A12" s="25" t="s">
        <v>4330</v>
      </c>
      <c r="B12" s="26" t="s">
        <v>2526</v>
      </c>
      <c r="C12" s="27">
        <v>2</v>
      </c>
      <c r="D12" s="28">
        <v>2</v>
      </c>
      <c r="E12" s="26" t="s">
        <v>4319</v>
      </c>
      <c r="F12" s="29" t="s">
        <v>4320</v>
      </c>
      <c r="G12" s="30" t="s">
        <v>4331</v>
      </c>
      <c r="H12" s="25" t="s">
        <v>4314</v>
      </c>
      <c r="I12" s="31">
        <v>14105.695</v>
      </c>
      <c r="J12" s="31">
        <v>11068.131000000001</v>
      </c>
      <c r="K12" s="27">
        <v>2021</v>
      </c>
      <c r="L12" s="27">
        <v>2027</v>
      </c>
      <c r="M12" s="25">
        <f t="shared" si="12"/>
        <v>7</v>
      </c>
      <c r="N12" s="32">
        <v>3.1781623267464134</v>
      </c>
      <c r="O12" s="32">
        <v>1.0981594225742635</v>
      </c>
      <c r="P12" s="25">
        <v>0.16685</v>
      </c>
      <c r="Q12" s="25">
        <v>0.26727000000000001</v>
      </c>
      <c r="R12" s="25">
        <v>0.56588000000000005</v>
      </c>
      <c r="S12" s="25">
        <v>0.16685</v>
      </c>
      <c r="T12" s="25">
        <v>0.26727000000000001</v>
      </c>
      <c r="U12" s="25">
        <v>0.56588000000000005</v>
      </c>
      <c r="V12" s="25">
        <v>4.5999999999999996</v>
      </c>
      <c r="W12" s="25">
        <v>5.4</v>
      </c>
      <c r="X12" s="33">
        <v>4598018</v>
      </c>
      <c r="Y12" s="33">
        <v>4598018</v>
      </c>
      <c r="Z12" s="33">
        <v>3210631</v>
      </c>
      <c r="AA12" s="33">
        <v>5641237</v>
      </c>
      <c r="AB12" s="34">
        <v>0.48</v>
      </c>
      <c r="AC12" s="34">
        <v>0.52</v>
      </c>
      <c r="AD12" s="33">
        <f t="shared" si="13"/>
        <v>4894845.5987662589</v>
      </c>
      <c r="AE12" s="33">
        <v>2207048.64</v>
      </c>
      <c r="AF12" s="35">
        <v>2277192.2284094491</v>
      </c>
      <c r="AG12" s="35">
        <v>2349565.0939203552</v>
      </c>
      <c r="AH12" s="35">
        <v>2424238.0865777158</v>
      </c>
      <c r="AI12" s="35">
        <v>2501284.3081559669</v>
      </c>
      <c r="AJ12" s="35">
        <v>2580779.1837225994</v>
      </c>
      <c r="AK12" s="35">
        <v>2662800.5354761849</v>
      </c>
      <c r="AL12" s="35">
        <v>2747428.658931091</v>
      </c>
      <c r="AM12" s="35">
        <v>2834746.4015234732</v>
      </c>
      <c r="AN12" s="35">
        <v>2924839.2437154921</v>
      </c>
      <c r="AO12" s="35">
        <v>3017795.3826771528</v>
      </c>
      <c r="AP12" s="35">
        <v>3113705.8186276909</v>
      </c>
      <c r="AQ12" s="35">
        <v>3212664.4439210272</v>
      </c>
      <c r="AR12" s="35">
        <v>3314768.1349625024</v>
      </c>
      <c r="AS12" s="35">
        <v>3420116.8470468754</v>
      </c>
      <c r="AT12" s="35">
        <v>3528813.7122104266</v>
      </c>
      <c r="AU12" s="35">
        <v>3640965.1401929599</v>
      </c>
      <c r="AV12" s="35">
        <v>3756680.9226085423</v>
      </c>
      <c r="AW12" s="35">
        <v>3876074.3404269568</v>
      </c>
      <c r="AX12" s="35">
        <v>3999262.2748710909</v>
      </c>
      <c r="AY12" s="35">
        <v>4126365.3218388255</v>
      </c>
      <c r="AZ12" s="35">
        <v>4257507.909961435</v>
      </c>
      <c r="BA12" s="35">
        <v>4392818.4224140784</v>
      </c>
      <c r="BB12" s="35">
        <v>4532429.3225976191</v>
      </c>
      <c r="BC12" s="35">
        <v>4676477.2838148242</v>
      </c>
      <c r="BD12" s="35">
        <v>4825103.3230678812</v>
      </c>
      <c r="BE12" s="33">
        <v>2390969.36</v>
      </c>
      <c r="BF12" s="35">
        <v>2417226.0153177036</v>
      </c>
      <c r="BG12" s="35">
        <v>2443771.0105698318</v>
      </c>
      <c r="BH12" s="35">
        <v>2470607.5121885431</v>
      </c>
      <c r="BI12" s="35">
        <v>2497738.7213784694</v>
      </c>
      <c r="BJ12" s="35">
        <v>2525167.8744985731</v>
      </c>
      <c r="BK12" s="35">
        <v>2552898.2434481978</v>
      </c>
      <c r="BL12" s="35">
        <v>2580933.1360573573</v>
      </c>
      <c r="BM12" s="35">
        <v>2609275.8964813128</v>
      </c>
      <c r="BN12" s="35">
        <v>2637929.9055994819</v>
      </c>
      <c r="BO12" s="35">
        <v>2666898.5814187271</v>
      </c>
      <c r="BP12" s="35">
        <v>2696185.3794810763</v>
      </c>
      <c r="BQ12" s="35">
        <v>2725793.7932759179</v>
      </c>
      <c r="BR12" s="35">
        <v>2755727.3546567219</v>
      </c>
      <c r="BS12" s="35">
        <v>2785989.6342623415</v>
      </c>
      <c r="BT12" s="35">
        <v>2816584.2419429361</v>
      </c>
      <c r="BU12" s="35">
        <v>2847514.8271905747</v>
      </c>
      <c r="BV12" s="35">
        <v>2878785.0795745677</v>
      </c>
      <c r="BW12" s="35">
        <v>2910398.7291815784</v>
      </c>
      <c r="BX12" s="35">
        <v>2942359.5470605679</v>
      </c>
      <c r="BY12" s="35">
        <v>2974671.3456726274</v>
      </c>
      <c r="BZ12" s="35">
        <v>3007337.9793457482</v>
      </c>
      <c r="CA12" s="35">
        <v>3040363.3447345882</v>
      </c>
      <c r="CB12" s="35">
        <v>3073751.3812852856</v>
      </c>
      <c r="CC12" s="35">
        <v>3107506.0717053767</v>
      </c>
      <c r="CD12" s="35">
        <v>3141631.4424388772</v>
      </c>
      <c r="CE12" s="25">
        <v>0.5</v>
      </c>
      <c r="CF12" s="25">
        <v>0.8</v>
      </c>
      <c r="CG12" s="25">
        <v>0.84</v>
      </c>
      <c r="CH12" s="36">
        <v>0.72</v>
      </c>
      <c r="CI12" s="37">
        <v>0.67999999999999994</v>
      </c>
      <c r="CJ12" s="25">
        <v>0.67999999999999994</v>
      </c>
      <c r="CK12" s="25">
        <v>0.67999999999999994</v>
      </c>
      <c r="CL12" s="25">
        <v>0.67999999999999994</v>
      </c>
      <c r="CM12" s="25">
        <v>0.67999999999999994</v>
      </c>
      <c r="CN12" s="25">
        <v>0.67999999999999994</v>
      </c>
      <c r="CO12" s="38">
        <v>0.69714285714285706</v>
      </c>
      <c r="CP12" s="25">
        <v>0.71428571428571419</v>
      </c>
      <c r="CQ12" s="25">
        <v>0.73142857142857132</v>
      </c>
      <c r="CR12" s="25">
        <v>0.74857142857142844</v>
      </c>
      <c r="CS12" s="25">
        <v>0.76571428571428557</v>
      </c>
      <c r="CT12" s="25">
        <v>0.7828571428571427</v>
      </c>
      <c r="CU12" s="38">
        <v>0.8</v>
      </c>
      <c r="CV12" s="25">
        <v>0.8</v>
      </c>
      <c r="CW12" s="25">
        <v>0.8</v>
      </c>
      <c r="CX12" s="25">
        <v>0.8</v>
      </c>
      <c r="CY12" s="25">
        <v>0.8</v>
      </c>
      <c r="CZ12" s="25">
        <v>0.8</v>
      </c>
      <c r="DA12" s="25">
        <v>0.8</v>
      </c>
      <c r="DB12" s="25">
        <v>0.8</v>
      </c>
      <c r="DC12" s="25">
        <v>0.8</v>
      </c>
      <c r="DD12" s="25">
        <v>0.8</v>
      </c>
      <c r="DE12" s="25">
        <v>0.8</v>
      </c>
      <c r="DF12" s="25">
        <v>0.8</v>
      </c>
      <c r="DG12" s="25">
        <v>0.8</v>
      </c>
      <c r="DH12" s="25">
        <v>0.8</v>
      </c>
      <c r="DI12" s="25">
        <v>0.5</v>
      </c>
      <c r="DJ12" s="25">
        <v>0.8</v>
      </c>
      <c r="DK12" s="25">
        <v>0.43</v>
      </c>
      <c r="DL12" s="73">
        <v>0.28999999999999998</v>
      </c>
      <c r="DM12" s="25">
        <v>0.215</v>
      </c>
      <c r="DN12" s="25">
        <v>0.215</v>
      </c>
      <c r="DO12" s="25">
        <v>0.215</v>
      </c>
      <c r="DP12" s="25">
        <v>0.215</v>
      </c>
      <c r="DQ12" s="25">
        <v>0.215</v>
      </c>
      <c r="DR12" s="25">
        <v>0.215</v>
      </c>
      <c r="DS12" s="38">
        <v>0.2985714285714286</v>
      </c>
      <c r="DT12" s="25">
        <v>0.38214285714285717</v>
      </c>
      <c r="DU12" s="25">
        <v>0.46571428571428575</v>
      </c>
      <c r="DV12" s="25">
        <v>0.54928571428571438</v>
      </c>
      <c r="DW12" s="25">
        <v>0.63285714285714301</v>
      </c>
      <c r="DX12" s="25">
        <v>0.71642857142857164</v>
      </c>
      <c r="DY12" s="38">
        <v>0.8</v>
      </c>
      <c r="DZ12" s="25">
        <v>0.8</v>
      </c>
      <c r="EA12" s="25">
        <v>0.8</v>
      </c>
      <c r="EB12" s="46">
        <v>0.8</v>
      </c>
      <c r="EC12" s="25">
        <v>0.8</v>
      </c>
      <c r="ED12" s="25">
        <v>0.8</v>
      </c>
      <c r="EE12" s="25">
        <v>0.8</v>
      </c>
      <c r="EF12" s="25">
        <v>0.8</v>
      </c>
      <c r="EG12" s="25">
        <v>0.8</v>
      </c>
      <c r="EH12" s="25">
        <v>0.8</v>
      </c>
      <c r="EI12" s="25">
        <v>0.8</v>
      </c>
      <c r="EJ12" s="25">
        <v>0.8</v>
      </c>
      <c r="EK12" s="25">
        <v>0.8</v>
      </c>
      <c r="EL12" s="25">
        <v>0.8</v>
      </c>
      <c r="EM12" s="25">
        <v>0.5</v>
      </c>
      <c r="EN12" s="25">
        <v>0.8</v>
      </c>
      <c r="EO12" s="25">
        <v>0.56000000000000005</v>
      </c>
      <c r="EP12" s="25">
        <v>1</v>
      </c>
      <c r="EQ12" s="25">
        <v>0.28000000000000003</v>
      </c>
      <c r="ER12" s="25">
        <v>0.28000000000000003</v>
      </c>
      <c r="ES12" s="25">
        <v>0.28000000000000003</v>
      </c>
      <c r="ET12" s="25">
        <v>0.28000000000000003</v>
      </c>
      <c r="EU12" s="25">
        <v>0.28000000000000003</v>
      </c>
      <c r="EV12" s="25">
        <v>0.28000000000000003</v>
      </c>
      <c r="EW12" s="38">
        <v>0.35428571428571431</v>
      </c>
      <c r="EX12" s="25">
        <v>0.4285714285714286</v>
      </c>
      <c r="EY12" s="25">
        <v>0.50285714285714289</v>
      </c>
      <c r="EZ12" s="25">
        <v>0.57714285714285718</v>
      </c>
      <c r="FA12" s="25">
        <v>0.65142857142857147</v>
      </c>
      <c r="FB12" s="25">
        <v>0.72571428571428576</v>
      </c>
      <c r="FC12" s="38">
        <v>0.8</v>
      </c>
      <c r="FD12" s="25">
        <v>0.8</v>
      </c>
      <c r="FE12" s="25">
        <v>0.8</v>
      </c>
      <c r="FF12" s="25">
        <v>0.8</v>
      </c>
      <c r="FG12" s="25">
        <v>0.8</v>
      </c>
      <c r="FH12" s="25">
        <v>0.8</v>
      </c>
      <c r="FI12" s="25">
        <v>0.8</v>
      </c>
      <c r="FJ12" s="25">
        <v>0.8</v>
      </c>
      <c r="FK12" s="25">
        <v>0.8</v>
      </c>
      <c r="FL12" s="25">
        <v>0.8</v>
      </c>
      <c r="FM12" s="25">
        <v>0.8</v>
      </c>
      <c r="FN12" s="25">
        <v>0.8</v>
      </c>
      <c r="FO12" s="25">
        <v>0.8</v>
      </c>
      <c r="FP12" s="25">
        <v>0.8</v>
      </c>
      <c r="FQ12" s="25">
        <v>0.5</v>
      </c>
      <c r="FR12" s="25">
        <v>0.8</v>
      </c>
      <c r="FS12" s="25">
        <v>0.19</v>
      </c>
      <c r="FT12" s="25">
        <v>1</v>
      </c>
      <c r="FU12" s="25">
        <v>9.5000000000000001E-2</v>
      </c>
      <c r="FV12" s="25">
        <v>9.5000000000000001E-2</v>
      </c>
      <c r="FW12" s="25">
        <v>9.5000000000000001E-2</v>
      </c>
      <c r="FX12" s="25">
        <v>9.5000000000000001E-2</v>
      </c>
      <c r="FY12" s="25">
        <v>9.5000000000000001E-2</v>
      </c>
      <c r="FZ12" s="25">
        <v>9.5000000000000001E-2</v>
      </c>
      <c r="GA12" s="38">
        <v>0.19571428571428573</v>
      </c>
      <c r="GB12" s="25">
        <v>0.29642857142857149</v>
      </c>
      <c r="GC12" s="25">
        <v>0.39714285714285724</v>
      </c>
      <c r="GD12" s="25">
        <v>0.497857142857143</v>
      </c>
      <c r="GE12" s="25">
        <v>0.59857142857142875</v>
      </c>
      <c r="GF12" s="25">
        <v>0.69928571428571451</v>
      </c>
      <c r="GG12" s="38">
        <v>0.8</v>
      </c>
      <c r="GH12" s="25">
        <v>0.8</v>
      </c>
      <c r="GI12" s="25">
        <v>0.8</v>
      </c>
      <c r="GJ12" s="25">
        <v>0.8</v>
      </c>
      <c r="GK12" s="25">
        <v>0.8</v>
      </c>
      <c r="GL12" s="25">
        <v>0.8</v>
      </c>
      <c r="GM12" s="25">
        <v>0.8</v>
      </c>
      <c r="GN12" s="25">
        <v>0.8</v>
      </c>
      <c r="GO12" s="25">
        <v>0.8</v>
      </c>
      <c r="GP12" s="25">
        <v>0.8</v>
      </c>
      <c r="GQ12" s="25">
        <v>0.8</v>
      </c>
      <c r="GR12" s="25">
        <v>0.8</v>
      </c>
      <c r="GS12" s="25">
        <v>0.8</v>
      </c>
      <c r="GT12" s="25">
        <v>0.8</v>
      </c>
      <c r="GU12" s="25">
        <v>0.5</v>
      </c>
      <c r="GV12" s="25">
        <v>0.8</v>
      </c>
      <c r="GW12" s="25">
        <v>0.04</v>
      </c>
      <c r="GX12" s="25">
        <v>1</v>
      </c>
      <c r="GY12" s="25">
        <v>0.02</v>
      </c>
      <c r="GZ12" s="25">
        <v>0.02</v>
      </c>
      <c r="HA12" s="25">
        <v>0.02</v>
      </c>
      <c r="HB12" s="25">
        <v>0.02</v>
      </c>
      <c r="HC12" s="25">
        <v>0.02</v>
      </c>
      <c r="HD12" s="25">
        <v>0.02</v>
      </c>
      <c r="HE12" s="38">
        <v>0.13142857142857142</v>
      </c>
      <c r="HF12" s="25">
        <v>0.24285714285714285</v>
      </c>
      <c r="HG12" s="25">
        <v>0.35428571428571431</v>
      </c>
      <c r="HH12" s="25">
        <v>0.46571428571428575</v>
      </c>
      <c r="HI12" s="25">
        <v>0.57714285714285718</v>
      </c>
      <c r="HJ12" s="25">
        <v>0.68857142857142861</v>
      </c>
      <c r="HK12" s="38">
        <v>0.8</v>
      </c>
      <c r="HL12" s="25">
        <v>0.8</v>
      </c>
      <c r="HM12" s="25">
        <v>0.8</v>
      </c>
      <c r="HN12" s="25">
        <v>0.8</v>
      </c>
      <c r="HO12" s="25">
        <v>0.8</v>
      </c>
      <c r="HP12" s="25">
        <v>0.8</v>
      </c>
      <c r="HQ12" s="25">
        <v>0.8</v>
      </c>
      <c r="HR12" s="25">
        <v>0.8</v>
      </c>
      <c r="HS12" s="25">
        <v>0.8</v>
      </c>
      <c r="HT12" s="25">
        <v>0.8</v>
      </c>
      <c r="HU12" s="25">
        <v>0.8</v>
      </c>
      <c r="HV12" s="25">
        <v>0.8</v>
      </c>
      <c r="HW12" s="25">
        <v>0.8</v>
      </c>
      <c r="HX12" s="25">
        <v>0.8</v>
      </c>
      <c r="HY12" s="25">
        <v>0.5</v>
      </c>
      <c r="HZ12" s="25">
        <v>0.8</v>
      </c>
      <c r="IA12" s="25">
        <v>0.01</v>
      </c>
      <c r="IB12" s="25">
        <v>1</v>
      </c>
      <c r="IC12" s="25">
        <v>5.0000000000000001E-3</v>
      </c>
      <c r="ID12" s="25">
        <v>5.0000000000000001E-3</v>
      </c>
      <c r="IE12" s="25">
        <v>5.0000000000000001E-3</v>
      </c>
      <c r="IF12" s="25">
        <v>5.0000000000000001E-3</v>
      </c>
      <c r="IG12" s="25">
        <v>5.0000000000000001E-3</v>
      </c>
      <c r="IH12" s="25">
        <v>5.0000000000000001E-3</v>
      </c>
      <c r="II12" s="38">
        <v>0.11857142857142858</v>
      </c>
      <c r="IJ12" s="25">
        <v>0.23214285714285715</v>
      </c>
      <c r="IK12" s="25">
        <v>0.34571428571428575</v>
      </c>
      <c r="IL12" s="25">
        <v>0.4592857142857143</v>
      </c>
      <c r="IM12" s="25">
        <v>0.57285714285714284</v>
      </c>
      <c r="IN12" s="25">
        <v>0.68642857142857139</v>
      </c>
      <c r="IO12" s="38">
        <v>0.8</v>
      </c>
      <c r="IP12" s="25">
        <v>0.8</v>
      </c>
      <c r="IQ12" s="25">
        <v>0.8</v>
      </c>
      <c r="IR12" s="25">
        <v>0.8</v>
      </c>
      <c r="IS12" s="25">
        <v>0.8</v>
      </c>
      <c r="IT12" s="25">
        <v>0.8</v>
      </c>
      <c r="IU12" s="25">
        <v>0.8</v>
      </c>
      <c r="IV12" s="25">
        <v>0.8</v>
      </c>
      <c r="IW12" s="25">
        <v>0.8</v>
      </c>
      <c r="IX12" s="25">
        <v>0.8</v>
      </c>
      <c r="IY12" s="25">
        <v>0.8</v>
      </c>
      <c r="IZ12" s="25">
        <v>0.8</v>
      </c>
      <c r="JA12" s="25">
        <v>0.8</v>
      </c>
      <c r="JB12" s="25">
        <v>0.8</v>
      </c>
      <c r="JC12" s="74" t="s">
        <v>4322</v>
      </c>
      <c r="JD12" s="75">
        <v>2</v>
      </c>
      <c r="JE12" s="41">
        <v>0.85</v>
      </c>
      <c r="JF12" s="41">
        <f t="shared" si="63"/>
        <v>2</v>
      </c>
      <c r="JM12" s="38">
        <v>0.42499999999999999</v>
      </c>
      <c r="JN12" s="38">
        <v>0.42499999999999999</v>
      </c>
      <c r="JP12" s="38">
        <v>0.42499999999999999</v>
      </c>
      <c r="JQ12" s="38">
        <v>0.42499999999999999</v>
      </c>
      <c r="KM12" s="38">
        <v>0.42499999999999999</v>
      </c>
      <c r="KN12" s="38">
        <v>0.42499999999999999</v>
      </c>
      <c r="KP12" s="38">
        <v>0.42499999999999999</v>
      </c>
      <c r="KQ12" s="38">
        <v>0.42499999999999999</v>
      </c>
      <c r="LM12" s="38">
        <v>0.42499999999999999</v>
      </c>
      <c r="LN12" s="38">
        <v>0.42499999999999999</v>
      </c>
      <c r="LP12" s="38">
        <v>0.42499999999999999</v>
      </c>
      <c r="LQ12" s="38">
        <v>0.42499999999999999</v>
      </c>
      <c r="LS12" s="38">
        <v>0.42499999999999999</v>
      </c>
      <c r="LT12" s="38">
        <v>0.42499999999999999</v>
      </c>
      <c r="LV12" s="38">
        <v>0.42499999999999999</v>
      </c>
      <c r="LW12" s="38">
        <v>0.42499999999999999</v>
      </c>
      <c r="LY12" s="38">
        <v>0.42499999999999999</v>
      </c>
      <c r="LZ12" s="38">
        <v>0.42499999999999999</v>
      </c>
      <c r="MB12" s="38">
        <v>0.42499999999999999</v>
      </c>
      <c r="MC12" s="38">
        <v>0.42499999999999999</v>
      </c>
      <c r="ME12" s="38">
        <v>0.42499999999999999</v>
      </c>
      <c r="MF12" s="38">
        <v>0.42499999999999999</v>
      </c>
      <c r="MM12" s="38">
        <v>0.42499999999999999</v>
      </c>
      <c r="MN12" s="38">
        <v>0.42499999999999999</v>
      </c>
      <c r="MP12" s="38">
        <v>0.42499999999999999</v>
      </c>
      <c r="MQ12" s="38">
        <v>0.42499999999999999</v>
      </c>
      <c r="MS12" s="38">
        <v>0.42499999999999999</v>
      </c>
      <c r="MT12" s="38">
        <v>0.42499999999999999</v>
      </c>
      <c r="MV12" s="38">
        <v>0.42499999999999999</v>
      </c>
      <c r="MW12" s="38">
        <v>0.42499999999999999</v>
      </c>
      <c r="MY12" s="38">
        <v>0.42499999999999999</v>
      </c>
      <c r="MZ12" s="38">
        <v>0.42499999999999999</v>
      </c>
      <c r="NB12" s="38">
        <v>0.42499999999999999</v>
      </c>
      <c r="NC12" s="38">
        <v>0.42499999999999999</v>
      </c>
      <c r="NE12" s="38">
        <v>0.42499999999999999</v>
      </c>
      <c r="NF12" s="38">
        <v>0.42499999999999999</v>
      </c>
      <c r="NG12" s="35">
        <v>0</v>
      </c>
      <c r="NH12" s="35">
        <v>0</v>
      </c>
      <c r="NI12" s="35">
        <v>0</v>
      </c>
      <c r="NJ12" s="35">
        <v>0</v>
      </c>
      <c r="NK12" s="35">
        <v>0</v>
      </c>
      <c r="NL12" s="35">
        <v>0</v>
      </c>
      <c r="NM12" s="42">
        <v>193758.86723109</v>
      </c>
      <c r="NN12" s="42">
        <v>193758.86723109</v>
      </c>
      <c r="NO12" s="42">
        <v>193758.86723109</v>
      </c>
      <c r="NP12" s="42">
        <v>193758.86723109</v>
      </c>
      <c r="NQ12" s="42">
        <v>193758.86723109</v>
      </c>
      <c r="NR12" s="42">
        <v>193758.86723109</v>
      </c>
      <c r="NS12" s="42">
        <v>193758.86723109</v>
      </c>
      <c r="NT12" s="35">
        <v>102103.69104147516</v>
      </c>
      <c r="NU12" s="35">
        <v>105348.71208437299</v>
      </c>
      <c r="NV12" s="35">
        <v>108696.86516355118</v>
      </c>
      <c r="NW12" s="35">
        <v>112151.42798253335</v>
      </c>
      <c r="NX12" s="35">
        <v>115715.78241558233</v>
      </c>
      <c r="NY12" s="35">
        <v>119393.41781841451</v>
      </c>
      <c r="NZ12" s="35">
        <v>123187.93444413412</v>
      </c>
      <c r="OA12" s="35">
        <v>127103.04696773458</v>
      </c>
      <c r="OB12" s="35">
        <v>131142.58812260954</v>
      </c>
      <c r="OC12" s="35">
        <v>135310.51245264336</v>
      </c>
      <c r="OD12" s="35">
        <v>139610.90018354077</v>
      </c>
      <c r="OE12" s="35">
        <v>144047.96121720504</v>
      </c>
      <c r="OF12" s="35">
        <v>148626.03925305698</v>
      </c>
      <c r="OG12" s="35">
        <v>0</v>
      </c>
      <c r="OH12" s="35">
        <v>0</v>
      </c>
      <c r="OI12" s="35">
        <v>0</v>
      </c>
      <c r="OJ12" s="35">
        <v>0</v>
      </c>
      <c r="OK12" s="35">
        <v>0</v>
      </c>
      <c r="OL12" s="35">
        <v>0</v>
      </c>
      <c r="OM12" s="42">
        <v>280510.18824744265</v>
      </c>
      <c r="ON12" s="42">
        <v>280510.18824744265</v>
      </c>
      <c r="OO12" s="42">
        <v>280510.18824744265</v>
      </c>
      <c r="OP12" s="42">
        <v>280510.18824744265</v>
      </c>
      <c r="OQ12" s="42">
        <v>280510.18824744265</v>
      </c>
      <c r="OR12" s="42">
        <v>280510.18824744265</v>
      </c>
      <c r="OS12" s="42">
        <v>280510.18824744265</v>
      </c>
      <c r="OT12" s="35">
        <v>29933.561380804051</v>
      </c>
      <c r="OU12" s="35">
        <v>30262.279605619609</v>
      </c>
      <c r="OV12" s="35">
        <v>30594.607680594549</v>
      </c>
      <c r="OW12" s="35">
        <v>30930.585247638635</v>
      </c>
      <c r="OX12" s="35">
        <v>31270.252383993007</v>
      </c>
      <c r="OY12" s="35">
        <v>31613.649607010651</v>
      </c>
      <c r="OZ12" s="35">
        <v>31960.817878989503</v>
      </c>
      <c r="PA12" s="35">
        <v>32311.79861205956</v>
      </c>
      <c r="PB12" s="35">
        <v>32666.633673120756</v>
      </c>
      <c r="PC12" s="35">
        <v>33025.365388839971</v>
      </c>
      <c r="PD12" s="35">
        <v>33388.036550697405</v>
      </c>
      <c r="PE12" s="35">
        <v>33754.690420091152</v>
      </c>
      <c r="PF12" s="35">
        <v>34125.370733500458</v>
      </c>
      <c r="PG12" s="35">
        <v>0</v>
      </c>
      <c r="PH12" s="35">
        <v>0</v>
      </c>
      <c r="PI12" s="35">
        <v>0</v>
      </c>
      <c r="PJ12" s="35">
        <v>0</v>
      </c>
      <c r="PK12" s="35">
        <v>0</v>
      </c>
      <c r="PL12" s="35">
        <v>0</v>
      </c>
      <c r="PM12" s="42">
        <v>324181.75060135208</v>
      </c>
      <c r="PN12" s="42">
        <v>324181.75060135208</v>
      </c>
      <c r="PO12" s="42">
        <v>324181.75060135208</v>
      </c>
      <c r="PP12" s="42">
        <v>324181.75060135208</v>
      </c>
      <c r="PQ12" s="42">
        <v>324181.75060135208</v>
      </c>
      <c r="PR12" s="42">
        <v>324181.75060135208</v>
      </c>
      <c r="PS12" s="42">
        <v>324181.75060135208</v>
      </c>
      <c r="PT12" s="35">
        <v>102103.69104147516</v>
      </c>
      <c r="PU12" s="35">
        <v>105348.71208437299</v>
      </c>
      <c r="PV12" s="35">
        <v>108696.86516355118</v>
      </c>
      <c r="PW12" s="35">
        <v>112151.42798253335</v>
      </c>
      <c r="PX12" s="35">
        <v>115715.78241558233</v>
      </c>
      <c r="PY12" s="35">
        <v>119393.41781841451</v>
      </c>
      <c r="PZ12" s="35">
        <v>123187.93444413412</v>
      </c>
      <c r="QA12" s="35">
        <v>127103.04696773458</v>
      </c>
      <c r="QB12" s="35">
        <v>131142.58812260954</v>
      </c>
      <c r="QC12" s="35">
        <v>135310.51245264336</v>
      </c>
      <c r="QD12" s="35">
        <v>139610.90018354077</v>
      </c>
      <c r="QE12" s="35">
        <v>144047.96121720504</v>
      </c>
      <c r="QF12" s="35">
        <v>148626.03925305698</v>
      </c>
      <c r="QG12" s="35">
        <v>0</v>
      </c>
      <c r="QH12" s="35">
        <v>0</v>
      </c>
      <c r="QI12" s="35">
        <v>0</v>
      </c>
      <c r="QJ12" s="35">
        <v>0</v>
      </c>
      <c r="QK12" s="35">
        <v>0</v>
      </c>
      <c r="QL12" s="35">
        <v>0</v>
      </c>
      <c r="QM12" s="42">
        <v>260191.2022281611</v>
      </c>
      <c r="QN12" s="42">
        <v>260191.2022281611</v>
      </c>
      <c r="QO12" s="42">
        <v>260191.2022281611</v>
      </c>
      <c r="QP12" s="42">
        <v>260191.2022281611</v>
      </c>
      <c r="QQ12" s="42">
        <v>260191.2022281611</v>
      </c>
      <c r="QR12" s="42">
        <v>260191.2022281611</v>
      </c>
      <c r="QS12" s="42">
        <v>260191.2022281611</v>
      </c>
      <c r="QT12" s="35">
        <v>29933.561380804051</v>
      </c>
      <c r="QU12" s="35">
        <v>30262.279605619609</v>
      </c>
      <c r="QV12" s="35">
        <v>30594.607680594549</v>
      </c>
      <c r="QW12" s="35">
        <v>30930.585247638635</v>
      </c>
      <c r="QX12" s="35">
        <v>31270.252383993007</v>
      </c>
      <c r="QY12" s="35">
        <v>31613.649607010651</v>
      </c>
      <c r="QZ12" s="35">
        <v>31960.817878989503</v>
      </c>
      <c r="RA12" s="35">
        <v>32311.79861205956</v>
      </c>
      <c r="RB12" s="35">
        <v>32666.633673120756</v>
      </c>
      <c r="RC12" s="35">
        <v>33025.365388839971</v>
      </c>
      <c r="RD12" s="35">
        <v>33388.036550697405</v>
      </c>
      <c r="RE12" s="35">
        <v>33754.690420091152</v>
      </c>
      <c r="RF12" s="35">
        <v>34125.370733500458</v>
      </c>
      <c r="RG12" s="35">
        <v>0</v>
      </c>
      <c r="RH12" s="35">
        <v>0</v>
      </c>
      <c r="RI12" s="35">
        <v>0</v>
      </c>
      <c r="RJ12" s="35">
        <v>0</v>
      </c>
      <c r="RK12" s="35">
        <v>0</v>
      </c>
      <c r="RL12" s="35">
        <v>0</v>
      </c>
      <c r="RM12" s="42">
        <v>408956.62479202246</v>
      </c>
      <c r="RN12" s="42">
        <v>408956.62479202246</v>
      </c>
      <c r="RO12" s="42">
        <v>408956.62479202246</v>
      </c>
      <c r="RP12" s="42">
        <v>408956.62479202246</v>
      </c>
      <c r="RQ12" s="42">
        <v>408956.62479202246</v>
      </c>
      <c r="RR12" s="42">
        <v>408956.62479202246</v>
      </c>
      <c r="RS12" s="42">
        <v>408956.62479202246</v>
      </c>
      <c r="RT12" s="35">
        <v>102103.69104147516</v>
      </c>
      <c r="RU12" s="35">
        <v>105348.71208437299</v>
      </c>
      <c r="RV12" s="35">
        <v>108696.86516355118</v>
      </c>
      <c r="RW12" s="35">
        <v>112151.42798253335</v>
      </c>
      <c r="RX12" s="35">
        <v>115715.78241558233</v>
      </c>
      <c r="RY12" s="35">
        <v>119393.41781841451</v>
      </c>
      <c r="RZ12" s="35">
        <v>123187.93444413412</v>
      </c>
      <c r="SA12" s="35">
        <v>127103.04696773458</v>
      </c>
      <c r="SB12" s="35">
        <v>131142.58812260954</v>
      </c>
      <c r="SC12" s="35">
        <v>135310.51245264336</v>
      </c>
      <c r="SD12" s="35">
        <v>139610.90018354077</v>
      </c>
      <c r="SE12" s="35">
        <v>144047.96121720504</v>
      </c>
      <c r="SF12" s="35">
        <v>148626.03925305698</v>
      </c>
      <c r="SG12" s="35">
        <v>0</v>
      </c>
      <c r="SH12" s="35">
        <v>0</v>
      </c>
      <c r="SI12" s="35">
        <v>0</v>
      </c>
      <c r="SJ12" s="35">
        <v>0</v>
      </c>
      <c r="SK12" s="35">
        <v>0</v>
      </c>
      <c r="SL12" s="35">
        <v>0</v>
      </c>
      <c r="SM12" s="42">
        <v>346156.14307896781</v>
      </c>
      <c r="SN12" s="42">
        <v>346156.14307896781</v>
      </c>
      <c r="SO12" s="42">
        <v>346156.14307896781</v>
      </c>
      <c r="SP12" s="42">
        <v>346156.14307896781</v>
      </c>
      <c r="SQ12" s="42">
        <v>346156.14307896781</v>
      </c>
      <c r="SR12" s="42">
        <v>346156.14307896781</v>
      </c>
      <c r="SS12" s="42">
        <v>346156.14307896781</v>
      </c>
      <c r="ST12" s="35">
        <v>29933.561380804051</v>
      </c>
      <c r="SU12" s="35">
        <v>30262.279605619609</v>
      </c>
      <c r="SV12" s="35">
        <v>30594.607680594549</v>
      </c>
      <c r="SW12" s="35">
        <v>30930.585247638635</v>
      </c>
      <c r="SX12" s="35">
        <v>31270.252383993007</v>
      </c>
      <c r="SY12" s="35">
        <v>31613.649607010651</v>
      </c>
      <c r="SZ12" s="35">
        <v>31960.817878989503</v>
      </c>
      <c r="TA12" s="35">
        <v>32311.79861205956</v>
      </c>
      <c r="TB12" s="35">
        <v>32666.633673120756</v>
      </c>
      <c r="TC12" s="35">
        <v>33025.365388839971</v>
      </c>
      <c r="TD12" s="35">
        <v>33388.036550697405</v>
      </c>
      <c r="TE12" s="35">
        <v>33754.690420091152</v>
      </c>
      <c r="TF12" s="35">
        <v>34125.370733500458</v>
      </c>
      <c r="TG12" s="43">
        <v>0</v>
      </c>
      <c r="TH12" s="43">
        <v>0</v>
      </c>
      <c r="TI12" s="43">
        <v>0</v>
      </c>
      <c r="TJ12" s="43">
        <v>0</v>
      </c>
      <c r="TK12" s="43">
        <v>0</v>
      </c>
      <c r="TL12" s="43">
        <v>0</v>
      </c>
      <c r="TM12" s="43">
        <v>1131690.2275773785</v>
      </c>
      <c r="TN12" s="43">
        <v>1167657.1800457137</v>
      </c>
      <c r="TO12" s="43">
        <v>0</v>
      </c>
      <c r="TP12" s="43">
        <v>1243056.6785790841</v>
      </c>
      <c r="TQ12" s="43">
        <v>1282563.03763779</v>
      </c>
      <c r="TR12" s="43">
        <v>0</v>
      </c>
      <c r="TS12" s="43">
        <v>0</v>
      </c>
      <c r="TT12" s="43">
        <v>0</v>
      </c>
      <c r="TU12" s="43">
        <v>0</v>
      </c>
      <c r="TV12" s="43">
        <v>0</v>
      </c>
      <c r="TW12" s="43">
        <v>0</v>
      </c>
      <c r="TX12" s="43">
        <v>0</v>
      </c>
      <c r="TY12" s="43">
        <v>0</v>
      </c>
      <c r="TZ12" s="43">
        <v>0</v>
      </c>
      <c r="UA12" s="43">
        <v>0</v>
      </c>
      <c r="UB12" s="43">
        <v>0</v>
      </c>
      <c r="UC12" s="43">
        <v>0</v>
      </c>
      <c r="UD12" s="43">
        <v>0</v>
      </c>
      <c r="UE12" s="43">
        <v>0</v>
      </c>
      <c r="UF12" s="43">
        <v>0</v>
      </c>
      <c r="UG12" s="43">
        <v>0</v>
      </c>
      <c r="UH12" s="43">
        <v>0</v>
      </c>
      <c r="UI12" s="43">
        <v>0</v>
      </c>
      <c r="UJ12" s="43">
        <v>0</v>
      </c>
      <c r="UK12" s="43">
        <v>0</v>
      </c>
      <c r="UL12" s="43">
        <v>0</v>
      </c>
      <c r="UM12" s="43">
        <v>1084981.7534654841</v>
      </c>
      <c r="UN12" s="43">
        <v>1096896.5828243769</v>
      </c>
      <c r="UO12" s="43">
        <v>0</v>
      </c>
      <c r="UP12" s="43">
        <v>1121120.2098797797</v>
      </c>
      <c r="UQ12" s="43">
        <v>1133431.897102959</v>
      </c>
      <c r="UR12" s="43">
        <v>0</v>
      </c>
      <c r="US12" s="43">
        <v>0</v>
      </c>
      <c r="UT12" s="43">
        <v>0</v>
      </c>
      <c r="UU12" s="43">
        <v>0</v>
      </c>
      <c r="UV12" s="43">
        <v>0</v>
      </c>
      <c r="UW12" s="43">
        <v>0</v>
      </c>
      <c r="UX12" s="43">
        <v>0</v>
      </c>
      <c r="UY12" s="43">
        <v>0</v>
      </c>
      <c r="UZ12" s="43">
        <v>0</v>
      </c>
      <c r="VA12" s="43">
        <v>0</v>
      </c>
      <c r="VB12" s="43">
        <v>0</v>
      </c>
      <c r="VC12" s="43">
        <v>0</v>
      </c>
      <c r="VD12" s="43">
        <v>0</v>
      </c>
      <c r="VE12" s="43">
        <v>0</v>
      </c>
      <c r="VF12" s="43">
        <v>0</v>
      </c>
      <c r="VG12" s="35"/>
      <c r="VH12" s="35"/>
      <c r="VI12" s="35"/>
      <c r="VJ12" s="43">
        <v>0</v>
      </c>
      <c r="VK12" s="43">
        <v>0</v>
      </c>
      <c r="VL12" s="43">
        <v>0</v>
      </c>
      <c r="VM12" s="43">
        <v>1131690.2275773785</v>
      </c>
      <c r="VN12" s="43">
        <v>1167657.1800457137</v>
      </c>
      <c r="VO12" s="43">
        <v>0</v>
      </c>
      <c r="VP12" s="43">
        <v>1243056.6785790841</v>
      </c>
      <c r="VQ12" s="43">
        <v>1282563.03763779</v>
      </c>
      <c r="VR12" s="43">
        <v>0</v>
      </c>
      <c r="VS12" s="43">
        <v>1365382.3886664365</v>
      </c>
      <c r="VT12" s="43">
        <v>1408776.4573590634</v>
      </c>
      <c r="VU12" s="43">
        <v>0</v>
      </c>
      <c r="VV12" s="43">
        <v>1499745.8276894311</v>
      </c>
      <c r="VW12" s="43">
        <v>1547410.1845820078</v>
      </c>
      <c r="VX12" s="43">
        <v>0</v>
      </c>
      <c r="VY12" s="43">
        <v>1647331.5946814567</v>
      </c>
      <c r="VZ12" s="43">
        <v>1699686.4668202135</v>
      </c>
      <c r="WA12" s="43">
        <v>0</v>
      </c>
      <c r="WB12" s="43">
        <v>1809440.8617336098</v>
      </c>
      <c r="WC12" s="43">
        <v>1866947.8295259832</v>
      </c>
      <c r="WD12" s="43">
        <v>0</v>
      </c>
      <c r="WE12" s="43">
        <v>1987502.8456213002</v>
      </c>
      <c r="WF12" s="43">
        <v>2050668.9123038494</v>
      </c>
      <c r="WG12" s="35"/>
      <c r="WH12" s="35"/>
      <c r="WI12" s="35"/>
      <c r="WJ12" s="43">
        <v>0</v>
      </c>
      <c r="WK12" s="43">
        <v>0</v>
      </c>
      <c r="WL12" s="43">
        <v>0</v>
      </c>
      <c r="WM12" s="43">
        <v>1084981.7534654841</v>
      </c>
      <c r="WN12" s="43">
        <v>1096896.5828243769</v>
      </c>
      <c r="WO12" s="43">
        <v>0</v>
      </c>
      <c r="WP12" s="43">
        <v>1121120.2098797797</v>
      </c>
      <c r="WQ12" s="43">
        <v>1133431.897102959</v>
      </c>
      <c r="WR12" s="43">
        <v>0</v>
      </c>
      <c r="WS12" s="43">
        <v>1158462.3621422651</v>
      </c>
      <c r="WT12" s="43">
        <v>1171184.1257291068</v>
      </c>
      <c r="WU12" s="43">
        <v>0</v>
      </c>
      <c r="WV12" s="43">
        <v>1197048.3028257478</v>
      </c>
      <c r="WW12" s="43">
        <v>1210193.8015559942</v>
      </c>
      <c r="WX12" s="43">
        <v>0</v>
      </c>
      <c r="WY12" s="43">
        <v>1236919.4599021708</v>
      </c>
      <c r="WZ12" s="43">
        <v>1250502.8075007412</v>
      </c>
      <c r="XA12" s="43">
        <v>0</v>
      </c>
      <c r="XB12" s="43">
        <v>1278118.6412219428</v>
      </c>
      <c r="XC12" s="43">
        <v>1292154.4215122</v>
      </c>
      <c r="XD12" s="43">
        <v>0</v>
      </c>
      <c r="XE12" s="43">
        <v>1320690.0804747851</v>
      </c>
      <c r="XF12" s="43">
        <v>1335193.3630365229</v>
      </c>
      <c r="XG12" s="25">
        <v>106.86129538086713</v>
      </c>
      <c r="XH12" s="25">
        <v>20</v>
      </c>
      <c r="XI12" s="25">
        <v>1</v>
      </c>
      <c r="XJ12" s="25">
        <v>7.6992415824601004</v>
      </c>
      <c r="XK12" s="25">
        <v>92.820000000000007</v>
      </c>
      <c r="XL12" s="25">
        <v>20</v>
      </c>
      <c r="XM12" s="25">
        <v>1</v>
      </c>
      <c r="XN12" s="25">
        <v>8.2080613280839128</v>
      </c>
      <c r="XO12" s="25">
        <v>67.87</v>
      </c>
      <c r="XP12" s="25">
        <v>10</v>
      </c>
      <c r="XQ12" s="25">
        <v>9.2613890214900962</v>
      </c>
      <c r="XR12" s="25">
        <v>67.87</v>
      </c>
      <c r="XS12" s="25">
        <v>10</v>
      </c>
      <c r="XT12" s="25">
        <v>10.162209021490096</v>
      </c>
      <c r="XU12" s="25">
        <v>27.385512824385522</v>
      </c>
      <c r="XV12" s="25">
        <v>5</v>
      </c>
      <c r="XW12" s="25">
        <v>3.1788419566529327</v>
      </c>
      <c r="XX12" s="25">
        <v>9.5348546196557571</v>
      </c>
      <c r="XY12" s="25">
        <v>5</v>
      </c>
      <c r="XZ12" s="25">
        <v>1.1616589669557056</v>
      </c>
      <c r="YA12" s="25">
        <v>9</v>
      </c>
      <c r="YB12" s="25">
        <v>9</v>
      </c>
      <c r="YC12" s="43">
        <f t="shared" si="14"/>
        <v>506433.42241790448</v>
      </c>
      <c r="YD12" s="45"/>
      <c r="YE12" s="46">
        <v>1.69</v>
      </c>
      <c r="YF12" s="46">
        <v>1.5649999999999999</v>
      </c>
      <c r="YG12" s="46">
        <v>1.423</v>
      </c>
      <c r="YH12" s="46">
        <v>2</v>
      </c>
      <c r="YI12" s="25">
        <v>0.65</v>
      </c>
      <c r="YJ12" s="25">
        <v>0.65</v>
      </c>
      <c r="YK12" s="76" t="s">
        <v>4323</v>
      </c>
      <c r="YL12" s="48">
        <v>0</v>
      </c>
      <c r="YM12" s="48">
        <v>0</v>
      </c>
      <c r="YN12" s="48">
        <v>0</v>
      </c>
      <c r="YO12" s="48">
        <v>0</v>
      </c>
      <c r="YP12" s="48">
        <v>0</v>
      </c>
      <c r="YQ12" s="48">
        <v>0</v>
      </c>
      <c r="YR12" s="48">
        <v>20705323.543843728</v>
      </c>
      <c r="YS12" s="48">
        <v>20705323.543843728</v>
      </c>
      <c r="YT12" s="48">
        <v>20705323.543843728</v>
      </c>
      <c r="YU12" s="48">
        <v>20705323.543843728</v>
      </c>
      <c r="YV12" s="48">
        <v>20705323.543843728</v>
      </c>
      <c r="YW12" s="48">
        <v>20705323.543843728</v>
      </c>
      <c r="YX12" s="48">
        <v>20705323.543843728</v>
      </c>
      <c r="YY12" s="48">
        <v>10910932.687859874</v>
      </c>
      <c r="YZ12" s="48">
        <v>11257699.840042109</v>
      </c>
      <c r="ZA12" s="48">
        <v>11615487.815216528</v>
      </c>
      <c r="ZB12" s="48">
        <v>11984646.873027544</v>
      </c>
      <c r="ZC12" s="48">
        <v>12365538.404939694</v>
      </c>
      <c r="ZD12" s="48">
        <v>12758535.288024878</v>
      </c>
      <c r="ZE12" s="48">
        <v>13164022.249993512</v>
      </c>
      <c r="ZF12" s="48">
        <v>13582396.245827314</v>
      </c>
      <c r="ZG12" s="48">
        <v>14014066.846381575</v>
      </c>
      <c r="ZH12" s="48">
        <v>14459456.639338423</v>
      </c>
      <c r="ZI12" s="48">
        <v>14919001.642902108</v>
      </c>
      <c r="ZJ12" s="48">
        <v>15393151.73264344</v>
      </c>
      <c r="ZK12" s="48">
        <v>15882371.081909275</v>
      </c>
      <c r="ZL12" s="49">
        <v>0</v>
      </c>
      <c r="ZM12" s="49">
        <v>0</v>
      </c>
      <c r="ZN12" s="49">
        <v>0</v>
      </c>
      <c r="ZO12" s="49">
        <v>0</v>
      </c>
      <c r="ZP12" s="49">
        <v>0</v>
      </c>
      <c r="ZQ12" s="49">
        <v>0</v>
      </c>
      <c r="ZR12" s="49">
        <v>26036955.673127629</v>
      </c>
      <c r="ZS12" s="49">
        <v>26036955.673127629</v>
      </c>
      <c r="ZT12" s="49">
        <v>26036955.673127629</v>
      </c>
      <c r="ZU12" s="49">
        <v>26036955.673127629</v>
      </c>
      <c r="ZV12" s="49">
        <v>26036955.673127629</v>
      </c>
      <c r="ZW12" s="49">
        <v>26036955.673127629</v>
      </c>
      <c r="ZX12" s="49">
        <v>26036955.673127629</v>
      </c>
      <c r="ZY12" s="49">
        <v>2778433.1673662323</v>
      </c>
      <c r="ZZ12" s="49">
        <v>2808944.7929936126</v>
      </c>
      <c r="AAA12" s="49">
        <v>2839791.4849127862</v>
      </c>
      <c r="AAB12" s="49">
        <v>2870976.9226858183</v>
      </c>
      <c r="AAC12" s="49">
        <v>2902504.8262822311</v>
      </c>
      <c r="AAD12" s="49">
        <v>2934378.9565227288</v>
      </c>
      <c r="AAE12" s="49">
        <v>2966603.1155278059</v>
      </c>
      <c r="AAF12" s="49">
        <v>2999181.1471713684</v>
      </c>
      <c r="AAG12" s="49">
        <v>3032116.937539069</v>
      </c>
      <c r="AAH12" s="49">
        <v>3065414.4153921264</v>
      </c>
      <c r="AAI12" s="49">
        <v>3099077.5526357335</v>
      </c>
      <c r="AAJ12" s="49">
        <v>3133110.364792861</v>
      </c>
      <c r="AAK12" s="49">
        <v>3167516.9114835127</v>
      </c>
      <c r="AAL12" s="49">
        <v>0</v>
      </c>
      <c r="AAM12" s="49">
        <v>0</v>
      </c>
      <c r="AAN12" s="49">
        <v>0</v>
      </c>
      <c r="AAO12" s="49">
        <v>0</v>
      </c>
      <c r="AAP12" s="49">
        <v>0</v>
      </c>
      <c r="AAQ12" s="49">
        <v>0</v>
      </c>
      <c r="AAR12" s="49">
        <v>22002215.413313765</v>
      </c>
      <c r="AAS12" s="49">
        <v>22002215.413313765</v>
      </c>
      <c r="AAT12" s="49">
        <v>22002215.413313765</v>
      </c>
      <c r="AAU12" s="49">
        <v>22002215.413313765</v>
      </c>
      <c r="AAV12" s="49">
        <v>22002215.413313765</v>
      </c>
      <c r="AAW12" s="49">
        <v>22002215.413313765</v>
      </c>
      <c r="AAX12" s="49">
        <v>22002215.413313765</v>
      </c>
      <c r="AAY12" s="49">
        <v>6929777.51098492</v>
      </c>
      <c r="AAZ12" s="49">
        <v>7150017.0891663954</v>
      </c>
      <c r="ABA12" s="49">
        <v>7377256.2386502186</v>
      </c>
      <c r="ABB12" s="49">
        <v>7611717.4171745386</v>
      </c>
      <c r="ABC12" s="49">
        <v>7853630.1525455732</v>
      </c>
      <c r="ABD12" s="49">
        <v>8103231.2673357939</v>
      </c>
      <c r="ABE12" s="49">
        <v>8360765.1107233837</v>
      </c>
      <c r="ABF12" s="49">
        <v>8626483.7977001462</v>
      </c>
      <c r="ABG12" s="49">
        <v>8900647.4558815099</v>
      </c>
      <c r="ABH12" s="49">
        <v>9183524.480160905</v>
      </c>
      <c r="ABI12" s="49">
        <v>9475391.7954569124</v>
      </c>
      <c r="ABJ12" s="49">
        <v>9776535.1278117076</v>
      </c>
      <c r="ABK12" s="49">
        <v>10087249.284104979</v>
      </c>
      <c r="ABL12" s="50">
        <v>0</v>
      </c>
      <c r="ABM12" s="50">
        <v>0</v>
      </c>
      <c r="ABN12" s="50">
        <v>0</v>
      </c>
      <c r="ABO12" s="50">
        <v>0</v>
      </c>
      <c r="ABP12" s="50">
        <v>0</v>
      </c>
      <c r="ABQ12" s="50">
        <v>0</v>
      </c>
      <c r="ABR12" s="50">
        <v>17659176.895225294</v>
      </c>
      <c r="ABS12" s="50">
        <v>17659176.895225294</v>
      </c>
      <c r="ABT12" s="50">
        <v>17659176.895225294</v>
      </c>
      <c r="ABU12" s="50">
        <v>17659176.895225294</v>
      </c>
      <c r="ABV12" s="50">
        <v>17659176.895225294</v>
      </c>
      <c r="ABW12" s="50">
        <v>17659176.895225294</v>
      </c>
      <c r="ABX12" s="50">
        <v>17659176.895225294</v>
      </c>
      <c r="ABY12" s="50">
        <v>2031590.8109151712</v>
      </c>
      <c r="ABZ12" s="50">
        <v>2053900.9168334031</v>
      </c>
      <c r="ACA12" s="50">
        <v>2076456.0232819521</v>
      </c>
      <c r="ACB12" s="50">
        <v>2099258.8207572345</v>
      </c>
      <c r="ACC12" s="50">
        <v>2122312.0293016057</v>
      </c>
      <c r="ACD12" s="50">
        <v>2145618.3988278131</v>
      </c>
      <c r="ACE12" s="50">
        <v>2169180.7094470179</v>
      </c>
      <c r="ACF12" s="50">
        <v>2193001.7718004826</v>
      </c>
      <c r="ACG12" s="50">
        <v>2217084.4273947058</v>
      </c>
      <c r="ACH12" s="50">
        <v>2241431.5489405692</v>
      </c>
      <c r="ACI12" s="50">
        <v>2266046.040695833</v>
      </c>
      <c r="ACJ12" s="50">
        <v>2290930.8388115866</v>
      </c>
      <c r="ACK12" s="50">
        <v>2316088.9116826761</v>
      </c>
      <c r="ACL12" s="49">
        <v>0</v>
      </c>
      <c r="ACM12" s="49">
        <v>0</v>
      </c>
      <c r="ACN12" s="49">
        <v>0</v>
      </c>
      <c r="ACO12" s="49">
        <v>0</v>
      </c>
      <c r="ACP12" s="49">
        <v>0</v>
      </c>
      <c r="ACQ12" s="49">
        <v>0</v>
      </c>
      <c r="ACR12" s="49">
        <v>11199486.892859349</v>
      </c>
      <c r="ACS12" s="49">
        <v>11199486.892859349</v>
      </c>
      <c r="ACT12" s="49">
        <v>11199486.892859349</v>
      </c>
      <c r="ACU12" s="49">
        <v>11199486.892859349</v>
      </c>
      <c r="ACV12" s="49">
        <v>11199486.892859349</v>
      </c>
      <c r="ACW12" s="49">
        <v>11199486.892859349</v>
      </c>
      <c r="ACX12" s="49">
        <v>11199486.892859349</v>
      </c>
      <c r="ACY12" s="49">
        <v>2796161.9404334151</v>
      </c>
      <c r="ACZ12" s="49">
        <v>2885028.5058190948</v>
      </c>
      <c r="ADA12" s="49">
        <v>2976719.3949069348</v>
      </c>
      <c r="ADB12" s="49">
        <v>3071324.3692888166</v>
      </c>
      <c r="ADC12" s="49">
        <v>3168936.0433257348</v>
      </c>
      <c r="ADD12" s="49">
        <v>3269649.9748134096</v>
      </c>
      <c r="ADE12" s="49">
        <v>3373564.7585293981</v>
      </c>
      <c r="ADF12" s="49">
        <v>3480782.1227533706</v>
      </c>
      <c r="ADG12" s="49">
        <v>3591407.0288548321</v>
      </c>
      <c r="ADH12" s="49">
        <v>3705547.7740460415</v>
      </c>
      <c r="ADI12" s="49">
        <v>3823316.0974003626</v>
      </c>
      <c r="ADJ12" s="49">
        <v>3944827.289240357</v>
      </c>
      <c r="ADK12" s="49">
        <v>4070200.3040022179</v>
      </c>
      <c r="ADL12" s="50">
        <v>0</v>
      </c>
      <c r="ADM12" s="50">
        <v>0</v>
      </c>
      <c r="ADN12" s="50">
        <v>0</v>
      </c>
      <c r="ADO12" s="50">
        <v>0</v>
      </c>
      <c r="ADP12" s="50">
        <v>0</v>
      </c>
      <c r="ADQ12" s="50">
        <v>0</v>
      </c>
      <c r="ADR12" s="50">
        <v>3300548.4999587154</v>
      </c>
      <c r="ADS12" s="50">
        <v>3300548.4999587154</v>
      </c>
      <c r="ADT12" s="50">
        <v>3300548.4999587154</v>
      </c>
      <c r="ADU12" s="50">
        <v>3300548.4999587154</v>
      </c>
      <c r="ADV12" s="50">
        <v>3300548.4999587154</v>
      </c>
      <c r="ADW12" s="50">
        <v>3300548.4999587154</v>
      </c>
      <c r="ADX12" s="50">
        <v>3300548.4999587154</v>
      </c>
      <c r="ADY12" s="50">
        <v>285412.15601450868</v>
      </c>
      <c r="ADZ12" s="50">
        <v>288546.43649895635</v>
      </c>
      <c r="AEA12" s="50">
        <v>291715.13637987245</v>
      </c>
      <c r="AEB12" s="50">
        <v>294918.63363710343</v>
      </c>
      <c r="AEC12" s="50">
        <v>298157.3104013172</v>
      </c>
      <c r="AED12" s="50">
        <v>301431.55299958395</v>
      </c>
      <c r="AEE12" s="50">
        <v>304741.75200145936</v>
      </c>
      <c r="AEF12" s="50">
        <v>308088.30226558255</v>
      </c>
      <c r="AEG12" s="50">
        <v>311471.60298675776</v>
      </c>
      <c r="AEH12" s="50">
        <v>314892.05774360016</v>
      </c>
      <c r="AEI12" s="50">
        <v>318350.07454665244</v>
      </c>
      <c r="AEJ12" s="50">
        <v>321846.06588705606</v>
      </c>
      <c r="AEK12" s="50">
        <v>325380.44878578221</v>
      </c>
      <c r="AEL12" s="48">
        <v>0</v>
      </c>
      <c r="AEM12" s="48">
        <v>0</v>
      </c>
      <c r="AEN12" s="48">
        <v>0</v>
      </c>
      <c r="AEO12" s="48">
        <v>0</v>
      </c>
      <c r="AEP12" s="48">
        <v>0</v>
      </c>
      <c r="AEQ12" s="48">
        <v>0</v>
      </c>
      <c r="AER12" s="48">
        <v>1617623.8353906679</v>
      </c>
      <c r="AES12" s="48">
        <v>2078758.1861660823</v>
      </c>
      <c r="AET12" s="48">
        <v>2567569.8175063198</v>
      </c>
      <c r="AEU12" s="48">
        <v>3085352.2085182061</v>
      </c>
      <c r="AEV12" s="48">
        <v>3633453.1000054758</v>
      </c>
      <c r="AEW12" s="48">
        <v>4213276.6370119164</v>
      </c>
      <c r="AEX12" s="48">
        <v>4826285.5927433083</v>
      </c>
      <c r="AEY12" s="48">
        <v>4979672.7832330652</v>
      </c>
      <c r="AEZ12" s="48">
        <v>5137934.8676250232</v>
      </c>
      <c r="AFA12" s="48">
        <v>5301226.7779606525</v>
      </c>
      <c r="AFB12" s="48">
        <v>5469708.3702731878</v>
      </c>
      <c r="AFC12" s="48">
        <v>5643544.5810801061</v>
      </c>
      <c r="AFD12" s="48">
        <v>5822905.5888491347</v>
      </c>
      <c r="AFE12" s="48">
        <v>6007966.9805959482</v>
      </c>
      <c r="AFF12" s="48">
        <v>6198909.9237766117</v>
      </c>
      <c r="AFG12" s="48">
        <v>6395921.3436430208</v>
      </c>
      <c r="AFH12" s="48">
        <v>6599194.1062350245</v>
      </c>
      <c r="AFI12" s="48">
        <v>6808927.2071882561</v>
      </c>
      <c r="AFJ12" s="48">
        <v>7025325.9665426938</v>
      </c>
      <c r="AFK12" s="48">
        <v>7248602.2297424925</v>
      </c>
      <c r="AFL12" s="49">
        <v>0</v>
      </c>
      <c r="AFM12" s="49">
        <v>0</v>
      </c>
      <c r="AFN12" s="49">
        <v>0</v>
      </c>
      <c r="AFO12" s="49">
        <v>0</v>
      </c>
      <c r="AFP12" s="49">
        <v>0</v>
      </c>
      <c r="AFQ12" s="49">
        <v>0</v>
      </c>
      <c r="AFR12" s="49">
        <v>2354233.8454576237</v>
      </c>
      <c r="AFS12" s="49">
        <v>4366194.7293027425</v>
      </c>
      <c r="AFT12" s="49">
        <v>6422060.7793968469</v>
      </c>
      <c r="AFU12" s="49">
        <v>8522553.6599290669</v>
      </c>
      <c r="AFV12" s="49">
        <v>10668405.590373518</v>
      </c>
      <c r="AFW12" s="49">
        <v>12860359.490287617</v>
      </c>
      <c r="AFX12" s="49">
        <v>15099169.126017723</v>
      </c>
      <c r="AFY12" s="49">
        <v>15264982.074505514</v>
      </c>
      <c r="AFZ12" s="49">
        <v>15432615.913510969</v>
      </c>
      <c r="AGA12" s="49">
        <v>15602090.639314886</v>
      </c>
      <c r="AGB12" s="49">
        <v>15773426.467789102</v>
      </c>
      <c r="AGC12" s="49">
        <v>15946643.836807955</v>
      </c>
      <c r="AGD12" s="49">
        <v>16121763.408686221</v>
      </c>
      <c r="AGE12" s="49">
        <v>16298806.072643841</v>
      </c>
      <c r="AGF12" s="49">
        <v>16477792.947297689</v>
      </c>
      <c r="AGG12" s="49">
        <v>16658745.383180717</v>
      </c>
      <c r="AGH12" s="49">
        <v>16841684.965288773</v>
      </c>
      <c r="AGI12" s="49">
        <v>17026633.515655369</v>
      </c>
      <c r="AGJ12" s="49">
        <v>17213613.095954724</v>
      </c>
      <c r="AGK12" s="49">
        <v>17402646.01013343</v>
      </c>
      <c r="AGL12" s="49">
        <v>0</v>
      </c>
      <c r="AGM12" s="49">
        <v>0</v>
      </c>
      <c r="AGN12" s="49">
        <v>0</v>
      </c>
      <c r="AGO12" s="49">
        <v>0</v>
      </c>
      <c r="AGP12" s="49">
        <v>0</v>
      </c>
      <c r="AGQ12" s="49">
        <v>0</v>
      </c>
      <c r="AGR12" s="49">
        <v>1831977.2079645838</v>
      </c>
      <c r="AGS12" s="49">
        <v>3780400.8348453902</v>
      </c>
      <c r="AGT12" s="49">
        <v>5850822.1649676803</v>
      </c>
      <c r="AGU12" s="49">
        <v>8049027.7210928164</v>
      </c>
      <c r="AGV12" s="49">
        <v>10381048.609742455</v>
      </c>
      <c r="AGW12" s="49">
        <v>12853170.222934227</v>
      </c>
      <c r="AGX12" s="49">
        <v>15471942.309544129</v>
      </c>
      <c r="AGY12" s="49">
        <v>15963665.751241999</v>
      </c>
      <c r="AGZ12" s="49">
        <v>16471016.962115694</v>
      </c>
      <c r="AHA12" s="49">
        <v>16994492.618037667</v>
      </c>
      <c r="AHB12" s="49">
        <v>17534605.180045839</v>
      </c>
      <c r="AHC12" s="49">
        <v>18091883.39602178</v>
      </c>
      <c r="AHD12" s="49">
        <v>18666872.818313036</v>
      </c>
      <c r="AHE12" s="49">
        <v>19260136.337806325</v>
      </c>
      <c r="AHF12" s="49">
        <v>19872254.734974481</v>
      </c>
      <c r="AHG12" s="49">
        <v>20503827.248436522</v>
      </c>
      <c r="AHH12" s="49">
        <v>21155472.161587499</v>
      </c>
      <c r="AHI12" s="49">
        <v>21827827.407872397</v>
      </c>
      <c r="AHJ12" s="49">
        <v>22521551.19529663</v>
      </c>
      <c r="AHK12" s="49">
        <v>23237322.650784455</v>
      </c>
      <c r="AHL12" s="50">
        <v>0</v>
      </c>
      <c r="AHM12" s="50">
        <v>0</v>
      </c>
      <c r="AHN12" s="50">
        <v>0</v>
      </c>
      <c r="AHO12" s="50">
        <v>0</v>
      </c>
      <c r="AHP12" s="50">
        <v>0</v>
      </c>
      <c r="AHQ12" s="50">
        <v>0</v>
      </c>
      <c r="AHR12" s="50">
        <v>2612839.331451918</v>
      </c>
      <c r="AHS12" s="50">
        <v>5283064.9455339685</v>
      </c>
      <c r="AHT12" s="50">
        <v>8011622.1315511027</v>
      </c>
      <c r="AHU12" s="50">
        <v>10799470.019853039</v>
      </c>
      <c r="AHV12" s="50">
        <v>13647581.771830171</v>
      </c>
      <c r="AHW12" s="50">
        <v>16556944.772413261</v>
      </c>
      <c r="AHX12" s="50">
        <v>19528560.825108923</v>
      </c>
      <c r="AHY12" s="50">
        <v>19743015.555903003</v>
      </c>
      <c r="AHZ12" s="50">
        <v>19959825.341530457</v>
      </c>
      <c r="AIA12" s="50">
        <v>20179016.044247843</v>
      </c>
      <c r="AIB12" s="50">
        <v>20400613.810320526</v>
      </c>
      <c r="AIC12" s="50">
        <v>20624645.073141549</v>
      </c>
      <c r="AID12" s="50">
        <v>20851136.556384757</v>
      </c>
      <c r="AIE12" s="50">
        <v>21080115.277192526</v>
      </c>
      <c r="AIF12" s="50">
        <v>21311608.549398534</v>
      </c>
      <c r="AIG12" s="50">
        <v>21545643.986785896</v>
      </c>
      <c r="AIH12" s="50">
        <v>21782249.506381094</v>
      </c>
      <c r="AII12" s="50">
        <v>22021453.331784058</v>
      </c>
      <c r="AIJ12" s="50">
        <v>22263283.996534839</v>
      </c>
      <c r="AIK12" s="50">
        <v>22507770.347517259</v>
      </c>
      <c r="AIL12" s="49">
        <v>0</v>
      </c>
      <c r="AIM12" s="49">
        <v>0</v>
      </c>
      <c r="AIN12" s="49">
        <v>0</v>
      </c>
      <c r="AIO12" s="49">
        <v>0</v>
      </c>
      <c r="AIP12" s="49">
        <v>0</v>
      </c>
      <c r="AIQ12" s="49">
        <v>0</v>
      </c>
      <c r="AIR12" s="49">
        <v>943200.74431546882</v>
      </c>
      <c r="AIS12" s="49">
        <v>1946354.3900737897</v>
      </c>
      <c r="AIT12" s="49">
        <v>3012319.0380661353</v>
      </c>
      <c r="AIU12" s="49">
        <v>4144073.9025271507</v>
      </c>
      <c r="AIV12" s="49">
        <v>5344724.1226122491</v>
      </c>
      <c r="AIW12" s="49">
        <v>6617505.7573747672</v>
      </c>
      <c r="AIX12" s="49">
        <v>7965790.9710469153</v>
      </c>
      <c r="AIY12" s="49">
        <v>8218956.7387160948</v>
      </c>
      <c r="AIZ12" s="49">
        <v>8480168.5254375562</v>
      </c>
      <c r="AJA12" s="49">
        <v>8749682.0467576198</v>
      </c>
      <c r="AJB12" s="49">
        <v>9027761.1452777646</v>
      </c>
      <c r="AJC12" s="49">
        <v>9314678.0489456337</v>
      </c>
      <c r="AJD12" s="49">
        <v>9610713.6375549417</v>
      </c>
      <c r="AJE12" s="49">
        <v>9916157.7177151926</v>
      </c>
      <c r="AJF12" s="49">
        <v>10231309.306560375</v>
      </c>
      <c r="AJG12" s="49">
        <v>10556476.924474375</v>
      </c>
      <c r="AJH12" s="49">
        <v>10891978.897119697</v>
      </c>
      <c r="AJI12" s="49">
        <v>11238143.667065127</v>
      </c>
      <c r="AJJ12" s="49">
        <v>11595310.115317428</v>
      </c>
      <c r="AJK12" s="49">
        <v>11963827.893071864</v>
      </c>
      <c r="AJL12" s="50">
        <v>0</v>
      </c>
      <c r="AJM12" s="50">
        <v>0</v>
      </c>
      <c r="AJN12" s="50">
        <v>0</v>
      </c>
      <c r="AJO12" s="50">
        <v>0</v>
      </c>
      <c r="AJP12" s="50">
        <v>0</v>
      </c>
      <c r="AJQ12" s="50">
        <v>0</v>
      </c>
      <c r="AJR12" s="50">
        <v>336807.1033286457</v>
      </c>
      <c r="AJS12" s="50">
        <v>681011.56453949737</v>
      </c>
      <c r="AJT12" s="50">
        <v>1032735.2358064626</v>
      </c>
      <c r="AJU12" s="50">
        <v>1392101.7534782877</v>
      </c>
      <c r="AJV12" s="50">
        <v>1759236.5625699139</v>
      </c>
      <c r="AJW12" s="50">
        <v>2134266.9415765763</v>
      </c>
      <c r="AJX12" s="50">
        <v>2517322.0276147854</v>
      </c>
      <c r="AJY12" s="50">
        <v>2544966.2366575752</v>
      </c>
      <c r="AJZ12" s="50">
        <v>2572914.0231867642</v>
      </c>
      <c r="AKA12" s="50">
        <v>2601168.7209671242</v>
      </c>
      <c r="AKB12" s="50">
        <v>2629733.7003734801</v>
      </c>
      <c r="AKC12" s="50">
        <v>2658612.3687927425</v>
      </c>
      <c r="AKD12" s="50">
        <v>2687808.1710303654</v>
      </c>
      <c r="AKE12" s="50">
        <v>2717324.5897212569</v>
      </c>
      <c r="AKF12" s="50">
        <v>2747165.1457452085</v>
      </c>
      <c r="AKG12" s="50">
        <v>2777333.3986468855</v>
      </c>
      <c r="AKH12" s="50">
        <v>2807832.947060429</v>
      </c>
      <c r="AKI12" s="50">
        <v>2838667.4291387182</v>
      </c>
      <c r="AKJ12" s="50">
        <v>2869840.5229873518</v>
      </c>
      <c r="AKK12" s="50">
        <v>2901355.9471033919</v>
      </c>
      <c r="AKL12" s="51">
        <v>0</v>
      </c>
      <c r="AKM12" s="51">
        <v>0</v>
      </c>
      <c r="AKN12" s="51">
        <v>0</v>
      </c>
      <c r="AKO12" s="51">
        <v>0</v>
      </c>
      <c r="AKP12" s="51">
        <v>0</v>
      </c>
      <c r="AKQ12" s="51">
        <v>0</v>
      </c>
      <c r="AKR12" s="51">
        <v>4691987.6835358115</v>
      </c>
      <c r="AKS12" s="51">
        <v>4841106.6684695287</v>
      </c>
      <c r="AKT12" s="51">
        <v>0</v>
      </c>
      <c r="AKU12" s="51">
        <v>5153712.9893888822</v>
      </c>
      <c r="AKV12" s="51">
        <v>5317506.3540462768</v>
      </c>
      <c r="AKW12" s="51">
        <v>0</v>
      </c>
      <c r="AKX12" s="51">
        <v>0</v>
      </c>
      <c r="AKY12" s="51">
        <v>0</v>
      </c>
      <c r="AKZ12" s="51">
        <v>0</v>
      </c>
      <c r="ALA12" s="51">
        <v>0</v>
      </c>
      <c r="ALB12" s="51">
        <v>0</v>
      </c>
      <c r="ALC12" s="51">
        <v>0</v>
      </c>
      <c r="ALD12" s="51">
        <v>0</v>
      </c>
      <c r="ALE12" s="51">
        <v>0</v>
      </c>
      <c r="ALF12" s="51">
        <v>0</v>
      </c>
      <c r="ALG12" s="51">
        <v>0</v>
      </c>
      <c r="ALH12" s="51">
        <v>0</v>
      </c>
      <c r="ALI12" s="51">
        <v>0</v>
      </c>
      <c r="ALJ12" s="51">
        <v>0</v>
      </c>
      <c r="ALK12" s="51">
        <v>0</v>
      </c>
      <c r="ALL12" s="51">
        <v>0</v>
      </c>
      <c r="ALM12" s="51">
        <v>0</v>
      </c>
      <c r="ALN12" s="51">
        <v>0</v>
      </c>
      <c r="ALO12" s="51">
        <v>0</v>
      </c>
      <c r="ALP12" s="51">
        <v>0</v>
      </c>
      <c r="ALQ12" s="51">
        <v>0</v>
      </c>
      <c r="ALR12" s="51">
        <v>4498334.3498678971</v>
      </c>
      <c r="ALS12" s="51">
        <v>4547733.2323898664</v>
      </c>
      <c r="ALT12" s="51">
        <v>0</v>
      </c>
      <c r="ALU12" s="51">
        <v>4648164.3901615664</v>
      </c>
      <c r="ALV12" s="51">
        <v>4699208.6453888677</v>
      </c>
      <c r="ALW12" s="51">
        <v>0</v>
      </c>
      <c r="ALX12" s="51">
        <v>0</v>
      </c>
      <c r="ALY12" s="51">
        <v>0</v>
      </c>
      <c r="ALZ12" s="51">
        <v>0</v>
      </c>
      <c r="AMA12" s="51">
        <v>0</v>
      </c>
      <c r="AMB12" s="51">
        <v>0</v>
      </c>
      <c r="AMC12" s="51">
        <v>0</v>
      </c>
      <c r="AMD12" s="51">
        <v>0</v>
      </c>
      <c r="AME12" s="51">
        <v>0</v>
      </c>
      <c r="AMF12" s="51">
        <v>0</v>
      </c>
      <c r="AMG12" s="51">
        <v>0</v>
      </c>
      <c r="AMH12" s="51">
        <v>0</v>
      </c>
      <c r="AMI12" s="51">
        <v>0</v>
      </c>
      <c r="AMJ12" s="51">
        <v>0</v>
      </c>
      <c r="AMK12" s="51">
        <v>0</v>
      </c>
      <c r="AML12" s="50">
        <v>0</v>
      </c>
      <c r="AMM12" s="50">
        <v>0</v>
      </c>
      <c r="AMN12" s="50">
        <v>0</v>
      </c>
      <c r="AMO12" s="50">
        <v>0</v>
      </c>
      <c r="AMP12" s="50">
        <v>0</v>
      </c>
      <c r="AMQ12" s="50">
        <v>0</v>
      </c>
      <c r="AMR12" s="50">
        <v>4691987.6835358115</v>
      </c>
      <c r="AMS12" s="50">
        <v>4841106.6684695287</v>
      </c>
      <c r="AMT12" s="50">
        <v>0</v>
      </c>
      <c r="AMU12" s="50">
        <v>5153712.9893888822</v>
      </c>
      <c r="AMV12" s="50">
        <v>5317506.3540462768</v>
      </c>
      <c r="AMW12" s="50">
        <v>0</v>
      </c>
      <c r="AMX12" s="50">
        <v>5660875.3834110461</v>
      </c>
      <c r="AMY12" s="50">
        <v>5840787.1922106771</v>
      </c>
      <c r="AMZ12" s="50">
        <v>0</v>
      </c>
      <c r="ANA12" s="50">
        <v>6217946.2016003812</v>
      </c>
      <c r="ANB12" s="50">
        <v>6415562.6252770042</v>
      </c>
      <c r="ANC12" s="50">
        <v>0</v>
      </c>
      <c r="AND12" s="50">
        <v>6829836.7915493194</v>
      </c>
      <c r="ANE12" s="50">
        <v>7046900.091436605</v>
      </c>
      <c r="ANF12" s="50">
        <v>0</v>
      </c>
      <c r="ANG12" s="50">
        <v>7501941.8127475465</v>
      </c>
      <c r="ANH12" s="50">
        <v>7740365.7012147261</v>
      </c>
      <c r="ANI12" s="50">
        <v>0</v>
      </c>
      <c r="ANJ12" s="50">
        <v>8240186.7979459101</v>
      </c>
      <c r="ANK12" s="50">
        <v>8502073.3104117587</v>
      </c>
      <c r="ANL12" s="50">
        <v>0</v>
      </c>
      <c r="ANM12" s="50">
        <v>0</v>
      </c>
      <c r="ANN12" s="50">
        <v>0</v>
      </c>
      <c r="ANO12" s="50">
        <v>0</v>
      </c>
      <c r="ANP12" s="50">
        <v>0</v>
      </c>
      <c r="ANQ12" s="50">
        <v>0</v>
      </c>
      <c r="ANR12" s="50">
        <v>4498334.3498678971</v>
      </c>
      <c r="ANS12" s="50">
        <v>4547733.2323898664</v>
      </c>
      <c r="ANT12" s="50">
        <v>0</v>
      </c>
      <c r="ANU12" s="50">
        <v>4648164.3901615664</v>
      </c>
      <c r="ANV12" s="50">
        <v>4699208.6453888677</v>
      </c>
      <c r="ANW12" s="50">
        <v>0</v>
      </c>
      <c r="ANX12" s="50">
        <v>4802984.9534418313</v>
      </c>
      <c r="ANY12" s="50">
        <v>4855729.3852728764</v>
      </c>
      <c r="ANZ12" s="50">
        <v>0</v>
      </c>
      <c r="AOA12" s="50">
        <v>4962962.2635155497</v>
      </c>
      <c r="AOB12" s="50">
        <v>5017463.5012511518</v>
      </c>
      <c r="AOC12" s="50">
        <v>0</v>
      </c>
      <c r="AOD12" s="50">
        <v>5128268.0807544002</v>
      </c>
      <c r="AOE12" s="50">
        <v>5184584.6398980729</v>
      </c>
      <c r="AOF12" s="50">
        <v>0</v>
      </c>
      <c r="AOG12" s="50">
        <v>5299079.8865061747</v>
      </c>
      <c r="AOH12" s="50">
        <v>5357272.2315895809</v>
      </c>
      <c r="AOI12" s="50">
        <v>0</v>
      </c>
      <c r="AOJ12" s="50">
        <v>5475581.0736484583</v>
      </c>
      <c r="AOK12" s="50">
        <v>5535711.6831494235</v>
      </c>
      <c r="AOL12" s="52">
        <v>21037</v>
      </c>
      <c r="AOM12" s="53">
        <v>10097.76</v>
      </c>
      <c r="AON12" s="52">
        <v>10418.683204165269</v>
      </c>
      <c r="AOO12" s="52">
        <v>10749.805868703106</v>
      </c>
      <c r="AOP12" s="52">
        <v>11091.452149020603</v>
      </c>
      <c r="AOQ12" s="52">
        <v>11443.956502709882</v>
      </c>
      <c r="AOR12" s="52">
        <v>11807.664016968254</v>
      </c>
      <c r="AOS12" s="52">
        <v>12182.930746424332</v>
      </c>
      <c r="AOT12" s="52">
        <v>12570.124061700795</v>
      </c>
      <c r="AOU12" s="52">
        <v>12969.623009055056</v>
      </c>
      <c r="AOV12" s="52">
        <v>13381.818681449879</v>
      </c>
      <c r="AOW12" s="52">
        <v>13807.114601417232</v>
      </c>
      <c r="AOX12" s="52">
        <v>14245.927116090177</v>
      </c>
      <c r="AOY12" s="52">
        <v>14698.685804789508</v>
      </c>
      <c r="AOZ12" s="52">
        <v>15165.83389956415</v>
      </c>
      <c r="APA12" s="52">
        <v>15647.828719097035</v>
      </c>
      <c r="APB12" s="52">
        <v>16145.142116401183</v>
      </c>
      <c r="APC12" s="52">
        <v>16658.260940744312</v>
      </c>
      <c r="APD12" s="52">
        <v>17187.687514254161</v>
      </c>
      <c r="APE12" s="52">
        <v>17733.940123671084</v>
      </c>
      <c r="APF12" s="52">
        <v>18297.553527729364</v>
      </c>
      <c r="APG12" s="52">
        <v>18879.079480663917</v>
      </c>
      <c r="APH12" s="52">
        <v>19479.087272354889</v>
      </c>
      <c r="API12" s="52">
        <v>20098.164285638926</v>
      </c>
      <c r="APJ12" s="52">
        <v>20736.916571332706</v>
      </c>
      <c r="APK12" s="52">
        <v>21395.969441531637</v>
      </c>
      <c r="APL12" s="52">
        <v>22075.968081764571</v>
      </c>
      <c r="APM12" s="54">
        <v>10939.24</v>
      </c>
      <c r="APN12" s="52">
        <v>11059.370294818014</v>
      </c>
      <c r="APO12" s="52">
        <v>11180.819811787938</v>
      </c>
      <c r="APP12" s="52">
        <v>11303.603038072139</v>
      </c>
      <c r="APQ12" s="52">
        <v>11427.734619925121</v>
      </c>
      <c r="APR12" s="52">
        <v>11553.229364440611</v>
      </c>
      <c r="APS12" s="52">
        <v>11680.102241317833</v>
      </c>
      <c r="APT12" s="52">
        <v>11808.368384647174</v>
      </c>
      <c r="APU12" s="52">
        <v>11938.043094715458</v>
      </c>
      <c r="APV12" s="52">
        <v>12069.141839831054</v>
      </c>
      <c r="APW12" s="52">
        <v>12201.680258169014</v>
      </c>
      <c r="APX12" s="52">
        <v>12335.674159636481</v>
      </c>
      <c r="APY12" s="52">
        <v>12471.139527758589</v>
      </c>
      <c r="APZ12" s="52">
        <v>12608.092521585055</v>
      </c>
      <c r="AQA12" s="52">
        <v>12746.549477617724</v>
      </c>
      <c r="AQB12" s="52">
        <v>12886.526911759274</v>
      </c>
      <c r="AQC12" s="52">
        <v>13028.041521283329</v>
      </c>
      <c r="AQD12" s="52">
        <v>13171.11018682619</v>
      </c>
      <c r="AQE12" s="52">
        <v>13315.749974400462</v>
      </c>
      <c r="AQF12" s="52">
        <v>13461.978137430771</v>
      </c>
      <c r="AQG12" s="52">
        <v>13609.812118811857</v>
      </c>
      <c r="AQH12" s="52">
        <v>13759.269552989244</v>
      </c>
      <c r="AQI12" s="52">
        <v>13910.36826806279</v>
      </c>
      <c r="AQJ12" s="52">
        <v>14063.126287913303</v>
      </c>
      <c r="AQK12" s="52">
        <v>14217.561834352542</v>
      </c>
      <c r="AQL12" s="52">
        <v>14373.693329296808</v>
      </c>
      <c r="AQM12" s="52">
        <v>799</v>
      </c>
      <c r="AQN12" s="55">
        <v>383.52</v>
      </c>
      <c r="AQO12" s="56">
        <v>395.70888815553781</v>
      </c>
      <c r="AQP12" s="56">
        <v>408.28515896248422</v>
      </c>
      <c r="AQQ12" s="56">
        <v>421.26112407032662</v>
      </c>
      <c r="AQR12" s="56">
        <v>434.64948641275822</v>
      </c>
      <c r="AQS12" s="56">
        <v>448.46335264332527</v>
      </c>
      <c r="AQT12" s="56">
        <v>462.71624596629937</v>
      </c>
      <c r="AQU12" s="56">
        <v>477.42211937533557</v>
      </c>
      <c r="AQV12" s="56">
        <v>492.59536931287676</v>
      </c>
      <c r="AQW12" s="56">
        <v>508.25084976367594</v>
      </c>
      <c r="AQX12" s="56">
        <v>524.40388679623356</v>
      </c>
      <c r="AQY12" s="56">
        <v>541.07029356638532</v>
      </c>
      <c r="AQZ12" s="56">
        <v>558.26638579772839</v>
      </c>
      <c r="ARA12" s="56">
        <v>576.00899775404059</v>
      </c>
      <c r="ARB12" s="56">
        <v>594.31549871932907</v>
      </c>
      <c r="ARC12" s="56">
        <v>613.20381000164184</v>
      </c>
      <c r="ARD12" s="56">
        <v>632.69242247728766</v>
      </c>
      <c r="ARE12" s="56">
        <v>652.80041469264006</v>
      </c>
      <c r="ARF12" s="56">
        <v>673.54747154124595</v>
      </c>
      <c r="ARG12" s="56">
        <v>694.95390353452285</v>
      </c>
      <c r="ARH12" s="56">
        <v>717.04066668491066</v>
      </c>
      <c r="ARI12" s="56">
        <v>739.8293830209418</v>
      </c>
      <c r="ARJ12" s="56">
        <v>763.34236175431386</v>
      </c>
      <c r="ARK12" s="56">
        <v>787.60262111968575</v>
      </c>
      <c r="ARL12" s="56">
        <v>812.63391090857886</v>
      </c>
      <c r="ARM12" s="56">
        <v>838.46073571944135</v>
      </c>
      <c r="ARN12" s="55">
        <v>415.48</v>
      </c>
      <c r="ARO12" s="56">
        <v>420.04263276891163</v>
      </c>
      <c r="ARP12" s="56">
        <v>424.65537051949246</v>
      </c>
      <c r="ARQ12" s="56">
        <v>429.31876348431996</v>
      </c>
      <c r="ARR12" s="56">
        <v>434.03336793840236</v>
      </c>
      <c r="ARS12" s="56">
        <v>438.7997462655344</v>
      </c>
      <c r="ART12" s="56">
        <v>443.61846702538139</v>
      </c>
      <c r="ARU12" s="56">
        <v>448.49010502130017</v>
      </c>
      <c r="ARV12" s="56">
        <v>453.41524136890484</v>
      </c>
      <c r="ARW12" s="56">
        <v>458.39446356538537</v>
      </c>
      <c r="ARX12" s="56">
        <v>463.42836555958746</v>
      </c>
      <c r="ARY12" s="56">
        <v>468.51754782286201</v>
      </c>
      <c r="ARZ12" s="56">
        <v>473.6626174206927</v>
      </c>
      <c r="ASA12" s="56">
        <v>478.86418808510996</v>
      </c>
      <c r="ASB12" s="56">
        <v>484.12288028790039</v>
      </c>
      <c r="ASC12" s="56">
        <v>489.43932131461992</v>
      </c>
      <c r="ASD12" s="56">
        <v>494.81414533942001</v>
      </c>
      <c r="ASE12" s="56">
        <v>500.2479935006952</v>
      </c>
      <c r="ASF12" s="56">
        <v>505.74151397756185</v>
      </c>
      <c r="ASG12" s="56">
        <v>511.29536206717626</v>
      </c>
      <c r="ASH12" s="56">
        <v>516.91020026290221</v>
      </c>
      <c r="ASI12" s="56">
        <v>522.58669833333681</v>
      </c>
      <c r="ASJ12" s="56">
        <v>528.3255334022042</v>
      </c>
      <c r="ASK12" s="56">
        <v>534.12739002912633</v>
      </c>
      <c r="ASL12" s="56">
        <v>539.99296029128118</v>
      </c>
      <c r="ASM12" s="56">
        <v>545.92294386595768</v>
      </c>
      <c r="ASN12" s="57">
        <v>0.5</v>
      </c>
      <c r="ASO12" s="56">
        <v>10097.76</v>
      </c>
      <c r="ASP12" s="56">
        <v>10418.683204165269</v>
      </c>
      <c r="ASQ12" s="56">
        <v>10749.805868703106</v>
      </c>
      <c r="ASR12" s="56">
        <v>11091.452149020603</v>
      </c>
      <c r="ASS12" s="56">
        <v>11443.956502709882</v>
      </c>
      <c r="AST12" s="56">
        <v>11807.664016968254</v>
      </c>
      <c r="ASU12" s="59">
        <v>10442.512068363712</v>
      </c>
      <c r="ASV12" s="59">
        <v>8978.6600440719976</v>
      </c>
      <c r="ASW12" s="59">
        <v>7411.2131480314602</v>
      </c>
      <c r="ASX12" s="59">
        <v>5735.0651491928047</v>
      </c>
      <c r="ASY12" s="59">
        <v>3944.8898861192088</v>
      </c>
      <c r="ASZ12" s="59">
        <v>2035.1324451557396</v>
      </c>
      <c r="ATA12" s="59">
        <v>0</v>
      </c>
      <c r="ATB12" s="56">
        <v>0</v>
      </c>
      <c r="ATC12" s="56">
        <v>0</v>
      </c>
      <c r="ATD12" s="59">
        <v>0</v>
      </c>
      <c r="ATE12" s="56">
        <v>0</v>
      </c>
      <c r="ATF12" s="56">
        <v>0</v>
      </c>
      <c r="ATG12" s="56">
        <v>0</v>
      </c>
      <c r="ATH12" s="56">
        <v>0</v>
      </c>
      <c r="ATI12" s="56">
        <v>0</v>
      </c>
      <c r="ATJ12" s="56">
        <v>0</v>
      </c>
      <c r="ATK12" s="56">
        <v>0</v>
      </c>
      <c r="ATL12" s="56">
        <v>0</v>
      </c>
      <c r="ATM12" s="56">
        <v>0</v>
      </c>
      <c r="ATN12" s="56">
        <v>0</v>
      </c>
      <c r="ATO12" s="56">
        <v>10939.24</v>
      </c>
      <c r="ATP12" s="56">
        <v>11059.370294818014</v>
      </c>
      <c r="ATQ12" s="56">
        <v>11180.819811787938</v>
      </c>
      <c r="ATR12" s="56">
        <v>11303.603038072139</v>
      </c>
      <c r="ATS12" s="56">
        <v>11427.734619925121</v>
      </c>
      <c r="ATT12" s="56">
        <v>11553.229364440611</v>
      </c>
      <c r="ATU12" s="59">
        <v>10011.516206843857</v>
      </c>
      <c r="ATV12" s="59">
        <v>8434.5488461765526</v>
      </c>
      <c r="ATW12" s="59">
        <v>6821.7389112659757</v>
      </c>
      <c r="ATX12" s="59">
        <v>5172.4893599275947</v>
      </c>
      <c r="ATY12" s="59">
        <v>3486.1943594768609</v>
      </c>
      <c r="ATZ12" s="59">
        <v>1762.2391656623543</v>
      </c>
      <c r="AUA12" s="59">
        <v>0</v>
      </c>
      <c r="AUB12" s="56">
        <v>0</v>
      </c>
      <c r="AUC12" s="56">
        <v>0</v>
      </c>
      <c r="AUD12" s="59">
        <v>0</v>
      </c>
      <c r="AUE12" s="56">
        <v>0</v>
      </c>
      <c r="AUF12" s="56">
        <v>0</v>
      </c>
      <c r="AUG12" s="56">
        <v>0</v>
      </c>
      <c r="AUH12" s="56">
        <v>0</v>
      </c>
      <c r="AUI12" s="56">
        <v>0</v>
      </c>
      <c r="AUJ12" s="56">
        <v>0</v>
      </c>
      <c r="AUK12" s="56">
        <v>0</v>
      </c>
      <c r="AUL12" s="56">
        <v>0</v>
      </c>
      <c r="AUM12" s="56">
        <v>0</v>
      </c>
      <c r="AUN12" s="56">
        <v>0</v>
      </c>
      <c r="AUO12" s="58">
        <v>0.5</v>
      </c>
      <c r="AUP12" s="56">
        <v>383.52</v>
      </c>
      <c r="AUQ12" s="56">
        <v>395.70888815553781</v>
      </c>
      <c r="AUR12" s="56">
        <v>408.28515896248422</v>
      </c>
      <c r="AUS12" s="56">
        <v>421.26112407032662</v>
      </c>
      <c r="AUT12" s="56">
        <v>434.64948641275822</v>
      </c>
      <c r="AUU12" s="56">
        <v>448.46335264332527</v>
      </c>
      <c r="AUV12" s="59">
        <v>396.61392511397088</v>
      </c>
      <c r="AUW12" s="59">
        <v>341.01579955381112</v>
      </c>
      <c r="AUX12" s="59">
        <v>281.48306817878671</v>
      </c>
      <c r="AUY12" s="59">
        <v>217.82179275586111</v>
      </c>
      <c r="AUZ12" s="59">
        <v>149.82968194178102</v>
      </c>
      <c r="AVA12" s="59">
        <v>77.295756223769331</v>
      </c>
      <c r="AVB12" s="59">
        <v>0</v>
      </c>
      <c r="AVC12" s="56">
        <v>0</v>
      </c>
      <c r="AVD12" s="56">
        <v>0</v>
      </c>
      <c r="AVE12" s="59">
        <v>0</v>
      </c>
      <c r="AVF12" s="56">
        <v>0</v>
      </c>
      <c r="AVG12" s="56">
        <v>0</v>
      </c>
      <c r="AVH12" s="56">
        <v>0</v>
      </c>
      <c r="AVI12" s="56">
        <v>0</v>
      </c>
      <c r="AVJ12" s="56">
        <v>0</v>
      </c>
      <c r="AVK12" s="56">
        <v>0</v>
      </c>
      <c r="AVL12" s="56">
        <v>0</v>
      </c>
      <c r="AVM12" s="56">
        <v>0</v>
      </c>
      <c r="AVN12" s="56">
        <v>0</v>
      </c>
      <c r="AVO12" s="56">
        <v>0</v>
      </c>
      <c r="AVP12" s="56">
        <v>415.48</v>
      </c>
      <c r="AVQ12" s="56">
        <v>420.04263276891163</v>
      </c>
      <c r="AVR12" s="56">
        <v>424.65537051949246</v>
      </c>
      <c r="AVS12" s="56">
        <v>429.31876348431996</v>
      </c>
      <c r="AVT12" s="56">
        <v>434.03336793840236</v>
      </c>
      <c r="AVU12" s="56">
        <v>438.7997462655344</v>
      </c>
      <c r="AVV12" s="59">
        <v>380.24440030746973</v>
      </c>
      <c r="AVW12" s="59">
        <v>320.35007501521443</v>
      </c>
      <c r="AVX12" s="59">
        <v>259.09442363937416</v>
      </c>
      <c r="AVY12" s="59">
        <v>196.45477009945085</v>
      </c>
      <c r="AVZ12" s="59">
        <v>132.40810444559642</v>
      </c>
      <c r="AWA12" s="59">
        <v>66.931078260408853</v>
      </c>
      <c r="AWB12" s="59">
        <v>0</v>
      </c>
      <c r="AWC12" s="56">
        <v>0</v>
      </c>
      <c r="AWD12" s="56">
        <v>0</v>
      </c>
      <c r="AWE12" s="59">
        <v>0</v>
      </c>
      <c r="AWF12" s="56">
        <v>0</v>
      </c>
      <c r="AWG12" s="56">
        <v>0</v>
      </c>
      <c r="AWH12" s="56">
        <v>0</v>
      </c>
      <c r="AWI12" s="56">
        <v>0</v>
      </c>
      <c r="AWJ12" s="56">
        <v>0</v>
      </c>
      <c r="AWK12" s="56">
        <v>0</v>
      </c>
      <c r="AWL12" s="56">
        <v>0</v>
      </c>
      <c r="AWM12" s="56">
        <v>0</v>
      </c>
      <c r="AWN12" s="56">
        <v>0</v>
      </c>
      <c r="AWO12" s="56">
        <v>0</v>
      </c>
      <c r="AWP12" s="57">
        <v>0.76</v>
      </c>
      <c r="AWQ12" s="56">
        <v>10097.76</v>
      </c>
      <c r="AWR12" s="56">
        <v>10418.683204165269</v>
      </c>
      <c r="AWS12" s="56">
        <v>10749.805868703106</v>
      </c>
      <c r="AWT12" s="56">
        <v>11091.452149020603</v>
      </c>
      <c r="AWU12" s="56">
        <v>11443.956502709882</v>
      </c>
      <c r="AWV12" s="56">
        <v>11807.664016968254</v>
      </c>
      <c r="AWW12" s="59">
        <v>3439.8863284021645</v>
      </c>
      <c r="AWX12" s="56">
        <v>3549.211499774342</v>
      </c>
      <c r="AWY12" s="56">
        <v>3662.0112025567219</v>
      </c>
      <c r="AWZ12" s="56">
        <v>3778.3958629976128</v>
      </c>
      <c r="AXA12" s="56">
        <v>3898.4794168707476</v>
      </c>
      <c r="AXB12" s="56">
        <v>4022.3794210136971</v>
      </c>
      <c r="AXC12" s="56">
        <v>4150.2171684111554</v>
      </c>
      <c r="AXD12" s="56">
        <v>4282.1178069357602</v>
      </c>
      <c r="AXE12" s="56">
        <v>4418.2104618626918</v>
      </c>
      <c r="AXF12" s="56">
        <v>4558.6283622779811</v>
      </c>
      <c r="AXG12" s="56">
        <v>4703.5089715042768</v>
      </c>
      <c r="AXH12" s="56">
        <v>4852.9941216717634</v>
      </c>
      <c r="AXI12" s="56">
        <v>5007.2301525659532</v>
      </c>
      <c r="AXJ12" s="56">
        <v>5166.3680548882912</v>
      </c>
      <c r="AXK12" s="56">
        <v>5330.563618069812</v>
      </c>
      <c r="AXL12" s="56">
        <v>5499.977582782557</v>
      </c>
      <c r="AXM12" s="56">
        <v>5674.7757982980493</v>
      </c>
      <c r="AXN12" s="56">
        <v>5855.1293848468813</v>
      </c>
      <c r="AXO12" s="56">
        <v>6041.2149011383444</v>
      </c>
      <c r="AXP12" s="56">
        <v>6233.2145172041146</v>
      </c>
      <c r="AXQ12" s="56">
        <v>10939.24</v>
      </c>
      <c r="AXR12" s="56">
        <v>11059.370294818014</v>
      </c>
      <c r="AXS12" s="56">
        <v>11180.819811787938</v>
      </c>
      <c r="AXT12" s="56">
        <v>11303.603038072139</v>
      </c>
      <c r="AXU12" s="56">
        <v>11427.734619925121</v>
      </c>
      <c r="AXV12" s="56">
        <v>11553.229364440611</v>
      </c>
      <c r="AXW12" s="59">
        <v>3297.9112210779763</v>
      </c>
      <c r="AXX12" s="56">
        <v>3334.1275439003784</v>
      </c>
      <c r="AXY12" s="56">
        <v>3370.7415796843648</v>
      </c>
      <c r="AXZ12" s="56">
        <v>3407.7576959522976</v>
      </c>
      <c r="AYA12" s="56">
        <v>3445.1803081888979</v>
      </c>
      <c r="AYB12" s="56">
        <v>3483.0138803679474</v>
      </c>
      <c r="AYC12" s="56">
        <v>3521.262925484778</v>
      </c>
      <c r="AYD12" s="56">
        <v>3559.9320060946038</v>
      </c>
      <c r="AYE12" s="56">
        <v>3599.0257348567688</v>
      </c>
      <c r="AYF12" s="56">
        <v>3638.5487750849716</v>
      </c>
      <c r="AYG12" s="56">
        <v>3678.5058413035281</v>
      </c>
      <c r="AYH12" s="56">
        <v>3718.9016998097477</v>
      </c>
      <c r="AYI12" s="56">
        <v>3759.7411692424835</v>
      </c>
      <c r="AYJ12" s="56">
        <v>3801.0291211569238</v>
      </c>
      <c r="AYK12" s="56">
        <v>3842.7704806057009</v>
      </c>
      <c r="AYL12" s="56">
        <v>3884.9702267263747</v>
      </c>
      <c r="AYM12" s="56">
        <v>3927.6333933353758</v>
      </c>
      <c r="AYN12" s="56">
        <v>3970.7650695284619</v>
      </c>
      <c r="AYO12" s="56">
        <v>4014.3704002877766</v>
      </c>
      <c r="AYP12" s="56">
        <v>4058.4545870955694</v>
      </c>
      <c r="AYQ12" s="60">
        <v>0.76</v>
      </c>
      <c r="AYR12" s="56">
        <v>383.52</v>
      </c>
      <c r="AYS12" s="56">
        <v>395.70888815553781</v>
      </c>
      <c r="AYT12" s="56">
        <v>408.28515896248422</v>
      </c>
      <c r="AYU12" s="56">
        <v>421.26112407032662</v>
      </c>
      <c r="AYV12" s="56">
        <v>434.64948641275822</v>
      </c>
      <c r="AYW12" s="56">
        <v>448.46335264332527</v>
      </c>
      <c r="AYX12" s="59">
        <v>130.64929297871981</v>
      </c>
      <c r="AYY12" s="56">
        <v>134.80153958833003</v>
      </c>
      <c r="AYZ12" s="56">
        <v>139.08575133540049</v>
      </c>
      <c r="AZA12" s="56">
        <v>143.50612228621438</v>
      </c>
      <c r="AZB12" s="56">
        <v>148.06697980128948</v>
      </c>
      <c r="AZC12" s="56">
        <v>152.77278877168527</v>
      </c>
      <c r="AZD12" s="56">
        <v>157.62815598994683</v>
      </c>
      <c r="AZE12" s="56">
        <v>162.6378346599644</v>
      </c>
      <c r="AZF12" s="56">
        <v>167.80672905016351</v>
      </c>
      <c r="AZG12" s="56">
        <v>173.13989929458123</v>
      </c>
      <c r="AZH12" s="56">
        <v>178.64256634652827</v>
      </c>
      <c r="AZI12" s="56">
        <v>184.32011708968659</v>
      </c>
      <c r="AZJ12" s="56">
        <v>190.17810961164591</v>
      </c>
      <c r="AZK12" s="56">
        <v>196.22227864504174</v>
      </c>
      <c r="AZL12" s="56">
        <v>202.45854118162183</v>
      </c>
      <c r="AZM12" s="56">
        <v>208.89300226473651</v>
      </c>
      <c r="AZN12" s="56">
        <v>215.5319609659239</v>
      </c>
      <c r="AZO12" s="56">
        <v>222.38191655144067</v>
      </c>
      <c r="AZP12" s="56">
        <v>229.44957484477521</v>
      </c>
      <c r="AZQ12" s="56">
        <v>236.74185479137168</v>
      </c>
      <c r="AZR12" s="56">
        <v>415.48</v>
      </c>
      <c r="AZS12" s="56">
        <v>420.04263276891163</v>
      </c>
      <c r="AZT12" s="56">
        <v>424.65537051949246</v>
      </c>
      <c r="AZU12" s="56">
        <v>429.31876348431996</v>
      </c>
      <c r="AZV12" s="56">
        <v>434.03336793840236</v>
      </c>
      <c r="AZW12" s="56">
        <v>438.7997462655344</v>
      </c>
      <c r="AZX12" s="59">
        <v>125.25697892481357</v>
      </c>
      <c r="AZY12" s="56">
        <v>126.63250024130828</v>
      </c>
      <c r="AZZ12" s="56">
        <v>128.0231269747496</v>
      </c>
      <c r="BAA12" s="56">
        <v>129.42902500669703</v>
      </c>
      <c r="BAB12" s="56">
        <v>130.8503620403541</v>
      </c>
      <c r="BAC12" s="56">
        <v>132.28730762057279</v>
      </c>
      <c r="BAD12" s="56">
        <v>133.74003315407793</v>
      </c>
      <c r="BAE12" s="56">
        <v>135.20871192991339</v>
      </c>
      <c r="BAF12" s="56">
        <v>136.69351914011304</v>
      </c>
      <c r="BAG12" s="56">
        <v>138.19463190059855</v>
      </c>
      <c r="BAH12" s="56">
        <v>139.71222927230681</v>
      </c>
      <c r="BAI12" s="56">
        <v>141.24649228254924</v>
      </c>
      <c r="BAJ12" s="56">
        <v>142.7976039466057</v>
      </c>
      <c r="BAK12" s="56">
        <v>144.36574928955565</v>
      </c>
      <c r="BAL12" s="56">
        <v>145.95111536834887</v>
      </c>
      <c r="BAM12" s="56">
        <v>147.55389129411861</v>
      </c>
      <c r="BAN12" s="56">
        <v>149.17426825474001</v>
      </c>
      <c r="BAO12" s="56">
        <v>150.81243953763567</v>
      </c>
      <c r="BAP12" s="56">
        <v>152.46860055283233</v>
      </c>
      <c r="BAQ12" s="56">
        <v>154.14294885627041</v>
      </c>
      <c r="BAR12" s="57">
        <v>0.76</v>
      </c>
      <c r="BAS12" s="56">
        <v>10097.76</v>
      </c>
      <c r="BAT12" s="56">
        <v>10418.683204165269</v>
      </c>
      <c r="BAU12" s="56">
        <v>10749.805868703106</v>
      </c>
      <c r="BAV12" s="56">
        <v>11091.452149020603</v>
      </c>
      <c r="BAW12" s="56">
        <v>11443.956502709882</v>
      </c>
      <c r="BAX12" s="56">
        <v>11807.664016968254</v>
      </c>
      <c r="BAY12" s="56">
        <v>2948.4739957732836</v>
      </c>
      <c r="BAZ12" s="56">
        <v>2535.1510712673871</v>
      </c>
      <c r="BBA12" s="56">
        <v>2092.5778300324123</v>
      </c>
      <c r="BBB12" s="56">
        <v>1619.3125127132625</v>
      </c>
      <c r="BBC12" s="56">
        <v>1113.8512619630708</v>
      </c>
      <c r="BBD12" s="56">
        <v>574.62563157338525</v>
      </c>
      <c r="BBE12" s="56">
        <v>0</v>
      </c>
      <c r="BBF12" s="56">
        <v>0</v>
      </c>
      <c r="BBG12" s="56">
        <v>0</v>
      </c>
      <c r="BBH12" s="56">
        <v>0</v>
      </c>
      <c r="BBI12" s="55">
        <v>0</v>
      </c>
      <c r="BBJ12" s="55">
        <v>0</v>
      </c>
      <c r="BBK12" s="55">
        <v>0</v>
      </c>
      <c r="BBL12" s="55">
        <v>0</v>
      </c>
      <c r="BBM12" s="55">
        <v>0</v>
      </c>
      <c r="BBN12" s="55">
        <v>0</v>
      </c>
      <c r="BBO12" s="55">
        <v>0</v>
      </c>
      <c r="BBP12" s="55">
        <v>0</v>
      </c>
      <c r="BBQ12" s="55">
        <v>0</v>
      </c>
      <c r="BBR12" s="55">
        <v>0</v>
      </c>
      <c r="BBS12" s="56">
        <v>10939.24</v>
      </c>
      <c r="BBT12" s="56">
        <v>11059.370294818014</v>
      </c>
      <c r="BBU12" s="56">
        <v>11180.819811787938</v>
      </c>
      <c r="BBV12" s="56">
        <v>11303.603038072139</v>
      </c>
      <c r="BBW12" s="56">
        <v>11427.734619925121</v>
      </c>
      <c r="BBX12" s="56">
        <v>11553.229364440611</v>
      </c>
      <c r="BBY12" s="56">
        <v>2826.7810466382653</v>
      </c>
      <c r="BBZ12" s="56">
        <v>2381.5196742145563</v>
      </c>
      <c r="BCA12" s="56">
        <v>1926.1380455339227</v>
      </c>
      <c r="BCB12" s="56">
        <v>1460.4675839795561</v>
      </c>
      <c r="BCC12" s="56">
        <v>984.33723091111369</v>
      </c>
      <c r="BCD12" s="56">
        <v>497.57341148113534</v>
      </c>
      <c r="BCE12" s="56">
        <v>0</v>
      </c>
      <c r="BCF12" s="56">
        <v>0</v>
      </c>
      <c r="BCG12" s="56">
        <v>0</v>
      </c>
      <c r="BCH12" s="59">
        <v>0</v>
      </c>
      <c r="BCI12" s="55">
        <v>0</v>
      </c>
      <c r="BCJ12" s="55">
        <v>0</v>
      </c>
      <c r="BCK12" s="55">
        <v>0</v>
      </c>
      <c r="BCL12" s="55">
        <v>0</v>
      </c>
      <c r="BCM12" s="55">
        <v>0</v>
      </c>
      <c r="BCN12" s="55">
        <v>0</v>
      </c>
      <c r="BCO12" s="55">
        <v>0</v>
      </c>
      <c r="BCP12" s="55">
        <v>0</v>
      </c>
      <c r="BCQ12" s="55">
        <v>0</v>
      </c>
      <c r="BCR12" s="55">
        <v>0</v>
      </c>
      <c r="BCS12" s="57">
        <v>0.76</v>
      </c>
      <c r="BCT12" s="56">
        <v>383.52</v>
      </c>
      <c r="BCU12" s="56">
        <v>395.70888815553781</v>
      </c>
      <c r="BCV12" s="56">
        <v>408.28515896248422</v>
      </c>
      <c r="BCW12" s="56">
        <v>421.26112407032662</v>
      </c>
      <c r="BCX12" s="56">
        <v>434.64948641275822</v>
      </c>
      <c r="BCY12" s="56">
        <v>448.46335264332527</v>
      </c>
      <c r="BCZ12" s="56">
        <v>111.98510826747412</v>
      </c>
      <c r="BDA12" s="56">
        <v>96.286813991664303</v>
      </c>
      <c r="BDB12" s="56">
        <v>79.477572191657416</v>
      </c>
      <c r="BDC12" s="56">
        <v>61.502623836949013</v>
      </c>
      <c r="BDD12" s="56">
        <v>42.304851371796993</v>
      </c>
      <c r="BDE12" s="56">
        <v>21.824684110240753</v>
      </c>
      <c r="BDF12" s="56">
        <v>0</v>
      </c>
      <c r="BDG12" s="56">
        <v>0</v>
      </c>
      <c r="BDH12" s="56">
        <v>0</v>
      </c>
      <c r="BDI12" s="59">
        <v>0</v>
      </c>
      <c r="BDJ12" s="55">
        <v>0</v>
      </c>
      <c r="BDK12" s="55">
        <v>0</v>
      </c>
      <c r="BDL12" s="55">
        <v>0</v>
      </c>
      <c r="BDM12" s="55">
        <v>0</v>
      </c>
      <c r="BDN12" s="55">
        <v>0</v>
      </c>
      <c r="BDO12" s="55">
        <v>0</v>
      </c>
      <c r="BDP12" s="55">
        <v>0</v>
      </c>
      <c r="BDQ12" s="55">
        <v>0</v>
      </c>
      <c r="BDR12" s="55">
        <v>0</v>
      </c>
      <c r="BDS12" s="55">
        <v>0</v>
      </c>
      <c r="BDT12" s="56">
        <v>415.48</v>
      </c>
      <c r="BDU12" s="56">
        <v>420.04263276891163</v>
      </c>
      <c r="BDV12" s="56">
        <v>424.65537051949246</v>
      </c>
      <c r="BDW12" s="56">
        <v>429.31876348431996</v>
      </c>
      <c r="BDX12" s="56">
        <v>434.03336793840236</v>
      </c>
      <c r="BDY12" s="56">
        <v>438.7997462655344</v>
      </c>
      <c r="BDZ12" s="56">
        <v>107.36312479269733</v>
      </c>
      <c r="BEA12" s="56">
        <v>90.451785886648779</v>
      </c>
      <c r="BEB12" s="56">
        <v>73.156072556999774</v>
      </c>
      <c r="BEC12" s="56">
        <v>55.469582145727294</v>
      </c>
      <c r="BED12" s="56">
        <v>37.385817725815457</v>
      </c>
      <c r="BEE12" s="56">
        <v>18.898186802938969</v>
      </c>
      <c r="BEF12" s="56">
        <v>0</v>
      </c>
      <c r="BEG12" s="56">
        <v>0</v>
      </c>
      <c r="BEH12" s="56">
        <v>0</v>
      </c>
      <c r="BEI12" s="59">
        <v>0</v>
      </c>
      <c r="BEJ12" s="55">
        <v>0</v>
      </c>
      <c r="BEK12" s="55">
        <v>0</v>
      </c>
      <c r="BEL12" s="55">
        <v>0</v>
      </c>
      <c r="BEM12" s="55">
        <v>0</v>
      </c>
      <c r="BEN12" s="55">
        <v>0</v>
      </c>
      <c r="BEO12" s="55">
        <v>0</v>
      </c>
      <c r="BEP12" s="55">
        <v>0</v>
      </c>
      <c r="BEQ12" s="55">
        <v>0</v>
      </c>
      <c r="BER12" s="55">
        <v>0</v>
      </c>
      <c r="BES12" s="55">
        <v>0</v>
      </c>
      <c r="BET12" s="57">
        <v>0</v>
      </c>
      <c r="BEU12" s="56">
        <v>10097.76</v>
      </c>
      <c r="BEV12" s="56">
        <v>10418.683204165269</v>
      </c>
      <c r="BEW12" s="56">
        <v>10749.805868703106</v>
      </c>
      <c r="BEX12" s="56">
        <v>11091.452149020603</v>
      </c>
      <c r="BEY12" s="56">
        <v>11443.956502709882</v>
      </c>
      <c r="BEZ12" s="56">
        <v>11807.664016968254</v>
      </c>
      <c r="BFA12" s="56">
        <v>2948.4739957732836</v>
      </c>
      <c r="BFB12" s="56">
        <v>2535.1510712673871</v>
      </c>
      <c r="BFC12" s="56">
        <v>2092.5778300324123</v>
      </c>
      <c r="BFD12" s="56">
        <v>1619.3125127132625</v>
      </c>
      <c r="BFE12" s="56">
        <v>1113.8512619630708</v>
      </c>
      <c r="BFF12" s="56">
        <v>574.62563157338525</v>
      </c>
      <c r="BFG12" s="56">
        <v>0</v>
      </c>
      <c r="BFH12" s="56">
        <v>0</v>
      </c>
      <c r="BFI12" s="56">
        <v>0</v>
      </c>
      <c r="BFJ12" s="56">
        <v>0</v>
      </c>
      <c r="BFK12" s="56">
        <v>0</v>
      </c>
      <c r="BFL12" s="56">
        <v>0</v>
      </c>
      <c r="BFM12" s="56">
        <v>0</v>
      </c>
      <c r="BFN12" s="56">
        <v>0</v>
      </c>
      <c r="BFO12" s="56">
        <v>0</v>
      </c>
      <c r="BFP12" s="56">
        <v>0</v>
      </c>
      <c r="BFQ12" s="56">
        <v>0</v>
      </c>
      <c r="BFR12" s="56">
        <v>0</v>
      </c>
      <c r="BFS12" s="56">
        <v>0</v>
      </c>
      <c r="BFT12" s="56">
        <v>0</v>
      </c>
      <c r="BFU12" s="56">
        <v>10939.24</v>
      </c>
      <c r="BFV12" s="56">
        <v>11059.370294818014</v>
      </c>
      <c r="BFW12" s="56">
        <v>11180.819811787938</v>
      </c>
      <c r="BFX12" s="56">
        <v>11303.603038072139</v>
      </c>
      <c r="BFY12" s="56">
        <v>11427.734619925121</v>
      </c>
      <c r="BFZ12" s="56">
        <v>11553.229364440611</v>
      </c>
      <c r="BGA12" s="56">
        <v>2826.7810466382653</v>
      </c>
      <c r="BGB12" s="56">
        <v>2381.5196742145563</v>
      </c>
      <c r="BGC12" s="56">
        <v>1926.1380455339227</v>
      </c>
      <c r="BGD12" s="56">
        <v>1460.4675839795561</v>
      </c>
      <c r="BGE12" s="56">
        <v>984.33723091111369</v>
      </c>
      <c r="BGF12" s="56">
        <v>497.57341148113534</v>
      </c>
      <c r="BGG12" s="56">
        <v>0</v>
      </c>
      <c r="BGH12" s="56">
        <v>0</v>
      </c>
      <c r="BGI12" s="56">
        <v>0</v>
      </c>
      <c r="BGJ12" s="56">
        <v>0</v>
      </c>
      <c r="BGK12" s="56">
        <v>0</v>
      </c>
      <c r="BGL12" s="56">
        <v>0</v>
      </c>
      <c r="BGM12" s="56">
        <v>0</v>
      </c>
      <c r="BGN12" s="56">
        <v>0</v>
      </c>
      <c r="BGO12" s="56">
        <v>0</v>
      </c>
      <c r="BGP12" s="56">
        <v>0</v>
      </c>
      <c r="BGQ12" s="56">
        <v>0</v>
      </c>
      <c r="BGR12" s="56">
        <v>0</v>
      </c>
      <c r="BGS12" s="56">
        <v>0</v>
      </c>
      <c r="BGT12" s="56">
        <v>0</v>
      </c>
      <c r="BGU12" s="57">
        <v>0.25</v>
      </c>
      <c r="BGV12" s="56">
        <v>383.52</v>
      </c>
      <c r="BGW12" s="56">
        <v>395.70888815553781</v>
      </c>
      <c r="BGX12" s="56">
        <v>408.28515896248422</v>
      </c>
      <c r="BGY12" s="56">
        <v>421.26112407032662</v>
      </c>
      <c r="BGZ12" s="56">
        <v>434.64948641275822</v>
      </c>
      <c r="BHA12" s="56">
        <v>336.34751448249392</v>
      </c>
      <c r="BHB12" s="56">
        <v>83.988831200605588</v>
      </c>
      <c r="BHC12" s="56">
        <v>72.215110493748227</v>
      </c>
      <c r="BHD12" s="56">
        <v>59.608179143743058</v>
      </c>
      <c r="BHE12" s="56">
        <v>46.126967877711763</v>
      </c>
      <c r="BHF12" s="56">
        <v>31.728638528847746</v>
      </c>
      <c r="BHG12" s="56">
        <v>16.368513082680565</v>
      </c>
      <c r="BHH12" s="56">
        <v>0</v>
      </c>
      <c r="BHI12" s="56">
        <v>0</v>
      </c>
      <c r="BHJ12" s="56">
        <v>0</v>
      </c>
      <c r="BHK12" s="59">
        <v>0</v>
      </c>
      <c r="BHL12" s="56">
        <v>0</v>
      </c>
      <c r="BHM12" s="56">
        <v>0</v>
      </c>
      <c r="BHN12" s="56">
        <v>0</v>
      </c>
      <c r="BHO12" s="56">
        <v>0</v>
      </c>
      <c r="BHP12" s="56">
        <v>0</v>
      </c>
      <c r="BHQ12" s="56">
        <v>0</v>
      </c>
      <c r="BHR12" s="56">
        <v>0</v>
      </c>
      <c r="BHS12" s="56">
        <v>0</v>
      </c>
      <c r="BHT12" s="56">
        <v>0</v>
      </c>
      <c r="BHU12" s="56">
        <v>0</v>
      </c>
      <c r="BHV12" s="56">
        <v>415.48</v>
      </c>
      <c r="BHW12" s="56">
        <v>420.04263276891163</v>
      </c>
      <c r="BHX12" s="56">
        <v>424.65537051949246</v>
      </c>
      <c r="BHY12" s="56">
        <v>429.31876348431996</v>
      </c>
      <c r="BHZ12" s="56">
        <v>434.03336793840236</v>
      </c>
      <c r="BIA12" s="59">
        <v>329.0998096991508</v>
      </c>
      <c r="BIB12" s="56">
        <v>80.522343594522994</v>
      </c>
      <c r="BIC12" s="56">
        <v>67.83883941498658</v>
      </c>
      <c r="BID12" s="56">
        <v>54.867054417749827</v>
      </c>
      <c r="BIE12" s="56">
        <v>41.602186609295472</v>
      </c>
      <c r="BIF12" s="56">
        <v>28.039363294361593</v>
      </c>
      <c r="BIG12" s="56">
        <v>14.173640102204228</v>
      </c>
      <c r="BIH12" s="56">
        <v>0</v>
      </c>
      <c r="BII12" s="56">
        <v>0</v>
      </c>
      <c r="BIJ12" s="56">
        <v>0</v>
      </c>
      <c r="BIK12" s="59">
        <v>0</v>
      </c>
      <c r="BIL12" s="56">
        <v>0</v>
      </c>
      <c r="BIM12" s="56">
        <v>0</v>
      </c>
      <c r="BIN12" s="56">
        <v>0</v>
      </c>
      <c r="BIO12" s="56">
        <v>0</v>
      </c>
      <c r="BIP12" s="56">
        <v>0</v>
      </c>
      <c r="BIQ12" s="56">
        <v>0</v>
      </c>
      <c r="BIR12" s="56">
        <v>0</v>
      </c>
      <c r="BIS12" s="56">
        <v>0</v>
      </c>
      <c r="BIT12" s="56">
        <v>0</v>
      </c>
      <c r="BIU12" s="56">
        <v>0</v>
      </c>
      <c r="BIV12" s="61">
        <v>0.9</v>
      </c>
      <c r="BIW12" s="61">
        <v>0.9</v>
      </c>
      <c r="BIX12" s="61">
        <f t="shared" si="15"/>
        <v>0.71400000000000008</v>
      </c>
      <c r="BIY12" s="61">
        <f t="shared" si="15"/>
        <v>0.71400000000000008</v>
      </c>
      <c r="BIZ12" s="61">
        <v>0.1</v>
      </c>
      <c r="BJA12" s="61">
        <v>0.1</v>
      </c>
      <c r="BJB12" s="61">
        <v>0.8</v>
      </c>
      <c r="BJC12" s="61">
        <v>0.8</v>
      </c>
      <c r="BJD12" s="61">
        <v>0.8</v>
      </c>
      <c r="BJE12" s="61">
        <v>0.8</v>
      </c>
      <c r="BJF12" s="61">
        <v>1</v>
      </c>
      <c r="BJG12" s="61">
        <v>1</v>
      </c>
      <c r="BJH12" s="61">
        <f t="shared" si="16"/>
        <v>9</v>
      </c>
      <c r="BJI12" s="61">
        <f t="shared" si="16"/>
        <v>9</v>
      </c>
      <c r="BJJ12" s="62">
        <v>0.3</v>
      </c>
      <c r="BJK12" s="62">
        <v>0.3</v>
      </c>
      <c r="BJL12" s="46">
        <f t="shared" si="17"/>
        <v>1.69</v>
      </c>
      <c r="BJM12" s="46">
        <f t="shared" si="0"/>
        <v>1.5649999999999999</v>
      </c>
      <c r="BJN12" s="46">
        <f t="shared" si="0"/>
        <v>1.423</v>
      </c>
      <c r="BJO12" s="46">
        <v>1.5</v>
      </c>
      <c r="BJP12" s="61">
        <f t="shared" si="1"/>
        <v>0.65</v>
      </c>
      <c r="BJQ12" s="61">
        <f t="shared" si="1"/>
        <v>0.65</v>
      </c>
      <c r="BJR12" s="61">
        <v>0.69</v>
      </c>
      <c r="BJS12" s="61">
        <v>0.69</v>
      </c>
      <c r="BJT12" s="82">
        <v>28</v>
      </c>
      <c r="BJU12" s="82">
        <v>28</v>
      </c>
      <c r="BJV12" s="61">
        <f t="shared" si="18"/>
        <v>42</v>
      </c>
      <c r="BJW12" s="61">
        <f t="shared" si="18"/>
        <v>42</v>
      </c>
      <c r="BJX12" s="61">
        <v>4</v>
      </c>
      <c r="BJY12" s="61">
        <v>4</v>
      </c>
      <c r="BJZ12" s="63">
        <v>5363128.1952</v>
      </c>
      <c r="BKA12" s="63">
        <v>5533577.1150349602</v>
      </c>
      <c r="BKB12" s="63">
        <v>5709443.1782264626</v>
      </c>
      <c r="BKC12" s="63">
        <v>5890898.5503838481</v>
      </c>
      <c r="BKD12" s="63">
        <v>6078120.8688189993</v>
      </c>
      <c r="BKE12" s="63">
        <v>6271293.4164459156</v>
      </c>
      <c r="BKF12" s="63">
        <v>6470605.3012071289</v>
      </c>
      <c r="BKG12" s="63">
        <v>6676251.6412025504</v>
      </c>
      <c r="BKH12" s="63">
        <v>6888433.7557020392</v>
      </c>
      <c r="BKI12" s="63">
        <v>7107359.362228645</v>
      </c>
      <c r="BKJ12" s="63">
        <v>7333242.7799054803</v>
      </c>
      <c r="BKK12" s="63">
        <v>7566305.1392652877</v>
      </c>
      <c r="BKL12" s="63">
        <v>7806774.5987280952</v>
      </c>
      <c r="BKM12" s="63">
        <v>8054886.5679588802</v>
      </c>
      <c r="BKN12" s="63">
        <v>8310883.9383239066</v>
      </c>
      <c r="BKO12" s="63">
        <v>8575017.3206713367</v>
      </c>
      <c r="BKP12" s="63">
        <v>8847545.2906688917</v>
      </c>
      <c r="BKQ12" s="63">
        <v>9128734.6419387572</v>
      </c>
      <c r="BKR12" s="63">
        <v>9418860.6472375039</v>
      </c>
      <c r="BKS12" s="63">
        <v>9718207.3279367499</v>
      </c>
      <c r="BKT12" s="63">
        <v>10027067.732068345</v>
      </c>
      <c r="BKU12" s="63">
        <v>10345744.221206287</v>
      </c>
      <c r="BKV12" s="63">
        <v>10674548.76646621</v>
      </c>
      <c r="BKW12" s="63">
        <v>11013803.253912214</v>
      </c>
      <c r="BKX12" s="63">
        <v>11363839.79967002</v>
      </c>
      <c r="BKY12" s="63">
        <v>11725001.075054951</v>
      </c>
      <c r="BKZ12" s="64">
        <v>5810055.5447999993</v>
      </c>
      <c r="BLA12" s="64">
        <v>5873859.2172220191</v>
      </c>
      <c r="BLB12" s="64">
        <v>5938363.5556846904</v>
      </c>
      <c r="BLC12" s="64">
        <v>6003576.2546181586</v>
      </c>
      <c r="BLD12" s="64">
        <v>6069505.0929496801</v>
      </c>
      <c r="BLE12" s="64">
        <v>6136157.9350315323</v>
      </c>
      <c r="BLF12" s="64">
        <v>6203542.7315791203</v>
      </c>
      <c r="BLG12" s="64">
        <v>6271667.5206193775</v>
      </c>
      <c r="BLH12" s="64">
        <v>6340540.4284495898</v>
      </c>
      <c r="BLI12" s="64">
        <v>6410169.6706067408</v>
      </c>
      <c r="BLJ12" s="64">
        <v>6480563.5528475065</v>
      </c>
      <c r="BLK12" s="64">
        <v>6551730.4721390149</v>
      </c>
      <c r="BLL12" s="64">
        <v>6623678.9176604804</v>
      </c>
      <c r="BLM12" s="64">
        <v>6696417.4718158338</v>
      </c>
      <c r="BLN12" s="64">
        <v>6769954.811257489</v>
      </c>
      <c r="BLO12" s="64">
        <v>6844299.7079213336</v>
      </c>
      <c r="BLP12" s="64">
        <v>6919461.030073096</v>
      </c>
      <c r="BLQ12" s="64">
        <v>6995447.7433661986</v>
      </c>
      <c r="BLR12" s="64">
        <v>7072268.9119112343</v>
      </c>
      <c r="BLS12" s="64">
        <v>7149933.699357179</v>
      </c>
      <c r="BLT12" s="64">
        <v>7228451.3699844843</v>
      </c>
      <c r="BLU12" s="64">
        <v>7307831.2898101676</v>
      </c>
      <c r="BLV12" s="64">
        <v>7388082.9277050486</v>
      </c>
      <c r="BLW12" s="64">
        <v>7469215.8565232428</v>
      </c>
      <c r="BLX12" s="64">
        <v>7551239.7542440649</v>
      </c>
      <c r="BLY12" s="64">
        <v>7634164.4051264701</v>
      </c>
      <c r="BLZ12" s="65">
        <v>1505708.1725212801</v>
      </c>
      <c r="BMA12" s="65">
        <v>1553562.0224110933</v>
      </c>
      <c r="BMB12" s="65">
        <v>1602936.7453300022</v>
      </c>
      <c r="BMC12" s="65">
        <v>1653880.6770916556</v>
      </c>
      <c r="BMD12" s="65">
        <v>1706443.6897003211</v>
      </c>
      <c r="BME12" s="65">
        <v>1760677.240173518</v>
      </c>
      <c r="BMF12" s="65">
        <v>1816634.4209163112</v>
      </c>
      <c r="BMG12" s="65">
        <v>1874370.0116965815</v>
      </c>
      <c r="BMH12" s="65">
        <v>1933940.5332721546</v>
      </c>
      <c r="BMI12" s="65">
        <v>1995404.302722289</v>
      </c>
      <c r="BMJ12" s="65">
        <v>2058821.4905376858</v>
      </c>
      <c r="BMK12" s="65">
        <v>2124254.1795249134</v>
      </c>
      <c r="BML12" s="65">
        <v>2191766.4255829109</v>
      </c>
      <c r="BMM12" s="65">
        <v>2261424.3204110633</v>
      </c>
      <c r="BMN12" s="65">
        <v>2333296.0562102487</v>
      </c>
      <c r="BMO12" s="65">
        <v>2407451.9924401827</v>
      </c>
      <c r="BMP12" s="65">
        <v>2483964.7246984229</v>
      </c>
      <c r="BMQ12" s="65">
        <v>2562909.1557884584</v>
      </c>
      <c r="BMR12" s="65">
        <v>2644362.569046462</v>
      </c>
      <c r="BMS12" s="65">
        <v>2728404.7039984795</v>
      </c>
      <c r="BMT12" s="65">
        <v>2815117.8344221367</v>
      </c>
      <c r="BMU12" s="65">
        <v>2904586.8488892601</v>
      </c>
      <c r="BMV12" s="65">
        <v>2996899.3338682898</v>
      </c>
      <c r="BMW12" s="65">
        <v>3092145.6594678066</v>
      </c>
      <c r="BMX12" s="65">
        <v>3190419.0679051364</v>
      </c>
      <c r="BMY12" s="65">
        <v>3291815.7647866313</v>
      </c>
      <c r="BMZ12" s="65">
        <v>1631183.8535647204</v>
      </c>
      <c r="BNA12" s="65">
        <v>1649096.8527521512</v>
      </c>
      <c r="BNB12" s="65">
        <v>1667206.565228025</v>
      </c>
      <c r="BNC12" s="65">
        <v>1685515.1512178534</v>
      </c>
      <c r="BND12" s="65">
        <v>1704024.7946698694</v>
      </c>
      <c r="BNE12" s="65">
        <v>1722737.7035155382</v>
      </c>
      <c r="BNF12" s="65">
        <v>1741656.1099329337</v>
      </c>
      <c r="BNG12" s="65">
        <v>1760782.2706130028</v>
      </c>
      <c r="BNH12" s="65">
        <v>1780118.4670287566</v>
      </c>
      <c r="BNI12" s="65">
        <v>1799667.0057074178</v>
      </c>
      <c r="BNJ12" s="65">
        <v>1819430.2185055539</v>
      </c>
      <c r="BNK12" s="65">
        <v>1839410.4628872361</v>
      </c>
      <c r="BNL12" s="65">
        <v>1859610.1222052497</v>
      </c>
      <c r="BNM12" s="65">
        <v>1880031.6059853917</v>
      </c>
      <c r="BNN12" s="65">
        <v>1900677.3502138946</v>
      </c>
      <c r="BNO12" s="65">
        <v>1921549.8176280034</v>
      </c>
      <c r="BNP12" s="65">
        <v>1942651.4980097443</v>
      </c>
      <c r="BNQ12" s="65">
        <v>1963984.908482919</v>
      </c>
      <c r="BNR12" s="65">
        <v>1985552.5938133609</v>
      </c>
      <c r="BNS12" s="65">
        <v>2007357.1267124901</v>
      </c>
      <c r="BNT12" s="65">
        <v>2029401.1081441997</v>
      </c>
      <c r="BNU12" s="65">
        <v>2051687.1676351121</v>
      </c>
      <c r="BNV12" s="65">
        <v>2074217.9635882443</v>
      </c>
      <c r="BNW12" s="65">
        <v>2096996.1836001168</v>
      </c>
      <c r="BNX12" s="65">
        <v>2120024.5447813445</v>
      </c>
      <c r="BNY12" s="65">
        <v>2143305.7940807482</v>
      </c>
      <c r="BNZ12" s="66">
        <v>28192.945920000006</v>
      </c>
      <c r="BOA12" s="66">
        <v>29088.963506029431</v>
      </c>
      <c r="BOB12" s="66">
        <v>30013.457985419074</v>
      </c>
      <c r="BOC12" s="66">
        <v>30967.334400065523</v>
      </c>
      <c r="BOD12" s="66">
        <v>31951.526555565993</v>
      </c>
      <c r="BOE12" s="66">
        <v>32966.997935375366</v>
      </c>
      <c r="BOF12" s="66">
        <v>34014.742644016733</v>
      </c>
      <c r="BOG12" s="66">
        <v>35095.786380268619</v>
      </c>
      <c r="BOH12" s="66">
        <v>36211.18744128172</v>
      </c>
      <c r="BOI12" s="66">
        <v>37362.037758608065</v>
      </c>
      <c r="BOJ12" s="66">
        <v>38549.463967156917</v>
      </c>
      <c r="BOK12" s="66">
        <v>39774.62850812378</v>
      </c>
      <c r="BOL12" s="66">
        <v>41038.730766972309</v>
      </c>
      <c r="BOM12" s="66">
        <v>42343.008247583108</v>
      </c>
      <c r="BON12" s="66">
        <v>43688.737783718927</v>
      </c>
      <c r="BOO12" s="66">
        <v>45077.236788992108</v>
      </c>
      <c r="BOP12" s="66">
        <v>46509.864546558121</v>
      </c>
      <c r="BOQ12" s="66">
        <v>47988.023539797621</v>
      </c>
      <c r="BOR12" s="66">
        <v>49513.160825289669</v>
      </c>
      <c r="BOS12" s="66">
        <v>51086.76944942039</v>
      </c>
      <c r="BOT12" s="66">
        <v>52710.389910013655</v>
      </c>
      <c r="BOU12" s="66">
        <v>54385.61166441485</v>
      </c>
      <c r="BOV12" s="66">
        <v>56114.074685503881</v>
      </c>
      <c r="BOW12" s="66">
        <v>57897.471067160921</v>
      </c>
      <c r="BOX12" s="66">
        <v>59737.546680756335</v>
      </c>
      <c r="BOY12" s="66">
        <v>61636.102884286687</v>
      </c>
      <c r="BOZ12" s="65">
        <v>30542.358079999998</v>
      </c>
      <c r="BPA12" s="65">
        <v>30877.761863131898</v>
      </c>
      <c r="BPB12" s="65">
        <v>31216.848914511924</v>
      </c>
      <c r="BPC12" s="65">
        <v>31559.659682297413</v>
      </c>
      <c r="BPD12" s="65">
        <v>31906.235058830938</v>
      </c>
      <c r="BPE12" s="65">
        <v>32256.616385518188</v>
      </c>
      <c r="BPF12" s="65">
        <v>32610.845457759388</v>
      </c>
      <c r="BPG12" s="65">
        <v>32968.964529934914</v>
      </c>
      <c r="BPH12" s="65">
        <v>33331.01632044556</v>
      </c>
      <c r="BPI12" s="65">
        <v>33697.044016808308</v>
      </c>
      <c r="BPJ12" s="65">
        <v>34067.091280807887</v>
      </c>
      <c r="BPK12" s="65">
        <v>34441.202253705058</v>
      </c>
      <c r="BPL12" s="65">
        <v>34819.421561501978</v>
      </c>
      <c r="BPM12" s="65">
        <v>35201.794320265471</v>
      </c>
      <c r="BPN12" s="65">
        <v>35588.36614150869</v>
      </c>
      <c r="BPO12" s="65">
        <v>35979.183137631895</v>
      </c>
      <c r="BPP12" s="65">
        <v>36374.291927423059</v>
      </c>
      <c r="BPQ12" s="65">
        <v>36773.739641618726</v>
      </c>
      <c r="BPR12" s="65">
        <v>37177.573928526093</v>
      </c>
      <c r="BPS12" s="65">
        <v>37585.842959706715</v>
      </c>
      <c r="BPT12" s="65">
        <v>37998.595435722702</v>
      </c>
      <c r="BPU12" s="65">
        <v>38415.88059194597</v>
      </c>
      <c r="BPV12" s="65">
        <v>38837.748204431307</v>
      </c>
      <c r="BPW12" s="65">
        <v>39264.248595853947</v>
      </c>
      <c r="BPX12" s="65">
        <v>39695.4326415123</v>
      </c>
      <c r="BPY12" s="65">
        <v>40131.351775396688</v>
      </c>
      <c r="BPZ12" s="66">
        <v>207954.97651222692</v>
      </c>
      <c r="BQA12" s="66">
        <v>215636.94384849453</v>
      </c>
      <c r="BQB12" s="66">
        <v>223602.68714023684</v>
      </c>
      <c r="BQC12" s="66">
        <v>231862.68922204303</v>
      </c>
      <c r="BQD12" s="66">
        <v>240427.82016998247</v>
      </c>
      <c r="BQE12" s="66">
        <v>249309.35160651067</v>
      </c>
      <c r="BQF12" s="66">
        <v>258518.97153380615</v>
      </c>
      <c r="BQG12" s="66">
        <v>268068.79971505876</v>
      </c>
      <c r="BQH12" s="66">
        <v>277971.40362395078</v>
      </c>
      <c r="BQI12" s="66">
        <v>288239.81498332071</v>
      </c>
      <c r="BQJ12" s="66">
        <v>298887.54691477312</v>
      </c>
      <c r="BQK12" s="66">
        <v>309928.61172180565</v>
      </c>
      <c r="BQL12" s="66">
        <v>321377.53932985297</v>
      </c>
      <c r="BQM12" s="66">
        <v>333249.39640751621</v>
      </c>
      <c r="BQN12" s="66">
        <v>345559.80619414093</v>
      </c>
      <c r="BQO12" s="66">
        <v>358324.96905983589</v>
      </c>
      <c r="BQP12" s="66">
        <v>371561.68382499041</v>
      </c>
      <c r="BQQ12" s="66">
        <v>385287.36986734549</v>
      </c>
      <c r="BQR12" s="66">
        <v>399520.09004571236</v>
      </c>
      <c r="BQS12" s="66">
        <v>414278.57447050512</v>
      </c>
      <c r="BQT12" s="66">
        <v>429582.24515236932</v>
      </c>
      <c r="BQU12" s="66">
        <v>445451.24156134418</v>
      </c>
      <c r="BQV12" s="66">
        <v>461906.44713019422</v>
      </c>
      <c r="BQW12" s="66">
        <v>478969.51673678728</v>
      </c>
      <c r="BQX12" s="66">
        <v>496662.9052016869</v>
      </c>
      <c r="BQY12" s="66">
        <v>515009.89683845977</v>
      </c>
      <c r="BQZ12" s="65">
        <v>225284.55788824582</v>
      </c>
      <c r="BRA12" s="65">
        <v>228897.33419574189</v>
      </c>
      <c r="BRB12" s="65">
        <v>232568.04679842986</v>
      </c>
      <c r="BRC12" s="65">
        <v>236297.62479183497</v>
      </c>
      <c r="BRD12" s="65">
        <v>240087.01217092466</v>
      </c>
      <c r="BRE12" s="65">
        <v>243937.16806904398</v>
      </c>
      <c r="BRF12" s="65">
        <v>247849.06700068171</v>
      </c>
      <c r="BRG12" s="65">
        <v>251823.69910813071</v>
      </c>
      <c r="BRH12" s="65">
        <v>255862.07041210253</v>
      </c>
      <c r="BRI12" s="65">
        <v>259965.20306636227</v>
      </c>
      <c r="BRJ12" s="65">
        <v>264134.13561644609</v>
      </c>
      <c r="BRK12" s="65">
        <v>268369.92326252797</v>
      </c>
      <c r="BRL12" s="65">
        <v>272673.63812650164</v>
      </c>
      <c r="BRM12" s="65">
        <v>277046.36952334613</v>
      </c>
      <c r="BRN12" s="65">
        <v>281489.22423684254</v>
      </c>
      <c r="BRO12" s="65">
        <v>286003.3267997122</v>
      </c>
      <c r="BRP12" s="65">
        <v>290589.81977824832</v>
      </c>
      <c r="BRQ12" s="65">
        <v>295249.86406151066</v>
      </c>
      <c r="BRR12" s="65">
        <v>299984.63915515889</v>
      </c>
      <c r="BRS12" s="65">
        <v>304795.34347999829</v>
      </c>
      <c r="BRT12" s="65">
        <v>309683.19467531145</v>
      </c>
      <c r="BRU12" s="65">
        <v>314649.42990705621</v>
      </c>
      <c r="BRV12" s="65">
        <v>319695.30618100503</v>
      </c>
      <c r="BRW12" s="65">
        <v>324822.10066090612</v>
      </c>
      <c r="BRX12" s="65">
        <v>330031.11099174718</v>
      </c>
      <c r="BRY12" s="65">
        <v>335323.65562820213</v>
      </c>
      <c r="BRZ12" s="64">
        <v>5363128.1952</v>
      </c>
      <c r="BSA12" s="64">
        <v>5533577.1150349602</v>
      </c>
      <c r="BSB12" s="64">
        <v>5709443.1782264626</v>
      </c>
      <c r="BSC12" s="64">
        <v>5890898.5503838481</v>
      </c>
      <c r="BSD12" s="64">
        <v>6078120.8688189993</v>
      </c>
      <c r="BSE12" s="64">
        <v>6271293.4164459156</v>
      </c>
      <c r="BSF12" s="64">
        <v>3919338.0681597469</v>
      </c>
      <c r="BSG12" s="64">
        <v>3592459.2164566098</v>
      </c>
      <c r="BSH12" s="64">
        <v>3240844.0717302929</v>
      </c>
      <c r="BSI12" s="64">
        <v>2863250.4859263976</v>
      </c>
      <c r="BSJ12" s="64">
        <v>2458382.3414540277</v>
      </c>
      <c r="BSK12" s="64">
        <v>2024887.3753652815</v>
      </c>
      <c r="BSL12" s="64">
        <v>0</v>
      </c>
      <c r="BSM12" s="64">
        <v>0</v>
      </c>
      <c r="BSN12" s="64">
        <v>0</v>
      </c>
      <c r="BSO12" s="64">
        <v>0</v>
      </c>
      <c r="BSP12" s="64">
        <v>0</v>
      </c>
      <c r="BSQ12" s="64">
        <v>0</v>
      </c>
      <c r="BSR12" s="64">
        <v>0</v>
      </c>
      <c r="BSS12" s="64">
        <v>0</v>
      </c>
      <c r="BST12" s="64">
        <v>0</v>
      </c>
      <c r="BSU12" s="64">
        <v>0</v>
      </c>
      <c r="BSV12" s="64">
        <v>0</v>
      </c>
      <c r="BSW12" s="64">
        <v>0</v>
      </c>
      <c r="BSX12" s="64">
        <v>0</v>
      </c>
      <c r="BSY12" s="64">
        <v>0</v>
      </c>
      <c r="BSZ12" s="64">
        <v>5810055.5447999993</v>
      </c>
      <c r="BTA12" s="64">
        <v>5873859.2172220191</v>
      </c>
      <c r="BTB12" s="64">
        <v>5938363.5556846904</v>
      </c>
      <c r="BTC12" s="64">
        <v>6003576.2546181586</v>
      </c>
      <c r="BTD12" s="64">
        <v>6069505.0929496801</v>
      </c>
      <c r="BTE12" s="64">
        <v>6136157.9350315323</v>
      </c>
      <c r="BTF12" s="63">
        <v>4936247.5735565284</v>
      </c>
      <c r="BTG12" s="63">
        <v>4367768.4518599231</v>
      </c>
      <c r="BTH12" s="63">
        <v>3786208.4272741834</v>
      </c>
      <c r="BTI12" s="63">
        <v>3191348.7574377833</v>
      </c>
      <c r="BTJ12" s="63">
        <v>2582967.4732063627</v>
      </c>
      <c r="BTK12" s="63">
        <v>1960839.3341616043</v>
      </c>
      <c r="BTL12" s="63">
        <v>0</v>
      </c>
      <c r="BTM12" s="63">
        <v>0</v>
      </c>
      <c r="BTN12" s="63">
        <v>0</v>
      </c>
      <c r="BTO12" s="63">
        <v>0</v>
      </c>
      <c r="BTP12" s="63">
        <v>0</v>
      </c>
      <c r="BTQ12" s="63">
        <v>0</v>
      </c>
      <c r="BTR12" s="63">
        <v>0</v>
      </c>
      <c r="BTS12" s="63">
        <v>0</v>
      </c>
      <c r="BTT12" s="63">
        <v>0</v>
      </c>
      <c r="BTU12" s="63">
        <v>0</v>
      </c>
      <c r="BTV12" s="63">
        <v>0</v>
      </c>
      <c r="BTW12" s="63">
        <v>0</v>
      </c>
      <c r="BTX12" s="63">
        <v>0</v>
      </c>
      <c r="BTY12" s="63">
        <v>0</v>
      </c>
      <c r="BTZ12" s="63">
        <v>1505708.1725212804</v>
      </c>
      <c r="BUA12" s="63">
        <v>1553562.0224110933</v>
      </c>
      <c r="BUB12" s="63">
        <v>1602936.7453300024</v>
      </c>
      <c r="BUC12" s="63">
        <v>1653880.6770916556</v>
      </c>
      <c r="BUD12" s="63">
        <v>1706443.6897003213</v>
      </c>
      <c r="BUE12" s="63">
        <v>1760677.2401735182</v>
      </c>
      <c r="BUF12" s="77">
        <v>1557115.2179282669</v>
      </c>
      <c r="BUG12" s="77">
        <v>1338835.7226404157</v>
      </c>
      <c r="BUH12" s="77">
        <v>1105108.8761555168</v>
      </c>
      <c r="BUI12" s="77">
        <v>855173.27259526681</v>
      </c>
      <c r="BUJ12" s="77">
        <v>588234.71158219595</v>
      </c>
      <c r="BUK12" s="77">
        <v>303464.88278927346</v>
      </c>
      <c r="BUL12" s="77">
        <v>0</v>
      </c>
      <c r="BUM12" s="63">
        <v>0</v>
      </c>
      <c r="BUN12" s="63">
        <v>0</v>
      </c>
      <c r="BUO12" s="63">
        <v>0</v>
      </c>
      <c r="BUP12" s="63">
        <v>0</v>
      </c>
      <c r="BUQ12" s="63">
        <v>0</v>
      </c>
      <c r="BUR12" s="63">
        <v>0</v>
      </c>
      <c r="BUS12" s="63">
        <v>0</v>
      </c>
      <c r="BUT12" s="63">
        <v>0</v>
      </c>
      <c r="BUU12" s="63">
        <v>0</v>
      </c>
      <c r="BUV12" s="63">
        <v>0</v>
      </c>
      <c r="BUW12" s="63">
        <v>0</v>
      </c>
      <c r="BUX12" s="63">
        <v>0</v>
      </c>
      <c r="BUY12" s="63">
        <v>0</v>
      </c>
      <c r="BUZ12" s="63">
        <v>1631183.8535647201</v>
      </c>
      <c r="BVA12" s="63">
        <v>1649096.8527521512</v>
      </c>
      <c r="BVB12" s="63">
        <v>1667206.565228025</v>
      </c>
      <c r="BVC12" s="63">
        <v>1685515.1512178534</v>
      </c>
      <c r="BVD12" s="63">
        <v>1704024.7946698691</v>
      </c>
      <c r="BVE12" s="63">
        <v>1722737.7035155382</v>
      </c>
      <c r="BVF12" s="77">
        <v>1492848.0942282288</v>
      </c>
      <c r="BVG12" s="77">
        <v>1257701.6218664306</v>
      </c>
      <c r="BVH12" s="77">
        <v>1017210.552587861</v>
      </c>
      <c r="BVI12" s="77">
        <v>771285.85958889336</v>
      </c>
      <c r="BVJ12" s="77">
        <v>519837.20528730116</v>
      </c>
      <c r="BVK12" s="77">
        <v>262772.92326960521</v>
      </c>
      <c r="BVL12" s="77">
        <v>0</v>
      </c>
      <c r="BVM12" s="63">
        <v>0</v>
      </c>
      <c r="BVN12" s="63">
        <v>0</v>
      </c>
      <c r="BVO12" s="63">
        <v>0</v>
      </c>
      <c r="BVP12" s="63">
        <v>0</v>
      </c>
      <c r="BVQ12" s="63">
        <v>0</v>
      </c>
      <c r="BVR12" s="63">
        <v>0</v>
      </c>
      <c r="BVS12" s="63">
        <v>0</v>
      </c>
      <c r="BVT12" s="63">
        <v>0</v>
      </c>
      <c r="BVU12" s="63">
        <v>0</v>
      </c>
      <c r="BVV12" s="63">
        <v>0</v>
      </c>
      <c r="BVW12" s="63">
        <v>0</v>
      </c>
      <c r="BVX12" s="63">
        <v>0</v>
      </c>
      <c r="BVY12" s="63">
        <v>0</v>
      </c>
      <c r="BVZ12" s="66">
        <v>28192.945920000006</v>
      </c>
      <c r="BWA12" s="66">
        <v>29088.963506029431</v>
      </c>
      <c r="BWB12" s="66">
        <v>30013.457985419074</v>
      </c>
      <c r="BWC12" s="66">
        <v>30967.334400065523</v>
      </c>
      <c r="BWD12" s="66">
        <v>31951.526555565993</v>
      </c>
      <c r="BWE12" s="66">
        <v>32966.997935375366</v>
      </c>
      <c r="BWF12" s="66">
        <v>29155.493694871486</v>
      </c>
      <c r="BWG12" s="66">
        <v>25068.418843049021</v>
      </c>
      <c r="BWH12" s="66">
        <v>20692.107109303837</v>
      </c>
      <c r="BWI12" s="66">
        <v>16012.301896546311</v>
      </c>
      <c r="BWJ12" s="66">
        <v>11014.132562044832</v>
      </c>
      <c r="BWK12" s="66">
        <v>5682.0897868748252</v>
      </c>
      <c r="BWL12" s="66">
        <v>0</v>
      </c>
      <c r="BWM12" s="66">
        <v>0</v>
      </c>
      <c r="BWN12" s="66">
        <v>0</v>
      </c>
      <c r="BWO12" s="66">
        <v>0</v>
      </c>
      <c r="BWP12" s="66">
        <v>0</v>
      </c>
      <c r="BWQ12" s="66">
        <v>0</v>
      </c>
      <c r="BWR12" s="66">
        <v>0</v>
      </c>
      <c r="BWS12" s="66">
        <v>0</v>
      </c>
      <c r="BWT12" s="66">
        <v>0</v>
      </c>
      <c r="BWU12" s="66">
        <v>0</v>
      </c>
      <c r="BWV12" s="66">
        <v>0</v>
      </c>
      <c r="BWW12" s="66">
        <v>0</v>
      </c>
      <c r="BWX12" s="66">
        <v>0</v>
      </c>
      <c r="BWY12" s="66">
        <v>0</v>
      </c>
      <c r="BWZ12" s="66">
        <v>30542.358079999998</v>
      </c>
      <c r="BXA12" s="66">
        <v>30877.761863131898</v>
      </c>
      <c r="BXB12" s="66">
        <v>31216.848914511924</v>
      </c>
      <c r="BXC12" s="66">
        <v>31559.659682297413</v>
      </c>
      <c r="BXD12" s="66">
        <v>31906.235058830938</v>
      </c>
      <c r="BXE12" s="66">
        <v>32256.616385518188</v>
      </c>
      <c r="BXF12" s="66">
        <v>27952.153249508046</v>
      </c>
      <c r="BXG12" s="66">
        <v>23549.260378524934</v>
      </c>
      <c r="BXH12" s="66">
        <v>19046.295040254605</v>
      </c>
      <c r="BXI12" s="66">
        <v>14441.590292917845</v>
      </c>
      <c r="BXJ12" s="66">
        <v>9733.4546516593964</v>
      </c>
      <c r="BXK12" s="66">
        <v>4920.1717505292936</v>
      </c>
      <c r="BXL12" s="66">
        <v>0</v>
      </c>
      <c r="BXM12" s="66">
        <v>0</v>
      </c>
      <c r="BXN12" s="66">
        <v>0</v>
      </c>
      <c r="BXO12" s="66">
        <v>0</v>
      </c>
      <c r="BXP12" s="66">
        <v>0</v>
      </c>
      <c r="BXQ12" s="66">
        <v>0</v>
      </c>
      <c r="BXR12" s="66">
        <v>0</v>
      </c>
      <c r="BXS12" s="66">
        <v>0</v>
      </c>
      <c r="BXT12" s="66">
        <v>0</v>
      </c>
      <c r="BXU12" s="66">
        <v>0</v>
      </c>
      <c r="BXV12" s="66">
        <v>0</v>
      </c>
      <c r="BXW12" s="66">
        <v>0</v>
      </c>
      <c r="BXX12" s="66">
        <v>0</v>
      </c>
      <c r="BXY12" s="66">
        <v>0</v>
      </c>
      <c r="BXZ12" s="66">
        <v>207954.97651222692</v>
      </c>
      <c r="BYA12" s="66">
        <v>215636.94384849453</v>
      </c>
      <c r="BYB12" s="66">
        <v>223602.68714023684</v>
      </c>
      <c r="BYC12" s="66">
        <v>231862.68922204303</v>
      </c>
      <c r="BYD12" s="66">
        <v>240427.82016998247</v>
      </c>
      <c r="BYE12" s="66">
        <v>249309.35160651067</v>
      </c>
      <c r="BYF12" s="66">
        <v>221587.68988611951</v>
      </c>
      <c r="BYG12" s="66">
        <v>191477.71408218483</v>
      </c>
      <c r="BYH12" s="66">
        <v>158840.80207082903</v>
      </c>
      <c r="BYI12" s="66">
        <v>123531.34927856601</v>
      </c>
      <c r="BYJ12" s="66">
        <v>85396.441975649461</v>
      </c>
      <c r="BYK12" s="66">
        <v>44275.515960257952</v>
      </c>
      <c r="BYL12" s="66">
        <v>0</v>
      </c>
      <c r="BYM12" s="66">
        <v>0</v>
      </c>
      <c r="BYN12" s="66">
        <v>0</v>
      </c>
      <c r="BYO12" s="66">
        <v>0</v>
      </c>
      <c r="BYP12" s="66">
        <v>0</v>
      </c>
      <c r="BYQ12" s="66">
        <v>0</v>
      </c>
      <c r="BYR12" s="66">
        <v>0</v>
      </c>
      <c r="BYS12" s="66">
        <v>0</v>
      </c>
      <c r="BYT12" s="66">
        <v>0</v>
      </c>
      <c r="BYU12" s="66">
        <v>0</v>
      </c>
      <c r="BYV12" s="66">
        <v>0</v>
      </c>
      <c r="BYW12" s="66">
        <v>0</v>
      </c>
      <c r="BYX12" s="66">
        <v>0</v>
      </c>
      <c r="BYY12" s="66">
        <v>0</v>
      </c>
      <c r="BYZ12" s="65">
        <v>225284.55788824582</v>
      </c>
      <c r="BZA12" s="65">
        <v>228897.33419574189</v>
      </c>
      <c r="BZB12" s="65">
        <v>232568.04679842986</v>
      </c>
      <c r="BZC12" s="65">
        <v>236297.62479183497</v>
      </c>
      <c r="BZD12" s="65">
        <v>240087.01217092466</v>
      </c>
      <c r="BZE12" s="65">
        <v>243937.16806904398</v>
      </c>
      <c r="BZF12" s="65">
        <v>212442.05742915577</v>
      </c>
      <c r="BZG12" s="65">
        <v>179874.07079152192</v>
      </c>
      <c r="BZH12" s="65">
        <v>146206.89737834426</v>
      </c>
      <c r="BZI12" s="65">
        <v>111413.6584570124</v>
      </c>
      <c r="BZJ12" s="65">
        <v>75466.895890413158</v>
      </c>
      <c r="BZK12" s="65">
        <v>38338.560466075411</v>
      </c>
      <c r="BZL12" s="65">
        <v>0</v>
      </c>
      <c r="BZM12" s="65">
        <v>0</v>
      </c>
      <c r="BZN12" s="65">
        <v>0</v>
      </c>
      <c r="BZO12" s="65">
        <v>0</v>
      </c>
      <c r="BZP12" s="65">
        <v>0</v>
      </c>
      <c r="BZQ12" s="65">
        <v>0</v>
      </c>
      <c r="BZR12" s="65">
        <v>0</v>
      </c>
      <c r="BZS12" s="65">
        <v>0</v>
      </c>
      <c r="BZT12" s="65">
        <v>0</v>
      </c>
      <c r="BZU12" s="65">
        <v>0</v>
      </c>
      <c r="BZV12" s="65">
        <v>0</v>
      </c>
      <c r="BZW12" s="65">
        <v>0</v>
      </c>
      <c r="BZX12" s="65">
        <v>0</v>
      </c>
      <c r="BZY12" s="65">
        <v>0</v>
      </c>
      <c r="BZZ12" s="64">
        <v>5363128.1952</v>
      </c>
      <c r="CAA12" s="64">
        <v>5533577.1150349602</v>
      </c>
      <c r="CAB12" s="64">
        <v>5709443.1782264626</v>
      </c>
      <c r="CAC12" s="64">
        <v>5890898.5503838481</v>
      </c>
      <c r="CAD12" s="64">
        <v>6078120.8688189993</v>
      </c>
      <c r="CAE12" s="64">
        <v>6271293.4164459156</v>
      </c>
      <c r="CAF12" s="66">
        <v>1552945.2722897108</v>
      </c>
      <c r="CAG12" s="66">
        <v>1602300.393888612</v>
      </c>
      <c r="CAH12" s="66">
        <v>1653224.1013684894</v>
      </c>
      <c r="CAI12" s="66">
        <v>1705766.2469348749</v>
      </c>
      <c r="CAJ12" s="66">
        <v>1759978.2671773152</v>
      </c>
      <c r="CAK12" s="66">
        <v>1815913.2334236691</v>
      </c>
      <c r="CAL12" s="66">
        <v>1873625.9036947428</v>
      </c>
      <c r="CAM12" s="66">
        <v>1933172.7763101312</v>
      </c>
      <c r="CAN12" s="66">
        <v>1994612.1451977375</v>
      </c>
      <c r="CAO12" s="66">
        <v>2058004.1569611207</v>
      </c>
      <c r="CAP12" s="66">
        <v>2123410.8697605338</v>
      </c>
      <c r="CAQ12" s="66">
        <v>2190896.3140653018</v>
      </c>
      <c r="CAR12" s="66">
        <v>2260526.5553370011</v>
      </c>
      <c r="CAS12" s="66">
        <v>2332369.7587048202</v>
      </c>
      <c r="CAT12" s="66">
        <v>2406496.2556964029</v>
      </c>
      <c r="CAU12" s="66">
        <v>2482978.6130895088</v>
      </c>
      <c r="CAV12" s="66">
        <v>2561891.7039518901</v>
      </c>
      <c r="CAW12" s="66">
        <v>2643312.7809389313</v>
      </c>
      <c r="CAX12" s="66">
        <v>2727321.5519208051</v>
      </c>
      <c r="CAY12" s="66">
        <v>2814000.2580131879</v>
      </c>
      <c r="CAZ12" s="64">
        <v>5810055.5447999993</v>
      </c>
      <c r="CBA12" s="64">
        <v>5873859.2172220191</v>
      </c>
      <c r="CBB12" s="64">
        <v>5938363.5556846904</v>
      </c>
      <c r="CBC12" s="64">
        <v>6003576.2546181586</v>
      </c>
      <c r="CBD12" s="64">
        <v>6069505.0929496801</v>
      </c>
      <c r="CBE12" s="64">
        <v>6136157.9350315323</v>
      </c>
      <c r="CBF12" s="64">
        <v>1488850.2555789889</v>
      </c>
      <c r="CBG12" s="64">
        <v>1505200.2049486507</v>
      </c>
      <c r="CBH12" s="64">
        <v>1521729.7028279016</v>
      </c>
      <c r="CBI12" s="64">
        <v>1538440.7209456176</v>
      </c>
      <c r="CBJ12" s="64">
        <v>1555335.2526834016</v>
      </c>
      <c r="CBK12" s="64">
        <v>1572415.3133133636</v>
      </c>
      <c r="CBL12" s="64">
        <v>1589682.9402385151</v>
      </c>
      <c r="CBM12" s="64">
        <v>1607140.1932358001</v>
      </c>
      <c r="CBN12" s="64">
        <v>1624789.1547017975</v>
      </c>
      <c r="CBO12" s="64">
        <v>1642631.9299011203</v>
      </c>
      <c r="CBP12" s="64">
        <v>1660670.6472175431</v>
      </c>
      <c r="CBQ12" s="64">
        <v>1678907.4584078877</v>
      </c>
      <c r="CBR12" s="64">
        <v>1697344.5388586964</v>
      </c>
      <c r="CBS12" s="64">
        <v>1715984.0878457229</v>
      </c>
      <c r="CBT12" s="64">
        <v>1734828.3287962761</v>
      </c>
      <c r="CBU12" s="64">
        <v>1753879.5095544402</v>
      </c>
      <c r="CBV12" s="64">
        <v>1773139.9026492117</v>
      </c>
      <c r="CBW12" s="64">
        <v>1792611.8055655784</v>
      </c>
      <c r="CBX12" s="64">
        <v>1812297.5410185754</v>
      </c>
      <c r="CBY12" s="64">
        <v>1832199.457230353</v>
      </c>
      <c r="CBZ12" s="67">
        <v>1505708.1725212801</v>
      </c>
      <c r="CCA12" s="67">
        <v>1553562.0224110933</v>
      </c>
      <c r="CCB12" s="67">
        <v>1602936.7453300022</v>
      </c>
      <c r="CCC12" s="67">
        <v>1653880.6770916556</v>
      </c>
      <c r="CCD12" s="67">
        <v>1706443.6897003211</v>
      </c>
      <c r="CCE12" s="67">
        <v>1760677.240173518</v>
      </c>
      <c r="CCF12" s="67"/>
      <c r="CCG12" s="67"/>
      <c r="CCH12" s="67"/>
      <c r="CCI12" s="67"/>
      <c r="CCJ12" s="67"/>
      <c r="CCK12" s="67"/>
      <c r="CCL12" s="67"/>
      <c r="CCM12" s="67"/>
      <c r="CCN12" s="67"/>
      <c r="CCO12" s="67"/>
      <c r="CCP12" s="67"/>
      <c r="CCQ12" s="67"/>
      <c r="CCR12" s="67"/>
      <c r="CCS12" s="67"/>
      <c r="CCT12" s="67"/>
      <c r="CCU12" s="67"/>
      <c r="CCV12" s="67"/>
      <c r="CCW12" s="67"/>
      <c r="CCX12" s="67"/>
      <c r="CCY12" s="67"/>
      <c r="CCZ12" s="67">
        <v>1631183.8535647204</v>
      </c>
      <c r="CDA12" s="67">
        <v>1649096.8527521512</v>
      </c>
      <c r="CDB12" s="67">
        <v>1667206.565228025</v>
      </c>
      <c r="CDC12" s="67">
        <v>1685515.1512178534</v>
      </c>
      <c r="CDD12" s="67">
        <v>1704024.7946698694</v>
      </c>
      <c r="CDE12" s="67">
        <v>1722737.7035155382</v>
      </c>
      <c r="CDF12" s="67"/>
      <c r="CDG12" s="67"/>
      <c r="CDH12" s="67"/>
      <c r="CDI12" s="67"/>
      <c r="CDJ12" s="67"/>
      <c r="CDK12" s="67"/>
      <c r="CDL12" s="67"/>
      <c r="CDM12" s="67"/>
      <c r="CDN12" s="67"/>
      <c r="CDO12" s="67"/>
      <c r="CDP12" s="67"/>
      <c r="CDQ12" s="67"/>
      <c r="CDR12" s="67"/>
      <c r="CDS12" s="67"/>
      <c r="CDT12" s="67"/>
      <c r="CDU12" s="67"/>
      <c r="CDV12" s="67"/>
      <c r="CDW12" s="67"/>
      <c r="CDX12" s="67"/>
      <c r="CDY12" s="67"/>
      <c r="CDZ12" s="65">
        <v>28192.945920000006</v>
      </c>
      <c r="CEA12" s="65">
        <v>29088.963506029431</v>
      </c>
      <c r="CEB12" s="65">
        <v>30013.457985419074</v>
      </c>
      <c r="CEC12" s="65">
        <v>30967.334400065523</v>
      </c>
      <c r="CED12" s="65">
        <v>31951.526555565993</v>
      </c>
      <c r="CEE12" s="65">
        <v>32966.997935375366</v>
      </c>
      <c r="CEF12" s="65">
        <v>9604.1626288988446</v>
      </c>
      <c r="CEG12" s="65">
        <v>9909.3985073699623</v>
      </c>
      <c r="CEH12" s="65">
        <v>10224.335277538368</v>
      </c>
      <c r="CEI12" s="65">
        <v>10549.281249489335</v>
      </c>
      <c r="CEJ12" s="65">
        <v>10884.554531903128</v>
      </c>
      <c r="CEK12" s="65">
        <v>11230.483343470243</v>
      </c>
      <c r="CEL12" s="65">
        <v>11587.406334203948</v>
      </c>
      <c r="CEM12" s="65">
        <v>11955.672916964642</v>
      </c>
      <c r="CEN12" s="65">
        <v>12335.643609520637</v>
      </c>
      <c r="CEO12" s="65">
        <v>12727.690387480125</v>
      </c>
      <c r="CEP12" s="65">
        <v>13132.197048439943</v>
      </c>
      <c r="CEQ12" s="65">
        <v>13549.559587707565</v>
      </c>
      <c r="CER12" s="65">
        <v>13980.186585964142</v>
      </c>
      <c r="CES12" s="65">
        <v>14424.499609248111</v>
      </c>
      <c r="CET12" s="65">
        <v>14882.933621650915</v>
      </c>
      <c r="CEU12" s="65">
        <v>15355.9374111289</v>
      </c>
      <c r="CEV12" s="65">
        <v>15843.974028848153</v>
      </c>
      <c r="CEW12" s="65">
        <v>16347.521242492494</v>
      </c>
      <c r="CEX12" s="65">
        <v>16867.072003978257</v>
      </c>
      <c r="CEY12" s="65">
        <v>17403.134932033889</v>
      </c>
      <c r="CEZ12" s="64">
        <v>30542.358079999998</v>
      </c>
      <c r="CFA12" s="64">
        <v>30877.761863131898</v>
      </c>
      <c r="CFB12" s="64">
        <v>31216.848914511924</v>
      </c>
      <c r="CFC12" s="64">
        <v>31559.659682297413</v>
      </c>
      <c r="CFD12" s="64">
        <v>31906.235058830938</v>
      </c>
      <c r="CFE12" s="64">
        <v>32256.616385518188</v>
      </c>
      <c r="CFF12" s="64">
        <v>9207.7681292497109</v>
      </c>
      <c r="CFG12" s="64">
        <v>9308.8841025698566</v>
      </c>
      <c r="CFH12" s="64">
        <v>9411.1104904787462</v>
      </c>
      <c r="CFI12" s="64">
        <v>9514.4594870988149</v>
      </c>
      <c r="CFJ12" s="64">
        <v>9618.9434204634035</v>
      </c>
      <c r="CFK12" s="64">
        <v>9724.57475398731</v>
      </c>
      <c r="CFL12" s="64">
        <v>9831.3660879535</v>
      </c>
      <c r="CFM12" s="64">
        <v>9939.3301610161343</v>
      </c>
      <c r="CFN12" s="64">
        <v>10048.4798517201</v>
      </c>
      <c r="CFO12" s="64">
        <v>10158.828180037241</v>
      </c>
      <c r="CFP12" s="64">
        <v>10270.388308919451</v>
      </c>
      <c r="CFQ12" s="64">
        <v>10383.173545868816</v>
      </c>
      <c r="CFR12" s="64">
        <v>10497.197344525013</v>
      </c>
      <c r="CFS12" s="64">
        <v>10612.473306270133</v>
      </c>
      <c r="CFT12" s="64">
        <v>10729.015181851119</v>
      </c>
      <c r="CFU12" s="64">
        <v>10846.836873020038</v>
      </c>
      <c r="CFV12" s="64">
        <v>10965.95243419237</v>
      </c>
      <c r="CFW12" s="64">
        <v>11086.376074123466</v>
      </c>
      <c r="CFX12" s="64">
        <v>11208.122157603473</v>
      </c>
      <c r="CFY12" s="64">
        <v>11331.205207170831</v>
      </c>
      <c r="CFZ12" s="66">
        <v>207954.97651222692</v>
      </c>
      <c r="CGA12" s="66">
        <v>215636.94384849453</v>
      </c>
      <c r="CGB12" s="66">
        <v>223602.68714023684</v>
      </c>
      <c r="CGC12" s="66">
        <v>231862.68922204303</v>
      </c>
      <c r="CGD12" s="66">
        <v>240427.82016998247</v>
      </c>
      <c r="CGE12" s="66">
        <v>249309.35160651067</v>
      </c>
      <c r="CGF12" s="66">
        <v>72993.591962486447</v>
      </c>
      <c r="CGG12" s="66">
        <v>75690.014037193047</v>
      </c>
      <c r="CGH12" s="66">
        <v>78486.043376174348</v>
      </c>
      <c r="CGI12" s="66">
        <v>81385.359524702319</v>
      </c>
      <c r="CGJ12" s="66">
        <v>84391.777952406526</v>
      </c>
      <c r="CGK12" s="66">
        <v>87509.255074392189</v>
      </c>
      <c r="CGL12" s="66">
        <v>90741.893457840852</v>
      </c>
      <c r="CGM12" s="66">
        <v>94093.947220945774</v>
      </c>
      <c r="CGN12" s="66">
        <v>97569.82763128684</v>
      </c>
      <c r="CGO12" s="66">
        <v>101174.10891101247</v>
      </c>
      <c r="CGP12" s="66">
        <v>104911.53425646787</v>
      </c>
      <c r="CGQ12" s="66">
        <v>108787.02208019169</v>
      </c>
      <c r="CGR12" s="66">
        <v>112805.67248349526</v>
      </c>
      <c r="CGS12" s="66">
        <v>116972.77396814265</v>
      </c>
      <c r="CGT12" s="66">
        <v>121293.8103959631</v>
      </c>
      <c r="CGU12" s="66">
        <v>125774.46820555601</v>
      </c>
      <c r="CGV12" s="66">
        <v>130420.64389558425</v>
      </c>
      <c r="CGW12" s="66">
        <v>135238.45178450464</v>
      </c>
      <c r="CGX12" s="66">
        <v>140234.23205694687</v>
      </c>
      <c r="CGY12" s="66">
        <v>145414.55910732981</v>
      </c>
      <c r="CGZ12" s="65">
        <v>225284.55788824582</v>
      </c>
      <c r="CHA12" s="65">
        <v>228897.33419574189</v>
      </c>
      <c r="CHB12" s="65">
        <v>232568.04679842986</v>
      </c>
      <c r="CHC12" s="65">
        <v>236297.62479183497</v>
      </c>
      <c r="CHD12" s="65">
        <v>240087.01217092466</v>
      </c>
      <c r="CHE12" s="65">
        <v>243937.16806904398</v>
      </c>
      <c r="CHF12" s="65">
        <v>69980.913035486607</v>
      </c>
      <c r="CHG12" s="65">
        <v>71103.162101119247</v>
      </c>
      <c r="CHH12" s="65">
        <v>72243.408116358347</v>
      </c>
      <c r="CHI12" s="65">
        <v>73401.939689325824</v>
      </c>
      <c r="CHJ12" s="65">
        <v>74579.05005640829</v>
      </c>
      <c r="CHK12" s="65">
        <v>75775.037156478473</v>
      </c>
      <c r="CHL12" s="65">
        <v>76990.203706306333</v>
      </c>
      <c r="CHM12" s="65">
        <v>78224.857277180083</v>
      </c>
      <c r="CHN12" s="65">
        <v>79479.310372755514</v>
      </c>
      <c r="CHO12" s="65">
        <v>80753.880508154034</v>
      </c>
      <c r="CHP12" s="65">
        <v>82048.890290328927</v>
      </c>
      <c r="CHQ12" s="65">
        <v>83364.667499720643</v>
      </c>
      <c r="CHR12" s="65">
        <v>84701.545173221355</v>
      </c>
      <c r="CHS12" s="65">
        <v>86059.861688470119</v>
      </c>
      <c r="CHT12" s="65">
        <v>87439.960849499708</v>
      </c>
      <c r="CHU12" s="65">
        <v>88842.191973757042</v>
      </c>
      <c r="CHV12" s="65">
        <v>90266.909980519064</v>
      </c>
      <c r="CHW12" s="65">
        <v>91714.47548072644</v>
      </c>
      <c r="CHX12" s="65">
        <v>93185.254868258024</v>
      </c>
      <c r="CHY12" s="65">
        <v>94679.620412668839</v>
      </c>
      <c r="CHZ12" s="65">
        <v>5363128.1952</v>
      </c>
      <c r="CIA12" s="65">
        <v>5533577.1150349602</v>
      </c>
      <c r="CIB12" s="65">
        <v>5709443.1782264626</v>
      </c>
      <c r="CIC12" s="65">
        <v>5890898.5503838481</v>
      </c>
      <c r="CID12" s="65">
        <v>6078120.8688189993</v>
      </c>
      <c r="CIE12" s="65">
        <v>6271293.4164459156</v>
      </c>
      <c r="CIF12" s="65">
        <v>940641.13635833922</v>
      </c>
      <c r="CIG12" s="65">
        <v>862190.2119495864</v>
      </c>
      <c r="CIH12" s="65">
        <v>777802.57721527037</v>
      </c>
      <c r="CII12" s="65">
        <v>687180.11662233539</v>
      </c>
      <c r="CIJ12" s="65">
        <v>590011.76194896665</v>
      </c>
      <c r="CIK12" s="65">
        <v>485972.97008766758</v>
      </c>
      <c r="CIL12" s="65">
        <v>0</v>
      </c>
      <c r="CIM12" s="65">
        <v>0</v>
      </c>
      <c r="CIN12" s="65">
        <v>0</v>
      </c>
      <c r="CIO12" s="65">
        <v>0</v>
      </c>
      <c r="CIP12" s="65">
        <v>0</v>
      </c>
      <c r="CIQ12" s="65">
        <v>0</v>
      </c>
      <c r="CIR12" s="65">
        <v>0</v>
      </c>
      <c r="CIS12" s="65">
        <v>0</v>
      </c>
      <c r="CIT12" s="65">
        <v>0</v>
      </c>
      <c r="CIU12" s="65">
        <v>0</v>
      </c>
      <c r="CIV12" s="65">
        <v>0</v>
      </c>
      <c r="CIW12" s="65">
        <v>0</v>
      </c>
      <c r="CIX12" s="65">
        <v>0</v>
      </c>
      <c r="CIY12" s="65">
        <v>0</v>
      </c>
      <c r="CIZ12" s="64">
        <v>5810055.5447999993</v>
      </c>
      <c r="CJA12" s="64">
        <v>5873859.2172220191</v>
      </c>
      <c r="CJB12" s="64">
        <v>5938363.5556846904</v>
      </c>
      <c r="CJC12" s="64">
        <v>6003576.2546181586</v>
      </c>
      <c r="CJD12" s="64">
        <v>6069505.0929496801</v>
      </c>
      <c r="CJE12" s="64">
        <v>6136157.9350315323</v>
      </c>
      <c r="CJF12" s="64">
        <v>1184699.4176535667</v>
      </c>
      <c r="CJG12" s="64">
        <v>1048264.4284463815</v>
      </c>
      <c r="CJH12" s="64">
        <v>908690.02254580392</v>
      </c>
      <c r="CJI12" s="64">
        <v>765923.70178506803</v>
      </c>
      <c r="CJJ12" s="64">
        <v>619912.19356952689</v>
      </c>
      <c r="CJK12" s="64">
        <v>470601.44019878499</v>
      </c>
      <c r="CJL12" s="65">
        <v>0</v>
      </c>
      <c r="CJM12" s="65">
        <v>0</v>
      </c>
      <c r="CJN12" s="65">
        <v>0</v>
      </c>
      <c r="CJO12" s="65">
        <v>0</v>
      </c>
      <c r="CJP12" s="65">
        <v>0</v>
      </c>
      <c r="CJQ12" s="65">
        <v>0</v>
      </c>
      <c r="CJR12" s="65">
        <v>0</v>
      </c>
      <c r="CJS12" s="65">
        <v>0</v>
      </c>
      <c r="CJT12" s="65">
        <v>0</v>
      </c>
      <c r="CJU12" s="65">
        <v>0</v>
      </c>
      <c r="CJV12" s="65">
        <v>0</v>
      </c>
      <c r="CJW12" s="65">
        <v>0</v>
      </c>
      <c r="CJX12" s="65">
        <v>0</v>
      </c>
      <c r="CJY12" s="65">
        <v>0</v>
      </c>
      <c r="CJZ12" s="67">
        <v>1505708.1725212801</v>
      </c>
      <c r="CKA12" s="67">
        <v>1553562.0224110933</v>
      </c>
      <c r="CKB12" s="67">
        <v>1602936.7453300022</v>
      </c>
      <c r="CKC12" s="67">
        <v>1653880.6770916556</v>
      </c>
      <c r="CKD12" s="67">
        <v>1706443.6897003211</v>
      </c>
      <c r="CKE12" s="67">
        <v>1760677.240173518</v>
      </c>
      <c r="CKF12" s="67"/>
      <c r="CKG12" s="67"/>
      <c r="CKH12" s="67"/>
      <c r="CKI12" s="67"/>
      <c r="CKJ12" s="67"/>
      <c r="CKK12" s="67"/>
      <c r="CKL12" s="67"/>
      <c r="CKM12" s="67"/>
      <c r="CKN12" s="67"/>
      <c r="CKO12" s="67"/>
      <c r="CKP12" s="67"/>
      <c r="CKQ12" s="67"/>
      <c r="CKR12" s="67"/>
      <c r="CKS12" s="67"/>
      <c r="CKT12" s="67"/>
      <c r="CKU12" s="67"/>
      <c r="CKV12" s="67"/>
      <c r="CKW12" s="67"/>
      <c r="CKX12" s="67"/>
      <c r="CKY12" s="67"/>
      <c r="CKZ12" s="67">
        <v>1631183.8535647204</v>
      </c>
      <c r="CLA12" s="67">
        <v>1649096.8527521512</v>
      </c>
      <c r="CLB12" s="67">
        <v>1667206.565228025</v>
      </c>
      <c r="CLC12" s="67">
        <v>1685515.1512178534</v>
      </c>
      <c r="CLD12" s="67">
        <v>1704024.7946698694</v>
      </c>
      <c r="CLE12" s="67">
        <v>1722737.7035155382</v>
      </c>
      <c r="CLF12" s="67"/>
      <c r="CLG12" s="67"/>
      <c r="CLH12" s="67"/>
      <c r="CLI12" s="67"/>
      <c r="CLJ12" s="67"/>
      <c r="CLK12" s="67"/>
      <c r="CLL12" s="67"/>
      <c r="CLM12" s="67"/>
      <c r="CLN12" s="67"/>
      <c r="CLO12" s="67"/>
      <c r="CLP12" s="67"/>
      <c r="CLQ12" s="67"/>
      <c r="CLR12" s="67"/>
      <c r="CLS12" s="67"/>
      <c r="CLT12" s="67"/>
      <c r="CLU12" s="67"/>
      <c r="CLV12" s="67"/>
      <c r="CLW12" s="67"/>
      <c r="CLX12" s="67"/>
      <c r="CLY12" s="67"/>
      <c r="CLZ12" s="66">
        <v>28192.945920000006</v>
      </c>
      <c r="CMA12" s="66">
        <v>29088.963506029431</v>
      </c>
      <c r="CMB12" s="66">
        <v>30013.457985419074</v>
      </c>
      <c r="CMC12" s="66">
        <v>30967.334400065523</v>
      </c>
      <c r="CMD12" s="66">
        <v>31951.526555565993</v>
      </c>
      <c r="CME12" s="66">
        <v>32966.997935375366</v>
      </c>
      <c r="CMF12" s="66">
        <v>8232.139396199007</v>
      </c>
      <c r="CMG12" s="66">
        <v>7078.141790978545</v>
      </c>
      <c r="CMH12" s="66">
        <v>5842.4773014504954</v>
      </c>
      <c r="CMI12" s="66">
        <v>4521.1205354954291</v>
      </c>
      <c r="CMJ12" s="66">
        <v>3109.8727234008938</v>
      </c>
      <c r="CMK12" s="66">
        <v>1604.3547633528917</v>
      </c>
      <c r="CML12" s="66">
        <v>0</v>
      </c>
      <c r="CMM12" s="66">
        <v>0</v>
      </c>
      <c r="CMN12" s="66">
        <v>0</v>
      </c>
      <c r="CMO12" s="66">
        <v>0</v>
      </c>
      <c r="CMP12" s="66">
        <v>0</v>
      </c>
      <c r="CMQ12" s="66">
        <v>0</v>
      </c>
      <c r="CMR12" s="66">
        <v>0</v>
      </c>
      <c r="CMS12" s="66">
        <v>0</v>
      </c>
      <c r="CMT12" s="66">
        <v>0</v>
      </c>
      <c r="CMU12" s="66">
        <v>0</v>
      </c>
      <c r="CMV12" s="66">
        <v>0</v>
      </c>
      <c r="CMW12" s="66">
        <v>0</v>
      </c>
      <c r="CMX12" s="66">
        <v>0</v>
      </c>
      <c r="CMY12" s="66">
        <v>0</v>
      </c>
      <c r="CMZ12" s="66">
        <v>30542.358079999998</v>
      </c>
      <c r="CNA12" s="66">
        <v>30877.761863131898</v>
      </c>
      <c r="CNB12" s="66">
        <v>31216.848914511924</v>
      </c>
      <c r="CNC12" s="66">
        <v>31559.659682297413</v>
      </c>
      <c r="CND12" s="66">
        <v>31906.235058830938</v>
      </c>
      <c r="CNE12" s="66">
        <v>32256.616385518188</v>
      </c>
      <c r="CNF12" s="66">
        <v>7892.372682214037</v>
      </c>
      <c r="CNG12" s="66">
        <v>6649.2029304070411</v>
      </c>
      <c r="CNH12" s="66">
        <v>5377.7774231307121</v>
      </c>
      <c r="CNI12" s="66">
        <v>4077.6254944709212</v>
      </c>
      <c r="CNJ12" s="66">
        <v>2748.2695487038295</v>
      </c>
      <c r="CNK12" s="66">
        <v>1389.2249648553297</v>
      </c>
      <c r="CNL12" s="66">
        <v>0</v>
      </c>
      <c r="CNM12" s="66">
        <v>0</v>
      </c>
      <c r="CNN12" s="66">
        <v>0</v>
      </c>
      <c r="CNO12" s="66">
        <v>0</v>
      </c>
      <c r="CNP12" s="66">
        <v>0</v>
      </c>
      <c r="CNQ12" s="66">
        <v>0</v>
      </c>
      <c r="CNR12" s="66">
        <v>0</v>
      </c>
      <c r="CNS12" s="66">
        <v>0</v>
      </c>
      <c r="CNT12" s="66">
        <v>0</v>
      </c>
      <c r="CNU12" s="66">
        <v>0</v>
      </c>
      <c r="CNV12" s="66">
        <v>0</v>
      </c>
      <c r="CNW12" s="66">
        <v>0</v>
      </c>
      <c r="CNX12" s="66">
        <v>0</v>
      </c>
      <c r="CNY12" s="66">
        <v>0</v>
      </c>
      <c r="CNZ12" s="66">
        <v>207954.97651222692</v>
      </c>
      <c r="COA12" s="66">
        <v>215636.94384849453</v>
      </c>
      <c r="COB12" s="66">
        <v>223602.68714023684</v>
      </c>
      <c r="COC12" s="66">
        <v>231862.68922204303</v>
      </c>
      <c r="COD12" s="66">
        <v>240427.82016998247</v>
      </c>
      <c r="COE12" s="66">
        <v>249309.35160651067</v>
      </c>
      <c r="COF12" s="66">
        <v>62565.935967845515</v>
      </c>
      <c r="COG12" s="66">
        <v>54064.295740852169</v>
      </c>
      <c r="COH12" s="66">
        <v>44849.167643528199</v>
      </c>
      <c r="COI12" s="66">
        <v>34879.439796300991</v>
      </c>
      <c r="COJ12" s="66">
        <v>24111.936557830435</v>
      </c>
      <c r="COK12" s="66">
        <v>12501.322153484598</v>
      </c>
      <c r="COL12" s="66">
        <v>0</v>
      </c>
      <c r="COM12" s="66">
        <v>0</v>
      </c>
      <c r="CON12" s="66">
        <v>0</v>
      </c>
      <c r="COO12" s="66">
        <v>0</v>
      </c>
      <c r="COP12" s="66">
        <v>0</v>
      </c>
      <c r="COQ12" s="66">
        <v>0</v>
      </c>
      <c r="COR12" s="66">
        <v>0</v>
      </c>
      <c r="COS12" s="66">
        <v>0</v>
      </c>
      <c r="COT12" s="66">
        <v>0</v>
      </c>
      <c r="COU12" s="66">
        <v>0</v>
      </c>
      <c r="COV12" s="66">
        <v>0</v>
      </c>
      <c r="COW12" s="66">
        <v>0</v>
      </c>
      <c r="COX12" s="66">
        <v>0</v>
      </c>
      <c r="COY12" s="66">
        <v>0</v>
      </c>
      <c r="COZ12" s="65">
        <v>225284.55788824582</v>
      </c>
      <c r="CPA12" s="65">
        <v>228897.33419574189</v>
      </c>
      <c r="CPB12" s="65">
        <v>232568.04679842986</v>
      </c>
      <c r="CPC12" s="65">
        <v>236297.62479183497</v>
      </c>
      <c r="CPD12" s="65">
        <v>240087.01217092466</v>
      </c>
      <c r="CPE12" s="65">
        <v>243937.16806904398</v>
      </c>
      <c r="CPF12" s="65">
        <v>59983.639744702814</v>
      </c>
      <c r="CPG12" s="65">
        <v>50787.972929370895</v>
      </c>
      <c r="CPH12" s="65">
        <v>41281.947495061919</v>
      </c>
      <c r="CPI12" s="65">
        <v>31457.974152568208</v>
      </c>
      <c r="CPJ12" s="65">
        <v>21308.30001611666</v>
      </c>
      <c r="CPK12" s="65">
        <v>10825.005308068354</v>
      </c>
      <c r="CPL12" s="65">
        <v>0</v>
      </c>
      <c r="CPM12" s="65">
        <v>0</v>
      </c>
      <c r="CPN12" s="65">
        <v>0</v>
      </c>
      <c r="CPO12" s="65">
        <v>0</v>
      </c>
      <c r="CPP12" s="65">
        <v>0</v>
      </c>
      <c r="CPQ12" s="65">
        <v>0</v>
      </c>
      <c r="CPR12" s="65">
        <v>0</v>
      </c>
      <c r="CPS12" s="65">
        <v>0</v>
      </c>
      <c r="CPT12" s="65">
        <v>0</v>
      </c>
      <c r="CPU12" s="65">
        <v>0</v>
      </c>
      <c r="CPV12" s="65">
        <v>0</v>
      </c>
      <c r="CPW12" s="65">
        <v>0</v>
      </c>
      <c r="CPX12" s="65">
        <v>0</v>
      </c>
      <c r="CPY12" s="65">
        <v>0</v>
      </c>
      <c r="CPZ12" s="66">
        <v>5363128.1952</v>
      </c>
      <c r="CQA12" s="66">
        <v>5533577.1150349602</v>
      </c>
      <c r="CQB12" s="66">
        <v>5709443.1782264626</v>
      </c>
      <c r="CQC12" s="66">
        <v>5890898.5503838481</v>
      </c>
      <c r="CQD12" s="66">
        <v>6078120.8688189993</v>
      </c>
      <c r="CQE12" s="66">
        <v>6271293.4164459156</v>
      </c>
      <c r="CQF12" s="66">
        <v>940641.13635833922</v>
      </c>
      <c r="CQG12" s="66">
        <v>862190.2119495864</v>
      </c>
      <c r="CQH12" s="66">
        <v>777802.57721527037</v>
      </c>
      <c r="CQI12" s="66">
        <v>687180.11662233539</v>
      </c>
      <c r="CQJ12" s="66">
        <v>590011.76194896665</v>
      </c>
      <c r="CQK12" s="66">
        <v>485972.97008766758</v>
      </c>
      <c r="CQL12" s="66">
        <v>0</v>
      </c>
      <c r="CQM12" s="66">
        <v>0</v>
      </c>
      <c r="CQN12" s="66">
        <v>0</v>
      </c>
      <c r="CQO12" s="66">
        <v>0</v>
      </c>
      <c r="CQP12" s="66">
        <v>0</v>
      </c>
      <c r="CQQ12" s="66">
        <v>0</v>
      </c>
      <c r="CQR12" s="66">
        <v>0</v>
      </c>
      <c r="CQS12" s="66">
        <v>0</v>
      </c>
      <c r="CQT12" s="66">
        <v>0</v>
      </c>
      <c r="CQU12" s="66">
        <v>0</v>
      </c>
      <c r="CQV12" s="66">
        <v>0</v>
      </c>
      <c r="CQW12" s="66">
        <v>0</v>
      </c>
      <c r="CQX12" s="66">
        <v>0</v>
      </c>
      <c r="CQY12" s="66">
        <v>0</v>
      </c>
      <c r="CQZ12" s="66">
        <v>5810055.5447999993</v>
      </c>
      <c r="CRA12" s="66">
        <v>5873859.2172220191</v>
      </c>
      <c r="CRB12" s="66">
        <v>5938363.5556846904</v>
      </c>
      <c r="CRC12" s="66">
        <v>6003576.2546181586</v>
      </c>
      <c r="CRD12" s="66">
        <v>6069505.0929496801</v>
      </c>
      <c r="CRE12" s="66">
        <v>6136157.9350315323</v>
      </c>
      <c r="CRF12" s="66">
        <v>1184699.4176535667</v>
      </c>
      <c r="CRG12" s="66">
        <v>1048264.4284463815</v>
      </c>
      <c r="CRH12" s="66">
        <v>908690.02254580392</v>
      </c>
      <c r="CRI12" s="66">
        <v>765923.70178506803</v>
      </c>
      <c r="CRJ12" s="66">
        <v>619912.19356952689</v>
      </c>
      <c r="CRK12" s="66">
        <v>470601.44019878499</v>
      </c>
      <c r="CRL12" s="66">
        <v>0</v>
      </c>
      <c r="CRM12" s="66">
        <v>0</v>
      </c>
      <c r="CRN12" s="66">
        <v>0</v>
      </c>
      <c r="CRO12" s="66">
        <v>0</v>
      </c>
      <c r="CRP12" s="66">
        <v>0</v>
      </c>
      <c r="CRQ12" s="66">
        <v>0</v>
      </c>
      <c r="CRR12" s="66">
        <v>0</v>
      </c>
      <c r="CRS12" s="66">
        <v>0</v>
      </c>
      <c r="CRT12" s="66">
        <v>0</v>
      </c>
      <c r="CRU12" s="66">
        <v>0</v>
      </c>
      <c r="CRV12" s="66">
        <v>0</v>
      </c>
      <c r="CRW12" s="66">
        <v>0</v>
      </c>
      <c r="CRX12" s="66">
        <v>0</v>
      </c>
      <c r="CRY12" s="66">
        <v>0</v>
      </c>
      <c r="CRZ12" s="67">
        <v>1505708.1725212801</v>
      </c>
      <c r="CSA12" s="67">
        <v>1553562.0224110933</v>
      </c>
      <c r="CSB12" s="67">
        <v>1602936.7453300022</v>
      </c>
      <c r="CSC12" s="67">
        <v>1653880.6770916556</v>
      </c>
      <c r="CSD12" s="67">
        <v>1706443.6897003211</v>
      </c>
      <c r="CSE12" s="67">
        <v>1760677.240173518</v>
      </c>
      <c r="CSF12" s="67"/>
      <c r="CSG12" s="67"/>
      <c r="CSH12" s="67"/>
      <c r="CSI12" s="67"/>
      <c r="CSJ12" s="67"/>
      <c r="CSK12" s="67"/>
      <c r="CSL12" s="67"/>
      <c r="CSM12" s="67"/>
      <c r="CSN12" s="67"/>
      <c r="CSO12" s="67"/>
      <c r="CSP12" s="67"/>
      <c r="CSQ12" s="67"/>
      <c r="CSR12" s="67"/>
      <c r="CSS12" s="67"/>
      <c r="CST12" s="67"/>
      <c r="CSU12" s="67"/>
      <c r="CSV12" s="67"/>
      <c r="CSW12" s="67"/>
      <c r="CSX12" s="67"/>
      <c r="CSY12" s="67"/>
      <c r="CSZ12" s="67">
        <v>1631183.8535647204</v>
      </c>
      <c r="CTA12" s="67">
        <v>1649096.8527521512</v>
      </c>
      <c r="CTB12" s="67">
        <v>1667206.565228025</v>
      </c>
      <c r="CTC12" s="67">
        <v>1685515.1512178534</v>
      </c>
      <c r="CTD12" s="67">
        <v>1704024.7946698694</v>
      </c>
      <c r="CTE12" s="67">
        <v>1722737.7035155382</v>
      </c>
      <c r="CTF12" s="67"/>
      <c r="CTG12" s="67"/>
      <c r="CTH12" s="67"/>
      <c r="CTI12" s="67"/>
      <c r="CTJ12" s="67"/>
      <c r="CTK12" s="67"/>
      <c r="CTL12" s="67"/>
      <c r="CTM12" s="67"/>
      <c r="CTN12" s="67"/>
      <c r="CTO12" s="67"/>
      <c r="CTP12" s="67"/>
      <c r="CTQ12" s="67"/>
      <c r="CTR12" s="67"/>
      <c r="CTS12" s="67"/>
      <c r="CTT12" s="67"/>
      <c r="CTU12" s="67"/>
      <c r="CTV12" s="67"/>
      <c r="CTW12" s="67"/>
      <c r="CTX12" s="67"/>
      <c r="CTY12" s="67"/>
      <c r="CTZ12" s="66">
        <v>28192.945920000006</v>
      </c>
      <c r="CUA12" s="66">
        <v>29088.963506029431</v>
      </c>
      <c r="CUB12" s="66">
        <v>30013.457985419074</v>
      </c>
      <c r="CUC12" s="66">
        <v>37178.547603517065</v>
      </c>
      <c r="CUD12" s="66">
        <v>38360.142197083522</v>
      </c>
      <c r="CUE12" s="66">
        <v>39579.28978487759</v>
      </c>
      <c r="CUF12" s="66">
        <v>9883.2848338320473</v>
      </c>
      <c r="CUG12" s="66">
        <v>8497.8263908882818</v>
      </c>
      <c r="CUH12" s="66">
        <v>7014.320886268647</v>
      </c>
      <c r="CUI12" s="66">
        <v>5427.9355426148568</v>
      </c>
      <c r="CUJ12" s="66">
        <v>3733.6294301002135</v>
      </c>
      <c r="CUK12" s="66">
        <v>1926.1451170339874</v>
      </c>
      <c r="CUL12" s="66">
        <v>0</v>
      </c>
      <c r="CUM12" s="66">
        <v>0</v>
      </c>
      <c r="CUN12" s="66">
        <v>0</v>
      </c>
      <c r="CUO12" s="66">
        <v>0</v>
      </c>
      <c r="CUP12" s="66">
        <v>0</v>
      </c>
      <c r="CUQ12" s="66">
        <v>0</v>
      </c>
      <c r="CUR12" s="66">
        <v>0</v>
      </c>
      <c r="CUS12" s="66">
        <v>0</v>
      </c>
      <c r="CUT12" s="66">
        <v>0</v>
      </c>
      <c r="CUU12" s="66">
        <v>0</v>
      </c>
      <c r="CUV12" s="66">
        <v>0</v>
      </c>
      <c r="CUW12" s="66">
        <v>0</v>
      </c>
      <c r="CUX12" s="66">
        <v>0</v>
      </c>
      <c r="CUY12" s="66">
        <v>0</v>
      </c>
      <c r="CUZ12" s="66">
        <v>30542.358079999998</v>
      </c>
      <c r="CVA12" s="66">
        <v>30877.761863131898</v>
      </c>
      <c r="CVB12" s="66">
        <v>31216.848914511924</v>
      </c>
      <c r="CVC12" s="65">
        <v>37889.677383617811</v>
      </c>
      <c r="CVD12" s="65">
        <v>38305.766445989007</v>
      </c>
      <c r="CVE12" s="65">
        <v>38726.424829604926</v>
      </c>
      <c r="CVF12" s="65">
        <v>9475.3700683314655</v>
      </c>
      <c r="CVG12" s="65">
        <v>7982.8539479671927</v>
      </c>
      <c r="CVH12" s="65">
        <v>6456.4147286297093</v>
      </c>
      <c r="CVI12" s="65">
        <v>4895.4873414994727</v>
      </c>
      <c r="CVJ12" s="65">
        <v>3299.4983980140532</v>
      </c>
      <c r="CVK12" s="65">
        <v>1667.8660752847659</v>
      </c>
      <c r="CVL12" s="65">
        <v>0</v>
      </c>
      <c r="CVM12" s="65">
        <v>0</v>
      </c>
      <c r="CVN12" s="65">
        <v>0</v>
      </c>
      <c r="CVO12" s="65">
        <v>0</v>
      </c>
      <c r="CVP12" s="65">
        <v>0</v>
      </c>
      <c r="CVQ12" s="65">
        <v>0</v>
      </c>
      <c r="CVR12" s="65">
        <v>0</v>
      </c>
      <c r="CVS12" s="65">
        <v>0</v>
      </c>
      <c r="CVT12" s="65">
        <v>0</v>
      </c>
      <c r="CVU12" s="65">
        <v>0</v>
      </c>
      <c r="CVV12" s="65">
        <v>0</v>
      </c>
      <c r="CVW12" s="65">
        <v>0</v>
      </c>
      <c r="CVX12" s="65">
        <v>0</v>
      </c>
      <c r="CVY12" s="65">
        <v>0</v>
      </c>
      <c r="CVZ12" s="66">
        <v>207954.97651222692</v>
      </c>
      <c r="CWA12" s="66">
        <v>215636.94384849453</v>
      </c>
      <c r="CWB12" s="66">
        <v>223602.68714023684</v>
      </c>
      <c r="CWC12" s="66">
        <v>231862.68922204303</v>
      </c>
      <c r="CWD12" s="66">
        <v>240427.82016998247</v>
      </c>
      <c r="CWE12" s="66">
        <v>249309.35160651067</v>
      </c>
      <c r="CWF12" s="66">
        <v>62565.935967845515</v>
      </c>
      <c r="CWG12" s="66">
        <v>54064.295740852169</v>
      </c>
      <c r="CWH12" s="66">
        <v>44849.167643528199</v>
      </c>
      <c r="CWI12" s="66">
        <v>34879.439796300991</v>
      </c>
      <c r="CWJ12" s="66">
        <v>24111.936557830435</v>
      </c>
      <c r="CWK12" s="66">
        <v>12501.322153484598</v>
      </c>
      <c r="CWL12" s="66">
        <v>0</v>
      </c>
      <c r="CWM12" s="66">
        <v>0</v>
      </c>
      <c r="CWN12" s="66">
        <v>0</v>
      </c>
      <c r="CWO12" s="66">
        <v>0</v>
      </c>
      <c r="CWP12" s="66">
        <v>0</v>
      </c>
      <c r="CWQ12" s="66">
        <v>0</v>
      </c>
      <c r="CWR12" s="66">
        <v>0</v>
      </c>
      <c r="CWS12" s="66">
        <v>0</v>
      </c>
      <c r="CWT12" s="66">
        <v>0</v>
      </c>
      <c r="CWU12" s="66">
        <v>0</v>
      </c>
      <c r="CWV12" s="66">
        <v>0</v>
      </c>
      <c r="CWW12" s="66">
        <v>0</v>
      </c>
      <c r="CWX12" s="66">
        <v>0</v>
      </c>
      <c r="CWY12" s="66">
        <v>0</v>
      </c>
      <c r="CWZ12" s="65">
        <v>225284.55788824582</v>
      </c>
      <c r="CXA12" s="65">
        <v>228897.33419574189</v>
      </c>
      <c r="CXB12" s="65">
        <v>232568.04679842986</v>
      </c>
      <c r="CXC12" s="65">
        <v>236297.62479183497</v>
      </c>
      <c r="CXD12" s="65">
        <v>240087.01217092466</v>
      </c>
      <c r="CXE12" s="65">
        <v>243937.16806904398</v>
      </c>
      <c r="CXF12" s="65">
        <v>59983.639744702814</v>
      </c>
      <c r="CXG12" s="65">
        <v>50787.972929370895</v>
      </c>
      <c r="CXH12" s="65">
        <v>41281.947495061919</v>
      </c>
      <c r="CXI12" s="65">
        <v>31457.974152568208</v>
      </c>
      <c r="CXJ12" s="65">
        <v>21308.30001611666</v>
      </c>
      <c r="CXK12" s="65">
        <v>10825.005308068354</v>
      </c>
      <c r="CXL12" s="65">
        <v>0</v>
      </c>
      <c r="CXM12" s="65">
        <v>0</v>
      </c>
      <c r="CXN12" s="65">
        <v>0</v>
      </c>
      <c r="CXO12" s="65">
        <v>0</v>
      </c>
      <c r="CXP12" s="65">
        <v>0</v>
      </c>
      <c r="CXQ12" s="65">
        <v>0</v>
      </c>
      <c r="CXR12" s="65">
        <v>0</v>
      </c>
      <c r="CXS12" s="65">
        <v>0</v>
      </c>
      <c r="CXT12" s="65">
        <v>0</v>
      </c>
      <c r="CXU12" s="65">
        <v>0</v>
      </c>
      <c r="CXV12" s="65">
        <v>0</v>
      </c>
      <c r="CXW12" s="65">
        <v>0</v>
      </c>
      <c r="CXX12" s="65">
        <v>0</v>
      </c>
      <c r="CXY12" s="65">
        <v>0</v>
      </c>
      <c r="CXZ12" s="66">
        <v>97340067.368421048</v>
      </c>
      <c r="CYA12" s="66">
        <v>100433692.71835378</v>
      </c>
      <c r="CYB12" s="66">
        <v>103625638.50368877</v>
      </c>
      <c r="CYC12" s="66">
        <v>106919029.50746343</v>
      </c>
      <c r="CYD12" s="66">
        <v>110317089.82339253</v>
      </c>
      <c r="CYE12" s="66">
        <v>113823146.01212257</v>
      </c>
      <c r="CYF12" s="66">
        <v>117440630.35779743</v>
      </c>
      <c r="CYG12" s="66">
        <v>121173084.22812246</v>
      </c>
      <c r="CYH12" s="66">
        <v>125024161.54121734</v>
      </c>
      <c r="CYI12" s="66">
        <v>128997632.34265088</v>
      </c>
      <c r="CYJ12" s="66">
        <v>133097386.49615985</v>
      </c>
      <c r="CYK12" s="66">
        <v>137327437.49166486</v>
      </c>
      <c r="CYL12" s="66">
        <v>141691926.37431118</v>
      </c>
      <c r="CYM12" s="66">
        <v>146195125.79838079</v>
      </c>
      <c r="CYN12" s="66">
        <v>150841444.21004447</v>
      </c>
      <c r="CYO12" s="66">
        <v>155635430.1630483</v>
      </c>
      <c r="CYP12" s="66">
        <v>160581776.77156001</v>
      </c>
      <c r="CYQ12" s="66">
        <v>165685326.30453375</v>
      </c>
      <c r="CYR12" s="66">
        <v>170951074.92609134</v>
      </c>
      <c r="CYS12" s="66">
        <v>176384177.5865604</v>
      </c>
      <c r="CYT12" s="66">
        <v>181989953.06895795</v>
      </c>
      <c r="CYU12" s="66">
        <v>187773889.19585904</v>
      </c>
      <c r="CYV12" s="66">
        <v>193741648.2017484</v>
      </c>
      <c r="CYW12" s="66">
        <v>199899072.27611393</v>
      </c>
      <c r="CYX12" s="66">
        <v>206252189.28270897</v>
      </c>
      <c r="CYY12" s="66">
        <v>212807218.66058174</v>
      </c>
      <c r="CYZ12" s="66">
        <v>105451739.64912282</v>
      </c>
      <c r="CZA12" s="66">
        <v>106609767.86434816</v>
      </c>
      <c r="CZB12" s="66">
        <v>107780513.07553504</v>
      </c>
      <c r="CZC12" s="66">
        <v>108964114.93557294</v>
      </c>
      <c r="CZD12" s="66">
        <v>110160714.63096258</v>
      </c>
      <c r="CZE12" s="66">
        <v>111370454.89865765</v>
      </c>
      <c r="CZF12" s="66">
        <v>112593480.0430911</v>
      </c>
      <c r="CZG12" s="66">
        <v>113829935.9533886</v>
      </c>
      <c r="CZH12" s="66">
        <v>115079970.12077099</v>
      </c>
      <c r="CZI12" s="66">
        <v>116343731.6561479</v>
      </c>
      <c r="CZJ12" s="66">
        <v>117621371.30790442</v>
      </c>
      <c r="CZK12" s="66">
        <v>118913041.47988325</v>
      </c>
      <c r="CZL12" s="66">
        <v>120218896.24956425</v>
      </c>
      <c r="CZM12" s="66">
        <v>121539091.38644361</v>
      </c>
      <c r="CZN12" s="66">
        <v>122873784.37061501</v>
      </c>
      <c r="CZO12" s="66">
        <v>124223134.4115545</v>
      </c>
      <c r="CZP12" s="66">
        <v>125587302.46711209</v>
      </c>
      <c r="CZQ12" s="66">
        <v>126966451.26271154</v>
      </c>
      <c r="CZR12" s="66">
        <v>128360745.31076118</v>
      </c>
      <c r="CZS12" s="66">
        <v>129770350.93027788</v>
      </c>
      <c r="CZT12" s="66">
        <v>131195436.26672643</v>
      </c>
      <c r="CZU12" s="66">
        <v>132636171.31207691</v>
      </c>
      <c r="CZV12" s="66">
        <v>134092727.92508225</v>
      </c>
      <c r="CZW12" s="66">
        <v>135565279.85177845</v>
      </c>
      <c r="CZX12" s="66">
        <v>137054002.74620992</v>
      </c>
      <c r="CZY12" s="66">
        <v>138559074.19138265</v>
      </c>
      <c r="CZZ12" s="66">
        <v>97340067.368421048</v>
      </c>
      <c r="DAA12" s="66">
        <v>100433692.71835378</v>
      </c>
      <c r="DAB12" s="66">
        <v>103625638.50368877</v>
      </c>
      <c r="DAC12" s="66">
        <v>106919029.50746343</v>
      </c>
      <c r="DAD12" s="66">
        <v>110317089.82339253</v>
      </c>
      <c r="DAE12" s="66">
        <v>113823146.01212257</v>
      </c>
      <c r="DAF12" s="66">
        <v>100663397.44954064</v>
      </c>
      <c r="DAG12" s="66">
        <v>86552203.020087466</v>
      </c>
      <c r="DAH12" s="66">
        <v>71442378.02355276</v>
      </c>
      <c r="DAI12" s="66">
        <v>55284699.575421803</v>
      </c>
      <c r="DAJ12" s="66">
        <v>38027824.713188529</v>
      </c>
      <c r="DAK12" s="66">
        <v>19618205.355952121</v>
      </c>
      <c r="DAL12" s="66">
        <v>0</v>
      </c>
      <c r="DAM12" s="66">
        <v>0</v>
      </c>
      <c r="DAN12" s="66">
        <v>0</v>
      </c>
      <c r="DAO12" s="66">
        <v>0</v>
      </c>
      <c r="DAP12" s="66">
        <v>0</v>
      </c>
      <c r="DAQ12" s="66">
        <v>0</v>
      </c>
      <c r="DAR12" s="66">
        <v>0</v>
      </c>
      <c r="DAS12" s="66">
        <v>0</v>
      </c>
      <c r="DAT12" s="66">
        <v>0</v>
      </c>
      <c r="DAU12" s="66">
        <v>0</v>
      </c>
      <c r="DAV12" s="66">
        <v>0</v>
      </c>
      <c r="DAW12" s="66">
        <v>0</v>
      </c>
      <c r="DAX12" s="66">
        <v>0</v>
      </c>
      <c r="DAY12" s="66">
        <v>0</v>
      </c>
      <c r="DAZ12" s="66">
        <v>105451739.64912282</v>
      </c>
      <c r="DBA12" s="66">
        <v>106609767.86434816</v>
      </c>
      <c r="DBB12" s="66">
        <v>107780513.07553504</v>
      </c>
      <c r="DBC12" s="66">
        <v>108964114.93557294</v>
      </c>
      <c r="DBD12" s="66">
        <v>110160714.63096258</v>
      </c>
      <c r="DBE12" s="66">
        <v>111370454.89865765</v>
      </c>
      <c r="DBF12" s="66">
        <v>96508697.179792374</v>
      </c>
      <c r="DBG12" s="66">
        <v>81307097.109563291</v>
      </c>
      <c r="DBH12" s="66">
        <v>65759982.926154844</v>
      </c>
      <c r="DBI12" s="66">
        <v>49861599.281206243</v>
      </c>
      <c r="DBJ12" s="66">
        <v>33606106.087972693</v>
      </c>
      <c r="DBK12" s="66">
        <v>16987577.354269035</v>
      </c>
      <c r="DBL12" s="66">
        <v>0</v>
      </c>
      <c r="DBM12" s="66">
        <v>0</v>
      </c>
      <c r="DBN12" s="66">
        <v>0</v>
      </c>
      <c r="DBO12" s="66">
        <v>0</v>
      </c>
      <c r="DBP12" s="66">
        <v>0</v>
      </c>
      <c r="DBQ12" s="66">
        <v>0</v>
      </c>
      <c r="DBR12" s="66">
        <v>0</v>
      </c>
      <c r="DBS12" s="66">
        <v>0</v>
      </c>
      <c r="DBT12" s="66">
        <v>0</v>
      </c>
      <c r="DBU12" s="66">
        <v>0</v>
      </c>
      <c r="DBV12" s="66">
        <v>0</v>
      </c>
      <c r="DBW12" s="66">
        <v>0</v>
      </c>
      <c r="DBX12" s="66">
        <v>0</v>
      </c>
      <c r="DBY12" s="66">
        <v>0</v>
      </c>
      <c r="DBZ12" s="66">
        <v>97340067.368421048</v>
      </c>
      <c r="DCA12" s="66">
        <v>100433692.71835378</v>
      </c>
      <c r="DCB12" s="66">
        <v>103625638.50368877</v>
      </c>
      <c r="DCC12" s="66">
        <v>106919029.50746343</v>
      </c>
      <c r="DCD12" s="66">
        <v>110317089.82339253</v>
      </c>
      <c r="DCE12" s="66">
        <v>113823146.01212257</v>
      </c>
      <c r="DCF12" s="66">
        <v>33159707.395142801</v>
      </c>
      <c r="DCG12" s="66">
        <v>34213576.723234572</v>
      </c>
      <c r="DCH12" s="66">
        <v>35300939.729284897</v>
      </c>
      <c r="DCI12" s="66">
        <v>36422860.896748483</v>
      </c>
      <c r="DCJ12" s="66">
        <v>37580438.540092193</v>
      </c>
      <c r="DCK12" s="66">
        <v>38774805.879999489</v>
      </c>
      <c r="DCL12" s="66">
        <v>40007132.152746685</v>
      </c>
      <c r="DCM12" s="66">
        <v>41278623.754836932</v>
      </c>
      <c r="DCN12" s="66">
        <v>42590525.424012557</v>
      </c>
      <c r="DCO12" s="66">
        <v>43944121.457801871</v>
      </c>
      <c r="DCP12" s="66">
        <v>45340736.970793411</v>
      </c>
      <c r="DCQ12" s="66">
        <v>46781739.19186835</v>
      </c>
      <c r="DCR12" s="66">
        <v>48268538.802661076</v>
      </c>
      <c r="DCS12" s="66">
        <v>49802591.318558231</v>
      </c>
      <c r="DCT12" s="66">
        <v>51385398.513588123</v>
      </c>
      <c r="DCU12" s="66">
        <v>53018509.890595496</v>
      </c>
      <c r="DCV12" s="66">
        <v>54703524.198140725</v>
      </c>
      <c r="DCW12" s="66">
        <v>56442090.995608635</v>
      </c>
      <c r="DCX12" s="66">
        <v>58235912.268059</v>
      </c>
      <c r="DCY12" s="66">
        <v>60086744.092399545</v>
      </c>
      <c r="DCZ12" s="66">
        <v>105451739.64912282</v>
      </c>
      <c r="DDA12" s="66">
        <v>106609767.86434816</v>
      </c>
      <c r="DDB12" s="66">
        <v>107780513.07553504</v>
      </c>
      <c r="DDC12" s="66">
        <v>108964114.93557294</v>
      </c>
      <c r="DDD12" s="66">
        <v>110160714.63096258</v>
      </c>
      <c r="DDE12" s="66">
        <v>111370454.89865765</v>
      </c>
      <c r="DDF12" s="66">
        <v>31791100.247461017</v>
      </c>
      <c r="DDG12" s="66">
        <v>32140217.210368544</v>
      </c>
      <c r="DDH12" s="66">
        <v>32493168.034100045</v>
      </c>
      <c r="DDI12" s="66">
        <v>32849994.820559405</v>
      </c>
      <c r="DDJ12" s="66">
        <v>33210740.133996543</v>
      </c>
      <c r="DDK12" s="66">
        <v>33575447.006084681</v>
      </c>
      <c r="DDL12" s="66">
        <v>33944158.941053428</v>
      </c>
      <c r="DDM12" s="66">
        <v>34316919.920878194</v>
      </c>
      <c r="DDN12" s="66">
        <v>34693774.410526589</v>
      </c>
      <c r="DDO12" s="66">
        <v>35074767.363262445</v>
      </c>
      <c r="DDP12" s="66">
        <v>35459944.226008117</v>
      </c>
      <c r="DDQ12" s="66">
        <v>35849350.944765612</v>
      </c>
      <c r="DDR12" s="66">
        <v>36243033.970097281</v>
      </c>
      <c r="DDS12" s="66">
        <v>36641040.262666695</v>
      </c>
      <c r="DDT12" s="66">
        <v>37043417.298840404</v>
      </c>
      <c r="DDU12" s="66">
        <v>37450213.076351121</v>
      </c>
      <c r="DDV12" s="66">
        <v>37861476.120023228</v>
      </c>
      <c r="DDW12" s="66">
        <v>38277255.487560973</v>
      </c>
      <c r="DDX12" s="66">
        <v>38697600.775400445</v>
      </c>
      <c r="DDY12" s="66">
        <v>39122562.124625683</v>
      </c>
      <c r="DDZ12" s="66">
        <v>97340067.368421048</v>
      </c>
      <c r="DEA12" s="66">
        <v>100433692.71835378</v>
      </c>
      <c r="DEB12" s="66">
        <v>103625638.50368877</v>
      </c>
      <c r="DEC12" s="66">
        <v>106919029.50746343</v>
      </c>
      <c r="DED12" s="66">
        <v>110317089.82339253</v>
      </c>
      <c r="DEE12" s="66">
        <v>113823146.01212257</v>
      </c>
      <c r="DEF12" s="66">
        <v>28422606.338693827</v>
      </c>
      <c r="DEG12" s="66">
        <v>24438269.088024694</v>
      </c>
      <c r="DEH12" s="66">
        <v>20171965.559591368</v>
      </c>
      <c r="DEI12" s="66">
        <v>15609797.527177921</v>
      </c>
      <c r="DEJ12" s="66">
        <v>10737268.154312056</v>
      </c>
      <c r="DEK12" s="66">
        <v>5539257.9828570699</v>
      </c>
      <c r="DEL12" s="66">
        <v>0</v>
      </c>
      <c r="DEM12" s="66">
        <v>0</v>
      </c>
      <c r="DEN12" s="66">
        <v>0</v>
      </c>
      <c r="DEO12" s="66">
        <v>0</v>
      </c>
      <c r="DEP12" s="66">
        <v>0</v>
      </c>
      <c r="DEQ12" s="66">
        <v>0</v>
      </c>
      <c r="DER12" s="66">
        <v>0</v>
      </c>
      <c r="DES12" s="66">
        <v>0</v>
      </c>
      <c r="DET12" s="66">
        <v>0</v>
      </c>
      <c r="DEU12" s="66">
        <v>0</v>
      </c>
      <c r="DEV12" s="66">
        <v>0</v>
      </c>
      <c r="DEW12" s="66">
        <v>0</v>
      </c>
      <c r="DEX12" s="66">
        <v>0</v>
      </c>
      <c r="DEY12" s="66">
        <v>0</v>
      </c>
      <c r="DEZ12" s="66">
        <v>105451739.64912282</v>
      </c>
      <c r="DFA12" s="66">
        <v>106609767.86434816</v>
      </c>
      <c r="DFB12" s="66">
        <v>107780513.07553504</v>
      </c>
      <c r="DFC12" s="66">
        <v>108964114.93557294</v>
      </c>
      <c r="DFD12" s="66">
        <v>110160714.63096258</v>
      </c>
      <c r="DFE12" s="66">
        <v>111370454.89865765</v>
      </c>
      <c r="DFF12" s="66">
        <v>27249514.497823726</v>
      </c>
      <c r="DFG12" s="66">
        <v>22957298.007406104</v>
      </c>
      <c r="DFH12" s="66">
        <v>18567524.590914313</v>
      </c>
      <c r="DFI12" s="66">
        <v>14078569.208811171</v>
      </c>
      <c r="DFJ12" s="66">
        <v>9488782.8954275828</v>
      </c>
      <c r="DFK12" s="66">
        <v>4796492.4294406679</v>
      </c>
      <c r="DFL12" s="66">
        <v>0</v>
      </c>
      <c r="DFM12" s="66">
        <v>0</v>
      </c>
      <c r="DFN12" s="66">
        <v>0</v>
      </c>
      <c r="DFO12" s="66">
        <v>0</v>
      </c>
      <c r="DFP12" s="66">
        <v>0</v>
      </c>
      <c r="DFQ12" s="66">
        <v>0</v>
      </c>
      <c r="DFR12" s="66">
        <v>0</v>
      </c>
      <c r="DFS12" s="66">
        <v>0</v>
      </c>
      <c r="DFT12" s="66">
        <v>0</v>
      </c>
      <c r="DFU12" s="66">
        <v>0</v>
      </c>
      <c r="DFV12" s="66">
        <v>0</v>
      </c>
      <c r="DFW12" s="66">
        <v>0</v>
      </c>
      <c r="DFX12" s="66">
        <v>0</v>
      </c>
      <c r="DFY12" s="66">
        <v>0</v>
      </c>
      <c r="DFZ12" s="66">
        <v>97340067.368421048</v>
      </c>
      <c r="DGA12" s="66">
        <v>100433692.71835378</v>
      </c>
      <c r="DGB12" s="66">
        <v>103625638.50368877</v>
      </c>
      <c r="DGC12" s="66">
        <v>106919029.50746343</v>
      </c>
      <c r="DGD12" s="66">
        <v>110317089.82339253</v>
      </c>
      <c r="DGE12" s="66">
        <v>85367359.509091929</v>
      </c>
      <c r="DGF12" s="66">
        <v>21316954.754020371</v>
      </c>
      <c r="DGG12" s="66">
        <v>18328701.816018522</v>
      </c>
      <c r="DGH12" s="66">
        <v>15128974.169693524</v>
      </c>
      <c r="DGI12" s="66">
        <v>11707348.14538344</v>
      </c>
      <c r="DGJ12" s="66">
        <v>8052951.1157340417</v>
      </c>
      <c r="DGK12" s="66">
        <v>4154443.4871428027</v>
      </c>
      <c r="DGL12" s="66">
        <v>0</v>
      </c>
      <c r="DGM12" s="66">
        <v>0</v>
      </c>
      <c r="DGN12" s="66">
        <v>0</v>
      </c>
      <c r="DGO12" s="66">
        <v>0</v>
      </c>
      <c r="DGP12" s="66">
        <v>0</v>
      </c>
      <c r="DGQ12" s="66">
        <v>0</v>
      </c>
      <c r="DGR12" s="66">
        <v>0</v>
      </c>
      <c r="DGS12" s="66">
        <v>0</v>
      </c>
      <c r="DGT12" s="66">
        <v>0</v>
      </c>
      <c r="DGU12" s="66">
        <v>0</v>
      </c>
      <c r="DGV12" s="66">
        <v>0</v>
      </c>
      <c r="DGW12" s="66">
        <v>0</v>
      </c>
      <c r="DGX12" s="66">
        <v>0</v>
      </c>
      <c r="DGY12" s="66">
        <v>0</v>
      </c>
      <c r="DGZ12" s="66">
        <v>105451739.64912282</v>
      </c>
      <c r="DHA12" s="66">
        <v>106609767.86434816</v>
      </c>
      <c r="DHB12" s="66">
        <v>107780513.07553504</v>
      </c>
      <c r="DHC12" s="66">
        <v>108964114.93557294</v>
      </c>
      <c r="DHD12" s="66">
        <v>110160714.63096258</v>
      </c>
      <c r="DHE12" s="66">
        <v>83527841.173993245</v>
      </c>
      <c r="DHF12" s="66">
        <v>20437135.873367794</v>
      </c>
      <c r="DHG12" s="66">
        <v>17217973.505554579</v>
      </c>
      <c r="DHH12" s="66">
        <v>13925643.443185734</v>
      </c>
      <c r="DHI12" s="66">
        <v>10558926.90660838</v>
      </c>
      <c r="DHJ12" s="66">
        <v>7116587.1715706876</v>
      </c>
      <c r="DHK12" s="66">
        <v>3597369.3220805014</v>
      </c>
      <c r="DHL12" s="66">
        <v>0</v>
      </c>
      <c r="DHM12" s="66">
        <v>0</v>
      </c>
      <c r="DHN12" s="66">
        <v>0</v>
      </c>
      <c r="DHO12" s="66">
        <v>0</v>
      </c>
      <c r="DHP12" s="66">
        <v>0</v>
      </c>
      <c r="DHQ12" s="66">
        <v>0</v>
      </c>
      <c r="DHR12" s="66">
        <v>0</v>
      </c>
      <c r="DHS12" s="66">
        <v>0</v>
      </c>
      <c r="DHT12" s="66">
        <v>0</v>
      </c>
      <c r="DHU12" s="66">
        <v>0</v>
      </c>
      <c r="DHV12" s="66">
        <v>0</v>
      </c>
      <c r="DHW12" s="66">
        <v>0</v>
      </c>
      <c r="DHX12" s="66">
        <v>0</v>
      </c>
      <c r="DHY12" s="66">
        <v>0</v>
      </c>
      <c r="DHZ12" s="25">
        <v>0.56000000000000005</v>
      </c>
      <c r="DIA12" s="25">
        <v>0.5</v>
      </c>
      <c r="DIB12" s="25">
        <v>0.313</v>
      </c>
      <c r="DIC12" s="25">
        <v>0.1565</v>
      </c>
      <c r="DID12" s="25">
        <v>7.825E-2</v>
      </c>
      <c r="DIE12" s="25">
        <v>0.313</v>
      </c>
      <c r="DIF12" s="25">
        <v>0.1565</v>
      </c>
      <c r="DIG12" s="25">
        <v>7.825E-2</v>
      </c>
      <c r="DIH12" s="25">
        <v>0.28800000000000003</v>
      </c>
      <c r="DII12" s="25">
        <v>0.193</v>
      </c>
      <c r="DIJ12" s="25">
        <v>7.6028739417217333</v>
      </c>
      <c r="DIK12" s="25">
        <v>7.6028739417217333</v>
      </c>
      <c r="DIL12" s="46">
        <v>0.8</v>
      </c>
      <c r="DIM12" s="46">
        <v>0.8</v>
      </c>
      <c r="DIN12" s="25">
        <v>2</v>
      </c>
      <c r="DIO12" s="25">
        <v>2</v>
      </c>
      <c r="DIP12" s="25">
        <v>3657.5461409919822</v>
      </c>
      <c r="DIQ12" s="25">
        <v>4889.4538590080183</v>
      </c>
      <c r="DIR12" s="25">
        <f t="shared" si="19"/>
        <v>754.31343085822664</v>
      </c>
      <c r="DIS12" s="25">
        <f t="shared" si="20"/>
        <v>1658.9504208558783</v>
      </c>
      <c r="DIT12" s="66">
        <v>17410294.08894904</v>
      </c>
      <c r="DIU12" s="66">
        <v>17963621.496659774</v>
      </c>
      <c r="DIV12" s="66">
        <v>18534534.547585934</v>
      </c>
      <c r="DIW12" s="66">
        <v>19123592.142015107</v>
      </c>
      <c r="DIX12" s="66">
        <v>19731370.942993272</v>
      </c>
      <c r="DIY12" s="66">
        <v>20358465.940854069</v>
      </c>
      <c r="DIZ12" s="66">
        <v>21005491.035689797</v>
      </c>
      <c r="DJA12" s="66">
        <v>21673079.638334185</v>
      </c>
      <c r="DJB12" s="66">
        <v>22361885.290445473</v>
      </c>
      <c r="DJC12" s="66">
        <v>23072582.304296661</v>
      </c>
      <c r="DJD12" s="66">
        <v>23805866.422899377</v>
      </c>
      <c r="DJE12" s="66">
        <v>24562455.501107536</v>
      </c>
      <c r="DJF12" s="66">
        <v>25343090.20836759</v>
      </c>
      <c r="DJG12" s="66">
        <v>26148534.75380329</v>
      </c>
      <c r="DJH12" s="66">
        <v>26979577.634344857</v>
      </c>
      <c r="DJI12" s="66">
        <v>27837032.406634908</v>
      </c>
      <c r="DJJ12" s="66">
        <v>28721738.483466767</v>
      </c>
      <c r="DJK12" s="66">
        <v>29634561.955534935</v>
      </c>
      <c r="DJL12" s="66">
        <v>30576396.439302072</v>
      </c>
      <c r="DJM12" s="66">
        <v>31548163.951812606</v>
      </c>
      <c r="DJN12" s="66">
        <v>32550815.813309304</v>
      </c>
      <c r="DJO12" s="66">
        <v>33585333.57853651</v>
      </c>
      <c r="DJP12" s="66">
        <v>34652729.997641675</v>
      </c>
      <c r="DJQ12" s="66">
        <v>35754050.007615879</v>
      </c>
      <c r="DJR12" s="66">
        <v>36890371.755244002</v>
      </c>
      <c r="DJS12" s="66">
        <v>38062807.652565867</v>
      </c>
      <c r="DJT12" s="66">
        <v>150895560.72533911</v>
      </c>
      <c r="DJU12" s="66">
        <v>152552634.54369068</v>
      </c>
      <c r="DJV12" s="66">
        <v>154227905.67431754</v>
      </c>
      <c r="DJW12" s="66">
        <v>155921573.95271903</v>
      </c>
      <c r="DJX12" s="66">
        <v>157633841.40890691</v>
      </c>
      <c r="DJY12" s="66">
        <v>159364912.29150462</v>
      </c>
      <c r="DJZ12" s="66">
        <v>161114993.09211102</v>
      </c>
      <c r="DKA12" s="66">
        <v>162884292.56993189</v>
      </c>
      <c r="DKB12" s="66">
        <v>164673021.77668205</v>
      </c>
      <c r="DKC12" s="66">
        <v>166481394.0817605</v>
      </c>
      <c r="DKD12" s="66">
        <v>168309625.19770235</v>
      </c>
      <c r="DKE12" s="66">
        <v>170157933.20591035</v>
      </c>
      <c r="DKF12" s="66">
        <v>172026538.58266869</v>
      </c>
      <c r="DKG12" s="66">
        <v>173915664.22544265</v>
      </c>
      <c r="DKH12" s="66">
        <v>175825535.47946697</v>
      </c>
      <c r="DKI12" s="66">
        <v>177756380.16462642</v>
      </c>
      <c r="DKJ12" s="66">
        <v>179708428.60263121</v>
      </c>
      <c r="DKK12" s="66">
        <v>181681913.64449117</v>
      </c>
      <c r="DKL12" s="66">
        <v>183677070.69829145</v>
      </c>
      <c r="DKM12" s="66">
        <v>185694137.75727317</v>
      </c>
      <c r="DKN12" s="66">
        <v>187733355.42822269</v>
      </c>
      <c r="DKO12" s="66">
        <v>189794966.96017256</v>
      </c>
      <c r="DKP12" s="66">
        <v>191879218.27341744</v>
      </c>
      <c r="DKQ12" s="66">
        <v>193986357.98884884</v>
      </c>
      <c r="DKR12" s="66">
        <v>196116637.45761201</v>
      </c>
      <c r="DKS12" s="66">
        <v>198270310.79108864</v>
      </c>
      <c r="DKT12" s="65">
        <v>17410294.08894904</v>
      </c>
      <c r="DKU12" s="65">
        <v>17963621.496659774</v>
      </c>
      <c r="DKV12" s="65">
        <v>18534534.547585934</v>
      </c>
      <c r="DKW12" s="65">
        <v>19123592.142015107</v>
      </c>
      <c r="DKX12" s="65">
        <v>19731370.942993272</v>
      </c>
      <c r="DKY12" s="65">
        <v>20358465.940854069</v>
      </c>
      <c r="DKZ12" s="78">
        <v>19505098.818854813</v>
      </c>
      <c r="DLA12" s="78">
        <v>18576925.404286444</v>
      </c>
      <c r="DLB12" s="78">
        <v>17570052.72820716</v>
      </c>
      <c r="DLC12" s="78">
        <v>16480415.931640472</v>
      </c>
      <c r="DLD12" s="78">
        <v>15303771.271863883</v>
      </c>
      <c r="DLE12" s="78">
        <v>14035688.857775735</v>
      </c>
      <c r="DLF12" s="78">
        <v>12671545.104183795</v>
      </c>
      <c r="DLG12" s="65">
        <v>13326180.373205559</v>
      </c>
      <c r="DLH12" s="65">
        <v>14014635.301307866</v>
      </c>
      <c r="DLI12" s="65">
        <v>14738657.074128959</v>
      </c>
      <c r="DLJ12" s="65">
        <v>15500083.140122782</v>
      </c>
      <c r="DLK12" s="65">
        <v>16300845.873701639</v>
      </c>
      <c r="DLL12" s="65">
        <v>17142977.479285374</v>
      </c>
      <c r="DLM12" s="65">
        <v>18028615.148702715</v>
      </c>
      <c r="DLN12" s="65">
        <v>18960006.485033445</v>
      </c>
      <c r="DLO12" s="65">
        <v>19939515.20665621</v>
      </c>
      <c r="DLP12" s="65">
        <v>20969627.145977896</v>
      </c>
      <c r="DLQ12" s="65">
        <v>22052956.558068369</v>
      </c>
      <c r="DLR12" s="65">
        <v>23192252.755210876</v>
      </c>
      <c r="DLS12" s="65">
        <v>24390407.084205486</v>
      </c>
      <c r="DLT12" s="65">
        <v>150895560.72533911</v>
      </c>
      <c r="DLU12" s="65">
        <v>152552634.54369068</v>
      </c>
      <c r="DLV12" s="65">
        <v>154227905.67431754</v>
      </c>
      <c r="DLW12" s="65">
        <v>155921573.95271903</v>
      </c>
      <c r="DLX12" s="65">
        <v>157633841.40890691</v>
      </c>
      <c r="DLY12" s="65">
        <v>159364912.29150462</v>
      </c>
      <c r="DLZ12" s="78">
        <v>149606779.29981738</v>
      </c>
      <c r="DMA12" s="78">
        <v>139615107.91708449</v>
      </c>
      <c r="DMB12" s="78">
        <v>129385945.68167876</v>
      </c>
      <c r="DMC12" s="78">
        <v>118915281.48697178</v>
      </c>
      <c r="DMD12" s="78">
        <v>108199044.76995151</v>
      </c>
      <c r="DME12" s="78">
        <v>97233104.689091638</v>
      </c>
      <c r="DMF12" s="78">
        <v>86013269.291334346</v>
      </c>
      <c r="DMG12" s="65">
        <v>90456872.594563961</v>
      </c>
      <c r="DMH12" s="65">
        <v>95130040.597277239</v>
      </c>
      <c r="DMI12" s="65">
        <v>100044633.03304014</v>
      </c>
      <c r="DMJ12" s="65">
        <v>105213122.33101407</v>
      </c>
      <c r="DMK12" s="65">
        <v>110648625.26893458</v>
      </c>
      <c r="DML12" s="65">
        <v>116364936.26134083</v>
      </c>
      <c r="DMM12" s="65">
        <v>122376562.36753619</v>
      </c>
      <c r="DMN12" s="65">
        <v>128698760.10812427</v>
      </c>
      <c r="DMO12" s="65">
        <v>135347574.18355477</v>
      </c>
      <c r="DMP12" s="65">
        <v>142339878.19294035</v>
      </c>
      <c r="DMQ12" s="65">
        <v>149693417.4564825</v>
      </c>
      <c r="DMR12" s="65">
        <v>157426854.05018225</v>
      </c>
      <c r="DMS12" s="65">
        <v>165559814.16712683</v>
      </c>
      <c r="DMT12" s="65">
        <v>30870839.476578612</v>
      </c>
      <c r="DMU12" s="65">
        <v>32011224.691107456</v>
      </c>
      <c r="DMV12" s="65">
        <v>33193736.341443226</v>
      </c>
      <c r="DMW12" s="65">
        <v>34419930.600509934</v>
      </c>
      <c r="DMX12" s="65">
        <v>35691421.127086334</v>
      </c>
      <c r="DMY12" s="65">
        <v>37009881.189363927</v>
      </c>
      <c r="DMZ12" s="65">
        <v>38377045.866950385</v>
      </c>
      <c r="DNA12" s="65">
        <v>39794714.334216058</v>
      </c>
      <c r="DNB12" s="65">
        <v>41264752.227988571</v>
      </c>
      <c r="DNC12" s="65">
        <v>42789094.10271138</v>
      </c>
      <c r="DND12" s="65">
        <v>44369745.976297021</v>
      </c>
      <c r="DNE12" s="65">
        <v>46008787.970025711</v>
      </c>
      <c r="DNF12" s="65">
        <v>47708377.045963094</v>
      </c>
      <c r="DNG12" s="65">
        <v>49470749.845499724</v>
      </c>
      <c r="DNH12" s="65">
        <v>51298225.632747598</v>
      </c>
      <c r="DNI12" s="65">
        <v>53193209.346667424</v>
      </c>
      <c r="DNJ12" s="65">
        <v>55158194.76594311</v>
      </c>
      <c r="DNK12" s="65">
        <v>57195767.790768251</v>
      </c>
      <c r="DNL12" s="65">
        <v>59308609.84586373</v>
      </c>
      <c r="DNM12" s="65">
        <v>61499501.409204498</v>
      </c>
      <c r="DNN12" s="65">
        <v>63771325.671099357</v>
      </c>
      <c r="DNO12" s="65">
        <v>66127072.328439191</v>
      </c>
      <c r="DNP12" s="65">
        <v>68569841.519106805</v>
      </c>
      <c r="DNQ12" s="65">
        <v>71102847.90172565</v>
      </c>
      <c r="DNR12" s="65">
        <v>73729424.886117011</v>
      </c>
      <c r="DNS12" s="65">
        <v>76453029.020032257</v>
      </c>
      <c r="DNT12" s="65">
        <v>26549140.216494858</v>
      </c>
      <c r="DNU12" s="65">
        <v>26974895.561901726</v>
      </c>
      <c r="DNV12" s="65">
        <v>27407478.533840537</v>
      </c>
      <c r="DNW12" s="65">
        <v>27846998.623559177</v>
      </c>
      <c r="DNX12" s="65">
        <v>28293567.078162152</v>
      </c>
      <c r="DNY12" s="65">
        <v>28747296.928768422</v>
      </c>
      <c r="DNZ12" s="65">
        <v>29208303.01912073</v>
      </c>
      <c r="DOA12" s="65">
        <v>29676702.034653746</v>
      </c>
      <c r="DOB12" s="65">
        <v>30152612.532028366</v>
      </c>
      <c r="DOC12" s="65">
        <v>30636154.96913965</v>
      </c>
      <c r="DOD12" s="65">
        <v>31127451.735605948</v>
      </c>
      <c r="DOE12" s="65">
        <v>31626627.183746994</v>
      </c>
      <c r="DOF12" s="65">
        <v>32133807.660058782</v>
      </c>
      <c r="DOG12" s="65">
        <v>32649121.537193149</v>
      </c>
      <c r="DOH12" s="65">
        <v>33172699.246450268</v>
      </c>
      <c r="DOI12" s="65">
        <v>33704673.310792118</v>
      </c>
      <c r="DOJ12" s="65">
        <v>34245178.378385469</v>
      </c>
      <c r="DOK12" s="65">
        <v>34794351.256682701</v>
      </c>
      <c r="DOL12" s="65">
        <v>35352330.947049201</v>
      </c>
      <c r="DOM12" s="65">
        <v>35919258.67994608</v>
      </c>
      <c r="DON12" s="65">
        <v>36495277.95067703</v>
      </c>
      <c r="DOO12" s="65">
        <v>37080534.555708483</v>
      </c>
      <c r="DOP12" s="65">
        <v>37675176.629572257</v>
      </c>
      <c r="DOQ12" s="65">
        <v>38279354.682359919</v>
      </c>
      <c r="DOR12" s="65">
        <v>38893221.637818396</v>
      </c>
      <c r="DOS12" s="65">
        <v>39516932.872056678</v>
      </c>
      <c r="DOT12" s="65">
        <v>30870839.476578612</v>
      </c>
      <c r="DOU12" s="65">
        <v>32011224.691107456</v>
      </c>
      <c r="DOV12" s="65">
        <v>33193736.341443226</v>
      </c>
      <c r="DOW12" s="65">
        <v>34419930.600509934</v>
      </c>
      <c r="DOX12" s="65">
        <v>35691421.127086334</v>
      </c>
      <c r="DOY12" s="65">
        <v>37009881.189363927</v>
      </c>
      <c r="DOZ12" s="78">
        <v>35635828.305025354</v>
      </c>
      <c r="DPA12" s="78">
        <v>34109755.143613763</v>
      </c>
      <c r="DPB12" s="78">
        <v>32422305.321991019</v>
      </c>
      <c r="DPC12" s="78">
        <v>30563638.644793842</v>
      </c>
      <c r="DPD12" s="78">
        <v>28523408.127619512</v>
      </c>
      <c r="DPE12" s="78">
        <v>26290735.982871834</v>
      </c>
      <c r="DPF12" s="78">
        <v>23854188.522981547</v>
      </c>
      <c r="DPG12" s="65">
        <v>25086539.668216553</v>
      </c>
      <c r="DPH12" s="65">
        <v>26382556.334653374</v>
      </c>
      <c r="DPI12" s="65">
        <v>27745527.599926721</v>
      </c>
      <c r="DPJ12" s="65">
        <v>29178912.4614565</v>
      </c>
      <c r="DPK12" s="65">
        <v>30686348.614815675</v>
      </c>
      <c r="DPL12" s="65">
        <v>32271661.685604721</v>
      </c>
      <c r="DPM12" s="65">
        <v>33938874.938261651</v>
      </c>
      <c r="DPN12" s="65">
        <v>35692219.486446962</v>
      </c>
      <c r="DPO12" s="65">
        <v>37536145.030915841</v>
      </c>
      <c r="DPP12" s="65">
        <v>39475331.15212851</v>
      </c>
      <c r="DPQ12" s="65">
        <v>41514699.186257564</v>
      </c>
      <c r="DPR12" s="65">
        <v>43659424.714731611</v>
      </c>
      <c r="DPS12" s="65">
        <v>45914950.699011713</v>
      </c>
      <c r="DPT12" s="65">
        <v>26549140.216494858</v>
      </c>
      <c r="DPU12" s="65">
        <v>26974895.561901726</v>
      </c>
      <c r="DPV12" s="65">
        <v>27407478.533840537</v>
      </c>
      <c r="DPW12" s="65">
        <v>27846998.623559177</v>
      </c>
      <c r="DPX12" s="65">
        <v>28293567.078162152</v>
      </c>
      <c r="DPY12" s="65">
        <v>28747296.928768422</v>
      </c>
      <c r="DPZ12" s="78">
        <v>27121995.660612106</v>
      </c>
      <c r="DQA12" s="78">
        <v>25437173.172560353</v>
      </c>
      <c r="DQB12" s="78">
        <v>23691338.418022286</v>
      </c>
      <c r="DQC12" s="78">
        <v>21882967.835099749</v>
      </c>
      <c r="DQD12" s="78">
        <v>20010504.687175252</v>
      </c>
      <c r="DQE12" s="78">
        <v>18072358.390712567</v>
      </c>
      <c r="DQF12" s="78">
        <v>16066903.830029389</v>
      </c>
      <c r="DQG12" s="65">
        <v>16896949.56041513</v>
      </c>
      <c r="DQH12" s="65">
        <v>17769876.976147361</v>
      </c>
      <c r="DQI12" s="65">
        <v>18687901.423767649</v>
      </c>
      <c r="DQJ12" s="65">
        <v>19653352.69868448</v>
      </c>
      <c r="DQK12" s="65">
        <v>20668680.957811698</v>
      </c>
      <c r="DQL12" s="65">
        <v>21736462.93766471</v>
      </c>
      <c r="DQM12" s="65">
        <v>22859408.493694935</v>
      </c>
      <c r="DQN12" s="65">
        <v>24040367.477458291</v>
      </c>
      <c r="DQO12" s="65">
        <v>25282336.969070788</v>
      </c>
      <c r="DQP12" s="65">
        <v>26588468.883306094</v>
      </c>
      <c r="DQQ12" s="65">
        <v>27962077.968637999</v>
      </c>
      <c r="DQR12" s="65">
        <v>29406650.219528154</v>
      </c>
      <c r="DQS12" s="65">
        <v>30925851.723307967</v>
      </c>
      <c r="DQT12" s="66">
        <v>191450042.17940289</v>
      </c>
      <c r="DQU12" s="66">
        <v>198522308.47096121</v>
      </c>
      <c r="DQV12" s="66">
        <v>205855828.03741744</v>
      </c>
      <c r="DQW12" s="66">
        <v>213460251.71357206</v>
      </c>
      <c r="DQX12" s="66">
        <v>221345586.84119132</v>
      </c>
      <c r="DQY12" s="66">
        <v>229522210.43856424</v>
      </c>
      <c r="DQZ12" s="66">
        <v>238000882.8565495</v>
      </c>
      <c r="DRA12" s="66">
        <v>246792761.93908429</v>
      </c>
      <c r="DRB12" s="66">
        <v>255909417.70679006</v>
      </c>
      <c r="DRC12" s="66">
        <v>265362847.58299816</v>
      </c>
      <c r="DRD12" s="66">
        <v>275165492.18223274</v>
      </c>
      <c r="DRE12" s="66">
        <v>285330251.68192971</v>
      </c>
      <c r="DRF12" s="66">
        <v>295870502.79893386</v>
      </c>
      <c r="DRG12" s="66">
        <v>306800116.39311898</v>
      </c>
      <c r="DRH12" s="66">
        <v>318133475.72129285</v>
      </c>
      <c r="DRI12" s="66">
        <v>329885495.36541307</v>
      </c>
      <c r="DRJ12" s="66">
        <v>342071640.86001998</v>
      </c>
      <c r="DRK12" s="66">
        <v>354707949.04471803</v>
      </c>
      <c r="DRL12" s="66">
        <v>367811049.16848814</v>
      </c>
      <c r="DRM12" s="66">
        <v>381398184.77360559</v>
      </c>
      <c r="DRN12" s="66">
        <v>395487236.38795984</v>
      </c>
      <c r="DRO12" s="66">
        <v>410096745.05564201</v>
      </c>
      <c r="DRP12" s="66">
        <v>425245936.73676479</v>
      </c>
      <c r="DRQ12" s="66">
        <v>440954747.60862321</v>
      </c>
      <c r="DRR12" s="66">
        <v>457243850.30149585</v>
      </c>
      <c r="DRS12" s="66">
        <v>474134681.10360849</v>
      </c>
      <c r="DRT12" s="66">
        <v>421053258.57056129</v>
      </c>
      <c r="DRU12" s="66">
        <v>427805480.07662791</v>
      </c>
      <c r="DRV12" s="66">
        <v>434665983.59771043</v>
      </c>
      <c r="DRW12" s="66">
        <v>441636505.5985803</v>
      </c>
      <c r="DRX12" s="66">
        <v>448718810.39083046</v>
      </c>
      <c r="DRY12" s="66">
        <v>455914690.57944041</v>
      </c>
      <c r="DRZ12" s="66">
        <v>463225967.51650351</v>
      </c>
      <c r="DSA12" s="66">
        <v>470654491.7622298</v>
      </c>
      <c r="DSB12" s="66">
        <v>478202143.55334222</v>
      </c>
      <c r="DSC12" s="66">
        <v>485870833.27898401</v>
      </c>
      <c r="DSD12" s="66">
        <v>493662501.96425802</v>
      </c>
      <c r="DSE12" s="66">
        <v>501579121.76152086</v>
      </c>
      <c r="DSF12" s="66">
        <v>509622696.4495542</v>
      </c>
      <c r="DSG12" s="66">
        <v>517795261.94074297</v>
      </c>
      <c r="DSH12" s="66">
        <v>526098886.79638529</v>
      </c>
      <c r="DSI12" s="66">
        <v>534535672.75026697</v>
      </c>
      <c r="DSJ12" s="66">
        <v>543107755.24063277</v>
      </c>
      <c r="DSK12" s="66">
        <v>551817303.95068717</v>
      </c>
      <c r="DSL12" s="66">
        <v>560666523.35776377</v>
      </c>
      <c r="DSM12" s="66">
        <v>569657653.2913028</v>
      </c>
      <c r="DSN12" s="66">
        <v>578792969.4997735</v>
      </c>
      <c r="DSO12" s="66">
        <v>588074784.22669017</v>
      </c>
      <c r="DSP12" s="66">
        <v>597505446.79586601</v>
      </c>
      <c r="DSQ12" s="66">
        <v>607087344.20605052</v>
      </c>
      <c r="DSR12" s="66">
        <v>616822901.73510373</v>
      </c>
      <c r="DSS12" s="66">
        <v>626714583.55385935</v>
      </c>
      <c r="DST12" s="65">
        <v>191450042.17940289</v>
      </c>
      <c r="DSU12" s="65">
        <v>198522308.47096121</v>
      </c>
      <c r="DSV12" s="65">
        <v>205855828.03741744</v>
      </c>
      <c r="DSW12" s="65">
        <v>213460251.71357206</v>
      </c>
      <c r="DSX12" s="65">
        <v>221345586.84119132</v>
      </c>
      <c r="DSY12" s="65">
        <v>229522210.43856424</v>
      </c>
      <c r="DSZ12" s="78">
        <v>221000819.79536739</v>
      </c>
      <c r="DTA12" s="78">
        <v>211536653.09064367</v>
      </c>
      <c r="DTB12" s="78">
        <v>201071685.34104934</v>
      </c>
      <c r="DTC12" s="78">
        <v>189544891.13071299</v>
      </c>
      <c r="DTD12" s="78">
        <v>176892102.11714962</v>
      </c>
      <c r="DTE12" s="78">
        <v>163045858.10395983</v>
      </c>
      <c r="DTF12" s="78">
        <v>147935251.39946693</v>
      </c>
      <c r="DTG12" s="65">
        <v>155577857.90889075</v>
      </c>
      <c r="DTH12" s="65">
        <v>163615295.49275649</v>
      </c>
      <c r="DTI12" s="65">
        <v>172067961.84878057</v>
      </c>
      <c r="DTJ12" s="65">
        <v>180957308.45716789</v>
      </c>
      <c r="DTK12" s="65">
        <v>190305895.0209485</v>
      </c>
      <c r="DTL12" s="65">
        <v>200137446.71880206</v>
      </c>
      <c r="DTM12" s="65">
        <v>210476914.41566831</v>
      </c>
      <c r="DTN12" s="65">
        <v>221350537.98394799</v>
      </c>
      <c r="DTO12" s="65">
        <v>232785912.89599332</v>
      </c>
      <c r="DTP12" s="65">
        <v>244812060.25688863</v>
      </c>
      <c r="DTQ12" s="65">
        <v>257459500.45525295</v>
      </c>
      <c r="DTR12" s="65">
        <v>270760330.61897826</v>
      </c>
      <c r="DTS12" s="65">
        <v>284748306.07247317</v>
      </c>
      <c r="DTT12" s="65">
        <v>421053258.57056129</v>
      </c>
      <c r="DTU12" s="65">
        <v>427805480.07662791</v>
      </c>
      <c r="DTV12" s="65">
        <v>434665983.59771043</v>
      </c>
      <c r="DTW12" s="65">
        <v>441636505.5985803</v>
      </c>
      <c r="DTX12" s="65">
        <v>448718810.39083046</v>
      </c>
      <c r="DTY12" s="65">
        <v>455914690.57944041</v>
      </c>
      <c r="DTZ12" s="78">
        <v>430138398.40818179</v>
      </c>
      <c r="DUA12" s="78">
        <v>403418135.79619694</v>
      </c>
      <c r="DUB12" s="78">
        <v>375730255.64905459</v>
      </c>
      <c r="DUC12" s="78">
        <v>347050595.19927424</v>
      </c>
      <c r="DUD12" s="78">
        <v>317354465.54845154</v>
      </c>
      <c r="DUE12" s="78">
        <v>286616641.00658333</v>
      </c>
      <c r="DUF12" s="78">
        <v>254811348.22477707</v>
      </c>
      <c r="DUG12" s="65">
        <v>267975369.98561585</v>
      </c>
      <c r="DUH12" s="65">
        <v>281819469.26312381</v>
      </c>
      <c r="DUI12" s="65">
        <v>296378780.10957479</v>
      </c>
      <c r="DUJ12" s="65">
        <v>311690251.66684479</v>
      </c>
      <c r="DUK12" s="65">
        <v>327792741.937271</v>
      </c>
      <c r="DUL12" s="65">
        <v>344727116.39888561</v>
      </c>
      <c r="DUM12" s="65">
        <v>362536351.71529323</v>
      </c>
      <c r="DUN12" s="65">
        <v>381265644.8033911</v>
      </c>
      <c r="DUO12" s="65">
        <v>400962527.53572792</v>
      </c>
      <c r="DUP12" s="65">
        <v>421676987.36859655</v>
      </c>
      <c r="DUQ12" s="65">
        <v>443461594.20199579</v>
      </c>
      <c r="DUR12" s="65">
        <v>466371633.79341018</v>
      </c>
      <c r="DUS12" s="65">
        <v>490465248.06399083</v>
      </c>
      <c r="DUT12" s="65">
        <v>0</v>
      </c>
      <c r="DUU12" s="65">
        <v>0</v>
      </c>
      <c r="DUV12" s="65">
        <v>0</v>
      </c>
      <c r="DUW12" s="65">
        <v>0</v>
      </c>
      <c r="DUX12" s="65">
        <v>0</v>
      </c>
      <c r="DUY12" s="65">
        <v>0</v>
      </c>
      <c r="DUZ12" s="65">
        <v>266280.14439701755</v>
      </c>
      <c r="DVA12" s="65">
        <v>552233.34885599744</v>
      </c>
      <c r="DVB12" s="65">
        <v>858949.71331589145</v>
      </c>
      <c r="DVC12" s="65">
        <v>1187573.0295436592</v>
      </c>
      <c r="DVD12" s="65">
        <v>1539303.260390091</v>
      </c>
      <c r="DVE12" s="65">
        <v>1915399.1289476629</v>
      </c>
      <c r="DVF12" s="65">
        <v>2317180.8223469066</v>
      </c>
      <c r="DVG12" s="65">
        <v>2402778.7132367552</v>
      </c>
      <c r="DVH12" s="65">
        <v>2491538.6357014067</v>
      </c>
      <c r="DVI12" s="65">
        <v>2583577.396867488</v>
      </c>
      <c r="DVJ12" s="65">
        <v>2679016.1187789519</v>
      </c>
      <c r="DVK12" s="65">
        <v>2777980.3977924152</v>
      </c>
      <c r="DVL12" s="65">
        <v>2880600.4698606506</v>
      </c>
      <c r="DVM12" s="65">
        <v>2987011.3819217309</v>
      </c>
      <c r="DVN12" s="65">
        <v>3097353.1696193824</v>
      </c>
      <c r="DVO12" s="65">
        <v>3211771.0415884228</v>
      </c>
      <c r="DVP12" s="65">
        <v>3330415.5705478047</v>
      </c>
      <c r="DVQ12" s="65">
        <v>3453442.891452726</v>
      </c>
      <c r="DVR12" s="65">
        <v>3581014.9069666015</v>
      </c>
      <c r="DVS12" s="65">
        <v>3713299.5005232622</v>
      </c>
      <c r="DVT12" s="64">
        <v>0</v>
      </c>
      <c r="DVU12" s="64">
        <v>0</v>
      </c>
      <c r="DVV12" s="64">
        <v>0</v>
      </c>
      <c r="DVW12" s="64">
        <v>0</v>
      </c>
      <c r="DVX12" s="64">
        <v>0</v>
      </c>
      <c r="DVY12" s="64">
        <v>0</v>
      </c>
      <c r="DVZ12" s="64">
        <v>3841256.1552173309</v>
      </c>
      <c r="DWA12" s="64">
        <v>7805712.9359784387</v>
      </c>
      <c r="DWB12" s="64">
        <v>11896333.902936608</v>
      </c>
      <c r="DWC12" s="64">
        <v>16116145.983607691</v>
      </c>
      <c r="DWD12" s="64">
        <v>20468240.742598638</v>
      </c>
      <c r="DWE12" s="64">
        <v>24955775.6762801</v>
      </c>
      <c r="DWF12" s="64">
        <v>29581975.532360274</v>
      </c>
      <c r="DWG12" s="64">
        <v>30056366.947972763</v>
      </c>
      <c r="DWH12" s="64">
        <v>30538365.942563899</v>
      </c>
      <c r="DWI12" s="64">
        <v>31028094.515090682</v>
      </c>
      <c r="DWJ12" s="64">
        <v>31525676.620946672</v>
      </c>
      <c r="DWK12" s="64">
        <v>32031238.203336336</v>
      </c>
      <c r="DWL12" s="64">
        <v>32544907.225152649</v>
      </c>
      <c r="DWM12" s="64">
        <v>33066813.701365784</v>
      </c>
      <c r="DWN12" s="64">
        <v>33597089.731931277</v>
      </c>
      <c r="DWO12" s="64">
        <v>34135869.535225868</v>
      </c>
      <c r="DWP12" s="64">
        <v>34683289.482019626</v>
      </c>
      <c r="DWQ12" s="64">
        <v>35239488.129992753</v>
      </c>
      <c r="DWR12" s="64">
        <v>35804606.258806013</v>
      </c>
      <c r="DWS12" s="64">
        <v>36378786.905733474</v>
      </c>
      <c r="DWT12" s="65">
        <v>0</v>
      </c>
      <c r="DWU12" s="65">
        <v>0</v>
      </c>
      <c r="DWV12" s="65">
        <v>0</v>
      </c>
      <c r="DWW12" s="65">
        <v>0</v>
      </c>
      <c r="DWX12" s="65">
        <v>0</v>
      </c>
      <c r="DWY12" s="65">
        <v>0</v>
      </c>
      <c r="DWZ12" s="65">
        <v>3112553.1072140196</v>
      </c>
      <c r="DXA12" s="65">
        <v>6455064.9459096165</v>
      </c>
      <c r="DXB12" s="65">
        <v>10040277.712692698</v>
      </c>
      <c r="DXC12" s="65">
        <v>13881561.20885401</v>
      </c>
      <c r="DXD12" s="65">
        <v>17992941.820432302</v>
      </c>
      <c r="DXE12" s="65">
        <v>22389132.782924268</v>
      </c>
      <c r="DXF12" s="65">
        <v>27085565.786005974</v>
      </c>
      <c r="DXG12" s="65">
        <v>28086120.978971943</v>
      </c>
      <c r="DXH12" s="65">
        <v>29123637.212444901</v>
      </c>
      <c r="DXI12" s="65">
        <v>30199479.846901655</v>
      </c>
      <c r="DXJ12" s="65">
        <v>31315064.679960605</v>
      </c>
      <c r="DXK12" s="65">
        <v>32471859.809556462</v>
      </c>
      <c r="DXL12" s="65">
        <v>33671387.565941773</v>
      </c>
      <c r="DXM12" s="65">
        <v>34915226.515057586</v>
      </c>
      <c r="DXN12" s="65">
        <v>36205013.535909601</v>
      </c>
      <c r="DXO12" s="65">
        <v>37542445.974683814</v>
      </c>
      <c r="DXP12" s="65">
        <v>38929283.87843629</v>
      </c>
      <c r="DXQ12" s="65">
        <v>40367352.311296575</v>
      </c>
      <c r="DXR12" s="65">
        <v>41858543.756233007</v>
      </c>
      <c r="DXS12" s="65">
        <v>43404820.60554035</v>
      </c>
      <c r="DXT12" s="65">
        <v>0</v>
      </c>
      <c r="DXU12" s="65">
        <v>0</v>
      </c>
      <c r="DXV12" s="65">
        <v>0</v>
      </c>
      <c r="DXW12" s="65">
        <v>0</v>
      </c>
      <c r="DXX12" s="65">
        <v>0</v>
      </c>
      <c r="DXY12" s="65">
        <v>0</v>
      </c>
      <c r="DXZ12" s="65">
        <v>6263337.9805878038</v>
      </c>
      <c r="DYA12" s="65">
        <v>12727560.027746497</v>
      </c>
      <c r="DYB12" s="65">
        <v>19397498.358138401</v>
      </c>
      <c r="DYC12" s="65">
        <v>26278088.510896668</v>
      </c>
      <c r="DYD12" s="65">
        <v>33374371.41878904</v>
      </c>
      <c r="DYE12" s="65">
        <v>40691495.519238785</v>
      </c>
      <c r="DYF12" s="65">
        <v>48234718.905948192</v>
      </c>
      <c r="DYG12" s="65">
        <v>49008235.081648901</v>
      </c>
      <c r="DYH12" s="65">
        <v>49794155.751200549</v>
      </c>
      <c r="DYI12" s="65">
        <v>50592679.839296013</v>
      </c>
      <c r="DYJ12" s="65">
        <v>51404009.460684516</v>
      </c>
      <c r="DYK12" s="65">
        <v>52228349.971328773</v>
      </c>
      <c r="DYL12" s="65">
        <v>53065910.020382941</v>
      </c>
      <c r="DYM12" s="65">
        <v>53916901.6030038</v>
      </c>
      <c r="DYN12" s="65">
        <v>54781540.114008859</v>
      </c>
      <c r="DYO12" s="65">
        <v>55660044.402395159</v>
      </c>
      <c r="DYP12" s="65">
        <v>56552636.826732114</v>
      </c>
      <c r="DYQ12" s="65">
        <v>57459543.311442867</v>
      </c>
      <c r="DYR12" s="65">
        <v>58380993.403988048</v>
      </c>
      <c r="DYS12" s="65">
        <v>59317220.332966641</v>
      </c>
      <c r="DYT12" s="67">
        <v>1446.7</v>
      </c>
      <c r="DYU12" s="68">
        <f ca="1">10000000*'Country Model'!$DYT$8/57000</f>
        <v>59385.964912280702</v>
      </c>
      <c r="DYV12" s="68">
        <f ca="1">10000000*'Country Model'!$DYT$8/57000</f>
        <v>59385.964912280702</v>
      </c>
      <c r="DYW12" s="38">
        <f ca="1">'Country Model'!$DYT$8/(220*8)</f>
        <v>0.19232954545454545</v>
      </c>
      <c r="DYX12" s="38">
        <f ca="1">'Country Model'!$DYT$8/(220*8)</f>
        <v>0.19232954545454545</v>
      </c>
      <c r="DYY12" s="25">
        <v>5.0000000000000001E-3</v>
      </c>
      <c r="DYZ12" s="25">
        <f t="shared" si="21"/>
        <v>5.0000000000000001E-3</v>
      </c>
      <c r="DZA12" s="25">
        <f t="shared" si="22"/>
        <v>0.05</v>
      </c>
      <c r="DZB12" s="25">
        <v>0.1</v>
      </c>
      <c r="DZC12" s="25">
        <v>0.05</v>
      </c>
      <c r="DZD12" s="25">
        <v>0.01</v>
      </c>
      <c r="DZE12" s="25">
        <v>0.01</v>
      </c>
      <c r="DZF12" s="25">
        <v>0.28000000000000003</v>
      </c>
      <c r="DZG12" s="25">
        <v>0.11</v>
      </c>
      <c r="DZH12" s="25">
        <v>0.31</v>
      </c>
      <c r="DZI12" s="25">
        <v>0.15</v>
      </c>
      <c r="DZJ12" s="25">
        <v>0.14000000000000001</v>
      </c>
      <c r="DZK12" s="25">
        <v>7.0000000000000007E-2</v>
      </c>
      <c r="DZL12" s="46">
        <v>0.67</v>
      </c>
      <c r="DZM12" s="46">
        <v>0.33</v>
      </c>
      <c r="DZN12" s="46">
        <v>0.33</v>
      </c>
      <c r="DZO12" s="46">
        <v>0.33</v>
      </c>
      <c r="DZP12" s="46">
        <v>0.17</v>
      </c>
      <c r="DZQ12" s="46">
        <v>1</v>
      </c>
      <c r="DZR12" s="46">
        <v>0.5</v>
      </c>
      <c r="DZS12" s="46">
        <v>0.33</v>
      </c>
      <c r="DZT12" s="46">
        <v>0.5</v>
      </c>
      <c r="DZU12" s="46">
        <v>0.17</v>
      </c>
      <c r="DZW12" s="69">
        <v>0</v>
      </c>
      <c r="DZX12" s="69">
        <v>1</v>
      </c>
      <c r="DZY12" s="69">
        <v>2</v>
      </c>
      <c r="DZZ12" s="69">
        <v>3</v>
      </c>
      <c r="EAA12" s="69">
        <v>4</v>
      </c>
      <c r="EAB12" s="69">
        <v>5</v>
      </c>
      <c r="EAC12" s="69">
        <v>6</v>
      </c>
      <c r="EAD12" s="69">
        <v>7</v>
      </c>
      <c r="EAE12" s="69">
        <v>8</v>
      </c>
      <c r="EAF12" s="69">
        <v>9</v>
      </c>
      <c r="EAG12" s="69">
        <v>10</v>
      </c>
      <c r="EAH12" s="69">
        <v>11</v>
      </c>
      <c r="EAI12" s="69">
        <v>12</v>
      </c>
      <c r="EAJ12" s="69">
        <v>13</v>
      </c>
      <c r="EAK12" s="69">
        <v>14</v>
      </c>
      <c r="EAL12" s="69">
        <v>15</v>
      </c>
      <c r="EAM12" s="69">
        <v>16</v>
      </c>
      <c r="EAN12" s="69">
        <v>17</v>
      </c>
      <c r="EAO12" s="69">
        <v>18</v>
      </c>
      <c r="EAP12" s="69">
        <v>19</v>
      </c>
      <c r="EAQ12" s="69">
        <v>20</v>
      </c>
      <c r="EAR12" s="69">
        <v>21</v>
      </c>
      <c r="EAS12" s="69">
        <v>22</v>
      </c>
      <c r="EAT12" s="69">
        <v>23</v>
      </c>
      <c r="EAU12" s="69">
        <v>24</v>
      </c>
      <c r="EAV12" s="69">
        <v>25</v>
      </c>
      <c r="EAW12" s="69">
        <v>26</v>
      </c>
      <c r="EAX12" s="69">
        <v>27</v>
      </c>
      <c r="EAY12" s="69">
        <v>28</v>
      </c>
      <c r="EAZ12" s="69">
        <v>29</v>
      </c>
      <c r="EBA12" s="69">
        <v>30</v>
      </c>
      <c r="EBB12" s="69">
        <v>31</v>
      </c>
      <c r="EBC12" s="69">
        <v>32</v>
      </c>
      <c r="EBD12" s="69">
        <v>33</v>
      </c>
      <c r="EBE12" s="69">
        <v>34</v>
      </c>
      <c r="EBF12" s="69">
        <v>35</v>
      </c>
      <c r="EBG12" s="69">
        <v>36</v>
      </c>
      <c r="EBH12" s="69">
        <v>37</v>
      </c>
      <c r="EBI12" s="69">
        <v>38</v>
      </c>
      <c r="EBJ12" s="69">
        <v>39</v>
      </c>
      <c r="EBK12" s="69">
        <v>40</v>
      </c>
      <c r="EBL12" s="69">
        <v>41</v>
      </c>
      <c r="EBM12" s="69">
        <v>42</v>
      </c>
      <c r="EBO12" s="70">
        <v>6350349.5092823887</v>
      </c>
      <c r="EBP12" s="70">
        <v>6552173.9250031272</v>
      </c>
      <c r="EBQ12" s="70">
        <v>6760412.6482704775</v>
      </c>
      <c r="EBR12" s="70">
        <v>6975269.5361904092</v>
      </c>
      <c r="EBS12" s="70">
        <v>7196954.9247786328</v>
      </c>
      <c r="EBT12" s="70">
        <v>7425685.8348708674</v>
      </c>
      <c r="EBU12" s="70">
        <v>7661686.1845772788</v>
      </c>
      <c r="EBV12" s="70">
        <v>7905187.008489049</v>
      </c>
      <c r="EBW12" s="70">
        <v>8156426.6838517003</v>
      </c>
      <c r="EBX12" s="70">
        <v>8415651.1639265679</v>
      </c>
      <c r="EBY12" s="70">
        <v>8683114.2187688779</v>
      </c>
      <c r="EBZ12" s="70">
        <v>8959077.683658151</v>
      </c>
      <c r="ECA12" s="70">
        <v>9243811.7154241204</v>
      </c>
      <c r="ECB12" s="70">
        <v>9537595.0569191016</v>
      </c>
      <c r="ECC12" s="70">
        <v>9840715.3098957315</v>
      </c>
      <c r="ECD12" s="70">
        <v>10153469.216557205</v>
      </c>
      <c r="ECE12" s="70">
        <v>10476162.95005562</v>
      </c>
      <c r="ECF12" s="70">
        <v>10809112.414222853</v>
      </c>
      <c r="ECG12" s="70">
        <v>11152643.552827355</v>
      </c>
      <c r="ECH12" s="70">
        <v>11507092.668659627</v>
      </c>
      <c r="ECI12" s="70">
        <v>11872806.752758766</v>
      </c>
      <c r="ECJ12" s="70">
        <v>12250143.824102348</v>
      </c>
      <c r="ECK12" s="70">
        <v>12639473.280092223</v>
      </c>
      <c r="ECL12" s="70">
        <v>13041176.258179294</v>
      </c>
      <c r="ECM12" s="70">
        <v>13455646.008981345</v>
      </c>
      <c r="ECN12" s="70">
        <v>13883288.281259147</v>
      </c>
      <c r="ECO12" s="70">
        <v>74724644.912983105</v>
      </c>
      <c r="ECP12" s="70">
        <v>75545240.642080188</v>
      </c>
      <c r="ECQ12" s="70">
        <v>76374847.820497602</v>
      </c>
      <c r="ECR12" s="70">
        <v>77213565.408315167</v>
      </c>
      <c r="ECS12" s="70">
        <v>78061493.452352121</v>
      </c>
      <c r="ECT12" s="70">
        <v>78918733.098101333</v>
      </c>
      <c r="ECU12" s="70">
        <v>79785386.601794377</v>
      </c>
      <c r="ECV12" s="70">
        <v>80661557.342599288</v>
      </c>
      <c r="ECW12" s="70">
        <v>81547349.834952191</v>
      </c>
      <c r="ECX12" s="70">
        <v>82442869.74102433</v>
      </c>
      <c r="ECY12" s="70">
        <v>83348223.883326024</v>
      </c>
      <c r="ECZ12" s="70">
        <v>84263520.257449061</v>
      </c>
      <c r="EDA12" s="70">
        <v>85188868.044949025</v>
      </c>
      <c r="EDB12" s="70">
        <v>86124377.626368999</v>
      </c>
      <c r="EDC12" s="70">
        <v>87070160.594406411</v>
      </c>
      <c r="EDD12" s="70">
        <v>88026329.767224446</v>
      </c>
      <c r="EDE12" s="70">
        <v>88992999.201909527</v>
      </c>
      <c r="EDF12" s="70">
        <v>89970284.208076745</v>
      </c>
      <c r="EDG12" s="70">
        <v>90958301.361624613</v>
      </c>
      <c r="EDH12" s="70">
        <v>91957168.518640801</v>
      </c>
      <c r="EDI12" s="70">
        <v>92967004.829460755</v>
      </c>
      <c r="EDJ12" s="70">
        <v>93987930.752880558</v>
      </c>
      <c r="EDK12" s="70">
        <v>95020068.0705259</v>
      </c>
      <c r="EDL12" s="70">
        <v>96063539.90137887</v>
      </c>
      <c r="EDM12" s="70">
        <v>97118470.716464251</v>
      </c>
      <c r="EDN12" s="70">
        <v>98184986.353697151</v>
      </c>
      <c r="EDO12" s="71">
        <v>6350349.5092823887</v>
      </c>
      <c r="EDP12" s="71">
        <v>6552173.9250031272</v>
      </c>
      <c r="EDQ12" s="71">
        <v>6760412.6482704775</v>
      </c>
      <c r="EDR12" s="71">
        <v>6975269.5361904092</v>
      </c>
      <c r="EDS12" s="71">
        <v>7196954.9247786328</v>
      </c>
      <c r="EDT12" s="71">
        <v>7425685.8348708674</v>
      </c>
      <c r="EDU12" s="79">
        <v>7114422.8856789023</v>
      </c>
      <c r="EDV12" s="79">
        <v>6775874.5787048992</v>
      </c>
      <c r="EDW12" s="79">
        <v>6408620.9658834785</v>
      </c>
      <c r="EDX12" s="79">
        <v>6011179.4028046923</v>
      </c>
      <c r="EDY12" s="79">
        <v>5582001.9977799933</v>
      </c>
      <c r="EDZ12" s="79">
        <v>5119472.9620903721</v>
      </c>
      <c r="EEA12" s="79">
        <v>4621905.8577120602</v>
      </c>
      <c r="EEB12" s="71">
        <v>4860681.9942984041</v>
      </c>
      <c r="EEC12" s="71">
        <v>5111793.744191966</v>
      </c>
      <c r="EED12" s="71">
        <v>5375878.3878087895</v>
      </c>
      <c r="EEE12" s="71">
        <v>5653606.1286404533</v>
      </c>
      <c r="EEF12" s="71">
        <v>5945681.7941205576</v>
      </c>
      <c r="EEG12" s="71">
        <v>6252846.6243610941</v>
      </c>
      <c r="EEH12" s="71">
        <v>6575880.1532982206</v>
      </c>
      <c r="EEI12" s="71">
        <v>6915602.1870214753</v>
      </c>
      <c r="EEJ12" s="71">
        <v>7272874.8843071088</v>
      </c>
      <c r="EEK12" s="71">
        <v>7648604.9446355877</v>
      </c>
      <c r="EEL12" s="71">
        <v>8043745.9092460936</v>
      </c>
      <c r="EEM12" s="71">
        <v>8459300.5810677204</v>
      </c>
      <c r="EEN12" s="71">
        <v>8896323.5696687568</v>
      </c>
      <c r="EEO12" s="71">
        <v>74724644.912983105</v>
      </c>
      <c r="EEP12" s="71">
        <v>75545240.642080188</v>
      </c>
      <c r="EEQ12" s="71">
        <v>76374847.820497602</v>
      </c>
      <c r="EER12" s="71">
        <v>77213565.408315167</v>
      </c>
      <c r="EES12" s="71">
        <v>78061493.452352121</v>
      </c>
      <c r="EET12" s="71">
        <v>78918733.098101333</v>
      </c>
      <c r="EEU12" s="79">
        <v>74086430.415951923</v>
      </c>
      <c r="EEV12" s="79">
        <v>69138477.722227961</v>
      </c>
      <c r="EEW12" s="79">
        <v>64072917.727462433</v>
      </c>
      <c r="EEX12" s="79">
        <v>58887764.100731663</v>
      </c>
      <c r="EEY12" s="79">
        <v>53581001.067852445</v>
      </c>
      <c r="EEZ12" s="79">
        <v>48150583.004256606</v>
      </c>
      <c r="EFA12" s="79">
        <v>42594434.022474512</v>
      </c>
      <c r="EFB12" s="71">
        <v>44794940.633615874</v>
      </c>
      <c r="EFC12" s="71">
        <v>47109129.453637436</v>
      </c>
      <c r="EFD12" s="71">
        <v>49542873.514026791</v>
      </c>
      <c r="EFE12" s="71">
        <v>52102349.257853635</v>
      </c>
      <c r="EFF12" s="71">
        <v>54794052.214568786</v>
      </c>
      <c r="EFG12" s="71">
        <v>57624813.484592088</v>
      </c>
      <c r="EFH12" s="71">
        <v>60601817.075524323</v>
      </c>
      <c r="EFI12" s="71">
        <v>63732618.133979701</v>
      </c>
      <c r="EFJ12" s="71">
        <v>67025162.119308203</v>
      </c>
      <c r="EFK12" s="71">
        <v>70487804.967867672</v>
      </c>
      <c r="EFL12" s="71">
        <v>74129334.299019113</v>
      </c>
      <c r="EFM12" s="71">
        <v>77958991.716662705</v>
      </c>
      <c r="EFN12" s="71">
        <v>81986496.26291199</v>
      </c>
      <c r="EFO12" s="70">
        <v>0</v>
      </c>
      <c r="EFP12" s="70">
        <v>0</v>
      </c>
      <c r="EFQ12" s="70">
        <v>0</v>
      </c>
      <c r="EFR12" s="70">
        <v>0</v>
      </c>
      <c r="EFS12" s="70">
        <v>0</v>
      </c>
      <c r="EFT12" s="70">
        <v>0</v>
      </c>
      <c r="EFU12" s="70">
        <v>547263.29889837652</v>
      </c>
      <c r="EFV12" s="70">
        <v>1129312.4297841499</v>
      </c>
      <c r="EFW12" s="70">
        <v>1747805.7179682218</v>
      </c>
      <c r="EFX12" s="70">
        <v>2404471.7611218756</v>
      </c>
      <c r="EFY12" s="70">
        <v>3101112.2209888846</v>
      </c>
      <c r="EFZ12" s="70">
        <v>3839604.7215677788</v>
      </c>
      <c r="EGA12" s="70">
        <v>4621905.8577120602</v>
      </c>
      <c r="EGB12" s="70">
        <v>4676913.0626206975</v>
      </c>
      <c r="EGC12" s="70">
        <v>4728921.5657037655</v>
      </c>
      <c r="EGD12" s="70">
        <v>4777590.8287484152</v>
      </c>
      <c r="EGE12" s="70">
        <v>4822556.8214151664</v>
      </c>
      <c r="EGF12" s="70">
        <v>4863430.6201022957</v>
      </c>
      <c r="EGG12" s="70">
        <v>4899796.9284662604</v>
      </c>
      <c r="EGH12" s="70">
        <v>4931212.5153614068</v>
      </c>
      <c r="EGI12" s="70">
        <v>4957204.5657372903</v>
      </c>
      <c r="EGJ12" s="70">
        <v>4977268.9397952389</v>
      </c>
      <c r="EGK12" s="70">
        <v>4990868.3354566349</v>
      </c>
      <c r="EGL12" s="70">
        <v>4997430.3489332004</v>
      </c>
      <c r="EGM12" s="70">
        <v>4996345.4279136248</v>
      </c>
      <c r="EGN12" s="70">
        <v>4986964.7115903907</v>
      </c>
      <c r="EGO12" s="70">
        <v>0</v>
      </c>
      <c r="EGP12" s="70">
        <v>0</v>
      </c>
      <c r="EGQ12" s="70">
        <v>0</v>
      </c>
      <c r="EGR12" s="70">
        <v>0</v>
      </c>
      <c r="EGS12" s="70">
        <v>0</v>
      </c>
      <c r="EGT12" s="70">
        <v>0</v>
      </c>
      <c r="EGU12" s="70">
        <v>5698956.1858424544</v>
      </c>
      <c r="EGV12" s="70">
        <v>11523079.620371327</v>
      </c>
      <c r="EGW12" s="70">
        <v>17474432.107489757</v>
      </c>
      <c r="EGX12" s="70">
        <v>23555105.640292667</v>
      </c>
      <c r="EGY12" s="70">
        <v>29767222.815473579</v>
      </c>
      <c r="EGZ12" s="70">
        <v>36112937.253192455</v>
      </c>
      <c r="EHA12" s="70">
        <v>42594434.022474512</v>
      </c>
      <c r="EHB12" s="70">
        <v>41329436.992753126</v>
      </c>
      <c r="EHC12" s="70">
        <v>39961031.140768975</v>
      </c>
      <c r="EHD12" s="70">
        <v>38483456.253197655</v>
      </c>
      <c r="EHE12" s="70">
        <v>36890649.944055893</v>
      </c>
      <c r="EHF12" s="70">
        <v>35176231.993507959</v>
      </c>
      <c r="EHG12" s="70">
        <v>33333487.877032526</v>
      </c>
      <c r="EHH12" s="70">
        <v>31355351.443116479</v>
      </c>
      <c r="EHI12" s="70">
        <v>29234386.695481054</v>
      </c>
      <c r="EHJ12" s="70">
        <v>26962768.633572355</v>
      </c>
      <c r="EHK12" s="70">
        <v>24532263.102658227</v>
      </c>
      <c r="EHL12" s="70">
        <v>21934205.602359757</v>
      </c>
      <c r="EHM12" s="70">
        <v>19159478.999801546</v>
      </c>
      <c r="EHN12" s="70">
        <v>16198490.090785161</v>
      </c>
      <c r="EHO12" s="70">
        <f t="shared" si="23"/>
        <v>110154644.53790769</v>
      </c>
      <c r="EHP12" s="70">
        <f t="shared" si="24"/>
        <v>231242190.52904627</v>
      </c>
      <c r="EHQ12" s="70">
        <f t="shared" si="25"/>
        <v>8473434.1952236686</v>
      </c>
      <c r="EHR12" s="70">
        <f t="shared" si="26"/>
        <v>10054008.283871576</v>
      </c>
      <c r="EHS12" s="70">
        <f t="shared" si="27"/>
        <v>1072652435.6528627</v>
      </c>
      <c r="EHT12" s="70">
        <f t="shared" si="28"/>
        <v>2007873189.5675218</v>
      </c>
      <c r="EHU12" s="70">
        <f t="shared" si="29"/>
        <v>82511725.819450974</v>
      </c>
      <c r="EHV12" s="70">
        <f t="shared" si="30"/>
        <v>87298834.329022691</v>
      </c>
      <c r="EHW12" s="70">
        <f t="shared" si="31"/>
        <v>1182807080.1907704</v>
      </c>
      <c r="EHX12" s="70">
        <f t="shared" si="2"/>
        <v>2239115380.0965681</v>
      </c>
      <c r="EHY12" s="70">
        <f t="shared" si="2"/>
        <v>90985160.014674649</v>
      </c>
      <c r="EHZ12" s="70">
        <f t="shared" si="2"/>
        <v>97352842.612894267</v>
      </c>
      <c r="EIA12" s="70">
        <f t="shared" si="32"/>
        <v>78579743.072793454</v>
      </c>
      <c r="EIB12" s="70">
        <f t="shared" si="33"/>
        <v>150244209.84916055</v>
      </c>
      <c r="EIC12" s="70">
        <f t="shared" si="3"/>
        <v>173496885.83412564</v>
      </c>
      <c r="EID12" s="70">
        <f t="shared" si="3"/>
        <v>184651676.94191694</v>
      </c>
      <c r="EIE12" s="70">
        <f t="shared" si="34"/>
        <v>786152343.62100625</v>
      </c>
      <c r="EIF12" s="70">
        <f t="shared" si="35"/>
        <v>1446595783.1532943</v>
      </c>
      <c r="EIG12" s="70">
        <f t="shared" si="4"/>
        <v>264482045.8488003</v>
      </c>
      <c r="EIH12" s="70">
        <f t="shared" si="4"/>
        <v>282004519.55481124</v>
      </c>
      <c r="EII12" s="70">
        <f t="shared" si="4"/>
        <v>864732086.69379973</v>
      </c>
      <c r="EIJ12" s="70">
        <f t="shared" si="4"/>
        <v>1596839993.0024548</v>
      </c>
      <c r="EIK12" s="70">
        <f t="shared" si="4"/>
        <v>437978931.68292594</v>
      </c>
      <c r="EIL12" s="70">
        <f t="shared" si="4"/>
        <v>466656196.49672818</v>
      </c>
      <c r="EIM12" s="70">
        <f t="shared" si="36"/>
        <v>31574901.465114236</v>
      </c>
      <c r="EIN12" s="70">
        <f t="shared" si="5"/>
        <v>80997980.679885715</v>
      </c>
      <c r="EIO12" s="70">
        <f t="shared" si="37"/>
        <v>2428838.5742395567</v>
      </c>
      <c r="EIP12" s="70">
        <f t="shared" si="38"/>
        <v>3521651.3339080745</v>
      </c>
      <c r="EIQ12" s="70">
        <f t="shared" si="5"/>
        <v>286500092.03185642</v>
      </c>
      <c r="EIR12" s="70">
        <f t="shared" si="5"/>
        <v>561277406.41422749</v>
      </c>
      <c r="EIS12" s="70">
        <f t="shared" si="39"/>
        <v>22038468.617835108</v>
      </c>
      <c r="EIT12" s="70">
        <f t="shared" si="40"/>
        <v>24403365.496270761</v>
      </c>
      <c r="EIU12" s="70">
        <f t="shared" si="5"/>
        <v>318074993.49697065</v>
      </c>
      <c r="EIV12" s="70">
        <f t="shared" si="5"/>
        <v>642275387.09411335</v>
      </c>
      <c r="EIW12" s="70">
        <f t="shared" si="41"/>
        <v>24467307.192074664</v>
      </c>
      <c r="EIX12" s="70">
        <f t="shared" si="42"/>
        <v>27925016.830178842</v>
      </c>
      <c r="EIY12" s="70">
        <v>754.31343085822664</v>
      </c>
      <c r="EIZ12" s="70">
        <v>782.17816982406782</v>
      </c>
      <c r="EJA12" s="70">
        <v>811.07224705417809</v>
      </c>
      <c r="EJB12" s="70">
        <v>841.03368685101316</v>
      </c>
      <c r="EJC12" s="70">
        <v>872.10191815496682</v>
      </c>
      <c r="EJD12" s="70">
        <v>904.31782643244367</v>
      </c>
      <c r="EJE12" s="70">
        <v>937.72380748070248</v>
      </c>
      <c r="EJF12" s="70">
        <v>972.36382322028101</v>
      </c>
      <c r="EJG12" s="70">
        <v>1008.283459548423</v>
      </c>
      <c r="EJH12" s="70">
        <v>1045.5299863296395</v>
      </c>
      <c r="EJI12" s="70">
        <v>1084.1524196023549</v>
      </c>
      <c r="EJJ12" s="70">
        <v>1124.2015860834999</v>
      </c>
      <c r="EJK12" s="70">
        <v>1165.7301900559364</v>
      </c>
      <c r="EJL12" s="70">
        <v>1208.7928827267426</v>
      </c>
      <c r="EJM12" s="70">
        <v>1253.4463341476253</v>
      </c>
      <c r="EJN12" s="70">
        <v>1299.7493077921163</v>
      </c>
      <c r="EJO12" s="70">
        <v>1347.762737887685</v>
      </c>
      <c r="EJP12" s="70">
        <v>1397.5498096045433</v>
      </c>
      <c r="EJQ12" s="70">
        <v>1449.176042206665</v>
      </c>
      <c r="EJR12" s="70">
        <v>1502.7093752744536</v>
      </c>
      <c r="EJS12" s="70">
        <v>1558.2202581125121</v>
      </c>
      <c r="EJT12" s="70">
        <v>1615.7817424601917</v>
      </c>
      <c r="EJU12" s="70">
        <v>1675.4695786269158</v>
      </c>
      <c r="EJV12" s="70">
        <v>1737.3623151787879</v>
      </c>
      <c r="EJW12" s="70">
        <v>1801.5414023076839</v>
      </c>
      <c r="EJX12" s="70">
        <v>1868.0912990188485</v>
      </c>
      <c r="EJY12" s="70">
        <v>1658.9504208558783</v>
      </c>
      <c r="EJZ12" s="70">
        <v>1685.5541829244341</v>
      </c>
      <c r="EKA12" s="70">
        <v>1712.5845762818476</v>
      </c>
      <c r="EKB12" s="70">
        <v>1740.0484426017194</v>
      </c>
      <c r="EKC12" s="70">
        <v>1767.9527332741643</v>
      </c>
      <c r="EKD12" s="70">
        <v>1796.3045111652796</v>
      </c>
      <c r="EKE12" s="70">
        <v>1825.1109524048316</v>
      </c>
      <c r="EKF12" s="70">
        <v>1854.3793482026056</v>
      </c>
      <c r="EKG12" s="70">
        <v>1884.1171066938898</v>
      </c>
      <c r="EKH12" s="70">
        <v>1914.3317548145494</v>
      </c>
      <c r="EKI12" s="70">
        <v>1945.030940206173</v>
      </c>
      <c r="EKJ12" s="70">
        <v>1976.2224331517721</v>
      </c>
      <c r="EKK12" s="70">
        <v>2007.9141285425164</v>
      </c>
      <c r="EKL12" s="70">
        <v>2040.1140478760176</v>
      </c>
      <c r="EKM12" s="70">
        <v>2072.8303412866494</v>
      </c>
      <c r="EKN12" s="70">
        <v>2106.0712896084337</v>
      </c>
      <c r="EKO12" s="70">
        <v>2139.8453064710075</v>
      </c>
      <c r="EKP12" s="70">
        <v>2174.1609404291949</v>
      </c>
      <c r="EKQ12" s="70">
        <v>2209.0268771267392</v>
      </c>
      <c r="EKR12" s="70">
        <v>2244.4519414947304</v>
      </c>
      <c r="EKS12" s="70">
        <v>2280.4450999852825</v>
      </c>
      <c r="EKT12" s="70">
        <v>2317.015462841041</v>
      </c>
      <c r="EKU12" s="70">
        <v>2354.1722864010753</v>
      </c>
      <c r="EKV12" s="70">
        <v>2391.9249754437601</v>
      </c>
      <c r="EKW12" s="70">
        <v>2430.2830855672155</v>
      </c>
      <c r="EKX12" s="70">
        <v>2469.2563256079334</v>
      </c>
      <c r="EKY12" s="71">
        <v>754.31343085822664</v>
      </c>
      <c r="EKZ12" s="71">
        <v>782.17816982406782</v>
      </c>
      <c r="ELA12" s="71">
        <v>811.07224705417809</v>
      </c>
      <c r="ELB12" s="71">
        <v>841.03368685101316</v>
      </c>
      <c r="ELC12" s="71">
        <v>872.10191815496682</v>
      </c>
      <c r="ELD12" s="71">
        <v>904.31782643244367</v>
      </c>
      <c r="ELE12" s="79">
        <v>870.74353551779518</v>
      </c>
      <c r="ELF12" s="79">
        <v>833.45470561738364</v>
      </c>
      <c r="ELG12" s="79">
        <v>792.22271821661809</v>
      </c>
      <c r="ELH12" s="79">
        <v>746.80713309259966</v>
      </c>
      <c r="ELI12" s="79">
        <v>696.95512688722818</v>
      </c>
      <c r="ELJ12" s="79">
        <v>642.40090633342857</v>
      </c>
      <c r="ELK12" s="79">
        <v>582.86509502796821</v>
      </c>
      <c r="ELL12" s="71">
        <v>612.97697524067007</v>
      </c>
      <c r="ELM12" s="71">
        <v>644.64449043250988</v>
      </c>
      <c r="ELN12" s="71">
        <v>677.94800756068946</v>
      </c>
      <c r="ELO12" s="71">
        <v>712.97204548687171</v>
      </c>
      <c r="ELP12" s="71">
        <v>749.80548947218278</v>
      </c>
      <c r="ELQ12" s="71">
        <v>788.54181675341965</v>
      </c>
      <c r="ELR12" s="71">
        <v>829.27933377293834</v>
      </c>
      <c r="ELS12" s="71">
        <v>872.12142566427326</v>
      </c>
      <c r="ELT12" s="71">
        <v>917.17681862664165</v>
      </c>
      <c r="ELU12" s="71">
        <v>964.55985585419626</v>
      </c>
      <c r="ELV12" s="71">
        <v>1014.3907877202893</v>
      </c>
      <c r="ELW12" s="71">
        <v>1066.7960769531878</v>
      </c>
      <c r="ELX12" s="71">
        <v>1121.9087195777272</v>
      </c>
      <c r="ELY12" s="71">
        <v>1658.9504208558783</v>
      </c>
      <c r="ELZ12" s="71">
        <v>1685.5541829244341</v>
      </c>
      <c r="EMA12" s="71">
        <v>1712.5845762818476</v>
      </c>
      <c r="EMB12" s="71">
        <v>1740.0484426017194</v>
      </c>
      <c r="EMC12" s="71">
        <v>1767.9527332741643</v>
      </c>
      <c r="EMD12" s="71">
        <v>1796.3045111652796</v>
      </c>
      <c r="EME12" s="79">
        <v>1694.7458843759148</v>
      </c>
      <c r="EMF12" s="79">
        <v>1589.4680127450904</v>
      </c>
      <c r="EMG12" s="79">
        <v>1480.3777266880563</v>
      </c>
      <c r="EMH12" s="79">
        <v>1367.3798248675353</v>
      </c>
      <c r="EMI12" s="79">
        <v>1250.3770329896827</v>
      </c>
      <c r="EMJ12" s="79">
        <v>1129.2699618010126</v>
      </c>
      <c r="EMK12" s="79">
        <v>1003.9570642712582</v>
      </c>
      <c r="EML12" s="71">
        <v>1055.8233282076521</v>
      </c>
      <c r="EMM12" s="71">
        <v>1110.3690984999002</v>
      </c>
      <c r="EMN12" s="71">
        <v>1167.7328033625329</v>
      </c>
      <c r="EMO12" s="71">
        <v>1228.0600224656218</v>
      </c>
      <c r="EMP12" s="71">
        <v>1291.5038563920955</v>
      </c>
      <c r="EMQ12" s="71">
        <v>1358.2253151818952</v>
      </c>
      <c r="EMR12" s="71">
        <v>1428.3937269490364</v>
      </c>
      <c r="EMS12" s="71">
        <v>1502.1871676085773</v>
      </c>
      <c r="EMT12" s="71">
        <v>1579.7929128040703</v>
      </c>
      <c r="EMU12" s="71">
        <v>1661.4079131824149</v>
      </c>
      <c r="EMV12" s="71">
        <v>1747.2392942222818</v>
      </c>
      <c r="EMW12" s="71">
        <v>1837.5048818845905</v>
      </c>
      <c r="EMX12" s="71">
        <v>1932.4337554190549</v>
      </c>
      <c r="EMY12" s="70">
        <v>0</v>
      </c>
      <c r="EMZ12" s="70">
        <v>0</v>
      </c>
      <c r="ENA12" s="70">
        <v>0</v>
      </c>
      <c r="ENB12" s="70">
        <v>0</v>
      </c>
      <c r="ENC12" s="70">
        <v>0</v>
      </c>
      <c r="END12" s="70">
        <v>0</v>
      </c>
      <c r="ENE12" s="70">
        <v>66.980271962907295</v>
      </c>
      <c r="ENF12" s="70">
        <v>138.90911760289737</v>
      </c>
      <c r="ENG12" s="70">
        <v>216.06074133180493</v>
      </c>
      <c r="ENH12" s="70">
        <v>298.72285323703989</v>
      </c>
      <c r="ENI12" s="70">
        <v>387.19729271512676</v>
      </c>
      <c r="ENJ12" s="70">
        <v>481.80067975007137</v>
      </c>
      <c r="ENK12" s="70">
        <v>582.86509502796821</v>
      </c>
      <c r="ENL12" s="70">
        <v>595.81590748607255</v>
      </c>
      <c r="ENM12" s="70">
        <v>608.80184371511541</v>
      </c>
      <c r="ENN12" s="70">
        <v>621.80130023142681</v>
      </c>
      <c r="ENO12" s="70">
        <v>634.79069240081333</v>
      </c>
      <c r="ENP12" s="70">
        <v>647.74432013236049</v>
      </c>
      <c r="ENQ12" s="70">
        <v>660.63422545324534</v>
      </c>
      <c r="ENR12" s="70">
        <v>673.43004150151523</v>
      </c>
      <c r="ENS12" s="70">
        <v>686.0988324482388</v>
      </c>
      <c r="ENT12" s="70">
        <v>698.60492383355006</v>
      </c>
      <c r="ENU12" s="70">
        <v>710.90972277271953</v>
      </c>
      <c r="ENV12" s="70">
        <v>722.9715274584986</v>
      </c>
      <c r="ENW12" s="70">
        <v>734.74532535449612</v>
      </c>
      <c r="ENX12" s="70">
        <v>746.18257944112133</v>
      </c>
      <c r="ENY12" s="70">
        <v>0</v>
      </c>
      <c r="ENZ12" s="70">
        <v>0</v>
      </c>
      <c r="EOA12" s="70">
        <v>0</v>
      </c>
      <c r="EOB12" s="70">
        <v>0</v>
      </c>
      <c r="EOC12" s="70">
        <v>0</v>
      </c>
      <c r="EOD12" s="70">
        <v>0</v>
      </c>
      <c r="EOE12" s="70">
        <v>130.36506802891677</v>
      </c>
      <c r="EOF12" s="70">
        <v>264.91133545751518</v>
      </c>
      <c r="EOG12" s="70">
        <v>403.73938000583348</v>
      </c>
      <c r="EOH12" s="70">
        <v>546.95192994701415</v>
      </c>
      <c r="EOI12" s="70">
        <v>694.65390721649032</v>
      </c>
      <c r="EOJ12" s="70">
        <v>846.95247135075942</v>
      </c>
      <c r="EOK12" s="70">
        <v>1003.9570642712582</v>
      </c>
      <c r="EOL12" s="70">
        <v>984.29071966836545</v>
      </c>
      <c r="EOM12" s="70">
        <v>962.46124278674915</v>
      </c>
      <c r="EON12" s="70">
        <v>938.33848624590087</v>
      </c>
      <c r="EOO12" s="70">
        <v>911.78528400538562</v>
      </c>
      <c r="EOP12" s="70">
        <v>882.65708403709937</v>
      </c>
      <c r="EOQ12" s="70">
        <v>850.80156194484402</v>
      </c>
      <c r="EOR12" s="70">
        <v>816.058214545694</v>
      </c>
      <c r="EOS12" s="70">
        <v>778.25793237670518</v>
      </c>
      <c r="EOT12" s="70">
        <v>737.22255003697069</v>
      </c>
      <c r="EOU12" s="70">
        <v>692.76437321866047</v>
      </c>
      <c r="EOV12" s="70">
        <v>644.68568122147826</v>
      </c>
      <c r="EOW12" s="70">
        <v>592.77820368262496</v>
      </c>
      <c r="EOX12" s="70">
        <v>536.82257018887844</v>
      </c>
      <c r="EOY12" s="70">
        <f t="shared" si="43"/>
        <v>13717.427228425746</v>
      </c>
      <c r="EOZ12" s="70">
        <f t="shared" si="44"/>
        <v>29671.091789104037</v>
      </c>
      <c r="EPA12" s="70">
        <f t="shared" si="45"/>
        <v>1055.1867098789035</v>
      </c>
      <c r="EPB12" s="70">
        <f t="shared" si="46"/>
        <v>1290.0474690914798</v>
      </c>
      <c r="EPC12" s="70">
        <f t="shared" si="47"/>
        <v>24930.428029828599</v>
      </c>
      <c r="EPD12" s="70">
        <f t="shared" si="48"/>
        <v>47941.01033119658</v>
      </c>
      <c r="EPE12" s="70">
        <f t="shared" si="49"/>
        <v>1917.7252330637384</v>
      </c>
      <c r="EPF12" s="70">
        <f t="shared" si="50"/>
        <v>2084.3917535302862</v>
      </c>
      <c r="EPG12" s="70">
        <f t="shared" si="51"/>
        <v>38647.855258254349</v>
      </c>
      <c r="EPH12" s="70">
        <f t="shared" si="6"/>
        <v>77612.102120300609</v>
      </c>
      <c r="EPI12" s="70">
        <f t="shared" si="6"/>
        <v>2972.9119429426419</v>
      </c>
      <c r="EPJ12" s="70">
        <f t="shared" si="6"/>
        <v>3374.439222621766</v>
      </c>
      <c r="EPK12" s="70">
        <f t="shared" si="52"/>
        <v>9718.4721253653133</v>
      </c>
      <c r="EPL12" s="70">
        <f t="shared" si="53"/>
        <v>18756.024495247042</v>
      </c>
      <c r="EPM12" s="70">
        <f t="shared" si="7"/>
        <v>4890.6371760063803</v>
      </c>
      <c r="EPN12" s="70">
        <f t="shared" si="7"/>
        <v>5458.8309761520522</v>
      </c>
      <c r="EPO12" s="70">
        <f t="shared" si="54"/>
        <v>18153.806424849805</v>
      </c>
      <c r="EPP12" s="70">
        <f t="shared" si="55"/>
        <v>33720.555270959449</v>
      </c>
      <c r="EPQ12" s="70">
        <f t="shared" si="8"/>
        <v>7863.5491189490222</v>
      </c>
      <c r="EPR12" s="70">
        <f t="shared" si="8"/>
        <v>8833.2701987738183</v>
      </c>
      <c r="EPS12" s="70">
        <f t="shared" si="8"/>
        <v>27872.278550215116</v>
      </c>
      <c r="EPT12" s="70">
        <f t="shared" si="8"/>
        <v>52476.579766206487</v>
      </c>
      <c r="EPU12" s="70">
        <f t="shared" si="8"/>
        <v>12754.186294955402</v>
      </c>
      <c r="EPV12" s="70">
        <f t="shared" si="8"/>
        <v>14292.101174925871</v>
      </c>
      <c r="EPW12" s="70">
        <f t="shared" si="56"/>
        <v>3998.9551030604325</v>
      </c>
      <c r="EPX12" s="70">
        <f t="shared" si="9"/>
        <v>10915.067293856995</v>
      </c>
      <c r="EPY12" s="70">
        <f t="shared" si="57"/>
        <v>307.61193100464868</v>
      </c>
      <c r="EPZ12" s="70">
        <f t="shared" si="58"/>
        <v>474.56814321117372</v>
      </c>
      <c r="EQA12" s="70">
        <f t="shared" si="10"/>
        <v>6776.6216049787945</v>
      </c>
      <c r="EQB12" s="70">
        <f t="shared" si="10"/>
        <v>14220.455060237131</v>
      </c>
      <c r="EQC12" s="70">
        <f t="shared" si="59"/>
        <v>521.27858499836884</v>
      </c>
      <c r="EQD12" s="70">
        <f t="shared" si="60"/>
        <v>618.28065479291877</v>
      </c>
      <c r="EQE12" s="70">
        <f t="shared" si="11"/>
        <v>10775.576708039232</v>
      </c>
      <c r="EQF12" s="70">
        <f t="shared" si="11"/>
        <v>25135.522354094122</v>
      </c>
      <c r="EQG12" s="70">
        <f t="shared" si="61"/>
        <v>828.89051600301786</v>
      </c>
      <c r="EQH12" s="70">
        <f t="shared" si="62"/>
        <v>1092.8487980040923</v>
      </c>
      <c r="EQI12" s="25" t="s">
        <v>4324</v>
      </c>
    </row>
    <row r="13" spans="1:3831" s="25" customFormat="1" x14ac:dyDescent="0.25">
      <c r="A13" s="25" t="s">
        <v>4332</v>
      </c>
      <c r="B13" s="26" t="s">
        <v>4333</v>
      </c>
      <c r="C13" s="27">
        <v>2</v>
      </c>
      <c r="D13" s="28">
        <v>2</v>
      </c>
      <c r="E13" s="26" t="s">
        <v>4319</v>
      </c>
      <c r="F13" s="29" t="s">
        <v>4320</v>
      </c>
      <c r="G13" s="30" t="s">
        <v>4313</v>
      </c>
      <c r="H13" s="25" t="s">
        <v>4314</v>
      </c>
      <c r="I13" s="31">
        <v>3409.1489999999999</v>
      </c>
      <c r="J13" s="31">
        <v>11436.745000000001</v>
      </c>
      <c r="K13" s="27">
        <v>2021</v>
      </c>
      <c r="L13" s="27">
        <v>2027</v>
      </c>
      <c r="M13" s="25">
        <f t="shared" si="12"/>
        <v>7</v>
      </c>
      <c r="N13" s="32">
        <v>3.97103175074745</v>
      </c>
      <c r="O13" s="32">
        <v>2.4926877058591934</v>
      </c>
      <c r="P13" s="25">
        <v>0.19555</v>
      </c>
      <c r="Q13" s="25">
        <v>0.29283000000000003</v>
      </c>
      <c r="R13" s="25">
        <v>0.51161999999999996</v>
      </c>
      <c r="S13" s="25">
        <v>0.19555</v>
      </c>
      <c r="T13" s="25">
        <v>0.29283000000000003</v>
      </c>
      <c r="U13" s="25">
        <v>0.51161999999999996</v>
      </c>
      <c r="V13" s="25">
        <v>5.5</v>
      </c>
      <c r="W13" s="25">
        <v>5.3</v>
      </c>
      <c r="X13" s="33">
        <v>3243983</v>
      </c>
      <c r="Y13" s="33">
        <v>3243983</v>
      </c>
      <c r="Z13" s="33">
        <v>2114280</v>
      </c>
      <c r="AA13" s="33">
        <v>4489554</v>
      </c>
      <c r="AB13" s="34">
        <v>0.48</v>
      </c>
      <c r="AC13" s="34">
        <v>0.52</v>
      </c>
      <c r="AD13" s="33">
        <f t="shared" si="13"/>
        <v>3566262.8198107732</v>
      </c>
      <c r="AE13" s="33">
        <v>1557111.8399999999</v>
      </c>
      <c r="AF13" s="35">
        <v>1618945.2455610477</v>
      </c>
      <c r="AG13" s="35">
        <v>1683234.0752894932</v>
      </c>
      <c r="AH13" s="35">
        <v>1750075.8348586392</v>
      </c>
      <c r="AI13" s="35">
        <v>1819571.9019230341</v>
      </c>
      <c r="AJ13" s="35">
        <v>1891827.679876077</v>
      </c>
      <c r="AK13" s="35">
        <v>1966952.7577133847</v>
      </c>
      <c r="AL13" s="35">
        <v>2045061.0762443857</v>
      </c>
      <c r="AM13" s="35">
        <v>2126271.1009042277</v>
      </c>
      <c r="AN13" s="35">
        <v>2210706.0014281017</v>
      </c>
      <c r="AO13" s="35">
        <v>2298493.8386604907</v>
      </c>
      <c r="AP13" s="35">
        <v>2389767.7587826727</v>
      </c>
      <c r="AQ13" s="35">
        <v>2484666.1952530583</v>
      </c>
      <c r="AR13" s="35">
        <v>2583333.0787666459</v>
      </c>
      <c r="AS13" s="35">
        <v>2685918.0555520309</v>
      </c>
      <c r="AT13" s="35">
        <v>2792576.7143370602</v>
      </c>
      <c r="AU13" s="35">
        <v>2903470.8223273647</v>
      </c>
      <c r="AV13" s="35">
        <v>3018768.570555672</v>
      </c>
      <c r="AW13" s="35">
        <v>3138644.8289740225</v>
      </c>
      <c r="AX13" s="35">
        <v>3263281.411675774</v>
      </c>
      <c r="AY13" s="35">
        <v>3392867.3526496585</v>
      </c>
      <c r="AZ13" s="35">
        <v>3527599.1924841208</v>
      </c>
      <c r="BA13" s="35">
        <v>3667681.2764567756</v>
      </c>
      <c r="BB13" s="35">
        <v>3813326.0644610934</v>
      </c>
      <c r="BC13" s="35">
        <v>3964754.4532403713</v>
      </c>
      <c r="BD13" s="35">
        <v>4122196.1114177196</v>
      </c>
      <c r="BE13" s="33">
        <v>1686871.1600000001</v>
      </c>
      <c r="BF13" s="35">
        <v>1728919.5900190047</v>
      </c>
      <c r="BG13" s="35">
        <v>1772016.1560835997</v>
      </c>
      <c r="BH13" s="35">
        <v>1816186.9849521343</v>
      </c>
      <c r="BI13" s="35">
        <v>1861458.854641451</v>
      </c>
      <c r="BJ13" s="35">
        <v>1907859.2106607258</v>
      </c>
      <c r="BK13" s="35">
        <v>1955416.1826499682</v>
      </c>
      <c r="BL13" s="35">
        <v>2004158.6014332653</v>
      </c>
      <c r="BM13" s="35">
        <v>2054116.0164971119</v>
      </c>
      <c r="BN13" s="35">
        <v>2105318.7139044199</v>
      </c>
      <c r="BO13" s="35">
        <v>2157797.7346550683</v>
      </c>
      <c r="BP13" s="35">
        <v>2211584.8935041232</v>
      </c>
      <c r="BQ13" s="35">
        <v>2266712.7982491399</v>
      </c>
      <c r="BR13" s="35">
        <v>2323214.8694982333</v>
      </c>
      <c r="BS13" s="35">
        <v>2381125.3609309085</v>
      </c>
      <c r="BT13" s="35">
        <v>2440479.3800639287</v>
      </c>
      <c r="BU13" s="35">
        <v>2501312.909534811</v>
      </c>
      <c r="BV13" s="35">
        <v>2563662.8289158545</v>
      </c>
      <c r="BW13" s="35">
        <v>2627566.9370719222</v>
      </c>
      <c r="BX13" s="35">
        <v>2693063.975075535</v>
      </c>
      <c r="BY13" s="35">
        <v>2760193.6496931659</v>
      </c>
      <c r="BZ13" s="35">
        <v>2828996.6574569736</v>
      </c>
      <c r="CA13" s="35">
        <v>2899514.7093365714</v>
      </c>
      <c r="CB13" s="35">
        <v>2971790.5560257831</v>
      </c>
      <c r="CC13" s="35">
        <v>3045868.0138597223</v>
      </c>
      <c r="CD13" s="35">
        <v>3121791.9913779013</v>
      </c>
      <c r="CE13" s="25">
        <v>0.5</v>
      </c>
      <c r="CF13" s="25">
        <v>0.8</v>
      </c>
      <c r="CG13" s="25">
        <v>0.78</v>
      </c>
      <c r="CH13" s="36">
        <v>0.72</v>
      </c>
      <c r="CI13" s="37">
        <v>0.56000000000000005</v>
      </c>
      <c r="CJ13" s="25">
        <v>0.56000000000000005</v>
      </c>
      <c r="CK13" s="25">
        <v>0.56000000000000005</v>
      </c>
      <c r="CL13" s="25">
        <v>0.56000000000000005</v>
      </c>
      <c r="CM13" s="25">
        <v>0.56000000000000005</v>
      </c>
      <c r="CN13" s="25">
        <v>0.56000000000000005</v>
      </c>
      <c r="CO13" s="38">
        <v>0.59428571428571431</v>
      </c>
      <c r="CP13" s="25">
        <v>0.62857142857142856</v>
      </c>
      <c r="CQ13" s="25">
        <v>0.66285714285714281</v>
      </c>
      <c r="CR13" s="25">
        <v>0.69714285714285706</v>
      </c>
      <c r="CS13" s="25">
        <v>0.73142857142857132</v>
      </c>
      <c r="CT13" s="25">
        <v>0.76571428571428557</v>
      </c>
      <c r="CU13" s="38">
        <v>0.8</v>
      </c>
      <c r="CV13" s="25">
        <v>0.8</v>
      </c>
      <c r="CW13" s="25">
        <v>0.8</v>
      </c>
      <c r="CX13" s="25">
        <v>0.8</v>
      </c>
      <c r="CY13" s="25">
        <v>0.8</v>
      </c>
      <c r="CZ13" s="25">
        <v>0.8</v>
      </c>
      <c r="DA13" s="25">
        <v>0.8</v>
      </c>
      <c r="DB13" s="25">
        <v>0.8</v>
      </c>
      <c r="DC13" s="25">
        <v>0.8</v>
      </c>
      <c r="DD13" s="25">
        <v>0.8</v>
      </c>
      <c r="DE13" s="25">
        <v>0.8</v>
      </c>
      <c r="DF13" s="25">
        <v>0.8</v>
      </c>
      <c r="DG13" s="25">
        <v>0.8</v>
      </c>
      <c r="DH13" s="25">
        <v>0.8</v>
      </c>
      <c r="DI13" s="25">
        <v>0.5</v>
      </c>
      <c r="DJ13" s="25">
        <v>0.8</v>
      </c>
      <c r="DK13" s="25">
        <v>0.32</v>
      </c>
      <c r="DL13" s="73">
        <v>0.28999999999999998</v>
      </c>
      <c r="DM13" s="25">
        <v>0.16</v>
      </c>
      <c r="DN13" s="25">
        <v>0.16</v>
      </c>
      <c r="DO13" s="25">
        <v>0.16</v>
      </c>
      <c r="DP13" s="25">
        <v>0.16</v>
      </c>
      <c r="DQ13" s="25">
        <v>0.16</v>
      </c>
      <c r="DR13" s="25">
        <v>0.25142857142857145</v>
      </c>
      <c r="DS13" s="38">
        <v>0.32979591836734695</v>
      </c>
      <c r="DT13" s="25">
        <v>0.40816326530612246</v>
      </c>
      <c r="DU13" s="25">
        <v>0.48653061224489796</v>
      </c>
      <c r="DV13" s="25">
        <v>0.56489795918367347</v>
      </c>
      <c r="DW13" s="25">
        <v>0.64326530612244903</v>
      </c>
      <c r="DX13" s="25">
        <v>0.72163265306122459</v>
      </c>
      <c r="DY13" s="38">
        <v>0.8</v>
      </c>
      <c r="DZ13" s="25">
        <v>0.8</v>
      </c>
      <c r="EA13" s="25">
        <v>0.8</v>
      </c>
      <c r="EB13" s="46">
        <v>0.8</v>
      </c>
      <c r="EC13" s="25">
        <v>0.8</v>
      </c>
      <c r="ED13" s="25">
        <v>0.8</v>
      </c>
      <c r="EE13" s="25">
        <v>0.8</v>
      </c>
      <c r="EF13" s="25">
        <v>0.8</v>
      </c>
      <c r="EG13" s="25">
        <v>0.8</v>
      </c>
      <c r="EH13" s="25">
        <v>0.8</v>
      </c>
      <c r="EI13" s="25">
        <v>0.8</v>
      </c>
      <c r="EJ13" s="25">
        <v>0.8</v>
      </c>
      <c r="EK13" s="25">
        <v>0.8</v>
      </c>
      <c r="EL13" s="25">
        <v>0.8</v>
      </c>
      <c r="EM13" s="25">
        <v>0.5</v>
      </c>
      <c r="EN13" s="25">
        <v>0.8</v>
      </c>
      <c r="EO13" s="25">
        <v>0.33</v>
      </c>
      <c r="EP13" s="25">
        <v>1</v>
      </c>
      <c r="EQ13" s="25">
        <v>0.16500000000000001</v>
      </c>
      <c r="ER13" s="25">
        <v>0.16500000000000001</v>
      </c>
      <c r="ES13" s="25">
        <v>0.16500000000000001</v>
      </c>
      <c r="ET13" s="25">
        <v>0.16500000000000001</v>
      </c>
      <c r="EU13" s="25">
        <v>0.16500000000000001</v>
      </c>
      <c r="EV13" s="25">
        <v>0.25571428571428573</v>
      </c>
      <c r="EW13" s="38">
        <v>0.33346938775510204</v>
      </c>
      <c r="EX13" s="25">
        <v>0.41122448979591836</v>
      </c>
      <c r="EY13" s="25">
        <v>0.48897959183673467</v>
      </c>
      <c r="EZ13" s="25">
        <v>0.56673469387755104</v>
      </c>
      <c r="FA13" s="25">
        <v>0.64448979591836741</v>
      </c>
      <c r="FB13" s="25">
        <v>0.72224489795918378</v>
      </c>
      <c r="FC13" s="38">
        <v>0.8</v>
      </c>
      <c r="FD13" s="25">
        <v>0.8</v>
      </c>
      <c r="FE13" s="25">
        <v>0.8</v>
      </c>
      <c r="FF13" s="25">
        <v>0.8</v>
      </c>
      <c r="FG13" s="25">
        <v>0.8</v>
      </c>
      <c r="FH13" s="25">
        <v>0.8</v>
      </c>
      <c r="FI13" s="25">
        <v>0.8</v>
      </c>
      <c r="FJ13" s="25">
        <v>0.8</v>
      </c>
      <c r="FK13" s="25">
        <v>0.8</v>
      </c>
      <c r="FL13" s="25">
        <v>0.8</v>
      </c>
      <c r="FM13" s="25">
        <v>0.8</v>
      </c>
      <c r="FN13" s="25">
        <v>0.8</v>
      </c>
      <c r="FO13" s="25">
        <v>0.8</v>
      </c>
      <c r="FP13" s="25">
        <v>0.8</v>
      </c>
      <c r="FQ13" s="25">
        <v>0.5</v>
      </c>
      <c r="FR13" s="25">
        <v>0.8</v>
      </c>
      <c r="FS13" s="25">
        <v>0.03</v>
      </c>
      <c r="FT13" s="25">
        <v>1</v>
      </c>
      <c r="FU13" s="25">
        <v>1.4999999999999999E-2</v>
      </c>
      <c r="FV13" s="25">
        <v>1.4999999999999999E-2</v>
      </c>
      <c r="FW13" s="25">
        <v>1.4999999999999999E-2</v>
      </c>
      <c r="FX13" s="25">
        <v>1.4999999999999999E-2</v>
      </c>
      <c r="FY13" s="25">
        <v>1.4999999999999999E-2</v>
      </c>
      <c r="FZ13" s="25">
        <v>0.12714285714285714</v>
      </c>
      <c r="GA13" s="38">
        <v>0.22326530612244899</v>
      </c>
      <c r="GB13" s="25">
        <v>0.31938775510204087</v>
      </c>
      <c r="GC13" s="25">
        <v>0.41551020408163275</v>
      </c>
      <c r="GD13" s="25">
        <v>0.51163265306122463</v>
      </c>
      <c r="GE13" s="25">
        <v>0.60775510204081651</v>
      </c>
      <c r="GF13" s="25">
        <v>0.70387755102040839</v>
      </c>
      <c r="GG13" s="38">
        <v>0.8</v>
      </c>
      <c r="GH13" s="25">
        <v>0.8</v>
      </c>
      <c r="GI13" s="25">
        <v>0.8</v>
      </c>
      <c r="GJ13" s="25">
        <v>0.8</v>
      </c>
      <c r="GK13" s="25">
        <v>0.8</v>
      </c>
      <c r="GL13" s="25">
        <v>0.8</v>
      </c>
      <c r="GM13" s="25">
        <v>0.8</v>
      </c>
      <c r="GN13" s="25">
        <v>0.8</v>
      </c>
      <c r="GO13" s="25">
        <v>0.8</v>
      </c>
      <c r="GP13" s="25">
        <v>0.8</v>
      </c>
      <c r="GQ13" s="25">
        <v>0.8</v>
      </c>
      <c r="GR13" s="25">
        <v>0.8</v>
      </c>
      <c r="GS13" s="25">
        <v>0.8</v>
      </c>
      <c r="GT13" s="25">
        <v>0.8</v>
      </c>
      <c r="GU13" s="25">
        <v>0.5</v>
      </c>
      <c r="GV13" s="25">
        <v>0.8</v>
      </c>
      <c r="GW13" s="25">
        <v>0.18</v>
      </c>
      <c r="GX13" s="25">
        <v>1</v>
      </c>
      <c r="GY13" s="25">
        <v>0.09</v>
      </c>
      <c r="GZ13" s="25">
        <v>0.09</v>
      </c>
      <c r="HA13" s="25">
        <v>0.09</v>
      </c>
      <c r="HB13" s="25">
        <v>0.09</v>
      </c>
      <c r="HC13" s="25">
        <v>0.09</v>
      </c>
      <c r="HD13" s="25">
        <v>0.19142857142857145</v>
      </c>
      <c r="HE13" s="38">
        <v>0.27836734693877552</v>
      </c>
      <c r="HF13" s="25">
        <v>0.36530612244897959</v>
      </c>
      <c r="HG13" s="25">
        <v>0.45224489795918366</v>
      </c>
      <c r="HH13" s="25">
        <v>0.53918367346938778</v>
      </c>
      <c r="HI13" s="25">
        <v>0.62612244897959191</v>
      </c>
      <c r="HJ13" s="25">
        <v>0.71306122448979603</v>
      </c>
      <c r="HK13" s="38">
        <v>0.8</v>
      </c>
      <c r="HL13" s="25">
        <v>0.8</v>
      </c>
      <c r="HM13" s="25">
        <v>0.8</v>
      </c>
      <c r="HN13" s="25">
        <v>0.8</v>
      </c>
      <c r="HO13" s="25">
        <v>0.8</v>
      </c>
      <c r="HP13" s="25">
        <v>0.8</v>
      </c>
      <c r="HQ13" s="25">
        <v>0.8</v>
      </c>
      <c r="HR13" s="25">
        <v>0.8</v>
      </c>
      <c r="HS13" s="25">
        <v>0.8</v>
      </c>
      <c r="HT13" s="25">
        <v>0.8</v>
      </c>
      <c r="HU13" s="25">
        <v>0.8</v>
      </c>
      <c r="HV13" s="25">
        <v>0.8</v>
      </c>
      <c r="HW13" s="25">
        <v>0.8</v>
      </c>
      <c r="HX13" s="25">
        <v>0.8</v>
      </c>
      <c r="HY13" s="25">
        <v>0.5</v>
      </c>
      <c r="HZ13" s="25">
        <v>0.8</v>
      </c>
      <c r="IA13" s="25">
        <v>0.02</v>
      </c>
      <c r="IB13" s="25">
        <v>1</v>
      </c>
      <c r="IC13" s="25">
        <v>0.01</v>
      </c>
      <c r="ID13" s="25">
        <v>0.01</v>
      </c>
      <c r="IE13" s="25">
        <v>0.01</v>
      </c>
      <c r="IF13" s="25">
        <v>0.01</v>
      </c>
      <c r="IG13" s="25">
        <v>0.01</v>
      </c>
      <c r="IH13" s="25">
        <v>0.12285714285714286</v>
      </c>
      <c r="II13" s="38">
        <v>0.2195918367346939</v>
      </c>
      <c r="IJ13" s="25">
        <v>0.31632653061224492</v>
      </c>
      <c r="IK13" s="25">
        <v>0.41306122448979593</v>
      </c>
      <c r="IL13" s="25">
        <v>0.50979591836734695</v>
      </c>
      <c r="IM13" s="25">
        <v>0.60653061224489802</v>
      </c>
      <c r="IN13" s="25">
        <v>0.70326530612244909</v>
      </c>
      <c r="IO13" s="38">
        <v>0.8</v>
      </c>
      <c r="IP13" s="25">
        <v>0.8</v>
      </c>
      <c r="IQ13" s="25">
        <v>0.8</v>
      </c>
      <c r="IR13" s="25">
        <v>0.8</v>
      </c>
      <c r="IS13" s="25">
        <v>0.8</v>
      </c>
      <c r="IT13" s="25">
        <v>0.8</v>
      </c>
      <c r="IU13" s="25">
        <v>0.8</v>
      </c>
      <c r="IV13" s="25">
        <v>0.8</v>
      </c>
      <c r="IW13" s="25">
        <v>0.8</v>
      </c>
      <c r="IX13" s="25">
        <v>0.8</v>
      </c>
      <c r="IY13" s="25">
        <v>0.8</v>
      </c>
      <c r="IZ13" s="25">
        <v>0.8</v>
      </c>
      <c r="JA13" s="25">
        <v>0.8</v>
      </c>
      <c r="JB13" s="25">
        <v>0.8</v>
      </c>
      <c r="JC13" s="74" t="s">
        <v>4322</v>
      </c>
      <c r="JD13" s="75">
        <v>2</v>
      </c>
      <c r="JE13" s="41">
        <v>0.85</v>
      </c>
      <c r="JF13" s="41">
        <f t="shared" si="63"/>
        <v>2</v>
      </c>
      <c r="JM13" s="38">
        <v>0.42499999999999999</v>
      </c>
      <c r="JN13" s="38">
        <v>0.42499999999999999</v>
      </c>
      <c r="JP13" s="38">
        <v>0.42499999999999999</v>
      </c>
      <c r="JQ13" s="38">
        <v>0.42499999999999999</v>
      </c>
      <c r="KM13" s="38">
        <v>0.42499999999999999</v>
      </c>
      <c r="KN13" s="38">
        <v>0.42499999999999999</v>
      </c>
      <c r="KP13" s="38">
        <v>0.42499999999999999</v>
      </c>
      <c r="KQ13" s="38">
        <v>0.42499999999999999</v>
      </c>
      <c r="LM13" s="38">
        <v>0.42499999999999999</v>
      </c>
      <c r="LN13" s="38">
        <v>0.42499999999999999</v>
      </c>
      <c r="LP13" s="38">
        <v>0.42499999999999999</v>
      </c>
      <c r="LQ13" s="38">
        <v>0.42499999999999999</v>
      </c>
      <c r="LS13" s="38">
        <v>0.42499999999999999</v>
      </c>
      <c r="LT13" s="38">
        <v>0.42499999999999999</v>
      </c>
      <c r="LV13" s="38">
        <v>0.42499999999999999</v>
      </c>
      <c r="LW13" s="38">
        <v>0.42499999999999999</v>
      </c>
      <c r="LY13" s="38">
        <v>0.42499999999999999</v>
      </c>
      <c r="LZ13" s="38">
        <v>0.42499999999999999</v>
      </c>
      <c r="MB13" s="38">
        <v>0.42499999999999999</v>
      </c>
      <c r="MC13" s="38">
        <v>0.42499999999999999</v>
      </c>
      <c r="ME13" s="38">
        <v>0.42499999999999999</v>
      </c>
      <c r="MF13" s="38">
        <v>0.42499999999999999</v>
      </c>
      <c r="MM13" s="38">
        <v>0.42499999999999999</v>
      </c>
      <c r="MN13" s="38">
        <v>0.42499999999999999</v>
      </c>
      <c r="MP13" s="38">
        <v>0.42499999999999999</v>
      </c>
      <c r="MQ13" s="38">
        <v>0.42499999999999999</v>
      </c>
      <c r="MS13" s="38">
        <v>0.42499999999999999</v>
      </c>
      <c r="MT13" s="38">
        <v>0.42499999999999999</v>
      </c>
      <c r="MV13" s="38">
        <v>0.42499999999999999</v>
      </c>
      <c r="MW13" s="38">
        <v>0.42499999999999999</v>
      </c>
      <c r="MY13" s="38">
        <v>0.42499999999999999</v>
      </c>
      <c r="MZ13" s="38">
        <v>0.42499999999999999</v>
      </c>
      <c r="NB13" s="38">
        <v>0.42499999999999999</v>
      </c>
      <c r="NC13" s="38">
        <v>0.42499999999999999</v>
      </c>
      <c r="NE13" s="38">
        <v>0.42499999999999999</v>
      </c>
      <c r="NF13" s="38">
        <v>0.42499999999999999</v>
      </c>
      <c r="NG13" s="35">
        <v>0</v>
      </c>
      <c r="NH13" s="35">
        <v>0</v>
      </c>
      <c r="NI13" s="35">
        <v>0</v>
      </c>
      <c r="NJ13" s="35">
        <v>0</v>
      </c>
      <c r="NK13" s="35">
        <v>0</v>
      </c>
      <c r="NL13" s="35">
        <v>0</v>
      </c>
      <c r="NM13" s="42">
        <v>187962.03866701486</v>
      </c>
      <c r="NN13" s="42">
        <v>187962.03866701486</v>
      </c>
      <c r="NO13" s="42">
        <v>187962.03866701486</v>
      </c>
      <c r="NP13" s="42">
        <v>187962.03866701486</v>
      </c>
      <c r="NQ13" s="42">
        <v>187962.03866701486</v>
      </c>
      <c r="NR13" s="42">
        <v>187962.03866701486</v>
      </c>
      <c r="NS13" s="42">
        <v>187962.03866701486</v>
      </c>
      <c r="NT13" s="35">
        <v>98666.883513587527</v>
      </c>
      <c r="NU13" s="35">
        <v>102584.97678538505</v>
      </c>
      <c r="NV13" s="35">
        <v>106658.65878502931</v>
      </c>
      <c r="NW13" s="35">
        <v>110894.10799030447</v>
      </c>
      <c r="NX13" s="35">
        <v>115297.74822830735</v>
      </c>
      <c r="NY13" s="35">
        <v>119876.25841835048</v>
      </c>
      <c r="NZ13" s="35">
        <v>124636.5827017515</v>
      </c>
      <c r="OA13" s="35">
        <v>129585.94097388443</v>
      </c>
      <c r="OB13" s="35">
        <v>134731.83983446239</v>
      </c>
      <c r="OC13" s="35">
        <v>140082.08397265477</v>
      </c>
      <c r="OD13" s="35">
        <v>145644.78800431779</v>
      </c>
      <c r="OE13" s="35">
        <v>151428.38877927791</v>
      </c>
      <c r="OF13" s="35">
        <v>157441.65817734832</v>
      </c>
      <c r="OG13" s="35">
        <v>0</v>
      </c>
      <c r="OH13" s="35">
        <v>0</v>
      </c>
      <c r="OI13" s="35">
        <v>0</v>
      </c>
      <c r="OJ13" s="35">
        <v>0</v>
      </c>
      <c r="OK13" s="35">
        <v>0</v>
      </c>
      <c r="OL13" s="35">
        <v>0</v>
      </c>
      <c r="OM13" s="42">
        <v>231689.21750024598</v>
      </c>
      <c r="ON13" s="42">
        <v>231689.21750024598</v>
      </c>
      <c r="OO13" s="42">
        <v>231689.21750024598</v>
      </c>
      <c r="OP13" s="42">
        <v>231689.21750024598</v>
      </c>
      <c r="OQ13" s="42">
        <v>231689.21750024598</v>
      </c>
      <c r="OR13" s="42">
        <v>231689.21750024598</v>
      </c>
      <c r="OS13" s="42">
        <v>231689.21750024598</v>
      </c>
      <c r="OT13" s="35">
        <v>56502.071249093395</v>
      </c>
      <c r="OU13" s="35">
        <v>57910.49143267516</v>
      </c>
      <c r="OV13" s="35">
        <v>59354.019133020192</v>
      </c>
      <c r="OW13" s="35">
        <v>60833.529470882379</v>
      </c>
      <c r="OX13" s="35">
        <v>62349.919381043408</v>
      </c>
      <c r="OY13" s="35">
        <v>63904.108156067785</v>
      </c>
      <c r="OZ13" s="35">
        <v>65497.038003612775</v>
      </c>
      <c r="PA13" s="35">
        <v>67129.674617630895</v>
      </c>
      <c r="PB13" s="35">
        <v>68803.007763807662</v>
      </c>
      <c r="PC13" s="35">
        <v>70518.051879597828</v>
      </c>
      <c r="PD13" s="35">
        <v>72275.84668921167</v>
      </c>
      <c r="PE13" s="35">
        <v>74077.457833939232</v>
      </c>
      <c r="PF13" s="35">
        <v>75923.977518178988</v>
      </c>
      <c r="PG13" s="35">
        <v>0</v>
      </c>
      <c r="PH13" s="35">
        <v>0</v>
      </c>
      <c r="PI13" s="35">
        <v>0</v>
      </c>
      <c r="PJ13" s="35">
        <v>0</v>
      </c>
      <c r="PK13" s="35">
        <v>0</v>
      </c>
      <c r="PL13" s="35">
        <v>0</v>
      </c>
      <c r="PM13" s="42">
        <v>261249.66619930949</v>
      </c>
      <c r="PN13" s="42">
        <v>261249.66619930949</v>
      </c>
      <c r="PO13" s="42">
        <v>261249.66619930949</v>
      </c>
      <c r="PP13" s="42">
        <v>261249.66619930949</v>
      </c>
      <c r="PQ13" s="42">
        <v>261249.66619930949</v>
      </c>
      <c r="PR13" s="42">
        <v>261249.66619930949</v>
      </c>
      <c r="PS13" s="42">
        <v>261249.66619930949</v>
      </c>
      <c r="PT13" s="35">
        <v>98666.883513587527</v>
      </c>
      <c r="PU13" s="35">
        <v>102584.97678538505</v>
      </c>
      <c r="PV13" s="35">
        <v>106658.65878502931</v>
      </c>
      <c r="PW13" s="35">
        <v>110894.10799030447</v>
      </c>
      <c r="PX13" s="35">
        <v>115297.74822830735</v>
      </c>
      <c r="PY13" s="35">
        <v>119876.25841835048</v>
      </c>
      <c r="PZ13" s="35">
        <v>124636.5827017515</v>
      </c>
      <c r="QA13" s="35">
        <v>129585.94097388443</v>
      </c>
      <c r="QB13" s="35">
        <v>134731.83983446239</v>
      </c>
      <c r="QC13" s="35">
        <v>140082.08397265477</v>
      </c>
      <c r="QD13" s="35">
        <v>145644.78800431779</v>
      </c>
      <c r="QE13" s="35">
        <v>151428.38877927791</v>
      </c>
      <c r="QF13" s="35">
        <v>157441.65817734832</v>
      </c>
      <c r="QG13" s="35">
        <v>0</v>
      </c>
      <c r="QH13" s="35">
        <v>0</v>
      </c>
      <c r="QI13" s="35">
        <v>0</v>
      </c>
      <c r="QJ13" s="35">
        <v>0</v>
      </c>
      <c r="QK13" s="35">
        <v>0</v>
      </c>
      <c r="QL13" s="35">
        <v>0</v>
      </c>
      <c r="QM13" s="42">
        <v>230663.0515734909</v>
      </c>
      <c r="QN13" s="42">
        <v>230663.0515734909</v>
      </c>
      <c r="QO13" s="42">
        <v>230663.0515734909</v>
      </c>
      <c r="QP13" s="42">
        <v>230663.0515734909</v>
      </c>
      <c r="QQ13" s="42">
        <v>230663.0515734909</v>
      </c>
      <c r="QR13" s="42">
        <v>230663.0515734909</v>
      </c>
      <c r="QS13" s="42">
        <v>230663.0515734909</v>
      </c>
      <c r="QT13" s="35">
        <v>56502.071249093395</v>
      </c>
      <c r="QU13" s="35">
        <v>57910.49143267516</v>
      </c>
      <c r="QV13" s="35">
        <v>59354.019133020192</v>
      </c>
      <c r="QW13" s="35">
        <v>60833.529470882379</v>
      </c>
      <c r="QX13" s="35">
        <v>62349.919381043408</v>
      </c>
      <c r="QY13" s="35">
        <v>63904.108156067785</v>
      </c>
      <c r="QZ13" s="35">
        <v>65497.038003612775</v>
      </c>
      <c r="RA13" s="35">
        <v>67129.674617630895</v>
      </c>
      <c r="RB13" s="35">
        <v>68803.007763807662</v>
      </c>
      <c r="RC13" s="35">
        <v>70518.051879597828</v>
      </c>
      <c r="RD13" s="35">
        <v>72275.84668921167</v>
      </c>
      <c r="RE13" s="35">
        <v>74077.457833939232</v>
      </c>
      <c r="RF13" s="35">
        <v>75923.977518178988</v>
      </c>
      <c r="RG13" s="35">
        <v>0</v>
      </c>
      <c r="RH13" s="35">
        <v>0</v>
      </c>
      <c r="RI13" s="35">
        <v>0</v>
      </c>
      <c r="RJ13" s="35">
        <v>0</v>
      </c>
      <c r="RK13" s="35">
        <v>0</v>
      </c>
      <c r="RL13" s="35">
        <v>0</v>
      </c>
      <c r="RM13" s="42">
        <v>276732.96779063932</v>
      </c>
      <c r="RN13" s="42">
        <v>276732.96779063932</v>
      </c>
      <c r="RO13" s="42">
        <v>276732.96779063932</v>
      </c>
      <c r="RP13" s="42">
        <v>276732.96779063932</v>
      </c>
      <c r="RQ13" s="42">
        <v>276732.96779063932</v>
      </c>
      <c r="RR13" s="42">
        <v>276732.96779063932</v>
      </c>
      <c r="RS13" s="42">
        <v>276732.96779063932</v>
      </c>
      <c r="RT13" s="35">
        <v>98666.883513587527</v>
      </c>
      <c r="RU13" s="35">
        <v>102584.97678538505</v>
      </c>
      <c r="RV13" s="35">
        <v>106658.65878502931</v>
      </c>
      <c r="RW13" s="35">
        <v>110894.10799030447</v>
      </c>
      <c r="RX13" s="35">
        <v>115297.74822830735</v>
      </c>
      <c r="RY13" s="35">
        <v>119876.25841835048</v>
      </c>
      <c r="RZ13" s="35">
        <v>124636.5827017515</v>
      </c>
      <c r="SA13" s="35">
        <v>129585.94097388443</v>
      </c>
      <c r="SB13" s="35">
        <v>134731.83983446239</v>
      </c>
      <c r="SC13" s="35">
        <v>140082.08397265477</v>
      </c>
      <c r="SD13" s="35">
        <v>145644.78800431779</v>
      </c>
      <c r="SE13" s="35">
        <v>151428.38877927791</v>
      </c>
      <c r="SF13" s="35">
        <v>157441.65817734832</v>
      </c>
      <c r="SG13" s="35">
        <v>0</v>
      </c>
      <c r="SH13" s="35">
        <v>0</v>
      </c>
      <c r="SI13" s="35">
        <v>0</v>
      </c>
      <c r="SJ13" s="35">
        <v>0</v>
      </c>
      <c r="SK13" s="35">
        <v>0</v>
      </c>
      <c r="SL13" s="35">
        <v>0</v>
      </c>
      <c r="SM13" s="42">
        <v>262474.19530289853</v>
      </c>
      <c r="SN13" s="42">
        <v>262474.19530289853</v>
      </c>
      <c r="SO13" s="42">
        <v>262474.19530289853</v>
      </c>
      <c r="SP13" s="42">
        <v>262474.19530289853</v>
      </c>
      <c r="SQ13" s="42">
        <v>262474.19530289853</v>
      </c>
      <c r="SR13" s="42">
        <v>262474.19530289853</v>
      </c>
      <c r="SS13" s="42">
        <v>262474.19530289853</v>
      </c>
      <c r="ST13" s="35">
        <v>56502.071249093395</v>
      </c>
      <c r="SU13" s="35">
        <v>57910.49143267516</v>
      </c>
      <c r="SV13" s="35">
        <v>59354.019133020192</v>
      </c>
      <c r="SW13" s="35">
        <v>60833.529470882379</v>
      </c>
      <c r="SX13" s="35">
        <v>62349.919381043408</v>
      </c>
      <c r="SY13" s="35">
        <v>63904.108156067785</v>
      </c>
      <c r="SZ13" s="35">
        <v>65497.038003612775</v>
      </c>
      <c r="TA13" s="35">
        <v>67129.674617630895</v>
      </c>
      <c r="TB13" s="35">
        <v>68803.007763807662</v>
      </c>
      <c r="TC13" s="35">
        <v>70518.051879597828</v>
      </c>
      <c r="TD13" s="35">
        <v>72275.84668921167</v>
      </c>
      <c r="TE13" s="35">
        <v>74077.457833939232</v>
      </c>
      <c r="TF13" s="35">
        <v>75923.977518178988</v>
      </c>
      <c r="TG13" s="43">
        <v>0</v>
      </c>
      <c r="TH13" s="43">
        <v>0</v>
      </c>
      <c r="TI13" s="43">
        <v>0</v>
      </c>
      <c r="TJ13" s="43">
        <v>0</v>
      </c>
      <c r="TK13" s="43">
        <v>0</v>
      </c>
      <c r="TL13" s="43">
        <v>0</v>
      </c>
      <c r="TM13" s="43">
        <v>835954.92202818848</v>
      </c>
      <c r="TN13" s="43">
        <v>869150.9574038639</v>
      </c>
      <c r="TO13" s="43">
        <v>0</v>
      </c>
      <c r="TP13" s="43">
        <v>939550.0506069432</v>
      </c>
      <c r="TQ13" s="43">
        <v>976859.88143070857</v>
      </c>
      <c r="TR13" s="43">
        <v>0</v>
      </c>
      <c r="TS13" s="43">
        <v>0</v>
      </c>
      <c r="TT13" s="43">
        <v>0</v>
      </c>
      <c r="TU13" s="43">
        <v>0</v>
      </c>
      <c r="TV13" s="43">
        <v>0</v>
      </c>
      <c r="TW13" s="43">
        <v>0</v>
      </c>
      <c r="TX13" s="43">
        <v>0</v>
      </c>
      <c r="TY13" s="43">
        <v>0</v>
      </c>
      <c r="TZ13" s="43">
        <v>0</v>
      </c>
      <c r="UA13" s="43">
        <v>0</v>
      </c>
      <c r="UB13" s="43">
        <v>0</v>
      </c>
      <c r="UC13" s="43">
        <v>0</v>
      </c>
      <c r="UD13" s="43">
        <v>0</v>
      </c>
      <c r="UE13" s="43">
        <v>0</v>
      </c>
      <c r="UF13" s="43">
        <v>0</v>
      </c>
      <c r="UG13" s="43">
        <v>0</v>
      </c>
      <c r="UH13" s="43">
        <v>0</v>
      </c>
      <c r="UI13" s="43">
        <v>0</v>
      </c>
      <c r="UJ13" s="43">
        <v>0</v>
      </c>
      <c r="UK13" s="43">
        <v>0</v>
      </c>
      <c r="UL13" s="43">
        <v>0</v>
      </c>
      <c r="UM13" s="43">
        <v>831051.87762623641</v>
      </c>
      <c r="UN13" s="43">
        <v>851767.40560913773</v>
      </c>
      <c r="UO13" s="43">
        <v>0</v>
      </c>
      <c r="UP13" s="43">
        <v>894760.45340937842</v>
      </c>
      <c r="UQ13" s="43">
        <v>917064.03722840396</v>
      </c>
      <c r="UR13" s="43">
        <v>0</v>
      </c>
      <c r="US13" s="43">
        <v>0</v>
      </c>
      <c r="UT13" s="43">
        <v>0</v>
      </c>
      <c r="UU13" s="43">
        <v>0</v>
      </c>
      <c r="UV13" s="43">
        <v>0</v>
      </c>
      <c r="UW13" s="43">
        <v>0</v>
      </c>
      <c r="UX13" s="43">
        <v>0</v>
      </c>
      <c r="UY13" s="43">
        <v>0</v>
      </c>
      <c r="UZ13" s="43">
        <v>0</v>
      </c>
      <c r="VA13" s="43">
        <v>0</v>
      </c>
      <c r="VB13" s="43">
        <v>0</v>
      </c>
      <c r="VC13" s="43">
        <v>0</v>
      </c>
      <c r="VD13" s="43">
        <v>0</v>
      </c>
      <c r="VE13" s="43">
        <v>0</v>
      </c>
      <c r="VF13" s="43">
        <v>0</v>
      </c>
      <c r="VG13" s="35"/>
      <c r="VH13" s="35"/>
      <c r="VI13" s="35"/>
      <c r="VJ13" s="43">
        <v>0</v>
      </c>
      <c r="VK13" s="43">
        <v>0</v>
      </c>
      <c r="VL13" s="43">
        <v>0</v>
      </c>
      <c r="VM13" s="43">
        <v>835954.92202818848</v>
      </c>
      <c r="VN13" s="43">
        <v>869150.9574038639</v>
      </c>
      <c r="VO13" s="43">
        <v>0</v>
      </c>
      <c r="VP13" s="43">
        <v>939550.0506069432</v>
      </c>
      <c r="VQ13" s="43">
        <v>976859.88143070857</v>
      </c>
      <c r="VR13" s="43">
        <v>0</v>
      </c>
      <c r="VS13" s="43">
        <v>1055983.1329825497</v>
      </c>
      <c r="VT13" s="43">
        <v>1097916.5584758245</v>
      </c>
      <c r="VU13" s="43">
        <v>0</v>
      </c>
      <c r="VV13" s="43">
        <v>1186845.1035932505</v>
      </c>
      <c r="VW13" s="43">
        <v>1233975.0994891301</v>
      </c>
      <c r="VX13" s="43">
        <v>0</v>
      </c>
      <c r="VY13" s="43">
        <v>1333924.0523139595</v>
      </c>
      <c r="VZ13" s="43">
        <v>1386894.599962204</v>
      </c>
      <c r="WA13" s="43">
        <v>0</v>
      </c>
      <c r="WB13" s="43">
        <v>1499229.6568057514</v>
      </c>
      <c r="WC13" s="43">
        <v>1558764.5424941296</v>
      </c>
      <c r="WD13" s="43">
        <v>0</v>
      </c>
      <c r="WE13" s="43">
        <v>1685020.6426271577</v>
      </c>
      <c r="WF13" s="43">
        <v>1751933.3473525308</v>
      </c>
      <c r="WG13" s="35"/>
      <c r="WH13" s="35"/>
      <c r="WI13" s="35"/>
      <c r="WJ13" s="43">
        <v>0</v>
      </c>
      <c r="WK13" s="43">
        <v>0</v>
      </c>
      <c r="WL13" s="43">
        <v>0</v>
      </c>
      <c r="WM13" s="43">
        <v>831051.87762623641</v>
      </c>
      <c r="WN13" s="43">
        <v>851767.40560913773</v>
      </c>
      <c r="WO13" s="43">
        <v>0</v>
      </c>
      <c r="WP13" s="43">
        <v>894760.45340937842</v>
      </c>
      <c r="WQ13" s="43">
        <v>917064.03722840396</v>
      </c>
      <c r="WR13" s="43">
        <v>0</v>
      </c>
      <c r="WS13" s="43">
        <v>963352.93925588438</v>
      </c>
      <c r="WT13" s="43">
        <v>987366.31953674916</v>
      </c>
      <c r="WU13" s="43">
        <v>0</v>
      </c>
      <c r="WV13" s="43">
        <v>1037203.7365271697</v>
      </c>
      <c r="WW13" s="43">
        <v>1063057.9865522946</v>
      </c>
      <c r="WX13" s="43">
        <v>0</v>
      </c>
      <c r="WY13" s="43">
        <v>1116715.9482555669</v>
      </c>
      <c r="WZ13" s="43">
        <v>1144552.1894071023</v>
      </c>
      <c r="XA13" s="43">
        <v>0</v>
      </c>
      <c r="XB13" s="43">
        <v>1202323.5794192138</v>
      </c>
      <c r="XC13" s="43">
        <v>1232293.7514680428</v>
      </c>
      <c r="XD13" s="43">
        <v>0</v>
      </c>
      <c r="XE13" s="43">
        <v>1294493.9058903819</v>
      </c>
      <c r="XF13" s="43">
        <v>1326761.596335608</v>
      </c>
      <c r="XG13" s="44">
        <v>117.4</v>
      </c>
      <c r="XH13" s="25">
        <v>20</v>
      </c>
      <c r="XI13" s="44">
        <v>0.36363636363636365</v>
      </c>
      <c r="XJ13" s="25">
        <v>8.503214267835201</v>
      </c>
      <c r="XK13" s="44">
        <v>44.215000000000003</v>
      </c>
      <c r="XL13" s="44">
        <v>15</v>
      </c>
      <c r="XM13" s="44">
        <v>4</v>
      </c>
      <c r="XN13" s="44">
        <v>1.3</v>
      </c>
      <c r="XO13" s="25">
        <v>44.090316069692101</v>
      </c>
      <c r="XP13" s="25">
        <v>10</v>
      </c>
      <c r="XQ13" s="25">
        <v>6.0164663209352396</v>
      </c>
      <c r="XR13" s="25">
        <v>44.090316069692101</v>
      </c>
      <c r="XS13" s="25">
        <v>10</v>
      </c>
      <c r="XT13" s="25">
        <v>6.6016650614966075</v>
      </c>
      <c r="XU13" s="25">
        <v>22.457675603732209</v>
      </c>
      <c r="XV13" s="25">
        <v>5</v>
      </c>
      <c r="XW13" s="25">
        <v>3.1690903309807874</v>
      </c>
      <c r="XX13" s="44">
        <v>8</v>
      </c>
      <c r="XY13" s="44">
        <v>2</v>
      </c>
      <c r="XZ13" s="25">
        <v>0.89158024941649772</v>
      </c>
      <c r="YA13" s="25">
        <v>9</v>
      </c>
      <c r="YB13" s="44">
        <v>39</v>
      </c>
      <c r="YC13" s="43">
        <f t="shared" si="14"/>
        <v>357297.73414447292</v>
      </c>
      <c r="YD13" s="45"/>
      <c r="YE13" s="46">
        <v>1.69</v>
      </c>
      <c r="YF13" s="46">
        <v>1.5649999999999999</v>
      </c>
      <c r="YG13" s="46">
        <v>1.423</v>
      </c>
      <c r="YH13" s="46">
        <v>2</v>
      </c>
      <c r="YI13" s="25">
        <v>0.65</v>
      </c>
      <c r="YJ13" s="25">
        <v>0.65</v>
      </c>
      <c r="YK13" s="76" t="s">
        <v>4323</v>
      </c>
      <c r="YL13" s="48">
        <v>0</v>
      </c>
      <c r="YM13" s="48">
        <v>0</v>
      </c>
      <c r="YN13" s="48">
        <v>0</v>
      </c>
      <c r="YO13" s="48">
        <v>0</v>
      </c>
      <c r="YP13" s="48">
        <v>0</v>
      </c>
      <c r="YQ13" s="48">
        <v>0</v>
      </c>
      <c r="YR13" s="48">
        <v>22066743.339507546</v>
      </c>
      <c r="YS13" s="48">
        <v>22066743.339507546</v>
      </c>
      <c r="YT13" s="48">
        <v>22066743.339507546</v>
      </c>
      <c r="YU13" s="48">
        <v>22066743.339507546</v>
      </c>
      <c r="YV13" s="48">
        <v>22066743.339507546</v>
      </c>
      <c r="YW13" s="48">
        <v>22066743.339507546</v>
      </c>
      <c r="YX13" s="48">
        <v>22066743.339507546</v>
      </c>
      <c r="YY13" s="48">
        <v>11583492.124495177</v>
      </c>
      <c r="YZ13" s="48">
        <v>12043476.274604205</v>
      </c>
      <c r="ZA13" s="48">
        <v>12521726.541362442</v>
      </c>
      <c r="ZB13" s="48">
        <v>13018968.278061746</v>
      </c>
      <c r="ZC13" s="48">
        <v>13535955.642003283</v>
      </c>
      <c r="ZD13" s="48">
        <v>14073472.738314347</v>
      </c>
      <c r="ZE13" s="48">
        <v>14632334.809185626</v>
      </c>
      <c r="ZF13" s="48">
        <v>15213389.470334033</v>
      </c>
      <c r="ZG13" s="48">
        <v>15817517.996565884</v>
      </c>
      <c r="ZH13" s="48">
        <v>16445636.658389671</v>
      </c>
      <c r="ZI13" s="48">
        <v>17098698.111706909</v>
      </c>
      <c r="ZJ13" s="48">
        <v>17777692.842687227</v>
      </c>
      <c r="ZK13" s="48">
        <v>18483650.670020692</v>
      </c>
      <c r="ZL13" s="49">
        <v>0</v>
      </c>
      <c r="ZM13" s="49">
        <v>0</v>
      </c>
      <c r="ZN13" s="49">
        <v>0</v>
      </c>
      <c r="ZO13" s="49">
        <v>0</v>
      </c>
      <c r="ZP13" s="49">
        <v>0</v>
      </c>
      <c r="ZQ13" s="49">
        <v>0</v>
      </c>
      <c r="ZR13" s="49">
        <v>10244138.751773378</v>
      </c>
      <c r="ZS13" s="49">
        <v>10244138.751773378</v>
      </c>
      <c r="ZT13" s="49">
        <v>10244138.751773378</v>
      </c>
      <c r="ZU13" s="49">
        <v>10244138.751773378</v>
      </c>
      <c r="ZV13" s="49">
        <v>10244138.751773378</v>
      </c>
      <c r="ZW13" s="49">
        <v>10244138.751773378</v>
      </c>
      <c r="ZX13" s="49">
        <v>10244138.751773378</v>
      </c>
      <c r="ZY13" s="49">
        <v>2498239.0802786648</v>
      </c>
      <c r="ZZ13" s="49">
        <v>2560512.3786957324</v>
      </c>
      <c r="AAA13" s="49">
        <v>2624337.955966488</v>
      </c>
      <c r="AAB13" s="49">
        <v>2689754.5055550644</v>
      </c>
      <c r="AAC13" s="49">
        <v>2756801.6854328346</v>
      </c>
      <c r="AAD13" s="49">
        <v>2825520.1421205373</v>
      </c>
      <c r="AAE13" s="49">
        <v>2895951.5353297391</v>
      </c>
      <c r="AAF13" s="49">
        <v>2968138.5632185503</v>
      </c>
      <c r="AAG13" s="49">
        <v>3042124.9882767559</v>
      </c>
      <c r="AAH13" s="49">
        <v>3117955.6638564183</v>
      </c>
      <c r="AAI13" s="49">
        <v>3195676.561363494</v>
      </c>
      <c r="AAJ13" s="49">
        <v>3275334.7981276233</v>
      </c>
      <c r="AAK13" s="49">
        <v>3356978.665966284</v>
      </c>
      <c r="AAL13" s="49">
        <v>0</v>
      </c>
      <c r="AAM13" s="49">
        <v>0</v>
      </c>
      <c r="AAN13" s="49">
        <v>0</v>
      </c>
      <c r="AAO13" s="49">
        <v>0</v>
      </c>
      <c r="AAP13" s="49">
        <v>0</v>
      </c>
      <c r="AAQ13" s="49">
        <v>0</v>
      </c>
      <c r="AAR13" s="49">
        <v>11518580.355829112</v>
      </c>
      <c r="AAS13" s="49">
        <v>11518580.355829112</v>
      </c>
      <c r="AAT13" s="49">
        <v>11518580.355829112</v>
      </c>
      <c r="AAU13" s="49">
        <v>11518580.355829112</v>
      </c>
      <c r="AAV13" s="49">
        <v>11518580.355829112</v>
      </c>
      <c r="AAW13" s="49">
        <v>11518580.355829112</v>
      </c>
      <c r="AAX13" s="49">
        <v>11518580.355829112</v>
      </c>
      <c r="AAY13" s="49">
        <v>4350254.0797255663</v>
      </c>
      <c r="AAZ13" s="49">
        <v>4523004.0504696537</v>
      </c>
      <c r="ABA13" s="49">
        <v>4702613.9774013842</v>
      </c>
      <c r="ABB13" s="49">
        <v>4889356.2715590922</v>
      </c>
      <c r="ABC13" s="49">
        <v>5083514.1615098538</v>
      </c>
      <c r="ABD13" s="49">
        <v>5285382.1229171613</v>
      </c>
      <c r="ABE13" s="49">
        <v>5495266.3251665421</v>
      </c>
      <c r="ABF13" s="49">
        <v>5713485.0957270283</v>
      </c>
      <c r="ABG13" s="49">
        <v>5940369.4029525789</v>
      </c>
      <c r="ABH13" s="49">
        <v>6176263.3580554985</v>
      </c>
      <c r="ABI13" s="49">
        <v>6421524.7370136715</v>
      </c>
      <c r="ABJ13" s="49">
        <v>6676525.5232025804</v>
      </c>
      <c r="ABK13" s="49">
        <v>6941652.4715757109</v>
      </c>
      <c r="ABL13" s="50">
        <v>0</v>
      </c>
      <c r="ABM13" s="50">
        <v>0</v>
      </c>
      <c r="ABN13" s="50">
        <v>0</v>
      </c>
      <c r="ABO13" s="50">
        <v>0</v>
      </c>
      <c r="ABP13" s="50">
        <v>0</v>
      </c>
      <c r="ABQ13" s="50">
        <v>0</v>
      </c>
      <c r="ABR13" s="50">
        <v>10170006.849474903</v>
      </c>
      <c r="ABS13" s="50">
        <v>10170006.849474903</v>
      </c>
      <c r="ABT13" s="50">
        <v>10170006.849474903</v>
      </c>
      <c r="ABU13" s="50">
        <v>10170006.849474903</v>
      </c>
      <c r="ABV13" s="50">
        <v>10170006.849474903</v>
      </c>
      <c r="ABW13" s="50">
        <v>10170006.849474903</v>
      </c>
      <c r="ABX13" s="50">
        <v>10170006.849474903</v>
      </c>
      <c r="ABY13" s="50">
        <v>2491194.1799647906</v>
      </c>
      <c r="ABZ13" s="50">
        <v>2553291.8710178444</v>
      </c>
      <c r="ACA13" s="50">
        <v>2616937.4635814126</v>
      </c>
      <c r="ACB13" s="50">
        <v>2682169.5420061331</v>
      </c>
      <c r="ACC13" s="50">
        <v>2749027.6524300249</v>
      </c>
      <c r="ACD13" s="50">
        <v>2817552.3267528173</v>
      </c>
      <c r="ACE13" s="50">
        <v>2887785.1072079227</v>
      </c>
      <c r="ACF13" s="50">
        <v>2959768.5715469331</v>
      </c>
      <c r="ACG13" s="50">
        <v>3033546.3588517592</v>
      </c>
      <c r="ACH13" s="50">
        <v>3109163.1959904134</v>
      </c>
      <c r="ACI13" s="50">
        <v>3186664.9247319521</v>
      </c>
      <c r="ACJ13" s="50">
        <v>3266098.5295376698</v>
      </c>
      <c r="ACK13" s="50">
        <v>3347512.1660447088</v>
      </c>
      <c r="ACL13" s="49">
        <v>0</v>
      </c>
      <c r="ACM13" s="49">
        <v>0</v>
      </c>
      <c r="ACN13" s="49">
        <v>0</v>
      </c>
      <c r="ACO13" s="49">
        <v>0</v>
      </c>
      <c r="ACP13" s="49">
        <v>0</v>
      </c>
      <c r="ACQ13" s="49">
        <v>0</v>
      </c>
      <c r="ACR13" s="49">
        <v>6214779.219500252</v>
      </c>
      <c r="ACS13" s="49">
        <v>6214779.219500252</v>
      </c>
      <c r="ACT13" s="49">
        <v>6214779.219500252</v>
      </c>
      <c r="ACU13" s="49">
        <v>6214779.219500252</v>
      </c>
      <c r="ACV13" s="49">
        <v>6214779.219500252</v>
      </c>
      <c r="ACW13" s="49">
        <v>6214779.219500252</v>
      </c>
      <c r="ACX13" s="49">
        <v>6214779.219500252</v>
      </c>
      <c r="ACY13" s="49">
        <v>2215828.8627793822</v>
      </c>
      <c r="ACZ13" s="49">
        <v>2303820.1304625766</v>
      </c>
      <c r="ADA13" s="49">
        <v>2395305.5593233509</v>
      </c>
      <c r="ADB13" s="49">
        <v>2490423.9036115059</v>
      </c>
      <c r="ADC13" s="49">
        <v>2589319.4275521166</v>
      </c>
      <c r="ADD13" s="49">
        <v>2692142.1241484876</v>
      </c>
      <c r="ADE13" s="49">
        <v>2799047.9426736766</v>
      </c>
      <c r="ADF13" s="49">
        <v>2910199.0251958864</v>
      </c>
      <c r="ADG13" s="49">
        <v>3025763.9524963615</v>
      </c>
      <c r="ADH13" s="49">
        <v>3145917.9997526556</v>
      </c>
      <c r="ADI13" s="49">
        <v>3270843.4023753172</v>
      </c>
      <c r="ADJ13" s="49">
        <v>3400729.6324008657</v>
      </c>
      <c r="ADK13" s="49">
        <v>3535773.6858605812</v>
      </c>
      <c r="ADL13" s="50">
        <v>0</v>
      </c>
      <c r="ADM13" s="50">
        <v>0</v>
      </c>
      <c r="ADN13" s="50">
        <v>0</v>
      </c>
      <c r="ADO13" s="50">
        <v>0</v>
      </c>
      <c r="ADP13" s="50">
        <v>0</v>
      </c>
      <c r="ADQ13" s="50">
        <v>0</v>
      </c>
      <c r="ADR13" s="50">
        <v>2099793.5624231882</v>
      </c>
      <c r="ADS13" s="50">
        <v>2099793.5624231882</v>
      </c>
      <c r="ADT13" s="50">
        <v>2099793.5624231882</v>
      </c>
      <c r="ADU13" s="50">
        <v>2099793.5624231882</v>
      </c>
      <c r="ADV13" s="50">
        <v>2099793.5624231882</v>
      </c>
      <c r="ADW13" s="50">
        <v>2099793.5624231882</v>
      </c>
      <c r="ADX13" s="50">
        <v>2099793.5624231882</v>
      </c>
      <c r="ADY13" s="50">
        <v>452016.56999274716</v>
      </c>
      <c r="ADZ13" s="50">
        <v>463283.93146140128</v>
      </c>
      <c r="AEA13" s="50">
        <v>474832.15306416154</v>
      </c>
      <c r="AEB13" s="50">
        <v>486668.23576705903</v>
      </c>
      <c r="AEC13" s="50">
        <v>498799.35504834726</v>
      </c>
      <c r="AED13" s="50">
        <v>511232.86524854228</v>
      </c>
      <c r="AEE13" s="50">
        <v>523976.3040289022</v>
      </c>
      <c r="AEF13" s="50">
        <v>537037.39694104716</v>
      </c>
      <c r="AEG13" s="50">
        <v>550424.06211046129</v>
      </c>
      <c r="AEH13" s="50">
        <v>564144.41503678262</v>
      </c>
      <c r="AEI13" s="50">
        <v>578206.77351369336</v>
      </c>
      <c r="AEJ13" s="50">
        <v>592619.66267151386</v>
      </c>
      <c r="AEK13" s="50">
        <v>607391.82014543191</v>
      </c>
      <c r="AEL13" s="48">
        <v>0</v>
      </c>
      <c r="AEM13" s="48">
        <v>0</v>
      </c>
      <c r="AEN13" s="48">
        <v>0</v>
      </c>
      <c r="AEO13" s="48">
        <v>0</v>
      </c>
      <c r="AEP13" s="48">
        <v>0</v>
      </c>
      <c r="AEQ13" s="48">
        <v>0</v>
      </c>
      <c r="AER13" s="48">
        <v>1376240.9584614944</v>
      </c>
      <c r="AES13" s="48">
        <v>2052603.3900132065</v>
      </c>
      <c r="AET13" s="48">
        <v>2780512.7481898027</v>
      </c>
      <c r="AEU13" s="48">
        <v>3562996.3604172231</v>
      </c>
      <c r="AEV13" s="48">
        <v>4403240.7015591459</v>
      </c>
      <c r="AEW13" s="48">
        <v>5304599.2596867271</v>
      </c>
      <c r="AEX13" s="48">
        <v>6270600.7755916826</v>
      </c>
      <c r="AEY13" s="48">
        <v>6519608.3233530447</v>
      </c>
      <c r="AEZ13" s="48">
        <v>6778504.039897766</v>
      </c>
      <c r="AFA13" s="48">
        <v>7047680.5875478024</v>
      </c>
      <c r="AFB13" s="48">
        <v>7327546.2213705918</v>
      </c>
      <c r="AFC13" s="48">
        <v>7618525.4083719095</v>
      </c>
      <c r="AFD13" s="48">
        <v>7921059.4712771215</v>
      </c>
      <c r="AFE13" s="48">
        <v>8235607.2578771273</v>
      </c>
      <c r="AFF13" s="48">
        <v>8562645.8369542863</v>
      </c>
      <c r="AFG13" s="48">
        <v>8902671.2218437977</v>
      </c>
      <c r="AFH13" s="48">
        <v>9256199.1227278654</v>
      </c>
      <c r="AFI13" s="48">
        <v>9623765.7288037967</v>
      </c>
      <c r="AFJ13" s="48">
        <v>10005928.521512149</v>
      </c>
      <c r="AFK13" s="48">
        <v>10403267.120058488</v>
      </c>
      <c r="AFL13" s="49">
        <v>0</v>
      </c>
      <c r="AFM13" s="49">
        <v>0</v>
      </c>
      <c r="AFN13" s="49">
        <v>0</v>
      </c>
      <c r="AFO13" s="49">
        <v>0</v>
      </c>
      <c r="AFP13" s="49">
        <v>0</v>
      </c>
      <c r="AFQ13" s="49">
        <v>0</v>
      </c>
      <c r="AFR13" s="49">
        <v>2648256.0519702882</v>
      </c>
      <c r="AFS13" s="49">
        <v>3546689.9449233385</v>
      </c>
      <c r="AFT13" s="49">
        <v>4488268.6484872084</v>
      </c>
      <c r="AFU13" s="49">
        <v>5474584.8522609752</v>
      </c>
      <c r="AFV13" s="49">
        <v>6507283.8394058282</v>
      </c>
      <c r="AFW13" s="49">
        <v>7588065.11901516</v>
      </c>
      <c r="AFX13" s="49">
        <v>8718684.1071854923</v>
      </c>
      <c r="AFY13" s="49">
        <v>8936013.6740380041</v>
      </c>
      <c r="AFZ13" s="49">
        <v>9158760.5882846471</v>
      </c>
      <c r="AGA13" s="49">
        <v>9387059.8874778952</v>
      </c>
      <c r="AGB13" s="49">
        <v>9621049.9752346966</v>
      </c>
      <c r="AGC13" s="49">
        <v>9860872.7051419411</v>
      </c>
      <c r="AGD13" s="49">
        <v>10106673.466753442</v>
      </c>
      <c r="AGE13" s="49">
        <v>10358601.273730537</v>
      </c>
      <c r="AGF13" s="49">
        <v>10616808.854179794</v>
      </c>
      <c r="AGG13" s="49">
        <v>10881452.743242502</v>
      </c>
      <c r="AGH13" s="49">
        <v>11152693.377992187</v>
      </c>
      <c r="AGI13" s="49">
        <v>11430695.194697572</v>
      </c>
      <c r="AGJ13" s="49">
        <v>11715626.728510037</v>
      </c>
      <c r="AGK13" s="49">
        <v>12007660.715635959</v>
      </c>
      <c r="AGL13" s="49">
        <v>0</v>
      </c>
      <c r="AGM13" s="49">
        <v>0</v>
      </c>
      <c r="AGN13" s="49">
        <v>0</v>
      </c>
      <c r="AGO13" s="49">
        <v>0</v>
      </c>
      <c r="AGP13" s="49">
        <v>0</v>
      </c>
      <c r="AGQ13" s="49">
        <v>1032520.660832435</v>
      </c>
      <c r="AGR13" s="49">
        <v>1993684.4276275053</v>
      </c>
      <c r="AGS13" s="49">
        <v>3029556.239685209</v>
      </c>
      <c r="AGT13" s="49">
        <v>4144553.7893024455</v>
      </c>
      <c r="AGU13" s="49">
        <v>5343327.8168910407</v>
      </c>
      <c r="AGV13" s="49">
        <v>6630773.6535068797</v>
      </c>
      <c r="AGW13" s="49">
        <v>8012043.3125982946</v>
      </c>
      <c r="AGX13" s="49">
        <v>9492558.1563915182</v>
      </c>
      <c r="AGY13" s="49">
        <v>9869510.6547399908</v>
      </c>
      <c r="AGZ13" s="49">
        <v>10261432.056483118</v>
      </c>
      <c r="AHA13" s="49">
        <v>10668916.781527439</v>
      </c>
      <c r="AHB13" s="49">
        <v>11092582.854382716</v>
      </c>
      <c r="AHC13" s="49">
        <v>11533072.841508221</v>
      </c>
      <c r="AHD13" s="49">
        <v>11991054.825881343</v>
      </c>
      <c r="AHE13" s="49">
        <v>12467223.420266625</v>
      </c>
      <c r="AHF13" s="49">
        <v>12962300.820722034</v>
      </c>
      <c r="AHG13" s="49">
        <v>13477037.901940303</v>
      </c>
      <c r="AHH13" s="49">
        <v>14012215.356086619</v>
      </c>
      <c r="AHI13" s="49">
        <v>14568644.876859929</v>
      </c>
      <c r="AHJ13" s="49">
        <v>15147170.390573679</v>
      </c>
      <c r="AHK13" s="49">
        <v>15748669.336123172</v>
      </c>
      <c r="AHL13" s="50">
        <v>0</v>
      </c>
      <c r="AHM13" s="50">
        <v>0</v>
      </c>
      <c r="AHN13" s="50">
        <v>0</v>
      </c>
      <c r="AHO13" s="50">
        <v>0</v>
      </c>
      <c r="AHP13" s="50">
        <v>0</v>
      </c>
      <c r="AHQ13" s="50">
        <v>1412444.6117456609</v>
      </c>
      <c r="AHR13" s="50">
        <v>2688497.3977359007</v>
      </c>
      <c r="AHS13" s="50">
        <v>4027288.5842300435</v>
      </c>
      <c r="AHT13" s="50">
        <v>5431153.0416429164</v>
      </c>
      <c r="AHU13" s="50">
        <v>6902503.0599899506</v>
      </c>
      <c r="AHV13" s="50">
        <v>8443830.7577750441</v>
      </c>
      <c r="AHW13" s="50">
        <v>10057710.56286593</v>
      </c>
      <c r="AHX13" s="50">
        <v>11746801.767449116</v>
      </c>
      <c r="AHY13" s="50">
        <v>12039612.850937972</v>
      </c>
      <c r="AHZ13" s="50">
        <v>12339722.800306346</v>
      </c>
      <c r="AIA13" s="50">
        <v>12647313.553486688</v>
      </c>
      <c r="AIB13" s="50">
        <v>12962571.583555914</v>
      </c>
      <c r="AIC13" s="50">
        <v>13285688.011782411</v>
      </c>
      <c r="AID13" s="50">
        <v>13616858.723490922</v>
      </c>
      <c r="AIE13" s="50">
        <v>13956284.486815594</v>
      </c>
      <c r="AIF13" s="50">
        <v>14304171.074413182</v>
      </c>
      <c r="AIG13" s="50">
        <v>14660729.388210146</v>
      </c>
      <c r="AIH13" s="50">
        <v>15026175.587259348</v>
      </c>
      <c r="AII13" s="50">
        <v>15400731.218783777</v>
      </c>
      <c r="AIJ13" s="50">
        <v>15784623.352486817</v>
      </c>
      <c r="AIK13" s="50">
        <v>16178084.718210436</v>
      </c>
      <c r="AIL13" s="49">
        <v>0</v>
      </c>
      <c r="AIM13" s="49">
        <v>0</v>
      </c>
      <c r="AIN13" s="49">
        <v>0</v>
      </c>
      <c r="AIO13" s="49">
        <v>0</v>
      </c>
      <c r="AIP13" s="49">
        <v>0</v>
      </c>
      <c r="AIQ13" s="49">
        <v>608102.09911510511</v>
      </c>
      <c r="AIR13" s="49">
        <v>1174178.6207318655</v>
      </c>
      <c r="AIS13" s="49">
        <v>1784254.3772969772</v>
      </c>
      <c r="AIT13" s="49">
        <v>2440931.1646493971</v>
      </c>
      <c r="AIU13" s="49">
        <v>3146948.0321022775</v>
      </c>
      <c r="AIV13" s="49">
        <v>3905188.0804049517</v>
      </c>
      <c r="AIW13" s="49">
        <v>4718685.5831670864</v>
      </c>
      <c r="AIX13" s="49">
        <v>5590633.4467148148</v>
      </c>
      <c r="AIY13" s="49">
        <v>5812639.2759517664</v>
      </c>
      <c r="AIZ13" s="49">
        <v>6043461.0271562282</v>
      </c>
      <c r="AJA13" s="49">
        <v>6283448.7833886491</v>
      </c>
      <c r="AJB13" s="49">
        <v>6532966.5296189664</v>
      </c>
      <c r="AJC13" s="49">
        <v>6792392.7047758391</v>
      </c>
      <c r="AJD13" s="49">
        <v>7062120.7757179402</v>
      </c>
      <c r="AJE13" s="49">
        <v>7342559.8339978317</v>
      </c>
      <c r="AJF13" s="49">
        <v>7634135.2163235145</v>
      </c>
      <c r="AJG13" s="49">
        <v>7937289.1496587144</v>
      </c>
      <c r="AJH13" s="49">
        <v>8252481.4219402941</v>
      </c>
      <c r="AJI13" s="49">
        <v>8580190.0794300772</v>
      </c>
      <c r="AJJ13" s="49">
        <v>8920912.1517587267</v>
      </c>
      <c r="AJK13" s="49">
        <v>9275164.4057613518</v>
      </c>
      <c r="AJL13" s="50">
        <v>0</v>
      </c>
      <c r="AJM13" s="50">
        <v>0</v>
      </c>
      <c r="AJN13" s="50">
        <v>0</v>
      </c>
      <c r="AJO13" s="50">
        <v>0</v>
      </c>
      <c r="AJP13" s="50">
        <v>0</v>
      </c>
      <c r="AJQ13" s="50">
        <v>191971.08240071964</v>
      </c>
      <c r="AJR13" s="50">
        <v>365404.59794526483</v>
      </c>
      <c r="AJS13" s="50">
        <v>547365.14425099408</v>
      </c>
      <c r="AJT13" s="50">
        <v>738170.06303670665</v>
      </c>
      <c r="AJU13" s="50">
        <v>938147.21843348094</v>
      </c>
      <c r="AJV13" s="50">
        <v>1147635.3243864065</v>
      </c>
      <c r="AJW13" s="50">
        <v>1366984.2818404271</v>
      </c>
      <c r="AJX13" s="50">
        <v>1596555.5259946433</v>
      </c>
      <c r="AJY13" s="50">
        <v>1636352.6693083274</v>
      </c>
      <c r="AJZ13" s="50">
        <v>1677141.8311206747</v>
      </c>
      <c r="AKA13" s="50">
        <v>1718947.7393548416</v>
      </c>
      <c r="AKB13" s="50">
        <v>1761795.7383238846</v>
      </c>
      <c r="AKC13" s="50">
        <v>1805711.8040954352</v>
      </c>
      <c r="AKD13" s="50">
        <v>1850722.5602393707</v>
      </c>
      <c r="AKE13" s="50">
        <v>1896855.29396802</v>
      </c>
      <c r="AKF13" s="50">
        <v>1944137.9726787</v>
      </c>
      <c r="AKG13" s="50">
        <v>1992599.2609086025</v>
      </c>
      <c r="AKH13" s="50">
        <v>2042268.5377123125</v>
      </c>
      <c r="AKI13" s="50">
        <v>2093175.9144724975</v>
      </c>
      <c r="AKJ13" s="50">
        <v>2145352.2531545591</v>
      </c>
      <c r="AKK13" s="50">
        <v>2198829.1850163159</v>
      </c>
      <c r="AKL13" s="51">
        <v>0</v>
      </c>
      <c r="AKM13" s="51">
        <v>0</v>
      </c>
      <c r="AKN13" s="51">
        <v>0</v>
      </c>
      <c r="AKO13" s="51">
        <v>0</v>
      </c>
      <c r="AKP13" s="51">
        <v>0</v>
      </c>
      <c r="AKQ13" s="51">
        <v>0</v>
      </c>
      <c r="AKR13" s="51">
        <v>3465869.1067288695</v>
      </c>
      <c r="AKS13" s="51">
        <v>3603499.8693964197</v>
      </c>
      <c r="AKT13" s="51">
        <v>0</v>
      </c>
      <c r="AKU13" s="51">
        <v>3895374.5098163863</v>
      </c>
      <c r="AKV13" s="51">
        <v>4050061.0684117177</v>
      </c>
      <c r="AKW13" s="51">
        <v>0</v>
      </c>
      <c r="AKX13" s="51">
        <v>0</v>
      </c>
      <c r="AKY13" s="51">
        <v>0</v>
      </c>
      <c r="AKZ13" s="51">
        <v>0</v>
      </c>
      <c r="ALA13" s="51">
        <v>0</v>
      </c>
      <c r="ALB13" s="51">
        <v>0</v>
      </c>
      <c r="ALC13" s="51">
        <v>0</v>
      </c>
      <c r="ALD13" s="51">
        <v>0</v>
      </c>
      <c r="ALE13" s="51">
        <v>0</v>
      </c>
      <c r="ALF13" s="51">
        <v>0</v>
      </c>
      <c r="ALG13" s="51">
        <v>0</v>
      </c>
      <c r="ALH13" s="51">
        <v>0</v>
      </c>
      <c r="ALI13" s="51">
        <v>0</v>
      </c>
      <c r="ALJ13" s="51">
        <v>0</v>
      </c>
      <c r="ALK13" s="51">
        <v>0</v>
      </c>
      <c r="ALL13" s="51">
        <v>0</v>
      </c>
      <c r="ALM13" s="51">
        <v>0</v>
      </c>
      <c r="ALN13" s="51">
        <v>0</v>
      </c>
      <c r="ALO13" s="51">
        <v>0</v>
      </c>
      <c r="ALP13" s="51">
        <v>0</v>
      </c>
      <c r="ALQ13" s="51">
        <v>0</v>
      </c>
      <c r="ALR13" s="51">
        <v>3445541.0846383763</v>
      </c>
      <c r="ALS13" s="51">
        <v>3531427.663655485</v>
      </c>
      <c r="ALT13" s="51">
        <v>0</v>
      </c>
      <c r="ALU13" s="51">
        <v>3709676.8398352829</v>
      </c>
      <c r="ALV13" s="51">
        <v>3802147.4983489625</v>
      </c>
      <c r="ALW13" s="51">
        <v>0</v>
      </c>
      <c r="ALX13" s="51">
        <v>0</v>
      </c>
      <c r="ALY13" s="51">
        <v>0</v>
      </c>
      <c r="ALZ13" s="51">
        <v>0</v>
      </c>
      <c r="AMA13" s="51">
        <v>0</v>
      </c>
      <c r="AMB13" s="51">
        <v>0</v>
      </c>
      <c r="AMC13" s="51">
        <v>0</v>
      </c>
      <c r="AMD13" s="51">
        <v>0</v>
      </c>
      <c r="AME13" s="51">
        <v>0</v>
      </c>
      <c r="AMF13" s="51">
        <v>0</v>
      </c>
      <c r="AMG13" s="51">
        <v>0</v>
      </c>
      <c r="AMH13" s="51">
        <v>0</v>
      </c>
      <c r="AMI13" s="51">
        <v>0</v>
      </c>
      <c r="AMJ13" s="51">
        <v>0</v>
      </c>
      <c r="AMK13" s="51">
        <v>0</v>
      </c>
      <c r="AML13" s="50">
        <v>0</v>
      </c>
      <c r="AMM13" s="50">
        <v>0</v>
      </c>
      <c r="AMN13" s="50">
        <v>0</v>
      </c>
      <c r="AMO13" s="50">
        <v>0</v>
      </c>
      <c r="AMP13" s="50">
        <v>0</v>
      </c>
      <c r="AMQ13" s="50">
        <v>0</v>
      </c>
      <c r="AMR13" s="50">
        <v>3465869.1067288695</v>
      </c>
      <c r="AMS13" s="50">
        <v>3603499.8693964197</v>
      </c>
      <c r="AMT13" s="50">
        <v>0</v>
      </c>
      <c r="AMU13" s="50">
        <v>3895374.5098163863</v>
      </c>
      <c r="AMV13" s="50">
        <v>4050061.0684117177</v>
      </c>
      <c r="AMW13" s="50">
        <v>0</v>
      </c>
      <c r="AMX13" s="50">
        <v>4378106.0693456512</v>
      </c>
      <c r="AMY13" s="50">
        <v>4551962.0514407689</v>
      </c>
      <c r="AMZ13" s="50">
        <v>0</v>
      </c>
      <c r="ANA13" s="50">
        <v>4920659.7994976165</v>
      </c>
      <c r="ANB13" s="50">
        <v>5116060.7624819335</v>
      </c>
      <c r="ANC13" s="50">
        <v>0</v>
      </c>
      <c r="AND13" s="50">
        <v>5530449.1208936758</v>
      </c>
      <c r="ANE13" s="50">
        <v>5750065.0114432974</v>
      </c>
      <c r="ANF13" s="50">
        <v>0</v>
      </c>
      <c r="ANG13" s="50">
        <v>6215806.157116645</v>
      </c>
      <c r="ANH13" s="50">
        <v>6462637.7931806613</v>
      </c>
      <c r="ANI13" s="50">
        <v>0</v>
      </c>
      <c r="ANJ13" s="50">
        <v>6986095.584332196</v>
      </c>
      <c r="ANK13" s="50">
        <v>7263515.6581235928</v>
      </c>
      <c r="ANL13" s="50">
        <v>0</v>
      </c>
      <c r="ANM13" s="50">
        <v>0</v>
      </c>
      <c r="ANN13" s="50">
        <v>0</v>
      </c>
      <c r="ANO13" s="50">
        <v>0</v>
      </c>
      <c r="ANP13" s="50">
        <v>0</v>
      </c>
      <c r="ANQ13" s="50">
        <v>0</v>
      </c>
      <c r="ANR13" s="50">
        <v>3445541.0846383763</v>
      </c>
      <c r="ANS13" s="50">
        <v>3531427.663655485</v>
      </c>
      <c r="ANT13" s="50">
        <v>0</v>
      </c>
      <c r="ANU13" s="50">
        <v>3709676.8398352829</v>
      </c>
      <c r="ANV13" s="50">
        <v>3802147.4983489625</v>
      </c>
      <c r="ANW13" s="50">
        <v>0</v>
      </c>
      <c r="ANX13" s="50">
        <v>3994061.2861548965</v>
      </c>
      <c r="ANY13" s="50">
        <v>4093620.7607993619</v>
      </c>
      <c r="ANZ13" s="50">
        <v>0</v>
      </c>
      <c r="AOA13" s="50">
        <v>4300246.6916416455</v>
      </c>
      <c r="AOB13" s="50">
        <v>4407438.4122458128</v>
      </c>
      <c r="AOC13" s="50">
        <v>0</v>
      </c>
      <c r="AOD13" s="50">
        <v>4629904.3214675803</v>
      </c>
      <c r="AOE13" s="50">
        <v>4745313.3772818465</v>
      </c>
      <c r="AOF13" s="50">
        <v>0</v>
      </c>
      <c r="AOG13" s="50">
        <v>4984833.5602720603</v>
      </c>
      <c r="AOH13" s="50">
        <v>5109089.8935865052</v>
      </c>
      <c r="AOI13" s="50">
        <v>0</v>
      </c>
      <c r="AOJ13" s="50">
        <v>5366971.7338215234</v>
      </c>
      <c r="AOK13" s="50">
        <v>5500753.578407431</v>
      </c>
      <c r="AOL13" s="52">
        <v>20394</v>
      </c>
      <c r="AOM13" s="53">
        <v>9789.119999999999</v>
      </c>
      <c r="AON13" s="52">
        <v>10177.849063318767</v>
      </c>
      <c r="AOO13" s="52">
        <v>10582.014681166307</v>
      </c>
      <c r="AOP13" s="52">
        <v>11002.229844024178</v>
      </c>
      <c r="AOQ13" s="52">
        <v>11439.131884420589</v>
      </c>
      <c r="AOR13" s="52">
        <v>11893.383443560804</v>
      </c>
      <c r="AOS13" s="52">
        <v>12365.673476342743</v>
      </c>
      <c r="AOT13" s="52">
        <v>12856.718296282068</v>
      </c>
      <c r="AOU13" s="52">
        <v>13367.262661931585</v>
      </c>
      <c r="AOV13" s="52">
        <v>13898.080906442696</v>
      </c>
      <c r="AOW13" s="52">
        <v>14449.978111982104</v>
      </c>
      <c r="AOX13" s="52">
        <v>15023.791330784969</v>
      </c>
      <c r="AOY13" s="52">
        <v>15620.390854696481</v>
      </c>
      <c r="AOZ13" s="52">
        <v>16240.681535127329</v>
      </c>
      <c r="APA13" s="52">
        <v>16885.604155425011</v>
      </c>
      <c r="APB13" s="52">
        <v>17556.136857742469</v>
      </c>
      <c r="APC13" s="52">
        <v>18253.296626568099</v>
      </c>
      <c r="APD13" s="52">
        <v>18978.140831167231</v>
      </c>
      <c r="APE13" s="52">
        <v>19731.768829274446</v>
      </c>
      <c r="APF13" s="52">
        <v>20515.323634469023</v>
      </c>
      <c r="APG13" s="52">
        <v>21329.993649762382</v>
      </c>
      <c r="APH13" s="52">
        <v>22177.014470026861</v>
      </c>
      <c r="API13" s="52">
        <v>23057.670755999483</v>
      </c>
      <c r="APJ13" s="52">
        <v>23973.298182703031</v>
      </c>
      <c r="APK13" s="52">
        <v>24925.285465239529</v>
      </c>
      <c r="APL13" s="52">
        <v>25915.076465028629</v>
      </c>
      <c r="APM13" s="54">
        <v>10604.880000000001</v>
      </c>
      <c r="APN13" s="52">
        <v>10869.226539981122</v>
      </c>
      <c r="APO13" s="52">
        <v>11140.162413665217</v>
      </c>
      <c r="APP13" s="52">
        <v>11417.851872563397</v>
      </c>
      <c r="APQ13" s="52">
        <v>11702.463262463998</v>
      </c>
      <c r="APR13" s="52">
        <v>11994.169125490127</v>
      </c>
      <c r="APS13" s="52">
        <v>12293.146304701178</v>
      </c>
      <c r="APT13" s="52">
        <v>12599.576051301749</v>
      </c>
      <c r="APU13" s="52">
        <v>12913.644134522927</v>
      </c>
      <c r="APV13" s="52">
        <v>13235.540954242588</v>
      </c>
      <c r="APW13" s="52">
        <v>13565.461656412952</v>
      </c>
      <c r="APX13" s="52">
        <v>13903.606251365401</v>
      </c>
      <c r="APY13" s="52">
        <v>14250.179735064257</v>
      </c>
      <c r="APZ13" s="52">
        <v>14605.392213383044</v>
      </c>
      <c r="AQA13" s="52">
        <v>14969.459029478559</v>
      </c>
      <c r="AQB13" s="52">
        <v>15342.600894340001</v>
      </c>
      <c r="AQC13" s="52">
        <v>15725.044020592257</v>
      </c>
      <c r="AQD13" s="52">
        <v>16117.020259634506</v>
      </c>
      <c r="AQE13" s="52">
        <v>16518.767242197253</v>
      </c>
      <c r="AQF13" s="52">
        <v>16930.528522403001</v>
      </c>
      <c r="AQG13" s="52">
        <v>17352.553725417925</v>
      </c>
      <c r="AQH13" s="52">
        <v>17785.09869878403</v>
      </c>
      <c r="AQI13" s="52">
        <v>18228.425667523545</v>
      </c>
      <c r="AQJ13" s="52">
        <v>18682.803393109585</v>
      </c>
      <c r="AQK13" s="52">
        <v>19148.507336399474</v>
      </c>
      <c r="AQL13" s="52">
        <v>19625.819824629452</v>
      </c>
      <c r="AQM13" s="52">
        <v>775</v>
      </c>
      <c r="AQN13" s="55">
        <v>372</v>
      </c>
      <c r="AQO13" s="56">
        <v>386.77223811278049</v>
      </c>
      <c r="AQP13" s="56">
        <v>402.1310864913155</v>
      </c>
      <c r="AQQ13" s="56">
        <v>418.09983961551131</v>
      </c>
      <c r="AQR13" s="56">
        <v>434.70271699646742</v>
      </c>
      <c r="AQS13" s="56">
        <v>451.96489990975897</v>
      </c>
      <c r="AQT13" s="56">
        <v>469.91256958740939</v>
      </c>
      <c r="AQU13" s="56">
        <v>488.57294692647861</v>
      </c>
      <c r="AQV13" s="56">
        <v>507.97433377449153</v>
      </c>
      <c r="AQW13" s="56">
        <v>528.14615585432443</v>
      </c>
      <c r="AQX13" s="56">
        <v>549.11900739365171</v>
      </c>
      <c r="AQY13" s="56">
        <v>570.92469752664283</v>
      </c>
      <c r="AQZ13" s="56">
        <v>593.5962985382846</v>
      </c>
      <c r="ARA13" s="56">
        <v>617.16819602450153</v>
      </c>
      <c r="ARB13" s="56">
        <v>641.67614104414974</v>
      </c>
      <c r="ARC13" s="56">
        <v>667.15730434198383</v>
      </c>
      <c r="ARD13" s="56">
        <v>693.65033272483481</v>
      </c>
      <c r="ARE13" s="56">
        <v>721.19540767650335</v>
      </c>
      <c r="ARF13" s="56">
        <v>749.83430630026976</v>
      </c>
      <c r="ARG13" s="56">
        <v>779.61046468145037</v>
      </c>
      <c r="ARH13" s="56">
        <v>810.56904376610044</v>
      </c>
      <c r="ARI13" s="56">
        <v>842.75699785578229</v>
      </c>
      <c r="ARJ13" s="56">
        <v>876.22314582228137</v>
      </c>
      <c r="ARK13" s="56">
        <v>911.01824515028227</v>
      </c>
      <c r="ARL13" s="56">
        <v>947.19506892030222</v>
      </c>
      <c r="ARM13" s="56">
        <v>984.80848584864157</v>
      </c>
      <c r="ARN13" s="55">
        <v>403</v>
      </c>
      <c r="ARO13" s="56">
        <v>413.04553145461256</v>
      </c>
      <c r="ARP13" s="56">
        <v>423.34146663678246</v>
      </c>
      <c r="ARQ13" s="56">
        <v>433.89404732944155</v>
      </c>
      <c r="ARR13" s="56">
        <v>444.70967090367742</v>
      </c>
      <c r="ARS13" s="56">
        <v>455.79489419706027</v>
      </c>
      <c r="ART13" s="56">
        <v>467.15643748864431</v>
      </c>
      <c r="ARU13" s="56">
        <v>478.80118857305354</v>
      </c>
      <c r="ARV13" s="56">
        <v>490.73620693612173</v>
      </c>
      <c r="ARW13" s="56">
        <v>502.96872803461821</v>
      </c>
      <c r="ARX13" s="56">
        <v>515.50616768265354</v>
      </c>
      <c r="ARY13" s="56">
        <v>528.35612654742499</v>
      </c>
      <c r="ARZ13" s="56">
        <v>541.52639475702654</v>
      </c>
      <c r="ASA13" s="56">
        <v>555.02495662311753</v>
      </c>
      <c r="ASB13" s="56">
        <v>568.85999548131235</v>
      </c>
      <c r="ASC13" s="56">
        <v>583.03989865222627</v>
      </c>
      <c r="ASD13" s="56">
        <v>597.57326252618429</v>
      </c>
      <c r="ASE13" s="56">
        <v>612.46889777467618</v>
      </c>
      <c r="ASF13" s="56">
        <v>627.73583469171683</v>
      </c>
      <c r="ASG13" s="56">
        <v>643.38332866834992</v>
      </c>
      <c r="ASH13" s="56">
        <v>659.42086580361354</v>
      </c>
      <c r="ASI13" s="56">
        <v>675.85816865537049</v>
      </c>
      <c r="ASJ13" s="56">
        <v>692.70520213448799</v>
      </c>
      <c r="ASK13" s="56">
        <v>709.97217954594146</v>
      </c>
      <c r="ASL13" s="56">
        <v>727.66956878050371</v>
      </c>
      <c r="ASM13" s="56">
        <v>745.80809866077402</v>
      </c>
      <c r="ASN13" s="57">
        <v>0.5</v>
      </c>
      <c r="ASO13" s="56">
        <v>9789.119999999999</v>
      </c>
      <c r="ASP13" s="56">
        <v>10177.849063318767</v>
      </c>
      <c r="ASQ13" s="56">
        <v>10582.014681166307</v>
      </c>
      <c r="ASR13" s="56">
        <v>11002.229844024178</v>
      </c>
      <c r="ASS13" s="56">
        <v>11439.131884420589</v>
      </c>
      <c r="AST13" s="56">
        <v>11893.383443560804</v>
      </c>
      <c r="ASU13" s="59">
        <v>10599.148694008065</v>
      </c>
      <c r="ASV13" s="59">
        <v>9183.3702116300483</v>
      </c>
      <c r="ASW13" s="59">
        <v>7638.4358068180481</v>
      </c>
      <c r="ASX13" s="59">
        <v>5956.3203884754403</v>
      </c>
      <c r="ASY13" s="59">
        <v>4128.5651748520295</v>
      </c>
      <c r="ASZ13" s="59">
        <v>2146.2559043978526</v>
      </c>
      <c r="ATA13" s="59">
        <v>0</v>
      </c>
      <c r="ATB13" s="56">
        <v>0</v>
      </c>
      <c r="ATC13" s="56">
        <v>0</v>
      </c>
      <c r="ATD13" s="59">
        <v>0</v>
      </c>
      <c r="ATE13" s="56">
        <v>0</v>
      </c>
      <c r="ATF13" s="56">
        <v>0</v>
      </c>
      <c r="ATG13" s="56">
        <v>0</v>
      </c>
      <c r="ATH13" s="56">
        <v>0</v>
      </c>
      <c r="ATI13" s="56">
        <v>0</v>
      </c>
      <c r="ATJ13" s="56">
        <v>0</v>
      </c>
      <c r="ATK13" s="56">
        <v>0</v>
      </c>
      <c r="ATL13" s="56">
        <v>0</v>
      </c>
      <c r="ATM13" s="56">
        <v>0</v>
      </c>
      <c r="ATN13" s="56">
        <v>0</v>
      </c>
      <c r="ATO13" s="56">
        <v>10604.880000000001</v>
      </c>
      <c r="ATP13" s="56">
        <v>10869.226539981122</v>
      </c>
      <c r="ATQ13" s="56">
        <v>11140.162413665217</v>
      </c>
      <c r="ATR13" s="56">
        <v>11417.851872563397</v>
      </c>
      <c r="ATS13" s="56">
        <v>11702.463262463998</v>
      </c>
      <c r="ATT13" s="56">
        <v>11994.169125490127</v>
      </c>
      <c r="ATU13" s="59">
        <v>10536.982546886724</v>
      </c>
      <c r="ATV13" s="59">
        <v>8999.6971795012487</v>
      </c>
      <c r="ATW13" s="59">
        <v>7379.2252197273865</v>
      </c>
      <c r="ATX13" s="59">
        <v>5672.3746946753945</v>
      </c>
      <c r="ATY13" s="59">
        <v>3875.8461875465573</v>
      </c>
      <c r="ATZ13" s="59">
        <v>1986.2294644807716</v>
      </c>
      <c r="AUA13" s="59">
        <v>0</v>
      </c>
      <c r="AUB13" s="56">
        <v>0</v>
      </c>
      <c r="AUC13" s="56">
        <v>0</v>
      </c>
      <c r="AUD13" s="59">
        <v>0</v>
      </c>
      <c r="AUE13" s="56">
        <v>0</v>
      </c>
      <c r="AUF13" s="56">
        <v>0</v>
      </c>
      <c r="AUG13" s="56">
        <v>0</v>
      </c>
      <c r="AUH13" s="56">
        <v>0</v>
      </c>
      <c r="AUI13" s="56">
        <v>0</v>
      </c>
      <c r="AUJ13" s="56">
        <v>0</v>
      </c>
      <c r="AUK13" s="56">
        <v>0</v>
      </c>
      <c r="AUL13" s="56">
        <v>0</v>
      </c>
      <c r="AUM13" s="56">
        <v>0</v>
      </c>
      <c r="AUN13" s="56">
        <v>0</v>
      </c>
      <c r="AUO13" s="58">
        <v>0.5</v>
      </c>
      <c r="AUP13" s="56">
        <v>372</v>
      </c>
      <c r="AUQ13" s="56">
        <v>386.77223811278049</v>
      </c>
      <c r="AUR13" s="56">
        <v>402.1310864913155</v>
      </c>
      <c r="AUS13" s="56">
        <v>418.09983961551131</v>
      </c>
      <c r="AUT13" s="56">
        <v>434.70271699646742</v>
      </c>
      <c r="AUU13" s="56">
        <v>451.96489990975897</v>
      </c>
      <c r="AUV13" s="59">
        <v>402.78220250349375</v>
      </c>
      <c r="AUW13" s="59">
        <v>348.98067637605618</v>
      </c>
      <c r="AUX13" s="59">
        <v>290.27104787113802</v>
      </c>
      <c r="AUY13" s="59">
        <v>226.34835250899619</v>
      </c>
      <c r="AUZ13" s="59">
        <v>156.89114496961477</v>
      </c>
      <c r="AVA13" s="59">
        <v>81.56067107523468</v>
      </c>
      <c r="AVB13" s="59">
        <v>0</v>
      </c>
      <c r="AVC13" s="56">
        <v>0</v>
      </c>
      <c r="AVD13" s="56">
        <v>0</v>
      </c>
      <c r="AVE13" s="59">
        <v>0</v>
      </c>
      <c r="AVF13" s="56">
        <v>0</v>
      </c>
      <c r="AVG13" s="56">
        <v>0</v>
      </c>
      <c r="AVH13" s="56">
        <v>0</v>
      </c>
      <c r="AVI13" s="56">
        <v>0</v>
      </c>
      <c r="AVJ13" s="56">
        <v>0</v>
      </c>
      <c r="AVK13" s="56">
        <v>0</v>
      </c>
      <c r="AVL13" s="56">
        <v>0</v>
      </c>
      <c r="AVM13" s="56">
        <v>0</v>
      </c>
      <c r="AVN13" s="56">
        <v>0</v>
      </c>
      <c r="AVO13" s="56">
        <v>0</v>
      </c>
      <c r="AVP13" s="56">
        <v>403</v>
      </c>
      <c r="AVQ13" s="56">
        <v>413.04553145461256</v>
      </c>
      <c r="AVR13" s="56">
        <v>423.34146663678246</v>
      </c>
      <c r="AVS13" s="56">
        <v>433.89404732944155</v>
      </c>
      <c r="AVT13" s="56">
        <v>444.70967090367742</v>
      </c>
      <c r="AVU13" s="56">
        <v>455.79489419706027</v>
      </c>
      <c r="AVV13" s="59">
        <v>400.41980356169512</v>
      </c>
      <c r="AVW13" s="59">
        <v>342.00084898075255</v>
      </c>
      <c r="AVX13" s="59">
        <v>280.42068967778386</v>
      </c>
      <c r="AVY13" s="59">
        <v>215.55802630055064</v>
      </c>
      <c r="AVZ13" s="59">
        <v>147.28747648075816</v>
      </c>
      <c r="AWA13" s="59">
        <v>75.479446649632138</v>
      </c>
      <c r="AWB13" s="59">
        <v>0</v>
      </c>
      <c r="AWC13" s="56">
        <v>0</v>
      </c>
      <c r="AWD13" s="56">
        <v>0</v>
      </c>
      <c r="AWE13" s="59">
        <v>0</v>
      </c>
      <c r="AWF13" s="56">
        <v>0</v>
      </c>
      <c r="AWG13" s="56">
        <v>0</v>
      </c>
      <c r="AWH13" s="56">
        <v>0</v>
      </c>
      <c r="AWI13" s="56">
        <v>0</v>
      </c>
      <c r="AWJ13" s="56">
        <v>0</v>
      </c>
      <c r="AWK13" s="56">
        <v>0</v>
      </c>
      <c r="AWL13" s="56">
        <v>0</v>
      </c>
      <c r="AWM13" s="56">
        <v>0</v>
      </c>
      <c r="AWN13" s="56">
        <v>0</v>
      </c>
      <c r="AWO13" s="56">
        <v>0</v>
      </c>
      <c r="AWP13" s="57">
        <v>0.76</v>
      </c>
      <c r="AWQ13" s="56">
        <v>9789.119999999999</v>
      </c>
      <c r="AWR13" s="56">
        <v>10177.849063318767</v>
      </c>
      <c r="AWS13" s="56">
        <v>10582.014681166307</v>
      </c>
      <c r="AWT13" s="56">
        <v>11002.229844024178</v>
      </c>
      <c r="AWU13" s="56">
        <v>11439.131884420589</v>
      </c>
      <c r="AWV13" s="56">
        <v>11893.383443560804</v>
      </c>
      <c r="AWW13" s="59">
        <v>3491.4842756732451</v>
      </c>
      <c r="AWX13" s="56">
        <v>3630.1322248325837</v>
      </c>
      <c r="AWY13" s="56">
        <v>3774.2859280748003</v>
      </c>
      <c r="AWZ13" s="56">
        <v>3924.1640206426437</v>
      </c>
      <c r="AXA13" s="56">
        <v>4079.9938198537702</v>
      </c>
      <c r="AXB13" s="56">
        <v>4242.011669868697</v>
      </c>
      <c r="AXC13" s="56">
        <v>4410.4633001495949</v>
      </c>
      <c r="AXD13" s="56">
        <v>4585.6041981535991</v>
      </c>
      <c r="AXE13" s="56">
        <v>4767.6999968258851</v>
      </c>
      <c r="AXF13" s="56">
        <v>4957.0268774802262</v>
      </c>
      <c r="AXG13" s="56">
        <v>5153.8719886780518</v>
      </c>
      <c r="AXH13" s="56">
        <v>5358.5338817413358</v>
      </c>
      <c r="AXI13" s="56">
        <v>5571.3229635598436</v>
      </c>
      <c r="AXJ13" s="56">
        <v>5792.561967379489</v>
      </c>
      <c r="AXK13" s="56">
        <v>6022.5864422858485</v>
      </c>
      <c r="AXL13" s="56">
        <v>6261.7452621252314</v>
      </c>
      <c r="AXM13" s="56">
        <v>6510.4011546351485</v>
      </c>
      <c r="AXN13" s="56">
        <v>6768.9312515867377</v>
      </c>
      <c r="AXO13" s="56">
        <v>7037.7276607735139</v>
      </c>
      <c r="AXP13" s="56">
        <v>7317.1980607139658</v>
      </c>
      <c r="AXQ13" s="56">
        <v>10604.880000000001</v>
      </c>
      <c r="AXR13" s="56">
        <v>10869.226539981122</v>
      </c>
      <c r="AXS13" s="56">
        <v>11140.162413665217</v>
      </c>
      <c r="AXT13" s="56">
        <v>11417.851872563397</v>
      </c>
      <c r="AXU13" s="56">
        <v>11702.463262463998</v>
      </c>
      <c r="AXV13" s="56">
        <v>11994.169125490127</v>
      </c>
      <c r="AXW13" s="59">
        <v>3471.0060154450384</v>
      </c>
      <c r="AXX13" s="56">
        <v>3557.5273556616703</v>
      </c>
      <c r="AXY13" s="56">
        <v>3646.2054026888263</v>
      </c>
      <c r="AXZ13" s="56">
        <v>3737.0939164920246</v>
      </c>
      <c r="AYA13" s="56">
        <v>3830.2479971048333</v>
      </c>
      <c r="AYB13" s="56">
        <v>3925.7241180325841</v>
      </c>
      <c r="AYC13" s="56">
        <v>4023.5801604887315</v>
      </c>
      <c r="AYD13" s="56">
        <v>4123.875448484624</v>
      </c>
      <c r="AYE13" s="56">
        <v>4226.670784793946</v>
      </c>
      <c r="AYF13" s="56">
        <v>4332.0284878136472</v>
      </c>
      <c r="AYG13" s="56">
        <v>4440.0124293436957</v>
      </c>
      <c r="AYH13" s="56">
        <v>4550.6880733085663</v>
      </c>
      <c r="AYI13" s="56">
        <v>4664.1225154439298</v>
      </c>
      <c r="AYJ13" s="56">
        <v>4780.3845239726124</v>
      </c>
      <c r="AYK13" s="56">
        <v>4899.5445812944727</v>
      </c>
      <c r="AYL13" s="56">
        <v>5021.674926715491</v>
      </c>
      <c r="AYM13" s="56">
        <v>5146.8496002419415</v>
      </c>
      <c r="AYN13" s="56">
        <v>5275.1444874662357</v>
      </c>
      <c r="AYO13" s="56">
        <v>5406.6373655716161</v>
      </c>
      <c r="AYP13" s="56">
        <v>5541.40795048361</v>
      </c>
      <c r="AYQ13" s="60">
        <v>0.76</v>
      </c>
      <c r="AYR13" s="56">
        <v>372</v>
      </c>
      <c r="AYS13" s="56">
        <v>386.77223811278049</v>
      </c>
      <c r="AYT13" s="56">
        <v>402.1310864913155</v>
      </c>
      <c r="AYU13" s="56">
        <v>418.09983961551131</v>
      </c>
      <c r="AYV13" s="56">
        <v>434.70271699646742</v>
      </c>
      <c r="AYW13" s="56">
        <v>451.96489990975897</v>
      </c>
      <c r="AYX13" s="59">
        <v>132.68119611879794</v>
      </c>
      <c r="AYY13" s="56">
        <v>137.95000854394689</v>
      </c>
      <c r="AYZ13" s="56">
        <v>143.42804718338584</v>
      </c>
      <c r="AZA13" s="56">
        <v>149.12362047651513</v>
      </c>
      <c r="AZB13" s="56">
        <v>155.04536679350167</v>
      </c>
      <c r="AZC13" s="56">
        <v>161.20226753693444</v>
      </c>
      <c r="AZD13" s="56">
        <v>167.60366076375095</v>
      </c>
      <c r="AZE13" s="56">
        <v>174.25925534809454</v>
      </c>
      <c r="AZF13" s="56">
        <v>181.17914570658345</v>
      </c>
      <c r="AZG13" s="56">
        <v>188.37382710832483</v>
      </c>
      <c r="AZH13" s="56">
        <v>195.85421159289453</v>
      </c>
      <c r="AZI13" s="56">
        <v>203.63164452042446</v>
      </c>
      <c r="AZJ13" s="56">
        <v>211.71792177889969</v>
      </c>
      <c r="AZK13" s="56">
        <v>220.12530767476247</v>
      </c>
      <c r="AZL13" s="56">
        <v>228.86655353395776</v>
      </c>
      <c r="AZM13" s="56">
        <v>237.95491704163265</v>
      </c>
      <c r="AZN13" s="56">
        <v>247.40418234982062</v>
      </c>
      <c r="AZO13" s="56">
        <v>257.22868098360908</v>
      </c>
      <c r="AZP13" s="56">
        <v>267.44331357749707</v>
      </c>
      <c r="AZQ13" s="56">
        <v>278.06357247491053</v>
      </c>
      <c r="AZR13" s="56">
        <v>403</v>
      </c>
      <c r="AZS13" s="56">
        <v>413.04553145461256</v>
      </c>
      <c r="AZT13" s="56">
        <v>423.34146663678246</v>
      </c>
      <c r="AZU13" s="56">
        <v>433.89404732944155</v>
      </c>
      <c r="AZV13" s="56">
        <v>444.70967090367742</v>
      </c>
      <c r="AZW13" s="56">
        <v>455.79489419706027</v>
      </c>
      <c r="AZX13" s="59">
        <v>131.90299411444076</v>
      </c>
      <c r="AZY13" s="56">
        <v>135.19092383239158</v>
      </c>
      <c r="AZZ13" s="56">
        <v>138.56081137019908</v>
      </c>
      <c r="BAA13" s="56">
        <v>142.01469968036278</v>
      </c>
      <c r="BAB13" s="56">
        <v>145.55468263980805</v>
      </c>
      <c r="BAC13" s="56">
        <v>149.18290631927294</v>
      </c>
      <c r="BAD13" s="56">
        <v>152.90157028433691</v>
      </c>
      <c r="BAE13" s="56">
        <v>156.71292892888025</v>
      </c>
      <c r="BAF13" s="56">
        <v>160.61929284178231</v>
      </c>
      <c r="BAG13" s="56">
        <v>164.62303020768741</v>
      </c>
      <c r="BAH13" s="56">
        <v>168.72656824268734</v>
      </c>
      <c r="BAI13" s="56">
        <v>172.93239466579092</v>
      </c>
      <c r="BAJ13" s="56">
        <v>177.24305920707297</v>
      </c>
      <c r="BAK13" s="56">
        <v>181.66117515341645</v>
      </c>
      <c r="BAL13" s="56">
        <v>186.189420932785</v>
      </c>
      <c r="BAM13" s="56">
        <v>190.83054173798695</v>
      </c>
      <c r="BAN13" s="56">
        <v>195.58735119091426</v>
      </c>
      <c r="BAO13" s="56">
        <v>200.46273304826582</v>
      </c>
      <c r="BAP13" s="56">
        <v>205.45964294978927</v>
      </c>
      <c r="BAQ13" s="56">
        <v>210.58111021010089</v>
      </c>
      <c r="BAR13" s="57">
        <v>0.76</v>
      </c>
      <c r="BAS13" s="56">
        <v>9789.119999999999</v>
      </c>
      <c r="BAT13" s="56">
        <v>10177.849063318767</v>
      </c>
      <c r="BAU13" s="56">
        <v>10582.014681166307</v>
      </c>
      <c r="BAV13" s="56">
        <v>11002.229844024178</v>
      </c>
      <c r="BAW13" s="56">
        <v>11439.131884420589</v>
      </c>
      <c r="BAX13" s="56">
        <v>11893.383443560804</v>
      </c>
      <c r="BAY13" s="56">
        <v>2992.7008077199243</v>
      </c>
      <c r="BAZ13" s="56">
        <v>2592.9515891661313</v>
      </c>
      <c r="BBA13" s="56">
        <v>2156.7348160427428</v>
      </c>
      <c r="BBB13" s="56">
        <v>1681.7845802754186</v>
      </c>
      <c r="BBC13" s="56">
        <v>1165.7125199582199</v>
      </c>
      <c r="BBD13" s="56">
        <v>606.00166712409953</v>
      </c>
      <c r="BBE13" s="56">
        <v>0</v>
      </c>
      <c r="BBF13" s="56">
        <v>0</v>
      </c>
      <c r="BBG13" s="56">
        <v>0</v>
      </c>
      <c r="BBH13" s="56">
        <v>0</v>
      </c>
      <c r="BBI13" s="55">
        <v>0</v>
      </c>
      <c r="BBJ13" s="55">
        <v>0</v>
      </c>
      <c r="BBK13" s="55">
        <v>0</v>
      </c>
      <c r="BBL13" s="55">
        <v>0</v>
      </c>
      <c r="BBM13" s="55">
        <v>0</v>
      </c>
      <c r="BBN13" s="55">
        <v>0</v>
      </c>
      <c r="BBO13" s="55">
        <v>0</v>
      </c>
      <c r="BBP13" s="55">
        <v>0</v>
      </c>
      <c r="BBQ13" s="55">
        <v>0</v>
      </c>
      <c r="BBR13" s="55">
        <v>0</v>
      </c>
      <c r="BBS13" s="56">
        <v>10604.880000000001</v>
      </c>
      <c r="BBT13" s="56">
        <v>10869.226539981122</v>
      </c>
      <c r="BBU13" s="56">
        <v>11140.162413665217</v>
      </c>
      <c r="BBV13" s="56">
        <v>11417.851872563397</v>
      </c>
      <c r="BBW13" s="56">
        <v>11702.463262463998</v>
      </c>
      <c r="BBX13" s="56">
        <v>11994.169125490127</v>
      </c>
      <c r="BBY13" s="56">
        <v>2975.1480132386041</v>
      </c>
      <c r="BBZ13" s="56">
        <v>2541.0909683297646</v>
      </c>
      <c r="BCA13" s="56">
        <v>2083.5459443936147</v>
      </c>
      <c r="BCB13" s="56">
        <v>1601.6116784965818</v>
      </c>
      <c r="BCC13" s="56">
        <v>1094.3565706013808</v>
      </c>
      <c r="BCD13" s="56">
        <v>560.81773114751195</v>
      </c>
      <c r="BCE13" s="56">
        <v>0</v>
      </c>
      <c r="BCF13" s="56">
        <v>0</v>
      </c>
      <c r="BCG13" s="56">
        <v>0</v>
      </c>
      <c r="BCH13" s="59">
        <v>0</v>
      </c>
      <c r="BCI13" s="55">
        <v>0</v>
      </c>
      <c r="BCJ13" s="55">
        <v>0</v>
      </c>
      <c r="BCK13" s="55">
        <v>0</v>
      </c>
      <c r="BCL13" s="55">
        <v>0</v>
      </c>
      <c r="BCM13" s="55">
        <v>0</v>
      </c>
      <c r="BCN13" s="55">
        <v>0</v>
      </c>
      <c r="BCO13" s="55">
        <v>0</v>
      </c>
      <c r="BCP13" s="55">
        <v>0</v>
      </c>
      <c r="BCQ13" s="55">
        <v>0</v>
      </c>
      <c r="BCR13" s="55">
        <v>0</v>
      </c>
      <c r="BCS13" s="57">
        <v>0.76</v>
      </c>
      <c r="BCT13" s="56">
        <v>372</v>
      </c>
      <c r="BCU13" s="56">
        <v>386.77223811278049</v>
      </c>
      <c r="BCV13" s="56">
        <v>402.1310864913155</v>
      </c>
      <c r="BCW13" s="56">
        <v>418.09983961551131</v>
      </c>
      <c r="BCX13" s="56">
        <v>434.70271699646742</v>
      </c>
      <c r="BCY13" s="56">
        <v>451.96489990975897</v>
      </c>
      <c r="BCZ13" s="56">
        <v>113.72673953039823</v>
      </c>
      <c r="BDA13" s="56">
        <v>98.535720388533491</v>
      </c>
      <c r="BDB13" s="56">
        <v>81.958884104791906</v>
      </c>
      <c r="BDC13" s="56">
        <v>63.91012306136362</v>
      </c>
      <c r="BDD13" s="56">
        <v>44.298676226714761</v>
      </c>
      <c r="BDE13" s="56">
        <v>23.028895362419206</v>
      </c>
      <c r="BDF13" s="56">
        <v>0</v>
      </c>
      <c r="BDG13" s="56">
        <v>0</v>
      </c>
      <c r="BDH13" s="56">
        <v>0</v>
      </c>
      <c r="BDI13" s="59">
        <v>0</v>
      </c>
      <c r="BDJ13" s="55">
        <v>0</v>
      </c>
      <c r="BDK13" s="55">
        <v>0</v>
      </c>
      <c r="BDL13" s="55">
        <v>0</v>
      </c>
      <c r="BDM13" s="55">
        <v>0</v>
      </c>
      <c r="BDN13" s="55">
        <v>0</v>
      </c>
      <c r="BDO13" s="55">
        <v>0</v>
      </c>
      <c r="BDP13" s="55">
        <v>0</v>
      </c>
      <c r="BDQ13" s="55">
        <v>0</v>
      </c>
      <c r="BDR13" s="55">
        <v>0</v>
      </c>
      <c r="BDS13" s="55">
        <v>0</v>
      </c>
      <c r="BDT13" s="56">
        <v>403</v>
      </c>
      <c r="BDU13" s="56">
        <v>413.04553145461256</v>
      </c>
      <c r="BDV13" s="56">
        <v>423.34146663678246</v>
      </c>
      <c r="BDW13" s="56">
        <v>433.89404732944155</v>
      </c>
      <c r="BDX13" s="56">
        <v>444.70967090367742</v>
      </c>
      <c r="BDY13" s="56">
        <v>455.79489419706027</v>
      </c>
      <c r="BDZ13" s="56">
        <v>113.05970924094922</v>
      </c>
      <c r="BEA13" s="56">
        <v>96.564945594565415</v>
      </c>
      <c r="BEB13" s="56">
        <v>79.177606497256605</v>
      </c>
      <c r="BEC13" s="56">
        <v>60.863442720155476</v>
      </c>
      <c r="BED13" s="56">
        <v>41.587052182802296</v>
      </c>
      <c r="BEE13" s="56">
        <v>21.311843759896135</v>
      </c>
      <c r="BEF13" s="56">
        <v>0</v>
      </c>
      <c r="BEG13" s="56">
        <v>0</v>
      </c>
      <c r="BEH13" s="56">
        <v>0</v>
      </c>
      <c r="BEI13" s="59">
        <v>0</v>
      </c>
      <c r="BEJ13" s="55">
        <v>0</v>
      </c>
      <c r="BEK13" s="55">
        <v>0</v>
      </c>
      <c r="BEL13" s="55">
        <v>0</v>
      </c>
      <c r="BEM13" s="55">
        <v>0</v>
      </c>
      <c r="BEN13" s="55">
        <v>0</v>
      </c>
      <c r="BEO13" s="55">
        <v>0</v>
      </c>
      <c r="BEP13" s="55">
        <v>0</v>
      </c>
      <c r="BEQ13" s="55">
        <v>0</v>
      </c>
      <c r="BER13" s="55">
        <v>0</v>
      </c>
      <c r="BES13" s="55">
        <v>0</v>
      </c>
      <c r="BET13" s="57">
        <v>0</v>
      </c>
      <c r="BEU13" s="56">
        <v>9789.119999999999</v>
      </c>
      <c r="BEV13" s="56">
        <v>10177.849063318767</v>
      </c>
      <c r="BEW13" s="56">
        <v>10582.014681166307</v>
      </c>
      <c r="BEX13" s="56">
        <v>11002.229844024178</v>
      </c>
      <c r="BEY13" s="56">
        <v>11439.131884420589</v>
      </c>
      <c r="BEZ13" s="56">
        <v>11893.383443560804</v>
      </c>
      <c r="BFA13" s="56">
        <v>2992.7008077199243</v>
      </c>
      <c r="BFB13" s="56">
        <v>2592.9515891661313</v>
      </c>
      <c r="BFC13" s="56">
        <v>2156.7348160427428</v>
      </c>
      <c r="BFD13" s="56">
        <v>1681.7845802754186</v>
      </c>
      <c r="BFE13" s="56">
        <v>1165.7125199582199</v>
      </c>
      <c r="BFF13" s="56">
        <v>606.00166712409953</v>
      </c>
      <c r="BFG13" s="56">
        <v>0</v>
      </c>
      <c r="BFH13" s="56">
        <v>0</v>
      </c>
      <c r="BFI13" s="56">
        <v>0</v>
      </c>
      <c r="BFJ13" s="56">
        <v>0</v>
      </c>
      <c r="BFK13" s="56">
        <v>0</v>
      </c>
      <c r="BFL13" s="56">
        <v>0</v>
      </c>
      <c r="BFM13" s="56">
        <v>0</v>
      </c>
      <c r="BFN13" s="56">
        <v>0</v>
      </c>
      <c r="BFO13" s="56">
        <v>0</v>
      </c>
      <c r="BFP13" s="56">
        <v>0</v>
      </c>
      <c r="BFQ13" s="56">
        <v>0</v>
      </c>
      <c r="BFR13" s="56">
        <v>0</v>
      </c>
      <c r="BFS13" s="56">
        <v>0</v>
      </c>
      <c r="BFT13" s="56">
        <v>0</v>
      </c>
      <c r="BFU13" s="56">
        <v>10604.880000000001</v>
      </c>
      <c r="BFV13" s="56">
        <v>10869.226539981122</v>
      </c>
      <c r="BFW13" s="56">
        <v>11140.162413665217</v>
      </c>
      <c r="BFX13" s="56">
        <v>11417.851872563397</v>
      </c>
      <c r="BFY13" s="56">
        <v>11702.463262463998</v>
      </c>
      <c r="BFZ13" s="56">
        <v>11994.169125490127</v>
      </c>
      <c r="BGA13" s="56">
        <v>2975.1480132386041</v>
      </c>
      <c r="BGB13" s="56">
        <v>2541.0909683297646</v>
      </c>
      <c r="BGC13" s="56">
        <v>2083.5459443936147</v>
      </c>
      <c r="BGD13" s="56">
        <v>1601.6116784965818</v>
      </c>
      <c r="BGE13" s="56">
        <v>1094.3565706013808</v>
      </c>
      <c r="BGF13" s="56">
        <v>560.81773114751195</v>
      </c>
      <c r="BGG13" s="56">
        <v>0</v>
      </c>
      <c r="BGH13" s="56">
        <v>0</v>
      </c>
      <c r="BGI13" s="56">
        <v>0</v>
      </c>
      <c r="BGJ13" s="56">
        <v>0</v>
      </c>
      <c r="BGK13" s="56">
        <v>0</v>
      </c>
      <c r="BGL13" s="56">
        <v>0</v>
      </c>
      <c r="BGM13" s="56">
        <v>0</v>
      </c>
      <c r="BGN13" s="56">
        <v>0</v>
      </c>
      <c r="BGO13" s="56">
        <v>0</v>
      </c>
      <c r="BGP13" s="56">
        <v>0</v>
      </c>
      <c r="BGQ13" s="56">
        <v>0</v>
      </c>
      <c r="BGR13" s="56">
        <v>0</v>
      </c>
      <c r="BGS13" s="56">
        <v>0</v>
      </c>
      <c r="BGT13" s="56">
        <v>0</v>
      </c>
      <c r="BGU13" s="57">
        <v>0.25</v>
      </c>
      <c r="BGV13" s="56">
        <v>372</v>
      </c>
      <c r="BGW13" s="56">
        <v>386.77223811278049</v>
      </c>
      <c r="BGX13" s="56">
        <v>402.1310864913155</v>
      </c>
      <c r="BGY13" s="56">
        <v>418.09983961551131</v>
      </c>
      <c r="BGZ13" s="56">
        <v>434.70271699646742</v>
      </c>
      <c r="BHA13" s="56">
        <v>338.97367493231923</v>
      </c>
      <c r="BHB13" s="56">
        <v>85.295054647798679</v>
      </c>
      <c r="BHC13" s="56">
        <v>73.901790291400118</v>
      </c>
      <c r="BHD13" s="56">
        <v>61.46916307859393</v>
      </c>
      <c r="BHE13" s="56">
        <v>47.932592296022719</v>
      </c>
      <c r="BHF13" s="56">
        <v>33.224007170036074</v>
      </c>
      <c r="BHG13" s="56">
        <v>17.271671521814405</v>
      </c>
      <c r="BHH13" s="56">
        <v>0</v>
      </c>
      <c r="BHI13" s="56">
        <v>0</v>
      </c>
      <c r="BHJ13" s="56">
        <v>0</v>
      </c>
      <c r="BHK13" s="59">
        <v>0</v>
      </c>
      <c r="BHL13" s="56">
        <v>0</v>
      </c>
      <c r="BHM13" s="56">
        <v>0</v>
      </c>
      <c r="BHN13" s="56">
        <v>0</v>
      </c>
      <c r="BHO13" s="56">
        <v>0</v>
      </c>
      <c r="BHP13" s="56">
        <v>0</v>
      </c>
      <c r="BHQ13" s="56">
        <v>0</v>
      </c>
      <c r="BHR13" s="56">
        <v>0</v>
      </c>
      <c r="BHS13" s="56">
        <v>0</v>
      </c>
      <c r="BHT13" s="56">
        <v>0</v>
      </c>
      <c r="BHU13" s="56">
        <v>0</v>
      </c>
      <c r="BHV13" s="56">
        <v>403</v>
      </c>
      <c r="BHW13" s="56">
        <v>413.04553145461256</v>
      </c>
      <c r="BHX13" s="56">
        <v>423.34146663678246</v>
      </c>
      <c r="BHY13" s="56">
        <v>433.89404732944155</v>
      </c>
      <c r="BHZ13" s="56">
        <v>444.70967090367742</v>
      </c>
      <c r="BIA13" s="59">
        <v>341.84617064779519</v>
      </c>
      <c r="BIB13" s="56">
        <v>84.794781930711906</v>
      </c>
      <c r="BIC13" s="56">
        <v>72.423709195924062</v>
      </c>
      <c r="BID13" s="56">
        <v>59.383204872942457</v>
      </c>
      <c r="BIE13" s="56">
        <v>45.647582040116603</v>
      </c>
      <c r="BIF13" s="56">
        <v>31.190289137101722</v>
      </c>
      <c r="BIG13" s="56">
        <v>15.983882819922101</v>
      </c>
      <c r="BIH13" s="56">
        <v>0</v>
      </c>
      <c r="BII13" s="56">
        <v>0</v>
      </c>
      <c r="BIJ13" s="56">
        <v>0</v>
      </c>
      <c r="BIK13" s="59">
        <v>0</v>
      </c>
      <c r="BIL13" s="56">
        <v>0</v>
      </c>
      <c r="BIM13" s="56">
        <v>0</v>
      </c>
      <c r="BIN13" s="56">
        <v>0</v>
      </c>
      <c r="BIO13" s="56">
        <v>0</v>
      </c>
      <c r="BIP13" s="56">
        <v>0</v>
      </c>
      <c r="BIQ13" s="56">
        <v>0</v>
      </c>
      <c r="BIR13" s="56">
        <v>0</v>
      </c>
      <c r="BIS13" s="56">
        <v>0</v>
      </c>
      <c r="BIT13" s="56">
        <v>0</v>
      </c>
      <c r="BIU13" s="56">
        <v>0</v>
      </c>
      <c r="BIV13" s="61">
        <v>0.9</v>
      </c>
      <c r="BIW13" s="83">
        <v>1</v>
      </c>
      <c r="BIX13" s="61">
        <f t="shared" si="15"/>
        <v>0.71400000000000008</v>
      </c>
      <c r="BIY13" s="61">
        <f t="shared" si="15"/>
        <v>0.71400000000000008</v>
      </c>
      <c r="BIZ13" s="61">
        <v>0.1</v>
      </c>
      <c r="BJA13" s="61">
        <v>0.1</v>
      </c>
      <c r="BJB13" s="61">
        <v>0.8</v>
      </c>
      <c r="BJC13" s="61">
        <v>0.8</v>
      </c>
      <c r="BJD13" s="61">
        <v>0.8</v>
      </c>
      <c r="BJE13" s="61">
        <v>0.8</v>
      </c>
      <c r="BJF13" s="61">
        <v>1</v>
      </c>
      <c r="BJG13" s="61">
        <v>1</v>
      </c>
      <c r="BJH13" s="61">
        <f t="shared" si="16"/>
        <v>9</v>
      </c>
      <c r="BJI13" s="61">
        <f t="shared" si="16"/>
        <v>39</v>
      </c>
      <c r="BJJ13" s="62">
        <v>0.3</v>
      </c>
      <c r="BJK13" s="62">
        <v>0.3</v>
      </c>
      <c r="BJL13" s="46">
        <f t="shared" si="17"/>
        <v>1.69</v>
      </c>
      <c r="BJM13" s="46">
        <f t="shared" si="0"/>
        <v>1.5649999999999999</v>
      </c>
      <c r="BJN13" s="46">
        <f t="shared" si="0"/>
        <v>1.423</v>
      </c>
      <c r="BJO13" s="46">
        <v>1.5</v>
      </c>
      <c r="BJP13" s="61">
        <f t="shared" si="1"/>
        <v>0.65</v>
      </c>
      <c r="BJQ13" s="61">
        <f t="shared" si="1"/>
        <v>0.65</v>
      </c>
      <c r="BJR13" s="61">
        <v>0.69</v>
      </c>
      <c r="BJS13" s="61">
        <v>0.69</v>
      </c>
      <c r="BJT13" s="61">
        <v>48.83</v>
      </c>
      <c r="BJU13" s="61">
        <v>48.83</v>
      </c>
      <c r="BJV13" s="61">
        <f t="shared" si="18"/>
        <v>73.245000000000005</v>
      </c>
      <c r="BJW13" s="61">
        <f t="shared" si="18"/>
        <v>73.245000000000005</v>
      </c>
      <c r="BJX13" s="61">
        <v>4</v>
      </c>
      <c r="BJY13" s="61">
        <v>4</v>
      </c>
      <c r="BJZ13" s="63">
        <v>3783781.7711999994</v>
      </c>
      <c r="BKA13" s="63">
        <v>3934036.9467133456</v>
      </c>
      <c r="BKB13" s="63">
        <v>4090258.8029534677</v>
      </c>
      <c r="BKC13" s="63">
        <v>4252684.2787064929</v>
      </c>
      <c r="BKD13" s="63">
        <v>4421559.7216729727</v>
      </c>
      <c r="BKE13" s="63">
        <v>4597141.2620988665</v>
      </c>
      <c r="BKF13" s="63">
        <v>4779695.2012435244</v>
      </c>
      <c r="BKG13" s="63">
        <v>4969498.4152738564</v>
      </c>
      <c r="BKH13" s="63">
        <v>5166838.7751972731</v>
      </c>
      <c r="BKI13" s="63">
        <v>5372015.5834702868</v>
      </c>
      <c r="BKJ13" s="63">
        <v>5585340.0279449923</v>
      </c>
      <c r="BKK13" s="63">
        <v>5807135.6538418941</v>
      </c>
      <c r="BKL13" s="63">
        <v>6037738.8544649314</v>
      </c>
      <c r="BKM13" s="63">
        <v>6277499.3814029498</v>
      </c>
      <c r="BKN13" s="63">
        <v>6526780.8749914346</v>
      </c>
      <c r="BKO13" s="63">
        <v>6785961.4158390565</v>
      </c>
      <c r="BKP13" s="63">
        <v>7055434.0982554955</v>
      </c>
      <c r="BKQ13" s="63">
        <v>7335607.6264502825</v>
      </c>
      <c r="BKR13" s="63">
        <v>7626906.9344068738</v>
      </c>
      <c r="BKS13" s="63">
        <v>7929773.8303721305</v>
      </c>
      <c r="BKT13" s="63">
        <v>8244667.666938669</v>
      </c>
      <c r="BKU13" s="63">
        <v>8572066.0377364121</v>
      </c>
      <c r="BKV13" s="63">
        <v>8912465.5017899629</v>
      </c>
      <c r="BKW13" s="63">
        <v>9266382.3366404567</v>
      </c>
      <c r="BKX13" s="63">
        <v>9634353.3213741016</v>
      </c>
      <c r="BKY13" s="63">
        <v>10016936.550745059</v>
      </c>
      <c r="BKZ13" s="64">
        <v>19736392.572000001</v>
      </c>
      <c r="BLA13" s="64">
        <v>20228359.203222353</v>
      </c>
      <c r="BLB13" s="64">
        <v>20732589.026178114</v>
      </c>
      <c r="BLC13" s="64">
        <v>21249387.72393997</v>
      </c>
      <c r="BLD13" s="64">
        <v>21779068.599304974</v>
      </c>
      <c r="BLE13" s="64">
        <v>22321952.764730491</v>
      </c>
      <c r="BLF13" s="64">
        <v>22878369.337004628</v>
      </c>
      <c r="BLG13" s="64">
        <v>23448655.636769202</v>
      </c>
      <c r="BLH13" s="64">
        <v>24033157.393016208</v>
      </c>
      <c r="BLI13" s="64">
        <v>24632228.952681709</v>
      </c>
      <c r="BLJ13" s="64">
        <v>25246233.495464295</v>
      </c>
      <c r="BLK13" s="64">
        <v>25875543.253998242</v>
      </c>
      <c r="BLL13" s="64">
        <v>26520539.739514936</v>
      </c>
      <c r="BLM13" s="64">
        <v>27181613.973129328</v>
      </c>
      <c r="BLN13" s="64">
        <v>27859166.722891629</v>
      </c>
      <c r="BLO13" s="64">
        <v>28553608.746747967</v>
      </c>
      <c r="BLP13" s="64">
        <v>29265361.04155729</v>
      </c>
      <c r="BLQ13" s="64">
        <v>29994855.098315496</v>
      </c>
      <c r="BLR13" s="64">
        <v>30742533.163741488</v>
      </c>
      <c r="BLS13" s="64">
        <v>31508848.508383758</v>
      </c>
      <c r="BLT13" s="64">
        <v>32294265.70141004</v>
      </c>
      <c r="BLU13" s="64">
        <v>33099260.892246589</v>
      </c>
      <c r="BLV13" s="64">
        <v>33924322.099237882</v>
      </c>
      <c r="BLW13" s="64">
        <v>34769949.505501665</v>
      </c>
      <c r="BLX13" s="64">
        <v>35636655.762158751</v>
      </c>
      <c r="BLY13" s="64">
        <v>36524966.299121439</v>
      </c>
      <c r="BLZ13" s="65">
        <v>1062303.7392676801</v>
      </c>
      <c r="BMA13" s="65">
        <v>1104488.1580433769</v>
      </c>
      <c r="BMB13" s="65">
        <v>1148347.7334825252</v>
      </c>
      <c r="BMC13" s="65">
        <v>1193948.9865881051</v>
      </c>
      <c r="BMD13" s="65">
        <v>1241361.0799332461</v>
      </c>
      <c r="BME13" s="65">
        <v>1290655.9225588166</v>
      </c>
      <c r="BMF13" s="65">
        <v>1341908.2790365294</v>
      </c>
      <c r="BMG13" s="65">
        <v>1395195.8828629788</v>
      </c>
      <c r="BMH13" s="65">
        <v>1450599.5543565887</v>
      </c>
      <c r="BMI13" s="65">
        <v>1508203.3232362897</v>
      </c>
      <c r="BMJ13" s="65">
        <v>1568094.5560678309</v>
      </c>
      <c r="BMK13" s="65">
        <v>1630364.0887710266</v>
      </c>
      <c r="BML13" s="65">
        <v>1695106.3643889083</v>
      </c>
      <c r="BMM13" s="65">
        <v>1762419.5763277325</v>
      </c>
      <c r="BMN13" s="65">
        <v>1832405.8172850956</v>
      </c>
      <c r="BMO13" s="65">
        <v>1905171.2340920297</v>
      </c>
      <c r="BMP13" s="65">
        <v>1980826.1887039312</v>
      </c>
      <c r="BMQ13" s="65">
        <v>2059485.4255844844</v>
      </c>
      <c r="BMR13" s="65">
        <v>2141268.2457364607</v>
      </c>
      <c r="BMS13" s="65">
        <v>2226298.6876433282</v>
      </c>
      <c r="BMT13" s="65">
        <v>2314705.7153961188</v>
      </c>
      <c r="BMU13" s="65">
        <v>2406623.4142908645</v>
      </c>
      <c r="BMV13" s="65">
        <v>2502191.1941932766</v>
      </c>
      <c r="BMW13" s="65">
        <v>2601554.000979099</v>
      </c>
      <c r="BMX13" s="65">
        <v>2704862.536370819</v>
      </c>
      <c r="BMY13" s="65">
        <v>2812273.4865041771</v>
      </c>
      <c r="BMZ13" s="65">
        <v>1150829.0508733203</v>
      </c>
      <c r="BNA13" s="65">
        <v>1179515.6251398958</v>
      </c>
      <c r="BNB13" s="65">
        <v>1208917.2661164461</v>
      </c>
      <c r="BNC13" s="65">
        <v>1239051.7981829399</v>
      </c>
      <c r="BND13" s="65">
        <v>1269937.4900254735</v>
      </c>
      <c r="BNE13" s="65">
        <v>1301593.0657114352</v>
      </c>
      <c r="BNF13" s="65">
        <v>1334037.71604074</v>
      </c>
      <c r="BNG13" s="65">
        <v>1367291.1101800122</v>
      </c>
      <c r="BNH13" s="65">
        <v>1401373.4075867755</v>
      </c>
      <c r="BNI13" s="65">
        <v>1436305.2702308709</v>
      </c>
      <c r="BNJ13" s="65">
        <v>1472107.8751205234</v>
      </c>
      <c r="BNK13" s="65">
        <v>1508802.9271406375</v>
      </c>
      <c r="BNL13" s="65">
        <v>1546412.6722111162</v>
      </c>
      <c r="BNM13" s="65">
        <v>1584959.9107731713</v>
      </c>
      <c r="BNN13" s="65">
        <v>1624468.0116118111</v>
      </c>
      <c r="BNO13" s="65">
        <v>1664960.926022874</v>
      </c>
      <c r="BNP13" s="65">
        <v>1706463.2023332058</v>
      </c>
      <c r="BNQ13" s="65">
        <v>1749000.0007827769</v>
      </c>
      <c r="BNR13" s="65">
        <v>1792597.1087777666</v>
      </c>
      <c r="BNS13" s="65">
        <v>1837280.9565238573</v>
      </c>
      <c r="BNT13" s="65">
        <v>1883078.6330492198</v>
      </c>
      <c r="BNU13" s="65">
        <v>1930017.9026268986</v>
      </c>
      <c r="BNV13" s="65">
        <v>1978127.221606561</v>
      </c>
      <c r="BNW13" s="65">
        <v>2027435.7556658019</v>
      </c>
      <c r="BNX13" s="65">
        <v>2077973.3974914767</v>
      </c>
      <c r="BNY13" s="65">
        <v>2129770.7849017717</v>
      </c>
      <c r="BNZ13" s="66">
        <v>43643.812607999993</v>
      </c>
      <c r="BOA13" s="66">
        <v>45376.922263900393</v>
      </c>
      <c r="BOB13" s="66">
        <v>47178.854254511862</v>
      </c>
      <c r="BOC13" s="66">
        <v>49052.341536597392</v>
      </c>
      <c r="BOD13" s="66">
        <v>51000.225593500756</v>
      </c>
      <c r="BOE13" s="66">
        <v>53025.460744771488</v>
      </c>
      <c r="BOF13" s="66">
        <v>55131.118626926487</v>
      </c>
      <c r="BOG13" s="66">
        <v>57320.392852143974</v>
      </c>
      <c r="BOH13" s="66">
        <v>59596.603851955777</v>
      </c>
      <c r="BOI13" s="66">
        <v>61963.203913284116</v>
      </c>
      <c r="BOJ13" s="66">
        <v>64423.782414461013</v>
      </c>
      <c r="BOK13" s="66">
        <v>66982.071269171705</v>
      </c>
      <c r="BOL13" s="66">
        <v>69641.950586578794</v>
      </c>
      <c r="BOM13" s="66">
        <v>72407.454556211684</v>
      </c>
      <c r="BON13" s="66">
        <v>75282.77756654688</v>
      </c>
      <c r="BOO13" s="66">
        <v>78272.280566559013</v>
      </c>
      <c r="BOP13" s="66">
        <v>81380.49767989121</v>
      </c>
      <c r="BOQ13" s="66">
        <v>84612.143081675982</v>
      </c>
      <c r="BOR13" s="66">
        <v>87972.118148437192</v>
      </c>
      <c r="BOS13" s="66">
        <v>91465.518891916698</v>
      </c>
      <c r="BOT13" s="66">
        <v>95097.643688100608</v>
      </c>
      <c r="BOU13" s="66">
        <v>98874.001313167755</v>
      </c>
      <c r="BOV13" s="66">
        <v>102800.3192985481</v>
      </c>
      <c r="BOW13" s="66">
        <v>106882.55261776318</v>
      </c>
      <c r="BOX13" s="66">
        <v>111126.89271822391</v>
      </c>
      <c r="BOY13" s="66">
        <v>115539.77691168364</v>
      </c>
      <c r="BOZ13" s="65">
        <v>47280.796992000003</v>
      </c>
      <c r="BPA13" s="65">
        <v>48459.359605851831</v>
      </c>
      <c r="BPB13" s="65">
        <v>49667.300105085007</v>
      </c>
      <c r="BPC13" s="65">
        <v>50905.35078863665</v>
      </c>
      <c r="BPD13" s="65">
        <v>52174.262209369488</v>
      </c>
      <c r="BPE13" s="65">
        <v>53474.803629085181</v>
      </c>
      <c r="BPF13" s="65">
        <v>54807.763484879732</v>
      </c>
      <c r="BPG13" s="65">
        <v>56173.949867123716</v>
      </c>
      <c r="BPH13" s="65">
        <v>57574.191009357019</v>
      </c>
      <c r="BPI13" s="65">
        <v>59009.335790395155</v>
      </c>
      <c r="BPJ13" s="65">
        <v>60480.254248951511</v>
      </c>
      <c r="BPK13" s="65">
        <v>61987.838111087505</v>
      </c>
      <c r="BPL13" s="65">
        <v>63533.00133081049</v>
      </c>
      <c r="BPM13" s="65">
        <v>65116.680644146967</v>
      </c>
      <c r="BPN13" s="65">
        <v>66739.836137027203</v>
      </c>
      <c r="BPO13" s="65">
        <v>68403.451827325465</v>
      </c>
      <c r="BPP13" s="65">
        <v>70108.536261408517</v>
      </c>
      <c r="BPQ13" s="65">
        <v>71856.123125554484</v>
      </c>
      <c r="BPR13" s="65">
        <v>73647.27187261224</v>
      </c>
      <c r="BPS13" s="65">
        <v>75483.068364281527</v>
      </c>
      <c r="BPT13" s="65">
        <v>77364.625529403274</v>
      </c>
      <c r="BPU13" s="65">
        <v>79293.084038658722</v>
      </c>
      <c r="BPV13" s="65">
        <v>81269.612996086973</v>
      </c>
      <c r="BPW13" s="65">
        <v>83295.410647839773</v>
      </c>
      <c r="BPX13" s="65">
        <v>85371.705108603404</v>
      </c>
      <c r="BPY13" s="65">
        <v>87499.755106127952</v>
      </c>
      <c r="BPZ13" s="66">
        <v>90116.346108095968</v>
      </c>
      <c r="BQA13" s="66">
        <v>93694.894824661911</v>
      </c>
      <c r="BQB13" s="66">
        <v>97415.548846978665</v>
      </c>
      <c r="BQC13" s="66">
        <v>101283.9512218571</v>
      </c>
      <c r="BQD13" s="66">
        <v>105305.9690832886</v>
      </c>
      <c r="BQE13" s="66">
        <v>109487.70255101826</v>
      </c>
      <c r="BQF13" s="66">
        <v>113835.49398248311</v>
      </c>
      <c r="BQG13" s="66">
        <v>118355.9375921477</v>
      </c>
      <c r="BQH13" s="66">
        <v>123055.88945282673</v>
      </c>
      <c r="BQI13" s="66">
        <v>127942.47789416314</v>
      </c>
      <c r="BQJ13" s="66">
        <v>133023.11431403339</v>
      </c>
      <c r="BQK13" s="66">
        <v>138305.50441927672</v>
      </c>
      <c r="BQL13" s="66">
        <v>143797.65991279759</v>
      </c>
      <c r="BQM13" s="66">
        <v>149507.91064476664</v>
      </c>
      <c r="BQN13" s="66">
        <v>155444.91724634942</v>
      </c>
      <c r="BQO13" s="66">
        <v>161617.68426512505</v>
      </c>
      <c r="BQP13" s="66">
        <v>168035.57382211596</v>
      </c>
      <c r="BQQ13" s="66">
        <v>174708.31981114284</v>
      </c>
      <c r="BQR13" s="66">
        <v>181646.04266204068</v>
      </c>
      <c r="BQS13" s="66">
        <v>188859.26469012661</v>
      </c>
      <c r="BQT13" s="66">
        <v>196358.92605519967</v>
      </c>
      <c r="BQU13" s="66">
        <v>204156.40135427835</v>
      </c>
      <c r="BQV13" s="66">
        <v>212263.51687324015</v>
      </c>
      <c r="BQW13" s="66">
        <v>220692.56852352968</v>
      </c>
      <c r="BQX13" s="66">
        <v>229456.3404911391</v>
      </c>
      <c r="BQY13" s="66">
        <v>238568.12462614541</v>
      </c>
      <c r="BQZ13" s="65">
        <v>97626.041617103983</v>
      </c>
      <c r="BRA13" s="65">
        <v>100059.55395421054</v>
      </c>
      <c r="BRB13" s="65">
        <v>102553.72615416469</v>
      </c>
      <c r="BRC13" s="65">
        <v>105110.07027791007</v>
      </c>
      <c r="BRD13" s="65">
        <v>107730.13607734749</v>
      </c>
      <c r="BRE13" s="65">
        <v>110415.51193485291</v>
      </c>
      <c r="BRF13" s="65">
        <v>113167.82582621445</v>
      </c>
      <c r="BRG13" s="65">
        <v>115988.74630757266</v>
      </c>
      <c r="BRH13" s="65">
        <v>118879.98352696173</v>
      </c>
      <c r="BRI13" s="65">
        <v>121843.29026106575</v>
      </c>
      <c r="BRJ13" s="65">
        <v>124880.46297781767</v>
      </c>
      <c r="BRK13" s="65">
        <v>127993.34292548579</v>
      </c>
      <c r="BRL13" s="65">
        <v>131183.81724890758</v>
      </c>
      <c r="BRM13" s="65">
        <v>134453.82013354791</v>
      </c>
      <c r="BRN13" s="65">
        <v>137805.33397807489</v>
      </c>
      <c r="BRO13" s="65">
        <v>141240.39059616457</v>
      </c>
      <c r="BRP13" s="65">
        <v>144761.07244826265</v>
      </c>
      <c r="BRQ13" s="65">
        <v>148369.51390405043</v>
      </c>
      <c r="BRR13" s="65">
        <v>152067.90253637976</v>
      </c>
      <c r="BRS13" s="65">
        <v>155858.48044746206</v>
      </c>
      <c r="BRT13" s="65">
        <v>159743.54562811489</v>
      </c>
      <c r="BRU13" s="65">
        <v>163725.45335089049</v>
      </c>
      <c r="BRV13" s="65">
        <v>167806.6175979304</v>
      </c>
      <c r="BRW13" s="65">
        <v>171989.51252441216</v>
      </c>
      <c r="BRX13" s="65">
        <v>176276.67395847535</v>
      </c>
      <c r="BRY13" s="65">
        <v>180670.70093853577</v>
      </c>
      <c r="BRZ13" s="64">
        <v>3783781.7711999994</v>
      </c>
      <c r="BSA13" s="64">
        <v>3934036.9467133456</v>
      </c>
      <c r="BSB13" s="64">
        <v>4090258.8029534677</v>
      </c>
      <c r="BSC13" s="64">
        <v>4252684.2787064929</v>
      </c>
      <c r="BSD13" s="64">
        <v>4421559.7216729727</v>
      </c>
      <c r="BSE13" s="64">
        <v>4597141.2620988665</v>
      </c>
      <c r="BSF13" s="64">
        <v>2858062.6407435769</v>
      </c>
      <c r="BSG13" s="64">
        <v>2641947.6268955916</v>
      </c>
      <c r="BSH13" s="64">
        <v>2404161.7158060772</v>
      </c>
      <c r="BSI13" s="64">
        <v>2143324.5848335531</v>
      </c>
      <c r="BSJ13" s="64">
        <v>1857980.4582755789</v>
      </c>
      <c r="BSK13" s="64">
        <v>1546594.291482382</v>
      </c>
      <c r="BSL13" s="64">
        <v>0</v>
      </c>
      <c r="BSM13" s="64">
        <v>0</v>
      </c>
      <c r="BSN13" s="64">
        <v>0</v>
      </c>
      <c r="BSO13" s="64">
        <v>0</v>
      </c>
      <c r="BSP13" s="64">
        <v>0</v>
      </c>
      <c r="BSQ13" s="64">
        <v>0</v>
      </c>
      <c r="BSR13" s="64">
        <v>0</v>
      </c>
      <c r="BSS13" s="64">
        <v>0</v>
      </c>
      <c r="BST13" s="64">
        <v>0</v>
      </c>
      <c r="BSU13" s="64">
        <v>0</v>
      </c>
      <c r="BSV13" s="64">
        <v>0</v>
      </c>
      <c r="BSW13" s="64">
        <v>0</v>
      </c>
      <c r="BSX13" s="64">
        <v>0</v>
      </c>
      <c r="BSY13" s="64">
        <v>0</v>
      </c>
      <c r="BSZ13" s="64">
        <v>19736392.572000001</v>
      </c>
      <c r="BTA13" s="64">
        <v>20228359.203222353</v>
      </c>
      <c r="BTB13" s="64">
        <v>20732589.026178114</v>
      </c>
      <c r="BTC13" s="64">
        <v>21249387.72393997</v>
      </c>
      <c r="BTD13" s="64">
        <v>21779068.599304974</v>
      </c>
      <c r="BTE13" s="64">
        <v>22321952.764730491</v>
      </c>
      <c r="BTF13" s="63">
        <v>16986021.96898425</v>
      </c>
      <c r="BTG13" s="63">
        <v>15289480.563158695</v>
      </c>
      <c r="BTH13" s="63">
        <v>13497805.948077673</v>
      </c>
      <c r="BTI13" s="63">
        <v>11607309.520763686</v>
      </c>
      <c r="BTJ13" s="63">
        <v>9614177.8984768093</v>
      </c>
      <c r="BTK13" s="63">
        <v>7514468.9898856077</v>
      </c>
      <c r="BTL13" s="63">
        <v>0</v>
      </c>
      <c r="BTM13" s="63">
        <v>0</v>
      </c>
      <c r="BTN13" s="63">
        <v>0</v>
      </c>
      <c r="BTO13" s="63">
        <v>0</v>
      </c>
      <c r="BTP13" s="63">
        <v>0</v>
      </c>
      <c r="BTQ13" s="63">
        <v>0</v>
      </c>
      <c r="BTR13" s="63">
        <v>0</v>
      </c>
      <c r="BTS13" s="63">
        <v>0</v>
      </c>
      <c r="BTT13" s="63">
        <v>0</v>
      </c>
      <c r="BTU13" s="63">
        <v>0</v>
      </c>
      <c r="BTV13" s="63">
        <v>0</v>
      </c>
      <c r="BTW13" s="63">
        <v>0</v>
      </c>
      <c r="BTX13" s="63">
        <v>0</v>
      </c>
      <c r="BTY13" s="63">
        <v>0</v>
      </c>
      <c r="BTZ13" s="63">
        <v>1062303.7392676801</v>
      </c>
      <c r="BUA13" s="63">
        <v>1104488.1580433771</v>
      </c>
      <c r="BUB13" s="63">
        <v>1148347.7334825252</v>
      </c>
      <c r="BUC13" s="63">
        <v>1193948.9865881051</v>
      </c>
      <c r="BUD13" s="63">
        <v>1241361.0799332459</v>
      </c>
      <c r="BUE13" s="63">
        <v>1290655.9225588166</v>
      </c>
      <c r="BUF13" s="77">
        <v>1150207.0963170254</v>
      </c>
      <c r="BUG13" s="77">
        <v>996568.48775927047</v>
      </c>
      <c r="BUH13" s="77">
        <v>828914.03106090776</v>
      </c>
      <c r="BUI13" s="77">
        <v>646372.85281555273</v>
      </c>
      <c r="BUJ13" s="77">
        <v>448027.01601938024</v>
      </c>
      <c r="BUK13" s="77">
        <v>232909.15553871807</v>
      </c>
      <c r="BUL13" s="77">
        <v>0</v>
      </c>
      <c r="BUM13" s="63">
        <v>0</v>
      </c>
      <c r="BUN13" s="63">
        <v>0</v>
      </c>
      <c r="BUO13" s="63">
        <v>0</v>
      </c>
      <c r="BUP13" s="63">
        <v>0</v>
      </c>
      <c r="BUQ13" s="63">
        <v>0</v>
      </c>
      <c r="BUR13" s="63">
        <v>0</v>
      </c>
      <c r="BUS13" s="63">
        <v>0</v>
      </c>
      <c r="BUT13" s="63">
        <v>0</v>
      </c>
      <c r="BUU13" s="63">
        <v>0</v>
      </c>
      <c r="BUV13" s="63">
        <v>0</v>
      </c>
      <c r="BUW13" s="63">
        <v>0</v>
      </c>
      <c r="BUX13" s="63">
        <v>0</v>
      </c>
      <c r="BUY13" s="63">
        <v>0</v>
      </c>
      <c r="BUZ13" s="63">
        <v>1150829.0508733203</v>
      </c>
      <c r="BVA13" s="63">
        <v>1179515.6251398956</v>
      </c>
      <c r="BVB13" s="63">
        <v>1208917.2661164461</v>
      </c>
      <c r="BVC13" s="63">
        <v>1239051.7981829401</v>
      </c>
      <c r="BVD13" s="63">
        <v>1269937.4900254733</v>
      </c>
      <c r="BVE13" s="63">
        <v>1301593.0657114352</v>
      </c>
      <c r="BVF13" s="77">
        <v>1143460.8994634913</v>
      </c>
      <c r="BVG13" s="77">
        <v>976636.50727143744</v>
      </c>
      <c r="BVH13" s="77">
        <v>800784.80433530011</v>
      </c>
      <c r="BVI13" s="77">
        <v>615559.40152751608</v>
      </c>
      <c r="BVJ13" s="77">
        <v>420602.25003443524</v>
      </c>
      <c r="BVK13" s="77">
        <v>215543.27530580538</v>
      </c>
      <c r="BVL13" s="77">
        <v>0</v>
      </c>
      <c r="BVM13" s="63">
        <v>0</v>
      </c>
      <c r="BVN13" s="63">
        <v>0</v>
      </c>
      <c r="BVO13" s="63">
        <v>0</v>
      </c>
      <c r="BVP13" s="63">
        <v>0</v>
      </c>
      <c r="BVQ13" s="63">
        <v>0</v>
      </c>
      <c r="BVR13" s="63">
        <v>0</v>
      </c>
      <c r="BVS13" s="63">
        <v>0</v>
      </c>
      <c r="BVT13" s="63">
        <v>0</v>
      </c>
      <c r="BVU13" s="63">
        <v>0</v>
      </c>
      <c r="BVV13" s="63">
        <v>0</v>
      </c>
      <c r="BVW13" s="63">
        <v>0</v>
      </c>
      <c r="BVX13" s="63">
        <v>0</v>
      </c>
      <c r="BVY13" s="63">
        <v>0</v>
      </c>
      <c r="BVZ13" s="66">
        <v>43643.812607999993</v>
      </c>
      <c r="BWA13" s="66">
        <v>45376.922263900393</v>
      </c>
      <c r="BWB13" s="66">
        <v>47178.854254511862</v>
      </c>
      <c r="BWC13" s="66">
        <v>49052.341536597392</v>
      </c>
      <c r="BWD13" s="66">
        <v>51000.225593500756</v>
      </c>
      <c r="BWE13" s="66">
        <v>53025.460744771488</v>
      </c>
      <c r="BWF13" s="66">
        <v>47255.244537365557</v>
      </c>
      <c r="BWG13" s="66">
        <v>40943.137751531409</v>
      </c>
      <c r="BWH13" s="66">
        <v>34055.202201117587</v>
      </c>
      <c r="BWI13" s="66">
        <v>26555.658819978904</v>
      </c>
      <c r="BWJ13" s="66">
        <v>18406.794975560289</v>
      </c>
      <c r="BWK13" s="66">
        <v>9568.867324167386</v>
      </c>
      <c r="BWL13" s="66">
        <v>0</v>
      </c>
      <c r="BWM13" s="66">
        <v>0</v>
      </c>
      <c r="BWN13" s="66">
        <v>0</v>
      </c>
      <c r="BWO13" s="66">
        <v>0</v>
      </c>
      <c r="BWP13" s="66">
        <v>0</v>
      </c>
      <c r="BWQ13" s="66">
        <v>0</v>
      </c>
      <c r="BWR13" s="66">
        <v>0</v>
      </c>
      <c r="BWS13" s="66">
        <v>0</v>
      </c>
      <c r="BWT13" s="66">
        <v>0</v>
      </c>
      <c r="BWU13" s="66">
        <v>0</v>
      </c>
      <c r="BWV13" s="66">
        <v>0</v>
      </c>
      <c r="BWW13" s="66">
        <v>0</v>
      </c>
      <c r="BWX13" s="66">
        <v>0</v>
      </c>
      <c r="BWY13" s="66">
        <v>0</v>
      </c>
      <c r="BWZ13" s="66">
        <v>47280.796992000003</v>
      </c>
      <c r="BXA13" s="66">
        <v>48459.359605851831</v>
      </c>
      <c r="BXB13" s="66">
        <v>49667.300105085007</v>
      </c>
      <c r="BXC13" s="66">
        <v>50905.35078863665</v>
      </c>
      <c r="BXD13" s="66">
        <v>52174.262209369488</v>
      </c>
      <c r="BXE13" s="66">
        <v>53474.803629085181</v>
      </c>
      <c r="BXF13" s="66">
        <v>46978.082987039772</v>
      </c>
      <c r="BXG13" s="66">
        <v>40124.249905088371</v>
      </c>
      <c r="BXH13" s="66">
        <v>32899.537719632579</v>
      </c>
      <c r="BXI13" s="66">
        <v>25289.715338740778</v>
      </c>
      <c r="BXJ13" s="66">
        <v>17280.07264255757</v>
      </c>
      <c r="BXK13" s="66">
        <v>8855.4054444410722</v>
      </c>
      <c r="BXL13" s="66">
        <v>0</v>
      </c>
      <c r="BXM13" s="66">
        <v>0</v>
      </c>
      <c r="BXN13" s="66">
        <v>0</v>
      </c>
      <c r="BXO13" s="66">
        <v>0</v>
      </c>
      <c r="BXP13" s="66">
        <v>0</v>
      </c>
      <c r="BXQ13" s="66">
        <v>0</v>
      </c>
      <c r="BXR13" s="66">
        <v>0</v>
      </c>
      <c r="BXS13" s="66">
        <v>0</v>
      </c>
      <c r="BXT13" s="66">
        <v>0</v>
      </c>
      <c r="BXU13" s="66">
        <v>0</v>
      </c>
      <c r="BXV13" s="66">
        <v>0</v>
      </c>
      <c r="BXW13" s="66">
        <v>0</v>
      </c>
      <c r="BXX13" s="66">
        <v>0</v>
      </c>
      <c r="BXY13" s="66">
        <v>0</v>
      </c>
      <c r="BXZ13" s="66">
        <v>90116.346108095968</v>
      </c>
      <c r="BYA13" s="66">
        <v>93694.894824661911</v>
      </c>
      <c r="BYB13" s="66">
        <v>97415.548846978665</v>
      </c>
      <c r="BYC13" s="66">
        <v>101283.9512218571</v>
      </c>
      <c r="BYD13" s="66">
        <v>105305.9690832886</v>
      </c>
      <c r="BYE13" s="66">
        <v>109487.70255101826</v>
      </c>
      <c r="BYF13" s="66">
        <v>97573.280556414087</v>
      </c>
      <c r="BYG13" s="66">
        <v>84539.955422962637</v>
      </c>
      <c r="BYH13" s="66">
        <v>70317.651115900982</v>
      </c>
      <c r="BYI13" s="66">
        <v>54832.490526069909</v>
      </c>
      <c r="BYJ13" s="66">
        <v>38006.604089723827</v>
      </c>
      <c r="BYK13" s="66">
        <v>19757.929202753818</v>
      </c>
      <c r="BYL13" s="66">
        <v>0</v>
      </c>
      <c r="BYM13" s="66">
        <v>0</v>
      </c>
      <c r="BYN13" s="66">
        <v>0</v>
      </c>
      <c r="BYO13" s="66">
        <v>0</v>
      </c>
      <c r="BYP13" s="66">
        <v>0</v>
      </c>
      <c r="BYQ13" s="66">
        <v>0</v>
      </c>
      <c r="BYR13" s="66">
        <v>0</v>
      </c>
      <c r="BYS13" s="66">
        <v>0</v>
      </c>
      <c r="BYT13" s="66">
        <v>0</v>
      </c>
      <c r="BYU13" s="66">
        <v>0</v>
      </c>
      <c r="BYV13" s="66">
        <v>0</v>
      </c>
      <c r="BYW13" s="66">
        <v>0</v>
      </c>
      <c r="BYX13" s="66">
        <v>0</v>
      </c>
      <c r="BYY13" s="66">
        <v>0</v>
      </c>
      <c r="BYZ13" s="65">
        <v>97626.041617103983</v>
      </c>
      <c r="BZA13" s="65">
        <v>100059.55395421054</v>
      </c>
      <c r="BZB13" s="65">
        <v>102553.72615416469</v>
      </c>
      <c r="BZC13" s="65">
        <v>105110.07027791007</v>
      </c>
      <c r="BZD13" s="65">
        <v>107730.13607734749</v>
      </c>
      <c r="BZE13" s="65">
        <v>110415.51193485291</v>
      </c>
      <c r="BZF13" s="65">
        <v>97000.993565326688</v>
      </c>
      <c r="BZG13" s="65">
        <v>82849.10450540905</v>
      </c>
      <c r="BZH13" s="65">
        <v>67931.419158263845</v>
      </c>
      <c r="BZI13" s="65">
        <v>52218.552969028184</v>
      </c>
      <c r="BZJ13" s="65">
        <v>35680.132279376478</v>
      </c>
      <c r="BZK13" s="65">
        <v>18284.763275069399</v>
      </c>
      <c r="BZL13" s="65">
        <v>0</v>
      </c>
      <c r="BZM13" s="65">
        <v>0</v>
      </c>
      <c r="BZN13" s="65">
        <v>0</v>
      </c>
      <c r="BZO13" s="65">
        <v>0</v>
      </c>
      <c r="BZP13" s="65">
        <v>0</v>
      </c>
      <c r="BZQ13" s="65">
        <v>0</v>
      </c>
      <c r="BZR13" s="65">
        <v>0</v>
      </c>
      <c r="BZS13" s="65">
        <v>0</v>
      </c>
      <c r="BZT13" s="65">
        <v>0</v>
      </c>
      <c r="BZU13" s="65">
        <v>0</v>
      </c>
      <c r="BZV13" s="65">
        <v>0</v>
      </c>
      <c r="BZW13" s="65">
        <v>0</v>
      </c>
      <c r="BZX13" s="65">
        <v>0</v>
      </c>
      <c r="BZY13" s="65">
        <v>0</v>
      </c>
      <c r="BZZ13" s="64">
        <v>3783781.7711999994</v>
      </c>
      <c r="CAA13" s="64">
        <v>3934036.9467133456</v>
      </c>
      <c r="CAB13" s="64">
        <v>4090258.8029534677</v>
      </c>
      <c r="CAC13" s="64">
        <v>4252684.2787064929</v>
      </c>
      <c r="CAD13" s="64">
        <v>4421559.7216729727</v>
      </c>
      <c r="CAE13" s="64">
        <v>4597141.2620988665</v>
      </c>
      <c r="CAF13" s="66">
        <v>1147126.8482984458</v>
      </c>
      <c r="CAG13" s="66">
        <v>1192679.6196657256</v>
      </c>
      <c r="CAH13" s="66">
        <v>1240041.3060473455</v>
      </c>
      <c r="CAI13" s="66">
        <v>1289283.7400328687</v>
      </c>
      <c r="CAJ13" s="66">
        <v>1340481.6067067981</v>
      </c>
      <c r="CAK13" s="66">
        <v>1393712.5569220546</v>
      </c>
      <c r="CAL13" s="66">
        <v>1449057.3250715835</v>
      </c>
      <c r="CAM13" s="66">
        <v>1506599.8515367077</v>
      </c>
      <c r="CAN13" s="66">
        <v>1566427.4099979443</v>
      </c>
      <c r="CAO13" s="66">
        <v>1628630.7398013733</v>
      </c>
      <c r="CAP13" s="66">
        <v>1693304.1835813189</v>
      </c>
      <c r="CAQ13" s="66">
        <v>1760545.8303480677</v>
      </c>
      <c r="CAR13" s="66">
        <v>1830457.6642576498</v>
      </c>
      <c r="CAS13" s="66">
        <v>1903145.7192893112</v>
      </c>
      <c r="CAT13" s="66">
        <v>1978720.2400652806</v>
      </c>
      <c r="CAU13" s="66">
        <v>2057295.8490567391</v>
      </c>
      <c r="CAV13" s="66">
        <v>2138991.7204295914</v>
      </c>
      <c r="CAW13" s="66">
        <v>2223931.7607937097</v>
      </c>
      <c r="CAX13" s="66">
        <v>2312244.7971297842</v>
      </c>
      <c r="CAY13" s="66">
        <v>2404064.7721788138</v>
      </c>
      <c r="CAZ13" s="64">
        <v>19736392.572000001</v>
      </c>
      <c r="CBA13" s="64">
        <v>20228359.203222353</v>
      </c>
      <c r="CBB13" s="64">
        <v>20732589.026178114</v>
      </c>
      <c r="CBC13" s="64">
        <v>21249387.72393997</v>
      </c>
      <c r="CBD13" s="64">
        <v>21779068.599304974</v>
      </c>
      <c r="CBE13" s="64">
        <v>22321952.764730491</v>
      </c>
      <c r="CBF13" s="64">
        <v>5490808.64088111</v>
      </c>
      <c r="CBG13" s="64">
        <v>5627677.3528246088</v>
      </c>
      <c r="CBH13" s="64">
        <v>5767957.77432389</v>
      </c>
      <c r="CBI13" s="64">
        <v>5911734.9486436108</v>
      </c>
      <c r="CBJ13" s="64">
        <v>6059096.0389114311</v>
      </c>
      <c r="CBK13" s="64">
        <v>6210130.3809595779</v>
      </c>
      <c r="CBL13" s="64">
        <v>6364929.5374835841</v>
      </c>
      <c r="CBM13" s="64">
        <v>6523587.3535510385</v>
      </c>
      <c r="CBN13" s="64">
        <v>6686200.0134939905</v>
      </c>
      <c r="CBO13" s="64">
        <v>6852866.0992195113</v>
      </c>
      <c r="CBP13" s="64">
        <v>7023686.6499737492</v>
      </c>
      <c r="CBQ13" s="64">
        <v>7198765.2235957189</v>
      </c>
      <c r="CBR13" s="64">
        <v>7378207.9592979569</v>
      </c>
      <c r="CBS13" s="64">
        <v>7562123.6420121016</v>
      </c>
      <c r="CBT13" s="64">
        <v>7750623.7683384093</v>
      </c>
      <c r="CBU13" s="64">
        <v>7943822.6141391816</v>
      </c>
      <c r="CBV13" s="64">
        <v>8141837.3038170924</v>
      </c>
      <c r="CBW13" s="64">
        <v>8344787.8813203983</v>
      </c>
      <c r="CBX13" s="64">
        <v>8552797.3829180989</v>
      </c>
      <c r="CBY13" s="64">
        <v>8765991.9117891472</v>
      </c>
      <c r="CBZ13" s="67">
        <v>1062303.7392676801</v>
      </c>
      <c r="CCA13" s="67">
        <v>1104488.1580433769</v>
      </c>
      <c r="CCB13" s="67">
        <v>1148347.7334825252</v>
      </c>
      <c r="CCC13" s="67">
        <v>1193948.9865881051</v>
      </c>
      <c r="CCD13" s="67">
        <v>1241361.0799332461</v>
      </c>
      <c r="CCE13" s="67">
        <v>1290655.9225588166</v>
      </c>
      <c r="CCF13" s="67"/>
      <c r="CCG13" s="67"/>
      <c r="CCH13" s="67"/>
      <c r="CCI13" s="67"/>
      <c r="CCJ13" s="67"/>
      <c r="CCK13" s="67"/>
      <c r="CCL13" s="67"/>
      <c r="CCM13" s="67"/>
      <c r="CCN13" s="67"/>
      <c r="CCO13" s="67"/>
      <c r="CCP13" s="67"/>
      <c r="CCQ13" s="67"/>
      <c r="CCR13" s="67"/>
      <c r="CCS13" s="67"/>
      <c r="CCT13" s="67"/>
      <c r="CCU13" s="67"/>
      <c r="CCV13" s="67"/>
      <c r="CCW13" s="67"/>
      <c r="CCX13" s="67"/>
      <c r="CCY13" s="67"/>
      <c r="CCZ13" s="67">
        <v>1150829.0508733203</v>
      </c>
      <c r="CDA13" s="67">
        <v>1179515.6251398958</v>
      </c>
      <c r="CDB13" s="67">
        <v>1208917.2661164461</v>
      </c>
      <c r="CDC13" s="67">
        <v>1239051.7981829399</v>
      </c>
      <c r="CDD13" s="67">
        <v>1269937.4900254735</v>
      </c>
      <c r="CDE13" s="67">
        <v>1301593.0657114352</v>
      </c>
      <c r="CDF13" s="67"/>
      <c r="CDG13" s="67"/>
      <c r="CDH13" s="67"/>
      <c r="CDI13" s="67"/>
      <c r="CDJ13" s="67"/>
      <c r="CDK13" s="67"/>
      <c r="CDL13" s="67"/>
      <c r="CDM13" s="67"/>
      <c r="CDN13" s="67"/>
      <c r="CDO13" s="67"/>
      <c r="CDP13" s="67"/>
      <c r="CDQ13" s="67"/>
      <c r="CDR13" s="67"/>
      <c r="CDS13" s="67"/>
      <c r="CDT13" s="67"/>
      <c r="CDU13" s="67"/>
      <c r="CDV13" s="67"/>
      <c r="CDW13" s="67"/>
      <c r="CDX13" s="67"/>
      <c r="CDY13" s="67"/>
      <c r="CDZ13" s="65">
        <v>43643.812607999993</v>
      </c>
      <c r="CEA13" s="65">
        <v>45376.922263900393</v>
      </c>
      <c r="CEB13" s="65">
        <v>47178.854254511862</v>
      </c>
      <c r="CEC13" s="65">
        <v>49052.341536597392</v>
      </c>
      <c r="CED13" s="65">
        <v>51000.225593500756</v>
      </c>
      <c r="CEE13" s="65">
        <v>53025.460744771488</v>
      </c>
      <c r="CEF13" s="65">
        <v>15566.433494661596</v>
      </c>
      <c r="CEG13" s="65">
        <v>16184.581511193592</v>
      </c>
      <c r="CEH13" s="65">
        <v>16827.27638172869</v>
      </c>
      <c r="CEI13" s="65">
        <v>17495.492869633163</v>
      </c>
      <c r="CEJ13" s="65">
        <v>18190.244446436049</v>
      </c>
      <c r="CEK13" s="65">
        <v>18912.584828942599</v>
      </c>
      <c r="CEL13" s="65">
        <v>19663.609577386953</v>
      </c>
      <c r="CEM13" s="65">
        <v>20444.457757048003</v>
      </c>
      <c r="CEN13" s="65">
        <v>21256.313665848527</v>
      </c>
      <c r="CEO13" s="65">
        <v>22100.408630557842</v>
      </c>
      <c r="CEP13" s="65">
        <v>22978.022874322229</v>
      </c>
      <c r="CEQ13" s="65">
        <v>23890.487458355572</v>
      </c>
      <c r="CER13" s="65">
        <v>24839.186300735208</v>
      </c>
      <c r="CES13" s="65">
        <v>25825.558275364714</v>
      </c>
      <c r="CET13" s="65">
        <v>26851.09939428723</v>
      </c>
      <c r="CEU13" s="65">
        <v>27917.365076659135</v>
      </c>
      <c r="CEV13" s="65">
        <v>29025.972507825347</v>
      </c>
      <c r="CEW13" s="65">
        <v>30178.603092074311</v>
      </c>
      <c r="CEX13" s="65">
        <v>31377.005002792637</v>
      </c>
      <c r="CEY13" s="65">
        <v>32622.995833887144</v>
      </c>
      <c r="CEZ13" s="64">
        <v>47280.796992000003</v>
      </c>
      <c r="CFA13" s="64">
        <v>48459.359605851831</v>
      </c>
      <c r="CFB13" s="64">
        <v>49667.300105085007</v>
      </c>
      <c r="CFC13" s="64">
        <v>50905.35078863665</v>
      </c>
      <c r="CFD13" s="64">
        <v>52174.262209369488</v>
      </c>
      <c r="CFE13" s="64">
        <v>53474.803629085181</v>
      </c>
      <c r="CFF13" s="64">
        <v>15475.133219260159</v>
      </c>
      <c r="CFG13" s="64">
        <v>15860.879962481989</v>
      </c>
      <c r="CFH13" s="64">
        <v>16256.242167347864</v>
      </c>
      <c r="CFI13" s="64">
        <v>16661.459517288044</v>
      </c>
      <c r="CFJ13" s="64">
        <v>17076.777670292187</v>
      </c>
      <c r="CFK13" s="64">
        <v>17502.448407836473</v>
      </c>
      <c r="CFL13" s="64">
        <v>17938.72978752296</v>
      </c>
      <c r="CFM13" s="64">
        <v>18385.886299523849</v>
      </c>
      <c r="CFN13" s="64">
        <v>18844.189026925327</v>
      </c>
      <c r="CFO13" s="64">
        <v>19313.915810068363</v>
      </c>
      <c r="CFP13" s="64">
        <v>19795.351414985933</v>
      </c>
      <c r="CFQ13" s="64">
        <v>20288.787706038915</v>
      </c>
      <c r="CFR13" s="64">
        <v>20794.523822855219</v>
      </c>
      <c r="CFS13" s="64">
        <v>21312.866361679495</v>
      </c>
      <c r="CFT13" s="64">
        <v>21844.129561243277</v>
      </c>
      <c r="CFU13" s="64">
        <v>22388.635493268346</v>
      </c>
      <c r="CFV13" s="64">
        <v>22946.714257718675</v>
      </c>
      <c r="CFW13" s="64">
        <v>23518.704182919464</v>
      </c>
      <c r="CFX13" s="64">
        <v>24104.952030664492</v>
      </c>
      <c r="CFY13" s="64">
        <v>24705.813206436127</v>
      </c>
      <c r="CFZ13" s="66">
        <v>90116.346108095968</v>
      </c>
      <c r="CGA13" s="66">
        <v>93694.894824661911</v>
      </c>
      <c r="CGB13" s="66">
        <v>97415.548846978665</v>
      </c>
      <c r="CGC13" s="66">
        <v>101283.9512218571</v>
      </c>
      <c r="CGD13" s="66">
        <v>105305.9690832886</v>
      </c>
      <c r="CGE13" s="66">
        <v>109487.70255101826</v>
      </c>
      <c r="CGF13" s="66">
        <v>32141.786536230527</v>
      </c>
      <c r="CGG13" s="66">
        <v>33418.147084841701</v>
      </c>
      <c r="CGH13" s="66">
        <v>34745.192316092245</v>
      </c>
      <c r="CGI13" s="66">
        <v>36124.934934822537</v>
      </c>
      <c r="CGJ13" s="66">
        <v>37559.467571021189</v>
      </c>
      <c r="CGK13" s="66">
        <v>39050.96595367814</v>
      </c>
      <c r="CGL13" s="66">
        <v>40601.69221067227</v>
      </c>
      <c r="CGM13" s="66">
        <v>42213.998299698818</v>
      </c>
      <c r="CGN13" s="66">
        <v>43890.329575439835</v>
      </c>
      <c r="CGO13" s="66">
        <v>45633.228498388249</v>
      </c>
      <c r="CGP13" s="66">
        <v>47445.338490950387</v>
      </c>
      <c r="CGQ13" s="66">
        <v>49329.407946675623</v>
      </c>
      <c r="CGR13" s="66">
        <v>51288.294398693848</v>
      </c>
      <c r="CGS13" s="66">
        <v>53324.968853682803</v>
      </c>
      <c r="CGT13" s="66">
        <v>55442.520297938732</v>
      </c>
      <c r="CGU13" s="66">
        <v>57644.160382384478</v>
      </c>
      <c r="CGV13" s="66">
        <v>59933.228293620748</v>
      </c>
      <c r="CGW13" s="66">
        <v>62313.195818408371</v>
      </c>
      <c r="CGX13" s="66">
        <v>64787.672609262801</v>
      </c>
      <c r="CGY13" s="66">
        <v>67360.411659146936</v>
      </c>
      <c r="CGZ13" s="65">
        <v>97626.041617103983</v>
      </c>
      <c r="CHA13" s="65">
        <v>100059.55395421054</v>
      </c>
      <c r="CHB13" s="65">
        <v>102553.72615416469</v>
      </c>
      <c r="CHC13" s="65">
        <v>105110.07027791007</v>
      </c>
      <c r="CHD13" s="65">
        <v>107730.13607734749</v>
      </c>
      <c r="CHE13" s="65">
        <v>110415.51193485291</v>
      </c>
      <c r="CHF13" s="65">
        <v>31953.268468578197</v>
      </c>
      <c r="CHG13" s="65">
        <v>32749.763663314636</v>
      </c>
      <c r="CHH13" s="65">
        <v>33566.112995848023</v>
      </c>
      <c r="CHI13" s="65">
        <v>34402.811367830334</v>
      </c>
      <c r="CHJ13" s="65">
        <v>35260.366017266169</v>
      </c>
      <c r="CHK13" s="65">
        <v>36139.296826019519</v>
      </c>
      <c r="CHL13" s="65">
        <v>37040.136634985669</v>
      </c>
      <c r="CHM13" s="65">
        <v>37963.431567119405</v>
      </c>
      <c r="CHN13" s="65">
        <v>38909.741358515261</v>
      </c>
      <c r="CHO13" s="65">
        <v>39879.639697740582</v>
      </c>
      <c r="CHP13" s="65">
        <v>40873.714573627105</v>
      </c>
      <c r="CHQ13" s="65">
        <v>41892.568631731883</v>
      </c>
      <c r="CHR13" s="65">
        <v>42936.819539683696</v>
      </c>
      <c r="CHS13" s="65">
        <v>44007.100361636345</v>
      </c>
      <c r="CHT13" s="65">
        <v>45104.059942055967</v>
      </c>
      <c r="CHU13" s="65">
        <v>46228.363299074961</v>
      </c>
      <c r="CHV13" s="65">
        <v>47380.692027650926</v>
      </c>
      <c r="CHW13" s="65">
        <v>48561.744712775195</v>
      </c>
      <c r="CHX13" s="65">
        <v>49772.237352981268</v>
      </c>
      <c r="CHY13" s="65">
        <v>51012.9037944101</v>
      </c>
      <c r="CHZ13" s="65">
        <v>3783781.7711999994</v>
      </c>
      <c r="CIA13" s="65">
        <v>3934036.9467133456</v>
      </c>
      <c r="CIB13" s="65">
        <v>4090258.8029534677</v>
      </c>
      <c r="CIC13" s="65">
        <v>4252684.2787064929</v>
      </c>
      <c r="CID13" s="65">
        <v>4421559.7216729727</v>
      </c>
      <c r="CIE13" s="65">
        <v>4597141.2620988665</v>
      </c>
      <c r="CIF13" s="65">
        <v>685935.03377845848</v>
      </c>
      <c r="CIG13" s="65">
        <v>634067.43045494193</v>
      </c>
      <c r="CIH13" s="65">
        <v>576998.81179345865</v>
      </c>
      <c r="CII13" s="65">
        <v>514397.90036005276</v>
      </c>
      <c r="CIJ13" s="65">
        <v>445915.30998613895</v>
      </c>
      <c r="CIK13" s="65">
        <v>371182.62995577161</v>
      </c>
      <c r="CIL13" s="65">
        <v>0</v>
      </c>
      <c r="CIM13" s="65">
        <v>0</v>
      </c>
      <c r="CIN13" s="65">
        <v>0</v>
      </c>
      <c r="CIO13" s="65">
        <v>0</v>
      </c>
      <c r="CIP13" s="65">
        <v>0</v>
      </c>
      <c r="CIQ13" s="65">
        <v>0</v>
      </c>
      <c r="CIR13" s="65">
        <v>0</v>
      </c>
      <c r="CIS13" s="65">
        <v>0</v>
      </c>
      <c r="CIT13" s="65">
        <v>0</v>
      </c>
      <c r="CIU13" s="65">
        <v>0</v>
      </c>
      <c r="CIV13" s="65">
        <v>0</v>
      </c>
      <c r="CIW13" s="65">
        <v>0</v>
      </c>
      <c r="CIX13" s="65">
        <v>0</v>
      </c>
      <c r="CIY13" s="65">
        <v>0</v>
      </c>
      <c r="CIZ13" s="64">
        <v>19736392.572000001</v>
      </c>
      <c r="CJA13" s="64">
        <v>20228359.203222353</v>
      </c>
      <c r="CJB13" s="64">
        <v>20732589.026178114</v>
      </c>
      <c r="CJC13" s="64">
        <v>21249387.72393997</v>
      </c>
      <c r="CJD13" s="64">
        <v>21779068.599304974</v>
      </c>
      <c r="CJE13" s="64">
        <v>22321952.764730491</v>
      </c>
      <c r="CJF13" s="64">
        <v>4076645.2725562197</v>
      </c>
      <c r="CJG13" s="64">
        <v>3669475.3351580864</v>
      </c>
      <c r="CJH13" s="64">
        <v>3239473.4275386408</v>
      </c>
      <c r="CJI13" s="64">
        <v>2785754.2849832843</v>
      </c>
      <c r="CJJ13" s="64">
        <v>2307402.695634434</v>
      </c>
      <c r="CJK13" s="64">
        <v>1803472.5575725459</v>
      </c>
      <c r="CJL13" s="65">
        <v>0</v>
      </c>
      <c r="CJM13" s="65">
        <v>0</v>
      </c>
      <c r="CJN13" s="65">
        <v>0</v>
      </c>
      <c r="CJO13" s="65">
        <v>0</v>
      </c>
      <c r="CJP13" s="65">
        <v>0</v>
      </c>
      <c r="CJQ13" s="65">
        <v>0</v>
      </c>
      <c r="CJR13" s="65">
        <v>0</v>
      </c>
      <c r="CJS13" s="65">
        <v>0</v>
      </c>
      <c r="CJT13" s="65">
        <v>0</v>
      </c>
      <c r="CJU13" s="65">
        <v>0</v>
      </c>
      <c r="CJV13" s="65">
        <v>0</v>
      </c>
      <c r="CJW13" s="65">
        <v>0</v>
      </c>
      <c r="CJX13" s="65">
        <v>0</v>
      </c>
      <c r="CJY13" s="65">
        <v>0</v>
      </c>
      <c r="CJZ13" s="67">
        <v>1062303.7392676801</v>
      </c>
      <c r="CKA13" s="67">
        <v>1104488.1580433769</v>
      </c>
      <c r="CKB13" s="67">
        <v>1148347.7334825252</v>
      </c>
      <c r="CKC13" s="67">
        <v>1193948.9865881051</v>
      </c>
      <c r="CKD13" s="67">
        <v>1241361.0799332461</v>
      </c>
      <c r="CKE13" s="67">
        <v>1290655.9225588166</v>
      </c>
      <c r="CKF13" s="67"/>
      <c r="CKG13" s="67"/>
      <c r="CKH13" s="67"/>
      <c r="CKI13" s="67"/>
      <c r="CKJ13" s="67"/>
      <c r="CKK13" s="67"/>
      <c r="CKL13" s="67"/>
      <c r="CKM13" s="67"/>
      <c r="CKN13" s="67"/>
      <c r="CKO13" s="67"/>
      <c r="CKP13" s="67"/>
      <c r="CKQ13" s="67"/>
      <c r="CKR13" s="67"/>
      <c r="CKS13" s="67"/>
      <c r="CKT13" s="67"/>
      <c r="CKU13" s="67"/>
      <c r="CKV13" s="67"/>
      <c r="CKW13" s="67"/>
      <c r="CKX13" s="67"/>
      <c r="CKY13" s="67"/>
      <c r="CKZ13" s="67">
        <v>1150829.0508733203</v>
      </c>
      <c r="CLA13" s="67">
        <v>1179515.6251398958</v>
      </c>
      <c r="CLB13" s="67">
        <v>1208917.2661164461</v>
      </c>
      <c r="CLC13" s="67">
        <v>1239051.7981829399</v>
      </c>
      <c r="CLD13" s="67">
        <v>1269937.4900254735</v>
      </c>
      <c r="CLE13" s="67">
        <v>1301593.0657114352</v>
      </c>
      <c r="CLF13" s="67"/>
      <c r="CLG13" s="67"/>
      <c r="CLH13" s="67"/>
      <c r="CLI13" s="67"/>
      <c r="CLJ13" s="67"/>
      <c r="CLK13" s="67"/>
      <c r="CLL13" s="67"/>
      <c r="CLM13" s="67"/>
      <c r="CLN13" s="67"/>
      <c r="CLO13" s="67"/>
      <c r="CLP13" s="67"/>
      <c r="CLQ13" s="67"/>
      <c r="CLR13" s="67"/>
      <c r="CLS13" s="67"/>
      <c r="CLT13" s="67"/>
      <c r="CLU13" s="67"/>
      <c r="CLV13" s="67"/>
      <c r="CLW13" s="67"/>
      <c r="CLX13" s="67"/>
      <c r="CLY13" s="67"/>
      <c r="CLZ13" s="66">
        <v>43643.812607999993</v>
      </c>
      <c r="CMA13" s="66">
        <v>45376.922263900393</v>
      </c>
      <c r="CMB13" s="66">
        <v>47178.854254511862</v>
      </c>
      <c r="CMC13" s="66">
        <v>49052.341536597392</v>
      </c>
      <c r="CMD13" s="66">
        <v>51000.225593500756</v>
      </c>
      <c r="CME13" s="66">
        <v>53025.460744771488</v>
      </c>
      <c r="CMF13" s="66">
        <v>13342.657281138512</v>
      </c>
      <c r="CMG13" s="66">
        <v>11560.41536513828</v>
      </c>
      <c r="CMH13" s="66">
        <v>9615.5865038449629</v>
      </c>
      <c r="CMI13" s="66">
        <v>7498.0683726999268</v>
      </c>
      <c r="CMJ13" s="66">
        <v>5197.212698981728</v>
      </c>
      <c r="CMK13" s="66">
        <v>2701.7978327060855</v>
      </c>
      <c r="CML13" s="66">
        <v>0</v>
      </c>
      <c r="CMM13" s="66">
        <v>0</v>
      </c>
      <c r="CMN13" s="66">
        <v>0</v>
      </c>
      <c r="CMO13" s="66">
        <v>0</v>
      </c>
      <c r="CMP13" s="66">
        <v>0</v>
      </c>
      <c r="CMQ13" s="66">
        <v>0</v>
      </c>
      <c r="CMR13" s="66">
        <v>0</v>
      </c>
      <c r="CMS13" s="66">
        <v>0</v>
      </c>
      <c r="CMT13" s="66">
        <v>0</v>
      </c>
      <c r="CMU13" s="66">
        <v>0</v>
      </c>
      <c r="CMV13" s="66">
        <v>0</v>
      </c>
      <c r="CMW13" s="66">
        <v>0</v>
      </c>
      <c r="CMX13" s="66">
        <v>0</v>
      </c>
      <c r="CMY13" s="66">
        <v>0</v>
      </c>
      <c r="CMZ13" s="66">
        <v>47280.796992000003</v>
      </c>
      <c r="CNA13" s="66">
        <v>48459.359605851831</v>
      </c>
      <c r="CNB13" s="66">
        <v>49667.300105085007</v>
      </c>
      <c r="CNC13" s="66">
        <v>50905.35078863665</v>
      </c>
      <c r="CND13" s="66">
        <v>52174.262209369488</v>
      </c>
      <c r="CNE13" s="66">
        <v>53474.803629085181</v>
      </c>
      <c r="CNF13" s="66">
        <v>13264.399902222993</v>
      </c>
      <c r="CNG13" s="66">
        <v>11329.199973201423</v>
      </c>
      <c r="CNH13" s="66">
        <v>9289.281238484491</v>
      </c>
      <c r="CNI13" s="66">
        <v>7140.6255074091605</v>
      </c>
      <c r="CNJ13" s="66">
        <v>4879.0793343691957</v>
      </c>
      <c r="CNK13" s="66">
        <v>2500.3497725480674</v>
      </c>
      <c r="CNL13" s="66">
        <v>0</v>
      </c>
      <c r="CNM13" s="66">
        <v>0</v>
      </c>
      <c r="CNN13" s="66">
        <v>0</v>
      </c>
      <c r="CNO13" s="66">
        <v>0</v>
      </c>
      <c r="CNP13" s="66">
        <v>0</v>
      </c>
      <c r="CNQ13" s="66">
        <v>0</v>
      </c>
      <c r="CNR13" s="66">
        <v>0</v>
      </c>
      <c r="CNS13" s="66">
        <v>0</v>
      </c>
      <c r="CNT13" s="66">
        <v>0</v>
      </c>
      <c r="CNU13" s="66">
        <v>0</v>
      </c>
      <c r="CNV13" s="66">
        <v>0</v>
      </c>
      <c r="CNW13" s="66">
        <v>0</v>
      </c>
      <c r="CNX13" s="66">
        <v>0</v>
      </c>
      <c r="CNY13" s="66">
        <v>0</v>
      </c>
      <c r="CNZ13" s="66">
        <v>90116.346108095968</v>
      </c>
      <c r="COA13" s="66">
        <v>93694.894824661911</v>
      </c>
      <c r="COB13" s="66">
        <v>97415.548846978665</v>
      </c>
      <c r="COC13" s="66">
        <v>101283.9512218571</v>
      </c>
      <c r="COD13" s="66">
        <v>105305.9690832886</v>
      </c>
      <c r="COE13" s="66">
        <v>109487.70255101826</v>
      </c>
      <c r="COF13" s="66">
        <v>27550.102745340449</v>
      </c>
      <c r="COG13" s="66">
        <v>23870.105060601218</v>
      </c>
      <c r="COH13" s="66">
        <v>19854.39560919557</v>
      </c>
      <c r="COI13" s="66">
        <v>15482.114972066802</v>
      </c>
      <c r="COJ13" s="66">
        <v>10731.276448863196</v>
      </c>
      <c r="COK13" s="66">
        <v>5578.7094219540186</v>
      </c>
      <c r="COL13" s="66">
        <v>0</v>
      </c>
      <c r="COM13" s="66">
        <v>0</v>
      </c>
      <c r="CON13" s="66">
        <v>0</v>
      </c>
      <c r="COO13" s="66">
        <v>0</v>
      </c>
      <c r="COP13" s="66">
        <v>0</v>
      </c>
      <c r="COQ13" s="66">
        <v>0</v>
      </c>
      <c r="COR13" s="66">
        <v>0</v>
      </c>
      <c r="COS13" s="66">
        <v>0</v>
      </c>
      <c r="COT13" s="66">
        <v>0</v>
      </c>
      <c r="COU13" s="66">
        <v>0</v>
      </c>
      <c r="COV13" s="66">
        <v>0</v>
      </c>
      <c r="COW13" s="66">
        <v>0</v>
      </c>
      <c r="COX13" s="66">
        <v>0</v>
      </c>
      <c r="COY13" s="66">
        <v>0</v>
      </c>
      <c r="COZ13" s="65">
        <v>97626.041617103983</v>
      </c>
      <c r="CPA13" s="65">
        <v>100059.55395421054</v>
      </c>
      <c r="CPB13" s="65">
        <v>102553.72615416469</v>
      </c>
      <c r="CPC13" s="65">
        <v>105110.07027791007</v>
      </c>
      <c r="CPD13" s="65">
        <v>107730.13607734749</v>
      </c>
      <c r="CPE13" s="65">
        <v>110415.51193485291</v>
      </c>
      <c r="CPF13" s="65">
        <v>27388.515830209883</v>
      </c>
      <c r="CPG13" s="65">
        <v>23392.688330939025</v>
      </c>
      <c r="CPH13" s="65">
        <v>19180.635997627436</v>
      </c>
      <c r="CPI13" s="65">
        <v>14744.062014784426</v>
      </c>
      <c r="CPJ13" s="65">
        <v>10074.390290647474</v>
      </c>
      <c r="CPK13" s="65">
        <v>5162.7566894313595</v>
      </c>
      <c r="CPL13" s="65">
        <v>0</v>
      </c>
      <c r="CPM13" s="65">
        <v>0</v>
      </c>
      <c r="CPN13" s="65">
        <v>0</v>
      </c>
      <c r="CPO13" s="65">
        <v>0</v>
      </c>
      <c r="CPP13" s="65">
        <v>0</v>
      </c>
      <c r="CPQ13" s="65">
        <v>0</v>
      </c>
      <c r="CPR13" s="65">
        <v>0</v>
      </c>
      <c r="CPS13" s="65">
        <v>0</v>
      </c>
      <c r="CPT13" s="65">
        <v>0</v>
      </c>
      <c r="CPU13" s="65">
        <v>0</v>
      </c>
      <c r="CPV13" s="65">
        <v>0</v>
      </c>
      <c r="CPW13" s="65">
        <v>0</v>
      </c>
      <c r="CPX13" s="65">
        <v>0</v>
      </c>
      <c r="CPY13" s="65">
        <v>0</v>
      </c>
      <c r="CPZ13" s="66">
        <v>3783781.7711999994</v>
      </c>
      <c r="CQA13" s="66">
        <v>3934036.9467133456</v>
      </c>
      <c r="CQB13" s="66">
        <v>4090258.8029534677</v>
      </c>
      <c r="CQC13" s="66">
        <v>4252684.2787064929</v>
      </c>
      <c r="CQD13" s="66">
        <v>4421559.7216729727</v>
      </c>
      <c r="CQE13" s="66">
        <v>4597141.2620988665</v>
      </c>
      <c r="CQF13" s="66">
        <v>685935.03377845848</v>
      </c>
      <c r="CQG13" s="66">
        <v>634067.43045494193</v>
      </c>
      <c r="CQH13" s="66">
        <v>576998.81179345865</v>
      </c>
      <c r="CQI13" s="66">
        <v>514397.90036005276</v>
      </c>
      <c r="CQJ13" s="66">
        <v>445915.30998613895</v>
      </c>
      <c r="CQK13" s="66">
        <v>371182.62995577161</v>
      </c>
      <c r="CQL13" s="66">
        <v>0</v>
      </c>
      <c r="CQM13" s="66">
        <v>0</v>
      </c>
      <c r="CQN13" s="66">
        <v>0</v>
      </c>
      <c r="CQO13" s="66">
        <v>0</v>
      </c>
      <c r="CQP13" s="66">
        <v>0</v>
      </c>
      <c r="CQQ13" s="66">
        <v>0</v>
      </c>
      <c r="CQR13" s="66">
        <v>0</v>
      </c>
      <c r="CQS13" s="66">
        <v>0</v>
      </c>
      <c r="CQT13" s="66">
        <v>0</v>
      </c>
      <c r="CQU13" s="66">
        <v>0</v>
      </c>
      <c r="CQV13" s="66">
        <v>0</v>
      </c>
      <c r="CQW13" s="66">
        <v>0</v>
      </c>
      <c r="CQX13" s="66">
        <v>0</v>
      </c>
      <c r="CQY13" s="66">
        <v>0</v>
      </c>
      <c r="CQZ13" s="66">
        <v>19736392.572000001</v>
      </c>
      <c r="CRA13" s="66">
        <v>20228359.203222353</v>
      </c>
      <c r="CRB13" s="66">
        <v>20732589.026178114</v>
      </c>
      <c r="CRC13" s="66">
        <v>21249387.72393997</v>
      </c>
      <c r="CRD13" s="66">
        <v>21779068.599304974</v>
      </c>
      <c r="CRE13" s="66">
        <v>22321952.764730491</v>
      </c>
      <c r="CRF13" s="66">
        <v>4076645.2725562197</v>
      </c>
      <c r="CRG13" s="66">
        <v>3669475.3351580864</v>
      </c>
      <c r="CRH13" s="66">
        <v>3239473.4275386408</v>
      </c>
      <c r="CRI13" s="66">
        <v>2785754.2849832843</v>
      </c>
      <c r="CRJ13" s="66">
        <v>2307402.695634434</v>
      </c>
      <c r="CRK13" s="66">
        <v>1803472.5575725459</v>
      </c>
      <c r="CRL13" s="66">
        <v>0</v>
      </c>
      <c r="CRM13" s="66">
        <v>0</v>
      </c>
      <c r="CRN13" s="66">
        <v>0</v>
      </c>
      <c r="CRO13" s="66">
        <v>0</v>
      </c>
      <c r="CRP13" s="66">
        <v>0</v>
      </c>
      <c r="CRQ13" s="66">
        <v>0</v>
      </c>
      <c r="CRR13" s="66">
        <v>0</v>
      </c>
      <c r="CRS13" s="66">
        <v>0</v>
      </c>
      <c r="CRT13" s="66">
        <v>0</v>
      </c>
      <c r="CRU13" s="66">
        <v>0</v>
      </c>
      <c r="CRV13" s="66">
        <v>0</v>
      </c>
      <c r="CRW13" s="66">
        <v>0</v>
      </c>
      <c r="CRX13" s="66">
        <v>0</v>
      </c>
      <c r="CRY13" s="66">
        <v>0</v>
      </c>
      <c r="CRZ13" s="67">
        <v>1062303.7392676801</v>
      </c>
      <c r="CSA13" s="67">
        <v>1104488.1580433769</v>
      </c>
      <c r="CSB13" s="67">
        <v>1148347.7334825252</v>
      </c>
      <c r="CSC13" s="67">
        <v>1193948.9865881051</v>
      </c>
      <c r="CSD13" s="67">
        <v>1241361.0799332461</v>
      </c>
      <c r="CSE13" s="67">
        <v>1290655.9225588166</v>
      </c>
      <c r="CSF13" s="67"/>
      <c r="CSG13" s="67"/>
      <c r="CSH13" s="67"/>
      <c r="CSI13" s="67"/>
      <c r="CSJ13" s="67"/>
      <c r="CSK13" s="67"/>
      <c r="CSL13" s="67"/>
      <c r="CSM13" s="67"/>
      <c r="CSN13" s="67"/>
      <c r="CSO13" s="67"/>
      <c r="CSP13" s="67"/>
      <c r="CSQ13" s="67"/>
      <c r="CSR13" s="67"/>
      <c r="CSS13" s="67"/>
      <c r="CST13" s="67"/>
      <c r="CSU13" s="67"/>
      <c r="CSV13" s="67"/>
      <c r="CSW13" s="67"/>
      <c r="CSX13" s="67"/>
      <c r="CSY13" s="67"/>
      <c r="CSZ13" s="67">
        <v>1150829.0508733203</v>
      </c>
      <c r="CTA13" s="67">
        <v>1179515.6251398958</v>
      </c>
      <c r="CTB13" s="67">
        <v>1208917.2661164461</v>
      </c>
      <c r="CTC13" s="67">
        <v>1239051.7981829399</v>
      </c>
      <c r="CTD13" s="67">
        <v>1269937.4900254735</v>
      </c>
      <c r="CTE13" s="67">
        <v>1301593.0657114352</v>
      </c>
      <c r="CTF13" s="67"/>
      <c r="CTG13" s="67"/>
      <c r="CTH13" s="67"/>
      <c r="CTI13" s="67"/>
      <c r="CTJ13" s="67"/>
      <c r="CTK13" s="67"/>
      <c r="CTL13" s="67"/>
      <c r="CTM13" s="67"/>
      <c r="CTN13" s="67"/>
      <c r="CTO13" s="67"/>
      <c r="CTP13" s="67"/>
      <c r="CTQ13" s="67"/>
      <c r="CTR13" s="67"/>
      <c r="CTS13" s="67"/>
      <c r="CTT13" s="67"/>
      <c r="CTU13" s="67"/>
      <c r="CTV13" s="67"/>
      <c r="CTW13" s="67"/>
      <c r="CTX13" s="67"/>
      <c r="CTY13" s="67"/>
      <c r="CTZ13" s="66">
        <v>43643.812607999993</v>
      </c>
      <c r="CUA13" s="66">
        <v>45376.922263900393</v>
      </c>
      <c r="CUB13" s="66">
        <v>47178.854254511862</v>
      </c>
      <c r="CUC13" s="66">
        <v>59797.119202271402</v>
      </c>
      <c r="CUD13" s="66">
        <v>62171.681791825904</v>
      </c>
      <c r="CUE13" s="66">
        <v>64640.539015752969</v>
      </c>
      <c r="CUF13" s="66">
        <v>16265.328889957789</v>
      </c>
      <c r="CUG13" s="66">
        <v>14092.691887117922</v>
      </c>
      <c r="CUH13" s="66">
        <v>11721.853725192308</v>
      </c>
      <c r="CUI13" s="66">
        <v>9140.4991937969007</v>
      </c>
      <c r="CUJ13" s="66">
        <v>6335.6475459729254</v>
      </c>
      <c r="CUK13" s="66">
        <v>3293.6190608194811</v>
      </c>
      <c r="CUL13" s="66">
        <v>0</v>
      </c>
      <c r="CUM13" s="66">
        <v>0</v>
      </c>
      <c r="CUN13" s="66">
        <v>0</v>
      </c>
      <c r="CUO13" s="66">
        <v>0</v>
      </c>
      <c r="CUP13" s="66">
        <v>0</v>
      </c>
      <c r="CUQ13" s="66">
        <v>0</v>
      </c>
      <c r="CUR13" s="66">
        <v>0</v>
      </c>
      <c r="CUS13" s="66">
        <v>0</v>
      </c>
      <c r="CUT13" s="66">
        <v>0</v>
      </c>
      <c r="CUU13" s="66">
        <v>0</v>
      </c>
      <c r="CUV13" s="66">
        <v>0</v>
      </c>
      <c r="CUW13" s="66">
        <v>0</v>
      </c>
      <c r="CUX13" s="66">
        <v>0</v>
      </c>
      <c r="CUY13" s="66">
        <v>0</v>
      </c>
      <c r="CUZ13" s="66">
        <v>47280.796992000003</v>
      </c>
      <c r="CVA13" s="66">
        <v>48459.359605851831</v>
      </c>
      <c r="CVB13" s="66">
        <v>49667.300105085007</v>
      </c>
      <c r="CVC13" s="65">
        <v>62056.024927382066</v>
      </c>
      <c r="CVD13" s="65">
        <v>63602.887831491826</v>
      </c>
      <c r="CVE13" s="65">
        <v>65188.309197038841</v>
      </c>
      <c r="CVF13" s="65">
        <v>16169.929451951813</v>
      </c>
      <c r="CVG13" s="65">
        <v>13810.82941287227</v>
      </c>
      <c r="CVH13" s="65">
        <v>11324.072207779296</v>
      </c>
      <c r="CVI13" s="65">
        <v>8704.7594726289226</v>
      </c>
      <c r="CVJ13" s="65">
        <v>5947.8279612185042</v>
      </c>
      <c r="CVK13" s="65">
        <v>3048.0443687867273</v>
      </c>
      <c r="CVL13" s="65">
        <v>0</v>
      </c>
      <c r="CVM13" s="65">
        <v>0</v>
      </c>
      <c r="CVN13" s="65">
        <v>0</v>
      </c>
      <c r="CVO13" s="65">
        <v>0</v>
      </c>
      <c r="CVP13" s="65">
        <v>0</v>
      </c>
      <c r="CVQ13" s="65">
        <v>0</v>
      </c>
      <c r="CVR13" s="65">
        <v>0</v>
      </c>
      <c r="CVS13" s="65">
        <v>0</v>
      </c>
      <c r="CVT13" s="65">
        <v>0</v>
      </c>
      <c r="CVU13" s="65">
        <v>0</v>
      </c>
      <c r="CVV13" s="65">
        <v>0</v>
      </c>
      <c r="CVW13" s="65">
        <v>0</v>
      </c>
      <c r="CVX13" s="65">
        <v>0</v>
      </c>
      <c r="CVY13" s="65">
        <v>0</v>
      </c>
      <c r="CVZ13" s="66">
        <v>90116.346108095968</v>
      </c>
      <c r="CWA13" s="66">
        <v>93694.894824661911</v>
      </c>
      <c r="CWB13" s="66">
        <v>97415.548846978665</v>
      </c>
      <c r="CWC13" s="66">
        <v>101283.9512218571</v>
      </c>
      <c r="CWD13" s="66">
        <v>105305.9690832886</v>
      </c>
      <c r="CWE13" s="66">
        <v>109487.70255101826</v>
      </c>
      <c r="CWF13" s="66">
        <v>27550.102745340449</v>
      </c>
      <c r="CWG13" s="66">
        <v>23870.105060601218</v>
      </c>
      <c r="CWH13" s="66">
        <v>19854.39560919557</v>
      </c>
      <c r="CWI13" s="66">
        <v>15482.114972066802</v>
      </c>
      <c r="CWJ13" s="66">
        <v>10731.276448863196</v>
      </c>
      <c r="CWK13" s="66">
        <v>5578.7094219540186</v>
      </c>
      <c r="CWL13" s="66">
        <v>0</v>
      </c>
      <c r="CWM13" s="66">
        <v>0</v>
      </c>
      <c r="CWN13" s="66">
        <v>0</v>
      </c>
      <c r="CWO13" s="66">
        <v>0</v>
      </c>
      <c r="CWP13" s="66">
        <v>0</v>
      </c>
      <c r="CWQ13" s="66">
        <v>0</v>
      </c>
      <c r="CWR13" s="66">
        <v>0</v>
      </c>
      <c r="CWS13" s="66">
        <v>0</v>
      </c>
      <c r="CWT13" s="66">
        <v>0</v>
      </c>
      <c r="CWU13" s="66">
        <v>0</v>
      </c>
      <c r="CWV13" s="66">
        <v>0</v>
      </c>
      <c r="CWW13" s="66">
        <v>0</v>
      </c>
      <c r="CWX13" s="66">
        <v>0</v>
      </c>
      <c r="CWY13" s="66">
        <v>0</v>
      </c>
      <c r="CWZ13" s="65">
        <v>97626.041617103983</v>
      </c>
      <c r="CXA13" s="65">
        <v>100059.55395421054</v>
      </c>
      <c r="CXB13" s="65">
        <v>102553.72615416469</v>
      </c>
      <c r="CXC13" s="65">
        <v>105110.07027791007</v>
      </c>
      <c r="CXD13" s="65">
        <v>107730.13607734749</v>
      </c>
      <c r="CXE13" s="65">
        <v>110415.51193485291</v>
      </c>
      <c r="CXF13" s="65">
        <v>27388.515830209883</v>
      </c>
      <c r="CXG13" s="65">
        <v>23392.688330939025</v>
      </c>
      <c r="CXH13" s="65">
        <v>19180.635997627436</v>
      </c>
      <c r="CXI13" s="65">
        <v>14744.062014784426</v>
      </c>
      <c r="CXJ13" s="65">
        <v>10074.390290647474</v>
      </c>
      <c r="CXK13" s="65">
        <v>5162.7566894313595</v>
      </c>
      <c r="CXL13" s="65">
        <v>0</v>
      </c>
      <c r="CXM13" s="65">
        <v>0</v>
      </c>
      <c r="CXN13" s="65">
        <v>0</v>
      </c>
      <c r="CXO13" s="65">
        <v>0</v>
      </c>
      <c r="CXP13" s="65">
        <v>0</v>
      </c>
      <c r="CXQ13" s="65">
        <v>0</v>
      </c>
      <c r="CXR13" s="65">
        <v>0</v>
      </c>
      <c r="CXS13" s="65">
        <v>0</v>
      </c>
      <c r="CXT13" s="65">
        <v>0</v>
      </c>
      <c r="CXU13" s="65">
        <v>0</v>
      </c>
      <c r="CXV13" s="65">
        <v>0</v>
      </c>
      <c r="CXW13" s="65">
        <v>0</v>
      </c>
      <c r="CXX13" s="65">
        <v>0</v>
      </c>
      <c r="CXY13" s="65">
        <v>0</v>
      </c>
      <c r="CXZ13" s="66">
        <v>43719789.473684207</v>
      </c>
      <c r="CYA13" s="66">
        <v>45455916.195044145</v>
      </c>
      <c r="CYB13" s="66">
        <v>47260985.059742495</v>
      </c>
      <c r="CYC13" s="66">
        <v>49137733.782180883</v>
      </c>
      <c r="CYD13" s="66">
        <v>51089008.792269036</v>
      </c>
      <c r="CYE13" s="66">
        <v>53117769.552552193</v>
      </c>
      <c r="CYF13" s="66">
        <v>55227093.046772905</v>
      </c>
      <c r="CYG13" s="66">
        <v>57420178.446675092</v>
      </c>
      <c r="CYH13" s="66">
        <v>59700351.964128397</v>
      </c>
      <c r="CYI13" s="66">
        <v>62071071.895931914</v>
      </c>
      <c r="CYJ13" s="66">
        <v>64535933.868948646</v>
      </c>
      <c r="CYK13" s="66">
        <v>67098676.293525971</v>
      </c>
      <c r="CYL13" s="66">
        <v>69763186.033473134</v>
      </c>
      <c r="CYM13" s="66">
        <v>72533504.301195368</v>
      </c>
      <c r="CYN13" s="66">
        <v>75413832.786925599</v>
      </c>
      <c r="CYO13" s="66">
        <v>78408540.031349987</v>
      </c>
      <c r="CYP13" s="66">
        <v>81522168.051292419</v>
      </c>
      <c r="CYQ13" s="66">
        <v>84759439.228506938</v>
      </c>
      <c r="CYR13" s="66">
        <v>88125263.472026438</v>
      </c>
      <c r="CYS13" s="66">
        <v>91624745.664930448</v>
      </c>
      <c r="CYT13" s="66">
        <v>95263193.406826437</v>
      </c>
      <c r="CYU13" s="66">
        <v>99046125.06378746</v>
      </c>
      <c r="CYV13" s="66">
        <v>102979278.13795549</v>
      </c>
      <c r="CYW13" s="66">
        <v>107068617.96950422</v>
      </c>
      <c r="CYX13" s="66">
        <v>111320346.78415972</v>
      </c>
      <c r="CYY13" s="66">
        <v>115740913.10000087</v>
      </c>
      <c r="CYZ13" s="66">
        <v>47363105.263157889</v>
      </c>
      <c r="CZA13" s="66">
        <v>48543719.56516578</v>
      </c>
      <c r="CZB13" s="66">
        <v>49753762.894733429</v>
      </c>
      <c r="CZC13" s="66">
        <v>50993968.825612783</v>
      </c>
      <c r="CZD13" s="66">
        <v>52265089.217258506</v>
      </c>
      <c r="CZE13" s="66">
        <v>53567894.67063345</v>
      </c>
      <c r="CZF13" s="66">
        <v>54903174.995375931</v>
      </c>
      <c r="CZG13" s="66">
        <v>56271739.688612029</v>
      </c>
      <c r="CZH13" s="66">
        <v>57674418.425703146</v>
      </c>
      <c r="CZI13" s="66">
        <v>59112061.563226447</v>
      </c>
      <c r="CZJ13" s="66">
        <v>60585540.654492915</v>
      </c>
      <c r="CZK13" s="66">
        <v>62095748.977915786</v>
      </c>
      <c r="CZL13" s="66">
        <v>63643602.078549482</v>
      </c>
      <c r="CZM13" s="66">
        <v>65230038.323127441</v>
      </c>
      <c r="CZN13" s="66">
        <v>66856019.468935288</v>
      </c>
      <c r="CZO13" s="66">
        <v>68522531.246864274</v>
      </c>
      <c r="CZP13" s="66">
        <v>70230583.958998397</v>
      </c>
      <c r="CZQ13" s="66">
        <v>71981213.091097459</v>
      </c>
      <c r="CZR13" s="66">
        <v>73775479.940347552</v>
      </c>
      <c r="CZS13" s="66">
        <v>75614472.25875923</v>
      </c>
      <c r="CZT13" s="66">
        <v>77499304.912603632</v>
      </c>
      <c r="CZU13" s="66">
        <v>79431120.558286428</v>
      </c>
      <c r="CZV13" s="66">
        <v>81411090.335069031</v>
      </c>
      <c r="CZW13" s="66">
        <v>83440414.575057223</v>
      </c>
      <c r="CZX13" s="66">
        <v>85520323.530887619</v>
      </c>
      <c r="CZY13" s="66">
        <v>87652078.121553063</v>
      </c>
      <c r="CZZ13" s="66">
        <v>43719789.473684207</v>
      </c>
      <c r="DAA13" s="66">
        <v>45455916.195044145</v>
      </c>
      <c r="DAB13" s="66">
        <v>47260985.059742495</v>
      </c>
      <c r="DAC13" s="66">
        <v>49137733.782180883</v>
      </c>
      <c r="DAD13" s="66">
        <v>51089008.792269036</v>
      </c>
      <c r="DAE13" s="66">
        <v>53117769.552552193</v>
      </c>
      <c r="DAF13" s="66">
        <v>47337508.325805344</v>
      </c>
      <c r="DAG13" s="66">
        <v>41014413.176196493</v>
      </c>
      <c r="DAH13" s="66">
        <v>34114486.836644799</v>
      </c>
      <c r="DAI13" s="66">
        <v>26601887.955399394</v>
      </c>
      <c r="DAJ13" s="66">
        <v>18438838.248271041</v>
      </c>
      <c r="DAK13" s="66">
        <v>9585525.1847894229</v>
      </c>
      <c r="DAL13" s="66">
        <v>0</v>
      </c>
      <c r="DAM13" s="66">
        <v>0</v>
      </c>
      <c r="DAN13" s="66">
        <v>0</v>
      </c>
      <c r="DAO13" s="66">
        <v>0</v>
      </c>
      <c r="DAP13" s="66">
        <v>0</v>
      </c>
      <c r="DAQ13" s="66">
        <v>0</v>
      </c>
      <c r="DAR13" s="66">
        <v>0</v>
      </c>
      <c r="DAS13" s="66">
        <v>0</v>
      </c>
      <c r="DAT13" s="66">
        <v>0</v>
      </c>
      <c r="DAU13" s="66">
        <v>0</v>
      </c>
      <c r="DAV13" s="66">
        <v>0</v>
      </c>
      <c r="DAW13" s="66">
        <v>0</v>
      </c>
      <c r="DAX13" s="66">
        <v>0</v>
      </c>
      <c r="DAY13" s="66">
        <v>0</v>
      </c>
      <c r="DAZ13" s="66">
        <v>47363105.263157889</v>
      </c>
      <c r="DBA13" s="66">
        <v>48543719.56516578</v>
      </c>
      <c r="DBB13" s="66">
        <v>49753762.894733429</v>
      </c>
      <c r="DBC13" s="66">
        <v>50993968.825612783</v>
      </c>
      <c r="DBD13" s="66">
        <v>52265089.217258506</v>
      </c>
      <c r="DBE13" s="66">
        <v>53567894.67063345</v>
      </c>
      <c r="DBF13" s="66">
        <v>47059864.281750798</v>
      </c>
      <c r="DBG13" s="66">
        <v>40194099.777580023</v>
      </c>
      <c r="DBH13" s="66">
        <v>32956810.528973229</v>
      </c>
      <c r="DBI13" s="66">
        <v>25333740.669954188</v>
      </c>
      <c r="DBJ13" s="66">
        <v>17310154.47271226</v>
      </c>
      <c r="DBK13" s="66">
        <v>8870821.2825593986</v>
      </c>
      <c r="DBL13" s="66">
        <v>0</v>
      </c>
      <c r="DBM13" s="66">
        <v>0</v>
      </c>
      <c r="DBN13" s="66">
        <v>0</v>
      </c>
      <c r="DBO13" s="66">
        <v>0</v>
      </c>
      <c r="DBP13" s="66">
        <v>0</v>
      </c>
      <c r="DBQ13" s="66">
        <v>0</v>
      </c>
      <c r="DBR13" s="66">
        <v>0</v>
      </c>
      <c r="DBS13" s="66">
        <v>0</v>
      </c>
      <c r="DBT13" s="66">
        <v>0</v>
      </c>
      <c r="DBU13" s="66">
        <v>0</v>
      </c>
      <c r="DBV13" s="66">
        <v>0</v>
      </c>
      <c r="DBW13" s="66">
        <v>0</v>
      </c>
      <c r="DBX13" s="66">
        <v>0</v>
      </c>
      <c r="DBY13" s="66">
        <v>0</v>
      </c>
      <c r="DBZ13" s="66">
        <v>43719789.473684207</v>
      </c>
      <c r="DCA13" s="66">
        <v>45455916.195044145</v>
      </c>
      <c r="DCB13" s="66">
        <v>47260985.059742495</v>
      </c>
      <c r="DCC13" s="66">
        <v>49137733.782180883</v>
      </c>
      <c r="DCD13" s="66">
        <v>51089008.792269036</v>
      </c>
      <c r="DCE13" s="66">
        <v>53117769.552552193</v>
      </c>
      <c r="DCF13" s="66">
        <v>15593532.154382937</v>
      </c>
      <c r="DCG13" s="66">
        <v>16212756.267296495</v>
      </c>
      <c r="DCH13" s="66">
        <v>16856569.966342136</v>
      </c>
      <c r="DCI13" s="66">
        <v>17525949.71179254</v>
      </c>
      <c r="DCJ13" s="66">
        <v>18221910.739467852</v>
      </c>
      <c r="DCK13" s="66">
        <v>18945508.600524981</v>
      </c>
      <c r="DCL13" s="66">
        <v>19697840.762392413</v>
      </c>
      <c r="DCM13" s="66">
        <v>20480048.273278691</v>
      </c>
      <c r="DCN13" s="66">
        <v>21293317.49277899</v>
      </c>
      <c r="DCO13" s="66">
        <v>22138881.891204704</v>
      </c>
      <c r="DCP13" s="66">
        <v>23018023.92036492</v>
      </c>
      <c r="DCQ13" s="66">
        <v>23932076.958637252</v>
      </c>
      <c r="DCR13" s="66">
        <v>24882427.333278053</v>
      </c>
      <c r="DCS13" s="66">
        <v>25870516.423039187</v>
      </c>
      <c r="DCT13" s="66">
        <v>26897842.844280403</v>
      </c>
      <c r="DCU13" s="66">
        <v>27965964.723892931</v>
      </c>
      <c r="DCV13" s="66">
        <v>29076502.062481549</v>
      </c>
      <c r="DCW13" s="66">
        <v>30231139.191389423</v>
      </c>
      <c r="DCX13" s="66">
        <v>31431627.327292155</v>
      </c>
      <c r="DCY13" s="66">
        <v>32679787.228235535</v>
      </c>
      <c r="DCZ13" s="66">
        <v>47363105.263157889</v>
      </c>
      <c r="DDA13" s="66">
        <v>48543719.56516578</v>
      </c>
      <c r="DDB13" s="66">
        <v>49753762.894733429</v>
      </c>
      <c r="DDC13" s="66">
        <v>50993968.825612783</v>
      </c>
      <c r="DDD13" s="66">
        <v>52265089.217258506</v>
      </c>
      <c r="DDE13" s="66">
        <v>53567894.67063345</v>
      </c>
      <c r="DDF13" s="66">
        <v>15502072.939870853</v>
      </c>
      <c r="DDG13" s="66">
        <v>15888491.206196336</v>
      </c>
      <c r="DDH13" s="66">
        <v>16284541.673139712</v>
      </c>
      <c r="DDI13" s="66">
        <v>16690464.441381583</v>
      </c>
      <c r="DDJ13" s="66">
        <v>17106505.596562702</v>
      </c>
      <c r="DDK13" s="66">
        <v>17532917.358470339</v>
      </c>
      <c r="DDL13" s="66">
        <v>17969958.233943384</v>
      </c>
      <c r="DDM13" s="66">
        <v>18417893.173588924</v>
      </c>
      <c r="DDN13" s="66">
        <v>18876993.732405256</v>
      </c>
      <c r="DDO13" s="66">
        <v>19347538.234408736</v>
      </c>
      <c r="DDP13" s="66">
        <v>19829811.941364251</v>
      </c>
      <c r="DDQ13" s="66">
        <v>20324107.225721639</v>
      </c>
      <c r="DDR13" s="66">
        <v>20830723.747862838</v>
      </c>
      <c r="DDS13" s="66">
        <v>21349968.637767311</v>
      </c>
      <c r="DDT13" s="66">
        <v>21882156.681205731</v>
      </c>
      <c r="DDU13" s="66">
        <v>22427610.510574993</v>
      </c>
      <c r="DDV13" s="66">
        <v>22986660.800490081</v>
      </c>
      <c r="DDW13" s="66">
        <v>23559646.468251452</v>
      </c>
      <c r="DDX13" s="66">
        <v>24146914.879309442</v>
      </c>
      <c r="DDY13" s="66">
        <v>24748822.057850279</v>
      </c>
      <c r="DDZ13" s="66">
        <v>43719789.473684207</v>
      </c>
      <c r="DEA13" s="66">
        <v>45455916.195044145</v>
      </c>
      <c r="DEB13" s="66">
        <v>47260985.059742495</v>
      </c>
      <c r="DEC13" s="66">
        <v>49137733.782180883</v>
      </c>
      <c r="DED13" s="66">
        <v>51089008.792269036</v>
      </c>
      <c r="DEE13" s="66">
        <v>53117769.552552193</v>
      </c>
      <c r="DEF13" s="66">
        <v>13365884.703756802</v>
      </c>
      <c r="DEG13" s="66">
        <v>11580540.190926068</v>
      </c>
      <c r="DEH13" s="66">
        <v>9632325.695052648</v>
      </c>
      <c r="DEI13" s="66">
        <v>7511121.3050539456</v>
      </c>
      <c r="DEJ13" s="66">
        <v>5206260.2112765294</v>
      </c>
      <c r="DEK13" s="66">
        <v>2706501.2286464255</v>
      </c>
      <c r="DEL13" s="66">
        <v>0</v>
      </c>
      <c r="DEM13" s="66">
        <v>0</v>
      </c>
      <c r="DEN13" s="66">
        <v>0</v>
      </c>
      <c r="DEO13" s="66">
        <v>0</v>
      </c>
      <c r="DEP13" s="66">
        <v>0</v>
      </c>
      <c r="DEQ13" s="66">
        <v>0</v>
      </c>
      <c r="DER13" s="66">
        <v>0</v>
      </c>
      <c r="DES13" s="66">
        <v>0</v>
      </c>
      <c r="DET13" s="66">
        <v>0</v>
      </c>
      <c r="DEU13" s="66">
        <v>0</v>
      </c>
      <c r="DEV13" s="66">
        <v>0</v>
      </c>
      <c r="DEW13" s="66">
        <v>0</v>
      </c>
      <c r="DEX13" s="66">
        <v>0</v>
      </c>
      <c r="DEY13" s="66">
        <v>0</v>
      </c>
      <c r="DEZ13" s="66">
        <v>47363105.263157889</v>
      </c>
      <c r="DFA13" s="66">
        <v>48543719.56516578</v>
      </c>
      <c r="DFB13" s="66">
        <v>49753762.894733429</v>
      </c>
      <c r="DFC13" s="66">
        <v>50993968.825612783</v>
      </c>
      <c r="DFD13" s="66">
        <v>52265089.217258506</v>
      </c>
      <c r="DFE13" s="66">
        <v>53567894.67063345</v>
      </c>
      <c r="DFF13" s="66">
        <v>13287491.091317873</v>
      </c>
      <c r="DFG13" s="66">
        <v>11348922.29014024</v>
      </c>
      <c r="DFH13" s="66">
        <v>9305452.3846512623</v>
      </c>
      <c r="DFI13" s="66">
        <v>7153056.1891635358</v>
      </c>
      <c r="DFJ13" s="66">
        <v>4887573.0275893435</v>
      </c>
      <c r="DFK13" s="66">
        <v>2504702.4797814772</v>
      </c>
      <c r="DFL13" s="66">
        <v>0</v>
      </c>
      <c r="DFM13" s="66">
        <v>0</v>
      </c>
      <c r="DFN13" s="66">
        <v>0</v>
      </c>
      <c r="DFO13" s="66">
        <v>0</v>
      </c>
      <c r="DFP13" s="66">
        <v>0</v>
      </c>
      <c r="DFQ13" s="66">
        <v>0</v>
      </c>
      <c r="DFR13" s="66">
        <v>0</v>
      </c>
      <c r="DFS13" s="66">
        <v>0</v>
      </c>
      <c r="DFT13" s="66">
        <v>0</v>
      </c>
      <c r="DFU13" s="66">
        <v>0</v>
      </c>
      <c r="DFV13" s="66">
        <v>0</v>
      </c>
      <c r="DFW13" s="66">
        <v>0</v>
      </c>
      <c r="DFX13" s="66">
        <v>0</v>
      </c>
      <c r="DFY13" s="66">
        <v>0</v>
      </c>
      <c r="DFZ13" s="66">
        <v>43719789.473684207</v>
      </c>
      <c r="DGA13" s="66">
        <v>45455916.195044145</v>
      </c>
      <c r="DGB13" s="66">
        <v>47260985.059742495</v>
      </c>
      <c r="DGC13" s="66">
        <v>49137733.782180883</v>
      </c>
      <c r="DGD13" s="66">
        <v>51089008.792269036</v>
      </c>
      <c r="DGE13" s="66">
        <v>39838327.164414145</v>
      </c>
      <c r="DGF13" s="66">
        <v>10024413.527817601</v>
      </c>
      <c r="DGG13" s="66">
        <v>8685405.1431945506</v>
      </c>
      <c r="DGH13" s="66">
        <v>7224244.2712894864</v>
      </c>
      <c r="DGI13" s="66">
        <v>5633340.9787904592</v>
      </c>
      <c r="DGJ13" s="66">
        <v>3904695.1584573975</v>
      </c>
      <c r="DGK13" s="66">
        <v>2029875.9214848191</v>
      </c>
      <c r="DGL13" s="66">
        <v>0</v>
      </c>
      <c r="DGM13" s="66">
        <v>0</v>
      </c>
      <c r="DGN13" s="66">
        <v>0</v>
      </c>
      <c r="DGO13" s="66">
        <v>0</v>
      </c>
      <c r="DGP13" s="66">
        <v>0</v>
      </c>
      <c r="DGQ13" s="66">
        <v>0</v>
      </c>
      <c r="DGR13" s="66">
        <v>0</v>
      </c>
      <c r="DGS13" s="66">
        <v>0</v>
      </c>
      <c r="DGT13" s="66">
        <v>0</v>
      </c>
      <c r="DGU13" s="66">
        <v>0</v>
      </c>
      <c r="DGV13" s="66">
        <v>0</v>
      </c>
      <c r="DGW13" s="66">
        <v>0</v>
      </c>
      <c r="DGX13" s="66">
        <v>0</v>
      </c>
      <c r="DGY13" s="66">
        <v>0</v>
      </c>
      <c r="DGZ13" s="66">
        <v>47363105.263157889</v>
      </c>
      <c r="DHA13" s="66">
        <v>48543719.56516578</v>
      </c>
      <c r="DHB13" s="66">
        <v>49753762.894733429</v>
      </c>
      <c r="DHC13" s="66">
        <v>50993968.825612783</v>
      </c>
      <c r="DHD13" s="66">
        <v>52265089.217258506</v>
      </c>
      <c r="DHE13" s="66">
        <v>40175921.002975084</v>
      </c>
      <c r="DHF13" s="66">
        <v>9965618.3184884042</v>
      </c>
      <c r="DHG13" s="66">
        <v>8511691.717605181</v>
      </c>
      <c r="DHH13" s="66">
        <v>6979089.2884884477</v>
      </c>
      <c r="DHI13" s="66">
        <v>5364792.1418726509</v>
      </c>
      <c r="DHJ13" s="66">
        <v>3665679.7706920076</v>
      </c>
      <c r="DHK13" s="66">
        <v>1878526.8598361078</v>
      </c>
      <c r="DHL13" s="66">
        <v>0</v>
      </c>
      <c r="DHM13" s="66">
        <v>0</v>
      </c>
      <c r="DHN13" s="66">
        <v>0</v>
      </c>
      <c r="DHO13" s="66">
        <v>0</v>
      </c>
      <c r="DHP13" s="66">
        <v>0</v>
      </c>
      <c r="DHQ13" s="66">
        <v>0</v>
      </c>
      <c r="DHR13" s="66">
        <v>0</v>
      </c>
      <c r="DHS13" s="66">
        <v>0</v>
      </c>
      <c r="DHT13" s="66">
        <v>0</v>
      </c>
      <c r="DHU13" s="66">
        <v>0</v>
      </c>
      <c r="DHV13" s="66">
        <v>0</v>
      </c>
      <c r="DHW13" s="66">
        <v>0</v>
      </c>
      <c r="DHX13" s="66">
        <v>0</v>
      </c>
      <c r="DHY13" s="66">
        <v>0</v>
      </c>
      <c r="DHZ13" s="25">
        <v>0.56000000000000005</v>
      </c>
      <c r="DIA13" s="25">
        <v>0.5</v>
      </c>
      <c r="DIB13" s="25">
        <v>0.27100000000000002</v>
      </c>
      <c r="DIC13" s="25">
        <v>0.13550000000000001</v>
      </c>
      <c r="DID13" s="25">
        <v>6.7750000000000005E-2</v>
      </c>
      <c r="DIE13" s="25">
        <v>0.27100000000000002</v>
      </c>
      <c r="DIF13" s="25">
        <v>0.13550000000000001</v>
      </c>
      <c r="DIG13" s="25">
        <v>6.7750000000000005E-2</v>
      </c>
      <c r="DIH13" s="25">
        <v>0.64500000000000002</v>
      </c>
      <c r="DII13" s="25">
        <v>0.42700000000000005</v>
      </c>
      <c r="DIJ13" s="25">
        <v>6.0343373705369858</v>
      </c>
      <c r="DIK13" s="25">
        <v>6.0343373705369858</v>
      </c>
      <c r="DIL13" s="46">
        <v>0.8</v>
      </c>
      <c r="DIM13" s="46">
        <v>0.8</v>
      </c>
      <c r="DIN13" s="25">
        <v>2</v>
      </c>
      <c r="DIO13" s="25">
        <v>2</v>
      </c>
      <c r="DIP13" s="25">
        <v>1731.8136611606865</v>
      </c>
      <c r="DIQ13" s="25">
        <v>9229.1863388393122</v>
      </c>
      <c r="DIR13" s="25">
        <f t="shared" si="19"/>
        <v>1066.8252653816135</v>
      </c>
      <c r="DIS13" s="25">
        <f t="shared" si="20"/>
        <v>2227.743184590804</v>
      </c>
      <c r="DIT13" s="66">
        <v>18328149.764803372</v>
      </c>
      <c r="DIU13" s="66">
        <v>19055966.411288261</v>
      </c>
      <c r="DIV13" s="66">
        <v>19812684.887892287</v>
      </c>
      <c r="DIW13" s="66">
        <v>20599452.89546603</v>
      </c>
      <c r="DIX13" s="66">
        <v>21417463.71042525</v>
      </c>
      <c r="DIY13" s="66">
        <v>22267957.994571045</v>
      </c>
      <c r="DIZ13" s="66">
        <v>23152225.67677857</v>
      </c>
      <c r="DJA13" s="66">
        <v>24071607.909408148</v>
      </c>
      <c r="DJB13" s="66">
        <v>25027499.102406181</v>
      </c>
      <c r="DJC13" s="66">
        <v>26021349.038180761</v>
      </c>
      <c r="DJD13" s="66">
        <v>27054665.070459727</v>
      </c>
      <c r="DJE13" s="66">
        <v>28129014.410466064</v>
      </c>
      <c r="DJF13" s="66">
        <v>29246026.503877997</v>
      </c>
      <c r="DJG13" s="66">
        <v>30407395.502179008</v>
      </c>
      <c r="DJH13" s="66">
        <v>31614882.832145885</v>
      </c>
      <c r="DJI13" s="66">
        <v>32870319.867371999</v>
      </c>
      <c r="DJJ13" s="66">
        <v>34175610.705877587</v>
      </c>
      <c r="DJK13" s="66">
        <v>35532735.058019824</v>
      </c>
      <c r="DJL13" s="66">
        <v>36943751.249082766</v>
      </c>
      <c r="DJM13" s="66">
        <v>38410799.341100998</v>
      </c>
      <c r="DJN13" s="66">
        <v>39936104.378652006</v>
      </c>
      <c r="DJO13" s="66">
        <v>41521979.763539918</v>
      </c>
      <c r="DJP13" s="66">
        <v>43170830.763489023</v>
      </c>
      <c r="DJQ13" s="66">
        <v>44885158.160168611</v>
      </c>
      <c r="DJR13" s="66">
        <v>46667562.042082116</v>
      </c>
      <c r="DJS13" s="66">
        <v>48520745.748072959</v>
      </c>
      <c r="DJT13" s="66">
        <v>170153372.09430444</v>
      </c>
      <c r="DJU13" s="66">
        <v>174394764.28160402</v>
      </c>
      <c r="DJV13" s="66">
        <v>178741881.1305137</v>
      </c>
      <c r="DJW13" s="66">
        <v>183197358.02667549</v>
      </c>
      <c r="DJX13" s="66">
        <v>187763896.04766527</v>
      </c>
      <c r="DJY13" s="66">
        <v>192444263.60048765</v>
      </c>
      <c r="DJZ13" s="66">
        <v>197241298.09988829</v>
      </c>
      <c r="DKA13" s="66">
        <v>202157907.6885013</v>
      </c>
      <c r="DKB13" s="66">
        <v>207197072.99987477</v>
      </c>
      <c r="DKC13" s="66">
        <v>212361848.96544275</v>
      </c>
      <c r="DKD13" s="66">
        <v>217655366.66653961</v>
      </c>
      <c r="DKE13" s="66">
        <v>223080835.23257917</v>
      </c>
      <c r="DKF13" s="66">
        <v>228641543.78654972</v>
      </c>
      <c r="DKG13" s="66">
        <v>234340863.43900374</v>
      </c>
      <c r="DKH13" s="66">
        <v>240182249.33175206</v>
      </c>
      <c r="DKI13" s="66">
        <v>246169242.7325007</v>
      </c>
      <c r="DKJ13" s="66">
        <v>252305473.18170044</v>
      </c>
      <c r="DKK13" s="66">
        <v>258594660.69291061</v>
      </c>
      <c r="DKL13" s="66">
        <v>265040618.0080111</v>
      </c>
      <c r="DKM13" s="66">
        <v>271647252.90863001</v>
      </c>
      <c r="DKN13" s="66">
        <v>278418570.58518767</v>
      </c>
      <c r="DKO13" s="66">
        <v>285358676.06499356</v>
      </c>
      <c r="DKP13" s="66">
        <v>292471776.70086825</v>
      </c>
      <c r="DKQ13" s="66">
        <v>299762184.72179872</v>
      </c>
      <c r="DKR13" s="66">
        <v>307234319.84717393</v>
      </c>
      <c r="DKS13" s="66">
        <v>314892711.96618456</v>
      </c>
      <c r="DKT13" s="65">
        <v>18328149.764803372</v>
      </c>
      <c r="DKU13" s="65">
        <v>19055966.411288261</v>
      </c>
      <c r="DKV13" s="65">
        <v>19812684.887892287</v>
      </c>
      <c r="DKW13" s="65">
        <v>20599452.89546603</v>
      </c>
      <c r="DKX13" s="65">
        <v>21417463.71042525</v>
      </c>
      <c r="DKY13" s="65">
        <v>22267957.994571045</v>
      </c>
      <c r="DKZ13" s="78">
        <v>21498495.271294385</v>
      </c>
      <c r="DLA13" s="78">
        <v>20632806.779492699</v>
      </c>
      <c r="DLB13" s="78">
        <v>19664463.580462001</v>
      </c>
      <c r="DLC13" s="78">
        <v>18586677.884414829</v>
      </c>
      <c r="DLD13" s="78">
        <v>17392284.688152682</v>
      </c>
      <c r="DLE13" s="78">
        <v>16073722.520266322</v>
      </c>
      <c r="DLF13" s="78">
        <v>14623013.251938999</v>
      </c>
      <c r="DLG13" s="65">
        <v>15087756.35014726</v>
      </c>
      <c r="DLH13" s="65">
        <v>15567269.738418931</v>
      </c>
      <c r="DLI13" s="65">
        <v>16062022.840548357</v>
      </c>
      <c r="DLJ13" s="65">
        <v>16572499.999380069</v>
      </c>
      <c r="DLK13" s="65">
        <v>17099200.950960416</v>
      </c>
      <c r="DLL13" s="65">
        <v>17642641.313758504</v>
      </c>
      <c r="DLM13" s="65">
        <v>18203353.093435377</v>
      </c>
      <c r="DLN13" s="65">
        <v>18781885.203655567</v>
      </c>
      <c r="DLO13" s="65">
        <v>19378804.003450908</v>
      </c>
      <c r="DLP13" s="65">
        <v>19994693.85166261</v>
      </c>
      <c r="DLQ13" s="65">
        <v>20630157.679004431</v>
      </c>
      <c r="DLR13" s="65">
        <v>21285817.578306932</v>
      </c>
      <c r="DLS13" s="65">
        <v>21962315.413520649</v>
      </c>
      <c r="DLT13" s="65">
        <v>170153372.09430444</v>
      </c>
      <c r="DLU13" s="65">
        <v>174394764.28160402</v>
      </c>
      <c r="DLV13" s="65">
        <v>178741881.1305137</v>
      </c>
      <c r="DLW13" s="65">
        <v>183197358.02667549</v>
      </c>
      <c r="DLX13" s="65">
        <v>187763896.04766527</v>
      </c>
      <c r="DLY13" s="65">
        <v>192444263.60048765</v>
      </c>
      <c r="DLZ13" s="78">
        <v>183152633.94989628</v>
      </c>
      <c r="DMA13" s="78">
        <v>173278206.59014395</v>
      </c>
      <c r="DMB13" s="78">
        <v>162797700.21418732</v>
      </c>
      <c r="DMC13" s="78">
        <v>151687034.97531626</v>
      </c>
      <c r="DMD13" s="78">
        <v>139921307.14277548</v>
      </c>
      <c r="DME13" s="78">
        <v>127474762.99004523</v>
      </c>
      <c r="DMF13" s="78">
        <v>114320771.89327486</v>
      </c>
      <c r="DMG13" s="65">
        <v>117954071.59723262</v>
      </c>
      <c r="DMH13" s="65">
        <v>121702843.46359937</v>
      </c>
      <c r="DMI13" s="65">
        <v>125570757.38513865</v>
      </c>
      <c r="DMJ13" s="65">
        <v>129561599.88976327</v>
      </c>
      <c r="DMK13" s="65">
        <v>133679277.84738964</v>
      </c>
      <c r="DML13" s="65">
        <v>137927822.29460204</v>
      </c>
      <c r="DMM13" s="65">
        <v>142311392.38087082</v>
      </c>
      <c r="DMN13" s="65">
        <v>146834279.44018793</v>
      </c>
      <c r="DMO13" s="65">
        <v>151500911.19210553</v>
      </c>
      <c r="DMP13" s="65">
        <v>156315856.07629058</v>
      </c>
      <c r="DMQ13" s="65">
        <v>161283827.72483838</v>
      </c>
      <c r="DMR13" s="65">
        <v>166409689.57672378</v>
      </c>
      <c r="DMS13" s="65">
        <v>171698459.63890687</v>
      </c>
      <c r="DMT13" s="65">
        <v>8946754.1814219933</v>
      </c>
      <c r="DMU13" s="65">
        <v>9302032.6306275856</v>
      </c>
      <c r="DMV13" s="65">
        <v>9671419.2998546939</v>
      </c>
      <c r="DMW13" s="65">
        <v>10055474.430999842</v>
      </c>
      <c r="DMX13" s="65">
        <v>10454780.513343135</v>
      </c>
      <c r="DMY13" s="65">
        <v>10869943.166998947</v>
      </c>
      <c r="DMZ13" s="65">
        <v>11301592.061448678</v>
      </c>
      <c r="DNA13" s="65">
        <v>11750381.870548759</v>
      </c>
      <c r="DNB13" s="65">
        <v>12216993.26546232</v>
      </c>
      <c r="DNC13" s="65">
        <v>12702133.947020506</v>
      </c>
      <c r="DND13" s="65">
        <v>13206539.719079159</v>
      </c>
      <c r="DNE13" s="65">
        <v>13730975.604498867</v>
      </c>
      <c r="DNF13" s="65">
        <v>14276237.005440902</v>
      </c>
      <c r="DNG13" s="65">
        <v>14843150.909738917</v>
      </c>
      <c r="DNH13" s="65">
        <v>15432577.145176008</v>
      </c>
      <c r="DNI13" s="65">
        <v>16045409.683569539</v>
      </c>
      <c r="DNJ13" s="65">
        <v>16682577.996641591</v>
      </c>
      <c r="DNK13" s="65">
        <v>17345048.465731435</v>
      </c>
      <c r="DNL13" s="65">
        <v>18033825.847488161</v>
      </c>
      <c r="DNM13" s="65">
        <v>18749954.797766417</v>
      </c>
      <c r="DNN13" s="65">
        <v>19494521.456036516</v>
      </c>
      <c r="DNO13" s="65">
        <v>20268655.092712</v>
      </c>
      <c r="DNP13" s="65">
        <v>21073529.821893081</v>
      </c>
      <c r="DNQ13" s="65">
        <v>21910366.382123686</v>
      </c>
      <c r="DNR13" s="65">
        <v>22780433.987862915</v>
      </c>
      <c r="DNS13" s="65">
        <v>23685052.254479013</v>
      </c>
      <c r="DNT13" s="65">
        <v>7555743.0043021999</v>
      </c>
      <c r="DNU13" s="65">
        <v>7744084.0812567584</v>
      </c>
      <c r="DNV13" s="65">
        <v>7937119.9130816441</v>
      </c>
      <c r="DNW13" s="65">
        <v>8134967.5253543332</v>
      </c>
      <c r="DNX13" s="65">
        <v>8337746.8607344795</v>
      </c>
      <c r="DNY13" s="65">
        <v>8545580.8516776673</v>
      </c>
      <c r="DNZ13" s="65">
        <v>8758595.4949616939</v>
      </c>
      <c r="DOA13" s="65">
        <v>8976919.9280705433</v>
      </c>
      <c r="DOB13" s="65">
        <v>9200686.5074823834</v>
      </c>
      <c r="DOC13" s="65">
        <v>9430030.8889090419</v>
      </c>
      <c r="DOD13" s="65">
        <v>9665092.109535601</v>
      </c>
      <c r="DOE13" s="65">
        <v>9906012.6723099612</v>
      </c>
      <c r="DOF13" s="65">
        <v>10152938.632333487</v>
      </c>
      <c r="DOG13" s="65">
        <v>10406019.685405094</v>
      </c>
      <c r="DOH13" s="65">
        <v>10665409.258772474</v>
      </c>
      <c r="DOI13" s="65">
        <v>10931264.604145464</v>
      </c>
      <c r="DOJ13" s="65">
        <v>11203746.893027935</v>
      </c>
      <c r="DOK13" s="65">
        <v>11483021.314426024</v>
      </c>
      <c r="DOL13" s="65">
        <v>11769257.174991915</v>
      </c>
      <c r="DOM13" s="65">
        <v>12062628.00166389</v>
      </c>
      <c r="DON13" s="65">
        <v>12363311.646864895</v>
      </c>
      <c r="DOO13" s="65">
        <v>12671490.396323353</v>
      </c>
      <c r="DOP13" s="65">
        <v>12987351.079581633</v>
      </c>
      <c r="DOQ13" s="65">
        <v>13311085.183259137</v>
      </c>
      <c r="DOR13" s="65">
        <v>13642888.967138682</v>
      </c>
      <c r="DOS13" s="65">
        <v>13982963.58314657</v>
      </c>
      <c r="DOT13" s="65">
        <v>8946754.1814219933</v>
      </c>
      <c r="DOU13" s="65">
        <v>9302032.6306275856</v>
      </c>
      <c r="DOV13" s="65">
        <v>9671419.2998546939</v>
      </c>
      <c r="DOW13" s="65">
        <v>10055474.430999842</v>
      </c>
      <c r="DOX13" s="65">
        <v>10454780.513343135</v>
      </c>
      <c r="DOY13" s="65">
        <v>10869943.166998947</v>
      </c>
      <c r="DOZ13" s="78">
        <v>10494335.485630916</v>
      </c>
      <c r="DPA13" s="78">
        <v>10071755.889041794</v>
      </c>
      <c r="DPB13" s="78">
        <v>9599066.1371489652</v>
      </c>
      <c r="DPC13" s="78">
        <v>9072952.8193003628</v>
      </c>
      <c r="DPD13" s="78">
        <v>8489918.3908366021</v>
      </c>
      <c r="DPE13" s="78">
        <v>7846271.7739993529</v>
      </c>
      <c r="DPF13" s="78">
        <v>7138118.502720451</v>
      </c>
      <c r="DPG13" s="65">
        <v>7364979.4958124273</v>
      </c>
      <c r="DPH13" s="65">
        <v>7599050.499520936</v>
      </c>
      <c r="DPI13" s="65">
        <v>7840560.6596871456</v>
      </c>
      <c r="DPJ13" s="65">
        <v>8089746.4047790226</v>
      </c>
      <c r="DPK13" s="65">
        <v>8346851.6773450319</v>
      </c>
      <c r="DPL13" s="65">
        <v>8612128.1728238128</v>
      </c>
      <c r="DPM13" s="65">
        <v>8885835.5859436132</v>
      </c>
      <c r="DPN13" s="65">
        <v>9168241.8649527002</v>
      </c>
      <c r="DPO13" s="65">
        <v>9459623.4739296194</v>
      </c>
      <c r="DPP13" s="65">
        <v>9760265.6634301115</v>
      </c>
      <c r="DPQ13" s="65">
        <v>10070462.749735612</v>
      </c>
      <c r="DPR13" s="65">
        <v>10390518.40297674</v>
      </c>
      <c r="DPS13" s="65">
        <v>10720745.9444138</v>
      </c>
      <c r="DPT13" s="65">
        <v>7555743.0043021999</v>
      </c>
      <c r="DPU13" s="65">
        <v>7744084.0812567584</v>
      </c>
      <c r="DPV13" s="65">
        <v>7937119.9130816441</v>
      </c>
      <c r="DPW13" s="65">
        <v>8134967.5253543332</v>
      </c>
      <c r="DPX13" s="65">
        <v>8337746.8607344795</v>
      </c>
      <c r="DPY13" s="65">
        <v>8545580.8516776673</v>
      </c>
      <c r="DPZ13" s="78">
        <v>8132981.5310358582</v>
      </c>
      <c r="DQA13" s="78">
        <v>7694502.7954890365</v>
      </c>
      <c r="DQB13" s="78">
        <v>7229110.8273075875</v>
      </c>
      <c r="DQC13" s="78">
        <v>6735736.3492207443</v>
      </c>
      <c r="DQD13" s="78">
        <v>6213273.4989871727</v>
      </c>
      <c r="DQE13" s="78">
        <v>5660578.6698914068</v>
      </c>
      <c r="DQF13" s="78">
        <v>5076469.3161667436</v>
      </c>
      <c r="DQG13" s="65">
        <v>5237807.7515019961</v>
      </c>
      <c r="DQH13" s="65">
        <v>5404273.7842076356</v>
      </c>
      <c r="DQI13" s="65">
        <v>5576030.3776515555</v>
      </c>
      <c r="DQJ13" s="65">
        <v>5753245.6744420128</v>
      </c>
      <c r="DQK13" s="65">
        <v>5936093.1610322967</v>
      </c>
      <c r="DQL13" s="65">
        <v>6124751.8375567952</v>
      </c>
      <c r="DQM13" s="65">
        <v>6319406.3930647336</v>
      </c>
      <c r="DQN13" s="65">
        <v>6520247.3863231214</v>
      </c>
      <c r="DQO13" s="65">
        <v>6727471.4323659102</v>
      </c>
      <c r="DQP13" s="65">
        <v>6941281.394971991</v>
      </c>
      <c r="DQQ13" s="65">
        <v>7161886.585260449</v>
      </c>
      <c r="DQR13" s="65">
        <v>7389502.9665975021</v>
      </c>
      <c r="DQS13" s="65">
        <v>7624353.3660157127</v>
      </c>
      <c r="DQT13" s="66">
        <v>125380043.03142856</v>
      </c>
      <c r="DQU13" s="66">
        <v>130358924.3493074</v>
      </c>
      <c r="DQV13" s="66">
        <v>135535518.62515125</v>
      </c>
      <c r="DQW13" s="66">
        <v>140917677.10329622</v>
      </c>
      <c r="DQX13" s="66">
        <v>146513562.8034839</v>
      </c>
      <c r="DQY13" s="66">
        <v>152331662.90156153</v>
      </c>
      <c r="DQZ13" s="66">
        <v>158380801.6018241</v>
      </c>
      <c r="DRA13" s="66">
        <v>164670153.52052084</v>
      </c>
      <c r="DRB13" s="66">
        <v>171209257.60082531</v>
      </c>
      <c r="DRC13" s="66">
        <v>178008031.58037305</v>
      </c>
      <c r="DRD13" s="66">
        <v>185076787.03331017</v>
      </c>
      <c r="DRE13" s="66">
        <v>192426245.00966617</v>
      </c>
      <c r="DRF13" s="66">
        <v>200067552.29577109</v>
      </c>
      <c r="DRG13" s="66">
        <v>208012298.32037944</v>
      </c>
      <c r="DRH13" s="66">
        <v>216272532.7321412</v>
      </c>
      <c r="DRI13" s="66">
        <v>224860783.67508015</v>
      </c>
      <c r="DRJ13" s="66">
        <v>233790076.78979713</v>
      </c>
      <c r="DRK13" s="66">
        <v>243073954.96921679</v>
      </c>
      <c r="DRL13" s="66">
        <v>252726498.89884192</v>
      </c>
      <c r="DRM13" s="66">
        <v>262762348.41266733</v>
      </c>
      <c r="DRN13" s="66">
        <v>273196724.69714397</v>
      </c>
      <c r="DRO13" s="66">
        <v>284045453.37686968</v>
      </c>
      <c r="DRP13" s="66">
        <v>295324988.51701969</v>
      </c>
      <c r="DRQ13" s="66">
        <v>307052437.57892179</v>
      </c>
      <c r="DRR13" s="66">
        <v>319245587.36662477</v>
      </c>
      <c r="DRS13" s="66">
        <v>331922931.00381356</v>
      </c>
      <c r="DRT13" s="66">
        <v>261818449.0100666</v>
      </c>
      <c r="DRU13" s="66">
        <v>268344765.30021176</v>
      </c>
      <c r="DRV13" s="66">
        <v>275033762.27416688</v>
      </c>
      <c r="DRW13" s="66">
        <v>281889495.05333704</v>
      </c>
      <c r="DRX13" s="66">
        <v>288916119.84064019</v>
      </c>
      <c r="DRY13" s="66">
        <v>296117896.44015324</v>
      </c>
      <c r="DRZ13" s="66">
        <v>303499190.83956581</v>
      </c>
      <c r="DSA13" s="66">
        <v>311064477.85700583</v>
      </c>
      <c r="DSB13" s="66">
        <v>318818343.8538425</v>
      </c>
      <c r="DSC13" s="66">
        <v>326765489.51511109</v>
      </c>
      <c r="DSD13" s="66">
        <v>334910732.69924492</v>
      </c>
      <c r="DSE13" s="66">
        <v>343259011.3588419</v>
      </c>
      <c r="DSF13" s="66">
        <v>351815386.53423762</v>
      </c>
      <c r="DSG13" s="66">
        <v>360585045.42169756</v>
      </c>
      <c r="DSH13" s="66">
        <v>369573304.51809102</v>
      </c>
      <c r="DSI13" s="66">
        <v>378785612.84395105</v>
      </c>
      <c r="DSJ13" s="66">
        <v>388227555.24687564</v>
      </c>
      <c r="DSK13" s="66">
        <v>397904855.78727221</v>
      </c>
      <c r="DSL13" s="66">
        <v>407823381.20849836</v>
      </c>
      <c r="DSM13" s="66">
        <v>417989144.4935019</v>
      </c>
      <c r="DSN13" s="66">
        <v>428408308.51011747</v>
      </c>
      <c r="DSO13" s="66">
        <v>439087189.7472285</v>
      </c>
      <c r="DSP13" s="66">
        <v>450032262.14406037</v>
      </c>
      <c r="DSQ13" s="66">
        <v>461250161.0149253</v>
      </c>
      <c r="DSR13" s="66">
        <v>472747687.07180011</v>
      </c>
      <c r="DSS13" s="66">
        <v>484531810.54717255</v>
      </c>
      <c r="DST13" s="65">
        <v>125380043.03142856</v>
      </c>
      <c r="DSU13" s="65">
        <v>130358924.3493074</v>
      </c>
      <c r="DSV13" s="65">
        <v>135535518.62515125</v>
      </c>
      <c r="DSW13" s="65">
        <v>140917677.10329622</v>
      </c>
      <c r="DSX13" s="65">
        <v>146513562.8034839</v>
      </c>
      <c r="DSY13" s="65">
        <v>152331662.90156153</v>
      </c>
      <c r="DSZ13" s="78">
        <v>147067887.2016938</v>
      </c>
      <c r="DTA13" s="78">
        <v>141145845.87473217</v>
      </c>
      <c r="DTB13" s="78">
        <v>134521559.54350561</v>
      </c>
      <c r="DTC13" s="78">
        <v>127148593.98598075</v>
      </c>
      <c r="DTD13" s="78">
        <v>118977934.52141368</v>
      </c>
      <c r="DTE13" s="78">
        <v>109957854.29123782</v>
      </c>
      <c r="DTF13" s="78">
        <v>100033776.14788555</v>
      </c>
      <c r="DTG13" s="65">
        <v>103213011.93543948</v>
      </c>
      <c r="DTH13" s="65">
        <v>106493288.99707191</v>
      </c>
      <c r="DTI13" s="65">
        <v>109877818.58849002</v>
      </c>
      <c r="DTJ13" s="65">
        <v>113369914.02432019</v>
      </c>
      <c r="DTK13" s="65">
        <v>116972993.92170593</v>
      </c>
      <c r="DTL13" s="65">
        <v>120690585.54699296</v>
      </c>
      <c r="DTM13" s="65">
        <v>124526328.26877715</v>
      </c>
      <c r="DTN13" s="65">
        <v>128483977.12069599</v>
      </c>
      <c r="DTO13" s="65">
        <v>132567406.47745143</v>
      </c>
      <c r="DTP13" s="65">
        <v>136780613.84766257</v>
      </c>
      <c r="DTQ13" s="65">
        <v>141127723.78726146</v>
      </c>
      <c r="DTR13" s="65">
        <v>145612991.93726295</v>
      </c>
      <c r="DTS13" s="65">
        <v>150240809.18986133</v>
      </c>
      <c r="DTT13" s="65">
        <v>261818449.0100666</v>
      </c>
      <c r="DTU13" s="65">
        <v>268344765.30021176</v>
      </c>
      <c r="DTV13" s="65">
        <v>275033762.27416688</v>
      </c>
      <c r="DTW13" s="65">
        <v>281889495.05333704</v>
      </c>
      <c r="DTX13" s="65">
        <v>288916119.84064019</v>
      </c>
      <c r="DTY13" s="65">
        <v>296117896.44015324</v>
      </c>
      <c r="DTZ13" s="78">
        <v>281820677.20816827</v>
      </c>
      <c r="DUA13" s="78">
        <v>266626695.306005</v>
      </c>
      <c r="DUB13" s="78">
        <v>250500127.31373337</v>
      </c>
      <c r="DUC13" s="78">
        <v>233403921.08222219</v>
      </c>
      <c r="DUD13" s="78">
        <v>215299756.73522887</v>
      </c>
      <c r="DUE13" s="78">
        <v>196148006.49076679</v>
      </c>
      <c r="DUF13" s="78">
        <v>175907693.26711878</v>
      </c>
      <c r="DUG13" s="65">
        <v>181498325.30438298</v>
      </c>
      <c r="DUH13" s="65">
        <v>187266636.70288253</v>
      </c>
      <c r="DUI13" s="65">
        <v>193218274.4011386</v>
      </c>
      <c r="DUJ13" s="65">
        <v>199359064.80654511</v>
      </c>
      <c r="DUK13" s="65">
        <v>205695019.4991807</v>
      </c>
      <c r="DUL13" s="65">
        <v>212232341.11689734</v>
      </c>
      <c r="DUM13" s="65">
        <v>218977429.42744651</v>
      </c>
      <c r="DUN13" s="65">
        <v>225936887.59358734</v>
      </c>
      <c r="DUO13" s="65">
        <v>233117528.63731012</v>
      </c>
      <c r="DUP13" s="65">
        <v>240526382.10950339</v>
      </c>
      <c r="DUQ13" s="65">
        <v>248170700.97159374</v>
      </c>
      <c r="DUR13" s="65">
        <v>256057968.69589543</v>
      </c>
      <c r="DUS13" s="65">
        <v>264195906.5916205</v>
      </c>
      <c r="DUT13" s="65">
        <v>0</v>
      </c>
      <c r="DUU13" s="65">
        <v>0</v>
      </c>
      <c r="DUV13" s="65">
        <v>0</v>
      </c>
      <c r="DUW13" s="65">
        <v>0</v>
      </c>
      <c r="DUX13" s="65">
        <v>0</v>
      </c>
      <c r="DUY13" s="65">
        <v>0</v>
      </c>
      <c r="DUZ13" s="65">
        <v>158593.10309598126</v>
      </c>
      <c r="DVA13" s="65">
        <v>329781.77114883671</v>
      </c>
      <c r="DVB13" s="65">
        <v>514316.26498400141</v>
      </c>
      <c r="DVC13" s="65">
        <v>712986.56955436582</v>
      </c>
      <c r="DVD13" s="65">
        <v>926624.36576241825</v>
      </c>
      <c r="DVE13" s="65">
        <v>1156105.0962444074</v>
      </c>
      <c r="DVF13" s="65">
        <v>1402350.1294696636</v>
      </c>
      <c r="DVG13" s="65">
        <v>1458037.8983675521</v>
      </c>
      <c r="DVH13" s="65">
        <v>1515937.0462496583</v>
      </c>
      <c r="DVI13" s="65">
        <v>1576135.387677575</v>
      </c>
      <c r="DVJ13" s="65">
        <v>1638724.224357018</v>
      </c>
      <c r="DVK13" s="65">
        <v>1703798.4836134245</v>
      </c>
      <c r="DVL13" s="65">
        <v>1771456.8623664677</v>
      </c>
      <c r="DVM13" s="65">
        <v>1841801.9768218345</v>
      </c>
      <c r="DVN13" s="65">
        <v>1914940.5181073237</v>
      </c>
      <c r="DVO13" s="65">
        <v>1990983.4140892932</v>
      </c>
      <c r="DVP13" s="65">
        <v>2070045.9976148945</v>
      </c>
      <c r="DVQ13" s="65">
        <v>2152248.1814352586</v>
      </c>
      <c r="DVR13" s="65">
        <v>2237714.6400749371</v>
      </c>
      <c r="DVS13" s="65">
        <v>2326574.9989234367</v>
      </c>
      <c r="DVT13" s="64">
        <v>0</v>
      </c>
      <c r="DVU13" s="64">
        <v>0</v>
      </c>
      <c r="DVV13" s="64">
        <v>0</v>
      </c>
      <c r="DVW13" s="64">
        <v>0</v>
      </c>
      <c r="DVX13" s="64">
        <v>0</v>
      </c>
      <c r="DVY13" s="64">
        <v>1820265.5065861838</v>
      </c>
      <c r="DVZ13" s="64">
        <v>3464758.2191538699</v>
      </c>
      <c r="DWA13" s="64">
        <v>5190104.0465452941</v>
      </c>
      <c r="DWB13" s="64">
        <v>6999312.0158353029</v>
      </c>
      <c r="DWC13" s="64">
        <v>8895490.9273764547</v>
      </c>
      <c r="DWD13" s="64">
        <v>10881852.459214922</v>
      </c>
      <c r="DWE13" s="64">
        <v>12961714.364279104</v>
      </c>
      <c r="DWF13" s="64">
        <v>15138503.763037153</v>
      </c>
      <c r="DWG13" s="64">
        <v>15515859.385189416</v>
      </c>
      <c r="DWH13" s="64">
        <v>15902621.304542428</v>
      </c>
      <c r="DWI13" s="64">
        <v>16299023.990710102</v>
      </c>
      <c r="DWJ13" s="64">
        <v>16705307.757901575</v>
      </c>
      <c r="DWK13" s="64">
        <v>17121718.910608735</v>
      </c>
      <c r="DWL13" s="64">
        <v>17548509.892925248</v>
      </c>
      <c r="DWM13" s="64">
        <v>17985939.441587679</v>
      </c>
      <c r="DWN13" s="64">
        <v>18434272.742831416</v>
      </c>
      <c r="DWO13" s="64">
        <v>18893781.593156524</v>
      </c>
      <c r="DWP13" s="64">
        <v>19364744.564101029</v>
      </c>
      <c r="DWQ13" s="64">
        <v>19847447.171121415</v>
      </c>
      <c r="DWR13" s="64">
        <v>20342182.046682853</v>
      </c>
      <c r="DWS13" s="64">
        <v>20849249.117664017</v>
      </c>
      <c r="DWT13" s="65">
        <v>0</v>
      </c>
      <c r="DWU13" s="65">
        <v>0</v>
      </c>
      <c r="DWV13" s="65">
        <v>0</v>
      </c>
      <c r="DWW13" s="65">
        <v>0</v>
      </c>
      <c r="DWX13" s="65">
        <v>0</v>
      </c>
      <c r="DWY13" s="65">
        <v>2229251.3896961957</v>
      </c>
      <c r="DWZ13" s="65">
        <v>4304440.5303435894</v>
      </c>
      <c r="DXA13" s="65">
        <v>6540927.1830319948</v>
      </c>
      <c r="DXB13" s="65">
        <v>8948249.3135045599</v>
      </c>
      <c r="DXC13" s="65">
        <v>11536448.047251035</v>
      </c>
      <c r="DXD13" s="65">
        <v>14316092.590267314</v>
      </c>
      <c r="DXE13" s="65">
        <v>17298306.335600242</v>
      </c>
      <c r="DXF13" s="65">
        <v>20494794.210555714</v>
      </c>
      <c r="DXG13" s="65">
        <v>21308648.995907232</v>
      </c>
      <c r="DXH13" s="65">
        <v>22154822.213190034</v>
      </c>
      <c r="DXI13" s="65">
        <v>23034597.237597458</v>
      </c>
      <c r="DXJ13" s="65">
        <v>23949308.407559242</v>
      </c>
      <c r="DXK13" s="65">
        <v>24900343.048507847</v>
      </c>
      <c r="DXL13" s="65">
        <v>25889143.577009127</v>
      </c>
      <c r="DXM13" s="65">
        <v>26917209.688448757</v>
      </c>
      <c r="DXN13" s="65">
        <v>27986100.631592326</v>
      </c>
      <c r="DXO13" s="65">
        <v>29097437.573468991</v>
      </c>
      <c r="DXP13" s="65">
        <v>30252906.058165357</v>
      </c>
      <c r="DXQ13" s="65">
        <v>31454258.563258905</v>
      </c>
      <c r="DXR13" s="65">
        <v>32703317.157768108</v>
      </c>
      <c r="DXS13" s="65">
        <v>34001976.265650719</v>
      </c>
      <c r="DXT13" s="65">
        <v>0</v>
      </c>
      <c r="DXU13" s="65">
        <v>0</v>
      </c>
      <c r="DXV13" s="65">
        <v>0</v>
      </c>
      <c r="DXW13" s="65">
        <v>0</v>
      </c>
      <c r="DXX13" s="65">
        <v>0</v>
      </c>
      <c r="DXY13" s="65">
        <v>6224217.9479393931</v>
      </c>
      <c r="DXZ13" s="65">
        <v>11847398.203668041</v>
      </c>
      <c r="DYA13" s="65">
        <v>17747047.692380469</v>
      </c>
      <c r="DYB13" s="65">
        <v>23933455.484686065</v>
      </c>
      <c r="DYC13" s="65">
        <v>30417251.816053737</v>
      </c>
      <c r="DYD13" s="65">
        <v>37209418.702055216</v>
      </c>
      <c r="DYE13" s="65">
        <v>44321300.870835401</v>
      </c>
      <c r="DYF13" s="65">
        <v>51764617.022029273</v>
      </c>
      <c r="DYG13" s="65">
        <v>53054947.266522497</v>
      </c>
      <c r="DYH13" s="65">
        <v>54377441.414385192</v>
      </c>
      <c r="DYI13" s="65">
        <v>55732901.211282358</v>
      </c>
      <c r="DYJ13" s="65">
        <v>57122148.387894653</v>
      </c>
      <c r="DYK13" s="65">
        <v>58546025.158082351</v>
      </c>
      <c r="DYL13" s="65">
        <v>60005394.729467094</v>
      </c>
      <c r="DYM13" s="65">
        <v>61501141.826740816</v>
      </c>
      <c r="DYN13" s="65">
        <v>63034173.228019007</v>
      </c>
      <c r="DYO13" s="65">
        <v>64605418.314563826</v>
      </c>
      <c r="DYP13" s="65">
        <v>66215829.634209864</v>
      </c>
      <c r="DYQ13" s="65">
        <v>67866383.47883448</v>
      </c>
      <c r="DYR13" s="65">
        <v>69558080.476222649</v>
      </c>
      <c r="DYS13" s="65">
        <v>71291946.196685091</v>
      </c>
      <c r="DYT13" s="67">
        <v>669.9</v>
      </c>
      <c r="DYU13" s="68">
        <f ca="1">10000000*'Country Model'!$DYT$8/57000</f>
        <v>59385.964912280702</v>
      </c>
      <c r="DYV13" s="68">
        <f ca="1">10000000*'Country Model'!$DYT$8/57000</f>
        <v>59385.964912280702</v>
      </c>
      <c r="DYW13" s="38">
        <f ca="1">'Country Model'!$DYT$8/(220*8)</f>
        <v>0.19232954545454545</v>
      </c>
      <c r="DYX13" s="38">
        <f ca="1">'Country Model'!$DYT$8/(220*8)</f>
        <v>0.19232954545454545</v>
      </c>
      <c r="DYY13" s="25">
        <v>0</v>
      </c>
      <c r="DYZ13" s="25">
        <f t="shared" si="21"/>
        <v>0</v>
      </c>
      <c r="DZA13" s="25">
        <f t="shared" si="22"/>
        <v>0.05</v>
      </c>
      <c r="DZB13" s="25">
        <v>7.0000000000000007E-2</v>
      </c>
      <c r="DZC13" s="25">
        <v>0.13</v>
      </c>
      <c r="DZD13" s="25">
        <v>0.01</v>
      </c>
      <c r="DZE13" s="25">
        <v>0.17</v>
      </c>
      <c r="DZF13" s="25">
        <v>0.22</v>
      </c>
      <c r="DZG13" s="25">
        <v>0.14000000000000001</v>
      </c>
      <c r="DZH13" s="25">
        <v>0.47</v>
      </c>
      <c r="DZI13" s="25">
        <v>7.0000000000000007E-2</v>
      </c>
      <c r="DZJ13" s="25">
        <v>0.82</v>
      </c>
      <c r="DZK13" s="25">
        <v>0.01</v>
      </c>
      <c r="DZL13" s="46">
        <v>0.67</v>
      </c>
      <c r="DZM13" s="46">
        <v>0.33</v>
      </c>
      <c r="DZN13" s="46">
        <v>0.33</v>
      </c>
      <c r="DZO13" s="46">
        <v>0.33</v>
      </c>
      <c r="DZP13" s="46">
        <v>0.17</v>
      </c>
      <c r="DZQ13" s="46">
        <v>1</v>
      </c>
      <c r="DZR13" s="46">
        <v>0.5</v>
      </c>
      <c r="DZS13" s="46">
        <v>0.33</v>
      </c>
      <c r="DZT13" s="46">
        <v>0.5</v>
      </c>
      <c r="DZU13" s="46">
        <v>0.17</v>
      </c>
      <c r="DZW13" s="69">
        <v>0</v>
      </c>
      <c r="DZX13" s="69">
        <v>1</v>
      </c>
      <c r="DZY13" s="69">
        <v>2</v>
      </c>
      <c r="DZZ13" s="69">
        <v>3</v>
      </c>
      <c r="EAA13" s="69">
        <v>4</v>
      </c>
      <c r="EAB13" s="69">
        <v>5</v>
      </c>
      <c r="EAC13" s="69">
        <v>6</v>
      </c>
      <c r="EAD13" s="69">
        <v>7</v>
      </c>
      <c r="EAE13" s="69">
        <v>8</v>
      </c>
      <c r="EAF13" s="69">
        <v>9</v>
      </c>
      <c r="EAG13" s="69">
        <v>10</v>
      </c>
      <c r="EAH13" s="69">
        <v>11</v>
      </c>
      <c r="EAI13" s="69">
        <v>12</v>
      </c>
      <c r="EAJ13" s="69">
        <v>13</v>
      </c>
      <c r="EAK13" s="69">
        <v>14</v>
      </c>
      <c r="EAL13" s="69">
        <v>15</v>
      </c>
      <c r="EAM13" s="69">
        <v>16</v>
      </c>
      <c r="EAN13" s="69">
        <v>17</v>
      </c>
      <c r="EAO13" s="69">
        <v>18</v>
      </c>
      <c r="EAP13" s="69">
        <v>19</v>
      </c>
      <c r="EAQ13" s="69">
        <v>20</v>
      </c>
      <c r="EAR13" s="69">
        <v>21</v>
      </c>
      <c r="EAS13" s="69">
        <v>22</v>
      </c>
      <c r="EAT13" s="69">
        <v>23</v>
      </c>
      <c r="EAU13" s="69">
        <v>24</v>
      </c>
      <c r="EAV13" s="69">
        <v>25</v>
      </c>
      <c r="EAW13" s="69">
        <v>26</v>
      </c>
      <c r="EAX13" s="69">
        <v>27</v>
      </c>
      <c r="EAY13" s="69">
        <v>28</v>
      </c>
      <c r="EAZ13" s="69">
        <v>29</v>
      </c>
      <c r="EBA13" s="69">
        <v>30</v>
      </c>
      <c r="EBB13" s="69">
        <v>31</v>
      </c>
      <c r="EBC13" s="69">
        <v>32</v>
      </c>
      <c r="EBD13" s="69">
        <v>33</v>
      </c>
      <c r="EBE13" s="69">
        <v>34</v>
      </c>
      <c r="EBF13" s="69">
        <v>35</v>
      </c>
      <c r="EBG13" s="69">
        <v>36</v>
      </c>
      <c r="EBH13" s="69">
        <v>37</v>
      </c>
      <c r="EBI13" s="69">
        <v>38</v>
      </c>
      <c r="EBJ13" s="69">
        <v>39</v>
      </c>
      <c r="EBK13" s="69">
        <v>40</v>
      </c>
      <c r="EBL13" s="69">
        <v>41</v>
      </c>
      <c r="EBM13" s="69">
        <v>42</v>
      </c>
      <c r="EBO13" s="70">
        <v>4124109.1426220774</v>
      </c>
      <c r="EBP13" s="70">
        <v>4287878.8261110792</v>
      </c>
      <c r="EBQ13" s="70">
        <v>4458151.8557295268</v>
      </c>
      <c r="EBR13" s="70">
        <v>4635186.4814170832</v>
      </c>
      <c r="EBS13" s="70">
        <v>4819251.2083005086</v>
      </c>
      <c r="EBT13" s="70">
        <v>5010625.2039304012</v>
      </c>
      <c r="EBU13" s="70">
        <v>5209598.7216894319</v>
      </c>
      <c r="EBV13" s="70">
        <v>5416473.5410142522</v>
      </c>
      <c r="EBW13" s="70">
        <v>5631563.4250987628</v>
      </c>
      <c r="EBX13" s="70">
        <v>5855194.5967729148</v>
      </c>
      <c r="EBY13" s="70">
        <v>6087706.2332788147</v>
      </c>
      <c r="EBZ13" s="70">
        <v>6329450.9806945482</v>
      </c>
      <c r="ECA13" s="70">
        <v>6580795.4887859253</v>
      </c>
      <c r="ECB13" s="70">
        <v>6842120.96709737</v>
      </c>
      <c r="ECC13" s="70">
        <v>7113823.7631253544</v>
      </c>
      <c r="ECD13" s="70">
        <v>7396315.9634512784</v>
      </c>
      <c r="ECE13" s="70">
        <v>7690026.0187455304</v>
      </c>
      <c r="ECF13" s="70">
        <v>7995399.3935906542</v>
      </c>
      <c r="ECG13" s="70">
        <v>8312899.2421092084</v>
      </c>
      <c r="ECH13" s="70">
        <v>8643007.1104210094</v>
      </c>
      <c r="ECI13" s="70">
        <v>8986223.6669951864</v>
      </c>
      <c r="ECJ13" s="70">
        <v>9343069.4620047472</v>
      </c>
      <c r="ECK13" s="70">
        <v>9714085.7168353442</v>
      </c>
      <c r="ECL13" s="70">
        <v>10099835.144945698</v>
      </c>
      <c r="ECM13" s="70">
        <v>10500902.80532464</v>
      </c>
      <c r="ECN13" s="70">
        <v>10917896.989839211</v>
      </c>
      <c r="ECO13" s="70">
        <v>54385347.149168983</v>
      </c>
      <c r="ECP13" s="70">
        <v>55741004.011345163</v>
      </c>
      <c r="ECQ13" s="70">
        <v>57130453.165458448</v>
      </c>
      <c r="ECR13" s="70">
        <v>58554536.947815478</v>
      </c>
      <c r="ECS13" s="70">
        <v>60014118.691536456</v>
      </c>
      <c r="ECT13" s="70">
        <v>61510083.249940127</v>
      </c>
      <c r="ECU13" s="70">
        <v>63043337.532975145</v>
      </c>
      <c r="ECV13" s="70">
        <v>64614811.057022937</v>
      </c>
      <c r="ECW13" s="70">
        <v>66225456.508405499</v>
      </c>
      <c r="ECX13" s="70">
        <v>67876250.320939645</v>
      </c>
      <c r="ECY13" s="70">
        <v>69568193.26788792</v>
      </c>
      <c r="ECZ13" s="70">
        <v>71302311.068664923</v>
      </c>
      <c r="EDA13" s="70">
        <v>73079655.010667026</v>
      </c>
      <c r="EDB13" s="70">
        <v>74901302.586602241</v>
      </c>
      <c r="EDC13" s="70">
        <v>76768358.147706866</v>
      </c>
      <c r="EDD13" s="70">
        <v>78681953.573244706</v>
      </c>
      <c r="EDE13" s="70">
        <v>80643248.956694826</v>
      </c>
      <c r="EDF13" s="70">
        <v>82653433.309043795</v>
      </c>
      <c r="EDG13" s="70">
        <v>84713725.279608861</v>
      </c>
      <c r="EDH13" s="70">
        <v>86825373.894829005</v>
      </c>
      <c r="EDI13" s="70">
        <v>88989659.315471679</v>
      </c>
      <c r="EDJ13" s="70">
        <v>91207893.612714425</v>
      </c>
      <c r="EDK13" s="70">
        <v>93481421.563571706</v>
      </c>
      <c r="EDL13" s="70">
        <v>95811621.466149256</v>
      </c>
      <c r="EDM13" s="70">
        <v>98199905.975220308</v>
      </c>
      <c r="EDN13" s="70">
        <v>100647722.95862992</v>
      </c>
      <c r="EDO13" s="71">
        <v>4124109.1426220774</v>
      </c>
      <c r="EDP13" s="71">
        <v>4287878.8261110792</v>
      </c>
      <c r="EDQ13" s="71">
        <v>4458151.8557295268</v>
      </c>
      <c r="EDR13" s="71">
        <v>4635186.4814170832</v>
      </c>
      <c r="EDS13" s="71">
        <v>4819251.2083005086</v>
      </c>
      <c r="EDT13" s="71">
        <v>5010625.2039304012</v>
      </c>
      <c r="EDU13" s="79">
        <v>4837484.5272830436</v>
      </c>
      <c r="EDV13" s="79">
        <v>4642691.6065836446</v>
      </c>
      <c r="EDW13" s="79">
        <v>4424799.8340061707</v>
      </c>
      <c r="EDX13" s="79">
        <v>4182281.8548377967</v>
      </c>
      <c r="EDY13" s="79">
        <v>3913525.4356792378</v>
      </c>
      <c r="EDZ13" s="79">
        <v>3616829.1318254559</v>
      </c>
      <c r="EEA13" s="79">
        <v>3290397.7443929627</v>
      </c>
      <c r="EEB13" s="71">
        <v>3394971.9259053734</v>
      </c>
      <c r="EEC13" s="71">
        <v>3502869.6446581152</v>
      </c>
      <c r="EED13" s="71">
        <v>3614196.5280596754</v>
      </c>
      <c r="EEE13" s="71">
        <v>3729061.5605290448</v>
      </c>
      <c r="EEF13" s="71">
        <v>3847577.1901869611</v>
      </c>
      <c r="EEG13" s="71">
        <v>3969859.4389379714</v>
      </c>
      <c r="EEH13" s="71">
        <v>4096028.0160510847</v>
      </c>
      <c r="EEI13" s="71">
        <v>4226206.4353501992</v>
      </c>
      <c r="EEJ13" s="71">
        <v>4360522.1361290319</v>
      </c>
      <c r="EEK13" s="71">
        <v>4499106.6079089232</v>
      </c>
      <c r="EEL13" s="71">
        <v>4642095.5191616435</v>
      </c>
      <c r="EEM13" s="71">
        <v>4789628.850123222</v>
      </c>
      <c r="EEN13" s="71">
        <v>4941851.0298288157</v>
      </c>
      <c r="EEO13" s="71">
        <v>54385347.149168983</v>
      </c>
      <c r="EEP13" s="71">
        <v>55741004.011345163</v>
      </c>
      <c r="EEQ13" s="71">
        <v>57130453.165458448</v>
      </c>
      <c r="EER13" s="71">
        <v>58554536.947815478</v>
      </c>
      <c r="EES13" s="71">
        <v>60014118.691536456</v>
      </c>
      <c r="EET13" s="71">
        <v>61510083.249940127</v>
      </c>
      <c r="EEU13" s="79">
        <v>58540241.994905487</v>
      </c>
      <c r="EEV13" s="79">
        <v>55384123.763162516</v>
      </c>
      <c r="EEW13" s="79">
        <v>52034287.256604321</v>
      </c>
      <c r="EEX13" s="79">
        <v>48483035.943528317</v>
      </c>
      <c r="EEY13" s="79">
        <v>44722409.95792795</v>
      </c>
      <c r="EEZ13" s="79">
        <v>40744177.753522813</v>
      </c>
      <c r="EFA13" s="79">
        <v>36539827.505333513</v>
      </c>
      <c r="EFB13" s="71">
        <v>37701122.537366144</v>
      </c>
      <c r="EFC13" s="71">
        <v>38899325.410609215</v>
      </c>
      <c r="EFD13" s="71">
        <v>40135609.116167694</v>
      </c>
      <c r="EFE13" s="71">
        <v>41411183.924707934</v>
      </c>
      <c r="EFF13" s="71">
        <v>42727298.571262673</v>
      </c>
      <c r="EFG13" s="71">
        <v>44085241.477691002</v>
      </c>
      <c r="EFH13" s="71">
        <v>45486342.013990164</v>
      </c>
      <c r="EFI13" s="71">
        <v>46931971.799693823</v>
      </c>
      <c r="EFJ13" s="71">
        <v>48423546.046630941</v>
      </c>
      <c r="EFK13" s="71">
        <v>49962524.944359668</v>
      </c>
      <c r="EFL13" s="71">
        <v>51550415.089632586</v>
      </c>
      <c r="EFM13" s="71">
        <v>53188770.961292684</v>
      </c>
      <c r="EFN13" s="71">
        <v>54879196.442043923</v>
      </c>
      <c r="EFO13" s="70">
        <v>0</v>
      </c>
      <c r="EFP13" s="70">
        <v>0</v>
      </c>
      <c r="EFQ13" s="70">
        <v>0</v>
      </c>
      <c r="EFR13" s="70">
        <v>0</v>
      </c>
      <c r="EFS13" s="70">
        <v>0</v>
      </c>
      <c r="EFT13" s="70">
        <v>0</v>
      </c>
      <c r="EFU13" s="70">
        <v>372114.19440638833</v>
      </c>
      <c r="EFV13" s="70">
        <v>773781.93443060759</v>
      </c>
      <c r="EFW13" s="70">
        <v>1206763.5910925921</v>
      </c>
      <c r="EFX13" s="70">
        <v>1672912.7419351181</v>
      </c>
      <c r="EFY13" s="70">
        <v>2174180.7975995769</v>
      </c>
      <c r="EFZ13" s="70">
        <v>2712621.8488690923</v>
      </c>
      <c r="EGA13" s="70">
        <v>3290397.7443929627</v>
      </c>
      <c r="EGB13" s="70">
        <v>3447149.0411919965</v>
      </c>
      <c r="EGC13" s="70">
        <v>3610954.1184672392</v>
      </c>
      <c r="EGD13" s="70">
        <v>3782119.435391603</v>
      </c>
      <c r="EGE13" s="70">
        <v>3960964.4582164856</v>
      </c>
      <c r="EGF13" s="70">
        <v>4147822.2034036932</v>
      </c>
      <c r="EGG13" s="70">
        <v>4343039.803171237</v>
      </c>
      <c r="EGH13" s="70">
        <v>4546979.0943699246</v>
      </c>
      <c r="EGI13" s="70">
        <v>4760017.2316449871</v>
      </c>
      <c r="EGJ13" s="70">
        <v>4982547.3258757154</v>
      </c>
      <c r="EGK13" s="70">
        <v>5214979.108926421</v>
      </c>
      <c r="EGL13" s="70">
        <v>5457739.6257840544</v>
      </c>
      <c r="EGM13" s="70">
        <v>5711273.9552014181</v>
      </c>
      <c r="EGN13" s="70">
        <v>5976045.9600103954</v>
      </c>
      <c r="EGO13" s="70">
        <v>0</v>
      </c>
      <c r="EGP13" s="70">
        <v>0</v>
      </c>
      <c r="EGQ13" s="70">
        <v>0</v>
      </c>
      <c r="EGR13" s="70">
        <v>0</v>
      </c>
      <c r="EGS13" s="70">
        <v>0</v>
      </c>
      <c r="EGT13" s="70">
        <v>0</v>
      </c>
      <c r="EGU13" s="70">
        <v>4503095.538069658</v>
      </c>
      <c r="EGV13" s="70">
        <v>9230687.2938604206</v>
      </c>
      <c r="EGW13" s="70">
        <v>14191169.251801178</v>
      </c>
      <c r="EGX13" s="70">
        <v>19393214.377411328</v>
      </c>
      <c r="EGY13" s="70">
        <v>24845783.30995997</v>
      </c>
      <c r="EGZ13" s="70">
        <v>30558133.31514211</v>
      </c>
      <c r="EHA13" s="70">
        <v>36539827.505333513</v>
      </c>
      <c r="EHB13" s="70">
        <v>37200180.049236096</v>
      </c>
      <c r="EHC13" s="70">
        <v>37869032.737097651</v>
      </c>
      <c r="EHD13" s="70">
        <v>38546344.457077011</v>
      </c>
      <c r="EHE13" s="70">
        <v>39232065.031986892</v>
      </c>
      <c r="EHF13" s="70">
        <v>39926134.737781122</v>
      </c>
      <c r="EHG13" s="70">
        <v>40628483.801917858</v>
      </c>
      <c r="EHH13" s="70">
        <v>41339031.880838841</v>
      </c>
      <c r="EHI13" s="70">
        <v>42057687.515777856</v>
      </c>
      <c r="EHJ13" s="70">
        <v>42784347.566083483</v>
      </c>
      <c r="EHK13" s="70">
        <v>43518896.619212039</v>
      </c>
      <c r="EHL13" s="70">
        <v>44261206.37651667</v>
      </c>
      <c r="EHM13" s="70">
        <v>45011135.013927624</v>
      </c>
      <c r="EHN13" s="70">
        <v>45768526.516585998</v>
      </c>
      <c r="EHO13" s="70">
        <f t="shared" si="23"/>
        <v>76928106.57465665</v>
      </c>
      <c r="EHP13" s="70">
        <f t="shared" si="24"/>
        <v>169131452.1254679</v>
      </c>
      <c r="EHQ13" s="70">
        <f t="shared" si="25"/>
        <v>5917546.659588973</v>
      </c>
      <c r="EHR13" s="70">
        <f t="shared" si="26"/>
        <v>7353541.3967594737</v>
      </c>
      <c r="EHS13" s="70">
        <f t="shared" si="27"/>
        <v>886140367.96340895</v>
      </c>
      <c r="EHT13" s="70">
        <f t="shared" si="28"/>
        <v>1789314374.2953427</v>
      </c>
      <c r="EHU13" s="70">
        <f t="shared" si="29"/>
        <v>68164643.689493001</v>
      </c>
      <c r="EHV13" s="70">
        <f t="shared" si="30"/>
        <v>77796277.143275768</v>
      </c>
      <c r="EHW13" s="70">
        <f t="shared" si="31"/>
        <v>963068474.53806555</v>
      </c>
      <c r="EHX13" s="70">
        <f t="shared" si="2"/>
        <v>1958445826.4208107</v>
      </c>
      <c r="EHY13" s="70">
        <f t="shared" si="2"/>
        <v>74082190.349081978</v>
      </c>
      <c r="EHZ13" s="70">
        <f t="shared" si="2"/>
        <v>85149818.540035248</v>
      </c>
      <c r="EIA13" s="70">
        <f t="shared" si="32"/>
        <v>53885111.126879469</v>
      </c>
      <c r="EIB13" s="70">
        <f t="shared" si="33"/>
        <v>96987047.911086366</v>
      </c>
      <c r="EIC13" s="70">
        <f t="shared" si="3"/>
        <v>142246834.03857499</v>
      </c>
      <c r="EID13" s="70">
        <f t="shared" si="3"/>
        <v>162946095.68331102</v>
      </c>
      <c r="EIE13" s="70">
        <f t="shared" si="34"/>
        <v>633262900.12842</v>
      </c>
      <c r="EIF13" s="70">
        <f t="shared" si="35"/>
        <v>1111909391.3997257</v>
      </c>
      <c r="EIG13" s="70">
        <f t="shared" si="4"/>
        <v>216329024.38765699</v>
      </c>
      <c r="EIH13" s="70">
        <f t="shared" si="4"/>
        <v>248095914.22334626</v>
      </c>
      <c r="EII13" s="70">
        <f t="shared" si="4"/>
        <v>687148011.25529945</v>
      </c>
      <c r="EIJ13" s="70">
        <f t="shared" si="4"/>
        <v>1208896439.310812</v>
      </c>
      <c r="EIK13" s="70">
        <f t="shared" si="4"/>
        <v>358575858.42623198</v>
      </c>
      <c r="EIL13" s="70">
        <f t="shared" si="4"/>
        <v>411042009.90665728</v>
      </c>
      <c r="EIM13" s="70">
        <f t="shared" si="36"/>
        <v>23042995.447777182</v>
      </c>
      <c r="EIN13" s="70">
        <f t="shared" si="5"/>
        <v>72144404.214381531</v>
      </c>
      <c r="EIO13" s="70">
        <f t="shared" si="37"/>
        <v>1772538.1113674755</v>
      </c>
      <c r="EIP13" s="70">
        <f t="shared" si="38"/>
        <v>3136713.2267122404</v>
      </c>
      <c r="EIQ13" s="70">
        <f t="shared" si="5"/>
        <v>252877467.83498895</v>
      </c>
      <c r="EIR13" s="70">
        <f t="shared" si="5"/>
        <v>677404982.89561701</v>
      </c>
      <c r="EIS13" s="70">
        <f t="shared" si="39"/>
        <v>19452112.910383765</v>
      </c>
      <c r="EIT13" s="70">
        <f t="shared" si="40"/>
        <v>29452390.560679</v>
      </c>
      <c r="EIU13" s="70">
        <f t="shared" si="5"/>
        <v>275920463.2827661</v>
      </c>
      <c r="EIV13" s="70">
        <f t="shared" si="5"/>
        <v>749549387.1099987</v>
      </c>
      <c r="EIW13" s="70">
        <f t="shared" si="41"/>
        <v>21224651.02175124</v>
      </c>
      <c r="EIX13" s="70">
        <f t="shared" si="42"/>
        <v>32589103.787391249</v>
      </c>
      <c r="EIY13" s="70">
        <v>1066.8252653816135</v>
      </c>
      <c r="EIZ13" s="70">
        <v>1109.1892353949131</v>
      </c>
      <c r="EJA13" s="70">
        <v>1153.2354921083179</v>
      </c>
      <c r="EJB13" s="70">
        <v>1199.0308396608277</v>
      </c>
      <c r="EJC13" s="70">
        <v>1246.644735005013</v>
      </c>
      <c r="EJD13" s="70">
        <v>1296.1493932510834</v>
      </c>
      <c r="EJE13" s="70">
        <v>1347.6198971942044</v>
      </c>
      <c r="EJF13" s="70">
        <v>1401.134311191176</v>
      </c>
      <c r="EJG13" s="70">
        <v>1456.7737995591945</v>
      </c>
      <c r="EJH13" s="70">
        <v>1514.6227496762599</v>
      </c>
      <c r="EJI13" s="70">
        <v>1574.7688999699478</v>
      </c>
      <c r="EJJ13" s="70">
        <v>1637.303472988651</v>
      </c>
      <c r="EJK13" s="70">
        <v>1702.3213137571208</v>
      </c>
      <c r="EJL13" s="70">
        <v>1769.9210336261574</v>
      </c>
      <c r="EJM13" s="70">
        <v>1840.2051598346095</v>
      </c>
      <c r="EJN13" s="70">
        <v>1913.2802910105345</v>
      </c>
      <c r="EJO13" s="70">
        <v>1989.2572588473561</v>
      </c>
      <c r="EJP13" s="70">
        <v>2068.2512962002324</v>
      </c>
      <c r="EJQ13" s="70">
        <v>2150.3822118575895</v>
      </c>
      <c r="EJR13" s="70">
        <v>2235.7745722528794</v>
      </c>
      <c r="EJS13" s="70">
        <v>2324.5578903921792</v>
      </c>
      <c r="EJT13" s="70">
        <v>2416.8668222841575</v>
      </c>
      <c r="EJU13" s="70">
        <v>2512.8413711703424</v>
      </c>
      <c r="EJV13" s="70">
        <v>2612.6270998654345</v>
      </c>
      <c r="EJW13" s="70">
        <v>2716.3753515297226</v>
      </c>
      <c r="EJX13" s="70">
        <v>2824.2434792084455</v>
      </c>
      <c r="EJY13" s="70">
        <v>2227.743184590804</v>
      </c>
      <c r="EJZ13" s="70">
        <v>2283.2738650712154</v>
      </c>
      <c r="EKA13" s="70">
        <v>2340.1887519969418</v>
      </c>
      <c r="EKB13" s="70">
        <v>2398.5223493118692</v>
      </c>
      <c r="EKC13" s="70">
        <v>2458.3100210354514</v>
      </c>
      <c r="EKD13" s="70">
        <v>2519.5880127017067</v>
      </c>
      <c r="EKE13" s="70">
        <v>2582.3934733326241</v>
      </c>
      <c r="EKF13" s="70">
        <v>2646.7644779592974</v>
      </c>
      <c r="EKG13" s="70">
        <v>2712.7400507044367</v>
      </c>
      <c r="EKH13" s="70">
        <v>2780.3601884402647</v>
      </c>
      <c r="EKI13" s="70">
        <v>2849.6658850361187</v>
      </c>
      <c r="EKJ13" s="70">
        <v>2920.6991562104777</v>
      </c>
      <c r="EKK13" s="70">
        <v>2993.5030650024696</v>
      </c>
      <c r="EKL13" s="70">
        <v>3068.1217478783042</v>
      </c>
      <c r="EKM13" s="70">
        <v>3144.6004414884596</v>
      </c>
      <c r="EKN13" s="70">
        <v>3222.9855100918362</v>
      </c>
      <c r="EKO13" s="70">
        <v>3303.3244736635188</v>
      </c>
      <c r="EKP13" s="70">
        <v>3385.6660367031673</v>
      </c>
      <c r="EKQ13" s="70">
        <v>3470.0601177615176</v>
      </c>
      <c r="EKR13" s="70">
        <v>3556.557879702882</v>
      </c>
      <c r="EKS13" s="70">
        <v>3645.2117607220025</v>
      </c>
      <c r="EKT13" s="70">
        <v>3736.0755061340533</v>
      </c>
      <c r="EKU13" s="70">
        <v>3829.2042009570741</v>
      </c>
      <c r="EKV13" s="70">
        <v>3924.6543033065745</v>
      </c>
      <c r="EKW13" s="70">
        <v>4022.4836786225715</v>
      </c>
      <c r="EKX13" s="70">
        <v>4122.7516347497885</v>
      </c>
      <c r="EKY13" s="71">
        <v>1066.8252653816135</v>
      </c>
      <c r="EKZ13" s="71">
        <v>1109.1892353949131</v>
      </c>
      <c r="ELA13" s="71">
        <v>1153.2354921083179</v>
      </c>
      <c r="ELB13" s="71">
        <v>1199.0308396608277</v>
      </c>
      <c r="ELC13" s="71">
        <v>1246.644735005013</v>
      </c>
      <c r="ELD13" s="71">
        <v>1296.1493932510834</v>
      </c>
      <c r="ELE13" s="79">
        <v>1251.3613331089041</v>
      </c>
      <c r="ELF13" s="79">
        <v>1200.9722667352939</v>
      </c>
      <c r="ELG13" s="79">
        <v>1144.6079853679385</v>
      </c>
      <c r="ELH13" s="79">
        <v>1081.8733926258999</v>
      </c>
      <c r="ELI13" s="79">
        <v>1012.3514356949664</v>
      </c>
      <c r="ELJ13" s="79">
        <v>935.60198456494345</v>
      </c>
      <c r="ELK13" s="79">
        <v>851.16065687856042</v>
      </c>
      <c r="ELL13" s="71">
        <v>878.21192421556214</v>
      </c>
      <c r="ELM13" s="71">
        <v>906.12292473997593</v>
      </c>
      <c r="ELN13" s="71">
        <v>934.9209821680746</v>
      </c>
      <c r="ELO13" s="71">
        <v>964.63428860818794</v>
      </c>
      <c r="ELP13" s="71">
        <v>995.29193215961163</v>
      </c>
      <c r="ELQ13" s="71">
        <v>1026.9239253886549</v>
      </c>
      <c r="ELR13" s="71">
        <v>1059.5612347097026</v>
      </c>
      <c r="ELS13" s="71">
        <v>1093.2358107000555</v>
      </c>
      <c r="ELT13" s="71">
        <v>1127.9806193782254</v>
      </c>
      <c r="ELU13" s="71">
        <v>1163.8296744763049</v>
      </c>
      <c r="ELV13" s="71">
        <v>1200.8180707380063</v>
      </c>
      <c r="ELW13" s="71">
        <v>1238.9820182749647</v>
      </c>
      <c r="ELX13" s="71">
        <v>1278.3588780149421</v>
      </c>
      <c r="ELY13" s="71">
        <v>2227.743184590804</v>
      </c>
      <c r="ELZ13" s="71">
        <v>2283.2738650712154</v>
      </c>
      <c r="EMA13" s="71">
        <v>2340.1887519969418</v>
      </c>
      <c r="EMB13" s="71">
        <v>2398.5223493118692</v>
      </c>
      <c r="EMC13" s="71">
        <v>2458.3100210354514</v>
      </c>
      <c r="EMD13" s="71">
        <v>2519.5880127017067</v>
      </c>
      <c r="EME13" s="79">
        <v>2397.9367966660079</v>
      </c>
      <c r="EMF13" s="79">
        <v>2268.6552668222548</v>
      </c>
      <c r="EMG13" s="79">
        <v>2131.4386112677716</v>
      </c>
      <c r="EMH13" s="79">
        <v>1985.9715631716176</v>
      </c>
      <c r="EMI13" s="79">
        <v>1831.9280689517907</v>
      </c>
      <c r="EMJ13" s="79">
        <v>1668.9709464059872</v>
      </c>
      <c r="EMK13" s="79">
        <v>1496.7515325012348</v>
      </c>
      <c r="EML13" s="71">
        <v>1544.3207258321886</v>
      </c>
      <c r="EMM13" s="71">
        <v>1593.4017453447241</v>
      </c>
      <c r="EMN13" s="71">
        <v>1644.0426393289899</v>
      </c>
      <c r="EMO13" s="71">
        <v>1696.2929831277913</v>
      </c>
      <c r="EMP13" s="71">
        <v>1750.2039276688017</v>
      </c>
      <c r="EMQ13" s="71">
        <v>1805.8282495392077</v>
      </c>
      <c r="EMR13" s="71">
        <v>1863.220402651807</v>
      </c>
      <c r="EMS13" s="71">
        <v>1922.4365715531396</v>
      </c>
      <c r="EMT13" s="71">
        <v>1983.5347264258369</v>
      </c>
      <c r="EMU13" s="71">
        <v>2046.5746798390353</v>
      </c>
      <c r="EMV13" s="71">
        <v>2111.6181453024105</v>
      </c>
      <c r="EMW13" s="71">
        <v>2178.7287976811531</v>
      </c>
      <c r="EMX13" s="71">
        <v>2247.9723355310307</v>
      </c>
      <c r="EMY13" s="70">
        <v>0</v>
      </c>
      <c r="EMZ13" s="70">
        <v>0</v>
      </c>
      <c r="ENA13" s="70">
        <v>0</v>
      </c>
      <c r="ENB13" s="70">
        <v>0</v>
      </c>
      <c r="ENC13" s="70">
        <v>0</v>
      </c>
      <c r="END13" s="70">
        <v>0</v>
      </c>
      <c r="ENE13" s="70">
        <v>96.25856408530035</v>
      </c>
      <c r="ENF13" s="70">
        <v>200.1620444558821</v>
      </c>
      <c r="ENG13" s="70">
        <v>312.165814191256</v>
      </c>
      <c r="ENH13" s="70">
        <v>432.74935705036</v>
      </c>
      <c r="ENI13" s="70">
        <v>562.4174642749814</v>
      </c>
      <c r="ENJ13" s="70">
        <v>701.70148842370759</v>
      </c>
      <c r="ENK13" s="70">
        <v>851.16065687856042</v>
      </c>
      <c r="ENL13" s="70">
        <v>891.70910941059526</v>
      </c>
      <c r="ENM13" s="70">
        <v>934.08223509463357</v>
      </c>
      <c r="ENN13" s="70">
        <v>978.35930884245988</v>
      </c>
      <c r="ENO13" s="70">
        <v>1024.6229702391681</v>
      </c>
      <c r="ENP13" s="70">
        <v>1072.9593640406208</v>
      </c>
      <c r="ENQ13" s="70">
        <v>1123.4582864689346</v>
      </c>
      <c r="ENR13" s="70">
        <v>1176.2133375431767</v>
      </c>
      <c r="ENS13" s="70">
        <v>1231.3220796921237</v>
      </c>
      <c r="ENT13" s="70">
        <v>1288.8862029059321</v>
      </c>
      <c r="ENU13" s="70">
        <v>1349.0116966940375</v>
      </c>
      <c r="ENV13" s="70">
        <v>1411.8090291274282</v>
      </c>
      <c r="ENW13" s="70">
        <v>1477.3933332547579</v>
      </c>
      <c r="ENX13" s="70">
        <v>1545.8846011935034</v>
      </c>
      <c r="ENY13" s="70">
        <v>0</v>
      </c>
      <c r="ENZ13" s="70">
        <v>0</v>
      </c>
      <c r="EOA13" s="70">
        <v>0</v>
      </c>
      <c r="EOB13" s="70">
        <v>0</v>
      </c>
      <c r="EOC13" s="70">
        <v>0</v>
      </c>
      <c r="EOD13" s="70">
        <v>0</v>
      </c>
      <c r="EOE13" s="70">
        <v>184.4566766666162</v>
      </c>
      <c r="EOF13" s="70">
        <v>378.10921113704262</v>
      </c>
      <c r="EOG13" s="70">
        <v>581.30143943666508</v>
      </c>
      <c r="EOH13" s="70">
        <v>794.38862526864705</v>
      </c>
      <c r="EOI13" s="70">
        <v>1017.737816084328</v>
      </c>
      <c r="EOJ13" s="70">
        <v>1251.7282098044905</v>
      </c>
      <c r="EOK13" s="70">
        <v>1496.7515325012348</v>
      </c>
      <c r="EOL13" s="70">
        <v>1523.8010220461156</v>
      </c>
      <c r="EOM13" s="70">
        <v>1551.1986961437356</v>
      </c>
      <c r="EON13" s="70">
        <v>1578.9428707628463</v>
      </c>
      <c r="EOO13" s="70">
        <v>1607.0314905357275</v>
      </c>
      <c r="EOP13" s="70">
        <v>1635.4621090343655</v>
      </c>
      <c r="EOQ13" s="70">
        <v>1664.2318682223099</v>
      </c>
      <c r="EOR13" s="70">
        <v>1693.337477051075</v>
      </c>
      <c r="EOS13" s="70">
        <v>1722.7751891688629</v>
      </c>
      <c r="EOT13" s="70">
        <v>1752.5407797082164</v>
      </c>
      <c r="EOU13" s="70">
        <v>1782.6295211180388</v>
      </c>
      <c r="EOV13" s="70">
        <v>1813.036158004164</v>
      </c>
      <c r="EOW13" s="70">
        <v>1843.7548809414184</v>
      </c>
      <c r="EOX13" s="70">
        <v>1874.7792992187578</v>
      </c>
      <c r="EOY13" s="70">
        <f t="shared" si="43"/>
        <v>19899.775896724779</v>
      </c>
      <c r="EOZ13" s="70">
        <f t="shared" si="44"/>
        <v>43750.953250333114</v>
      </c>
      <c r="EPA13" s="70">
        <f t="shared" si="45"/>
        <v>1530.7519920557522</v>
      </c>
      <c r="EPB13" s="70">
        <f t="shared" si="46"/>
        <v>1902.2153587101354</v>
      </c>
      <c r="EPC13" s="70">
        <f t="shared" si="47"/>
        <v>36298.25437919332</v>
      </c>
      <c r="EPD13" s="70">
        <f t="shared" si="48"/>
        <v>73294.243971516466</v>
      </c>
      <c r="EPE13" s="70">
        <f t="shared" si="49"/>
        <v>2792.1734137841017</v>
      </c>
      <c r="EPF13" s="70">
        <f t="shared" si="50"/>
        <v>3186.7062596311507</v>
      </c>
      <c r="EPG13" s="70">
        <f t="shared" si="51"/>
        <v>56198.0302759181</v>
      </c>
      <c r="EPH13" s="70">
        <f t="shared" si="6"/>
        <v>117045.19722184958</v>
      </c>
      <c r="EPI13" s="70">
        <f t="shared" si="6"/>
        <v>4322.9254058398537</v>
      </c>
      <c r="EPJ13" s="70">
        <f t="shared" si="6"/>
        <v>5088.9216183412864</v>
      </c>
      <c r="EPK13" s="70">
        <f t="shared" si="52"/>
        <v>13939.009854017042</v>
      </c>
      <c r="EPL13" s="70">
        <f t="shared" si="53"/>
        <v>25088.626306465696</v>
      </c>
      <c r="EPM13" s="70">
        <f t="shared" si="7"/>
        <v>7115.0988196239559</v>
      </c>
      <c r="EPN13" s="70">
        <f t="shared" si="7"/>
        <v>8275.627877972438</v>
      </c>
      <c r="EPO13" s="70">
        <f t="shared" si="54"/>
        <v>25939.838279341595</v>
      </c>
      <c r="EPP13" s="70">
        <f t="shared" si="55"/>
        <v>45546.249098661807</v>
      </c>
      <c r="EPQ13" s="70">
        <f t="shared" si="8"/>
        <v>11438.024225463811</v>
      </c>
      <c r="EPR13" s="70">
        <f t="shared" si="8"/>
        <v>13364.549496313724</v>
      </c>
      <c r="EPS13" s="70">
        <f t="shared" si="8"/>
        <v>39878.848133358639</v>
      </c>
      <c r="EPT13" s="70">
        <f t="shared" si="8"/>
        <v>70634.875405127503</v>
      </c>
      <c r="EPU13" s="70">
        <f t="shared" si="8"/>
        <v>18553.123045087767</v>
      </c>
      <c r="EPV13" s="70">
        <f t="shared" si="8"/>
        <v>21640.177374286162</v>
      </c>
      <c r="EPW13" s="70">
        <f t="shared" si="56"/>
        <v>5960.7660427077371</v>
      </c>
      <c r="EPX13" s="70">
        <f t="shared" si="9"/>
        <v>18662.326943867418</v>
      </c>
      <c r="EPY13" s="70">
        <f t="shared" si="57"/>
        <v>458.52046482367211</v>
      </c>
      <c r="EPZ13" s="70">
        <f t="shared" si="58"/>
        <v>811.40551929858339</v>
      </c>
      <c r="EQA13" s="70">
        <f t="shared" si="10"/>
        <v>10358.416099851725</v>
      </c>
      <c r="EQB13" s="70">
        <f t="shared" si="10"/>
        <v>27747.994872854659</v>
      </c>
      <c r="EQC13" s="70">
        <f t="shared" si="59"/>
        <v>796.8012384501327</v>
      </c>
      <c r="EQD13" s="70">
        <f t="shared" si="60"/>
        <v>1206.4345596893329</v>
      </c>
      <c r="EQE13" s="70">
        <f t="shared" si="11"/>
        <v>16319.182142559461</v>
      </c>
      <c r="EQF13" s="70">
        <f t="shared" si="11"/>
        <v>46410.321816722077</v>
      </c>
      <c r="EQG13" s="70">
        <f t="shared" si="61"/>
        <v>1255.3217032738046</v>
      </c>
      <c r="EQH13" s="70">
        <f t="shared" si="62"/>
        <v>2017.8400789879163</v>
      </c>
      <c r="EQI13" s="25" t="s">
        <v>4324</v>
      </c>
    </row>
    <row r="14" spans="1:3831" s="25" customFormat="1" x14ac:dyDescent="0.25">
      <c r="A14" s="25" t="s">
        <v>4334</v>
      </c>
      <c r="B14" s="26" t="s">
        <v>2567</v>
      </c>
      <c r="C14" s="27">
        <v>1</v>
      </c>
      <c r="D14" s="28">
        <v>1</v>
      </c>
      <c r="E14" s="26" t="s">
        <v>4319</v>
      </c>
      <c r="F14" s="29" t="s">
        <v>4320</v>
      </c>
      <c r="G14" s="30" t="s">
        <v>4331</v>
      </c>
      <c r="H14" s="25" t="s">
        <v>4314</v>
      </c>
      <c r="I14" s="31">
        <v>3343.8429999999998</v>
      </c>
      <c r="J14" s="31">
        <v>1675.3220000000001</v>
      </c>
      <c r="K14" s="27">
        <v>2019</v>
      </c>
      <c r="L14" s="27">
        <v>2023</v>
      </c>
      <c r="M14" s="25">
        <f t="shared" si="12"/>
        <v>5</v>
      </c>
      <c r="N14" s="32">
        <v>3.0202853054920431</v>
      </c>
      <c r="O14" s="32">
        <v>1.2462781105802667</v>
      </c>
      <c r="P14" s="25">
        <v>0.16583999999999999</v>
      </c>
      <c r="Q14" s="25">
        <v>0.25640999999999997</v>
      </c>
      <c r="R14" s="25">
        <v>0.57774000000000003</v>
      </c>
      <c r="S14" s="25">
        <v>0.16583999999999999</v>
      </c>
      <c r="T14" s="25">
        <v>0.25640999999999997</v>
      </c>
      <c r="U14" s="25">
        <v>0.57774000000000003</v>
      </c>
      <c r="V14" s="25">
        <v>5.2</v>
      </c>
      <c r="W14" s="25">
        <v>5.0999999999999996</v>
      </c>
      <c r="X14" s="33">
        <v>162024</v>
      </c>
      <c r="Y14" s="33">
        <v>162024</v>
      </c>
      <c r="Z14" s="33">
        <v>1</v>
      </c>
      <c r="AA14" s="33">
        <v>241054</v>
      </c>
      <c r="AB14" s="34">
        <v>0.48</v>
      </c>
      <c r="AC14" s="34">
        <v>0.52</v>
      </c>
      <c r="AD14" s="33">
        <f t="shared" si="13"/>
        <v>172475.22275970192</v>
      </c>
      <c r="AE14" s="33">
        <v>77771.520000000004</v>
      </c>
      <c r="AF14" s="35">
        <v>80120.441790417812</v>
      </c>
      <c r="AG14" s="35">
        <v>82540.30772050911</v>
      </c>
      <c r="AH14" s="35">
        <v>85033.260505699567</v>
      </c>
      <c r="AI14" s="35">
        <v>87601.507577533994</v>
      </c>
      <c r="AJ14" s="35">
        <v>90247.323038287766</v>
      </c>
      <c r="AK14" s="35">
        <v>92973.04967461311</v>
      </c>
      <c r="AL14" s="35">
        <v>95781.10103200328</v>
      </c>
      <c r="AM14" s="35">
        <v>98673.96355191138</v>
      </c>
      <c r="AN14" s="35">
        <v>101654.19877341634</v>
      </c>
      <c r="AO14" s="35">
        <v>104724.44560138552</v>
      </c>
      <c r="AP14" s="35">
        <v>107887.42264314218</v>
      </c>
      <c r="AQ14" s="35">
        <v>111145.93061570711</v>
      </c>
      <c r="AR14" s="35">
        <v>114502.8548257457</v>
      </c>
      <c r="AS14" s="35">
        <v>117961.16772441659</v>
      </c>
      <c r="AT14" s="35">
        <v>121523.93153938398</v>
      </c>
      <c r="AU14" s="35">
        <v>125194.30098632422</v>
      </c>
      <c r="AV14" s="35">
        <v>128975.52606232767</v>
      </c>
      <c r="AW14" s="35">
        <v>132870.95492366923</v>
      </c>
      <c r="AX14" s="35">
        <v>136884.03685049579</v>
      </c>
      <c r="AY14" s="35">
        <v>141018.32530105565</v>
      </c>
      <c r="AZ14" s="35">
        <v>145277.48105817442</v>
      </c>
      <c r="BA14" s="35">
        <v>149665.27547076347</v>
      </c>
      <c r="BB14" s="35">
        <v>154185.59379323115</v>
      </c>
      <c r="BC14" s="35">
        <v>158842.43862575377</v>
      </c>
      <c r="BD14" s="35">
        <v>163639.93345845264</v>
      </c>
      <c r="BE14" s="33">
        <v>84252.479999999996</v>
      </c>
      <c r="BF14" s="35">
        <v>85302.500215861015</v>
      </c>
      <c r="BG14" s="35">
        <v>86365.606603828972</v>
      </c>
      <c r="BH14" s="35">
        <v>87441.962254002356</v>
      </c>
      <c r="BI14" s="35">
        <v>88531.732289035848</v>
      </c>
      <c r="BJ14" s="35">
        <v>89635.083889471629</v>
      </c>
      <c r="BK14" s="35">
        <v>90752.186319386368</v>
      </c>
      <c r="BL14" s="35">
        <v>91883.210952357898</v>
      </c>
      <c r="BM14" s="35">
        <v>93028.331297755431</v>
      </c>
      <c r="BN14" s="35">
        <v>94187.723027357453</v>
      </c>
      <c r="BO14" s="35">
        <v>95361.564002301384</v>
      </c>
      <c r="BP14" s="35">
        <v>96550.034300369065</v>
      </c>
      <c r="BQ14" s="35">
        <v>97753.316243612309</v>
      </c>
      <c r="BR14" s="35">
        <v>98971.594426322757</v>
      </c>
      <c r="BS14" s="35">
        <v>100205.0557433503</v>
      </c>
      <c r="BT14" s="35">
        <v>101453.88941877443</v>
      </c>
      <c r="BU14" s="35">
        <v>102718.28703493293</v>
      </c>
      <c r="BV14" s="35">
        <v>103998.44256181231</v>
      </c>
      <c r="BW14" s="35">
        <v>105294.55238680457</v>
      </c>
      <c r="BX14" s="35">
        <v>106606.81534483479</v>
      </c>
      <c r="BY14" s="35">
        <v>107935.43274886419</v>
      </c>
      <c r="BZ14" s="35">
        <v>109280.60842077337</v>
      </c>
      <c r="CA14" s="35">
        <v>110642.5487226304</v>
      </c>
      <c r="CB14" s="35">
        <v>112021.46258834864</v>
      </c>
      <c r="CC14" s="35">
        <v>113417.5615557391</v>
      </c>
      <c r="CD14" s="35">
        <v>114831.05979896217</v>
      </c>
      <c r="CE14" s="25">
        <v>0.5</v>
      </c>
      <c r="CF14" s="25">
        <v>0.8</v>
      </c>
      <c r="CG14" s="25">
        <v>0.85</v>
      </c>
      <c r="CH14" s="36">
        <v>0.72</v>
      </c>
      <c r="CI14" s="37">
        <v>0.7</v>
      </c>
      <c r="CJ14" s="25">
        <v>0.7</v>
      </c>
      <c r="CK14" s="25">
        <v>0.7</v>
      </c>
      <c r="CL14" s="25">
        <v>0.7</v>
      </c>
      <c r="CM14" s="38">
        <v>0.72</v>
      </c>
      <c r="CN14" s="25">
        <v>0.74</v>
      </c>
      <c r="CO14" s="25">
        <v>0.76</v>
      </c>
      <c r="CP14" s="25">
        <v>0.78</v>
      </c>
      <c r="CQ14" s="38">
        <v>0.8</v>
      </c>
      <c r="CR14" s="25">
        <v>0.8</v>
      </c>
      <c r="CS14" s="25">
        <v>0.8</v>
      </c>
      <c r="CT14" s="25">
        <v>0.8</v>
      </c>
      <c r="CU14" s="25">
        <v>0.8</v>
      </c>
      <c r="CV14" s="25">
        <v>0.8</v>
      </c>
      <c r="CW14" s="25">
        <v>0.8</v>
      </c>
      <c r="CX14" s="25">
        <v>0.8</v>
      </c>
      <c r="CY14" s="25">
        <v>0.8</v>
      </c>
      <c r="CZ14" s="25">
        <v>0.8</v>
      </c>
      <c r="DA14" s="25">
        <v>0.8</v>
      </c>
      <c r="DB14" s="25">
        <v>0.8</v>
      </c>
      <c r="DC14" s="25">
        <v>0.8</v>
      </c>
      <c r="DD14" s="25">
        <v>0.8</v>
      </c>
      <c r="DE14" s="25">
        <v>0.8</v>
      </c>
      <c r="DF14" s="25">
        <v>0.8</v>
      </c>
      <c r="DG14" s="25">
        <v>0.8</v>
      </c>
      <c r="DH14" s="25">
        <v>0.8</v>
      </c>
      <c r="DI14" s="25">
        <v>0.5</v>
      </c>
      <c r="DJ14" s="25">
        <v>0.8</v>
      </c>
      <c r="DK14" s="25">
        <v>0.37</v>
      </c>
      <c r="DL14" s="73">
        <v>0.28999999999999998</v>
      </c>
      <c r="DM14" s="25">
        <v>0.185</v>
      </c>
      <c r="DN14" s="25">
        <v>0.185</v>
      </c>
      <c r="DO14" s="25">
        <v>0.185</v>
      </c>
      <c r="DP14" s="25">
        <v>0.185</v>
      </c>
      <c r="DQ14" s="38">
        <v>0.308</v>
      </c>
      <c r="DR14" s="25">
        <v>0.43099999999999999</v>
      </c>
      <c r="DS14" s="25">
        <v>0.55400000000000005</v>
      </c>
      <c r="DT14" s="25">
        <v>0.67700000000000005</v>
      </c>
      <c r="DU14" s="38">
        <v>0.8</v>
      </c>
      <c r="DV14" s="25">
        <v>0.8</v>
      </c>
      <c r="DW14" s="25">
        <v>0.8</v>
      </c>
      <c r="DX14" s="25">
        <v>0.8</v>
      </c>
      <c r="DY14" s="25">
        <v>0.8</v>
      </c>
      <c r="DZ14" s="25">
        <v>0.8</v>
      </c>
      <c r="EA14" s="25">
        <v>0.8</v>
      </c>
      <c r="EB14" s="46">
        <v>0.8</v>
      </c>
      <c r="EC14" s="25">
        <v>0.8</v>
      </c>
      <c r="ED14" s="25">
        <v>0.8</v>
      </c>
      <c r="EE14" s="25">
        <v>0.8</v>
      </c>
      <c r="EF14" s="25">
        <v>0.8</v>
      </c>
      <c r="EG14" s="25">
        <v>0.8</v>
      </c>
      <c r="EH14" s="25">
        <v>0.8</v>
      </c>
      <c r="EI14" s="25">
        <v>0.8</v>
      </c>
      <c r="EJ14" s="25">
        <v>0.8</v>
      </c>
      <c r="EK14" s="25">
        <v>0.8</v>
      </c>
      <c r="EL14" s="25">
        <v>0.8</v>
      </c>
      <c r="EM14" s="25">
        <v>0.5</v>
      </c>
      <c r="EN14" s="25">
        <v>0.8</v>
      </c>
      <c r="EO14" s="25">
        <v>0.2</v>
      </c>
      <c r="EP14" s="25">
        <v>1</v>
      </c>
      <c r="EQ14" s="25">
        <v>0.1</v>
      </c>
      <c r="ER14" s="25">
        <v>0.1</v>
      </c>
      <c r="ES14" s="25">
        <v>0.1</v>
      </c>
      <c r="ET14" s="25">
        <v>0.1</v>
      </c>
      <c r="EU14" s="38">
        <v>0.24000000000000002</v>
      </c>
      <c r="EV14" s="25">
        <v>0.38</v>
      </c>
      <c r="EW14" s="25">
        <v>0.52</v>
      </c>
      <c r="EX14" s="25">
        <v>0.66</v>
      </c>
      <c r="EY14" s="38">
        <v>0.8</v>
      </c>
      <c r="EZ14" s="25">
        <v>0.8</v>
      </c>
      <c r="FA14" s="25">
        <v>0.8</v>
      </c>
      <c r="FB14" s="25">
        <v>0.8</v>
      </c>
      <c r="FC14" s="25">
        <v>0.8</v>
      </c>
      <c r="FD14" s="25">
        <v>0.8</v>
      </c>
      <c r="FE14" s="25">
        <v>0.8</v>
      </c>
      <c r="FF14" s="25">
        <v>0.8</v>
      </c>
      <c r="FG14" s="25">
        <v>0.8</v>
      </c>
      <c r="FH14" s="25">
        <v>0.8</v>
      </c>
      <c r="FI14" s="25">
        <v>0.8</v>
      </c>
      <c r="FJ14" s="25">
        <v>0.8</v>
      </c>
      <c r="FK14" s="25">
        <v>0.8</v>
      </c>
      <c r="FL14" s="25">
        <v>0.8</v>
      </c>
      <c r="FM14" s="25">
        <v>0.8</v>
      </c>
      <c r="FN14" s="25">
        <v>0.8</v>
      </c>
      <c r="FO14" s="25">
        <v>0.8</v>
      </c>
      <c r="FP14" s="25">
        <v>0.8</v>
      </c>
      <c r="FQ14" s="25">
        <v>0.5</v>
      </c>
      <c r="FR14" s="25">
        <v>0.8</v>
      </c>
      <c r="FS14" s="25">
        <v>0.06</v>
      </c>
      <c r="FT14" s="25">
        <v>1</v>
      </c>
      <c r="FU14" s="25">
        <v>0.03</v>
      </c>
      <c r="FV14" s="25">
        <v>0.03</v>
      </c>
      <c r="FW14" s="25">
        <v>0.03</v>
      </c>
      <c r="FX14" s="25">
        <v>0.03</v>
      </c>
      <c r="FY14" s="38">
        <v>0.184</v>
      </c>
      <c r="FZ14" s="25">
        <v>0.33799999999999997</v>
      </c>
      <c r="GA14" s="25">
        <v>0.49199999999999999</v>
      </c>
      <c r="GB14" s="25">
        <v>0.64600000000000002</v>
      </c>
      <c r="GC14" s="38">
        <v>0.8</v>
      </c>
      <c r="GD14" s="25">
        <v>0.8</v>
      </c>
      <c r="GE14" s="25">
        <v>0.8</v>
      </c>
      <c r="GF14" s="25">
        <v>0.8</v>
      </c>
      <c r="GG14" s="25">
        <v>0.8</v>
      </c>
      <c r="GH14" s="25">
        <v>0.8</v>
      </c>
      <c r="GI14" s="25">
        <v>0.8</v>
      </c>
      <c r="GJ14" s="25">
        <v>0.8</v>
      </c>
      <c r="GK14" s="25">
        <v>0.8</v>
      </c>
      <c r="GL14" s="25">
        <v>0.8</v>
      </c>
      <c r="GM14" s="25">
        <v>0.8</v>
      </c>
      <c r="GN14" s="25">
        <v>0.8</v>
      </c>
      <c r="GO14" s="25">
        <v>0.8</v>
      </c>
      <c r="GP14" s="25">
        <v>0.8</v>
      </c>
      <c r="GQ14" s="25">
        <v>0.8</v>
      </c>
      <c r="GR14" s="25">
        <v>0.8</v>
      </c>
      <c r="GS14" s="25">
        <v>0.8</v>
      </c>
      <c r="GT14" s="25">
        <v>0.8</v>
      </c>
      <c r="GU14" s="25">
        <v>0.5</v>
      </c>
      <c r="GV14" s="25">
        <v>0.8</v>
      </c>
      <c r="GW14" s="36">
        <v>0.24</v>
      </c>
      <c r="GX14" s="25">
        <v>1</v>
      </c>
      <c r="GY14" s="25">
        <v>0.12</v>
      </c>
      <c r="GZ14" s="25">
        <v>0.12</v>
      </c>
      <c r="HA14" s="25">
        <v>0.12</v>
      </c>
      <c r="HB14" s="25">
        <v>0.12</v>
      </c>
      <c r="HC14" s="38">
        <v>0.25600000000000001</v>
      </c>
      <c r="HD14" s="25">
        <v>0.39200000000000002</v>
      </c>
      <c r="HE14" s="25">
        <v>0.52800000000000002</v>
      </c>
      <c r="HF14" s="25">
        <v>0.66400000000000003</v>
      </c>
      <c r="HG14" s="38">
        <v>0.8</v>
      </c>
      <c r="HH14" s="25">
        <v>0.8</v>
      </c>
      <c r="HI14" s="25">
        <v>0.8</v>
      </c>
      <c r="HJ14" s="25">
        <v>0.8</v>
      </c>
      <c r="HK14" s="25">
        <v>0.8</v>
      </c>
      <c r="HL14" s="25">
        <v>0.8</v>
      </c>
      <c r="HM14" s="25">
        <v>0.8</v>
      </c>
      <c r="HN14" s="25">
        <v>0.8</v>
      </c>
      <c r="HO14" s="25">
        <v>0.8</v>
      </c>
      <c r="HP14" s="25">
        <v>0.8</v>
      </c>
      <c r="HQ14" s="25">
        <v>0.8</v>
      </c>
      <c r="HR14" s="25">
        <v>0.8</v>
      </c>
      <c r="HS14" s="25">
        <v>0.8</v>
      </c>
      <c r="HT14" s="25">
        <v>0.8</v>
      </c>
      <c r="HU14" s="25">
        <v>0.8</v>
      </c>
      <c r="HV14" s="25">
        <v>0.8</v>
      </c>
      <c r="HW14" s="25">
        <v>0.8</v>
      </c>
      <c r="HX14" s="25">
        <v>0.8</v>
      </c>
      <c r="HY14" s="25">
        <v>0.5</v>
      </c>
      <c r="HZ14" s="25">
        <v>0.8</v>
      </c>
      <c r="IA14" s="36">
        <v>0.1</v>
      </c>
      <c r="IB14" s="25">
        <v>1</v>
      </c>
      <c r="IC14" s="25">
        <v>0.05</v>
      </c>
      <c r="ID14" s="25">
        <v>0.05</v>
      </c>
      <c r="IE14" s="25">
        <v>0.05</v>
      </c>
      <c r="IF14" s="25">
        <v>0.05</v>
      </c>
      <c r="IG14" s="38">
        <v>0.2</v>
      </c>
      <c r="IH14" s="25">
        <v>0.35</v>
      </c>
      <c r="II14" s="25">
        <v>0.5</v>
      </c>
      <c r="IJ14" s="25">
        <v>0.65</v>
      </c>
      <c r="IK14" s="38">
        <v>0.8</v>
      </c>
      <c r="IL14" s="25">
        <v>0.8</v>
      </c>
      <c r="IM14" s="25">
        <v>0.8</v>
      </c>
      <c r="IN14" s="25">
        <v>0.8</v>
      </c>
      <c r="IO14" s="25">
        <v>0.8</v>
      </c>
      <c r="IP14" s="25">
        <v>0.8</v>
      </c>
      <c r="IQ14" s="25">
        <v>0.8</v>
      </c>
      <c r="IR14" s="25">
        <v>0.8</v>
      </c>
      <c r="IS14" s="25">
        <v>0.8</v>
      </c>
      <c r="IT14" s="25">
        <v>0.8</v>
      </c>
      <c r="IU14" s="25">
        <v>0.8</v>
      </c>
      <c r="IV14" s="25">
        <v>0.8</v>
      </c>
      <c r="IW14" s="25">
        <v>0.8</v>
      </c>
      <c r="IX14" s="25">
        <v>0.8</v>
      </c>
      <c r="IY14" s="25">
        <v>0.8</v>
      </c>
      <c r="IZ14" s="25">
        <v>0.8</v>
      </c>
      <c r="JA14" s="25">
        <v>0.8</v>
      </c>
      <c r="JB14" s="25">
        <v>0.8</v>
      </c>
      <c r="JC14" s="74" t="s">
        <v>4322</v>
      </c>
      <c r="JD14" s="75">
        <v>2</v>
      </c>
      <c r="JE14" s="41">
        <v>0.85</v>
      </c>
      <c r="JF14" s="41">
        <f t="shared" si="63"/>
        <v>1</v>
      </c>
      <c r="JK14" s="38">
        <v>0.85</v>
      </c>
      <c r="JN14" s="38">
        <v>0.85</v>
      </c>
      <c r="KK14" s="38">
        <v>0.85</v>
      </c>
      <c r="KN14" s="38">
        <v>0.85</v>
      </c>
      <c r="LK14" s="38">
        <v>0.85</v>
      </c>
      <c r="LN14" s="38">
        <v>0.85</v>
      </c>
      <c r="LQ14" s="38">
        <v>0.85</v>
      </c>
      <c r="LT14" s="38">
        <v>0.85</v>
      </c>
      <c r="LW14" s="38">
        <v>0.85</v>
      </c>
      <c r="LZ14" s="38">
        <v>0.85</v>
      </c>
      <c r="MC14" s="38">
        <v>0.85</v>
      </c>
      <c r="MF14" s="38">
        <v>0.85</v>
      </c>
      <c r="MK14" s="38">
        <v>0.85</v>
      </c>
      <c r="MN14" s="38">
        <v>0.85</v>
      </c>
      <c r="MQ14" s="38">
        <v>0.85</v>
      </c>
      <c r="MT14" s="38">
        <v>0.85</v>
      </c>
      <c r="MW14" s="38">
        <v>0.85</v>
      </c>
      <c r="MZ14" s="38">
        <v>0.85</v>
      </c>
      <c r="NC14" s="38">
        <v>0.85</v>
      </c>
      <c r="NF14" s="38">
        <v>0.85</v>
      </c>
      <c r="NG14" s="35">
        <v>0</v>
      </c>
      <c r="NH14" s="35">
        <v>0</v>
      </c>
      <c r="NI14" s="35">
        <v>0</v>
      </c>
      <c r="NJ14" s="35">
        <v>0</v>
      </c>
      <c r="NK14" s="42">
        <v>7120.1756192173807</v>
      </c>
      <c r="NL14" s="42">
        <v>7120.1756192173807</v>
      </c>
      <c r="NM14" s="42">
        <v>7120.1756192173807</v>
      </c>
      <c r="NN14" s="42">
        <v>7120.1756192173807</v>
      </c>
      <c r="NO14" s="42">
        <v>7120.1756192173807</v>
      </c>
      <c r="NP14" s="35">
        <v>2980.2352215049614</v>
      </c>
      <c r="NQ14" s="35">
        <v>3070.246827969182</v>
      </c>
      <c r="NR14" s="35">
        <v>3162.9770417566615</v>
      </c>
      <c r="NS14" s="35">
        <v>3258.5079725649266</v>
      </c>
      <c r="NT14" s="35">
        <v>3356.9242100385891</v>
      </c>
      <c r="NU14" s="35">
        <v>3458.3128986708907</v>
      </c>
      <c r="NV14" s="35">
        <v>3562.7638149673876</v>
      </c>
      <c r="NW14" s="35">
        <v>3670.3694469402399</v>
      </c>
      <c r="NX14" s="35">
        <v>3781.2250760034512</v>
      </c>
      <c r="NY14" s="35">
        <v>3895.4288613415556</v>
      </c>
      <c r="NZ14" s="35">
        <v>4013.0819268265623</v>
      </c>
      <c r="OA14" s="35">
        <v>4134.2884505598631</v>
      </c>
      <c r="OB14" s="35">
        <v>4259.1557571187732</v>
      </c>
      <c r="OC14" s="35">
        <v>4387.7944125890499</v>
      </c>
      <c r="OD14" s="35">
        <v>4520.3183224676759</v>
      </c>
      <c r="OE14" s="35">
        <v>4656.84483252262</v>
      </c>
      <c r="OF14" s="35">
        <v>4797.494832698867</v>
      </c>
      <c r="OG14" s="35">
        <v>0</v>
      </c>
      <c r="OH14" s="35">
        <v>0</v>
      </c>
      <c r="OI14" s="35">
        <v>0</v>
      </c>
      <c r="OJ14" s="35">
        <v>0</v>
      </c>
      <c r="OK14" s="42">
        <v>13152.111550546479</v>
      </c>
      <c r="OL14" s="42">
        <v>13152.111550546479</v>
      </c>
      <c r="OM14" s="42">
        <v>13152.111550546479</v>
      </c>
      <c r="ON14" s="42">
        <v>13152.111550546479</v>
      </c>
      <c r="OO14" s="42">
        <v>13152.111550546479</v>
      </c>
      <c r="OP14" s="35">
        <v>1159.3917296020227</v>
      </c>
      <c r="OQ14" s="35">
        <v>1173.8409749439306</v>
      </c>
      <c r="OR14" s="35">
        <v>1188.4702980676811</v>
      </c>
      <c r="OS14" s="35">
        <v>1203.2819432432443</v>
      </c>
      <c r="OT14" s="35">
        <v>1218.2781827104482</v>
      </c>
      <c r="OU14" s="35">
        <v>1233.4613170275406</v>
      </c>
      <c r="OV14" s="35">
        <v>1248.8336754241318</v>
      </c>
      <c r="OW14" s="35">
        <v>1264.3976161585015</v>
      </c>
      <c r="OX14" s="35">
        <v>1280.1555268793745</v>
      </c>
      <c r="OY14" s="35">
        <v>1296.1098249922652</v>
      </c>
      <c r="OZ14" s="35">
        <v>1312.2629580302164</v>
      </c>
      <c r="PA14" s="35">
        <v>1328.617404029399</v>
      </c>
      <c r="PB14" s="35">
        <v>1345.1756719091791</v>
      </c>
      <c r="PC14" s="35">
        <v>1361.9403018570301</v>
      </c>
      <c r="PD14" s="35">
        <v>1378.9138657182484</v>
      </c>
      <c r="PE14" s="35">
        <v>1396.0989673904551</v>
      </c>
      <c r="PF14" s="35">
        <v>1413.4982432230754</v>
      </c>
      <c r="PG14" s="35">
        <v>0</v>
      </c>
      <c r="PH14" s="35">
        <v>0</v>
      </c>
      <c r="PI14" s="35">
        <v>0</v>
      </c>
      <c r="PJ14" s="35">
        <v>0</v>
      </c>
      <c r="PK14" s="42">
        <v>15529.920346660645</v>
      </c>
      <c r="PL14" s="42">
        <v>15529.920346660645</v>
      </c>
      <c r="PM14" s="42">
        <v>15529.920346660645</v>
      </c>
      <c r="PN14" s="42">
        <v>15529.920346660645</v>
      </c>
      <c r="PO14" s="42">
        <v>15529.920346660645</v>
      </c>
      <c r="PP14" s="35">
        <v>2980.2352215049614</v>
      </c>
      <c r="PQ14" s="35">
        <v>3070.246827969182</v>
      </c>
      <c r="PR14" s="35">
        <v>3162.9770417566615</v>
      </c>
      <c r="PS14" s="35">
        <v>3258.5079725649266</v>
      </c>
      <c r="PT14" s="35">
        <v>3356.9242100385891</v>
      </c>
      <c r="PU14" s="35">
        <v>3458.3128986708907</v>
      </c>
      <c r="PV14" s="35">
        <v>3562.7638149673876</v>
      </c>
      <c r="PW14" s="35">
        <v>3670.3694469402399</v>
      </c>
      <c r="PX14" s="35">
        <v>3781.2250760034512</v>
      </c>
      <c r="PY14" s="35">
        <v>3895.4288613415556</v>
      </c>
      <c r="PZ14" s="35">
        <v>4013.0819268265623</v>
      </c>
      <c r="QA14" s="35">
        <v>4134.2884505598631</v>
      </c>
      <c r="QB14" s="35">
        <v>4259.1557571187732</v>
      </c>
      <c r="QC14" s="35">
        <v>4387.7944125890499</v>
      </c>
      <c r="QD14" s="35">
        <v>4520.3183224676759</v>
      </c>
      <c r="QE14" s="35">
        <v>4656.84483252262</v>
      </c>
      <c r="QF14" s="35">
        <v>4797.494832698867</v>
      </c>
      <c r="QG14" s="35">
        <v>0</v>
      </c>
      <c r="QH14" s="35">
        <v>0</v>
      </c>
      <c r="QI14" s="35">
        <v>0</v>
      </c>
      <c r="QJ14" s="35">
        <v>0</v>
      </c>
      <c r="QK14" s="42">
        <v>14356.143109677365</v>
      </c>
      <c r="QL14" s="42">
        <v>14356.143109677365</v>
      </c>
      <c r="QM14" s="42">
        <v>14356.143109677365</v>
      </c>
      <c r="QN14" s="42">
        <v>14356.143109677365</v>
      </c>
      <c r="QO14" s="42">
        <v>14356.143109677365</v>
      </c>
      <c r="QP14" s="35">
        <v>1159.3917296020227</v>
      </c>
      <c r="QQ14" s="35">
        <v>1173.8409749439306</v>
      </c>
      <c r="QR14" s="35">
        <v>1188.4702980676811</v>
      </c>
      <c r="QS14" s="35">
        <v>1203.2819432432443</v>
      </c>
      <c r="QT14" s="35">
        <v>1218.2781827104482</v>
      </c>
      <c r="QU14" s="35">
        <v>1233.4613170275406</v>
      </c>
      <c r="QV14" s="35">
        <v>1248.8336754241318</v>
      </c>
      <c r="QW14" s="35">
        <v>1264.3976161585015</v>
      </c>
      <c r="QX14" s="35">
        <v>1280.1555268793745</v>
      </c>
      <c r="QY14" s="35">
        <v>1296.1098249922652</v>
      </c>
      <c r="QZ14" s="35">
        <v>1312.2629580302164</v>
      </c>
      <c r="RA14" s="35">
        <v>1328.617404029399</v>
      </c>
      <c r="RB14" s="35">
        <v>1345.1756719091791</v>
      </c>
      <c r="RC14" s="35">
        <v>1361.9403018570301</v>
      </c>
      <c r="RD14" s="35">
        <v>1378.9138657182484</v>
      </c>
      <c r="RE14" s="35">
        <v>1396.0989673904551</v>
      </c>
      <c r="RF14" s="35">
        <v>1413.4982432230754</v>
      </c>
      <c r="RG14" s="35">
        <v>0</v>
      </c>
      <c r="RH14" s="35">
        <v>0</v>
      </c>
      <c r="RI14" s="35">
        <v>0</v>
      </c>
      <c r="RJ14" s="35">
        <v>0</v>
      </c>
      <c r="RK14" s="42">
        <v>15249.595522412536</v>
      </c>
      <c r="RL14" s="42">
        <v>15249.595522412536</v>
      </c>
      <c r="RM14" s="42">
        <v>15249.595522412536</v>
      </c>
      <c r="RN14" s="42">
        <v>15249.595522412536</v>
      </c>
      <c r="RO14" s="42">
        <v>15249.595522412536</v>
      </c>
      <c r="RP14" s="35">
        <v>2980.2352215049614</v>
      </c>
      <c r="RQ14" s="35">
        <v>3070.246827969182</v>
      </c>
      <c r="RR14" s="35">
        <v>3162.9770417566615</v>
      </c>
      <c r="RS14" s="35">
        <v>3258.5079725649266</v>
      </c>
      <c r="RT14" s="35">
        <v>3356.9242100385891</v>
      </c>
      <c r="RU14" s="35">
        <v>3458.3128986708907</v>
      </c>
      <c r="RV14" s="35">
        <v>3562.7638149673876</v>
      </c>
      <c r="RW14" s="35">
        <v>3670.3694469402399</v>
      </c>
      <c r="RX14" s="35">
        <v>3781.2250760034512</v>
      </c>
      <c r="RY14" s="35">
        <v>3895.4288613415556</v>
      </c>
      <c r="RZ14" s="35">
        <v>4013.0819268265623</v>
      </c>
      <c r="SA14" s="35">
        <v>4134.2884505598631</v>
      </c>
      <c r="SB14" s="35">
        <v>4259.1557571187732</v>
      </c>
      <c r="SC14" s="35">
        <v>4387.7944125890499</v>
      </c>
      <c r="SD14" s="35">
        <v>4520.3183224676759</v>
      </c>
      <c r="SE14" s="35">
        <v>4656.84483252262</v>
      </c>
      <c r="SF14" s="35">
        <v>4797.494832698867</v>
      </c>
      <c r="SG14" s="35">
        <v>0</v>
      </c>
      <c r="SH14" s="35">
        <v>0</v>
      </c>
      <c r="SI14" s="35">
        <v>0</v>
      </c>
      <c r="SJ14" s="35">
        <v>0</v>
      </c>
      <c r="SK14" s="42">
        <v>15064.396967989651</v>
      </c>
      <c r="SL14" s="42">
        <v>15064.396967989651</v>
      </c>
      <c r="SM14" s="42">
        <v>15064.396967989651</v>
      </c>
      <c r="SN14" s="42">
        <v>15064.396967989651</v>
      </c>
      <c r="SO14" s="42">
        <v>15064.396967989651</v>
      </c>
      <c r="SP14" s="35">
        <v>1159.3917296020227</v>
      </c>
      <c r="SQ14" s="35">
        <v>1173.8409749439306</v>
      </c>
      <c r="SR14" s="35">
        <v>1188.4702980676811</v>
      </c>
      <c r="SS14" s="35">
        <v>1203.2819432432443</v>
      </c>
      <c r="ST14" s="35">
        <v>1218.2781827104482</v>
      </c>
      <c r="SU14" s="35">
        <v>1233.4613170275406</v>
      </c>
      <c r="SV14" s="35">
        <v>1248.8336754241318</v>
      </c>
      <c r="SW14" s="35">
        <v>1264.3976161585015</v>
      </c>
      <c r="SX14" s="35">
        <v>1280.1555268793745</v>
      </c>
      <c r="SY14" s="35">
        <v>1296.1098249922652</v>
      </c>
      <c r="SZ14" s="35">
        <v>1312.2629580302164</v>
      </c>
      <c r="TA14" s="35">
        <v>1328.617404029399</v>
      </c>
      <c r="TB14" s="35">
        <v>1345.1756719091791</v>
      </c>
      <c r="TC14" s="35">
        <v>1361.9403018570301</v>
      </c>
      <c r="TD14" s="35">
        <v>1378.9138657182484</v>
      </c>
      <c r="TE14" s="35">
        <v>1396.0989673904551</v>
      </c>
      <c r="TF14" s="35">
        <v>1413.4982432230754</v>
      </c>
      <c r="TG14" s="43">
        <v>0</v>
      </c>
      <c r="TH14" s="43">
        <v>0</v>
      </c>
      <c r="TI14" s="43">
        <v>0</v>
      </c>
      <c r="TJ14" s="43">
        <v>0</v>
      </c>
      <c r="TK14" s="43">
        <v>74461.281440903898</v>
      </c>
      <c r="TL14" s="43">
        <v>0</v>
      </c>
      <c r="TM14" s="43">
        <v>0</v>
      </c>
      <c r="TN14" s="43">
        <v>81413.935877202792</v>
      </c>
      <c r="TO14" s="43">
        <v>0</v>
      </c>
      <c r="TP14" s="43">
        <v>0</v>
      </c>
      <c r="TQ14" s="43">
        <v>0</v>
      </c>
      <c r="TR14" s="43">
        <v>0</v>
      </c>
      <c r="TS14" s="43">
        <v>0</v>
      </c>
      <c r="TT14" s="43">
        <v>0</v>
      </c>
      <c r="TU14" s="43">
        <v>0</v>
      </c>
      <c r="TV14" s="43">
        <v>0</v>
      </c>
      <c r="TW14" s="43">
        <v>0</v>
      </c>
      <c r="TX14" s="43">
        <v>0</v>
      </c>
      <c r="TY14" s="43">
        <v>0</v>
      </c>
      <c r="TZ14" s="43">
        <v>0</v>
      </c>
      <c r="UA14" s="43">
        <v>0</v>
      </c>
      <c r="UB14" s="43">
        <v>0</v>
      </c>
      <c r="UC14" s="43">
        <v>0</v>
      </c>
      <c r="UD14" s="43">
        <v>0</v>
      </c>
      <c r="UE14" s="43">
        <v>0</v>
      </c>
      <c r="UF14" s="43">
        <v>0</v>
      </c>
      <c r="UG14" s="43">
        <v>0</v>
      </c>
      <c r="UH14" s="43">
        <v>0</v>
      </c>
      <c r="UI14" s="43">
        <v>0</v>
      </c>
      <c r="UJ14" s="43">
        <v>0</v>
      </c>
      <c r="UK14" s="43">
        <v>75251.972445680469</v>
      </c>
      <c r="UL14" s="43">
        <v>0</v>
      </c>
      <c r="UM14" s="43">
        <v>0</v>
      </c>
      <c r="UN14" s="43">
        <v>78100.729309504211</v>
      </c>
      <c r="UO14" s="43">
        <v>0</v>
      </c>
      <c r="UP14" s="43">
        <v>0</v>
      </c>
      <c r="UQ14" s="43">
        <v>0</v>
      </c>
      <c r="UR14" s="43">
        <v>0</v>
      </c>
      <c r="US14" s="43">
        <v>0</v>
      </c>
      <c r="UT14" s="43">
        <v>0</v>
      </c>
      <c r="UU14" s="43">
        <v>0</v>
      </c>
      <c r="UV14" s="43">
        <v>0</v>
      </c>
      <c r="UW14" s="43">
        <v>0</v>
      </c>
      <c r="UX14" s="43">
        <v>0</v>
      </c>
      <c r="UY14" s="43">
        <v>0</v>
      </c>
      <c r="UZ14" s="43">
        <v>0</v>
      </c>
      <c r="VA14" s="43">
        <v>0</v>
      </c>
      <c r="VB14" s="43">
        <v>0</v>
      </c>
      <c r="VC14" s="43">
        <v>0</v>
      </c>
      <c r="VD14" s="43">
        <v>0</v>
      </c>
      <c r="VE14" s="43">
        <v>0</v>
      </c>
      <c r="VF14" s="43">
        <v>0</v>
      </c>
      <c r="VG14" s="35"/>
      <c r="VH14" s="35"/>
      <c r="VI14" s="35"/>
      <c r="VJ14" s="43">
        <v>0</v>
      </c>
      <c r="VK14" s="43">
        <v>74461.281440903898</v>
      </c>
      <c r="VL14" s="43">
        <v>0</v>
      </c>
      <c r="VM14" s="43">
        <v>0</v>
      </c>
      <c r="VN14" s="43">
        <v>81413.935877202792</v>
      </c>
      <c r="VO14" s="43">
        <v>0</v>
      </c>
      <c r="VP14" s="43">
        <v>0</v>
      </c>
      <c r="VQ14" s="43">
        <v>89015.778761177688</v>
      </c>
      <c r="VR14" s="43">
        <v>0</v>
      </c>
      <c r="VS14" s="43">
        <v>0</v>
      </c>
      <c r="VT14" s="43">
        <v>97327.426601883839</v>
      </c>
      <c r="VU14" s="43">
        <v>0</v>
      </c>
      <c r="VV14" s="43">
        <v>0</v>
      </c>
      <c r="VW14" s="43">
        <v>106415.15583837558</v>
      </c>
      <c r="VX14" s="43">
        <v>0</v>
      </c>
      <c r="VY14" s="43">
        <v>0</v>
      </c>
      <c r="VZ14" s="43">
        <v>116351.43132292142</v>
      </c>
      <c r="WA14" s="43">
        <v>0</v>
      </c>
      <c r="WB14" s="43">
        <v>0</v>
      </c>
      <c r="WC14" s="43">
        <v>127215.48415014894</v>
      </c>
      <c r="WD14" s="43">
        <v>0</v>
      </c>
      <c r="WE14" s="43">
        <v>0</v>
      </c>
      <c r="WF14" s="43">
        <v>139093.94343968475</v>
      </c>
      <c r="WG14" s="35"/>
      <c r="WH14" s="35"/>
      <c r="WI14" s="35"/>
      <c r="WJ14" s="43">
        <v>0</v>
      </c>
      <c r="WK14" s="43">
        <v>75251.972445680469</v>
      </c>
      <c r="WL14" s="43">
        <v>0</v>
      </c>
      <c r="WM14" s="43">
        <v>0</v>
      </c>
      <c r="WN14" s="43">
        <v>78100.729309504211</v>
      </c>
      <c r="WO14" s="43">
        <v>0</v>
      </c>
      <c r="WP14" s="43">
        <v>0</v>
      </c>
      <c r="WQ14" s="43">
        <v>81057.329401956173</v>
      </c>
      <c r="WR14" s="43">
        <v>0</v>
      </c>
      <c r="WS14" s="43">
        <v>0</v>
      </c>
      <c r="WT14" s="43">
        <v>84125.855262374345</v>
      </c>
      <c r="WU14" s="43">
        <v>0</v>
      </c>
      <c r="WV14" s="43">
        <v>0</v>
      </c>
      <c r="WW14" s="43">
        <v>87310.543979692986</v>
      </c>
      <c r="WX14" s="43">
        <v>0</v>
      </c>
      <c r="WY14" s="43">
        <v>0</v>
      </c>
      <c r="WZ14" s="43">
        <v>90615.793043109574</v>
      </c>
      <c r="XA14" s="43">
        <v>0</v>
      </c>
      <c r="XB14" s="43">
        <v>0</v>
      </c>
      <c r="XC14" s="43">
        <v>94046.166414235835</v>
      </c>
      <c r="XD14" s="43">
        <v>0</v>
      </c>
      <c r="XE14" s="43">
        <v>0</v>
      </c>
      <c r="XF14" s="43">
        <v>97606.400829117847</v>
      </c>
      <c r="XG14" s="25">
        <v>170.03091692993763</v>
      </c>
      <c r="XH14" s="25">
        <v>20</v>
      </c>
      <c r="XI14" s="25">
        <v>1</v>
      </c>
      <c r="XJ14" s="25">
        <v>12.250544982305943</v>
      </c>
      <c r="XK14" s="25">
        <v>204.38796411531069</v>
      </c>
      <c r="XL14" s="25">
        <v>20</v>
      </c>
      <c r="XM14" s="25">
        <v>1</v>
      </c>
      <c r="XN14" s="25">
        <v>18.074002846161214</v>
      </c>
      <c r="XO14" s="25">
        <v>162.63328094478499</v>
      </c>
      <c r="XP14" s="25">
        <v>10</v>
      </c>
      <c r="XQ14" s="25">
        <v>22.192575256681096</v>
      </c>
      <c r="XR14" s="25">
        <v>162.63328094478499</v>
      </c>
      <c r="XS14" s="25">
        <v>10</v>
      </c>
      <c r="XT14" s="25">
        <v>24.351162440130057</v>
      </c>
      <c r="XU14" s="25">
        <v>38.864385578773422</v>
      </c>
      <c r="XV14" s="25">
        <v>5</v>
      </c>
      <c r="XW14" s="25">
        <v>3.6269106716877082</v>
      </c>
      <c r="XX14" s="25">
        <v>22.355570490578064</v>
      </c>
      <c r="XY14" s="25">
        <v>5</v>
      </c>
      <c r="XZ14" s="25">
        <v>3.6269106716877082</v>
      </c>
      <c r="YA14" s="25">
        <v>9</v>
      </c>
      <c r="YB14" s="25">
        <v>9</v>
      </c>
      <c r="YC14" s="43">
        <f t="shared" si="14"/>
        <v>17845.595392153435</v>
      </c>
      <c r="YD14" s="45"/>
      <c r="YE14" s="46">
        <v>1.69</v>
      </c>
      <c r="YF14" s="46">
        <v>1.5649999999999999</v>
      </c>
      <c r="YG14" s="46">
        <v>1.423</v>
      </c>
      <c r="YH14" s="46">
        <v>2</v>
      </c>
      <c r="YI14" s="25">
        <v>0.65</v>
      </c>
      <c r="YJ14" s="25">
        <v>0.65</v>
      </c>
      <c r="YK14" s="76" t="s">
        <v>4323</v>
      </c>
      <c r="YL14" s="48">
        <v>0</v>
      </c>
      <c r="YM14" s="48">
        <v>0</v>
      </c>
      <c r="YN14" s="48">
        <v>0</v>
      </c>
      <c r="YO14" s="48">
        <v>0</v>
      </c>
      <c r="YP14" s="48">
        <v>1210649.9892377176</v>
      </c>
      <c r="YQ14" s="48">
        <v>1210649.9892377176</v>
      </c>
      <c r="YR14" s="48">
        <v>1210649.9892377176</v>
      </c>
      <c r="YS14" s="48">
        <v>1210649.9892377176</v>
      </c>
      <c r="YT14" s="48">
        <v>1210649.9892377176</v>
      </c>
      <c r="YU14" s="48">
        <v>506732.12737938436</v>
      </c>
      <c r="YV14" s="48">
        <v>522036.88336083252</v>
      </c>
      <c r="YW14" s="48">
        <v>537803.8866382268</v>
      </c>
      <c r="YX14" s="48">
        <v>554047.09839872655</v>
      </c>
      <c r="YY14" s="48">
        <v>570780.90149716788</v>
      </c>
      <c r="YZ14" s="48">
        <v>588020.11319164198</v>
      </c>
      <c r="ZA14" s="48">
        <v>605779.99826370762</v>
      </c>
      <c r="ZB14" s="48">
        <v>624076.28253487707</v>
      </c>
      <c r="ZC14" s="48">
        <v>642925.16679133999</v>
      </c>
      <c r="ZD14" s="48">
        <v>662343.34112924756</v>
      </c>
      <c r="ZE14" s="48">
        <v>682347.99973328121</v>
      </c>
      <c r="ZF14" s="48">
        <v>702956.85610154469</v>
      </c>
      <c r="ZG14" s="48">
        <v>724188.15873032773</v>
      </c>
      <c r="ZH14" s="48">
        <v>746060.70727257326</v>
      </c>
      <c r="ZI14" s="48">
        <v>768593.86918437644</v>
      </c>
      <c r="ZJ14" s="48">
        <v>791807.5968742629</v>
      </c>
      <c r="ZK14" s="48">
        <v>815722.44537042605</v>
      </c>
      <c r="ZL14" s="49">
        <v>0</v>
      </c>
      <c r="ZM14" s="49">
        <v>0</v>
      </c>
      <c r="ZN14" s="49">
        <v>0</v>
      </c>
      <c r="ZO14" s="49">
        <v>0</v>
      </c>
      <c r="ZP14" s="49">
        <v>2688133.3036336568</v>
      </c>
      <c r="ZQ14" s="49">
        <v>2688133.3036336568</v>
      </c>
      <c r="ZR14" s="49">
        <v>2688133.3036336568</v>
      </c>
      <c r="ZS14" s="49">
        <v>2688133.3036336568</v>
      </c>
      <c r="ZT14" s="49">
        <v>2688133.3036336568</v>
      </c>
      <c r="ZU14" s="49">
        <v>236965.7152254862</v>
      </c>
      <c r="ZV14" s="49">
        <v>239918.96706392142</v>
      </c>
      <c r="ZW14" s="49">
        <v>242909.02463356982</v>
      </c>
      <c r="ZX14" s="49">
        <v>245936.34663620155</v>
      </c>
      <c r="ZY14" s="49">
        <v>249001.397490289</v>
      </c>
      <c r="ZZ14" s="49">
        <v>252104.64740224884</v>
      </c>
      <c r="AAA14" s="49">
        <v>255246.57243857902</v>
      </c>
      <c r="AAB14" s="49">
        <v>258427.65459888818</v>
      </c>
      <c r="AAC14" s="49">
        <v>261648.38188983826</v>
      </c>
      <c r="AAD14" s="49">
        <v>264909.2484000207</v>
      </c>
      <c r="AAE14" s="49">
        <v>268210.75437573134</v>
      </c>
      <c r="AAF14" s="49">
        <v>271553.40629773808</v>
      </c>
      <c r="AAG14" s="49">
        <v>274937.71695896226</v>
      </c>
      <c r="AAH14" s="49">
        <v>278364.20554315008</v>
      </c>
      <c r="AAI14" s="49">
        <v>281833.39770452573</v>
      </c>
      <c r="AAJ14" s="49">
        <v>285345.82564842264</v>
      </c>
      <c r="AAK14" s="49">
        <v>288902.02821293264</v>
      </c>
      <c r="AAL14" s="49">
        <v>0</v>
      </c>
      <c r="AAM14" s="49">
        <v>0</v>
      </c>
      <c r="AAN14" s="49">
        <v>0</v>
      </c>
      <c r="AAO14" s="49">
        <v>0</v>
      </c>
      <c r="AAP14" s="49">
        <v>2525681.8987885932</v>
      </c>
      <c r="AAQ14" s="49">
        <v>2525681.8987885932</v>
      </c>
      <c r="AAR14" s="49">
        <v>2525681.8987885932</v>
      </c>
      <c r="AAS14" s="49">
        <v>2525681.8987885932</v>
      </c>
      <c r="AAT14" s="49">
        <v>2525681.8987885932</v>
      </c>
      <c r="AAU14" s="49">
        <v>484685.43206055992</v>
      </c>
      <c r="AAV14" s="49">
        <v>499324.31494294695</v>
      </c>
      <c r="AAW14" s="49">
        <v>514405.33385391603</v>
      </c>
      <c r="AAX14" s="49">
        <v>529941.84256297338</v>
      </c>
      <c r="AAY14" s="49">
        <v>545947.59816155629</v>
      </c>
      <c r="AAZ14" s="49">
        <v>562436.77324451669</v>
      </c>
      <c r="ABA14" s="49">
        <v>579423.96845950512</v>
      </c>
      <c r="ABB14" s="49">
        <v>596924.22543538711</v>
      </c>
      <c r="ABC14" s="49">
        <v>614953.04010113527</v>
      </c>
      <c r="ABD14" s="49">
        <v>633526.3764069851</v>
      </c>
      <c r="ABE14" s="49">
        <v>652660.68046002334</v>
      </c>
      <c r="ABF14" s="49">
        <v>672372.89508668205</v>
      </c>
      <c r="ABG14" s="49">
        <v>692680.47483509581</v>
      </c>
      <c r="ABH14" s="49">
        <v>713601.40143055271</v>
      </c>
      <c r="ABI14" s="49">
        <v>735154.19969774468</v>
      </c>
      <c r="ABJ14" s="49">
        <v>757357.95396392141</v>
      </c>
      <c r="ABK14" s="49">
        <v>780232.32495746913</v>
      </c>
      <c r="ABL14" s="50">
        <v>0</v>
      </c>
      <c r="ABM14" s="50">
        <v>0</v>
      </c>
      <c r="ABN14" s="50">
        <v>0</v>
      </c>
      <c r="ABO14" s="50">
        <v>0</v>
      </c>
      <c r="ABP14" s="50">
        <v>2334786.6556396983</v>
      </c>
      <c r="ABQ14" s="50">
        <v>2334786.6556396983</v>
      </c>
      <c r="ABR14" s="50">
        <v>2334786.6556396983</v>
      </c>
      <c r="ABS14" s="50">
        <v>2334786.6556396983</v>
      </c>
      <c r="ABT14" s="50">
        <v>2334786.6556396983</v>
      </c>
      <c r="ABU14" s="50">
        <v>188555.68088542594</v>
      </c>
      <c r="ABV14" s="50">
        <v>190905.60906255658</v>
      </c>
      <c r="ABW14" s="50">
        <v>193284.82388017353</v>
      </c>
      <c r="ABX14" s="50">
        <v>195693.69033126536</v>
      </c>
      <c r="ABY14" s="50">
        <v>198132.57795765041</v>
      </c>
      <c r="ABZ14" s="50">
        <v>200601.86090666451</v>
      </c>
      <c r="ACA14" s="50">
        <v>203101.91798856124</v>
      </c>
      <c r="ACB14" s="50">
        <v>205633.13273462199</v>
      </c>
      <c r="ACC14" s="50">
        <v>208195.89345599257</v>
      </c>
      <c r="ACD14" s="50">
        <v>210790.59330326316</v>
      </c>
      <c r="ACE14" s="50">
        <v>213417.63032676277</v>
      </c>
      <c r="ACF14" s="50">
        <v>216077.40753764415</v>
      </c>
      <c r="ACG14" s="50">
        <v>218770.33296969545</v>
      </c>
      <c r="ACH14" s="50">
        <v>221496.81974193966</v>
      </c>
      <c r="ACI14" s="50">
        <v>224257.28612201542</v>
      </c>
      <c r="ACJ14" s="50">
        <v>227052.1555903361</v>
      </c>
      <c r="ACK14" s="50">
        <v>229881.85690505843</v>
      </c>
      <c r="ACL14" s="49">
        <v>0</v>
      </c>
      <c r="ACM14" s="49">
        <v>0</v>
      </c>
      <c r="ACN14" s="49">
        <v>0</v>
      </c>
      <c r="ACO14" s="49">
        <v>0</v>
      </c>
      <c r="ACP14" s="49">
        <v>592666.16030337755</v>
      </c>
      <c r="ACQ14" s="49">
        <v>592666.16030337755</v>
      </c>
      <c r="ACR14" s="49">
        <v>592666.16030337755</v>
      </c>
      <c r="ACS14" s="49">
        <v>592666.16030337755</v>
      </c>
      <c r="ACT14" s="49">
        <v>592666.16030337755</v>
      </c>
      <c r="ACU14" s="49">
        <v>115825.01076401003</v>
      </c>
      <c r="ACV14" s="49">
        <v>119323.25654420033</v>
      </c>
      <c r="ACW14" s="49">
        <v>122927.15932763902</v>
      </c>
      <c r="ACX14" s="49">
        <v>126639.91025727056</v>
      </c>
      <c r="ACY14" s="49">
        <v>130464.79685765911</v>
      </c>
      <c r="ACZ14" s="49">
        <v>134405.20594599107</v>
      </c>
      <c r="ADA14" s="49">
        <v>138464.62663099432</v>
      </c>
      <c r="ADB14" s="49">
        <v>142646.65340243484</v>
      </c>
      <c r="ADC14" s="49">
        <v>146954.98931392498</v>
      </c>
      <c r="ADD14" s="49">
        <v>151393.44926186051</v>
      </c>
      <c r="ADE14" s="49">
        <v>155965.96336339452</v>
      </c>
      <c r="ADF14" s="49">
        <v>160676.58043642825</v>
      </c>
      <c r="ADG14" s="49">
        <v>165529.47158471664</v>
      </c>
      <c r="ADH14" s="49">
        <v>170528.93389124848</v>
      </c>
      <c r="ADI14" s="49">
        <v>175679.39422317801</v>
      </c>
      <c r="ADJ14" s="49">
        <v>180985.41315167764</v>
      </c>
      <c r="ADK14" s="49">
        <v>186451.68899018186</v>
      </c>
      <c r="ADL14" s="50">
        <v>0</v>
      </c>
      <c r="ADM14" s="50">
        <v>0</v>
      </c>
      <c r="ADN14" s="50">
        <v>0</v>
      </c>
      <c r="ADO14" s="50">
        <v>0</v>
      </c>
      <c r="ADP14" s="50">
        <v>336773.18831594312</v>
      </c>
      <c r="ADQ14" s="50">
        <v>336773.18831594312</v>
      </c>
      <c r="ADR14" s="50">
        <v>336773.18831594312</v>
      </c>
      <c r="ADS14" s="50">
        <v>336773.18831594312</v>
      </c>
      <c r="ADT14" s="50">
        <v>336773.18831594312</v>
      </c>
      <c r="ADU14" s="50">
        <v>25918.863537311241</v>
      </c>
      <c r="ADV14" s="50">
        <v>26241.884660087919</v>
      </c>
      <c r="ADW14" s="50">
        <v>26568.931524410367</v>
      </c>
      <c r="ADX14" s="50">
        <v>26900.054302214103</v>
      </c>
      <c r="ADY14" s="50">
        <v>27235.303790716767</v>
      </c>
      <c r="ADZ14" s="50">
        <v>27574.731420210443</v>
      </c>
      <c r="AEA14" s="50">
        <v>27918.389261951863</v>
      </c>
      <c r="AEB14" s="50">
        <v>28266.330036150244</v>
      </c>
      <c r="AEC14" s="50">
        <v>28618.60712005496</v>
      </c>
      <c r="AED14" s="50">
        <v>28975.274556145381</v>
      </c>
      <c r="AEE14" s="50">
        <v>29336.387060418987</v>
      </c>
      <c r="AEF14" s="50">
        <v>29702.000030788065</v>
      </c>
      <c r="AEG14" s="50">
        <v>30072.169555576362</v>
      </c>
      <c r="AEH14" s="50">
        <v>30446.952422124003</v>
      </c>
      <c r="AEI14" s="50">
        <v>30826.406125499798</v>
      </c>
      <c r="AEJ14" s="50">
        <v>31210.588877320562</v>
      </c>
      <c r="AEK14" s="50">
        <v>31599.559614681719</v>
      </c>
      <c r="AEL14" s="48">
        <v>0</v>
      </c>
      <c r="AEM14" s="48">
        <v>0</v>
      </c>
      <c r="AEN14" s="48">
        <v>0</v>
      </c>
      <c r="AEO14" s="48">
        <v>0</v>
      </c>
      <c r="AEP14" s="48">
        <v>74415.923169692862</v>
      </c>
      <c r="AEQ14" s="48">
        <v>100580.02063116393</v>
      </c>
      <c r="AER14" s="48">
        <v>128256.69575166024</v>
      </c>
      <c r="AES14" s="48">
        <v>157513.44964034442</v>
      </c>
      <c r="AET14" s="48">
        <v>188420.48106654585</v>
      </c>
      <c r="AEU14" s="48">
        <v>194111.31716873602</v>
      </c>
      <c r="AEV14" s="48">
        <v>199974.03275748051</v>
      </c>
      <c r="AEW14" s="48">
        <v>206013.81908365444</v>
      </c>
      <c r="AEX14" s="48">
        <v>212236.02418872106</v>
      </c>
      <c r="AEY14" s="48">
        <v>218646.15764025351</v>
      </c>
      <c r="AEZ14" s="48">
        <v>225249.8954104851</v>
      </c>
      <c r="AFA14" s="48">
        <v>232053.08490220422</v>
      </c>
      <c r="AFB14" s="48">
        <v>239061.75012644654</v>
      </c>
      <c r="AFC14" s="48">
        <v>246282.09703656784</v>
      </c>
      <c r="AFD14" s="48">
        <v>253720.51902342087</v>
      </c>
      <c r="AFE14" s="48">
        <v>261383.60257650359</v>
      </c>
      <c r="AFF14" s="48">
        <v>269278.13311608747</v>
      </c>
      <c r="AFG14" s="48">
        <v>277411.10100149596</v>
      </c>
      <c r="AFH14" s="48">
        <v>285789.70772084786</v>
      </c>
      <c r="AFI14" s="48">
        <v>294421.37226774928</v>
      </c>
      <c r="AFJ14" s="48">
        <v>303313.73771058006</v>
      </c>
      <c r="AFK14" s="48">
        <v>312474.67796019139</v>
      </c>
      <c r="AFL14" s="49">
        <v>0</v>
      </c>
      <c r="AFM14" s="49">
        <v>0</v>
      </c>
      <c r="AFN14" s="49">
        <v>0</v>
      </c>
      <c r="AFO14" s="49">
        <v>0</v>
      </c>
      <c r="AFP14" s="49">
        <v>219333.14821593312</v>
      </c>
      <c r="AFQ14" s="49">
        <v>432359.73019390769</v>
      </c>
      <c r="AFR14" s="49">
        <v>650662.05246889172</v>
      </c>
      <c r="AFS14" s="49">
        <v>874338.52835068759</v>
      </c>
      <c r="AFT14" s="49">
        <v>1103489.2047233747</v>
      </c>
      <c r="AFU14" s="49">
        <v>1117241.7491344584</v>
      </c>
      <c r="AFV14" s="49">
        <v>1131165.6884961855</v>
      </c>
      <c r="AFW14" s="49">
        <v>1145263.1588663079</v>
      </c>
      <c r="AFX14" s="49">
        <v>1159536.3229237988</v>
      </c>
      <c r="AFY14" s="49">
        <v>1173987.3703006255</v>
      </c>
      <c r="AFZ14" s="49">
        <v>1188618.5179176594</v>
      </c>
      <c r="AGA14" s="49">
        <v>1203432.0103247706</v>
      </c>
      <c r="AGB14" s="49">
        <v>1218430.1200451644</v>
      </c>
      <c r="AGC14" s="49">
        <v>1233615.1479240041</v>
      </c>
      <c r="AGD14" s="49">
        <v>1248989.4234813834</v>
      </c>
      <c r="AGE14" s="49">
        <v>1264555.3052696944</v>
      </c>
      <c r="AGF14" s="49">
        <v>1280315.1812354522</v>
      </c>
      <c r="AGG14" s="49">
        <v>1296271.4690856256</v>
      </c>
      <c r="AGH14" s="49">
        <v>1312426.616658537</v>
      </c>
      <c r="AGI14" s="49">
        <v>1328783.1022993815</v>
      </c>
      <c r="AGJ14" s="49">
        <v>1345343.435240428</v>
      </c>
      <c r="AGK14" s="49">
        <v>1362110.1559859582</v>
      </c>
      <c r="AGL14" s="49">
        <v>0</v>
      </c>
      <c r="AGM14" s="49">
        <v>0</v>
      </c>
      <c r="AGN14" s="49">
        <v>0</v>
      </c>
      <c r="AGO14" s="49">
        <v>0</v>
      </c>
      <c r="AGP14" s="49">
        <v>272174.42693183996</v>
      </c>
      <c r="AGQ14" s="49">
        <v>560789.7423075391</v>
      </c>
      <c r="AGR14" s="49">
        <v>866590.78873374069</v>
      </c>
      <c r="AGS14" s="49">
        <v>1190352.4039794847</v>
      </c>
      <c r="AGT14" s="49">
        <v>1532880.5534005607</v>
      </c>
      <c r="AGU14" s="49">
        <v>1579177.919505663</v>
      </c>
      <c r="AGV14" s="49">
        <v>1626873.5981560675</v>
      </c>
      <c r="AGW14" s="49">
        <v>1676009.8223801053</v>
      </c>
      <c r="AGX14" s="49">
        <v>1726630.100764055</v>
      </c>
      <c r="AGY14" s="49">
        <v>1778779.2559776341</v>
      </c>
      <c r="AGZ14" s="49">
        <v>1832503.4644630677</v>
      </c>
      <c r="AHA14" s="49">
        <v>1887850.2973228784</v>
      </c>
      <c r="AHB14" s="49">
        <v>1944868.7624426093</v>
      </c>
      <c r="AHC14" s="49">
        <v>2003609.3478857686</v>
      </c>
      <c r="AHD14" s="49">
        <v>2064124.0665994277</v>
      </c>
      <c r="AHE14" s="49">
        <v>2126466.5024700556</v>
      </c>
      <c r="AHF14" s="49">
        <v>2190691.8577703694</v>
      </c>
      <c r="AHG14" s="49">
        <v>2256857.0020392188</v>
      </c>
      <c r="AHH14" s="49">
        <v>2325020.5224377783</v>
      </c>
      <c r="AHI14" s="49">
        <v>2395242.7756266412</v>
      </c>
      <c r="AHJ14" s="49">
        <v>2467585.9412097526</v>
      </c>
      <c r="AHK14" s="49">
        <v>2542114.0767924981</v>
      </c>
      <c r="AHL14" s="50">
        <v>0</v>
      </c>
      <c r="AHM14" s="50">
        <v>0</v>
      </c>
      <c r="AHN14" s="50">
        <v>0</v>
      </c>
      <c r="AHO14" s="50">
        <v>0</v>
      </c>
      <c r="AHP14" s="50">
        <v>332000.99148776854</v>
      </c>
      <c r="AHQ14" s="50">
        <v>672277.29434318002</v>
      </c>
      <c r="AHR14" s="50">
        <v>1020983.6086574707</v>
      </c>
      <c r="AHS14" s="50">
        <v>1378277.2051797083</v>
      </c>
      <c r="AHT14" s="50">
        <v>1744317.9653637258</v>
      </c>
      <c r="AHU14" s="50">
        <v>1766057.0183449732</v>
      </c>
      <c r="AHV14" s="50">
        <v>1788067.0003849729</v>
      </c>
      <c r="AHW14" s="50">
        <v>1810351.2880132804</v>
      </c>
      <c r="AHX14" s="50">
        <v>1832913.2998403979</v>
      </c>
      <c r="AHY14" s="50">
        <v>1855756.4970822232</v>
      </c>
      <c r="AHZ14" s="50">
        <v>1878884.3840910301</v>
      </c>
      <c r="AIA14" s="50">
        <v>1902300.5088930675</v>
      </c>
      <c r="AIB14" s="50">
        <v>1926008.4637328589</v>
      </c>
      <c r="AIC14" s="50">
        <v>1950011.8856242849</v>
      </c>
      <c r="AID14" s="50">
        <v>1974314.456908534</v>
      </c>
      <c r="AIE14" s="50">
        <v>1998919.9058190065</v>
      </c>
      <c r="AIF14" s="50">
        <v>2023832.0070532605</v>
      </c>
      <c r="AIG14" s="50">
        <v>2049054.5823520825</v>
      </c>
      <c r="AIH14" s="50">
        <v>2074591.5010857787</v>
      </c>
      <c r="AII14" s="50">
        <v>2100446.6808477691</v>
      </c>
      <c r="AIJ14" s="50">
        <v>2126624.0880555846</v>
      </c>
      <c r="AIK14" s="50">
        <v>2153127.7385593485</v>
      </c>
      <c r="AIL14" s="49">
        <v>0</v>
      </c>
      <c r="AIM14" s="49">
        <v>0</v>
      </c>
      <c r="AIN14" s="49">
        <v>0</v>
      </c>
      <c r="AIO14" s="49">
        <v>0</v>
      </c>
      <c r="AIP14" s="49">
        <v>43210.306605688995</v>
      </c>
      <c r="AIQ14" s="49">
        <v>89030.762293117383</v>
      </c>
      <c r="AIR14" s="49">
        <v>137579.61798603594</v>
      </c>
      <c r="AIS14" s="49">
        <v>188979.88662856037</v>
      </c>
      <c r="AIT14" s="49">
        <v>243359.52296842294</v>
      </c>
      <c r="AIU14" s="49">
        <v>250709.67488015376</v>
      </c>
      <c r="AIV14" s="49">
        <v>258281.82235000594</v>
      </c>
      <c r="AIW14" s="49">
        <v>266082.67027720023</v>
      </c>
      <c r="AIX14" s="49">
        <v>274119.12606804341</v>
      </c>
      <c r="AIY14" s="49">
        <v>282398.30575221975</v>
      </c>
      <c r="AIZ14" s="49">
        <v>290927.54028381256</v>
      </c>
      <c r="AJA14" s="49">
        <v>299714.38203263399</v>
      </c>
      <c r="AJB14" s="49">
        <v>308766.61147161195</v>
      </c>
      <c r="AJC14" s="49">
        <v>318092.24406615482</v>
      </c>
      <c r="AJD14" s="49">
        <v>327699.53737159481</v>
      </c>
      <c r="AJE14" s="49">
        <v>337596.99834499456</v>
      </c>
      <c r="AJF14" s="49">
        <v>347793.39087779075</v>
      </c>
      <c r="AJG14" s="49">
        <v>358297.74355594517</v>
      </c>
      <c r="AJH14" s="49">
        <v>369119.35765447502</v>
      </c>
      <c r="AJI14" s="49">
        <v>380267.81537343975</v>
      </c>
      <c r="AJJ14" s="49">
        <v>391752.98832267942</v>
      </c>
      <c r="AJK14" s="49">
        <v>403585.0462628153</v>
      </c>
      <c r="AJL14" s="50">
        <v>0</v>
      </c>
      <c r="AJM14" s="50">
        <v>0</v>
      </c>
      <c r="AJN14" s="50">
        <v>0</v>
      </c>
      <c r="AJO14" s="50">
        <v>0</v>
      </c>
      <c r="AJP14" s="50">
        <v>48164.502693315517</v>
      </c>
      <c r="AJQ14" s="50">
        <v>97529.532694904294</v>
      </c>
      <c r="AJR14" s="50">
        <v>148117.53286834815</v>
      </c>
      <c r="AJS14" s="50">
        <v>199951.31901122388</v>
      </c>
      <c r="AJT14" s="50">
        <v>253054.08566484661</v>
      </c>
      <c r="AJU14" s="50">
        <v>256207.8433424166</v>
      </c>
      <c r="AJV14" s="50">
        <v>259400.90561158297</v>
      </c>
      <c r="AJW14" s="50">
        <v>262633.76231686707</v>
      </c>
      <c r="AJX14" s="50">
        <v>265906.90940761566</v>
      </c>
      <c r="AJY14" s="50">
        <v>269220.84901408333</v>
      </c>
      <c r="AJZ14" s="50">
        <v>272576.08952446416</v>
      </c>
      <c r="AKA14" s="50">
        <v>275973.14566288324</v>
      </c>
      <c r="AKB14" s="50">
        <v>279412.53856835957</v>
      </c>
      <c r="AKC14" s="50">
        <v>282894.79587475368</v>
      </c>
      <c r="AKD14" s="50">
        <v>286420.45179171144</v>
      </c>
      <c r="AKE14" s="50">
        <v>289990.04718661663</v>
      </c>
      <c r="AKF14" s="50">
        <v>293604.12966756488</v>
      </c>
      <c r="AKG14" s="50">
        <v>297263.25366737141</v>
      </c>
      <c r="AKH14" s="50">
        <v>300967.98052862659</v>
      </c>
      <c r="AKI14" s="50">
        <v>304718.87858981028</v>
      </c>
      <c r="AKJ14" s="50">
        <v>308516.52327248076</v>
      </c>
      <c r="AKK14" s="50">
        <v>312361.49716954894</v>
      </c>
      <c r="AKL14" s="51">
        <v>0</v>
      </c>
      <c r="AKM14" s="51">
        <v>0</v>
      </c>
      <c r="AKN14" s="51">
        <v>0</v>
      </c>
      <c r="AKO14" s="51">
        <v>0</v>
      </c>
      <c r="AKP14" s="51">
        <v>329863.47678320424</v>
      </c>
      <c r="AKQ14" s="51">
        <v>0</v>
      </c>
      <c r="AKR14" s="51">
        <v>0</v>
      </c>
      <c r="AKS14" s="51">
        <v>337542.17814688274</v>
      </c>
      <c r="AKT14" s="51">
        <v>0</v>
      </c>
      <c r="AKU14" s="51">
        <v>0</v>
      </c>
      <c r="AKV14" s="51">
        <v>0</v>
      </c>
      <c r="AKW14" s="51">
        <v>0</v>
      </c>
      <c r="AKX14" s="51">
        <v>0</v>
      </c>
      <c r="AKY14" s="51">
        <v>0</v>
      </c>
      <c r="AKZ14" s="51">
        <v>0</v>
      </c>
      <c r="ALA14" s="51">
        <v>0</v>
      </c>
      <c r="ALB14" s="51">
        <v>0</v>
      </c>
      <c r="ALC14" s="51">
        <v>0</v>
      </c>
      <c r="ALD14" s="51">
        <v>0</v>
      </c>
      <c r="ALE14" s="51">
        <v>0</v>
      </c>
      <c r="ALF14" s="51">
        <v>0</v>
      </c>
      <c r="ALG14" s="51">
        <v>0</v>
      </c>
      <c r="ALH14" s="51">
        <v>0</v>
      </c>
      <c r="ALI14" s="51">
        <v>0</v>
      </c>
      <c r="ALJ14" s="51">
        <v>0</v>
      </c>
      <c r="ALK14" s="51">
        <v>0</v>
      </c>
      <c r="ALL14" s="51">
        <v>0</v>
      </c>
      <c r="ALM14" s="51">
        <v>0</v>
      </c>
      <c r="ALN14" s="51">
        <v>0</v>
      </c>
      <c r="ALO14" s="51">
        <v>0</v>
      </c>
      <c r="ALP14" s="51">
        <v>333366.23793436447</v>
      </c>
      <c r="ALQ14" s="51">
        <v>0</v>
      </c>
      <c r="ALR14" s="51">
        <v>0</v>
      </c>
      <c r="ALS14" s="51">
        <v>323805.62371720443</v>
      </c>
      <c r="ALT14" s="51">
        <v>0</v>
      </c>
      <c r="ALU14" s="51">
        <v>0</v>
      </c>
      <c r="ALV14" s="51">
        <v>0</v>
      </c>
      <c r="ALW14" s="51">
        <v>0</v>
      </c>
      <c r="ALX14" s="51">
        <v>0</v>
      </c>
      <c r="ALY14" s="51">
        <v>0</v>
      </c>
      <c r="ALZ14" s="51">
        <v>0</v>
      </c>
      <c r="AMA14" s="51">
        <v>0</v>
      </c>
      <c r="AMB14" s="51">
        <v>0</v>
      </c>
      <c r="AMC14" s="51">
        <v>0</v>
      </c>
      <c r="AMD14" s="51">
        <v>0</v>
      </c>
      <c r="AME14" s="51">
        <v>0</v>
      </c>
      <c r="AMF14" s="51">
        <v>0</v>
      </c>
      <c r="AMG14" s="51">
        <v>0</v>
      </c>
      <c r="AMH14" s="51">
        <v>0</v>
      </c>
      <c r="AMI14" s="51">
        <v>0</v>
      </c>
      <c r="AMJ14" s="51">
        <v>0</v>
      </c>
      <c r="AMK14" s="51">
        <v>0</v>
      </c>
      <c r="AML14" s="50">
        <v>0</v>
      </c>
      <c r="AMM14" s="50">
        <v>0</v>
      </c>
      <c r="AMN14" s="50">
        <v>0</v>
      </c>
      <c r="AMO14" s="50">
        <v>0</v>
      </c>
      <c r="AMP14" s="50">
        <v>329863.47678320424</v>
      </c>
      <c r="AMQ14" s="50">
        <v>0</v>
      </c>
      <c r="AMR14" s="50">
        <v>0</v>
      </c>
      <c r="AMS14" s="50">
        <v>337542.17814688274</v>
      </c>
      <c r="AMT14" s="50">
        <v>0</v>
      </c>
      <c r="AMU14" s="50">
        <v>0</v>
      </c>
      <c r="AMV14" s="50">
        <v>369059.41874384269</v>
      </c>
      <c r="AMW14" s="50">
        <v>0</v>
      </c>
      <c r="AMX14" s="50">
        <v>0</v>
      </c>
      <c r="AMY14" s="50">
        <v>403519.5106914104</v>
      </c>
      <c r="AMZ14" s="50">
        <v>0</v>
      </c>
      <c r="ANA14" s="50">
        <v>0</v>
      </c>
      <c r="ANB14" s="50">
        <v>441197.23610590515</v>
      </c>
      <c r="ANC14" s="50">
        <v>0</v>
      </c>
      <c r="AND14" s="50">
        <v>0</v>
      </c>
      <c r="ANE14" s="50">
        <v>482393.03426483221</v>
      </c>
      <c r="ANF14" s="50">
        <v>0</v>
      </c>
      <c r="ANG14" s="50">
        <v>0</v>
      </c>
      <c r="ANH14" s="50">
        <v>527435.39728651755</v>
      </c>
      <c r="ANI14" s="50">
        <v>0</v>
      </c>
      <c r="ANJ14" s="50">
        <v>0</v>
      </c>
      <c r="ANK14" s="50">
        <v>576683.48950093298</v>
      </c>
      <c r="ANL14" s="50">
        <v>0</v>
      </c>
      <c r="ANM14" s="50">
        <v>0</v>
      </c>
      <c r="ANN14" s="50">
        <v>0</v>
      </c>
      <c r="ANO14" s="50">
        <v>0</v>
      </c>
      <c r="ANP14" s="50">
        <v>333366.23793436447</v>
      </c>
      <c r="ANQ14" s="50">
        <v>0</v>
      </c>
      <c r="ANR14" s="50">
        <v>0</v>
      </c>
      <c r="ANS14" s="50">
        <v>323805.62371720443</v>
      </c>
      <c r="ANT14" s="50">
        <v>0</v>
      </c>
      <c r="ANU14" s="50">
        <v>0</v>
      </c>
      <c r="ANV14" s="50">
        <v>336063.68770051026</v>
      </c>
      <c r="ANW14" s="50">
        <v>0</v>
      </c>
      <c r="ANX14" s="50">
        <v>0</v>
      </c>
      <c r="ANY14" s="50">
        <v>348785.795917804</v>
      </c>
      <c r="ANZ14" s="50">
        <v>0</v>
      </c>
      <c r="AOA14" s="50">
        <v>0</v>
      </c>
      <c r="AOB14" s="50">
        <v>361989.51533980708</v>
      </c>
      <c r="AOC14" s="50">
        <v>0</v>
      </c>
      <c r="AOD14" s="50">
        <v>0</v>
      </c>
      <c r="AOE14" s="50">
        <v>375693.0779567323</v>
      </c>
      <c r="AOF14" s="50">
        <v>0</v>
      </c>
      <c r="AOG14" s="50">
        <v>0</v>
      </c>
      <c r="AOH14" s="50">
        <v>389915.40595342178</v>
      </c>
      <c r="AOI14" s="50">
        <v>0</v>
      </c>
      <c r="AOJ14" s="50">
        <v>0</v>
      </c>
      <c r="AOK14" s="50">
        <v>404676.1378375226</v>
      </c>
      <c r="AOL14" s="52">
        <v>13486</v>
      </c>
      <c r="AOM14" s="53">
        <v>6473.28</v>
      </c>
      <c r="AON14" s="52">
        <v>6668.7915246233561</v>
      </c>
      <c r="AOO14" s="52">
        <v>6870.2080550954552</v>
      </c>
      <c r="AOP14" s="52">
        <v>7077.7079394402344</v>
      </c>
      <c r="AOQ14" s="52">
        <v>7291.4749123007923</v>
      </c>
      <c r="AOR14" s="52">
        <v>7511.6982576306527</v>
      </c>
      <c r="AOS14" s="52">
        <v>7738.5729762987739</v>
      </c>
      <c r="AOT14" s="52">
        <v>7972.2999587567047</v>
      </c>
      <c r="AOU14" s="52">
        <v>8213.086162920783</v>
      </c>
      <c r="AOV14" s="52">
        <v>8461.1447974268813</v>
      </c>
      <c r="AOW14" s="52">
        <v>8716.6955104199715</v>
      </c>
      <c r="AOX14" s="52">
        <v>8979.9645840456724</v>
      </c>
      <c r="AOY14" s="52">
        <v>9251.1851348159944</v>
      </c>
      <c r="AOZ14" s="52">
        <v>9530.5973200267072</v>
      </c>
      <c r="APA14" s="52">
        <v>9818.4485504090935</v>
      </c>
      <c r="APB14" s="52">
        <v>10114.993709204397</v>
      </c>
      <c r="APC14" s="52">
        <v>10420.495377854942</v>
      </c>
      <c r="APD14" s="52">
        <v>10735.224068511774</v>
      </c>
      <c r="APE14" s="52">
        <v>11059.458463564681</v>
      </c>
      <c r="APF14" s="52">
        <v>11393.485662406722</v>
      </c>
      <c r="APG14" s="52">
        <v>11737.601435651735</v>
      </c>
      <c r="APH14" s="52">
        <v>12092.11048702995</v>
      </c>
      <c r="API14" s="52">
        <v>12457.326723193579</v>
      </c>
      <c r="APJ14" s="52">
        <v>12833.573531671329</v>
      </c>
      <c r="APK14" s="52">
        <v>13221.184067217915</v>
      </c>
      <c r="APL14" s="52">
        <v>13620.501546812155</v>
      </c>
      <c r="APM14" s="54">
        <v>7012.72</v>
      </c>
      <c r="APN14" s="52">
        <v>7100.1179943162851</v>
      </c>
      <c r="APO14" s="52">
        <v>7188.6052107048199</v>
      </c>
      <c r="APP14" s="52">
        <v>7278.1952239018665</v>
      </c>
      <c r="APQ14" s="52">
        <v>7368.9017778226544</v>
      </c>
      <c r="APR14" s="52">
        <v>7460.7387876698185</v>
      </c>
      <c r="APS14" s="52">
        <v>7553.720342068119</v>
      </c>
      <c r="APT14" s="52">
        <v>7647.860705225763</v>
      </c>
      <c r="APU14" s="52">
        <v>7743.1743191226615</v>
      </c>
      <c r="APV14" s="52">
        <v>7839.6758057259603</v>
      </c>
      <c r="APW14" s="52">
        <v>7937.3799692331804</v>
      </c>
      <c r="APX14" s="52">
        <v>8036.3017983433165</v>
      </c>
      <c r="APY14" s="52">
        <v>8136.4564685562373</v>
      </c>
      <c r="APZ14" s="52">
        <v>8237.8593445007464</v>
      </c>
      <c r="AQA14" s="52">
        <v>8340.5259822916505</v>
      </c>
      <c r="AQB14" s="52">
        <v>8444.4721319162109</v>
      </c>
      <c r="AQC14" s="52">
        <v>8549.7137396503331</v>
      </c>
      <c r="AQD14" s="52">
        <v>8656.2669505048689</v>
      </c>
      <c r="AQE14" s="52">
        <v>8764.1481107024047</v>
      </c>
      <c r="AQF14" s="52">
        <v>8873.3737701849223</v>
      </c>
      <c r="AQG14" s="52">
        <v>8983.9606851527078</v>
      </c>
      <c r="AQH14" s="52">
        <v>9095.9258206349023</v>
      </c>
      <c r="AQI14" s="52">
        <v>9209.2863530920931</v>
      </c>
      <c r="AQJ14" s="52">
        <v>9324.0596730513353</v>
      </c>
      <c r="AQK14" s="52">
        <v>9440.2633877740154</v>
      </c>
      <c r="AQL14" s="52">
        <v>9557.9153239569659</v>
      </c>
      <c r="AQM14" s="52">
        <v>512</v>
      </c>
      <c r="AQN14" s="55">
        <v>245.76</v>
      </c>
      <c r="AQO14" s="56">
        <v>253.18265316677727</v>
      </c>
      <c r="AQP14" s="56">
        <v>260.82949163642837</v>
      </c>
      <c r="AQQ14" s="56">
        <v>268.70728644471302</v>
      </c>
      <c r="AQR14" s="56">
        <v>276.82301313198911</v>
      </c>
      <c r="AQS14" s="56">
        <v>285.18385791983491</v>
      </c>
      <c r="AQT14" s="56">
        <v>293.79722407422304</v>
      </c>
      <c r="AQU14" s="56">
        <v>302.67073846088039</v>
      </c>
      <c r="AQV14" s="56">
        <v>311.81225829863865</v>
      </c>
      <c r="AQW14" s="56">
        <v>321.22987811675534</v>
      </c>
      <c r="AQX14" s="56">
        <v>330.93193692236576</v>
      </c>
      <c r="AQY14" s="56">
        <v>340.92702558441221</v>
      </c>
      <c r="AQZ14" s="56">
        <v>351.22399444058937</v>
      </c>
      <c r="ARA14" s="56">
        <v>361.83196113404074</v>
      </c>
      <c r="ARB14" s="56">
        <v>372.7603186867459</v>
      </c>
      <c r="ARC14" s="56">
        <v>384.01874381674702</v>
      </c>
      <c r="ARD14" s="56">
        <v>395.61720550657941</v>
      </c>
      <c r="ARE14" s="56">
        <v>407.56597383049291</v>
      </c>
      <c r="ARF14" s="56">
        <v>419.87562904828087</v>
      </c>
      <c r="ARG14" s="56">
        <v>432.55707097376842</v>
      </c>
      <c r="ARH14" s="56">
        <v>445.62152862625601</v>
      </c>
      <c r="ARI14" s="56">
        <v>459.08057017346391</v>
      </c>
      <c r="ARJ14" s="56">
        <v>472.94611317478217</v>
      </c>
      <c r="ARK14" s="56">
        <v>487.23043513389592</v>
      </c>
      <c r="ARL14" s="56">
        <v>501.94618437012997</v>
      </c>
      <c r="ARM14" s="56">
        <v>517.10639121813904</v>
      </c>
      <c r="ARN14" s="55">
        <v>266.24</v>
      </c>
      <c r="ARO14" s="56">
        <v>269.55809084160893</v>
      </c>
      <c r="ARP14" s="56">
        <v>272.91753432306598</v>
      </c>
      <c r="ARQ14" s="56">
        <v>276.31884581326972</v>
      </c>
      <c r="ARR14" s="56">
        <v>279.76254710404856</v>
      </c>
      <c r="ARS14" s="56">
        <v>283.24916649020815</v>
      </c>
      <c r="ART14" s="56">
        <v>286.77923885057669</v>
      </c>
      <c r="ARU14" s="56">
        <v>290.35330573006013</v>
      </c>
      <c r="ARV14" s="56">
        <v>293.97191542272009</v>
      </c>
      <c r="ARW14" s="56">
        <v>297.63562305588698</v>
      </c>
      <c r="ARX14" s="56">
        <v>301.3449906753217</v>
      </c>
      <c r="ARY14" s="56">
        <v>305.10058733143836</v>
      </c>
      <c r="ARZ14" s="56">
        <v>308.90298916660191</v>
      </c>
      <c r="ASA14" s="56">
        <v>312.75277950351341</v>
      </c>
      <c r="ASB14" s="56">
        <v>316.65054893469704</v>
      </c>
      <c r="ASC14" s="56">
        <v>320.59689541310246</v>
      </c>
      <c r="ASD14" s="56">
        <v>324.59242434383589</v>
      </c>
      <c r="ASE14" s="56">
        <v>328.63774867703495</v>
      </c>
      <c r="ASF14" s="56">
        <v>332.73348900190064</v>
      </c>
      <c r="ASG14" s="56">
        <v>336.88027364190134</v>
      </c>
      <c r="ASH14" s="56">
        <v>341.07873875116326</v>
      </c>
      <c r="ASI14" s="56">
        <v>345.32952841206225</v>
      </c>
      <c r="ASJ14" s="56">
        <v>349.63329473403184</v>
      </c>
      <c r="ASK14" s="56">
        <v>353.99069795360265</v>
      </c>
      <c r="ASL14" s="56">
        <v>358.40240653568873</v>
      </c>
      <c r="ASM14" s="56">
        <v>362.8690972761359</v>
      </c>
      <c r="ASN14" s="57">
        <v>0.5</v>
      </c>
      <c r="ASO14" s="56">
        <v>6473.28</v>
      </c>
      <c r="ASP14" s="56">
        <v>6668.7915246233561</v>
      </c>
      <c r="ASQ14" s="56">
        <v>6870.2080550954552</v>
      </c>
      <c r="ASR14" s="56">
        <v>7077.7079394402344</v>
      </c>
      <c r="ASS14" s="59">
        <v>5833.179929840634</v>
      </c>
      <c r="AST14" s="59">
        <v>4507.0189545783915</v>
      </c>
      <c r="ASU14" s="59">
        <v>3095.4291905195096</v>
      </c>
      <c r="ASV14" s="59">
        <v>1594.459991751341</v>
      </c>
      <c r="ASW14" s="59">
        <v>0</v>
      </c>
      <c r="ASX14" s="56">
        <v>0</v>
      </c>
      <c r="ASY14" s="56">
        <v>0</v>
      </c>
      <c r="ASZ14" s="56">
        <v>0</v>
      </c>
      <c r="ATA14" s="56">
        <v>0</v>
      </c>
      <c r="ATB14" s="56">
        <v>0</v>
      </c>
      <c r="ATC14" s="56">
        <v>0</v>
      </c>
      <c r="ATD14" s="59">
        <v>0</v>
      </c>
      <c r="ATE14" s="56">
        <v>0</v>
      </c>
      <c r="ATF14" s="56">
        <v>0</v>
      </c>
      <c r="ATG14" s="56">
        <v>0</v>
      </c>
      <c r="ATH14" s="56">
        <v>0</v>
      </c>
      <c r="ATI14" s="56">
        <v>0</v>
      </c>
      <c r="ATJ14" s="56">
        <v>0</v>
      </c>
      <c r="ATK14" s="56">
        <v>0</v>
      </c>
      <c r="ATL14" s="56">
        <v>0</v>
      </c>
      <c r="ATM14" s="56">
        <v>0</v>
      </c>
      <c r="ATN14" s="56">
        <v>0</v>
      </c>
      <c r="ATO14" s="56">
        <v>7012.72</v>
      </c>
      <c r="ATP14" s="56">
        <v>7100.1179943162851</v>
      </c>
      <c r="ATQ14" s="56">
        <v>7188.6052107048199</v>
      </c>
      <c r="ATR14" s="56">
        <v>7278.1952239018665</v>
      </c>
      <c r="ATS14" s="59">
        <v>5895.1214222581239</v>
      </c>
      <c r="ATT14" s="59">
        <v>4476.4432726018913</v>
      </c>
      <c r="ATU14" s="59">
        <v>3021.4881368272477</v>
      </c>
      <c r="ATV14" s="59">
        <v>1529.5721410451526</v>
      </c>
      <c r="ATW14" s="59">
        <v>0</v>
      </c>
      <c r="ATX14" s="56">
        <v>0</v>
      </c>
      <c r="ATY14" s="56">
        <v>0</v>
      </c>
      <c r="ATZ14" s="56">
        <v>0</v>
      </c>
      <c r="AUA14" s="56">
        <v>0</v>
      </c>
      <c r="AUB14" s="56">
        <v>0</v>
      </c>
      <c r="AUC14" s="56">
        <v>0</v>
      </c>
      <c r="AUD14" s="59">
        <v>0</v>
      </c>
      <c r="AUE14" s="56">
        <v>0</v>
      </c>
      <c r="AUF14" s="56">
        <v>0</v>
      </c>
      <c r="AUG14" s="56">
        <v>0</v>
      </c>
      <c r="AUH14" s="56">
        <v>0</v>
      </c>
      <c r="AUI14" s="56">
        <v>0</v>
      </c>
      <c r="AUJ14" s="56">
        <v>0</v>
      </c>
      <c r="AUK14" s="56">
        <v>0</v>
      </c>
      <c r="AUL14" s="56">
        <v>0</v>
      </c>
      <c r="AUM14" s="56">
        <v>0</v>
      </c>
      <c r="AUN14" s="56">
        <v>0</v>
      </c>
      <c r="AUO14" s="58">
        <v>0.5</v>
      </c>
      <c r="AUP14" s="56">
        <v>245.76</v>
      </c>
      <c r="AUQ14" s="56">
        <v>253.18265316677727</v>
      </c>
      <c r="AUR14" s="56">
        <v>260.82949163642837</v>
      </c>
      <c r="AUS14" s="56">
        <v>268.70728644471302</v>
      </c>
      <c r="AUT14" s="59">
        <v>221.4584105055913</v>
      </c>
      <c r="AUU14" s="59">
        <v>171.11031475190094</v>
      </c>
      <c r="AUV14" s="59">
        <v>117.51888962968923</v>
      </c>
      <c r="AUW14" s="59">
        <v>60.534147692176077</v>
      </c>
      <c r="AUX14" s="59">
        <v>0</v>
      </c>
      <c r="AUY14" s="56">
        <v>0</v>
      </c>
      <c r="AUZ14" s="56">
        <v>0</v>
      </c>
      <c r="AVA14" s="56">
        <v>0</v>
      </c>
      <c r="AVB14" s="56">
        <v>0</v>
      </c>
      <c r="AVC14" s="56">
        <v>0</v>
      </c>
      <c r="AVD14" s="56">
        <v>0</v>
      </c>
      <c r="AVE14" s="59">
        <v>0</v>
      </c>
      <c r="AVF14" s="56">
        <v>0</v>
      </c>
      <c r="AVG14" s="56">
        <v>0</v>
      </c>
      <c r="AVH14" s="56">
        <v>0</v>
      </c>
      <c r="AVI14" s="56">
        <v>0</v>
      </c>
      <c r="AVJ14" s="56">
        <v>0</v>
      </c>
      <c r="AVK14" s="56">
        <v>0</v>
      </c>
      <c r="AVL14" s="56">
        <v>0</v>
      </c>
      <c r="AVM14" s="56">
        <v>0</v>
      </c>
      <c r="AVN14" s="56">
        <v>0</v>
      </c>
      <c r="AVO14" s="56">
        <v>0</v>
      </c>
      <c r="AVP14" s="56">
        <v>266.24</v>
      </c>
      <c r="AVQ14" s="56">
        <v>269.55809084160893</v>
      </c>
      <c r="AVR14" s="56">
        <v>272.91753432306598</v>
      </c>
      <c r="AVS14" s="56">
        <v>276.31884581326972</v>
      </c>
      <c r="AVT14" s="59">
        <v>223.81003768323887</v>
      </c>
      <c r="AVU14" s="59">
        <v>169.9494998941249</v>
      </c>
      <c r="AVV14" s="59">
        <v>114.71169554023068</v>
      </c>
      <c r="AVW14" s="59">
        <v>58.070661146012029</v>
      </c>
      <c r="AVX14" s="59">
        <v>0</v>
      </c>
      <c r="AVY14" s="56">
        <v>0</v>
      </c>
      <c r="AVZ14" s="56">
        <v>0</v>
      </c>
      <c r="AWA14" s="56">
        <v>0</v>
      </c>
      <c r="AWB14" s="56">
        <v>0</v>
      </c>
      <c r="AWC14" s="56">
        <v>0</v>
      </c>
      <c r="AWD14" s="56">
        <v>0</v>
      </c>
      <c r="AWE14" s="59">
        <v>0</v>
      </c>
      <c r="AWF14" s="56">
        <v>0</v>
      </c>
      <c r="AWG14" s="56">
        <v>0</v>
      </c>
      <c r="AWH14" s="56">
        <v>0</v>
      </c>
      <c r="AWI14" s="56">
        <v>0</v>
      </c>
      <c r="AWJ14" s="56">
        <v>0</v>
      </c>
      <c r="AWK14" s="56">
        <v>0</v>
      </c>
      <c r="AWL14" s="56">
        <v>0</v>
      </c>
      <c r="AWM14" s="56">
        <v>0</v>
      </c>
      <c r="AWN14" s="56">
        <v>0</v>
      </c>
      <c r="AWO14" s="56">
        <v>0</v>
      </c>
      <c r="AWP14" s="57">
        <v>0.76</v>
      </c>
      <c r="AWQ14" s="56">
        <v>6473.28</v>
      </c>
      <c r="AWR14" s="56">
        <v>6668.7915246233561</v>
      </c>
      <c r="AWS14" s="56">
        <v>6870.2080550954552</v>
      </c>
      <c r="AWT14" s="56">
        <v>7077.7079394402344</v>
      </c>
      <c r="AWU14" s="59">
        <v>2058.7693870025764</v>
      </c>
      <c r="AWV14" s="56">
        <v>2120.9500962721841</v>
      </c>
      <c r="AWW14" s="56">
        <v>2185.0088403667128</v>
      </c>
      <c r="AWX14" s="56">
        <v>2251.0023412960109</v>
      </c>
      <c r="AWY14" s="56">
        <v>2318.9890342364565</v>
      </c>
      <c r="AWZ14" s="56">
        <v>2389.0291192734721</v>
      </c>
      <c r="AXA14" s="56">
        <v>2461.1846147068154</v>
      </c>
      <c r="AXB14" s="56">
        <v>2535.5194119658368</v>
      </c>
      <c r="AXC14" s="56">
        <v>2612.0993321833394</v>
      </c>
      <c r="AXD14" s="56">
        <v>2690.9921844781288</v>
      </c>
      <c r="AXE14" s="56">
        <v>2772.2678259978616</v>
      </c>
      <c r="AXF14" s="56">
        <v>2855.9982237753588</v>
      </c>
      <c r="AXG14" s="56">
        <v>2942.2575184531602</v>
      </c>
      <c r="AXH14" s="56">
        <v>3031.1220899327363</v>
      </c>
      <c r="AXI14" s="56">
        <v>3122.6706250064981</v>
      </c>
      <c r="AXJ14" s="56">
        <v>3216.9841870324863</v>
      </c>
      <c r="AXK14" s="56">
        <v>3314.1462877134313</v>
      </c>
      <c r="AXL14" s="56">
        <v>3414.2429610437503</v>
      </c>
      <c r="AXM14" s="56">
        <v>3517.3628394899515</v>
      </c>
      <c r="AXN14" s="56">
        <v>3623.5972324719046</v>
      </c>
      <c r="AXO14" s="56">
        <v>3733.0402072144702</v>
      </c>
      <c r="AXP14" s="56">
        <v>3845.7886720410788</v>
      </c>
      <c r="AXQ14" s="56">
        <v>7012.72</v>
      </c>
      <c r="AXR14" s="56">
        <v>7100.1179943162851</v>
      </c>
      <c r="AXS14" s="56">
        <v>7188.6052107048199</v>
      </c>
      <c r="AXT14" s="56">
        <v>7278.1952239018665</v>
      </c>
      <c r="AXU14" s="59">
        <v>2080.6310902087494</v>
      </c>
      <c r="AXV14" s="56">
        <v>2106.5615400479487</v>
      </c>
      <c r="AXW14" s="56">
        <v>2132.8151554074689</v>
      </c>
      <c r="AXX14" s="56">
        <v>2159.3959638284505</v>
      </c>
      <c r="AXY14" s="56">
        <v>2186.3080430463983</v>
      </c>
      <c r="AXZ14" s="56">
        <v>2213.5555216167418</v>
      </c>
      <c r="AYA14" s="56">
        <v>2241.1425795481919</v>
      </c>
      <c r="AYB14" s="56">
        <v>2269.0734489439951</v>
      </c>
      <c r="AYC14" s="56">
        <v>2297.3524146511727</v>
      </c>
      <c r="AYD14" s="56">
        <v>2325.9838149178577</v>
      </c>
      <c r="AYE14" s="56">
        <v>2354.9720420588187</v>
      </c>
      <c r="AYF14" s="56">
        <v>2384.3215431292829</v>
      </c>
      <c r="AYG14" s="56">
        <v>2414.036820607153</v>
      </c>
      <c r="AYH14" s="56">
        <v>2444.1224330837276</v>
      </c>
      <c r="AYI14" s="56">
        <v>2474.5829959630319</v>
      </c>
      <c r="AYJ14" s="56">
        <v>2505.4231821698604</v>
      </c>
      <c r="AYK14" s="56">
        <v>2536.6477228666467</v>
      </c>
      <c r="AYL14" s="56">
        <v>2568.2614081792667</v>
      </c>
      <c r="AYM14" s="56">
        <v>2600.2690879318852</v>
      </c>
      <c r="AYN14" s="56">
        <v>2632.6756723909652</v>
      </c>
      <c r="AYO14" s="56">
        <v>2665.4861330185454</v>
      </c>
      <c r="AYP14" s="56">
        <v>2698.7055032349081</v>
      </c>
      <c r="AYQ14" s="60">
        <v>0.76</v>
      </c>
      <c r="AYR14" s="56">
        <v>245.76</v>
      </c>
      <c r="AYS14" s="56">
        <v>253.18265316677727</v>
      </c>
      <c r="AYT14" s="56">
        <v>260.82949163642837</v>
      </c>
      <c r="AYU14" s="56">
        <v>268.70728644471302</v>
      </c>
      <c r="AYV14" s="59">
        <v>78.161791943149865</v>
      </c>
      <c r="AYW14" s="56">
        <v>80.522501059718095</v>
      </c>
      <c r="AYX14" s="56">
        <v>82.95451032683944</v>
      </c>
      <c r="AYY14" s="56">
        <v>85.459973212483874</v>
      </c>
      <c r="AYZ14" s="56">
        <v>88.041108225497965</v>
      </c>
      <c r="AZA14" s="56">
        <v>90.700200880025037</v>
      </c>
      <c r="AZB14" s="56">
        <v>93.439605719256221</v>
      </c>
      <c r="AZC14" s="56">
        <v>96.261748400304626</v>
      </c>
      <c r="AZD14" s="56">
        <v>99.169127842048766</v>
      </c>
      <c r="AZE14" s="56">
        <v>102.1643184378468</v>
      </c>
      <c r="AZF14" s="56">
        <v>105.2499723350812</v>
      </c>
      <c r="AZG14" s="56">
        <v>108.4288217835521</v>
      </c>
      <c r="AZH14" s="56">
        <v>111.70368155479889</v>
      </c>
      <c r="AZI14" s="56">
        <v>115.07745143449212</v>
      </c>
      <c r="AZJ14" s="56">
        <v>118.55311879010283</v>
      </c>
      <c r="AZK14" s="56">
        <v>122.13376121612285</v>
      </c>
      <c r="AZL14" s="56">
        <v>125.82254925917816</v>
      </c>
      <c r="AZM14" s="56">
        <v>129.62274922544864</v>
      </c>
      <c r="AZN14" s="56">
        <v>133.53772607287968</v>
      </c>
      <c r="AZO14" s="56">
        <v>137.57094639074708</v>
      </c>
      <c r="AZP14" s="56">
        <v>141.72598146921317</v>
      </c>
      <c r="AZQ14" s="56">
        <v>146.0065104615922</v>
      </c>
      <c r="AZR14" s="56">
        <v>266.24</v>
      </c>
      <c r="AZS14" s="56">
        <v>269.55809084160893</v>
      </c>
      <c r="AZT14" s="56">
        <v>272.91753432306598</v>
      </c>
      <c r="AZU14" s="56">
        <v>276.31884581326972</v>
      </c>
      <c r="AZV14" s="59">
        <v>78.991778005849</v>
      </c>
      <c r="AZW14" s="56">
        <v>79.97623524429406</v>
      </c>
      <c r="AZX14" s="56">
        <v>80.972961557809882</v>
      </c>
      <c r="AZY14" s="56">
        <v>81.98210985319345</v>
      </c>
      <c r="AZZ14" s="56">
        <v>83.003834942885675</v>
      </c>
      <c r="BAA14" s="56">
        <v>84.038293568721031</v>
      </c>
      <c r="BAB14" s="56">
        <v>85.085644425973186</v>
      </c>
      <c r="BAC14" s="56">
        <v>86.146048187700245</v>
      </c>
      <c r="BAD14" s="56">
        <v>87.219667529393476</v>
      </c>
      <c r="BAE14" s="56">
        <v>88.306667153933191</v>
      </c>
      <c r="BAF14" s="56">
        <v>89.407213816855631</v>
      </c>
      <c r="BAG14" s="56">
        <v>90.521476351934808</v>
      </c>
      <c r="BAH14" s="56">
        <v>91.649625697083067</v>
      </c>
      <c r="BAI14" s="56">
        <v>92.791834920574573</v>
      </c>
      <c r="BAJ14" s="56">
        <v>93.94827924759548</v>
      </c>
      <c r="BAK14" s="56">
        <v>95.119136087125085</v>
      </c>
      <c r="BAL14" s="56">
        <v>96.304585059151975</v>
      </c>
      <c r="BAM14" s="56">
        <v>97.504808022229341</v>
      </c>
      <c r="BAN14" s="56">
        <v>98.719989101373699</v>
      </c>
      <c r="BAO14" s="56">
        <v>99.95031471631134</v>
      </c>
      <c r="BAP14" s="56">
        <v>101.19597361007682</v>
      </c>
      <c r="BAQ14" s="56">
        <v>102.45715687796778</v>
      </c>
      <c r="BAR14" s="57">
        <v>0.76</v>
      </c>
      <c r="BAS14" s="56">
        <v>6473.28</v>
      </c>
      <c r="BAT14" s="56">
        <v>6668.7915246233561</v>
      </c>
      <c r="BAU14" s="56">
        <v>6870.2080550954552</v>
      </c>
      <c r="BAV14" s="56">
        <v>7077.7079394402344</v>
      </c>
      <c r="BAW14" s="56">
        <v>1647.0155096020612</v>
      </c>
      <c r="BAX14" s="56">
        <v>1272.5700577633104</v>
      </c>
      <c r="BAY14" s="56">
        <v>874.00353614668518</v>
      </c>
      <c r="BAZ14" s="56">
        <v>450.20046825920218</v>
      </c>
      <c r="BBA14" s="56">
        <v>0</v>
      </c>
      <c r="BBB14" s="56">
        <v>0</v>
      </c>
      <c r="BBC14" s="56">
        <v>0</v>
      </c>
      <c r="BBD14" s="56">
        <v>0</v>
      </c>
      <c r="BBE14" s="56">
        <v>0</v>
      </c>
      <c r="BBF14" s="56">
        <v>0</v>
      </c>
      <c r="BBG14" s="56">
        <v>0</v>
      </c>
      <c r="BBH14" s="56">
        <v>0</v>
      </c>
      <c r="BBI14" s="55">
        <v>0</v>
      </c>
      <c r="BBJ14" s="55">
        <v>0</v>
      </c>
      <c r="BBK14" s="55">
        <v>0</v>
      </c>
      <c r="BBL14" s="55">
        <v>0</v>
      </c>
      <c r="BBM14" s="55">
        <v>0</v>
      </c>
      <c r="BBN14" s="55">
        <v>0</v>
      </c>
      <c r="BBO14" s="55">
        <v>0</v>
      </c>
      <c r="BBP14" s="55">
        <v>0</v>
      </c>
      <c r="BBQ14" s="55">
        <v>0</v>
      </c>
      <c r="BBR14" s="55">
        <v>0</v>
      </c>
      <c r="BBS14" s="56">
        <v>7012.72</v>
      </c>
      <c r="BBT14" s="56">
        <v>7100.1179943162851</v>
      </c>
      <c r="BBU14" s="56">
        <v>7188.6052107048199</v>
      </c>
      <c r="BBV14" s="56">
        <v>7278.1952239018665</v>
      </c>
      <c r="BBW14" s="56">
        <v>1664.5048721669996</v>
      </c>
      <c r="BBX14" s="56">
        <v>1263.9369240287692</v>
      </c>
      <c r="BBY14" s="56">
        <v>853.12606216298764</v>
      </c>
      <c r="BBZ14" s="56">
        <v>431.87919276569011</v>
      </c>
      <c r="BCA14" s="56">
        <v>0</v>
      </c>
      <c r="BCB14" s="56">
        <v>0</v>
      </c>
      <c r="BCC14" s="56">
        <v>0</v>
      </c>
      <c r="BCD14" s="56">
        <v>0</v>
      </c>
      <c r="BCE14" s="56">
        <v>0</v>
      </c>
      <c r="BCF14" s="56">
        <v>0</v>
      </c>
      <c r="BCG14" s="56">
        <v>0</v>
      </c>
      <c r="BCH14" s="59">
        <v>0</v>
      </c>
      <c r="BCI14" s="55">
        <v>0</v>
      </c>
      <c r="BCJ14" s="55">
        <v>0</v>
      </c>
      <c r="BCK14" s="55">
        <v>0</v>
      </c>
      <c r="BCL14" s="55">
        <v>0</v>
      </c>
      <c r="BCM14" s="55">
        <v>0</v>
      </c>
      <c r="BCN14" s="55">
        <v>0</v>
      </c>
      <c r="BCO14" s="55">
        <v>0</v>
      </c>
      <c r="BCP14" s="55">
        <v>0</v>
      </c>
      <c r="BCQ14" s="55">
        <v>0</v>
      </c>
      <c r="BCR14" s="55">
        <v>0</v>
      </c>
      <c r="BCS14" s="57">
        <v>0.76</v>
      </c>
      <c r="BCT14" s="56">
        <v>245.76</v>
      </c>
      <c r="BCU14" s="56">
        <v>253.18265316677727</v>
      </c>
      <c r="BCV14" s="56">
        <v>260.82949163642837</v>
      </c>
      <c r="BCW14" s="56">
        <v>268.70728644471302</v>
      </c>
      <c r="BCX14" s="56">
        <v>62.529433554519898</v>
      </c>
      <c r="BCY14" s="56">
        <v>48.313500635830856</v>
      </c>
      <c r="BCZ14" s="56">
        <v>33.181804130735777</v>
      </c>
      <c r="BDA14" s="56">
        <v>17.091994642496775</v>
      </c>
      <c r="BDB14" s="56">
        <v>0</v>
      </c>
      <c r="BDC14" s="56">
        <v>0</v>
      </c>
      <c r="BDD14" s="56">
        <v>0</v>
      </c>
      <c r="BDE14" s="56">
        <v>0</v>
      </c>
      <c r="BDF14" s="56">
        <v>0</v>
      </c>
      <c r="BDG14" s="56">
        <v>0</v>
      </c>
      <c r="BDH14" s="56">
        <v>0</v>
      </c>
      <c r="BDI14" s="59">
        <v>0</v>
      </c>
      <c r="BDJ14" s="55">
        <v>0</v>
      </c>
      <c r="BDK14" s="55">
        <v>0</v>
      </c>
      <c r="BDL14" s="55">
        <v>0</v>
      </c>
      <c r="BDM14" s="55">
        <v>0</v>
      </c>
      <c r="BDN14" s="55">
        <v>0</v>
      </c>
      <c r="BDO14" s="55">
        <v>0</v>
      </c>
      <c r="BDP14" s="55">
        <v>0</v>
      </c>
      <c r="BDQ14" s="55">
        <v>0</v>
      </c>
      <c r="BDR14" s="55">
        <v>0</v>
      </c>
      <c r="BDS14" s="55">
        <v>0</v>
      </c>
      <c r="BDT14" s="56">
        <v>266.24</v>
      </c>
      <c r="BDU14" s="56">
        <v>269.55809084160893</v>
      </c>
      <c r="BDV14" s="56">
        <v>272.91753432306598</v>
      </c>
      <c r="BDW14" s="56">
        <v>276.31884581326972</v>
      </c>
      <c r="BDX14" s="56">
        <v>63.193422404679204</v>
      </c>
      <c r="BDY14" s="56">
        <v>47.985741146576437</v>
      </c>
      <c r="BDZ14" s="56">
        <v>32.389184623123953</v>
      </c>
      <c r="BEA14" s="56">
        <v>16.396421970638691</v>
      </c>
      <c r="BEB14" s="56">
        <v>0</v>
      </c>
      <c r="BEC14" s="56">
        <v>0</v>
      </c>
      <c r="BED14" s="56">
        <v>0</v>
      </c>
      <c r="BEE14" s="56">
        <v>0</v>
      </c>
      <c r="BEF14" s="56">
        <v>0</v>
      </c>
      <c r="BEG14" s="56">
        <v>0</v>
      </c>
      <c r="BEH14" s="56">
        <v>0</v>
      </c>
      <c r="BEI14" s="59">
        <v>0</v>
      </c>
      <c r="BEJ14" s="55">
        <v>0</v>
      </c>
      <c r="BEK14" s="55">
        <v>0</v>
      </c>
      <c r="BEL14" s="55">
        <v>0</v>
      </c>
      <c r="BEM14" s="55">
        <v>0</v>
      </c>
      <c r="BEN14" s="55">
        <v>0</v>
      </c>
      <c r="BEO14" s="55">
        <v>0</v>
      </c>
      <c r="BEP14" s="55">
        <v>0</v>
      </c>
      <c r="BEQ14" s="55">
        <v>0</v>
      </c>
      <c r="BER14" s="55">
        <v>0</v>
      </c>
      <c r="BES14" s="55">
        <v>0</v>
      </c>
      <c r="BET14" s="57">
        <v>0</v>
      </c>
      <c r="BEU14" s="56">
        <v>6473.28</v>
      </c>
      <c r="BEV14" s="56">
        <v>6668.7915246233561</v>
      </c>
      <c r="BEW14" s="56">
        <v>6870.2080550954552</v>
      </c>
      <c r="BEX14" s="56">
        <v>7077.7079394402344</v>
      </c>
      <c r="BEY14" s="56">
        <v>1647.0155096020612</v>
      </c>
      <c r="BEZ14" s="56">
        <v>1272.5700577633104</v>
      </c>
      <c r="BFA14" s="56">
        <v>874.00353614668518</v>
      </c>
      <c r="BFB14" s="56">
        <v>450.20046825920218</v>
      </c>
      <c r="BFC14" s="56">
        <v>0</v>
      </c>
      <c r="BFD14" s="56">
        <v>0</v>
      </c>
      <c r="BFE14" s="56">
        <v>0</v>
      </c>
      <c r="BFF14" s="56">
        <v>0</v>
      </c>
      <c r="BFG14" s="56">
        <v>0</v>
      </c>
      <c r="BFH14" s="56">
        <v>0</v>
      </c>
      <c r="BFI14" s="56">
        <v>0</v>
      </c>
      <c r="BFJ14" s="56">
        <v>0</v>
      </c>
      <c r="BFK14" s="56">
        <v>0</v>
      </c>
      <c r="BFL14" s="56">
        <v>0</v>
      </c>
      <c r="BFM14" s="56">
        <v>0</v>
      </c>
      <c r="BFN14" s="56">
        <v>0</v>
      </c>
      <c r="BFO14" s="56">
        <v>0</v>
      </c>
      <c r="BFP14" s="56">
        <v>0</v>
      </c>
      <c r="BFQ14" s="56">
        <v>0</v>
      </c>
      <c r="BFR14" s="56">
        <v>0</v>
      </c>
      <c r="BFS14" s="56">
        <v>0</v>
      </c>
      <c r="BFT14" s="56">
        <v>0</v>
      </c>
      <c r="BFU14" s="56">
        <v>7012.72</v>
      </c>
      <c r="BFV14" s="56">
        <v>7100.1179943162851</v>
      </c>
      <c r="BFW14" s="56">
        <v>7188.6052107048199</v>
      </c>
      <c r="BFX14" s="56">
        <v>7278.1952239018665</v>
      </c>
      <c r="BFY14" s="56">
        <v>1664.5048721669996</v>
      </c>
      <c r="BFZ14" s="56">
        <v>1263.9369240287692</v>
      </c>
      <c r="BGA14" s="56">
        <v>853.12606216298764</v>
      </c>
      <c r="BGB14" s="56">
        <v>431.87919276569011</v>
      </c>
      <c r="BGC14" s="56">
        <v>0</v>
      </c>
      <c r="BGD14" s="56">
        <v>0</v>
      </c>
      <c r="BGE14" s="56">
        <v>0</v>
      </c>
      <c r="BGF14" s="56">
        <v>0</v>
      </c>
      <c r="BGG14" s="56">
        <v>0</v>
      </c>
      <c r="BGH14" s="56">
        <v>0</v>
      </c>
      <c r="BGI14" s="56">
        <v>0</v>
      </c>
      <c r="BGJ14" s="56">
        <v>0</v>
      </c>
      <c r="BGK14" s="56">
        <v>0</v>
      </c>
      <c r="BGL14" s="56">
        <v>0</v>
      </c>
      <c r="BGM14" s="56">
        <v>0</v>
      </c>
      <c r="BGN14" s="56">
        <v>0</v>
      </c>
      <c r="BGO14" s="56">
        <v>0</v>
      </c>
      <c r="BGP14" s="56">
        <v>0</v>
      </c>
      <c r="BGQ14" s="56">
        <v>0</v>
      </c>
      <c r="BGR14" s="56">
        <v>0</v>
      </c>
      <c r="BGS14" s="56">
        <v>0</v>
      </c>
      <c r="BGT14" s="56">
        <v>0</v>
      </c>
      <c r="BGU14" s="57">
        <v>0.25</v>
      </c>
      <c r="BGV14" s="56">
        <v>245.76</v>
      </c>
      <c r="BGW14" s="56">
        <v>253.18265316677727</v>
      </c>
      <c r="BGX14" s="56">
        <v>260.82949163642837</v>
      </c>
      <c r="BGY14" s="56">
        <v>268.70728644471302</v>
      </c>
      <c r="BGZ14" s="56">
        <v>62.529433554519898</v>
      </c>
      <c r="BHA14" s="56">
        <v>36.235125476873144</v>
      </c>
      <c r="BHB14" s="56">
        <v>24.886353098051835</v>
      </c>
      <c r="BHC14" s="56">
        <v>12.818995981872582</v>
      </c>
      <c r="BHD14" s="56">
        <v>0</v>
      </c>
      <c r="BHE14" s="56">
        <v>0</v>
      </c>
      <c r="BHF14" s="56">
        <v>0</v>
      </c>
      <c r="BHG14" s="56">
        <v>0</v>
      </c>
      <c r="BHH14" s="56">
        <v>0</v>
      </c>
      <c r="BHI14" s="56">
        <v>0</v>
      </c>
      <c r="BHJ14" s="56">
        <v>0</v>
      </c>
      <c r="BHK14" s="59">
        <v>0</v>
      </c>
      <c r="BHL14" s="56">
        <v>0</v>
      </c>
      <c r="BHM14" s="56">
        <v>0</v>
      </c>
      <c r="BHN14" s="56">
        <v>0</v>
      </c>
      <c r="BHO14" s="56">
        <v>0</v>
      </c>
      <c r="BHP14" s="56">
        <v>0</v>
      </c>
      <c r="BHQ14" s="56">
        <v>0</v>
      </c>
      <c r="BHR14" s="56">
        <v>0</v>
      </c>
      <c r="BHS14" s="56">
        <v>0</v>
      </c>
      <c r="BHT14" s="56">
        <v>0</v>
      </c>
      <c r="BHU14" s="56">
        <v>0</v>
      </c>
      <c r="BHV14" s="56">
        <v>266.24</v>
      </c>
      <c r="BHW14" s="56">
        <v>269.55809084160893</v>
      </c>
      <c r="BHX14" s="56">
        <v>272.91753432306598</v>
      </c>
      <c r="BHY14" s="56">
        <v>276.31884581326972</v>
      </c>
      <c r="BHZ14" s="56">
        <v>63.193422404679204</v>
      </c>
      <c r="BIA14" s="59">
        <v>35.98930585993233</v>
      </c>
      <c r="BIB14" s="56">
        <v>24.291888467342964</v>
      </c>
      <c r="BIC14" s="56">
        <v>12.297316477979019</v>
      </c>
      <c r="BID14" s="56">
        <v>0</v>
      </c>
      <c r="BIE14" s="56">
        <v>0</v>
      </c>
      <c r="BIF14" s="56">
        <v>0</v>
      </c>
      <c r="BIG14" s="56">
        <v>0</v>
      </c>
      <c r="BIH14" s="56">
        <v>0</v>
      </c>
      <c r="BII14" s="56">
        <v>0</v>
      </c>
      <c r="BIJ14" s="56">
        <v>0</v>
      </c>
      <c r="BIK14" s="59">
        <v>0</v>
      </c>
      <c r="BIL14" s="56">
        <v>0</v>
      </c>
      <c r="BIM14" s="56">
        <v>0</v>
      </c>
      <c r="BIN14" s="56">
        <v>0</v>
      </c>
      <c r="BIO14" s="56">
        <v>0</v>
      </c>
      <c r="BIP14" s="56">
        <v>0</v>
      </c>
      <c r="BIQ14" s="56">
        <v>0</v>
      </c>
      <c r="BIR14" s="56">
        <v>0</v>
      </c>
      <c r="BIS14" s="56">
        <v>0</v>
      </c>
      <c r="BIT14" s="56">
        <v>0</v>
      </c>
      <c r="BIU14" s="56">
        <v>0</v>
      </c>
      <c r="BIV14" s="61">
        <v>0.9</v>
      </c>
      <c r="BIW14" s="61">
        <v>0.9</v>
      </c>
      <c r="BIX14" s="61">
        <f t="shared" si="15"/>
        <v>0.71400000000000008</v>
      </c>
      <c r="BIY14" s="61">
        <f t="shared" si="15"/>
        <v>0.71400000000000008</v>
      </c>
      <c r="BIZ14" s="61">
        <v>0.1</v>
      </c>
      <c r="BJA14" s="61">
        <v>0.1</v>
      </c>
      <c r="BJB14" s="61">
        <v>0.8</v>
      </c>
      <c r="BJC14" s="61">
        <v>0.8</v>
      </c>
      <c r="BJD14" s="61">
        <v>0.8</v>
      </c>
      <c r="BJE14" s="61">
        <v>0.8</v>
      </c>
      <c r="BJF14" s="61">
        <v>1</v>
      </c>
      <c r="BJG14" s="61">
        <v>1</v>
      </c>
      <c r="BJH14" s="61">
        <f t="shared" si="16"/>
        <v>9</v>
      </c>
      <c r="BJI14" s="61">
        <f t="shared" si="16"/>
        <v>9</v>
      </c>
      <c r="BJJ14" s="62">
        <v>0.3</v>
      </c>
      <c r="BJK14" s="62">
        <v>0.3</v>
      </c>
      <c r="BJL14" s="46">
        <f t="shared" si="17"/>
        <v>1.69</v>
      </c>
      <c r="BJM14" s="46">
        <f t="shared" si="0"/>
        <v>1.5649999999999999</v>
      </c>
      <c r="BJN14" s="46">
        <f t="shared" si="0"/>
        <v>1.423</v>
      </c>
      <c r="BJO14" s="46">
        <v>1.5</v>
      </c>
      <c r="BJP14" s="61">
        <f t="shared" si="1"/>
        <v>0.65</v>
      </c>
      <c r="BJQ14" s="61">
        <f t="shared" si="1"/>
        <v>0.65</v>
      </c>
      <c r="BJR14" s="61">
        <v>0.69</v>
      </c>
      <c r="BJS14" s="61">
        <v>0.69</v>
      </c>
      <c r="BJT14" s="61">
        <v>48.83</v>
      </c>
      <c r="BJU14" s="61">
        <v>48.83</v>
      </c>
      <c r="BJV14" s="61">
        <f t="shared" si="18"/>
        <v>73.245000000000005</v>
      </c>
      <c r="BJW14" s="61">
        <f t="shared" si="18"/>
        <v>73.245000000000005</v>
      </c>
      <c r="BJX14" s="61">
        <v>4</v>
      </c>
      <c r="BJY14" s="61">
        <v>4</v>
      </c>
      <c r="BJZ14" s="63">
        <v>188984.7936</v>
      </c>
      <c r="BKA14" s="63">
        <v>194692.67355071526</v>
      </c>
      <c r="BKB14" s="63">
        <v>200572.94776083712</v>
      </c>
      <c r="BKC14" s="63">
        <v>206630.82302884993</v>
      </c>
      <c r="BKD14" s="63">
        <v>212871.6634134076</v>
      </c>
      <c r="BKE14" s="63">
        <v>219300.99498303924</v>
      </c>
      <c r="BKF14" s="63">
        <v>225924.51070930983</v>
      </c>
      <c r="BKG14" s="63">
        <v>232748.07550776796</v>
      </c>
      <c r="BKH14" s="63">
        <v>239777.73143114464</v>
      </c>
      <c r="BKI14" s="63">
        <v>247019.7030194017</v>
      </c>
      <c r="BKJ14" s="63">
        <v>254480.4028113668</v>
      </c>
      <c r="BKK14" s="63">
        <v>262166.43702283548</v>
      </c>
      <c r="BKL14" s="63">
        <v>270084.61139616824</v>
      </c>
      <c r="BKM14" s="63">
        <v>278241.937226562</v>
      </c>
      <c r="BKN14" s="63">
        <v>286645.63757033233</v>
      </c>
      <c r="BKO14" s="63">
        <v>295303.15364070307</v>
      </c>
      <c r="BKP14" s="63">
        <v>304222.15139676782</v>
      </c>
      <c r="BKQ14" s="63">
        <v>313410.52833145618</v>
      </c>
      <c r="BKR14" s="63">
        <v>322876.42046451621</v>
      </c>
      <c r="BKS14" s="63">
        <v>332628.20954670478</v>
      </c>
      <c r="BKT14" s="63">
        <v>342674.53048156522</v>
      </c>
      <c r="BKU14" s="63">
        <v>353024.27897136385</v>
      </c>
      <c r="BKV14" s="63">
        <v>363686.61939395522</v>
      </c>
      <c r="BKW14" s="63">
        <v>374670.99291755172</v>
      </c>
      <c r="BKX14" s="63">
        <v>385987.12586058164</v>
      </c>
      <c r="BKY14" s="63">
        <v>397645.03830403992</v>
      </c>
      <c r="BKZ14" s="64">
        <v>204733.5264</v>
      </c>
      <c r="BLA14" s="64">
        <v>207285.07552454225</v>
      </c>
      <c r="BLB14" s="64">
        <v>209868.42404730438</v>
      </c>
      <c r="BLC14" s="64">
        <v>212483.96827722571</v>
      </c>
      <c r="BLD14" s="64">
        <v>215132.1094623571</v>
      </c>
      <c r="BLE14" s="64">
        <v>217813.25385141603</v>
      </c>
      <c r="BLF14" s="64">
        <v>220527.81275610885</v>
      </c>
      <c r="BLG14" s="64">
        <v>223276.20261422967</v>
      </c>
      <c r="BLH14" s="64">
        <v>226058.84505354566</v>
      </c>
      <c r="BLI14" s="64">
        <v>228876.16695647858</v>
      </c>
      <c r="BLJ14" s="64">
        <v>231728.60052559237</v>
      </c>
      <c r="BLK14" s="64">
        <v>234616.5833498968</v>
      </c>
      <c r="BLL14" s="64">
        <v>237540.55847197789</v>
      </c>
      <c r="BLM14" s="64">
        <v>240500.97445596429</v>
      </c>
      <c r="BLN14" s="64">
        <v>243498.2854563412</v>
      </c>
      <c r="BLO14" s="64">
        <v>246532.95128762184</v>
      </c>
      <c r="BLP14" s="64">
        <v>249605.43749488698</v>
      </c>
      <c r="BLQ14" s="64">
        <v>252716.21542520387</v>
      </c>
      <c r="BLR14" s="64">
        <v>255865.7622999351</v>
      </c>
      <c r="BLS14" s="64">
        <v>259054.56128794851</v>
      </c>
      <c r="BLT14" s="64">
        <v>262283.10157973995</v>
      </c>
      <c r="BLU14" s="64">
        <v>265551.87846247922</v>
      </c>
      <c r="BLV14" s="64">
        <v>268861.39339599182</v>
      </c>
      <c r="BLW14" s="64">
        <v>272212.15408968722</v>
      </c>
      <c r="BLX14" s="64">
        <v>275604.67458044598</v>
      </c>
      <c r="BLY14" s="64">
        <v>279039.47531147808</v>
      </c>
      <c r="BLZ14" s="65">
        <v>53057.830775040005</v>
      </c>
      <c r="BMA14" s="65">
        <v>54660.328641351378</v>
      </c>
      <c r="BMB14" s="65">
        <v>56311.226515239767</v>
      </c>
      <c r="BMC14" s="65">
        <v>58011.986215021905</v>
      </c>
      <c r="BMD14" s="65">
        <v>59764.113710098289</v>
      </c>
      <c r="BME14" s="65">
        <v>61569.160454441953</v>
      </c>
      <c r="BMF14" s="65">
        <v>63428.724760362289</v>
      </c>
      <c r="BMG14" s="65">
        <v>65344.453213760513</v>
      </c>
      <c r="BMH14" s="65">
        <v>67318.042132129849</v>
      </c>
      <c r="BMI14" s="65">
        <v>69351.239066591515</v>
      </c>
      <c r="BMJ14" s="65">
        <v>71445.844349296443</v>
      </c>
      <c r="BMK14" s="65">
        <v>73603.712687562976</v>
      </c>
      <c r="BML14" s="65">
        <v>75826.754806162018</v>
      </c>
      <c r="BMM14" s="65">
        <v>78116.939139204012</v>
      </c>
      <c r="BMN14" s="65">
        <v>80476.293573125571</v>
      </c>
      <c r="BMO14" s="65">
        <v>82906.907242319328</v>
      </c>
      <c r="BMP14" s="65">
        <v>85410.932378997022</v>
      </c>
      <c r="BMQ14" s="65">
        <v>87990.586218923621</v>
      </c>
      <c r="BMR14" s="65">
        <v>90648.152964710098</v>
      </c>
      <c r="BMS14" s="65">
        <v>93385.985808403202</v>
      </c>
      <c r="BMT14" s="65">
        <v>96206.509015163319</v>
      </c>
      <c r="BMU14" s="65">
        <v>99112.220069875169</v>
      </c>
      <c r="BMV14" s="65">
        <v>102105.69188859256</v>
      </c>
      <c r="BMW14" s="65">
        <v>105189.57509677472</v>
      </c>
      <c r="BMX14" s="65">
        <v>108366.60037633214</v>
      </c>
      <c r="BMY14" s="65">
        <v>111639.58088355979</v>
      </c>
      <c r="BMZ14" s="65">
        <v>57479.316672959998</v>
      </c>
      <c r="BNA14" s="65">
        <v>58195.668814766213</v>
      </c>
      <c r="BNB14" s="65">
        <v>58920.94869651043</v>
      </c>
      <c r="BNC14" s="65">
        <v>59655.267582661269</v>
      </c>
      <c r="BND14" s="65">
        <v>60398.738124352065</v>
      </c>
      <c r="BNE14" s="65">
        <v>61151.474376662569</v>
      </c>
      <c r="BNF14" s="65">
        <v>61913.591816116001</v>
      </c>
      <c r="BNG14" s="65">
        <v>62685.207358394269</v>
      </c>
      <c r="BNH14" s="65">
        <v>63466.439376273804</v>
      </c>
      <c r="BNI14" s="65">
        <v>64257.407717784998</v>
      </c>
      <c r="BNJ14" s="65">
        <v>65058.233724598067</v>
      </c>
      <c r="BNK14" s="65">
        <v>65869.040250637889</v>
      </c>
      <c r="BNL14" s="65">
        <v>66689.951680930899</v>
      </c>
      <c r="BNM14" s="65">
        <v>67521.093950686904</v>
      </c>
      <c r="BNN14" s="65">
        <v>68362.594564618659</v>
      </c>
      <c r="BNO14" s="65">
        <v>69214.58261650223</v>
      </c>
      <c r="BNP14" s="65">
        <v>70077.188808981198</v>
      </c>
      <c r="BNQ14" s="65">
        <v>70950.545473617531</v>
      </c>
      <c r="BNR14" s="65">
        <v>71834.786591192533</v>
      </c>
      <c r="BNS14" s="65">
        <v>72730.047812260615</v>
      </c>
      <c r="BNT14" s="65">
        <v>73636.466477959359</v>
      </c>
      <c r="BNU14" s="65">
        <v>74554.181641078962</v>
      </c>
      <c r="BNV14" s="65">
        <v>75483.33408739396</v>
      </c>
      <c r="BNW14" s="65">
        <v>76424.066357261341</v>
      </c>
      <c r="BNX14" s="65">
        <v>77376.522767487229</v>
      </c>
      <c r="BNY14" s="65">
        <v>78340.849433466574</v>
      </c>
      <c r="BNZ14" s="66">
        <v>28860.471551999999</v>
      </c>
      <c r="BOA14" s="66">
        <v>29732.140133380773</v>
      </c>
      <c r="BOB14" s="66">
        <v>30630.135592837578</v>
      </c>
      <c r="BOC14" s="66">
        <v>31555.253077200341</v>
      </c>
      <c r="BOD14" s="66">
        <v>32508.311749001852</v>
      </c>
      <c r="BOE14" s="66">
        <v>33490.1555118205</v>
      </c>
      <c r="BOF14" s="66">
        <v>34501.653757530454</v>
      </c>
      <c r="BOG14" s="66">
        <v>35543.70213612089</v>
      </c>
      <c r="BOH14" s="66">
        <v>36617.22334876602</v>
      </c>
      <c r="BOI14" s="66">
        <v>37723.167964848006</v>
      </c>
      <c r="BOJ14" s="66">
        <v>38862.515263656402</v>
      </c>
      <c r="BOK14" s="66">
        <v>40036.274101509225</v>
      </c>
      <c r="BOL14" s="66">
        <v>41245.483805063632</v>
      </c>
      <c r="BOM14" s="66">
        <v>42491.215091607068</v>
      </c>
      <c r="BON14" s="66">
        <v>43774.571017143899</v>
      </c>
      <c r="BOO14" s="66">
        <v>45096.687953116882</v>
      </c>
      <c r="BOP14" s="66">
        <v>46458.736592628477</v>
      </c>
      <c r="BOQ14" s="66">
        <v>47861.922987052894</v>
      </c>
      <c r="BOR14" s="66">
        <v>49307.489613956772</v>
      </c>
      <c r="BOS14" s="66">
        <v>50796.716477274131</v>
      </c>
      <c r="BOT14" s="66">
        <v>52330.922240709697</v>
      </c>
      <c r="BOU14" s="66">
        <v>53911.465395374325</v>
      </c>
      <c r="BOV14" s="66">
        <v>55539.745462686253</v>
      </c>
      <c r="BOW14" s="66">
        <v>57217.20423360345</v>
      </c>
      <c r="BOX14" s="66">
        <v>58945.32704528435</v>
      </c>
      <c r="BOY14" s="66">
        <v>60725.644096307311</v>
      </c>
      <c r="BOZ14" s="65">
        <v>31265.510848000002</v>
      </c>
      <c r="BPA14" s="65">
        <v>31655.166065859725</v>
      </c>
      <c r="BPB14" s="65">
        <v>32049.677471406372</v>
      </c>
      <c r="BPC14" s="65">
        <v>32449.105586244081</v>
      </c>
      <c r="BPD14" s="65">
        <v>32853.511686244521</v>
      </c>
      <c r="BPE14" s="65">
        <v>33262.957810947119</v>
      </c>
      <c r="BPF14" s="65">
        <v>33677.5067730765</v>
      </c>
      <c r="BPG14" s="65">
        <v>34097.222168178545</v>
      </c>
      <c r="BPH14" s="65">
        <v>34522.168384376477</v>
      </c>
      <c r="BPI14" s="65">
        <v>34952.410612248619</v>
      </c>
      <c r="BPJ14" s="65">
        <v>35388.014854829213</v>
      </c>
      <c r="BPK14" s="65">
        <v>35829.047937733842</v>
      </c>
      <c r="BPL14" s="65">
        <v>36275.577519411127</v>
      </c>
      <c r="BPM14" s="65">
        <v>36727.672101522126</v>
      </c>
      <c r="BPN14" s="65">
        <v>37185.401039449091</v>
      </c>
      <c r="BPO14" s="65">
        <v>37648.834552935237</v>
      </c>
      <c r="BPP14" s="65">
        <v>38118.043736857042</v>
      </c>
      <c r="BPQ14" s="65">
        <v>38593.100572130912</v>
      </c>
      <c r="BPR14" s="65">
        <v>39074.077936755595</v>
      </c>
      <c r="BPS14" s="65">
        <v>39561.049616992459</v>
      </c>
      <c r="BPT14" s="65">
        <v>40054.09031868483</v>
      </c>
      <c r="BPU14" s="65">
        <v>40553.275678718652</v>
      </c>
      <c r="BPV14" s="65">
        <v>41058.68227662579</v>
      </c>
      <c r="BPW14" s="65">
        <v>41570.387646332078</v>
      </c>
      <c r="BPX14" s="65">
        <v>42088.470288051671</v>
      </c>
      <c r="BPY14" s="65">
        <v>42613.009680329742</v>
      </c>
      <c r="BPZ14" s="66">
        <v>153939.09085631999</v>
      </c>
      <c r="BQA14" s="66">
        <v>158588.49059686149</v>
      </c>
      <c r="BQB14" s="66">
        <v>163378.31547456016</v>
      </c>
      <c r="BQC14" s="66">
        <v>168312.80672919875</v>
      </c>
      <c r="BQD14" s="66">
        <v>173396.33369810198</v>
      </c>
      <c r="BQE14" s="66">
        <v>178633.39768504773</v>
      </c>
      <c r="BQF14" s="66">
        <v>184028.63594603041</v>
      </c>
      <c r="BQG14" s="66">
        <v>189586.82579540581</v>
      </c>
      <c r="BQH14" s="66">
        <v>195312.88883605329</v>
      </c>
      <c r="BQI14" s="66">
        <v>201211.89531730066</v>
      </c>
      <c r="BQJ14" s="66">
        <v>207289.06862447117</v>
      </c>
      <c r="BQK14" s="66">
        <v>213549.78990402742</v>
      </c>
      <c r="BQL14" s="66">
        <v>219999.60282840789</v>
      </c>
      <c r="BQM14" s="66">
        <v>226644.2185047752</v>
      </c>
      <c r="BQN14" s="66">
        <v>233489.52053202223</v>
      </c>
      <c r="BQO14" s="66">
        <v>240541.57021051474</v>
      </c>
      <c r="BQP14" s="66">
        <v>247806.6119091828</v>
      </c>
      <c r="BQQ14" s="66">
        <v>255291.07859471353</v>
      </c>
      <c r="BQR14" s="66">
        <v>263001.59752774186</v>
      </c>
      <c r="BQS14" s="66">
        <v>270944.99613108154</v>
      </c>
      <c r="BQT14" s="66">
        <v>279128.30803519458</v>
      </c>
      <c r="BQU14" s="66">
        <v>287558.77930625022</v>
      </c>
      <c r="BQV14" s="66">
        <v>296243.87486228917</v>
      </c>
      <c r="BQW14" s="66">
        <v>305191.28508317523</v>
      </c>
      <c r="BQX14" s="66">
        <v>314408.93262018467</v>
      </c>
      <c r="BQY14" s="66">
        <v>323904.97941126651</v>
      </c>
      <c r="BQZ14" s="65">
        <v>166767.34842768</v>
      </c>
      <c r="BRA14" s="65">
        <v>168845.73338672932</v>
      </c>
      <c r="BRB14" s="65">
        <v>170950.02080257685</v>
      </c>
      <c r="BRC14" s="65">
        <v>173080.53349187179</v>
      </c>
      <c r="BRD14" s="65">
        <v>175237.59829445655</v>
      </c>
      <c r="BRE14" s="65">
        <v>177421.54612350694</v>
      </c>
      <c r="BRF14" s="65">
        <v>179632.71201629727</v>
      </c>
      <c r="BRG14" s="65">
        <v>181871.43518559806</v>
      </c>
      <c r="BRH14" s="65">
        <v>184138.05907171438</v>
      </c>
      <c r="BRI14" s="65">
        <v>186432.93139517252</v>
      </c>
      <c r="BRJ14" s="65">
        <v>188756.40421006369</v>
      </c>
      <c r="BRK14" s="65">
        <v>191108.83395805213</v>
      </c>
      <c r="BRL14" s="65">
        <v>193490.58152305649</v>
      </c>
      <c r="BRM14" s="65">
        <v>195902.01228661282</v>
      </c>
      <c r="BRN14" s="65">
        <v>198343.49618392717</v>
      </c>
      <c r="BRO14" s="65">
        <v>200815.40776062704</v>
      </c>
      <c r="BRP14" s="65">
        <v>203318.12623022025</v>
      </c>
      <c r="BRQ14" s="65">
        <v>205852.03553226942</v>
      </c>
      <c r="BRR14" s="65">
        <v>208417.52439129201</v>
      </c>
      <c r="BRS14" s="65">
        <v>211014.98637639396</v>
      </c>
      <c r="BRT14" s="65">
        <v>213644.81996164689</v>
      </c>
      <c r="BRU14" s="65">
        <v>216307.4285872175</v>
      </c>
      <c r="BRV14" s="65">
        <v>219003.22072125904</v>
      </c>
      <c r="BRW14" s="65">
        <v>221732.60992257387</v>
      </c>
      <c r="BRX14" s="65">
        <v>224496.0149040572</v>
      </c>
      <c r="BRY14" s="65">
        <v>227293.85959693146</v>
      </c>
      <c r="BRZ14" s="64">
        <v>188984.7936</v>
      </c>
      <c r="BSA14" s="64">
        <v>194692.67355071526</v>
      </c>
      <c r="BSB14" s="64">
        <v>200572.94776083712</v>
      </c>
      <c r="BSC14" s="64">
        <v>206630.82302884993</v>
      </c>
      <c r="BSD14" s="64">
        <v>126587.68250983971</v>
      </c>
      <c r="BSE14" s="64">
        <v>108773.29351158747</v>
      </c>
      <c r="BSF14" s="64">
        <v>89767.338921832459</v>
      </c>
      <c r="BSG14" s="64">
        <v>69514.091884986672</v>
      </c>
      <c r="BSH14" s="64">
        <v>0</v>
      </c>
      <c r="BSI14" s="64">
        <v>0</v>
      </c>
      <c r="BSJ14" s="64">
        <v>0</v>
      </c>
      <c r="BSK14" s="64">
        <v>0</v>
      </c>
      <c r="BSL14" s="64">
        <v>0</v>
      </c>
      <c r="BSM14" s="64">
        <v>0</v>
      </c>
      <c r="BSN14" s="64">
        <v>0</v>
      </c>
      <c r="BSO14" s="64">
        <v>0</v>
      </c>
      <c r="BSP14" s="64">
        <v>0</v>
      </c>
      <c r="BSQ14" s="64">
        <v>0</v>
      </c>
      <c r="BSR14" s="64">
        <v>0</v>
      </c>
      <c r="BSS14" s="64">
        <v>0</v>
      </c>
      <c r="BST14" s="64">
        <v>0</v>
      </c>
      <c r="BSU14" s="64">
        <v>0</v>
      </c>
      <c r="BSV14" s="64">
        <v>0</v>
      </c>
      <c r="BSW14" s="64">
        <v>0</v>
      </c>
      <c r="BSX14" s="64">
        <v>0</v>
      </c>
      <c r="BSY14" s="64">
        <v>0</v>
      </c>
      <c r="BSZ14" s="64">
        <v>204733.5264</v>
      </c>
      <c r="BTA14" s="64">
        <v>207285.07552454225</v>
      </c>
      <c r="BTB14" s="64">
        <v>209868.42404730438</v>
      </c>
      <c r="BTC14" s="64">
        <v>212483.96827722571</v>
      </c>
      <c r="BTD14" s="63">
        <v>165508.30287970669</v>
      </c>
      <c r="BTE14" s="63">
        <v>136568.91016483784</v>
      </c>
      <c r="BTF14" s="63">
        <v>106882.47991579409</v>
      </c>
      <c r="BTG14" s="63">
        <v>76434.886694937959</v>
      </c>
      <c r="BTH14" s="63">
        <v>0</v>
      </c>
      <c r="BTI14" s="63">
        <v>0</v>
      </c>
      <c r="BTJ14" s="63">
        <v>0</v>
      </c>
      <c r="BTK14" s="63">
        <v>0</v>
      </c>
      <c r="BTL14" s="63">
        <v>0</v>
      </c>
      <c r="BTM14" s="63">
        <v>0</v>
      </c>
      <c r="BTN14" s="63">
        <v>0</v>
      </c>
      <c r="BTO14" s="63">
        <v>0</v>
      </c>
      <c r="BTP14" s="63">
        <v>0</v>
      </c>
      <c r="BTQ14" s="63">
        <v>0</v>
      </c>
      <c r="BTR14" s="63">
        <v>0</v>
      </c>
      <c r="BTS14" s="63">
        <v>0</v>
      </c>
      <c r="BTT14" s="63">
        <v>0</v>
      </c>
      <c r="BTU14" s="63">
        <v>0</v>
      </c>
      <c r="BTV14" s="63">
        <v>0</v>
      </c>
      <c r="BTW14" s="63">
        <v>0</v>
      </c>
      <c r="BTX14" s="63">
        <v>0</v>
      </c>
      <c r="BTY14" s="63">
        <v>0</v>
      </c>
      <c r="BTZ14" s="63">
        <v>53057.830775040013</v>
      </c>
      <c r="BUA14" s="63">
        <v>54660.328641351378</v>
      </c>
      <c r="BUB14" s="63">
        <v>56311.226515239781</v>
      </c>
      <c r="BUC14" s="63">
        <v>58011.986215021905</v>
      </c>
      <c r="BUD14" s="77">
        <v>47811.29096807864</v>
      </c>
      <c r="BUE14" s="77">
        <v>36941.496272665172</v>
      </c>
      <c r="BUF14" s="77">
        <v>25371.489904144913</v>
      </c>
      <c r="BUG14" s="77">
        <v>13068.890642752105</v>
      </c>
      <c r="BUH14" s="77">
        <v>0</v>
      </c>
      <c r="BUI14" s="63">
        <v>0</v>
      </c>
      <c r="BUJ14" s="63">
        <v>0</v>
      </c>
      <c r="BUK14" s="63">
        <v>0</v>
      </c>
      <c r="BUL14" s="63">
        <v>0</v>
      </c>
      <c r="BUM14" s="63">
        <v>0</v>
      </c>
      <c r="BUN14" s="63">
        <v>0</v>
      </c>
      <c r="BUO14" s="63">
        <v>0</v>
      </c>
      <c r="BUP14" s="63">
        <v>0</v>
      </c>
      <c r="BUQ14" s="63">
        <v>0</v>
      </c>
      <c r="BUR14" s="63">
        <v>0</v>
      </c>
      <c r="BUS14" s="63">
        <v>0</v>
      </c>
      <c r="BUT14" s="63">
        <v>0</v>
      </c>
      <c r="BUU14" s="63">
        <v>0</v>
      </c>
      <c r="BUV14" s="63">
        <v>0</v>
      </c>
      <c r="BUW14" s="63">
        <v>0</v>
      </c>
      <c r="BUX14" s="63">
        <v>0</v>
      </c>
      <c r="BUY14" s="63">
        <v>0</v>
      </c>
      <c r="BUZ14" s="63">
        <v>57479.316672960005</v>
      </c>
      <c r="BVA14" s="63">
        <v>58195.668814766213</v>
      </c>
      <c r="BVB14" s="63">
        <v>58920.948696510437</v>
      </c>
      <c r="BVC14" s="63">
        <v>59655.267582661276</v>
      </c>
      <c r="BVD14" s="77">
        <v>48318.990499481653</v>
      </c>
      <c r="BVE14" s="77">
        <v>36690.88462599754</v>
      </c>
      <c r="BVF14" s="77">
        <v>24765.436726446409</v>
      </c>
      <c r="BVG14" s="77">
        <v>12537.041471678858</v>
      </c>
      <c r="BVH14" s="77">
        <v>0</v>
      </c>
      <c r="BVI14" s="63">
        <v>0</v>
      </c>
      <c r="BVJ14" s="63">
        <v>0</v>
      </c>
      <c r="BVK14" s="63">
        <v>0</v>
      </c>
      <c r="BVL14" s="63">
        <v>0</v>
      </c>
      <c r="BVM14" s="63">
        <v>0</v>
      </c>
      <c r="BVN14" s="63">
        <v>0</v>
      </c>
      <c r="BVO14" s="63">
        <v>0</v>
      </c>
      <c r="BVP14" s="63">
        <v>0</v>
      </c>
      <c r="BVQ14" s="63">
        <v>0</v>
      </c>
      <c r="BVR14" s="63">
        <v>0</v>
      </c>
      <c r="BVS14" s="63">
        <v>0</v>
      </c>
      <c r="BVT14" s="63">
        <v>0</v>
      </c>
      <c r="BVU14" s="63">
        <v>0</v>
      </c>
      <c r="BVV14" s="63">
        <v>0</v>
      </c>
      <c r="BVW14" s="63">
        <v>0</v>
      </c>
      <c r="BVX14" s="63">
        <v>0</v>
      </c>
      <c r="BVY14" s="63">
        <v>0</v>
      </c>
      <c r="BVZ14" s="66">
        <v>28860.471551999999</v>
      </c>
      <c r="BWA14" s="66">
        <v>29732.140133380773</v>
      </c>
      <c r="BWB14" s="66">
        <v>30630.135592837578</v>
      </c>
      <c r="BWC14" s="66">
        <v>31555.253077200341</v>
      </c>
      <c r="BWD14" s="66">
        <v>26006.649399201484</v>
      </c>
      <c r="BWE14" s="66">
        <v>20094.093307092302</v>
      </c>
      <c r="BWF14" s="66">
        <v>13800.661503012183</v>
      </c>
      <c r="BWG14" s="66">
        <v>7108.7404272241793</v>
      </c>
      <c r="BWH14" s="66">
        <v>0</v>
      </c>
      <c r="BWI14" s="66">
        <v>0</v>
      </c>
      <c r="BWJ14" s="66">
        <v>0</v>
      </c>
      <c r="BWK14" s="66">
        <v>0</v>
      </c>
      <c r="BWL14" s="66">
        <v>0</v>
      </c>
      <c r="BWM14" s="66">
        <v>0</v>
      </c>
      <c r="BWN14" s="66">
        <v>0</v>
      </c>
      <c r="BWO14" s="66">
        <v>0</v>
      </c>
      <c r="BWP14" s="66">
        <v>0</v>
      </c>
      <c r="BWQ14" s="66">
        <v>0</v>
      </c>
      <c r="BWR14" s="66">
        <v>0</v>
      </c>
      <c r="BWS14" s="66">
        <v>0</v>
      </c>
      <c r="BWT14" s="66">
        <v>0</v>
      </c>
      <c r="BWU14" s="66">
        <v>0</v>
      </c>
      <c r="BWV14" s="66">
        <v>0</v>
      </c>
      <c r="BWW14" s="66">
        <v>0</v>
      </c>
      <c r="BWX14" s="66">
        <v>0</v>
      </c>
      <c r="BWY14" s="66">
        <v>0</v>
      </c>
      <c r="BWZ14" s="66">
        <v>31265.510848000002</v>
      </c>
      <c r="BXA14" s="66">
        <v>31655.166065859725</v>
      </c>
      <c r="BXB14" s="66">
        <v>32049.677471406372</v>
      </c>
      <c r="BXC14" s="66">
        <v>32449.105586244081</v>
      </c>
      <c r="BXD14" s="66">
        <v>26282.809348995619</v>
      </c>
      <c r="BXE14" s="66">
        <v>19957.774686568271</v>
      </c>
      <c r="BXF14" s="66">
        <v>13471.002709230601</v>
      </c>
      <c r="BXG14" s="66">
        <v>6819.4444336357083</v>
      </c>
      <c r="BXH14" s="66">
        <v>0</v>
      </c>
      <c r="BXI14" s="66">
        <v>0</v>
      </c>
      <c r="BXJ14" s="66">
        <v>0</v>
      </c>
      <c r="BXK14" s="66">
        <v>0</v>
      </c>
      <c r="BXL14" s="66">
        <v>0</v>
      </c>
      <c r="BXM14" s="66">
        <v>0</v>
      </c>
      <c r="BXN14" s="66">
        <v>0</v>
      </c>
      <c r="BXO14" s="66">
        <v>0</v>
      </c>
      <c r="BXP14" s="66">
        <v>0</v>
      </c>
      <c r="BXQ14" s="66">
        <v>0</v>
      </c>
      <c r="BXR14" s="66">
        <v>0</v>
      </c>
      <c r="BXS14" s="66">
        <v>0</v>
      </c>
      <c r="BXT14" s="66">
        <v>0</v>
      </c>
      <c r="BXU14" s="66">
        <v>0</v>
      </c>
      <c r="BXV14" s="66">
        <v>0</v>
      </c>
      <c r="BXW14" s="66">
        <v>0</v>
      </c>
      <c r="BXX14" s="66">
        <v>0</v>
      </c>
      <c r="BXY14" s="66">
        <v>0</v>
      </c>
      <c r="BXZ14" s="66">
        <v>153939.09085631999</v>
      </c>
      <c r="BYA14" s="66">
        <v>158588.49059686149</v>
      </c>
      <c r="BYB14" s="66">
        <v>163378.31547456016</v>
      </c>
      <c r="BYC14" s="66">
        <v>168312.80672919875</v>
      </c>
      <c r="BYD14" s="66">
        <v>138717.06695848159</v>
      </c>
      <c r="BYE14" s="66">
        <v>107180.03861102862</v>
      </c>
      <c r="BYF14" s="66">
        <v>73611.454378412149</v>
      </c>
      <c r="BYG14" s="66">
        <v>37917.365159081171</v>
      </c>
      <c r="BYH14" s="66">
        <v>0</v>
      </c>
      <c r="BYI14" s="66">
        <v>0</v>
      </c>
      <c r="BYJ14" s="66">
        <v>0</v>
      </c>
      <c r="BYK14" s="66">
        <v>0</v>
      </c>
      <c r="BYL14" s="66">
        <v>0</v>
      </c>
      <c r="BYM14" s="66">
        <v>0</v>
      </c>
      <c r="BYN14" s="66">
        <v>0</v>
      </c>
      <c r="BYO14" s="66">
        <v>0</v>
      </c>
      <c r="BYP14" s="66">
        <v>0</v>
      </c>
      <c r="BYQ14" s="66">
        <v>0</v>
      </c>
      <c r="BYR14" s="66">
        <v>0</v>
      </c>
      <c r="BYS14" s="66">
        <v>0</v>
      </c>
      <c r="BYT14" s="66">
        <v>0</v>
      </c>
      <c r="BYU14" s="66">
        <v>0</v>
      </c>
      <c r="BYV14" s="66">
        <v>0</v>
      </c>
      <c r="BYW14" s="66">
        <v>0</v>
      </c>
      <c r="BYX14" s="66">
        <v>0</v>
      </c>
      <c r="BYY14" s="66">
        <v>0</v>
      </c>
      <c r="BYZ14" s="65">
        <v>166767.34842768</v>
      </c>
      <c r="BZA14" s="65">
        <v>168845.73338672932</v>
      </c>
      <c r="BZB14" s="65">
        <v>170950.02080257685</v>
      </c>
      <c r="BZC14" s="65">
        <v>173080.53349187179</v>
      </c>
      <c r="BZD14" s="65">
        <v>140190.07863556524</v>
      </c>
      <c r="BZE14" s="65">
        <v>106452.92767410415</v>
      </c>
      <c r="BZF14" s="65">
        <v>71853.08480651892</v>
      </c>
      <c r="BZG14" s="65">
        <v>36374.287037119619</v>
      </c>
      <c r="BZH14" s="65">
        <v>0</v>
      </c>
      <c r="BZI14" s="65">
        <v>0</v>
      </c>
      <c r="BZJ14" s="65">
        <v>0</v>
      </c>
      <c r="BZK14" s="65">
        <v>0</v>
      </c>
      <c r="BZL14" s="65">
        <v>0</v>
      </c>
      <c r="BZM14" s="65">
        <v>0</v>
      </c>
      <c r="BZN14" s="65">
        <v>0</v>
      </c>
      <c r="BZO14" s="65">
        <v>0</v>
      </c>
      <c r="BZP14" s="65">
        <v>0</v>
      </c>
      <c r="BZQ14" s="65">
        <v>0</v>
      </c>
      <c r="BZR14" s="65">
        <v>0</v>
      </c>
      <c r="BZS14" s="65">
        <v>0</v>
      </c>
      <c r="BZT14" s="65">
        <v>0</v>
      </c>
      <c r="BZU14" s="65">
        <v>0</v>
      </c>
      <c r="BZV14" s="65">
        <v>0</v>
      </c>
      <c r="BZW14" s="65">
        <v>0</v>
      </c>
      <c r="BZX14" s="65">
        <v>0</v>
      </c>
      <c r="BZY14" s="65">
        <v>0</v>
      </c>
      <c r="BZZ14" s="64">
        <v>188984.7936</v>
      </c>
      <c r="CAA14" s="64">
        <v>194692.67355071526</v>
      </c>
      <c r="CAB14" s="64">
        <v>200572.94776083712</v>
      </c>
      <c r="CAC14" s="64">
        <v>206630.82302884993</v>
      </c>
      <c r="CAD14" s="66">
        <v>51089.199219217822</v>
      </c>
      <c r="CAE14" s="66">
        <v>52632.238795929421</v>
      </c>
      <c r="CAF14" s="66">
        <v>54221.88257023436</v>
      </c>
      <c r="CAG14" s="66">
        <v>55859.538121864309</v>
      </c>
      <c r="CAH14" s="66">
        <v>57546.655543474713</v>
      </c>
      <c r="CAI14" s="66">
        <v>59284.728724656401</v>
      </c>
      <c r="CAJ14" s="66">
        <v>61075.29667472803</v>
      </c>
      <c r="CAK14" s="66">
        <v>62919.944885480516</v>
      </c>
      <c r="CAL14" s="66">
        <v>64820.306735080383</v>
      </c>
      <c r="CAM14" s="66">
        <v>66778.064934374881</v>
      </c>
      <c r="CAN14" s="66">
        <v>68794.95301687975</v>
      </c>
      <c r="CAO14" s="66">
        <v>70872.756873768725</v>
      </c>
      <c r="CAP14" s="66">
        <v>73013.31633522427</v>
      </c>
      <c r="CAQ14" s="66">
        <v>75218.526799549494</v>
      </c>
      <c r="CAR14" s="66">
        <v>77490.340911483887</v>
      </c>
      <c r="CAS14" s="66">
        <v>79830.770291209134</v>
      </c>
      <c r="CAT14" s="66">
        <v>82241.887315575645</v>
      </c>
      <c r="CAU14" s="66">
        <v>84725.826953127311</v>
      </c>
      <c r="CAV14" s="66">
        <v>87284.788654549251</v>
      </c>
      <c r="CAW14" s="66">
        <v>89921.0383002124</v>
      </c>
      <c r="CAX14" s="66">
        <v>92636.910206539585</v>
      </c>
      <c r="CAY14" s="66">
        <v>95434.809192969566</v>
      </c>
      <c r="CAZ14" s="64">
        <v>204733.5264</v>
      </c>
      <c r="CBA14" s="64">
        <v>207285.07552454225</v>
      </c>
      <c r="CBB14" s="64">
        <v>209868.42404730438</v>
      </c>
      <c r="CBC14" s="64">
        <v>212483.96827722571</v>
      </c>
      <c r="CBD14" s="64">
        <v>51631.706270965704</v>
      </c>
      <c r="CBE14" s="64">
        <v>52275.180924339846</v>
      </c>
      <c r="CBF14" s="64">
        <v>52926.675061466121</v>
      </c>
      <c r="CBG14" s="64">
        <v>53586.288627415124</v>
      </c>
      <c r="CBH14" s="64">
        <v>54254.122812850961</v>
      </c>
      <c r="CBI14" s="64">
        <v>54930.280069554858</v>
      </c>
      <c r="CBJ14" s="64">
        <v>55614.864126142158</v>
      </c>
      <c r="CBK14" s="64">
        <v>56307.98000397523</v>
      </c>
      <c r="CBL14" s="64">
        <v>57009.73403327469</v>
      </c>
      <c r="CBM14" s="64">
        <v>57720.233869431424</v>
      </c>
      <c r="CBN14" s="64">
        <v>58439.588509521891</v>
      </c>
      <c r="CBO14" s="64">
        <v>59167.908309029241</v>
      </c>
      <c r="CBP14" s="64">
        <v>59905.304998772881</v>
      </c>
      <c r="CBQ14" s="64">
        <v>60651.891702048932</v>
      </c>
      <c r="CBR14" s="64">
        <v>61407.782951984416</v>
      </c>
      <c r="CBS14" s="64">
        <v>62173.094709107645</v>
      </c>
      <c r="CBT14" s="64">
        <v>62947.944379137589</v>
      </c>
      <c r="CBU14" s="64">
        <v>63732.450830995018</v>
      </c>
      <c r="CBV14" s="64">
        <v>64526.734415038038</v>
      </c>
      <c r="CBW14" s="64">
        <v>65330.916981524926</v>
      </c>
      <c r="CBX14" s="64">
        <v>66145.121899307036</v>
      </c>
      <c r="CBY14" s="64">
        <v>66969.474074754733</v>
      </c>
      <c r="CBZ14" s="67">
        <v>53057.830775040005</v>
      </c>
      <c r="CCA14" s="67">
        <v>54660.328641351378</v>
      </c>
      <c r="CCB14" s="67">
        <v>56311.226515239767</v>
      </c>
      <c r="CCC14" s="67">
        <v>58011.986215021905</v>
      </c>
      <c r="CCD14" s="67"/>
      <c r="CCE14" s="67"/>
      <c r="CCF14" s="67"/>
      <c r="CCG14" s="67"/>
      <c r="CCH14" s="67"/>
      <c r="CCI14" s="67"/>
      <c r="CCJ14" s="67"/>
      <c r="CCK14" s="67"/>
      <c r="CCL14" s="67"/>
      <c r="CCM14" s="67"/>
      <c r="CCN14" s="67"/>
      <c r="CCO14" s="67"/>
      <c r="CCP14" s="67"/>
      <c r="CCQ14" s="67"/>
      <c r="CCR14" s="67"/>
      <c r="CCS14" s="67"/>
      <c r="CCT14" s="67"/>
      <c r="CCU14" s="67"/>
      <c r="CCV14" s="67"/>
      <c r="CCW14" s="67"/>
      <c r="CCX14" s="67"/>
      <c r="CCY14" s="67"/>
      <c r="CCZ14" s="67">
        <v>57479.316672959998</v>
      </c>
      <c r="CDA14" s="67">
        <v>58195.668814766213</v>
      </c>
      <c r="CDB14" s="67">
        <v>58920.94869651043</v>
      </c>
      <c r="CDC14" s="67">
        <v>59655.267582661269</v>
      </c>
      <c r="CDD14" s="67"/>
      <c r="CDE14" s="67"/>
      <c r="CDF14" s="67"/>
      <c r="CDG14" s="67"/>
      <c r="CDH14" s="67"/>
      <c r="CDI14" s="67"/>
      <c r="CDJ14" s="67"/>
      <c r="CDK14" s="67"/>
      <c r="CDL14" s="67"/>
      <c r="CDM14" s="67"/>
      <c r="CDN14" s="67"/>
      <c r="CDO14" s="67"/>
      <c r="CDP14" s="67"/>
      <c r="CDQ14" s="67"/>
      <c r="CDR14" s="67"/>
      <c r="CDS14" s="67"/>
      <c r="CDT14" s="67"/>
      <c r="CDU14" s="67"/>
      <c r="CDV14" s="67"/>
      <c r="CDW14" s="67"/>
      <c r="CDX14" s="67"/>
      <c r="CDY14" s="67"/>
      <c r="CDZ14" s="65">
        <v>28860.471551999999</v>
      </c>
      <c r="CEA14" s="65">
        <v>29732.140133380773</v>
      </c>
      <c r="CEB14" s="65">
        <v>30630.135592837578</v>
      </c>
      <c r="CEC14" s="65">
        <v>31555.253077200341</v>
      </c>
      <c r="CED14" s="65">
        <v>9178.8174350122863</v>
      </c>
      <c r="CEE14" s="65">
        <v>9456.0439092199049</v>
      </c>
      <c r="CEF14" s="65">
        <v>9741.6434138909517</v>
      </c>
      <c r="CEG14" s="65">
        <v>10035.868838434135</v>
      </c>
      <c r="CEH14" s="65">
        <v>10338.980710239819</v>
      </c>
      <c r="CEI14" s="65">
        <v>10651.247425368847</v>
      </c>
      <c r="CEJ14" s="65">
        <v>10972.945486208866</v>
      </c>
      <c r="CEK14" s="65">
        <v>11304.359746308486</v>
      </c>
      <c r="CEL14" s="65">
        <v>11645.783662606202</v>
      </c>
      <c r="CEM14" s="65">
        <v>11997.519555277289</v>
      </c>
      <c r="CEN14" s="65">
        <v>12359.878875428867</v>
      </c>
      <c r="CEO14" s="65">
        <v>12733.182480880059</v>
      </c>
      <c r="CEP14" s="65">
        <v>13117.76092027157</v>
      </c>
      <c r="CEQ14" s="65">
        <v>13513.954725756113</v>
      </c>
      <c r="CER14" s="65">
        <v>13922.114714528971</v>
      </c>
      <c r="CES14" s="65">
        <v>14342.602299465636</v>
      </c>
      <c r="CET14" s="65">
        <v>14775.789809141563</v>
      </c>
      <c r="CEU14" s="65">
        <v>15222.060817517457</v>
      </c>
      <c r="CEV14" s="65">
        <v>15681.810483582</v>
      </c>
      <c r="CEW14" s="65">
        <v>16155.44590125274</v>
      </c>
      <c r="CEX14" s="65">
        <v>16643.386459844995</v>
      </c>
      <c r="CEY14" s="65">
        <v>17146.064215427949</v>
      </c>
      <c r="CEZ14" s="64">
        <v>31265.510848000002</v>
      </c>
      <c r="CFA14" s="64">
        <v>31655.166065859725</v>
      </c>
      <c r="CFB14" s="64">
        <v>32049.677471406372</v>
      </c>
      <c r="CFC14" s="64">
        <v>32449.105586244081</v>
      </c>
      <c r="CFD14" s="64">
        <v>9276.2856525866882</v>
      </c>
      <c r="CFE14" s="64">
        <v>9391.8939701497748</v>
      </c>
      <c r="CFF14" s="64">
        <v>9508.9430888686584</v>
      </c>
      <c r="CFG14" s="64">
        <v>9627.4509651327644</v>
      </c>
      <c r="CFH14" s="64">
        <v>9747.4357791180628</v>
      </c>
      <c r="CFI14" s="64">
        <v>9868.915937576081</v>
      </c>
      <c r="CFJ14" s="64">
        <v>9991.9100766576594</v>
      </c>
      <c r="CFK14" s="64">
        <v>10116.437064771908</v>
      </c>
      <c r="CFL14" s="64">
        <v>10242.516005480789</v>
      </c>
      <c r="CFM14" s="64">
        <v>10370.166240429777</v>
      </c>
      <c r="CFN14" s="64">
        <v>10499.407352315036</v>
      </c>
      <c r="CFO14" s="64">
        <v>10630.259167887594</v>
      </c>
      <c r="CFP14" s="64">
        <v>10762.741760994932</v>
      </c>
      <c r="CFQ14" s="64">
        <v>10896.875455660493</v>
      </c>
      <c r="CFR14" s="64">
        <v>11032.680829201581</v>
      </c>
      <c r="CFS14" s="64">
        <v>11170.178715386106</v>
      </c>
      <c r="CFT14" s="64">
        <v>11309.390207628658</v>
      </c>
      <c r="CFU14" s="64">
        <v>11450.336662226442</v>
      </c>
      <c r="CFV14" s="64">
        <v>11593.039701635516</v>
      </c>
      <c r="CFW14" s="64">
        <v>11737.52121778788</v>
      </c>
      <c r="CFX14" s="64">
        <v>11883.803375449883</v>
      </c>
      <c r="CFY14" s="64">
        <v>12031.908615622515</v>
      </c>
      <c r="CFZ14" s="66">
        <v>153939.09085631999</v>
      </c>
      <c r="CGA14" s="66">
        <v>158588.49059686149</v>
      </c>
      <c r="CGB14" s="66">
        <v>163378.31547456016</v>
      </c>
      <c r="CGC14" s="66">
        <v>168312.80672919875</v>
      </c>
      <c r="CGD14" s="66">
        <v>48958.964808875848</v>
      </c>
      <c r="CGE14" s="66">
        <v>50437.66522871935</v>
      </c>
      <c r="CGF14" s="66">
        <v>51961.026620055643</v>
      </c>
      <c r="CGG14" s="66">
        <v>53530.397871644003</v>
      </c>
      <c r="CGH14" s="66">
        <v>55147.168612532696</v>
      </c>
      <c r="CGI14" s="66">
        <v>56812.770442531939</v>
      </c>
      <c r="CGJ14" s="66">
        <v>58528.678199850678</v>
      </c>
      <c r="CGK14" s="66">
        <v>60296.411267019503</v>
      </c>
      <c r="CGL14" s="66">
        <v>62117.534916256343</v>
      </c>
      <c r="CGM14" s="66">
        <v>63993.661695465933</v>
      </c>
      <c r="CGN14" s="66">
        <v>65926.452856100397</v>
      </c>
      <c r="CGO14" s="66">
        <v>67917.619824145338</v>
      </c>
      <c r="CGP14" s="66">
        <v>69968.925715533958</v>
      </c>
      <c r="CGQ14" s="66">
        <v>72082.186897330888</v>
      </c>
      <c r="CGR14" s="66">
        <v>74259.274596068281</v>
      </c>
      <c r="CGS14" s="66">
        <v>76502.116554658322</v>
      </c>
      <c r="CGT14" s="66">
        <v>78812.698739349071</v>
      </c>
      <c r="CGU14" s="66">
        <v>81193.067098235348</v>
      </c>
      <c r="CGV14" s="66">
        <v>83645.32937288165</v>
      </c>
      <c r="CGW14" s="66">
        <v>86171.656964661219</v>
      </c>
      <c r="CGX14" s="66">
        <v>88774.286857463914</v>
      </c>
      <c r="CGY14" s="66">
        <v>91455.523598475251</v>
      </c>
      <c r="CGZ14" s="65">
        <v>166767.34842768</v>
      </c>
      <c r="CHA14" s="65">
        <v>168845.73338672932</v>
      </c>
      <c r="CHB14" s="65">
        <v>170950.02080257685</v>
      </c>
      <c r="CHC14" s="65">
        <v>173080.53349187179</v>
      </c>
      <c r="CHD14" s="65">
        <v>49478.85128314067</v>
      </c>
      <c r="CHE14" s="65">
        <v>50095.495376049017</v>
      </c>
      <c r="CHF14" s="65">
        <v>50719.824569307464</v>
      </c>
      <c r="CHG14" s="65">
        <v>51351.934640639454</v>
      </c>
      <c r="CHH14" s="65">
        <v>51991.922561425228</v>
      </c>
      <c r="CHI14" s="65">
        <v>52639.886511578123</v>
      </c>
      <c r="CHJ14" s="65">
        <v>53295.925894606211</v>
      </c>
      <c r="CHK14" s="65">
        <v>53960.14135286177</v>
      </c>
      <c r="CHL14" s="65">
        <v>54632.634782980662</v>
      </c>
      <c r="CHM14" s="65">
        <v>55313.509351514207</v>
      </c>
      <c r="CHN14" s="65">
        <v>56002.869510755903</v>
      </c>
      <c r="CHO14" s="65">
        <v>56700.821014765279</v>
      </c>
      <c r="CHP14" s="65">
        <v>57407.470935591598</v>
      </c>
      <c r="CHQ14" s="65">
        <v>58122.927679699606</v>
      </c>
      <c r="CHR14" s="65">
        <v>58847.301004600093</v>
      </c>
      <c r="CHS14" s="65">
        <v>59580.702035687704</v>
      </c>
      <c r="CHT14" s="65">
        <v>60323.243283288532</v>
      </c>
      <c r="CHU14" s="65">
        <v>61075.038659920239</v>
      </c>
      <c r="CHV14" s="65">
        <v>61836.203497767259</v>
      </c>
      <c r="CHW14" s="65">
        <v>62606.854566373797</v>
      </c>
      <c r="CHX14" s="65">
        <v>63387.110090557326</v>
      </c>
      <c r="CHY14" s="65">
        <v>64177.089768545367</v>
      </c>
      <c r="CHZ14" s="65">
        <v>188984.7936</v>
      </c>
      <c r="CIA14" s="65">
        <v>194692.67355071526</v>
      </c>
      <c r="CIB14" s="65">
        <v>200572.94776083712</v>
      </c>
      <c r="CIC14" s="65">
        <v>206630.82302884993</v>
      </c>
      <c r="CID14" s="65">
        <v>30381.043802361532</v>
      </c>
      <c r="CIE14" s="65">
        <v>26105.590442780995</v>
      </c>
      <c r="CIF14" s="65">
        <v>21544.161341239793</v>
      </c>
      <c r="CIG14" s="65">
        <v>16683.382052396795</v>
      </c>
      <c r="CIH14" s="65">
        <v>0</v>
      </c>
      <c r="CII14" s="65">
        <v>0</v>
      </c>
      <c r="CIJ14" s="65">
        <v>0</v>
      </c>
      <c r="CIK14" s="65">
        <v>0</v>
      </c>
      <c r="CIL14" s="65">
        <v>0</v>
      </c>
      <c r="CIM14" s="65">
        <v>0</v>
      </c>
      <c r="CIN14" s="65">
        <v>0</v>
      </c>
      <c r="CIO14" s="65">
        <v>0</v>
      </c>
      <c r="CIP14" s="65">
        <v>0</v>
      </c>
      <c r="CIQ14" s="65">
        <v>0</v>
      </c>
      <c r="CIR14" s="65">
        <v>0</v>
      </c>
      <c r="CIS14" s="65">
        <v>0</v>
      </c>
      <c r="CIT14" s="65">
        <v>0</v>
      </c>
      <c r="CIU14" s="65">
        <v>0</v>
      </c>
      <c r="CIV14" s="65">
        <v>0</v>
      </c>
      <c r="CIW14" s="65">
        <v>0</v>
      </c>
      <c r="CIX14" s="65">
        <v>0</v>
      </c>
      <c r="CIY14" s="65">
        <v>0</v>
      </c>
      <c r="CIZ14" s="64">
        <v>204733.5264</v>
      </c>
      <c r="CJA14" s="64">
        <v>207285.07552454225</v>
      </c>
      <c r="CJB14" s="64">
        <v>209868.42404730438</v>
      </c>
      <c r="CJC14" s="64">
        <v>212483.96827722571</v>
      </c>
      <c r="CJD14" s="64">
        <v>39721.992691129606</v>
      </c>
      <c r="CJE14" s="64">
        <v>32776.538439561082</v>
      </c>
      <c r="CJF14" s="64">
        <v>25651.795179790573</v>
      </c>
      <c r="CJG14" s="64">
        <v>18344.372806785112</v>
      </c>
      <c r="CJH14" s="65">
        <v>0</v>
      </c>
      <c r="CJI14" s="65">
        <v>0</v>
      </c>
      <c r="CJJ14" s="65">
        <v>0</v>
      </c>
      <c r="CJK14" s="65">
        <v>0</v>
      </c>
      <c r="CJL14" s="65">
        <v>0</v>
      </c>
      <c r="CJM14" s="65">
        <v>0</v>
      </c>
      <c r="CJN14" s="65">
        <v>0</v>
      </c>
      <c r="CJO14" s="65">
        <v>0</v>
      </c>
      <c r="CJP14" s="65">
        <v>0</v>
      </c>
      <c r="CJQ14" s="65">
        <v>0</v>
      </c>
      <c r="CJR14" s="65">
        <v>0</v>
      </c>
      <c r="CJS14" s="65">
        <v>0</v>
      </c>
      <c r="CJT14" s="65">
        <v>0</v>
      </c>
      <c r="CJU14" s="65">
        <v>0</v>
      </c>
      <c r="CJV14" s="65">
        <v>0</v>
      </c>
      <c r="CJW14" s="65">
        <v>0</v>
      </c>
      <c r="CJX14" s="65">
        <v>0</v>
      </c>
      <c r="CJY14" s="65">
        <v>0</v>
      </c>
      <c r="CJZ14" s="67">
        <v>53057.830775040005</v>
      </c>
      <c r="CKA14" s="67">
        <v>54660.328641351378</v>
      </c>
      <c r="CKB14" s="67">
        <v>56311.226515239767</v>
      </c>
      <c r="CKC14" s="67">
        <v>58011.986215021905</v>
      </c>
      <c r="CKD14" s="67"/>
      <c r="CKE14" s="67"/>
      <c r="CKF14" s="67"/>
      <c r="CKG14" s="67"/>
      <c r="CKH14" s="67"/>
      <c r="CKI14" s="67"/>
      <c r="CKJ14" s="67"/>
      <c r="CKK14" s="67"/>
      <c r="CKL14" s="67"/>
      <c r="CKM14" s="67"/>
      <c r="CKN14" s="67"/>
      <c r="CKO14" s="67"/>
      <c r="CKP14" s="67"/>
      <c r="CKQ14" s="67"/>
      <c r="CKR14" s="67"/>
      <c r="CKS14" s="67"/>
      <c r="CKT14" s="67"/>
      <c r="CKU14" s="67"/>
      <c r="CKV14" s="67"/>
      <c r="CKW14" s="67"/>
      <c r="CKX14" s="67"/>
      <c r="CKY14" s="67"/>
      <c r="CKZ14" s="67">
        <v>57479.316672959998</v>
      </c>
      <c r="CLA14" s="67">
        <v>58195.668814766213</v>
      </c>
      <c r="CLB14" s="67">
        <v>58920.94869651043</v>
      </c>
      <c r="CLC14" s="67">
        <v>59655.267582661269</v>
      </c>
      <c r="CLD14" s="67"/>
      <c r="CLE14" s="67"/>
      <c r="CLF14" s="67"/>
      <c r="CLG14" s="67"/>
      <c r="CLH14" s="67"/>
      <c r="CLI14" s="67"/>
      <c r="CLJ14" s="67"/>
      <c r="CLK14" s="67"/>
      <c r="CLL14" s="67"/>
      <c r="CLM14" s="67"/>
      <c r="CLN14" s="67"/>
      <c r="CLO14" s="67"/>
      <c r="CLP14" s="67"/>
      <c r="CLQ14" s="67"/>
      <c r="CLR14" s="67"/>
      <c r="CLS14" s="67"/>
      <c r="CLT14" s="67"/>
      <c r="CLU14" s="67"/>
      <c r="CLV14" s="67"/>
      <c r="CLW14" s="67"/>
      <c r="CLX14" s="67"/>
      <c r="CLY14" s="67"/>
      <c r="CLZ14" s="66">
        <v>28860.471551999999</v>
      </c>
      <c r="CMA14" s="66">
        <v>29732.140133380773</v>
      </c>
      <c r="CMB14" s="66">
        <v>30630.135592837578</v>
      </c>
      <c r="CMC14" s="66">
        <v>31555.253077200341</v>
      </c>
      <c r="CMD14" s="66">
        <v>7343.0539480098296</v>
      </c>
      <c r="CME14" s="66">
        <v>5673.6263455319431</v>
      </c>
      <c r="CMF14" s="66">
        <v>3896.6573655563811</v>
      </c>
      <c r="CMG14" s="66">
        <v>2007.1737676868272</v>
      </c>
      <c r="CMH14" s="66">
        <v>0</v>
      </c>
      <c r="CMI14" s="66">
        <v>0</v>
      </c>
      <c r="CMJ14" s="66">
        <v>0</v>
      </c>
      <c r="CMK14" s="66">
        <v>0</v>
      </c>
      <c r="CML14" s="66">
        <v>0</v>
      </c>
      <c r="CMM14" s="66">
        <v>0</v>
      </c>
      <c r="CMN14" s="66">
        <v>0</v>
      </c>
      <c r="CMO14" s="66">
        <v>0</v>
      </c>
      <c r="CMP14" s="66">
        <v>0</v>
      </c>
      <c r="CMQ14" s="66">
        <v>0</v>
      </c>
      <c r="CMR14" s="66">
        <v>0</v>
      </c>
      <c r="CMS14" s="66">
        <v>0</v>
      </c>
      <c r="CMT14" s="66">
        <v>0</v>
      </c>
      <c r="CMU14" s="66">
        <v>0</v>
      </c>
      <c r="CMV14" s="66">
        <v>0</v>
      </c>
      <c r="CMW14" s="66">
        <v>0</v>
      </c>
      <c r="CMX14" s="66">
        <v>0</v>
      </c>
      <c r="CMY14" s="66">
        <v>0</v>
      </c>
      <c r="CMZ14" s="66">
        <v>31265.510848000002</v>
      </c>
      <c r="CNA14" s="66">
        <v>31655.166065859725</v>
      </c>
      <c r="CNB14" s="66">
        <v>32049.677471406372</v>
      </c>
      <c r="CNC14" s="66">
        <v>32449.105586244081</v>
      </c>
      <c r="CND14" s="66">
        <v>7421.0285220693513</v>
      </c>
      <c r="CNE14" s="66">
        <v>5635.1363820898641</v>
      </c>
      <c r="CNF14" s="66">
        <v>3803.5772355474642</v>
      </c>
      <c r="CNG14" s="66">
        <v>1925.4901930265528</v>
      </c>
      <c r="CNH14" s="66">
        <v>0</v>
      </c>
      <c r="CNI14" s="66">
        <v>0</v>
      </c>
      <c r="CNJ14" s="66">
        <v>0</v>
      </c>
      <c r="CNK14" s="66">
        <v>0</v>
      </c>
      <c r="CNL14" s="66">
        <v>0</v>
      </c>
      <c r="CNM14" s="66">
        <v>0</v>
      </c>
      <c r="CNN14" s="66">
        <v>0</v>
      </c>
      <c r="CNO14" s="66">
        <v>0</v>
      </c>
      <c r="CNP14" s="66">
        <v>0</v>
      </c>
      <c r="CNQ14" s="66">
        <v>0</v>
      </c>
      <c r="CNR14" s="66">
        <v>0</v>
      </c>
      <c r="CNS14" s="66">
        <v>0</v>
      </c>
      <c r="CNT14" s="66">
        <v>0</v>
      </c>
      <c r="CNU14" s="66">
        <v>0</v>
      </c>
      <c r="CNV14" s="66">
        <v>0</v>
      </c>
      <c r="CNW14" s="66">
        <v>0</v>
      </c>
      <c r="CNX14" s="66">
        <v>0</v>
      </c>
      <c r="CNY14" s="66">
        <v>0</v>
      </c>
      <c r="CNZ14" s="66">
        <v>153939.09085631999</v>
      </c>
      <c r="COA14" s="66">
        <v>158588.49059686149</v>
      </c>
      <c r="COB14" s="66">
        <v>163378.31547456016</v>
      </c>
      <c r="COC14" s="66">
        <v>168312.80672919875</v>
      </c>
      <c r="COD14" s="66">
        <v>39167.171847100675</v>
      </c>
      <c r="COE14" s="66">
        <v>30262.599137231609</v>
      </c>
      <c r="COF14" s="66">
        <v>20784.410648022258</v>
      </c>
      <c r="COG14" s="66">
        <v>10706.0795743288</v>
      </c>
      <c r="COH14" s="66">
        <v>0</v>
      </c>
      <c r="COI14" s="66">
        <v>0</v>
      </c>
      <c r="COJ14" s="66">
        <v>0</v>
      </c>
      <c r="COK14" s="66">
        <v>0</v>
      </c>
      <c r="COL14" s="66">
        <v>0</v>
      </c>
      <c r="COM14" s="66">
        <v>0</v>
      </c>
      <c r="CON14" s="66">
        <v>0</v>
      </c>
      <c r="COO14" s="66">
        <v>0</v>
      </c>
      <c r="COP14" s="66">
        <v>0</v>
      </c>
      <c r="COQ14" s="66">
        <v>0</v>
      </c>
      <c r="COR14" s="66">
        <v>0</v>
      </c>
      <c r="COS14" s="66">
        <v>0</v>
      </c>
      <c r="COT14" s="66">
        <v>0</v>
      </c>
      <c r="COU14" s="66">
        <v>0</v>
      </c>
      <c r="COV14" s="66">
        <v>0</v>
      </c>
      <c r="COW14" s="66">
        <v>0</v>
      </c>
      <c r="COX14" s="66">
        <v>0</v>
      </c>
      <c r="COY14" s="66">
        <v>0</v>
      </c>
      <c r="COZ14" s="65">
        <v>166767.34842768</v>
      </c>
      <c r="CPA14" s="65">
        <v>168845.73338672932</v>
      </c>
      <c r="CPB14" s="65">
        <v>170950.02080257685</v>
      </c>
      <c r="CPC14" s="65">
        <v>173080.53349187179</v>
      </c>
      <c r="CPD14" s="65">
        <v>39583.081026512533</v>
      </c>
      <c r="CPE14" s="65">
        <v>30057.297225629409</v>
      </c>
      <c r="CPF14" s="65">
        <v>20287.929827722986</v>
      </c>
      <c r="CPG14" s="65">
        <v>10270.386928127889</v>
      </c>
      <c r="CPH14" s="65">
        <v>0</v>
      </c>
      <c r="CPI14" s="65">
        <v>0</v>
      </c>
      <c r="CPJ14" s="65">
        <v>0</v>
      </c>
      <c r="CPK14" s="65">
        <v>0</v>
      </c>
      <c r="CPL14" s="65">
        <v>0</v>
      </c>
      <c r="CPM14" s="65">
        <v>0</v>
      </c>
      <c r="CPN14" s="65">
        <v>0</v>
      </c>
      <c r="CPO14" s="65">
        <v>0</v>
      </c>
      <c r="CPP14" s="65">
        <v>0</v>
      </c>
      <c r="CPQ14" s="65">
        <v>0</v>
      </c>
      <c r="CPR14" s="65">
        <v>0</v>
      </c>
      <c r="CPS14" s="65">
        <v>0</v>
      </c>
      <c r="CPT14" s="65">
        <v>0</v>
      </c>
      <c r="CPU14" s="65">
        <v>0</v>
      </c>
      <c r="CPV14" s="65">
        <v>0</v>
      </c>
      <c r="CPW14" s="65">
        <v>0</v>
      </c>
      <c r="CPX14" s="65">
        <v>0</v>
      </c>
      <c r="CPY14" s="65">
        <v>0</v>
      </c>
      <c r="CPZ14" s="66">
        <v>188984.7936</v>
      </c>
      <c r="CQA14" s="66">
        <v>194692.67355071526</v>
      </c>
      <c r="CQB14" s="66">
        <v>200572.94776083712</v>
      </c>
      <c r="CQC14" s="66">
        <v>206630.82302884993</v>
      </c>
      <c r="CQD14" s="66">
        <v>30381.043802361532</v>
      </c>
      <c r="CQE14" s="66">
        <v>26105.590442780995</v>
      </c>
      <c r="CQF14" s="66">
        <v>21544.161341239793</v>
      </c>
      <c r="CQG14" s="66">
        <v>16683.382052396795</v>
      </c>
      <c r="CQH14" s="66">
        <v>0</v>
      </c>
      <c r="CQI14" s="66">
        <v>0</v>
      </c>
      <c r="CQJ14" s="66">
        <v>0</v>
      </c>
      <c r="CQK14" s="66">
        <v>0</v>
      </c>
      <c r="CQL14" s="66">
        <v>0</v>
      </c>
      <c r="CQM14" s="66">
        <v>0</v>
      </c>
      <c r="CQN14" s="66">
        <v>0</v>
      </c>
      <c r="CQO14" s="66">
        <v>0</v>
      </c>
      <c r="CQP14" s="66">
        <v>0</v>
      </c>
      <c r="CQQ14" s="66">
        <v>0</v>
      </c>
      <c r="CQR14" s="66">
        <v>0</v>
      </c>
      <c r="CQS14" s="66">
        <v>0</v>
      </c>
      <c r="CQT14" s="66">
        <v>0</v>
      </c>
      <c r="CQU14" s="66">
        <v>0</v>
      </c>
      <c r="CQV14" s="66">
        <v>0</v>
      </c>
      <c r="CQW14" s="66">
        <v>0</v>
      </c>
      <c r="CQX14" s="66">
        <v>0</v>
      </c>
      <c r="CQY14" s="66">
        <v>0</v>
      </c>
      <c r="CQZ14" s="66">
        <v>204733.5264</v>
      </c>
      <c r="CRA14" s="66">
        <v>207285.07552454225</v>
      </c>
      <c r="CRB14" s="66">
        <v>209868.42404730438</v>
      </c>
      <c r="CRC14" s="66">
        <v>212483.96827722571</v>
      </c>
      <c r="CRD14" s="66">
        <v>39721.992691129606</v>
      </c>
      <c r="CRE14" s="66">
        <v>32776.538439561082</v>
      </c>
      <c r="CRF14" s="66">
        <v>25651.795179790573</v>
      </c>
      <c r="CRG14" s="66">
        <v>18344.372806785112</v>
      </c>
      <c r="CRH14" s="66">
        <v>0</v>
      </c>
      <c r="CRI14" s="66">
        <v>0</v>
      </c>
      <c r="CRJ14" s="66">
        <v>0</v>
      </c>
      <c r="CRK14" s="66">
        <v>0</v>
      </c>
      <c r="CRL14" s="66">
        <v>0</v>
      </c>
      <c r="CRM14" s="66">
        <v>0</v>
      </c>
      <c r="CRN14" s="66">
        <v>0</v>
      </c>
      <c r="CRO14" s="66">
        <v>0</v>
      </c>
      <c r="CRP14" s="66">
        <v>0</v>
      </c>
      <c r="CRQ14" s="66">
        <v>0</v>
      </c>
      <c r="CRR14" s="66">
        <v>0</v>
      </c>
      <c r="CRS14" s="66">
        <v>0</v>
      </c>
      <c r="CRT14" s="66">
        <v>0</v>
      </c>
      <c r="CRU14" s="66">
        <v>0</v>
      </c>
      <c r="CRV14" s="66">
        <v>0</v>
      </c>
      <c r="CRW14" s="66">
        <v>0</v>
      </c>
      <c r="CRX14" s="66">
        <v>0</v>
      </c>
      <c r="CRY14" s="66">
        <v>0</v>
      </c>
      <c r="CRZ14" s="67">
        <v>53057.830775040005</v>
      </c>
      <c r="CSA14" s="67">
        <v>54660.328641351378</v>
      </c>
      <c r="CSB14" s="67">
        <v>56311.226515239767</v>
      </c>
      <c r="CSC14" s="67">
        <v>58011.986215021905</v>
      </c>
      <c r="CSD14" s="67"/>
      <c r="CSE14" s="67"/>
      <c r="CSF14" s="67"/>
      <c r="CSG14" s="67"/>
      <c r="CSH14" s="67"/>
      <c r="CSI14" s="67"/>
      <c r="CSJ14" s="67"/>
      <c r="CSK14" s="67"/>
      <c r="CSL14" s="67"/>
      <c r="CSM14" s="67"/>
      <c r="CSN14" s="67"/>
      <c r="CSO14" s="67"/>
      <c r="CSP14" s="67"/>
      <c r="CSQ14" s="67"/>
      <c r="CSR14" s="67"/>
      <c r="CSS14" s="67"/>
      <c r="CST14" s="67"/>
      <c r="CSU14" s="67"/>
      <c r="CSV14" s="67"/>
      <c r="CSW14" s="67"/>
      <c r="CSX14" s="67"/>
      <c r="CSY14" s="67"/>
      <c r="CSZ14" s="67">
        <v>57479.316672959998</v>
      </c>
      <c r="CTA14" s="67">
        <v>58195.668814766213</v>
      </c>
      <c r="CTB14" s="67">
        <v>58920.94869651043</v>
      </c>
      <c r="CTC14" s="67">
        <v>59655.267582661269</v>
      </c>
      <c r="CTD14" s="67"/>
      <c r="CTE14" s="67"/>
      <c r="CTF14" s="67"/>
      <c r="CTG14" s="67"/>
      <c r="CTH14" s="67"/>
      <c r="CTI14" s="67"/>
      <c r="CTJ14" s="67"/>
      <c r="CTK14" s="67"/>
      <c r="CTL14" s="67"/>
      <c r="CTM14" s="67"/>
      <c r="CTN14" s="67"/>
      <c r="CTO14" s="67"/>
      <c r="CTP14" s="67"/>
      <c r="CTQ14" s="67"/>
      <c r="CTR14" s="67"/>
      <c r="CTS14" s="67"/>
      <c r="CTT14" s="67"/>
      <c r="CTU14" s="67"/>
      <c r="CTV14" s="67"/>
      <c r="CTW14" s="67"/>
      <c r="CTX14" s="67"/>
      <c r="CTY14" s="67"/>
      <c r="CTZ14" s="66">
        <v>28860.471551999999</v>
      </c>
      <c r="CUA14" s="66">
        <v>29732.140133380773</v>
      </c>
      <c r="CUB14" s="66">
        <v>30630.135592837578</v>
      </c>
      <c r="CUC14" s="66">
        <v>38467.342650857674</v>
      </c>
      <c r="CUD14" s="66">
        <v>8951.5292946872014</v>
      </c>
      <c r="CUE14" s="66">
        <v>6916.4182639435912</v>
      </c>
      <c r="CUF14" s="66">
        <v>4750.209218957234</v>
      </c>
      <c r="CUG14" s="66">
        <v>2446.8395449887639</v>
      </c>
      <c r="CUH14" s="66">
        <v>0</v>
      </c>
      <c r="CUI14" s="66">
        <v>0</v>
      </c>
      <c r="CUJ14" s="66">
        <v>0</v>
      </c>
      <c r="CUK14" s="66">
        <v>0</v>
      </c>
      <c r="CUL14" s="66">
        <v>0</v>
      </c>
      <c r="CUM14" s="66">
        <v>0</v>
      </c>
      <c r="CUN14" s="66">
        <v>0</v>
      </c>
      <c r="CUO14" s="66">
        <v>0</v>
      </c>
      <c r="CUP14" s="66">
        <v>0</v>
      </c>
      <c r="CUQ14" s="66">
        <v>0</v>
      </c>
      <c r="CUR14" s="66">
        <v>0</v>
      </c>
      <c r="CUS14" s="66">
        <v>0</v>
      </c>
      <c r="CUT14" s="66">
        <v>0</v>
      </c>
      <c r="CUU14" s="66">
        <v>0</v>
      </c>
      <c r="CUV14" s="66">
        <v>0</v>
      </c>
      <c r="CUW14" s="66">
        <v>0</v>
      </c>
      <c r="CUX14" s="66">
        <v>0</v>
      </c>
      <c r="CUY14" s="66">
        <v>0</v>
      </c>
      <c r="CUZ14" s="66">
        <v>31265.510848000002</v>
      </c>
      <c r="CVA14" s="66">
        <v>31655.166065859725</v>
      </c>
      <c r="CVB14" s="66">
        <v>32049.677471406372</v>
      </c>
      <c r="CVC14" s="65">
        <v>39556.991041906644</v>
      </c>
      <c r="CVD14" s="65">
        <v>9046.5839802276423</v>
      </c>
      <c r="CVE14" s="65">
        <v>6869.4971820963601</v>
      </c>
      <c r="CVF14" s="65">
        <v>4636.7401478558377</v>
      </c>
      <c r="CVG14" s="65">
        <v>2347.2634126815256</v>
      </c>
      <c r="CVH14" s="65">
        <v>0</v>
      </c>
      <c r="CVI14" s="65">
        <v>0</v>
      </c>
      <c r="CVJ14" s="65">
        <v>0</v>
      </c>
      <c r="CVK14" s="65">
        <v>0</v>
      </c>
      <c r="CVL14" s="65">
        <v>0</v>
      </c>
      <c r="CVM14" s="65">
        <v>0</v>
      </c>
      <c r="CVN14" s="65">
        <v>0</v>
      </c>
      <c r="CVO14" s="65">
        <v>0</v>
      </c>
      <c r="CVP14" s="65">
        <v>0</v>
      </c>
      <c r="CVQ14" s="65">
        <v>0</v>
      </c>
      <c r="CVR14" s="65">
        <v>0</v>
      </c>
      <c r="CVS14" s="65">
        <v>0</v>
      </c>
      <c r="CVT14" s="65">
        <v>0</v>
      </c>
      <c r="CVU14" s="65">
        <v>0</v>
      </c>
      <c r="CVV14" s="65">
        <v>0</v>
      </c>
      <c r="CVW14" s="65">
        <v>0</v>
      </c>
      <c r="CVX14" s="65">
        <v>0</v>
      </c>
      <c r="CVY14" s="65">
        <v>0</v>
      </c>
      <c r="CVZ14" s="66">
        <v>153939.09085631999</v>
      </c>
      <c r="CWA14" s="66">
        <v>158588.49059686149</v>
      </c>
      <c r="CWB14" s="66">
        <v>163378.31547456016</v>
      </c>
      <c r="CWC14" s="66">
        <v>168312.80672919875</v>
      </c>
      <c r="CWD14" s="66">
        <v>39167.171847100675</v>
      </c>
      <c r="CWE14" s="66">
        <v>30262.599137231609</v>
      </c>
      <c r="CWF14" s="66">
        <v>20784.410648022258</v>
      </c>
      <c r="CWG14" s="66">
        <v>10706.0795743288</v>
      </c>
      <c r="CWH14" s="66">
        <v>0</v>
      </c>
      <c r="CWI14" s="66">
        <v>0</v>
      </c>
      <c r="CWJ14" s="66">
        <v>0</v>
      </c>
      <c r="CWK14" s="66">
        <v>0</v>
      </c>
      <c r="CWL14" s="66">
        <v>0</v>
      </c>
      <c r="CWM14" s="66">
        <v>0</v>
      </c>
      <c r="CWN14" s="66">
        <v>0</v>
      </c>
      <c r="CWO14" s="66">
        <v>0</v>
      </c>
      <c r="CWP14" s="66">
        <v>0</v>
      </c>
      <c r="CWQ14" s="66">
        <v>0</v>
      </c>
      <c r="CWR14" s="66">
        <v>0</v>
      </c>
      <c r="CWS14" s="66">
        <v>0</v>
      </c>
      <c r="CWT14" s="66">
        <v>0</v>
      </c>
      <c r="CWU14" s="66">
        <v>0</v>
      </c>
      <c r="CWV14" s="66">
        <v>0</v>
      </c>
      <c r="CWW14" s="66">
        <v>0</v>
      </c>
      <c r="CWX14" s="66">
        <v>0</v>
      </c>
      <c r="CWY14" s="66">
        <v>0</v>
      </c>
      <c r="CWZ14" s="65">
        <v>166767.34842768</v>
      </c>
      <c r="CXA14" s="65">
        <v>168845.73338672932</v>
      </c>
      <c r="CXB14" s="65">
        <v>170950.02080257685</v>
      </c>
      <c r="CXC14" s="65">
        <v>173080.53349187179</v>
      </c>
      <c r="CXD14" s="65">
        <v>39583.081026512533</v>
      </c>
      <c r="CXE14" s="65">
        <v>30057.297225629409</v>
      </c>
      <c r="CXF14" s="65">
        <v>20287.929827722986</v>
      </c>
      <c r="CXG14" s="65">
        <v>10270.386928127889</v>
      </c>
      <c r="CXH14" s="65">
        <v>0</v>
      </c>
      <c r="CXI14" s="65">
        <v>0</v>
      </c>
      <c r="CXJ14" s="65">
        <v>0</v>
      </c>
      <c r="CXK14" s="65">
        <v>0</v>
      </c>
      <c r="CXL14" s="65">
        <v>0</v>
      </c>
      <c r="CXM14" s="65">
        <v>0</v>
      </c>
      <c r="CXN14" s="65">
        <v>0</v>
      </c>
      <c r="CXO14" s="65">
        <v>0</v>
      </c>
      <c r="CXP14" s="65">
        <v>0</v>
      </c>
      <c r="CXQ14" s="65">
        <v>0</v>
      </c>
      <c r="CXR14" s="65">
        <v>0</v>
      </c>
      <c r="CXS14" s="65">
        <v>0</v>
      </c>
      <c r="CXT14" s="65">
        <v>0</v>
      </c>
      <c r="CXU14" s="65">
        <v>0</v>
      </c>
      <c r="CXV14" s="65">
        <v>0</v>
      </c>
      <c r="CXW14" s="65">
        <v>0</v>
      </c>
      <c r="CXX14" s="65">
        <v>0</v>
      </c>
      <c r="CXY14" s="65">
        <v>0</v>
      </c>
      <c r="CXZ14" s="66">
        <v>71485978.947368413</v>
      </c>
      <c r="CYA14" s="66">
        <v>73645059.465002924</v>
      </c>
      <c r="CYB14" s="66">
        <v>75869350.374245301</v>
      </c>
      <c r="CYC14" s="66">
        <v>78160821.214970902</v>
      </c>
      <c r="CYD14" s="66">
        <v>80521501.01277858</v>
      </c>
      <c r="CYE14" s="66">
        <v>82953480.07562916</v>
      </c>
      <c r="CYF14" s="66">
        <v>85458911.844747677</v>
      </c>
      <c r="CYG14" s="66">
        <v>88040014.801428005</v>
      </c>
      <c r="CYH14" s="66">
        <v>90699074.431428567</v>
      </c>
      <c r="CYI14" s="66">
        <v>93438445.248698309</v>
      </c>
      <c r="CYJ14" s="66">
        <v>96260552.880224988</v>
      </c>
      <c r="CYK14" s="66">
        <v>99167896.213851824</v>
      </c>
      <c r="CYL14" s="66">
        <v>102163049.6109644</v>
      </c>
      <c r="CYM14" s="66">
        <v>105248665.18600693</v>
      </c>
      <c r="CYN14" s="66">
        <v>108427475.15484643</v>
      </c>
      <c r="CYO14" s="66">
        <v>111702294.25406431</v>
      </c>
      <c r="CYP14" s="66">
        <v>115076022.2333173</v>
      </c>
      <c r="CYQ14" s="66">
        <v>118551646.42297494</v>
      </c>
      <c r="CYR14" s="66">
        <v>122132244.37930696</v>
      </c>
      <c r="CYS14" s="66">
        <v>125820986.6095628</v>
      </c>
      <c r="CYT14" s="66">
        <v>129621139.37935656</v>
      </c>
      <c r="CYU14" s="66">
        <v>133536067.60484265</v>
      </c>
      <c r="CYV14" s="66">
        <v>137569237.83224365</v>
      </c>
      <c r="CYW14" s="66">
        <v>141724221.30736831</v>
      </c>
      <c r="CYX14" s="66">
        <v>146004697.1378378</v>
      </c>
      <c r="CYY14" s="66">
        <v>150414455.55082008</v>
      </c>
      <c r="CYZ14" s="66">
        <v>77443143.859649122</v>
      </c>
      <c r="CZA14" s="66">
        <v>78408300.809717119</v>
      </c>
      <c r="CZB14" s="66">
        <v>79385486.299586549</v>
      </c>
      <c r="CZC14" s="66">
        <v>80374850.238316</v>
      </c>
      <c r="CZD14" s="66">
        <v>81376544.403247803</v>
      </c>
      <c r="CZE14" s="66">
        <v>82390722.463292122</v>
      </c>
      <c r="CZF14" s="66">
        <v>83417540.00250107</v>
      </c>
      <c r="CZG14" s="66">
        <v>84457154.543936789</v>
      </c>
      <c r="CZH14" s="66">
        <v>85509725.573836818</v>
      </c>
      <c r="CZI14" s="66">
        <v>86575414.566080809</v>
      </c>
      <c r="CZJ14" s="66">
        <v>87654385.006961986</v>
      </c>
      <c r="CZK14" s="66">
        <v>88746802.420267507</v>
      </c>
      <c r="CZL14" s="66">
        <v>89852834.392671213</v>
      </c>
      <c r="CZM14" s="66">
        <v>90972650.599443018</v>
      </c>
      <c r="CZN14" s="66">
        <v>92106422.830478534</v>
      </c>
      <c r="CZO14" s="66">
        <v>93254325.016653299</v>
      </c>
      <c r="CZP14" s="66">
        <v>94416533.256505236</v>
      </c>
      <c r="CZQ14" s="66">
        <v>95593225.843249813</v>
      </c>
      <c r="CZR14" s="66">
        <v>96784583.292131796</v>
      </c>
      <c r="CZS14" s="66">
        <v>97990788.368117958</v>
      </c>
      <c r="CZT14" s="66">
        <v>99212026.113934845</v>
      </c>
      <c r="CZU14" s="66">
        <v>100448483.878456</v>
      </c>
      <c r="CZV14" s="66">
        <v>101700351.34544294</v>
      </c>
      <c r="CZW14" s="66">
        <v>102967820.56264441</v>
      </c>
      <c r="CZX14" s="66">
        <v>104251085.97125822</v>
      </c>
      <c r="CZY14" s="66">
        <v>105550344.43576023</v>
      </c>
      <c r="CZZ14" s="66">
        <v>71485978.947368413</v>
      </c>
      <c r="DAA14" s="66">
        <v>73645059.465002924</v>
      </c>
      <c r="DAB14" s="66">
        <v>75869350.374245301</v>
      </c>
      <c r="DAC14" s="66">
        <v>78160821.214970902</v>
      </c>
      <c r="DAD14" s="66">
        <v>64417200.810222872</v>
      </c>
      <c r="DAE14" s="66">
        <v>49772088.0453775</v>
      </c>
      <c r="DAF14" s="66">
        <v>34183564.737899072</v>
      </c>
      <c r="DAG14" s="66">
        <v>17608002.9602856</v>
      </c>
      <c r="DAH14" s="66">
        <v>0</v>
      </c>
      <c r="DAI14" s="66">
        <v>0</v>
      </c>
      <c r="DAJ14" s="66">
        <v>0</v>
      </c>
      <c r="DAK14" s="66">
        <v>0</v>
      </c>
      <c r="DAL14" s="66">
        <v>0</v>
      </c>
      <c r="DAM14" s="66">
        <v>0</v>
      </c>
      <c r="DAN14" s="66">
        <v>0</v>
      </c>
      <c r="DAO14" s="66">
        <v>0</v>
      </c>
      <c r="DAP14" s="66">
        <v>0</v>
      </c>
      <c r="DAQ14" s="66">
        <v>0</v>
      </c>
      <c r="DAR14" s="66">
        <v>0</v>
      </c>
      <c r="DAS14" s="66">
        <v>0</v>
      </c>
      <c r="DAT14" s="66">
        <v>0</v>
      </c>
      <c r="DAU14" s="66">
        <v>0</v>
      </c>
      <c r="DAV14" s="66">
        <v>0</v>
      </c>
      <c r="DAW14" s="66">
        <v>0</v>
      </c>
      <c r="DAX14" s="66">
        <v>0</v>
      </c>
      <c r="DAY14" s="66">
        <v>0</v>
      </c>
      <c r="DAZ14" s="66">
        <v>77443143.859649122</v>
      </c>
      <c r="DBA14" s="66">
        <v>78408300.809717119</v>
      </c>
      <c r="DBB14" s="66">
        <v>79385486.299586549</v>
      </c>
      <c r="DBC14" s="66">
        <v>80374850.238316</v>
      </c>
      <c r="DBD14" s="66">
        <v>65101235.522598252</v>
      </c>
      <c r="DBE14" s="66">
        <v>49434433.477975272</v>
      </c>
      <c r="DBF14" s="66">
        <v>33367016.00100043</v>
      </c>
      <c r="DBG14" s="66">
        <v>16891430.908787359</v>
      </c>
      <c r="DBH14" s="66">
        <v>0</v>
      </c>
      <c r="DBI14" s="66">
        <v>0</v>
      </c>
      <c r="DBJ14" s="66">
        <v>0</v>
      </c>
      <c r="DBK14" s="66">
        <v>0</v>
      </c>
      <c r="DBL14" s="66">
        <v>0</v>
      </c>
      <c r="DBM14" s="66">
        <v>0</v>
      </c>
      <c r="DBN14" s="66">
        <v>0</v>
      </c>
      <c r="DBO14" s="66">
        <v>0</v>
      </c>
      <c r="DBP14" s="66">
        <v>0</v>
      </c>
      <c r="DBQ14" s="66">
        <v>0</v>
      </c>
      <c r="DBR14" s="66">
        <v>0</v>
      </c>
      <c r="DBS14" s="66">
        <v>0</v>
      </c>
      <c r="DBT14" s="66">
        <v>0</v>
      </c>
      <c r="DBU14" s="66">
        <v>0</v>
      </c>
      <c r="DBV14" s="66">
        <v>0</v>
      </c>
      <c r="DBW14" s="66">
        <v>0</v>
      </c>
      <c r="DBX14" s="66">
        <v>0</v>
      </c>
      <c r="DBY14" s="66">
        <v>0</v>
      </c>
      <c r="DBZ14" s="66">
        <v>71485978.947368413</v>
      </c>
      <c r="DCA14" s="66">
        <v>73645059.465002924</v>
      </c>
      <c r="DCB14" s="66">
        <v>75869350.374245301</v>
      </c>
      <c r="DCC14" s="66">
        <v>78160821.214970902</v>
      </c>
      <c r="DCD14" s="66">
        <v>22735482.638902187</v>
      </c>
      <c r="DCE14" s="66">
        <v>23422159.08017765</v>
      </c>
      <c r="DCF14" s="66">
        <v>24129575.109105226</v>
      </c>
      <c r="DCG14" s="66">
        <v>24858357.120403204</v>
      </c>
      <c r="DCH14" s="66">
        <v>25609150.427697476</v>
      </c>
      <c r="DCI14" s="66">
        <v>26382619.834926579</v>
      </c>
      <c r="DCJ14" s="66">
        <v>27179450.225004703</v>
      </c>
      <c r="DCK14" s="66">
        <v>28000347.166264046</v>
      </c>
      <c r="DCL14" s="66">
        <v>28846037.537213482</v>
      </c>
      <c r="DCM14" s="66">
        <v>29717270.170166664</v>
      </c>
      <c r="DCN14" s="66">
        <v>30614816.514309581</v>
      </c>
      <c r="DCO14" s="66">
        <v>31539471.318794627</v>
      </c>
      <c r="DCP14" s="66">
        <v>32492053.336466063</v>
      </c>
      <c r="DCQ14" s="66">
        <v>33473406.048839986</v>
      </c>
      <c r="DCR14" s="66">
        <v>34484398.412980787</v>
      </c>
      <c r="DCS14" s="66">
        <v>35525925.630935378</v>
      </c>
      <c r="DCT14" s="66">
        <v>36598909.942406558</v>
      </c>
      <c r="DCU14" s="66">
        <v>37704301.441367343</v>
      </c>
      <c r="DCV14" s="66">
        <v>38843078.917339385</v>
      </c>
      <c r="DCW14" s="66">
        <v>40016250.722080462</v>
      </c>
      <c r="DCX14" s="66">
        <v>41224855.662448317</v>
      </c>
      <c r="DCY14" s="66">
        <v>42469963.920231551</v>
      </c>
      <c r="DCZ14" s="66">
        <v>77443143.859649122</v>
      </c>
      <c r="DDA14" s="66">
        <v>78408300.809717119</v>
      </c>
      <c r="DDB14" s="66">
        <v>79385486.299586549</v>
      </c>
      <c r="DDC14" s="66">
        <v>80374850.238316</v>
      </c>
      <c r="DDD14" s="66">
        <v>22976906.655034672</v>
      </c>
      <c r="DDE14" s="66">
        <v>23263262.813164834</v>
      </c>
      <c r="DDF14" s="66">
        <v>23553187.765412066</v>
      </c>
      <c r="DDG14" s="66">
        <v>23846725.988876268</v>
      </c>
      <c r="DDH14" s="66">
        <v>24143922.514965691</v>
      </c>
      <c r="DDI14" s="66">
        <v>24444822.936305169</v>
      </c>
      <c r="DDJ14" s="66">
        <v>24749473.413730446</v>
      </c>
      <c r="DDK14" s="66">
        <v>25057920.683369648</v>
      </c>
      <c r="DDL14" s="66">
        <v>25370212.063813049</v>
      </c>
      <c r="DDM14" s="66">
        <v>25686395.463372145</v>
      </c>
      <c r="DDN14" s="66">
        <v>26006519.387429234</v>
      </c>
      <c r="DDO14" s="66">
        <v>26330632.94587858</v>
      </c>
      <c r="DDP14" s="66">
        <v>26658785.8606603</v>
      </c>
      <c r="DDQ14" s="66">
        <v>26991028.47338818</v>
      </c>
      <c r="DDR14" s="66">
        <v>27327411.753072508</v>
      </c>
      <c r="DDS14" s="66">
        <v>27667987.30393919</v>
      </c>
      <c r="DDT14" s="66">
        <v>28012807.37334631</v>
      </c>
      <c r="DDU14" s="66">
        <v>28361924.85979934</v>
      </c>
      <c r="DDV14" s="66">
        <v>28715393.321066242</v>
      </c>
      <c r="DDW14" s="66">
        <v>29073266.982393719</v>
      </c>
      <c r="DDX14" s="66">
        <v>29435600.744825851</v>
      </c>
      <c r="DDY14" s="66">
        <v>29802450.193626415</v>
      </c>
      <c r="DDZ14" s="66">
        <v>71485978.947368413</v>
      </c>
      <c r="DEA14" s="66">
        <v>73645059.465002924</v>
      </c>
      <c r="DEB14" s="66">
        <v>75869350.374245301</v>
      </c>
      <c r="DEC14" s="66">
        <v>78160821.214970902</v>
      </c>
      <c r="DED14" s="66">
        <v>18188386.111121751</v>
      </c>
      <c r="DEE14" s="66">
        <v>14053295.448106589</v>
      </c>
      <c r="DEF14" s="66">
        <v>9651830.0436420906</v>
      </c>
      <c r="DEG14" s="66">
        <v>4971671.424080641</v>
      </c>
      <c r="DEH14" s="66">
        <v>0</v>
      </c>
      <c r="DEI14" s="66">
        <v>0</v>
      </c>
      <c r="DEJ14" s="66">
        <v>0</v>
      </c>
      <c r="DEK14" s="66">
        <v>0</v>
      </c>
      <c r="DEL14" s="66">
        <v>0</v>
      </c>
      <c r="DEM14" s="66">
        <v>0</v>
      </c>
      <c r="DEN14" s="66">
        <v>0</v>
      </c>
      <c r="DEO14" s="66">
        <v>0</v>
      </c>
      <c r="DEP14" s="66">
        <v>0</v>
      </c>
      <c r="DEQ14" s="66">
        <v>0</v>
      </c>
      <c r="DER14" s="66">
        <v>0</v>
      </c>
      <c r="DES14" s="66">
        <v>0</v>
      </c>
      <c r="DET14" s="66">
        <v>0</v>
      </c>
      <c r="DEU14" s="66">
        <v>0</v>
      </c>
      <c r="DEV14" s="66">
        <v>0</v>
      </c>
      <c r="DEW14" s="66">
        <v>0</v>
      </c>
      <c r="DEX14" s="66">
        <v>0</v>
      </c>
      <c r="DEY14" s="66">
        <v>0</v>
      </c>
      <c r="DEZ14" s="66">
        <v>77443143.859649122</v>
      </c>
      <c r="DFA14" s="66">
        <v>78408300.809717119</v>
      </c>
      <c r="DFB14" s="66">
        <v>79385486.299586549</v>
      </c>
      <c r="DFC14" s="66">
        <v>80374850.238316</v>
      </c>
      <c r="DFD14" s="66">
        <v>18381525.324027739</v>
      </c>
      <c r="DFE14" s="66">
        <v>13957957.6878989</v>
      </c>
      <c r="DFF14" s="66">
        <v>9421275.1061648261</v>
      </c>
      <c r="DFG14" s="66">
        <v>4769345.197775254</v>
      </c>
      <c r="DFH14" s="66">
        <v>0</v>
      </c>
      <c r="DFI14" s="66">
        <v>0</v>
      </c>
      <c r="DFJ14" s="66">
        <v>0</v>
      </c>
      <c r="DFK14" s="66">
        <v>0</v>
      </c>
      <c r="DFL14" s="66">
        <v>0</v>
      </c>
      <c r="DFM14" s="66">
        <v>0</v>
      </c>
      <c r="DFN14" s="66">
        <v>0</v>
      </c>
      <c r="DFO14" s="66">
        <v>0</v>
      </c>
      <c r="DFP14" s="66">
        <v>0</v>
      </c>
      <c r="DFQ14" s="66">
        <v>0</v>
      </c>
      <c r="DFR14" s="66">
        <v>0</v>
      </c>
      <c r="DFS14" s="66">
        <v>0</v>
      </c>
      <c r="DFT14" s="66">
        <v>0</v>
      </c>
      <c r="DFU14" s="66">
        <v>0</v>
      </c>
      <c r="DFV14" s="66">
        <v>0</v>
      </c>
      <c r="DFW14" s="66">
        <v>0</v>
      </c>
      <c r="DFX14" s="66">
        <v>0</v>
      </c>
      <c r="DFY14" s="66">
        <v>0</v>
      </c>
      <c r="DFZ14" s="66">
        <v>71485978.947368413</v>
      </c>
      <c r="DGA14" s="66">
        <v>73645059.465002924</v>
      </c>
      <c r="DGB14" s="66">
        <v>75869350.374245301</v>
      </c>
      <c r="DGC14" s="66">
        <v>78160821.214970902</v>
      </c>
      <c r="DGD14" s="66">
        <v>18188386.111121751</v>
      </c>
      <c r="DGE14" s="66">
        <v>10539971.586079942</v>
      </c>
      <c r="DGF14" s="66">
        <v>7238872.5327315684</v>
      </c>
      <c r="DGG14" s="66">
        <v>3728753.568060481</v>
      </c>
      <c r="DGH14" s="66">
        <v>0</v>
      </c>
      <c r="DGI14" s="66">
        <v>0</v>
      </c>
      <c r="DGJ14" s="66">
        <v>0</v>
      </c>
      <c r="DGK14" s="66">
        <v>0</v>
      </c>
      <c r="DGL14" s="66">
        <v>0</v>
      </c>
      <c r="DGM14" s="66">
        <v>0</v>
      </c>
      <c r="DGN14" s="66">
        <v>0</v>
      </c>
      <c r="DGO14" s="66">
        <v>0</v>
      </c>
      <c r="DGP14" s="66">
        <v>0</v>
      </c>
      <c r="DGQ14" s="66">
        <v>0</v>
      </c>
      <c r="DGR14" s="66">
        <v>0</v>
      </c>
      <c r="DGS14" s="66">
        <v>0</v>
      </c>
      <c r="DGT14" s="66">
        <v>0</v>
      </c>
      <c r="DGU14" s="66">
        <v>0</v>
      </c>
      <c r="DGV14" s="66">
        <v>0</v>
      </c>
      <c r="DGW14" s="66">
        <v>0</v>
      </c>
      <c r="DGX14" s="66">
        <v>0</v>
      </c>
      <c r="DGY14" s="66">
        <v>0</v>
      </c>
      <c r="DGZ14" s="66">
        <v>77443143.859649122</v>
      </c>
      <c r="DHA14" s="66">
        <v>78408300.809717119</v>
      </c>
      <c r="DHB14" s="66">
        <v>79385486.299586549</v>
      </c>
      <c r="DHC14" s="66">
        <v>80374850.238316</v>
      </c>
      <c r="DHD14" s="66">
        <v>18381525.324027739</v>
      </c>
      <c r="DHE14" s="66">
        <v>10468468.265924174</v>
      </c>
      <c r="DHF14" s="66">
        <v>7065956.32962362</v>
      </c>
      <c r="DHG14" s="66">
        <v>3577008.8983314405</v>
      </c>
      <c r="DHH14" s="66">
        <v>0</v>
      </c>
      <c r="DHI14" s="66">
        <v>0</v>
      </c>
      <c r="DHJ14" s="66">
        <v>0</v>
      </c>
      <c r="DHK14" s="66">
        <v>0</v>
      </c>
      <c r="DHL14" s="66">
        <v>0</v>
      </c>
      <c r="DHM14" s="66">
        <v>0</v>
      </c>
      <c r="DHN14" s="66">
        <v>0</v>
      </c>
      <c r="DHO14" s="66">
        <v>0</v>
      </c>
      <c r="DHP14" s="66">
        <v>0</v>
      </c>
      <c r="DHQ14" s="66">
        <v>0</v>
      </c>
      <c r="DHR14" s="66">
        <v>0</v>
      </c>
      <c r="DHS14" s="66">
        <v>0</v>
      </c>
      <c r="DHT14" s="66">
        <v>0</v>
      </c>
      <c r="DHU14" s="66">
        <v>0</v>
      </c>
      <c r="DHV14" s="66">
        <v>0</v>
      </c>
      <c r="DHW14" s="66">
        <v>0</v>
      </c>
      <c r="DHX14" s="66">
        <v>0</v>
      </c>
      <c r="DHY14" s="66">
        <v>0</v>
      </c>
      <c r="DHZ14" s="25">
        <v>0.56000000000000005</v>
      </c>
      <c r="DIA14" s="25">
        <v>0.5</v>
      </c>
      <c r="DIB14" s="25">
        <v>0.21</v>
      </c>
      <c r="DIC14" s="25">
        <v>0.105</v>
      </c>
      <c r="DID14" s="25">
        <v>5.2499999999999998E-2</v>
      </c>
      <c r="DIE14" s="25">
        <v>0.21</v>
      </c>
      <c r="DIF14" s="25">
        <v>0.105</v>
      </c>
      <c r="DIG14" s="25">
        <v>5.2499999999999998E-2</v>
      </c>
      <c r="DIH14" s="25">
        <v>0.38799999999999996</v>
      </c>
      <c r="DII14" s="25">
        <v>0.31900000000000001</v>
      </c>
      <c r="DIJ14" s="25">
        <v>19.168446771854398</v>
      </c>
      <c r="DIK14" s="25">
        <v>19.168446771854398</v>
      </c>
      <c r="DIL14" s="46">
        <v>0.8</v>
      </c>
      <c r="DIM14" s="46">
        <v>0.8</v>
      </c>
      <c r="DIN14" s="25">
        <v>2</v>
      </c>
      <c r="DIO14" s="25">
        <v>2</v>
      </c>
      <c r="DIP14" s="25">
        <v>989.70848240783516</v>
      </c>
      <c r="DIQ14" s="25">
        <v>1055.2915175921648</v>
      </c>
      <c r="DIR14" s="25">
        <f t="shared" si="19"/>
        <v>30.20170715286071</v>
      </c>
      <c r="DIS14" s="25">
        <f t="shared" si="20"/>
        <v>83.72162294374435</v>
      </c>
      <c r="DIT14" s="66">
        <v>1190049.024081267</v>
      </c>
      <c r="DIU14" s="66">
        <v>1225991.899883745</v>
      </c>
      <c r="DIV14" s="66">
        <v>1263020.3530824566</v>
      </c>
      <c r="DIW14" s="66">
        <v>1301167.1712119798</v>
      </c>
      <c r="DIX14" s="66">
        <v>1340466.132083982</v>
      </c>
      <c r="DIY14" s="66">
        <v>1380952.0336964123</v>
      </c>
      <c r="DIZ14" s="66">
        <v>1422660.7250460386</v>
      </c>
      <c r="DJA14" s="66">
        <v>1465629.1378716107</v>
      </c>
      <c r="DJB14" s="66">
        <v>1509895.3193557572</v>
      </c>
      <c r="DJC14" s="66">
        <v>1555498.4658145714</v>
      </c>
      <c r="DJD14" s="66">
        <v>1602478.9574047232</v>
      </c>
      <c r="DJE14" s="66">
        <v>1650878.3938788201</v>
      </c>
      <c r="DJF14" s="66">
        <v>1700739.6314206852</v>
      </c>
      <c r="DJG14" s="66">
        <v>1752106.8205931638</v>
      </c>
      <c r="DJH14" s="66">
        <v>1805025.4454320632</v>
      </c>
      <c r="DJI14" s="66">
        <v>1859542.3637208403</v>
      </c>
      <c r="DJJ14" s="66">
        <v>1915705.8484817005</v>
      </c>
      <c r="DJK14" s="66">
        <v>1973565.6307198452</v>
      </c>
      <c r="DJL14" s="66">
        <v>2033172.9434587182</v>
      </c>
      <c r="DJM14" s="66">
        <v>2094580.5671052425</v>
      </c>
      <c r="DJN14" s="66">
        <v>2157842.8761852146</v>
      </c>
      <c r="DJO14" s="66">
        <v>2223015.8874902437</v>
      </c>
      <c r="DJP14" s="66">
        <v>2290157.3096788651</v>
      </c>
      <c r="DJQ14" s="66">
        <v>2359326.5943757482</v>
      </c>
      <c r="DJR14" s="66">
        <v>2430584.988814245</v>
      </c>
      <c r="DJS14" s="66">
        <v>2503995.5900688972</v>
      </c>
      <c r="DJT14" s="66">
        <v>13229795.599634901</v>
      </c>
      <c r="DJU14" s="66">
        <v>13394675.646267662</v>
      </c>
      <c r="DJV14" s="66">
        <v>13561610.556830321</v>
      </c>
      <c r="DJW14" s="66">
        <v>13730625.94064224</v>
      </c>
      <c r="DJX14" s="66">
        <v>13901747.726186119</v>
      </c>
      <c r="DJY14" s="66">
        <v>14075002.165085668</v>
      </c>
      <c r="DJZ14" s="66">
        <v>14250415.836132828</v>
      </c>
      <c r="DKA14" s="66">
        <v>14428015.649365216</v>
      </c>
      <c r="DKB14" s="66">
        <v>14607828.850194352</v>
      </c>
      <c r="DKC14" s="66">
        <v>14789883.023585353</v>
      </c>
      <c r="DKD14" s="66">
        <v>14974206.098288724</v>
      </c>
      <c r="DKE14" s="66">
        <v>15160826.351124873</v>
      </c>
      <c r="DKF14" s="66">
        <v>15349772.411322027</v>
      </c>
      <c r="DKG14" s="66">
        <v>15541073.264908224</v>
      </c>
      <c r="DKH14" s="66">
        <v>15734758.259158017</v>
      </c>
      <c r="DKI14" s="66">
        <v>15930857.107094625</v>
      </c>
      <c r="DKJ14" s="66">
        <v>16129399.892048167</v>
      </c>
      <c r="DKK14" s="66">
        <v>16330417.072270719</v>
      </c>
      <c r="DKL14" s="66">
        <v>16533939.485608894</v>
      </c>
      <c r="DKM14" s="66">
        <v>16739998.354234625</v>
      </c>
      <c r="DKN14" s="66">
        <v>16948625.289434951</v>
      </c>
      <c r="DKO14" s="66">
        <v>17159852.296461448</v>
      </c>
      <c r="DKP14" s="66">
        <v>17373711.77944015</v>
      </c>
      <c r="DKQ14" s="66">
        <v>17590236.546342619</v>
      </c>
      <c r="DKR14" s="66">
        <v>17809459.814018976</v>
      </c>
      <c r="DKS14" s="66">
        <v>18031415.213293683</v>
      </c>
      <c r="DKT14" s="65">
        <v>1190049.024081267</v>
      </c>
      <c r="DKU14" s="65">
        <v>1225991.899883745</v>
      </c>
      <c r="DKV14" s="65">
        <v>1263020.3530824566</v>
      </c>
      <c r="DKW14" s="65">
        <v>1301167.1712119798</v>
      </c>
      <c r="DKX14" s="78">
        <v>1206419.5188755838</v>
      </c>
      <c r="DKY14" s="78">
        <v>1104761.6269571299</v>
      </c>
      <c r="DKZ14" s="78">
        <v>995862.50753222709</v>
      </c>
      <c r="DLA14" s="78">
        <v>879377.48272296635</v>
      </c>
      <c r="DLB14" s="78">
        <v>754947.6596778786</v>
      </c>
      <c r="DLC14" s="65">
        <v>784926.87094521197</v>
      </c>
      <c r="DLD14" s="65">
        <v>816096.56621059473</v>
      </c>
      <c r="DLE14" s="65">
        <v>848504.0199715771</v>
      </c>
      <c r="DLF14" s="65">
        <v>882198.38401101681</v>
      </c>
      <c r="DLG14" s="65">
        <v>917230.76194467512</v>
      </c>
      <c r="DLH14" s="65">
        <v>953654.28672912088</v>
      </c>
      <c r="DLI14" s="65">
        <v>991524.20124749839</v>
      </c>
      <c r="DLJ14" s="65">
        <v>1030897.9420953816</v>
      </c>
      <c r="DLK14" s="65">
        <v>1071835.2266937911</v>
      </c>
      <c r="DLL14" s="65">
        <v>1114398.1438614973</v>
      </c>
      <c r="DLM14" s="65">
        <v>1158651.2479839774</v>
      </c>
      <c r="DLN14" s="65">
        <v>1204661.6569218526</v>
      </c>
      <c r="DLO14" s="65">
        <v>1252499.1538072997</v>
      </c>
      <c r="DLP14" s="65">
        <v>1302236.2928828306</v>
      </c>
      <c r="DLQ14" s="65">
        <v>1353948.5095429644</v>
      </c>
      <c r="DLR14" s="65">
        <v>1407714.2347456873</v>
      </c>
      <c r="DLS14" s="65">
        <v>1463615.01396723</v>
      </c>
      <c r="DLT14" s="65">
        <v>13229795.599634901</v>
      </c>
      <c r="DLU14" s="65">
        <v>13394675.646267662</v>
      </c>
      <c r="DLV14" s="65">
        <v>13561610.556830321</v>
      </c>
      <c r="DLW14" s="65">
        <v>13730625.94064224</v>
      </c>
      <c r="DLX14" s="78">
        <v>12511572.953567509</v>
      </c>
      <c r="DLY14" s="78">
        <v>11260001.732068535</v>
      </c>
      <c r="DLZ14" s="78">
        <v>9975291.0852929801</v>
      </c>
      <c r="DMA14" s="78">
        <v>8656809.3896191306</v>
      </c>
      <c r="DMB14" s="78">
        <v>7303914.4250971768</v>
      </c>
      <c r="DMC14" s="65">
        <v>7593955.1859652083</v>
      </c>
      <c r="DMD14" s="65">
        <v>7895513.5575374188</v>
      </c>
      <c r="DME14" s="65">
        <v>8209046.9077917989</v>
      </c>
      <c r="DMF14" s="65">
        <v>8535030.7669339627</v>
      </c>
      <c r="DMG14" s="65">
        <v>8873959.5486249737</v>
      </c>
      <c r="DMH14" s="65">
        <v>9226347.2998493556</v>
      </c>
      <c r="DMI14" s="65">
        <v>9592728.4805606026</v>
      </c>
      <c r="DMJ14" s="65">
        <v>9973658.7742866576</v>
      </c>
      <c r="DMK14" s="65">
        <v>10369715.93092479</v>
      </c>
      <c r="DML14" s="65">
        <v>10781500.643004129</v>
      </c>
      <c r="DMM14" s="65">
        <v>11209637.456744863</v>
      </c>
      <c r="DMN14" s="65">
        <v>11654775.71929588</v>
      </c>
      <c r="DMO14" s="65">
        <v>12117590.563587524</v>
      </c>
      <c r="DMP14" s="65">
        <v>12598783.93229316</v>
      </c>
      <c r="DMQ14" s="65">
        <v>13099085.642452588</v>
      </c>
      <c r="DMR14" s="65">
        <v>13619254.49237198</v>
      </c>
      <c r="DMS14" s="65">
        <v>14160079.41247917</v>
      </c>
      <c r="DMT14" s="65">
        <v>835715.23661532393</v>
      </c>
      <c r="DMU14" s="65">
        <v>860956.22110257484</v>
      </c>
      <c r="DMV14" s="65">
        <v>886959.55533525534</v>
      </c>
      <c r="DMW14" s="65">
        <v>913748.26445070386</v>
      </c>
      <c r="DMX14" s="65">
        <v>941346.06901109708</v>
      </c>
      <c r="DMY14" s="65">
        <v>969777.40600726649</v>
      </c>
      <c r="DMZ14" s="65">
        <v>999067.45049688581</v>
      </c>
      <c r="DNA14" s="65">
        <v>1029242.1378961974</v>
      </c>
      <c r="DNB14" s="65">
        <v>1060328.1869450086</v>
      </c>
      <c r="DNC14" s="65">
        <v>1092353.1233652988</v>
      </c>
      <c r="DND14" s="65">
        <v>1125345.3042343846</v>
      </c>
      <c r="DNE14" s="65">
        <v>1159333.9430942205</v>
      </c>
      <c r="DNF14" s="65">
        <v>1194349.135819077</v>
      </c>
      <c r="DNG14" s="65">
        <v>1230421.8872644918</v>
      </c>
      <c r="DNH14" s="65">
        <v>1267584.1387210991</v>
      </c>
      <c r="DNI14" s="65">
        <v>1305868.7961976405</v>
      </c>
      <c r="DNJ14" s="65">
        <v>1345309.7595582036</v>
      </c>
      <c r="DNK14" s="65">
        <v>1385941.9525394908</v>
      </c>
      <c r="DNL14" s="65">
        <v>1427801.3536746905</v>
      </c>
      <c r="DNM14" s="65">
        <v>1470925.028151344</v>
      </c>
      <c r="DNN14" s="65">
        <v>1515351.160631404</v>
      </c>
      <c r="DNO14" s="65">
        <v>1561119.0890625576</v>
      </c>
      <c r="DNP14" s="65">
        <v>1608269.3395107456</v>
      </c>
      <c r="DNQ14" s="65">
        <v>1656843.6620447228</v>
      </c>
      <c r="DNR14" s="65">
        <v>1706885.0677044359</v>
      </c>
      <c r="DNS14" s="65">
        <v>1758437.8665859508</v>
      </c>
      <c r="DNT14" s="65">
        <v>726147.99636610108</v>
      </c>
      <c r="DNU14" s="65">
        <v>735197.81989522895</v>
      </c>
      <c r="DNV14" s="65">
        <v>744360.42939404654</v>
      </c>
      <c r="DNW14" s="65">
        <v>753637.2304894058</v>
      </c>
      <c r="DNX14" s="65">
        <v>763029.64632617857</v>
      </c>
      <c r="DNY14" s="65">
        <v>772539.11778557976</v>
      </c>
      <c r="DNZ14" s="65">
        <v>782167.10370621143</v>
      </c>
      <c r="DOA14" s="65">
        <v>791915.0811078616</v>
      </c>
      <c r="DOB14" s="65">
        <v>801784.54541809286</v>
      </c>
      <c r="DOC14" s="65">
        <v>811777.01070165401</v>
      </c>
      <c r="DOD14" s="65">
        <v>821894.0098927517</v>
      </c>
      <c r="DOE14" s="65">
        <v>832137.09503021545</v>
      </c>
      <c r="DOF14" s="65">
        <v>842507.83749559568</v>
      </c>
      <c r="DOG14" s="65">
        <v>853007.82825422648</v>
      </c>
      <c r="DOH14" s="65">
        <v>863638.67809929489</v>
      </c>
      <c r="DOI14" s="65">
        <v>874402.01789895142</v>
      </c>
      <c r="DOJ14" s="65">
        <v>885299.49884649809</v>
      </c>
      <c r="DOK14" s="65">
        <v>896332.79271369881</v>
      </c>
      <c r="DOL14" s="65">
        <v>907503.59210724256</v>
      </c>
      <c r="DOM14" s="65">
        <v>918813.61072840472</v>
      </c>
      <c r="DON14" s="65">
        <v>930264.58363594487</v>
      </c>
      <c r="DOO14" s="65">
        <v>941858.26751228038</v>
      </c>
      <c r="DOP14" s="65">
        <v>953596.44093297631</v>
      </c>
      <c r="DOQ14" s="65">
        <v>965480.90463959659</v>
      </c>
      <c r="DOR14" s="65">
        <v>977513.48181595223</v>
      </c>
      <c r="DOS14" s="65">
        <v>989696.01836779551</v>
      </c>
      <c r="DOT14" s="65">
        <v>835715.23661532393</v>
      </c>
      <c r="DOU14" s="65">
        <v>860956.22110257484</v>
      </c>
      <c r="DOV14" s="65">
        <v>886959.55533525534</v>
      </c>
      <c r="DOW14" s="65">
        <v>913748.26445070386</v>
      </c>
      <c r="DOX14" s="78">
        <v>847211.46210998739</v>
      </c>
      <c r="DOY14" s="78">
        <v>775821.92480581324</v>
      </c>
      <c r="DOZ14" s="78">
        <v>699347.21534782008</v>
      </c>
      <c r="DPA14" s="78">
        <v>617545.28273771843</v>
      </c>
      <c r="DPB14" s="78">
        <v>530164.09347250429</v>
      </c>
      <c r="DPC14" s="65">
        <v>551217.07795535983</v>
      </c>
      <c r="DPD14" s="65">
        <v>573106.08313650941</v>
      </c>
      <c r="DPE14" s="65">
        <v>595864.30766332522</v>
      </c>
      <c r="DPF14" s="65">
        <v>619526.26851200731</v>
      </c>
      <c r="DPG14" s="65">
        <v>644127.85333883995</v>
      </c>
      <c r="DPH14" s="65">
        <v>669706.37491033319</v>
      </c>
      <c r="DPI14" s="65">
        <v>696300.62769480224</v>
      </c>
      <c r="DPJ14" s="65">
        <v>723950.94670121663</v>
      </c>
      <c r="DPK14" s="65">
        <v>752699.26865455869</v>
      </c>
      <c r="DPL14" s="65">
        <v>782589.19560047507</v>
      </c>
      <c r="DPM14" s="65">
        <v>813666.06103568897</v>
      </c>
      <c r="DPN14" s="65">
        <v>845976.99866447225</v>
      </c>
      <c r="DPO14" s="65">
        <v>879571.0138854587</v>
      </c>
      <c r="DPP14" s="65">
        <v>914499.05811722146</v>
      </c>
      <c r="DPQ14" s="65">
        <v>950814.10607534263</v>
      </c>
      <c r="DPR14" s="65">
        <v>988571.23611817998</v>
      </c>
      <c r="DPS14" s="65">
        <v>1027827.7137831894</v>
      </c>
      <c r="DPT14" s="65">
        <v>726147.99636610108</v>
      </c>
      <c r="DPU14" s="65">
        <v>735197.81989522895</v>
      </c>
      <c r="DPV14" s="65">
        <v>744360.42939404654</v>
      </c>
      <c r="DPW14" s="65">
        <v>753637.2304894058</v>
      </c>
      <c r="DPX14" s="78">
        <v>686726.68169356068</v>
      </c>
      <c r="DPY14" s="78">
        <v>618031.29422846378</v>
      </c>
      <c r="DPZ14" s="78">
        <v>547516.97259434802</v>
      </c>
      <c r="DQA14" s="78">
        <v>475149.048664717</v>
      </c>
      <c r="DQB14" s="78">
        <v>400892.27270904643</v>
      </c>
      <c r="DQC14" s="65">
        <v>416811.83214461571</v>
      </c>
      <c r="DQD14" s="65">
        <v>433363.56233995053</v>
      </c>
      <c r="DQE14" s="65">
        <v>450572.56699664018</v>
      </c>
      <c r="DQF14" s="65">
        <v>468464.94669223455</v>
      </c>
      <c r="DQG14" s="65">
        <v>487067.83846650529</v>
      </c>
      <c r="DQH14" s="65">
        <v>506409.45697968948</v>
      </c>
      <c r="DQI14" s="65">
        <v>526519.13730514061</v>
      </c>
      <c r="DQJ14" s="65">
        <v>547427.37942128931</v>
      </c>
      <c r="DQK14" s="65">
        <v>569165.89447039342</v>
      </c>
      <c r="DQL14" s="65">
        <v>591767.6528542384</v>
      </c>
      <c r="DQM14" s="65">
        <v>615266.93423973315</v>
      </c>
      <c r="DQN14" s="65">
        <v>639699.37955024338</v>
      </c>
      <c r="DQO14" s="65">
        <v>665102.0450215179</v>
      </c>
      <c r="DQP14" s="65">
        <v>691513.45840419293</v>
      </c>
      <c r="DQQ14" s="65">
        <v>718973.67739811516</v>
      </c>
      <c r="DQR14" s="65">
        <v>747524.35040711088</v>
      </c>
      <c r="DQS14" s="65">
        <v>777208.77970634587</v>
      </c>
      <c r="DQT14" s="66">
        <v>8784987.7999022901</v>
      </c>
      <c r="DQU14" s="66">
        <v>9050319.4955120087</v>
      </c>
      <c r="DQV14" s="66">
        <v>9323664.9653350394</v>
      </c>
      <c r="DQW14" s="66">
        <v>9605266.2482163645</v>
      </c>
      <c r="DQX14" s="66">
        <v>9895372.6932646316</v>
      </c>
      <c r="DQY14" s="66">
        <v>10194241.180642975</v>
      </c>
      <c r="DQZ14" s="66">
        <v>10502136.349028355</v>
      </c>
      <c r="DRA14" s="66">
        <v>10819330.829940798</v>
      </c>
      <c r="DRB14" s="66">
        <v>11146105.489150073</v>
      </c>
      <c r="DRC14" s="66">
        <v>11482749.675373515</v>
      </c>
      <c r="DRD14" s="66">
        <v>11829561.476485258</v>
      </c>
      <c r="DRE14" s="66">
        <v>12186847.983463692</v>
      </c>
      <c r="DRF14" s="66">
        <v>12554925.562310899</v>
      </c>
      <c r="DRG14" s="66">
        <v>12934120.134184841</v>
      </c>
      <c r="DRH14" s="66">
        <v>13324767.463992314</v>
      </c>
      <c r="DRI14" s="66">
        <v>13727213.45769826</v>
      </c>
      <c r="DRJ14" s="66">
        <v>14141814.468614647</v>
      </c>
      <c r="DRK14" s="66">
        <v>14568937.612940166</v>
      </c>
      <c r="DRL14" s="66">
        <v>15008961.094830103</v>
      </c>
      <c r="DRM14" s="66">
        <v>15462274.541284278</v>
      </c>
      <c r="DRN14" s="66">
        <v>15929279.347149527</v>
      </c>
      <c r="DRO14" s="66">
        <v>16410389.030542264</v>
      </c>
      <c r="DRP14" s="66">
        <v>16906029.599005815</v>
      </c>
      <c r="DRQ14" s="66">
        <v>17416639.926726721</v>
      </c>
      <c r="DRR14" s="66">
        <v>17942672.143144108</v>
      </c>
      <c r="DRS14" s="66">
        <v>18484592.033296108</v>
      </c>
      <c r="DRT14" s="66">
        <v>24352710.67381195</v>
      </c>
      <c r="DRU14" s="66">
        <v>24656213.176272612</v>
      </c>
      <c r="DRV14" s="66">
        <v>24963498.163986504</v>
      </c>
      <c r="DRW14" s="66">
        <v>25274612.777239375</v>
      </c>
      <c r="DRX14" s="66">
        <v>25589604.743816037</v>
      </c>
      <c r="DRY14" s="66">
        <v>25908522.386322226</v>
      </c>
      <c r="DRZ14" s="66">
        <v>26231414.629597742</v>
      </c>
      <c r="DSA14" s="66">
        <v>26558331.008221969</v>
      </c>
      <c r="DSB14" s="66">
        <v>26889321.674112894</v>
      </c>
      <c r="DSC14" s="66">
        <v>27224437.404220875</v>
      </c>
      <c r="DSD14" s="66">
        <v>27563729.60831831</v>
      </c>
      <c r="DSE14" s="66">
        <v>27907250.33688632</v>
      </c>
      <c r="DSF14" s="66">
        <v>28255052.289099772</v>
      </c>
      <c r="DSG14" s="66">
        <v>28607188.820911832</v>
      </c>
      <c r="DSH14" s="66">
        <v>28963713.953239217</v>
      </c>
      <c r="DSI14" s="66">
        <v>29324682.380249526</v>
      </c>
      <c r="DSJ14" s="66">
        <v>29690149.477751765</v>
      </c>
      <c r="DSK14" s="66">
        <v>30060171.311691541</v>
      </c>
      <c r="DSL14" s="66">
        <v>30434804.646752089</v>
      </c>
      <c r="DSM14" s="66">
        <v>30814106.955062427</v>
      </c>
      <c r="DSN14" s="66">
        <v>31198136.425014161</v>
      </c>
      <c r="DSO14" s="66">
        <v>31586951.970188081</v>
      </c>
      <c r="DSP14" s="66">
        <v>31980613.238392033</v>
      </c>
      <c r="DSQ14" s="66">
        <v>32379180.620811448</v>
      </c>
      <c r="DSR14" s="66">
        <v>32782715.261273872</v>
      </c>
      <c r="DSS14" s="66">
        <v>33191279.065628983</v>
      </c>
      <c r="DST14" s="65">
        <v>8784987.7999022901</v>
      </c>
      <c r="DSU14" s="65">
        <v>9050319.4955120087</v>
      </c>
      <c r="DSV14" s="65">
        <v>9323664.9653350394</v>
      </c>
      <c r="DSW14" s="65">
        <v>9605266.2482163645</v>
      </c>
      <c r="DSX14" s="78">
        <v>8905835.4239381682</v>
      </c>
      <c r="DSY14" s="78">
        <v>8155392.9445143808</v>
      </c>
      <c r="DSZ14" s="78">
        <v>7351495.4443198489</v>
      </c>
      <c r="DTA14" s="78">
        <v>6491598.497964479</v>
      </c>
      <c r="DTB14" s="78">
        <v>5573052.7445750367</v>
      </c>
      <c r="DTC14" s="65">
        <v>5794360.4385480136</v>
      </c>
      <c r="DTD14" s="65">
        <v>6024456.3313155044</v>
      </c>
      <c r="DTE14" s="65">
        <v>6263689.4050419573</v>
      </c>
      <c r="DTF14" s="65">
        <v>6512422.5000843769</v>
      </c>
      <c r="DTG14" s="65">
        <v>6771032.8653055476</v>
      </c>
      <c r="DTH14" s="65">
        <v>7039912.7302403757</v>
      </c>
      <c r="DTI14" s="65">
        <v>7319469.8999831323</v>
      </c>
      <c r="DTJ14" s="65">
        <v>7610128.3736978648</v>
      </c>
      <c r="DTK14" s="65">
        <v>7912328.9876900474</v>
      </c>
      <c r="DTL14" s="65">
        <v>8226530.0840148134</v>
      </c>
      <c r="DTM14" s="65">
        <v>8553208.2056358326</v>
      </c>
      <c r="DTN14" s="65">
        <v>8892858.8191891667</v>
      </c>
      <c r="DTO14" s="65">
        <v>9245997.0664483123</v>
      </c>
      <c r="DTP14" s="65">
        <v>9613158.5456301514</v>
      </c>
      <c r="DTQ14" s="65">
        <v>9994900.1237268168</v>
      </c>
      <c r="DTR14" s="65">
        <v>10391800.781095505</v>
      </c>
      <c r="DTS14" s="65">
        <v>10804462.489587229</v>
      </c>
      <c r="DTT14" s="65">
        <v>24352710.67381195</v>
      </c>
      <c r="DTU14" s="65">
        <v>24656213.176272612</v>
      </c>
      <c r="DTV14" s="65">
        <v>24963498.163986504</v>
      </c>
      <c r="DTW14" s="65">
        <v>25274612.777239375</v>
      </c>
      <c r="DTX14" s="78">
        <v>23030644.269434433</v>
      </c>
      <c r="DTY14" s="78">
        <v>20726817.909057781</v>
      </c>
      <c r="DTZ14" s="78">
        <v>18361990.240718417</v>
      </c>
      <c r="DUA14" s="78">
        <v>15934998.604933182</v>
      </c>
      <c r="DUB14" s="78">
        <v>13444660.837056447</v>
      </c>
      <c r="DUC14" s="65">
        <v>13978552.587676266</v>
      </c>
      <c r="DUD14" s="65">
        <v>14533645.34922782</v>
      </c>
      <c r="DUE14" s="65">
        <v>15110781.020586686</v>
      </c>
      <c r="DUF14" s="65">
        <v>15710834.932700103</v>
      </c>
      <c r="DUG14" s="65">
        <v>16334717.176185146</v>
      </c>
      <c r="DUH14" s="65">
        <v>16983373.981646255</v>
      </c>
      <c r="DUI14" s="65">
        <v>17657789.154805608</v>
      </c>
      <c r="DUJ14" s="65">
        <v>18358985.568622977</v>
      </c>
      <c r="DUK14" s="65">
        <v>19088026.714668136</v>
      </c>
      <c r="DUL14" s="65">
        <v>19846018.316098761</v>
      </c>
      <c r="DUM14" s="65">
        <v>20634110.004690196</v>
      </c>
      <c r="DUN14" s="65">
        <v>21453497.064460598</v>
      </c>
      <c r="DUO14" s="65">
        <v>22305422.244535998</v>
      </c>
      <c r="DUP14" s="65">
        <v>23191177.644004807</v>
      </c>
      <c r="DUQ14" s="65">
        <v>24112106.671620481</v>
      </c>
      <c r="DUR14" s="65">
        <v>25069606.083324622</v>
      </c>
      <c r="DUS14" s="65">
        <v>26065128.100680757</v>
      </c>
      <c r="DUT14" s="65">
        <v>0</v>
      </c>
      <c r="DUU14" s="65">
        <v>0</v>
      </c>
      <c r="DUV14" s="65">
        <v>0</v>
      </c>
      <c r="DUW14" s="65">
        <v>0</v>
      </c>
      <c r="DUX14" s="65">
        <v>10461.421617056109</v>
      </c>
      <c r="DUY14" s="65">
        <v>21554.772793803248</v>
      </c>
      <c r="DUZ14" s="65">
        <v>33308.682643690023</v>
      </c>
      <c r="DVA14" s="65">
        <v>45752.933188040508</v>
      </c>
      <c r="DVB14" s="65">
        <v>58918.502882438122</v>
      </c>
      <c r="DVC14" s="65">
        <v>60698.009767212308</v>
      </c>
      <c r="DVD14" s="65">
        <v>62531.26283693756</v>
      </c>
      <c r="DVE14" s="65">
        <v>64419.885379740197</v>
      </c>
      <c r="DVF14" s="65">
        <v>66365.549711679298</v>
      </c>
      <c r="DVG14" s="65">
        <v>68369.978657530184</v>
      </c>
      <c r="DVH14" s="65">
        <v>70434.947076291617</v>
      </c>
      <c r="DVI14" s="65">
        <v>72562.283432767959</v>
      </c>
      <c r="DVJ14" s="65">
        <v>74753.871416617345</v>
      </c>
      <c r="DVK14" s="65">
        <v>77011.651610299872</v>
      </c>
      <c r="DVL14" s="65">
        <v>79337.623207402488</v>
      </c>
      <c r="DVM14" s="65">
        <v>81733.845782862321</v>
      </c>
      <c r="DVN14" s="65">
        <v>84202.441116655653</v>
      </c>
      <c r="DVO14" s="65">
        <v>86745.595072567623</v>
      </c>
      <c r="DVP14" s="65">
        <v>89365.559533706022</v>
      </c>
      <c r="DVQ14" s="65">
        <v>92064.654396473299</v>
      </c>
      <c r="DVR14" s="65">
        <v>94845.269624762004</v>
      </c>
      <c r="DVS14" s="65">
        <v>97709.867366193022</v>
      </c>
      <c r="DVT14" s="64">
        <v>0</v>
      </c>
      <c r="DVU14" s="64">
        <v>0</v>
      </c>
      <c r="DVV14" s="64">
        <v>0</v>
      </c>
      <c r="DVW14" s="64">
        <v>0</v>
      </c>
      <c r="DVX14" s="64">
        <v>266211.25942508731</v>
      </c>
      <c r="DVY14" s="64">
        <v>539057.98415840452</v>
      </c>
      <c r="DVZ14" s="64">
        <v>818664.2187274592</v>
      </c>
      <c r="DWA14" s="64">
        <v>1105156.0689128165</v>
      </c>
      <c r="DWB14" s="64">
        <v>1398661.7338592827</v>
      </c>
      <c r="DWC14" s="64">
        <v>1416092.9488894334</v>
      </c>
      <c r="DWD14" s="64">
        <v>1433741.4053369132</v>
      </c>
      <c r="DWE14" s="64">
        <v>1451609.8106339532</v>
      </c>
      <c r="DWF14" s="64">
        <v>1469700.90595492</v>
      </c>
      <c r="DWG14" s="64">
        <v>1488017.4666368358</v>
      </c>
      <c r="DWH14" s="64">
        <v>1506562.3026051419</v>
      </c>
      <c r="DWI14" s="64">
        <v>1525338.2588047639</v>
      </c>
      <c r="DWJ14" s="64">
        <v>1544348.2156365539</v>
      </c>
      <c r="DWK14" s="64">
        <v>1563595.0893991694</v>
      </c>
      <c r="DWL14" s="64">
        <v>1583081.8327364593</v>
      </c>
      <c r="DWM14" s="64">
        <v>1602811.4350904264</v>
      </c>
      <c r="DWN14" s="64">
        <v>1622786.9231598356</v>
      </c>
      <c r="DWO14" s="64">
        <v>1643011.3613645358</v>
      </c>
      <c r="DWP14" s="64">
        <v>1663487.8523155688</v>
      </c>
      <c r="DWQ14" s="64">
        <v>1684219.5372911394</v>
      </c>
      <c r="DWR14" s="64">
        <v>1705209.5967185153</v>
      </c>
      <c r="DWS14" s="64">
        <v>1726461.2506619324</v>
      </c>
      <c r="DWT14" s="65">
        <v>0</v>
      </c>
      <c r="DWU14" s="65">
        <v>0</v>
      </c>
      <c r="DWV14" s="65">
        <v>0</v>
      </c>
      <c r="DWW14" s="65">
        <v>0</v>
      </c>
      <c r="DWX14" s="65">
        <v>328926.55875022901</v>
      </c>
      <c r="DWY14" s="65">
        <v>677722.15854004573</v>
      </c>
      <c r="DWZ14" s="65">
        <v>1047286.9519597414</v>
      </c>
      <c r="DXA14" s="65">
        <v>1438557.3411681561</v>
      </c>
      <c r="DXB14" s="65">
        <v>1852507.3464431691</v>
      </c>
      <c r="DXC14" s="65">
        <v>1908458.3536109526</v>
      </c>
      <c r="DXD14" s="65">
        <v>1966099.2408265001</v>
      </c>
      <c r="DXE14" s="65">
        <v>2025481.0472885738</v>
      </c>
      <c r="DXF14" s="65">
        <v>2086656.353725357</v>
      </c>
      <c r="DXG14" s="65">
        <v>2149679.3289530398</v>
      </c>
      <c r="DXH14" s="65">
        <v>2214605.7778406087</v>
      </c>
      <c r="DXI14" s="65">
        <v>2281493.190723307</v>
      </c>
      <c r="DXJ14" s="65">
        <v>2350400.7943085246</v>
      </c>
      <c r="DXK14" s="65">
        <v>2421389.6041191937</v>
      </c>
      <c r="DXL14" s="65">
        <v>2494522.4785211179</v>
      </c>
      <c r="DXM14" s="65">
        <v>2569864.1743820878</v>
      </c>
      <c r="DXN14" s="65">
        <v>2647481.4044120545</v>
      </c>
      <c r="DXO14" s="65">
        <v>2727442.8962351466</v>
      </c>
      <c r="DXP14" s="65">
        <v>2809819.4532458242</v>
      </c>
      <c r="DXQ14" s="65">
        <v>2894684.0173030649</v>
      </c>
      <c r="DXR14" s="65">
        <v>2982111.7333180965</v>
      </c>
      <c r="DXS14" s="65">
        <v>3072180.0157928565</v>
      </c>
      <c r="DXT14" s="65">
        <v>0</v>
      </c>
      <c r="DXU14" s="65">
        <v>0</v>
      </c>
      <c r="DXV14" s="65">
        <v>0</v>
      </c>
      <c r="DXW14" s="65">
        <v>0</v>
      </c>
      <c r="DXX14" s="65">
        <v>534428.06558282441</v>
      </c>
      <c r="DXY14" s="65">
        <v>1082177.0511619612</v>
      </c>
      <c r="DXZ14" s="65">
        <v>1643495.9803024738</v>
      </c>
      <c r="DYA14" s="65">
        <v>2218638.0146043333</v>
      </c>
      <c r="DYB14" s="65">
        <v>2807860.5181666999</v>
      </c>
      <c r="DYC14" s="65">
        <v>2842854.2691802373</v>
      </c>
      <c r="DYD14" s="65">
        <v>2878284.1396527272</v>
      </c>
      <c r="DYE14" s="65">
        <v>2914155.5648455229</v>
      </c>
      <c r="DYF14" s="65">
        <v>2950474.0477584498</v>
      </c>
      <c r="DYG14" s="65">
        <v>2987245.1599740149</v>
      </c>
      <c r="DYH14" s="65">
        <v>3024474.5425121393</v>
      </c>
      <c r="DYI14" s="65">
        <v>3062167.9066955415</v>
      </c>
      <c r="DYJ14" s="65">
        <v>3100331.0350259016</v>
      </c>
      <c r="DYK14" s="65">
        <v>3138969.7820709562</v>
      </c>
      <c r="DYL14" s="65">
        <v>3178090.0753626358</v>
      </c>
      <c r="DYM14" s="65">
        <v>3217697.9163064039</v>
      </c>
      <c r="DYN14" s="65">
        <v>3257799.3811019282</v>
      </c>
      <c r="DYO14" s="65">
        <v>3298400.6216752208</v>
      </c>
      <c r="DYP14" s="65">
        <v>3339507.8666224028</v>
      </c>
      <c r="DYQ14" s="65">
        <v>3381127.4221652239</v>
      </c>
      <c r="DYR14" s="65">
        <v>3423265.6731184958</v>
      </c>
      <c r="DYS14" s="65">
        <v>3465929.0838695797</v>
      </c>
      <c r="DYT14" s="67">
        <v>1658</v>
      </c>
      <c r="DYU14" s="68">
        <f ca="1">10000000*'Country Model'!$DYT$8/57000</f>
        <v>59385.964912280702</v>
      </c>
      <c r="DYV14" s="68">
        <f ca="1">10000000*'Country Model'!$DYT$8/57000</f>
        <v>59385.964912280702</v>
      </c>
      <c r="DYW14" s="38">
        <f ca="1">'Country Model'!$DYT$8/(220*8)</f>
        <v>0.19232954545454545</v>
      </c>
      <c r="DYX14" s="38">
        <f ca="1">'Country Model'!$DYT$8/(220*8)</f>
        <v>0.19232954545454545</v>
      </c>
      <c r="DYY14" s="25">
        <v>0</v>
      </c>
      <c r="DYZ14" s="25">
        <f t="shared" si="21"/>
        <v>0</v>
      </c>
      <c r="DZA14" s="25">
        <f t="shared" si="22"/>
        <v>0.05</v>
      </c>
      <c r="DZB14" s="25">
        <v>0.12</v>
      </c>
      <c r="DZC14" s="25">
        <v>0.03</v>
      </c>
      <c r="DZD14" s="25">
        <v>0</v>
      </c>
      <c r="DZE14" s="25">
        <v>0.02</v>
      </c>
      <c r="DZF14" s="25">
        <v>0.42</v>
      </c>
      <c r="DZG14" s="25">
        <v>0.16</v>
      </c>
      <c r="DZH14" s="25">
        <v>0.26</v>
      </c>
      <c r="DZI14" s="25">
        <v>0.22</v>
      </c>
      <c r="DZJ14" s="25">
        <v>0.2</v>
      </c>
      <c r="DZK14" s="25">
        <v>0.09</v>
      </c>
      <c r="DZL14" s="46">
        <v>0.67</v>
      </c>
      <c r="DZM14" s="46">
        <v>0.33</v>
      </c>
      <c r="DZN14" s="46">
        <v>0.33</v>
      </c>
      <c r="DZO14" s="46">
        <v>0.33</v>
      </c>
      <c r="DZP14" s="46">
        <v>0.17</v>
      </c>
      <c r="DZQ14" s="46">
        <v>1</v>
      </c>
      <c r="DZR14" s="46">
        <v>0.5</v>
      </c>
      <c r="DZS14" s="46">
        <v>0.33</v>
      </c>
      <c r="DZT14" s="46">
        <v>0.5</v>
      </c>
      <c r="DZU14" s="46">
        <v>0.17</v>
      </c>
      <c r="DZW14" s="69">
        <v>0</v>
      </c>
      <c r="DZX14" s="69">
        <v>1</v>
      </c>
      <c r="DZY14" s="69">
        <v>2</v>
      </c>
      <c r="DZZ14" s="69">
        <v>3</v>
      </c>
      <c r="EAA14" s="69">
        <v>4</v>
      </c>
      <c r="EAB14" s="69">
        <v>5</v>
      </c>
      <c r="EAC14" s="69">
        <v>6</v>
      </c>
      <c r="EAD14" s="69">
        <v>7</v>
      </c>
      <c r="EAE14" s="69">
        <v>8</v>
      </c>
      <c r="EAF14" s="69">
        <v>9</v>
      </c>
      <c r="EAG14" s="69">
        <v>10</v>
      </c>
      <c r="EAH14" s="69">
        <v>11</v>
      </c>
      <c r="EAI14" s="69">
        <v>12</v>
      </c>
      <c r="EAJ14" s="69">
        <v>13</v>
      </c>
      <c r="EAK14" s="69">
        <v>14</v>
      </c>
      <c r="EAL14" s="69">
        <v>15</v>
      </c>
      <c r="EAM14" s="69">
        <v>16</v>
      </c>
      <c r="EAN14" s="69">
        <v>17</v>
      </c>
      <c r="EAO14" s="69">
        <v>18</v>
      </c>
      <c r="EAP14" s="69">
        <v>19</v>
      </c>
      <c r="EAQ14" s="69">
        <v>20</v>
      </c>
      <c r="EAR14" s="69">
        <v>21</v>
      </c>
      <c r="EAS14" s="69">
        <v>22</v>
      </c>
      <c r="EAT14" s="69">
        <v>23</v>
      </c>
      <c r="EAU14" s="69">
        <v>24</v>
      </c>
      <c r="EAV14" s="69">
        <v>25</v>
      </c>
      <c r="EAW14" s="69">
        <v>26</v>
      </c>
      <c r="EAX14" s="69">
        <v>27</v>
      </c>
      <c r="EAY14" s="69">
        <v>28</v>
      </c>
      <c r="EAZ14" s="69">
        <v>29</v>
      </c>
      <c r="EBA14" s="69">
        <v>30</v>
      </c>
      <c r="EBB14" s="69">
        <v>31</v>
      </c>
      <c r="EBC14" s="69">
        <v>32</v>
      </c>
      <c r="EBD14" s="69">
        <v>33</v>
      </c>
      <c r="EBE14" s="69">
        <v>34</v>
      </c>
      <c r="EBF14" s="69">
        <v>35</v>
      </c>
      <c r="EBG14" s="69">
        <v>36</v>
      </c>
      <c r="EBH14" s="69">
        <v>37</v>
      </c>
      <c r="EBI14" s="69">
        <v>38</v>
      </c>
      <c r="EBJ14" s="69">
        <v>39</v>
      </c>
      <c r="EBK14" s="69">
        <v>40</v>
      </c>
      <c r="EBL14" s="69">
        <v>41</v>
      </c>
      <c r="EBM14" s="69">
        <v>42</v>
      </c>
      <c r="EBO14" s="70">
        <v>148954.28659937278</v>
      </c>
      <c r="EBP14" s="70">
        <v>153453.13102943415</v>
      </c>
      <c r="EBQ14" s="70">
        <v>158087.85339673361</v>
      </c>
      <c r="EBR14" s="70">
        <v>162862.55760264298</v>
      </c>
      <c r="EBS14" s="70">
        <v>167781.47149806414</v>
      </c>
      <c r="EBT14" s="70">
        <v>172848.95062705851</v>
      </c>
      <c r="EBU14" s="70">
        <v>178069.48208354478</v>
      </c>
      <c r="EBV14" s="70">
        <v>183447.68848447988</v>
      </c>
      <c r="EBW14" s="70">
        <v>188988.33206304148</v>
      </c>
      <c r="EBX14" s="70">
        <v>194696.31888543605</v>
      </c>
      <c r="EBY14" s="70">
        <v>200576.70319506683</v>
      </c>
      <c r="EBZ14" s="70">
        <v>206634.69188790783</v>
      </c>
      <c r="ECA14" s="70">
        <v>212875.64912304707</v>
      </c>
      <c r="ECB14" s="70">
        <v>219305.10107248128</v>
      </c>
      <c r="ECC14" s="70">
        <v>225928.74081436792</v>
      </c>
      <c r="ECD14" s="70">
        <v>232752.43337406751</v>
      </c>
      <c r="ECE14" s="70">
        <v>239782.22091743964</v>
      </c>
      <c r="ECF14" s="70">
        <v>247024.32810099158</v>
      </c>
      <c r="ECG14" s="70">
        <v>254485.1675836163</v>
      </c>
      <c r="ECH14" s="70">
        <v>262171.34570480115</v>
      </c>
      <c r="ECI14" s="70">
        <v>270089.66833433404</v>
      </c>
      <c r="ECJ14" s="70">
        <v>278247.14689868817</v>
      </c>
      <c r="ECK14" s="70">
        <v>286651.0045894201</v>
      </c>
      <c r="ECL14" s="70">
        <v>295308.68275907973</v>
      </c>
      <c r="ECM14" s="70">
        <v>304227.84751029435</v>
      </c>
      <c r="ECN14" s="70">
        <v>313416.39648386254</v>
      </c>
      <c r="ECO14" s="70">
        <v>1984449.1421559171</v>
      </c>
      <c r="ECP14" s="70">
        <v>2009180.8974302043</v>
      </c>
      <c r="ECQ14" s="70">
        <v>2034220.879156837</v>
      </c>
      <c r="ECR14" s="70">
        <v>2059572.9286946219</v>
      </c>
      <c r="ECS14" s="70">
        <v>2085240.93527638</v>
      </c>
      <c r="ECT14" s="70">
        <v>2111228.8366055889</v>
      </c>
      <c r="ECU14" s="70">
        <v>2137540.6194604626</v>
      </c>
      <c r="ECV14" s="70">
        <v>2164180.3203055602</v>
      </c>
      <c r="ECW14" s="70">
        <v>2191152.0259110145</v>
      </c>
      <c r="ECX14" s="70">
        <v>2218459.8739794795</v>
      </c>
      <c r="ECY14" s="70">
        <v>2246108.0537808924</v>
      </c>
      <c r="ECZ14" s="70">
        <v>2274100.8067951445</v>
      </c>
      <c r="EDA14" s="70">
        <v>2302442.4273627615</v>
      </c>
      <c r="EDB14" s="70">
        <v>2331137.2633436969</v>
      </c>
      <c r="EDC14" s="70">
        <v>2360189.7167843292</v>
      </c>
      <c r="EDD14" s="70">
        <v>2389604.2445927789</v>
      </c>
      <c r="EDE14" s="70">
        <v>2419385.3592226356</v>
      </c>
      <c r="EDF14" s="70">
        <v>2449537.6293652109</v>
      </c>
      <c r="EDG14" s="70">
        <v>2480065.6806504168</v>
      </c>
      <c r="EDH14" s="70">
        <v>2510974.1963563762</v>
      </c>
      <c r="EDI14" s="70">
        <v>2542267.9181278846</v>
      </c>
      <c r="EDJ14" s="70">
        <v>2573951.646703817</v>
      </c>
      <c r="EDK14" s="70">
        <v>2606030.2426536069</v>
      </c>
      <c r="EDL14" s="70">
        <v>2638508.6271229004</v>
      </c>
      <c r="EDM14" s="70">
        <v>2671391.7825885052</v>
      </c>
      <c r="EDN14" s="70">
        <v>2704684.7536227456</v>
      </c>
      <c r="EDO14" s="71">
        <v>148954.28659937278</v>
      </c>
      <c r="EDP14" s="71">
        <v>153453.13102943415</v>
      </c>
      <c r="EDQ14" s="71">
        <v>158087.85339673361</v>
      </c>
      <c r="EDR14" s="71">
        <v>162862.55760264298</v>
      </c>
      <c r="EDS14" s="79">
        <v>151003.32434825774</v>
      </c>
      <c r="EDT14" s="79">
        <v>138279.16050164681</v>
      </c>
      <c r="EDU14" s="79">
        <v>124648.63745848133</v>
      </c>
      <c r="EDV14" s="79">
        <v>110068.61309068793</v>
      </c>
      <c r="EDW14" s="79">
        <v>94494.166031520741</v>
      </c>
      <c r="EDX14" s="71">
        <v>98246.559367236434</v>
      </c>
      <c r="EDY14" s="71">
        <v>102147.96143372633</v>
      </c>
      <c r="EDZ14" s="71">
        <v>106204.28941500087</v>
      </c>
      <c r="EEA14" s="71">
        <v>110421.69546832626</v>
      </c>
      <c r="EEB14" s="71">
        <v>114806.57605508715</v>
      </c>
      <c r="EEC14" s="71">
        <v>119365.58164218067</v>
      </c>
      <c r="EED14" s="71">
        <v>124105.62678865602</v>
      </c>
      <c r="EEE14" s="71">
        <v>129033.90063289768</v>
      </c>
      <c r="EEF14" s="71">
        <v>134157.87779625796</v>
      </c>
      <c r="EEG14" s="71">
        <v>139485.32971967632</v>
      </c>
      <c r="EEH14" s="71">
        <v>145024.33645047943</v>
      </c>
      <c r="EEI14" s="71">
        <v>150783.29889723877</v>
      </c>
      <c r="EEJ14" s="71">
        <v>156770.95157127254</v>
      </c>
      <c r="EEK14" s="71">
        <v>162996.37583411668</v>
      </c>
      <c r="EEL14" s="71">
        <v>169469.0136710571</v>
      </c>
      <c r="EEM14" s="71">
        <v>176198.6820116133</v>
      </c>
      <c r="EEN14" s="71">
        <v>183195.58761869298</v>
      </c>
      <c r="EEO14" s="71">
        <v>1984449.1421559171</v>
      </c>
      <c r="EEP14" s="71">
        <v>2009180.8974302043</v>
      </c>
      <c r="EEQ14" s="71">
        <v>2034220.879156837</v>
      </c>
      <c r="EER14" s="71">
        <v>2059572.9286946219</v>
      </c>
      <c r="EES14" s="79">
        <v>1876716.8417487419</v>
      </c>
      <c r="EET14" s="79">
        <v>1688983.0692844712</v>
      </c>
      <c r="EEU14" s="79">
        <v>1496278.4336223237</v>
      </c>
      <c r="EEV14" s="79">
        <v>1298508.1921833362</v>
      </c>
      <c r="EEW14" s="79">
        <v>1095576.0129555073</v>
      </c>
      <c r="EEX14" s="71">
        <v>1139081.6842835434</v>
      </c>
      <c r="EEY14" s="71">
        <v>1184314.9796333916</v>
      </c>
      <c r="EEZ14" s="71">
        <v>1231344.5035034916</v>
      </c>
      <c r="EFA14" s="71">
        <v>1280241.5846986987</v>
      </c>
      <c r="EFB14" s="71">
        <v>1331080.3845133563</v>
      </c>
      <c r="EFC14" s="71">
        <v>1383938.0092103528</v>
      </c>
      <c r="EFD14" s="71">
        <v>1438894.6269667579</v>
      </c>
      <c r="EFE14" s="71">
        <v>1496033.5894634069</v>
      </c>
      <c r="EFF14" s="71">
        <v>1555441.5583028456</v>
      </c>
      <c r="EFG14" s="71">
        <v>1617208.6364473724</v>
      </c>
      <c r="EFH14" s="71">
        <v>1681428.5048765272</v>
      </c>
      <c r="EFI14" s="71">
        <v>1748198.5646712922</v>
      </c>
      <c r="EFJ14" s="71">
        <v>1817620.0847405004</v>
      </c>
      <c r="EFK14" s="71">
        <v>1889798.3554135084</v>
      </c>
      <c r="EFL14" s="71">
        <v>1964842.8481320818</v>
      </c>
      <c r="EFM14" s="71">
        <v>2042867.3814836971</v>
      </c>
      <c r="EFN14" s="71">
        <v>2123990.2938280776</v>
      </c>
      <c r="EFO14" s="70">
        <v>0</v>
      </c>
      <c r="EFP14" s="70">
        <v>0</v>
      </c>
      <c r="EFQ14" s="70">
        <v>0</v>
      </c>
      <c r="EFR14" s="70">
        <v>0</v>
      </c>
      <c r="EFS14" s="70">
        <v>16778.147149806406</v>
      </c>
      <c r="EFT14" s="70">
        <v>34569.790125411702</v>
      </c>
      <c r="EFU14" s="70">
        <v>53420.844625063444</v>
      </c>
      <c r="EFV14" s="70">
        <v>73379.075393791951</v>
      </c>
      <c r="EFW14" s="70">
        <v>94494.166031520741</v>
      </c>
      <c r="EFX14" s="70">
        <v>96449.759518199615</v>
      </c>
      <c r="EFY14" s="70">
        <v>98428.741761340498</v>
      </c>
      <c r="EFZ14" s="70">
        <v>100430.40247290696</v>
      </c>
      <c r="EGA14" s="70">
        <v>102453.95365472081</v>
      </c>
      <c r="EGB14" s="70">
        <v>104498.52501739413</v>
      </c>
      <c r="EGC14" s="70">
        <v>106563.15917218725</v>
      </c>
      <c r="EGD14" s="70">
        <v>108646.80658541148</v>
      </c>
      <c r="EGE14" s="70">
        <v>110748.32028454196</v>
      </c>
      <c r="EGF14" s="70">
        <v>112866.45030473362</v>
      </c>
      <c r="EGG14" s="70">
        <v>114999.83786393999</v>
      </c>
      <c r="EGH14" s="70">
        <v>117147.00925432172</v>
      </c>
      <c r="EGI14" s="70">
        <v>119306.36943709527</v>
      </c>
      <c r="EGJ14" s="70">
        <v>121476.19532741563</v>
      </c>
      <c r="EGK14" s="70">
        <v>123654.62875530342</v>
      </c>
      <c r="EGL14" s="70">
        <v>125839.66908802264</v>
      </c>
      <c r="EGM14" s="70">
        <v>128029.16549868105</v>
      </c>
      <c r="EGN14" s="70">
        <v>130220.80886516956</v>
      </c>
      <c r="EGO14" s="70">
        <v>0</v>
      </c>
      <c r="EGP14" s="70">
        <v>0</v>
      </c>
      <c r="EGQ14" s="70">
        <v>0</v>
      </c>
      <c r="EGR14" s="70">
        <v>0</v>
      </c>
      <c r="EGS14" s="70">
        <v>208524.09352763812</v>
      </c>
      <c r="EGT14" s="70">
        <v>422245.76732111769</v>
      </c>
      <c r="EGU14" s="70">
        <v>641262.18583813892</v>
      </c>
      <c r="EGV14" s="70">
        <v>865672.12812222401</v>
      </c>
      <c r="EGW14" s="70">
        <v>1095576.0129555073</v>
      </c>
      <c r="EGX14" s="70">
        <v>1079378.1896959362</v>
      </c>
      <c r="EGY14" s="70">
        <v>1061793.0741475008</v>
      </c>
      <c r="EGZ14" s="70">
        <v>1042756.3032916528</v>
      </c>
      <c r="EHA14" s="70">
        <v>1022200.8426640627</v>
      </c>
      <c r="EHB14" s="70">
        <v>1000056.8788303407</v>
      </c>
      <c r="EHC14" s="70">
        <v>976251.70757397637</v>
      </c>
      <c r="EHD14" s="70">
        <v>950709.61762602092</v>
      </c>
      <c r="EHE14" s="70">
        <v>923351.76975922869</v>
      </c>
      <c r="EHF14" s="70">
        <v>894096.07106236531</v>
      </c>
      <c r="EHG14" s="70">
        <v>862857.04420304438</v>
      </c>
      <c r="EHH14" s="70">
        <v>829545.69147984893</v>
      </c>
      <c r="EHI14" s="70">
        <v>794069.35345659242</v>
      </c>
      <c r="EHJ14" s="70">
        <v>756331.56196331652</v>
      </c>
      <c r="EHK14" s="70">
        <v>716231.88724009856</v>
      </c>
      <c r="EHL14" s="70">
        <v>673665.77899081865</v>
      </c>
      <c r="EHM14" s="70">
        <v>628524.40110480809</v>
      </c>
      <c r="EHN14" s="70">
        <v>580694.45979466802</v>
      </c>
      <c r="EHO14" s="70">
        <f t="shared" si="23"/>
        <v>2546768.120711206</v>
      </c>
      <c r="EHP14" s="70">
        <f t="shared" si="24"/>
        <v>5298171.9295937344</v>
      </c>
      <c r="EHQ14" s="70">
        <f t="shared" si="25"/>
        <v>195905.24005470815</v>
      </c>
      <c r="EHR14" s="70">
        <f t="shared" si="26"/>
        <v>230355.30128668412</v>
      </c>
      <c r="EHS14" s="70">
        <f t="shared" si="27"/>
        <v>28870958.052892704</v>
      </c>
      <c r="EHT14" s="70">
        <f t="shared" si="28"/>
        <v>54467755.889306813</v>
      </c>
      <c r="EHU14" s="70">
        <f t="shared" si="29"/>
        <v>2220842.9271455924</v>
      </c>
      <c r="EHV14" s="70">
        <f t="shared" si="30"/>
        <v>2368163.2995350789</v>
      </c>
      <c r="EHW14" s="70">
        <f t="shared" si="31"/>
        <v>31417726.173603911</v>
      </c>
      <c r="EHX14" s="70">
        <f t="shared" si="2"/>
        <v>59765927.818900548</v>
      </c>
      <c r="EHY14" s="70">
        <f t="shared" si="2"/>
        <v>2416748.1672003004</v>
      </c>
      <c r="EHZ14" s="70">
        <f t="shared" si="2"/>
        <v>2598518.6008217633</v>
      </c>
      <c r="EIA14" s="70">
        <f t="shared" si="32"/>
        <v>1556654.7492034512</v>
      </c>
      <c r="EIB14" s="70">
        <f t="shared" si="33"/>
        <v>3103770.1034067539</v>
      </c>
      <c r="EIC14" s="70">
        <f t="shared" si="3"/>
        <v>4637591.0943458928</v>
      </c>
      <c r="EID14" s="70">
        <f t="shared" si="3"/>
        <v>4966681.9003568422</v>
      </c>
      <c r="EIE14" s="70">
        <f t="shared" si="34"/>
        <v>18504531.251298595</v>
      </c>
      <c r="EIF14" s="70">
        <f t="shared" si="35"/>
        <v>36441961.068657905</v>
      </c>
      <c r="EIG14" s="70">
        <f t="shared" si="4"/>
        <v>7054339.2615461927</v>
      </c>
      <c r="EIH14" s="70">
        <f t="shared" si="4"/>
        <v>7565200.5011786055</v>
      </c>
      <c r="EII14" s="70">
        <f t="shared" si="4"/>
        <v>20061186.000502046</v>
      </c>
      <c r="EIJ14" s="70">
        <f t="shared" si="4"/>
        <v>39545731.172064662</v>
      </c>
      <c r="EIK14" s="70">
        <f t="shared" si="4"/>
        <v>11691930.355892085</v>
      </c>
      <c r="EIL14" s="70">
        <f t="shared" si="4"/>
        <v>12531882.401535448</v>
      </c>
      <c r="EIM14" s="70">
        <f t="shared" si="36"/>
        <v>990113.37150775478</v>
      </c>
      <c r="EIN14" s="70">
        <f t="shared" si="5"/>
        <v>2194401.8261869806</v>
      </c>
      <c r="EIO14" s="70">
        <f t="shared" si="37"/>
        <v>76162.567039058064</v>
      </c>
      <c r="EIP14" s="70">
        <f t="shared" si="38"/>
        <v>95408.775051607852</v>
      </c>
      <c r="EIQ14" s="70">
        <f t="shared" si="5"/>
        <v>10366426.801594108</v>
      </c>
      <c r="EIR14" s="70">
        <f t="shared" si="5"/>
        <v>18025794.820648909</v>
      </c>
      <c r="EIS14" s="70">
        <f t="shared" si="39"/>
        <v>797417.44627646985</v>
      </c>
      <c r="EIT14" s="70">
        <f t="shared" si="40"/>
        <v>783730.20959343086</v>
      </c>
      <c r="EIU14" s="70">
        <f t="shared" si="5"/>
        <v>11356540.173101865</v>
      </c>
      <c r="EIV14" s="70">
        <f t="shared" si="5"/>
        <v>20220196.646835886</v>
      </c>
      <c r="EIW14" s="70">
        <f t="shared" si="41"/>
        <v>873580.01331552805</v>
      </c>
      <c r="EIX14" s="70">
        <f t="shared" si="42"/>
        <v>879138.98464503849</v>
      </c>
      <c r="EIY14" s="70">
        <v>30.20170715286071</v>
      </c>
      <c r="EIZ14" s="70">
        <v>31.113884876006303</v>
      </c>
      <c r="EJA14" s="70">
        <v>32.053612968884032</v>
      </c>
      <c r="EJB14" s="70">
        <v>33.021723531262538</v>
      </c>
      <c r="EJC14" s="70">
        <v>34.019073794697469</v>
      </c>
      <c r="EJD14" s="70">
        <v>35.046546881583211</v>
      </c>
      <c r="EJE14" s="70">
        <v>36.105052587130054</v>
      </c>
      <c r="EJF14" s="70">
        <v>37.195528184959322</v>
      </c>
      <c r="EJG14" s="70">
        <v>38.318939257029804</v>
      </c>
      <c r="EJH14" s="70">
        <v>39.476280548630299</v>
      </c>
      <c r="EJI14" s="70">
        <v>40.668576849195404</v>
      </c>
      <c r="EJJ14" s="70">
        <v>41.896883899724394</v>
      </c>
      <c r="EJK14" s="70">
        <v>43.162289327606835</v>
      </c>
      <c r="EJL14" s="70">
        <v>44.465913609682509</v>
      </c>
      <c r="EJM14" s="70">
        <v>45.808911064388539</v>
      </c>
      <c r="EJN14" s="70">
        <v>47.192470873872182</v>
      </c>
      <c r="EJO14" s="70">
        <v>48.617818136974364</v>
      </c>
      <c r="EJP14" s="70">
        <v>50.086214954016256</v>
      </c>
      <c r="EJQ14" s="70">
        <v>51.598961544349571</v>
      </c>
      <c r="EJR14" s="70">
        <v>53.157397397660063</v>
      </c>
      <c r="EJS14" s="70">
        <v>54.762902460043605</v>
      </c>
      <c r="EJT14" s="70">
        <v>56.416898355905253</v>
      </c>
      <c r="EJU14" s="70">
        <v>58.120849646763055</v>
      </c>
      <c r="EJV14" s="70">
        <v>59.876265128071367</v>
      </c>
      <c r="EJW14" s="70">
        <v>61.68469916521196</v>
      </c>
      <c r="EJX14" s="70">
        <v>63.547753069835842</v>
      </c>
      <c r="EJY14" s="70">
        <v>83.72162294374435</v>
      </c>
      <c r="EJZ14" s="70">
        <v>84.765027204314777</v>
      </c>
      <c r="EKA14" s="70">
        <v>85.821435183789561</v>
      </c>
      <c r="EKB14" s="70">
        <v>86.891008944670958</v>
      </c>
      <c r="EKC14" s="70">
        <v>87.973912569210754</v>
      </c>
      <c r="EKD14" s="70">
        <v>89.070312184581852</v>
      </c>
      <c r="EKE14" s="70">
        <v>90.180375988363778</v>
      </c>
      <c r="EKF14" s="70">
        <v>91.304274274345744</v>
      </c>
      <c r="EKG14" s="70">
        <v>92.442179458651083</v>
      </c>
      <c r="EKH14" s="70">
        <v>93.59426610618759</v>
      </c>
      <c r="EKI14" s="70">
        <v>94.760710957427264</v>
      </c>
      <c r="EKJ14" s="70">
        <v>95.941692955519926</v>
      </c>
      <c r="EKK14" s="70">
        <v>97.137393273744706</v>
      </c>
      <c r="EKL14" s="70">
        <v>98.347995343303666</v>
      </c>
      <c r="EKM14" s="70">
        <v>99.573684881461745</v>
      </c>
      <c r="EKN14" s="70">
        <v>100.81464992003758</v>
      </c>
      <c r="EKO14" s="70">
        <v>102.07108083424914</v>
      </c>
      <c r="EKP14" s="70">
        <v>103.34317037191907</v>
      </c>
      <c r="EKQ14" s="70">
        <v>104.63111368304399</v>
      </c>
      <c r="EKR14" s="70">
        <v>105.93510834973212</v>
      </c>
      <c r="EKS14" s="70">
        <v>107.25535441651432</v>
      </c>
      <c r="EKT14" s="70">
        <v>108.59205442103261</v>
      </c>
      <c r="EKU14" s="70">
        <v>109.94541342511135</v>
      </c>
      <c r="EKV14" s="70">
        <v>111.31563904621549</v>
      </c>
      <c r="EKW14" s="70">
        <v>112.70294148930103</v>
      </c>
      <c r="EKX14" s="70">
        <v>114.10753357906226</v>
      </c>
      <c r="EKY14" s="71">
        <v>30.20170715286071</v>
      </c>
      <c r="EKZ14" s="71">
        <v>31.113884876006303</v>
      </c>
      <c r="ELA14" s="71">
        <v>32.053612968884032</v>
      </c>
      <c r="ELB14" s="71">
        <v>33.021723531262538</v>
      </c>
      <c r="ELC14" s="79">
        <v>30.617166415227722</v>
      </c>
      <c r="ELD14" s="79">
        <v>28.037237505266567</v>
      </c>
      <c r="ELE14" s="79">
        <v>25.27353681099104</v>
      </c>
      <c r="ELF14" s="79">
        <v>22.317316910975592</v>
      </c>
      <c r="ELG14" s="79">
        <v>19.159469628514902</v>
      </c>
      <c r="ELH14" s="71">
        <v>19.920298250738043</v>
      </c>
      <c r="ELI14" s="71">
        <v>20.711339619118437</v>
      </c>
      <c r="ELJ14" s="71">
        <v>21.533793491398765</v>
      </c>
      <c r="ELK14" s="71">
        <v>22.388907268082598</v>
      </c>
      <c r="ELL14" s="71">
        <v>23.27797788434356</v>
      </c>
      <c r="ELM14" s="71">
        <v>24.202353777062811</v>
      </c>
      <c r="ELN14" s="71">
        <v>25.1634369299782</v>
      </c>
      <c r="ELO14" s="71">
        <v>26.162685000046942</v>
      </c>
      <c r="ELP14" s="71">
        <v>27.201613528246845</v>
      </c>
      <c r="ELQ14" s="71">
        <v>28.281798238169142</v>
      </c>
      <c r="ELR14" s="71">
        <v>29.404877425889168</v>
      </c>
      <c r="ELS14" s="71">
        <v>30.572554444739595</v>
      </c>
      <c r="ELT14" s="71">
        <v>31.786600288754752</v>
      </c>
      <c r="ELU14" s="71">
        <v>33.048856278704385</v>
      </c>
      <c r="ELV14" s="71">
        <v>34.361236854790626</v>
      </c>
      <c r="ELW14" s="71">
        <v>35.725732480243892</v>
      </c>
      <c r="ELX14" s="71">
        <v>37.144412660221469</v>
      </c>
      <c r="ELY14" s="71">
        <v>83.72162294374435</v>
      </c>
      <c r="ELZ14" s="71">
        <v>84.765027204314777</v>
      </c>
      <c r="EMA14" s="71">
        <v>85.821435183789561</v>
      </c>
      <c r="EMB14" s="71">
        <v>86.891008944670958</v>
      </c>
      <c r="EMC14" s="79">
        <v>79.17652131228968</v>
      </c>
      <c r="EMD14" s="79">
        <v>71.256249747665478</v>
      </c>
      <c r="EME14" s="79">
        <v>63.126263191854648</v>
      </c>
      <c r="EMF14" s="79">
        <v>54.782564564607448</v>
      </c>
      <c r="EMG14" s="79">
        <v>46.221089729325541</v>
      </c>
      <c r="EMH14" s="71">
        <v>48.056543878018523</v>
      </c>
      <c r="EMI14" s="71">
        <v>49.964884493726515</v>
      </c>
      <c r="EMJ14" s="71">
        <v>51.949005921196679</v>
      </c>
      <c r="EMK14" s="71">
        <v>54.011917440525067</v>
      </c>
      <c r="EML14" s="71">
        <v>56.156747831275815</v>
      </c>
      <c r="EMM14" s="71">
        <v>58.386750117842958</v>
      </c>
      <c r="EMN14" s="71">
        <v>60.705306503252075</v>
      </c>
      <c r="EMO14" s="71">
        <v>63.115933498884765</v>
      </c>
      <c r="EMP14" s="71">
        <v>65.622287257906123</v>
      </c>
      <c r="EMQ14" s="71">
        <v>68.228169120484267</v>
      </c>
      <c r="EMR14" s="71">
        <v>70.937531379212359</v>
      </c>
      <c r="EMS14" s="71">
        <v>73.754483273477319</v>
      </c>
      <c r="EMT14" s="71">
        <v>76.683297221866823</v>
      </c>
      <c r="EMU14" s="71">
        <v>79.728415302067191</v>
      </c>
      <c r="EMV14" s="71">
        <v>82.894455988080068</v>
      </c>
      <c r="EMW14" s="71">
        <v>86.186221154976096</v>
      </c>
      <c r="EMX14" s="71">
        <v>89.608703361809603</v>
      </c>
      <c r="EMY14" s="70">
        <v>0</v>
      </c>
      <c r="EMZ14" s="70">
        <v>0</v>
      </c>
      <c r="ENA14" s="70">
        <v>0</v>
      </c>
      <c r="ENB14" s="70">
        <v>0</v>
      </c>
      <c r="ENC14" s="70">
        <v>3.4019073794697476</v>
      </c>
      <c r="END14" s="70">
        <v>7.0093093763166436</v>
      </c>
      <c r="ENE14" s="70">
        <v>10.831515776139014</v>
      </c>
      <c r="ENF14" s="70">
        <v>14.87821127398373</v>
      </c>
      <c r="ENG14" s="70">
        <v>19.159469628514902</v>
      </c>
      <c r="ENH14" s="70">
        <v>19.555982297892257</v>
      </c>
      <c r="ENI14" s="70">
        <v>19.957237230076966</v>
      </c>
      <c r="ENJ14" s="70">
        <v>20.363090408325629</v>
      </c>
      <c r="ENK14" s="70">
        <v>20.773382059524238</v>
      </c>
      <c r="ENL14" s="70">
        <v>21.187935725338949</v>
      </c>
      <c r="ENM14" s="70">
        <v>21.606557287325728</v>
      </c>
      <c r="ENN14" s="70">
        <v>22.029033943893982</v>
      </c>
      <c r="ENO14" s="70">
        <v>22.455133136927422</v>
      </c>
      <c r="ENP14" s="70">
        <v>22.884601425769411</v>
      </c>
      <c r="ENQ14" s="70">
        <v>23.317163306180429</v>
      </c>
      <c r="ENR14" s="70">
        <v>23.752519971770894</v>
      </c>
      <c r="ENS14" s="70">
        <v>24.190348015304011</v>
      </c>
      <c r="ENT14" s="70">
        <v>24.630298067150502</v>
      </c>
      <c r="ENU14" s="70">
        <v>25.071993368058671</v>
      </c>
      <c r="ENV14" s="70">
        <v>25.515028273280741</v>
      </c>
      <c r="ENW14" s="70">
        <v>25.958966684968068</v>
      </c>
      <c r="ENX14" s="70">
        <v>26.403340409614373</v>
      </c>
      <c r="ENY14" s="70">
        <v>0</v>
      </c>
      <c r="ENZ14" s="70">
        <v>0</v>
      </c>
      <c r="EOA14" s="70">
        <v>0</v>
      </c>
      <c r="EOB14" s="70">
        <v>0</v>
      </c>
      <c r="EOC14" s="70">
        <v>8.7973912569210739</v>
      </c>
      <c r="EOD14" s="70">
        <v>17.814062436916373</v>
      </c>
      <c r="EOE14" s="70">
        <v>27.054112796509131</v>
      </c>
      <c r="EOF14" s="70">
        <v>36.521709709738296</v>
      </c>
      <c r="EOG14" s="70">
        <v>46.221089729325541</v>
      </c>
      <c r="EOH14" s="70">
        <v>45.537722228169066</v>
      </c>
      <c r="EOI14" s="70">
        <v>44.795826463700749</v>
      </c>
      <c r="EOJ14" s="70">
        <v>43.992687034323247</v>
      </c>
      <c r="EOK14" s="70">
        <v>43.125475833219639</v>
      </c>
      <c r="EOL14" s="70">
        <v>42.19124751202785</v>
      </c>
      <c r="EOM14" s="70">
        <v>41.186934763618787</v>
      </c>
      <c r="EON14" s="70">
        <v>40.109343416785507</v>
      </c>
      <c r="EOO14" s="70">
        <v>38.95514733536438</v>
      </c>
      <c r="EOP14" s="70">
        <v>37.720883114012949</v>
      </c>
      <c r="EOQ14" s="70">
        <v>36.402944562559725</v>
      </c>
      <c r="EOR14" s="70">
        <v>34.997576970519759</v>
      </c>
      <c r="EOS14" s="70">
        <v>33.500871143037003</v>
      </c>
      <c r="EOT14" s="70">
        <v>31.908757199165791</v>
      </c>
      <c r="EOU14" s="70">
        <v>30.216998123044164</v>
      </c>
      <c r="EOV14" s="70">
        <v>28.421183058135426</v>
      </c>
      <c r="EOW14" s="70">
        <v>26.51672033432493</v>
      </c>
      <c r="EOX14" s="70">
        <v>24.49883021725266</v>
      </c>
      <c r="EOY14" s="70">
        <f t="shared" si="43"/>
        <v>516.37819040976262</v>
      </c>
      <c r="EOZ14" s="70">
        <f t="shared" si="44"/>
        <v>1074.247950268594</v>
      </c>
      <c r="EPA14" s="70">
        <f t="shared" si="45"/>
        <v>39.721399262289431</v>
      </c>
      <c r="EPB14" s="70">
        <f t="shared" si="46"/>
        <v>46.706432620373654</v>
      </c>
      <c r="EPC14" s="70">
        <f t="shared" si="47"/>
        <v>1218.0324568575063</v>
      </c>
      <c r="EPD14" s="70">
        <f t="shared" si="48"/>
        <v>2297.9318664736879</v>
      </c>
      <c r="EPE14" s="70">
        <f t="shared" si="49"/>
        <v>93.694804373654335</v>
      </c>
      <c r="EPF14" s="70">
        <f t="shared" si="50"/>
        <v>99.910081151029914</v>
      </c>
      <c r="EPG14" s="70">
        <f t="shared" si="51"/>
        <v>1734.4106472672688</v>
      </c>
      <c r="EPH14" s="70">
        <f t="shared" si="6"/>
        <v>3372.1798167422821</v>
      </c>
      <c r="EPI14" s="70">
        <f t="shared" si="6"/>
        <v>133.41620363594376</v>
      </c>
      <c r="EPJ14" s="70">
        <f t="shared" si="6"/>
        <v>146.61651377140356</v>
      </c>
      <c r="EPK14" s="70">
        <f t="shared" si="52"/>
        <v>315.6245580229608</v>
      </c>
      <c r="EPL14" s="70">
        <f t="shared" si="53"/>
        <v>629.31492522276767</v>
      </c>
      <c r="EPM14" s="70">
        <f t="shared" si="7"/>
        <v>227.11100800959809</v>
      </c>
      <c r="EPN14" s="70">
        <f t="shared" si="7"/>
        <v>246.52659492243347</v>
      </c>
      <c r="EPO14" s="70">
        <f t="shared" si="54"/>
        <v>780.68485367625135</v>
      </c>
      <c r="EPP14" s="70">
        <f t="shared" si="55"/>
        <v>1537.4443512350156</v>
      </c>
      <c r="EPQ14" s="70">
        <f t="shared" si="8"/>
        <v>360.52721164554185</v>
      </c>
      <c r="EPR14" s="70">
        <f t="shared" si="8"/>
        <v>393.14310869383701</v>
      </c>
      <c r="EPS14" s="70">
        <f t="shared" si="8"/>
        <v>1096.3094116992122</v>
      </c>
      <c r="EPT14" s="70">
        <f t="shared" si="8"/>
        <v>2166.759276457783</v>
      </c>
      <c r="EPU14" s="70">
        <f t="shared" si="8"/>
        <v>587.63821965513989</v>
      </c>
      <c r="EPV14" s="70">
        <f t="shared" si="8"/>
        <v>639.66970361627045</v>
      </c>
      <c r="EPW14" s="70">
        <f t="shared" si="56"/>
        <v>200.75363238680183</v>
      </c>
      <c r="EPX14" s="70">
        <f t="shared" si="9"/>
        <v>444.9330250458263</v>
      </c>
      <c r="EPY14" s="70">
        <f t="shared" si="57"/>
        <v>15.442587106677063</v>
      </c>
      <c r="EPZ14" s="70">
        <f t="shared" si="58"/>
        <v>19.344914132427231</v>
      </c>
      <c r="EQA14" s="70">
        <f t="shared" si="10"/>
        <v>437.34760318125495</v>
      </c>
      <c r="EQB14" s="70">
        <f t="shared" si="10"/>
        <v>760.48751523867236</v>
      </c>
      <c r="EQC14" s="70">
        <f t="shared" si="59"/>
        <v>33.642123321634998</v>
      </c>
      <c r="EQD14" s="70">
        <f t="shared" si="60"/>
        <v>33.064674575594452</v>
      </c>
      <c r="EQE14" s="70">
        <f t="shared" si="11"/>
        <v>638.10123556805661</v>
      </c>
      <c r="EQF14" s="70">
        <f t="shared" si="11"/>
        <v>1205.4205402844991</v>
      </c>
      <c r="EQG14" s="70">
        <f t="shared" si="61"/>
        <v>49.08471042831205</v>
      </c>
      <c r="EQH14" s="70">
        <f t="shared" si="62"/>
        <v>52.409588708021701</v>
      </c>
      <c r="EQI14" s="25" t="s">
        <v>4324</v>
      </c>
    </row>
    <row r="15" spans="1:3831" s="25" customFormat="1" x14ac:dyDescent="0.25">
      <c r="A15" s="25" t="s">
        <v>4335</v>
      </c>
      <c r="B15" s="26" t="s">
        <v>2426</v>
      </c>
      <c r="C15" s="27">
        <v>1</v>
      </c>
      <c r="D15" s="28">
        <v>1</v>
      </c>
      <c r="E15" s="26" t="s">
        <v>4319</v>
      </c>
      <c r="F15" s="29" t="s">
        <v>4320</v>
      </c>
      <c r="G15" s="30" t="s">
        <v>4331</v>
      </c>
      <c r="H15" s="25" t="s">
        <v>4314</v>
      </c>
      <c r="I15" s="31">
        <v>12795.934999999999</v>
      </c>
      <c r="J15" s="31">
        <v>9969.4169999999995</v>
      </c>
      <c r="K15" s="27">
        <v>2020</v>
      </c>
      <c r="L15" s="27">
        <v>2024</v>
      </c>
      <c r="M15" s="25">
        <f t="shared" si="12"/>
        <v>5</v>
      </c>
      <c r="N15" s="32">
        <v>3.1195489596393933</v>
      </c>
      <c r="O15" s="32">
        <v>0.67974805086970491</v>
      </c>
      <c r="P15" s="25">
        <v>0.15464</v>
      </c>
      <c r="Q15" s="25">
        <v>0.26347999999999999</v>
      </c>
      <c r="R15" s="25">
        <v>0.58187</v>
      </c>
      <c r="S15" s="25">
        <v>0.15464</v>
      </c>
      <c r="T15" s="25">
        <v>0.26347999999999999</v>
      </c>
      <c r="U15" s="25">
        <v>0.58187</v>
      </c>
      <c r="V15" s="25">
        <v>5</v>
      </c>
      <c r="W15" s="25">
        <v>5.0999999999999996</v>
      </c>
      <c r="X15" s="33">
        <v>1049005</v>
      </c>
      <c r="Y15" s="33">
        <v>1049005</v>
      </c>
      <c r="Z15" s="33">
        <v>1</v>
      </c>
      <c r="AA15" s="33">
        <v>1530320</v>
      </c>
      <c r="AB15" s="34">
        <v>0.48</v>
      </c>
      <c r="AC15" s="34">
        <v>0.52</v>
      </c>
      <c r="AD15" s="33">
        <f t="shared" si="13"/>
        <v>1108812.6974371122</v>
      </c>
      <c r="AE15" s="33">
        <v>503522.39999999997</v>
      </c>
      <c r="AF15" s="35">
        <v>519230.02779075131</v>
      </c>
      <c r="AG15" s="35">
        <v>535427.66272083309</v>
      </c>
      <c r="AH15" s="35">
        <v>552130.59080286243</v>
      </c>
      <c r="AI15" s="35">
        <v>569354.574904104</v>
      </c>
      <c r="AJ15" s="35">
        <v>587115.86962218431</v>
      </c>
      <c r="AK15" s="35">
        <v>605431.2366248609</v>
      </c>
      <c r="AL15" s="35">
        <v>624317.96046832367</v>
      </c>
      <c r="AM15" s="35">
        <v>643793.86490895518</v>
      </c>
      <c r="AN15" s="35">
        <v>663877.32972394477</v>
      </c>
      <c r="AO15" s="35">
        <v>684587.30805662984</v>
      </c>
      <c r="AP15" s="35">
        <v>705943.34430293378</v>
      </c>
      <c r="AQ15" s="35">
        <v>727965.5925557795</v>
      </c>
      <c r="AR15" s="35">
        <v>750674.83562488609</v>
      </c>
      <c r="AS15" s="35">
        <v>774092.50464989699</v>
      </c>
      <c r="AT15" s="35">
        <v>798240.69932534941</v>
      </c>
      <c r="AU15" s="35">
        <v>823142.20875657164</v>
      </c>
      <c r="AV15" s="35">
        <v>848820.53296619002</v>
      </c>
      <c r="AW15" s="35">
        <v>875299.90507154237</v>
      </c>
      <c r="AX15" s="35">
        <v>902605.31415392633</v>
      </c>
      <c r="AY15" s="35">
        <v>930762.52884126501</v>
      </c>
      <c r="AZ15" s="35">
        <v>959798.12162644602</v>
      </c>
      <c r="BA15" s="35">
        <v>989739.49394428229</v>
      </c>
      <c r="BB15" s="35">
        <v>1020614.9020307614</v>
      </c>
      <c r="BC15" s="35">
        <v>1052453.4835889866</v>
      </c>
      <c r="BD15" s="35">
        <v>1085285.2852869753</v>
      </c>
      <c r="BE15" s="33">
        <v>545482.6</v>
      </c>
      <c r="BF15" s="35">
        <v>549190.50734133332</v>
      </c>
      <c r="BG15" s="35">
        <v>552923.61911054747</v>
      </c>
      <c r="BH15" s="35">
        <v>556682.10663424968</v>
      </c>
      <c r="BI15" s="35">
        <v>560466.14240363636</v>
      </c>
      <c r="BJ15" s="35">
        <v>564275.90008240973</v>
      </c>
      <c r="BK15" s="35">
        <v>568111.55451474735</v>
      </c>
      <c r="BL15" s="35">
        <v>571973.28173332685</v>
      </c>
      <c r="BM15" s="35">
        <v>575861.2589674046</v>
      </c>
      <c r="BN15" s="35">
        <v>579775.6646509493</v>
      </c>
      <c r="BO15" s="35">
        <v>583716.67843083094</v>
      </c>
      <c r="BP15" s="35">
        <v>587684.48117506586</v>
      </c>
      <c r="BQ15" s="35">
        <v>591679.25498111709</v>
      </c>
      <c r="BR15" s="35">
        <v>595701.18318425154</v>
      </c>
      <c r="BS15" s="35">
        <v>599750.4503659542</v>
      </c>
      <c r="BT15" s="35">
        <v>603827.242362399</v>
      </c>
      <c r="BU15" s="35">
        <v>607931.74627297767</v>
      </c>
      <c r="BV15" s="35">
        <v>612064.15046888636</v>
      </c>
      <c r="BW15" s="35">
        <v>616224.64460177079</v>
      </c>
      <c r="BX15" s="35">
        <v>620413.41961243004</v>
      </c>
      <c r="BY15" s="35">
        <v>624630.66773957957</v>
      </c>
      <c r="BZ15" s="35">
        <v>628876.58252867369</v>
      </c>
      <c r="CA15" s="35">
        <v>633151.35884078837</v>
      </c>
      <c r="CB15" s="35">
        <v>637455.19286156364</v>
      </c>
      <c r="CC15" s="35">
        <v>641788.28211020783</v>
      </c>
      <c r="CD15" s="35">
        <v>646150.82544856204</v>
      </c>
      <c r="CE15" s="25">
        <v>0.5</v>
      </c>
      <c r="CF15" s="25">
        <v>0.8</v>
      </c>
      <c r="CG15" s="25">
        <v>0.89</v>
      </c>
      <c r="CH15" s="25">
        <v>0.65</v>
      </c>
      <c r="CI15" s="37">
        <v>0.78</v>
      </c>
      <c r="CJ15" s="25">
        <v>0.78</v>
      </c>
      <c r="CK15" s="25">
        <v>0.78</v>
      </c>
      <c r="CL15" s="25">
        <v>0.78</v>
      </c>
      <c r="CM15" s="25">
        <v>0.78</v>
      </c>
      <c r="CN15" s="38">
        <v>0.78400000000000003</v>
      </c>
      <c r="CO15" s="25">
        <v>0.78800000000000003</v>
      </c>
      <c r="CP15" s="25">
        <v>0.79200000000000004</v>
      </c>
      <c r="CQ15" s="25">
        <v>0.79600000000000004</v>
      </c>
      <c r="CR15" s="38">
        <v>0.8</v>
      </c>
      <c r="CS15" s="25">
        <v>0.8</v>
      </c>
      <c r="CT15" s="25">
        <v>0.8</v>
      </c>
      <c r="CU15" s="25">
        <v>0.8</v>
      </c>
      <c r="CV15" s="25">
        <v>0.8</v>
      </c>
      <c r="CW15" s="25">
        <v>0.8</v>
      </c>
      <c r="CX15" s="25">
        <v>0.8</v>
      </c>
      <c r="CY15" s="25">
        <v>0.8</v>
      </c>
      <c r="CZ15" s="25">
        <v>0.8</v>
      </c>
      <c r="DA15" s="25">
        <v>0.8</v>
      </c>
      <c r="DB15" s="25">
        <v>0.8</v>
      </c>
      <c r="DC15" s="25">
        <v>0.8</v>
      </c>
      <c r="DD15" s="25">
        <v>0.8</v>
      </c>
      <c r="DE15" s="25">
        <v>0.8</v>
      </c>
      <c r="DF15" s="25">
        <v>0.8</v>
      </c>
      <c r="DG15" s="25">
        <v>0.8</v>
      </c>
      <c r="DH15" s="25">
        <v>0.8</v>
      </c>
      <c r="DI15" s="25">
        <v>0.5</v>
      </c>
      <c r="DJ15" s="25">
        <v>0.8</v>
      </c>
      <c r="DK15" s="25">
        <v>0.54</v>
      </c>
      <c r="DL15" s="25">
        <v>0.26</v>
      </c>
      <c r="DM15" s="25">
        <v>0.27</v>
      </c>
      <c r="DN15" s="25">
        <v>0.27</v>
      </c>
      <c r="DO15" s="25">
        <v>0.27</v>
      </c>
      <c r="DP15" s="25">
        <v>0.27</v>
      </c>
      <c r="DQ15" s="25">
        <v>0.27</v>
      </c>
      <c r="DR15" s="38">
        <v>0.376</v>
      </c>
      <c r="DS15" s="25">
        <v>0.48199999999999998</v>
      </c>
      <c r="DT15" s="25">
        <v>0.58799999999999997</v>
      </c>
      <c r="DU15" s="25">
        <v>0.69399999999999995</v>
      </c>
      <c r="DV15" s="38">
        <v>0.8</v>
      </c>
      <c r="DW15" s="25">
        <v>0.8</v>
      </c>
      <c r="DX15" s="25">
        <v>0.8</v>
      </c>
      <c r="DY15" s="25">
        <v>0.8</v>
      </c>
      <c r="DZ15" s="25">
        <v>0.8</v>
      </c>
      <c r="EA15" s="25">
        <v>0.8</v>
      </c>
      <c r="EB15" s="46">
        <v>0.8</v>
      </c>
      <c r="EC15" s="25">
        <v>0.8</v>
      </c>
      <c r="ED15" s="25">
        <v>0.8</v>
      </c>
      <c r="EE15" s="25">
        <v>0.8</v>
      </c>
      <c r="EF15" s="25">
        <v>0.8</v>
      </c>
      <c r="EG15" s="25">
        <v>0.8</v>
      </c>
      <c r="EH15" s="25">
        <v>0.8</v>
      </c>
      <c r="EI15" s="25">
        <v>0.8</v>
      </c>
      <c r="EJ15" s="25">
        <v>0.8</v>
      </c>
      <c r="EK15" s="25">
        <v>0.8</v>
      </c>
      <c r="EL15" s="25">
        <v>0.8</v>
      </c>
      <c r="EM15" s="25">
        <v>0.5</v>
      </c>
      <c r="EN15" s="25">
        <v>0.8</v>
      </c>
      <c r="EO15" s="25">
        <v>0.45</v>
      </c>
      <c r="EP15" s="25">
        <v>1</v>
      </c>
      <c r="EQ15" s="25">
        <v>0.22500000000000001</v>
      </c>
      <c r="ER15" s="25">
        <v>0.22500000000000001</v>
      </c>
      <c r="ES15" s="25">
        <v>0.22500000000000001</v>
      </c>
      <c r="ET15" s="25">
        <v>0.22500000000000001</v>
      </c>
      <c r="EU15" s="25">
        <v>0.22500000000000001</v>
      </c>
      <c r="EV15" s="38">
        <v>0.34</v>
      </c>
      <c r="EW15" s="25">
        <v>0.45500000000000007</v>
      </c>
      <c r="EX15" s="25">
        <v>0.57000000000000006</v>
      </c>
      <c r="EY15" s="25">
        <v>0.68500000000000005</v>
      </c>
      <c r="EZ15" s="38">
        <v>0.8</v>
      </c>
      <c r="FA15" s="25">
        <v>0.8</v>
      </c>
      <c r="FB15" s="25">
        <v>0.8</v>
      </c>
      <c r="FC15" s="25">
        <v>0.8</v>
      </c>
      <c r="FD15" s="25">
        <v>0.8</v>
      </c>
      <c r="FE15" s="25">
        <v>0.8</v>
      </c>
      <c r="FF15" s="25">
        <v>0.8</v>
      </c>
      <c r="FG15" s="25">
        <v>0.8</v>
      </c>
      <c r="FH15" s="25">
        <v>0.8</v>
      </c>
      <c r="FI15" s="25">
        <v>0.8</v>
      </c>
      <c r="FJ15" s="25">
        <v>0.8</v>
      </c>
      <c r="FK15" s="25">
        <v>0.8</v>
      </c>
      <c r="FL15" s="25">
        <v>0.8</v>
      </c>
      <c r="FM15" s="25">
        <v>0.8</v>
      </c>
      <c r="FN15" s="25">
        <v>0.8</v>
      </c>
      <c r="FO15" s="25">
        <v>0.8</v>
      </c>
      <c r="FP15" s="25">
        <v>0.8</v>
      </c>
      <c r="FQ15" s="25">
        <v>0.5</v>
      </c>
      <c r="FR15" s="25">
        <v>0.8</v>
      </c>
      <c r="FS15" s="25">
        <v>0.13</v>
      </c>
      <c r="FT15" s="25">
        <v>1</v>
      </c>
      <c r="FU15" s="25">
        <v>6.5000000000000002E-2</v>
      </c>
      <c r="FV15" s="25">
        <v>6.5000000000000002E-2</v>
      </c>
      <c r="FW15" s="25">
        <v>6.5000000000000002E-2</v>
      </c>
      <c r="FX15" s="25">
        <v>6.5000000000000002E-2</v>
      </c>
      <c r="FY15" s="25">
        <v>6.5000000000000002E-2</v>
      </c>
      <c r="FZ15" s="38">
        <v>0.21200000000000002</v>
      </c>
      <c r="GA15" s="25">
        <v>0.35900000000000004</v>
      </c>
      <c r="GB15" s="25">
        <v>0.50600000000000001</v>
      </c>
      <c r="GC15" s="25">
        <v>0.65300000000000002</v>
      </c>
      <c r="GD15" s="38">
        <v>0.8</v>
      </c>
      <c r="GE15" s="25">
        <v>0.8</v>
      </c>
      <c r="GF15" s="25">
        <v>0.8</v>
      </c>
      <c r="GG15" s="25">
        <v>0.8</v>
      </c>
      <c r="GH15" s="25">
        <v>0.8</v>
      </c>
      <c r="GI15" s="25">
        <v>0.8</v>
      </c>
      <c r="GJ15" s="25">
        <v>0.8</v>
      </c>
      <c r="GK15" s="25">
        <v>0.8</v>
      </c>
      <c r="GL15" s="25">
        <v>0.8</v>
      </c>
      <c r="GM15" s="25">
        <v>0.8</v>
      </c>
      <c r="GN15" s="25">
        <v>0.8</v>
      </c>
      <c r="GO15" s="25">
        <v>0.8</v>
      </c>
      <c r="GP15" s="25">
        <v>0.8</v>
      </c>
      <c r="GQ15" s="25">
        <v>0.8</v>
      </c>
      <c r="GR15" s="25">
        <v>0.8</v>
      </c>
      <c r="GS15" s="25">
        <v>0.8</v>
      </c>
      <c r="GT15" s="25">
        <v>0.8</v>
      </c>
      <c r="GU15" s="25">
        <v>0.5</v>
      </c>
      <c r="GV15" s="25">
        <v>0.8</v>
      </c>
      <c r="GW15" s="25">
        <v>0.26</v>
      </c>
      <c r="GX15" s="25">
        <v>1</v>
      </c>
      <c r="GY15" s="25">
        <v>0.13</v>
      </c>
      <c r="GZ15" s="25">
        <v>0.13</v>
      </c>
      <c r="HA15" s="25">
        <v>0.13</v>
      </c>
      <c r="HB15" s="25">
        <v>0.13</v>
      </c>
      <c r="HC15" s="25">
        <v>0.13</v>
      </c>
      <c r="HD15" s="38">
        <v>0.26400000000000001</v>
      </c>
      <c r="HE15" s="25">
        <v>0.39800000000000002</v>
      </c>
      <c r="HF15" s="25">
        <v>0.53200000000000003</v>
      </c>
      <c r="HG15" s="25">
        <v>0.66600000000000004</v>
      </c>
      <c r="HH15" s="38">
        <v>0.8</v>
      </c>
      <c r="HI15" s="25">
        <v>0.8</v>
      </c>
      <c r="HJ15" s="25">
        <v>0.8</v>
      </c>
      <c r="HK15" s="25">
        <v>0.8</v>
      </c>
      <c r="HL15" s="25">
        <v>0.8</v>
      </c>
      <c r="HM15" s="25">
        <v>0.8</v>
      </c>
      <c r="HN15" s="25">
        <v>0.8</v>
      </c>
      <c r="HO15" s="25">
        <v>0.8</v>
      </c>
      <c r="HP15" s="25">
        <v>0.8</v>
      </c>
      <c r="HQ15" s="25">
        <v>0.8</v>
      </c>
      <c r="HR15" s="25">
        <v>0.8</v>
      </c>
      <c r="HS15" s="25">
        <v>0.8</v>
      </c>
      <c r="HT15" s="25">
        <v>0.8</v>
      </c>
      <c r="HU15" s="25">
        <v>0.8</v>
      </c>
      <c r="HV15" s="25">
        <v>0.8</v>
      </c>
      <c r="HW15" s="25">
        <v>0.8</v>
      </c>
      <c r="HX15" s="25">
        <v>0.8</v>
      </c>
      <c r="HY15" s="25">
        <v>0.5</v>
      </c>
      <c r="HZ15" s="25">
        <v>0.8</v>
      </c>
      <c r="IA15" s="25">
        <v>0.12</v>
      </c>
      <c r="IB15" s="25">
        <v>1</v>
      </c>
      <c r="IC15" s="25">
        <v>0.06</v>
      </c>
      <c r="ID15" s="25">
        <v>0.06</v>
      </c>
      <c r="IE15" s="25">
        <v>0.06</v>
      </c>
      <c r="IF15" s="25">
        <v>0.06</v>
      </c>
      <c r="IG15" s="25">
        <v>0.06</v>
      </c>
      <c r="IH15" s="38">
        <v>0.20799999999999999</v>
      </c>
      <c r="II15" s="25">
        <v>0.35599999999999998</v>
      </c>
      <c r="IJ15" s="25">
        <v>0.504</v>
      </c>
      <c r="IK15" s="25">
        <v>0.65200000000000002</v>
      </c>
      <c r="IL15" s="38">
        <v>0.8</v>
      </c>
      <c r="IM15" s="25">
        <v>0.8</v>
      </c>
      <c r="IN15" s="25">
        <v>0.8</v>
      </c>
      <c r="IO15" s="25">
        <v>0.8</v>
      </c>
      <c r="IP15" s="25">
        <v>0.8</v>
      </c>
      <c r="IQ15" s="25">
        <v>0.8</v>
      </c>
      <c r="IR15" s="25">
        <v>0.8</v>
      </c>
      <c r="IS15" s="25">
        <v>0.8</v>
      </c>
      <c r="IT15" s="25">
        <v>0.8</v>
      </c>
      <c r="IU15" s="25">
        <v>0.8</v>
      </c>
      <c r="IV15" s="25">
        <v>0.8</v>
      </c>
      <c r="IW15" s="25">
        <v>0.8</v>
      </c>
      <c r="IX15" s="25">
        <v>0.8</v>
      </c>
      <c r="IY15" s="25">
        <v>0.8</v>
      </c>
      <c r="IZ15" s="25">
        <v>0.8</v>
      </c>
      <c r="JA15" s="25">
        <v>0.8</v>
      </c>
      <c r="JB15" s="25">
        <v>0.8</v>
      </c>
      <c r="JC15" s="74" t="s">
        <v>4322</v>
      </c>
      <c r="JD15" s="75">
        <v>2</v>
      </c>
      <c r="JE15" s="41">
        <v>0.85</v>
      </c>
      <c r="JF15" s="41">
        <f t="shared" si="63"/>
        <v>1</v>
      </c>
      <c r="JL15" s="38">
        <v>0.85</v>
      </c>
      <c r="JO15" s="38">
        <v>0.85</v>
      </c>
      <c r="KL15" s="38">
        <v>0.85</v>
      </c>
      <c r="KO15" s="38">
        <v>0.85</v>
      </c>
      <c r="LL15" s="38">
        <v>0.85</v>
      </c>
      <c r="LO15" s="38">
        <v>0.85</v>
      </c>
      <c r="LR15" s="38">
        <v>0.85</v>
      </c>
      <c r="LU15" s="38">
        <v>0.85</v>
      </c>
      <c r="LX15" s="38">
        <v>0.85</v>
      </c>
      <c r="MA15" s="38">
        <v>0.85</v>
      </c>
      <c r="MD15" s="38">
        <v>0.85</v>
      </c>
      <c r="ML15" s="38">
        <v>0.85</v>
      </c>
      <c r="MO15" s="38">
        <v>0.85</v>
      </c>
      <c r="MR15" s="38">
        <v>0.85</v>
      </c>
      <c r="MU15" s="38">
        <v>0.85</v>
      </c>
      <c r="MX15" s="38">
        <v>0.85</v>
      </c>
      <c r="NA15" s="38">
        <v>0.85</v>
      </c>
      <c r="ND15" s="38">
        <v>0.85</v>
      </c>
      <c r="NG15" s="35">
        <v>0</v>
      </c>
      <c r="NH15" s="35">
        <v>0</v>
      </c>
      <c r="NI15" s="35">
        <v>0</v>
      </c>
      <c r="NJ15" s="35">
        <v>0</v>
      </c>
      <c r="NK15" s="35">
        <v>0</v>
      </c>
      <c r="NL15" s="42">
        <v>40715.697588030445</v>
      </c>
      <c r="NM15" s="42">
        <v>40715.697588030445</v>
      </c>
      <c r="NN15" s="42">
        <v>40715.697588030445</v>
      </c>
      <c r="NO15" s="42">
        <v>40715.697588030445</v>
      </c>
      <c r="NP15" s="42">
        <v>40715.697588030445</v>
      </c>
      <c r="NQ15" s="35">
        <v>20709.978332685074</v>
      </c>
      <c r="NR15" s="35">
        <v>21356.036246303935</v>
      </c>
      <c r="NS15" s="35">
        <v>22022.248252845719</v>
      </c>
      <c r="NT15" s="35">
        <v>22709.243069106597</v>
      </c>
      <c r="NU15" s="35">
        <v>23417.669025010895</v>
      </c>
      <c r="NV15" s="35">
        <v>24148.194675452425</v>
      </c>
      <c r="NW15" s="35">
        <v>24901.509431222221</v>
      </c>
      <c r="NX15" s="35">
        <v>25678.324209618382</v>
      </c>
      <c r="NY15" s="35">
        <v>26479.372105352348</v>
      </c>
      <c r="NZ15" s="35">
        <v>27305.409082383965</v>
      </c>
      <c r="OA15" s="35">
        <v>28157.214687338681</v>
      </c>
      <c r="OB15" s="35">
        <v>29035.592785181012</v>
      </c>
      <c r="OC15" s="35">
        <v>29941.372317836271</v>
      </c>
      <c r="OD15" s="35">
        <v>30875.408086479059</v>
      </c>
      <c r="OE15" s="35">
        <v>31838.581558225211</v>
      </c>
      <c r="OF15" s="35">
        <v>32831.801697988762</v>
      </c>
      <c r="OG15" s="35">
        <v>0</v>
      </c>
      <c r="OH15" s="35">
        <v>0</v>
      </c>
      <c r="OI15" s="35">
        <v>0</v>
      </c>
      <c r="OJ15" s="35">
        <v>0</v>
      </c>
      <c r="OK15" s="35">
        <v>0</v>
      </c>
      <c r="OL15" s="42">
        <v>73521.585243992653</v>
      </c>
      <c r="OM15" s="42">
        <v>73521.585243992653</v>
      </c>
      <c r="ON15" s="42">
        <v>73521.585243992653</v>
      </c>
      <c r="OO15" s="42">
        <v>73521.585243992653</v>
      </c>
      <c r="OP15" s="42">
        <v>73521.585243992653</v>
      </c>
      <c r="OQ15" s="35">
        <v>3941.0137798816431</v>
      </c>
      <c r="OR15" s="35">
        <v>3967.8027442349121</v>
      </c>
      <c r="OS15" s="35">
        <v>3994.7738060512347</v>
      </c>
      <c r="OT15" s="35">
        <v>4021.9282031344483</v>
      </c>
      <c r="OU15" s="35">
        <v>4049.2671817026567</v>
      </c>
      <c r="OV15" s="35">
        <v>4076.7919964448083</v>
      </c>
      <c r="OW15" s="35">
        <v>4104.5039105786709</v>
      </c>
      <c r="OX15" s="35">
        <v>4132.4041959086899</v>
      </c>
      <c r="OY15" s="35">
        <v>4160.4941328844288</v>
      </c>
      <c r="OZ15" s="35">
        <v>4188.775010659243</v>
      </c>
      <c r="PA15" s="35">
        <v>4217.2481271495344</v>
      </c>
      <c r="PB15" s="35">
        <v>4245.914789094124</v>
      </c>
      <c r="PC15" s="35">
        <v>4274.7763121146709</v>
      </c>
      <c r="PD15" s="35">
        <v>4303.8340207752772</v>
      </c>
      <c r="PE15" s="35">
        <v>4333.089248644188</v>
      </c>
      <c r="PF15" s="35">
        <v>4362.5433383542113</v>
      </c>
      <c r="PG15" s="35">
        <v>0</v>
      </c>
      <c r="PH15" s="35">
        <v>0</v>
      </c>
      <c r="PI15" s="35">
        <v>0</v>
      </c>
      <c r="PJ15" s="35">
        <v>0</v>
      </c>
      <c r="PK15" s="35">
        <v>0</v>
      </c>
      <c r="PL15" s="42">
        <v>92851.58681048041</v>
      </c>
      <c r="PM15" s="42">
        <v>92851.58681048041</v>
      </c>
      <c r="PN15" s="42">
        <v>92851.58681048041</v>
      </c>
      <c r="PO15" s="42">
        <v>92851.58681048041</v>
      </c>
      <c r="PP15" s="42">
        <v>92851.58681048041</v>
      </c>
      <c r="PQ15" s="35">
        <v>20709.978332685074</v>
      </c>
      <c r="PR15" s="35">
        <v>21356.036246303935</v>
      </c>
      <c r="PS15" s="35">
        <v>22022.248252845719</v>
      </c>
      <c r="PT15" s="35">
        <v>22709.243069106597</v>
      </c>
      <c r="PU15" s="35">
        <v>23417.669025010895</v>
      </c>
      <c r="PV15" s="35">
        <v>24148.194675452425</v>
      </c>
      <c r="PW15" s="35">
        <v>24901.509431222221</v>
      </c>
      <c r="PX15" s="35">
        <v>25678.324209618382</v>
      </c>
      <c r="PY15" s="35">
        <v>26479.372105352348</v>
      </c>
      <c r="PZ15" s="35">
        <v>27305.409082383965</v>
      </c>
      <c r="QA15" s="35">
        <v>28157.214687338681</v>
      </c>
      <c r="QB15" s="35">
        <v>29035.592785181012</v>
      </c>
      <c r="QC15" s="35">
        <v>29941.372317836271</v>
      </c>
      <c r="QD15" s="35">
        <v>30875.408086479059</v>
      </c>
      <c r="QE15" s="35">
        <v>31838.581558225211</v>
      </c>
      <c r="QF15" s="35">
        <v>32831.801697988762</v>
      </c>
      <c r="QG15" s="35">
        <v>0</v>
      </c>
      <c r="QH15" s="35">
        <v>0</v>
      </c>
      <c r="QI15" s="35">
        <v>0</v>
      </c>
      <c r="QJ15" s="35">
        <v>0</v>
      </c>
      <c r="QK15" s="35">
        <v>0</v>
      </c>
      <c r="QL15" s="42">
        <v>77584.371724585988</v>
      </c>
      <c r="QM15" s="42">
        <v>77584.371724585988</v>
      </c>
      <c r="QN15" s="42">
        <v>77584.371724585988</v>
      </c>
      <c r="QO15" s="42">
        <v>77584.371724585988</v>
      </c>
      <c r="QP15" s="42">
        <v>77584.371724585988</v>
      </c>
      <c r="QQ15" s="35">
        <v>3941.0137798816431</v>
      </c>
      <c r="QR15" s="35">
        <v>3967.8027442349121</v>
      </c>
      <c r="QS15" s="35">
        <v>3994.7738060512347</v>
      </c>
      <c r="QT15" s="35">
        <v>4021.9282031344483</v>
      </c>
      <c r="QU15" s="35">
        <v>4049.2671817026567</v>
      </c>
      <c r="QV15" s="35">
        <v>4076.7919964448083</v>
      </c>
      <c r="QW15" s="35">
        <v>4104.5039105786709</v>
      </c>
      <c r="QX15" s="35">
        <v>4132.4041959086899</v>
      </c>
      <c r="QY15" s="35">
        <v>4160.4941328844288</v>
      </c>
      <c r="QZ15" s="35">
        <v>4188.775010659243</v>
      </c>
      <c r="RA15" s="35">
        <v>4217.2481271495344</v>
      </c>
      <c r="RB15" s="35">
        <v>4245.914789094124</v>
      </c>
      <c r="RC15" s="35">
        <v>4274.7763121146709</v>
      </c>
      <c r="RD15" s="35">
        <v>4303.8340207752772</v>
      </c>
      <c r="RE15" s="35">
        <v>4333.089248644188</v>
      </c>
      <c r="RF15" s="35">
        <v>4362.5433383542113</v>
      </c>
      <c r="RG15" s="35">
        <v>0</v>
      </c>
      <c r="RH15" s="35">
        <v>0</v>
      </c>
      <c r="RI15" s="35">
        <v>0</v>
      </c>
      <c r="RJ15" s="35">
        <v>0</v>
      </c>
      <c r="RK15" s="35">
        <v>0</v>
      </c>
      <c r="RL15" s="42">
        <v>101775.74802873762</v>
      </c>
      <c r="RM15" s="42">
        <v>101775.74802873762</v>
      </c>
      <c r="RN15" s="42">
        <v>101775.74802873762</v>
      </c>
      <c r="RO15" s="42">
        <v>101775.74802873762</v>
      </c>
      <c r="RP15" s="42">
        <v>101775.74802873762</v>
      </c>
      <c r="RQ15" s="35">
        <v>20709.978332685074</v>
      </c>
      <c r="RR15" s="35">
        <v>21356.036246303935</v>
      </c>
      <c r="RS15" s="35">
        <v>22022.248252845719</v>
      </c>
      <c r="RT15" s="35">
        <v>22709.243069106597</v>
      </c>
      <c r="RU15" s="35">
        <v>23417.669025010895</v>
      </c>
      <c r="RV15" s="35">
        <v>24148.194675452425</v>
      </c>
      <c r="RW15" s="35">
        <v>24901.509431222221</v>
      </c>
      <c r="RX15" s="35">
        <v>25678.324209618382</v>
      </c>
      <c r="RY15" s="35">
        <v>26479.372105352348</v>
      </c>
      <c r="RZ15" s="35">
        <v>27305.409082383965</v>
      </c>
      <c r="SA15" s="35">
        <v>28157.214687338681</v>
      </c>
      <c r="SB15" s="35">
        <v>29035.592785181012</v>
      </c>
      <c r="SC15" s="35">
        <v>29941.372317836271</v>
      </c>
      <c r="SD15" s="35">
        <v>30875.408086479059</v>
      </c>
      <c r="SE15" s="35">
        <v>31838.581558225211</v>
      </c>
      <c r="SF15" s="35">
        <v>32831.801697988762</v>
      </c>
      <c r="SG15" s="35">
        <v>0</v>
      </c>
      <c r="SH15" s="35">
        <v>0</v>
      </c>
      <c r="SI15" s="35">
        <v>0</v>
      </c>
      <c r="SJ15" s="35">
        <v>0</v>
      </c>
      <c r="SK15" s="35">
        <v>0</v>
      </c>
      <c r="SL15" s="42">
        <v>92481.255486761613</v>
      </c>
      <c r="SM15" s="42">
        <v>92481.255486761613</v>
      </c>
      <c r="SN15" s="42">
        <v>92481.255486761613</v>
      </c>
      <c r="SO15" s="42">
        <v>92481.255486761613</v>
      </c>
      <c r="SP15" s="42">
        <v>92481.255486761613</v>
      </c>
      <c r="SQ15" s="35">
        <v>3941.0137798816431</v>
      </c>
      <c r="SR15" s="35">
        <v>3967.8027442349121</v>
      </c>
      <c r="SS15" s="35">
        <v>3994.7738060512347</v>
      </c>
      <c r="ST15" s="35">
        <v>4021.9282031344483</v>
      </c>
      <c r="SU15" s="35">
        <v>4049.2671817026567</v>
      </c>
      <c r="SV15" s="35">
        <v>4076.7919964448083</v>
      </c>
      <c r="SW15" s="35">
        <v>4104.5039105786709</v>
      </c>
      <c r="SX15" s="35">
        <v>4132.4041959086899</v>
      </c>
      <c r="SY15" s="35">
        <v>4160.4941328844288</v>
      </c>
      <c r="SZ15" s="35">
        <v>4188.775010659243</v>
      </c>
      <c r="TA15" s="35">
        <v>4217.2481271495344</v>
      </c>
      <c r="TB15" s="35">
        <v>4245.914789094124</v>
      </c>
      <c r="TC15" s="35">
        <v>4274.7763121146709</v>
      </c>
      <c r="TD15" s="35">
        <v>4303.8340207752772</v>
      </c>
      <c r="TE15" s="35">
        <v>4333.089248644188</v>
      </c>
      <c r="TF15" s="35">
        <v>4362.5433383542113</v>
      </c>
      <c r="TG15" s="43">
        <v>0</v>
      </c>
      <c r="TH15" s="43">
        <v>0</v>
      </c>
      <c r="TI15" s="43">
        <v>0</v>
      </c>
      <c r="TJ15" s="43">
        <v>0</v>
      </c>
      <c r="TK15" s="43">
        <v>0</v>
      </c>
      <c r="TL15" s="43">
        <v>499048.48917885666</v>
      </c>
      <c r="TM15" s="43">
        <v>0</v>
      </c>
      <c r="TN15" s="43">
        <v>0</v>
      </c>
      <c r="TO15" s="43">
        <v>547224.78517261194</v>
      </c>
      <c r="TP15" s="43">
        <v>0</v>
      </c>
      <c r="TQ15" s="43">
        <v>0</v>
      </c>
      <c r="TR15" s="43">
        <v>0</v>
      </c>
      <c r="TS15" s="43">
        <v>0</v>
      </c>
      <c r="TT15" s="43">
        <v>0</v>
      </c>
      <c r="TU15" s="43">
        <v>0</v>
      </c>
      <c r="TV15" s="43">
        <v>0</v>
      </c>
      <c r="TW15" s="43">
        <v>0</v>
      </c>
      <c r="TX15" s="43">
        <v>0</v>
      </c>
      <c r="TY15" s="43">
        <v>0</v>
      </c>
      <c r="TZ15" s="43">
        <v>0</v>
      </c>
      <c r="UA15" s="43">
        <v>0</v>
      </c>
      <c r="UB15" s="43">
        <v>0</v>
      </c>
      <c r="UC15" s="43">
        <v>0</v>
      </c>
      <c r="UD15" s="43">
        <v>0</v>
      </c>
      <c r="UE15" s="43">
        <v>0</v>
      </c>
      <c r="UF15" s="43">
        <v>0</v>
      </c>
      <c r="UG15" s="43">
        <v>0</v>
      </c>
      <c r="UH15" s="43">
        <v>0</v>
      </c>
      <c r="UI15" s="43">
        <v>0</v>
      </c>
      <c r="UJ15" s="43">
        <v>0</v>
      </c>
      <c r="UK15" s="43">
        <v>0</v>
      </c>
      <c r="UL15" s="43">
        <v>479634.51507004828</v>
      </c>
      <c r="UM15" s="43">
        <v>0</v>
      </c>
      <c r="UN15" s="43">
        <v>0</v>
      </c>
      <c r="UO15" s="43">
        <v>489482.0701222939</v>
      </c>
      <c r="UP15" s="43">
        <v>0</v>
      </c>
      <c r="UQ15" s="43">
        <v>0</v>
      </c>
      <c r="UR15" s="43">
        <v>0</v>
      </c>
      <c r="US15" s="43">
        <v>0</v>
      </c>
      <c r="UT15" s="43">
        <v>0</v>
      </c>
      <c r="UU15" s="43">
        <v>0</v>
      </c>
      <c r="UV15" s="43">
        <v>0</v>
      </c>
      <c r="UW15" s="43">
        <v>0</v>
      </c>
      <c r="UX15" s="43">
        <v>0</v>
      </c>
      <c r="UY15" s="43">
        <v>0</v>
      </c>
      <c r="UZ15" s="43">
        <v>0</v>
      </c>
      <c r="VA15" s="43">
        <v>0</v>
      </c>
      <c r="VB15" s="43">
        <v>0</v>
      </c>
      <c r="VC15" s="43">
        <v>0</v>
      </c>
      <c r="VD15" s="43">
        <v>0</v>
      </c>
      <c r="VE15" s="43">
        <v>0</v>
      </c>
      <c r="VF15" s="43">
        <v>0</v>
      </c>
      <c r="VG15" s="35"/>
      <c r="VH15" s="35"/>
      <c r="VI15" s="35"/>
      <c r="VJ15" s="43">
        <v>0</v>
      </c>
      <c r="VK15" s="43">
        <v>0</v>
      </c>
      <c r="VL15" s="43">
        <v>499048.48917885666</v>
      </c>
      <c r="VM15" s="43">
        <v>0</v>
      </c>
      <c r="VN15" s="43">
        <v>0</v>
      </c>
      <c r="VO15" s="43">
        <v>547224.78517261194</v>
      </c>
      <c r="VP15" s="43">
        <v>0</v>
      </c>
      <c r="VQ15" s="43">
        <v>0</v>
      </c>
      <c r="VR15" s="43">
        <v>600051.84265749366</v>
      </c>
      <c r="VS15" s="43">
        <v>0</v>
      </c>
      <c r="VT15" s="43">
        <v>0</v>
      </c>
      <c r="VU15" s="43">
        <v>657978.6289524124</v>
      </c>
      <c r="VV15" s="43">
        <v>0</v>
      </c>
      <c r="VW15" s="43">
        <v>0</v>
      </c>
      <c r="VX15" s="43">
        <v>721497.45302126149</v>
      </c>
      <c r="VY15" s="43">
        <v>0</v>
      </c>
      <c r="VZ15" s="43">
        <v>0</v>
      </c>
      <c r="WA15" s="43">
        <v>791148.14951507526</v>
      </c>
      <c r="WB15" s="43">
        <v>0</v>
      </c>
      <c r="WC15" s="43">
        <v>0</v>
      </c>
      <c r="WD15" s="43">
        <v>867522.66672614717</v>
      </c>
      <c r="WE15" s="43">
        <v>0</v>
      </c>
      <c r="WF15" s="43">
        <v>0</v>
      </c>
      <c r="WG15" s="35"/>
      <c r="WH15" s="35"/>
      <c r="WI15" s="35"/>
      <c r="WJ15" s="43">
        <v>0</v>
      </c>
      <c r="WK15" s="43">
        <v>0</v>
      </c>
      <c r="WL15" s="43">
        <v>479634.51507004828</v>
      </c>
      <c r="WM15" s="43">
        <v>0</v>
      </c>
      <c r="WN15" s="43">
        <v>0</v>
      </c>
      <c r="WO15" s="43">
        <v>489482.0701222939</v>
      </c>
      <c r="WP15" s="43">
        <v>0</v>
      </c>
      <c r="WQ15" s="43">
        <v>0</v>
      </c>
      <c r="WR15" s="43">
        <v>499531.80899880594</v>
      </c>
      <c r="WS15" s="43">
        <v>0</v>
      </c>
      <c r="WT15" s="43">
        <v>0</v>
      </c>
      <c r="WU15" s="43">
        <v>509787.88281106105</v>
      </c>
      <c r="WV15" s="43">
        <v>0</v>
      </c>
      <c r="WW15" s="43">
        <v>0</v>
      </c>
      <c r="WX15" s="43">
        <v>520254.52789855341</v>
      </c>
      <c r="WY15" s="43">
        <v>0</v>
      </c>
      <c r="WZ15" s="43">
        <v>0</v>
      </c>
      <c r="XA15" s="43">
        <v>530936.06757864263</v>
      </c>
      <c r="XB15" s="43">
        <v>0</v>
      </c>
      <c r="XC15" s="43">
        <v>0</v>
      </c>
      <c r="XD15" s="43">
        <v>541836.91393232904</v>
      </c>
      <c r="XE15" s="43">
        <v>0</v>
      </c>
      <c r="XF15" s="43">
        <v>0</v>
      </c>
      <c r="XG15" s="25">
        <v>118.7213807976042</v>
      </c>
      <c r="XH15" s="25">
        <v>20</v>
      </c>
      <c r="XI15" s="25">
        <v>1</v>
      </c>
      <c r="XJ15" s="25">
        <v>8.5537480011462783</v>
      </c>
      <c r="XK15" s="25">
        <v>254.83499999999998</v>
      </c>
      <c r="XL15" s="25">
        <v>20</v>
      </c>
      <c r="XM15" s="25">
        <v>1</v>
      </c>
      <c r="XN15" s="25">
        <v>22.5350281032349</v>
      </c>
      <c r="XO15" s="25">
        <v>83.490000000000009</v>
      </c>
      <c r="XP15" s="25">
        <v>10</v>
      </c>
      <c r="XQ15" s="25">
        <v>11.392859428380849</v>
      </c>
      <c r="XR15" s="25">
        <v>83.490000000000009</v>
      </c>
      <c r="XS15" s="25">
        <v>10</v>
      </c>
      <c r="XT15" s="25">
        <v>12.500999428380847</v>
      </c>
      <c r="XU15" s="25">
        <v>30.424915632677823</v>
      </c>
      <c r="XV15" s="25">
        <v>5</v>
      </c>
      <c r="XW15" s="25">
        <v>3.5316482463187939</v>
      </c>
      <c r="XX15" s="25">
        <v>30.867137160810714</v>
      </c>
      <c r="XY15" s="25">
        <v>5</v>
      </c>
      <c r="XZ15" s="25">
        <v>3.4101622123786934</v>
      </c>
      <c r="YA15" s="25">
        <v>9</v>
      </c>
      <c r="YB15" s="25">
        <v>9</v>
      </c>
      <c r="YC15" s="43">
        <f t="shared" si="14"/>
        <v>115539.17193962571</v>
      </c>
      <c r="YD15" s="45"/>
      <c r="YE15" s="46">
        <v>1.69</v>
      </c>
      <c r="YF15" s="46">
        <v>1.5649999999999999</v>
      </c>
      <c r="YG15" s="46">
        <v>1.423</v>
      </c>
      <c r="YH15" s="46">
        <v>2</v>
      </c>
      <c r="YI15" s="25">
        <v>0.65</v>
      </c>
      <c r="YJ15" s="25">
        <v>0.65</v>
      </c>
      <c r="YK15" s="76" t="s">
        <v>4323</v>
      </c>
      <c r="YL15" s="48">
        <v>0</v>
      </c>
      <c r="YM15" s="48">
        <v>0</v>
      </c>
      <c r="YN15" s="48">
        <v>0</v>
      </c>
      <c r="YO15" s="48">
        <v>0</v>
      </c>
      <c r="YP15" s="48">
        <v>0</v>
      </c>
      <c r="YQ15" s="48">
        <v>4833823.8377886573</v>
      </c>
      <c r="YR15" s="48">
        <v>4833823.8377886573</v>
      </c>
      <c r="YS15" s="48">
        <v>4833823.8377886573</v>
      </c>
      <c r="YT15" s="48">
        <v>4833823.8377886573</v>
      </c>
      <c r="YU15" s="48">
        <v>4833823.8377886573</v>
      </c>
      <c r="YV15" s="48">
        <v>2458717.2239448368</v>
      </c>
      <c r="YW15" s="48">
        <v>2535418.1115248874</v>
      </c>
      <c r="YX15" s="48">
        <v>2614511.7208454702</v>
      </c>
      <c r="YY15" s="48">
        <v>2696072.694032758</v>
      </c>
      <c r="YZ15" s="48">
        <v>2780178.0017105793</v>
      </c>
      <c r="ZA15" s="48">
        <v>2866907.0156390653</v>
      </c>
      <c r="ZB15" s="48">
        <v>2956341.5836192658</v>
      </c>
      <c r="ZC15" s="48">
        <v>3048566.106734443</v>
      </c>
      <c r="ZD15" s="48">
        <v>3143667.6190009946</v>
      </c>
      <c r="ZE15" s="48">
        <v>3241735.8695040671</v>
      </c>
      <c r="ZF15" s="48">
        <v>3342863.4070954295</v>
      </c>
      <c r="ZG15" s="48">
        <v>3447145.6677336441</v>
      </c>
      <c r="ZH15" s="48">
        <v>3554681.0645486847</v>
      </c>
      <c r="ZI15" s="48">
        <v>3665571.0807163082</v>
      </c>
      <c r="ZJ15" s="48">
        <v>3779920.3652296336</v>
      </c>
      <c r="ZK15" s="48">
        <v>3897836.8316583517</v>
      </c>
      <c r="ZL15" s="49">
        <v>0</v>
      </c>
      <c r="ZM15" s="49">
        <v>0</v>
      </c>
      <c r="ZN15" s="49">
        <v>0</v>
      </c>
      <c r="ZO15" s="49">
        <v>0</v>
      </c>
      <c r="ZP15" s="49">
        <v>0</v>
      </c>
      <c r="ZQ15" s="49">
        <v>18735873.175652865</v>
      </c>
      <c r="ZR15" s="49">
        <v>18735873.175652865</v>
      </c>
      <c r="ZS15" s="49">
        <v>18735873.175652865</v>
      </c>
      <c r="ZT15" s="49">
        <v>18735873.175652865</v>
      </c>
      <c r="ZU15" s="49">
        <v>18735873.175652865</v>
      </c>
      <c r="ZV15" s="49">
        <v>1004308.2465961385</v>
      </c>
      <c r="ZW15" s="49">
        <v>1011135.0123271038</v>
      </c>
      <c r="ZX15" s="49">
        <v>1018008.1828650663</v>
      </c>
      <c r="ZY15" s="49">
        <v>1024928.0736457671</v>
      </c>
      <c r="ZZ15" s="49">
        <v>1031895.0022491964</v>
      </c>
      <c r="AAA15" s="49">
        <v>1038909.2884140126</v>
      </c>
      <c r="AAB15" s="49">
        <v>1045971.2540523155</v>
      </c>
      <c r="AAC15" s="49">
        <v>1053081.2232643908</v>
      </c>
      <c r="AAD15" s="49">
        <v>1060239.5223536033</v>
      </c>
      <c r="AAE15" s="49">
        <v>1067446.479841348</v>
      </c>
      <c r="AAF15" s="49">
        <v>1074702.4264821515</v>
      </c>
      <c r="AAG15" s="49">
        <v>1082007.695278801</v>
      </c>
      <c r="AAH15" s="49">
        <v>1089362.6214977421</v>
      </c>
      <c r="AAI15" s="49">
        <v>1096767.5426842677</v>
      </c>
      <c r="AAJ15" s="49">
        <v>1104222.7986782417</v>
      </c>
      <c r="AAK15" s="49">
        <v>1111728.7316294953</v>
      </c>
      <c r="AAL15" s="49">
        <v>0</v>
      </c>
      <c r="AAM15" s="49">
        <v>0</v>
      </c>
      <c r="AAN15" s="49">
        <v>0</v>
      </c>
      <c r="AAO15" s="49">
        <v>0</v>
      </c>
      <c r="AAP15" s="49">
        <v>0</v>
      </c>
      <c r="AAQ15" s="49">
        <v>7752178.9828070104</v>
      </c>
      <c r="AAR15" s="49">
        <v>7752178.9828070104</v>
      </c>
      <c r="AAS15" s="49">
        <v>7752178.9828070104</v>
      </c>
      <c r="AAT15" s="49">
        <v>7752178.9828070104</v>
      </c>
      <c r="AAU15" s="49">
        <v>7752178.9828070104</v>
      </c>
      <c r="AAV15" s="49">
        <v>1729076.090995877</v>
      </c>
      <c r="AAW15" s="49">
        <v>1783015.4662039157</v>
      </c>
      <c r="AAX15" s="49">
        <v>1838637.5066300891</v>
      </c>
      <c r="AAY15" s="49">
        <v>1895994.70383971</v>
      </c>
      <c r="AAZ15" s="49">
        <v>1955141.1868981598</v>
      </c>
      <c r="ABA15" s="49">
        <v>2016132.7734535232</v>
      </c>
      <c r="ABB15" s="49">
        <v>2079027.0224127434</v>
      </c>
      <c r="ABC15" s="49">
        <v>2143883.2882610392</v>
      </c>
      <c r="ABD15" s="49">
        <v>2210762.7770758676</v>
      </c>
      <c r="ABE15" s="49">
        <v>2279728.6042882376</v>
      </c>
      <c r="ABF15" s="49">
        <v>2350845.8542459067</v>
      </c>
      <c r="ABG15" s="49">
        <v>2424181.6416347628</v>
      </c>
      <c r="ABH15" s="49">
        <v>2499805.1748161507</v>
      </c>
      <c r="ABI15" s="49">
        <v>2577787.821140137</v>
      </c>
      <c r="ABJ15" s="49">
        <v>2658203.1742962231</v>
      </c>
      <c r="ABK15" s="49">
        <v>2741127.1237650821</v>
      </c>
      <c r="ABL15" s="50">
        <v>0</v>
      </c>
      <c r="ABM15" s="50">
        <v>0</v>
      </c>
      <c r="ABN15" s="50">
        <v>0</v>
      </c>
      <c r="ABO15" s="50">
        <v>0</v>
      </c>
      <c r="ABP15" s="50">
        <v>0</v>
      </c>
      <c r="ABQ15" s="50">
        <v>6477519.1952856844</v>
      </c>
      <c r="ABR15" s="50">
        <v>6477519.1952856844</v>
      </c>
      <c r="ABS15" s="50">
        <v>6477519.1952856844</v>
      </c>
      <c r="ABT15" s="50">
        <v>6477519.1952856844</v>
      </c>
      <c r="ABU15" s="50">
        <v>6477519.1952856844</v>
      </c>
      <c r="ABV15" s="50">
        <v>329035.24048231845</v>
      </c>
      <c r="ABW15" s="50">
        <v>331271.85111617285</v>
      </c>
      <c r="ABX15" s="50">
        <v>333523.6650672176</v>
      </c>
      <c r="ABY15" s="50">
        <v>335790.78567969514</v>
      </c>
      <c r="ABZ15" s="50">
        <v>338073.31700035481</v>
      </c>
      <c r="ACA15" s="50">
        <v>340371.3637831771</v>
      </c>
      <c r="ACB15" s="50">
        <v>342685.03149421327</v>
      </c>
      <c r="ACC15" s="50">
        <v>345014.42631641653</v>
      </c>
      <c r="ACD15" s="50">
        <v>347359.65515452099</v>
      </c>
      <c r="ACE15" s="50">
        <v>349720.82563994022</v>
      </c>
      <c r="ACF15" s="50">
        <v>352098.04613571469</v>
      </c>
      <c r="ACG15" s="50">
        <v>354491.42574146844</v>
      </c>
      <c r="ACH15" s="50">
        <v>356901.07429845392</v>
      </c>
      <c r="ACI15" s="50">
        <v>359327.10239452793</v>
      </c>
      <c r="ACJ15" s="50">
        <v>361769.62136930332</v>
      </c>
      <c r="ACK15" s="50">
        <v>364228.74331919313</v>
      </c>
      <c r="ACL15" s="49">
        <v>0</v>
      </c>
      <c r="ACM15" s="49">
        <v>0</v>
      </c>
      <c r="ACN15" s="49">
        <v>0</v>
      </c>
      <c r="ACO15" s="49">
        <v>0</v>
      </c>
      <c r="ACP15" s="49">
        <v>0</v>
      </c>
      <c r="ACQ15" s="49">
        <v>3096518.5472270185</v>
      </c>
      <c r="ACR15" s="49">
        <v>3096518.5472270185</v>
      </c>
      <c r="ACS15" s="49">
        <v>3096518.5472270185</v>
      </c>
      <c r="ACT15" s="49">
        <v>3096518.5472270185</v>
      </c>
      <c r="ACU15" s="49">
        <v>3096518.5472270185</v>
      </c>
      <c r="ACV15" s="49">
        <v>630099.34352652915</v>
      </c>
      <c r="ACW15" s="49">
        <v>649755.60104220675</v>
      </c>
      <c r="ACX15" s="49">
        <v>670025.0451347176</v>
      </c>
      <c r="ACY15" s="49">
        <v>690926.8044595418</v>
      </c>
      <c r="ACZ15" s="49">
        <v>712480.60439992917</v>
      </c>
      <c r="ADA15" s="49">
        <v>734706.78568211989</v>
      </c>
      <c r="ADB15" s="49">
        <v>757626.32357126719</v>
      </c>
      <c r="ADC15" s="49">
        <v>781260.84766618768</v>
      </c>
      <c r="ADD15" s="49">
        <v>805632.66231162776</v>
      </c>
      <c r="ADE15" s="49">
        <v>830764.76764728688</v>
      </c>
      <c r="ADF15" s="49">
        <v>856680.88131347625</v>
      </c>
      <c r="ADG15" s="49">
        <v>883405.46083392121</v>
      </c>
      <c r="ADH15" s="49">
        <v>910963.72669676377</v>
      </c>
      <c r="ADI15" s="49">
        <v>939381.68615562399</v>
      </c>
      <c r="ADJ15" s="49">
        <v>968686.15777313407</v>
      </c>
      <c r="ADK15" s="49">
        <v>998904.79673011659</v>
      </c>
      <c r="ADL15" s="50">
        <v>0</v>
      </c>
      <c r="ADM15" s="50">
        <v>0</v>
      </c>
      <c r="ADN15" s="50">
        <v>0</v>
      </c>
      <c r="ADO15" s="50">
        <v>0</v>
      </c>
      <c r="ADP15" s="50">
        <v>0</v>
      </c>
      <c r="ADQ15" s="50">
        <v>2854631.5979138492</v>
      </c>
      <c r="ADR15" s="50">
        <v>2854631.5979138492</v>
      </c>
      <c r="ADS15" s="50">
        <v>2854631.5979138492</v>
      </c>
      <c r="ADT15" s="50">
        <v>2854631.5979138492</v>
      </c>
      <c r="ADU15" s="50">
        <v>2854631.5979138492</v>
      </c>
      <c r="ADV15" s="50">
        <v>121647.81289625177</v>
      </c>
      <c r="ADW15" s="50">
        <v>122474.71153334019</v>
      </c>
      <c r="ADX15" s="50">
        <v>123307.23099779732</v>
      </c>
      <c r="ADY15" s="50">
        <v>124145.40949708399</v>
      </c>
      <c r="ADZ15" s="50">
        <v>124989.28549838535</v>
      </c>
      <c r="AEA15" s="50">
        <v>125838.89773035725</v>
      </c>
      <c r="AEB15" s="50">
        <v>126694.28518491579</v>
      </c>
      <c r="AEC15" s="50">
        <v>127555.48711902324</v>
      </c>
      <c r="AED15" s="50">
        <v>128422.54305649191</v>
      </c>
      <c r="AEE15" s="50">
        <v>129295.49278979521</v>
      </c>
      <c r="AEF15" s="50">
        <v>130174.37638189679</v>
      </c>
      <c r="AEG15" s="50">
        <v>131059.23416808301</v>
      </c>
      <c r="AEH15" s="50">
        <v>131950.10675782812</v>
      </c>
      <c r="AEI15" s="50">
        <v>132847.03503663396</v>
      </c>
      <c r="AEJ15" s="50">
        <v>133750.0601679344</v>
      </c>
      <c r="AEK15" s="50">
        <v>134659.22359496049</v>
      </c>
      <c r="AEL15" s="48">
        <v>0</v>
      </c>
      <c r="AEM15" s="48">
        <v>0</v>
      </c>
      <c r="AEN15" s="48">
        <v>0</v>
      </c>
      <c r="AEO15" s="48">
        <v>0</v>
      </c>
      <c r="AEP15" s="48">
        <v>0</v>
      </c>
      <c r="AEQ15" s="48">
        <v>352406.19458086288</v>
      </c>
      <c r="AER15" s="48">
        <v>386536.22822455928</v>
      </c>
      <c r="AES15" s="48">
        <v>422452.72097838414</v>
      </c>
      <c r="AET15" s="48">
        <v>460233.91784073075</v>
      </c>
      <c r="AEU15" s="48">
        <v>499961.20708406478</v>
      </c>
      <c r="AEV15" s="48">
        <v>515557.74171825557</v>
      </c>
      <c r="AEW15" s="48">
        <v>531640.81788636814</v>
      </c>
      <c r="AEX15" s="48">
        <v>548225.61348976067</v>
      </c>
      <c r="AEY15" s="48">
        <v>565327.77991185745</v>
      </c>
      <c r="AEZ15" s="48">
        <v>582963.45678865036</v>
      </c>
      <c r="AFA15" s="48">
        <v>601149.28723997856</v>
      </c>
      <c r="AFB15" s="48">
        <v>619902.43357595324</v>
      </c>
      <c r="AFC15" s="48">
        <v>639240.59349335078</v>
      </c>
      <c r="AFD15" s="48">
        <v>659182.01677726512</v>
      </c>
      <c r="AFE15" s="48">
        <v>679745.52252377092</v>
      </c>
      <c r="AFF15" s="48">
        <v>700950.51689985581</v>
      </c>
      <c r="AFG15" s="48">
        <v>722817.01145739248</v>
      </c>
      <c r="AFH15" s="48">
        <v>745365.64201840828</v>
      </c>
      <c r="AFI15" s="48">
        <v>768617.68814950273</v>
      </c>
      <c r="AFJ15" s="48">
        <v>792595.09324377473</v>
      </c>
      <c r="AFK15" s="48">
        <v>817320.48522921372</v>
      </c>
      <c r="AFL15" s="49">
        <v>0</v>
      </c>
      <c r="AFM15" s="49">
        <v>0</v>
      </c>
      <c r="AFN15" s="49">
        <v>0</v>
      </c>
      <c r="AFO15" s="49">
        <v>0</v>
      </c>
      <c r="AFP15" s="49">
        <v>0</v>
      </c>
      <c r="AFQ15" s="49">
        <v>1520448.7364767394</v>
      </c>
      <c r="AFR15" s="49">
        <v>2948059.2256627795</v>
      </c>
      <c r="AFS15" s="49">
        <v>4395007.7703364007</v>
      </c>
      <c r="AFT15" s="49">
        <v>5861491.3068072163</v>
      </c>
      <c r="AFU15" s="49">
        <v>7347708.5551971057</v>
      </c>
      <c r="AFV15" s="49">
        <v>7397654.4608846437</v>
      </c>
      <c r="AFW15" s="49">
        <v>7447939.8728925837</v>
      </c>
      <c r="AFX15" s="49">
        <v>7498567.0990085173</v>
      </c>
      <c r="AFY15" s="49">
        <v>7549538.4627071833</v>
      </c>
      <c r="AFZ15" s="49">
        <v>7600856.3032570938</v>
      </c>
      <c r="AGA15" s="49">
        <v>7652522.9758278904</v>
      </c>
      <c r="AGB15" s="49">
        <v>7704540.851598436</v>
      </c>
      <c r="AGC15" s="49">
        <v>7756912.3178656371</v>
      </c>
      <c r="AGD15" s="49">
        <v>7809639.7781540006</v>
      </c>
      <c r="AGE15" s="49">
        <v>7862725.6523259468</v>
      </c>
      <c r="AGF15" s="49">
        <v>7916172.3766928641</v>
      </c>
      <c r="AGG15" s="49">
        <v>7969982.4041269179</v>
      </c>
      <c r="AGH15" s="49">
        <v>8024158.2041736292</v>
      </c>
      <c r="AGI15" s="49">
        <v>8078702.2631652001</v>
      </c>
      <c r="AGJ15" s="49">
        <v>8133617.0843346324</v>
      </c>
      <c r="AGK15" s="49">
        <v>8188905.1879306016</v>
      </c>
      <c r="AGL15" s="49">
        <v>0</v>
      </c>
      <c r="AGM15" s="49">
        <v>0</v>
      </c>
      <c r="AGN15" s="49">
        <v>0</v>
      </c>
      <c r="AGO15" s="49">
        <v>0</v>
      </c>
      <c r="AGP15" s="49">
        <v>0</v>
      </c>
      <c r="AGQ15" s="49">
        <v>769226.78563936939</v>
      </c>
      <c r="AGR15" s="49">
        <v>1586446.3836560997</v>
      </c>
      <c r="AGS15" s="49">
        <v>2453904.5329690208</v>
      </c>
      <c r="AGT15" s="49">
        <v>3373940.3817303991</v>
      </c>
      <c r="AGU15" s="49">
        <v>4348990.1297594039</v>
      </c>
      <c r="AGV15" s="49">
        <v>4484659.0061071338</v>
      </c>
      <c r="AGW15" s="49">
        <v>4624560.1394755226</v>
      </c>
      <c r="AGX15" s="49">
        <v>4768825.5571944294</v>
      </c>
      <c r="AGY15" s="49">
        <v>4917591.405250906</v>
      </c>
      <c r="AGZ15" s="49">
        <v>5070998.076772728</v>
      </c>
      <c r="AHA15" s="49">
        <v>5229190.344520025</v>
      </c>
      <c r="AHB15" s="49">
        <v>5392317.4975100635</v>
      </c>
      <c r="AHC15" s="49">
        <v>5560533.4819040922</v>
      </c>
      <c r="AHD15" s="49">
        <v>5733997.0462892316</v>
      </c>
      <c r="AHE15" s="49">
        <v>5912871.8914925009</v>
      </c>
      <c r="AHF15" s="49">
        <v>6097326.8250683649</v>
      </c>
      <c r="AHG15" s="49">
        <v>6287535.9206055989</v>
      </c>
      <c r="AHH15" s="49">
        <v>6483678.6820038036</v>
      </c>
      <c r="AHI15" s="49">
        <v>6685940.2128746146</v>
      </c>
      <c r="AHJ15" s="49">
        <v>6894511.3912274567</v>
      </c>
      <c r="AHK15" s="49">
        <v>7109589.049604713</v>
      </c>
      <c r="AHL15" s="50">
        <v>0</v>
      </c>
      <c r="AHM15" s="50">
        <v>0</v>
      </c>
      <c r="AHN15" s="50">
        <v>0</v>
      </c>
      <c r="AHO15" s="50">
        <v>0</v>
      </c>
      <c r="AHP15" s="50">
        <v>0</v>
      </c>
      <c r="AHQ15" s="50">
        <v>1036939.867543756</v>
      </c>
      <c r="AHR15" s="50">
        <v>2087976.8921641512</v>
      </c>
      <c r="AHS15" s="50">
        <v>3153254.8115868694</v>
      </c>
      <c r="AHT15" s="50">
        <v>4232918.6662767828</v>
      </c>
      <c r="AHU15" s="50">
        <v>5327114.8105071234</v>
      </c>
      <c r="AHV15" s="50">
        <v>5363325.769599136</v>
      </c>
      <c r="AHW15" s="50">
        <v>5399782.8719797786</v>
      </c>
      <c r="AHX15" s="50">
        <v>5436487.7908032574</v>
      </c>
      <c r="AHY15" s="50">
        <v>5473442.2105970113</v>
      </c>
      <c r="AHZ15" s="50">
        <v>5510647.8273390234</v>
      </c>
      <c r="AIA15" s="50">
        <v>5548106.3485356532</v>
      </c>
      <c r="AIB15" s="50">
        <v>5585819.493300003</v>
      </c>
      <c r="AIC15" s="50">
        <v>5623788.9924308099</v>
      </c>
      <c r="AID15" s="50">
        <v>5662016.5884918822</v>
      </c>
      <c r="AIE15" s="50">
        <v>5700504.0358920749</v>
      </c>
      <c r="AIF15" s="50">
        <v>5739253.1009657998</v>
      </c>
      <c r="AIG15" s="50">
        <v>5778265.562054093</v>
      </c>
      <c r="AIH15" s="50">
        <v>5817543.209586231</v>
      </c>
      <c r="AII15" s="50">
        <v>5857087.8461618964</v>
      </c>
      <c r="AIJ15" s="50">
        <v>5896901.2866339078</v>
      </c>
      <c r="AIK15" s="50">
        <v>5936985.3581915116</v>
      </c>
      <c r="AIL15" s="49">
        <v>0</v>
      </c>
      <c r="AIM15" s="49">
        <v>0</v>
      </c>
      <c r="AIN15" s="49">
        <v>0</v>
      </c>
      <c r="AIO15" s="49">
        <v>0</v>
      </c>
      <c r="AIP15" s="49">
        <v>0</v>
      </c>
      <c r="AIQ15" s="49">
        <v>277847.22199917422</v>
      </c>
      <c r="AIR15" s="49">
        <v>573029.60424487281</v>
      </c>
      <c r="AIS15" s="49">
        <v>886358.31495377922</v>
      </c>
      <c r="AIT15" s="49">
        <v>1218678.2620621296</v>
      </c>
      <c r="AIU15" s="49">
        <v>1570869.40888455</v>
      </c>
      <c r="AIV15" s="49">
        <v>1619873.4491867016</v>
      </c>
      <c r="AIW15" s="49">
        <v>1670406.1945182802</v>
      </c>
      <c r="AIX15" s="49">
        <v>1722515.3335811272</v>
      </c>
      <c r="AIY15" s="49">
        <v>1776250.0427494862</v>
      </c>
      <c r="AIZ15" s="49">
        <v>1831661.0324786722</v>
      </c>
      <c r="AJA15" s="49">
        <v>1888800.5951614811</v>
      </c>
      <c r="AJB15" s="49">
        <v>1947722.6544775036</v>
      </c>
      <c r="AJC15" s="49">
        <v>2008482.8162819175</v>
      </c>
      <c r="AJD15" s="49">
        <v>2071138.421081776</v>
      </c>
      <c r="AJE15" s="49">
        <v>2135748.5981493243</v>
      </c>
      <c r="AJF15" s="49">
        <v>2202374.3213234046</v>
      </c>
      <c r="AJG15" s="49">
        <v>2271078.4665516145</v>
      </c>
      <c r="AJH15" s="49">
        <v>2341925.8712275196</v>
      </c>
      <c r="AJI15" s="49">
        <v>2414983.3953789235</v>
      </c>
      <c r="AJJ15" s="49">
        <v>2490319.9847649303</v>
      </c>
      <c r="AJK15" s="49">
        <v>2568006.735941357</v>
      </c>
      <c r="AJL15" s="50">
        <v>0</v>
      </c>
      <c r="AJM15" s="50">
        <v>0</v>
      </c>
      <c r="AJN15" s="50">
        <v>0</v>
      </c>
      <c r="AJO15" s="50">
        <v>0</v>
      </c>
      <c r="AJP15" s="50">
        <v>0</v>
      </c>
      <c r="AJQ15" s="50">
        <v>284792.30806891731</v>
      </c>
      <c r="AJR15" s="50">
        <v>573456.35646408517</v>
      </c>
      <c r="AJS15" s="50">
        <v>866031.6223046073</v>
      </c>
      <c r="AJT15" s="50">
        <v>1162557.940502851</v>
      </c>
      <c r="AJU15" s="50">
        <v>1463075.5068045624</v>
      </c>
      <c r="AJV15" s="50">
        <v>1473020.7340448184</v>
      </c>
      <c r="AJW15" s="50">
        <v>1483033.5637733946</v>
      </c>
      <c r="AJX15" s="50">
        <v>1493114.4555168876</v>
      </c>
      <c r="AJY15" s="50">
        <v>1503263.8719255172</v>
      </c>
      <c r="AJZ15" s="50">
        <v>1513482.2787943594</v>
      </c>
      <c r="AKA15" s="50">
        <v>1523770.1450847222</v>
      </c>
      <c r="AKB15" s="50">
        <v>1534127.9429456701</v>
      </c>
      <c r="AKC15" s="50">
        <v>1544556.1477356905</v>
      </c>
      <c r="AKD15" s="50">
        <v>1555055.238044512</v>
      </c>
      <c r="AKE15" s="50">
        <v>1565625.6957150667</v>
      </c>
      <c r="AKF15" s="50">
        <v>1576268.0058656051</v>
      </c>
      <c r="AKG15" s="50">
        <v>1586982.6569119589</v>
      </c>
      <c r="AKH15" s="50">
        <v>1597770.1405899585</v>
      </c>
      <c r="AKI15" s="50">
        <v>1608630.9519779966</v>
      </c>
      <c r="AKJ15" s="50">
        <v>1619565.5895197538</v>
      </c>
      <c r="AKK15" s="50">
        <v>1630574.5550470706</v>
      </c>
      <c r="AKL15" s="51">
        <v>0</v>
      </c>
      <c r="AKM15" s="51">
        <v>0</v>
      </c>
      <c r="AKN15" s="51">
        <v>0</v>
      </c>
      <c r="AKO15" s="51">
        <v>0</v>
      </c>
      <c r="AKP15" s="51">
        <v>0</v>
      </c>
      <c r="AKQ15" s="51">
        <v>2210784.8070623348</v>
      </c>
      <c r="AKR15" s="51">
        <v>0</v>
      </c>
      <c r="AKS15" s="51">
        <v>0</v>
      </c>
      <c r="AKT15" s="51">
        <v>2268793.9593256488</v>
      </c>
      <c r="AKU15" s="51">
        <v>0</v>
      </c>
      <c r="AKV15" s="51">
        <v>0</v>
      </c>
      <c r="AKW15" s="51">
        <v>0</v>
      </c>
      <c r="AKX15" s="51">
        <v>0</v>
      </c>
      <c r="AKY15" s="51">
        <v>0</v>
      </c>
      <c r="AKZ15" s="51">
        <v>0</v>
      </c>
      <c r="ALA15" s="51">
        <v>0</v>
      </c>
      <c r="ALB15" s="51">
        <v>0</v>
      </c>
      <c r="ALC15" s="51">
        <v>0</v>
      </c>
      <c r="ALD15" s="51">
        <v>0</v>
      </c>
      <c r="ALE15" s="51">
        <v>0</v>
      </c>
      <c r="ALF15" s="51">
        <v>0</v>
      </c>
      <c r="ALG15" s="51">
        <v>0</v>
      </c>
      <c r="ALH15" s="51">
        <v>0</v>
      </c>
      <c r="ALI15" s="51">
        <v>0</v>
      </c>
      <c r="ALJ15" s="51">
        <v>0</v>
      </c>
      <c r="ALK15" s="51">
        <v>0</v>
      </c>
      <c r="ALL15" s="51">
        <v>0</v>
      </c>
      <c r="ALM15" s="51">
        <v>0</v>
      </c>
      <c r="ALN15" s="51">
        <v>0</v>
      </c>
      <c r="ALO15" s="51">
        <v>0</v>
      </c>
      <c r="ALP15" s="51">
        <v>0</v>
      </c>
      <c r="ALQ15" s="51">
        <v>2124780.9017603137</v>
      </c>
      <c r="ALR15" s="51">
        <v>0</v>
      </c>
      <c r="ALS15" s="51">
        <v>0</v>
      </c>
      <c r="ALT15" s="51">
        <v>2029392.6627270305</v>
      </c>
      <c r="ALU15" s="51">
        <v>0</v>
      </c>
      <c r="ALV15" s="51">
        <v>0</v>
      </c>
      <c r="ALW15" s="51">
        <v>0</v>
      </c>
      <c r="ALX15" s="51">
        <v>0</v>
      </c>
      <c r="ALY15" s="51">
        <v>0</v>
      </c>
      <c r="ALZ15" s="51">
        <v>0</v>
      </c>
      <c r="AMA15" s="51">
        <v>0</v>
      </c>
      <c r="AMB15" s="51">
        <v>0</v>
      </c>
      <c r="AMC15" s="51">
        <v>0</v>
      </c>
      <c r="AMD15" s="51">
        <v>0</v>
      </c>
      <c r="AME15" s="51">
        <v>0</v>
      </c>
      <c r="AMF15" s="51">
        <v>0</v>
      </c>
      <c r="AMG15" s="51">
        <v>0</v>
      </c>
      <c r="AMH15" s="51">
        <v>0</v>
      </c>
      <c r="AMI15" s="51">
        <v>0</v>
      </c>
      <c r="AMJ15" s="51">
        <v>0</v>
      </c>
      <c r="AMK15" s="51">
        <v>0</v>
      </c>
      <c r="AML15" s="50">
        <v>0</v>
      </c>
      <c r="AMM15" s="50">
        <v>0</v>
      </c>
      <c r="AMN15" s="50">
        <v>0</v>
      </c>
      <c r="AMO15" s="50">
        <v>0</v>
      </c>
      <c r="AMP15" s="50">
        <v>0</v>
      </c>
      <c r="AMQ15" s="50">
        <v>2210784.8070623348</v>
      </c>
      <c r="AMR15" s="50">
        <v>0</v>
      </c>
      <c r="AMS15" s="50">
        <v>0</v>
      </c>
      <c r="AMT15" s="50">
        <v>2268793.9593256488</v>
      </c>
      <c r="AMU15" s="50">
        <v>0</v>
      </c>
      <c r="AMV15" s="50">
        <v>0</v>
      </c>
      <c r="AMW15" s="50">
        <v>2487814.9396579685</v>
      </c>
      <c r="AMX15" s="50">
        <v>0</v>
      </c>
      <c r="AMY15" s="50">
        <v>0</v>
      </c>
      <c r="AMZ15" s="50">
        <v>2727979.395636702</v>
      </c>
      <c r="ANA15" s="50">
        <v>0</v>
      </c>
      <c r="ANB15" s="50">
        <v>0</v>
      </c>
      <c r="ANC15" s="50">
        <v>2991328.4402261502</v>
      </c>
      <c r="AND15" s="50">
        <v>0</v>
      </c>
      <c r="ANE15" s="50">
        <v>0</v>
      </c>
      <c r="ANF15" s="50">
        <v>3280100.227889502</v>
      </c>
      <c r="ANG15" s="50">
        <v>0</v>
      </c>
      <c r="ANH15" s="50">
        <v>0</v>
      </c>
      <c r="ANI15" s="50">
        <v>3596748.9762466061</v>
      </c>
      <c r="ANJ15" s="50">
        <v>0</v>
      </c>
      <c r="ANK15" s="50">
        <v>0</v>
      </c>
      <c r="ANL15" s="50">
        <v>0</v>
      </c>
      <c r="ANM15" s="50">
        <v>0</v>
      </c>
      <c r="ANN15" s="50">
        <v>0</v>
      </c>
      <c r="ANO15" s="50">
        <v>0</v>
      </c>
      <c r="ANP15" s="50">
        <v>0</v>
      </c>
      <c r="ANQ15" s="50">
        <v>2124780.9017603137</v>
      </c>
      <c r="ANR15" s="50">
        <v>0</v>
      </c>
      <c r="ANS15" s="50">
        <v>0</v>
      </c>
      <c r="ANT15" s="50">
        <v>2029392.6627270305</v>
      </c>
      <c r="ANU15" s="50">
        <v>0</v>
      </c>
      <c r="ANV15" s="50">
        <v>0</v>
      </c>
      <c r="ANW15" s="50">
        <v>2071058.8801090494</v>
      </c>
      <c r="ANX15" s="50">
        <v>0</v>
      </c>
      <c r="ANY15" s="50">
        <v>0</v>
      </c>
      <c r="ANZ15" s="50">
        <v>2113580.5621346589</v>
      </c>
      <c r="AOA15" s="50">
        <v>0</v>
      </c>
      <c r="AOB15" s="50">
        <v>0</v>
      </c>
      <c r="AOC15" s="50">
        <v>2156975.2726674024</v>
      </c>
      <c r="AOD15" s="50">
        <v>0</v>
      </c>
      <c r="AOE15" s="50">
        <v>0</v>
      </c>
      <c r="AOF15" s="50">
        <v>2201260.9361810521</v>
      </c>
      <c r="AOG15" s="50">
        <v>0</v>
      </c>
      <c r="AOH15" s="50">
        <v>0</v>
      </c>
      <c r="AOI15" s="50">
        <v>2246455.8451634361</v>
      </c>
      <c r="AOJ15" s="50">
        <v>0</v>
      </c>
      <c r="AOK15" s="50">
        <v>0</v>
      </c>
      <c r="AOL15" s="52">
        <v>57689</v>
      </c>
      <c r="AOM15" s="53">
        <v>27690.719999999998</v>
      </c>
      <c r="AON15" s="52">
        <v>28554.545567676654</v>
      </c>
      <c r="AOO15" s="52">
        <v>29445.318596862868</v>
      </c>
      <c r="AOP15" s="52">
        <v>30363.879726813808</v>
      </c>
      <c r="AOQ15" s="52">
        <v>31311.095820937786</v>
      </c>
      <c r="AOR15" s="52">
        <v>32287.860784871544</v>
      </c>
      <c r="AOS15" s="52">
        <v>33295.096410075821</v>
      </c>
      <c r="AOT15" s="52">
        <v>34333.753243747276</v>
      </c>
      <c r="AOU15" s="52">
        <v>35404.811485867751</v>
      </c>
      <c r="AOV15" s="52">
        <v>36509.281914237428</v>
      </c>
      <c r="AOW15" s="52">
        <v>37648.206838364837</v>
      </c>
      <c r="AOX15" s="52">
        <v>38822.661083113933</v>
      </c>
      <c r="AOY15" s="52">
        <v>40033.753003036545</v>
      </c>
      <c r="AOZ15" s="52">
        <v>41282.62552834738</v>
      </c>
      <c r="APA15" s="52">
        <v>42570.45724352877</v>
      </c>
      <c r="APB15" s="52">
        <v>43898.463499583006</v>
      </c>
      <c r="APC15" s="52">
        <v>45267.897560981924</v>
      </c>
      <c r="APD15" s="52">
        <v>46680.051788396166</v>
      </c>
      <c r="APE15" s="52">
        <v>48136.258858320209</v>
      </c>
      <c r="APF15" s="52">
        <v>49637.893020744261</v>
      </c>
      <c r="APG15" s="52">
        <v>51186.371396059803</v>
      </c>
      <c r="APH15" s="52">
        <v>52783.155312422743</v>
      </c>
      <c r="API15" s="52">
        <v>54429.751684836272</v>
      </c>
      <c r="APJ15" s="52">
        <v>56127.714437254886</v>
      </c>
      <c r="APK15" s="52">
        <v>57878.645969051642</v>
      </c>
      <c r="APL15" s="52">
        <v>59684.198667232558</v>
      </c>
      <c r="APM15" s="54">
        <v>29998.280000000002</v>
      </c>
      <c r="APN15" s="52">
        <v>30202.192723594439</v>
      </c>
      <c r="APO15" s="52">
        <v>30407.491539952982</v>
      </c>
      <c r="APP15" s="52">
        <v>30614.185871014182</v>
      </c>
      <c r="APQ15" s="52">
        <v>30822.285202762028</v>
      </c>
      <c r="APR15" s="52">
        <v>31031.799085661303</v>
      </c>
      <c r="APS15" s="52">
        <v>31242.737135095886</v>
      </c>
      <c r="APT15" s="52">
        <v>31455.109031810043</v>
      </c>
      <c r="APU15" s="52">
        <v>31668.92452235271</v>
      </c>
      <c r="APV15" s="52">
        <v>31884.1934195248</v>
      </c>
      <c r="APW15" s="52">
        <v>32100.925602829546</v>
      </c>
      <c r="APX15" s="52">
        <v>32319.131018925913</v>
      </c>
      <c r="APY15" s="52">
        <v>32538.819682085086</v>
      </c>
      <c r="APZ15" s="52">
        <v>32760.001674650066</v>
      </c>
      <c r="AQA15" s="52">
        <v>32982.687147498378</v>
      </c>
      <c r="AQB15" s="52">
        <v>33206.886320507947</v>
      </c>
      <c r="AQC15" s="52">
        <v>33432.609483026114</v>
      </c>
      <c r="AQD15" s="52">
        <v>33659.866994341864</v>
      </c>
      <c r="AQE15" s="52">
        <v>33888.669284161238</v>
      </c>
      <c r="AQF15" s="52">
        <v>34119.026853086005</v>
      </c>
      <c r="AQG15" s="52">
        <v>34350.950273095565</v>
      </c>
      <c r="AQH15" s="52">
        <v>34584.450188032155</v>
      </c>
      <c r="AQI15" s="52">
        <v>34819.537314089306</v>
      </c>
      <c r="AQJ15" s="52">
        <v>35056.222440303674</v>
      </c>
      <c r="AQK15" s="52">
        <v>35294.516429050185</v>
      </c>
      <c r="AQL15" s="52">
        <v>35534.430216540539</v>
      </c>
      <c r="AQM15" s="52">
        <v>2192</v>
      </c>
      <c r="AQN15" s="55">
        <v>1052.1599999999999</v>
      </c>
      <c r="AQO15" s="56">
        <v>1084.9826463337417</v>
      </c>
      <c r="AQP15" s="56">
        <v>1118.829211189714</v>
      </c>
      <c r="AQQ15" s="56">
        <v>1153.7316362075244</v>
      </c>
      <c r="AQR15" s="56">
        <v>1189.7228594618668</v>
      </c>
      <c r="AQS15" s="56">
        <v>1226.8368465468016</v>
      </c>
      <c r="AQT15" s="56">
        <v>1265.108622629725</v>
      </c>
      <c r="AQU15" s="56">
        <v>1304.574305505279</v>
      </c>
      <c r="AQV15" s="56">
        <v>1345.2711396803918</v>
      </c>
      <c r="AQW15" s="56">
        <v>1387.2375315226204</v>
      </c>
      <c r="AQX15" s="56">
        <v>1430.5130855049615</v>
      </c>
      <c r="AQY15" s="56">
        <v>1475.138641581337</v>
      </c>
      <c r="AQZ15" s="56">
        <v>1521.1563137280264</v>
      </c>
      <c r="ARA15" s="56">
        <v>1568.609529687418</v>
      </c>
      <c r="ARB15" s="56">
        <v>1617.5430719515862</v>
      </c>
      <c r="ARC15" s="56">
        <v>1668.0031200243709</v>
      </c>
      <c r="ARD15" s="56">
        <v>1720.0372940018437</v>
      </c>
      <c r="ARE15" s="56">
        <v>1773.6946995122878</v>
      </c>
      <c r="ARF15" s="56">
        <v>1829.0259740581025</v>
      </c>
      <c r="ARG15" s="56">
        <v>1886.0833348033664</v>
      </c>
      <c r="ARH15" s="56">
        <v>1944.9206278521567</v>
      </c>
      <c r="ARI15" s="56">
        <v>2005.5933790641307</v>
      </c>
      <c r="ARJ15" s="56">
        <v>2068.1588464553224</v>
      </c>
      <c r="ARK15" s="56">
        <v>2132.6760742336096</v>
      </c>
      <c r="ARL15" s="56">
        <v>2199.2059485198424</v>
      </c>
      <c r="ARM15" s="56">
        <v>2267.8112548072208</v>
      </c>
      <c r="ARN15" s="55">
        <v>1139.8400000000001</v>
      </c>
      <c r="ARO15" s="56">
        <v>1147.5880401830334</v>
      </c>
      <c r="ARP15" s="56">
        <v>1155.3887475181914</v>
      </c>
      <c r="ARQ15" s="56">
        <v>1163.2424800094141</v>
      </c>
      <c r="ARR15" s="56">
        <v>1171.1495980941663</v>
      </c>
      <c r="ARS15" s="56">
        <v>1179.1104646599797</v>
      </c>
      <c r="ART15" s="56">
        <v>1187.1254450611066</v>
      </c>
      <c r="ARU15" s="56">
        <v>1195.1949071352876</v>
      </c>
      <c r="ARV15" s="56">
        <v>1203.3192212206336</v>
      </c>
      <c r="ARW15" s="56">
        <v>1211.4987601726214</v>
      </c>
      <c r="ARX15" s="56">
        <v>1219.7338993812052</v>
      </c>
      <c r="ARY15" s="56">
        <v>1228.0250167880458</v>
      </c>
      <c r="ARZ15" s="56">
        <v>1236.3724929038549</v>
      </c>
      <c r="ASA15" s="56">
        <v>1244.7767108258579</v>
      </c>
      <c r="ASB15" s="56">
        <v>1253.2380562553767</v>
      </c>
      <c r="ASC15" s="56">
        <v>1261.7569175155299</v>
      </c>
      <c r="ASD15" s="56">
        <v>1270.3336855690554</v>
      </c>
      <c r="ASE15" s="56">
        <v>1278.9687540362522</v>
      </c>
      <c r="ASF15" s="56">
        <v>1287.6625192130462</v>
      </c>
      <c r="ASG15" s="56">
        <v>1296.4153800891766</v>
      </c>
      <c r="ASH15" s="56">
        <v>1305.2277383665078</v>
      </c>
      <c r="ASI15" s="56">
        <v>1314.0999984774649</v>
      </c>
      <c r="ASJ15" s="56">
        <v>1323.0325676035941</v>
      </c>
      <c r="ASK15" s="56">
        <v>1332.0258556942508</v>
      </c>
      <c r="ASL15" s="56">
        <v>1341.080275485413</v>
      </c>
      <c r="ASM15" s="56">
        <v>1350.1962425186232</v>
      </c>
      <c r="ASN15" s="57">
        <v>0.5</v>
      </c>
      <c r="ASO15" s="56">
        <v>27690.719999999998</v>
      </c>
      <c r="ASP15" s="56">
        <v>28554.545567676654</v>
      </c>
      <c r="ASQ15" s="56">
        <v>29445.318596862868</v>
      </c>
      <c r="ASR15" s="56">
        <v>30363.879726813808</v>
      </c>
      <c r="ASS15" s="56">
        <v>31311.095820937786</v>
      </c>
      <c r="AST15" s="59">
        <v>25830.288627897236</v>
      </c>
      <c r="ASU15" s="59">
        <v>19977.057846045493</v>
      </c>
      <c r="ASV15" s="59">
        <v>13733.501297498911</v>
      </c>
      <c r="ASW15" s="59">
        <v>7080.9622971735507</v>
      </c>
      <c r="ASX15" s="59">
        <v>0</v>
      </c>
      <c r="ASY15" s="56">
        <v>0</v>
      </c>
      <c r="ASZ15" s="56">
        <v>0</v>
      </c>
      <c r="ATA15" s="56">
        <v>0</v>
      </c>
      <c r="ATB15" s="56">
        <v>0</v>
      </c>
      <c r="ATC15" s="56">
        <v>0</v>
      </c>
      <c r="ATD15" s="59">
        <v>0</v>
      </c>
      <c r="ATE15" s="56">
        <v>0</v>
      </c>
      <c r="ATF15" s="56">
        <v>0</v>
      </c>
      <c r="ATG15" s="56">
        <v>0</v>
      </c>
      <c r="ATH15" s="56">
        <v>0</v>
      </c>
      <c r="ATI15" s="56">
        <v>0</v>
      </c>
      <c r="ATJ15" s="56">
        <v>0</v>
      </c>
      <c r="ATK15" s="56">
        <v>0</v>
      </c>
      <c r="ATL15" s="56">
        <v>0</v>
      </c>
      <c r="ATM15" s="56">
        <v>0</v>
      </c>
      <c r="ATN15" s="56">
        <v>0</v>
      </c>
      <c r="ATO15" s="56">
        <v>29998.280000000002</v>
      </c>
      <c r="ATP15" s="56">
        <v>30202.192723594439</v>
      </c>
      <c r="ATQ15" s="56">
        <v>30407.491539952982</v>
      </c>
      <c r="ATR15" s="56">
        <v>30614.185871014182</v>
      </c>
      <c r="ATS15" s="56">
        <v>30822.285202762028</v>
      </c>
      <c r="ATT15" s="59">
        <v>24825.439268529044</v>
      </c>
      <c r="ATU15" s="59">
        <v>18745.642281057531</v>
      </c>
      <c r="ATV15" s="59">
        <v>12582.043612724017</v>
      </c>
      <c r="ATW15" s="59">
        <v>6333.7849044705426</v>
      </c>
      <c r="ATX15" s="59">
        <v>0</v>
      </c>
      <c r="ATY15" s="56">
        <v>0</v>
      </c>
      <c r="ATZ15" s="56">
        <v>0</v>
      </c>
      <c r="AUA15" s="56">
        <v>0</v>
      </c>
      <c r="AUB15" s="56">
        <v>0</v>
      </c>
      <c r="AUC15" s="56">
        <v>0</v>
      </c>
      <c r="AUD15" s="59">
        <v>0</v>
      </c>
      <c r="AUE15" s="56">
        <v>0</v>
      </c>
      <c r="AUF15" s="56">
        <v>0</v>
      </c>
      <c r="AUG15" s="56">
        <v>0</v>
      </c>
      <c r="AUH15" s="56">
        <v>0</v>
      </c>
      <c r="AUI15" s="56">
        <v>0</v>
      </c>
      <c r="AUJ15" s="56">
        <v>0</v>
      </c>
      <c r="AUK15" s="56">
        <v>0</v>
      </c>
      <c r="AUL15" s="56">
        <v>0</v>
      </c>
      <c r="AUM15" s="56">
        <v>0</v>
      </c>
      <c r="AUN15" s="56">
        <v>0</v>
      </c>
      <c r="AUO15" s="58">
        <v>0.5</v>
      </c>
      <c r="AUP15" s="56">
        <v>1052.1599999999999</v>
      </c>
      <c r="AUQ15" s="56">
        <v>1084.9826463337417</v>
      </c>
      <c r="AUR15" s="56">
        <v>1118.829211189714</v>
      </c>
      <c r="AUS15" s="56">
        <v>1153.7316362075244</v>
      </c>
      <c r="AUT15" s="56">
        <v>1189.7228594618668</v>
      </c>
      <c r="AUU15" s="59">
        <v>981.46947723744131</v>
      </c>
      <c r="AUV15" s="59">
        <v>759.06517357783503</v>
      </c>
      <c r="AUW15" s="59">
        <v>521.82972220211161</v>
      </c>
      <c r="AUX15" s="59">
        <v>269.05422793607835</v>
      </c>
      <c r="AUY15" s="59">
        <v>0</v>
      </c>
      <c r="AUZ15" s="56">
        <v>0</v>
      </c>
      <c r="AVA15" s="56">
        <v>0</v>
      </c>
      <c r="AVB15" s="56">
        <v>0</v>
      </c>
      <c r="AVC15" s="56">
        <v>0</v>
      </c>
      <c r="AVD15" s="56">
        <v>0</v>
      </c>
      <c r="AVE15" s="59">
        <v>0</v>
      </c>
      <c r="AVF15" s="56">
        <v>0</v>
      </c>
      <c r="AVG15" s="56">
        <v>0</v>
      </c>
      <c r="AVH15" s="56">
        <v>0</v>
      </c>
      <c r="AVI15" s="56">
        <v>0</v>
      </c>
      <c r="AVJ15" s="56">
        <v>0</v>
      </c>
      <c r="AVK15" s="56">
        <v>0</v>
      </c>
      <c r="AVL15" s="56">
        <v>0</v>
      </c>
      <c r="AVM15" s="56">
        <v>0</v>
      </c>
      <c r="AVN15" s="56">
        <v>0</v>
      </c>
      <c r="AVO15" s="56">
        <v>0</v>
      </c>
      <c r="AVP15" s="56">
        <v>1139.8400000000001</v>
      </c>
      <c r="AVQ15" s="56">
        <v>1147.5880401830334</v>
      </c>
      <c r="AVR15" s="56">
        <v>1155.3887475181914</v>
      </c>
      <c r="AVS15" s="56">
        <v>1163.2424800094141</v>
      </c>
      <c r="AVT15" s="56">
        <v>1171.1495980941663</v>
      </c>
      <c r="AVU15" s="59">
        <v>943.28837172798376</v>
      </c>
      <c r="AVV15" s="59">
        <v>712.27526703666388</v>
      </c>
      <c r="AVW15" s="59">
        <v>478.07796285411507</v>
      </c>
      <c r="AVX15" s="59">
        <v>240.66384424412672</v>
      </c>
      <c r="AVY15" s="59">
        <v>0</v>
      </c>
      <c r="AVZ15" s="56">
        <v>0</v>
      </c>
      <c r="AWA15" s="56">
        <v>0</v>
      </c>
      <c r="AWB15" s="56">
        <v>0</v>
      </c>
      <c r="AWC15" s="56">
        <v>0</v>
      </c>
      <c r="AWD15" s="56">
        <v>0</v>
      </c>
      <c r="AWE15" s="59">
        <v>0</v>
      </c>
      <c r="AWF15" s="56">
        <v>0</v>
      </c>
      <c r="AWG15" s="56">
        <v>0</v>
      </c>
      <c r="AWH15" s="56">
        <v>0</v>
      </c>
      <c r="AWI15" s="56">
        <v>0</v>
      </c>
      <c r="AWJ15" s="56">
        <v>0</v>
      </c>
      <c r="AWK15" s="56">
        <v>0</v>
      </c>
      <c r="AWL15" s="56">
        <v>0</v>
      </c>
      <c r="AWM15" s="56">
        <v>0</v>
      </c>
      <c r="AWN15" s="56">
        <v>0</v>
      </c>
      <c r="AWO15" s="56">
        <v>0</v>
      </c>
      <c r="AWP15" s="57">
        <v>0.76</v>
      </c>
      <c r="AWQ15" s="56">
        <v>27690.719999999998</v>
      </c>
      <c r="AWR15" s="56">
        <v>28554.545567676654</v>
      </c>
      <c r="AWS15" s="56">
        <v>29445.318596862868</v>
      </c>
      <c r="AWT15" s="56">
        <v>30363.879726813808</v>
      </c>
      <c r="AWU15" s="56">
        <v>31311.095820937786</v>
      </c>
      <c r="AWV15" s="59">
        <v>9116.5724569049071</v>
      </c>
      <c r="AWW15" s="56">
        <v>9400.9683981390554</v>
      </c>
      <c r="AWX15" s="56">
        <v>9694.2362099992315</v>
      </c>
      <c r="AWY15" s="56">
        <v>9996.6526548332477</v>
      </c>
      <c r="AWZ15" s="56">
        <v>10308.503128725863</v>
      </c>
      <c r="AXA15" s="56">
        <v>10630.081930832424</v>
      </c>
      <c r="AXB15" s="56">
        <v>10961.692541114522</v>
      </c>
      <c r="AXC15" s="56">
        <v>11303.64790673973</v>
      </c>
      <c r="AXD15" s="56">
        <v>11656.270737415731</v>
      </c>
      <c r="AXE15" s="56">
        <v>12019.893809937535</v>
      </c>
      <c r="AXF15" s="56">
        <v>12394.860282235202</v>
      </c>
      <c r="AXG15" s="56">
        <v>12781.524017218426</v>
      </c>
      <c r="AXH15" s="56">
        <v>13180.249916723624</v>
      </c>
      <c r="AXI15" s="56">
        <v>13591.414265878648</v>
      </c>
      <c r="AXJ15" s="56">
        <v>14015.405088210144</v>
      </c>
      <c r="AXK15" s="56">
        <v>14452.622511828649</v>
      </c>
      <c r="AXL15" s="56">
        <v>14903.479147037009</v>
      </c>
      <c r="AXM15" s="56">
        <v>15368.400475718476</v>
      </c>
      <c r="AXN15" s="56">
        <v>15847.825252871968</v>
      </c>
      <c r="AXO15" s="56">
        <v>16342.205920673405</v>
      </c>
      <c r="AXP15" s="56">
        <v>16852.009035453899</v>
      </c>
      <c r="AXQ15" s="56">
        <v>29998.280000000002</v>
      </c>
      <c r="AXR15" s="56">
        <v>30202.192723594439</v>
      </c>
      <c r="AXS15" s="56">
        <v>30407.491539952982</v>
      </c>
      <c r="AXT15" s="56">
        <v>30614.185871014182</v>
      </c>
      <c r="AXU15" s="56">
        <v>30822.285202762028</v>
      </c>
      <c r="AXV15" s="59">
        <v>8761.919741833779</v>
      </c>
      <c r="AXW15" s="56">
        <v>8821.4787204976619</v>
      </c>
      <c r="AXX15" s="56">
        <v>8881.44255015813</v>
      </c>
      <c r="AXY15" s="56">
        <v>8941.8139827819414</v>
      </c>
      <c r="AXZ15" s="56">
        <v>9002.595789042296</v>
      </c>
      <c r="AYA15" s="56">
        <v>9063.7907584459899</v>
      </c>
      <c r="AYB15" s="56">
        <v>9125.401699461434</v>
      </c>
      <c r="AYC15" s="56">
        <v>9187.4314396475529</v>
      </c>
      <c r="AYD15" s="56">
        <v>9249.8828257835485</v>
      </c>
      <c r="AYE15" s="56">
        <v>9312.7587239995428</v>
      </c>
      <c r="AYF15" s="56">
        <v>9376.0620199081259</v>
      </c>
      <c r="AYG15" s="56">
        <v>9439.7956187367854</v>
      </c>
      <c r="AYH15" s="56">
        <v>9503.9624454612331</v>
      </c>
      <c r="AYI15" s="56">
        <v>9568.5654449396443</v>
      </c>
      <c r="AYJ15" s="56">
        <v>9633.6075820478127</v>
      </c>
      <c r="AYK15" s="56">
        <v>9699.0918418152178</v>
      </c>
      <c r="AYL15" s="56">
        <v>9765.0212295620204</v>
      </c>
      <c r="AYM15" s="56">
        <v>9831.3987710369802</v>
      </c>
      <c r="AYN15" s="56">
        <v>9898.2275125563319</v>
      </c>
      <c r="AYO15" s="56">
        <v>9965.5105211435821</v>
      </c>
      <c r="AYP15" s="56">
        <v>10033.250884670269</v>
      </c>
      <c r="AYQ15" s="60">
        <v>0.76</v>
      </c>
      <c r="AYR15" s="56">
        <v>1052.1599999999999</v>
      </c>
      <c r="AYS15" s="56">
        <v>1084.9826463337417</v>
      </c>
      <c r="AYT15" s="56">
        <v>1118.829211189714</v>
      </c>
      <c r="AYU15" s="56">
        <v>1153.7316362075244</v>
      </c>
      <c r="AYV15" s="56">
        <v>1189.7228594618668</v>
      </c>
      <c r="AYW15" s="59">
        <v>346.40099196615574</v>
      </c>
      <c r="AYX15" s="56">
        <v>357.20714050721648</v>
      </c>
      <c r="AYY15" s="56">
        <v>368.35039214266698</v>
      </c>
      <c r="AYZ15" s="56">
        <v>379.84126296858119</v>
      </c>
      <c r="AZA15" s="56">
        <v>391.69059713579873</v>
      </c>
      <c r="AZB15" s="56">
        <v>403.90957708375385</v>
      </c>
      <c r="AZC15" s="56">
        <v>416.50973409355396</v>
      </c>
      <c r="AZD15" s="56">
        <v>429.50295917026625</v>
      </c>
      <c r="AZE15" s="56">
        <v>442.9015142646827</v>
      </c>
      <c r="AZF15" s="56">
        <v>456.71804384515372</v>
      </c>
      <c r="AZG15" s="56">
        <v>470.96558683041059</v>
      </c>
      <c r="AZH15" s="56">
        <v>485.65758889463825</v>
      </c>
      <c r="AZI15" s="56">
        <v>500.80791515641067</v>
      </c>
      <c r="AZJ15" s="56">
        <v>516.43086326346429</v>
      </c>
      <c r="AZK15" s="56">
        <v>532.54117688565634</v>
      </c>
      <c r="AZL15" s="56">
        <v>549.15405962884427</v>
      </c>
      <c r="AZM15" s="56">
        <v>566.28518938281331</v>
      </c>
      <c r="AZN15" s="56">
        <v>583.95073311679687</v>
      </c>
      <c r="AZO15" s="56">
        <v>602.1673621365486</v>
      </c>
      <c r="AZP15" s="56">
        <v>620.95226781736721</v>
      </c>
      <c r="AZQ15" s="56">
        <v>640.3231778279212</v>
      </c>
      <c r="AZR15" s="56">
        <v>1139.8400000000001</v>
      </c>
      <c r="AZS15" s="56">
        <v>1147.5880401830334</v>
      </c>
      <c r="AZT15" s="56">
        <v>1155.3887475181914</v>
      </c>
      <c r="AZU15" s="56">
        <v>1163.2424800094141</v>
      </c>
      <c r="AZV15" s="56">
        <v>1171.1495980941663</v>
      </c>
      <c r="AZW15" s="59">
        <v>332.92530766870016</v>
      </c>
      <c r="AZX15" s="56">
        <v>335.18836095843011</v>
      </c>
      <c r="AZY15" s="56">
        <v>337.46679730878708</v>
      </c>
      <c r="AZZ15" s="56">
        <v>339.76072128582598</v>
      </c>
      <c r="BAA15" s="56">
        <v>342.07023816638718</v>
      </c>
      <c r="BAB15" s="56">
        <v>344.39545394292855</v>
      </c>
      <c r="BAC15" s="56">
        <v>346.73647532838942</v>
      </c>
      <c r="BAD15" s="56">
        <v>349.09340976108842</v>
      </c>
      <c r="BAE15" s="56">
        <v>351.46636540965397</v>
      </c>
      <c r="BAF15" s="56">
        <v>353.8554511779887</v>
      </c>
      <c r="BAG15" s="56">
        <v>356.26077671026729</v>
      </c>
      <c r="BAH15" s="56">
        <v>358.6824523959686</v>
      </c>
      <c r="BAI15" s="56">
        <v>361.1205893749418</v>
      </c>
      <c r="BAJ15" s="56">
        <v>363.57529954250714</v>
      </c>
      <c r="BAK15" s="56">
        <v>366.046695554591</v>
      </c>
      <c r="BAL15" s="56">
        <v>368.53489083289628</v>
      </c>
      <c r="BAM15" s="56">
        <v>371.03999957010774</v>
      </c>
      <c r="BAN15" s="56">
        <v>373.56213673513247</v>
      </c>
      <c r="BAO15" s="56">
        <v>376.1014180783767</v>
      </c>
      <c r="BAP15" s="56">
        <v>378.65796013705778</v>
      </c>
      <c r="BAQ15" s="56">
        <v>381.23188024055241</v>
      </c>
      <c r="BAR15" s="57">
        <v>0.76</v>
      </c>
      <c r="BAS15" s="56">
        <v>27690.719999999998</v>
      </c>
      <c r="BAT15" s="56">
        <v>28554.545567676654</v>
      </c>
      <c r="BAU15" s="56">
        <v>29445.318596862868</v>
      </c>
      <c r="BAV15" s="56">
        <v>30363.879726813808</v>
      </c>
      <c r="BAW15" s="56">
        <v>31311.095820937786</v>
      </c>
      <c r="BAX15" s="56">
        <v>7293.257965523926</v>
      </c>
      <c r="BAY15" s="56">
        <v>5640.5810388834334</v>
      </c>
      <c r="BAZ15" s="56">
        <v>3877.6944839996927</v>
      </c>
      <c r="BBA15" s="56">
        <v>1999.3305309666496</v>
      </c>
      <c r="BBB15" s="56">
        <v>0</v>
      </c>
      <c r="BBC15" s="56">
        <v>0</v>
      </c>
      <c r="BBD15" s="56">
        <v>0</v>
      </c>
      <c r="BBE15" s="56">
        <v>0</v>
      </c>
      <c r="BBF15" s="56">
        <v>0</v>
      </c>
      <c r="BBG15" s="56">
        <v>0</v>
      </c>
      <c r="BBH15" s="56">
        <v>0</v>
      </c>
      <c r="BBI15" s="55">
        <v>0</v>
      </c>
      <c r="BBJ15" s="55">
        <v>0</v>
      </c>
      <c r="BBK15" s="55">
        <v>0</v>
      </c>
      <c r="BBL15" s="55">
        <v>0</v>
      </c>
      <c r="BBM15" s="55">
        <v>0</v>
      </c>
      <c r="BBN15" s="55">
        <v>0</v>
      </c>
      <c r="BBO15" s="55">
        <v>0</v>
      </c>
      <c r="BBP15" s="55">
        <v>0</v>
      </c>
      <c r="BBQ15" s="55">
        <v>0</v>
      </c>
      <c r="BBR15" s="55">
        <v>0</v>
      </c>
      <c r="BBS15" s="56">
        <v>29998.280000000002</v>
      </c>
      <c r="BBT15" s="56">
        <v>30202.192723594439</v>
      </c>
      <c r="BBU15" s="56">
        <v>30407.491539952982</v>
      </c>
      <c r="BBV15" s="56">
        <v>30614.185871014182</v>
      </c>
      <c r="BBW15" s="56">
        <v>30822.285202762028</v>
      </c>
      <c r="BBX15" s="56">
        <v>7009.5357934670237</v>
      </c>
      <c r="BBY15" s="56">
        <v>5292.8872322985972</v>
      </c>
      <c r="BBZ15" s="56">
        <v>3552.5770200632523</v>
      </c>
      <c r="BCA15" s="56">
        <v>1788.3627965563883</v>
      </c>
      <c r="BCB15" s="56">
        <v>0</v>
      </c>
      <c r="BCC15" s="56">
        <v>0</v>
      </c>
      <c r="BCD15" s="56">
        <v>0</v>
      </c>
      <c r="BCE15" s="56">
        <v>0</v>
      </c>
      <c r="BCF15" s="56">
        <v>0</v>
      </c>
      <c r="BCG15" s="56">
        <v>0</v>
      </c>
      <c r="BCH15" s="59">
        <v>0</v>
      </c>
      <c r="BCI15" s="55">
        <v>0</v>
      </c>
      <c r="BCJ15" s="55">
        <v>0</v>
      </c>
      <c r="BCK15" s="55">
        <v>0</v>
      </c>
      <c r="BCL15" s="55">
        <v>0</v>
      </c>
      <c r="BCM15" s="55">
        <v>0</v>
      </c>
      <c r="BCN15" s="55">
        <v>0</v>
      </c>
      <c r="BCO15" s="55">
        <v>0</v>
      </c>
      <c r="BCP15" s="55">
        <v>0</v>
      </c>
      <c r="BCQ15" s="55">
        <v>0</v>
      </c>
      <c r="BCR15" s="55">
        <v>0</v>
      </c>
      <c r="BCS15" s="57">
        <v>0.76</v>
      </c>
      <c r="BCT15" s="56">
        <v>1052.1599999999999</v>
      </c>
      <c r="BCU15" s="56">
        <v>1084.9826463337417</v>
      </c>
      <c r="BCV15" s="56">
        <v>1118.829211189714</v>
      </c>
      <c r="BCW15" s="56">
        <v>1153.7316362075244</v>
      </c>
      <c r="BCX15" s="56">
        <v>1189.7228594618668</v>
      </c>
      <c r="BCY15" s="56">
        <v>277.12079357292458</v>
      </c>
      <c r="BCZ15" s="56">
        <v>214.32428430432989</v>
      </c>
      <c r="BDA15" s="56">
        <v>147.3401568570668</v>
      </c>
      <c r="BDB15" s="56">
        <v>75.968252593716244</v>
      </c>
      <c r="BDC15" s="56">
        <v>0</v>
      </c>
      <c r="BDD15" s="56">
        <v>0</v>
      </c>
      <c r="BDE15" s="56">
        <v>0</v>
      </c>
      <c r="BDF15" s="56">
        <v>0</v>
      </c>
      <c r="BDG15" s="56">
        <v>0</v>
      </c>
      <c r="BDH15" s="56">
        <v>0</v>
      </c>
      <c r="BDI15" s="59">
        <v>0</v>
      </c>
      <c r="BDJ15" s="55">
        <v>0</v>
      </c>
      <c r="BDK15" s="55">
        <v>0</v>
      </c>
      <c r="BDL15" s="55">
        <v>0</v>
      </c>
      <c r="BDM15" s="55">
        <v>0</v>
      </c>
      <c r="BDN15" s="55">
        <v>0</v>
      </c>
      <c r="BDO15" s="55">
        <v>0</v>
      </c>
      <c r="BDP15" s="55">
        <v>0</v>
      </c>
      <c r="BDQ15" s="55">
        <v>0</v>
      </c>
      <c r="BDR15" s="55">
        <v>0</v>
      </c>
      <c r="BDS15" s="55">
        <v>0</v>
      </c>
      <c r="BDT15" s="56">
        <v>1139.8400000000001</v>
      </c>
      <c r="BDU15" s="56">
        <v>1147.5880401830334</v>
      </c>
      <c r="BDV15" s="56">
        <v>1155.3887475181914</v>
      </c>
      <c r="BDW15" s="56">
        <v>1163.2424800094141</v>
      </c>
      <c r="BDX15" s="56">
        <v>1171.1495980941663</v>
      </c>
      <c r="BDY15" s="56">
        <v>266.34024613496013</v>
      </c>
      <c r="BDZ15" s="56">
        <v>201.11301657505805</v>
      </c>
      <c r="BEA15" s="56">
        <v>134.98671892351484</v>
      </c>
      <c r="BEB15" s="56">
        <v>67.952144257165202</v>
      </c>
      <c r="BEC15" s="56">
        <v>0</v>
      </c>
      <c r="BED15" s="56">
        <v>0</v>
      </c>
      <c r="BEE15" s="56">
        <v>0</v>
      </c>
      <c r="BEF15" s="56">
        <v>0</v>
      </c>
      <c r="BEG15" s="56">
        <v>0</v>
      </c>
      <c r="BEH15" s="56">
        <v>0</v>
      </c>
      <c r="BEI15" s="59">
        <v>0</v>
      </c>
      <c r="BEJ15" s="55">
        <v>0</v>
      </c>
      <c r="BEK15" s="55">
        <v>0</v>
      </c>
      <c r="BEL15" s="55">
        <v>0</v>
      </c>
      <c r="BEM15" s="55">
        <v>0</v>
      </c>
      <c r="BEN15" s="55">
        <v>0</v>
      </c>
      <c r="BEO15" s="55">
        <v>0</v>
      </c>
      <c r="BEP15" s="55">
        <v>0</v>
      </c>
      <c r="BEQ15" s="55">
        <v>0</v>
      </c>
      <c r="BER15" s="55">
        <v>0</v>
      </c>
      <c r="BES15" s="55">
        <v>0</v>
      </c>
      <c r="BET15" s="57">
        <v>0</v>
      </c>
      <c r="BEU15" s="56">
        <v>27690.719999999998</v>
      </c>
      <c r="BEV15" s="56">
        <v>28554.545567676654</v>
      </c>
      <c r="BEW15" s="56">
        <v>29445.318596862868</v>
      </c>
      <c r="BEX15" s="56">
        <v>30363.879726813808</v>
      </c>
      <c r="BEY15" s="56">
        <v>31311.095820937786</v>
      </c>
      <c r="BEZ15" s="56">
        <v>7293.257965523926</v>
      </c>
      <c r="BFA15" s="56">
        <v>5640.5810388834334</v>
      </c>
      <c r="BFB15" s="56">
        <v>3877.6944839996927</v>
      </c>
      <c r="BFC15" s="56">
        <v>1999.3305309666496</v>
      </c>
      <c r="BFD15" s="56">
        <v>0</v>
      </c>
      <c r="BFE15" s="56">
        <v>0</v>
      </c>
      <c r="BFF15" s="56">
        <v>0</v>
      </c>
      <c r="BFG15" s="56">
        <v>0</v>
      </c>
      <c r="BFH15" s="56">
        <v>0</v>
      </c>
      <c r="BFI15" s="56">
        <v>0</v>
      </c>
      <c r="BFJ15" s="56">
        <v>0</v>
      </c>
      <c r="BFK15" s="56">
        <v>0</v>
      </c>
      <c r="BFL15" s="56">
        <v>0</v>
      </c>
      <c r="BFM15" s="56">
        <v>0</v>
      </c>
      <c r="BFN15" s="56">
        <v>0</v>
      </c>
      <c r="BFO15" s="56">
        <v>0</v>
      </c>
      <c r="BFP15" s="56">
        <v>0</v>
      </c>
      <c r="BFQ15" s="56">
        <v>0</v>
      </c>
      <c r="BFR15" s="56">
        <v>0</v>
      </c>
      <c r="BFS15" s="56">
        <v>0</v>
      </c>
      <c r="BFT15" s="56">
        <v>0</v>
      </c>
      <c r="BFU15" s="56">
        <v>29998.280000000002</v>
      </c>
      <c r="BFV15" s="56">
        <v>30202.192723594439</v>
      </c>
      <c r="BFW15" s="56">
        <v>30407.491539952982</v>
      </c>
      <c r="BFX15" s="56">
        <v>30614.185871014182</v>
      </c>
      <c r="BFY15" s="56">
        <v>30822.285202762028</v>
      </c>
      <c r="BFZ15" s="56">
        <v>7009.5357934670237</v>
      </c>
      <c r="BGA15" s="56">
        <v>5292.8872322985972</v>
      </c>
      <c r="BGB15" s="56">
        <v>3552.5770200632523</v>
      </c>
      <c r="BGC15" s="56">
        <v>1788.3627965563883</v>
      </c>
      <c r="BGD15" s="56">
        <v>0</v>
      </c>
      <c r="BGE15" s="56">
        <v>0</v>
      </c>
      <c r="BGF15" s="56">
        <v>0</v>
      </c>
      <c r="BGG15" s="56">
        <v>0</v>
      </c>
      <c r="BGH15" s="56">
        <v>0</v>
      </c>
      <c r="BGI15" s="56">
        <v>0</v>
      </c>
      <c r="BGJ15" s="56">
        <v>0</v>
      </c>
      <c r="BGK15" s="56">
        <v>0</v>
      </c>
      <c r="BGL15" s="56">
        <v>0</v>
      </c>
      <c r="BGM15" s="56">
        <v>0</v>
      </c>
      <c r="BGN15" s="56">
        <v>0</v>
      </c>
      <c r="BGO15" s="56">
        <v>0</v>
      </c>
      <c r="BGP15" s="56">
        <v>0</v>
      </c>
      <c r="BGQ15" s="56">
        <v>0</v>
      </c>
      <c r="BGR15" s="56">
        <v>0</v>
      </c>
      <c r="BGS15" s="56">
        <v>0</v>
      </c>
      <c r="BGT15" s="56">
        <v>0</v>
      </c>
      <c r="BGU15" s="57">
        <v>0.25</v>
      </c>
      <c r="BGV15" s="56">
        <v>1052.1599999999999</v>
      </c>
      <c r="BGW15" s="56">
        <v>1084.9826463337417</v>
      </c>
      <c r="BGX15" s="56">
        <v>1118.829211189714</v>
      </c>
      <c r="BGY15" s="56">
        <v>1153.7316362075244</v>
      </c>
      <c r="BGZ15" s="56">
        <v>1189.7228594618668</v>
      </c>
      <c r="BHA15" s="56">
        <v>207.84059517969342</v>
      </c>
      <c r="BHB15" s="56">
        <v>160.74321322824741</v>
      </c>
      <c r="BHC15" s="56">
        <v>110.5051176428001</v>
      </c>
      <c r="BHD15" s="56">
        <v>56.976189445287183</v>
      </c>
      <c r="BHE15" s="56">
        <v>0</v>
      </c>
      <c r="BHF15" s="56">
        <v>0</v>
      </c>
      <c r="BHG15" s="56">
        <v>0</v>
      </c>
      <c r="BHH15" s="56">
        <v>0</v>
      </c>
      <c r="BHI15" s="56">
        <v>0</v>
      </c>
      <c r="BHJ15" s="56">
        <v>0</v>
      </c>
      <c r="BHK15" s="59">
        <v>0</v>
      </c>
      <c r="BHL15" s="56">
        <v>0</v>
      </c>
      <c r="BHM15" s="56">
        <v>0</v>
      </c>
      <c r="BHN15" s="56">
        <v>0</v>
      </c>
      <c r="BHO15" s="56">
        <v>0</v>
      </c>
      <c r="BHP15" s="56">
        <v>0</v>
      </c>
      <c r="BHQ15" s="56">
        <v>0</v>
      </c>
      <c r="BHR15" s="56">
        <v>0</v>
      </c>
      <c r="BHS15" s="56">
        <v>0</v>
      </c>
      <c r="BHT15" s="56">
        <v>0</v>
      </c>
      <c r="BHU15" s="56">
        <v>0</v>
      </c>
      <c r="BHV15" s="56">
        <v>1139.8400000000001</v>
      </c>
      <c r="BHW15" s="56">
        <v>1147.5880401830334</v>
      </c>
      <c r="BHX15" s="56">
        <v>1155.3887475181914</v>
      </c>
      <c r="BHY15" s="56">
        <v>1163.2424800094141</v>
      </c>
      <c r="BHZ15" s="56">
        <v>1171.1495980941663</v>
      </c>
      <c r="BIA15" s="59">
        <v>199.75518460122009</v>
      </c>
      <c r="BIB15" s="56">
        <v>150.83476243129354</v>
      </c>
      <c r="BIC15" s="56">
        <v>101.24003919263613</v>
      </c>
      <c r="BID15" s="56">
        <v>50.964108192873901</v>
      </c>
      <c r="BIE15" s="56">
        <v>0</v>
      </c>
      <c r="BIF15" s="56">
        <v>0</v>
      </c>
      <c r="BIG15" s="56">
        <v>0</v>
      </c>
      <c r="BIH15" s="56">
        <v>0</v>
      </c>
      <c r="BII15" s="56">
        <v>0</v>
      </c>
      <c r="BIJ15" s="56">
        <v>0</v>
      </c>
      <c r="BIK15" s="59">
        <v>0</v>
      </c>
      <c r="BIL15" s="56">
        <v>0</v>
      </c>
      <c r="BIM15" s="56">
        <v>0</v>
      </c>
      <c r="BIN15" s="56">
        <v>0</v>
      </c>
      <c r="BIO15" s="56">
        <v>0</v>
      </c>
      <c r="BIP15" s="56">
        <v>0</v>
      </c>
      <c r="BIQ15" s="56">
        <v>0</v>
      </c>
      <c r="BIR15" s="56">
        <v>0</v>
      </c>
      <c r="BIS15" s="56">
        <v>0</v>
      </c>
      <c r="BIT15" s="56">
        <v>0</v>
      </c>
      <c r="BIU15" s="56">
        <v>0</v>
      </c>
      <c r="BIV15" s="61">
        <v>0.9</v>
      </c>
      <c r="BIW15" s="61">
        <v>0.9</v>
      </c>
      <c r="BIX15" s="61">
        <f t="shared" si="15"/>
        <v>0.71400000000000008</v>
      </c>
      <c r="BIY15" s="61">
        <f t="shared" si="15"/>
        <v>0.71400000000000008</v>
      </c>
      <c r="BIZ15" s="61">
        <v>0.1</v>
      </c>
      <c r="BJA15" s="61">
        <v>0.1</v>
      </c>
      <c r="BJB15" s="61">
        <v>0.8</v>
      </c>
      <c r="BJC15" s="61">
        <v>0.8</v>
      </c>
      <c r="BJD15" s="61">
        <v>0.8</v>
      </c>
      <c r="BJE15" s="61">
        <v>0.8</v>
      </c>
      <c r="BJF15" s="61">
        <v>1</v>
      </c>
      <c r="BJG15" s="61">
        <v>1</v>
      </c>
      <c r="BJH15" s="61">
        <f t="shared" si="16"/>
        <v>9</v>
      </c>
      <c r="BJI15" s="61">
        <f t="shared" si="16"/>
        <v>9</v>
      </c>
      <c r="BJJ15" s="62">
        <v>0.3</v>
      </c>
      <c r="BJK15" s="62">
        <v>0.3</v>
      </c>
      <c r="BJL15" s="46">
        <f t="shared" si="17"/>
        <v>1.69</v>
      </c>
      <c r="BJM15" s="46">
        <f t="shared" si="0"/>
        <v>1.5649999999999999</v>
      </c>
      <c r="BJN15" s="46">
        <f t="shared" si="0"/>
        <v>1.423</v>
      </c>
      <c r="BJO15" s="46">
        <v>1.5</v>
      </c>
      <c r="BJP15" s="61">
        <f t="shared" si="1"/>
        <v>0.65</v>
      </c>
      <c r="BJQ15" s="61">
        <f t="shared" si="1"/>
        <v>0.65</v>
      </c>
      <c r="BJR15" s="61">
        <v>0.69</v>
      </c>
      <c r="BJS15" s="61">
        <v>0.69</v>
      </c>
      <c r="BJT15" s="61">
        <v>48.83</v>
      </c>
      <c r="BJU15" s="61">
        <v>48.83</v>
      </c>
      <c r="BJV15" s="61">
        <f t="shared" si="18"/>
        <v>73.245000000000005</v>
      </c>
      <c r="BJW15" s="61">
        <f t="shared" si="18"/>
        <v>73.245000000000005</v>
      </c>
      <c r="BJX15" s="61">
        <v>4</v>
      </c>
      <c r="BJY15" s="61">
        <v>4</v>
      </c>
      <c r="BJZ15" s="63">
        <v>1223559.4319999998</v>
      </c>
      <c r="BKA15" s="63">
        <v>1261728.9675315255</v>
      </c>
      <c r="BKB15" s="63">
        <v>1301089.2204116243</v>
      </c>
      <c r="BKC15" s="63">
        <v>1341677.3356509556</v>
      </c>
      <c r="BKD15" s="63">
        <v>1383531.6170169727</v>
      </c>
      <c r="BKE15" s="63">
        <v>1426691.5631819079</v>
      </c>
      <c r="BKF15" s="63">
        <v>1471197.9049984119</v>
      </c>
      <c r="BKG15" s="63">
        <v>1517092.6439380266</v>
      </c>
      <c r="BKH15" s="63">
        <v>1564419.0917287611</v>
      </c>
      <c r="BKI15" s="63">
        <v>1613221.9112291858</v>
      </c>
      <c r="BKJ15" s="63">
        <v>1663547.1585776103</v>
      </c>
      <c r="BKK15" s="63">
        <v>1715442.326656129</v>
      </c>
      <c r="BKL15" s="63">
        <v>1768956.389910544</v>
      </c>
      <c r="BKM15" s="63">
        <v>1824139.8505684731</v>
      </c>
      <c r="BKN15" s="63">
        <v>1881044.7862992496</v>
      </c>
      <c r="BKO15" s="63">
        <v>1939724.8993605988</v>
      </c>
      <c r="BKP15" s="63">
        <v>2000235.567278469</v>
      </c>
      <c r="BKQ15" s="63">
        <v>2062633.8951078416</v>
      </c>
      <c r="BKR15" s="63">
        <v>2126978.7693238477</v>
      </c>
      <c r="BKS15" s="63">
        <v>2193330.9133940409</v>
      </c>
      <c r="BKT15" s="63">
        <v>2261752.9450842738</v>
      </c>
      <c r="BKU15" s="63">
        <v>2332309.4355522636</v>
      </c>
      <c r="BKV15" s="63">
        <v>2405066.9702846059</v>
      </c>
      <c r="BKW15" s="63">
        <v>2480094.21193475</v>
      </c>
      <c r="BKX15" s="63">
        <v>2557461.9651212371</v>
      </c>
      <c r="BKY15" s="63">
        <v>2637243.2432473502</v>
      </c>
      <c r="BKZ15" s="64">
        <v>1325522.7179999999</v>
      </c>
      <c r="BLA15" s="64">
        <v>1334532.9328394399</v>
      </c>
      <c r="BLB15" s="64">
        <v>1343604.3944386302</v>
      </c>
      <c r="BLC15" s="64">
        <v>1352737.5191212266</v>
      </c>
      <c r="BLD15" s="64">
        <v>1361932.7260408362</v>
      </c>
      <c r="BLE15" s="64">
        <v>1371190.4372002557</v>
      </c>
      <c r="BLF15" s="64">
        <v>1380511.077470836</v>
      </c>
      <c r="BLG15" s="64">
        <v>1389895.0746119842</v>
      </c>
      <c r="BLH15" s="64">
        <v>1399342.8592907933</v>
      </c>
      <c r="BLI15" s="64">
        <v>1408854.8651018066</v>
      </c>
      <c r="BLJ15" s="64">
        <v>1418431.5285869192</v>
      </c>
      <c r="BLK15" s="64">
        <v>1428073.28925541</v>
      </c>
      <c r="BLL15" s="64">
        <v>1437780.5896041144</v>
      </c>
      <c r="BLM15" s="64">
        <v>1447553.875137731</v>
      </c>
      <c r="BLN15" s="64">
        <v>1457393.5943892687</v>
      </c>
      <c r="BLO15" s="64">
        <v>1467300.1989406294</v>
      </c>
      <c r="BLP15" s="64">
        <v>1477274.1434433355</v>
      </c>
      <c r="BLQ15" s="64">
        <v>1487315.8856393937</v>
      </c>
      <c r="BLR15" s="64">
        <v>1497425.8863823027</v>
      </c>
      <c r="BLS15" s="64">
        <v>1507604.609658205</v>
      </c>
      <c r="BLT15" s="64">
        <v>1517852.5226071782</v>
      </c>
      <c r="BLU15" s="64">
        <v>1528170.095544677</v>
      </c>
      <c r="BLV15" s="64">
        <v>1538557.8019831155</v>
      </c>
      <c r="BLW15" s="64">
        <v>1549016.1186535994</v>
      </c>
      <c r="BLX15" s="64">
        <v>1559545.5255278049</v>
      </c>
      <c r="BLY15" s="64">
        <v>1570146.5058400056</v>
      </c>
      <c r="BLZ15" s="65">
        <v>343516.57638479996</v>
      </c>
      <c r="BMA15" s="65">
        <v>354232.74416960095</v>
      </c>
      <c r="BMB15" s="65">
        <v>365283.20805504586</v>
      </c>
      <c r="BMC15" s="65">
        <v>376678.39657166443</v>
      </c>
      <c r="BMD15" s="65">
        <v>388429.06357310218</v>
      </c>
      <c r="BME15" s="65">
        <v>400546.29838473396</v>
      </c>
      <c r="BMF15" s="65">
        <v>413041.53626886901</v>
      </c>
      <c r="BMG15" s="65">
        <v>425926.56921642309</v>
      </c>
      <c r="BMH15" s="65">
        <v>439213.55707524181</v>
      </c>
      <c r="BMI15" s="65">
        <v>452915.03902557772</v>
      </c>
      <c r="BMJ15" s="65">
        <v>467043.94541355042</v>
      </c>
      <c r="BMK15" s="65">
        <v>481613.60995375761</v>
      </c>
      <c r="BML15" s="65">
        <v>496637.7823125518</v>
      </c>
      <c r="BMM15" s="65">
        <v>512130.6410838592</v>
      </c>
      <c r="BMN15" s="65">
        <v>528106.80716978526</v>
      </c>
      <c r="BMO15" s="65">
        <v>544581.35757863522</v>
      </c>
      <c r="BMP15" s="65">
        <v>561569.83965336974</v>
      </c>
      <c r="BMQ15" s="65">
        <v>579088.28574392491</v>
      </c>
      <c r="BMR15" s="65">
        <v>597153.22833724308</v>
      </c>
      <c r="BMS15" s="65">
        <v>615781.71565929078</v>
      </c>
      <c r="BMT15" s="65">
        <v>634991.3277637898</v>
      </c>
      <c r="BMU15" s="65">
        <v>654800.19312284549</v>
      </c>
      <c r="BMV15" s="65">
        <v>675227.00573512597</v>
      </c>
      <c r="BMW15" s="65">
        <v>696291.04276774032</v>
      </c>
      <c r="BMX15" s="65">
        <v>718012.1827484637</v>
      </c>
      <c r="BMY15" s="65">
        <v>740410.92432547745</v>
      </c>
      <c r="BMZ15" s="65">
        <v>372142.9577502</v>
      </c>
      <c r="BNA15" s="65">
        <v>374672.59225195582</v>
      </c>
      <c r="BNB15" s="65">
        <v>377219.42189493147</v>
      </c>
      <c r="BNC15" s="65">
        <v>379783.56356276432</v>
      </c>
      <c r="BND15" s="65">
        <v>382365.13493360567</v>
      </c>
      <c r="BNE15" s="65">
        <v>384964.25448552222</v>
      </c>
      <c r="BNF15" s="65">
        <v>387581.04150193254</v>
      </c>
      <c r="BNG15" s="65">
        <v>390215.61607708241</v>
      </c>
      <c r="BNH15" s="65">
        <v>392868.09912155557</v>
      </c>
      <c r="BNI15" s="65">
        <v>395538.61236782325</v>
      </c>
      <c r="BNJ15" s="65">
        <v>398227.27837583056</v>
      </c>
      <c r="BNK15" s="65">
        <v>400934.22053862171</v>
      </c>
      <c r="BNL15" s="65">
        <v>403659.56308800267</v>
      </c>
      <c r="BNM15" s="65">
        <v>406403.43110024242</v>
      </c>
      <c r="BNN15" s="65">
        <v>409165.95050181384</v>
      </c>
      <c r="BNO15" s="65">
        <v>411947.24807517242</v>
      </c>
      <c r="BNP15" s="65">
        <v>414747.45146457473</v>
      </c>
      <c r="BNQ15" s="65">
        <v>417566.68918193696</v>
      </c>
      <c r="BNR15" s="65">
        <v>420405.09061273234</v>
      </c>
      <c r="BNS15" s="65">
        <v>423262.78602192935</v>
      </c>
      <c r="BNT15" s="65">
        <v>426139.90655997017</v>
      </c>
      <c r="BNU15" s="65">
        <v>429036.58426878951</v>
      </c>
      <c r="BNV15" s="65">
        <v>431952.95208787452</v>
      </c>
      <c r="BNW15" s="65">
        <v>434889.14386036608</v>
      </c>
      <c r="BNX15" s="65">
        <v>437845.29433920083</v>
      </c>
      <c r="BNY15" s="65">
        <v>440821.53919329616</v>
      </c>
      <c r="BNZ15" s="66">
        <v>123456.30604799998</v>
      </c>
      <c r="BOA15" s="66">
        <v>127307.58595892959</v>
      </c>
      <c r="BOB15" s="66">
        <v>131279.00843225341</v>
      </c>
      <c r="BOC15" s="66">
        <v>135374.32137402668</v>
      </c>
      <c r="BOD15" s="66">
        <v>139597.38960806903</v>
      </c>
      <c r="BOE15" s="66">
        <v>143952.19852327131</v>
      </c>
      <c r="BOF15" s="66">
        <v>148442.85783468204</v>
      </c>
      <c r="BOG15" s="66">
        <v>153073.60546192288</v>
      </c>
      <c r="BOH15" s="66">
        <v>157848.81152859278</v>
      </c>
      <c r="BOI15" s="66">
        <v>162772.98248643614</v>
      </c>
      <c r="BOJ15" s="66">
        <v>167850.76536816577</v>
      </c>
      <c r="BOK15" s="66">
        <v>173086.95217295515</v>
      </c>
      <c r="BOL15" s="66">
        <v>178486.48438873811</v>
      </c>
      <c r="BOM15" s="66">
        <v>184054.45765558397</v>
      </c>
      <c r="BON15" s="66">
        <v>189796.12657454866</v>
      </c>
      <c r="BOO15" s="66">
        <v>195716.90966654089</v>
      </c>
      <c r="BOP15" s="66">
        <v>201822.39448588181</v>
      </c>
      <c r="BOQ15" s="66">
        <v>208118.34289338544</v>
      </c>
      <c r="BOR15" s="66">
        <v>214610.69649393481</v>
      </c>
      <c r="BOS15" s="66">
        <v>221305.58224368619</v>
      </c>
      <c r="BOT15" s="66">
        <v>228209.31823219304</v>
      </c>
      <c r="BOU15" s="66">
        <v>235328.41964490557</v>
      </c>
      <c r="BOV15" s="66">
        <v>242669.60491167405</v>
      </c>
      <c r="BOW15" s="66">
        <v>250239.80204705719</v>
      </c>
      <c r="BOX15" s="66">
        <v>258046.15518841986</v>
      </c>
      <c r="BOY15" s="66">
        <v>266096.03133798967</v>
      </c>
      <c r="BOZ15" s="65">
        <v>133744.33155200002</v>
      </c>
      <c r="BPA15" s="65">
        <v>134653.45603887344</v>
      </c>
      <c r="BPB15" s="65">
        <v>135568.76028172637</v>
      </c>
      <c r="BPC15" s="65">
        <v>136490.28628732963</v>
      </c>
      <c r="BPD15" s="65">
        <v>137418.07634799424</v>
      </c>
      <c r="BPE15" s="65">
        <v>138352.17304351236</v>
      </c>
      <c r="BPF15" s="65">
        <v>139292.61924311149</v>
      </c>
      <c r="BPG15" s="65">
        <v>140239.4581074219</v>
      </c>
      <c r="BPH15" s="65">
        <v>141192.73309045733</v>
      </c>
      <c r="BPI15" s="65">
        <v>142152.48794160938</v>
      </c>
      <c r="BPJ15" s="65">
        <v>143118.76670765525</v>
      </c>
      <c r="BPK15" s="65">
        <v>144091.6137347793</v>
      </c>
      <c r="BPL15" s="65">
        <v>145071.07367060814</v>
      </c>
      <c r="BPM15" s="65">
        <v>146057.19146625986</v>
      </c>
      <c r="BPN15" s="65">
        <v>147050.01237840677</v>
      </c>
      <c r="BPO15" s="65">
        <v>148049.58197135263</v>
      </c>
      <c r="BPP15" s="65">
        <v>149055.94611912363</v>
      </c>
      <c r="BPQ15" s="65">
        <v>150069.15100757376</v>
      </c>
      <c r="BPR15" s="65">
        <v>151089.24313650446</v>
      </c>
      <c r="BPS15" s="65">
        <v>152116.26932179864</v>
      </c>
      <c r="BPT15" s="65">
        <v>153150.27669756926</v>
      </c>
      <c r="BPU15" s="65">
        <v>154191.31271832256</v>
      </c>
      <c r="BPV15" s="65">
        <v>155239.42516113576</v>
      </c>
      <c r="BPW15" s="65">
        <v>156294.66212784991</v>
      </c>
      <c r="BPX15" s="65">
        <v>157357.07204727735</v>
      </c>
      <c r="BPY15" s="65">
        <v>158426.70367742435</v>
      </c>
      <c r="BPZ15" s="66">
        <v>661980.41004260059</v>
      </c>
      <c r="BQA15" s="66">
        <v>717445.40490199323</v>
      </c>
      <c r="BQB15" s="66">
        <v>777557.61531049036</v>
      </c>
      <c r="BQC15" s="66">
        <v>842706.41500579042</v>
      </c>
      <c r="BQD15" s="66">
        <v>913313.80197252182</v>
      </c>
      <c r="BQE15" s="66">
        <v>989837.13191238861</v>
      </c>
      <c r="BQF15" s="66">
        <v>1072772.0807421033</v>
      </c>
      <c r="BQG15" s="66">
        <v>1162655.8553085316</v>
      </c>
      <c r="BQH15" s="66">
        <v>1260070.6731182921</v>
      </c>
      <c r="BQI15" s="66">
        <v>1365647.533621581</v>
      </c>
      <c r="BQJ15" s="66">
        <v>1480070.3054785137</v>
      </c>
      <c r="BQK15" s="66">
        <v>1604080.1562830454</v>
      </c>
      <c r="BQL15" s="66">
        <v>1738480.3534377732</v>
      </c>
      <c r="BQM15" s="66">
        <v>1884141.4672770421</v>
      </c>
      <c r="BQN15" s="66">
        <v>2042007.0101413163</v>
      </c>
      <c r="BQO15" s="66">
        <v>2213099.5479296222</v>
      </c>
      <c r="BQP15" s="66">
        <v>2398527.3237173399</v>
      </c>
      <c r="BQQ15" s="66">
        <v>2599491.4363434734</v>
      </c>
      <c r="BQR15" s="66">
        <v>2817293.6204663352</v>
      </c>
      <c r="BQS15" s="66">
        <v>3053344.6784825521</v>
      </c>
      <c r="BQT15" s="66">
        <v>3309173.6189267118</v>
      </c>
      <c r="BQU15" s="66">
        <v>3586437.5605451604</v>
      </c>
      <c r="BQV15" s="66">
        <v>3886932.4661970795</v>
      </c>
      <c r="BQW15" s="66">
        <v>4212604.7761111353</v>
      </c>
      <c r="BQX15" s="66">
        <v>4565564.0158515088</v>
      </c>
      <c r="BQY15" s="66">
        <v>4948096.4606607687</v>
      </c>
      <c r="BQZ15" s="65">
        <v>717145.44421281747</v>
      </c>
      <c r="BRA15" s="65">
        <v>758843.25793773436</v>
      </c>
      <c r="BRB15" s="65">
        <v>802965.55568255112</v>
      </c>
      <c r="BRC15" s="65">
        <v>849653.30701467779</v>
      </c>
      <c r="BRD15" s="65">
        <v>899055.6780574813</v>
      </c>
      <c r="BRE15" s="65">
        <v>951330.50807208102</v>
      </c>
      <c r="BRF15" s="65">
        <v>1006644.8137495894</v>
      </c>
      <c r="BRG15" s="65">
        <v>1065175.322824995</v>
      </c>
      <c r="BRH15" s="65">
        <v>1127109.0387175754</v>
      </c>
      <c r="BRI15" s="65">
        <v>1192643.8380018454</v>
      </c>
      <c r="BRJ15" s="65">
        <v>1261989.1026179488</v>
      </c>
      <c r="BRK15" s="65">
        <v>1335366.3888413867</v>
      </c>
      <c r="BRL15" s="65">
        <v>1413010.1351494219</v>
      </c>
      <c r="BRM15" s="65">
        <v>1495168.4112457777</v>
      </c>
      <c r="BRN15" s="65">
        <v>1582103.7106367408</v>
      </c>
      <c r="BRO15" s="65">
        <v>1674093.7892909301</v>
      </c>
      <c r="BRP15" s="65">
        <v>1771432.5530622273</v>
      </c>
      <c r="BRQ15" s="65">
        <v>1874430.9967111605</v>
      </c>
      <c r="BRR15" s="65">
        <v>1983418.1975248884</v>
      </c>
      <c r="BRS15" s="65">
        <v>2098742.3667103797</v>
      </c>
      <c r="BRT15" s="65">
        <v>2220771.9619199545</v>
      </c>
      <c r="BRU15" s="65">
        <v>2349896.86446368</v>
      </c>
      <c r="BRV15" s="65">
        <v>2486529.6249697837</v>
      </c>
      <c r="BRW15" s="65">
        <v>2631106.7814729335</v>
      </c>
      <c r="BRX15" s="65">
        <v>2784090.2541416474</v>
      </c>
      <c r="BRY15" s="65">
        <v>2945968.8211009386</v>
      </c>
      <c r="BRZ15" s="64">
        <v>1223559.4319999998</v>
      </c>
      <c r="BSA15" s="64">
        <v>1261728.9675315255</v>
      </c>
      <c r="BSB15" s="64">
        <v>1301089.2204116243</v>
      </c>
      <c r="BSC15" s="64">
        <v>1341677.3356509556</v>
      </c>
      <c r="BSD15" s="64">
        <v>1383531.6170169727</v>
      </c>
      <c r="BSE15" s="64">
        <v>766608.93328307848</v>
      </c>
      <c r="BSF15" s="64">
        <v>666452.65096428036</v>
      </c>
      <c r="BSG15" s="64">
        <v>559301.48806515243</v>
      </c>
      <c r="BSH15" s="64">
        <v>444816.49508154421</v>
      </c>
      <c r="BSI15" s="64">
        <v>0</v>
      </c>
      <c r="BSJ15" s="64">
        <v>0</v>
      </c>
      <c r="BSK15" s="64">
        <v>0</v>
      </c>
      <c r="BSL15" s="64">
        <v>0</v>
      </c>
      <c r="BSM15" s="64">
        <v>0</v>
      </c>
      <c r="BSN15" s="64">
        <v>0</v>
      </c>
      <c r="BSO15" s="64">
        <v>0</v>
      </c>
      <c r="BSP15" s="64">
        <v>0</v>
      </c>
      <c r="BSQ15" s="64">
        <v>0</v>
      </c>
      <c r="BSR15" s="64">
        <v>0</v>
      </c>
      <c r="BSS15" s="64">
        <v>0</v>
      </c>
      <c r="BST15" s="64">
        <v>0</v>
      </c>
      <c r="BSU15" s="64">
        <v>0</v>
      </c>
      <c r="BSV15" s="64">
        <v>0</v>
      </c>
      <c r="BSW15" s="64">
        <v>0</v>
      </c>
      <c r="BSX15" s="64">
        <v>0</v>
      </c>
      <c r="BSY15" s="64">
        <v>0</v>
      </c>
      <c r="BSZ15" s="64">
        <v>1325522.7179999999</v>
      </c>
      <c r="BTA15" s="64">
        <v>1334532.9328394399</v>
      </c>
      <c r="BTB15" s="64">
        <v>1343604.3944386302</v>
      </c>
      <c r="BTC15" s="64">
        <v>1352737.5191212266</v>
      </c>
      <c r="BTD15" s="64">
        <v>1361932.7260408362</v>
      </c>
      <c r="BTE15" s="63">
        <v>1007367.907863121</v>
      </c>
      <c r="BTF15" s="63">
        <v>829687.15755997226</v>
      </c>
      <c r="BTG15" s="63">
        <v>649544.29820200056</v>
      </c>
      <c r="BTH15" s="63">
        <v>466914.06738336128</v>
      </c>
      <c r="BTI15" s="63">
        <v>0</v>
      </c>
      <c r="BTJ15" s="63">
        <v>0</v>
      </c>
      <c r="BTK15" s="63">
        <v>0</v>
      </c>
      <c r="BTL15" s="63">
        <v>0</v>
      </c>
      <c r="BTM15" s="63">
        <v>0</v>
      </c>
      <c r="BTN15" s="63">
        <v>0</v>
      </c>
      <c r="BTO15" s="63">
        <v>0</v>
      </c>
      <c r="BTP15" s="63">
        <v>0</v>
      </c>
      <c r="BTQ15" s="63">
        <v>0</v>
      </c>
      <c r="BTR15" s="63">
        <v>0</v>
      </c>
      <c r="BTS15" s="63">
        <v>0</v>
      </c>
      <c r="BTT15" s="63">
        <v>0</v>
      </c>
      <c r="BTU15" s="63">
        <v>0</v>
      </c>
      <c r="BTV15" s="63">
        <v>0</v>
      </c>
      <c r="BTW15" s="63">
        <v>0</v>
      </c>
      <c r="BTX15" s="63">
        <v>0</v>
      </c>
      <c r="BTY15" s="63">
        <v>0</v>
      </c>
      <c r="BTZ15" s="63">
        <v>343516.57638480002</v>
      </c>
      <c r="BUA15" s="63">
        <v>354232.74416960095</v>
      </c>
      <c r="BUB15" s="63">
        <v>365283.20805504586</v>
      </c>
      <c r="BUC15" s="63">
        <v>376678.39657166449</v>
      </c>
      <c r="BUD15" s="63">
        <v>388429.06357310223</v>
      </c>
      <c r="BUE15" s="77">
        <v>320437.03870778723</v>
      </c>
      <c r="BUF15" s="77">
        <v>247824.92176132143</v>
      </c>
      <c r="BUG15" s="77">
        <v>170370.62768656926</v>
      </c>
      <c r="BUH15" s="77">
        <v>87842.711415048369</v>
      </c>
      <c r="BUI15" s="77">
        <v>0</v>
      </c>
      <c r="BUJ15" s="63">
        <v>0</v>
      </c>
      <c r="BUK15" s="63">
        <v>0</v>
      </c>
      <c r="BUL15" s="63">
        <v>0</v>
      </c>
      <c r="BUM15" s="63">
        <v>0</v>
      </c>
      <c r="BUN15" s="63">
        <v>0</v>
      </c>
      <c r="BUO15" s="63">
        <v>0</v>
      </c>
      <c r="BUP15" s="63">
        <v>0</v>
      </c>
      <c r="BUQ15" s="63">
        <v>0</v>
      </c>
      <c r="BUR15" s="63">
        <v>0</v>
      </c>
      <c r="BUS15" s="63">
        <v>0</v>
      </c>
      <c r="BUT15" s="63">
        <v>0</v>
      </c>
      <c r="BUU15" s="63">
        <v>0</v>
      </c>
      <c r="BUV15" s="63">
        <v>0</v>
      </c>
      <c r="BUW15" s="63">
        <v>0</v>
      </c>
      <c r="BUX15" s="63">
        <v>0</v>
      </c>
      <c r="BUY15" s="63">
        <v>0</v>
      </c>
      <c r="BUZ15" s="63">
        <v>372142.95775020006</v>
      </c>
      <c r="BVA15" s="63">
        <v>374672.59225195588</v>
      </c>
      <c r="BVB15" s="63">
        <v>377219.42189493153</v>
      </c>
      <c r="BVC15" s="63">
        <v>379783.56356276432</v>
      </c>
      <c r="BVD15" s="63">
        <v>382365.13493360567</v>
      </c>
      <c r="BVE15" s="77">
        <v>307971.4035884178</v>
      </c>
      <c r="BVF15" s="77">
        <v>232548.62490115955</v>
      </c>
      <c r="BVG15" s="77">
        <v>156086.24643083298</v>
      </c>
      <c r="BVH15" s="77">
        <v>78573.619824311128</v>
      </c>
      <c r="BVI15" s="77">
        <v>0</v>
      </c>
      <c r="BVJ15" s="63">
        <v>0</v>
      </c>
      <c r="BVK15" s="63">
        <v>0</v>
      </c>
      <c r="BVL15" s="63">
        <v>0</v>
      </c>
      <c r="BVM15" s="63">
        <v>0</v>
      </c>
      <c r="BVN15" s="63">
        <v>0</v>
      </c>
      <c r="BVO15" s="63">
        <v>0</v>
      </c>
      <c r="BVP15" s="63">
        <v>0</v>
      </c>
      <c r="BVQ15" s="63">
        <v>0</v>
      </c>
      <c r="BVR15" s="63">
        <v>0</v>
      </c>
      <c r="BVS15" s="63">
        <v>0</v>
      </c>
      <c r="BVT15" s="63">
        <v>0</v>
      </c>
      <c r="BVU15" s="63">
        <v>0</v>
      </c>
      <c r="BVV15" s="63">
        <v>0</v>
      </c>
      <c r="BVW15" s="63">
        <v>0</v>
      </c>
      <c r="BVX15" s="63">
        <v>0</v>
      </c>
      <c r="BVY15" s="63">
        <v>0</v>
      </c>
      <c r="BVZ15" s="66">
        <v>123456.30604799998</v>
      </c>
      <c r="BWA15" s="66">
        <v>127307.58595892959</v>
      </c>
      <c r="BWB15" s="66">
        <v>131279.00843225341</v>
      </c>
      <c r="BWC15" s="66">
        <v>135374.32137402668</v>
      </c>
      <c r="BWD15" s="66">
        <v>139597.38960806903</v>
      </c>
      <c r="BWE15" s="66">
        <v>115161.75881861703</v>
      </c>
      <c r="BWF15" s="66">
        <v>89065.714700809214</v>
      </c>
      <c r="BWG15" s="66">
        <v>61229.442184769141</v>
      </c>
      <c r="BWH15" s="66">
        <v>31569.762305718559</v>
      </c>
      <c r="BWI15" s="66">
        <v>0</v>
      </c>
      <c r="BWJ15" s="66">
        <v>0</v>
      </c>
      <c r="BWK15" s="66">
        <v>0</v>
      </c>
      <c r="BWL15" s="66">
        <v>0</v>
      </c>
      <c r="BWM15" s="66">
        <v>0</v>
      </c>
      <c r="BWN15" s="66">
        <v>0</v>
      </c>
      <c r="BWO15" s="66">
        <v>0</v>
      </c>
      <c r="BWP15" s="66">
        <v>0</v>
      </c>
      <c r="BWQ15" s="66">
        <v>0</v>
      </c>
      <c r="BWR15" s="66">
        <v>0</v>
      </c>
      <c r="BWS15" s="66">
        <v>0</v>
      </c>
      <c r="BWT15" s="66">
        <v>0</v>
      </c>
      <c r="BWU15" s="66">
        <v>0</v>
      </c>
      <c r="BWV15" s="66">
        <v>0</v>
      </c>
      <c r="BWW15" s="66">
        <v>0</v>
      </c>
      <c r="BWX15" s="66">
        <v>0</v>
      </c>
      <c r="BWY15" s="66">
        <v>0</v>
      </c>
      <c r="BWZ15" s="66">
        <v>133744.33155200002</v>
      </c>
      <c r="BXA15" s="66">
        <v>134653.45603887344</v>
      </c>
      <c r="BXB15" s="66">
        <v>135568.76028172637</v>
      </c>
      <c r="BXC15" s="66">
        <v>136490.28628732963</v>
      </c>
      <c r="BXD15" s="66">
        <v>137418.07634799424</v>
      </c>
      <c r="BXE15" s="66">
        <v>110681.7384348099</v>
      </c>
      <c r="BXF15" s="66">
        <v>83575.5715458669</v>
      </c>
      <c r="BXG15" s="66">
        <v>56095.783242968762</v>
      </c>
      <c r="BXH15" s="66">
        <v>28238.54661809147</v>
      </c>
      <c r="BXI15" s="66">
        <v>0</v>
      </c>
      <c r="BXJ15" s="66">
        <v>0</v>
      </c>
      <c r="BXK15" s="66">
        <v>0</v>
      </c>
      <c r="BXL15" s="66">
        <v>0</v>
      </c>
      <c r="BXM15" s="66">
        <v>0</v>
      </c>
      <c r="BXN15" s="66">
        <v>0</v>
      </c>
      <c r="BXO15" s="66">
        <v>0</v>
      </c>
      <c r="BXP15" s="66">
        <v>0</v>
      </c>
      <c r="BXQ15" s="66">
        <v>0</v>
      </c>
      <c r="BXR15" s="66">
        <v>0</v>
      </c>
      <c r="BXS15" s="66">
        <v>0</v>
      </c>
      <c r="BXT15" s="66">
        <v>0</v>
      </c>
      <c r="BXU15" s="66">
        <v>0</v>
      </c>
      <c r="BXV15" s="66">
        <v>0</v>
      </c>
      <c r="BXW15" s="66">
        <v>0</v>
      </c>
      <c r="BXX15" s="66">
        <v>0</v>
      </c>
      <c r="BXY15" s="66">
        <v>0</v>
      </c>
      <c r="BXZ15" s="66">
        <v>661980.41004260059</v>
      </c>
      <c r="BYA15" s="66">
        <v>717445.40490199323</v>
      </c>
      <c r="BYB15" s="66">
        <v>777557.61531049036</v>
      </c>
      <c r="BYC15" s="66">
        <v>842706.41500579042</v>
      </c>
      <c r="BYD15" s="66">
        <v>913313.80197252182</v>
      </c>
      <c r="BYE15" s="66">
        <v>791869.70552991098</v>
      </c>
      <c r="BYF15" s="66">
        <v>643663.24844526208</v>
      </c>
      <c r="BYG15" s="66">
        <v>465062.34212341264</v>
      </c>
      <c r="BYH15" s="66">
        <v>252014.13462365844</v>
      </c>
      <c r="BYI15" s="66">
        <v>0</v>
      </c>
      <c r="BYJ15" s="66">
        <v>0</v>
      </c>
      <c r="BYK15" s="66">
        <v>0</v>
      </c>
      <c r="BYL15" s="66">
        <v>0</v>
      </c>
      <c r="BYM15" s="66">
        <v>0</v>
      </c>
      <c r="BYN15" s="66">
        <v>0</v>
      </c>
      <c r="BYO15" s="66">
        <v>0</v>
      </c>
      <c r="BYP15" s="66">
        <v>0</v>
      </c>
      <c r="BYQ15" s="66">
        <v>0</v>
      </c>
      <c r="BYR15" s="66">
        <v>0</v>
      </c>
      <c r="BYS15" s="66">
        <v>0</v>
      </c>
      <c r="BYT15" s="66">
        <v>0</v>
      </c>
      <c r="BYU15" s="66">
        <v>0</v>
      </c>
      <c r="BYV15" s="66">
        <v>0</v>
      </c>
      <c r="BYW15" s="66">
        <v>0</v>
      </c>
      <c r="BYX15" s="66">
        <v>0</v>
      </c>
      <c r="BYY15" s="66">
        <v>0</v>
      </c>
      <c r="BYZ15" s="65">
        <v>717145.44421281747</v>
      </c>
      <c r="BZA15" s="65">
        <v>758843.25793773436</v>
      </c>
      <c r="BZB15" s="65">
        <v>802965.55568255112</v>
      </c>
      <c r="BZC15" s="65">
        <v>849653.30701467779</v>
      </c>
      <c r="BZD15" s="65">
        <v>899055.6780574813</v>
      </c>
      <c r="BZE15" s="65">
        <v>761064.40645766503</v>
      </c>
      <c r="BZF15" s="65">
        <v>603986.88824975363</v>
      </c>
      <c r="BZG15" s="65">
        <v>426070.12912999798</v>
      </c>
      <c r="BZH15" s="65">
        <v>225421.80774351509</v>
      </c>
      <c r="BZI15" s="65">
        <v>0</v>
      </c>
      <c r="BZJ15" s="65">
        <v>0</v>
      </c>
      <c r="BZK15" s="65">
        <v>0</v>
      </c>
      <c r="BZL15" s="65">
        <v>0</v>
      </c>
      <c r="BZM15" s="65">
        <v>0</v>
      </c>
      <c r="BZN15" s="65">
        <v>0</v>
      </c>
      <c r="BZO15" s="65">
        <v>0</v>
      </c>
      <c r="BZP15" s="65">
        <v>0</v>
      </c>
      <c r="BZQ15" s="65">
        <v>0</v>
      </c>
      <c r="BZR15" s="65">
        <v>0</v>
      </c>
      <c r="BZS15" s="65">
        <v>0</v>
      </c>
      <c r="BZT15" s="65">
        <v>0</v>
      </c>
      <c r="BZU15" s="65">
        <v>0</v>
      </c>
      <c r="BZV15" s="65">
        <v>0</v>
      </c>
      <c r="BZW15" s="65">
        <v>0</v>
      </c>
      <c r="BZX15" s="65">
        <v>0</v>
      </c>
      <c r="BZY15" s="65">
        <v>0</v>
      </c>
      <c r="BZZ15" s="64">
        <v>1223559.4319999998</v>
      </c>
      <c r="CAA15" s="64">
        <v>1261728.9675315255</v>
      </c>
      <c r="CAB15" s="64">
        <v>1301089.2204116243</v>
      </c>
      <c r="CAC15" s="64">
        <v>1341677.3356509556</v>
      </c>
      <c r="CAD15" s="64">
        <v>1383531.6170169727</v>
      </c>
      <c r="CAE15" s="66">
        <v>342405.97516365786</v>
      </c>
      <c r="CAF15" s="66">
        <v>353087.49719961884</v>
      </c>
      <c r="CAG15" s="66">
        <v>364102.23454512632</v>
      </c>
      <c r="CAH15" s="66">
        <v>375460.58201490261</v>
      </c>
      <c r="CAI15" s="66">
        <v>387173.25869500457</v>
      </c>
      <c r="CAJ15" s="66">
        <v>399251.31805862649</v>
      </c>
      <c r="CAK15" s="66">
        <v>411706.15839747095</v>
      </c>
      <c r="CAL15" s="66">
        <v>424549.53357853054</v>
      </c>
      <c r="CAM15" s="66">
        <v>437793.56413643353</v>
      </c>
      <c r="CAN15" s="66">
        <v>451450.74871181988</v>
      </c>
      <c r="CAO15" s="66">
        <v>465533.97584654373</v>
      </c>
      <c r="CAP15" s="66">
        <v>480056.53614683251</v>
      </c>
      <c r="CAQ15" s="66">
        <v>495032.13482588198</v>
      </c>
      <c r="CAR15" s="66">
        <v>510474.90463772346</v>
      </c>
      <c r="CAS15" s="66">
        <v>526399.41921456973</v>
      </c>
      <c r="CAT15" s="66">
        <v>542820.70682022569</v>
      </c>
      <c r="CAU15" s="66">
        <v>559754.26453254325</v>
      </c>
      <c r="CAV15" s="66">
        <v>577216.07286830537</v>
      </c>
      <c r="CAW15" s="66">
        <v>595222.61086433998</v>
      </c>
      <c r="CAX15" s="66">
        <v>613790.87162909692</v>
      </c>
      <c r="CAY15" s="66">
        <v>632938.37837936392</v>
      </c>
      <c r="CAZ15" s="64">
        <v>1325522.7179999999</v>
      </c>
      <c r="CBA15" s="64">
        <v>1334532.9328394399</v>
      </c>
      <c r="CBB15" s="64">
        <v>1343604.3944386302</v>
      </c>
      <c r="CBC15" s="64">
        <v>1352737.5191212266</v>
      </c>
      <c r="CBD15" s="64">
        <v>1361932.7260408362</v>
      </c>
      <c r="CBE15" s="64">
        <v>329085.70492806134</v>
      </c>
      <c r="CBF15" s="64">
        <v>331322.65859300061</v>
      </c>
      <c r="CBG15" s="64">
        <v>333574.81790687621</v>
      </c>
      <c r="CBH15" s="64">
        <v>335842.2862297903</v>
      </c>
      <c r="CBI15" s="64">
        <v>338125.16762443358</v>
      </c>
      <c r="CBJ15" s="64">
        <v>340423.56686086056</v>
      </c>
      <c r="CBK15" s="64">
        <v>342737.58942129835</v>
      </c>
      <c r="CBL15" s="64">
        <v>345067.34150498745</v>
      </c>
      <c r="CBM15" s="64">
        <v>347412.93003305548</v>
      </c>
      <c r="CBN15" s="64">
        <v>349774.46265342447</v>
      </c>
      <c r="CBO15" s="64">
        <v>352152.04774575104</v>
      </c>
      <c r="CBP15" s="64">
        <v>354545.79442640056</v>
      </c>
      <c r="CBQ15" s="64">
        <v>356955.81255345448</v>
      </c>
      <c r="CBR15" s="64">
        <v>359382.21273175266</v>
      </c>
      <c r="CBS15" s="64">
        <v>361825.10631796916</v>
      </c>
      <c r="CBT15" s="64">
        <v>364284.60542572278</v>
      </c>
      <c r="CBU15" s="64">
        <v>366760.82293072244</v>
      </c>
      <c r="CBV15" s="64">
        <v>369253.87247594772</v>
      </c>
      <c r="CBW15" s="64">
        <v>371763.86847686389</v>
      </c>
      <c r="CBX15" s="64">
        <v>374290.92612667318</v>
      </c>
      <c r="CBY15" s="64">
        <v>376835.16140160133</v>
      </c>
      <c r="CBZ15" s="67">
        <v>343516.57638479996</v>
      </c>
      <c r="CCA15" s="67">
        <v>354232.74416960095</v>
      </c>
      <c r="CCB15" s="67">
        <v>365283.20805504586</v>
      </c>
      <c r="CCC15" s="67">
        <v>376678.39657166443</v>
      </c>
      <c r="CCD15" s="67">
        <v>388429.06357310218</v>
      </c>
      <c r="CCE15" s="67"/>
      <c r="CCF15" s="67"/>
      <c r="CCG15" s="67"/>
      <c r="CCH15" s="67"/>
      <c r="CCI15" s="67"/>
      <c r="CCJ15" s="67"/>
      <c r="CCK15" s="67"/>
      <c r="CCL15" s="67"/>
      <c r="CCM15" s="67"/>
      <c r="CCN15" s="67"/>
      <c r="CCO15" s="67"/>
      <c r="CCP15" s="67"/>
      <c r="CCQ15" s="67"/>
      <c r="CCR15" s="67"/>
      <c r="CCS15" s="67"/>
      <c r="CCT15" s="67"/>
      <c r="CCU15" s="67"/>
      <c r="CCV15" s="67"/>
      <c r="CCW15" s="67"/>
      <c r="CCX15" s="67"/>
      <c r="CCY15" s="67"/>
      <c r="CCZ15" s="67">
        <v>372142.9577502</v>
      </c>
      <c r="CDA15" s="67">
        <v>374672.59225195582</v>
      </c>
      <c r="CDB15" s="67">
        <v>377219.42189493147</v>
      </c>
      <c r="CDC15" s="67">
        <v>379783.56356276432</v>
      </c>
      <c r="CDD15" s="67">
        <v>382365.13493360567</v>
      </c>
      <c r="CDE15" s="67"/>
      <c r="CDF15" s="67"/>
      <c r="CDG15" s="67"/>
      <c r="CDH15" s="67"/>
      <c r="CDI15" s="67"/>
      <c r="CDJ15" s="67"/>
      <c r="CDK15" s="67"/>
      <c r="CDL15" s="67"/>
      <c r="CDM15" s="67"/>
      <c r="CDN15" s="67"/>
      <c r="CDO15" s="67"/>
      <c r="CDP15" s="67"/>
      <c r="CDQ15" s="67"/>
      <c r="CDR15" s="67"/>
      <c r="CDS15" s="67"/>
      <c r="CDT15" s="67"/>
      <c r="CDU15" s="67"/>
      <c r="CDV15" s="67"/>
      <c r="CDW15" s="67"/>
      <c r="CDX15" s="67"/>
      <c r="CDY15" s="67"/>
      <c r="CDZ15" s="65">
        <v>123456.30604799998</v>
      </c>
      <c r="CEA15" s="65">
        <v>127307.58595892959</v>
      </c>
      <c r="CEB15" s="65">
        <v>131279.00843225341</v>
      </c>
      <c r="CEC15" s="65">
        <v>135374.32137402668</v>
      </c>
      <c r="CED15" s="65">
        <v>139597.38960806903</v>
      </c>
      <c r="CEE15" s="65">
        <v>40645.326641864842</v>
      </c>
      <c r="CEF15" s="65">
        <v>41913.277506263163</v>
      </c>
      <c r="CEG15" s="65">
        <v>43220.782718660572</v>
      </c>
      <c r="CEH15" s="65">
        <v>44569.076196308553</v>
      </c>
      <c r="CEI15" s="65">
        <v>45959.43034911139</v>
      </c>
      <c r="CEJ15" s="65">
        <v>47393.157280423278</v>
      </c>
      <c r="CEK15" s="65">
        <v>48871.610025304988</v>
      </c>
      <c r="CEL15" s="65">
        <v>50396.183827408415</v>
      </c>
      <c r="CEM15" s="65">
        <v>51968.317455694298</v>
      </c>
      <c r="CEN15" s="65">
        <v>53589.494562225511</v>
      </c>
      <c r="CEO15" s="65">
        <v>55261.245082317429</v>
      </c>
      <c r="CEP15" s="65">
        <v>56985.146678366633</v>
      </c>
      <c r="CEQ15" s="65">
        <v>58762.826228720602</v>
      </c>
      <c r="CER15" s="65">
        <v>60595.961362993359</v>
      </c>
      <c r="CES15" s="65">
        <v>62486.282045276108</v>
      </c>
      <c r="CET15" s="65">
        <v>64435.572206736855</v>
      </c>
      <c r="CEU15" s="65">
        <v>66445.671429149806</v>
      </c>
      <c r="CEV15" s="65">
        <v>68518.476680943248</v>
      </c>
      <c r="CEW15" s="65">
        <v>70655.944107404386</v>
      </c>
      <c r="CEX15" s="65">
        <v>72860.090876730304</v>
      </c>
      <c r="CEY15" s="65">
        <v>75132.997083667666</v>
      </c>
      <c r="CEZ15" s="64">
        <v>133744.33155200002</v>
      </c>
      <c r="CFA15" s="64">
        <v>134653.45603887344</v>
      </c>
      <c r="CFB15" s="64">
        <v>135568.76028172637</v>
      </c>
      <c r="CFC15" s="64">
        <v>136490.28628732963</v>
      </c>
      <c r="CFD15" s="64">
        <v>137418.07634799424</v>
      </c>
      <c r="CFE15" s="64">
        <v>39064.142976991716</v>
      </c>
      <c r="CFF15" s="64">
        <v>39329.680727466774</v>
      </c>
      <c r="CFG15" s="64">
        <v>39597.023465625003</v>
      </c>
      <c r="CFH15" s="64">
        <v>39866.183460835011</v>
      </c>
      <c r="CFI15" s="64">
        <v>40137.173065866176</v>
      </c>
      <c r="CFJ15" s="64">
        <v>40410.004717455602</v>
      </c>
      <c r="CFK15" s="64">
        <v>40684.690936878862</v>
      </c>
      <c r="CFL15" s="64">
        <v>40961.244330524649</v>
      </c>
      <c r="CFM15" s="64">
        <v>41239.677590473373</v>
      </c>
      <c r="CFN15" s="64">
        <v>41520.003495079567</v>
      </c>
      <c r="CFO15" s="64">
        <v>41802.234909558392</v>
      </c>
      <c r="CFP15" s="64">
        <v>42086.384786576084</v>
      </c>
      <c r="CFQ15" s="64">
        <v>42372.466166844366</v>
      </c>
      <c r="CFR15" s="64">
        <v>42660.492179718909</v>
      </c>
      <c r="CFS15" s="64">
        <v>42950.476043801973</v>
      </c>
      <c r="CFT15" s="64">
        <v>43242.431067548969</v>
      </c>
      <c r="CFU15" s="64">
        <v>43536.370649879311</v>
      </c>
      <c r="CFV15" s="64">
        <v>43832.308280791272</v>
      </c>
      <c r="CFW15" s="64">
        <v>44130.257541981155</v>
      </c>
      <c r="CFX15" s="64">
        <v>44430.232107466545</v>
      </c>
      <c r="CFY15" s="64">
        <v>44732.245744213928</v>
      </c>
      <c r="CFZ15" s="66">
        <v>661980.41004260059</v>
      </c>
      <c r="CGA15" s="66">
        <v>717445.40490199323</v>
      </c>
      <c r="CGB15" s="66">
        <v>777557.61531049036</v>
      </c>
      <c r="CGC15" s="66">
        <v>842706.41500579042</v>
      </c>
      <c r="CGD15" s="66">
        <v>913313.80197252182</v>
      </c>
      <c r="CGE15" s="66">
        <v>279483.42548114504</v>
      </c>
      <c r="CGF15" s="66">
        <v>302900.35220953508</v>
      </c>
      <c r="CGG15" s="66">
        <v>328279.3003224089</v>
      </c>
      <c r="CGH15" s="66">
        <v>355784.66064516484</v>
      </c>
      <c r="CGI15" s="66">
        <v>385594.59772844636</v>
      </c>
      <c r="CGJ15" s="66">
        <v>417902.20389981556</v>
      </c>
      <c r="CGK15" s="66">
        <v>452916.75000933046</v>
      </c>
      <c r="CGL15" s="66">
        <v>490865.0409706654</v>
      </c>
      <c r="CGM15" s="66">
        <v>531992.88487822365</v>
      </c>
      <c r="CGN15" s="66">
        <v>576566.68521637167</v>
      </c>
      <c r="CGO15" s="66">
        <v>624875.16647424642</v>
      </c>
      <c r="CGP15" s="66">
        <v>677231.24434371956</v>
      </c>
      <c r="CGQ15" s="66">
        <v>733974.05261462776</v>
      </c>
      <c r="CGR15" s="66">
        <v>795471.13989637711</v>
      </c>
      <c r="CGS15" s="66">
        <v>862120.85039507365</v>
      </c>
      <c r="CGT15" s="66">
        <v>934354.90416754212</v>
      </c>
      <c r="CGU15" s="66">
        <v>1012641.1935656922</v>
      </c>
      <c r="CGV15" s="66">
        <v>1097486.8139850576</v>
      </c>
      <c r="CGW15" s="66">
        <v>1189441.3485490263</v>
      </c>
      <c r="CGX15" s="66">
        <v>1289100.4280051319</v>
      </c>
      <c r="CGY15" s="66">
        <v>1397109.5888924522</v>
      </c>
      <c r="CGZ15" s="65">
        <v>717145.44421281747</v>
      </c>
      <c r="CHA15" s="65">
        <v>758843.25793773436</v>
      </c>
      <c r="CHB15" s="65">
        <v>802965.55568255112</v>
      </c>
      <c r="CHC15" s="65">
        <v>849653.30701467779</v>
      </c>
      <c r="CHD15" s="65">
        <v>899055.6780574813</v>
      </c>
      <c r="CHE15" s="65">
        <v>268610.96698505816</v>
      </c>
      <c r="CHF15" s="65">
        <v>284229.12388223695</v>
      </c>
      <c r="CHG15" s="65">
        <v>300755.38526823389</v>
      </c>
      <c r="CHH15" s="65">
        <v>318242.55210849183</v>
      </c>
      <c r="CHI15" s="65">
        <v>336746.49543581513</v>
      </c>
      <c r="CHJ15" s="65">
        <v>356326.33485683263</v>
      </c>
      <c r="CHK15" s="65">
        <v>377044.62743756804</v>
      </c>
      <c r="CHL15" s="65">
        <v>398967.56757160142</v>
      </c>
      <c r="CHM15" s="65">
        <v>422165.19846939604</v>
      </c>
      <c r="CHN15" s="65">
        <v>446711.63594449149</v>
      </c>
      <c r="CHO15" s="65">
        <v>472685.30521155673</v>
      </c>
      <c r="CHP15" s="65">
        <v>500169.19145286421</v>
      </c>
      <c r="CHQ15" s="65">
        <v>529251.10495373944</v>
      </c>
      <c r="CHR15" s="65">
        <v>560023.96165408625</v>
      </c>
      <c r="CHS15" s="65">
        <v>592586.08001234254</v>
      </c>
      <c r="CHT15" s="65">
        <v>627041.4951303401</v>
      </c>
      <c r="CHU15" s="65">
        <v>663500.29114268615</v>
      </c>
      <c r="CHV15" s="65">
        <v>702078.95293264475</v>
      </c>
      <c r="CHW15" s="65">
        <v>742900.73829824012</v>
      </c>
      <c r="CHX15" s="65">
        <v>786096.07175764162</v>
      </c>
      <c r="CHY15" s="65">
        <v>831802.96125202975</v>
      </c>
      <c r="CHZ15" s="65">
        <v>1223559.4319999998</v>
      </c>
      <c r="CIA15" s="65">
        <v>1261728.9675315255</v>
      </c>
      <c r="CIB15" s="65">
        <v>1301089.2204116243</v>
      </c>
      <c r="CIC15" s="65">
        <v>1341677.3356509556</v>
      </c>
      <c r="CID15" s="65">
        <v>1383531.6170169727</v>
      </c>
      <c r="CIE15" s="65">
        <v>183986.14398793882</v>
      </c>
      <c r="CIF15" s="65">
        <v>159948.63623142726</v>
      </c>
      <c r="CIG15" s="65">
        <v>134232.35713563659</v>
      </c>
      <c r="CIH15" s="65">
        <v>106755.9588195706</v>
      </c>
      <c r="CII15" s="65">
        <v>0</v>
      </c>
      <c r="CIJ15" s="65">
        <v>0</v>
      </c>
      <c r="CIK15" s="65">
        <v>0</v>
      </c>
      <c r="CIL15" s="65">
        <v>0</v>
      </c>
      <c r="CIM15" s="65">
        <v>0</v>
      </c>
      <c r="CIN15" s="65">
        <v>0</v>
      </c>
      <c r="CIO15" s="65">
        <v>0</v>
      </c>
      <c r="CIP15" s="65">
        <v>0</v>
      </c>
      <c r="CIQ15" s="65">
        <v>0</v>
      </c>
      <c r="CIR15" s="65">
        <v>0</v>
      </c>
      <c r="CIS15" s="65">
        <v>0</v>
      </c>
      <c r="CIT15" s="65">
        <v>0</v>
      </c>
      <c r="CIU15" s="65">
        <v>0</v>
      </c>
      <c r="CIV15" s="65">
        <v>0</v>
      </c>
      <c r="CIW15" s="65">
        <v>0</v>
      </c>
      <c r="CIX15" s="65">
        <v>0</v>
      </c>
      <c r="CIY15" s="65">
        <v>0</v>
      </c>
      <c r="CIZ15" s="64">
        <v>1325522.7179999999</v>
      </c>
      <c r="CJA15" s="64">
        <v>1334532.9328394399</v>
      </c>
      <c r="CJB15" s="64">
        <v>1343604.3944386302</v>
      </c>
      <c r="CJC15" s="64">
        <v>1352737.5191212266</v>
      </c>
      <c r="CJD15" s="64">
        <v>1361932.7260408362</v>
      </c>
      <c r="CJE15" s="64">
        <v>241768.29788714903</v>
      </c>
      <c r="CJF15" s="64">
        <v>199124.91781439338</v>
      </c>
      <c r="CJG15" s="64">
        <v>155890.63156848014</v>
      </c>
      <c r="CJH15" s="64">
        <v>112059.37617200668</v>
      </c>
      <c r="CJI15" s="65">
        <v>0</v>
      </c>
      <c r="CJJ15" s="65">
        <v>0</v>
      </c>
      <c r="CJK15" s="65">
        <v>0</v>
      </c>
      <c r="CJL15" s="65">
        <v>0</v>
      </c>
      <c r="CJM15" s="65">
        <v>0</v>
      </c>
      <c r="CJN15" s="65">
        <v>0</v>
      </c>
      <c r="CJO15" s="65">
        <v>0</v>
      </c>
      <c r="CJP15" s="65">
        <v>0</v>
      </c>
      <c r="CJQ15" s="65">
        <v>0</v>
      </c>
      <c r="CJR15" s="65">
        <v>0</v>
      </c>
      <c r="CJS15" s="65">
        <v>0</v>
      </c>
      <c r="CJT15" s="65">
        <v>0</v>
      </c>
      <c r="CJU15" s="65">
        <v>0</v>
      </c>
      <c r="CJV15" s="65">
        <v>0</v>
      </c>
      <c r="CJW15" s="65">
        <v>0</v>
      </c>
      <c r="CJX15" s="65">
        <v>0</v>
      </c>
      <c r="CJY15" s="65">
        <v>0</v>
      </c>
      <c r="CJZ15" s="67">
        <v>343516.57638479996</v>
      </c>
      <c r="CKA15" s="67">
        <v>354232.74416960095</v>
      </c>
      <c r="CKB15" s="67">
        <v>365283.20805504586</v>
      </c>
      <c r="CKC15" s="67">
        <v>376678.39657166443</v>
      </c>
      <c r="CKD15" s="67">
        <v>388429.06357310218</v>
      </c>
      <c r="CKE15" s="67"/>
      <c r="CKF15" s="67"/>
      <c r="CKG15" s="67"/>
      <c r="CKH15" s="67"/>
      <c r="CKI15" s="67"/>
      <c r="CKJ15" s="67"/>
      <c r="CKK15" s="67"/>
      <c r="CKL15" s="67"/>
      <c r="CKM15" s="67"/>
      <c r="CKN15" s="67"/>
      <c r="CKO15" s="67"/>
      <c r="CKP15" s="67"/>
      <c r="CKQ15" s="67"/>
      <c r="CKR15" s="67"/>
      <c r="CKS15" s="67"/>
      <c r="CKT15" s="67"/>
      <c r="CKU15" s="67"/>
      <c r="CKV15" s="67"/>
      <c r="CKW15" s="67"/>
      <c r="CKX15" s="67"/>
      <c r="CKY15" s="67"/>
      <c r="CKZ15" s="67">
        <v>372142.9577502</v>
      </c>
      <c r="CLA15" s="67">
        <v>374672.59225195582</v>
      </c>
      <c r="CLB15" s="67">
        <v>377219.42189493147</v>
      </c>
      <c r="CLC15" s="67">
        <v>379783.56356276432</v>
      </c>
      <c r="CLD15" s="67">
        <v>382365.13493360567</v>
      </c>
      <c r="CLE15" s="67"/>
      <c r="CLF15" s="67"/>
      <c r="CLG15" s="67"/>
      <c r="CLH15" s="67"/>
      <c r="CLI15" s="67"/>
      <c r="CLJ15" s="67"/>
      <c r="CLK15" s="67"/>
      <c r="CLL15" s="67"/>
      <c r="CLM15" s="67"/>
      <c r="CLN15" s="67"/>
      <c r="CLO15" s="67"/>
      <c r="CLP15" s="67"/>
      <c r="CLQ15" s="67"/>
      <c r="CLR15" s="67"/>
      <c r="CLS15" s="67"/>
      <c r="CLT15" s="67"/>
      <c r="CLU15" s="67"/>
      <c r="CLV15" s="67"/>
      <c r="CLW15" s="67"/>
      <c r="CLX15" s="67"/>
      <c r="CLY15" s="67"/>
      <c r="CLZ15" s="66">
        <v>123456.30604799998</v>
      </c>
      <c r="CMA15" s="66">
        <v>127307.58595892959</v>
      </c>
      <c r="CMB15" s="66">
        <v>131279.00843225341</v>
      </c>
      <c r="CMC15" s="66">
        <v>135374.32137402668</v>
      </c>
      <c r="CMD15" s="66">
        <v>139597.38960806903</v>
      </c>
      <c r="CME15" s="66">
        <v>32516.261313491872</v>
      </c>
      <c r="CMF15" s="66">
        <v>25147.9665037579</v>
      </c>
      <c r="CMG15" s="66">
        <v>17288.31308746423</v>
      </c>
      <c r="CMH15" s="66">
        <v>8913.8152392617103</v>
      </c>
      <c r="CMI15" s="66">
        <v>0</v>
      </c>
      <c r="CMJ15" s="66">
        <v>0</v>
      </c>
      <c r="CMK15" s="66">
        <v>0</v>
      </c>
      <c r="CML15" s="66">
        <v>0</v>
      </c>
      <c r="CMM15" s="66">
        <v>0</v>
      </c>
      <c r="CMN15" s="66">
        <v>0</v>
      </c>
      <c r="CMO15" s="66">
        <v>0</v>
      </c>
      <c r="CMP15" s="66">
        <v>0</v>
      </c>
      <c r="CMQ15" s="66">
        <v>0</v>
      </c>
      <c r="CMR15" s="66">
        <v>0</v>
      </c>
      <c r="CMS15" s="66">
        <v>0</v>
      </c>
      <c r="CMT15" s="66">
        <v>0</v>
      </c>
      <c r="CMU15" s="66">
        <v>0</v>
      </c>
      <c r="CMV15" s="66">
        <v>0</v>
      </c>
      <c r="CMW15" s="66">
        <v>0</v>
      </c>
      <c r="CMX15" s="66">
        <v>0</v>
      </c>
      <c r="CMY15" s="66">
        <v>0</v>
      </c>
      <c r="CMZ15" s="66">
        <v>133744.33155200002</v>
      </c>
      <c r="CNA15" s="66">
        <v>134653.45603887344</v>
      </c>
      <c r="CNB15" s="66">
        <v>135568.76028172637</v>
      </c>
      <c r="CNC15" s="66">
        <v>136490.28628732963</v>
      </c>
      <c r="CND15" s="66">
        <v>137418.07634799424</v>
      </c>
      <c r="CNE15" s="66">
        <v>31251.31438159338</v>
      </c>
      <c r="CNF15" s="66">
        <v>23597.808436480063</v>
      </c>
      <c r="CNG15" s="66">
        <v>15838.809386250005</v>
      </c>
      <c r="CNH15" s="66">
        <v>7973.2366921670018</v>
      </c>
      <c r="CNI15" s="66">
        <v>0</v>
      </c>
      <c r="CNJ15" s="66">
        <v>0</v>
      </c>
      <c r="CNK15" s="66">
        <v>0</v>
      </c>
      <c r="CNL15" s="66">
        <v>0</v>
      </c>
      <c r="CNM15" s="66">
        <v>0</v>
      </c>
      <c r="CNN15" s="66">
        <v>0</v>
      </c>
      <c r="CNO15" s="66">
        <v>0</v>
      </c>
      <c r="CNP15" s="66">
        <v>0</v>
      </c>
      <c r="CNQ15" s="66">
        <v>0</v>
      </c>
      <c r="CNR15" s="66">
        <v>0</v>
      </c>
      <c r="CNS15" s="66">
        <v>0</v>
      </c>
      <c r="CNT15" s="66">
        <v>0</v>
      </c>
      <c r="CNU15" s="66">
        <v>0</v>
      </c>
      <c r="CNV15" s="66">
        <v>0</v>
      </c>
      <c r="CNW15" s="66">
        <v>0</v>
      </c>
      <c r="CNX15" s="66">
        <v>0</v>
      </c>
      <c r="CNY15" s="66">
        <v>0</v>
      </c>
      <c r="CNZ15" s="66">
        <v>661980.41004260059</v>
      </c>
      <c r="COA15" s="66">
        <v>717445.40490199323</v>
      </c>
      <c r="COB15" s="66">
        <v>777557.61531049036</v>
      </c>
      <c r="COC15" s="66">
        <v>842706.41500579042</v>
      </c>
      <c r="COD15" s="66">
        <v>913313.80197252182</v>
      </c>
      <c r="COE15" s="66">
        <v>223586.74038491602</v>
      </c>
      <c r="COF15" s="66">
        <v>181740.21132572103</v>
      </c>
      <c r="COG15" s="66">
        <v>131311.72012896359</v>
      </c>
      <c r="COH15" s="66">
        <v>71156.932129032968</v>
      </c>
      <c r="COI15" s="66">
        <v>0</v>
      </c>
      <c r="COJ15" s="66">
        <v>0</v>
      </c>
      <c r="COK15" s="66">
        <v>0</v>
      </c>
      <c r="COL15" s="66">
        <v>0</v>
      </c>
      <c r="COM15" s="66">
        <v>0</v>
      </c>
      <c r="CON15" s="66">
        <v>0</v>
      </c>
      <c r="COO15" s="66">
        <v>0</v>
      </c>
      <c r="COP15" s="66">
        <v>0</v>
      </c>
      <c r="COQ15" s="66">
        <v>0</v>
      </c>
      <c r="COR15" s="66">
        <v>0</v>
      </c>
      <c r="COS15" s="66">
        <v>0</v>
      </c>
      <c r="COT15" s="66">
        <v>0</v>
      </c>
      <c r="COU15" s="66">
        <v>0</v>
      </c>
      <c r="COV15" s="66">
        <v>0</v>
      </c>
      <c r="COW15" s="66">
        <v>0</v>
      </c>
      <c r="COX15" s="66">
        <v>0</v>
      </c>
      <c r="COY15" s="66">
        <v>0</v>
      </c>
      <c r="COZ15" s="65">
        <v>717145.44421281747</v>
      </c>
      <c r="CPA15" s="65">
        <v>758843.25793773436</v>
      </c>
      <c r="CPB15" s="65">
        <v>802965.55568255112</v>
      </c>
      <c r="CPC15" s="65">
        <v>849653.30701467779</v>
      </c>
      <c r="CPD15" s="65">
        <v>899055.6780574813</v>
      </c>
      <c r="CPE15" s="65">
        <v>214888.77358804655</v>
      </c>
      <c r="CPF15" s="65">
        <v>170537.47432934222</v>
      </c>
      <c r="CPG15" s="65">
        <v>120302.15410729357</v>
      </c>
      <c r="CPH15" s="65">
        <v>63648.510421698367</v>
      </c>
      <c r="CPI15" s="65">
        <v>0</v>
      </c>
      <c r="CPJ15" s="65">
        <v>0</v>
      </c>
      <c r="CPK15" s="65">
        <v>0</v>
      </c>
      <c r="CPL15" s="65">
        <v>0</v>
      </c>
      <c r="CPM15" s="65">
        <v>0</v>
      </c>
      <c r="CPN15" s="65">
        <v>0</v>
      </c>
      <c r="CPO15" s="65">
        <v>0</v>
      </c>
      <c r="CPP15" s="65">
        <v>0</v>
      </c>
      <c r="CPQ15" s="65">
        <v>0</v>
      </c>
      <c r="CPR15" s="65">
        <v>0</v>
      </c>
      <c r="CPS15" s="65">
        <v>0</v>
      </c>
      <c r="CPT15" s="65">
        <v>0</v>
      </c>
      <c r="CPU15" s="65">
        <v>0</v>
      </c>
      <c r="CPV15" s="65">
        <v>0</v>
      </c>
      <c r="CPW15" s="65">
        <v>0</v>
      </c>
      <c r="CPX15" s="65">
        <v>0</v>
      </c>
      <c r="CPY15" s="65">
        <v>0</v>
      </c>
      <c r="CPZ15" s="66">
        <v>1223559.4319999998</v>
      </c>
      <c r="CQA15" s="66">
        <v>1261728.9675315255</v>
      </c>
      <c r="CQB15" s="66">
        <v>1301089.2204116243</v>
      </c>
      <c r="CQC15" s="66">
        <v>1341677.3356509556</v>
      </c>
      <c r="CQD15" s="66">
        <v>1383531.6170169727</v>
      </c>
      <c r="CQE15" s="66">
        <v>183986.14398793882</v>
      </c>
      <c r="CQF15" s="66">
        <v>159948.63623142726</v>
      </c>
      <c r="CQG15" s="66">
        <v>134232.35713563659</v>
      </c>
      <c r="CQH15" s="66">
        <v>106755.9588195706</v>
      </c>
      <c r="CQI15" s="66">
        <v>0</v>
      </c>
      <c r="CQJ15" s="66">
        <v>0</v>
      </c>
      <c r="CQK15" s="66">
        <v>0</v>
      </c>
      <c r="CQL15" s="66">
        <v>0</v>
      </c>
      <c r="CQM15" s="66">
        <v>0</v>
      </c>
      <c r="CQN15" s="66">
        <v>0</v>
      </c>
      <c r="CQO15" s="66">
        <v>0</v>
      </c>
      <c r="CQP15" s="66">
        <v>0</v>
      </c>
      <c r="CQQ15" s="66">
        <v>0</v>
      </c>
      <c r="CQR15" s="66">
        <v>0</v>
      </c>
      <c r="CQS15" s="66">
        <v>0</v>
      </c>
      <c r="CQT15" s="66">
        <v>0</v>
      </c>
      <c r="CQU15" s="66">
        <v>0</v>
      </c>
      <c r="CQV15" s="66">
        <v>0</v>
      </c>
      <c r="CQW15" s="66">
        <v>0</v>
      </c>
      <c r="CQX15" s="66">
        <v>0</v>
      </c>
      <c r="CQY15" s="66">
        <v>0</v>
      </c>
      <c r="CQZ15" s="66">
        <v>1325522.7179999999</v>
      </c>
      <c r="CRA15" s="66">
        <v>1334532.9328394399</v>
      </c>
      <c r="CRB15" s="66">
        <v>1343604.3944386302</v>
      </c>
      <c r="CRC15" s="66">
        <v>1352737.5191212266</v>
      </c>
      <c r="CRD15" s="66">
        <v>1361932.7260408362</v>
      </c>
      <c r="CRE15" s="66">
        <v>241768.29788714903</v>
      </c>
      <c r="CRF15" s="66">
        <v>199124.91781439338</v>
      </c>
      <c r="CRG15" s="66">
        <v>155890.63156848014</v>
      </c>
      <c r="CRH15" s="66">
        <v>112059.37617200668</v>
      </c>
      <c r="CRI15" s="66">
        <v>0</v>
      </c>
      <c r="CRJ15" s="66">
        <v>0</v>
      </c>
      <c r="CRK15" s="66">
        <v>0</v>
      </c>
      <c r="CRL15" s="66">
        <v>0</v>
      </c>
      <c r="CRM15" s="66">
        <v>0</v>
      </c>
      <c r="CRN15" s="66">
        <v>0</v>
      </c>
      <c r="CRO15" s="66">
        <v>0</v>
      </c>
      <c r="CRP15" s="66">
        <v>0</v>
      </c>
      <c r="CRQ15" s="66">
        <v>0</v>
      </c>
      <c r="CRR15" s="66">
        <v>0</v>
      </c>
      <c r="CRS15" s="66">
        <v>0</v>
      </c>
      <c r="CRT15" s="66">
        <v>0</v>
      </c>
      <c r="CRU15" s="66">
        <v>0</v>
      </c>
      <c r="CRV15" s="66">
        <v>0</v>
      </c>
      <c r="CRW15" s="66">
        <v>0</v>
      </c>
      <c r="CRX15" s="66">
        <v>0</v>
      </c>
      <c r="CRY15" s="66">
        <v>0</v>
      </c>
      <c r="CRZ15" s="67">
        <v>343516.57638479996</v>
      </c>
      <c r="CSA15" s="67">
        <v>354232.74416960095</v>
      </c>
      <c r="CSB15" s="67">
        <v>365283.20805504586</v>
      </c>
      <c r="CSC15" s="67">
        <v>376678.39657166443</v>
      </c>
      <c r="CSD15" s="67">
        <v>388429.06357310218</v>
      </c>
      <c r="CSE15" s="67"/>
      <c r="CSF15" s="67"/>
      <c r="CSG15" s="67"/>
      <c r="CSH15" s="67"/>
      <c r="CSI15" s="67"/>
      <c r="CSJ15" s="67"/>
      <c r="CSK15" s="67"/>
      <c r="CSL15" s="67"/>
      <c r="CSM15" s="67"/>
      <c r="CSN15" s="67"/>
      <c r="CSO15" s="67"/>
      <c r="CSP15" s="67"/>
      <c r="CSQ15" s="67"/>
      <c r="CSR15" s="67"/>
      <c r="CSS15" s="67"/>
      <c r="CST15" s="67"/>
      <c r="CSU15" s="67"/>
      <c r="CSV15" s="67"/>
      <c r="CSW15" s="67"/>
      <c r="CSX15" s="67"/>
      <c r="CSY15" s="67"/>
      <c r="CSZ15" s="67">
        <v>372142.9577502</v>
      </c>
      <c r="CTA15" s="67">
        <v>374672.59225195582</v>
      </c>
      <c r="CTB15" s="67">
        <v>377219.42189493147</v>
      </c>
      <c r="CTC15" s="67">
        <v>379783.56356276432</v>
      </c>
      <c r="CTD15" s="67">
        <v>382365.13493360567</v>
      </c>
      <c r="CTE15" s="67"/>
      <c r="CTF15" s="67"/>
      <c r="CTG15" s="67"/>
      <c r="CTH15" s="67"/>
      <c r="CTI15" s="67"/>
      <c r="CTJ15" s="67"/>
      <c r="CTK15" s="67"/>
      <c r="CTL15" s="67"/>
      <c r="CTM15" s="67"/>
      <c r="CTN15" s="67"/>
      <c r="CTO15" s="67"/>
      <c r="CTP15" s="67"/>
      <c r="CTQ15" s="67"/>
      <c r="CTR15" s="67"/>
      <c r="CTS15" s="67"/>
      <c r="CTT15" s="67"/>
      <c r="CTU15" s="67"/>
      <c r="CTV15" s="67"/>
      <c r="CTW15" s="67"/>
      <c r="CTX15" s="67"/>
      <c r="CTY15" s="67"/>
      <c r="CTZ15" s="66">
        <v>123456.30604799998</v>
      </c>
      <c r="CUA15" s="66">
        <v>127307.58595892959</v>
      </c>
      <c r="CUB15" s="66">
        <v>131279.00843225341</v>
      </c>
      <c r="CUC15" s="66">
        <v>165027.68631523303</v>
      </c>
      <c r="CUD15" s="66">
        <v>170175.80578679687</v>
      </c>
      <c r="CUE15" s="66">
        <v>39638.857042622541</v>
      </c>
      <c r="CUF15" s="66">
        <v>30656.557946331461</v>
      </c>
      <c r="CUG15" s="66">
        <v>21075.269520538328</v>
      </c>
      <c r="CUH15" s="66">
        <v>10866.361435803741</v>
      </c>
      <c r="CUI15" s="66">
        <v>0</v>
      </c>
      <c r="CUJ15" s="66">
        <v>0</v>
      </c>
      <c r="CUK15" s="66">
        <v>0</v>
      </c>
      <c r="CUL15" s="66">
        <v>0</v>
      </c>
      <c r="CUM15" s="66">
        <v>0</v>
      </c>
      <c r="CUN15" s="66">
        <v>0</v>
      </c>
      <c r="CUO15" s="66">
        <v>0</v>
      </c>
      <c r="CUP15" s="66">
        <v>0</v>
      </c>
      <c r="CUQ15" s="66">
        <v>0</v>
      </c>
      <c r="CUR15" s="66">
        <v>0</v>
      </c>
      <c r="CUS15" s="66">
        <v>0</v>
      </c>
      <c r="CUT15" s="66">
        <v>0</v>
      </c>
      <c r="CUU15" s="66">
        <v>0</v>
      </c>
      <c r="CUV15" s="66">
        <v>0</v>
      </c>
      <c r="CUW15" s="66">
        <v>0</v>
      </c>
      <c r="CUX15" s="66">
        <v>0</v>
      </c>
      <c r="CUY15" s="66">
        <v>0</v>
      </c>
      <c r="CUZ15" s="66">
        <v>133744.33155200002</v>
      </c>
      <c r="CVA15" s="66">
        <v>134653.45603887344</v>
      </c>
      <c r="CVB15" s="66">
        <v>135568.76028172637</v>
      </c>
      <c r="CVC15" s="65">
        <v>166388.10020896207</v>
      </c>
      <c r="CVD15" s="65">
        <v>167519.12007701161</v>
      </c>
      <c r="CVE15" s="65">
        <v>38096.827037493269</v>
      </c>
      <c r="CVF15" s="65">
        <v>28766.842107542874</v>
      </c>
      <c r="CVG15" s="65">
        <v>19308.256104043776</v>
      </c>
      <c r="CVH15" s="65">
        <v>9719.7517992839694</v>
      </c>
      <c r="CVI15" s="65">
        <v>0</v>
      </c>
      <c r="CVJ15" s="65">
        <v>0</v>
      </c>
      <c r="CVK15" s="65">
        <v>0</v>
      </c>
      <c r="CVL15" s="65">
        <v>0</v>
      </c>
      <c r="CVM15" s="65">
        <v>0</v>
      </c>
      <c r="CVN15" s="65">
        <v>0</v>
      </c>
      <c r="CVO15" s="65">
        <v>0</v>
      </c>
      <c r="CVP15" s="65">
        <v>0</v>
      </c>
      <c r="CVQ15" s="65">
        <v>0</v>
      </c>
      <c r="CVR15" s="65">
        <v>0</v>
      </c>
      <c r="CVS15" s="65">
        <v>0</v>
      </c>
      <c r="CVT15" s="65">
        <v>0</v>
      </c>
      <c r="CVU15" s="65">
        <v>0</v>
      </c>
      <c r="CVV15" s="65">
        <v>0</v>
      </c>
      <c r="CVW15" s="65">
        <v>0</v>
      </c>
      <c r="CVX15" s="65">
        <v>0</v>
      </c>
      <c r="CVY15" s="65">
        <v>0</v>
      </c>
      <c r="CVZ15" s="66">
        <v>661980.41004260059</v>
      </c>
      <c r="CWA15" s="66">
        <v>717445.40490199323</v>
      </c>
      <c r="CWB15" s="66">
        <v>777557.61531049036</v>
      </c>
      <c r="CWC15" s="66">
        <v>842706.41500579042</v>
      </c>
      <c r="CWD15" s="66">
        <v>913313.80197252182</v>
      </c>
      <c r="CWE15" s="66">
        <v>223586.74038491602</v>
      </c>
      <c r="CWF15" s="66">
        <v>181740.21132572103</v>
      </c>
      <c r="CWG15" s="66">
        <v>131311.72012896359</v>
      </c>
      <c r="CWH15" s="66">
        <v>71156.932129032968</v>
      </c>
      <c r="CWI15" s="66">
        <v>0</v>
      </c>
      <c r="CWJ15" s="66">
        <v>0</v>
      </c>
      <c r="CWK15" s="66">
        <v>0</v>
      </c>
      <c r="CWL15" s="66">
        <v>0</v>
      </c>
      <c r="CWM15" s="66">
        <v>0</v>
      </c>
      <c r="CWN15" s="66">
        <v>0</v>
      </c>
      <c r="CWO15" s="66">
        <v>0</v>
      </c>
      <c r="CWP15" s="66">
        <v>0</v>
      </c>
      <c r="CWQ15" s="66">
        <v>0</v>
      </c>
      <c r="CWR15" s="66">
        <v>0</v>
      </c>
      <c r="CWS15" s="66">
        <v>0</v>
      </c>
      <c r="CWT15" s="66">
        <v>0</v>
      </c>
      <c r="CWU15" s="66">
        <v>0</v>
      </c>
      <c r="CWV15" s="66">
        <v>0</v>
      </c>
      <c r="CWW15" s="66">
        <v>0</v>
      </c>
      <c r="CWX15" s="66">
        <v>0</v>
      </c>
      <c r="CWY15" s="66">
        <v>0</v>
      </c>
      <c r="CWZ15" s="65">
        <v>717145.44421281747</v>
      </c>
      <c r="CXA15" s="65">
        <v>758843.25793773436</v>
      </c>
      <c r="CXB15" s="65">
        <v>802965.55568255112</v>
      </c>
      <c r="CXC15" s="65">
        <v>849653.30701467779</v>
      </c>
      <c r="CXD15" s="65">
        <v>899055.6780574813</v>
      </c>
      <c r="CXE15" s="65">
        <v>214888.77358804655</v>
      </c>
      <c r="CXF15" s="65">
        <v>170537.47432934222</v>
      </c>
      <c r="CXG15" s="65">
        <v>120302.15410729357</v>
      </c>
      <c r="CXH15" s="65">
        <v>63648.510421698367</v>
      </c>
      <c r="CXI15" s="65">
        <v>0</v>
      </c>
      <c r="CXJ15" s="65">
        <v>0</v>
      </c>
      <c r="CXK15" s="65">
        <v>0</v>
      </c>
      <c r="CXL15" s="65">
        <v>0</v>
      </c>
      <c r="CXM15" s="65">
        <v>0</v>
      </c>
      <c r="CXN15" s="65">
        <v>0</v>
      </c>
      <c r="CXO15" s="65">
        <v>0</v>
      </c>
      <c r="CXP15" s="65">
        <v>0</v>
      </c>
      <c r="CXQ15" s="65">
        <v>0</v>
      </c>
      <c r="CXR15" s="65">
        <v>0</v>
      </c>
      <c r="CXS15" s="65">
        <v>0</v>
      </c>
      <c r="CXT15" s="65">
        <v>0</v>
      </c>
      <c r="CXU15" s="65">
        <v>0</v>
      </c>
      <c r="CXV15" s="65">
        <v>0</v>
      </c>
      <c r="CXW15" s="65">
        <v>0</v>
      </c>
      <c r="CXX15" s="65">
        <v>0</v>
      </c>
      <c r="CXY15" s="65">
        <v>0</v>
      </c>
      <c r="CXZ15" s="66">
        <v>306861541.0526315</v>
      </c>
      <c r="CYA15" s="66">
        <v>316434237.06407231</v>
      </c>
      <c r="CYB15" s="66">
        <v>326305558.01434743</v>
      </c>
      <c r="CYC15" s="66">
        <v>336484819.65462953</v>
      </c>
      <c r="CYD15" s="66">
        <v>346981628.34551007</v>
      </c>
      <c r="CYE15" s="66">
        <v>357805890.12270224</v>
      </c>
      <c r="CYF15" s="66">
        <v>368967820.04555345</v>
      </c>
      <c r="CYG15" s="66">
        <v>380477951.83718872</v>
      </c>
      <c r="CYH15" s="66">
        <v>392347147.82538301</v>
      </c>
      <c r="CYI15" s="66">
        <v>404586609.19354457</v>
      </c>
      <c r="CYJ15" s="66">
        <v>417207886.55148208</v>
      </c>
      <c r="CYK15" s="66">
        <v>430222890.83593237</v>
      </c>
      <c r="CYL15" s="66">
        <v>443643904.55113524</v>
      </c>
      <c r="CYM15" s="66">
        <v>457483593.36006379</v>
      </c>
      <c r="CYN15" s="66">
        <v>471755018.03724855</v>
      </c>
      <c r="CYO15" s="66">
        <v>486471646.79447615</v>
      </c>
      <c r="CYP15" s="66">
        <v>501647367.99099386</v>
      </c>
      <c r="CYQ15" s="66">
        <v>517296503.2402153</v>
      </c>
      <c r="CYR15" s="66">
        <v>533433820.92529643</v>
      </c>
      <c r="CYS15" s="66">
        <v>550074550.13633621</v>
      </c>
      <c r="CYT15" s="66">
        <v>567234395.0423553</v>
      </c>
      <c r="CYU15" s="66">
        <v>584929549.71161592</v>
      </c>
      <c r="CYV15" s="66">
        <v>603176713.39426804</v>
      </c>
      <c r="CYW15" s="66">
        <v>621993106.28174603</v>
      </c>
      <c r="CYX15" s="66">
        <v>641396485.75778699</v>
      </c>
      <c r="CYY15" s="66">
        <v>661405163.15640771</v>
      </c>
      <c r="CYZ15" s="66">
        <v>332433336.14035088</v>
      </c>
      <c r="CZA15" s="66">
        <v>334693045.26320606</v>
      </c>
      <c r="CZB15" s="66">
        <v>336968114.7147792</v>
      </c>
      <c r="CZC15" s="66">
        <v>339258648.90660524</v>
      </c>
      <c r="CZD15" s="66">
        <v>341564752.95995474</v>
      </c>
      <c r="CZE15" s="66">
        <v>343886532.71065789</v>
      </c>
      <c r="CZF15" s="66">
        <v>346224094.71396202</v>
      </c>
      <c r="CZG15" s="66">
        <v>348577546.24942142</v>
      </c>
      <c r="CZH15" s="66">
        <v>350946995.32582128</v>
      </c>
      <c r="CZI15" s="66">
        <v>353332550.68613434</v>
      </c>
      <c r="CZJ15" s="66">
        <v>355734321.8125115</v>
      </c>
      <c r="CZK15" s="66">
        <v>358152418.93130654</v>
      </c>
      <c r="CZL15" s="66">
        <v>360586953.01813477</v>
      </c>
      <c r="CZM15" s="66">
        <v>363038035.802966</v>
      </c>
      <c r="CZN15" s="66">
        <v>365505779.77525228</v>
      </c>
      <c r="CZO15" s="66">
        <v>367990298.18909067</v>
      </c>
      <c r="CZP15" s="66">
        <v>370491705.06842065</v>
      </c>
      <c r="CZQ15" s="66">
        <v>373010115.21225715</v>
      </c>
      <c r="CZR15" s="66">
        <v>375545644.19995928</v>
      </c>
      <c r="CZS15" s="66">
        <v>378098408.39653456</v>
      </c>
      <c r="CZT15" s="66">
        <v>380668524.95797938</v>
      </c>
      <c r="CZU15" s="66">
        <v>383256111.83665568</v>
      </c>
      <c r="CZV15" s="66">
        <v>385861287.7867043</v>
      </c>
      <c r="CZW15" s="66">
        <v>388484172.36949515</v>
      </c>
      <c r="CZX15" s="66">
        <v>391124885.95911413</v>
      </c>
      <c r="CZY15" s="66">
        <v>393783549.74788755</v>
      </c>
      <c r="CZZ15" s="66">
        <v>306861541.0526315</v>
      </c>
      <c r="DAA15" s="66">
        <v>316434237.06407231</v>
      </c>
      <c r="DAB15" s="66">
        <v>326305558.01434743</v>
      </c>
      <c r="DAC15" s="66">
        <v>336484819.65462953</v>
      </c>
      <c r="DAD15" s="66">
        <v>346981628.34551007</v>
      </c>
      <c r="DAE15" s="66">
        <v>286244712.09816182</v>
      </c>
      <c r="DAF15" s="66">
        <v>221380692.0273321</v>
      </c>
      <c r="DAG15" s="66">
        <v>152191180.7348755</v>
      </c>
      <c r="DAH15" s="66">
        <v>78469429.565076604</v>
      </c>
      <c r="DAI15" s="66">
        <v>0</v>
      </c>
      <c r="DAJ15" s="66">
        <v>0</v>
      </c>
      <c r="DAK15" s="66">
        <v>0</v>
      </c>
      <c r="DAL15" s="66">
        <v>0</v>
      </c>
      <c r="DAM15" s="66">
        <v>0</v>
      </c>
      <c r="DAN15" s="66">
        <v>0</v>
      </c>
      <c r="DAO15" s="66">
        <v>0</v>
      </c>
      <c r="DAP15" s="66">
        <v>0</v>
      </c>
      <c r="DAQ15" s="66">
        <v>0</v>
      </c>
      <c r="DAR15" s="66">
        <v>0</v>
      </c>
      <c r="DAS15" s="66">
        <v>0</v>
      </c>
      <c r="DAT15" s="66">
        <v>0</v>
      </c>
      <c r="DAU15" s="66">
        <v>0</v>
      </c>
      <c r="DAV15" s="66">
        <v>0</v>
      </c>
      <c r="DAW15" s="66">
        <v>0</v>
      </c>
      <c r="DAX15" s="66">
        <v>0</v>
      </c>
      <c r="DAY15" s="66">
        <v>0</v>
      </c>
      <c r="DAZ15" s="66">
        <v>332433336.14035088</v>
      </c>
      <c r="DBA15" s="66">
        <v>334693045.26320606</v>
      </c>
      <c r="DBB15" s="66">
        <v>336968114.7147792</v>
      </c>
      <c r="DBC15" s="66">
        <v>339258648.90660524</v>
      </c>
      <c r="DBD15" s="66">
        <v>341564752.95995474</v>
      </c>
      <c r="DBE15" s="66">
        <v>275109226.16852635</v>
      </c>
      <c r="DBF15" s="66">
        <v>207734456.82837719</v>
      </c>
      <c r="DBG15" s="66">
        <v>139431018.49976858</v>
      </c>
      <c r="DBH15" s="66">
        <v>70189399.065164253</v>
      </c>
      <c r="DBI15" s="66">
        <v>0</v>
      </c>
      <c r="DBJ15" s="66">
        <v>0</v>
      </c>
      <c r="DBK15" s="66">
        <v>0</v>
      </c>
      <c r="DBL15" s="66">
        <v>0</v>
      </c>
      <c r="DBM15" s="66">
        <v>0</v>
      </c>
      <c r="DBN15" s="66">
        <v>0</v>
      </c>
      <c r="DBO15" s="66">
        <v>0</v>
      </c>
      <c r="DBP15" s="66">
        <v>0</v>
      </c>
      <c r="DBQ15" s="66">
        <v>0</v>
      </c>
      <c r="DBR15" s="66">
        <v>0</v>
      </c>
      <c r="DBS15" s="66">
        <v>0</v>
      </c>
      <c r="DBT15" s="66">
        <v>0</v>
      </c>
      <c r="DBU15" s="66">
        <v>0</v>
      </c>
      <c r="DBV15" s="66">
        <v>0</v>
      </c>
      <c r="DBW15" s="66">
        <v>0</v>
      </c>
      <c r="DBX15" s="66">
        <v>0</v>
      </c>
      <c r="DBY15" s="66">
        <v>0</v>
      </c>
      <c r="DBZ15" s="66">
        <v>306861541.0526315</v>
      </c>
      <c r="DCA15" s="66">
        <v>316434237.06407231</v>
      </c>
      <c r="DCB15" s="66">
        <v>326305558.01434743</v>
      </c>
      <c r="DCC15" s="66">
        <v>336484819.65462953</v>
      </c>
      <c r="DCD15" s="66">
        <v>346981628.34551007</v>
      </c>
      <c r="DCE15" s="66">
        <v>101027545.44641005</v>
      </c>
      <c r="DCF15" s="66">
        <v>104179149.18933274</v>
      </c>
      <c r="DCG15" s="66">
        <v>107429068.75402975</v>
      </c>
      <c r="DCH15" s="66">
        <v>110780371.15069638</v>
      </c>
      <c r="DCI15" s="66">
        <v>114236219.06641258</v>
      </c>
      <c r="DCJ15" s="66">
        <v>117799873.84983024</v>
      </c>
      <c r="DCK15" s="66">
        <v>121474698.58896914</v>
      </c>
      <c r="DCL15" s="66">
        <v>125264161.28502642</v>
      </c>
      <c r="DCM15" s="66">
        <v>129171838.12519448</v>
      </c>
      <c r="DCN15" s="66">
        <v>133201416.85757606</v>
      </c>
      <c r="DCO15" s="66">
        <v>137356700.2713815</v>
      </c>
      <c r="DCP15" s="66">
        <v>141641609.78569239</v>
      </c>
      <c r="DCQ15" s="66">
        <v>146060189.15017843</v>
      </c>
      <c r="DCR15" s="66">
        <v>150616608.26126018</v>
      </c>
      <c r="DCS15" s="66">
        <v>155315167.09731844</v>
      </c>
      <c r="DCT15" s="66">
        <v>160160299.77666503</v>
      </c>
      <c r="DCU15" s="66">
        <v>165156578.74210331</v>
      </c>
      <c r="DCV15" s="66">
        <v>170308719.07602862</v>
      </c>
      <c r="DCW15" s="66">
        <v>175621582.95014006</v>
      </c>
      <c r="DCX15" s="66">
        <v>181100184.21396336</v>
      </c>
      <c r="DCY15" s="66">
        <v>186749693.12651512</v>
      </c>
      <c r="DCZ15" s="66">
        <v>332433336.14035088</v>
      </c>
      <c r="DDA15" s="66">
        <v>334693045.26320606</v>
      </c>
      <c r="DDB15" s="66">
        <v>336968114.7147792</v>
      </c>
      <c r="DDC15" s="66">
        <v>339258648.90660524</v>
      </c>
      <c r="DDD15" s="66">
        <v>341564752.95995474</v>
      </c>
      <c r="DDE15" s="66">
        <v>97097373.941832826</v>
      </c>
      <c r="DDF15" s="66">
        <v>97757391.448648095</v>
      </c>
      <c r="DDG15" s="66">
        <v>98421895.411601335</v>
      </c>
      <c r="DDH15" s="66">
        <v>99090916.327290714</v>
      </c>
      <c r="DDI15" s="66">
        <v>99764484.899614394</v>
      </c>
      <c r="DDJ15" s="66">
        <v>100442632.04117972</v>
      </c>
      <c r="DDK15" s="66">
        <v>101125388.87472185</v>
      </c>
      <c r="DDL15" s="66">
        <v>101812786.73453216</v>
      </c>
      <c r="DDM15" s="66">
        <v>102504857.16789627</v>
      </c>
      <c r="DDN15" s="66">
        <v>103201631.93654183</v>
      </c>
      <c r="DDO15" s="66">
        <v>103903143.01809619</v>
      </c>
      <c r="DDP15" s="66">
        <v>104609422.60755406</v>
      </c>
      <c r="DDQ15" s="66">
        <v>105320503.11875495</v>
      </c>
      <c r="DDR15" s="66">
        <v>106036417.18587084</v>
      </c>
      <c r="DDS15" s="66">
        <v>106757197.66490386</v>
      </c>
      <c r="DDT15" s="66">
        <v>107482877.63519417</v>
      </c>
      <c r="DDU15" s="66">
        <v>108213490.40093808</v>
      </c>
      <c r="DDV15" s="66">
        <v>108949069.49271652</v>
      </c>
      <c r="DDW15" s="66">
        <v>109689648.66903393</v>
      </c>
      <c r="DDX15" s="66">
        <v>110435261.91786751</v>
      </c>
      <c r="DDY15" s="66">
        <v>111185943.45822707</v>
      </c>
      <c r="DDZ15" s="66">
        <v>306861541.0526315</v>
      </c>
      <c r="DEA15" s="66">
        <v>316434237.06407231</v>
      </c>
      <c r="DEB15" s="66">
        <v>326305558.01434743</v>
      </c>
      <c r="DEC15" s="66">
        <v>336484819.65462953</v>
      </c>
      <c r="DED15" s="66">
        <v>346981628.34551007</v>
      </c>
      <c r="DEE15" s="66">
        <v>80822036.357128039</v>
      </c>
      <c r="DEF15" s="66">
        <v>62507489.513599649</v>
      </c>
      <c r="DEG15" s="66">
        <v>42971627.501611903</v>
      </c>
      <c r="DEH15" s="66">
        <v>22156074.230139278</v>
      </c>
      <c r="DEI15" s="66">
        <v>0</v>
      </c>
      <c r="DEJ15" s="66">
        <v>0</v>
      </c>
      <c r="DEK15" s="66">
        <v>0</v>
      </c>
      <c r="DEL15" s="66">
        <v>0</v>
      </c>
      <c r="DEM15" s="66">
        <v>0</v>
      </c>
      <c r="DEN15" s="66">
        <v>0</v>
      </c>
      <c r="DEO15" s="66">
        <v>0</v>
      </c>
      <c r="DEP15" s="66">
        <v>0</v>
      </c>
      <c r="DEQ15" s="66">
        <v>0</v>
      </c>
      <c r="DER15" s="66">
        <v>0</v>
      </c>
      <c r="DES15" s="66">
        <v>0</v>
      </c>
      <c r="DET15" s="66">
        <v>0</v>
      </c>
      <c r="DEU15" s="66">
        <v>0</v>
      </c>
      <c r="DEV15" s="66">
        <v>0</v>
      </c>
      <c r="DEW15" s="66">
        <v>0</v>
      </c>
      <c r="DEX15" s="66">
        <v>0</v>
      </c>
      <c r="DEY15" s="66">
        <v>0</v>
      </c>
      <c r="DEZ15" s="66">
        <v>332433336.14035088</v>
      </c>
      <c r="DFA15" s="66">
        <v>334693045.26320606</v>
      </c>
      <c r="DFB15" s="66">
        <v>336968114.7147792</v>
      </c>
      <c r="DFC15" s="66">
        <v>339258648.90660524</v>
      </c>
      <c r="DFD15" s="66">
        <v>341564752.95995474</v>
      </c>
      <c r="DFE15" s="66">
        <v>77677899.153466254</v>
      </c>
      <c r="DFF15" s="66">
        <v>58654434.86918886</v>
      </c>
      <c r="DFG15" s="66">
        <v>39368758.164640538</v>
      </c>
      <c r="DFH15" s="66">
        <v>19818183.265458144</v>
      </c>
      <c r="DFI15" s="66">
        <v>0</v>
      </c>
      <c r="DFJ15" s="66">
        <v>0</v>
      </c>
      <c r="DFK15" s="66">
        <v>0</v>
      </c>
      <c r="DFL15" s="66">
        <v>0</v>
      </c>
      <c r="DFM15" s="66">
        <v>0</v>
      </c>
      <c r="DFN15" s="66">
        <v>0</v>
      </c>
      <c r="DFO15" s="66">
        <v>0</v>
      </c>
      <c r="DFP15" s="66">
        <v>0</v>
      </c>
      <c r="DFQ15" s="66">
        <v>0</v>
      </c>
      <c r="DFR15" s="66">
        <v>0</v>
      </c>
      <c r="DFS15" s="66">
        <v>0</v>
      </c>
      <c r="DFT15" s="66">
        <v>0</v>
      </c>
      <c r="DFU15" s="66">
        <v>0</v>
      </c>
      <c r="DFV15" s="66">
        <v>0</v>
      </c>
      <c r="DFW15" s="66">
        <v>0</v>
      </c>
      <c r="DFX15" s="66">
        <v>0</v>
      </c>
      <c r="DFY15" s="66">
        <v>0</v>
      </c>
      <c r="DFZ15" s="66">
        <v>306861541.0526315</v>
      </c>
      <c r="DGA15" s="66">
        <v>316434237.06407231</v>
      </c>
      <c r="DGB15" s="66">
        <v>326305558.01434743</v>
      </c>
      <c r="DGC15" s="66">
        <v>336484819.65462953</v>
      </c>
      <c r="DGD15" s="66">
        <v>346981628.34551007</v>
      </c>
      <c r="DGE15" s="66">
        <v>60616527.267846026</v>
      </c>
      <c r="DGF15" s="66">
        <v>46880617.135199733</v>
      </c>
      <c r="DGG15" s="66">
        <v>32228720.626208927</v>
      </c>
      <c r="DGH15" s="66">
        <v>16617055.672604457</v>
      </c>
      <c r="DGI15" s="66">
        <v>0</v>
      </c>
      <c r="DGJ15" s="66">
        <v>0</v>
      </c>
      <c r="DGK15" s="66">
        <v>0</v>
      </c>
      <c r="DGL15" s="66">
        <v>0</v>
      </c>
      <c r="DGM15" s="66">
        <v>0</v>
      </c>
      <c r="DGN15" s="66">
        <v>0</v>
      </c>
      <c r="DGO15" s="66">
        <v>0</v>
      </c>
      <c r="DGP15" s="66">
        <v>0</v>
      </c>
      <c r="DGQ15" s="66">
        <v>0</v>
      </c>
      <c r="DGR15" s="66">
        <v>0</v>
      </c>
      <c r="DGS15" s="66">
        <v>0</v>
      </c>
      <c r="DGT15" s="66">
        <v>0</v>
      </c>
      <c r="DGU15" s="66">
        <v>0</v>
      </c>
      <c r="DGV15" s="66">
        <v>0</v>
      </c>
      <c r="DGW15" s="66">
        <v>0</v>
      </c>
      <c r="DGX15" s="66">
        <v>0</v>
      </c>
      <c r="DGY15" s="66">
        <v>0</v>
      </c>
      <c r="DGZ15" s="66">
        <v>332433336.14035088</v>
      </c>
      <c r="DHA15" s="66">
        <v>334693045.26320606</v>
      </c>
      <c r="DHB15" s="66">
        <v>336968114.7147792</v>
      </c>
      <c r="DHC15" s="66">
        <v>339258648.90660524</v>
      </c>
      <c r="DHD15" s="66">
        <v>341564752.95995474</v>
      </c>
      <c r="DHE15" s="66">
        <v>58258424.365099698</v>
      </c>
      <c r="DHF15" s="66">
        <v>43990826.151891641</v>
      </c>
      <c r="DHG15" s="66">
        <v>29526568.623480402</v>
      </c>
      <c r="DHH15" s="66">
        <v>14863637.449093608</v>
      </c>
      <c r="DHI15" s="66">
        <v>0</v>
      </c>
      <c r="DHJ15" s="66">
        <v>0</v>
      </c>
      <c r="DHK15" s="66">
        <v>0</v>
      </c>
      <c r="DHL15" s="66">
        <v>0</v>
      </c>
      <c r="DHM15" s="66">
        <v>0</v>
      </c>
      <c r="DHN15" s="66">
        <v>0</v>
      </c>
      <c r="DHO15" s="66">
        <v>0</v>
      </c>
      <c r="DHP15" s="66">
        <v>0</v>
      </c>
      <c r="DHQ15" s="66">
        <v>0</v>
      </c>
      <c r="DHR15" s="66">
        <v>0</v>
      </c>
      <c r="DHS15" s="66">
        <v>0</v>
      </c>
      <c r="DHT15" s="66">
        <v>0</v>
      </c>
      <c r="DHU15" s="66">
        <v>0</v>
      </c>
      <c r="DHV15" s="66">
        <v>0</v>
      </c>
      <c r="DHW15" s="66">
        <v>0</v>
      </c>
      <c r="DHX15" s="66">
        <v>0</v>
      </c>
      <c r="DHY15" s="66">
        <v>0</v>
      </c>
      <c r="DHZ15" s="25">
        <v>0.56000000000000005</v>
      </c>
      <c r="DIA15" s="25">
        <v>0.5</v>
      </c>
      <c r="DIB15" s="25">
        <v>0.19</v>
      </c>
      <c r="DIC15" s="25">
        <v>9.5000000000000001E-2</v>
      </c>
      <c r="DID15" s="25">
        <v>4.7500000000000001E-2</v>
      </c>
      <c r="DIE15" s="25">
        <v>0.19</v>
      </c>
      <c r="DIF15" s="25">
        <v>9.5000000000000001E-2</v>
      </c>
      <c r="DIG15" s="25">
        <v>4.7500000000000001E-2</v>
      </c>
      <c r="DIH15" s="25">
        <v>0.28699999999999998</v>
      </c>
      <c r="DII15" s="25">
        <v>0.26200000000000001</v>
      </c>
      <c r="DIJ15" s="25">
        <v>7.3593743291421072</v>
      </c>
      <c r="DIK15" s="25">
        <v>7.3593743291421072</v>
      </c>
      <c r="DIL15" s="46">
        <v>0.8</v>
      </c>
      <c r="DIM15" s="46">
        <v>0.8</v>
      </c>
      <c r="DIN15" s="25">
        <v>2</v>
      </c>
      <c r="DIO15" s="25">
        <v>2</v>
      </c>
      <c r="DIP15" s="25">
        <v>3813.629910945815</v>
      </c>
      <c r="DIQ15" s="25">
        <v>4489.370089054185</v>
      </c>
      <c r="DIR15" s="25">
        <f t="shared" si="19"/>
        <v>197.46474821892863</v>
      </c>
      <c r="DIS15" s="25">
        <f t="shared" si="20"/>
        <v>381.03642749881146</v>
      </c>
      <c r="DIT15" s="66">
        <v>2289408.3105555438</v>
      </c>
      <c r="DIU15" s="66">
        <v>2360827.5236893771</v>
      </c>
      <c r="DIV15" s="66">
        <v>2434474.69414351</v>
      </c>
      <c r="DIW15" s="66">
        <v>2510419.3241373482</v>
      </c>
      <c r="DIX15" s="66">
        <v>2588733.0840460616</v>
      </c>
      <c r="DIY15" s="66">
        <v>2669489.8800372612</v>
      </c>
      <c r="DIZ15" s="66">
        <v>2752765.9238176425</v>
      </c>
      <c r="DJA15" s="66">
        <v>2838639.8045554031</v>
      </c>
      <c r="DJB15" s="66">
        <v>2927192.5630463213</v>
      </c>
      <c r="DJC15" s="66">
        <v>3018507.768193475</v>
      </c>
      <c r="DJD15" s="66">
        <v>3112671.5958727887</v>
      </c>
      <c r="DJE15" s="66">
        <v>3209772.9102588291</v>
      </c>
      <c r="DJF15" s="66">
        <v>3309903.3476875955</v>
      </c>
      <c r="DJG15" s="66">
        <v>3413157.4031354538</v>
      </c>
      <c r="DJH15" s="66">
        <v>3519632.5193958203</v>
      </c>
      <c r="DJI15" s="66">
        <v>3629429.1790377628</v>
      </c>
      <c r="DJJ15" s="66">
        <v>3742650.9992332845</v>
      </c>
      <c r="DJK15" s="66">
        <v>3859404.8295427999</v>
      </c>
      <c r="DJL15" s="66">
        <v>3979800.8527510748</v>
      </c>
      <c r="DJM15" s="66">
        <v>4103952.6888487907</v>
      </c>
      <c r="DJN15" s="66">
        <v>4231977.5022578659</v>
      </c>
      <c r="DJO15" s="66">
        <v>4363996.1124017248</v>
      </c>
      <c r="DJP15" s="66">
        <v>4500133.1077248566</v>
      </c>
      <c r="DJQ15" s="66">
        <v>4640516.9632692756</v>
      </c>
      <c r="DJR15" s="66">
        <v>4785280.1619188311</v>
      </c>
      <c r="DJS15" s="66">
        <v>4934559.3194257999</v>
      </c>
      <c r="DJT15" s="66">
        <v>27789487.570321098</v>
      </c>
      <c r="DJU15" s="66">
        <v>27978386.070427034</v>
      </c>
      <c r="DJV15" s="66">
        <v>28168568.604405563</v>
      </c>
      <c r="DJW15" s="66">
        <v>28360043.90045191</v>
      </c>
      <c r="DJX15" s="66">
        <v>28552820.746091019</v>
      </c>
      <c r="DJY15" s="66">
        <v>28746907.988580897</v>
      </c>
      <c r="DJZ15" s="66">
        <v>28942314.535318576</v>
      </c>
      <c r="DKA15" s="66">
        <v>29139049.354248982</v>
      </c>
      <c r="DKB15" s="66">
        <v>29337121.474276446</v>
      </c>
      <c r="DKC15" s="66">
        <v>29536539.985679124</v>
      </c>
      <c r="DKD15" s="66">
        <v>29737314.040526122</v>
      </c>
      <c r="DKE15" s="66">
        <v>29939452.853097599</v>
      </c>
      <c r="DKF15" s="66">
        <v>30142965.700307585</v>
      </c>
      <c r="DKG15" s="66">
        <v>30347861.922129743</v>
      </c>
      <c r="DKH15" s="66">
        <v>30554150.922026049</v>
      </c>
      <c r="DKI15" s="66">
        <v>30761842.167378306</v>
      </c>
      <c r="DKJ15" s="66">
        <v>30970945.189922675</v>
      </c>
      <c r="DKK15" s="66">
        <v>31181469.586187094</v>
      </c>
      <c r="DKL15" s="66">
        <v>31393425.017931733</v>
      </c>
      <c r="DKM15" s="66">
        <v>31606821.21259236</v>
      </c>
      <c r="DKN15" s="66">
        <v>31821667.963726826</v>
      </c>
      <c r="DKO15" s="66">
        <v>32037975.131464489</v>
      </c>
      <c r="DKP15" s="66">
        <v>32255752.642958734</v>
      </c>
      <c r="DKQ15" s="66">
        <v>32475010.4928426</v>
      </c>
      <c r="DKR15" s="66">
        <v>32695758.743687432</v>
      </c>
      <c r="DKS15" s="66">
        <v>32918007.526464701</v>
      </c>
      <c r="DKT15" s="65">
        <v>2289408.3105555438</v>
      </c>
      <c r="DKU15" s="65">
        <v>2360827.5236893771</v>
      </c>
      <c r="DKV15" s="65">
        <v>2434474.69414351</v>
      </c>
      <c r="DKW15" s="65">
        <v>2510419.3241373482</v>
      </c>
      <c r="DKX15" s="65">
        <v>2588733.0840460616</v>
      </c>
      <c r="DKY15" s="78">
        <v>2402540.8920335351</v>
      </c>
      <c r="DKZ15" s="78">
        <v>2202212.7390541141</v>
      </c>
      <c r="DLA15" s="78">
        <v>1987047.8631887822</v>
      </c>
      <c r="DLB15" s="78">
        <v>1756315.5378277928</v>
      </c>
      <c r="DLC15" s="78">
        <v>1509253.8840967375</v>
      </c>
      <c r="DLD15" s="65">
        <v>1554837.6573806794</v>
      </c>
      <c r="DLE15" s="65">
        <v>1601798.1906708051</v>
      </c>
      <c r="DLF15" s="65">
        <v>1650177.0660472729</v>
      </c>
      <c r="DLG15" s="65">
        <v>1700017.1214876985</v>
      </c>
      <c r="DLH15" s="65">
        <v>1751362.4887988404</v>
      </c>
      <c r="DLI15" s="65">
        <v>1804258.6326939317</v>
      </c>
      <c r="DLJ15" s="65">
        <v>1858752.3910502584</v>
      </c>
      <c r="DLK15" s="65">
        <v>1914892.0163826316</v>
      </c>
      <c r="DLL15" s="65">
        <v>1972727.2185694766</v>
      </c>
      <c r="DLM15" s="65">
        <v>2032309.2088693727</v>
      </c>
      <c r="DLN15" s="65">
        <v>2093690.7452670161</v>
      </c>
      <c r="DLO15" s="65">
        <v>2156926.1791887628</v>
      </c>
      <c r="DLP15" s="65">
        <v>2222071.5036291122</v>
      </c>
      <c r="DLQ15" s="65">
        <v>2289184.4027307485</v>
      </c>
      <c r="DLR15" s="65">
        <v>2358324.3028620412</v>
      </c>
      <c r="DLS15" s="65">
        <v>2429552.4252372314</v>
      </c>
      <c r="DLT15" s="65">
        <v>27789487.570321098</v>
      </c>
      <c r="DLU15" s="65">
        <v>27978386.070427034</v>
      </c>
      <c r="DLV15" s="65">
        <v>28168568.604405563</v>
      </c>
      <c r="DLW15" s="65">
        <v>28360043.90045191</v>
      </c>
      <c r="DLX15" s="65">
        <v>28552820.746091019</v>
      </c>
      <c r="DLY15" s="78">
        <v>25872217.189722806</v>
      </c>
      <c r="DLZ15" s="78">
        <v>23153851.628254861</v>
      </c>
      <c r="DMA15" s="78">
        <v>20397334.547974288</v>
      </c>
      <c r="DMB15" s="78">
        <v>17602272.884565867</v>
      </c>
      <c r="DMC15" s="78">
        <v>14768269.992839564</v>
      </c>
      <c r="DMD15" s="65">
        <v>15214313.88130869</v>
      </c>
      <c r="DME15" s="65">
        <v>15673829.567797294</v>
      </c>
      <c r="DMF15" s="65">
        <v>16147223.939041344</v>
      </c>
      <c r="DMG15" s="65">
        <v>16634916.170917105</v>
      </c>
      <c r="DMH15" s="65">
        <v>17137338.099608235</v>
      </c>
      <c r="DMI15" s="65">
        <v>17654934.603983194</v>
      </c>
      <c r="DMJ15" s="65">
        <v>18188163.999521531</v>
      </c>
      <c r="DMK15" s="65">
        <v>18737498.444137875</v>
      </c>
      <c r="DML15" s="65">
        <v>19303424.356262974</v>
      </c>
      <c r="DMM15" s="65">
        <v>19886442.84555196</v>
      </c>
      <c r="DMN15" s="65">
        <v>20487070.156601243</v>
      </c>
      <c r="DMO15" s="65">
        <v>21105838.126066919</v>
      </c>
      <c r="DMP15" s="65">
        <v>21743294.653589457</v>
      </c>
      <c r="DMQ15" s="65">
        <v>22400004.186941661</v>
      </c>
      <c r="DMR15" s="65">
        <v>23076548.221829467</v>
      </c>
      <c r="DMS15" s="65">
        <v>23773525.81678817</v>
      </c>
      <c r="DMT15" s="65">
        <v>4861266.7162920348</v>
      </c>
      <c r="DMU15" s="65">
        <v>5268575.0434552561</v>
      </c>
      <c r="DMV15" s="65">
        <v>5710010.2933031563</v>
      </c>
      <c r="DMW15" s="65">
        <v>6188431.8398633618</v>
      </c>
      <c r="DMX15" s="65">
        <v>6706938.6339898445</v>
      </c>
      <c r="DMY15" s="65">
        <v>7268889.276657003</v>
      </c>
      <c r="DMZ15" s="65">
        <v>7877923.774123976</v>
      </c>
      <c r="DNA15" s="65">
        <v>8537987.1158871483</v>
      </c>
      <c r="DNB15" s="65">
        <v>9253354.8281458337</v>
      </c>
      <c r="DNC15" s="65">
        <v>10028660.668302368</v>
      </c>
      <c r="DND15" s="65">
        <v>10868926.639886312</v>
      </c>
      <c r="DNE15" s="65">
        <v>11779595.522322902</v>
      </c>
      <c r="DNF15" s="65">
        <v>12766566.126255609</v>
      </c>
      <c r="DNG15" s="65">
        <v>13836231.502787363</v>
      </c>
      <c r="DNH15" s="65">
        <v>14995520.354138844</v>
      </c>
      <c r="DNI15" s="65">
        <v>16251941.913959181</v>
      </c>
      <c r="DNJ15" s="65">
        <v>17613634.587999016</v>
      </c>
      <c r="DNK15" s="65">
        <v>19089418.670213349</v>
      </c>
      <c r="DNL15" s="65">
        <v>20688853.475759998</v>
      </c>
      <c r="DNM15" s="65">
        <v>22422299.260969728</v>
      </c>
      <c r="DNN15" s="65">
        <v>24300984.331371464</v>
      </c>
      <c r="DNO15" s="65">
        <v>26337077.772461299</v>
      </c>
      <c r="DNP15" s="65">
        <v>28543768.274325222</v>
      </c>
      <c r="DNQ15" s="65">
        <v>30935349.560697824</v>
      </c>
      <c r="DNR15" s="65">
        <v>33527312.975819431</v>
      </c>
      <c r="DNS15" s="65">
        <v>36336447.828818187</v>
      </c>
      <c r="DNT15" s="65">
        <v>4184791.6912516439</v>
      </c>
      <c r="DNU15" s="65">
        <v>4428112.8554973835</v>
      </c>
      <c r="DNV15" s="65">
        <v>4685581.7225054083</v>
      </c>
      <c r="DNW15" s="65">
        <v>4958020.8984557847</v>
      </c>
      <c r="DNX15" s="65">
        <v>5246300.8192673624</v>
      </c>
      <c r="DNY15" s="65">
        <v>5551342.531617377</v>
      </c>
      <c r="DNZ15" s="65">
        <v>5874120.6356610768</v>
      </c>
      <c r="DOA15" s="65">
        <v>6215666.3988532908</v>
      </c>
      <c r="DOB15" s="65">
        <v>6577071.0508205099</v>
      </c>
      <c r="DOC15" s="65">
        <v>6959489.2698105099</v>
      </c>
      <c r="DOD15" s="65">
        <v>7364142.8718586322</v>
      </c>
      <c r="DOE15" s="65">
        <v>7792324.7144575119</v>
      </c>
      <c r="DOF15" s="65">
        <v>8245402.8272023704</v>
      </c>
      <c r="DOG15" s="65">
        <v>8724824.7826091684</v>
      </c>
      <c r="DOH15" s="65">
        <v>9232122.3210703004</v>
      </c>
      <c r="DOI15" s="65">
        <v>9768916.2447243668</v>
      </c>
      <c r="DOJ15" s="65">
        <v>10336921.595875911</v>
      </c>
      <c r="DOK15" s="65">
        <v>10937953.136509942</v>
      </c>
      <c r="DOL15" s="65">
        <v>11573931.146408191</v>
      </c>
      <c r="DOM15" s="65">
        <v>12246887.558391929</v>
      </c>
      <c r="DON15" s="65">
        <v>12958972.45029328</v>
      </c>
      <c r="DOO15" s="65">
        <v>13712460.91439667</v>
      </c>
      <c r="DOP15" s="65">
        <v>14509760.326298166</v>
      </c>
      <c r="DOQ15" s="65">
        <v>15353418.036406446</v>
      </c>
      <c r="DOR15" s="65">
        <v>16246129.508659588</v>
      </c>
      <c r="DOS15" s="65">
        <v>17190746.932460628</v>
      </c>
      <c r="DOT15" s="65">
        <v>4861266.7162920348</v>
      </c>
      <c r="DOU15" s="65">
        <v>5268575.0434552561</v>
      </c>
      <c r="DOV15" s="65">
        <v>5710010.2933031563</v>
      </c>
      <c r="DOW15" s="65">
        <v>6188431.8398633618</v>
      </c>
      <c r="DOX15" s="65">
        <v>6706938.6339898445</v>
      </c>
      <c r="DOY15" s="78">
        <v>6542000.3489913028</v>
      </c>
      <c r="DOZ15" s="78">
        <v>6302339.0192991812</v>
      </c>
      <c r="DPA15" s="78">
        <v>5976590.9811210036</v>
      </c>
      <c r="DPB15" s="78">
        <v>5552012.8968875008</v>
      </c>
      <c r="DPC15" s="78">
        <v>5014330.3341511842</v>
      </c>
      <c r="DPD15" s="65">
        <v>5165777.4164023828</v>
      </c>
      <c r="DPE15" s="65">
        <v>5321798.632624411</v>
      </c>
      <c r="DPF15" s="65">
        <v>5482532.134713443</v>
      </c>
      <c r="DPG15" s="65">
        <v>5648120.247147073</v>
      </c>
      <c r="DPH15" s="65">
        <v>5818709.5930081774</v>
      </c>
      <c r="DPI15" s="65">
        <v>5994451.2238150602</v>
      </c>
      <c r="DPJ15" s="65">
        <v>6175500.7532728352</v>
      </c>
      <c r="DPK15" s="65">
        <v>6362018.4950644858</v>
      </c>
      <c r="DPL15" s="65">
        <v>6554169.604803605</v>
      </c>
      <c r="DPM15" s="65">
        <v>6752124.2262745146</v>
      </c>
      <c r="DPN15" s="65">
        <v>6956057.6420892524</v>
      </c>
      <c r="DPO15" s="65">
        <v>7166150.4288948309</v>
      </c>
      <c r="DPP15" s="65">
        <v>7382588.6172681972</v>
      </c>
      <c r="DPQ15" s="65">
        <v>7605563.856440478</v>
      </c>
      <c r="DPR15" s="65">
        <v>7835273.5839963648</v>
      </c>
      <c r="DPS15" s="65">
        <v>8071921.2006989075</v>
      </c>
      <c r="DPT15" s="65">
        <v>4184791.6912516439</v>
      </c>
      <c r="DPU15" s="65">
        <v>4428112.8554973835</v>
      </c>
      <c r="DPV15" s="65">
        <v>4685581.7225054083</v>
      </c>
      <c r="DPW15" s="65">
        <v>4958020.8984557847</v>
      </c>
      <c r="DPX15" s="65">
        <v>5246300.8192673624</v>
      </c>
      <c r="DPY15" s="78">
        <v>4996208.2784556393</v>
      </c>
      <c r="DPZ15" s="78">
        <v>4699296.5085288612</v>
      </c>
      <c r="DQA15" s="78">
        <v>4350966.4791973038</v>
      </c>
      <c r="DQB15" s="78">
        <v>3946242.6304923058</v>
      </c>
      <c r="DQC15" s="78">
        <v>3479744.6349052549</v>
      </c>
      <c r="DQD15" s="65">
        <v>3584842.8507819464</v>
      </c>
      <c r="DQE15" s="65">
        <v>3693115.3326290962</v>
      </c>
      <c r="DQF15" s="65">
        <v>3804657.952335367</v>
      </c>
      <c r="DQG15" s="65">
        <v>3919569.4773939871</v>
      </c>
      <c r="DQH15" s="65">
        <v>4037951.6583582694</v>
      </c>
      <c r="DQI15" s="65">
        <v>4159909.318938537</v>
      </c>
      <c r="DQJ15" s="65">
        <v>4285550.4488202324</v>
      </c>
      <c r="DQK15" s="65">
        <v>4414986.2992853988</v>
      </c>
      <c r="DQL15" s="65">
        <v>4548331.4817222031</v>
      </c>
      <c r="DQM15" s="65">
        <v>4685704.0691097276</v>
      </c>
      <c r="DQN15" s="65">
        <v>4827225.7005678918</v>
      </c>
      <c r="DQO15" s="65">
        <v>4973021.6890650801</v>
      </c>
      <c r="DQP15" s="65">
        <v>5123221.1323788455</v>
      </c>
      <c r="DQQ15" s="65">
        <v>5277957.027407947</v>
      </c>
      <c r="DQR15" s="65">
        <v>5437366.3879369348</v>
      </c>
      <c r="DQS15" s="65">
        <v>5601590.3659575582</v>
      </c>
      <c r="DQT15" s="66">
        <v>57590420.603359111</v>
      </c>
      <c r="DQU15" s="66">
        <v>62415718.050620452</v>
      </c>
      <c r="DQV15" s="66">
        <v>67645310.087339774</v>
      </c>
      <c r="DQW15" s="66">
        <v>73313071.125789359</v>
      </c>
      <c r="DQX15" s="66">
        <v>79455713.795315668</v>
      </c>
      <c r="DQY15" s="66">
        <v>86113026.746499449</v>
      </c>
      <c r="DQZ15" s="66">
        <v>93328132.380084544</v>
      </c>
      <c r="DRA15" s="66">
        <v>101147766.17010106</v>
      </c>
      <c r="DRB15" s="66">
        <v>109622579.39048426</v>
      </c>
      <c r="DRC15" s="66">
        <v>118807467.20608485</v>
      </c>
      <c r="DRD15" s="66">
        <v>128761924.2532638</v>
      </c>
      <c r="DRE15" s="66">
        <v>139550430.01332575</v>
      </c>
      <c r="DRF15" s="66">
        <v>151242866.47502869</v>
      </c>
      <c r="DRG15" s="66">
        <v>163914970.79155588</v>
      </c>
      <c r="DRH15" s="66">
        <v>177648825.86401352</v>
      </c>
      <c r="DRI15" s="66">
        <v>192533392.02918234</v>
      </c>
      <c r="DRJ15" s="66">
        <v>208665083.29550368</v>
      </c>
      <c r="DRK15" s="66">
        <v>226148391.85983875</v>
      </c>
      <c r="DRL15" s="66">
        <v>245096564.95027611</v>
      </c>
      <c r="DRM15" s="66">
        <v>265632338.37920132</v>
      </c>
      <c r="DRN15" s="66">
        <v>287888731.55818188</v>
      </c>
      <c r="DRO15" s="66">
        <v>312009909.1243338</v>
      </c>
      <c r="DRP15" s="66">
        <v>338152114.75931191</v>
      </c>
      <c r="DRQ15" s="66">
        <v>366484683.24968612</v>
      </c>
      <c r="DRR15" s="66">
        <v>397191137.34427464</v>
      </c>
      <c r="DRS15" s="66">
        <v>430470376.51326883</v>
      </c>
      <c r="DRT15" s="66">
        <v>111128939.83754809</v>
      </c>
      <c r="DRU15" s="66">
        <v>117590437.80868833</v>
      </c>
      <c r="DRV15" s="66">
        <v>124427634.10010484</v>
      </c>
      <c r="DRW15" s="66">
        <v>131662373.37204342</v>
      </c>
      <c r="DRX15" s="66">
        <v>139317770.42399585</v>
      </c>
      <c r="DRY15" s="66">
        <v>147418284.04586947</v>
      </c>
      <c r="DRZ15" s="66">
        <v>155989795.16316998</v>
      </c>
      <c r="DSA15" s="66">
        <v>165059689.52586997</v>
      </c>
      <c r="DSB15" s="66">
        <v>174656945.2051515</v>
      </c>
      <c r="DSC15" s="66">
        <v>184812225.17757258</v>
      </c>
      <c r="DSD15" s="66">
        <v>195557975.29246131</v>
      </c>
      <c r="DSE15" s="66">
        <v>206928527.93554154</v>
      </c>
      <c r="DSF15" s="66">
        <v>218960211.71999148</v>
      </c>
      <c r="DSG15" s="66">
        <v>231691467.55539647</v>
      </c>
      <c r="DSH15" s="66">
        <v>245162971.46543261</v>
      </c>
      <c r="DSI15" s="66">
        <v>259417764.54667971</v>
      </c>
      <c r="DSJ15" s="66">
        <v>274501390.48378009</v>
      </c>
      <c r="DSK15" s="66">
        <v>290462041.06029916</v>
      </c>
      <c r="DSL15" s="66">
        <v>307350710.13019192</v>
      </c>
      <c r="DSM15" s="66">
        <v>325221356.5418095</v>
      </c>
      <c r="DSN15" s="66">
        <v>344131076.53498417</v>
      </c>
      <c r="DSO15" s="66">
        <v>364140286.16199607</v>
      </c>
      <c r="DSP15" s="66">
        <v>385312914.31525391</v>
      </c>
      <c r="DSQ15" s="66">
        <v>407716606.97840416</v>
      </c>
      <c r="DSR15" s="66">
        <v>431422943.35345</v>
      </c>
      <c r="DSS15" s="66">
        <v>456507664.55439657</v>
      </c>
      <c r="DST15" s="65">
        <v>57590420.603359111</v>
      </c>
      <c r="DSU15" s="65">
        <v>62415718.050620452</v>
      </c>
      <c r="DSV15" s="65">
        <v>67645310.087339774</v>
      </c>
      <c r="DSW15" s="65">
        <v>73313071.125789359</v>
      </c>
      <c r="DSX15" s="65">
        <v>79455713.795315668</v>
      </c>
      <c r="DSY15" s="78">
        <v>77501724.071849495</v>
      </c>
      <c r="DSZ15" s="78">
        <v>74662505.904067636</v>
      </c>
      <c r="DTA15" s="78">
        <v>70803436.319070742</v>
      </c>
      <c r="DTB15" s="78">
        <v>65773547.634290554</v>
      </c>
      <c r="DTC15" s="78">
        <v>59403733.603042424</v>
      </c>
      <c r="DTD15" s="65">
        <v>61197895.839968763</v>
      </c>
      <c r="DTE15" s="65">
        <v>63046246.895293675</v>
      </c>
      <c r="DTF15" s="65">
        <v>64950423.425936468</v>
      </c>
      <c r="DTG15" s="65">
        <v>66912111.520524897</v>
      </c>
      <c r="DTH15" s="65">
        <v>68933048.192373767</v>
      </c>
      <c r="DTI15" s="65">
        <v>71015022.917555794</v>
      </c>
      <c r="DTJ15" s="65">
        <v>73159879.219426543</v>
      </c>
      <c r="DTK15" s="65">
        <v>75369516.301006615</v>
      </c>
      <c r="DTL15" s="65">
        <v>77645890.726666361</v>
      </c>
      <c r="DTM15" s="65">
        <v>79991018.154602289</v>
      </c>
      <c r="DTN15" s="65">
        <v>82406975.121639222</v>
      </c>
      <c r="DTO15" s="65">
        <v>84895900.881938592</v>
      </c>
      <c r="DTP15" s="65">
        <v>87459999.301240876</v>
      </c>
      <c r="DTQ15" s="65">
        <v>90101540.808319703</v>
      </c>
      <c r="DTR15" s="65">
        <v>92822864.405375317</v>
      </c>
      <c r="DTS15" s="65">
        <v>95626379.739147678</v>
      </c>
      <c r="DTT15" s="65">
        <v>111128939.83754809</v>
      </c>
      <c r="DTU15" s="65">
        <v>117590437.80868833</v>
      </c>
      <c r="DTV15" s="65">
        <v>124427634.10010484</v>
      </c>
      <c r="DTW15" s="65">
        <v>131662373.37204342</v>
      </c>
      <c r="DTX15" s="65">
        <v>139317770.42399585</v>
      </c>
      <c r="DTY15" s="78">
        <v>132676455.64128251</v>
      </c>
      <c r="DTZ15" s="78">
        <v>124791836.13053599</v>
      </c>
      <c r="DUA15" s="78">
        <v>115541782.66810898</v>
      </c>
      <c r="DUB15" s="78">
        <v>104794167.12309089</v>
      </c>
      <c r="DUC15" s="78">
        <v>92406112.588786289</v>
      </c>
      <c r="DUD15" s="65">
        <v>95197040.828681841</v>
      </c>
      <c r="DUE15" s="65">
        <v>98072263.064093783</v>
      </c>
      <c r="DUF15" s="65">
        <v>101034325.21418212</v>
      </c>
      <c r="DUG15" s="65">
        <v>104085850.09212913</v>
      </c>
      <c r="DUH15" s="65">
        <v>107229539.7275582</v>
      </c>
      <c r="DUI15" s="65">
        <v>110468177.7590964</v>
      </c>
      <c r="DUJ15" s="65">
        <v>113804631.89919923</v>
      </c>
      <c r="DUK15" s="65">
        <v>117241856.47342007</v>
      </c>
      <c r="DUL15" s="65">
        <v>120782895.03637286</v>
      </c>
      <c r="DUM15" s="65">
        <v>124430883.06670432</v>
      </c>
      <c r="DUN15" s="65">
        <v>128189050.743462</v>
      </c>
      <c r="DUO15" s="65">
        <v>132060725.80631652</v>
      </c>
      <c r="DUP15" s="65">
        <v>136049336.50217086</v>
      </c>
      <c r="DUQ15" s="65">
        <v>140158414.62076536</v>
      </c>
      <c r="DUR15" s="65">
        <v>144391598.62196696</v>
      </c>
      <c r="DUS15" s="65">
        <v>148752636.85751128</v>
      </c>
      <c r="DUT15" s="65">
        <v>0</v>
      </c>
      <c r="DUU15" s="65">
        <v>0</v>
      </c>
      <c r="DUV15" s="65">
        <v>0</v>
      </c>
      <c r="DUW15" s="65">
        <v>0</v>
      </c>
      <c r="DUX15" s="65">
        <v>0</v>
      </c>
      <c r="DUY15" s="65">
        <v>8970.7108872278586</v>
      </c>
      <c r="DUZ15" s="65">
        <v>19444.66998451429</v>
      </c>
      <c r="DVA15" s="65">
        <v>31610.80505991348</v>
      </c>
      <c r="DVB15" s="65">
        <v>45679.149999878158</v>
      </c>
      <c r="DVC15" s="65">
        <v>61883.055317929407</v>
      </c>
      <c r="DVD15" s="65">
        <v>67068.01743013387</v>
      </c>
      <c r="DVE15" s="65">
        <v>72687.409160702839</v>
      </c>
      <c r="DVF15" s="65">
        <v>78777.629829289537</v>
      </c>
      <c r="DVG15" s="65">
        <v>85378.128525671651</v>
      </c>
      <c r="DVH15" s="65">
        <v>92531.659639192381</v>
      </c>
      <c r="DVI15" s="65">
        <v>100284.55979810888</v>
      </c>
      <c r="DVJ15" s="65">
        <v>108687.0480127082</v>
      </c>
      <c r="DVK15" s="65">
        <v>117793.55096635224</v>
      </c>
      <c r="DVL15" s="65">
        <v>127663.05556150769</v>
      </c>
      <c r="DVM15" s="65">
        <v>138359.4910043597</v>
      </c>
      <c r="DVN15" s="65">
        <v>149952.14290294255</v>
      </c>
      <c r="DVO15" s="65">
        <v>162516.10206108651</v>
      </c>
      <c r="DVP15" s="65">
        <v>176132.75087522078</v>
      </c>
      <c r="DVQ15" s="65">
        <v>190890.29048464235</v>
      </c>
      <c r="DVR15" s="65">
        <v>206884.31208983963</v>
      </c>
      <c r="DVS15" s="65">
        <v>224218.41613955534</v>
      </c>
      <c r="DVT15" s="64">
        <v>0</v>
      </c>
      <c r="DVU15" s="64">
        <v>0</v>
      </c>
      <c r="DVV15" s="64">
        <v>0</v>
      </c>
      <c r="DVW15" s="64">
        <v>0</v>
      </c>
      <c r="DVX15" s="64">
        <v>0</v>
      </c>
      <c r="DVY15" s="64">
        <v>1406715.5625737004</v>
      </c>
      <c r="DVZ15" s="64">
        <v>2977015.6921706926</v>
      </c>
      <c r="DWA15" s="64">
        <v>4725167.6176893534</v>
      </c>
      <c r="DWB15" s="64">
        <v>6666544.6425959198</v>
      </c>
      <c r="DWC15" s="64">
        <v>8817706.5346342586</v>
      </c>
      <c r="DWD15" s="64">
        <v>9330404.6038045213</v>
      </c>
      <c r="DWE15" s="64">
        <v>9872913.0674462318</v>
      </c>
      <c r="DWF15" s="64">
        <v>10446965.22566716</v>
      </c>
      <c r="DWG15" s="64">
        <v>11054395.159840012</v>
      </c>
      <c r="DWH15" s="64">
        <v>11697143.592443654</v>
      </c>
      <c r="DWI15" s="64">
        <v>12377264.087619781</v>
      </c>
      <c r="DWJ15" s="64">
        <v>13096929.612255694</v>
      </c>
      <c r="DWK15" s="64">
        <v>13858439.478555735</v>
      </c>
      <c r="DWL15" s="64">
        <v>14664226.690282578</v>
      </c>
      <c r="DWM15" s="64">
        <v>15516865.716139514</v>
      </c>
      <c r="DWN15" s="64">
        <v>16419080.715129495</v>
      </c>
      <c r="DWO15" s="64">
        <v>17373754.240170632</v>
      </c>
      <c r="DWP15" s="64">
        <v>18383936.44777612</v>
      </c>
      <c r="DWQ15" s="64">
        <v>19452854.84322311</v>
      </c>
      <c r="DWR15" s="64">
        <v>20583924.59234621</v>
      </c>
      <c r="DWS15" s="64">
        <v>21780759.432901483</v>
      </c>
      <c r="DWT15" s="65">
        <v>0</v>
      </c>
      <c r="DWU15" s="65">
        <v>0</v>
      </c>
      <c r="DWV15" s="65">
        <v>0</v>
      </c>
      <c r="DWW15" s="65">
        <v>0</v>
      </c>
      <c r="DWX15" s="65">
        <v>0</v>
      </c>
      <c r="DWY15" s="65">
        <v>2017890.8112647373</v>
      </c>
      <c r="DWZ15" s="65">
        <v>4373925.476261979</v>
      </c>
      <c r="DXA15" s="65">
        <v>7110601.8094840059</v>
      </c>
      <c r="DXB15" s="65">
        <v>10275165.280643882</v>
      </c>
      <c r="DXC15" s="65">
        <v>13920106.251203209</v>
      </c>
      <c r="DXD15" s="65">
        <v>15086422.670771424</v>
      </c>
      <c r="DXE15" s="65">
        <v>16350460.613868734</v>
      </c>
      <c r="DXF15" s="65">
        <v>17720407.820975017</v>
      </c>
      <c r="DXG15" s="65">
        <v>19205138.054356802</v>
      </c>
      <c r="DXH15" s="65">
        <v>20814268.577403966</v>
      </c>
      <c r="DXI15" s="65">
        <v>22558222.44995654</v>
      </c>
      <c r="DXJ15" s="65">
        <v>24448296.043136373</v>
      </c>
      <c r="DXK15" s="65">
        <v>26496732.211007569</v>
      </c>
      <c r="DXL15" s="65">
        <v>28716799.593031254</v>
      </c>
      <c r="DXM15" s="65">
        <v>31122878.560992237</v>
      </c>
      <c r="DXN15" s="65">
        <v>33730554.367114432</v>
      </c>
      <c r="DXO15" s="65">
        <v>36556718.096727014</v>
      </c>
      <c r="DXP15" s="65">
        <v>39619676.079397149</v>
      </c>
      <c r="DXQ15" s="65">
        <v>42939268.467234053</v>
      </c>
      <c r="DXR15" s="65">
        <v>46536997.748449422</v>
      </c>
      <c r="DXS15" s="65">
        <v>50436168.028614067</v>
      </c>
      <c r="DXT15" s="65">
        <v>0</v>
      </c>
      <c r="DXU15" s="65">
        <v>0</v>
      </c>
      <c r="DXV15" s="65">
        <v>0</v>
      </c>
      <c r="DXW15" s="65">
        <v>0</v>
      </c>
      <c r="DXX15" s="65">
        <v>0</v>
      </c>
      <c r="DXY15" s="65">
        <v>5130454.713186834</v>
      </c>
      <c r="DXZ15" s="65">
        <v>10857521.303869199</v>
      </c>
      <c r="DYA15" s="65">
        <v>17233234.009595349</v>
      </c>
      <c r="DYB15" s="65">
        <v>24313661.050070848</v>
      </c>
      <c r="DYC15" s="65">
        <v>32159197.817748267</v>
      </c>
      <c r="DYD15" s="65">
        <v>34029067.104332313</v>
      </c>
      <c r="DYE15" s="65">
        <v>36007658.354963019</v>
      </c>
      <c r="DYF15" s="65">
        <v>38101293.116045229</v>
      </c>
      <c r="DYG15" s="65">
        <v>40316660.494938932</v>
      </c>
      <c r="DYH15" s="65">
        <v>42660838.531479307</v>
      </c>
      <c r="DYI15" s="65">
        <v>45141316.812125683</v>
      </c>
      <c r="DYJ15" s="65">
        <v>47766020.398990966</v>
      </c>
      <c r="DYK15" s="65">
        <v>50543335.150204308</v>
      </c>
      <c r="DYL15" s="65">
        <v>53482134.512504719</v>
      </c>
      <c r="DYM15" s="65">
        <v>56591807.871667236</v>
      </c>
      <c r="DYN15" s="65">
        <v>59882290.551340796</v>
      </c>
      <c r="DYO15" s="65">
        <v>63364095.556142814</v>
      </c>
      <c r="DYP15" s="65">
        <v>67048347.160429403</v>
      </c>
      <c r="DYQ15" s="65">
        <v>70946816.450055778</v>
      </c>
      <c r="DYR15" s="65">
        <v>75071958.930682644</v>
      </c>
      <c r="DYS15" s="65">
        <v>79436954.322785094</v>
      </c>
      <c r="DYT15" s="67">
        <v>1662.4</v>
      </c>
      <c r="DYU15" s="68">
        <f ca="1">10000000*'Country Model'!$DYT$8/57000</f>
        <v>59385.964912280702</v>
      </c>
      <c r="DYV15" s="68">
        <f ca="1">10000000*'Country Model'!$DYT$8/57000</f>
        <v>59385.964912280702</v>
      </c>
      <c r="DYW15" s="38">
        <f ca="1">'Country Model'!$DYT$8/(220*8)</f>
        <v>0.19232954545454545</v>
      </c>
      <c r="DYX15" s="38">
        <f ca="1">'Country Model'!$DYT$8/(220*8)</f>
        <v>0.19232954545454545</v>
      </c>
      <c r="DYY15" s="25">
        <v>5.0999999999999997E-2</v>
      </c>
      <c r="DYZ15" s="25">
        <f t="shared" si="21"/>
        <v>5.0999999999999997E-2</v>
      </c>
      <c r="DZA15" s="25">
        <f t="shared" si="22"/>
        <v>0.05</v>
      </c>
      <c r="DZB15" s="25">
        <v>0.03</v>
      </c>
      <c r="DZC15" s="25">
        <v>7.0000000000000007E-2</v>
      </c>
      <c r="DZD15" s="25">
        <v>0</v>
      </c>
      <c r="DZE15" s="25">
        <v>0.04</v>
      </c>
      <c r="DZF15" s="25">
        <v>0.32</v>
      </c>
      <c r="DZG15" s="25">
        <v>0.12</v>
      </c>
      <c r="DZH15" s="25">
        <v>0.23</v>
      </c>
      <c r="DZI15" s="25">
        <v>0.11</v>
      </c>
      <c r="DZJ15" s="25">
        <v>0.47</v>
      </c>
      <c r="DZK15" s="25">
        <v>0.15</v>
      </c>
      <c r="DZL15" s="46">
        <v>0.67</v>
      </c>
      <c r="DZM15" s="46">
        <v>0.33</v>
      </c>
      <c r="DZN15" s="46">
        <v>0.33</v>
      </c>
      <c r="DZO15" s="46">
        <v>0.33</v>
      </c>
      <c r="DZP15" s="46">
        <v>0.17</v>
      </c>
      <c r="DZQ15" s="46">
        <v>1</v>
      </c>
      <c r="DZR15" s="46">
        <v>0.5</v>
      </c>
      <c r="DZS15" s="46">
        <v>0.33</v>
      </c>
      <c r="DZT15" s="46">
        <v>0.5</v>
      </c>
      <c r="DZU15" s="46">
        <v>0.17</v>
      </c>
      <c r="DZW15" s="69">
        <v>0</v>
      </c>
      <c r="DZX15" s="69">
        <v>1</v>
      </c>
      <c r="DZY15" s="69">
        <v>2</v>
      </c>
      <c r="DZZ15" s="69">
        <v>3</v>
      </c>
      <c r="EAA15" s="69">
        <v>4</v>
      </c>
      <c r="EAB15" s="69">
        <v>5</v>
      </c>
      <c r="EAC15" s="69">
        <v>6</v>
      </c>
      <c r="EAD15" s="69">
        <v>7</v>
      </c>
      <c r="EAE15" s="69">
        <v>8</v>
      </c>
      <c r="EAF15" s="69">
        <v>9</v>
      </c>
      <c r="EAG15" s="69">
        <v>10</v>
      </c>
      <c r="EAH15" s="69">
        <v>11</v>
      </c>
      <c r="EAI15" s="69">
        <v>12</v>
      </c>
      <c r="EAJ15" s="69">
        <v>13</v>
      </c>
      <c r="EAK15" s="69">
        <v>14</v>
      </c>
      <c r="EAL15" s="69">
        <v>15</v>
      </c>
      <c r="EAM15" s="69">
        <v>16</v>
      </c>
      <c r="EAN15" s="69">
        <v>17</v>
      </c>
      <c r="EAO15" s="69">
        <v>18</v>
      </c>
      <c r="EAP15" s="69">
        <v>19</v>
      </c>
      <c r="EAQ15" s="69">
        <v>20</v>
      </c>
      <c r="EAR15" s="69">
        <v>21</v>
      </c>
      <c r="EAS15" s="69">
        <v>22</v>
      </c>
      <c r="EAT15" s="69">
        <v>23</v>
      </c>
      <c r="EAU15" s="69">
        <v>24</v>
      </c>
      <c r="EAV15" s="69">
        <v>25</v>
      </c>
      <c r="EAW15" s="69">
        <v>26</v>
      </c>
      <c r="EAX15" s="69">
        <v>27</v>
      </c>
      <c r="EAY15" s="69">
        <v>28</v>
      </c>
      <c r="EAZ15" s="69">
        <v>29</v>
      </c>
      <c r="EBA15" s="69">
        <v>30</v>
      </c>
      <c r="EBB15" s="69">
        <v>31</v>
      </c>
      <c r="EBC15" s="69">
        <v>32</v>
      </c>
      <c r="EBD15" s="69">
        <v>33</v>
      </c>
      <c r="EBE15" s="69">
        <v>34</v>
      </c>
      <c r="EBF15" s="69">
        <v>35</v>
      </c>
      <c r="EBG15" s="69">
        <v>36</v>
      </c>
      <c r="EBH15" s="69">
        <v>37</v>
      </c>
      <c r="EBI15" s="69">
        <v>38</v>
      </c>
      <c r="EBJ15" s="69">
        <v>39</v>
      </c>
      <c r="EBK15" s="69">
        <v>40</v>
      </c>
      <c r="EBL15" s="69">
        <v>41</v>
      </c>
      <c r="EBM15" s="69">
        <v>42</v>
      </c>
      <c r="EBO15" s="70">
        <v>859342.20383356803</v>
      </c>
      <c r="EBP15" s="70">
        <v>886149.80461300048</v>
      </c>
      <c r="EBQ15" s="70">
        <v>913793.68162365188</v>
      </c>
      <c r="EBR15" s="70">
        <v>942299.92291199323</v>
      </c>
      <c r="EBS15" s="70">
        <v>971695.43035387713</v>
      </c>
      <c r="EBT15" s="70">
        <v>1002007.9450423451</v>
      </c>
      <c r="EBU15" s="70">
        <v>1033266.0734674176</v>
      </c>
      <c r="EBV15" s="70">
        <v>1065499.3145125771</v>
      </c>
      <c r="EBW15" s="70">
        <v>1098738.0872934193</v>
      </c>
      <c r="EBX15" s="70">
        <v>1133013.7598647431</v>
      </c>
      <c r="EBY15" s="70">
        <v>1168358.6788231747</v>
      </c>
      <c r="EBZ15" s="70">
        <v>1204806.1998332597</v>
      </c>
      <c r="ECA15" s="70">
        <v>1242390.719105829</v>
      </c>
      <c r="ECB15" s="70">
        <v>1281147.7058583514</v>
      </c>
      <c r="ECC15" s="70">
        <v>1321113.7357878995</v>
      </c>
      <c r="ECD15" s="70">
        <v>1362326.5255883241</v>
      </c>
      <c r="ECE15" s="70">
        <v>1404824.9685442063</v>
      </c>
      <c r="ECF15" s="70">
        <v>1448649.1712351816</v>
      </c>
      <c r="ECG15" s="70">
        <v>1493840.4913852734</v>
      </c>
      <c r="ECH15" s="70">
        <v>1540441.5768929548</v>
      </c>
      <c r="ECI15" s="70">
        <v>1588496.4060787717</v>
      </c>
      <c r="ECJ15" s="70">
        <v>1638050.3291885112</v>
      </c>
      <c r="ECK15" s="70">
        <v>1689150.1111910811</v>
      </c>
      <c r="ECL15" s="70">
        <v>1741843.9759114902</v>
      </c>
      <c r="ECM15" s="70">
        <v>1796181.6515405783</v>
      </c>
      <c r="ECN15" s="70">
        <v>1852214.4175644461</v>
      </c>
      <c r="ECO15" s="70">
        <v>11204733.38714787</v>
      </c>
      <c r="ECP15" s="70">
        <v>11280897.343952155</v>
      </c>
      <c r="ECQ15" s="70">
        <v>11357579.023768282</v>
      </c>
      <c r="ECR15" s="70">
        <v>11434781.945808334</v>
      </c>
      <c r="ECS15" s="70">
        <v>11512509.653206166</v>
      </c>
      <c r="ECT15" s="70">
        <v>11590765.713180022</v>
      </c>
      <c r="ECU15" s="70">
        <v>11669553.717196235</v>
      </c>
      <c r="ECV15" s="70">
        <v>11748877.281134069</v>
      </c>
      <c r="ECW15" s="70">
        <v>11828740.04545165</v>
      </c>
      <c r="ECX15" s="70">
        <v>11909145.675353054</v>
      </c>
      <c r="ECY15" s="70">
        <v>11990097.860956497</v>
      </c>
      <c r="ECZ15" s="70">
        <v>12071600.317463718</v>
      </c>
      <c r="EDA15" s="70">
        <v>12153656.785330459</v>
      </c>
      <c r="EDB15" s="70">
        <v>12236271.030438134</v>
      </c>
      <c r="EDC15" s="70">
        <v>12319446.844266672</v>
      </c>
      <c r="EDD15" s="70">
        <v>12403188.044068502</v>
      </c>
      <c r="EDE15" s="70">
        <v>12487498.473043762</v>
      </c>
      <c r="EDF15" s="70">
        <v>12572382.000516661</v>
      </c>
      <c r="EDG15" s="70">
        <v>12657842.522113066</v>
      </c>
      <c r="EDH15" s="70">
        <v>12743883.959939284</v>
      </c>
      <c r="EDI15" s="70">
        <v>12830510.262762068</v>
      </c>
      <c r="EDJ15" s="70">
        <v>12917725.406189829</v>
      </c>
      <c r="EDK15" s="70">
        <v>13005533.392855104</v>
      </c>
      <c r="EDL15" s="70">
        <v>13093938.252598245</v>
      </c>
      <c r="EDM15" s="70">
        <v>13182944.042652365</v>
      </c>
      <c r="EDN15" s="70">
        <v>13272554.847829536</v>
      </c>
      <c r="EDO15" s="71">
        <v>859342.20383356803</v>
      </c>
      <c r="EDP15" s="71">
        <v>886149.80461300048</v>
      </c>
      <c r="EDQ15" s="71">
        <v>913793.68162365188</v>
      </c>
      <c r="EDR15" s="71">
        <v>942299.92291199323</v>
      </c>
      <c r="EDS15" s="71">
        <v>971695.43035387713</v>
      </c>
      <c r="EDT15" s="79">
        <v>901807.15053811052</v>
      </c>
      <c r="EDU15" s="79">
        <v>826612.85877393407</v>
      </c>
      <c r="EDV15" s="79">
        <v>745849.52015880402</v>
      </c>
      <c r="EDW15" s="79">
        <v>659242.8523760516</v>
      </c>
      <c r="EDX15" s="79">
        <v>566506.87993237155</v>
      </c>
      <c r="EDY15" s="71">
        <v>583617.00398157048</v>
      </c>
      <c r="EDZ15" s="71">
        <v>601243.90259317879</v>
      </c>
      <c r="EEA15" s="71">
        <v>619403.18383336754</v>
      </c>
      <c r="EEB15" s="71">
        <v>638110.92717643664</v>
      </c>
      <c r="EEC15" s="71">
        <v>657383.69774268568</v>
      </c>
      <c r="EED15" s="71">
        <v>677238.56096630835</v>
      </c>
      <c r="EEE15" s="71">
        <v>697693.09770629962</v>
      </c>
      <c r="EEF15" s="71">
        <v>718765.41981375532</v>
      </c>
      <c r="EEG15" s="71">
        <v>740474.18616934842</v>
      </c>
      <c r="EEH15" s="71">
        <v>762838.61920518312</v>
      </c>
      <c r="EEI15" s="71">
        <v>785878.52192565578</v>
      </c>
      <c r="EEJ15" s="71">
        <v>809614.29544239456</v>
      </c>
      <c r="EEK15" s="71">
        <v>834066.95703880419</v>
      </c>
      <c r="EEL15" s="71">
        <v>859258.15878021193</v>
      </c>
      <c r="EEM15" s="71">
        <v>885210.20668609231</v>
      </c>
      <c r="EEN15" s="71">
        <v>911946.08048134821</v>
      </c>
      <c r="EEO15" s="71">
        <v>11204733.38714787</v>
      </c>
      <c r="EEP15" s="71">
        <v>11280897.343952155</v>
      </c>
      <c r="EEQ15" s="71">
        <v>11357579.023768282</v>
      </c>
      <c r="EER15" s="71">
        <v>11434781.945808334</v>
      </c>
      <c r="EES15" s="71">
        <v>11512509.653206166</v>
      </c>
      <c r="EET15" s="79">
        <v>10431689.14186202</v>
      </c>
      <c r="EEU15" s="79">
        <v>9335642.9737569876</v>
      </c>
      <c r="EEV15" s="79">
        <v>8224214.0967938481</v>
      </c>
      <c r="EEW15" s="79">
        <v>7097244.0272709904</v>
      </c>
      <c r="EEX15" s="79">
        <v>5954572.837676527</v>
      </c>
      <c r="EEY15" s="71">
        <v>6134417.926097692</v>
      </c>
      <c r="EEZ15" s="71">
        <v>6319694.8492970914</v>
      </c>
      <c r="EFA15" s="71">
        <v>6510567.66418235</v>
      </c>
      <c r="EFB15" s="71">
        <v>6707205.3826477667</v>
      </c>
      <c r="EFC15" s="71">
        <v>6909782.1212290497</v>
      </c>
      <c r="EFD15" s="71">
        <v>7118477.2552780481</v>
      </c>
      <c r="EFE15" s="71">
        <v>7333475.5777940052</v>
      </c>
      <c r="EFF15" s="71">
        <v>7554967.4630519664</v>
      </c>
      <c r="EFG15" s="71">
        <v>7783149.0351732308</v>
      </c>
      <c r="EFH15" s="71">
        <v>8018222.3417871147</v>
      </c>
      <c r="EFI15" s="71">
        <v>8260395.5329377921</v>
      </c>
      <c r="EFJ15" s="71">
        <v>8509883.0453946348</v>
      </c>
      <c r="EFK15" s="71">
        <v>8766905.7925292496</v>
      </c>
      <c r="EFL15" s="71">
        <v>9031691.3599273413</v>
      </c>
      <c r="EFM15" s="71">
        <v>9304474.2069086228</v>
      </c>
      <c r="EFN15" s="71">
        <v>9585495.8741331827</v>
      </c>
      <c r="EFO15" s="70">
        <v>0</v>
      </c>
      <c r="EFP15" s="70">
        <v>0</v>
      </c>
      <c r="EFQ15" s="70">
        <v>0</v>
      </c>
      <c r="EFR15" s="70">
        <v>0</v>
      </c>
      <c r="EFS15" s="70">
        <v>0</v>
      </c>
      <c r="EFT15" s="70">
        <v>100200.79450423457</v>
      </c>
      <c r="EFU15" s="70">
        <v>206653.21469348355</v>
      </c>
      <c r="EFV15" s="70">
        <v>319649.79435377312</v>
      </c>
      <c r="EFW15" s="70">
        <v>439495.23491736769</v>
      </c>
      <c r="EFX15" s="70">
        <v>566506.87993237155</v>
      </c>
      <c r="EFY15" s="70">
        <v>584741.6748416042</v>
      </c>
      <c r="EFZ15" s="70">
        <v>603562.29724008089</v>
      </c>
      <c r="EGA15" s="70">
        <v>622987.53527246148</v>
      </c>
      <c r="EGB15" s="70">
        <v>643036.77868191479</v>
      </c>
      <c r="EGC15" s="70">
        <v>663730.03804521379</v>
      </c>
      <c r="EGD15" s="70">
        <v>685087.96462201572</v>
      </c>
      <c r="EGE15" s="70">
        <v>707131.87083790672</v>
      </c>
      <c r="EGF15" s="70">
        <v>729883.75142142631</v>
      </c>
      <c r="EGG15" s="70">
        <v>753366.30521592498</v>
      </c>
      <c r="EGH15" s="70">
        <v>777602.95768777165</v>
      </c>
      <c r="EGI15" s="70">
        <v>802617.88415311591</v>
      </c>
      <c r="EGJ15" s="70">
        <v>828436.03374611668</v>
      </c>
      <c r="EGK15" s="70">
        <v>855083.15415227693</v>
      </c>
      <c r="EGL15" s="70">
        <v>882585.81713127822</v>
      </c>
      <c r="EGM15" s="70">
        <v>910971.44485448604</v>
      </c>
      <c r="EGN15" s="70">
        <v>940268.3370830979</v>
      </c>
      <c r="EGO15" s="70">
        <v>0</v>
      </c>
      <c r="EGP15" s="70">
        <v>0</v>
      </c>
      <c r="EGQ15" s="70">
        <v>0</v>
      </c>
      <c r="EGR15" s="70">
        <v>0</v>
      </c>
      <c r="EGS15" s="70">
        <v>0</v>
      </c>
      <c r="EGT15" s="70">
        <v>1159076.5713180024</v>
      </c>
      <c r="EGU15" s="70">
        <v>2333910.7434392478</v>
      </c>
      <c r="EGV15" s="70">
        <v>3524663.1843402209</v>
      </c>
      <c r="EGW15" s="70">
        <v>4731496.01818066</v>
      </c>
      <c r="EGX15" s="70">
        <v>5954572.837676527</v>
      </c>
      <c r="EGY15" s="70">
        <v>5855679.9348588055</v>
      </c>
      <c r="EGZ15" s="70">
        <v>5751905.468166627</v>
      </c>
      <c r="EHA15" s="70">
        <v>5643089.1211481094</v>
      </c>
      <c r="EHB15" s="70">
        <v>5529065.6477903677</v>
      </c>
      <c r="EHC15" s="70">
        <v>5409664.7230376219</v>
      </c>
      <c r="EHD15" s="70">
        <v>5284710.7887904542</v>
      </c>
      <c r="EHE15" s="70">
        <v>5154022.895249757</v>
      </c>
      <c r="EHF15" s="70">
        <v>5017414.5374646941</v>
      </c>
      <c r="EHG15" s="70">
        <v>4874693.4869398354</v>
      </c>
      <c r="EHH15" s="70">
        <v>4725661.6181521695</v>
      </c>
      <c r="EHI15" s="70">
        <v>4570114.7298242757</v>
      </c>
      <c r="EHJ15" s="70">
        <v>4407842.3607951943</v>
      </c>
      <c r="EHK15" s="70">
        <v>4238627.6003258545</v>
      </c>
      <c r="EHL15" s="70">
        <v>4062246.8926709034</v>
      </c>
      <c r="EHM15" s="70">
        <v>3878469.8357437421</v>
      </c>
      <c r="EHN15" s="70">
        <v>3687058.9736963529</v>
      </c>
      <c r="EHO15" s="70">
        <f t="shared" si="23"/>
        <v>14826664.09844321</v>
      </c>
      <c r="EHP15" s="70">
        <f t="shared" si="24"/>
        <v>31020357.197975703</v>
      </c>
      <c r="EHQ15" s="70">
        <f t="shared" si="25"/>
        <v>1140512.62295717</v>
      </c>
      <c r="EHR15" s="70">
        <f t="shared" si="26"/>
        <v>1348711.1825206827</v>
      </c>
      <c r="EHS15" s="70">
        <f t="shared" si="27"/>
        <v>154868634.91385356</v>
      </c>
      <c r="EHT15" s="70">
        <f t="shared" si="28"/>
        <v>283633448.07435346</v>
      </c>
      <c r="EHU15" s="70">
        <f t="shared" si="29"/>
        <v>11912971.916450273</v>
      </c>
      <c r="EHV15" s="70">
        <f t="shared" si="30"/>
        <v>12331889.04671102</v>
      </c>
      <c r="EHW15" s="70">
        <f t="shared" si="31"/>
        <v>169695299.01229677</v>
      </c>
      <c r="EHX15" s="70">
        <f t="shared" si="2"/>
        <v>314653805.27232915</v>
      </c>
      <c r="EHY15" s="70">
        <f t="shared" si="2"/>
        <v>13053484.539407443</v>
      </c>
      <c r="EHZ15" s="70">
        <f t="shared" si="2"/>
        <v>13680600.229231702</v>
      </c>
      <c r="EIA15" s="70">
        <f t="shared" si="32"/>
        <v>9391011.8913386911</v>
      </c>
      <c r="EIB15" s="70">
        <f t="shared" si="33"/>
        <v>17396757.434587784</v>
      </c>
      <c r="EIC15" s="70">
        <f t="shared" si="3"/>
        <v>24966456.455857717</v>
      </c>
      <c r="EID15" s="70">
        <f t="shared" si="3"/>
        <v>26012489.27594272</v>
      </c>
      <c r="EIE15" s="70">
        <f t="shared" si="34"/>
        <v>103690799.87510687</v>
      </c>
      <c r="EIF15" s="70">
        <f t="shared" si="35"/>
        <v>187839460.10474399</v>
      </c>
      <c r="EIG15" s="70">
        <f t="shared" si="4"/>
        <v>38019940.995265156</v>
      </c>
      <c r="EIH15" s="70">
        <f t="shared" si="4"/>
        <v>39693089.505174421</v>
      </c>
      <c r="EII15" s="70">
        <f t="shared" si="4"/>
        <v>113081811.76644556</v>
      </c>
      <c r="EIJ15" s="70">
        <f t="shared" si="4"/>
        <v>205236217.53933176</v>
      </c>
      <c r="EIK15" s="70">
        <f t="shared" si="4"/>
        <v>62986397.451122873</v>
      </c>
      <c r="EIL15" s="70">
        <f t="shared" si="4"/>
        <v>65705578.781117141</v>
      </c>
      <c r="EIM15" s="70">
        <f t="shared" si="36"/>
        <v>5435652.207104519</v>
      </c>
      <c r="EIN15" s="70">
        <f t="shared" si="5"/>
        <v>13623599.763387918</v>
      </c>
      <c r="EIO15" s="70">
        <f t="shared" si="37"/>
        <v>418127.09285419376</v>
      </c>
      <c r="EIP15" s="70">
        <f t="shared" si="38"/>
        <v>592330.42449512694</v>
      </c>
      <c r="EIQ15" s="70">
        <f t="shared" si="5"/>
        <v>51177835.038746685</v>
      </c>
      <c r="EIR15" s="70">
        <f t="shared" si="5"/>
        <v>95793987.969609469</v>
      </c>
      <c r="EIS15" s="70">
        <f t="shared" si="39"/>
        <v>3936756.5414420525</v>
      </c>
      <c r="EIT15" s="70">
        <f t="shared" si="40"/>
        <v>4164955.9986786726</v>
      </c>
      <c r="EIU15" s="70">
        <f t="shared" si="5"/>
        <v>56613487.245851204</v>
      </c>
      <c r="EIV15" s="70">
        <f t="shared" si="5"/>
        <v>109417587.73299739</v>
      </c>
      <c r="EIW15" s="70">
        <f t="shared" si="41"/>
        <v>4354883.6342962468</v>
      </c>
      <c r="EIX15" s="70">
        <f t="shared" si="42"/>
        <v>4757286.4231737992</v>
      </c>
      <c r="EIY15" s="70">
        <v>197.46474821892863</v>
      </c>
      <c r="EIZ15" s="70">
        <v>214.00962036124676</v>
      </c>
      <c r="EJA15" s="70">
        <v>231.94072876433876</v>
      </c>
      <c r="EJB15" s="70">
        <v>251.37422125661658</v>
      </c>
      <c r="EJC15" s="70">
        <v>272.43597728182107</v>
      </c>
      <c r="EJD15" s="70">
        <v>295.26242327661635</v>
      </c>
      <c r="EJE15" s="70">
        <v>320.00141636578559</v>
      </c>
      <c r="EJF15" s="70">
        <v>346.81320209911945</v>
      </c>
      <c r="EJG15" s="70">
        <v>375.87145243368644</v>
      </c>
      <c r="EJH15" s="70">
        <v>407.36439068496372</v>
      </c>
      <c r="EJI15" s="70">
        <v>441.49601073364028</v>
      </c>
      <c r="EJJ15" s="70">
        <v>478.48739838544088</v>
      </c>
      <c r="EJK15" s="70">
        <v>518.57816344301227</v>
      </c>
      <c r="EJL15" s="70">
        <v>562.02799176604231</v>
      </c>
      <c r="EJM15" s="70">
        <v>609.11832737300119</v>
      </c>
      <c r="EJN15" s="70">
        <v>660.15419548023294</v>
      </c>
      <c r="EJO15" s="70">
        <v>715.46617828703745</v>
      </c>
      <c r="EJP15" s="70">
        <v>775.41255630478884</v>
      </c>
      <c r="EJQ15" s="70">
        <v>840.3816291004415</v>
      </c>
      <c r="EJR15" s="70">
        <v>910.79423048691524</v>
      </c>
      <c r="EJS15" s="70">
        <v>987.10645445238015</v>
      </c>
      <c r="EJT15" s="70">
        <v>1069.8126094855045</v>
      </c>
      <c r="EJU15" s="70">
        <v>1159.4484204331557</v>
      </c>
      <c r="EJV15" s="70">
        <v>1256.5944986304205</v>
      </c>
      <c r="EJW15" s="70">
        <v>1361.8801027805375</v>
      </c>
      <c r="EJX15" s="70">
        <v>1475.9872149456405</v>
      </c>
      <c r="EJY15" s="70">
        <v>381.03642749881146</v>
      </c>
      <c r="EJZ15" s="70">
        <v>403.19146746241785</v>
      </c>
      <c r="EKA15" s="70">
        <v>426.63469343755878</v>
      </c>
      <c r="EKB15" s="70">
        <v>451.44100590751179</v>
      </c>
      <c r="EKC15" s="70">
        <v>477.68966038064036</v>
      </c>
      <c r="EKD15" s="70">
        <v>505.46452060963435</v>
      </c>
      <c r="EKE15" s="70">
        <v>534.85432653396833</v>
      </c>
      <c r="EKF15" s="70">
        <v>565.95297780164753</v>
      </c>
      <c r="EKG15" s="70">
        <v>598.859833776085</v>
      </c>
      <c r="EKH15" s="70">
        <v>633.68003098662405</v>
      </c>
      <c r="EKI15" s="70">
        <v>670.52481903695241</v>
      </c>
      <c r="EKJ15" s="70">
        <v>709.51191604462633</v>
      </c>
      <c r="EKK15" s="70">
        <v>750.76588474732398</v>
      </c>
      <c r="EKL15" s="70">
        <v>794.41853047747838</v>
      </c>
      <c r="EKM15" s="70">
        <v>840.60932227680814</v>
      </c>
      <c r="EKN15" s="70">
        <v>889.4858384961949</v>
      </c>
      <c r="EKO15" s="70">
        <v>941.20423830458765</v>
      </c>
      <c r="EKP15" s="70">
        <v>995.92976061339357</v>
      </c>
      <c r="EKQ15" s="70">
        <v>1053.8372520104033</v>
      </c>
      <c r="EKR15" s="70">
        <v>1115.1117253899872</v>
      </c>
      <c r="EKS15" s="70">
        <v>1179.9489510643705</v>
      </c>
      <c r="EKT15" s="70">
        <v>1248.5560822445727</v>
      </c>
      <c r="EKU15" s="70">
        <v>1321.1523168894055</v>
      </c>
      <c r="EKV15" s="70">
        <v>1397.9695980371173</v>
      </c>
      <c r="EKW15" s="70">
        <v>1479.2533548572335</v>
      </c>
      <c r="EKX15" s="70">
        <v>1565.2632867902194</v>
      </c>
      <c r="EKY15" s="71">
        <v>197.46474821892863</v>
      </c>
      <c r="EKZ15" s="71">
        <v>214.00962036124676</v>
      </c>
      <c r="ELA15" s="71">
        <v>231.94072876433876</v>
      </c>
      <c r="ELB15" s="71">
        <v>251.37422125661658</v>
      </c>
      <c r="ELC15" s="71">
        <v>272.43597728182107</v>
      </c>
      <c r="ELD15" s="79">
        <v>265.73618094895471</v>
      </c>
      <c r="ELE15" s="79">
        <v>256.00113309262849</v>
      </c>
      <c r="ELF15" s="79">
        <v>242.76924146938364</v>
      </c>
      <c r="ELG15" s="79">
        <v>225.52287146021186</v>
      </c>
      <c r="ELH15" s="79">
        <v>203.68219534248186</v>
      </c>
      <c r="ELI15" s="71">
        <v>209.83397875831446</v>
      </c>
      <c r="ELJ15" s="71">
        <v>216.17156358468114</v>
      </c>
      <c r="ELK15" s="71">
        <v>222.70056155428168</v>
      </c>
      <c r="ELL15" s="71">
        <v>229.42675389015395</v>
      </c>
      <c r="ELM15" s="71">
        <v>236.3560964247657</v>
      </c>
      <c r="ELN15" s="71">
        <v>243.49472487371753</v>
      </c>
      <c r="ELO15" s="71">
        <v>250.84896026872673</v>
      </c>
      <c r="ELP15" s="71">
        <v>258.42531455470271</v>
      </c>
      <c r="ELQ15" s="71">
        <v>266.23049635587</v>
      </c>
      <c r="ELR15" s="71">
        <v>274.27141691604493</v>
      </c>
      <c r="ELS15" s="71">
        <v>282.55519621832508</v>
      </c>
      <c r="ELT15" s="71">
        <v>291.08916928961139</v>
      </c>
      <c r="ELU15" s="71">
        <v>299.88089269554439</v>
      </c>
      <c r="ELV15" s="71">
        <v>308.9381512316063</v>
      </c>
      <c r="ELW15" s="71">
        <v>318.26896481631331</v>
      </c>
      <c r="ELX15" s="71">
        <v>327.88159559260208</v>
      </c>
      <c r="ELY15" s="71">
        <v>381.03642749881146</v>
      </c>
      <c r="ELZ15" s="71">
        <v>403.19146746241785</v>
      </c>
      <c r="EMA15" s="71">
        <v>426.63469343755878</v>
      </c>
      <c r="EMB15" s="71">
        <v>451.44100590751179</v>
      </c>
      <c r="EMC15" s="71">
        <v>477.68966038064036</v>
      </c>
      <c r="EMD15" s="79">
        <v>454.91806854867093</v>
      </c>
      <c r="EME15" s="79">
        <v>427.88346122717468</v>
      </c>
      <c r="EMF15" s="79">
        <v>396.16708446115325</v>
      </c>
      <c r="EMG15" s="79">
        <v>359.31590026565101</v>
      </c>
      <c r="EMH15" s="79">
        <v>316.84001549331202</v>
      </c>
      <c r="EMI15" s="71">
        <v>326.40948792317528</v>
      </c>
      <c r="EMJ15" s="71">
        <v>336.26798572265079</v>
      </c>
      <c r="EMK15" s="71">
        <v>346.42423828250611</v>
      </c>
      <c r="EML15" s="71">
        <v>356.88723864601542</v>
      </c>
      <c r="EMM15" s="71">
        <v>367.66625147201739</v>
      </c>
      <c r="EMN15" s="71">
        <v>378.77082123848021</v>
      </c>
      <c r="EMO15" s="71">
        <v>390.21078069383759</v>
      </c>
      <c r="EMP15" s="71">
        <v>401.99625956357937</v>
      </c>
      <c r="EMQ15" s="71">
        <v>414.13769351980585</v>
      </c>
      <c r="EMR15" s="71">
        <v>426.64583342168828</v>
      </c>
      <c r="EMS15" s="71">
        <v>439.53175483501764</v>
      </c>
      <c r="EMT15" s="71">
        <v>452.80686783927104</v>
      </c>
      <c r="EMU15" s="71">
        <v>466.48292713087937</v>
      </c>
      <c r="EMV15" s="71">
        <v>480.57204243164256</v>
      </c>
      <c r="EMW15" s="71">
        <v>495.08668921150849</v>
      </c>
      <c r="EMX15" s="71">
        <v>510.03971973521078</v>
      </c>
      <c r="EMY15" s="70">
        <v>0</v>
      </c>
      <c r="EMZ15" s="70">
        <v>0</v>
      </c>
      <c r="ENA15" s="70">
        <v>0</v>
      </c>
      <c r="ENB15" s="70">
        <v>0</v>
      </c>
      <c r="ENC15" s="70">
        <v>0</v>
      </c>
      <c r="END15" s="70">
        <v>29.526242327661635</v>
      </c>
      <c r="ENE15" s="70">
        <v>64.000283273157095</v>
      </c>
      <c r="ENF15" s="70">
        <v>104.04396062973581</v>
      </c>
      <c r="ENG15" s="70">
        <v>150.34858097347458</v>
      </c>
      <c r="ENH15" s="70">
        <v>203.68219534248186</v>
      </c>
      <c r="ENI15" s="70">
        <v>231.66203197532582</v>
      </c>
      <c r="ENJ15" s="70">
        <v>262.31583480075972</v>
      </c>
      <c r="ENK15" s="70">
        <v>295.87760188873062</v>
      </c>
      <c r="ENL15" s="70">
        <v>332.60123787588839</v>
      </c>
      <c r="ENM15" s="70">
        <v>372.76223094823547</v>
      </c>
      <c r="ENN15" s="70">
        <v>416.65947060651541</v>
      </c>
      <c r="ENO15" s="70">
        <v>464.61721801831072</v>
      </c>
      <c r="ENP15" s="70">
        <v>516.98724175008613</v>
      </c>
      <c r="ENQ15" s="70">
        <v>574.15113274457144</v>
      </c>
      <c r="ENR15" s="70">
        <v>636.52281357087031</v>
      </c>
      <c r="ENS15" s="70">
        <v>704.55125823405501</v>
      </c>
      <c r="ENT15" s="70">
        <v>778.72344019589309</v>
      </c>
      <c r="ENU15" s="70">
        <v>859.56752773761127</v>
      </c>
      <c r="ENV15" s="70">
        <v>947.65634739881421</v>
      </c>
      <c r="ENW15" s="70">
        <v>1043.6111379642243</v>
      </c>
      <c r="ENX15" s="70">
        <v>1148.1056193530385</v>
      </c>
      <c r="ENY15" s="70">
        <v>0</v>
      </c>
      <c r="ENZ15" s="70">
        <v>0</v>
      </c>
      <c r="EOA15" s="70">
        <v>0</v>
      </c>
      <c r="EOB15" s="70">
        <v>0</v>
      </c>
      <c r="EOC15" s="70">
        <v>0</v>
      </c>
      <c r="EOD15" s="70">
        <v>50.546452060963418</v>
      </c>
      <c r="EOE15" s="70">
        <v>106.97086530679366</v>
      </c>
      <c r="EOF15" s="70">
        <v>169.78589334049428</v>
      </c>
      <c r="EOG15" s="70">
        <v>239.54393351043399</v>
      </c>
      <c r="EOH15" s="70">
        <v>316.84001549331202</v>
      </c>
      <c r="EOI15" s="70">
        <v>344.11533111377713</v>
      </c>
      <c r="EOJ15" s="70">
        <v>373.24393032197554</v>
      </c>
      <c r="EOK15" s="70">
        <v>404.34164646481787</v>
      </c>
      <c r="EOL15" s="70">
        <v>437.53129183146297</v>
      </c>
      <c r="EOM15" s="70">
        <v>472.94307080479075</v>
      </c>
      <c r="EON15" s="70">
        <v>510.71501725771469</v>
      </c>
      <c r="EOO15" s="70">
        <v>550.99345761075006</v>
      </c>
      <c r="EOP15" s="70">
        <v>593.93350104981414</v>
      </c>
      <c r="EOQ15" s="70">
        <v>639.69955849059738</v>
      </c>
      <c r="EOR15" s="70">
        <v>688.46589196829893</v>
      </c>
      <c r="EOS15" s="70">
        <v>740.41719622935284</v>
      </c>
      <c r="EOT15" s="70">
        <v>795.7492144053017</v>
      </c>
      <c r="EOU15" s="70">
        <v>854.66938975852611</v>
      </c>
      <c r="EOV15" s="70">
        <v>917.39755560547474</v>
      </c>
      <c r="EOW15" s="70">
        <v>984.16666564572506</v>
      </c>
      <c r="EOX15" s="70">
        <v>1055.2235670550085</v>
      </c>
      <c r="EOY15" s="70">
        <f t="shared" si="43"/>
        <v>5538.9851705799792</v>
      </c>
      <c r="EOZ15" s="70">
        <f t="shared" si="44"/>
        <v>16091.869065486802</v>
      </c>
      <c r="EPA15" s="70">
        <f t="shared" si="45"/>
        <v>426.07578235230608</v>
      </c>
      <c r="EPB15" s="70">
        <f t="shared" si="46"/>
        <v>699.64648110812186</v>
      </c>
      <c r="EPC15" s="70">
        <f t="shared" si="47"/>
        <v>8423.2586670754954</v>
      </c>
      <c r="EPD15" s="70">
        <f t="shared" si="48"/>
        <v>20721.485233276784</v>
      </c>
      <c r="EPE15" s="70">
        <f t="shared" si="49"/>
        <v>647.94297439042271</v>
      </c>
      <c r="EPF15" s="70">
        <f t="shared" si="50"/>
        <v>900.93414057725147</v>
      </c>
      <c r="EPG15" s="70">
        <f t="shared" si="51"/>
        <v>13962.243837655475</v>
      </c>
      <c r="EPH15" s="70">
        <f t="shared" si="6"/>
        <v>36813.354298763588</v>
      </c>
      <c r="EPI15" s="70">
        <f t="shared" si="6"/>
        <v>1074.0187567427288</v>
      </c>
      <c r="EPJ15" s="70">
        <f t="shared" si="6"/>
        <v>1600.5806216853734</v>
      </c>
      <c r="EPK15" s="70">
        <f t="shared" si="52"/>
        <v>3075.5054999380131</v>
      </c>
      <c r="EPL15" s="70">
        <f t="shared" si="53"/>
        <v>5953.8956578773605</v>
      </c>
      <c r="EPM15" s="70">
        <f t="shared" si="7"/>
        <v>1721.9617311331515</v>
      </c>
      <c r="EPN15" s="70">
        <f t="shared" si="7"/>
        <v>2501.514762262625</v>
      </c>
      <c r="EPO15" s="70">
        <f t="shared" si="54"/>
        <v>4996.681219568959</v>
      </c>
      <c r="EPP15" s="70">
        <f t="shared" si="55"/>
        <v>9474.1917879514003</v>
      </c>
      <c r="EPQ15" s="70">
        <f t="shared" si="8"/>
        <v>2795.9804878758805</v>
      </c>
      <c r="EPR15" s="70">
        <f t="shared" si="8"/>
        <v>4102.0953839479989</v>
      </c>
      <c r="EPS15" s="70">
        <f t="shared" si="8"/>
        <v>8072.1867195069717</v>
      </c>
      <c r="EPT15" s="70">
        <f t="shared" si="8"/>
        <v>15428.087445828762</v>
      </c>
      <c r="EPU15" s="70">
        <f t="shared" si="8"/>
        <v>4517.9422190090318</v>
      </c>
      <c r="EPV15" s="70">
        <f t="shared" si="8"/>
        <v>6603.6101462106235</v>
      </c>
      <c r="EPW15" s="70">
        <f t="shared" si="56"/>
        <v>2463.4796706419661</v>
      </c>
      <c r="EPX15" s="70">
        <f t="shared" si="9"/>
        <v>10137.973407609443</v>
      </c>
      <c r="EPY15" s="70">
        <f t="shared" si="57"/>
        <v>189.49843620322815</v>
      </c>
      <c r="EPZ15" s="70">
        <f t="shared" si="58"/>
        <v>440.78145250475836</v>
      </c>
      <c r="EQA15" s="70">
        <f t="shared" si="10"/>
        <v>3426.5774475065364</v>
      </c>
      <c r="EQB15" s="70">
        <f t="shared" si="10"/>
        <v>11247.293445325384</v>
      </c>
      <c r="EQC15" s="70">
        <f t="shared" si="59"/>
        <v>263.5828805774259</v>
      </c>
      <c r="EQD15" s="70">
        <f t="shared" si="60"/>
        <v>489.01275849240801</v>
      </c>
      <c r="EQE15" s="70">
        <f t="shared" si="11"/>
        <v>5890.0571181485029</v>
      </c>
      <c r="EQF15" s="70">
        <f t="shared" si="11"/>
        <v>21385.266852934827</v>
      </c>
      <c r="EQG15" s="70">
        <f t="shared" si="61"/>
        <v>453.08131678065405</v>
      </c>
      <c r="EQH15" s="70">
        <f t="shared" si="62"/>
        <v>929.79421099716637</v>
      </c>
      <c r="EQI15" s="25" t="s">
        <v>4324</v>
      </c>
    </row>
    <row r="16" spans="1:3831" s="25" customFormat="1" x14ac:dyDescent="0.25">
      <c r="A16" s="25" t="s">
        <v>4336</v>
      </c>
      <c r="B16" s="26" t="s">
        <v>2564</v>
      </c>
      <c r="C16" s="27">
        <v>2</v>
      </c>
      <c r="D16" s="28">
        <v>2</v>
      </c>
      <c r="E16" s="26" t="s">
        <v>4319</v>
      </c>
      <c r="F16" s="29" t="s">
        <v>4320</v>
      </c>
      <c r="G16" s="30" t="s">
        <v>4313</v>
      </c>
      <c r="H16" s="25" t="s">
        <v>4314</v>
      </c>
      <c r="I16" s="31">
        <v>33989.752999999997</v>
      </c>
      <c r="J16" s="31">
        <v>43150.055000000008</v>
      </c>
      <c r="K16" s="27">
        <v>2020</v>
      </c>
      <c r="L16" s="27">
        <v>2026</v>
      </c>
      <c r="M16" s="25">
        <f t="shared" si="12"/>
        <v>7</v>
      </c>
      <c r="N16" s="32">
        <v>3.63807945223803</v>
      </c>
      <c r="O16" s="32">
        <v>1.5238519921607665</v>
      </c>
      <c r="P16" s="25">
        <v>0.17977000000000001</v>
      </c>
      <c r="Q16" s="25">
        <v>0.27487</v>
      </c>
      <c r="R16" s="25">
        <v>0.54536000000000007</v>
      </c>
      <c r="S16" s="25">
        <v>0.17977000000000001</v>
      </c>
      <c r="T16" s="25">
        <v>0.27487</v>
      </c>
      <c r="U16" s="25">
        <v>0.54536000000000007</v>
      </c>
      <c r="V16" s="25">
        <v>5.9</v>
      </c>
      <c r="W16" s="25">
        <v>5.2</v>
      </c>
      <c r="X16" s="33">
        <v>23856539</v>
      </c>
      <c r="Y16" s="33">
        <v>23856539</v>
      </c>
      <c r="Z16" s="33">
        <v>20246528</v>
      </c>
      <c r="AA16" s="33">
        <v>27702957</v>
      </c>
      <c r="AB16" s="34">
        <v>0.48</v>
      </c>
      <c r="AC16" s="34">
        <v>0.52</v>
      </c>
      <c r="AD16" s="33">
        <f t="shared" si="13"/>
        <v>25728169.637895107</v>
      </c>
      <c r="AE16" s="33">
        <v>11451138.719999999</v>
      </c>
      <c r="AF16" s="35">
        <v>11867740.244819591</v>
      </c>
      <c r="AG16" s="35">
        <v>12299498.064111354</v>
      </c>
      <c r="AH16" s="35">
        <v>12746963.575910201</v>
      </c>
      <c r="AI16" s="35">
        <v>13210708.238549655</v>
      </c>
      <c r="AJ16" s="35">
        <v>13691324.300471446</v>
      </c>
      <c r="AK16" s="35">
        <v>14189425.556586169</v>
      </c>
      <c r="AL16" s="35">
        <v>14705648.132150941</v>
      </c>
      <c r="AM16" s="35">
        <v>15240651.295165148</v>
      </c>
      <c r="AN16" s="35">
        <v>15795118.298321798</v>
      </c>
      <c r="AO16" s="35">
        <v>16369757.25158973</v>
      </c>
      <c r="AP16" s="35">
        <v>16965302.026541058</v>
      </c>
      <c r="AQ16" s="35">
        <v>17582513.193578769</v>
      </c>
      <c r="AR16" s="35">
        <v>18222178.993261397</v>
      </c>
      <c r="AS16" s="35">
        <v>18885116.342965271</v>
      </c>
      <c r="AT16" s="35">
        <v>19572171.880169936</v>
      </c>
      <c r="AU16" s="35">
        <v>20284223.043699104</v>
      </c>
      <c r="AV16" s="35">
        <v>21022179.194298051</v>
      </c>
      <c r="AW16" s="35">
        <v>21786982.775978465</v>
      </c>
      <c r="AX16" s="35">
        <v>22579610.519613974</v>
      </c>
      <c r="AY16" s="35">
        <v>23401074.690323424</v>
      </c>
      <c r="AZ16" s="35">
        <v>24252424.380234953</v>
      </c>
      <c r="BA16" s="35">
        <v>25134746.848281845</v>
      </c>
      <c r="BB16" s="35">
        <v>26049168.908741232</v>
      </c>
      <c r="BC16" s="35">
        <v>26996858.37028892</v>
      </c>
      <c r="BD16" s="35">
        <v>27979025.527408201</v>
      </c>
      <c r="BE16" s="33">
        <v>12405400.280000001</v>
      </c>
      <c r="BF16" s="35">
        <v>12594440.219302299</v>
      </c>
      <c r="BG16" s="35">
        <v>12786360.847485634</v>
      </c>
      <c r="BH16" s="35">
        <v>12981206.061984908</v>
      </c>
      <c r="BI16" s="35">
        <v>13179020.429166958</v>
      </c>
      <c r="BJ16" s="35">
        <v>13379849.194524093</v>
      </c>
      <c r="BK16" s="35">
        <v>13583738.293022953</v>
      </c>
      <c r="BL16" s="35">
        <v>13790734.359611088</v>
      </c>
      <c r="BM16" s="35">
        <v>14000884.73988362</v>
      </c>
      <c r="BN16" s="35">
        <v>14214237.500912469</v>
      </c>
      <c r="BO16" s="35">
        <v>14430841.442240587</v>
      </c>
      <c r="BP16" s="35">
        <v>14650746.10704373</v>
      </c>
      <c r="BQ16" s="35">
        <v>14874001.79346233</v>
      </c>
      <c r="BR16" s="35">
        <v>15100659.566106034</v>
      </c>
      <c r="BS16" s="35">
        <v>15330771.267733555</v>
      </c>
      <c r="BT16" s="35">
        <v>15564389.531110523</v>
      </c>
      <c r="BU16" s="35">
        <v>15801567.791048013</v>
      </c>
      <c r="BV16" s="35">
        <v>16042360.296624532</v>
      </c>
      <c r="BW16" s="35">
        <v>16286822.123594252</v>
      </c>
      <c r="BX16" s="35">
        <v>16535009.186984323</v>
      </c>
      <c r="BY16" s="35">
        <v>16786978.253884148</v>
      </c>
      <c r="BZ16" s="35">
        <v>17042786.956429556</v>
      </c>
      <c r="CA16" s="35">
        <v>17302493.804984823</v>
      </c>
      <c r="CB16" s="35">
        <v>17566158.201525576</v>
      </c>
      <c r="CC16" s="35">
        <v>17833840.453225635</v>
      </c>
      <c r="CD16" s="35">
        <v>18105601.786250886</v>
      </c>
      <c r="CE16" s="25">
        <v>0.5</v>
      </c>
      <c r="CF16" s="25">
        <v>0.8</v>
      </c>
      <c r="CG16" s="25">
        <v>0.7</v>
      </c>
      <c r="CH16" s="36">
        <v>0.72</v>
      </c>
      <c r="CI16" s="37">
        <v>0.39999999999999991</v>
      </c>
      <c r="CJ16" s="25">
        <v>0.39999999999999991</v>
      </c>
      <c r="CK16" s="25">
        <v>0.39999999999999991</v>
      </c>
      <c r="CL16" s="25">
        <v>0.39999999999999991</v>
      </c>
      <c r="CM16" s="25">
        <v>0.39999999999999991</v>
      </c>
      <c r="CN16" s="38">
        <v>0.45714285714285707</v>
      </c>
      <c r="CO16" s="25">
        <v>0.51428571428571423</v>
      </c>
      <c r="CP16" s="25">
        <v>0.5714285714285714</v>
      </c>
      <c r="CQ16" s="25">
        <v>0.62857142857142856</v>
      </c>
      <c r="CR16" s="25">
        <v>0.68571428571428572</v>
      </c>
      <c r="CS16" s="25">
        <v>0.74285714285714288</v>
      </c>
      <c r="CT16" s="38">
        <v>0.8</v>
      </c>
      <c r="CU16" s="25">
        <v>0.8</v>
      </c>
      <c r="CV16" s="25">
        <v>0.8</v>
      </c>
      <c r="CW16" s="25">
        <v>0.8</v>
      </c>
      <c r="CX16" s="25">
        <v>0.8</v>
      </c>
      <c r="CY16" s="25">
        <v>0.8</v>
      </c>
      <c r="CZ16" s="25">
        <v>0.8</v>
      </c>
      <c r="DA16" s="25">
        <v>0.8</v>
      </c>
      <c r="DB16" s="25">
        <v>0.8</v>
      </c>
      <c r="DC16" s="25">
        <v>0.8</v>
      </c>
      <c r="DD16" s="25">
        <v>0.8</v>
      </c>
      <c r="DE16" s="25">
        <v>0.8</v>
      </c>
      <c r="DF16" s="25">
        <v>0.8</v>
      </c>
      <c r="DG16" s="25">
        <v>0.8</v>
      </c>
      <c r="DH16" s="25">
        <v>0.8</v>
      </c>
      <c r="DI16" s="25">
        <v>0.5</v>
      </c>
      <c r="DJ16" s="25">
        <v>0.8</v>
      </c>
      <c r="DK16" s="25">
        <v>0.21</v>
      </c>
      <c r="DL16" s="73">
        <v>0.28999999999999998</v>
      </c>
      <c r="DM16" s="25">
        <v>0.105</v>
      </c>
      <c r="DN16" s="25">
        <v>0.105</v>
      </c>
      <c r="DO16" s="25">
        <v>0.105</v>
      </c>
      <c r="DP16" s="25">
        <v>0.105</v>
      </c>
      <c r="DQ16" s="25">
        <v>0.105</v>
      </c>
      <c r="DR16" s="38">
        <v>0.20428571428571429</v>
      </c>
      <c r="DS16" s="25">
        <v>0.3035714285714286</v>
      </c>
      <c r="DT16" s="25">
        <v>0.40285714285714291</v>
      </c>
      <c r="DU16" s="25">
        <v>0.50214285714285722</v>
      </c>
      <c r="DV16" s="25">
        <v>0.60142857142857153</v>
      </c>
      <c r="DW16" s="25">
        <v>0.70071428571428584</v>
      </c>
      <c r="DX16" s="38">
        <v>0.8</v>
      </c>
      <c r="DY16" s="25">
        <v>0.8</v>
      </c>
      <c r="DZ16" s="25">
        <v>0.8</v>
      </c>
      <c r="EA16" s="25">
        <v>0.8</v>
      </c>
      <c r="EB16" s="46">
        <v>0.8</v>
      </c>
      <c r="EC16" s="25">
        <v>0.8</v>
      </c>
      <c r="ED16" s="25">
        <v>0.8</v>
      </c>
      <c r="EE16" s="25">
        <v>0.8</v>
      </c>
      <c r="EF16" s="25">
        <v>0.8</v>
      </c>
      <c r="EG16" s="25">
        <v>0.8</v>
      </c>
      <c r="EH16" s="25">
        <v>0.8</v>
      </c>
      <c r="EI16" s="25">
        <v>0.8</v>
      </c>
      <c r="EJ16" s="25">
        <v>0.8</v>
      </c>
      <c r="EK16" s="25">
        <v>0.8</v>
      </c>
      <c r="EL16" s="25">
        <v>0.8</v>
      </c>
      <c r="EM16" s="25">
        <v>0.5</v>
      </c>
      <c r="EN16" s="25">
        <v>0.8</v>
      </c>
      <c r="EO16" s="25">
        <v>0.23</v>
      </c>
      <c r="EP16" s="25">
        <v>1</v>
      </c>
      <c r="EQ16" s="25">
        <v>0.115</v>
      </c>
      <c r="ER16" s="25">
        <v>0.115</v>
      </c>
      <c r="ES16" s="25">
        <v>0.115</v>
      </c>
      <c r="ET16" s="25">
        <v>0.115</v>
      </c>
      <c r="EU16" s="25">
        <v>0.115</v>
      </c>
      <c r="EV16" s="38">
        <v>0.21285714285714286</v>
      </c>
      <c r="EW16" s="25">
        <v>0.31071428571428572</v>
      </c>
      <c r="EX16" s="25">
        <v>0.40857142857142859</v>
      </c>
      <c r="EY16" s="25">
        <v>0.50642857142857145</v>
      </c>
      <c r="EZ16" s="25">
        <v>0.60428571428571431</v>
      </c>
      <c r="FA16" s="25">
        <v>0.70214285714285718</v>
      </c>
      <c r="FB16" s="38">
        <v>0.8</v>
      </c>
      <c r="FC16" s="25">
        <v>0.8</v>
      </c>
      <c r="FD16" s="25">
        <v>0.8</v>
      </c>
      <c r="FE16" s="25">
        <v>0.8</v>
      </c>
      <c r="FF16" s="25">
        <v>0.8</v>
      </c>
      <c r="FG16" s="25">
        <v>0.8</v>
      </c>
      <c r="FH16" s="25">
        <v>0.8</v>
      </c>
      <c r="FI16" s="25">
        <v>0.8</v>
      </c>
      <c r="FJ16" s="25">
        <v>0.8</v>
      </c>
      <c r="FK16" s="25">
        <v>0.8</v>
      </c>
      <c r="FL16" s="25">
        <v>0.8</v>
      </c>
      <c r="FM16" s="25">
        <v>0.8</v>
      </c>
      <c r="FN16" s="25">
        <v>0.8</v>
      </c>
      <c r="FO16" s="25">
        <v>0.8</v>
      </c>
      <c r="FP16" s="25">
        <v>0.8</v>
      </c>
      <c r="FQ16" s="25">
        <v>0.5</v>
      </c>
      <c r="FR16" s="25">
        <v>0.8</v>
      </c>
      <c r="FS16" s="25">
        <v>0.18</v>
      </c>
      <c r="FT16" s="25">
        <v>1</v>
      </c>
      <c r="FU16" s="25">
        <v>0.09</v>
      </c>
      <c r="FV16" s="25">
        <v>0.09</v>
      </c>
      <c r="FW16" s="25">
        <v>0.09</v>
      </c>
      <c r="FX16" s="25">
        <v>0.09</v>
      </c>
      <c r="FY16" s="25">
        <v>0.09</v>
      </c>
      <c r="FZ16" s="38">
        <v>0.19142857142857145</v>
      </c>
      <c r="GA16" s="25">
        <v>0.29285714285714287</v>
      </c>
      <c r="GB16" s="25">
        <v>0.39428571428571429</v>
      </c>
      <c r="GC16" s="25">
        <v>0.49571428571428572</v>
      </c>
      <c r="GD16" s="25">
        <v>0.5971428571428572</v>
      </c>
      <c r="GE16" s="25">
        <v>0.69857142857142862</v>
      </c>
      <c r="GF16" s="38">
        <v>0.8</v>
      </c>
      <c r="GG16" s="25">
        <v>0.8</v>
      </c>
      <c r="GH16" s="25">
        <v>0.8</v>
      </c>
      <c r="GI16" s="25">
        <v>0.8</v>
      </c>
      <c r="GJ16" s="25">
        <v>0.8</v>
      </c>
      <c r="GK16" s="25">
        <v>0.8</v>
      </c>
      <c r="GL16" s="25">
        <v>0.8</v>
      </c>
      <c r="GM16" s="25">
        <v>0.8</v>
      </c>
      <c r="GN16" s="25">
        <v>0.8</v>
      </c>
      <c r="GO16" s="25">
        <v>0.8</v>
      </c>
      <c r="GP16" s="25">
        <v>0.8</v>
      </c>
      <c r="GQ16" s="25">
        <v>0.8</v>
      </c>
      <c r="GR16" s="25">
        <v>0.8</v>
      </c>
      <c r="GS16" s="25">
        <v>0.8</v>
      </c>
      <c r="GT16" s="25">
        <v>0.8</v>
      </c>
      <c r="GU16" s="25">
        <v>0.5</v>
      </c>
      <c r="GV16" s="25">
        <v>0.8</v>
      </c>
      <c r="GW16" s="25">
        <v>7.0000000000000007E-2</v>
      </c>
      <c r="GX16" s="25">
        <v>1</v>
      </c>
      <c r="GY16" s="25">
        <v>3.5000000000000003E-2</v>
      </c>
      <c r="GZ16" s="25">
        <v>3.5000000000000003E-2</v>
      </c>
      <c r="HA16" s="25">
        <v>3.5000000000000003E-2</v>
      </c>
      <c r="HB16" s="25">
        <v>3.5000000000000003E-2</v>
      </c>
      <c r="HC16" s="25">
        <v>3.5000000000000003E-2</v>
      </c>
      <c r="HD16" s="38">
        <v>0.14428571428571429</v>
      </c>
      <c r="HE16" s="25">
        <v>0.25357142857142856</v>
      </c>
      <c r="HF16" s="25">
        <v>0.36285714285714288</v>
      </c>
      <c r="HG16" s="25">
        <v>0.4721428571428572</v>
      </c>
      <c r="HH16" s="25">
        <v>0.58142857142857152</v>
      </c>
      <c r="HI16" s="25">
        <v>0.69071428571428584</v>
      </c>
      <c r="HJ16" s="38">
        <v>0.8</v>
      </c>
      <c r="HK16" s="25">
        <v>0.8</v>
      </c>
      <c r="HL16" s="25">
        <v>0.8</v>
      </c>
      <c r="HM16" s="25">
        <v>0.8</v>
      </c>
      <c r="HN16" s="25">
        <v>0.8</v>
      </c>
      <c r="HO16" s="25">
        <v>0.8</v>
      </c>
      <c r="HP16" s="25">
        <v>0.8</v>
      </c>
      <c r="HQ16" s="25">
        <v>0.8</v>
      </c>
      <c r="HR16" s="25">
        <v>0.8</v>
      </c>
      <c r="HS16" s="25">
        <v>0.8</v>
      </c>
      <c r="HT16" s="25">
        <v>0.8</v>
      </c>
      <c r="HU16" s="25">
        <v>0.8</v>
      </c>
      <c r="HV16" s="25">
        <v>0.8</v>
      </c>
      <c r="HW16" s="25">
        <v>0.8</v>
      </c>
      <c r="HX16" s="25">
        <v>0.8</v>
      </c>
      <c r="HY16" s="25">
        <v>0.5</v>
      </c>
      <c r="HZ16" s="25">
        <v>0.8</v>
      </c>
      <c r="IA16" s="25">
        <v>0.02</v>
      </c>
      <c r="IB16" s="25">
        <v>1</v>
      </c>
      <c r="IC16" s="25">
        <v>0.01</v>
      </c>
      <c r="ID16" s="25">
        <v>0.01</v>
      </c>
      <c r="IE16" s="25">
        <v>0.01</v>
      </c>
      <c r="IF16" s="25">
        <v>0.01</v>
      </c>
      <c r="IG16" s="25">
        <v>0.01</v>
      </c>
      <c r="IH16" s="38">
        <v>0.12285714285714286</v>
      </c>
      <c r="II16" s="25">
        <v>0.23571428571428571</v>
      </c>
      <c r="IJ16" s="25">
        <v>0.34857142857142859</v>
      </c>
      <c r="IK16" s="25">
        <v>0.46142857142857147</v>
      </c>
      <c r="IL16" s="25">
        <v>0.57428571428571429</v>
      </c>
      <c r="IM16" s="25">
        <v>0.68714285714285717</v>
      </c>
      <c r="IN16" s="38">
        <v>0.8</v>
      </c>
      <c r="IO16" s="25">
        <v>0.8</v>
      </c>
      <c r="IP16" s="25">
        <v>0.8</v>
      </c>
      <c r="IQ16" s="25">
        <v>0.8</v>
      </c>
      <c r="IR16" s="25">
        <v>0.8</v>
      </c>
      <c r="IS16" s="25">
        <v>0.8</v>
      </c>
      <c r="IT16" s="25">
        <v>0.8</v>
      </c>
      <c r="IU16" s="25">
        <v>0.8</v>
      </c>
      <c r="IV16" s="25">
        <v>0.8</v>
      </c>
      <c r="IW16" s="25">
        <v>0.8</v>
      </c>
      <c r="IX16" s="25">
        <v>0.8</v>
      </c>
      <c r="IY16" s="25">
        <v>0.8</v>
      </c>
      <c r="IZ16" s="25">
        <v>0.8</v>
      </c>
      <c r="JA16" s="25">
        <v>0.8</v>
      </c>
      <c r="JB16" s="25">
        <v>0.8</v>
      </c>
      <c r="JC16" s="39" t="s">
        <v>4315</v>
      </c>
      <c r="JD16" s="75">
        <v>2</v>
      </c>
      <c r="JE16" s="41">
        <v>0.85</v>
      </c>
      <c r="JF16" s="41">
        <v>3</v>
      </c>
      <c r="JL16" s="38">
        <v>0.28333333333333333</v>
      </c>
      <c r="JM16" s="38">
        <v>0.28333333333333333</v>
      </c>
      <c r="JN16" s="38">
        <v>0.28333333333333333</v>
      </c>
      <c r="JO16" s="38">
        <v>0.28333333333333333</v>
      </c>
      <c r="JP16" s="38">
        <v>0.28333333333333333</v>
      </c>
      <c r="JQ16" s="38">
        <v>0.28333333333333333</v>
      </c>
      <c r="KL16" s="38">
        <v>0.28333333333333333</v>
      </c>
      <c r="KM16" s="38">
        <v>0.28333333333333333</v>
      </c>
      <c r="KN16" s="38">
        <v>0.28333333333333333</v>
      </c>
      <c r="KO16" s="38">
        <v>0.28333333333333333</v>
      </c>
      <c r="KP16" s="38">
        <v>0.28333333333333333</v>
      </c>
      <c r="KQ16" s="38">
        <v>0.28333333333333333</v>
      </c>
      <c r="LL16" s="38">
        <v>0.28333333333333333</v>
      </c>
      <c r="LM16" s="38">
        <v>0.28333333333333333</v>
      </c>
      <c r="LN16" s="38">
        <v>0.28333333333333333</v>
      </c>
      <c r="LO16" s="38">
        <v>0.28333333333333333</v>
      </c>
      <c r="LP16" s="38">
        <v>0.28333333333333333</v>
      </c>
      <c r="LQ16" s="38">
        <v>0.28333333333333333</v>
      </c>
      <c r="LR16" s="38">
        <v>0.28333333333333333</v>
      </c>
      <c r="LS16" s="38">
        <v>0.28333333333333333</v>
      </c>
      <c r="LT16" s="38">
        <v>0.28333333333333333</v>
      </c>
      <c r="LU16" s="38">
        <v>0.28333333333333333</v>
      </c>
      <c r="LV16" s="38">
        <v>0.28333333333333333</v>
      </c>
      <c r="LW16" s="38">
        <v>0.28333333333333333</v>
      </c>
      <c r="LX16" s="38">
        <v>0.28333333333333333</v>
      </c>
      <c r="LY16" s="38">
        <v>0.28333333333333333</v>
      </c>
      <c r="LZ16" s="38">
        <v>0.28333333333333333</v>
      </c>
      <c r="MA16" s="38">
        <v>0.28333333333333333</v>
      </c>
      <c r="MB16" s="38">
        <v>0.28333333333333333</v>
      </c>
      <c r="MC16" s="38">
        <v>0.28333333333333333</v>
      </c>
      <c r="MD16" s="38">
        <v>0.28333333333333333</v>
      </c>
      <c r="ME16" s="38">
        <v>0.28333333333333333</v>
      </c>
      <c r="MF16" s="38">
        <v>0.28333333333333333</v>
      </c>
      <c r="ML16" s="38">
        <v>0.28333333333333333</v>
      </c>
      <c r="MM16" s="38">
        <v>0.28333333333333333</v>
      </c>
      <c r="MN16" s="38">
        <v>0.28333333333333333</v>
      </c>
      <c r="MO16" s="38">
        <v>0.28333333333333333</v>
      </c>
      <c r="MP16" s="38">
        <v>0.28333333333333333</v>
      </c>
      <c r="MQ16" s="38">
        <v>0.28333333333333333</v>
      </c>
      <c r="MR16" s="38">
        <v>0.28333333333333333</v>
      </c>
      <c r="MS16" s="38">
        <v>0.28333333333333333</v>
      </c>
      <c r="MT16" s="38">
        <v>0.28333333333333333</v>
      </c>
      <c r="MU16" s="38">
        <v>0.28333333333333333</v>
      </c>
      <c r="MV16" s="38">
        <v>0.28333333333333333</v>
      </c>
      <c r="MW16" s="38">
        <v>0.28333333333333333</v>
      </c>
      <c r="MX16" s="38">
        <v>0.28333333333333333</v>
      </c>
      <c r="MY16" s="38">
        <v>0.28333333333333333</v>
      </c>
      <c r="MZ16" s="38">
        <v>0.28333333333333333</v>
      </c>
      <c r="NA16" s="38">
        <v>0.28333333333333333</v>
      </c>
      <c r="NB16" s="38">
        <v>0.28333333333333333</v>
      </c>
      <c r="NC16" s="38">
        <v>0.28333333333333333</v>
      </c>
      <c r="ND16" s="38">
        <v>0.28333333333333333</v>
      </c>
      <c r="NE16" s="38">
        <v>0.28333333333333333</v>
      </c>
      <c r="NF16" s="38">
        <v>0.28333333333333333</v>
      </c>
      <c r="NG16" s="35">
        <v>0</v>
      </c>
      <c r="NH16" s="35">
        <v>0</v>
      </c>
      <c r="NI16" s="35">
        <v>0</v>
      </c>
      <c r="NJ16" s="35">
        <v>0</v>
      </c>
      <c r="NK16" s="35">
        <v>0</v>
      </c>
      <c r="NL16" s="42">
        <v>1529487.2739648733</v>
      </c>
      <c r="NM16" s="42">
        <v>1529487.2739648733</v>
      </c>
      <c r="NN16" s="42">
        <v>1529487.2739648733</v>
      </c>
      <c r="NO16" s="42">
        <v>1529487.2739648733</v>
      </c>
      <c r="NP16" s="42">
        <v>1529487.2739648733</v>
      </c>
      <c r="NQ16" s="42">
        <v>1529487.2739648733</v>
      </c>
      <c r="NR16" s="42">
        <v>1529487.2739648733</v>
      </c>
      <c r="NS16" s="35">
        <v>617211.16703771055</v>
      </c>
      <c r="NT16" s="35">
        <v>639665.79968262836</v>
      </c>
      <c r="NU16" s="35">
        <v>662937.34970387444</v>
      </c>
      <c r="NV16" s="35">
        <v>687055.5372046642</v>
      </c>
      <c r="NW16" s="35">
        <v>712051.16352916881</v>
      </c>
      <c r="NX16" s="35">
        <v>737956.15059894696</v>
      </c>
      <c r="NY16" s="35">
        <v>764803.58168041334</v>
      </c>
      <c r="NZ16" s="35">
        <v>792627.74363550916</v>
      </c>
      <c r="OA16" s="35">
        <v>821464.1707094498</v>
      </c>
      <c r="OB16" s="35">
        <v>851349.68991152942</v>
      </c>
      <c r="OC16" s="35">
        <v>882322.46804689243</v>
      </c>
      <c r="OD16" s="35">
        <v>914422.06045938656</v>
      </c>
      <c r="OE16" s="35">
        <v>947689.46154768765</v>
      </c>
      <c r="OF16" s="35">
        <v>982167.15711928159</v>
      </c>
      <c r="OG16" s="35">
        <v>0</v>
      </c>
      <c r="OH16" s="35">
        <v>0</v>
      </c>
      <c r="OI16" s="35">
        <v>0</v>
      </c>
      <c r="OJ16" s="35">
        <v>0</v>
      </c>
      <c r="OK16" s="35">
        <v>0</v>
      </c>
      <c r="OL16" s="42">
        <v>1702490.5796150339</v>
      </c>
      <c r="OM16" s="42">
        <v>1702490.5796150339</v>
      </c>
      <c r="ON16" s="42">
        <v>1702490.5796150339</v>
      </c>
      <c r="OO16" s="42">
        <v>1702490.5796150339</v>
      </c>
      <c r="OP16" s="42">
        <v>1702490.5796150339</v>
      </c>
      <c r="OQ16" s="42">
        <v>1702490.5796150339</v>
      </c>
      <c r="OR16" s="42">
        <v>1702490.5796150339</v>
      </c>
      <c r="OS16" s="35">
        <v>223255.68641860038</v>
      </c>
      <c r="OT16" s="35">
        <v>226657.77264370397</v>
      </c>
      <c r="OU16" s="35">
        <v>230111.70162752084</v>
      </c>
      <c r="OV16" s="35">
        <v>233618.26337696798</v>
      </c>
      <c r="OW16" s="35">
        <v>237178.25993748941</v>
      </c>
      <c r="OX16" s="35">
        <v>240792.5055765193</v>
      </c>
      <c r="OY16" s="35">
        <v>244461.82696972042</v>
      </c>
      <c r="OZ16" s="35">
        <v>248187.06339007057</v>
      </c>
      <c r="PA16" s="35">
        <v>251969.06689982489</v>
      </c>
      <c r="PB16" s="35">
        <v>255808.70254540816</v>
      </c>
      <c r="PC16" s="35">
        <v>259706.84855526686</v>
      </c>
      <c r="PD16" s="35">
        <v>263664.39654075354</v>
      </c>
      <c r="PE16" s="35">
        <v>267682.25170005858</v>
      </c>
      <c r="PF16" s="35">
        <v>271761.33302525058</v>
      </c>
      <c r="PG16" s="35">
        <v>0</v>
      </c>
      <c r="PH16" s="35">
        <v>0</v>
      </c>
      <c r="PI16" s="35">
        <v>0</v>
      </c>
      <c r="PJ16" s="35">
        <v>0</v>
      </c>
      <c r="PK16" s="35">
        <v>0</v>
      </c>
      <c r="PL16" s="42">
        <v>2007286.5505731623</v>
      </c>
      <c r="PM16" s="42">
        <v>2007286.5505731623</v>
      </c>
      <c r="PN16" s="42">
        <v>2007286.5505731623</v>
      </c>
      <c r="PO16" s="42">
        <v>2007286.5505731623</v>
      </c>
      <c r="PP16" s="42">
        <v>2007286.5505731623</v>
      </c>
      <c r="PQ16" s="42">
        <v>2007286.5505731623</v>
      </c>
      <c r="PR16" s="42">
        <v>2007286.5505731623</v>
      </c>
      <c r="PS16" s="35">
        <v>617211.16703771055</v>
      </c>
      <c r="PT16" s="35">
        <v>639665.79968262836</v>
      </c>
      <c r="PU16" s="35">
        <v>662937.34970387444</v>
      </c>
      <c r="PV16" s="35">
        <v>687055.5372046642</v>
      </c>
      <c r="PW16" s="35">
        <v>712051.16352916881</v>
      </c>
      <c r="PX16" s="35">
        <v>737956.15059894696</v>
      </c>
      <c r="PY16" s="35">
        <v>764803.58168041334</v>
      </c>
      <c r="PZ16" s="35">
        <v>792627.74363550916</v>
      </c>
      <c r="QA16" s="35">
        <v>821464.1707094498</v>
      </c>
      <c r="QB16" s="35">
        <v>851349.68991152942</v>
      </c>
      <c r="QC16" s="35">
        <v>882322.46804689243</v>
      </c>
      <c r="QD16" s="35">
        <v>914422.06045938656</v>
      </c>
      <c r="QE16" s="35">
        <v>947689.46154768765</v>
      </c>
      <c r="QF16" s="35">
        <v>982167.15711928159</v>
      </c>
      <c r="QG16" s="35">
        <v>0</v>
      </c>
      <c r="QH16" s="35">
        <v>0</v>
      </c>
      <c r="QI16" s="35">
        <v>0</v>
      </c>
      <c r="QJ16" s="35">
        <v>0</v>
      </c>
      <c r="QK16" s="35">
        <v>0</v>
      </c>
      <c r="QL16" s="42">
        <v>1686107.0908054125</v>
      </c>
      <c r="QM16" s="42">
        <v>1686107.0908054125</v>
      </c>
      <c r="QN16" s="42">
        <v>1686107.0908054125</v>
      </c>
      <c r="QO16" s="42">
        <v>1686107.0908054125</v>
      </c>
      <c r="QP16" s="42">
        <v>1686107.0908054125</v>
      </c>
      <c r="QQ16" s="42">
        <v>1686107.0908054125</v>
      </c>
      <c r="QR16" s="42">
        <v>1686107.0908054125</v>
      </c>
      <c r="QS16" s="35">
        <v>223255.68641860038</v>
      </c>
      <c r="QT16" s="35">
        <v>226657.77264370397</v>
      </c>
      <c r="QU16" s="35">
        <v>230111.70162752084</v>
      </c>
      <c r="QV16" s="35">
        <v>233618.26337696798</v>
      </c>
      <c r="QW16" s="35">
        <v>237178.25993748941</v>
      </c>
      <c r="QX16" s="35">
        <v>240792.5055765193</v>
      </c>
      <c r="QY16" s="35">
        <v>244461.82696972042</v>
      </c>
      <c r="QZ16" s="35">
        <v>248187.06339007057</v>
      </c>
      <c r="RA16" s="35">
        <v>251969.06689982489</v>
      </c>
      <c r="RB16" s="35">
        <v>255808.70254540816</v>
      </c>
      <c r="RC16" s="35">
        <v>259706.84855526686</v>
      </c>
      <c r="RD16" s="35">
        <v>263664.39654075354</v>
      </c>
      <c r="RE16" s="35">
        <v>267682.25170005858</v>
      </c>
      <c r="RF16" s="35">
        <v>271761.33302525058</v>
      </c>
      <c r="RG16" s="35">
        <v>0</v>
      </c>
      <c r="RH16" s="35">
        <v>0</v>
      </c>
      <c r="RI16" s="35">
        <v>0</v>
      </c>
      <c r="RJ16" s="35">
        <v>0</v>
      </c>
      <c r="RK16" s="35">
        <v>0</v>
      </c>
      <c r="RL16" s="42">
        <v>2141405.645761454</v>
      </c>
      <c r="RM16" s="42">
        <v>2141405.645761454</v>
      </c>
      <c r="RN16" s="42">
        <v>2141405.645761454</v>
      </c>
      <c r="RO16" s="42">
        <v>2141405.645761454</v>
      </c>
      <c r="RP16" s="42">
        <v>2141405.645761454</v>
      </c>
      <c r="RQ16" s="42">
        <v>2141405.645761454</v>
      </c>
      <c r="RR16" s="42">
        <v>2141405.645761454</v>
      </c>
      <c r="RS16" s="35">
        <v>617211.16703771055</v>
      </c>
      <c r="RT16" s="35">
        <v>639665.79968262836</v>
      </c>
      <c r="RU16" s="35">
        <v>662937.34970387444</v>
      </c>
      <c r="RV16" s="35">
        <v>687055.5372046642</v>
      </c>
      <c r="RW16" s="35">
        <v>712051.16352916881</v>
      </c>
      <c r="RX16" s="35">
        <v>737956.15059894696</v>
      </c>
      <c r="RY16" s="35">
        <v>764803.58168041334</v>
      </c>
      <c r="RZ16" s="35">
        <v>792627.74363550916</v>
      </c>
      <c r="SA16" s="35">
        <v>821464.1707094498</v>
      </c>
      <c r="SB16" s="35">
        <v>851349.68991152942</v>
      </c>
      <c r="SC16" s="35">
        <v>882322.46804689243</v>
      </c>
      <c r="SD16" s="35">
        <v>914422.06045938656</v>
      </c>
      <c r="SE16" s="35">
        <v>947689.46154768765</v>
      </c>
      <c r="SF16" s="35">
        <v>982167.15711928159</v>
      </c>
      <c r="SG16" s="35">
        <v>0</v>
      </c>
      <c r="SH16" s="35">
        <v>0</v>
      </c>
      <c r="SI16" s="35">
        <v>0</v>
      </c>
      <c r="SJ16" s="35">
        <v>0</v>
      </c>
      <c r="SK16" s="35">
        <v>0</v>
      </c>
      <c r="SL16" s="42">
        <v>1858133.7233064366</v>
      </c>
      <c r="SM16" s="42">
        <v>1858133.7233064366</v>
      </c>
      <c r="SN16" s="42">
        <v>1858133.7233064366</v>
      </c>
      <c r="SO16" s="42">
        <v>1858133.7233064366</v>
      </c>
      <c r="SP16" s="42">
        <v>1858133.7233064366</v>
      </c>
      <c r="SQ16" s="42">
        <v>1858133.7233064366</v>
      </c>
      <c r="SR16" s="42">
        <v>1858133.7233064366</v>
      </c>
      <c r="SS16" s="35">
        <v>223255.68641860038</v>
      </c>
      <c r="ST16" s="35">
        <v>226657.77264370397</v>
      </c>
      <c r="SU16" s="35">
        <v>230111.70162752084</v>
      </c>
      <c r="SV16" s="35">
        <v>233618.26337696798</v>
      </c>
      <c r="SW16" s="35">
        <v>237178.25993748941</v>
      </c>
      <c r="SX16" s="35">
        <v>240792.5055765193</v>
      </c>
      <c r="SY16" s="35">
        <v>244461.82696972042</v>
      </c>
      <c r="SZ16" s="35">
        <v>248187.06339007057</v>
      </c>
      <c r="TA16" s="35">
        <v>251969.06689982489</v>
      </c>
      <c r="TB16" s="35">
        <v>255808.70254540816</v>
      </c>
      <c r="TC16" s="35">
        <v>259706.84855526686</v>
      </c>
      <c r="TD16" s="35">
        <v>263664.39654075354</v>
      </c>
      <c r="TE16" s="35">
        <v>267682.25170005858</v>
      </c>
      <c r="TF16" s="35">
        <v>271761.33302525058</v>
      </c>
      <c r="TG16" s="43">
        <v>0</v>
      </c>
      <c r="TH16" s="43">
        <v>0</v>
      </c>
      <c r="TI16" s="43">
        <v>0</v>
      </c>
      <c r="TJ16" s="43">
        <v>0</v>
      </c>
      <c r="TK16" s="43">
        <v>0</v>
      </c>
      <c r="TL16" s="43">
        <v>3879208.5518002426</v>
      </c>
      <c r="TM16" s="43">
        <v>4020337.2410327476</v>
      </c>
      <c r="TN16" s="43">
        <v>4166600.3041094332</v>
      </c>
      <c r="TO16" s="43">
        <v>4318184.5336301252</v>
      </c>
      <c r="TP16" s="43">
        <v>4475283.5178578431</v>
      </c>
      <c r="TQ16" s="43">
        <v>4638097.8879504232</v>
      </c>
      <c r="TR16" s="43">
        <v>0</v>
      </c>
      <c r="TS16" s="43">
        <v>0</v>
      </c>
      <c r="TT16" s="43">
        <v>0</v>
      </c>
      <c r="TU16" s="43">
        <v>0</v>
      </c>
      <c r="TV16" s="43">
        <v>0</v>
      </c>
      <c r="TW16" s="43">
        <v>0</v>
      </c>
      <c r="TX16" s="43">
        <v>0</v>
      </c>
      <c r="TY16" s="43">
        <v>0</v>
      </c>
      <c r="TZ16" s="43">
        <v>0</v>
      </c>
      <c r="UA16" s="43">
        <v>0</v>
      </c>
      <c r="UB16" s="43">
        <v>0</v>
      </c>
      <c r="UC16" s="43">
        <v>0</v>
      </c>
      <c r="UD16" s="43">
        <v>0</v>
      </c>
      <c r="UE16" s="43">
        <v>0</v>
      </c>
      <c r="UF16" s="43">
        <v>0</v>
      </c>
      <c r="UG16" s="43">
        <v>0</v>
      </c>
      <c r="UH16" s="43">
        <v>0</v>
      </c>
      <c r="UI16" s="43">
        <v>0</v>
      </c>
      <c r="UJ16" s="43">
        <v>0</v>
      </c>
      <c r="UK16" s="43">
        <v>0</v>
      </c>
      <c r="UL16" s="43">
        <v>3790957.2717818259</v>
      </c>
      <c r="UM16" s="43">
        <v>3848725.8496898366</v>
      </c>
      <c r="UN16" s="43">
        <v>3907374.7352231415</v>
      </c>
      <c r="UO16" s="43">
        <v>3966917.3429670255</v>
      </c>
      <c r="UP16" s="43">
        <v>4027367.2919251993</v>
      </c>
      <c r="UQ16" s="43">
        <v>4088738.4086348326</v>
      </c>
      <c r="UR16" s="43">
        <v>0</v>
      </c>
      <c r="US16" s="43">
        <v>0</v>
      </c>
      <c r="UT16" s="43">
        <v>0</v>
      </c>
      <c r="UU16" s="43">
        <v>0</v>
      </c>
      <c r="UV16" s="43">
        <v>0</v>
      </c>
      <c r="UW16" s="43">
        <v>0</v>
      </c>
      <c r="UX16" s="43">
        <v>0</v>
      </c>
      <c r="UY16" s="43">
        <v>0</v>
      </c>
      <c r="UZ16" s="43">
        <v>0</v>
      </c>
      <c r="VA16" s="43">
        <v>0</v>
      </c>
      <c r="VB16" s="43">
        <v>0</v>
      </c>
      <c r="VC16" s="43">
        <v>0</v>
      </c>
      <c r="VD16" s="43">
        <v>0</v>
      </c>
      <c r="VE16" s="43">
        <v>0</v>
      </c>
      <c r="VF16" s="43">
        <v>0</v>
      </c>
      <c r="VG16" s="35">
        <v>0</v>
      </c>
      <c r="VH16" s="35">
        <v>0</v>
      </c>
      <c r="VI16" s="35">
        <v>0</v>
      </c>
      <c r="VJ16" s="43">
        <v>0</v>
      </c>
      <c r="VK16" s="43">
        <v>0</v>
      </c>
      <c r="VL16" s="43">
        <v>3879208.5518002426</v>
      </c>
      <c r="VM16" s="43">
        <v>4020337.2410327476</v>
      </c>
      <c r="VN16" s="43">
        <v>4166600.3041094332</v>
      </c>
      <c r="VO16" s="43">
        <v>4318184.5336301252</v>
      </c>
      <c r="VP16" s="43">
        <v>4475283.5178578431</v>
      </c>
      <c r="VQ16" s="43">
        <v>4638097.8879504232</v>
      </c>
      <c r="VR16" s="43">
        <v>4806835.5741866333</v>
      </c>
      <c r="VS16" s="43">
        <v>4981712.0715139844</v>
      </c>
      <c r="VT16" s="43">
        <v>5162950.7147573959</v>
      </c>
      <c r="VU16" s="43">
        <v>5350782.9638401605</v>
      </c>
      <c r="VV16" s="43">
        <v>5545448.6993814819</v>
      </c>
      <c r="VW16" s="43">
        <v>5747196.5290480796</v>
      </c>
      <c r="VX16" s="43">
        <v>5956284.1050511142</v>
      </c>
      <c r="VY16" s="43">
        <v>6172978.4531938983</v>
      </c>
      <c r="VZ16" s="43">
        <v>6397556.3138906257</v>
      </c>
      <c r="WA16" s="43">
        <v>6630304.4955916367</v>
      </c>
      <c r="WB16" s="43">
        <v>6871520.2410665695</v>
      </c>
      <c r="WC16" s="43">
        <v>7121511.6070131892</v>
      </c>
      <c r="WD16" s="43">
        <v>7380597.8574766824</v>
      </c>
      <c r="WE16" s="43">
        <v>7649109.8715818608</v>
      </c>
      <c r="WF16" s="43">
        <v>7927390.5660989899</v>
      </c>
      <c r="WG16" s="35">
        <v>0</v>
      </c>
      <c r="WH16" s="35">
        <v>0</v>
      </c>
      <c r="WI16" s="35">
        <v>0</v>
      </c>
      <c r="WJ16" s="43">
        <v>0</v>
      </c>
      <c r="WK16" s="43">
        <v>0</v>
      </c>
      <c r="WL16" s="43">
        <v>3790957.2717818259</v>
      </c>
      <c r="WM16" s="43">
        <v>3848725.8496898366</v>
      </c>
      <c r="WN16" s="43">
        <v>3907374.7352231415</v>
      </c>
      <c r="WO16" s="43">
        <v>3966917.3429670255</v>
      </c>
      <c r="WP16" s="43">
        <v>4027367.2919251993</v>
      </c>
      <c r="WQ16" s="43">
        <v>4088738.4086348326</v>
      </c>
      <c r="WR16" s="43">
        <v>4151044.7303290567</v>
      </c>
      <c r="WS16" s="43">
        <v>4214300.5081476606</v>
      </c>
      <c r="WT16" s="43">
        <v>4278520.2103967099</v>
      </c>
      <c r="WU16" s="43">
        <v>4343718.5258578407</v>
      </c>
      <c r="WV16" s="43">
        <v>4409910.3671479812</v>
      </c>
      <c r="WW16" s="43">
        <v>4477110.8741302704</v>
      </c>
      <c r="WX16" s="43">
        <v>4545335.4173769504</v>
      </c>
      <c r="WY16" s="43">
        <v>4614599.6016850378</v>
      </c>
      <c r="WZ16" s="43">
        <v>4684919.2696455577</v>
      </c>
      <c r="XA16" s="43">
        <v>4756310.5052671749</v>
      </c>
      <c r="XB16" s="43">
        <v>4828789.6376550412</v>
      </c>
      <c r="XC16" s="43">
        <v>4902373.2447456997</v>
      </c>
      <c r="XD16" s="43">
        <v>4977078.1570989136</v>
      </c>
      <c r="XE16" s="43">
        <v>5052921.4617472636</v>
      </c>
      <c r="XF16" s="43">
        <v>5129920.5061044171</v>
      </c>
      <c r="XG16" s="44">
        <v>31.46</v>
      </c>
      <c r="XH16" s="44">
        <v>10</v>
      </c>
      <c r="XI16" s="44">
        <v>0.64406779661016944</v>
      </c>
      <c r="XJ16" s="44">
        <v>2.23</v>
      </c>
      <c r="XK16" s="44">
        <v>23.36</v>
      </c>
      <c r="XL16" s="44">
        <v>10</v>
      </c>
      <c r="XM16" s="44">
        <v>0.73076923076923073</v>
      </c>
      <c r="XN16" s="44">
        <v>2.1</v>
      </c>
      <c r="XO16" s="25">
        <v>78.099999999999994</v>
      </c>
      <c r="XP16" s="25">
        <v>10</v>
      </c>
      <c r="XQ16" s="25">
        <v>10.657352034453757</v>
      </c>
      <c r="XR16" s="25">
        <v>78.099999999999994</v>
      </c>
      <c r="XS16" s="25">
        <v>10</v>
      </c>
      <c r="XT16" s="25">
        <v>11.693952034453757</v>
      </c>
      <c r="XU16" s="44">
        <v>6.9</v>
      </c>
      <c r="XV16" s="44">
        <v>1</v>
      </c>
      <c r="XW16" s="44">
        <v>0.5</v>
      </c>
      <c r="XX16" s="44">
        <v>6.9</v>
      </c>
      <c r="XY16" s="44">
        <v>1</v>
      </c>
      <c r="XZ16" s="44">
        <v>0.5</v>
      </c>
      <c r="YA16" s="44">
        <v>10.14</v>
      </c>
      <c r="YB16" s="44">
        <v>9.61</v>
      </c>
      <c r="YC16" s="43">
        <f t="shared" si="14"/>
        <v>2627599.259684545</v>
      </c>
      <c r="YD16" s="45"/>
      <c r="YE16" s="46">
        <v>1.69</v>
      </c>
      <c r="YF16" s="46">
        <v>1.5649999999999999</v>
      </c>
      <c r="YG16" s="46">
        <v>1.423</v>
      </c>
      <c r="YH16" s="46">
        <v>2</v>
      </c>
      <c r="YI16" s="25">
        <v>0.65</v>
      </c>
      <c r="YJ16" s="25">
        <v>0.65</v>
      </c>
      <c r="YK16" s="76" t="s">
        <v>4323</v>
      </c>
      <c r="YL16" s="48">
        <v>0</v>
      </c>
      <c r="YM16" s="48">
        <v>0</v>
      </c>
      <c r="YN16" s="48">
        <v>0</v>
      </c>
      <c r="YO16" s="48">
        <v>0</v>
      </c>
      <c r="YP16" s="48">
        <v>0</v>
      </c>
      <c r="YQ16" s="48">
        <v>48117669.638934918</v>
      </c>
      <c r="YR16" s="48">
        <v>48117669.638934918</v>
      </c>
      <c r="YS16" s="48">
        <v>48117669.638934918</v>
      </c>
      <c r="YT16" s="48">
        <v>48117669.638934918</v>
      </c>
      <c r="YU16" s="48">
        <v>48117669.638934918</v>
      </c>
      <c r="YV16" s="48">
        <v>48117669.638934918</v>
      </c>
      <c r="YW16" s="48">
        <v>48117669.638934918</v>
      </c>
      <c r="YX16" s="48">
        <v>19417463.315006375</v>
      </c>
      <c r="YY16" s="48">
        <v>20123886.058015488</v>
      </c>
      <c r="YZ16" s="48">
        <v>20856009.02168389</v>
      </c>
      <c r="ZA16" s="48">
        <v>21614767.200458735</v>
      </c>
      <c r="ZB16" s="48">
        <v>22401129.60462765</v>
      </c>
      <c r="ZC16" s="48">
        <v>23216100.497842871</v>
      </c>
      <c r="ZD16" s="48">
        <v>24060720.679665804</v>
      </c>
      <c r="ZE16" s="48">
        <v>24936068.81477312</v>
      </c>
      <c r="ZF16" s="48">
        <v>25843262.810519293</v>
      </c>
      <c r="ZG16" s="48">
        <v>26783461.244616717</v>
      </c>
      <c r="ZH16" s="48">
        <v>27757864.844755236</v>
      </c>
      <c r="ZI16" s="48">
        <v>28767718.022052303</v>
      </c>
      <c r="ZJ16" s="48">
        <v>29814310.460290253</v>
      </c>
      <c r="ZK16" s="48">
        <v>30898978.762972601</v>
      </c>
      <c r="ZL16" s="49">
        <v>0</v>
      </c>
      <c r="ZM16" s="49">
        <v>0</v>
      </c>
      <c r="ZN16" s="49">
        <v>0</v>
      </c>
      <c r="ZO16" s="49">
        <v>0</v>
      </c>
      <c r="ZP16" s="49">
        <v>0</v>
      </c>
      <c r="ZQ16" s="49">
        <v>39770179.939807191</v>
      </c>
      <c r="ZR16" s="49">
        <v>39770179.939807191</v>
      </c>
      <c r="ZS16" s="49">
        <v>39770179.939807191</v>
      </c>
      <c r="ZT16" s="49">
        <v>39770179.939807191</v>
      </c>
      <c r="ZU16" s="49">
        <v>39770179.939807191</v>
      </c>
      <c r="ZV16" s="49">
        <v>39770179.939807191</v>
      </c>
      <c r="ZW16" s="49">
        <v>39770179.939807191</v>
      </c>
      <c r="ZX16" s="49">
        <v>5215252.8347385051</v>
      </c>
      <c r="ZY16" s="49">
        <v>5294725.5689569246</v>
      </c>
      <c r="ZZ16" s="49">
        <v>5375409.3500188868</v>
      </c>
      <c r="AAA16" s="49">
        <v>5457322.6324859718</v>
      </c>
      <c r="AAB16" s="49">
        <v>5540484.1521397522</v>
      </c>
      <c r="AAC16" s="49">
        <v>5624912.9302674904</v>
      </c>
      <c r="AAD16" s="49">
        <v>5710628.2780126687</v>
      </c>
      <c r="AAE16" s="49">
        <v>5797649.8007920487</v>
      </c>
      <c r="AAF16" s="49">
        <v>5885997.4027799089</v>
      </c>
      <c r="AAG16" s="49">
        <v>5975691.2914607348</v>
      </c>
      <c r="AAH16" s="49">
        <v>6066751.9822510332</v>
      </c>
      <c r="AAI16" s="49">
        <v>6159200.3031920027</v>
      </c>
      <c r="AAJ16" s="49">
        <v>6253057.3997133682</v>
      </c>
      <c r="AAK16" s="49">
        <v>6348344.7394698532</v>
      </c>
      <c r="AAL16" s="49">
        <v>0</v>
      </c>
      <c r="AAM16" s="49">
        <v>0</v>
      </c>
      <c r="AAN16" s="49">
        <v>0</v>
      </c>
      <c r="AAO16" s="49">
        <v>0</v>
      </c>
      <c r="AAP16" s="49">
        <v>0</v>
      </c>
      <c r="AAQ16" s="49">
        <v>156769079.59976396</v>
      </c>
      <c r="AAR16" s="49">
        <v>156769079.59976396</v>
      </c>
      <c r="AAS16" s="49">
        <v>156769079.59976396</v>
      </c>
      <c r="AAT16" s="49">
        <v>156769079.59976396</v>
      </c>
      <c r="AAU16" s="49">
        <v>156769079.59976396</v>
      </c>
      <c r="AAV16" s="49">
        <v>156769079.59976396</v>
      </c>
      <c r="AAW16" s="49">
        <v>156769079.59976396</v>
      </c>
      <c r="AAX16" s="49">
        <v>48204192.145645194</v>
      </c>
      <c r="AAY16" s="49">
        <v>49957898.955213271</v>
      </c>
      <c r="AAZ16" s="49">
        <v>51775407.01187259</v>
      </c>
      <c r="ABA16" s="49">
        <v>53659037.455684267</v>
      </c>
      <c r="ABB16" s="49">
        <v>55611195.871628083</v>
      </c>
      <c r="ABC16" s="49">
        <v>57634375.361777753</v>
      </c>
      <c r="ABD16" s="49">
        <v>59731159.729240276</v>
      </c>
      <c r="ABE16" s="49">
        <v>61904226.777933262</v>
      </c>
      <c r="ABF16" s="49">
        <v>64156351.732408024</v>
      </c>
      <c r="ABG16" s="49">
        <v>66490410.78209044</v>
      </c>
      <c r="ABH16" s="49">
        <v>68909384.754462287</v>
      </c>
      <c r="ABI16" s="49">
        <v>71416362.921878085</v>
      </c>
      <c r="ABJ16" s="49">
        <v>74014546.946874395</v>
      </c>
      <c r="ABK16" s="49">
        <v>76707254.971015885</v>
      </c>
      <c r="ABL16" s="50">
        <v>0</v>
      </c>
      <c r="ABM16" s="50">
        <v>0</v>
      </c>
      <c r="ABN16" s="50">
        <v>0</v>
      </c>
      <c r="ABO16" s="50">
        <v>0</v>
      </c>
      <c r="ABP16" s="50">
        <v>0</v>
      </c>
      <c r="ABQ16" s="50">
        <v>131684963.79190271</v>
      </c>
      <c r="ABR16" s="50">
        <v>131684963.79190271</v>
      </c>
      <c r="ABS16" s="50">
        <v>131684963.79190271</v>
      </c>
      <c r="ABT16" s="50">
        <v>131684963.79190271</v>
      </c>
      <c r="ABU16" s="50">
        <v>131684963.79190271</v>
      </c>
      <c r="ABV16" s="50">
        <v>131684963.79190271</v>
      </c>
      <c r="ABW16" s="50">
        <v>131684963.79190271</v>
      </c>
      <c r="ABX16" s="50">
        <v>17436269.10929269</v>
      </c>
      <c r="ABY16" s="50">
        <v>17701972.043473277</v>
      </c>
      <c r="ABZ16" s="50">
        <v>17971723.897109378</v>
      </c>
      <c r="ACA16" s="50">
        <v>18245586.369741198</v>
      </c>
      <c r="ACB16" s="50">
        <v>18523622.10111792</v>
      </c>
      <c r="ACC16" s="50">
        <v>18805894.685526155</v>
      </c>
      <c r="ACD16" s="50">
        <v>19092468.686335165</v>
      </c>
      <c r="ACE16" s="50">
        <v>19383409.65076451</v>
      </c>
      <c r="ACF16" s="50">
        <v>19678784.124876324</v>
      </c>
      <c r="ACG16" s="50">
        <v>19978659.668796375</v>
      </c>
      <c r="ACH16" s="50">
        <v>20283104.872166339</v>
      </c>
      <c r="ACI16" s="50">
        <v>20592189.369832851</v>
      </c>
      <c r="ACJ16" s="50">
        <v>20905983.857774574</v>
      </c>
      <c r="ACK16" s="50">
        <v>21224560.10927207</v>
      </c>
      <c r="ACL16" s="49">
        <v>0</v>
      </c>
      <c r="ACM16" s="49">
        <v>0</v>
      </c>
      <c r="ACN16" s="49">
        <v>0</v>
      </c>
      <c r="ACO16" s="49">
        <v>0</v>
      </c>
      <c r="ACP16" s="49">
        <v>0</v>
      </c>
      <c r="ACQ16" s="49">
        <v>14775698.955754034</v>
      </c>
      <c r="ACR16" s="49">
        <v>14775698.955754034</v>
      </c>
      <c r="ACS16" s="49">
        <v>14775698.955754034</v>
      </c>
      <c r="ACT16" s="49">
        <v>14775698.955754034</v>
      </c>
      <c r="ACU16" s="49">
        <v>14775698.955754034</v>
      </c>
      <c r="ACV16" s="49">
        <v>14775698.955754034</v>
      </c>
      <c r="ACW16" s="49">
        <v>14775698.955754034</v>
      </c>
      <c r="ACX16" s="49">
        <v>4258757.0525602028</v>
      </c>
      <c r="ACY16" s="49">
        <v>4413694.0178101361</v>
      </c>
      <c r="ACZ16" s="49">
        <v>4574267.712956734</v>
      </c>
      <c r="ADA16" s="49">
        <v>4740683.2067121835</v>
      </c>
      <c r="ADB16" s="49">
        <v>4913153.028351265</v>
      </c>
      <c r="ADC16" s="49">
        <v>5091897.4391327342</v>
      </c>
      <c r="ADD16" s="49">
        <v>5277144.713594852</v>
      </c>
      <c r="ADE16" s="49">
        <v>5469131.4310850138</v>
      </c>
      <c r="ADF16" s="49">
        <v>5668102.7778952038</v>
      </c>
      <c r="ADG16" s="49">
        <v>5874312.860389553</v>
      </c>
      <c r="ADH16" s="49">
        <v>6088025.029523558</v>
      </c>
      <c r="ADI16" s="49">
        <v>6309512.2171697672</v>
      </c>
      <c r="ADJ16" s="49">
        <v>6539057.284679045</v>
      </c>
      <c r="ADK16" s="49">
        <v>6776953.3841230432</v>
      </c>
      <c r="ADL16" s="50">
        <v>0</v>
      </c>
      <c r="ADM16" s="50">
        <v>0</v>
      </c>
      <c r="ADN16" s="50">
        <v>0</v>
      </c>
      <c r="ADO16" s="50">
        <v>0</v>
      </c>
      <c r="ADP16" s="50">
        <v>0</v>
      </c>
      <c r="ADQ16" s="50">
        <v>12821122.690814413</v>
      </c>
      <c r="ADR16" s="50">
        <v>12821122.690814413</v>
      </c>
      <c r="ADS16" s="50">
        <v>12821122.690814413</v>
      </c>
      <c r="ADT16" s="50">
        <v>12821122.690814413</v>
      </c>
      <c r="ADU16" s="50">
        <v>12821122.690814413</v>
      </c>
      <c r="ADV16" s="50">
        <v>12821122.690814413</v>
      </c>
      <c r="ADW16" s="50">
        <v>12821122.690814413</v>
      </c>
      <c r="ADX16" s="50">
        <v>1540464.2362883426</v>
      </c>
      <c r="ADY16" s="50">
        <v>1563938.6312415574</v>
      </c>
      <c r="ADZ16" s="50">
        <v>1587770.7412298939</v>
      </c>
      <c r="AEA16" s="50">
        <v>1611966.0173010791</v>
      </c>
      <c r="AEB16" s="50">
        <v>1636529.993568677</v>
      </c>
      <c r="AEC16" s="50">
        <v>1661468.2884779833</v>
      </c>
      <c r="AED16" s="50">
        <v>1686786.6060910709</v>
      </c>
      <c r="AEE16" s="50">
        <v>1712490.737391487</v>
      </c>
      <c r="AEF16" s="50">
        <v>1738586.5616087918</v>
      </c>
      <c r="AEG16" s="50">
        <v>1765080.0475633163</v>
      </c>
      <c r="AEH16" s="50">
        <v>1791977.2550313415</v>
      </c>
      <c r="AEI16" s="50">
        <v>1819284.3361311995</v>
      </c>
      <c r="AEJ16" s="50">
        <v>1847007.5367304042</v>
      </c>
      <c r="AEK16" s="50">
        <v>1875153.1978742292</v>
      </c>
      <c r="AEL16" s="48">
        <v>0</v>
      </c>
      <c r="AEM16" s="48">
        <v>0</v>
      </c>
      <c r="AEN16" s="48">
        <v>0</v>
      </c>
      <c r="AEO16" s="48">
        <v>0</v>
      </c>
      <c r="AEP16" s="48">
        <v>0</v>
      </c>
      <c r="AEQ16" s="48">
        <v>4617514.6187713528</v>
      </c>
      <c r="AER16" s="48">
        <v>7115867.5290113427</v>
      </c>
      <c r="AES16" s="48">
        <v>9789892.9991410952</v>
      </c>
      <c r="AET16" s="48">
        <v>12649066.518270319</v>
      </c>
      <c r="AEU16" s="48">
        <v>15703320.513591701</v>
      </c>
      <c r="AEV16" s="48">
        <v>18963065.056522604</v>
      </c>
      <c r="AEW16" s="48">
        <v>22439209.470672589</v>
      </c>
      <c r="AEX16" s="48">
        <v>23255565.739669777</v>
      </c>
      <c r="AEY16" s="48">
        <v>24101621.69834641</v>
      </c>
      <c r="AEZ16" s="48">
        <v>24978457.845010087</v>
      </c>
      <c r="AFA16" s="48">
        <v>25887193.987355337</v>
      </c>
      <c r="AFB16" s="48">
        <v>26828990.672570303</v>
      </c>
      <c r="AFC16" s="48">
        <v>27805050.669471946</v>
      </c>
      <c r="AFD16" s="48">
        <v>28816620.504562374</v>
      </c>
      <c r="AFE16" s="48">
        <v>29864992.053968262</v>
      </c>
      <c r="AFF16" s="48">
        <v>30951504.193296198</v>
      </c>
      <c r="AFG16" s="48">
        <v>32077544.507511098</v>
      </c>
      <c r="AFH16" s="48">
        <v>33244551.063021369</v>
      </c>
      <c r="AFI16" s="48">
        <v>34454014.244233929</v>
      </c>
      <c r="AFJ16" s="48">
        <v>35707478.656924546</v>
      </c>
      <c r="AFK16" s="48">
        <v>37006545.100854412</v>
      </c>
      <c r="AFL16" s="49">
        <v>0</v>
      </c>
      <c r="AFM16" s="49">
        <v>0</v>
      </c>
      <c r="AFN16" s="49">
        <v>0</v>
      </c>
      <c r="AFO16" s="49">
        <v>0</v>
      </c>
      <c r="AFP16" s="49">
        <v>0</v>
      </c>
      <c r="AFQ16" s="49">
        <v>4489391.5260405606</v>
      </c>
      <c r="AFR16" s="49">
        <v>8375580.027832347</v>
      </c>
      <c r="AFS16" s="49">
        <v>12379165.558649328</v>
      </c>
      <c r="AFT16" s="49">
        <v>16502823.610916294</v>
      </c>
      <c r="AFU16" s="49">
        <v>20749283.957090914</v>
      </c>
      <c r="AFV16" s="49">
        <v>25121331.682675689</v>
      </c>
      <c r="AFW16" s="49">
        <v>29621808.238108575</v>
      </c>
      <c r="AFX16" s="49">
        <v>30073200.753059037</v>
      </c>
      <c r="AFY16" s="49">
        <v>30531471.821841035</v>
      </c>
      <c r="AFZ16" s="49">
        <v>30996726.263434161</v>
      </c>
      <c r="AGA16" s="49">
        <v>31469070.494104121</v>
      </c>
      <c r="AGB16" s="49">
        <v>31948612.551742997</v>
      </c>
      <c r="AGC16" s="49">
        <v>32435462.120580465</v>
      </c>
      <c r="AGD16" s="49">
        <v>32929730.556271479</v>
      </c>
      <c r="AGE16" s="49">
        <v>33431530.911366396</v>
      </c>
      <c r="AGF16" s="49">
        <v>33940977.961169086</v>
      </c>
      <c r="AGG16" s="49">
        <v>34458188.229989208</v>
      </c>
      <c r="AGH16" s="49">
        <v>34983280.0177944</v>
      </c>
      <c r="AGI16" s="49">
        <v>35516373.427268744</v>
      </c>
      <c r="AGJ16" s="49">
        <v>36057590.39128343</v>
      </c>
      <c r="AGK16" s="49">
        <v>36607054.700786173</v>
      </c>
      <c r="AGL16" s="49">
        <v>0</v>
      </c>
      <c r="AGM16" s="49">
        <v>0</v>
      </c>
      <c r="AGN16" s="49">
        <v>0</v>
      </c>
      <c r="AGO16" s="49">
        <v>0</v>
      </c>
      <c r="AGP16" s="49">
        <v>0</v>
      </c>
      <c r="AGQ16" s="49">
        <v>14278655.011182418</v>
      </c>
      <c r="AGR16" s="49">
        <v>29596247.650400404</v>
      </c>
      <c r="AGS16" s="49">
        <v>46009473.982204646</v>
      </c>
      <c r="AGT16" s="49">
        <v>63577780.268312037</v>
      </c>
      <c r="AGU16" s="49">
        <v>82363488.035553172</v>
      </c>
      <c r="AGV16" s="49">
        <v>102431924.60390538</v>
      </c>
      <c r="AGW16" s="49">
        <v>123851559.30636065</v>
      </c>
      <c r="AGX16" s="49">
        <v>128357377.43676177</v>
      </c>
      <c r="AGY16" s="49">
        <v>133027120.81072019</v>
      </c>
      <c r="AGZ16" s="49">
        <v>137866753.15883884</v>
      </c>
      <c r="AHA16" s="49">
        <v>142882455.17697826</v>
      </c>
      <c r="AHB16" s="49">
        <v>148080632.4196251</v>
      </c>
      <c r="AHC16" s="49">
        <v>153467923.48042759</v>
      </c>
      <c r="AHD16" s="49">
        <v>159051208.47034541</v>
      </c>
      <c r="AHE16" s="49">
        <v>164837617.8042413</v>
      </c>
      <c r="AHF16" s="49">
        <v>170834541.30713603</v>
      </c>
      <c r="AHG16" s="49">
        <v>177049637.65175602</v>
      </c>
      <c r="AHH16" s="49">
        <v>183490844.13942644</v>
      </c>
      <c r="AHI16" s="49">
        <v>190166386.83680099</v>
      </c>
      <c r="AHJ16" s="49">
        <v>197084791.08137414</v>
      </c>
      <c r="AHK16" s="49">
        <v>204254892.36919183</v>
      </c>
      <c r="AHL16" s="50">
        <v>0</v>
      </c>
      <c r="AHM16" s="50">
        <v>0</v>
      </c>
      <c r="AHN16" s="50">
        <v>0</v>
      </c>
      <c r="AHO16" s="50">
        <v>0</v>
      </c>
      <c r="AHP16" s="50">
        <v>0</v>
      </c>
      <c r="AHQ16" s="50">
        <v>15869850.491911791</v>
      </c>
      <c r="AHR16" s="50">
        <v>32223367.049571443</v>
      </c>
      <c r="AHS16" s="50">
        <v>49071605.205446415</v>
      </c>
      <c r="AHT16" s="50">
        <v>66425845.118606493</v>
      </c>
      <c r="AHU16" s="50">
        <v>84297595.853445023</v>
      </c>
      <c r="AHV16" s="50">
        <v>102698599.73664166</v>
      </c>
      <c r="AHW16" s="50">
        <v>121640836.79375796</v>
      </c>
      <c r="AHX16" s="50">
        <v>123494463.10852064</v>
      </c>
      <c r="AHY16" s="50">
        <v>125376335.94480808</v>
      </c>
      <c r="AHZ16" s="50">
        <v>127286885.73780121</v>
      </c>
      <c r="AIA16" s="50">
        <v>129226549.48187609</v>
      </c>
      <c r="AIB16" s="50">
        <v>131195770.83055627</v>
      </c>
      <c r="AIC16" s="50">
        <v>133195000.19798838</v>
      </c>
      <c r="AID16" s="50">
        <v>135224694.86196396</v>
      </c>
      <c r="AIE16" s="50">
        <v>137285319.06851131</v>
      </c>
      <c r="AIF16" s="50">
        <v>139377344.13808104</v>
      </c>
      <c r="AIG16" s="50">
        <v>141501248.57334998</v>
      </c>
      <c r="AIH16" s="50">
        <v>143657518.16866735</v>
      </c>
      <c r="AII16" s="50">
        <v>145846646.12116927</v>
      </c>
      <c r="AIJ16" s="50">
        <v>148069133.14358637</v>
      </c>
      <c r="AIK16" s="50">
        <v>150325487.5787701</v>
      </c>
      <c r="AIL16" s="49">
        <v>0</v>
      </c>
      <c r="AIM16" s="49">
        <v>0</v>
      </c>
      <c r="AIN16" s="49">
        <v>0</v>
      </c>
      <c r="AIO16" s="49">
        <v>0</v>
      </c>
      <c r="AIP16" s="49">
        <v>0</v>
      </c>
      <c r="AIQ16" s="49">
        <v>748133.07784718974</v>
      </c>
      <c r="AIR16" s="49">
        <v>1550701.5072554883</v>
      </c>
      <c r="AIS16" s="49">
        <v>2410675.8902347432</v>
      </c>
      <c r="AIT16" s="49">
        <v>3331170.9259432396</v>
      </c>
      <c r="AIU16" s="49">
        <v>4315451.963648635</v>
      </c>
      <c r="AIV16" s="49">
        <v>5366941.841771205</v>
      </c>
      <c r="AIW16" s="49">
        <v>6489228.025151955</v>
      </c>
      <c r="AIX16" s="49">
        <v>6725311.2965438794</v>
      </c>
      <c r="AIY16" s="49">
        <v>6969983.464922484</v>
      </c>
      <c r="AIZ16" s="49">
        <v>7223557.0011842167</v>
      </c>
      <c r="AJA16" s="49">
        <v>7486355.7441650005</v>
      </c>
      <c r="AJB16" s="49">
        <v>7758715.3142149076</v>
      </c>
      <c r="AJC16" s="49">
        <v>8040983.5418190043</v>
      </c>
      <c r="AJD16" s="49">
        <v>8333520.9118117625</v>
      </c>
      <c r="AJE16" s="49">
        <v>8636701.0237523448</v>
      </c>
      <c r="AJF16" s="49">
        <v>8950911.0690487102</v>
      </c>
      <c r="AJG16" s="49">
        <v>9276552.3254398704</v>
      </c>
      <c r="AJH16" s="49">
        <v>9614040.6694678068</v>
      </c>
      <c r="AJI16" s="49">
        <v>9963807.1075935215</v>
      </c>
      <c r="AJJ16" s="49">
        <v>10326298.326635512</v>
      </c>
      <c r="AJK16" s="49">
        <v>10701977.264233638</v>
      </c>
      <c r="AJL16" s="50">
        <v>0</v>
      </c>
      <c r="AJM16" s="50">
        <v>0</v>
      </c>
      <c r="AJN16" s="50">
        <v>0</v>
      </c>
      <c r="AJO16" s="50">
        <v>0</v>
      </c>
      <c r="AJP16" s="50">
        <v>0</v>
      </c>
      <c r="AJQ16" s="50">
        <v>755005.77597671666</v>
      </c>
      <c r="AJR16" s="50">
        <v>1533021.8930697332</v>
      </c>
      <c r="AJS16" s="50">
        <v>2334574.3165913057</v>
      </c>
      <c r="AJT16" s="50">
        <v>3160199.6984308744</v>
      </c>
      <c r="AJU16" s="50">
        <v>4010445.5806145896</v>
      </c>
      <c r="AJV16" s="50">
        <v>4885870.60258717</v>
      </c>
      <c r="AJW16" s="50">
        <v>5787044.7122822739</v>
      </c>
      <c r="AJX16" s="50">
        <v>5875230.7084176205</v>
      </c>
      <c r="AJY16" s="50">
        <v>5964760.5286118835</v>
      </c>
      <c r="AJZ16" s="50">
        <v>6055654.6507547544</v>
      </c>
      <c r="AKA16" s="50">
        <v>6147933.8647886571</v>
      </c>
      <c r="AKB16" s="50">
        <v>6241619.2774639651</v>
      </c>
      <c r="AKC16" s="50">
        <v>6336732.3171666907</v>
      </c>
      <c r="AKD16" s="50">
        <v>6433294.7388197295</v>
      </c>
      <c r="AKE16" s="50">
        <v>6531328.6288588075</v>
      </c>
      <c r="AKF16" s="50">
        <v>6630856.4102842389</v>
      </c>
      <c r="AKG16" s="50">
        <v>6731900.847789675</v>
      </c>
      <c r="AKH16" s="50">
        <v>6834485.052969005</v>
      </c>
      <c r="AKI16" s="50">
        <v>6938632.489602603</v>
      </c>
      <c r="AKJ16" s="50">
        <v>7044366.9790241262</v>
      </c>
      <c r="AKK16" s="50">
        <v>7151712.7055691006</v>
      </c>
      <c r="AKL16" s="51">
        <v>0</v>
      </c>
      <c r="AKM16" s="51">
        <v>0</v>
      </c>
      <c r="AKN16" s="51">
        <v>0</v>
      </c>
      <c r="AKO16" s="51">
        <v>0</v>
      </c>
      <c r="AKP16" s="51">
        <v>0</v>
      </c>
      <c r="AKQ16" s="51">
        <v>17184893.884475075</v>
      </c>
      <c r="AKR16" s="51">
        <v>16668318.201321771</v>
      </c>
      <c r="AKS16" s="51">
        <v>17274724.860837709</v>
      </c>
      <c r="AKT16" s="51">
        <v>17903193.0764305</v>
      </c>
      <c r="AKU16" s="51">
        <v>18554525.465038616</v>
      </c>
      <c r="AKV16" s="51">
        <v>19229553.843442455</v>
      </c>
      <c r="AKW16" s="51">
        <v>0</v>
      </c>
      <c r="AKX16" s="51">
        <v>0</v>
      </c>
      <c r="AKY16" s="51">
        <v>0</v>
      </c>
      <c r="AKZ16" s="51">
        <v>0</v>
      </c>
      <c r="ALA16" s="51">
        <v>0</v>
      </c>
      <c r="ALB16" s="51">
        <v>0</v>
      </c>
      <c r="ALC16" s="51">
        <v>0</v>
      </c>
      <c r="ALD16" s="51">
        <v>0</v>
      </c>
      <c r="ALE16" s="51">
        <v>0</v>
      </c>
      <c r="ALF16" s="51">
        <v>0</v>
      </c>
      <c r="ALG16" s="51">
        <v>0</v>
      </c>
      <c r="ALH16" s="51">
        <v>0</v>
      </c>
      <c r="ALI16" s="51">
        <v>0</v>
      </c>
      <c r="ALJ16" s="51">
        <v>0</v>
      </c>
      <c r="ALK16" s="51">
        <v>0</v>
      </c>
      <c r="ALL16" s="51">
        <v>0</v>
      </c>
      <c r="ALM16" s="51">
        <v>0</v>
      </c>
      <c r="ALN16" s="51">
        <v>0</v>
      </c>
      <c r="ALO16" s="51">
        <v>0</v>
      </c>
      <c r="ALP16" s="51">
        <v>0</v>
      </c>
      <c r="ALQ16" s="51">
        <v>16793940.713993486</v>
      </c>
      <c r="ALR16" s="51">
        <v>15956817.372814063</v>
      </c>
      <c r="ALS16" s="51">
        <v>16199975.652235145</v>
      </c>
      <c r="ALT16" s="51">
        <v>16446839.303941287</v>
      </c>
      <c r="ALU16" s="51">
        <v>16697464.792321876</v>
      </c>
      <c r="ALV16" s="51">
        <v>16951909.442200016</v>
      </c>
      <c r="ALW16" s="51">
        <v>0</v>
      </c>
      <c r="ALX16" s="51">
        <v>0</v>
      </c>
      <c r="ALY16" s="51">
        <v>0</v>
      </c>
      <c r="ALZ16" s="51">
        <v>0</v>
      </c>
      <c r="AMA16" s="51">
        <v>0</v>
      </c>
      <c r="AMB16" s="51">
        <v>0</v>
      </c>
      <c r="AMC16" s="51">
        <v>0</v>
      </c>
      <c r="AMD16" s="51">
        <v>0</v>
      </c>
      <c r="AME16" s="51">
        <v>0</v>
      </c>
      <c r="AMF16" s="51">
        <v>0</v>
      </c>
      <c r="AMG16" s="51">
        <v>0</v>
      </c>
      <c r="AMH16" s="51">
        <v>0</v>
      </c>
      <c r="AMI16" s="51">
        <v>0</v>
      </c>
      <c r="AMJ16" s="51">
        <v>0</v>
      </c>
      <c r="AMK16" s="51">
        <v>0</v>
      </c>
      <c r="AML16" s="50">
        <v>0</v>
      </c>
      <c r="AMM16" s="50">
        <v>0</v>
      </c>
      <c r="AMN16" s="50">
        <v>0</v>
      </c>
      <c r="AMO16" s="50">
        <v>0</v>
      </c>
      <c r="AMP16" s="50">
        <v>0</v>
      </c>
      <c r="AMQ16" s="50">
        <v>17184893.884475075</v>
      </c>
      <c r="AMR16" s="50">
        <v>16668318.201321771</v>
      </c>
      <c r="AMS16" s="50">
        <v>17274724.860837709</v>
      </c>
      <c r="AMT16" s="50">
        <v>17903193.0764305</v>
      </c>
      <c r="AMU16" s="50">
        <v>18554525.465038616</v>
      </c>
      <c r="AMV16" s="50">
        <v>19229553.843442455</v>
      </c>
      <c r="AMW16" s="50">
        <v>19929140.29057778</v>
      </c>
      <c r="AMX16" s="50">
        <v>20654178.248496979</v>
      </c>
      <c r="AMY16" s="50">
        <v>21405593.663384162</v>
      </c>
      <c r="AMZ16" s="50">
        <v>22184346.168081306</v>
      </c>
      <c r="ANA16" s="50">
        <v>22991430.307635624</v>
      </c>
      <c r="ANB16" s="50">
        <v>23827876.809433337</v>
      </c>
      <c r="ANC16" s="50">
        <v>24694753.899541918</v>
      </c>
      <c r="AND16" s="50">
        <v>25593168.666941904</v>
      </c>
      <c r="ANE16" s="50">
        <v>26524268.477390535</v>
      </c>
      <c r="ANF16" s="50">
        <v>27489242.438722927</v>
      </c>
      <c r="ANG16" s="50">
        <v>28489322.919461995</v>
      </c>
      <c r="ANH16" s="50">
        <v>29525787.122676682</v>
      </c>
      <c r="ANI16" s="50">
        <v>30599958.717098325</v>
      </c>
      <c r="ANJ16" s="50">
        <v>31713209.527578395</v>
      </c>
      <c r="ANK16" s="50">
        <v>32866961.28704641</v>
      </c>
      <c r="ANL16" s="50">
        <v>0</v>
      </c>
      <c r="ANM16" s="50">
        <v>0</v>
      </c>
      <c r="ANN16" s="50">
        <v>0</v>
      </c>
      <c r="ANO16" s="50">
        <v>0</v>
      </c>
      <c r="ANP16" s="50">
        <v>0</v>
      </c>
      <c r="ANQ16" s="50">
        <v>16793940.713993486</v>
      </c>
      <c r="ANR16" s="50">
        <v>15956817.372814063</v>
      </c>
      <c r="ANS16" s="50">
        <v>16199975.652235145</v>
      </c>
      <c r="ANT16" s="50">
        <v>16446839.303941287</v>
      </c>
      <c r="ANU16" s="50">
        <v>16697464.792321876</v>
      </c>
      <c r="ANV16" s="50">
        <v>16951909.442200016</v>
      </c>
      <c r="ANW16" s="50">
        <v>17210231.451944269</v>
      </c>
      <c r="ANX16" s="50">
        <v>17472489.906780202</v>
      </c>
      <c r="ANY16" s="50">
        <v>17738744.792304758</v>
      </c>
      <c r="ANZ16" s="50">
        <v>18009057.008206606</v>
      </c>
      <c r="AOA16" s="50">
        <v>18283488.382195529</v>
      </c>
      <c r="AOB16" s="50">
        <v>18562101.684144102</v>
      </c>
      <c r="AOC16" s="50">
        <v>18844960.640444838</v>
      </c>
      <c r="AOD16" s="50">
        <v>19132129.948586166</v>
      </c>
      <c r="AOE16" s="50">
        <v>19423675.291950483</v>
      </c>
      <c r="AOF16" s="50">
        <v>19719663.354837708</v>
      </c>
      <c r="AOG16" s="50">
        <v>20020161.837717801</v>
      </c>
      <c r="AOH16" s="50">
        <v>20325239.472715672</v>
      </c>
      <c r="AOI16" s="50">
        <v>20634966.039332096</v>
      </c>
      <c r="AOJ16" s="50">
        <v>20949412.380404156</v>
      </c>
      <c r="AOK16" s="50">
        <v>21268650.418308914</v>
      </c>
      <c r="AOL16" s="52">
        <v>189061</v>
      </c>
      <c r="AOM16" s="53">
        <v>90749.28</v>
      </c>
      <c r="AON16" s="52">
        <v>94050.81090873394</v>
      </c>
      <c r="AOO16" s="52">
        <v>97472.454135067819</v>
      </c>
      <c r="AOP16" s="52">
        <v>101018.57946054784</v>
      </c>
      <c r="AOQ16" s="52">
        <v>104693.71564284478</v>
      </c>
      <c r="AOR16" s="52">
        <v>108502.55619943161</v>
      </c>
      <c r="AOS16" s="52">
        <v>112449.96540167613</v>
      </c>
      <c r="AOT16" s="52">
        <v>116540.98448700327</v>
      </c>
      <c r="AOU16" s="52">
        <v>120780.83809706083</v>
      </c>
      <c r="AOV16" s="52">
        <v>125174.94095011086</v>
      </c>
      <c r="AOW16" s="52">
        <v>129728.90475616792</v>
      </c>
      <c r="AOX16" s="52">
        <v>134448.54538371551</v>
      </c>
      <c r="AOY16" s="52">
        <v>139339.89028715336</v>
      </c>
      <c r="AOZ16" s="52">
        <v>144409.18620446129</v>
      </c>
      <c r="APA16" s="52">
        <v>149662.90713490994</v>
      </c>
      <c r="APB16" s="52">
        <v>155107.76260700717</v>
      </c>
      <c r="APC16" s="52">
        <v>160750.70624723882</v>
      </c>
      <c r="APD16" s="52">
        <v>166598.9446605471</v>
      </c>
      <c r="APE16" s="52">
        <v>172659.94663388786</v>
      </c>
      <c r="APF16" s="52">
        <v>178941.45267462046</v>
      </c>
      <c r="APG16" s="52">
        <v>185451.48489591206</v>
      </c>
      <c r="APH16" s="52">
        <v>192198.35726178053</v>
      </c>
      <c r="API16" s="52">
        <v>199190.68620486039</v>
      </c>
      <c r="APJ16" s="52">
        <v>206437.40163045132</v>
      </c>
      <c r="APK16" s="52">
        <v>213947.75832090285</v>
      </c>
      <c r="APL16" s="52">
        <v>221731.34775489947</v>
      </c>
      <c r="APM16" s="54">
        <v>98311.72</v>
      </c>
      <c r="APN16" s="52">
        <v>99809.845103747517</v>
      </c>
      <c r="APO16" s="52">
        <v>101330.79941673354</v>
      </c>
      <c r="APP16" s="52">
        <v>102874.93082231787</v>
      </c>
      <c r="APQ16" s="52">
        <v>104442.59250508777</v>
      </c>
      <c r="APR16" s="52">
        <v>106034.1430316409</v>
      </c>
      <c r="APS16" s="52">
        <v>107649.94643259914</v>
      </c>
      <c r="APT16" s="52">
        <v>109290.3722858723</v>
      </c>
      <c r="APU16" s="52">
        <v>110955.79580119048</v>
      </c>
      <c r="APV16" s="52">
        <v>112646.59790592475</v>
      </c>
      <c r="APW16" s="52">
        <v>114363.1653322155</v>
      </c>
      <c r="APX16" s="52">
        <v>116105.89070542858</v>
      </c>
      <c r="APY16" s="52">
        <v>117875.17263395926</v>
      </c>
      <c r="APZ16" s="52">
        <v>119671.41580040478</v>
      </c>
      <c r="AQA16" s="52">
        <v>121495.03105412623</v>
      </c>
      <c r="AQB16" s="52">
        <v>123346.43550522087</v>
      </c>
      <c r="AQC16" s="52">
        <v>125226.05261992647</v>
      </c>
      <c r="AQD16" s="52">
        <v>127134.3123174795</v>
      </c>
      <c r="AQE16" s="52">
        <v>129071.6510684493</v>
      </c>
      <c r="AQF16" s="52">
        <v>131038.51199457065</v>
      </c>
      <c r="AQG16" s="52">
        <v>133035.34497009774</v>
      </c>
      <c r="AQH16" s="52">
        <v>135062.60672470252</v>
      </c>
      <c r="AQI16" s="52">
        <v>137120.76094794116</v>
      </c>
      <c r="AQJ16" s="52">
        <v>139210.27839531237</v>
      </c>
      <c r="AQK16" s="52">
        <v>141331.63699593188</v>
      </c>
      <c r="AQL16" s="52">
        <v>143485.3219618478</v>
      </c>
      <c r="AQM16" s="52">
        <v>7184</v>
      </c>
      <c r="AQN16" s="55">
        <v>3448.3199999999997</v>
      </c>
      <c r="AQO16" s="56">
        <v>3573.7726213674136</v>
      </c>
      <c r="AQP16" s="56">
        <v>3703.7893087750895</v>
      </c>
      <c r="AQQ16" s="56">
        <v>3838.5361065718243</v>
      </c>
      <c r="AQR16" s="56">
        <v>3978.1850999317512</v>
      </c>
      <c r="AQS16" s="56">
        <v>4122.9146346243624</v>
      </c>
      <c r="AQT16" s="56">
        <v>4272.9095447799455</v>
      </c>
      <c r="AQU16" s="56">
        <v>4428.3613889413018</v>
      </c>
      <c r="AQV16" s="56">
        <v>4589.4686947032178</v>
      </c>
      <c r="AQW16" s="56">
        <v>4756.4372122521117</v>
      </c>
      <c r="AQX16" s="56">
        <v>4929.4801771296588</v>
      </c>
      <c r="AQY16" s="56">
        <v>5108.8185825559594</v>
      </c>
      <c r="AQZ16" s="56">
        <v>5294.681461660045</v>
      </c>
      <c r="ARA16" s="56">
        <v>5487.3061799781544</v>
      </c>
      <c r="ARB16" s="56">
        <v>5686.9387385933269</v>
      </c>
      <c r="ARC16" s="56">
        <v>5893.8340883034543</v>
      </c>
      <c r="ARD16" s="56">
        <v>6108.2564552190224</v>
      </c>
      <c r="ARE16" s="56">
        <v>6330.4796782063477</v>
      </c>
      <c r="ARF16" s="56">
        <v>6560.787558607276</v>
      </c>
      <c r="ARG16" s="56">
        <v>6799.4742226819553</v>
      </c>
      <c r="ARH16" s="56">
        <v>7046.8444972375682</v>
      </c>
      <c r="ARI16" s="56">
        <v>7303.2142989227341</v>
      </c>
      <c r="ARJ16" s="56">
        <v>7568.9110376847511</v>
      </c>
      <c r="ARK16" s="56">
        <v>7844.2740349049354</v>
      </c>
      <c r="ARL16" s="56">
        <v>8129.6549567460543</v>
      </c>
      <c r="ARM16" s="56">
        <v>8425.4182632652828</v>
      </c>
      <c r="ARN16" s="55">
        <v>3735.6800000000003</v>
      </c>
      <c r="ARO16" s="56">
        <v>3792.6062341007514</v>
      </c>
      <c r="ARP16" s="56">
        <v>3850.3999397539092</v>
      </c>
      <c r="ARQ16" s="56">
        <v>3909.0743359420057</v>
      </c>
      <c r="ARR16" s="56">
        <v>3968.642843085303</v>
      </c>
      <c r="ARS16" s="56">
        <v>4029.1190861114037</v>
      </c>
      <c r="ART16" s="56">
        <v>4090.5168975716419</v>
      </c>
      <c r="ARU16" s="56">
        <v>4152.8503208049597</v>
      </c>
      <c r="ARV16" s="56">
        <v>4216.1336131500011</v>
      </c>
      <c r="ARW16" s="56">
        <v>4280.381249206147</v>
      </c>
      <c r="ARX16" s="56">
        <v>4345.6079241442503</v>
      </c>
      <c r="ARY16" s="56">
        <v>4411.8285570678181</v>
      </c>
      <c r="ARZ16" s="56">
        <v>4479.0582944254138</v>
      </c>
      <c r="ASA16" s="56">
        <v>4547.3125134750571</v>
      </c>
      <c r="ASB16" s="56">
        <v>4616.606825801422</v>
      </c>
      <c r="ASC16" s="56">
        <v>4686.9570808866265</v>
      </c>
      <c r="ASD16" s="56">
        <v>4758.3793697354376</v>
      </c>
      <c r="ASE16" s="56">
        <v>4830.8900285557174</v>
      </c>
      <c r="ASF16" s="56">
        <v>4904.5056424949598</v>
      </c>
      <c r="ASG16" s="56">
        <v>4979.2430494337559</v>
      </c>
      <c r="ASH16" s="56">
        <v>5055.1193438370783</v>
      </c>
      <c r="ASI16" s="56">
        <v>5132.1518806642434</v>
      </c>
      <c r="ASJ16" s="56">
        <v>5210.3582793384612</v>
      </c>
      <c r="ASK16" s="56">
        <v>5289.7564277768734</v>
      </c>
      <c r="ASL16" s="56">
        <v>5370.3644864820035</v>
      </c>
      <c r="ASM16" s="56">
        <v>5452.2008926955532</v>
      </c>
      <c r="ASN16" s="57">
        <v>0.5</v>
      </c>
      <c r="ASO16" s="56">
        <v>90749.28</v>
      </c>
      <c r="ASP16" s="56">
        <v>94050.81090873394</v>
      </c>
      <c r="ASQ16" s="56">
        <v>97472.454135067819</v>
      </c>
      <c r="ASR16" s="56">
        <v>101018.57946054784</v>
      </c>
      <c r="ASS16" s="56">
        <v>104693.71564284478</v>
      </c>
      <c r="AST16" s="59">
        <v>93002.191028084228</v>
      </c>
      <c r="ASU16" s="59">
        <v>80321.403858340098</v>
      </c>
      <c r="ASV16" s="59">
        <v>66594.84827828758</v>
      </c>
      <c r="ASW16" s="59">
        <v>51763.216327311777</v>
      </c>
      <c r="ASX16" s="59">
        <v>35764.268842888814</v>
      </c>
      <c r="ASY16" s="59">
        <v>18532.700679452559</v>
      </c>
      <c r="ASZ16" s="59">
        <v>0</v>
      </c>
      <c r="ATA16" s="56">
        <v>0</v>
      </c>
      <c r="ATB16" s="56">
        <v>0</v>
      </c>
      <c r="ATC16" s="56">
        <v>0</v>
      </c>
      <c r="ATD16" s="59">
        <v>0</v>
      </c>
      <c r="ATE16" s="56">
        <v>0</v>
      </c>
      <c r="ATF16" s="56">
        <v>0</v>
      </c>
      <c r="ATG16" s="56">
        <v>0</v>
      </c>
      <c r="ATH16" s="56">
        <v>0</v>
      </c>
      <c r="ATI16" s="56">
        <v>0</v>
      </c>
      <c r="ATJ16" s="56">
        <v>0</v>
      </c>
      <c r="ATK16" s="56">
        <v>0</v>
      </c>
      <c r="ATL16" s="56">
        <v>0</v>
      </c>
      <c r="ATM16" s="56">
        <v>0</v>
      </c>
      <c r="ATN16" s="56">
        <v>0</v>
      </c>
      <c r="ATO16" s="56">
        <v>98311.72</v>
      </c>
      <c r="ATP16" s="56">
        <v>99809.845103747517</v>
      </c>
      <c r="ATQ16" s="56">
        <v>101330.79941673354</v>
      </c>
      <c r="ATR16" s="56">
        <v>102874.93082231787</v>
      </c>
      <c r="ATS16" s="56">
        <v>104442.59250508777</v>
      </c>
      <c r="ATT16" s="59">
        <v>90886.408312835047</v>
      </c>
      <c r="ATU16" s="59">
        <v>76892.818880427963</v>
      </c>
      <c r="ATV16" s="59">
        <v>62451.641306212739</v>
      </c>
      <c r="ATW16" s="59">
        <v>47552.483914795921</v>
      </c>
      <c r="ATX16" s="59">
        <v>32184.742258835642</v>
      </c>
      <c r="ATY16" s="59">
        <v>16337.595047459357</v>
      </c>
      <c r="ATZ16" s="59">
        <v>0</v>
      </c>
      <c r="AUA16" s="56">
        <v>0</v>
      </c>
      <c r="AUB16" s="56">
        <v>0</v>
      </c>
      <c r="AUC16" s="56">
        <v>0</v>
      </c>
      <c r="AUD16" s="59">
        <v>0</v>
      </c>
      <c r="AUE16" s="56">
        <v>0</v>
      </c>
      <c r="AUF16" s="56">
        <v>0</v>
      </c>
      <c r="AUG16" s="56">
        <v>0</v>
      </c>
      <c r="AUH16" s="56">
        <v>0</v>
      </c>
      <c r="AUI16" s="56">
        <v>0</v>
      </c>
      <c r="AUJ16" s="56">
        <v>0</v>
      </c>
      <c r="AUK16" s="56">
        <v>0</v>
      </c>
      <c r="AUL16" s="56">
        <v>0</v>
      </c>
      <c r="AUM16" s="56">
        <v>0</v>
      </c>
      <c r="AUN16" s="56">
        <v>0</v>
      </c>
      <c r="AUO16" s="58">
        <v>0.5</v>
      </c>
      <c r="AUP16" s="56">
        <v>3448.3199999999997</v>
      </c>
      <c r="AUQ16" s="56">
        <v>3573.7726213674136</v>
      </c>
      <c r="AUR16" s="56">
        <v>3703.7893087750895</v>
      </c>
      <c r="AUS16" s="56">
        <v>3838.5361065718243</v>
      </c>
      <c r="AUT16" s="56">
        <v>3978.1850999317512</v>
      </c>
      <c r="AUU16" s="59">
        <v>3533.9268296780247</v>
      </c>
      <c r="AUV16" s="59">
        <v>3052.0782462713896</v>
      </c>
      <c r="AUW16" s="59">
        <v>2530.4922222521723</v>
      </c>
      <c r="AUX16" s="59">
        <v>1966.9151548728075</v>
      </c>
      <c r="AUY16" s="59">
        <v>1358.9820606434605</v>
      </c>
      <c r="AUZ16" s="59">
        <v>704.21145387566548</v>
      </c>
      <c r="AVA16" s="59">
        <v>0</v>
      </c>
      <c r="AVB16" s="56">
        <v>0</v>
      </c>
      <c r="AVC16" s="56">
        <v>0</v>
      </c>
      <c r="AVD16" s="56">
        <v>0</v>
      </c>
      <c r="AVE16" s="59">
        <v>0</v>
      </c>
      <c r="AVF16" s="56">
        <v>0</v>
      </c>
      <c r="AVG16" s="56">
        <v>0</v>
      </c>
      <c r="AVH16" s="56">
        <v>0</v>
      </c>
      <c r="AVI16" s="56">
        <v>0</v>
      </c>
      <c r="AVJ16" s="56">
        <v>0</v>
      </c>
      <c r="AVK16" s="56">
        <v>0</v>
      </c>
      <c r="AVL16" s="56">
        <v>0</v>
      </c>
      <c r="AVM16" s="56">
        <v>0</v>
      </c>
      <c r="AVN16" s="56">
        <v>0</v>
      </c>
      <c r="AVO16" s="56">
        <v>0</v>
      </c>
      <c r="AVP16" s="56">
        <v>3735.6800000000003</v>
      </c>
      <c r="AVQ16" s="56">
        <v>3792.6062341007514</v>
      </c>
      <c r="AVR16" s="56">
        <v>3850.3999397539092</v>
      </c>
      <c r="AVS16" s="56">
        <v>3909.0743359420057</v>
      </c>
      <c r="AVT16" s="56">
        <v>3968.642843085303</v>
      </c>
      <c r="AVU16" s="59">
        <v>3453.5306452383456</v>
      </c>
      <c r="AVV16" s="59">
        <v>2921.7977839797445</v>
      </c>
      <c r="AVW16" s="59">
        <v>2373.0573261742625</v>
      </c>
      <c r="AVX16" s="59">
        <v>1806.9144056357147</v>
      </c>
      <c r="AVY16" s="59">
        <v>1222.9660712017562</v>
      </c>
      <c r="AVZ16" s="59">
        <v>620.80113202060716</v>
      </c>
      <c r="AWA16" s="59">
        <v>0</v>
      </c>
      <c r="AWB16" s="56">
        <v>0</v>
      </c>
      <c r="AWC16" s="56">
        <v>0</v>
      </c>
      <c r="AWD16" s="56">
        <v>0</v>
      </c>
      <c r="AWE16" s="59">
        <v>0</v>
      </c>
      <c r="AWF16" s="56">
        <v>0</v>
      </c>
      <c r="AWG16" s="56">
        <v>0</v>
      </c>
      <c r="AWH16" s="56">
        <v>0</v>
      </c>
      <c r="AWI16" s="56">
        <v>0</v>
      </c>
      <c r="AWJ16" s="56">
        <v>0</v>
      </c>
      <c r="AWK16" s="56">
        <v>0</v>
      </c>
      <c r="AWL16" s="56">
        <v>0</v>
      </c>
      <c r="AWM16" s="56">
        <v>0</v>
      </c>
      <c r="AWN16" s="56">
        <v>0</v>
      </c>
      <c r="AWO16" s="56">
        <v>0</v>
      </c>
      <c r="AWP16" s="57">
        <v>0.76</v>
      </c>
      <c r="AWQ16" s="56">
        <v>90749.28</v>
      </c>
      <c r="AWR16" s="56">
        <v>94050.81090873394</v>
      </c>
      <c r="AWS16" s="56">
        <v>97472.454135067819</v>
      </c>
      <c r="AWT16" s="56">
        <v>101018.57946054784</v>
      </c>
      <c r="AWU16" s="56">
        <v>104693.71564284478</v>
      </c>
      <c r="AWV16" s="59">
        <v>30636.015868074806</v>
      </c>
      <c r="AWW16" s="56">
        <v>31750.578466355615</v>
      </c>
      <c r="AWX16" s="56">
        <v>32905.689737506807</v>
      </c>
      <c r="AWY16" s="56">
        <v>34102.824874464233</v>
      </c>
      <c r="AWZ16" s="56">
        <v>35343.512738854828</v>
      </c>
      <c r="AXA16" s="56">
        <v>36629.337813506238</v>
      </c>
      <c r="AXB16" s="56">
        <v>37961.942225990264</v>
      </c>
      <c r="AXC16" s="56">
        <v>39343.027845784476</v>
      </c>
      <c r="AXD16" s="56">
        <v>40774.358457730246</v>
      </c>
      <c r="AXE16" s="56">
        <v>42257.762014562803</v>
      </c>
      <c r="AXF16" s="56">
        <v>43795.13297139026</v>
      </c>
      <c r="AXG16" s="56">
        <v>45388.434705102722</v>
      </c>
      <c r="AXH16" s="56">
        <v>47039.702021801531</v>
      </c>
      <c r="AXI16" s="56">
        <v>48751.043755450686</v>
      </c>
      <c r="AXJ16" s="56">
        <v>50524.645461069304</v>
      </c>
      <c r="AXK16" s="56">
        <v>52362.772205904577</v>
      </c>
      <c r="AXL16" s="56">
        <v>54267.771462149794</v>
      </c>
      <c r="AXM16" s="56">
        <v>56242.07610490176</v>
      </c>
      <c r="AXN16" s="56">
        <v>58288.207519186253</v>
      </c>
      <c r="AXO16" s="56">
        <v>60408.77882001963</v>
      </c>
      <c r="AXP16" s="56">
        <v>62606.498189618673</v>
      </c>
      <c r="AXQ16" s="56">
        <v>98311.72</v>
      </c>
      <c r="AXR16" s="56">
        <v>99809.845103747517</v>
      </c>
      <c r="AXS16" s="56">
        <v>101330.79941673354</v>
      </c>
      <c r="AXT16" s="56">
        <v>102874.93082231787</v>
      </c>
      <c r="AXU16" s="56">
        <v>104442.59250508777</v>
      </c>
      <c r="AXV16" s="59">
        <v>29939.052150110369</v>
      </c>
      <c r="AXW16" s="56">
        <v>30395.278992733874</v>
      </c>
      <c r="AXX16" s="56">
        <v>30858.458057187472</v>
      </c>
      <c r="AXY16" s="56">
        <v>31328.69528504202</v>
      </c>
      <c r="AXZ16" s="56">
        <v>31806.098232261105</v>
      </c>
      <c r="AYA16" s="56">
        <v>32290.776093802026</v>
      </c>
      <c r="AYB16" s="56">
        <v>32782.8397285916</v>
      </c>
      <c r="AYC16" s="56">
        <v>33282.401684882614</v>
      </c>
      <c r="AYD16" s="56">
        <v>33789.576225996643</v>
      </c>
      <c r="AYE16" s="56">
        <v>34304.479356459167</v>
      </c>
      <c r="AYF16" s="56">
        <v>34827.228848532948</v>
      </c>
      <c r="AYG16" s="56">
        <v>35357.944269155712</v>
      </c>
      <c r="AYH16" s="56">
        <v>35896.74700728833</v>
      </c>
      <c r="AYI16" s="56">
        <v>36443.760301679802</v>
      </c>
      <c r="AYJ16" s="56">
        <v>36999.10926905524</v>
      </c>
      <c r="AYK16" s="56">
        <v>37562.920932733476</v>
      </c>
      <c r="AYL16" s="56">
        <v>38135.324251680708</v>
      </c>
      <c r="AYM16" s="56">
        <v>38716.450150006916</v>
      </c>
      <c r="AYN16" s="56">
        <v>39306.431546911728</v>
      </c>
      <c r="AYO16" s="56">
        <v>39905.403387086648</v>
      </c>
      <c r="AYP16" s="56">
        <v>40513.502671580558</v>
      </c>
      <c r="AYQ16" s="60">
        <v>0.76</v>
      </c>
      <c r="AYR16" s="56">
        <v>3448.3199999999997</v>
      </c>
      <c r="AYS16" s="56">
        <v>3573.7726213674136</v>
      </c>
      <c r="AYT16" s="56">
        <v>3703.7893087750895</v>
      </c>
      <c r="AYU16" s="56">
        <v>3838.5361065718243</v>
      </c>
      <c r="AYV16" s="56">
        <v>3978.1850999317512</v>
      </c>
      <c r="AYW16" s="59">
        <v>1164.1170733057022</v>
      </c>
      <c r="AYX16" s="56">
        <v>1206.4685773496317</v>
      </c>
      <c r="AYY16" s="56">
        <v>1250.3608627598969</v>
      </c>
      <c r="AYZ16" s="56">
        <v>1295.849984386791</v>
      </c>
      <c r="AZA16" s="56">
        <v>1342.9940364005963</v>
      </c>
      <c r="AZB16" s="56">
        <v>1391.8532264836683</v>
      </c>
      <c r="AZC16" s="56">
        <v>1442.4899527216826</v>
      </c>
      <c r="AZD16" s="56">
        <v>1494.9688832922479</v>
      </c>
      <c r="AZE16" s="56">
        <v>1549.3570390526554</v>
      </c>
      <c r="AZF16" s="56">
        <v>1605.7238791322334</v>
      </c>
      <c r="AZG16" s="56">
        <v>1664.1413896386223</v>
      </c>
      <c r="AZH16" s="56">
        <v>1724.6841755912533</v>
      </c>
      <c r="AZI16" s="56">
        <v>1787.4295561994393</v>
      </c>
      <c r="AZJ16" s="56">
        <v>1852.4576636067602</v>
      </c>
      <c r="AZK16" s="56">
        <v>1919.8515452278461</v>
      </c>
      <c r="AZL16" s="56">
        <v>1989.6972698082545</v>
      </c>
      <c r="AZM16" s="56">
        <v>2062.0840373428896</v>
      </c>
      <c r="AZN16" s="56">
        <v>2137.1042929933415</v>
      </c>
      <c r="AZO16" s="56">
        <v>2214.8538451496288</v>
      </c>
      <c r="AZP16" s="56">
        <v>2295.4319877871212</v>
      </c>
      <c r="AZQ16" s="56">
        <v>2378.9416272749036</v>
      </c>
      <c r="AZR16" s="56">
        <v>3735.6800000000003</v>
      </c>
      <c r="AZS16" s="56">
        <v>3792.6062341007514</v>
      </c>
      <c r="AZT16" s="56">
        <v>3850.3999397539092</v>
      </c>
      <c r="AZU16" s="56">
        <v>3909.0743359420057</v>
      </c>
      <c r="AZV16" s="56">
        <v>3968.642843085303</v>
      </c>
      <c r="AZW16" s="59">
        <v>1137.633624313808</v>
      </c>
      <c r="AZX16" s="56">
        <v>1154.9694769614048</v>
      </c>
      <c r="AZY16" s="56">
        <v>1172.5695023449298</v>
      </c>
      <c r="AZZ16" s="56">
        <v>1190.4377260658825</v>
      </c>
      <c r="BAA16" s="56">
        <v>1208.578235069971</v>
      </c>
      <c r="BAB16" s="56">
        <v>1226.995178581906</v>
      </c>
      <c r="BAC16" s="56">
        <v>1245.6927690544428</v>
      </c>
      <c r="BAD16" s="56">
        <v>1264.6752831318815</v>
      </c>
      <c r="BAE16" s="56">
        <v>1283.9470626282514</v>
      </c>
      <c r="BAF16" s="56">
        <v>1303.5125155204014</v>
      </c>
      <c r="BAG16" s="56">
        <v>1323.376116956224</v>
      </c>
      <c r="BAH16" s="56">
        <v>1343.5424102782413</v>
      </c>
      <c r="BAI16" s="56">
        <v>1364.0160080627909</v>
      </c>
      <c r="BAJ16" s="56">
        <v>1384.8015931750474</v>
      </c>
      <c r="BAK16" s="56">
        <v>1405.9039198401192</v>
      </c>
      <c r="BAL16" s="56">
        <v>1427.3278147304691</v>
      </c>
      <c r="BAM16" s="56">
        <v>1449.078178069904</v>
      </c>
      <c r="BAN16" s="56">
        <v>1471.1599847543889</v>
      </c>
      <c r="BAO16" s="56">
        <v>1493.5782854899408</v>
      </c>
      <c r="BAP16" s="56">
        <v>1516.3382079478597</v>
      </c>
      <c r="BAQ16" s="56">
        <v>1539.444957937568</v>
      </c>
      <c r="BAR16" s="57">
        <v>0.76</v>
      </c>
      <c r="BAS16" s="56">
        <v>90749.28</v>
      </c>
      <c r="BAT16" s="56">
        <v>94050.81090873394</v>
      </c>
      <c r="BAU16" s="56">
        <v>97472.454135067819</v>
      </c>
      <c r="BAV16" s="56">
        <v>101018.57946054784</v>
      </c>
      <c r="BAW16" s="56">
        <v>104693.71564284478</v>
      </c>
      <c r="BAX16" s="56">
        <v>26259.442172635547</v>
      </c>
      <c r="BAY16" s="56">
        <v>22678.984618825441</v>
      </c>
      <c r="BAZ16" s="56">
        <v>18803.251278575317</v>
      </c>
      <c r="BBA16" s="56">
        <v>14615.496374770384</v>
      </c>
      <c r="BBB16" s="56">
        <v>10098.146496815665</v>
      </c>
      <c r="BBC16" s="56">
        <v>5232.7625447866048</v>
      </c>
      <c r="BBD16" s="56">
        <v>0</v>
      </c>
      <c r="BBE16" s="56">
        <v>0</v>
      </c>
      <c r="BBF16" s="56">
        <v>0</v>
      </c>
      <c r="BBG16" s="56">
        <v>0</v>
      </c>
      <c r="BBH16" s="56">
        <v>0</v>
      </c>
      <c r="BBI16" s="55">
        <v>0</v>
      </c>
      <c r="BBJ16" s="55">
        <v>0</v>
      </c>
      <c r="BBK16" s="55">
        <v>0</v>
      </c>
      <c r="BBL16" s="55">
        <v>0</v>
      </c>
      <c r="BBM16" s="55">
        <v>0</v>
      </c>
      <c r="BBN16" s="55">
        <v>0</v>
      </c>
      <c r="BBO16" s="55">
        <v>0</v>
      </c>
      <c r="BBP16" s="55">
        <v>0</v>
      </c>
      <c r="BBQ16" s="55">
        <v>0</v>
      </c>
      <c r="BBR16" s="55">
        <v>0</v>
      </c>
      <c r="BBS16" s="56">
        <v>98311.72</v>
      </c>
      <c r="BBT16" s="56">
        <v>99809.845103747517</v>
      </c>
      <c r="BBU16" s="56">
        <v>101330.79941673354</v>
      </c>
      <c r="BBV16" s="56">
        <v>102874.93082231787</v>
      </c>
      <c r="BBW16" s="56">
        <v>104442.59250508777</v>
      </c>
      <c r="BBX16" s="56">
        <v>25662.044700094601</v>
      </c>
      <c r="BBY16" s="56">
        <v>21710.913566238483</v>
      </c>
      <c r="BBZ16" s="56">
        <v>17633.404604107127</v>
      </c>
      <c r="BCA16" s="56">
        <v>13426.583693589437</v>
      </c>
      <c r="BCB16" s="56">
        <v>9087.4566377888859</v>
      </c>
      <c r="BCC16" s="56">
        <v>4612.9680134002892</v>
      </c>
      <c r="BCD16" s="56">
        <v>0</v>
      </c>
      <c r="BCE16" s="56">
        <v>0</v>
      </c>
      <c r="BCF16" s="56">
        <v>0</v>
      </c>
      <c r="BCG16" s="56">
        <v>0</v>
      </c>
      <c r="BCH16" s="59">
        <v>0</v>
      </c>
      <c r="BCI16" s="55">
        <v>0</v>
      </c>
      <c r="BCJ16" s="55">
        <v>0</v>
      </c>
      <c r="BCK16" s="55">
        <v>0</v>
      </c>
      <c r="BCL16" s="55">
        <v>0</v>
      </c>
      <c r="BCM16" s="55">
        <v>0</v>
      </c>
      <c r="BCN16" s="55">
        <v>0</v>
      </c>
      <c r="BCO16" s="55">
        <v>0</v>
      </c>
      <c r="BCP16" s="55">
        <v>0</v>
      </c>
      <c r="BCQ16" s="55">
        <v>0</v>
      </c>
      <c r="BCR16" s="55">
        <v>0</v>
      </c>
      <c r="BCS16" s="57">
        <v>0.76</v>
      </c>
      <c r="BCT16" s="56">
        <v>3448.3199999999997</v>
      </c>
      <c r="BCU16" s="56">
        <v>3573.7726213674136</v>
      </c>
      <c r="BCV16" s="56">
        <v>3703.7893087750895</v>
      </c>
      <c r="BCW16" s="56">
        <v>3838.5361065718243</v>
      </c>
      <c r="BCX16" s="56">
        <v>3978.1850999317512</v>
      </c>
      <c r="BCY16" s="56">
        <v>997.81463426203038</v>
      </c>
      <c r="BCZ16" s="56">
        <v>861.76326953545117</v>
      </c>
      <c r="BDA16" s="56">
        <v>714.49192157708387</v>
      </c>
      <c r="BDB16" s="56">
        <v>555.36427902291041</v>
      </c>
      <c r="BDC16" s="56">
        <v>383.7125818287418</v>
      </c>
      <c r="BDD16" s="56">
        <v>198.83617521195259</v>
      </c>
      <c r="BDE16" s="56">
        <v>0</v>
      </c>
      <c r="BDF16" s="56">
        <v>0</v>
      </c>
      <c r="BDG16" s="56">
        <v>0</v>
      </c>
      <c r="BDH16" s="56">
        <v>0</v>
      </c>
      <c r="BDI16" s="59">
        <v>0</v>
      </c>
      <c r="BDJ16" s="55">
        <v>0</v>
      </c>
      <c r="BDK16" s="55">
        <v>0</v>
      </c>
      <c r="BDL16" s="55">
        <v>0</v>
      </c>
      <c r="BDM16" s="55">
        <v>0</v>
      </c>
      <c r="BDN16" s="55">
        <v>0</v>
      </c>
      <c r="BDO16" s="55">
        <v>0</v>
      </c>
      <c r="BDP16" s="55">
        <v>0</v>
      </c>
      <c r="BDQ16" s="55">
        <v>0</v>
      </c>
      <c r="BDR16" s="55">
        <v>0</v>
      </c>
      <c r="BDS16" s="55">
        <v>0</v>
      </c>
      <c r="BDT16" s="56">
        <v>3735.6800000000003</v>
      </c>
      <c r="BDU16" s="56">
        <v>3792.6062341007514</v>
      </c>
      <c r="BDV16" s="56">
        <v>3850.3999397539092</v>
      </c>
      <c r="BDW16" s="56">
        <v>3909.0743359420057</v>
      </c>
      <c r="BDX16" s="56">
        <v>3968.642843085303</v>
      </c>
      <c r="BDY16" s="56">
        <v>975.11453512612115</v>
      </c>
      <c r="BDZ16" s="56">
        <v>824.97819782957481</v>
      </c>
      <c r="BEA16" s="56">
        <v>670.03971562567415</v>
      </c>
      <c r="BEB16" s="56">
        <v>510.18759688537818</v>
      </c>
      <c r="BEC16" s="56">
        <v>345.30806716284883</v>
      </c>
      <c r="BED16" s="56">
        <v>175.28502551170084</v>
      </c>
      <c r="BEE16" s="56">
        <v>0</v>
      </c>
      <c r="BEF16" s="56">
        <v>0</v>
      </c>
      <c r="BEG16" s="56">
        <v>0</v>
      </c>
      <c r="BEH16" s="56">
        <v>0</v>
      </c>
      <c r="BEI16" s="59">
        <v>0</v>
      </c>
      <c r="BEJ16" s="55">
        <v>0</v>
      </c>
      <c r="BEK16" s="55">
        <v>0</v>
      </c>
      <c r="BEL16" s="55">
        <v>0</v>
      </c>
      <c r="BEM16" s="55">
        <v>0</v>
      </c>
      <c r="BEN16" s="55">
        <v>0</v>
      </c>
      <c r="BEO16" s="55">
        <v>0</v>
      </c>
      <c r="BEP16" s="55">
        <v>0</v>
      </c>
      <c r="BEQ16" s="55">
        <v>0</v>
      </c>
      <c r="BER16" s="55">
        <v>0</v>
      </c>
      <c r="BES16" s="55">
        <v>0</v>
      </c>
      <c r="BET16" s="57">
        <v>0</v>
      </c>
      <c r="BEU16" s="56">
        <v>90749.28</v>
      </c>
      <c r="BEV16" s="56">
        <v>94050.81090873394</v>
      </c>
      <c r="BEW16" s="56">
        <v>97472.454135067819</v>
      </c>
      <c r="BEX16" s="56">
        <v>101018.57946054784</v>
      </c>
      <c r="BEY16" s="56">
        <v>104693.71564284478</v>
      </c>
      <c r="BEZ16" s="56">
        <v>26259.442172635547</v>
      </c>
      <c r="BFA16" s="56">
        <v>22678.984618825441</v>
      </c>
      <c r="BFB16" s="56">
        <v>18803.251278575317</v>
      </c>
      <c r="BFC16" s="56">
        <v>14615.496374770384</v>
      </c>
      <c r="BFD16" s="56">
        <v>10098.146496815665</v>
      </c>
      <c r="BFE16" s="56">
        <v>5232.7625447866048</v>
      </c>
      <c r="BFF16" s="56">
        <v>0</v>
      </c>
      <c r="BFG16" s="56">
        <v>0</v>
      </c>
      <c r="BFH16" s="56">
        <v>0</v>
      </c>
      <c r="BFI16" s="56">
        <v>0</v>
      </c>
      <c r="BFJ16" s="56">
        <v>0</v>
      </c>
      <c r="BFK16" s="56">
        <v>0</v>
      </c>
      <c r="BFL16" s="56">
        <v>0</v>
      </c>
      <c r="BFM16" s="56">
        <v>0</v>
      </c>
      <c r="BFN16" s="56">
        <v>0</v>
      </c>
      <c r="BFO16" s="56">
        <v>0</v>
      </c>
      <c r="BFP16" s="56">
        <v>0</v>
      </c>
      <c r="BFQ16" s="56">
        <v>0</v>
      </c>
      <c r="BFR16" s="56">
        <v>0</v>
      </c>
      <c r="BFS16" s="56">
        <v>0</v>
      </c>
      <c r="BFT16" s="56">
        <v>0</v>
      </c>
      <c r="BFU16" s="56">
        <v>98311.72</v>
      </c>
      <c r="BFV16" s="56">
        <v>99809.845103747517</v>
      </c>
      <c r="BFW16" s="56">
        <v>101330.79941673354</v>
      </c>
      <c r="BFX16" s="56">
        <v>102874.93082231787</v>
      </c>
      <c r="BFY16" s="56">
        <v>104442.59250508777</v>
      </c>
      <c r="BFZ16" s="56">
        <v>25662.044700094601</v>
      </c>
      <c r="BGA16" s="56">
        <v>21710.913566238483</v>
      </c>
      <c r="BGB16" s="56">
        <v>17633.404604107127</v>
      </c>
      <c r="BGC16" s="56">
        <v>13426.583693589437</v>
      </c>
      <c r="BGD16" s="56">
        <v>9087.4566377888859</v>
      </c>
      <c r="BGE16" s="56">
        <v>4612.9680134002892</v>
      </c>
      <c r="BGF16" s="56">
        <v>0</v>
      </c>
      <c r="BGG16" s="56">
        <v>0</v>
      </c>
      <c r="BGH16" s="56">
        <v>0</v>
      </c>
      <c r="BGI16" s="56">
        <v>0</v>
      </c>
      <c r="BGJ16" s="56">
        <v>0</v>
      </c>
      <c r="BGK16" s="56">
        <v>0</v>
      </c>
      <c r="BGL16" s="56">
        <v>0</v>
      </c>
      <c r="BGM16" s="56">
        <v>0</v>
      </c>
      <c r="BGN16" s="56">
        <v>0</v>
      </c>
      <c r="BGO16" s="56">
        <v>0</v>
      </c>
      <c r="BGP16" s="56">
        <v>0</v>
      </c>
      <c r="BGQ16" s="56">
        <v>0</v>
      </c>
      <c r="BGR16" s="56">
        <v>0</v>
      </c>
      <c r="BGS16" s="56">
        <v>0</v>
      </c>
      <c r="BGT16" s="56">
        <v>0</v>
      </c>
      <c r="BGU16" s="57">
        <v>0.25</v>
      </c>
      <c r="BGV16" s="56">
        <v>3448.3199999999997</v>
      </c>
      <c r="BGW16" s="56">
        <v>3573.7726213674136</v>
      </c>
      <c r="BGX16" s="56">
        <v>3703.7893087750895</v>
      </c>
      <c r="BGY16" s="56">
        <v>3838.5361065718243</v>
      </c>
      <c r="BGZ16" s="56">
        <v>3978.1850999317512</v>
      </c>
      <c r="BHA16" s="56">
        <v>748.36097569652281</v>
      </c>
      <c r="BHB16" s="56">
        <v>646.32245215158832</v>
      </c>
      <c r="BHC16" s="56">
        <v>535.86894118281293</v>
      </c>
      <c r="BHD16" s="56">
        <v>416.52320926718278</v>
      </c>
      <c r="BHE16" s="56">
        <v>287.78443637155635</v>
      </c>
      <c r="BHF16" s="56">
        <v>149.12713140896443</v>
      </c>
      <c r="BHG16" s="56">
        <v>0</v>
      </c>
      <c r="BHH16" s="56">
        <v>0</v>
      </c>
      <c r="BHI16" s="56">
        <v>0</v>
      </c>
      <c r="BHJ16" s="56">
        <v>0</v>
      </c>
      <c r="BHK16" s="59">
        <v>0</v>
      </c>
      <c r="BHL16" s="56">
        <v>0</v>
      </c>
      <c r="BHM16" s="56">
        <v>0</v>
      </c>
      <c r="BHN16" s="56">
        <v>0</v>
      </c>
      <c r="BHO16" s="56">
        <v>0</v>
      </c>
      <c r="BHP16" s="56">
        <v>0</v>
      </c>
      <c r="BHQ16" s="56">
        <v>0</v>
      </c>
      <c r="BHR16" s="56">
        <v>0</v>
      </c>
      <c r="BHS16" s="56">
        <v>0</v>
      </c>
      <c r="BHT16" s="56">
        <v>0</v>
      </c>
      <c r="BHU16" s="56">
        <v>0</v>
      </c>
      <c r="BHV16" s="56">
        <v>3735.6800000000003</v>
      </c>
      <c r="BHW16" s="56">
        <v>3792.6062341007514</v>
      </c>
      <c r="BHX16" s="56">
        <v>3850.3999397539092</v>
      </c>
      <c r="BHY16" s="56">
        <v>3909.0743359420057</v>
      </c>
      <c r="BHZ16" s="56">
        <v>3968.642843085303</v>
      </c>
      <c r="BIA16" s="59">
        <v>731.33590134459087</v>
      </c>
      <c r="BIB16" s="56">
        <v>618.73364837218105</v>
      </c>
      <c r="BIC16" s="56">
        <v>502.52978671925564</v>
      </c>
      <c r="BID16" s="56">
        <v>382.64069766403361</v>
      </c>
      <c r="BIE16" s="56">
        <v>258.98105037213662</v>
      </c>
      <c r="BIF16" s="56">
        <v>131.46376913377563</v>
      </c>
      <c r="BIG16" s="56">
        <v>0</v>
      </c>
      <c r="BIH16" s="56">
        <v>0</v>
      </c>
      <c r="BII16" s="56">
        <v>0</v>
      </c>
      <c r="BIJ16" s="56">
        <v>0</v>
      </c>
      <c r="BIK16" s="59">
        <v>0</v>
      </c>
      <c r="BIL16" s="56">
        <v>0</v>
      </c>
      <c r="BIM16" s="56">
        <v>0</v>
      </c>
      <c r="BIN16" s="56">
        <v>0</v>
      </c>
      <c r="BIO16" s="56">
        <v>0</v>
      </c>
      <c r="BIP16" s="56">
        <v>0</v>
      </c>
      <c r="BIQ16" s="56">
        <v>0</v>
      </c>
      <c r="BIR16" s="56">
        <v>0</v>
      </c>
      <c r="BIS16" s="56">
        <v>0</v>
      </c>
      <c r="BIT16" s="56">
        <v>0</v>
      </c>
      <c r="BIU16" s="56">
        <v>0</v>
      </c>
      <c r="BIV16" s="61">
        <v>0.9</v>
      </c>
      <c r="BIW16" s="83">
        <v>1</v>
      </c>
      <c r="BIX16" s="61">
        <f t="shared" si="15"/>
        <v>0.71400000000000008</v>
      </c>
      <c r="BIY16" s="61">
        <f t="shared" si="15"/>
        <v>0.71400000000000008</v>
      </c>
      <c r="BIZ16" s="61">
        <v>0.1</v>
      </c>
      <c r="BJA16" s="61">
        <v>0.1</v>
      </c>
      <c r="BJB16" s="61">
        <v>0.8</v>
      </c>
      <c r="BJC16" s="61">
        <v>0.8</v>
      </c>
      <c r="BJD16" s="61">
        <v>0.8</v>
      </c>
      <c r="BJE16" s="61">
        <v>0.8</v>
      </c>
      <c r="BJF16" s="61">
        <v>1</v>
      </c>
      <c r="BJG16" s="61">
        <v>1</v>
      </c>
      <c r="BJH16" s="61">
        <f t="shared" si="16"/>
        <v>10.14</v>
      </c>
      <c r="BJI16" s="61">
        <f t="shared" si="16"/>
        <v>9.61</v>
      </c>
      <c r="BJJ16" s="62">
        <v>0.3</v>
      </c>
      <c r="BJK16" s="62">
        <v>0.3</v>
      </c>
      <c r="BJL16" s="46">
        <f t="shared" si="17"/>
        <v>1.69</v>
      </c>
      <c r="BJM16" s="46">
        <f t="shared" si="0"/>
        <v>1.5649999999999999</v>
      </c>
      <c r="BJN16" s="46">
        <f t="shared" si="0"/>
        <v>1.423</v>
      </c>
      <c r="BJO16" s="46">
        <v>1.5</v>
      </c>
      <c r="BJP16" s="61">
        <f t="shared" si="1"/>
        <v>0.65</v>
      </c>
      <c r="BJQ16" s="61">
        <f t="shared" si="1"/>
        <v>0.65</v>
      </c>
      <c r="BJR16" s="61">
        <v>0.69</v>
      </c>
      <c r="BJS16" s="61">
        <v>0.69</v>
      </c>
      <c r="BJT16" s="61">
        <v>48.83</v>
      </c>
      <c r="BJU16" s="61">
        <v>48.83</v>
      </c>
      <c r="BJV16" s="61">
        <f t="shared" si="18"/>
        <v>73.245000000000005</v>
      </c>
      <c r="BJW16" s="61">
        <f t="shared" si="18"/>
        <v>73.245000000000005</v>
      </c>
      <c r="BJX16" s="61">
        <v>4</v>
      </c>
      <c r="BJY16" s="61">
        <v>4</v>
      </c>
      <c r="BJZ16" s="63">
        <v>31350927.587615997</v>
      </c>
      <c r="BKA16" s="63">
        <v>32491499.24226708</v>
      </c>
      <c r="BKB16" s="63">
        <v>33673565.799924068</v>
      </c>
      <c r="BKC16" s="63">
        <v>34898636.878126949</v>
      </c>
      <c r="BKD16" s="63">
        <v>36168277.015501253</v>
      </c>
      <c r="BKE16" s="63">
        <v>37484107.669830725</v>
      </c>
      <c r="BKF16" s="63">
        <v>38847809.288821615</v>
      </c>
      <c r="BKG16" s="63">
        <v>40261123.45620285</v>
      </c>
      <c r="BKH16" s="63">
        <v>41725855.115903147</v>
      </c>
      <c r="BKI16" s="63">
        <v>43243874.877145417</v>
      </c>
      <c r="BKJ16" s="63">
        <v>44817121.403402366</v>
      </c>
      <c r="BKK16" s="63">
        <v>46447603.888264112</v>
      </c>
      <c r="BKL16" s="63">
        <v>48137404.621379964</v>
      </c>
      <c r="BKM16" s="63">
        <v>49888681.647751056</v>
      </c>
      <c r="BKN16" s="63">
        <v>51703671.523770325</v>
      </c>
      <c r="BKO16" s="63">
        <v>53584692.17352926</v>
      </c>
      <c r="BKP16" s="63">
        <v>55534145.849039413</v>
      </c>
      <c r="BKQ16" s="63">
        <v>57554522.198149212</v>
      </c>
      <c r="BKR16" s="63">
        <v>59648401.444073848</v>
      </c>
      <c r="BKS16" s="63">
        <v>61818457.680599146</v>
      </c>
      <c r="BKT16" s="63">
        <v>64067462.287167475</v>
      </c>
      <c r="BKU16" s="63">
        <v>66398287.468207262</v>
      </c>
      <c r="BKV16" s="63">
        <v>68813909.92122604</v>
      </c>
      <c r="BKW16" s="63">
        <v>71317414.638351753</v>
      </c>
      <c r="BKX16" s="63">
        <v>73911998.846177012</v>
      </c>
      <c r="BKY16" s="63">
        <v>76600976.088938177</v>
      </c>
      <c r="BKZ16" s="64">
        <v>35764769.007240005</v>
      </c>
      <c r="BLA16" s="64">
        <v>36309771.152248524</v>
      </c>
      <c r="BLB16" s="64">
        <v>36863078.323301077</v>
      </c>
      <c r="BLC16" s="64">
        <v>37424817.076702483</v>
      </c>
      <c r="BLD16" s="64">
        <v>37995115.897288337</v>
      </c>
      <c r="BLE16" s="64">
        <v>38574105.227812953</v>
      </c>
      <c r="BLF16" s="64">
        <v>39161917.498785168</v>
      </c>
      <c r="BLG16" s="64">
        <v>39758687.158758759</v>
      </c>
      <c r="BLH16" s="64">
        <v>40364550.70508448</v>
      </c>
      <c r="BLI16" s="64">
        <v>40979646.71513065</v>
      </c>
      <c r="BLJ16" s="64">
        <v>41604115.877979614</v>
      </c>
      <c r="BLK16" s="64">
        <v>42238101.026607074</v>
      </c>
      <c r="BLL16" s="64">
        <v>42881747.170551896</v>
      </c>
      <c r="BLM16" s="64">
        <v>43535201.529083692</v>
      </c>
      <c r="BLN16" s="64">
        <v>44198613.564875834</v>
      </c>
      <c r="BLO16" s="64">
        <v>44872135.018191636</v>
      </c>
      <c r="BLP16" s="64">
        <v>45555919.941591419</v>
      </c>
      <c r="BLQ16" s="64">
        <v>46250124.735168517</v>
      </c>
      <c r="BLR16" s="64">
        <v>46954908.182322226</v>
      </c>
      <c r="BLS16" s="64">
        <v>47670431.486075796</v>
      </c>
      <c r="BLT16" s="64">
        <v>48396858.305947997</v>
      </c>
      <c r="BLU16" s="64">
        <v>49134354.795386411</v>
      </c>
      <c r="BLV16" s="64">
        <v>49883089.639771245</v>
      </c>
      <c r="BLW16" s="64">
        <v>50643234.094998233</v>
      </c>
      <c r="BLX16" s="64">
        <v>51414962.026649505</v>
      </c>
      <c r="BLY16" s="64">
        <v>52198449.949761294</v>
      </c>
      <c r="BLZ16" s="65">
        <v>7812276.0155294398</v>
      </c>
      <c r="BMA16" s="65">
        <v>8096492.824002536</v>
      </c>
      <c r="BMB16" s="65">
        <v>8391049.6657844968</v>
      </c>
      <c r="BMC16" s="65">
        <v>8696322.71950249</v>
      </c>
      <c r="BMD16" s="65">
        <v>9012701.8494610153</v>
      </c>
      <c r="BME16" s="65">
        <v>9340591.1035377346</v>
      </c>
      <c r="BMF16" s="65">
        <v>9680409.2291931137</v>
      </c>
      <c r="BMG16" s="65">
        <v>10032590.208252942</v>
      </c>
      <c r="BMH16" s="65">
        <v>10397583.811146636</v>
      </c>
      <c r="BMI16" s="65">
        <v>10775856.171309186</v>
      </c>
      <c r="BMJ16" s="65">
        <v>11167890.380480306</v>
      </c>
      <c r="BMK16" s="65">
        <v>11574187.105661029</v>
      </c>
      <c r="BML16" s="65">
        <v>11995265.228515664</v>
      </c>
      <c r="BMM16" s="65">
        <v>12431662.508035744</v>
      </c>
      <c r="BMN16" s="65">
        <v>12883936.267312169</v>
      </c>
      <c r="BMO16" s="65">
        <v>13352664.105292697</v>
      </c>
      <c r="BMP16" s="65">
        <v>13838444.634433711</v>
      </c>
      <c r="BMQ16" s="65">
        <v>14341898.245188378</v>
      </c>
      <c r="BMR16" s="65">
        <v>14863667.898307463</v>
      </c>
      <c r="BMS16" s="65">
        <v>15404419.945964685</v>
      </c>
      <c r="BMT16" s="65">
        <v>15964844.982755279</v>
      </c>
      <c r="BMU16" s="65">
        <v>16545658.727654552</v>
      </c>
      <c r="BMV16" s="65">
        <v>17147602.93806278</v>
      </c>
      <c r="BMW16" s="65">
        <v>17771446.357103806</v>
      </c>
      <c r="BMX16" s="65">
        <v>18417985.695387103</v>
      </c>
      <c r="BMY16" s="65">
        <v>19088046.648487117</v>
      </c>
      <c r="BMZ16" s="65">
        <v>8463299.0168235619</v>
      </c>
      <c r="BNA16" s="65">
        <v>8592267.1674939487</v>
      </c>
      <c r="BNB16" s="65">
        <v>8723200.6018975824</v>
      </c>
      <c r="BNC16" s="65">
        <v>8856129.2680497766</v>
      </c>
      <c r="BND16" s="65">
        <v>8991083.570329288</v>
      </c>
      <c r="BNE16" s="65">
        <v>9128094.3764325902</v>
      </c>
      <c r="BNF16" s="65">
        <v>9267193.0244341716</v>
      </c>
      <c r="BNG16" s="65">
        <v>9408411.3299543951</v>
      </c>
      <c r="BNH16" s="65">
        <v>9551781.5934365839</v>
      </c>
      <c r="BNI16" s="65">
        <v>9697336.6075350121</v>
      </c>
      <c r="BNJ16" s="65">
        <v>9845109.6646154691</v>
      </c>
      <c r="BNK16" s="65">
        <v>9995134.5643701237</v>
      </c>
      <c r="BNL16" s="65">
        <v>10147445.621548425</v>
      </c>
      <c r="BNM16" s="65">
        <v>10302077.673805824</v>
      </c>
      <c r="BNN16" s="65">
        <v>10459066.089672061</v>
      </c>
      <c r="BNO16" s="65">
        <v>10618446.77664094</v>
      </c>
      <c r="BNP16" s="65">
        <v>10780256.189383315</v>
      </c>
      <c r="BNQ16" s="65">
        <v>10944531.338085264</v>
      </c>
      <c r="BNR16" s="65">
        <v>11111309.796913337</v>
      </c>
      <c r="BNS16" s="65">
        <v>11280629.712608753</v>
      </c>
      <c r="BNT16" s="65">
        <v>11452529.813212622</v>
      </c>
      <c r="BNU16" s="65">
        <v>11627049.416924067</v>
      </c>
      <c r="BNV16" s="65">
        <v>11804228.441093381</v>
      </c>
      <c r="BNW16" s="65">
        <v>11984107.411352189</v>
      </c>
      <c r="BNX16" s="65">
        <v>12166727.470882766</v>
      </c>
      <c r="BNY16" s="65">
        <v>12352130.389828585</v>
      </c>
      <c r="BNZ16" s="66">
        <v>404596.58995199995</v>
      </c>
      <c r="BOA16" s="66">
        <v>419316.1353554994</v>
      </c>
      <c r="BOB16" s="66">
        <v>434571.18951578636</v>
      </c>
      <c r="BOC16" s="66">
        <v>450381.23466690653</v>
      </c>
      <c r="BOD16" s="66">
        <v>466766.46182205918</v>
      </c>
      <c r="BOE16" s="66">
        <v>483747.79655954585</v>
      </c>
      <c r="BOF16" s="66">
        <v>501346.92574683286</v>
      </c>
      <c r="BOG16" s="66">
        <v>519586.32523685537</v>
      </c>
      <c r="BOH16" s="66">
        <v>538489.28857193596</v>
      </c>
      <c r="BOI16" s="66">
        <v>558079.95673197426</v>
      </c>
      <c r="BOJ16" s="66">
        <v>578383.34896489908</v>
      </c>
      <c r="BOK16" s="66">
        <v>599425.39473875717</v>
      </c>
      <c r="BOL16" s="66">
        <v>621232.9668562446</v>
      </c>
      <c r="BOM16" s="66">
        <v>643833.91577397031</v>
      </c>
      <c r="BON16" s="66">
        <v>667257.10517028242</v>
      </c>
      <c r="BOO16" s="66">
        <v>691532.44880708074</v>
      </c>
      <c r="BOP16" s="66">
        <v>716690.94873268961</v>
      </c>
      <c r="BOQ16" s="66">
        <v>742764.73487458332</v>
      </c>
      <c r="BOR16" s="66">
        <v>769787.10607252573</v>
      </c>
      <c r="BOS16" s="66">
        <v>797792.57260452793</v>
      </c>
      <c r="BOT16" s="66">
        <v>826816.90025993437</v>
      </c>
      <c r="BOU16" s="66">
        <v>856897.15601592243</v>
      </c>
      <c r="BOV16" s="66">
        <v>888071.75537574966</v>
      </c>
      <c r="BOW16" s="66">
        <v>920380.51142920414</v>
      </c>
      <c r="BOX16" s="66">
        <v>953864.68569791329</v>
      </c>
      <c r="BOY16" s="66">
        <v>988567.04083044385</v>
      </c>
      <c r="BOZ16" s="65">
        <v>438312.97244799999</v>
      </c>
      <c r="BPA16" s="65">
        <v>444992.21341054793</v>
      </c>
      <c r="BPB16" s="65">
        <v>451773.2361195648</v>
      </c>
      <c r="BPC16" s="65">
        <v>458657.591578222</v>
      </c>
      <c r="BPD16" s="65">
        <v>465646.85442468332</v>
      </c>
      <c r="BPE16" s="65">
        <v>472742.62329226779</v>
      </c>
      <c r="BPF16" s="65">
        <v>479946.52117510006</v>
      </c>
      <c r="BPG16" s="65">
        <v>487260.1957993331</v>
      </c>
      <c r="BPH16" s="65">
        <v>494685.32000002766</v>
      </c>
      <c r="BPI16" s="65">
        <v>502223.59210377489</v>
      </c>
      <c r="BPJ16" s="65">
        <v>509876.73631714965</v>
      </c>
      <c r="BPK16" s="65">
        <v>517646.50312108279</v>
      </c>
      <c r="BPL16" s="65">
        <v>525534.66967124399</v>
      </c>
      <c r="BPM16" s="65">
        <v>533543.04020452464</v>
      </c>
      <c r="BPN16" s="65">
        <v>541673.44645171636</v>
      </c>
      <c r="BPO16" s="65">
        <v>549927.7480564767</v>
      </c>
      <c r="BPP16" s="65">
        <v>558307.8330006802</v>
      </c>
      <c r="BPQ16" s="65">
        <v>566815.61803625058</v>
      </c>
      <c r="BPR16" s="65">
        <v>575453.0491235744</v>
      </c>
      <c r="BPS16" s="65">
        <v>584222.10187659378</v>
      </c>
      <c r="BPT16" s="65">
        <v>593124.7820146837</v>
      </c>
      <c r="BPU16" s="65">
        <v>602163.12582141371</v>
      </c>
      <c r="BPV16" s="65">
        <v>611339.20061030099</v>
      </c>
      <c r="BPW16" s="65">
        <v>620655.10519766074</v>
      </c>
      <c r="BPX16" s="65">
        <v>630112.97038266272</v>
      </c>
      <c r="BPY16" s="65">
        <v>639714.95943470218</v>
      </c>
      <c r="BPZ16" s="66">
        <v>583654.6609147113</v>
      </c>
      <c r="BQA16" s="66">
        <v>607308.03513030079</v>
      </c>
      <c r="BQB16" s="66">
        <v>631919.99350403936</v>
      </c>
      <c r="BQC16" s="66">
        <v>657529.38392206281</v>
      </c>
      <c r="BQD16" s="66">
        <v>684176.62863228261</v>
      </c>
      <c r="BQE16" s="66">
        <v>711903.78804747073</v>
      </c>
      <c r="BQF16" s="66">
        <v>740754.62713405024</v>
      </c>
      <c r="BQG16" s="66">
        <v>770774.68449137779</v>
      </c>
      <c r="BQH16" s="66">
        <v>802011.34423055477</v>
      </c>
      <c r="BQI16" s="66">
        <v>834513.91076622286</v>
      </c>
      <c r="BQJ16" s="66">
        <v>868333.68663939624</v>
      </c>
      <c r="BQK16" s="66">
        <v>903524.05349416472</v>
      </c>
      <c r="BQL16" s="66">
        <v>940140.55633608531</v>
      </c>
      <c r="BQM16" s="66">
        <v>978240.99120525783</v>
      </c>
      <c r="BQN16" s="66">
        <v>1017885.4964024647</v>
      </c>
      <c r="BQO16" s="66">
        <v>1059136.6474123711</v>
      </c>
      <c r="BQP16" s="66">
        <v>1102059.5556736153</v>
      </c>
      <c r="BQQ16" s="66">
        <v>1146721.9713516829</v>
      </c>
      <c r="BQR16" s="66">
        <v>1193194.3902767901</v>
      </c>
      <c r="BQS16" s="66">
        <v>1241550.1652155654</v>
      </c>
      <c r="BQT16" s="66">
        <v>1291865.6216521624</v>
      </c>
      <c r="BQU16" s="66">
        <v>1344220.1782615525</v>
      </c>
      <c r="BQV16" s="66">
        <v>1398696.472265162</v>
      </c>
      <c r="BQW16" s="66">
        <v>1455380.4898667065</v>
      </c>
      <c r="BQX16" s="66">
        <v>1514361.70197411</v>
      </c>
      <c r="BQY16" s="66">
        <v>1575733.2054217367</v>
      </c>
      <c r="BQZ16" s="65">
        <v>632292.54932427069</v>
      </c>
      <c r="BRA16" s="65">
        <v>644495.46294116636</v>
      </c>
      <c r="BRB16" s="65">
        <v>656933.88637215132</v>
      </c>
      <c r="BRC16" s="65">
        <v>669612.36483275972</v>
      </c>
      <c r="BRD16" s="65">
        <v>682535.53125879483</v>
      </c>
      <c r="BRE16" s="65">
        <v>695708.10799928324</v>
      </c>
      <c r="BRF16" s="65">
        <v>709134.90854210488</v>
      </c>
      <c r="BRG16" s="65">
        <v>722820.8392729233</v>
      </c>
      <c r="BRH16" s="65">
        <v>736770.90126806474</v>
      </c>
      <c r="BRI16" s="65">
        <v>750990.19212199759</v>
      </c>
      <c r="BRJ16" s="65">
        <v>765483.90781008301</v>
      </c>
      <c r="BRK16" s="65">
        <v>780257.34458727285</v>
      </c>
      <c r="BRL16" s="65">
        <v>795315.90092345362</v>
      </c>
      <c r="BRM16" s="65">
        <v>810665.0794761416</v>
      </c>
      <c r="BRN16" s="65">
        <v>826310.48910124821</v>
      </c>
      <c r="BRO16" s="65">
        <v>842257.84690265427</v>
      </c>
      <c r="BRP16" s="65">
        <v>858512.98032133805</v>
      </c>
      <c r="BRQ16" s="65">
        <v>875081.82926482335</v>
      </c>
      <c r="BRR16" s="65">
        <v>891970.44827772467</v>
      </c>
      <c r="BRS16" s="65">
        <v>909185.00875418307</v>
      </c>
      <c r="BRT16" s="65">
        <v>926731.80119300098</v>
      </c>
      <c r="BRU16" s="65">
        <v>944617.23749629757</v>
      </c>
      <c r="BRV16" s="65">
        <v>962847.8533125316</v>
      </c>
      <c r="BRW16" s="65">
        <v>981430.31042473856</v>
      </c>
      <c r="BRX16" s="65">
        <v>1000371.3991848631</v>
      </c>
      <c r="BRY16" s="65">
        <v>1019678.0409950695</v>
      </c>
      <c r="BRZ16" s="64">
        <v>31350927.587615997</v>
      </c>
      <c r="BSA16" s="64">
        <v>32491499.24226708</v>
      </c>
      <c r="BSB16" s="64">
        <v>33673565.799924068</v>
      </c>
      <c r="BSC16" s="64">
        <v>34898636.878126949</v>
      </c>
      <c r="BSD16" s="64">
        <v>36168277.015501253</v>
      </c>
      <c r="BSE16" s="64">
        <v>27309849.873733822</v>
      </c>
      <c r="BSF16" s="64">
        <v>24881096.901650034</v>
      </c>
      <c r="BSG16" s="64">
        <v>22239477.718664438</v>
      </c>
      <c r="BSH16" s="64">
        <v>19372718.446669318</v>
      </c>
      <c r="BSI16" s="64">
        <v>16267933.882354701</v>
      </c>
      <c r="BSJ16" s="64">
        <v>12911599.261456395</v>
      </c>
      <c r="BSK16" s="64">
        <v>0</v>
      </c>
      <c r="BSL16" s="64">
        <v>0</v>
      </c>
      <c r="BSM16" s="64">
        <v>0</v>
      </c>
      <c r="BSN16" s="64">
        <v>0</v>
      </c>
      <c r="BSO16" s="64">
        <v>0</v>
      </c>
      <c r="BSP16" s="64">
        <v>0</v>
      </c>
      <c r="BSQ16" s="64">
        <v>0</v>
      </c>
      <c r="BSR16" s="64">
        <v>0</v>
      </c>
      <c r="BSS16" s="64">
        <v>0</v>
      </c>
      <c r="BST16" s="64">
        <v>0</v>
      </c>
      <c r="BSU16" s="64">
        <v>0</v>
      </c>
      <c r="BSV16" s="64">
        <v>0</v>
      </c>
      <c r="BSW16" s="64">
        <v>0</v>
      </c>
      <c r="BSX16" s="64">
        <v>0</v>
      </c>
      <c r="BSY16" s="64">
        <v>0</v>
      </c>
      <c r="BSZ16" s="64">
        <v>35764769.007240005</v>
      </c>
      <c r="BTA16" s="64">
        <v>36309771.152248524</v>
      </c>
      <c r="BTB16" s="64">
        <v>36863078.323301077</v>
      </c>
      <c r="BTC16" s="64">
        <v>37424817.076702483</v>
      </c>
      <c r="BTD16" s="64">
        <v>37995115.897288337</v>
      </c>
      <c r="BTE16" s="63">
        <v>31906295.609862432</v>
      </c>
      <c r="BTF16" s="63">
        <v>28299147.525907848</v>
      </c>
      <c r="BTG16" s="63">
        <v>24574655.205747083</v>
      </c>
      <c r="BTH16" s="63">
        <v>20730079.969254095</v>
      </c>
      <c r="BTI16" s="63">
        <v>16762626.91823677</v>
      </c>
      <c r="BTJ16" s="63">
        <v>12669443.859032359</v>
      </c>
      <c r="BTK16" s="63">
        <v>0</v>
      </c>
      <c r="BTL16" s="63">
        <v>0</v>
      </c>
      <c r="BTM16" s="63">
        <v>0</v>
      </c>
      <c r="BTN16" s="63">
        <v>0</v>
      </c>
      <c r="BTO16" s="63">
        <v>0</v>
      </c>
      <c r="BTP16" s="63">
        <v>0</v>
      </c>
      <c r="BTQ16" s="63">
        <v>0</v>
      </c>
      <c r="BTR16" s="63">
        <v>0</v>
      </c>
      <c r="BTS16" s="63">
        <v>0</v>
      </c>
      <c r="BTT16" s="63">
        <v>0</v>
      </c>
      <c r="BTU16" s="63">
        <v>0</v>
      </c>
      <c r="BTV16" s="63">
        <v>0</v>
      </c>
      <c r="BTW16" s="63">
        <v>0</v>
      </c>
      <c r="BTX16" s="63">
        <v>0</v>
      </c>
      <c r="BTY16" s="63">
        <v>0</v>
      </c>
      <c r="BTZ16" s="63">
        <v>7812276.0155294398</v>
      </c>
      <c r="BUA16" s="63">
        <v>8096492.824002536</v>
      </c>
      <c r="BUB16" s="63">
        <v>8391049.6657844987</v>
      </c>
      <c r="BUC16" s="63">
        <v>8696322.71950249</v>
      </c>
      <c r="BUD16" s="63">
        <v>9012701.8494610172</v>
      </c>
      <c r="BUE16" s="77">
        <v>8006220.945889486</v>
      </c>
      <c r="BUF16" s="77">
        <v>6914578.020852224</v>
      </c>
      <c r="BUG16" s="77">
        <v>5732908.690430251</v>
      </c>
      <c r="BUH16" s="77">
        <v>4456107.3476342717</v>
      </c>
      <c r="BUI16" s="77">
        <v>3078816.0489454819</v>
      </c>
      <c r="BUJ16" s="77">
        <v>1595412.9114971869</v>
      </c>
      <c r="BUK16" s="77">
        <v>0</v>
      </c>
      <c r="BUL16" s="63">
        <v>0</v>
      </c>
      <c r="BUM16" s="63">
        <v>0</v>
      </c>
      <c r="BUN16" s="63">
        <v>0</v>
      </c>
      <c r="BUO16" s="63">
        <v>0</v>
      </c>
      <c r="BUP16" s="63">
        <v>0</v>
      </c>
      <c r="BUQ16" s="63">
        <v>0</v>
      </c>
      <c r="BUR16" s="63">
        <v>0</v>
      </c>
      <c r="BUS16" s="63">
        <v>0</v>
      </c>
      <c r="BUT16" s="63">
        <v>0</v>
      </c>
      <c r="BUU16" s="63">
        <v>0</v>
      </c>
      <c r="BUV16" s="63">
        <v>0</v>
      </c>
      <c r="BUW16" s="63">
        <v>0</v>
      </c>
      <c r="BUX16" s="63">
        <v>0</v>
      </c>
      <c r="BUY16" s="63">
        <v>0</v>
      </c>
      <c r="BUZ16" s="63">
        <v>8463299.0168235619</v>
      </c>
      <c r="BVA16" s="63">
        <v>8592267.1674939506</v>
      </c>
      <c r="BVB16" s="63">
        <v>8723200.6018975824</v>
      </c>
      <c r="BVC16" s="63">
        <v>8856129.2680497803</v>
      </c>
      <c r="BVD16" s="63">
        <v>8991083.570329288</v>
      </c>
      <c r="BVE16" s="77">
        <v>7824080.8940850766</v>
      </c>
      <c r="BVF16" s="77">
        <v>6619423.5888815513</v>
      </c>
      <c r="BVG16" s="77">
        <v>5376235.0456882259</v>
      </c>
      <c r="BVH16" s="77">
        <v>4093620.6829013927</v>
      </c>
      <c r="BVI16" s="77">
        <v>2770667.6021528603</v>
      </c>
      <c r="BVJ16" s="77">
        <v>1406444.2378022098</v>
      </c>
      <c r="BVK16" s="77">
        <v>0</v>
      </c>
      <c r="BVL16" s="63">
        <v>0</v>
      </c>
      <c r="BVM16" s="63">
        <v>0</v>
      </c>
      <c r="BVN16" s="63">
        <v>0</v>
      </c>
      <c r="BVO16" s="63">
        <v>0</v>
      </c>
      <c r="BVP16" s="63">
        <v>0</v>
      </c>
      <c r="BVQ16" s="63">
        <v>0</v>
      </c>
      <c r="BVR16" s="63">
        <v>0</v>
      </c>
      <c r="BVS16" s="63">
        <v>0</v>
      </c>
      <c r="BVT16" s="63">
        <v>0</v>
      </c>
      <c r="BVU16" s="63">
        <v>0</v>
      </c>
      <c r="BVV16" s="63">
        <v>0</v>
      </c>
      <c r="BVW16" s="63">
        <v>0</v>
      </c>
      <c r="BVX16" s="63">
        <v>0</v>
      </c>
      <c r="BVY16" s="63">
        <v>0</v>
      </c>
      <c r="BVZ16" s="66">
        <v>404596.58995199995</v>
      </c>
      <c r="BWA16" s="66">
        <v>419316.1353554994</v>
      </c>
      <c r="BWB16" s="66">
        <v>434571.18951578636</v>
      </c>
      <c r="BWC16" s="66">
        <v>450381.23466690653</v>
      </c>
      <c r="BWD16" s="66">
        <v>466766.46182205918</v>
      </c>
      <c r="BWE16" s="66">
        <v>414640.96847961075</v>
      </c>
      <c r="BWF16" s="66">
        <v>358104.9469620235</v>
      </c>
      <c r="BWG16" s="66">
        <v>296906.47156391735</v>
      </c>
      <c r="BWH16" s="66">
        <v>230781.12367368682</v>
      </c>
      <c r="BWI16" s="66">
        <v>159451.41620913547</v>
      </c>
      <c r="BWJ16" s="66">
        <v>82626.192709271287</v>
      </c>
      <c r="BWK16" s="66">
        <v>0</v>
      </c>
      <c r="BWL16" s="66">
        <v>0</v>
      </c>
      <c r="BWM16" s="66">
        <v>0</v>
      </c>
      <c r="BWN16" s="66">
        <v>0</v>
      </c>
      <c r="BWO16" s="66">
        <v>0</v>
      </c>
      <c r="BWP16" s="66">
        <v>0</v>
      </c>
      <c r="BWQ16" s="66">
        <v>0</v>
      </c>
      <c r="BWR16" s="66">
        <v>0</v>
      </c>
      <c r="BWS16" s="66">
        <v>0</v>
      </c>
      <c r="BWT16" s="66">
        <v>0</v>
      </c>
      <c r="BWU16" s="66">
        <v>0</v>
      </c>
      <c r="BWV16" s="66">
        <v>0</v>
      </c>
      <c r="BWW16" s="66">
        <v>0</v>
      </c>
      <c r="BWX16" s="66">
        <v>0</v>
      </c>
      <c r="BWY16" s="66">
        <v>0</v>
      </c>
      <c r="BWZ16" s="66">
        <v>438312.97244799999</v>
      </c>
      <c r="BXA16" s="66">
        <v>444992.21341054793</v>
      </c>
      <c r="BXB16" s="66">
        <v>451773.2361195648</v>
      </c>
      <c r="BXC16" s="66">
        <v>458657.591578222</v>
      </c>
      <c r="BXD16" s="66">
        <v>465646.85442468332</v>
      </c>
      <c r="BXE16" s="66">
        <v>405207.96282194374</v>
      </c>
      <c r="BXF16" s="66">
        <v>342818.94369650004</v>
      </c>
      <c r="BXG16" s="66">
        <v>278434.39759961888</v>
      </c>
      <c r="BXH16" s="66">
        <v>212007.99428572613</v>
      </c>
      <c r="BXI16" s="66">
        <v>143492.45488679281</v>
      </c>
      <c r="BXJ16" s="66">
        <v>72839.533759592799</v>
      </c>
      <c r="BXK16" s="66">
        <v>0</v>
      </c>
      <c r="BXL16" s="66">
        <v>0</v>
      </c>
      <c r="BXM16" s="66">
        <v>0</v>
      </c>
      <c r="BXN16" s="66">
        <v>0</v>
      </c>
      <c r="BXO16" s="66">
        <v>0</v>
      </c>
      <c r="BXP16" s="66">
        <v>0</v>
      </c>
      <c r="BXQ16" s="66">
        <v>0</v>
      </c>
      <c r="BXR16" s="66">
        <v>0</v>
      </c>
      <c r="BXS16" s="66">
        <v>0</v>
      </c>
      <c r="BXT16" s="66">
        <v>0</v>
      </c>
      <c r="BXU16" s="66">
        <v>0</v>
      </c>
      <c r="BXV16" s="66">
        <v>0</v>
      </c>
      <c r="BXW16" s="66">
        <v>0</v>
      </c>
      <c r="BXX16" s="66">
        <v>0</v>
      </c>
      <c r="BXY16" s="66">
        <v>0</v>
      </c>
      <c r="BXZ16" s="66">
        <v>583654.6609147113</v>
      </c>
      <c r="BYA16" s="66">
        <v>607308.03513030079</v>
      </c>
      <c r="BYB16" s="66">
        <v>631919.99350403936</v>
      </c>
      <c r="BYC16" s="66">
        <v>657529.38392206281</v>
      </c>
      <c r="BYD16" s="66">
        <v>684176.62863228261</v>
      </c>
      <c r="BYE16" s="66">
        <v>610203.24689783191</v>
      </c>
      <c r="BYF16" s="66">
        <v>529110.44795289298</v>
      </c>
      <c r="BYG16" s="66">
        <v>440442.67685221578</v>
      </c>
      <c r="BYH16" s="66">
        <v>343719.14752738056</v>
      </c>
      <c r="BYI16" s="66">
        <v>238432.54593320654</v>
      </c>
      <c r="BYJ16" s="66">
        <v>124047.66951991375</v>
      </c>
      <c r="BYK16" s="66">
        <v>0</v>
      </c>
      <c r="BYL16" s="66">
        <v>0</v>
      </c>
      <c r="BYM16" s="66">
        <v>0</v>
      </c>
      <c r="BYN16" s="66">
        <v>0</v>
      </c>
      <c r="BYO16" s="66">
        <v>0</v>
      </c>
      <c r="BYP16" s="66">
        <v>0</v>
      </c>
      <c r="BYQ16" s="66">
        <v>0</v>
      </c>
      <c r="BYR16" s="66">
        <v>0</v>
      </c>
      <c r="BYS16" s="66">
        <v>0</v>
      </c>
      <c r="BYT16" s="66">
        <v>0</v>
      </c>
      <c r="BYU16" s="66">
        <v>0</v>
      </c>
      <c r="BYV16" s="66">
        <v>0</v>
      </c>
      <c r="BYW16" s="66">
        <v>0</v>
      </c>
      <c r="BYX16" s="66">
        <v>0</v>
      </c>
      <c r="BYY16" s="66">
        <v>0</v>
      </c>
      <c r="BYZ16" s="65">
        <v>632292.54932427069</v>
      </c>
      <c r="BZA16" s="65">
        <v>644495.46294116636</v>
      </c>
      <c r="BZB16" s="65">
        <v>656933.88637215132</v>
      </c>
      <c r="BZC16" s="65">
        <v>669612.36483275972</v>
      </c>
      <c r="BZD16" s="65">
        <v>682535.53125879483</v>
      </c>
      <c r="BZE16" s="65">
        <v>596321.23542795691</v>
      </c>
      <c r="BZF16" s="65">
        <v>506524.93467293202</v>
      </c>
      <c r="BZG16" s="65">
        <v>413040.47958452755</v>
      </c>
      <c r="BZH16" s="65">
        <v>315758.95768631343</v>
      </c>
      <c r="BZI16" s="65">
        <v>214568.62632057077</v>
      </c>
      <c r="BZJ16" s="65">
        <v>109354.84397286898</v>
      </c>
      <c r="BZK16" s="65">
        <v>0</v>
      </c>
      <c r="BZL16" s="65">
        <v>0</v>
      </c>
      <c r="BZM16" s="65">
        <v>0</v>
      </c>
      <c r="BZN16" s="65">
        <v>0</v>
      </c>
      <c r="BZO16" s="65">
        <v>0</v>
      </c>
      <c r="BZP16" s="65">
        <v>0</v>
      </c>
      <c r="BZQ16" s="65">
        <v>0</v>
      </c>
      <c r="BZR16" s="65">
        <v>0</v>
      </c>
      <c r="BZS16" s="65">
        <v>0</v>
      </c>
      <c r="BZT16" s="65">
        <v>0</v>
      </c>
      <c r="BZU16" s="65">
        <v>0</v>
      </c>
      <c r="BZV16" s="65">
        <v>0</v>
      </c>
      <c r="BZW16" s="65">
        <v>0</v>
      </c>
      <c r="BZX16" s="65">
        <v>0</v>
      </c>
      <c r="BZY16" s="65">
        <v>0</v>
      </c>
      <c r="BZZ16" s="64">
        <v>31350927.587615997</v>
      </c>
      <c r="CAA16" s="64">
        <v>32491499.24226708</v>
      </c>
      <c r="CAB16" s="64">
        <v>33673565.799924068</v>
      </c>
      <c r="CAC16" s="64">
        <v>34898636.878126949</v>
      </c>
      <c r="CAD16" s="64">
        <v>36168277.015501253</v>
      </c>
      <c r="CAE16" s="66">
        <v>8996185.8407593742</v>
      </c>
      <c r="CAF16" s="66">
        <v>9323474.2293171864</v>
      </c>
      <c r="CAG16" s="66">
        <v>9662669.6294886824</v>
      </c>
      <c r="CAH16" s="66">
        <v>10014205.227816753</v>
      </c>
      <c r="CAI16" s="66">
        <v>10378529.970514901</v>
      </c>
      <c r="CAJ16" s="66">
        <v>10756109.136816567</v>
      </c>
      <c r="CAK16" s="66">
        <v>11147424.933183385</v>
      </c>
      <c r="CAL16" s="66">
        <v>11552977.109131189</v>
      </c>
      <c r="CAM16" s="66">
        <v>11973283.595460253</v>
      </c>
      <c r="CAN16" s="66">
        <v>12408881.165704876</v>
      </c>
      <c r="CAO16" s="66">
        <v>12860326.121647019</v>
      </c>
      <c r="CAP16" s="66">
        <v>13328195.003769457</v>
      </c>
      <c r="CAQ16" s="66">
        <v>13813085.327555809</v>
      </c>
      <c r="CAR16" s="66">
        <v>14315616.346577721</v>
      </c>
      <c r="CAS16" s="66">
        <v>14836429.843343792</v>
      </c>
      <c r="CAT16" s="66">
        <v>15376190.948920192</v>
      </c>
      <c r="CAU16" s="66">
        <v>15935588.992369741</v>
      </c>
      <c r="CAV16" s="66">
        <v>16515338.381094249</v>
      </c>
      <c r="CAW16" s="66">
        <v>17116179.513204418</v>
      </c>
      <c r="CAX16" s="66">
        <v>17738879.723082479</v>
      </c>
      <c r="CAY16" s="66">
        <v>18384234.261345163</v>
      </c>
      <c r="CAZ16" s="64">
        <v>35764769.007240005</v>
      </c>
      <c r="CBA16" s="64">
        <v>36309771.152248524</v>
      </c>
      <c r="CBB16" s="64">
        <v>36863078.323301077</v>
      </c>
      <c r="CBC16" s="64">
        <v>37424817.076702483</v>
      </c>
      <c r="CBD16" s="64">
        <v>37995115.897288337</v>
      </c>
      <c r="CBE16" s="64">
        <v>9257785.2546751089</v>
      </c>
      <c r="CBF16" s="64">
        <v>9398860.1997084394</v>
      </c>
      <c r="CBG16" s="64">
        <v>9542084.9181021024</v>
      </c>
      <c r="CBH16" s="64">
        <v>9687492.1692202725</v>
      </c>
      <c r="CBI16" s="64">
        <v>9835115.2116313539</v>
      </c>
      <c r="CBJ16" s="64">
        <v>9984987.8107151054</v>
      </c>
      <c r="CBK16" s="64">
        <v>10137144.246385695</v>
      </c>
      <c r="CBL16" s="64">
        <v>10291619.320932453</v>
      </c>
      <c r="CBM16" s="64">
        <v>10448448.366980085</v>
      </c>
      <c r="CBN16" s="64">
        <v>10607667.255570199</v>
      </c>
      <c r="CBO16" s="64">
        <v>10769312.40436599</v>
      </c>
      <c r="CBP16" s="64">
        <v>10933420.785981938</v>
      </c>
      <c r="CBQ16" s="64">
        <v>11100029.936440444</v>
      </c>
      <c r="CBR16" s="64">
        <v>11269177.963757332</v>
      </c>
      <c r="CBS16" s="64">
        <v>11440903.55665819</v>
      </c>
      <c r="CBT16" s="64">
        <v>11615245.993427517</v>
      </c>
      <c r="CBU16" s="64">
        <v>11792245.150892736</v>
      </c>
      <c r="CBV16" s="64">
        <v>11971941.513545096</v>
      </c>
      <c r="CBW16" s="64">
        <v>12154376.182799574</v>
      </c>
      <c r="CBX16" s="64">
        <v>12339590.886395879</v>
      </c>
      <c r="CBY16" s="64">
        <v>12527627.987942711</v>
      </c>
      <c r="CBZ16" s="67">
        <v>7812276.0155294398</v>
      </c>
      <c r="CCA16" s="67">
        <v>8096492.824002536</v>
      </c>
      <c r="CCB16" s="67">
        <v>8391049.6657844968</v>
      </c>
      <c r="CCC16" s="67">
        <v>8696322.71950249</v>
      </c>
      <c r="CCD16" s="67">
        <v>9012701.8494610153</v>
      </c>
      <c r="CCE16" s="67"/>
      <c r="CCF16" s="67"/>
      <c r="CCG16" s="67"/>
      <c r="CCH16" s="67"/>
      <c r="CCI16" s="67"/>
      <c r="CCJ16" s="67"/>
      <c r="CCK16" s="67"/>
      <c r="CCL16" s="67"/>
      <c r="CCM16" s="67"/>
      <c r="CCN16" s="67"/>
      <c r="CCO16" s="67"/>
      <c r="CCP16" s="67"/>
      <c r="CCQ16" s="67"/>
      <c r="CCR16" s="67"/>
      <c r="CCS16" s="67"/>
      <c r="CCT16" s="67"/>
      <c r="CCU16" s="67"/>
      <c r="CCV16" s="67"/>
      <c r="CCW16" s="67"/>
      <c r="CCX16" s="67"/>
      <c r="CCY16" s="67"/>
      <c r="CCZ16" s="67">
        <v>8463299.0168235619</v>
      </c>
      <c r="CDA16" s="67">
        <v>8592267.1674939487</v>
      </c>
      <c r="CDB16" s="67">
        <v>8723200.6018975824</v>
      </c>
      <c r="CDC16" s="67">
        <v>8856129.2680497766</v>
      </c>
      <c r="CDD16" s="67">
        <v>8991083.570329288</v>
      </c>
      <c r="CDE16" s="67"/>
      <c r="CDF16" s="67"/>
      <c r="CDG16" s="67"/>
      <c r="CDH16" s="67"/>
      <c r="CDI16" s="67"/>
      <c r="CDJ16" s="67"/>
      <c r="CDK16" s="67"/>
      <c r="CDL16" s="67"/>
      <c r="CDM16" s="67"/>
      <c r="CDN16" s="67"/>
      <c r="CDO16" s="67"/>
      <c r="CDP16" s="67"/>
      <c r="CDQ16" s="67"/>
      <c r="CDR16" s="67"/>
      <c r="CDS16" s="67"/>
      <c r="CDT16" s="67"/>
      <c r="CDU16" s="67"/>
      <c r="CDV16" s="67"/>
      <c r="CDW16" s="67"/>
      <c r="CDX16" s="67"/>
      <c r="CDY16" s="67"/>
      <c r="CDZ16" s="65">
        <v>404596.58995199995</v>
      </c>
      <c r="CEA16" s="65">
        <v>419316.1353554994</v>
      </c>
      <c r="CEB16" s="65">
        <v>434571.18951578636</v>
      </c>
      <c r="CEC16" s="65">
        <v>450381.23466690653</v>
      </c>
      <c r="CED16" s="65">
        <v>466766.46182205918</v>
      </c>
      <c r="CEE16" s="65">
        <v>136587.6131462247</v>
      </c>
      <c r="CEF16" s="65">
        <v>141556.77903439986</v>
      </c>
      <c r="CEG16" s="65">
        <v>146706.72712570036</v>
      </c>
      <c r="CEH16" s="65">
        <v>152044.03442031133</v>
      </c>
      <c r="CEI16" s="65">
        <v>157575.51719491035</v>
      </c>
      <c r="CEJ16" s="65">
        <v>163308.23970773621</v>
      </c>
      <c r="CEK16" s="65">
        <v>169249.52322035501</v>
      </c>
      <c r="CEL16" s="65">
        <v>175406.9553476455</v>
      </c>
      <c r="CEM16" s="65">
        <v>181788.39974794452</v>
      </c>
      <c r="CEN16" s="65">
        <v>188402.00616572681</v>
      </c>
      <c r="CEO16" s="65">
        <v>195256.22083964632</v>
      </c>
      <c r="CEP16" s="65">
        <v>202359.79728922999</v>
      </c>
      <c r="CEQ16" s="65">
        <v>209721.80749399995</v>
      </c>
      <c r="CER16" s="65">
        <v>217351.65347930137</v>
      </c>
      <c r="CES16" s="65">
        <v>225259.07932363136</v>
      </c>
      <c r="CET16" s="65">
        <v>233454.18360280496</v>
      </c>
      <c r="CEU16" s="65">
        <v>241947.43228684866</v>
      </c>
      <c r="CEV16" s="65">
        <v>250749.67210609402</v>
      </c>
      <c r="CEW16" s="65">
        <v>259872.14440353998</v>
      </c>
      <c r="CEX16" s="65">
        <v>269326.49949117552</v>
      </c>
      <c r="CEY16" s="65">
        <v>279124.81152859586</v>
      </c>
      <c r="CEZ16" s="64">
        <v>438312.97244799999</v>
      </c>
      <c r="CFA16" s="64">
        <v>444992.21341054793</v>
      </c>
      <c r="CFB16" s="64">
        <v>451773.2361195648</v>
      </c>
      <c r="CFC16" s="64">
        <v>458657.591578222</v>
      </c>
      <c r="CFD16" s="64">
        <v>465646.85442468332</v>
      </c>
      <c r="CFE16" s="64">
        <v>133480.27010605208</v>
      </c>
      <c r="CFF16" s="64">
        <v>135514.31186120471</v>
      </c>
      <c r="CFG16" s="64">
        <v>137579.34940216463</v>
      </c>
      <c r="CFH16" s="64">
        <v>139675.85505883134</v>
      </c>
      <c r="CFI16" s="64">
        <v>141804.30835871291</v>
      </c>
      <c r="CFJ16" s="64">
        <v>143965.19613660697</v>
      </c>
      <c r="CFK16" s="64">
        <v>146159.01264595278</v>
      </c>
      <c r="CFL16" s="64">
        <v>148386.25967188063</v>
      </c>
      <c r="CFM16" s="64">
        <v>150647.44664598344</v>
      </c>
      <c r="CFN16" s="64">
        <v>152943.09076283753</v>
      </c>
      <c r="CFO16" s="64">
        <v>155273.7170982993</v>
      </c>
      <c r="CFP16" s="64">
        <v>157639.85872960382</v>
      </c>
      <c r="CFQ16" s="64">
        <v>160042.05685729429</v>
      </c>
      <c r="CFR16" s="64">
        <v>162480.86092900924</v>
      </c>
      <c r="CFS16" s="64">
        <v>164956.82876515586</v>
      </c>
      <c r="CFT16" s="64">
        <v>167470.52668649892</v>
      </c>
      <c r="CFU16" s="64">
        <v>170022.52964369327</v>
      </c>
      <c r="CFV16" s="64">
        <v>172613.42134879081</v>
      </c>
      <c r="CFW16" s="64">
        <v>175243.79440875124</v>
      </c>
      <c r="CFX16" s="64">
        <v>177914.2504609871</v>
      </c>
      <c r="CFY16" s="64">
        <v>180625.40031097477</v>
      </c>
      <c r="CFZ16" s="66">
        <v>583654.6609147113</v>
      </c>
      <c r="CGA16" s="66">
        <v>607308.03513030079</v>
      </c>
      <c r="CGB16" s="66">
        <v>631919.99350403936</v>
      </c>
      <c r="CGC16" s="66">
        <v>657529.38392206281</v>
      </c>
      <c r="CGD16" s="66">
        <v>684176.62863228261</v>
      </c>
      <c r="CGE16" s="66">
        <v>201008.12838987404</v>
      </c>
      <c r="CGF16" s="66">
        <v>209154.2476613789</v>
      </c>
      <c r="CGG16" s="66">
        <v>217630.49915050663</v>
      </c>
      <c r="CGH16" s="66">
        <v>226450.2619003919</v>
      </c>
      <c r="CGI16" s="66">
        <v>235627.45715752174</v>
      </c>
      <c r="CGJ16" s="66">
        <v>245176.57034524131</v>
      </c>
      <c r="CGK16" s="66">
        <v>255112.67392776415</v>
      </c>
      <c r="CGL16" s="66">
        <v>265451.45120077702</v>
      </c>
      <c r="CGM16" s="66">
        <v>276209.22104619048</v>
      </c>
      <c r="CGN16" s="66">
        <v>287402.96369010763</v>
      </c>
      <c r="CGO16" s="66">
        <v>299050.34750466957</v>
      </c>
      <c r="CGP16" s="66">
        <v>311169.75689607958</v>
      </c>
      <c r="CGQ16" s="66">
        <v>323780.32132282807</v>
      </c>
      <c r="CGR16" s="66">
        <v>336901.94548991718</v>
      </c>
      <c r="CGS16" s="66">
        <v>350555.34076674789</v>
      </c>
      <c r="CGT16" s="66">
        <v>364762.05787825759</v>
      </c>
      <c r="CGU16" s="66">
        <v>379544.52092090895</v>
      </c>
      <c r="CGV16" s="66">
        <v>394926.06275722239</v>
      </c>
      <c r="CGW16" s="66">
        <v>410930.96184471704</v>
      </c>
      <c r="CGX16" s="66">
        <v>427584.48055739579</v>
      </c>
      <c r="CGY16" s="66">
        <v>444912.90506025514</v>
      </c>
      <c r="CGZ16" s="65">
        <v>632292.54932427069</v>
      </c>
      <c r="CHA16" s="65">
        <v>644495.46294116636</v>
      </c>
      <c r="CHB16" s="65">
        <v>656933.88637215132</v>
      </c>
      <c r="CHC16" s="65">
        <v>669612.36483275972</v>
      </c>
      <c r="CHD16" s="65">
        <v>682535.53125879483</v>
      </c>
      <c r="CHE16" s="65">
        <v>196435.23049391527</v>
      </c>
      <c r="CHF16" s="65">
        <v>200226.32711777079</v>
      </c>
      <c r="CHG16" s="65">
        <v>204090.5899123548</v>
      </c>
      <c r="CHH16" s="65">
        <v>208029.43094627711</v>
      </c>
      <c r="CHI16" s="65">
        <v>212044.28954032875</v>
      </c>
      <c r="CHJ16" s="65">
        <v>216136.63279343519</v>
      </c>
      <c r="CHK16" s="65">
        <v>220307.95611875938</v>
      </c>
      <c r="CHL16" s="65">
        <v>224559.78379015159</v>
      </c>
      <c r="CHM16" s="65">
        <v>228893.66949914582</v>
      </c>
      <c r="CHN16" s="65">
        <v>233311.19692270539</v>
      </c>
      <c r="CHO16" s="65">
        <v>237813.98030192591</v>
      </c>
      <c r="CHP16" s="65">
        <v>242403.66503190727</v>
      </c>
      <c r="CHQ16" s="65">
        <v>247081.92826300894</v>
      </c>
      <c r="CHR16" s="65">
        <v>251850.47951371048</v>
      </c>
      <c r="CHS16" s="65">
        <v>256711.06129529871</v>
      </c>
      <c r="CHT16" s="65">
        <v>261665.44974861198</v>
      </c>
      <c r="CHU16" s="65">
        <v>266715.45529307221</v>
      </c>
      <c r="CHV16" s="65">
        <v>271862.92328824423</v>
      </c>
      <c r="CHW16" s="65">
        <v>277109.7347081615</v>
      </c>
      <c r="CHX16" s="65">
        <v>282457.80682866718</v>
      </c>
      <c r="CHY16" s="65">
        <v>287909.09392801957</v>
      </c>
      <c r="CHZ16" s="65">
        <v>31350927.587615997</v>
      </c>
      <c r="CIA16" s="65">
        <v>32491499.24226708</v>
      </c>
      <c r="CIB16" s="65">
        <v>33673565.799924068</v>
      </c>
      <c r="CIC16" s="65">
        <v>34898636.878126949</v>
      </c>
      <c r="CID16" s="65">
        <v>36168277.015501253</v>
      </c>
      <c r="CIE16" s="65">
        <v>6554363.9696961157</v>
      </c>
      <c r="CIF16" s="65">
        <v>5971463.2563960077</v>
      </c>
      <c r="CIG16" s="65">
        <v>5337474.6524794633</v>
      </c>
      <c r="CIH16" s="65">
        <v>4649452.4272006359</v>
      </c>
      <c r="CII16" s="65">
        <v>3904304.1317651281</v>
      </c>
      <c r="CIJ16" s="65">
        <v>3098783.8227495337</v>
      </c>
      <c r="CIK16" s="65">
        <v>0</v>
      </c>
      <c r="CIL16" s="65">
        <v>0</v>
      </c>
      <c r="CIM16" s="65">
        <v>0</v>
      </c>
      <c r="CIN16" s="65">
        <v>0</v>
      </c>
      <c r="CIO16" s="65">
        <v>0</v>
      </c>
      <c r="CIP16" s="65">
        <v>0</v>
      </c>
      <c r="CIQ16" s="65">
        <v>0</v>
      </c>
      <c r="CIR16" s="65">
        <v>0</v>
      </c>
      <c r="CIS16" s="65">
        <v>0</v>
      </c>
      <c r="CIT16" s="65">
        <v>0</v>
      </c>
      <c r="CIU16" s="65">
        <v>0</v>
      </c>
      <c r="CIV16" s="65">
        <v>0</v>
      </c>
      <c r="CIW16" s="65">
        <v>0</v>
      </c>
      <c r="CIX16" s="65">
        <v>0</v>
      </c>
      <c r="CIY16" s="65">
        <v>0</v>
      </c>
      <c r="CIZ16" s="64">
        <v>35764769.007240005</v>
      </c>
      <c r="CJA16" s="64">
        <v>36309771.152248524</v>
      </c>
      <c r="CJB16" s="64">
        <v>36863078.323301077</v>
      </c>
      <c r="CJC16" s="64">
        <v>37424817.076702483</v>
      </c>
      <c r="CJD16" s="64">
        <v>37995115.897288337</v>
      </c>
      <c r="CJE16" s="64">
        <v>7657510.9463669844</v>
      </c>
      <c r="CJF16" s="64">
        <v>6791795.4062178843</v>
      </c>
      <c r="CJG16" s="64">
        <v>5897917.2493793005</v>
      </c>
      <c r="CJH16" s="64">
        <v>4975219.1926209824</v>
      </c>
      <c r="CJI16" s="64">
        <v>4023030.4603768252</v>
      </c>
      <c r="CJJ16" s="64">
        <v>3040666.5261677667</v>
      </c>
      <c r="CJK16" s="65">
        <v>0</v>
      </c>
      <c r="CJL16" s="65">
        <v>0</v>
      </c>
      <c r="CJM16" s="65">
        <v>0</v>
      </c>
      <c r="CJN16" s="65">
        <v>0</v>
      </c>
      <c r="CJO16" s="65">
        <v>0</v>
      </c>
      <c r="CJP16" s="65">
        <v>0</v>
      </c>
      <c r="CJQ16" s="65">
        <v>0</v>
      </c>
      <c r="CJR16" s="65">
        <v>0</v>
      </c>
      <c r="CJS16" s="65">
        <v>0</v>
      </c>
      <c r="CJT16" s="65">
        <v>0</v>
      </c>
      <c r="CJU16" s="65">
        <v>0</v>
      </c>
      <c r="CJV16" s="65">
        <v>0</v>
      </c>
      <c r="CJW16" s="65">
        <v>0</v>
      </c>
      <c r="CJX16" s="65">
        <v>0</v>
      </c>
      <c r="CJY16" s="65">
        <v>0</v>
      </c>
      <c r="CJZ16" s="67">
        <v>7812276.0155294398</v>
      </c>
      <c r="CKA16" s="67">
        <v>8096492.824002536</v>
      </c>
      <c r="CKB16" s="67">
        <v>8391049.6657844968</v>
      </c>
      <c r="CKC16" s="67">
        <v>8696322.71950249</v>
      </c>
      <c r="CKD16" s="67">
        <v>9012701.8494610153</v>
      </c>
      <c r="CKE16" s="67"/>
      <c r="CKF16" s="67"/>
      <c r="CKG16" s="67"/>
      <c r="CKH16" s="67"/>
      <c r="CKI16" s="67"/>
      <c r="CKJ16" s="67"/>
      <c r="CKK16" s="67"/>
      <c r="CKL16" s="67"/>
      <c r="CKM16" s="67"/>
      <c r="CKN16" s="67"/>
      <c r="CKO16" s="67"/>
      <c r="CKP16" s="67"/>
      <c r="CKQ16" s="67"/>
      <c r="CKR16" s="67"/>
      <c r="CKS16" s="67"/>
      <c r="CKT16" s="67"/>
      <c r="CKU16" s="67"/>
      <c r="CKV16" s="67"/>
      <c r="CKW16" s="67"/>
      <c r="CKX16" s="67"/>
      <c r="CKY16" s="67"/>
      <c r="CKZ16" s="67">
        <v>8463299.0168235619</v>
      </c>
      <c r="CLA16" s="67">
        <v>8592267.1674939487</v>
      </c>
      <c r="CLB16" s="67">
        <v>8723200.6018975824</v>
      </c>
      <c r="CLC16" s="67">
        <v>8856129.2680497766</v>
      </c>
      <c r="CLD16" s="67">
        <v>8991083.570329288</v>
      </c>
      <c r="CLE16" s="67"/>
      <c r="CLF16" s="67"/>
      <c r="CLG16" s="67"/>
      <c r="CLH16" s="67"/>
      <c r="CLI16" s="67"/>
      <c r="CLJ16" s="67"/>
      <c r="CLK16" s="67"/>
      <c r="CLL16" s="67"/>
      <c r="CLM16" s="67"/>
      <c r="CLN16" s="67"/>
      <c r="CLO16" s="67"/>
      <c r="CLP16" s="67"/>
      <c r="CLQ16" s="67"/>
      <c r="CLR16" s="67"/>
      <c r="CLS16" s="67"/>
      <c r="CLT16" s="67"/>
      <c r="CLU16" s="67"/>
      <c r="CLV16" s="67"/>
      <c r="CLW16" s="67"/>
      <c r="CLX16" s="67"/>
      <c r="CLY16" s="67"/>
      <c r="CLZ16" s="66">
        <v>404596.58995199995</v>
      </c>
      <c r="CMA16" s="66">
        <v>419316.1353554994</v>
      </c>
      <c r="CMB16" s="66">
        <v>434571.18951578636</v>
      </c>
      <c r="CMC16" s="66">
        <v>450381.23466690653</v>
      </c>
      <c r="CMD16" s="66">
        <v>466766.46182205918</v>
      </c>
      <c r="CME16" s="66">
        <v>117075.09698247832</v>
      </c>
      <c r="CMF16" s="66">
        <v>101111.98502457135</v>
      </c>
      <c r="CMG16" s="66">
        <v>83832.415500400195</v>
      </c>
      <c r="CMH16" s="66">
        <v>65161.72903727628</v>
      </c>
      <c r="CMI16" s="66">
        <v>45021.576341402964</v>
      </c>
      <c r="CMJ16" s="66">
        <v>23329.748529676599</v>
      </c>
      <c r="CMK16" s="66">
        <v>0</v>
      </c>
      <c r="CML16" s="66">
        <v>0</v>
      </c>
      <c r="CMM16" s="66">
        <v>0</v>
      </c>
      <c r="CMN16" s="66">
        <v>0</v>
      </c>
      <c r="CMO16" s="66">
        <v>0</v>
      </c>
      <c r="CMP16" s="66">
        <v>0</v>
      </c>
      <c r="CMQ16" s="66">
        <v>0</v>
      </c>
      <c r="CMR16" s="66">
        <v>0</v>
      </c>
      <c r="CMS16" s="66">
        <v>0</v>
      </c>
      <c r="CMT16" s="66">
        <v>0</v>
      </c>
      <c r="CMU16" s="66">
        <v>0</v>
      </c>
      <c r="CMV16" s="66">
        <v>0</v>
      </c>
      <c r="CMW16" s="66">
        <v>0</v>
      </c>
      <c r="CMX16" s="66">
        <v>0</v>
      </c>
      <c r="CMY16" s="66">
        <v>0</v>
      </c>
      <c r="CMZ16" s="66">
        <v>438312.97244799999</v>
      </c>
      <c r="CNA16" s="66">
        <v>444992.21341054793</v>
      </c>
      <c r="CNB16" s="66">
        <v>451773.2361195648</v>
      </c>
      <c r="CNC16" s="66">
        <v>458657.591578222</v>
      </c>
      <c r="CND16" s="66">
        <v>465646.85442468332</v>
      </c>
      <c r="CNE16" s="66">
        <v>114411.66009090176</v>
      </c>
      <c r="CNF16" s="66">
        <v>96795.937043717655</v>
      </c>
      <c r="CNG16" s="66">
        <v>78616.771086951208</v>
      </c>
      <c r="CNH16" s="66">
        <v>59861.080739499143</v>
      </c>
      <c r="CNI16" s="66">
        <v>40515.516673917969</v>
      </c>
      <c r="CNJ16" s="66">
        <v>20566.45659094385</v>
      </c>
      <c r="CNK16" s="66">
        <v>0</v>
      </c>
      <c r="CNL16" s="66">
        <v>0</v>
      </c>
      <c r="CNM16" s="66">
        <v>0</v>
      </c>
      <c r="CNN16" s="66">
        <v>0</v>
      </c>
      <c r="CNO16" s="66">
        <v>0</v>
      </c>
      <c r="CNP16" s="66">
        <v>0</v>
      </c>
      <c r="CNQ16" s="66">
        <v>0</v>
      </c>
      <c r="CNR16" s="66">
        <v>0</v>
      </c>
      <c r="CNS16" s="66">
        <v>0</v>
      </c>
      <c r="CNT16" s="66">
        <v>0</v>
      </c>
      <c r="CNU16" s="66">
        <v>0</v>
      </c>
      <c r="CNV16" s="66">
        <v>0</v>
      </c>
      <c r="CNW16" s="66">
        <v>0</v>
      </c>
      <c r="CNX16" s="66">
        <v>0</v>
      </c>
      <c r="CNY16" s="66">
        <v>0</v>
      </c>
      <c r="CNZ16" s="66">
        <v>583654.6609147113</v>
      </c>
      <c r="COA16" s="66">
        <v>607308.03513030079</v>
      </c>
      <c r="COB16" s="66">
        <v>631919.99350403936</v>
      </c>
      <c r="COC16" s="66">
        <v>657529.38392206281</v>
      </c>
      <c r="COD16" s="66">
        <v>684176.62863228261</v>
      </c>
      <c r="COE16" s="66">
        <v>172292.6814770349</v>
      </c>
      <c r="COF16" s="66">
        <v>149395.89118669921</v>
      </c>
      <c r="COG16" s="66">
        <v>124360.28522886094</v>
      </c>
      <c r="COH16" s="66">
        <v>97050.112243025098</v>
      </c>
      <c r="COI16" s="66">
        <v>67322.130616434777</v>
      </c>
      <c r="COJ16" s="66">
        <v>35025.224335034465</v>
      </c>
      <c r="COK16" s="66">
        <v>0</v>
      </c>
      <c r="COL16" s="66">
        <v>0</v>
      </c>
      <c r="COM16" s="66">
        <v>0</v>
      </c>
      <c r="CON16" s="66">
        <v>0</v>
      </c>
      <c r="COO16" s="66">
        <v>0</v>
      </c>
      <c r="COP16" s="66">
        <v>0</v>
      </c>
      <c r="COQ16" s="66">
        <v>0</v>
      </c>
      <c r="COR16" s="66">
        <v>0</v>
      </c>
      <c r="COS16" s="66">
        <v>0</v>
      </c>
      <c r="COT16" s="66">
        <v>0</v>
      </c>
      <c r="COU16" s="66">
        <v>0</v>
      </c>
      <c r="COV16" s="66">
        <v>0</v>
      </c>
      <c r="COW16" s="66">
        <v>0</v>
      </c>
      <c r="COX16" s="66">
        <v>0</v>
      </c>
      <c r="COY16" s="66">
        <v>0</v>
      </c>
      <c r="COZ16" s="65">
        <v>632292.54932427069</v>
      </c>
      <c r="CPA16" s="65">
        <v>644495.46294116636</v>
      </c>
      <c r="CPB16" s="65">
        <v>656933.88637215132</v>
      </c>
      <c r="CPC16" s="65">
        <v>669612.36483275972</v>
      </c>
      <c r="CPD16" s="65">
        <v>682535.53125879483</v>
      </c>
      <c r="CPE16" s="65">
        <v>168373.05470907022</v>
      </c>
      <c r="CPF16" s="65">
        <v>143018.805084122</v>
      </c>
      <c r="CPG16" s="65">
        <v>116623.19423563131</v>
      </c>
      <c r="CPH16" s="65">
        <v>89155.470405547327</v>
      </c>
      <c r="CPI16" s="65">
        <v>60584.082725808214</v>
      </c>
      <c r="CPJ16" s="65">
        <v>30876.661827633601</v>
      </c>
      <c r="CPK16" s="65">
        <v>0</v>
      </c>
      <c r="CPL16" s="65">
        <v>0</v>
      </c>
      <c r="CPM16" s="65">
        <v>0</v>
      </c>
      <c r="CPN16" s="65">
        <v>0</v>
      </c>
      <c r="CPO16" s="65">
        <v>0</v>
      </c>
      <c r="CPP16" s="65">
        <v>0</v>
      </c>
      <c r="CPQ16" s="65">
        <v>0</v>
      </c>
      <c r="CPR16" s="65">
        <v>0</v>
      </c>
      <c r="CPS16" s="65">
        <v>0</v>
      </c>
      <c r="CPT16" s="65">
        <v>0</v>
      </c>
      <c r="CPU16" s="65">
        <v>0</v>
      </c>
      <c r="CPV16" s="65">
        <v>0</v>
      </c>
      <c r="CPW16" s="65">
        <v>0</v>
      </c>
      <c r="CPX16" s="65">
        <v>0</v>
      </c>
      <c r="CPY16" s="65">
        <v>0</v>
      </c>
      <c r="CPZ16" s="66">
        <v>31350927.587615997</v>
      </c>
      <c r="CQA16" s="66">
        <v>32491499.24226708</v>
      </c>
      <c r="CQB16" s="66">
        <v>33673565.799924068</v>
      </c>
      <c r="CQC16" s="66">
        <v>34898636.878126949</v>
      </c>
      <c r="CQD16" s="66">
        <v>36168277.015501253</v>
      </c>
      <c r="CQE16" s="66">
        <v>6554363.9696961157</v>
      </c>
      <c r="CQF16" s="66">
        <v>5971463.2563960077</v>
      </c>
      <c r="CQG16" s="66">
        <v>5337474.6524794633</v>
      </c>
      <c r="CQH16" s="66">
        <v>4649452.4272006359</v>
      </c>
      <c r="CQI16" s="66">
        <v>3904304.1317651281</v>
      </c>
      <c r="CQJ16" s="66">
        <v>3098783.8227495337</v>
      </c>
      <c r="CQK16" s="66">
        <v>0</v>
      </c>
      <c r="CQL16" s="66">
        <v>0</v>
      </c>
      <c r="CQM16" s="66">
        <v>0</v>
      </c>
      <c r="CQN16" s="66">
        <v>0</v>
      </c>
      <c r="CQO16" s="66">
        <v>0</v>
      </c>
      <c r="CQP16" s="66">
        <v>0</v>
      </c>
      <c r="CQQ16" s="66">
        <v>0</v>
      </c>
      <c r="CQR16" s="66">
        <v>0</v>
      </c>
      <c r="CQS16" s="66">
        <v>0</v>
      </c>
      <c r="CQT16" s="66">
        <v>0</v>
      </c>
      <c r="CQU16" s="66">
        <v>0</v>
      </c>
      <c r="CQV16" s="66">
        <v>0</v>
      </c>
      <c r="CQW16" s="66">
        <v>0</v>
      </c>
      <c r="CQX16" s="66">
        <v>0</v>
      </c>
      <c r="CQY16" s="66">
        <v>0</v>
      </c>
      <c r="CQZ16" s="66">
        <v>35764769.007240005</v>
      </c>
      <c r="CRA16" s="66">
        <v>36309771.152248524</v>
      </c>
      <c r="CRB16" s="66">
        <v>36863078.323301077</v>
      </c>
      <c r="CRC16" s="66">
        <v>37424817.076702483</v>
      </c>
      <c r="CRD16" s="66">
        <v>37995115.897288337</v>
      </c>
      <c r="CRE16" s="66">
        <v>7657510.9463669844</v>
      </c>
      <c r="CRF16" s="66">
        <v>6791795.4062178843</v>
      </c>
      <c r="CRG16" s="66">
        <v>5897917.2493793005</v>
      </c>
      <c r="CRH16" s="66">
        <v>4975219.1926209824</v>
      </c>
      <c r="CRI16" s="66">
        <v>4023030.4603768252</v>
      </c>
      <c r="CRJ16" s="66">
        <v>3040666.5261677667</v>
      </c>
      <c r="CRK16" s="66">
        <v>0</v>
      </c>
      <c r="CRL16" s="66">
        <v>0</v>
      </c>
      <c r="CRM16" s="66">
        <v>0</v>
      </c>
      <c r="CRN16" s="66">
        <v>0</v>
      </c>
      <c r="CRO16" s="66">
        <v>0</v>
      </c>
      <c r="CRP16" s="66">
        <v>0</v>
      </c>
      <c r="CRQ16" s="66">
        <v>0</v>
      </c>
      <c r="CRR16" s="66">
        <v>0</v>
      </c>
      <c r="CRS16" s="66">
        <v>0</v>
      </c>
      <c r="CRT16" s="66">
        <v>0</v>
      </c>
      <c r="CRU16" s="66">
        <v>0</v>
      </c>
      <c r="CRV16" s="66">
        <v>0</v>
      </c>
      <c r="CRW16" s="66">
        <v>0</v>
      </c>
      <c r="CRX16" s="66">
        <v>0</v>
      </c>
      <c r="CRY16" s="66">
        <v>0</v>
      </c>
      <c r="CRZ16" s="67">
        <v>7812276.0155294398</v>
      </c>
      <c r="CSA16" s="67">
        <v>8096492.824002536</v>
      </c>
      <c r="CSB16" s="67">
        <v>8391049.6657844968</v>
      </c>
      <c r="CSC16" s="67">
        <v>8696322.71950249</v>
      </c>
      <c r="CSD16" s="67">
        <v>9012701.8494610153</v>
      </c>
      <c r="CSE16" s="67"/>
      <c r="CSF16" s="67"/>
      <c r="CSG16" s="67"/>
      <c r="CSH16" s="67"/>
      <c r="CSI16" s="67"/>
      <c r="CSJ16" s="67"/>
      <c r="CSK16" s="67"/>
      <c r="CSL16" s="67"/>
      <c r="CSM16" s="67"/>
      <c r="CSN16" s="67"/>
      <c r="CSO16" s="67"/>
      <c r="CSP16" s="67"/>
      <c r="CSQ16" s="67"/>
      <c r="CSR16" s="67"/>
      <c r="CSS16" s="67"/>
      <c r="CST16" s="67"/>
      <c r="CSU16" s="67"/>
      <c r="CSV16" s="67"/>
      <c r="CSW16" s="67"/>
      <c r="CSX16" s="67"/>
      <c r="CSY16" s="67"/>
      <c r="CSZ16" s="67">
        <v>8463299.0168235619</v>
      </c>
      <c r="CTA16" s="67">
        <v>8592267.1674939487</v>
      </c>
      <c r="CTB16" s="67">
        <v>8723200.6018975824</v>
      </c>
      <c r="CTC16" s="67">
        <v>8856129.2680497766</v>
      </c>
      <c r="CTD16" s="67">
        <v>8991083.570329288</v>
      </c>
      <c r="CTE16" s="67"/>
      <c r="CTF16" s="67"/>
      <c r="CTG16" s="67"/>
      <c r="CTH16" s="67"/>
      <c r="CTI16" s="67"/>
      <c r="CTJ16" s="67"/>
      <c r="CTK16" s="67"/>
      <c r="CTL16" s="67"/>
      <c r="CTM16" s="67"/>
      <c r="CTN16" s="67"/>
      <c r="CTO16" s="67"/>
      <c r="CTP16" s="67"/>
      <c r="CTQ16" s="67"/>
      <c r="CTR16" s="67"/>
      <c r="CTS16" s="67"/>
      <c r="CTT16" s="67"/>
      <c r="CTU16" s="67"/>
      <c r="CTV16" s="67"/>
      <c r="CTW16" s="67"/>
      <c r="CTX16" s="67"/>
      <c r="CTY16" s="67"/>
      <c r="CTZ16" s="66">
        <v>404596.58995199995</v>
      </c>
      <c r="CUA16" s="66">
        <v>419316.1353554994</v>
      </c>
      <c r="CUB16" s="66">
        <v>434571.18951578636</v>
      </c>
      <c r="CUC16" s="66">
        <v>549035.97936807759</v>
      </c>
      <c r="CUD16" s="66">
        <v>569010.34451886138</v>
      </c>
      <c r="CUE16" s="66">
        <v>142720.0682082742</v>
      </c>
      <c r="CUF16" s="66">
        <v>123260.28140331627</v>
      </c>
      <c r="CUG16" s="66">
        <v>102195.67069905685</v>
      </c>
      <c r="CUH16" s="66">
        <v>79435.222796877031</v>
      </c>
      <c r="CUI16" s="66">
        <v>54883.426210193138</v>
      </c>
      <c r="CUJ16" s="66">
        <v>28440.064430915198</v>
      </c>
      <c r="CUK16" s="66">
        <v>0</v>
      </c>
      <c r="CUL16" s="66">
        <v>0</v>
      </c>
      <c r="CUM16" s="66">
        <v>0</v>
      </c>
      <c r="CUN16" s="66">
        <v>0</v>
      </c>
      <c r="CUO16" s="66">
        <v>0</v>
      </c>
      <c r="CUP16" s="66">
        <v>0</v>
      </c>
      <c r="CUQ16" s="66">
        <v>0</v>
      </c>
      <c r="CUR16" s="66">
        <v>0</v>
      </c>
      <c r="CUS16" s="66">
        <v>0</v>
      </c>
      <c r="CUT16" s="66">
        <v>0</v>
      </c>
      <c r="CUU16" s="66">
        <v>0</v>
      </c>
      <c r="CUV16" s="66">
        <v>0</v>
      </c>
      <c r="CUW16" s="66">
        <v>0</v>
      </c>
      <c r="CUX16" s="66">
        <v>0</v>
      </c>
      <c r="CUY16" s="66">
        <v>0</v>
      </c>
      <c r="CUZ16" s="66">
        <v>438312.97244799999</v>
      </c>
      <c r="CVA16" s="66">
        <v>444992.21341054793</v>
      </c>
      <c r="CVB16" s="66">
        <v>451773.2361195648</v>
      </c>
      <c r="CVC16" s="65">
        <v>559125.24901929754</v>
      </c>
      <c r="CVD16" s="65">
        <v>567645.49026515195</v>
      </c>
      <c r="CVE16" s="65">
        <v>139473.21294501415</v>
      </c>
      <c r="CVF16" s="65">
        <v>117998.81523250617</v>
      </c>
      <c r="CVG16" s="65">
        <v>95837.554023322227</v>
      </c>
      <c r="CVH16" s="65">
        <v>72973.48237465859</v>
      </c>
      <c r="CVI16" s="65">
        <v>49390.326826382596</v>
      </c>
      <c r="CVJ16" s="65">
        <v>25071.481152830569</v>
      </c>
      <c r="CVK16" s="65">
        <v>0</v>
      </c>
      <c r="CVL16" s="65">
        <v>0</v>
      </c>
      <c r="CVM16" s="65">
        <v>0</v>
      </c>
      <c r="CVN16" s="65">
        <v>0</v>
      </c>
      <c r="CVO16" s="65">
        <v>0</v>
      </c>
      <c r="CVP16" s="65">
        <v>0</v>
      </c>
      <c r="CVQ16" s="65">
        <v>0</v>
      </c>
      <c r="CVR16" s="65">
        <v>0</v>
      </c>
      <c r="CVS16" s="65">
        <v>0</v>
      </c>
      <c r="CVT16" s="65">
        <v>0</v>
      </c>
      <c r="CVU16" s="65">
        <v>0</v>
      </c>
      <c r="CVV16" s="65">
        <v>0</v>
      </c>
      <c r="CVW16" s="65">
        <v>0</v>
      </c>
      <c r="CVX16" s="65">
        <v>0</v>
      </c>
      <c r="CVY16" s="65">
        <v>0</v>
      </c>
      <c r="CVZ16" s="66">
        <v>583654.6609147113</v>
      </c>
      <c r="CWA16" s="66">
        <v>607308.03513030079</v>
      </c>
      <c r="CWB16" s="66">
        <v>631919.99350403936</v>
      </c>
      <c r="CWC16" s="66">
        <v>657529.38392206281</v>
      </c>
      <c r="CWD16" s="66">
        <v>684176.62863228261</v>
      </c>
      <c r="CWE16" s="66">
        <v>172292.6814770349</v>
      </c>
      <c r="CWF16" s="66">
        <v>149395.89118669921</v>
      </c>
      <c r="CWG16" s="66">
        <v>124360.28522886094</v>
      </c>
      <c r="CWH16" s="66">
        <v>97050.112243025098</v>
      </c>
      <c r="CWI16" s="66">
        <v>67322.130616434777</v>
      </c>
      <c r="CWJ16" s="66">
        <v>35025.224335034465</v>
      </c>
      <c r="CWK16" s="66">
        <v>0</v>
      </c>
      <c r="CWL16" s="66">
        <v>0</v>
      </c>
      <c r="CWM16" s="66">
        <v>0</v>
      </c>
      <c r="CWN16" s="66">
        <v>0</v>
      </c>
      <c r="CWO16" s="66">
        <v>0</v>
      </c>
      <c r="CWP16" s="66">
        <v>0</v>
      </c>
      <c r="CWQ16" s="66">
        <v>0</v>
      </c>
      <c r="CWR16" s="66">
        <v>0</v>
      </c>
      <c r="CWS16" s="66">
        <v>0</v>
      </c>
      <c r="CWT16" s="66">
        <v>0</v>
      </c>
      <c r="CWU16" s="66">
        <v>0</v>
      </c>
      <c r="CWV16" s="66">
        <v>0</v>
      </c>
      <c r="CWW16" s="66">
        <v>0</v>
      </c>
      <c r="CWX16" s="66">
        <v>0</v>
      </c>
      <c r="CWY16" s="66">
        <v>0</v>
      </c>
      <c r="CWZ16" s="65">
        <v>632292.54932427069</v>
      </c>
      <c r="CXA16" s="65">
        <v>644495.46294116636</v>
      </c>
      <c r="CXB16" s="65">
        <v>656933.88637215132</v>
      </c>
      <c r="CXC16" s="65">
        <v>669612.36483275972</v>
      </c>
      <c r="CXD16" s="65">
        <v>682535.53125879483</v>
      </c>
      <c r="CXE16" s="65">
        <v>168373.05470907022</v>
      </c>
      <c r="CXF16" s="65">
        <v>143018.805084122</v>
      </c>
      <c r="CXG16" s="65">
        <v>116623.19423563131</v>
      </c>
      <c r="CXH16" s="65">
        <v>89155.470405547327</v>
      </c>
      <c r="CXI16" s="65">
        <v>60584.082725808214</v>
      </c>
      <c r="CXJ16" s="65">
        <v>30876.661827633601</v>
      </c>
      <c r="CXK16" s="65">
        <v>0</v>
      </c>
      <c r="CXL16" s="65">
        <v>0</v>
      </c>
      <c r="CXM16" s="65">
        <v>0</v>
      </c>
      <c r="CXN16" s="65">
        <v>0</v>
      </c>
      <c r="CXO16" s="65">
        <v>0</v>
      </c>
      <c r="CXP16" s="65">
        <v>0</v>
      </c>
      <c r="CXQ16" s="65">
        <v>0</v>
      </c>
      <c r="CXR16" s="65">
        <v>0</v>
      </c>
      <c r="CXS16" s="65">
        <v>0</v>
      </c>
      <c r="CXT16" s="65">
        <v>0</v>
      </c>
      <c r="CXU16" s="65">
        <v>0</v>
      </c>
      <c r="CXV16" s="65">
        <v>0</v>
      </c>
      <c r="CXW16" s="65">
        <v>0</v>
      </c>
      <c r="CXX16" s="65">
        <v>0</v>
      </c>
      <c r="CXY16" s="65">
        <v>0</v>
      </c>
      <c r="CXZ16" s="66">
        <v>276954543.15789473</v>
      </c>
      <c r="CYA16" s="66">
        <v>287030369.48456174</v>
      </c>
      <c r="CYB16" s="66">
        <v>297472762.37846243</v>
      </c>
      <c r="CYC16" s="66">
        <v>308295057.8225581</v>
      </c>
      <c r="CYD16" s="66">
        <v>319511076.97346592</v>
      </c>
      <c r="CYE16" s="66">
        <v>331135143.81246197</v>
      </c>
      <c r="CYF16" s="66">
        <v>343182103.43864197</v>
      </c>
      <c r="CYG16" s="66">
        <v>355667341.02760142</v>
      </c>
      <c r="CYH16" s="66">
        <v>368606801.47984791</v>
      </c>
      <c r="CYI16" s="66">
        <v>382017009.78403807</v>
      </c>
      <c r="CYJ16" s="66">
        <v>395915092.12104523</v>
      </c>
      <c r="CYK16" s="66">
        <v>410318797.73581022</v>
      </c>
      <c r="CYL16" s="66">
        <v>425246521.6049068</v>
      </c>
      <c r="CYM16" s="66">
        <v>440717327.92877179</v>
      </c>
      <c r="CYN16" s="66">
        <v>456750974.47860092</v>
      </c>
      <c r="CYO16" s="66">
        <v>473367937.82900375</v>
      </c>
      <c r="CYP16" s="66">
        <v>490589439.50864363</v>
      </c>
      <c r="CYQ16" s="66">
        <v>508437473.10225719</v>
      </c>
      <c r="CYR16" s="66">
        <v>526934832.33866858</v>
      </c>
      <c r="CYS16" s="66">
        <v>546105140.20066655</v>
      </c>
      <c r="CYT16" s="66">
        <v>565972879.09392262</v>
      </c>
      <c r="CYU16" s="66">
        <v>586563422.11347854</v>
      </c>
      <c r="CYV16" s="66">
        <v>607903065.44773316</v>
      </c>
      <c r="CYW16" s="66">
        <v>630019061.96131217</v>
      </c>
      <c r="CYX16" s="66">
        <v>652939655.99970949</v>
      </c>
      <c r="CYY16" s="66">
        <v>676694119.46014857</v>
      </c>
      <c r="CYZ16" s="66">
        <v>300034088.42105269</v>
      </c>
      <c r="CZA16" s="66">
        <v>304606163.85461825</v>
      </c>
      <c r="CZB16" s="66">
        <v>309247910.95076132</v>
      </c>
      <c r="CZC16" s="66">
        <v>313960391.40250003</v>
      </c>
      <c r="CZD16" s="66">
        <v>318744683.08148277</v>
      </c>
      <c r="CZE16" s="66">
        <v>323601880.28452641</v>
      </c>
      <c r="CZF16" s="66">
        <v>328533093.98391187</v>
      </c>
      <c r="CZG16" s="66">
        <v>333539452.08149308</v>
      </c>
      <c r="CZH16" s="66">
        <v>338622099.66667902</v>
      </c>
      <c r="CZI16" s="66">
        <v>343782199.27834636</v>
      </c>
      <c r="CZJ16" s="66">
        <v>349020931.17074347</v>
      </c>
      <c r="CZK16" s="66">
        <v>354339493.58344686</v>
      </c>
      <c r="CZL16" s="66">
        <v>359739103.01543063</v>
      </c>
      <c r="CZM16" s="66">
        <v>365220994.50331247</v>
      </c>
      <c r="CZN16" s="66">
        <v>370786421.90384054</v>
      </c>
      <c r="CZO16" s="66">
        <v>376436658.18068379</v>
      </c>
      <c r="CZP16" s="66">
        <v>382172995.6955936</v>
      </c>
      <c r="CZQ16" s="66">
        <v>387996746.50400132</v>
      </c>
      <c r="CZR16" s="66">
        <v>393909242.65512151</v>
      </c>
      <c r="CZS16" s="66">
        <v>399911836.49662691</v>
      </c>
      <c r="CZT16" s="66">
        <v>406005900.98396748</v>
      </c>
      <c r="CZU16" s="66">
        <v>412192829.99440187</v>
      </c>
      <c r="CZV16" s="66">
        <v>418474038.64581537</v>
      </c>
      <c r="CZW16" s="66">
        <v>424850963.62039518</v>
      </c>
      <c r="CZX16" s="66">
        <v>431325063.49323881</v>
      </c>
      <c r="CZY16" s="66">
        <v>437897819.06596917</v>
      </c>
      <c r="CZZ16" s="66">
        <v>276954543.15789473</v>
      </c>
      <c r="DAA16" s="66">
        <v>287030369.48456174</v>
      </c>
      <c r="DAB16" s="66">
        <v>297472762.37846243</v>
      </c>
      <c r="DAC16" s="66">
        <v>308295057.8225581</v>
      </c>
      <c r="DAD16" s="66">
        <v>319511076.97346592</v>
      </c>
      <c r="DAE16" s="66">
        <v>283830123.26782453</v>
      </c>
      <c r="DAF16" s="66">
        <v>245130073.88474426</v>
      </c>
      <c r="DAG16" s="66">
        <v>203238480.58720079</v>
      </c>
      <c r="DAH16" s="66">
        <v>157974343.49136338</v>
      </c>
      <c r="DAI16" s="66">
        <v>109147717.08115372</v>
      </c>
      <c r="DAJ16" s="66">
        <v>56559298.87443503</v>
      </c>
      <c r="DAK16" s="66">
        <v>0</v>
      </c>
      <c r="DAL16" s="66">
        <v>0</v>
      </c>
      <c r="DAM16" s="66">
        <v>0</v>
      </c>
      <c r="DAN16" s="66">
        <v>0</v>
      </c>
      <c r="DAO16" s="66">
        <v>0</v>
      </c>
      <c r="DAP16" s="66">
        <v>0</v>
      </c>
      <c r="DAQ16" s="66">
        <v>0</v>
      </c>
      <c r="DAR16" s="66">
        <v>0</v>
      </c>
      <c r="DAS16" s="66">
        <v>0</v>
      </c>
      <c r="DAT16" s="66">
        <v>0</v>
      </c>
      <c r="DAU16" s="66">
        <v>0</v>
      </c>
      <c r="DAV16" s="66">
        <v>0</v>
      </c>
      <c r="DAW16" s="66">
        <v>0</v>
      </c>
      <c r="DAX16" s="66">
        <v>0</v>
      </c>
      <c r="DAY16" s="66">
        <v>0</v>
      </c>
      <c r="DAZ16" s="66">
        <v>300034088.42105269</v>
      </c>
      <c r="DBA16" s="66">
        <v>304606163.85461825</v>
      </c>
      <c r="DBB16" s="66">
        <v>309247910.95076132</v>
      </c>
      <c r="DBC16" s="66">
        <v>313960391.40250003</v>
      </c>
      <c r="DBD16" s="66">
        <v>318744683.08148277</v>
      </c>
      <c r="DBE16" s="66">
        <v>277373040.2438798</v>
      </c>
      <c r="DBF16" s="66">
        <v>234666495.70279422</v>
      </c>
      <c r="DBG16" s="66">
        <v>190593972.61799604</v>
      </c>
      <c r="DBH16" s="66">
        <v>145123757.0000053</v>
      </c>
      <c r="DBI16" s="66">
        <v>98223485.508098945</v>
      </c>
      <c r="DBJ16" s="66">
        <v>49860133.024391927</v>
      </c>
      <c r="DBK16" s="66">
        <v>0</v>
      </c>
      <c r="DBL16" s="66">
        <v>0</v>
      </c>
      <c r="DBM16" s="66">
        <v>0</v>
      </c>
      <c r="DBN16" s="66">
        <v>0</v>
      </c>
      <c r="DBO16" s="66">
        <v>0</v>
      </c>
      <c r="DBP16" s="66">
        <v>0</v>
      </c>
      <c r="DBQ16" s="66">
        <v>0</v>
      </c>
      <c r="DBR16" s="66">
        <v>0</v>
      </c>
      <c r="DBS16" s="66">
        <v>0</v>
      </c>
      <c r="DBT16" s="66">
        <v>0</v>
      </c>
      <c r="DBU16" s="66">
        <v>0</v>
      </c>
      <c r="DBV16" s="66">
        <v>0</v>
      </c>
      <c r="DBW16" s="66">
        <v>0</v>
      </c>
      <c r="DBX16" s="66">
        <v>0</v>
      </c>
      <c r="DBY16" s="66">
        <v>0</v>
      </c>
      <c r="DBZ16" s="66">
        <v>276954543.15789473</v>
      </c>
      <c r="DCA16" s="66">
        <v>287030369.48456174</v>
      </c>
      <c r="DCB16" s="66">
        <v>297472762.37846243</v>
      </c>
      <c r="DCC16" s="66">
        <v>308295057.8225581</v>
      </c>
      <c r="DCD16" s="66">
        <v>319511076.97346592</v>
      </c>
      <c r="DCE16" s="66">
        <v>93496981.782342196</v>
      </c>
      <c r="DCF16" s="66">
        <v>96898476.265028313</v>
      </c>
      <c r="DCG16" s="66">
        <v>100423719.81955804</v>
      </c>
      <c r="DCH16" s="66">
        <v>104077214.53548647</v>
      </c>
      <c r="DCI16" s="66">
        <v>107863626.29196368</v>
      </c>
      <c r="DCJ16" s="66">
        <v>111787790.71653041</v>
      </c>
      <c r="DCK16" s="66">
        <v>115854719.36069936</v>
      </c>
      <c r="DCL16" s="66">
        <v>120069606.10020897</v>
      </c>
      <c r="DCM16" s="66">
        <v>124437833.76812381</v>
      </c>
      <c r="DCN16" s="66">
        <v>128964981.02925201</v>
      </c>
      <c r="DCO16" s="66">
        <v>133656829.50465988</v>
      </c>
      <c r="DCP16" s="66">
        <v>138519371.15538171</v>
      </c>
      <c r="DCQ16" s="66">
        <v>143558815.93475497</v>
      </c>
      <c r="DCR16" s="66">
        <v>148781599.71915349</v>
      </c>
      <c r="DCS16" s="66">
        <v>154194392.52724701</v>
      </c>
      <c r="DCT16" s="66">
        <v>159804107.03828403</v>
      </c>
      <c r="DCU16" s="66">
        <v>165617907.42027628</v>
      </c>
      <c r="DCV16" s="66">
        <v>171643218.47935995</v>
      </c>
      <c r="DCW16" s="66">
        <v>177887735.14201757</v>
      </c>
      <c r="DCX16" s="66">
        <v>184359432.28227091</v>
      </c>
      <c r="DCY16" s="66">
        <v>191066574.9063949</v>
      </c>
      <c r="DCZ16" s="66">
        <v>300034088.42105269</v>
      </c>
      <c r="DDA16" s="66">
        <v>304606163.85461825</v>
      </c>
      <c r="DDB16" s="66">
        <v>309247910.95076132</v>
      </c>
      <c r="DDC16" s="66">
        <v>313960391.40250003</v>
      </c>
      <c r="DDD16" s="66">
        <v>318744683.08148277</v>
      </c>
      <c r="DDE16" s="66">
        <v>91369942.668572158</v>
      </c>
      <c r="DDF16" s="66">
        <v>92762285.360163361</v>
      </c>
      <c r="DDG16" s="66">
        <v>94175845.293598056</v>
      </c>
      <c r="DDH16" s="66">
        <v>95610945.788238779</v>
      </c>
      <c r="DDI16" s="66">
        <v>97067915.090356618</v>
      </c>
      <c r="DDJ16" s="66">
        <v>98547086.448209926</v>
      </c>
      <c r="DDK16" s="66">
        <v>100048798.18826735</v>
      </c>
      <c r="DDL16" s="66">
        <v>101573393.79259217</v>
      </c>
      <c r="DDM16" s="66">
        <v>103121221.97740588</v>
      </c>
      <c r="DDN16" s="66">
        <v>104692636.77284908</v>
      </c>
      <c r="DDO16" s="66">
        <v>106287997.60395779</v>
      </c>
      <c r="DDP16" s="66">
        <v>107907669.37287349</v>
      </c>
      <c r="DDQ16" s="66">
        <v>109552022.54230626</v>
      </c>
      <c r="DDR16" s="66">
        <v>111221433.22026961</v>
      </c>
      <c r="DDS16" s="66">
        <v>112916283.24610642</v>
      </c>
      <c r="DDT16" s="66">
        <v>114636960.2778261</v>
      </c>
      <c r="DDU16" s="66">
        <v>116383857.88077229</v>
      </c>
      <c r="DDV16" s="66">
        <v>118157375.61764197</v>
      </c>
      <c r="DDW16" s="66">
        <v>119957919.13987631</v>
      </c>
      <c r="DDX16" s="66">
        <v>121785900.28044389</v>
      </c>
      <c r="DDY16" s="66">
        <v>123641737.14803836</v>
      </c>
      <c r="DDZ16" s="66">
        <v>276954543.15789473</v>
      </c>
      <c r="DEA16" s="66">
        <v>287030369.48456174</v>
      </c>
      <c r="DEB16" s="66">
        <v>297472762.37846243</v>
      </c>
      <c r="DEC16" s="66">
        <v>308295057.8225581</v>
      </c>
      <c r="DED16" s="66">
        <v>319511076.97346592</v>
      </c>
      <c r="DEE16" s="66">
        <v>80140270.099150449</v>
      </c>
      <c r="DEF16" s="66">
        <v>69213197.332163081</v>
      </c>
      <c r="DEG16" s="66">
        <v>57384982.754033163</v>
      </c>
      <c r="DEH16" s="66">
        <v>44604520.51520849</v>
      </c>
      <c r="DEI16" s="66">
        <v>30818178.940561052</v>
      </c>
      <c r="DEJ16" s="66">
        <v>15969684.388075773</v>
      </c>
      <c r="DEK16" s="66">
        <v>0</v>
      </c>
      <c r="DEL16" s="66">
        <v>0</v>
      </c>
      <c r="DEM16" s="66">
        <v>0</v>
      </c>
      <c r="DEN16" s="66">
        <v>0</v>
      </c>
      <c r="DEO16" s="66">
        <v>0</v>
      </c>
      <c r="DEP16" s="66">
        <v>0</v>
      </c>
      <c r="DEQ16" s="66">
        <v>0</v>
      </c>
      <c r="DER16" s="66">
        <v>0</v>
      </c>
      <c r="DES16" s="66">
        <v>0</v>
      </c>
      <c r="DET16" s="66">
        <v>0</v>
      </c>
      <c r="DEU16" s="66">
        <v>0</v>
      </c>
      <c r="DEV16" s="66">
        <v>0</v>
      </c>
      <c r="DEW16" s="66">
        <v>0</v>
      </c>
      <c r="DEX16" s="66">
        <v>0</v>
      </c>
      <c r="DEY16" s="66">
        <v>0</v>
      </c>
      <c r="DEZ16" s="66">
        <v>300034088.42105269</v>
      </c>
      <c r="DFA16" s="66">
        <v>304606163.85461825</v>
      </c>
      <c r="DFB16" s="66">
        <v>309247910.95076132</v>
      </c>
      <c r="DFC16" s="66">
        <v>313960391.40250003</v>
      </c>
      <c r="DFD16" s="66">
        <v>318744683.08148277</v>
      </c>
      <c r="DFE16" s="66">
        <v>78317093.715919003</v>
      </c>
      <c r="DFF16" s="66">
        <v>66258775.25725954</v>
      </c>
      <c r="DFG16" s="66">
        <v>53814768.739198886</v>
      </c>
      <c r="DFH16" s="66">
        <v>40976119.623530902</v>
      </c>
      <c r="DFI16" s="66">
        <v>27733690.025816176</v>
      </c>
      <c r="DFJ16" s="66">
        <v>14078155.206887132</v>
      </c>
      <c r="DFK16" s="66">
        <v>0</v>
      </c>
      <c r="DFL16" s="66">
        <v>0</v>
      </c>
      <c r="DFM16" s="66">
        <v>0</v>
      </c>
      <c r="DFN16" s="66">
        <v>0</v>
      </c>
      <c r="DFO16" s="66">
        <v>0</v>
      </c>
      <c r="DFP16" s="66">
        <v>0</v>
      </c>
      <c r="DFQ16" s="66">
        <v>0</v>
      </c>
      <c r="DFR16" s="66">
        <v>0</v>
      </c>
      <c r="DFS16" s="66">
        <v>0</v>
      </c>
      <c r="DFT16" s="66">
        <v>0</v>
      </c>
      <c r="DFU16" s="66">
        <v>0</v>
      </c>
      <c r="DFV16" s="66">
        <v>0</v>
      </c>
      <c r="DFW16" s="66">
        <v>0</v>
      </c>
      <c r="DFX16" s="66">
        <v>0</v>
      </c>
      <c r="DFY16" s="66">
        <v>0</v>
      </c>
      <c r="DFZ16" s="66">
        <v>276954543.15789473</v>
      </c>
      <c r="DGA16" s="66">
        <v>287030369.48456174</v>
      </c>
      <c r="DGB16" s="66">
        <v>297472762.37846243</v>
      </c>
      <c r="DGC16" s="66">
        <v>308295057.8225581</v>
      </c>
      <c r="DGD16" s="66">
        <v>319511076.97346592</v>
      </c>
      <c r="DGE16" s="66">
        <v>60105202.574362837</v>
      </c>
      <c r="DGF16" s="66">
        <v>51909897.999122307</v>
      </c>
      <c r="DGG16" s="66">
        <v>43038737.065524869</v>
      </c>
      <c r="DGH16" s="66">
        <v>33453390.386406366</v>
      </c>
      <c r="DGI16" s="66">
        <v>23113634.205420788</v>
      </c>
      <c r="DGJ16" s="66">
        <v>11977263.291056829</v>
      </c>
      <c r="DGK16" s="66">
        <v>0</v>
      </c>
      <c r="DGL16" s="66">
        <v>0</v>
      </c>
      <c r="DGM16" s="66">
        <v>0</v>
      </c>
      <c r="DGN16" s="66">
        <v>0</v>
      </c>
      <c r="DGO16" s="66">
        <v>0</v>
      </c>
      <c r="DGP16" s="66">
        <v>0</v>
      </c>
      <c r="DGQ16" s="66">
        <v>0</v>
      </c>
      <c r="DGR16" s="66">
        <v>0</v>
      </c>
      <c r="DGS16" s="66">
        <v>0</v>
      </c>
      <c r="DGT16" s="66">
        <v>0</v>
      </c>
      <c r="DGU16" s="66">
        <v>0</v>
      </c>
      <c r="DGV16" s="66">
        <v>0</v>
      </c>
      <c r="DGW16" s="66">
        <v>0</v>
      </c>
      <c r="DGX16" s="66">
        <v>0</v>
      </c>
      <c r="DGY16" s="66">
        <v>0</v>
      </c>
      <c r="DGZ16" s="66">
        <v>300034088.42105269</v>
      </c>
      <c r="DHA16" s="66">
        <v>304606163.85461825</v>
      </c>
      <c r="DHB16" s="66">
        <v>309247910.95076132</v>
      </c>
      <c r="DHC16" s="66">
        <v>313960391.40250003</v>
      </c>
      <c r="DHD16" s="66">
        <v>318744683.08148277</v>
      </c>
      <c r="DHE16" s="66">
        <v>58737820.286939248</v>
      </c>
      <c r="DHF16" s="66">
        <v>49694081.442944646</v>
      </c>
      <c r="DHG16" s="66">
        <v>40361076.554399163</v>
      </c>
      <c r="DHH16" s="66">
        <v>30732089.717648175</v>
      </c>
      <c r="DHI16" s="66">
        <v>20800267.519362133</v>
      </c>
      <c r="DHJ16" s="66">
        <v>10558616.405165348</v>
      </c>
      <c r="DHK16" s="66">
        <v>0</v>
      </c>
      <c r="DHL16" s="66">
        <v>0</v>
      </c>
      <c r="DHM16" s="66">
        <v>0</v>
      </c>
      <c r="DHN16" s="66">
        <v>0</v>
      </c>
      <c r="DHO16" s="66">
        <v>0</v>
      </c>
      <c r="DHP16" s="66">
        <v>0</v>
      </c>
      <c r="DHQ16" s="66">
        <v>0</v>
      </c>
      <c r="DHR16" s="66">
        <v>0</v>
      </c>
      <c r="DHS16" s="66">
        <v>0</v>
      </c>
      <c r="DHT16" s="66">
        <v>0</v>
      </c>
      <c r="DHU16" s="66">
        <v>0</v>
      </c>
      <c r="DHV16" s="66">
        <v>0</v>
      </c>
      <c r="DHW16" s="66">
        <v>0</v>
      </c>
      <c r="DHX16" s="66">
        <v>0</v>
      </c>
      <c r="DHY16" s="66">
        <v>0</v>
      </c>
      <c r="DHZ16" s="25">
        <v>0.56000000000000005</v>
      </c>
      <c r="DIA16" s="25">
        <v>0.5</v>
      </c>
      <c r="DIB16" s="25">
        <v>0.18</v>
      </c>
      <c r="DIC16" s="25">
        <v>0.09</v>
      </c>
      <c r="DID16" s="25">
        <v>4.4999999999999998E-2</v>
      </c>
      <c r="DIE16" s="25">
        <v>0.18</v>
      </c>
      <c r="DIF16" s="25">
        <v>0.09</v>
      </c>
      <c r="DIG16" s="25">
        <v>4.4999999999999998E-2</v>
      </c>
      <c r="DIH16" s="25">
        <v>0.38799999999999996</v>
      </c>
      <c r="DII16" s="25">
        <v>0.31900000000000001</v>
      </c>
      <c r="DIJ16" s="25">
        <v>2.9314331445910318</v>
      </c>
      <c r="DIK16" s="25">
        <v>1.95324413929826</v>
      </c>
      <c r="DIL16" s="46">
        <v>0.8</v>
      </c>
      <c r="DIM16" s="46">
        <v>0.8</v>
      </c>
      <c r="DIN16" s="25">
        <v>2</v>
      </c>
      <c r="DIO16" s="25">
        <v>2</v>
      </c>
      <c r="DIP16" s="25">
        <v>26444.756889053209</v>
      </c>
      <c r="DIQ16" s="25">
        <v>41382.243110946787</v>
      </c>
      <c r="DIR16" s="25">
        <f t="shared" si="19"/>
        <v>11900.893289994603</v>
      </c>
      <c r="DIS16" s="25">
        <f t="shared" si="20"/>
        <v>18923.057368018199</v>
      </c>
      <c r="DIT16" s="66">
        <v>32850075.828502391</v>
      </c>
      <c r="DIU16" s="66">
        <v>34045187.687263742</v>
      </c>
      <c r="DIV16" s="66">
        <v>35283778.664989956</v>
      </c>
      <c r="DIW16" s="66">
        <v>36567430.566574089</v>
      </c>
      <c r="DIX16" s="66">
        <v>37897782.744228028</v>
      </c>
      <c r="DIY16" s="66">
        <v>39276534.191099599</v>
      </c>
      <c r="DIZ16" s="66">
        <v>40705445.711057231</v>
      </c>
      <c r="DJA16" s="66">
        <v>42186342.167413108</v>
      </c>
      <c r="DJB16" s="66">
        <v>43721114.813456587</v>
      </c>
      <c r="DJC16" s="66">
        <v>45311723.707774341</v>
      </c>
      <c r="DJD16" s="66">
        <v>46960200.217441738</v>
      </c>
      <c r="DJE16" s="66">
        <v>48668649.612282321</v>
      </c>
      <c r="DJF16" s="66">
        <v>50439253.753508478</v>
      </c>
      <c r="DJG16" s="66">
        <v>52274273.880177066</v>
      </c>
      <c r="DJH16" s="66">
        <v>54176053.497018412</v>
      </c>
      <c r="DJI16" s="66">
        <v>56147021.367326923</v>
      </c>
      <c r="DJJ16" s="66">
        <v>58189694.614735328</v>
      </c>
      <c r="DJK16" s="66">
        <v>60306681.937834062</v>
      </c>
      <c r="DJL16" s="66">
        <v>62500686.941740945</v>
      </c>
      <c r="DJM16" s="66">
        <v>64774511.590876035</v>
      </c>
      <c r="DJN16" s="66">
        <v>67131059.787351221</v>
      </c>
      <c r="DJO16" s="66">
        <v>69573341.079544485</v>
      </c>
      <c r="DJP16" s="66">
        <v>72104474.50559485</v>
      </c>
      <c r="DJQ16" s="66">
        <v>74727692.576727107</v>
      </c>
      <c r="DJR16" s="66">
        <v>77446345.405492619</v>
      </c>
      <c r="DJS16" s="66">
        <v>80263904.984199122</v>
      </c>
      <c r="DJT16" s="66">
        <v>333260243.2308867</v>
      </c>
      <c r="DJU16" s="66">
        <v>338338636.08644038</v>
      </c>
      <c r="DJV16" s="66">
        <v>343494416.13269317</v>
      </c>
      <c r="DJW16" s="66">
        <v>348728762.63589221</v>
      </c>
      <c r="DJX16" s="66">
        <v>354042872.83255684</v>
      </c>
      <c r="DJY16" s="66">
        <v>359437962.20331895</v>
      </c>
      <c r="DJZ16" s="66">
        <v>364915264.75093627</v>
      </c>
      <c r="DKA16" s="66">
        <v>370476033.28254211</v>
      </c>
      <c r="DKB16" s="66">
        <v>376121539.69619632</v>
      </c>
      <c r="DKC16" s="66">
        <v>381853075.27180254</v>
      </c>
      <c r="DKD16" s="66">
        <v>387671950.96645904</v>
      </c>
      <c r="DKE16" s="66">
        <v>393579497.71430993</v>
      </c>
      <c r="DKF16" s="66">
        <v>399577066.73096573</v>
      </c>
      <c r="DKG16" s="66">
        <v>405666029.82256311</v>
      </c>
      <c r="DKH16" s="66">
        <v>411847779.6995337</v>
      </c>
      <c r="DKI16" s="66">
        <v>418123730.29515493</v>
      </c>
      <c r="DKJ16" s="66">
        <v>424495317.08895457</v>
      </c>
      <c r="DKK16" s="66">
        <v>430963997.43504375</v>
      </c>
      <c r="DKL16" s="66">
        <v>437531250.89545333</v>
      </c>
      <c r="DKM16" s="66">
        <v>444198579.57854956</v>
      </c>
      <c r="DKN16" s="66">
        <v>450967508.48260713</v>
      </c>
      <c r="DKO16" s="66">
        <v>457839585.84461707</v>
      </c>
      <c r="DKP16" s="66">
        <v>464816383.49441087</v>
      </c>
      <c r="DKQ16" s="66">
        <v>471899497.21418005</v>
      </c>
      <c r="DKR16" s="66">
        <v>479090547.10347497</v>
      </c>
      <c r="DKS16" s="66">
        <v>486391177.94976515</v>
      </c>
      <c r="DKT16" s="65">
        <v>32850075.828502391</v>
      </c>
      <c r="DKU16" s="65">
        <v>34045187.687263742</v>
      </c>
      <c r="DKV16" s="65">
        <v>35283778.664989956</v>
      </c>
      <c r="DKW16" s="65">
        <v>36567430.566574089</v>
      </c>
      <c r="DKX16" s="65">
        <v>37897782.744228028</v>
      </c>
      <c r="DKY16" s="78">
        <v>36471067.463163912</v>
      </c>
      <c r="DKZ16" s="78">
        <v>34890382.038049057</v>
      </c>
      <c r="DLA16" s="78">
        <v>33146411.702967443</v>
      </c>
      <c r="DLB16" s="78">
        <v>31229367.723897565</v>
      </c>
      <c r="DLC16" s="78">
        <v>29128965.240712076</v>
      </c>
      <c r="DLD16" s="78">
        <v>26834400.12425242</v>
      </c>
      <c r="DLE16" s="78">
        <v>24334324.80614116</v>
      </c>
      <c r="DLF16" s="65">
        <v>25093445.982466407</v>
      </c>
      <c r="DLG16" s="65">
        <v>25876248.315550111</v>
      </c>
      <c r="DLH16" s="65">
        <v>26683470.550671563</v>
      </c>
      <c r="DLI16" s="65">
        <v>27515874.478630722</v>
      </c>
      <c r="DLJ16" s="65">
        <v>28374245.654664528</v>
      </c>
      <c r="DLK16" s="65">
        <v>29259394.13979014</v>
      </c>
      <c r="DLL16" s="65">
        <v>30172155.265274752</v>
      </c>
      <c r="DLM16" s="65">
        <v>31113390.420953415</v>
      </c>
      <c r="DLN16" s="65">
        <v>32083987.868138812</v>
      </c>
      <c r="DLO16" s="65">
        <v>33084863.577890165</v>
      </c>
      <c r="DLP16" s="65">
        <v>34116962.095432349</v>
      </c>
      <c r="DLQ16" s="65">
        <v>35181257.431540973</v>
      </c>
      <c r="DLR16" s="65">
        <v>36278753.981734671</v>
      </c>
      <c r="DLS16" s="65">
        <v>37410487.474142008</v>
      </c>
      <c r="DLT16" s="65">
        <v>333260243.2308867</v>
      </c>
      <c r="DLU16" s="65">
        <v>338338636.08644038</v>
      </c>
      <c r="DLV16" s="65">
        <v>343494416.13269317</v>
      </c>
      <c r="DLW16" s="65">
        <v>348728762.63589221</v>
      </c>
      <c r="DLX16" s="65">
        <v>354042872.83255684</v>
      </c>
      <c r="DLY16" s="78">
        <v>333763822.04593903</v>
      </c>
      <c r="DLZ16" s="78">
        <v>312784512.64365965</v>
      </c>
      <c r="DMA16" s="78">
        <v>291088311.86485451</v>
      </c>
      <c r="DMB16" s="78">
        <v>268658242.64014024</v>
      </c>
      <c r="DMC16" s="78">
        <v>245476976.96044448</v>
      </c>
      <c r="DMD16" s="78">
        <v>221526829.12369087</v>
      </c>
      <c r="DME16" s="78">
        <v>196789748.857155</v>
      </c>
      <c r="DMF16" s="65">
        <v>202928701.42030534</v>
      </c>
      <c r="DMG16" s="65">
        <v>209259161.61427221</v>
      </c>
      <c r="DMH16" s="65">
        <v>215787103.61336035</v>
      </c>
      <c r="DMI16" s="65">
        <v>222518687.95916691</v>
      </c>
      <c r="DMJ16" s="65">
        <v>229460267.37440035</v>
      </c>
      <c r="DMK16" s="65">
        <v>236618392.75806424</v>
      </c>
      <c r="DML16" s="65">
        <v>243999819.36766389</v>
      </c>
      <c r="DMM16" s="65">
        <v>251611513.19426987</v>
      </c>
      <c r="DMN16" s="65">
        <v>259460657.53645465</v>
      </c>
      <c r="DMO16" s="65">
        <v>267554659.77930665</v>
      </c>
      <c r="DMP16" s="65">
        <v>275901158.38491875</v>
      </c>
      <c r="DMQ16" s="65">
        <v>284508030.10094851</v>
      </c>
      <c r="DMR16" s="65">
        <v>293383397.39405316</v>
      </c>
      <c r="DMS16" s="65">
        <v>302535636.11521405</v>
      </c>
      <c r="DMT16" s="65">
        <v>29470873.150905423</v>
      </c>
      <c r="DMU16" s="65">
        <v>30665219.119129259</v>
      </c>
      <c r="DMV16" s="65">
        <v>31907967.531505607</v>
      </c>
      <c r="DMW16" s="65">
        <v>33201079.960863672</v>
      </c>
      <c r="DMX16" s="65">
        <v>34546597.47535634</v>
      </c>
      <c r="DMY16" s="65">
        <v>35946643.860112876</v>
      </c>
      <c r="DMZ16" s="65">
        <v>37403428.969453454</v>
      </c>
      <c r="DNA16" s="65">
        <v>38919252.21495647</v>
      </c>
      <c r="DNB16" s="65">
        <v>40496506.194884509</v>
      </c>
      <c r="DNC16" s="65">
        <v>42137680.470697448</v>
      </c>
      <c r="DND16" s="65">
        <v>43845365.496613801</v>
      </c>
      <c r="DNE16" s="65">
        <v>45622256.70842278</v>
      </c>
      <c r="DNF16" s="65">
        <v>47471158.778000712</v>
      </c>
      <c r="DNG16" s="65">
        <v>49394990.040247411</v>
      </c>
      <c r="DNH16" s="65">
        <v>51396787.099430017</v>
      </c>
      <c r="DNI16" s="65">
        <v>53479709.622204922</v>
      </c>
      <c r="DNJ16" s="65">
        <v>55647045.324883267</v>
      </c>
      <c r="DNK16" s="65">
        <v>57902215.162811935</v>
      </c>
      <c r="DNL16" s="65">
        <v>60248778.730060995</v>
      </c>
      <c r="DNM16" s="65">
        <v>62690439.877940744</v>
      </c>
      <c r="DNN16" s="65">
        <v>65231052.561216369</v>
      </c>
      <c r="DNO16" s="65">
        <v>67874626.921248257</v>
      </c>
      <c r="DNP16" s="65">
        <v>70625335.615659624</v>
      </c>
      <c r="DNQ16" s="65">
        <v>73487520.404522151</v>
      </c>
      <c r="DNR16" s="65">
        <v>76465699.003455579</v>
      </c>
      <c r="DNS16" s="65">
        <v>79564572.214458108</v>
      </c>
      <c r="DNT16" s="65">
        <v>25232133.315476209</v>
      </c>
      <c r="DNU16" s="65">
        <v>25719100.21639543</v>
      </c>
      <c r="DNV16" s="65">
        <v>26215465.322358429</v>
      </c>
      <c r="DNW16" s="65">
        <v>26721410.013779111</v>
      </c>
      <c r="DNX16" s="65">
        <v>27237119.171617962</v>
      </c>
      <c r="DNY16" s="65">
        <v>27762781.24494075</v>
      </c>
      <c r="DNZ16" s="65">
        <v>28298588.319781095</v>
      </c>
      <c r="DOA16" s="65">
        <v>28844736.189332038</v>
      </c>
      <c r="DOB16" s="65">
        <v>29401424.425492238</v>
      </c>
      <c r="DOC16" s="65">
        <v>29968856.451793037</v>
      </c>
      <c r="DOD16" s="65">
        <v>30547239.617732931</v>
      </c>
      <c r="DOE16" s="65">
        <v>31136785.274546672</v>
      </c>
      <c r="DOF16" s="65">
        <v>31737708.852436654</v>
      </c>
      <c r="DOG16" s="65">
        <v>32350229.939294901</v>
      </c>
      <c r="DOH16" s="65">
        <v>32974572.360944204</v>
      </c>
      <c r="DOI16" s="65">
        <v>33610964.262928039</v>
      </c>
      <c r="DOJ16" s="65">
        <v>34259638.193878852</v>
      </c>
      <c r="DOK16" s="65">
        <v>34920831.190495357</v>
      </c>
      <c r="DOL16" s="65">
        <v>35594784.864159904</v>
      </c>
      <c r="DOM16" s="65">
        <v>36281745.489227407</v>
      </c>
      <c r="DON16" s="65">
        <v>36981964.093018323</v>
      </c>
      <c r="DOO16" s="65">
        <v>37695696.547548309</v>
      </c>
      <c r="DOP16" s="65">
        <v>38423203.663028397</v>
      </c>
      <c r="DOQ16" s="65">
        <v>39164751.283169441</v>
      </c>
      <c r="DOR16" s="65">
        <v>39920610.382326126</v>
      </c>
      <c r="DOS16" s="65">
        <v>40691057.164515615</v>
      </c>
      <c r="DOT16" s="65">
        <v>29470873.150905423</v>
      </c>
      <c r="DOU16" s="65">
        <v>30665219.119129259</v>
      </c>
      <c r="DOV16" s="65">
        <v>31907967.531505607</v>
      </c>
      <c r="DOW16" s="65">
        <v>33201079.960863672</v>
      </c>
      <c r="DOX16" s="65">
        <v>34546597.47535634</v>
      </c>
      <c r="DOY16" s="78">
        <v>33379026.441533387</v>
      </c>
      <c r="DOZ16" s="78">
        <v>32060081.973817248</v>
      </c>
      <c r="DPA16" s="78">
        <v>30579412.454608653</v>
      </c>
      <c r="DPB16" s="78">
        <v>28926075.853488933</v>
      </c>
      <c r="DPC16" s="78">
        <v>27088508.87401979</v>
      </c>
      <c r="DPD16" s="78">
        <v>25054494.569493599</v>
      </c>
      <c r="DPE16" s="78">
        <v>22811128.35421139</v>
      </c>
      <c r="DPF16" s="65">
        <v>23522732.6714672</v>
      </c>
      <c r="DPG16" s="65">
        <v>24256535.83379871</v>
      </c>
      <c r="DPH16" s="65">
        <v>25013230.345046535</v>
      </c>
      <c r="DPI16" s="65">
        <v>25793530.312047642</v>
      </c>
      <c r="DPJ16" s="65">
        <v>26598172.118551396</v>
      </c>
      <c r="DPK16" s="65">
        <v>27427915.120158762</v>
      </c>
      <c r="DPL16" s="65">
        <v>28283542.360940453</v>
      </c>
      <c r="DPM16" s="65">
        <v>29165861.31241034</v>
      </c>
      <c r="DPN16" s="65">
        <v>30075704.635551505</v>
      </c>
      <c r="DPO16" s="65">
        <v>31013930.966614068</v>
      </c>
      <c r="DPP16" s="65">
        <v>31981425.727426358</v>
      </c>
      <c r="DPQ16" s="65">
        <v>32979101.960984133</v>
      </c>
      <c r="DPR16" s="65">
        <v>34007901.193106428</v>
      </c>
      <c r="DPS16" s="65">
        <v>35068794.320971176</v>
      </c>
      <c r="DPT16" s="65">
        <v>25232133.315476209</v>
      </c>
      <c r="DPU16" s="65">
        <v>25719100.21639543</v>
      </c>
      <c r="DPV16" s="65">
        <v>26215465.322358429</v>
      </c>
      <c r="DPW16" s="65">
        <v>26721410.013779111</v>
      </c>
      <c r="DPX16" s="65">
        <v>27237119.171617962</v>
      </c>
      <c r="DPY16" s="78">
        <v>25779725.441730697</v>
      </c>
      <c r="DPZ16" s="78">
        <v>24255932.845526654</v>
      </c>
      <c r="DQA16" s="78">
        <v>22663721.291618031</v>
      </c>
      <c r="DQB16" s="78">
        <v>21001017.446780171</v>
      </c>
      <c r="DQC16" s="78">
        <v>19265693.433295522</v>
      </c>
      <c r="DQD16" s="78">
        <v>17455565.495847389</v>
      </c>
      <c r="DQE16" s="78">
        <v>15568392.637273336</v>
      </c>
      <c r="DQF16" s="65">
        <v>16054056.267821973</v>
      </c>
      <c r="DQG16" s="65">
        <v>16554870.413104737</v>
      </c>
      <c r="DQH16" s="65">
        <v>17071307.700846396</v>
      </c>
      <c r="DQI16" s="65">
        <v>17603855.502624989</v>
      </c>
      <c r="DQJ16" s="65">
        <v>18153016.39381355</v>
      </c>
      <c r="DQK16" s="65">
        <v>18719308.62786993</v>
      </c>
      <c r="DQL16" s="65">
        <v>19303266.625422332</v>
      </c>
      <c r="DQM16" s="65">
        <v>19905441.478612114</v>
      </c>
      <c r="DQN16" s="65">
        <v>20526401.471169788</v>
      </c>
      <c r="DQO16" s="65">
        <v>21166732.61471507</v>
      </c>
      <c r="DQP16" s="65">
        <v>21827039.201787066</v>
      </c>
      <c r="DQQ16" s="65">
        <v>22507944.376126498</v>
      </c>
      <c r="DQR16" s="65">
        <v>23210090.720748167</v>
      </c>
      <c r="DQS16" s="65">
        <v>23934140.864358626</v>
      </c>
      <c r="DQT16" s="66">
        <v>955829640.0279876</v>
      </c>
      <c r="DQU16" s="66">
        <v>994565895.68728733</v>
      </c>
      <c r="DQV16" s="66">
        <v>1034871989.1499625</v>
      </c>
      <c r="DQW16" s="66">
        <v>1076811540.161571</v>
      </c>
      <c r="DQX16" s="66">
        <v>1120450746.7416911</v>
      </c>
      <c r="DQY16" s="66">
        <v>1165858489.6718733</v>
      </c>
      <c r="DQZ16" s="66">
        <v>1213106441.2181056</v>
      </c>
      <c r="DRA16" s="66">
        <v>1262269178.2593966</v>
      </c>
      <c r="DRB16" s="66">
        <v>1313424300.0010478</v>
      </c>
      <c r="DRC16" s="66">
        <v>1366652550.4584074</v>
      </c>
      <c r="DRD16" s="66">
        <v>1422037945.9044421</v>
      </c>
      <c r="DRE16" s="66">
        <v>1479667907.4822886</v>
      </c>
      <c r="DRF16" s="66">
        <v>1539633399.1921053</v>
      </c>
      <c r="DRG16" s="66">
        <v>1602029071.4700189</v>
      </c>
      <c r="DRH16" s="66">
        <v>1666953410.5858009</v>
      </c>
      <c r="DRI16" s="66">
        <v>1734508894.0950828</v>
      </c>
      <c r="DRJ16" s="66">
        <v>1804802152.5914707</v>
      </c>
      <c r="DRK16" s="66">
        <v>1877944138.0138843</v>
      </c>
      <c r="DRL16" s="66">
        <v>1954050298.7747698</v>
      </c>
      <c r="DRM16" s="66">
        <v>2033240761.9856136</v>
      </c>
      <c r="DRN16" s="66">
        <v>2115640523.0673881</v>
      </c>
      <c r="DRO16" s="66">
        <v>2201379643.0452046</v>
      </c>
      <c r="DRP16" s="66">
        <v>2290593453.8386016</v>
      </c>
      <c r="DRQ16" s="66">
        <v>2383422771.8714805</v>
      </c>
      <c r="DRR16" s="66">
        <v>2480014120.3388791</v>
      </c>
      <c r="DRS16" s="66">
        <v>2580519960.4813828</v>
      </c>
      <c r="DRT16" s="66">
        <v>1519820291.7681985</v>
      </c>
      <c r="DRU16" s="66">
        <v>1549152023.9758179</v>
      </c>
      <c r="DRV16" s="66">
        <v>1579049843.1865919</v>
      </c>
      <c r="DRW16" s="66">
        <v>1609524674.5819187</v>
      </c>
      <c r="DRX16" s="66">
        <v>1640587654.193454</v>
      </c>
      <c r="DRY16" s="66">
        <v>1672250132.9724042</v>
      </c>
      <c r="DRZ16" s="66">
        <v>1704523680.9373655</v>
      </c>
      <c r="DSA16" s="66">
        <v>1737420091.4022064</v>
      </c>
      <c r="DSB16" s="66">
        <v>1770951385.2855494</v>
      </c>
      <c r="DSC16" s="66">
        <v>1805129815.5034232</v>
      </c>
      <c r="DSD16" s="66">
        <v>1839967871.4466929</v>
      </c>
      <c r="DSE16" s="66">
        <v>1875478283.5448945</v>
      </c>
      <c r="DSF16" s="66">
        <v>1911674027.9181609</v>
      </c>
      <c r="DSG16" s="66">
        <v>1948568331.1189163</v>
      </c>
      <c r="DSH16" s="66">
        <v>1986174674.9650912</v>
      </c>
      <c r="DSI16" s="66">
        <v>2024506801.4666083</v>
      </c>
      <c r="DSJ16" s="66">
        <v>2063578717.8469563</v>
      </c>
      <c r="DSK16" s="66">
        <v>2103404701.6616678</v>
      </c>
      <c r="DSL16" s="66">
        <v>2143999306.0155869</v>
      </c>
      <c r="DSM16" s="66">
        <v>2185377364.880827</v>
      </c>
      <c r="DSN16" s="66">
        <v>2227553998.5173612</v>
      </c>
      <c r="DSO16" s="66">
        <v>2270544618.9982257</v>
      </c>
      <c r="DSP16" s="66">
        <v>2314364935.8413596</v>
      </c>
      <c r="DSQ16" s="66">
        <v>2359030961.7501364</v>
      </c>
      <c r="DSR16" s="66">
        <v>2404559018.4646816</v>
      </c>
      <c r="DSS16" s="66">
        <v>2450965742.7261176</v>
      </c>
      <c r="DST16" s="65">
        <v>955829640.0279876</v>
      </c>
      <c r="DSU16" s="65">
        <v>994565895.68728733</v>
      </c>
      <c r="DSV16" s="65">
        <v>1034871989.1499625</v>
      </c>
      <c r="DSW16" s="65">
        <v>1076811540.161571</v>
      </c>
      <c r="DSX16" s="65">
        <v>1120450746.7416911</v>
      </c>
      <c r="DSY16" s="78">
        <v>1082582883.2667396</v>
      </c>
      <c r="DSZ16" s="78">
        <v>1039805521.0440905</v>
      </c>
      <c r="DTA16" s="78">
        <v>991782925.77524018</v>
      </c>
      <c r="DTB16" s="78">
        <v>938160214.28646278</v>
      </c>
      <c r="DTC16" s="78">
        <v>878562353.86611915</v>
      </c>
      <c r="DTD16" s="78">
        <v>812593111.94539547</v>
      </c>
      <c r="DTE16" s="78">
        <v>739833953.7411443</v>
      </c>
      <c r="DTF16" s="65">
        <v>762913436.14813519</v>
      </c>
      <c r="DTG16" s="65">
        <v>786712894.30844355</v>
      </c>
      <c r="DTH16" s="65">
        <v>811254788.21819162</v>
      </c>
      <c r="DTI16" s="65">
        <v>836562278.52407706</v>
      </c>
      <c r="DTJ16" s="65">
        <v>862659248.38051057</v>
      </c>
      <c r="DTK16" s="65">
        <v>889570325.98859787</v>
      </c>
      <c r="DTL16" s="65">
        <v>917320907.83823597</v>
      </c>
      <c r="DTM16" s="65">
        <v>945937182.67525828</v>
      </c>
      <c r="DTN16" s="65">
        <v>975446156.21624649</v>
      </c>
      <c r="DTO16" s="65">
        <v>1005875676.6343329</v>
      </c>
      <c r="DTP16" s="65">
        <v>1037254460.840045</v>
      </c>
      <c r="DTQ16" s="65">
        <v>1069612121.5819938</v>
      </c>
      <c r="DTR16" s="65">
        <v>1102979195.3929818</v>
      </c>
      <c r="DTS16" s="65">
        <v>1137387171.4079025</v>
      </c>
      <c r="DTT16" s="65">
        <v>1519820291.7681985</v>
      </c>
      <c r="DTU16" s="65">
        <v>1549152023.9758179</v>
      </c>
      <c r="DTV16" s="65">
        <v>1579049843.1865919</v>
      </c>
      <c r="DTW16" s="65">
        <v>1609524674.5819187</v>
      </c>
      <c r="DTX16" s="65">
        <v>1640587654.193454</v>
      </c>
      <c r="DTY16" s="78">
        <v>1552803694.9029467</v>
      </c>
      <c r="DTZ16" s="78">
        <v>1461020297.9463134</v>
      </c>
      <c r="DUA16" s="78">
        <v>1365115786.1017337</v>
      </c>
      <c r="DUB16" s="78">
        <v>1264965275.203964</v>
      </c>
      <c r="DUC16" s="78">
        <v>1160440595.6807721</v>
      </c>
      <c r="DUD16" s="78">
        <v>1051410212.2552531</v>
      </c>
      <c r="DUE16" s="78">
        <v>937739141.77244723</v>
      </c>
      <c r="DUF16" s="65">
        <v>966992373.41374099</v>
      </c>
      <c r="DUG16" s="65">
        <v>997158173.93836164</v>
      </c>
      <c r="DUH16" s="65">
        <v>1028265011.379415</v>
      </c>
      <c r="DUI16" s="65">
        <v>1060342241.8442374</v>
      </c>
      <c r="DUJ16" s="65">
        <v>1093420137.2183063</v>
      </c>
      <c r="DUK16" s="65">
        <v>1127529913.7333877</v>
      </c>
      <c r="DUL16" s="65">
        <v>1162703761.4268806</v>
      </c>
      <c r="DUM16" s="65">
        <v>1198974874.5201609</v>
      </c>
      <c r="DUN16" s="65">
        <v>1236377482.7445924</v>
      </c>
      <c r="DUO16" s="65">
        <v>1274946883.644767</v>
      </c>
      <c r="DUP16" s="65">
        <v>1314719475.8894622</v>
      </c>
      <c r="DUQ16" s="65">
        <v>1355732793.6217484</v>
      </c>
      <c r="DUR16" s="65">
        <v>1398025541.8806658</v>
      </c>
      <c r="DUS16" s="65">
        <v>1441637633.127897</v>
      </c>
      <c r="DUT16" s="65">
        <v>0</v>
      </c>
      <c r="DUU16" s="65">
        <v>0</v>
      </c>
      <c r="DUV16" s="65">
        <v>0</v>
      </c>
      <c r="DUW16" s="65">
        <v>0</v>
      </c>
      <c r="DUX16" s="65">
        <v>0</v>
      </c>
      <c r="DUY16" s="65">
        <v>1882842.1695440207</v>
      </c>
      <c r="DUZ16" s="65">
        <v>3918293.6589736068</v>
      </c>
      <c r="DVA16" s="65">
        <v>6115631.50896136</v>
      </c>
      <c r="DVB16" s="65">
        <v>8484634.0459100436</v>
      </c>
      <c r="DVC16" s="65">
        <v>11035606.276033517</v>
      </c>
      <c r="DVD16" s="65">
        <v>13779406.51439202</v>
      </c>
      <c r="DVE16" s="65">
        <v>16727474.307271224</v>
      </c>
      <c r="DVF16" s="65">
        <v>17405377.245374143</v>
      </c>
      <c r="DVG16" s="65">
        <v>18110753.0933167</v>
      </c>
      <c r="DVH16" s="65">
        <v>18844715.226971216</v>
      </c>
      <c r="DVI16" s="65">
        <v>19608422.143234335</v>
      </c>
      <c r="DVJ16" s="65">
        <v>20403079.288615972</v>
      </c>
      <c r="DVK16" s="65">
        <v>21229940.961934298</v>
      </c>
      <c r="DVL16" s="65">
        <v>22090312.294119868</v>
      </c>
      <c r="DVM16" s="65">
        <v>22985551.308253955</v>
      </c>
      <c r="DVN16" s="65">
        <v>23917071.063092709</v>
      </c>
      <c r="DVO16" s="65">
        <v>24886341.883460309</v>
      </c>
      <c r="DVP16" s="65">
        <v>25894893.681031927</v>
      </c>
      <c r="DVQ16" s="65">
        <v>26944318.369169313</v>
      </c>
      <c r="DVR16" s="65">
        <v>28036272.375620879</v>
      </c>
      <c r="DVS16" s="65">
        <v>29172479.257052194</v>
      </c>
      <c r="DVT16" s="64">
        <v>0</v>
      </c>
      <c r="DVU16" s="64">
        <v>0</v>
      </c>
      <c r="DVV16" s="64">
        <v>0</v>
      </c>
      <c r="DVW16" s="64">
        <v>0</v>
      </c>
      <c r="DVX16" s="64">
        <v>0</v>
      </c>
      <c r="DVY16" s="64">
        <v>10585221.949771142</v>
      </c>
      <c r="DVZ16" s="64">
        <v>21579022.331177354</v>
      </c>
      <c r="DWA16" s="64">
        <v>32993229.167446889</v>
      </c>
      <c r="DWB16" s="64">
        <v>44839974.84797702</v>
      </c>
      <c r="DWC16" s="64">
        <v>57131703.470967792</v>
      </c>
      <c r="DWD16" s="64">
        <v>69881178.356106445</v>
      </c>
      <c r="DWE16" s="64">
        <v>83101489.731131569</v>
      </c>
      <c r="DWF16" s="64">
        <v>84705304.771666333</v>
      </c>
      <c r="DWG16" s="64">
        <v>86340072.598878816</v>
      </c>
      <c r="DWH16" s="64">
        <v>88006390.585270703</v>
      </c>
      <c r="DWI16" s="64">
        <v>89704867.632318884</v>
      </c>
      <c r="DWJ16" s="64">
        <v>91436124.392978355</v>
      </c>
      <c r="DWK16" s="64">
        <v>93200793.498479739</v>
      </c>
      <c r="DWL16" s="64">
        <v>94999519.789503619</v>
      </c>
      <c r="DWM16" s="64">
        <v>96832960.551816553</v>
      </c>
      <c r="DWN16" s="64">
        <v>98701785.756454676</v>
      </c>
      <c r="DWO16" s="64">
        <v>100606678.30454265</v>
      </c>
      <c r="DWP16" s="64">
        <v>102548334.27683774</v>
      </c>
      <c r="DWQ16" s="64">
        <v>104527463.18808958</v>
      </c>
      <c r="DWR16" s="64">
        <v>106544788.24630935</v>
      </c>
      <c r="DWS16" s="64">
        <v>108601046.61704238</v>
      </c>
      <c r="DWT16" s="65">
        <v>0</v>
      </c>
      <c r="DWU16" s="65">
        <v>0</v>
      </c>
      <c r="DWV16" s="65">
        <v>0</v>
      </c>
      <c r="DWW16" s="65">
        <v>0</v>
      </c>
      <c r="DWX16" s="65">
        <v>0</v>
      </c>
      <c r="DWY16" s="65">
        <v>8772214.3258380238</v>
      </c>
      <c r="DWZ16" s="65">
        <v>18255439.741087101</v>
      </c>
      <c r="DXA16" s="65">
        <v>28492898.237694263</v>
      </c>
      <c r="DXB16" s="65">
        <v>39530147.311842963</v>
      </c>
      <c r="DXC16" s="65">
        <v>51415198.275686353</v>
      </c>
      <c r="DXD16" s="65">
        <v>64198640.32276734</v>
      </c>
      <c r="DXE16" s="65">
        <v>77933770.619163647</v>
      </c>
      <c r="DXF16" s="65">
        <v>81092139.366871417</v>
      </c>
      <c r="DXG16" s="65">
        <v>84378505.169864029</v>
      </c>
      <c r="DXH16" s="65">
        <v>87798055.277468637</v>
      </c>
      <c r="DXI16" s="65">
        <v>91356187.159126744</v>
      </c>
      <c r="DXJ16" s="65">
        <v>95058517.023841098</v>
      </c>
      <c r="DXK16" s="65">
        <v>98910888.684884772</v>
      </c>
      <c r="DXL16" s="65">
        <v>102919382.78376421</v>
      </c>
      <c r="DXM16" s="65">
        <v>107090326.38799529</v>
      </c>
      <c r="DXN16" s="65">
        <v>111430302.97784221</v>
      </c>
      <c r="DXO16" s="65">
        <v>115946162.83778183</v>
      </c>
      <c r="DXP16" s="65">
        <v>120645033.86909617</v>
      </c>
      <c r="DXQ16" s="65">
        <v>125534332.84065908</v>
      </c>
      <c r="DXR16" s="65">
        <v>130621777.09567615</v>
      </c>
      <c r="DXS16" s="65">
        <v>135915396.73285547</v>
      </c>
      <c r="DXT16" s="65">
        <v>0</v>
      </c>
      <c r="DXU16" s="65">
        <v>0</v>
      </c>
      <c r="DXV16" s="65">
        <v>0</v>
      </c>
      <c r="DXW16" s="65">
        <v>0</v>
      </c>
      <c r="DXX16" s="65">
        <v>0</v>
      </c>
      <c r="DXY16" s="65">
        <v>11251484.879777458</v>
      </c>
      <c r="DXZ16" s="65">
        <v>22937265.239381347</v>
      </c>
      <c r="DYA16" s="65">
        <v>35069913.590294354</v>
      </c>
      <c r="DYB16" s="65">
        <v>47662325.967810512</v>
      </c>
      <c r="DYC16" s="65">
        <v>60727729.735834353</v>
      </c>
      <c r="DYD16" s="65">
        <v>74279691.572434425</v>
      </c>
      <c r="DYE16" s="65">
        <v>88332125.640220895</v>
      </c>
      <c r="DYF16" s="65">
        <v>90036889.20249337</v>
      </c>
      <c r="DYG16" s="65">
        <v>91774553.804814294</v>
      </c>
      <c r="DYH16" s="65">
        <v>93545754.419950664</v>
      </c>
      <c r="DYI16" s="65">
        <v>95351138.27530995</v>
      </c>
      <c r="DYJ16" s="65">
        <v>97191365.089448109</v>
      </c>
      <c r="DYK16" s="65">
        <v>99067107.31314218</v>
      </c>
      <c r="DYL16" s="65">
        <v>100979050.37511559</v>
      </c>
      <c r="DYM16" s="65">
        <v>102927892.93250549</v>
      </c>
      <c r="DYN16" s="65">
        <v>104914347.12616436</v>
      </c>
      <c r="DYO16" s="65">
        <v>106939138.84088852</v>
      </c>
      <c r="DYP16" s="65">
        <v>109003007.97066902</v>
      </c>
      <c r="DYQ16" s="65">
        <v>111106708.68906178</v>
      </c>
      <c r="DYR16" s="65">
        <v>113251009.72477569</v>
      </c>
      <c r="DYS16" s="65">
        <v>115436694.6425793</v>
      </c>
      <c r="DYT16" s="67">
        <v>457.8</v>
      </c>
      <c r="DYU16" s="68">
        <f ca="1">10000000*'Country Model'!$DYT$8/57000</f>
        <v>59385.964912280702</v>
      </c>
      <c r="DYV16" s="68">
        <f ca="1">10000000*'Country Model'!$DYT$8/57000</f>
        <v>59385.964912280702</v>
      </c>
      <c r="DYW16" s="38">
        <f ca="1">'Country Model'!$DYT$8/(220*8)</f>
        <v>0.19232954545454545</v>
      </c>
      <c r="DYX16" s="38">
        <f ca="1">'Country Model'!$DYT$8/(220*8)</f>
        <v>0.19232954545454545</v>
      </c>
      <c r="DYY16" s="25">
        <v>4.0000000000000001E-3</v>
      </c>
      <c r="DYZ16" s="25">
        <f t="shared" si="21"/>
        <v>4.0000000000000001E-3</v>
      </c>
      <c r="DZA16" s="25">
        <f t="shared" si="22"/>
        <v>0.05</v>
      </c>
      <c r="DZB16" s="25">
        <v>0.14000000000000001</v>
      </c>
      <c r="DZC16" s="25">
        <v>0.14000000000000001</v>
      </c>
      <c r="DZD16" s="25">
        <v>0.02</v>
      </c>
      <c r="DZE16" s="25">
        <v>0.04</v>
      </c>
      <c r="DZF16" s="25">
        <v>0.32</v>
      </c>
      <c r="DZG16" s="25">
        <v>0.11</v>
      </c>
      <c r="DZH16" s="25">
        <v>0.53</v>
      </c>
      <c r="DZI16" s="25">
        <v>0.16</v>
      </c>
      <c r="DZJ16" s="25">
        <v>0.18</v>
      </c>
      <c r="DZK16" s="25">
        <v>0.13</v>
      </c>
      <c r="DZL16" s="46">
        <v>0.67</v>
      </c>
      <c r="DZM16" s="46">
        <v>0.33</v>
      </c>
      <c r="DZN16" s="46">
        <v>0.33</v>
      </c>
      <c r="DZO16" s="46">
        <v>0.33</v>
      </c>
      <c r="DZP16" s="46">
        <v>0.17</v>
      </c>
      <c r="DZQ16" s="46">
        <v>1</v>
      </c>
      <c r="DZR16" s="46">
        <v>0.5</v>
      </c>
      <c r="DZS16" s="46">
        <v>0.33</v>
      </c>
      <c r="DZT16" s="46">
        <v>0.5</v>
      </c>
      <c r="DZU16" s="46">
        <v>0.17</v>
      </c>
      <c r="DZW16" s="69">
        <v>0</v>
      </c>
      <c r="DZX16" s="69">
        <v>1</v>
      </c>
      <c r="DZY16" s="69">
        <v>2</v>
      </c>
      <c r="DZZ16" s="69">
        <v>3</v>
      </c>
      <c r="EAA16" s="69">
        <v>4</v>
      </c>
      <c r="EAB16" s="69">
        <v>5</v>
      </c>
      <c r="EAC16" s="69">
        <v>6</v>
      </c>
      <c r="EAD16" s="69">
        <v>7</v>
      </c>
      <c r="EAE16" s="69">
        <v>8</v>
      </c>
      <c r="EAF16" s="69">
        <v>9</v>
      </c>
      <c r="EAG16" s="69">
        <v>10</v>
      </c>
      <c r="EAH16" s="69">
        <v>11</v>
      </c>
      <c r="EAI16" s="69">
        <v>12</v>
      </c>
      <c r="EAJ16" s="69">
        <v>13</v>
      </c>
      <c r="EAK16" s="69">
        <v>14</v>
      </c>
      <c r="EAL16" s="69">
        <v>15</v>
      </c>
      <c r="EAM16" s="69">
        <v>16</v>
      </c>
      <c r="EAN16" s="69">
        <v>17</v>
      </c>
      <c r="EAO16" s="69">
        <v>18</v>
      </c>
      <c r="EAP16" s="69">
        <v>19</v>
      </c>
      <c r="EAQ16" s="69">
        <v>20</v>
      </c>
      <c r="EAR16" s="69">
        <v>21</v>
      </c>
      <c r="EAS16" s="69">
        <v>22</v>
      </c>
      <c r="EAT16" s="69">
        <v>23</v>
      </c>
      <c r="EAU16" s="69">
        <v>24</v>
      </c>
      <c r="EAV16" s="69">
        <v>25</v>
      </c>
      <c r="EAW16" s="69">
        <v>26</v>
      </c>
      <c r="EAX16" s="69">
        <v>27</v>
      </c>
      <c r="EAY16" s="69">
        <v>28</v>
      </c>
      <c r="EAZ16" s="69">
        <v>29</v>
      </c>
      <c r="EBA16" s="69">
        <v>30</v>
      </c>
      <c r="EBB16" s="69">
        <v>31</v>
      </c>
      <c r="EBC16" s="69">
        <v>32</v>
      </c>
      <c r="EBD16" s="69">
        <v>33</v>
      </c>
      <c r="EBE16" s="69">
        <v>34</v>
      </c>
      <c r="EBF16" s="69">
        <v>35</v>
      </c>
      <c r="EBG16" s="69">
        <v>36</v>
      </c>
      <c r="EBH16" s="69">
        <v>37</v>
      </c>
      <c r="EBI16" s="69">
        <v>38</v>
      </c>
      <c r="EBJ16" s="69">
        <v>39</v>
      </c>
      <c r="EBK16" s="69">
        <v>40</v>
      </c>
      <c r="EBL16" s="69">
        <v>41</v>
      </c>
      <c r="EBM16" s="69">
        <v>42</v>
      </c>
      <c r="EBO16" s="70">
        <v>19444863.525094423</v>
      </c>
      <c r="EBP16" s="70">
        <v>20152283.109516609</v>
      </c>
      <c r="EBQ16" s="70">
        <v>20885439.180480767</v>
      </c>
      <c r="EBR16" s="70">
        <v>21645268.051815502</v>
      </c>
      <c r="EBS16" s="70">
        <v>22432740.101190444</v>
      </c>
      <c r="EBT16" s="70">
        <v>23248861.009385813</v>
      </c>
      <c r="EBU16" s="70">
        <v>24094673.044647656</v>
      </c>
      <c r="EBV16" s="70">
        <v>24971256.393768914</v>
      </c>
      <c r="EBW16" s="70">
        <v>25879730.541596293</v>
      </c>
      <c r="EBX16" s="70">
        <v>26821255.700724676</v>
      </c>
      <c r="EBY16" s="70">
        <v>27797034.293204956</v>
      </c>
      <c r="EBZ16" s="70">
        <v>28808312.4861576</v>
      </c>
      <c r="ECA16" s="70">
        <v>29856381.783253018</v>
      </c>
      <c r="ECB16" s="70">
        <v>30942580.674091283</v>
      </c>
      <c r="ECC16" s="70">
        <v>32068296.34358757</v>
      </c>
      <c r="ECD16" s="70">
        <v>33234966.443546426</v>
      </c>
      <c r="ECE16" s="70">
        <v>34444080.928687289</v>
      </c>
      <c r="ECF16" s="70">
        <v>35697183.959466092</v>
      </c>
      <c r="ECG16" s="70">
        <v>36995875.874123037</v>
      </c>
      <c r="ECH16" s="70">
        <v>38341815.23247499</v>
      </c>
      <c r="ECI16" s="70">
        <v>39736720.934062727</v>
      </c>
      <c r="ECJ16" s="70">
        <v>41182374.413358033</v>
      </c>
      <c r="ECK16" s="70">
        <v>42680621.914834134</v>
      </c>
      <c r="ECL16" s="70">
        <v>44233376.850805119</v>
      </c>
      <c r="ECM16" s="70">
        <v>45842622.245045267</v>
      </c>
      <c r="ECN16" s="70">
        <v>47510413.265309349</v>
      </c>
      <c r="ECO16" s="70">
        <v>283605251.6539858</v>
      </c>
      <c r="ECP16" s="70">
        <v>287926975.93118763</v>
      </c>
      <c r="ECQ16" s="70">
        <v>292314556.88988328</v>
      </c>
      <c r="ECR16" s="70">
        <v>296768998.0884257</v>
      </c>
      <c r="ECS16" s="70">
        <v>301291318.37791169</v>
      </c>
      <c r="ECT16" s="70">
        <v>305882552.13522094</v>
      </c>
      <c r="ECU16" s="70">
        <v>310543749.49960566</v>
      </c>
      <c r="ECV16" s="70">
        <v>315275976.61288613</v>
      </c>
      <c r="ECW16" s="70">
        <v>320080315.86330593</v>
      </c>
      <c r="ECX16" s="70">
        <v>324957866.13310337</v>
      </c>
      <c r="ECY16" s="70">
        <v>329909743.04985577</v>
      </c>
      <c r="ECZ16" s="70">
        <v>334937079.24165344</v>
      </c>
      <c r="EDA16" s="70">
        <v>340041024.59616244</v>
      </c>
      <c r="EDB16" s="70">
        <v>345222746.52363491</v>
      </c>
      <c r="EDC16" s="70">
        <v>350483430.22392744</v>
      </c>
      <c r="EDD16" s="70">
        <v>355824278.95758814</v>
      </c>
      <c r="EDE16" s="70">
        <v>361246514.32107502</v>
      </c>
      <c r="EDF16" s="70">
        <v>366751376.52616805</v>
      </c>
      <c r="EDG16" s="70">
        <v>372340124.68363911</v>
      </c>
      <c r="EDH16" s="70">
        <v>378014037.09124458</v>
      </c>
      <c r="EDI16" s="70">
        <v>383774411.52610683</v>
      </c>
      <c r="EDJ16" s="70">
        <v>389622565.54155064</v>
      </c>
      <c r="EDK16" s="70">
        <v>395559836.76846343</v>
      </c>
      <c r="EDL16" s="70">
        <v>401587583.22124755</v>
      </c>
      <c r="EDM16" s="70">
        <v>407707183.6084348</v>
      </c>
      <c r="EDN16" s="70">
        <v>413920037.64803445</v>
      </c>
      <c r="EDO16" s="71">
        <v>19444863.525094423</v>
      </c>
      <c r="EDP16" s="71">
        <v>20152283.109516609</v>
      </c>
      <c r="EDQ16" s="71">
        <v>20885439.180480767</v>
      </c>
      <c r="EDR16" s="71">
        <v>21645268.051815502</v>
      </c>
      <c r="EDS16" s="71">
        <v>22432740.101190444</v>
      </c>
      <c r="EDT16" s="79">
        <v>21588228.08014397</v>
      </c>
      <c r="EDU16" s="79">
        <v>20652576.895412274</v>
      </c>
      <c r="EDV16" s="79">
        <v>19620272.88081843</v>
      </c>
      <c r="EDW16" s="79">
        <v>18485521.815425925</v>
      </c>
      <c r="EDX16" s="79">
        <v>17242235.80760872</v>
      </c>
      <c r="EDY16" s="79">
        <v>15884019.596117118</v>
      </c>
      <c r="EDZ16" s="79">
        <v>14404156.2430788</v>
      </c>
      <c r="EEA16" s="71">
        <v>14853500.949304597</v>
      </c>
      <c r="EEB16" s="71">
        <v>15316863.183638657</v>
      </c>
      <c r="EEC16" s="71">
        <v>15794680.229733245</v>
      </c>
      <c r="EED16" s="71">
        <v>16287403.012518259</v>
      </c>
      <c r="EEE16" s="71">
        <v>16795496.523747548</v>
      </c>
      <c r="EEF16" s="71">
        <v>17319440.260820385</v>
      </c>
      <c r="EEG16" s="71">
        <v>17859728.679292172</v>
      </c>
      <c r="EEH16" s="71">
        <v>18416871.659501448</v>
      </c>
      <c r="EEI16" s="71">
        <v>18991394.987753548</v>
      </c>
      <c r="EEJ16" s="71">
        <v>19583840.852515023</v>
      </c>
      <c r="EEK16" s="71">
        <v>20194768.356087092</v>
      </c>
      <c r="EEL16" s="71">
        <v>20824754.042240992</v>
      </c>
      <c r="EEM16" s="71">
        <v>21474392.440313183</v>
      </c>
      <c r="EEN16" s="71">
        <v>22144296.626273852</v>
      </c>
      <c r="EEO16" s="71">
        <v>283605251.6539858</v>
      </c>
      <c r="EEP16" s="71">
        <v>287926975.93118763</v>
      </c>
      <c r="EEQ16" s="71">
        <v>292314556.88988328</v>
      </c>
      <c r="EER16" s="71">
        <v>296768998.0884257</v>
      </c>
      <c r="EES16" s="71">
        <v>301291318.37791169</v>
      </c>
      <c r="EET16" s="79">
        <v>284033798.41127658</v>
      </c>
      <c r="EEU16" s="79">
        <v>266180356.71394771</v>
      </c>
      <c r="EEV16" s="79">
        <v>247716838.76726767</v>
      </c>
      <c r="EEW16" s="79">
        <v>228628797.04521853</v>
      </c>
      <c r="EEX16" s="79">
        <v>208901485.37128073</v>
      </c>
      <c r="EEY16" s="79">
        <v>188519853.17134616</v>
      </c>
      <c r="EEZ16" s="79">
        <v>167468539.62082672</v>
      </c>
      <c r="EFA16" s="71">
        <v>172692802.7062915</v>
      </c>
      <c r="EFB16" s="71">
        <v>178080039.23648772</v>
      </c>
      <c r="EFC16" s="71">
        <v>183635333.24781498</v>
      </c>
      <c r="EFD16" s="71">
        <v>189363927.37567753</v>
      </c>
      <c r="EFE16" s="71">
        <v>195271227.80205777</v>
      </c>
      <c r="EFF16" s="71">
        <v>201362809.35743195</v>
      </c>
      <c r="EFG16" s="71">
        <v>207644420.78184238</v>
      </c>
      <c r="EFH16" s="71">
        <v>214121990.15009159</v>
      </c>
      <c r="EFI16" s="71">
        <v>220801630.46617794</v>
      </c>
      <c r="EFJ16" s="71">
        <v>227689645.43225241</v>
      </c>
      <c r="EFK16" s="71">
        <v>234792535.39754087</v>
      </c>
      <c r="EFL16" s="71">
        <v>242117003.4928458</v>
      </c>
      <c r="EFM16" s="71">
        <v>249669961.95641696</v>
      </c>
      <c r="EFN16" s="71">
        <v>257458538.65716043</v>
      </c>
      <c r="EFO16" s="70">
        <v>0</v>
      </c>
      <c r="EFP16" s="70">
        <v>0</v>
      </c>
      <c r="EFQ16" s="70">
        <v>0</v>
      </c>
      <c r="EFR16" s="70">
        <v>0</v>
      </c>
      <c r="EFS16" s="70">
        <v>0</v>
      </c>
      <c r="EFT16" s="70">
        <v>1660632.9292418435</v>
      </c>
      <c r="EFU16" s="70">
        <v>3442096.1492353827</v>
      </c>
      <c r="EFV16" s="70">
        <v>5350983.5129504837</v>
      </c>
      <c r="EFW16" s="70">
        <v>7394208.7261703685</v>
      </c>
      <c r="EFX16" s="70">
        <v>9579019.8931159563</v>
      </c>
      <c r="EFY16" s="70">
        <v>11913014.697087837</v>
      </c>
      <c r="EFZ16" s="70">
        <v>14404156.2430788</v>
      </c>
      <c r="EGA16" s="70">
        <v>15002880.83394842</v>
      </c>
      <c r="EGB16" s="70">
        <v>15625717.490452627</v>
      </c>
      <c r="EGC16" s="70">
        <v>16273616.113854324</v>
      </c>
      <c r="EGD16" s="70">
        <v>16947563.431028165</v>
      </c>
      <c r="EGE16" s="70">
        <v>17648584.404939741</v>
      </c>
      <c r="EGF16" s="70">
        <v>18377743.698645707</v>
      </c>
      <c r="EGG16" s="70">
        <v>19136147.194830865</v>
      </c>
      <c r="EGH16" s="70">
        <v>19924943.572973542</v>
      </c>
      <c r="EGI16" s="70">
        <v>20745325.946309179</v>
      </c>
      <c r="EGJ16" s="70">
        <v>21598533.56084301</v>
      </c>
      <c r="EGK16" s="70">
        <v>22485853.558747042</v>
      </c>
      <c r="EGL16" s="70">
        <v>23408622.808564126</v>
      </c>
      <c r="EGM16" s="70">
        <v>24368229.804732084</v>
      </c>
      <c r="EGN16" s="70">
        <v>25366116.639035497</v>
      </c>
      <c r="EGO16" s="70">
        <v>0</v>
      </c>
      <c r="EGP16" s="70">
        <v>0</v>
      </c>
      <c r="EGQ16" s="70">
        <v>0</v>
      </c>
      <c r="EGR16" s="70">
        <v>0</v>
      </c>
      <c r="EGS16" s="70">
        <v>0</v>
      </c>
      <c r="EGT16" s="70">
        <v>21848753.723944366</v>
      </c>
      <c r="EGU16" s="70">
        <v>44363392.785657942</v>
      </c>
      <c r="EGV16" s="70">
        <v>67559137.845618457</v>
      </c>
      <c r="EGW16" s="70">
        <v>91451518.818087399</v>
      </c>
      <c r="EGX16" s="70">
        <v>116056380.76182264</v>
      </c>
      <c r="EGY16" s="70">
        <v>141389889.87850961</v>
      </c>
      <c r="EGZ16" s="70">
        <v>167468539.62082672</v>
      </c>
      <c r="EHA16" s="70">
        <v>167348221.88987094</v>
      </c>
      <c r="EHB16" s="70">
        <v>167142707.28714719</v>
      </c>
      <c r="EHC16" s="70">
        <v>166848096.97611246</v>
      </c>
      <c r="EHD16" s="70">
        <v>166460351.58191061</v>
      </c>
      <c r="EHE16" s="70">
        <v>165975286.51901725</v>
      </c>
      <c r="EHF16" s="70">
        <v>165388567.1687361</v>
      </c>
      <c r="EHG16" s="70">
        <v>164695703.90179673</v>
      </c>
      <c r="EHH16" s="70">
        <v>163892046.94115299</v>
      </c>
      <c r="EHI16" s="70">
        <v>162972781.05992889</v>
      </c>
      <c r="EHJ16" s="70">
        <v>161932920.10929823</v>
      </c>
      <c r="EHK16" s="70">
        <v>160767301.37092257</v>
      </c>
      <c r="EHL16" s="70">
        <v>159470579.72840175</v>
      </c>
      <c r="EHM16" s="70">
        <v>158037221.65201783</v>
      </c>
      <c r="EHN16" s="70">
        <v>156461498.99087402</v>
      </c>
      <c r="EHO16" s="70">
        <f t="shared" si="23"/>
        <v>351801356.86697012</v>
      </c>
      <c r="EHP16" s="70">
        <f t="shared" si="24"/>
        <v>758466442.48513615</v>
      </c>
      <c r="EHQ16" s="70">
        <f t="shared" si="25"/>
        <v>27061642.835920777</v>
      </c>
      <c r="EHR16" s="70">
        <f t="shared" si="26"/>
        <v>32976801.847179834</v>
      </c>
      <c r="EHS16" s="70">
        <f t="shared" si="27"/>
        <v>4231219079.3032818</v>
      </c>
      <c r="EHT16" s="70">
        <f t="shared" si="28"/>
        <v>8101742750.2392464</v>
      </c>
      <c r="EHU16" s="70">
        <f t="shared" si="29"/>
        <v>325478390.71563709</v>
      </c>
      <c r="EHV16" s="70">
        <f t="shared" si="30"/>
        <v>352249684.79301071</v>
      </c>
      <c r="EHW16" s="70">
        <f t="shared" si="31"/>
        <v>4583020436.1702518</v>
      </c>
      <c r="EHX16" s="70">
        <f t="shared" si="2"/>
        <v>8860209192.7243824</v>
      </c>
      <c r="EHY16" s="70">
        <f t="shared" si="2"/>
        <v>352540033.55155784</v>
      </c>
      <c r="EHZ16" s="70">
        <f t="shared" si="2"/>
        <v>385226486.64019054</v>
      </c>
      <c r="EIA16" s="70">
        <f t="shared" si="32"/>
        <v>234207466.84680596</v>
      </c>
      <c r="EIB16" s="70">
        <f t="shared" si="33"/>
        <v>427812451.27535123</v>
      </c>
      <c r="EIC16" s="70">
        <f t="shared" si="3"/>
        <v>678018424.26719499</v>
      </c>
      <c r="EID16" s="70">
        <f t="shared" si="3"/>
        <v>737476171.43320131</v>
      </c>
      <c r="EIE16" s="70">
        <f t="shared" si="34"/>
        <v>2913282088.1337738</v>
      </c>
      <c r="EIF16" s="70">
        <f t="shared" si="35"/>
        <v>5164211851.6275921</v>
      </c>
      <c r="EIG16" s="70">
        <f t="shared" si="4"/>
        <v>1030558457.8187528</v>
      </c>
      <c r="EIH16" s="70">
        <f t="shared" si="4"/>
        <v>1122702658.0733919</v>
      </c>
      <c r="EII16" s="70">
        <f t="shared" si="4"/>
        <v>3147489554.9805799</v>
      </c>
      <c r="EIJ16" s="70">
        <f t="shared" si="4"/>
        <v>5592024302.9029436</v>
      </c>
      <c r="EIK16" s="70">
        <f t="shared" si="4"/>
        <v>1708576882.0859478</v>
      </c>
      <c r="EIL16" s="70">
        <f t="shared" si="4"/>
        <v>1860178829.5065932</v>
      </c>
      <c r="EIM16" s="70">
        <f t="shared" si="36"/>
        <v>117593890.02016416</v>
      </c>
      <c r="EIN16" s="70">
        <f t="shared" si="5"/>
        <v>330653991.20978492</v>
      </c>
      <c r="EIO16" s="70">
        <f t="shared" si="37"/>
        <v>9045683.8477049358</v>
      </c>
      <c r="EIP16" s="70">
        <f t="shared" si="38"/>
        <v>14376260.487381954</v>
      </c>
      <c r="EIQ16" s="70">
        <f t="shared" si="5"/>
        <v>1317936991.169508</v>
      </c>
      <c r="EIR16" s="70">
        <f t="shared" si="5"/>
        <v>2937530898.6116543</v>
      </c>
      <c r="EIS16" s="70">
        <f t="shared" si="39"/>
        <v>101379768.55150062</v>
      </c>
      <c r="EIT16" s="70">
        <f t="shared" si="40"/>
        <v>127718734.72224584</v>
      </c>
      <c r="EIU16" s="70">
        <f t="shared" si="5"/>
        <v>1435530881.189672</v>
      </c>
      <c r="EIV16" s="70">
        <f t="shared" si="5"/>
        <v>3268184889.8214388</v>
      </c>
      <c r="EIW16" s="70">
        <f t="shared" si="41"/>
        <v>110425452.39920554</v>
      </c>
      <c r="EIX16" s="70">
        <f t="shared" si="42"/>
        <v>142094995.20962778</v>
      </c>
      <c r="EIY16" s="70">
        <v>11900.893289994603</v>
      </c>
      <c r="EIZ16" s="70">
        <v>12383.192672384313</v>
      </c>
      <c r="EJA16" s="70">
        <v>12885.037872771487</v>
      </c>
      <c r="EJB16" s="70">
        <v>13407.221011186008</v>
      </c>
      <c r="EJC16" s="70">
        <v>13950.566309365746</v>
      </c>
      <c r="EJD16" s="70">
        <v>14515.931391720571</v>
      </c>
      <c r="EJE16" s="70">
        <v>15104.208639019664</v>
      </c>
      <c r="EJF16" s="70">
        <v>15716.326596938752</v>
      </c>
      <c r="EJG16" s="70">
        <v>16353.251441690636</v>
      </c>
      <c r="EJH16" s="70">
        <v>17015.988505052257</v>
      </c>
      <c r="EJI16" s="70">
        <v>17705.583861195541</v>
      </c>
      <c r="EJJ16" s="70">
        <v>18423.125977826661</v>
      </c>
      <c r="EJK16" s="70">
        <v>19169.747434239845</v>
      </c>
      <c r="EJL16" s="70">
        <v>19946.626708997614</v>
      </c>
      <c r="EJM16" s="70">
        <v>20754.990040059121</v>
      </c>
      <c r="EJN16" s="70">
        <v>21596.113360292638</v>
      </c>
      <c r="EJO16" s="70">
        <v>22471.324311427223</v>
      </c>
      <c r="EJP16" s="70">
        <v>23382.004339622414</v>
      </c>
      <c r="EJQ16" s="70">
        <v>24329.59087596371</v>
      </c>
      <c r="EJR16" s="70">
        <v>25315.579605325463</v>
      </c>
      <c r="EJS16" s="70">
        <v>26341.526827182421</v>
      </c>
      <c r="EJT16" s="70">
        <v>27409.051912096256</v>
      </c>
      <c r="EJU16" s="70">
        <v>28519.839857754541</v>
      </c>
      <c r="EJV16" s="70">
        <v>29675.643948596418</v>
      </c>
      <c r="EJW16" s="70">
        <v>30878.288523223262</v>
      </c>
      <c r="EJX16" s="70">
        <v>32129.671853962176</v>
      </c>
      <c r="EJY16" s="70">
        <v>18923.057368018199</v>
      </c>
      <c r="EJZ16" s="70">
        <v>19288.262421717263</v>
      </c>
      <c r="EKA16" s="70">
        <v>19660.515740855335</v>
      </c>
      <c r="EKB16" s="70">
        <v>20039.953353248002</v>
      </c>
      <c r="EKC16" s="70">
        <v>20426.71391197616</v>
      </c>
      <c r="EKD16" s="70">
        <v>20820.938746052216</v>
      </c>
      <c r="EKE16" s="70">
        <v>21222.771912064181</v>
      </c>
      <c r="EKF16" s="70">
        <v>21632.360246816461</v>
      </c>
      <c r="EKG16" s="70">
        <v>22049.853420986528</v>
      </c>
      <c r="EKH16" s="70">
        <v>22475.403993817199</v>
      </c>
      <c r="EKI16" s="70">
        <v>22909.16746886446</v>
      </c>
      <c r="EKJ16" s="70">
        <v>23351.302350821101</v>
      </c>
      <c r="EKK16" s="70">
        <v>23801.970203437126</v>
      </c>
      <c r="EKL16" s="70">
        <v>24261.335708557937</v>
      </c>
      <c r="EKM16" s="70">
        <v>24729.56672630192</v>
      </c>
      <c r="EKN16" s="70">
        <v>25206.834356399449</v>
      </c>
      <c r="EKO16" s="70">
        <v>25693.313000715709</v>
      </c>
      <c r="EKP16" s="70">
        <v>26189.180426980132</v>
      </c>
      <c r="EKQ16" s="70">
        <v>26694.617833745837</v>
      </c>
      <c r="EKR16" s="70">
        <v>27209.809916602691</v>
      </c>
      <c r="EKS16" s="70">
        <v>27734.944935668325</v>
      </c>
      <c r="EKT16" s="70">
        <v>28270.214784381573</v>
      </c>
      <c r="EKU16" s="70">
        <v>28815.815059623743</v>
      </c>
      <c r="EKV16" s="70">
        <v>29371.94513319305</v>
      </c>
      <c r="EKW16" s="70">
        <v>29938.808224658547</v>
      </c>
      <c r="EKX16" s="70">
        <v>30516.611475620077</v>
      </c>
      <c r="EKY16" s="71">
        <v>11900.893289994603</v>
      </c>
      <c r="EKZ16" s="71">
        <v>12383.192672384313</v>
      </c>
      <c r="ELA16" s="71">
        <v>12885.037872771487</v>
      </c>
      <c r="ELB16" s="71">
        <v>13407.221011186008</v>
      </c>
      <c r="ELC16" s="71">
        <v>13950.566309365746</v>
      </c>
      <c r="ELD16" s="79">
        <v>13479.079149454816</v>
      </c>
      <c r="ELE16" s="79">
        <v>12946.464547731141</v>
      </c>
      <c r="ELF16" s="79">
        <v>12348.542326166162</v>
      </c>
      <c r="ELG16" s="79">
        <v>11680.893886921884</v>
      </c>
      <c r="ELH16" s="79">
        <v>10938.84975324788</v>
      </c>
      <c r="ELI16" s="79">
        <v>10117.476492111737</v>
      </c>
      <c r="ELJ16" s="79">
        <v>9211.5629889133306</v>
      </c>
      <c r="ELK16" s="71">
        <v>9498.9222063005036</v>
      </c>
      <c r="ELL16" s="71">
        <v>9795.245735164106</v>
      </c>
      <c r="ELM16" s="71">
        <v>10100.81322158954</v>
      </c>
      <c r="ELN16" s="71">
        <v>10415.913035358755</v>
      </c>
      <c r="ELO16" s="71">
        <v>10740.842542090233</v>
      </c>
      <c r="ELP16" s="71">
        <v>11075.908383868515</v>
      </c>
      <c r="ELQ16" s="71">
        <v>11421.426768628098</v>
      </c>
      <c r="ELR16" s="71">
        <v>11777.723768564811</v>
      </c>
      <c r="ELS16" s="71">
        <v>12145.135627856276</v>
      </c>
      <c r="ELT16" s="71">
        <v>12524.009079981861</v>
      </c>
      <c r="ELU16" s="71">
        <v>12914.701674941578</v>
      </c>
      <c r="ELV16" s="71">
        <v>13317.58211668275</v>
      </c>
      <c r="ELW16" s="71">
        <v>13733.030611052849</v>
      </c>
      <c r="ELX16" s="71">
        <v>14161.439224606907</v>
      </c>
      <c r="ELY16" s="71">
        <v>18923.057368018199</v>
      </c>
      <c r="ELZ16" s="71">
        <v>19288.262421717263</v>
      </c>
      <c r="EMA16" s="71">
        <v>19660.515740855335</v>
      </c>
      <c r="EMB16" s="71">
        <v>20039.953353248002</v>
      </c>
      <c r="EMC16" s="71">
        <v>20426.71391197616</v>
      </c>
      <c r="EMD16" s="79">
        <v>19333.728835619917</v>
      </c>
      <c r="EME16" s="79">
        <v>18190.947353197869</v>
      </c>
      <c r="EMF16" s="79">
        <v>16996.854479641504</v>
      </c>
      <c r="EMG16" s="79">
        <v>15749.895300704664</v>
      </c>
      <c r="EMH16" s="79">
        <v>14448.473996025341</v>
      </c>
      <c r="EMI16" s="79">
        <v>13090.952839351119</v>
      </c>
      <c r="EMJ16" s="79">
        <v>11675.65117541055</v>
      </c>
      <c r="EMK16" s="71">
        <v>12039.878830184196</v>
      </c>
      <c r="EML16" s="71">
        <v>12415.46874497305</v>
      </c>
      <c r="EMM16" s="71">
        <v>12802.775371041211</v>
      </c>
      <c r="EMN16" s="71">
        <v>13202.164216933495</v>
      </c>
      <c r="EMO16" s="71">
        <v>13614.012193412729</v>
      </c>
      <c r="EMP16" s="71">
        <v>14038.707969157516</v>
      </c>
      <c r="EMQ16" s="71">
        <v>14476.652337556183</v>
      </c>
      <c r="EMR16" s="71">
        <v>14928.258594943029</v>
      </c>
      <c r="EMS16" s="71">
        <v>15393.952930633852</v>
      </c>
      <c r="EMT16" s="71">
        <v>15874.174829128819</v>
      </c>
      <c r="EMU16" s="71">
        <v>16369.377484862245</v>
      </c>
      <c r="EMV16" s="71">
        <v>16880.028229890711</v>
      </c>
      <c r="EMW16" s="71">
        <v>17406.608974923103</v>
      </c>
      <c r="EMX16" s="71">
        <v>17949.616664108813</v>
      </c>
      <c r="EMY16" s="70">
        <v>0</v>
      </c>
      <c r="EMZ16" s="70">
        <v>0</v>
      </c>
      <c r="ENA16" s="70">
        <v>0</v>
      </c>
      <c r="ENB16" s="70">
        <v>0</v>
      </c>
      <c r="ENC16" s="70">
        <v>0</v>
      </c>
      <c r="END16" s="70">
        <v>1036.8522422657552</v>
      </c>
      <c r="ENE16" s="70">
        <v>2157.7440912885231</v>
      </c>
      <c r="ENF16" s="70">
        <v>3367.7842707725904</v>
      </c>
      <c r="ENG16" s="70">
        <v>4672.3575547687524</v>
      </c>
      <c r="ENH16" s="70">
        <v>6077.1387518043775</v>
      </c>
      <c r="ENI16" s="70">
        <v>7588.1073690838039</v>
      </c>
      <c r="ENJ16" s="70">
        <v>9211.5629889133306</v>
      </c>
      <c r="ENK16" s="70">
        <v>9670.8252279393419</v>
      </c>
      <c r="ENL16" s="70">
        <v>10151.380973833508</v>
      </c>
      <c r="ENM16" s="70">
        <v>10654.176818469581</v>
      </c>
      <c r="ENN16" s="70">
        <v>11180.200324933883</v>
      </c>
      <c r="ENO16" s="70">
        <v>11730.48176933699</v>
      </c>
      <c r="ENP16" s="70">
        <v>12306.095955753899</v>
      </c>
      <c r="ENQ16" s="70">
        <v>12908.164107335611</v>
      </c>
      <c r="ENR16" s="70">
        <v>13537.855836760653</v>
      </c>
      <c r="ENS16" s="70">
        <v>14196.391199326144</v>
      </c>
      <c r="ENT16" s="70">
        <v>14885.042832114395</v>
      </c>
      <c r="ENU16" s="70">
        <v>15605.138182812963</v>
      </c>
      <c r="ENV16" s="70">
        <v>16358.061831913668</v>
      </c>
      <c r="ENW16" s="70">
        <v>17145.257912170411</v>
      </c>
      <c r="ENX16" s="70">
        <v>17968.232629355269</v>
      </c>
      <c r="ENY16" s="70">
        <v>0</v>
      </c>
      <c r="ENZ16" s="70">
        <v>0</v>
      </c>
      <c r="EOA16" s="70">
        <v>0</v>
      </c>
      <c r="EOB16" s="70">
        <v>0</v>
      </c>
      <c r="EOC16" s="70">
        <v>0</v>
      </c>
      <c r="EOD16" s="70">
        <v>1487.2099104322988</v>
      </c>
      <c r="EOE16" s="70">
        <v>3031.8245588663121</v>
      </c>
      <c r="EOF16" s="70">
        <v>4635.5057671749564</v>
      </c>
      <c r="EOG16" s="70">
        <v>6299.9581202818645</v>
      </c>
      <c r="EOH16" s="70">
        <v>8026.9299977918581</v>
      </c>
      <c r="EOI16" s="70">
        <v>9818.2146295133407</v>
      </c>
      <c r="EOJ16" s="70">
        <v>11675.65117541055</v>
      </c>
      <c r="EOK16" s="70">
        <v>11762.09137325293</v>
      </c>
      <c r="EOL16" s="70">
        <v>11845.866963584887</v>
      </c>
      <c r="EOM16" s="70">
        <v>11926.79135526071</v>
      </c>
      <c r="EON16" s="70">
        <v>12004.670139465954</v>
      </c>
      <c r="EOO16" s="70">
        <v>12079.30080730298</v>
      </c>
      <c r="EOP16" s="70">
        <v>12150.472457822616</v>
      </c>
      <c r="EOQ16" s="70">
        <v>12217.965496189654</v>
      </c>
      <c r="EOR16" s="70">
        <v>12281.551321659663</v>
      </c>
      <c r="EOS16" s="70">
        <v>12340.992005034474</v>
      </c>
      <c r="EOT16" s="70">
        <v>12396.039955252754</v>
      </c>
      <c r="EOU16" s="70">
        <v>12446.437574761498</v>
      </c>
      <c r="EOV16" s="70">
        <v>12491.916903302339</v>
      </c>
      <c r="EOW16" s="70">
        <v>12532.199249735444</v>
      </c>
      <c r="EOX16" s="70">
        <v>12566.994811511264</v>
      </c>
      <c r="EOY16" s="70">
        <f t="shared" si="43"/>
        <v>223659.68127758504</v>
      </c>
      <c r="EOZ16" s="70">
        <f t="shared" si="44"/>
        <v>494112.20333273901</v>
      </c>
      <c r="EPA16" s="70">
        <f t="shared" si="45"/>
        <v>17204.59086750654</v>
      </c>
      <c r="EPB16" s="70">
        <f t="shared" si="46"/>
        <v>21483.139275336478</v>
      </c>
      <c r="EPC16" s="70">
        <f t="shared" si="47"/>
        <v>292928.17239934276</v>
      </c>
      <c r="EPD16" s="70">
        <f t="shared" si="48"/>
        <v>573363.43319053238</v>
      </c>
      <c r="EPE16" s="70">
        <f t="shared" si="49"/>
        <v>22532.936338410982</v>
      </c>
      <c r="EPF16" s="70">
        <f t="shared" si="50"/>
        <v>24928.844921327494</v>
      </c>
      <c r="EPG16" s="70">
        <f t="shared" si="51"/>
        <v>516587.8536769278</v>
      </c>
      <c r="EPH16" s="70">
        <f t="shared" si="6"/>
        <v>1067475.6365232714</v>
      </c>
      <c r="EPI16" s="70">
        <f t="shared" si="6"/>
        <v>39737.527205917519</v>
      </c>
      <c r="EPJ16" s="70">
        <f t="shared" si="6"/>
        <v>46411.984196663972</v>
      </c>
      <c r="EPK16" s="70">
        <f t="shared" si="52"/>
        <v>147891.55066351162</v>
      </c>
      <c r="EPL16" s="70">
        <f t="shared" si="53"/>
        <v>271703.35046178551</v>
      </c>
      <c r="EPM16" s="70">
        <f t="shared" si="7"/>
        <v>62270.463544328501</v>
      </c>
      <c r="EPN16" s="70">
        <f t="shared" si="7"/>
        <v>71340.829117991467</v>
      </c>
      <c r="EPO16" s="70">
        <f t="shared" si="54"/>
        <v>200413.45840830705</v>
      </c>
      <c r="EPP16" s="70">
        <f t="shared" si="55"/>
        <v>357344.84861692408</v>
      </c>
      <c r="EPQ16" s="70">
        <f t="shared" si="8"/>
        <v>102007.99075024601</v>
      </c>
      <c r="EPR16" s="70">
        <f t="shared" si="8"/>
        <v>117752.81331465545</v>
      </c>
      <c r="EPS16" s="70">
        <f t="shared" si="8"/>
        <v>348305.00907181867</v>
      </c>
      <c r="EPT16" s="70">
        <f t="shared" si="8"/>
        <v>629048.19907870959</v>
      </c>
      <c r="EPU16" s="70">
        <f t="shared" si="8"/>
        <v>164278.45429457451</v>
      </c>
      <c r="EPV16" s="70">
        <f t="shared" si="8"/>
        <v>189093.64243264691</v>
      </c>
      <c r="EPW16" s="70">
        <f t="shared" si="56"/>
        <v>75768.130614073423</v>
      </c>
      <c r="EPX16" s="70">
        <f t="shared" si="9"/>
        <v>222408.8528709535</v>
      </c>
      <c r="EPY16" s="70">
        <f t="shared" si="57"/>
        <v>5828.3177395441098</v>
      </c>
      <c r="EPZ16" s="70">
        <f t="shared" si="58"/>
        <v>9669.9501248240649</v>
      </c>
      <c r="EQA16" s="70">
        <f t="shared" si="10"/>
        <v>92514.713991035707</v>
      </c>
      <c r="EQB16" s="70">
        <f t="shared" si="10"/>
        <v>216018.5845736083</v>
      </c>
      <c r="EQC16" s="70">
        <f t="shared" si="59"/>
        <v>7116.5164608489004</v>
      </c>
      <c r="EQD16" s="70">
        <f t="shared" si="60"/>
        <v>9392.1123727655777</v>
      </c>
      <c r="EQE16" s="70">
        <f t="shared" si="11"/>
        <v>168282.84460510913</v>
      </c>
      <c r="EQF16" s="70">
        <f t="shared" si="11"/>
        <v>438427.43744456186</v>
      </c>
      <c r="EQG16" s="70">
        <f t="shared" si="61"/>
        <v>12944.83420039301</v>
      </c>
      <c r="EQH16" s="70">
        <f t="shared" si="62"/>
        <v>19062.062497589646</v>
      </c>
      <c r="EQI16" s="25" t="s">
        <v>4324</v>
      </c>
    </row>
    <row r="17" spans="1:3831" s="25" customFormat="1" x14ac:dyDescent="0.25">
      <c r="A17" s="25" t="s">
        <v>4337</v>
      </c>
      <c r="B17" s="26" t="s">
        <v>3115</v>
      </c>
      <c r="C17" s="27">
        <v>1</v>
      </c>
      <c r="D17" s="28">
        <v>1</v>
      </c>
      <c r="E17" s="26" t="s">
        <v>4319</v>
      </c>
      <c r="F17" s="29" t="s">
        <v>4312</v>
      </c>
      <c r="G17" s="30" t="s">
        <v>4331</v>
      </c>
      <c r="H17" s="25" t="s">
        <v>4314</v>
      </c>
      <c r="I17" s="31">
        <v>728.947</v>
      </c>
      <c r="J17" s="31">
        <v>210.16200000000003</v>
      </c>
      <c r="K17" s="27">
        <v>2024</v>
      </c>
      <c r="L17" s="27">
        <v>2028</v>
      </c>
      <c r="M17" s="25">
        <f t="shared" si="12"/>
        <v>5</v>
      </c>
      <c r="N17" s="32">
        <v>1.3475622533293301</v>
      </c>
      <c r="O17" s="32">
        <v>0.61251221559259961</v>
      </c>
      <c r="P17" s="25">
        <v>0.12465</v>
      </c>
      <c r="Q17" s="25">
        <v>0.21672</v>
      </c>
      <c r="R17" s="25">
        <v>0.65863000000000005</v>
      </c>
      <c r="S17" s="25">
        <v>0.12465</v>
      </c>
      <c r="T17" s="25">
        <v>0.21672</v>
      </c>
      <c r="U17" s="25">
        <v>0.65863000000000005</v>
      </c>
      <c r="V17" s="25">
        <v>4.5999999999999996</v>
      </c>
      <c r="W17" s="25">
        <v>5.4</v>
      </c>
      <c r="X17" s="33">
        <v>141422</v>
      </c>
      <c r="Y17" s="33">
        <v>141422</v>
      </c>
      <c r="Z17" s="33">
        <v>98306.723138573696</v>
      </c>
      <c r="AA17" s="33">
        <v>192992.70606955761</v>
      </c>
      <c r="AB17" s="34">
        <v>0.71</v>
      </c>
      <c r="AC17" s="34">
        <v>0.28999999999999998</v>
      </c>
      <c r="AD17" s="33">
        <f t="shared" si="13"/>
        <v>146294.43593142534</v>
      </c>
      <c r="AE17" s="33">
        <v>100409.62</v>
      </c>
      <c r="AF17" s="35">
        <v>101762.70213783141</v>
      </c>
      <c r="AG17" s="35">
        <v>103134.01789980878</v>
      </c>
      <c r="AH17" s="35">
        <v>104523.81299536851</v>
      </c>
      <c r="AI17" s="35">
        <v>105932.33644503463</v>
      </c>
      <c r="AJ17" s="35">
        <v>107359.84062503774</v>
      </c>
      <c r="AK17" s="35">
        <v>108806.58131253527</v>
      </c>
      <c r="AL17" s="35">
        <v>110272.81773144107</v>
      </c>
      <c r="AM17" s="35">
        <v>111758.81259887262</v>
      </c>
      <c r="AN17" s="35">
        <v>113264.83217222409</v>
      </c>
      <c r="AO17" s="35">
        <v>114791.14629687379</v>
      </c>
      <c r="AP17" s="35">
        <v>116338.02845453451</v>
      </c>
      <c r="AQ17" s="35">
        <v>117905.75581225535</v>
      </c>
      <c r="AR17" s="35">
        <v>119494.60927208395</v>
      </c>
      <c r="AS17" s="35">
        <v>121104.87352139792</v>
      </c>
      <c r="AT17" s="35">
        <v>122736.83708391451</v>
      </c>
      <c r="AU17" s="35">
        <v>124390.79237138765</v>
      </c>
      <c r="AV17" s="35">
        <v>126067.03573600172</v>
      </c>
      <c r="AW17" s="35">
        <v>127765.86752347127</v>
      </c>
      <c r="AX17" s="35">
        <v>129487.59212685633</v>
      </c>
      <c r="AY17" s="35">
        <v>131232.51804110289</v>
      </c>
      <c r="AZ17" s="35">
        <v>133000.9579183184</v>
      </c>
      <c r="BA17" s="35">
        <v>134793.22862379206</v>
      </c>
      <c r="BB17" s="35">
        <v>136609.6512927702</v>
      </c>
      <c r="BC17" s="35">
        <v>138450.55138799638</v>
      </c>
      <c r="BD17" s="35">
        <v>140316.25875802734</v>
      </c>
      <c r="BE17" s="33">
        <v>41012.379999999997</v>
      </c>
      <c r="BF17" s="35">
        <v>41263.585837405255</v>
      </c>
      <c r="BG17" s="35">
        <v>41516.330341250898</v>
      </c>
      <c r="BH17" s="35">
        <v>41770.622936056832</v>
      </c>
      <c r="BI17" s="35">
        <v>42026.4731040693</v>
      </c>
      <c r="BJ17" s="35">
        <v>42283.890385614461</v>
      </c>
      <c r="BK17" s="35">
        <v>42542.884379454132</v>
      </c>
      <c r="BL17" s="35">
        <v>42803.464743143726</v>
      </c>
      <c r="BM17" s="35">
        <v>43065.641193392352</v>
      </c>
      <c r="BN17" s="35">
        <v>43329.423506425155</v>
      </c>
      <c r="BO17" s="35">
        <v>43594.821518347861</v>
      </c>
      <c r="BP17" s="35">
        <v>43861.84512551353</v>
      </c>
      <c r="BQ17" s="35">
        <v>44130.504284891605</v>
      </c>
      <c r="BR17" s="35">
        <v>44400.809014439183</v>
      </c>
      <c r="BS17" s="35">
        <v>44672.769393474562</v>
      </c>
      <c r="BT17" s="35">
        <v>44946.395563053105</v>
      </c>
      <c r="BU17" s="35">
        <v>45221.697726345374</v>
      </c>
      <c r="BV17" s="35">
        <v>45498.686149017602</v>
      </c>
      <c r="BW17" s="35">
        <v>45777.371159614471</v>
      </c>
      <c r="BX17" s="35">
        <v>46057.763149944272</v>
      </c>
      <c r="BY17" s="35">
        <v>46339.87257546639</v>
      </c>
      <c r="BZ17" s="35">
        <v>46623.709955681166</v>
      </c>
      <c r="CA17" s="35">
        <v>46909.285874522175</v>
      </c>
      <c r="CB17" s="35">
        <v>47196.610980750876</v>
      </c>
      <c r="CC17" s="35">
        <v>47485.695988353691</v>
      </c>
      <c r="CD17" s="35">
        <v>47776.551676941519</v>
      </c>
      <c r="CE17" s="25">
        <v>0.5</v>
      </c>
      <c r="CF17" s="25">
        <v>0.8</v>
      </c>
      <c r="CG17" s="25">
        <v>0.83</v>
      </c>
      <c r="CH17" s="36">
        <v>0.72</v>
      </c>
      <c r="CI17" s="37">
        <v>0.65999999999999992</v>
      </c>
      <c r="CJ17" s="25">
        <v>0.65999999999999992</v>
      </c>
      <c r="CK17" s="25">
        <v>0.65999999999999992</v>
      </c>
      <c r="CL17" s="25">
        <v>0.65999999999999992</v>
      </c>
      <c r="CM17" s="25">
        <v>0.65999999999999992</v>
      </c>
      <c r="CN17" s="25">
        <v>0.65999999999999992</v>
      </c>
      <c r="CO17" s="25">
        <v>0.65999999999999992</v>
      </c>
      <c r="CP17" s="25">
        <v>0.65999999999999992</v>
      </c>
      <c r="CQ17" s="25">
        <v>0.65999999999999992</v>
      </c>
      <c r="CR17" s="38">
        <v>0.68799999999999994</v>
      </c>
      <c r="CS17" s="25">
        <v>0.71599999999999997</v>
      </c>
      <c r="CT17" s="25">
        <v>0.74399999999999999</v>
      </c>
      <c r="CU17" s="25">
        <v>0.77200000000000002</v>
      </c>
      <c r="CV17" s="38">
        <v>0.8</v>
      </c>
      <c r="CW17" s="25">
        <v>0.8</v>
      </c>
      <c r="CX17" s="25">
        <v>0.8</v>
      </c>
      <c r="CY17" s="25">
        <v>0.8</v>
      </c>
      <c r="CZ17" s="25">
        <v>0.8</v>
      </c>
      <c r="DA17" s="25">
        <v>0.8</v>
      </c>
      <c r="DB17" s="25">
        <v>0.8</v>
      </c>
      <c r="DC17" s="25">
        <v>0.8</v>
      </c>
      <c r="DD17" s="25">
        <v>0.8</v>
      </c>
      <c r="DE17" s="25">
        <v>0.8</v>
      </c>
      <c r="DF17" s="25">
        <v>0.8</v>
      </c>
      <c r="DG17" s="25">
        <v>0.8</v>
      </c>
      <c r="DH17" s="25">
        <v>0.8</v>
      </c>
      <c r="DI17" s="25">
        <v>0.5</v>
      </c>
      <c r="DJ17" s="25">
        <v>0.8</v>
      </c>
      <c r="DK17" s="25">
        <v>0.55000000000000004</v>
      </c>
      <c r="DL17" s="73">
        <v>0.28999999999999998</v>
      </c>
      <c r="DM17" s="25">
        <v>0.27500000000000002</v>
      </c>
      <c r="DN17" s="25">
        <v>0.27500000000000002</v>
      </c>
      <c r="DO17" s="25">
        <v>0.27500000000000002</v>
      </c>
      <c r="DP17" s="25">
        <v>0.27500000000000002</v>
      </c>
      <c r="DQ17" s="25">
        <v>0.27500000000000002</v>
      </c>
      <c r="DR17" s="25">
        <v>0.27500000000000002</v>
      </c>
      <c r="DS17" s="25">
        <v>0.27500000000000002</v>
      </c>
      <c r="DT17" s="25">
        <v>0.27500000000000002</v>
      </c>
      <c r="DU17" s="25">
        <v>0.27500000000000002</v>
      </c>
      <c r="DV17" s="38">
        <v>0.38</v>
      </c>
      <c r="DW17" s="25">
        <v>0.48499999999999999</v>
      </c>
      <c r="DX17" s="25">
        <v>0.59</v>
      </c>
      <c r="DY17" s="25">
        <v>0.69499999999999995</v>
      </c>
      <c r="DZ17" s="38">
        <v>0.8</v>
      </c>
      <c r="EA17" s="25">
        <v>0.8</v>
      </c>
      <c r="EB17" s="46">
        <v>0.8</v>
      </c>
      <c r="EC17" s="25">
        <v>0.8</v>
      </c>
      <c r="ED17" s="25">
        <v>0.8</v>
      </c>
      <c r="EE17" s="25">
        <v>0.8</v>
      </c>
      <c r="EF17" s="25">
        <v>0.8</v>
      </c>
      <c r="EG17" s="25">
        <v>0.8</v>
      </c>
      <c r="EH17" s="25">
        <v>0.8</v>
      </c>
      <c r="EI17" s="25">
        <v>0.8</v>
      </c>
      <c r="EJ17" s="25">
        <v>0.8</v>
      </c>
      <c r="EK17" s="25">
        <v>0.8</v>
      </c>
      <c r="EL17" s="25">
        <v>0.8</v>
      </c>
      <c r="EM17" s="25">
        <v>0.5</v>
      </c>
      <c r="EN17" s="25">
        <v>0.8</v>
      </c>
      <c r="EO17" s="25">
        <v>0.63</v>
      </c>
      <c r="EP17" s="25">
        <v>1</v>
      </c>
      <c r="EQ17" s="25">
        <v>0.315</v>
      </c>
      <c r="ER17" s="25">
        <v>0.315</v>
      </c>
      <c r="ES17" s="25">
        <v>0.315</v>
      </c>
      <c r="ET17" s="25">
        <v>0.315</v>
      </c>
      <c r="EU17" s="25">
        <v>0.315</v>
      </c>
      <c r="EV17" s="25">
        <v>0.315</v>
      </c>
      <c r="EW17" s="25">
        <v>0.315</v>
      </c>
      <c r="EX17" s="25">
        <v>0.315</v>
      </c>
      <c r="EY17" s="25">
        <v>0.315</v>
      </c>
      <c r="EZ17" s="38">
        <v>0.41200000000000003</v>
      </c>
      <c r="FA17" s="25">
        <v>0.50900000000000001</v>
      </c>
      <c r="FB17" s="25">
        <v>0.60599999999999998</v>
      </c>
      <c r="FC17" s="25">
        <v>0.70299999999999996</v>
      </c>
      <c r="FD17" s="38">
        <v>0.8</v>
      </c>
      <c r="FE17" s="25">
        <v>0.8</v>
      </c>
      <c r="FF17" s="25">
        <v>0.8</v>
      </c>
      <c r="FG17" s="25">
        <v>0.8</v>
      </c>
      <c r="FH17" s="25">
        <v>0.8</v>
      </c>
      <c r="FI17" s="25">
        <v>0.8</v>
      </c>
      <c r="FJ17" s="25">
        <v>0.8</v>
      </c>
      <c r="FK17" s="25">
        <v>0.8</v>
      </c>
      <c r="FL17" s="25">
        <v>0.8</v>
      </c>
      <c r="FM17" s="25">
        <v>0.8</v>
      </c>
      <c r="FN17" s="25">
        <v>0.8</v>
      </c>
      <c r="FO17" s="25">
        <v>0.8</v>
      </c>
      <c r="FP17" s="25">
        <v>0.8</v>
      </c>
      <c r="FQ17" s="25">
        <v>0.5</v>
      </c>
      <c r="FR17" s="25">
        <v>0.8</v>
      </c>
      <c r="FS17" s="25">
        <v>0.13</v>
      </c>
      <c r="FT17" s="25">
        <v>1</v>
      </c>
      <c r="FU17" s="25">
        <v>6.5000000000000002E-2</v>
      </c>
      <c r="FV17" s="25">
        <v>6.5000000000000002E-2</v>
      </c>
      <c r="FW17" s="25">
        <v>6.5000000000000002E-2</v>
      </c>
      <c r="FX17" s="25">
        <v>6.5000000000000002E-2</v>
      </c>
      <c r="FY17" s="25">
        <v>6.5000000000000002E-2</v>
      </c>
      <c r="FZ17" s="25">
        <v>6.5000000000000002E-2</v>
      </c>
      <c r="GA17" s="25">
        <v>6.5000000000000002E-2</v>
      </c>
      <c r="GB17" s="25">
        <v>6.5000000000000002E-2</v>
      </c>
      <c r="GC17" s="25">
        <v>6.5000000000000002E-2</v>
      </c>
      <c r="GD17" s="38">
        <v>0.21200000000000002</v>
      </c>
      <c r="GE17" s="25">
        <v>0.35900000000000004</v>
      </c>
      <c r="GF17" s="25">
        <v>0.50600000000000001</v>
      </c>
      <c r="GG17" s="25">
        <v>0.65300000000000002</v>
      </c>
      <c r="GH17" s="38">
        <v>0.8</v>
      </c>
      <c r="GI17" s="25">
        <v>0.8</v>
      </c>
      <c r="GJ17" s="25">
        <v>0.8</v>
      </c>
      <c r="GK17" s="25">
        <v>0.8</v>
      </c>
      <c r="GL17" s="25">
        <v>0.8</v>
      </c>
      <c r="GM17" s="25">
        <v>0.8</v>
      </c>
      <c r="GN17" s="25">
        <v>0.8</v>
      </c>
      <c r="GO17" s="25">
        <v>0.8</v>
      </c>
      <c r="GP17" s="25">
        <v>0.8</v>
      </c>
      <c r="GQ17" s="25">
        <v>0.8</v>
      </c>
      <c r="GR17" s="25">
        <v>0.8</v>
      </c>
      <c r="GS17" s="25">
        <v>0.8</v>
      </c>
      <c r="GT17" s="25">
        <v>0.8</v>
      </c>
      <c r="GU17" s="25">
        <v>0.5</v>
      </c>
      <c r="GV17" s="25">
        <v>0.8</v>
      </c>
      <c r="GW17" s="36">
        <v>0.24</v>
      </c>
      <c r="GX17" s="25">
        <v>1</v>
      </c>
      <c r="GY17" s="25">
        <v>0.12</v>
      </c>
      <c r="GZ17" s="25">
        <v>0.12</v>
      </c>
      <c r="HA17" s="25">
        <v>0.12</v>
      </c>
      <c r="HB17" s="25">
        <v>0.12</v>
      </c>
      <c r="HC17" s="25">
        <v>0.12</v>
      </c>
      <c r="HD17" s="25">
        <v>0.12</v>
      </c>
      <c r="HE17" s="25">
        <v>0.12</v>
      </c>
      <c r="HF17" s="25">
        <v>0.12</v>
      </c>
      <c r="HG17" s="25">
        <v>0.12</v>
      </c>
      <c r="HH17" s="38">
        <v>0.25600000000000001</v>
      </c>
      <c r="HI17" s="25">
        <v>0.39200000000000002</v>
      </c>
      <c r="HJ17" s="25">
        <v>0.52800000000000002</v>
      </c>
      <c r="HK17" s="25">
        <v>0.66400000000000003</v>
      </c>
      <c r="HL17" s="38">
        <v>0.8</v>
      </c>
      <c r="HM17" s="25">
        <v>0.8</v>
      </c>
      <c r="HN17" s="25">
        <v>0.8</v>
      </c>
      <c r="HO17" s="25">
        <v>0.8</v>
      </c>
      <c r="HP17" s="25">
        <v>0.8</v>
      </c>
      <c r="HQ17" s="25">
        <v>0.8</v>
      </c>
      <c r="HR17" s="25">
        <v>0.8</v>
      </c>
      <c r="HS17" s="25">
        <v>0.8</v>
      </c>
      <c r="HT17" s="25">
        <v>0.8</v>
      </c>
      <c r="HU17" s="25">
        <v>0.8</v>
      </c>
      <c r="HV17" s="25">
        <v>0.8</v>
      </c>
      <c r="HW17" s="25">
        <v>0.8</v>
      </c>
      <c r="HX17" s="25">
        <v>0.8</v>
      </c>
      <c r="HY17" s="25">
        <v>0.5</v>
      </c>
      <c r="HZ17" s="25">
        <v>0.8</v>
      </c>
      <c r="IA17" s="36">
        <v>0.1</v>
      </c>
      <c r="IB17" s="25">
        <v>1</v>
      </c>
      <c r="IC17" s="25">
        <v>0.05</v>
      </c>
      <c r="ID17" s="25">
        <v>0.05</v>
      </c>
      <c r="IE17" s="25">
        <v>0.05</v>
      </c>
      <c r="IF17" s="25">
        <v>0.05</v>
      </c>
      <c r="IG17" s="25">
        <v>0.05</v>
      </c>
      <c r="IH17" s="25">
        <v>0.05</v>
      </c>
      <c r="II17" s="25">
        <v>0.05</v>
      </c>
      <c r="IJ17" s="25">
        <v>0.05</v>
      </c>
      <c r="IK17" s="25">
        <v>0.05</v>
      </c>
      <c r="IL17" s="38">
        <v>0.2</v>
      </c>
      <c r="IM17" s="25">
        <v>0.35</v>
      </c>
      <c r="IN17" s="25">
        <v>0.5</v>
      </c>
      <c r="IO17" s="25">
        <v>0.65</v>
      </c>
      <c r="IP17" s="38">
        <v>0.8</v>
      </c>
      <c r="IQ17" s="25">
        <v>0.8</v>
      </c>
      <c r="IR17" s="25">
        <v>0.8</v>
      </c>
      <c r="IS17" s="25">
        <v>0.8</v>
      </c>
      <c r="IT17" s="25">
        <v>0.8</v>
      </c>
      <c r="IU17" s="25">
        <v>0.8</v>
      </c>
      <c r="IV17" s="25">
        <v>0.8</v>
      </c>
      <c r="IW17" s="25">
        <v>0.8</v>
      </c>
      <c r="IX17" s="25">
        <v>0.8</v>
      </c>
      <c r="IY17" s="25">
        <v>0.8</v>
      </c>
      <c r="IZ17" s="25">
        <v>0.8</v>
      </c>
      <c r="JA17" s="25">
        <v>0.8</v>
      </c>
      <c r="JB17" s="25">
        <v>0.8</v>
      </c>
      <c r="JC17" s="74" t="s">
        <v>4322</v>
      </c>
      <c r="JD17" s="75">
        <v>2</v>
      </c>
      <c r="JE17" s="41">
        <v>0.85</v>
      </c>
      <c r="JF17" s="41">
        <f>D17</f>
        <v>1</v>
      </c>
      <c r="JP17" s="38">
        <v>0.85</v>
      </c>
      <c r="JS17" s="38">
        <v>0.85</v>
      </c>
      <c r="KP17" s="38">
        <v>0.85</v>
      </c>
      <c r="KS17" s="38">
        <v>0.85</v>
      </c>
      <c r="LP17" s="38">
        <v>0.85</v>
      </c>
      <c r="LS17" s="38">
        <v>0.85</v>
      </c>
      <c r="LV17" s="38">
        <v>0.85</v>
      </c>
      <c r="LY17" s="38">
        <v>0.85</v>
      </c>
      <c r="MB17" s="38">
        <v>0.85</v>
      </c>
      <c r="ME17" s="38">
        <v>0.85</v>
      </c>
      <c r="MP17" s="38">
        <v>0.85</v>
      </c>
      <c r="MS17" s="38">
        <v>0.85</v>
      </c>
      <c r="MV17" s="38">
        <v>0.85</v>
      </c>
      <c r="MY17" s="38">
        <v>0.85</v>
      </c>
      <c r="NB17" s="38">
        <v>0.85</v>
      </c>
      <c r="NE17" s="38">
        <v>0.85</v>
      </c>
      <c r="NG17" s="35">
        <v>0</v>
      </c>
      <c r="NH17" s="35">
        <v>0</v>
      </c>
      <c r="NI17" s="35">
        <v>0</v>
      </c>
      <c r="NJ17" s="35">
        <v>0</v>
      </c>
      <c r="NK17" s="35">
        <v>0</v>
      </c>
      <c r="NL17" s="35">
        <v>0</v>
      </c>
      <c r="NM17" s="35">
        <v>0</v>
      </c>
      <c r="NN17" s="35">
        <v>0</v>
      </c>
      <c r="NO17" s="35">
        <v>0</v>
      </c>
      <c r="NP17" s="42">
        <v>8313.6809475187565</v>
      </c>
      <c r="NQ17" s="42">
        <v>8313.6809475187565</v>
      </c>
      <c r="NR17" s="42">
        <v>8313.6809475187565</v>
      </c>
      <c r="NS17" s="42">
        <v>8313.6809475187565</v>
      </c>
      <c r="NT17" s="42">
        <v>8313.6809475187565</v>
      </c>
      <c r="NU17" s="35">
        <v>1610.264249313972</v>
      </c>
      <c r="NV17" s="35">
        <v>1631.9635625165829</v>
      </c>
      <c r="NW17" s="35">
        <v>1653.9552874731453</v>
      </c>
      <c r="NX17" s="35">
        <v>1676.2433646140707</v>
      </c>
      <c r="NY17" s="35">
        <v>1698.8317874695495</v>
      </c>
      <c r="NZ17" s="35">
        <v>1721.7246033850533</v>
      </c>
      <c r="OA17" s="35">
        <v>1744.9259142465598</v>
      </c>
      <c r="OB17" s="35">
        <v>1768.4398772155109</v>
      </c>
      <c r="OC17" s="35">
        <v>1792.2707054736675</v>
      </c>
      <c r="OD17" s="35">
        <v>1816.4226689781353</v>
      </c>
      <c r="OE17" s="35">
        <v>1840.9000952261849</v>
      </c>
      <c r="OF17" s="35">
        <v>1865.7073700309556</v>
      </c>
      <c r="OG17" s="35">
        <v>0</v>
      </c>
      <c r="OH17" s="35">
        <v>0</v>
      </c>
      <c r="OI17" s="35">
        <v>0</v>
      </c>
      <c r="OJ17" s="35">
        <v>0</v>
      </c>
      <c r="OK17" s="35">
        <v>0</v>
      </c>
      <c r="OL17" s="35">
        <v>0</v>
      </c>
      <c r="OM17" s="35">
        <v>0</v>
      </c>
      <c r="ON17" s="35">
        <v>0</v>
      </c>
      <c r="OO17" s="35">
        <v>0</v>
      </c>
      <c r="OP17" s="42">
        <v>5587.1256163995249</v>
      </c>
      <c r="OQ17" s="42">
        <v>5587.1256163995249</v>
      </c>
      <c r="OR17" s="42">
        <v>5587.1256163995249</v>
      </c>
      <c r="OS17" s="42">
        <v>5587.1256163995249</v>
      </c>
      <c r="OT17" s="42">
        <v>5587.1256163995249</v>
      </c>
      <c r="OU17" s="35">
        <v>271.96037903537945</v>
      </c>
      <c r="OV17" s="35">
        <v>273.62616957854334</v>
      </c>
      <c r="OW17" s="35">
        <v>275.30216329226823</v>
      </c>
      <c r="OX17" s="35">
        <v>276.9884226722279</v>
      </c>
      <c r="OY17" s="35">
        <v>278.68501059686969</v>
      </c>
      <c r="OZ17" s="35">
        <v>280.39199032980105</v>
      </c>
      <c r="PA17" s="35">
        <v>282.10942552211782</v>
      </c>
      <c r="PB17" s="35">
        <v>283.8373802147762</v>
      </c>
      <c r="PC17" s="35">
        <v>285.57591884100839</v>
      </c>
      <c r="PD17" s="35">
        <v>287.32510622870177</v>
      </c>
      <c r="PE17" s="35">
        <v>289.08500760281458</v>
      </c>
      <c r="PF17" s="35">
        <v>290.8556885878279</v>
      </c>
      <c r="PG17" s="35">
        <v>0</v>
      </c>
      <c r="PH17" s="35">
        <v>0</v>
      </c>
      <c r="PI17" s="35">
        <v>0</v>
      </c>
      <c r="PJ17" s="35">
        <v>0</v>
      </c>
      <c r="PK17" s="35">
        <v>0</v>
      </c>
      <c r="PL17" s="35">
        <v>0</v>
      </c>
      <c r="PM17" s="35">
        <v>0</v>
      </c>
      <c r="PN17" s="35">
        <v>0</v>
      </c>
      <c r="PO17" s="35">
        <v>0</v>
      </c>
      <c r="PP17" s="42">
        <v>14565.899683425523</v>
      </c>
      <c r="PQ17" s="42">
        <v>14565.899683425523</v>
      </c>
      <c r="PR17" s="42">
        <v>14565.899683425523</v>
      </c>
      <c r="PS17" s="42">
        <v>14565.899683425523</v>
      </c>
      <c r="PT17" s="42">
        <v>14565.899683425523</v>
      </c>
      <c r="PU17" s="35">
        <v>1610.264249313972</v>
      </c>
      <c r="PV17" s="35">
        <v>1631.9635625165829</v>
      </c>
      <c r="PW17" s="35">
        <v>1653.9552874731453</v>
      </c>
      <c r="PX17" s="35">
        <v>1676.2433646140707</v>
      </c>
      <c r="PY17" s="35">
        <v>1698.8317874695495</v>
      </c>
      <c r="PZ17" s="35">
        <v>1721.7246033850533</v>
      </c>
      <c r="QA17" s="35">
        <v>1744.9259142465598</v>
      </c>
      <c r="QB17" s="35">
        <v>1768.4398772155109</v>
      </c>
      <c r="QC17" s="35">
        <v>1792.2707054736675</v>
      </c>
      <c r="QD17" s="35">
        <v>1816.4226689781353</v>
      </c>
      <c r="QE17" s="35">
        <v>1840.9000952261849</v>
      </c>
      <c r="QF17" s="35">
        <v>1865.7073700309556</v>
      </c>
      <c r="QG17" s="35">
        <v>0</v>
      </c>
      <c r="QH17" s="35">
        <v>0</v>
      </c>
      <c r="QI17" s="35">
        <v>0</v>
      </c>
      <c r="QJ17" s="35">
        <v>0</v>
      </c>
      <c r="QK17" s="35">
        <v>0</v>
      </c>
      <c r="QL17" s="35">
        <v>0</v>
      </c>
      <c r="QM17" s="35">
        <v>0</v>
      </c>
      <c r="QN17" s="35">
        <v>0</v>
      </c>
      <c r="QO17" s="35">
        <v>0</v>
      </c>
      <c r="QP17" s="42">
        <v>5309.8173059584033</v>
      </c>
      <c r="QQ17" s="42">
        <v>5309.8173059584033</v>
      </c>
      <c r="QR17" s="42">
        <v>5309.8173059584033</v>
      </c>
      <c r="QS17" s="42">
        <v>5309.8173059584033</v>
      </c>
      <c r="QT17" s="42">
        <v>5309.8173059584033</v>
      </c>
      <c r="QU17" s="35">
        <v>271.96037903537945</v>
      </c>
      <c r="QV17" s="35">
        <v>273.62616957854334</v>
      </c>
      <c r="QW17" s="35">
        <v>275.30216329226823</v>
      </c>
      <c r="QX17" s="35">
        <v>276.9884226722279</v>
      </c>
      <c r="QY17" s="35">
        <v>278.68501059686969</v>
      </c>
      <c r="QZ17" s="35">
        <v>280.39199032980105</v>
      </c>
      <c r="RA17" s="35">
        <v>282.10942552211782</v>
      </c>
      <c r="RB17" s="35">
        <v>283.8373802147762</v>
      </c>
      <c r="RC17" s="35">
        <v>285.57591884100839</v>
      </c>
      <c r="RD17" s="35">
        <v>287.32510622870177</v>
      </c>
      <c r="RE17" s="35">
        <v>289.08500760281458</v>
      </c>
      <c r="RF17" s="35">
        <v>290.8556885878279</v>
      </c>
      <c r="RG17" s="35">
        <v>0</v>
      </c>
      <c r="RH17" s="35">
        <v>0</v>
      </c>
      <c r="RI17" s="35">
        <v>0</v>
      </c>
      <c r="RJ17" s="35">
        <v>0</v>
      </c>
      <c r="RK17" s="35">
        <v>0</v>
      </c>
      <c r="RL17" s="35">
        <v>0</v>
      </c>
      <c r="RM17" s="35">
        <v>0</v>
      </c>
      <c r="RN17" s="35">
        <v>0</v>
      </c>
      <c r="RO17" s="35">
        <v>0</v>
      </c>
      <c r="RP17" s="42">
        <v>18099.762447198918</v>
      </c>
      <c r="RQ17" s="42">
        <v>18099.762447198918</v>
      </c>
      <c r="RR17" s="42">
        <v>18099.762447198918</v>
      </c>
      <c r="RS17" s="42">
        <v>18099.762447198918</v>
      </c>
      <c r="RT17" s="42">
        <v>18099.762447198918</v>
      </c>
      <c r="RU17" s="35">
        <v>1610.264249313972</v>
      </c>
      <c r="RV17" s="35">
        <v>1631.9635625165829</v>
      </c>
      <c r="RW17" s="35">
        <v>1653.9552874731453</v>
      </c>
      <c r="RX17" s="35">
        <v>1676.2433646140707</v>
      </c>
      <c r="RY17" s="35">
        <v>1698.8317874695495</v>
      </c>
      <c r="RZ17" s="35">
        <v>1721.7246033850533</v>
      </c>
      <c r="SA17" s="35">
        <v>1744.9259142465598</v>
      </c>
      <c r="SB17" s="35">
        <v>1768.4398772155109</v>
      </c>
      <c r="SC17" s="35">
        <v>1792.2707054736675</v>
      </c>
      <c r="SD17" s="35">
        <v>1816.4226689781353</v>
      </c>
      <c r="SE17" s="35">
        <v>1840.9000952261849</v>
      </c>
      <c r="SF17" s="35">
        <v>1865.7073700309556</v>
      </c>
      <c r="SG17" s="35">
        <v>0</v>
      </c>
      <c r="SH17" s="35">
        <v>0</v>
      </c>
      <c r="SI17" s="35">
        <v>0</v>
      </c>
      <c r="SJ17" s="35">
        <v>0</v>
      </c>
      <c r="SK17" s="35">
        <v>0</v>
      </c>
      <c r="SL17" s="35">
        <v>0</v>
      </c>
      <c r="SM17" s="35">
        <v>0</v>
      </c>
      <c r="SN17" s="35">
        <v>0</v>
      </c>
      <c r="SO17" s="35">
        <v>0</v>
      </c>
      <c r="SP17" s="42">
        <v>7146.9848626308303</v>
      </c>
      <c r="SQ17" s="42">
        <v>7146.9848626308303</v>
      </c>
      <c r="SR17" s="42">
        <v>7146.9848626308303</v>
      </c>
      <c r="SS17" s="42">
        <v>7146.9848626308303</v>
      </c>
      <c r="ST17" s="42">
        <v>7146.9848626308303</v>
      </c>
      <c r="SU17" s="35">
        <v>271.96037903537945</v>
      </c>
      <c r="SV17" s="35">
        <v>273.62616957854334</v>
      </c>
      <c r="SW17" s="35">
        <v>275.30216329226823</v>
      </c>
      <c r="SX17" s="35">
        <v>276.9884226722279</v>
      </c>
      <c r="SY17" s="35">
        <v>278.68501059686969</v>
      </c>
      <c r="SZ17" s="35">
        <v>280.39199032980105</v>
      </c>
      <c r="TA17" s="35">
        <v>282.10942552211782</v>
      </c>
      <c r="TB17" s="35">
        <v>283.8373802147762</v>
      </c>
      <c r="TC17" s="35">
        <v>285.57591884100839</v>
      </c>
      <c r="TD17" s="35">
        <v>287.32510622870177</v>
      </c>
      <c r="TE17" s="35">
        <v>289.08500760281458</v>
      </c>
      <c r="TF17" s="35">
        <v>290.8556885878279</v>
      </c>
      <c r="TG17" s="43">
        <v>0</v>
      </c>
      <c r="TH17" s="43">
        <v>0</v>
      </c>
      <c r="TI17" s="43">
        <v>0</v>
      </c>
      <c r="TJ17" s="43">
        <v>0</v>
      </c>
      <c r="TK17" s="43">
        <v>0</v>
      </c>
      <c r="TL17" s="43">
        <v>0</v>
      </c>
      <c r="TM17" s="43">
        <v>0</v>
      </c>
      <c r="TN17" s="43">
        <v>0</v>
      </c>
      <c r="TO17" s="43">
        <v>0</v>
      </c>
      <c r="TP17" s="43">
        <v>96275.107346390476</v>
      </c>
      <c r="TQ17" s="43">
        <v>0</v>
      </c>
      <c r="TR17" s="43">
        <v>0</v>
      </c>
      <c r="TS17" s="43">
        <v>100219.89244041704</v>
      </c>
      <c r="TT17" s="43">
        <v>0</v>
      </c>
      <c r="TU17" s="43">
        <v>0</v>
      </c>
      <c r="TV17" s="43">
        <v>0</v>
      </c>
      <c r="TW17" s="43">
        <v>0</v>
      </c>
      <c r="TX17" s="43">
        <v>0</v>
      </c>
      <c r="TY17" s="43">
        <v>0</v>
      </c>
      <c r="TZ17" s="43">
        <v>0</v>
      </c>
      <c r="UA17" s="43">
        <v>0</v>
      </c>
      <c r="UB17" s="43">
        <v>0</v>
      </c>
      <c r="UC17" s="43">
        <v>0</v>
      </c>
      <c r="UD17" s="43">
        <v>0</v>
      </c>
      <c r="UE17" s="43">
        <v>0</v>
      </c>
      <c r="UF17" s="43">
        <v>0</v>
      </c>
      <c r="UG17" s="43">
        <v>0</v>
      </c>
      <c r="UH17" s="43">
        <v>0</v>
      </c>
      <c r="UI17" s="43">
        <v>0</v>
      </c>
      <c r="UJ17" s="43">
        <v>0</v>
      </c>
      <c r="UK17" s="43">
        <v>0</v>
      </c>
      <c r="UL17" s="43">
        <v>0</v>
      </c>
      <c r="UM17" s="43">
        <v>0</v>
      </c>
      <c r="UN17" s="43">
        <v>0</v>
      </c>
      <c r="UO17" s="43">
        <v>0</v>
      </c>
      <c r="UP17" s="43">
        <v>36830.009980461378</v>
      </c>
      <c r="UQ17" s="43">
        <v>0</v>
      </c>
      <c r="UR17" s="43">
        <v>0</v>
      </c>
      <c r="US17" s="43">
        <v>37510.928642157865</v>
      </c>
      <c r="UT17" s="43">
        <v>0</v>
      </c>
      <c r="UU17" s="43">
        <v>0</v>
      </c>
      <c r="UV17" s="43">
        <v>0</v>
      </c>
      <c r="UW17" s="43">
        <v>0</v>
      </c>
      <c r="UX17" s="43">
        <v>0</v>
      </c>
      <c r="UY17" s="43">
        <v>0</v>
      </c>
      <c r="UZ17" s="43">
        <v>0</v>
      </c>
      <c r="VA17" s="43">
        <v>0</v>
      </c>
      <c r="VB17" s="43">
        <v>0</v>
      </c>
      <c r="VC17" s="43">
        <v>0</v>
      </c>
      <c r="VD17" s="43">
        <v>0</v>
      </c>
      <c r="VE17" s="43">
        <v>0</v>
      </c>
      <c r="VF17" s="43">
        <v>0</v>
      </c>
      <c r="VG17" s="35"/>
      <c r="VH17" s="35"/>
      <c r="VI17" s="35"/>
      <c r="VJ17" s="43">
        <v>0</v>
      </c>
      <c r="VK17" s="43">
        <v>0</v>
      </c>
      <c r="VL17" s="43">
        <v>0</v>
      </c>
      <c r="VM17" s="43">
        <v>0</v>
      </c>
      <c r="VN17" s="43">
        <v>0</v>
      </c>
      <c r="VO17" s="43">
        <v>0</v>
      </c>
      <c r="VP17" s="43">
        <v>96275.107346390476</v>
      </c>
      <c r="VQ17" s="43">
        <v>0</v>
      </c>
      <c r="VR17" s="43">
        <v>0</v>
      </c>
      <c r="VS17" s="43">
        <v>100219.89244041704</v>
      </c>
      <c r="VT17" s="43">
        <v>0</v>
      </c>
      <c r="VU17" s="43">
        <v>0</v>
      </c>
      <c r="VV17" s="43">
        <v>104326.31152132733</v>
      </c>
      <c r="VW17" s="43">
        <v>0</v>
      </c>
      <c r="VX17" s="43">
        <v>0</v>
      </c>
      <c r="VY17" s="43">
        <v>108600.98739495059</v>
      </c>
      <c r="VZ17" s="43">
        <v>0</v>
      </c>
      <c r="WA17" s="43">
        <v>0</v>
      </c>
      <c r="WB17" s="43">
        <v>113050.81423057063</v>
      </c>
      <c r="WC17" s="43">
        <v>0</v>
      </c>
      <c r="WD17" s="43">
        <v>0</v>
      </c>
      <c r="WE17" s="43">
        <v>117682.96867979692</v>
      </c>
      <c r="WF17" s="43">
        <v>0</v>
      </c>
      <c r="WG17" s="35"/>
      <c r="WH17" s="35"/>
      <c r="WI17" s="35"/>
      <c r="WJ17" s="43">
        <v>0</v>
      </c>
      <c r="WK17" s="43">
        <v>0</v>
      </c>
      <c r="WL17" s="43">
        <v>0</v>
      </c>
      <c r="WM17" s="43">
        <v>0</v>
      </c>
      <c r="WN17" s="43">
        <v>0</v>
      </c>
      <c r="WO17" s="43">
        <v>0</v>
      </c>
      <c r="WP17" s="43">
        <v>36830.009980461378</v>
      </c>
      <c r="WQ17" s="43">
        <v>0</v>
      </c>
      <c r="WR17" s="43">
        <v>0</v>
      </c>
      <c r="WS17" s="43">
        <v>37510.928642157865</v>
      </c>
      <c r="WT17" s="43">
        <v>0</v>
      </c>
      <c r="WU17" s="43">
        <v>0</v>
      </c>
      <c r="WV17" s="43">
        <v>38204.436228595136</v>
      </c>
      <c r="WW17" s="43">
        <v>0</v>
      </c>
      <c r="WX17" s="43">
        <v>0</v>
      </c>
      <c r="WY17" s="43">
        <v>38910.765485672302</v>
      </c>
      <c r="WZ17" s="43">
        <v>0</v>
      </c>
      <c r="XA17" s="43">
        <v>0</v>
      </c>
      <c r="XB17" s="43">
        <v>39630.153462328992</v>
      </c>
      <c r="XC17" s="43">
        <v>0</v>
      </c>
      <c r="XD17" s="43">
        <v>0</v>
      </c>
      <c r="XE17" s="43">
        <v>40362.841590100637</v>
      </c>
      <c r="XF17" s="43">
        <v>0</v>
      </c>
      <c r="XG17" s="25">
        <v>118.17269211968032</v>
      </c>
      <c r="XH17" s="25">
        <v>20</v>
      </c>
      <c r="XI17" s="25">
        <v>1</v>
      </c>
      <c r="XJ17" s="25">
        <v>8.5142155710944074</v>
      </c>
      <c r="XK17" s="25">
        <v>79.756105643906693</v>
      </c>
      <c r="XL17" s="25">
        <v>20</v>
      </c>
      <c r="XM17" s="25">
        <v>1</v>
      </c>
      <c r="XN17" s="25">
        <v>7.0528227366335443</v>
      </c>
      <c r="XO17" s="25">
        <v>63.526966399998528</v>
      </c>
      <c r="XP17" s="25">
        <v>10</v>
      </c>
      <c r="XQ17" s="25">
        <v>8.6687483304186905</v>
      </c>
      <c r="XR17" s="25">
        <v>63.526966399998528</v>
      </c>
      <c r="XS17" s="25">
        <v>10</v>
      </c>
      <c r="XT17" s="25">
        <v>9.5119244299095804</v>
      </c>
      <c r="XU17" s="25">
        <v>31.890678251982358</v>
      </c>
      <c r="XV17" s="25">
        <v>5</v>
      </c>
      <c r="XW17" s="25">
        <v>1.853318612294955</v>
      </c>
      <c r="XX17" s="25">
        <v>21.829805785238321</v>
      </c>
      <c r="XY17" s="25">
        <v>5</v>
      </c>
      <c r="XZ17" s="25">
        <v>1.853318612294955</v>
      </c>
      <c r="YA17" s="25">
        <v>9</v>
      </c>
      <c r="YB17" s="25">
        <v>9</v>
      </c>
      <c r="YC17" s="43">
        <f t="shared" si="14"/>
        <v>15576.456522176486</v>
      </c>
      <c r="YD17" s="45"/>
      <c r="YE17" s="46">
        <v>1.69</v>
      </c>
      <c r="YF17" s="46">
        <v>1.5649999999999999</v>
      </c>
      <c r="YG17" s="46">
        <v>1.423</v>
      </c>
      <c r="YH17" s="46">
        <v>2</v>
      </c>
      <c r="YI17" s="25">
        <v>0.65</v>
      </c>
      <c r="YJ17" s="25">
        <v>0.65</v>
      </c>
      <c r="YK17" s="76" t="s">
        <v>4323</v>
      </c>
      <c r="YL17" s="48">
        <v>0</v>
      </c>
      <c r="YM17" s="48">
        <v>0</v>
      </c>
      <c r="YN17" s="48">
        <v>0</v>
      </c>
      <c r="YO17" s="48">
        <v>0</v>
      </c>
      <c r="YP17" s="48">
        <v>0</v>
      </c>
      <c r="YQ17" s="48">
        <v>0</v>
      </c>
      <c r="YR17" s="48">
        <v>0</v>
      </c>
      <c r="YS17" s="48">
        <v>0</v>
      </c>
      <c r="YT17" s="48">
        <v>0</v>
      </c>
      <c r="YU17" s="48">
        <v>982450.05899238621</v>
      </c>
      <c r="YV17" s="48">
        <v>982450.05899238621</v>
      </c>
      <c r="YW17" s="48">
        <v>982450.05899238621</v>
      </c>
      <c r="YX17" s="48">
        <v>982450.05899238621</v>
      </c>
      <c r="YY17" s="48">
        <v>982450.05899238621</v>
      </c>
      <c r="YZ17" s="48">
        <v>190289.26136550817</v>
      </c>
      <c r="ZA17" s="48">
        <v>192853.52762380883</v>
      </c>
      <c r="ZB17" s="48">
        <v>195452.34896628137</v>
      </c>
      <c r="ZC17" s="48">
        <v>198086.19104419561</v>
      </c>
      <c r="ZD17" s="48">
        <v>200755.52578376525</v>
      </c>
      <c r="ZE17" s="48">
        <v>203460.83147070062</v>
      </c>
      <c r="ZF17" s="48">
        <v>206202.59283591041</v>
      </c>
      <c r="ZG17" s="48">
        <v>208981.30114235386</v>
      </c>
      <c r="ZH17" s="48">
        <v>211797.45427306194</v>
      </c>
      <c r="ZI17" s="48">
        <v>214651.55682036118</v>
      </c>
      <c r="ZJ17" s="48">
        <v>217544.12017625413</v>
      </c>
      <c r="ZK17" s="48">
        <v>220475.6626240866</v>
      </c>
      <c r="ZL17" s="49">
        <v>0</v>
      </c>
      <c r="ZM17" s="49">
        <v>0</v>
      </c>
      <c r="ZN17" s="49">
        <v>0</v>
      </c>
      <c r="ZO17" s="49">
        <v>0</v>
      </c>
      <c r="ZP17" s="49">
        <v>0</v>
      </c>
      <c r="ZQ17" s="49">
        <v>0</v>
      </c>
      <c r="ZR17" s="49">
        <v>0</v>
      </c>
      <c r="ZS17" s="49">
        <v>0</v>
      </c>
      <c r="ZT17" s="49">
        <v>0</v>
      </c>
      <c r="ZU17" s="49">
        <v>445607.38090733782</v>
      </c>
      <c r="ZV17" s="49">
        <v>445607.38090733782</v>
      </c>
      <c r="ZW17" s="49">
        <v>445607.38090733782</v>
      </c>
      <c r="ZX17" s="49">
        <v>445607.38090733782</v>
      </c>
      <c r="ZY17" s="49">
        <v>445607.38090733782</v>
      </c>
      <c r="ZZ17" s="49">
        <v>21690.500721302629</v>
      </c>
      <c r="AAA17" s="49">
        <v>21823.357687843829</v>
      </c>
      <c r="AAB17" s="49">
        <v>21957.028419534196</v>
      </c>
      <c r="AAC17" s="49">
        <v>22091.517900785289</v>
      </c>
      <c r="AAD17" s="49">
        <v>22226.831146537195</v>
      </c>
      <c r="AAE17" s="49">
        <v>22362.973202448877</v>
      </c>
      <c r="AAF17" s="49">
        <v>22499.949145083854</v>
      </c>
      <c r="AAG17" s="49">
        <v>22637.764082099402</v>
      </c>
      <c r="AAH17" s="49">
        <v>22776.423152439187</v>
      </c>
      <c r="AAI17" s="49">
        <v>22915.931526523051</v>
      </c>
      <c r="AAJ17" s="49">
        <v>23056.294406439651</v>
      </c>
      <c r="AAK17" s="49">
        <v>23197.517026142028</v>
      </c>
      <c r="AAL17" s="49">
        <v>0</v>
      </c>
      <c r="AAM17" s="49">
        <v>0</v>
      </c>
      <c r="AAN17" s="49">
        <v>0</v>
      </c>
      <c r="AAO17" s="49">
        <v>0</v>
      </c>
      <c r="AAP17" s="49">
        <v>0</v>
      </c>
      <c r="AAQ17" s="49">
        <v>0</v>
      </c>
      <c r="AAR17" s="49">
        <v>0</v>
      </c>
      <c r="AAS17" s="49">
        <v>0</v>
      </c>
      <c r="AAT17" s="49">
        <v>0</v>
      </c>
      <c r="AAU17" s="49">
        <v>925327.41977472242</v>
      </c>
      <c r="AAV17" s="49">
        <v>925327.41977472242</v>
      </c>
      <c r="AAW17" s="49">
        <v>925327.41977472242</v>
      </c>
      <c r="AAX17" s="49">
        <v>925327.41977472242</v>
      </c>
      <c r="AAY17" s="49">
        <v>925327.41977472242</v>
      </c>
      <c r="AAZ17" s="49">
        <v>102295.20286128754</v>
      </c>
      <c r="ABA17" s="49">
        <v>103673.69440201286</v>
      </c>
      <c r="ABB17" s="49">
        <v>105070.76197440641</v>
      </c>
      <c r="ABC17" s="49">
        <v>106486.65590205856</v>
      </c>
      <c r="ABD17" s="49">
        <v>107921.62988182751</v>
      </c>
      <c r="ABE17" s="49">
        <v>109375.94102929307</v>
      </c>
      <c r="ABF17" s="49">
        <v>110849.84992482793</v>
      </c>
      <c r="ABG17" s="49">
        <v>112343.62066028728</v>
      </c>
      <c r="ABH17" s="49">
        <v>113857.52088632733</v>
      </c>
      <c r="ABI17" s="49">
        <v>115391.82186036966</v>
      </c>
      <c r="ABJ17" s="49">
        <v>116946.79849518795</v>
      </c>
      <c r="ABK17" s="49">
        <v>118522.72940818615</v>
      </c>
      <c r="ABL17" s="50">
        <v>0</v>
      </c>
      <c r="ABM17" s="50">
        <v>0</v>
      </c>
      <c r="ABN17" s="50">
        <v>0</v>
      </c>
      <c r="ABO17" s="50">
        <v>0</v>
      </c>
      <c r="ABP17" s="50">
        <v>0</v>
      </c>
      <c r="ABQ17" s="50">
        <v>0</v>
      </c>
      <c r="ABR17" s="50">
        <v>0</v>
      </c>
      <c r="ABS17" s="50">
        <v>0</v>
      </c>
      <c r="ABT17" s="50">
        <v>0</v>
      </c>
      <c r="ABU17" s="50">
        <v>337316.58558575017</v>
      </c>
      <c r="ABV17" s="50">
        <v>337316.58558575017</v>
      </c>
      <c r="ABW17" s="50">
        <v>337316.58558575017</v>
      </c>
      <c r="ABX17" s="50">
        <v>337316.58558575017</v>
      </c>
      <c r="ABY17" s="50">
        <v>337316.58558575017</v>
      </c>
      <c r="ABZ17" s="50">
        <v>17276.817861111413</v>
      </c>
      <c r="ACA17" s="50">
        <v>17382.640480976421</v>
      </c>
      <c r="ACB17" s="50">
        <v>17489.111277314831</v>
      </c>
      <c r="ACC17" s="50">
        <v>17596.234220287213</v>
      </c>
      <c r="ACD17" s="50">
        <v>17704.013304370575</v>
      </c>
      <c r="ACE17" s="50">
        <v>17812.452548509984</v>
      </c>
      <c r="ACF17" s="50">
        <v>17921.555996266467</v>
      </c>
      <c r="ACG17" s="50">
        <v>18031.327715967695</v>
      </c>
      <c r="ACH17" s="50">
        <v>18141.771800861447</v>
      </c>
      <c r="ACI17" s="50">
        <v>18252.892369266745</v>
      </c>
      <c r="ACJ17" s="50">
        <v>18364.69356472732</v>
      </c>
      <c r="ACK17" s="50">
        <v>18477.179556167379</v>
      </c>
      <c r="ACL17" s="49">
        <v>0</v>
      </c>
      <c r="ACM17" s="49">
        <v>0</v>
      </c>
      <c r="ACN17" s="49">
        <v>0</v>
      </c>
      <c r="ACO17" s="49">
        <v>0</v>
      </c>
      <c r="ACP17" s="49">
        <v>0</v>
      </c>
      <c r="ACQ17" s="49">
        <v>0</v>
      </c>
      <c r="ACR17" s="49">
        <v>0</v>
      </c>
      <c r="ACS17" s="49">
        <v>0</v>
      </c>
      <c r="ACT17" s="49">
        <v>0</v>
      </c>
      <c r="ACU17" s="49">
        <v>577213.70064093347</v>
      </c>
      <c r="ACV17" s="49">
        <v>577213.70064093347</v>
      </c>
      <c r="ACW17" s="49">
        <v>577213.70064093347</v>
      </c>
      <c r="ACX17" s="49">
        <v>577213.70064093347</v>
      </c>
      <c r="ACY17" s="49">
        <v>577213.70064093347</v>
      </c>
      <c r="ACZ17" s="49">
        <v>51352.41907554178</v>
      </c>
      <c r="ADA17" s="49">
        <v>52044.424891175244</v>
      </c>
      <c r="ADB17" s="49">
        <v>52745.755915971065</v>
      </c>
      <c r="ADC17" s="49">
        <v>53456.53781292768</v>
      </c>
      <c r="ADD17" s="49">
        <v>54176.897938431473</v>
      </c>
      <c r="ADE17" s="49">
        <v>54906.96536507467</v>
      </c>
      <c r="ADF17" s="49">
        <v>55646.870904783202</v>
      </c>
      <c r="ADG17" s="49">
        <v>56396.747132255048</v>
      </c>
      <c r="ADH17" s="49">
        <v>57156.728408714167</v>
      </c>
      <c r="ADI17" s="49">
        <v>57926.950905988771</v>
      </c>
      <c r="ADJ17" s="49">
        <v>58707.552630901948</v>
      </c>
      <c r="ADK17" s="49">
        <v>59498.673450009395</v>
      </c>
      <c r="ADL17" s="50">
        <v>0</v>
      </c>
      <c r="ADM17" s="50">
        <v>0</v>
      </c>
      <c r="ADN17" s="50">
        <v>0</v>
      </c>
      <c r="ADO17" s="50">
        <v>0</v>
      </c>
      <c r="ADP17" s="50">
        <v>0</v>
      </c>
      <c r="ADQ17" s="50">
        <v>0</v>
      </c>
      <c r="ADR17" s="50">
        <v>0</v>
      </c>
      <c r="ADS17" s="50">
        <v>0</v>
      </c>
      <c r="ADT17" s="50">
        <v>0</v>
      </c>
      <c r="ADU17" s="50">
        <v>156017.29150126921</v>
      </c>
      <c r="ADV17" s="50">
        <v>156017.29150126921</v>
      </c>
      <c r="ADW17" s="50">
        <v>156017.29150126921</v>
      </c>
      <c r="ADX17" s="50">
        <v>156017.29150126921</v>
      </c>
      <c r="ADY17" s="50">
        <v>156017.29150126921</v>
      </c>
      <c r="ADZ17" s="50">
        <v>5936.8422556221331</v>
      </c>
      <c r="AEA17" s="50">
        <v>5973.2061396582876</v>
      </c>
      <c r="AEB17" s="50">
        <v>6009.7927569261819</v>
      </c>
      <c r="AEC17" s="50">
        <v>6046.6034716942377</v>
      </c>
      <c r="AED17" s="50">
        <v>6083.639656586749</v>
      </c>
      <c r="AEE17" s="50">
        <v>6120.9026926359784</v>
      </c>
      <c r="AEF17" s="50">
        <v>6158.3939693329867</v>
      </c>
      <c r="AEG17" s="50">
        <v>6196.1148846794104</v>
      </c>
      <c r="AEH17" s="50">
        <v>6234.0668452401942</v>
      </c>
      <c r="AEI17" s="50">
        <v>6272.2512661955288</v>
      </c>
      <c r="AEJ17" s="50">
        <v>6310.669571393586</v>
      </c>
      <c r="AEK17" s="50">
        <v>6349.3231934040414</v>
      </c>
      <c r="AEL17" s="48">
        <v>0</v>
      </c>
      <c r="AEM17" s="48">
        <v>0</v>
      </c>
      <c r="AEN17" s="48">
        <v>0</v>
      </c>
      <c r="AEO17" s="48">
        <v>0</v>
      </c>
      <c r="AEP17" s="48">
        <v>0</v>
      </c>
      <c r="AEQ17" s="48">
        <v>0</v>
      </c>
      <c r="AER17" s="48">
        <v>0</v>
      </c>
      <c r="AES17" s="48">
        <v>0</v>
      </c>
      <c r="AET17" s="48">
        <v>0</v>
      </c>
      <c r="AEU17" s="48">
        <v>65433.464698070893</v>
      </c>
      <c r="AEV17" s="48">
        <v>96895.357291989392</v>
      </c>
      <c r="AEW17" s="48">
        <v>129193.30484339649</v>
      </c>
      <c r="AEX17" s="48">
        <v>162344.12683367208</v>
      </c>
      <c r="AEY17" s="48">
        <v>196364.94422893226</v>
      </c>
      <c r="AEZ17" s="48">
        <v>199011.08409613252</v>
      </c>
      <c r="AFA17" s="48">
        <v>201692.88234535349</v>
      </c>
      <c r="AFB17" s="48">
        <v>204410.81949549142</v>
      </c>
      <c r="AFC17" s="48">
        <v>207165.38254073373</v>
      </c>
      <c r="AFD17" s="48">
        <v>209957.06503781799</v>
      </c>
      <c r="AFE17" s="48">
        <v>212786.36719446577</v>
      </c>
      <c r="AFF17" s="48">
        <v>215653.79595900918</v>
      </c>
      <c r="AFG17" s="48">
        <v>218559.86511122464</v>
      </c>
      <c r="AFH17" s="48">
        <v>221505.09535439077</v>
      </c>
      <c r="AFI17" s="48">
        <v>224490.01440858791</v>
      </c>
      <c r="AFJ17" s="48">
        <v>227515.15710525145</v>
      </c>
      <c r="AFK17" s="48">
        <v>230581.06548300473</v>
      </c>
      <c r="AFL17" s="49">
        <v>0</v>
      </c>
      <c r="AFM17" s="49">
        <v>0</v>
      </c>
      <c r="AFN17" s="49">
        <v>0</v>
      </c>
      <c r="AFO17" s="49">
        <v>0</v>
      </c>
      <c r="AFP17" s="49">
        <v>0</v>
      </c>
      <c r="AFQ17" s="49">
        <v>0</v>
      </c>
      <c r="AFR17" s="49">
        <v>0</v>
      </c>
      <c r="AFS17" s="49">
        <v>0</v>
      </c>
      <c r="AFT17" s="49">
        <v>0</v>
      </c>
      <c r="AFU17" s="49">
        <v>45097.107451294767</v>
      </c>
      <c r="AFV17" s="49">
        <v>82234.776585168322</v>
      </c>
      <c r="AFW17" s="49">
        <v>119825.69932544838</v>
      </c>
      <c r="AFX17" s="49">
        <v>157874.0348411063</v>
      </c>
      <c r="AFY17" s="49">
        <v>196383.976247179</v>
      </c>
      <c r="AFZ17" s="49">
        <v>197586.85209115941</v>
      </c>
      <c r="AGA17" s="49">
        <v>198797.09569662262</v>
      </c>
      <c r="AGB17" s="49">
        <v>200014.75219200779</v>
      </c>
      <c r="AGC17" s="49">
        <v>201239.86698217108</v>
      </c>
      <c r="AGD17" s="49">
        <v>202472.48575007918</v>
      </c>
      <c r="AGE17" s="49">
        <v>203712.65445851241</v>
      </c>
      <c r="AGF17" s="49">
        <v>204960.41935177872</v>
      </c>
      <c r="AGG17" s="49">
        <v>206215.8269574382</v>
      </c>
      <c r="AGH17" s="49">
        <v>207478.92408803778</v>
      </c>
      <c r="AGI17" s="49">
        <v>208749.75784285713</v>
      </c>
      <c r="AGJ17" s="49">
        <v>210028.37560966457</v>
      </c>
      <c r="AGK17" s="49">
        <v>211314.82506648448</v>
      </c>
      <c r="AGL17" s="49">
        <v>0</v>
      </c>
      <c r="AGM17" s="49">
        <v>0</v>
      </c>
      <c r="AGN17" s="49">
        <v>0</v>
      </c>
      <c r="AGO17" s="49">
        <v>0</v>
      </c>
      <c r="AGP17" s="49">
        <v>0</v>
      </c>
      <c r="AGQ17" s="49">
        <v>0</v>
      </c>
      <c r="AGR17" s="49">
        <v>0</v>
      </c>
      <c r="AGS17" s="49">
        <v>0</v>
      </c>
      <c r="AGT17" s="49">
        <v>0</v>
      </c>
      <c r="AGU17" s="49">
        <v>95240.839504447751</v>
      </c>
      <c r="AGV17" s="49">
        <v>193048.53821472725</v>
      </c>
      <c r="AGW17" s="49">
        <v>293474.98116946936</v>
      </c>
      <c r="AGX17" s="49">
        <v>396572.98565156601</v>
      </c>
      <c r="AGY17" s="49">
        <v>502396.3168913846</v>
      </c>
      <c r="AGZ17" s="49">
        <v>509166.42001992976</v>
      </c>
      <c r="AHA17" s="49">
        <v>516027.75450274657</v>
      </c>
      <c r="AHB17" s="49">
        <v>522981.5497391285</v>
      </c>
      <c r="AHC17" s="49">
        <v>530029.05169528967</v>
      </c>
      <c r="AHD17" s="49">
        <v>537171.52312761475</v>
      </c>
      <c r="AHE17" s="49">
        <v>544410.24380891677</v>
      </c>
      <c r="AHF17" s="49">
        <v>551746.51075774396</v>
      </c>
      <c r="AHG17" s="49">
        <v>559181.63847077696</v>
      </c>
      <c r="AHH17" s="49">
        <v>566716.95915835758</v>
      </c>
      <c r="AHI17" s="49">
        <v>574353.82298319135</v>
      </c>
      <c r="AHJ17" s="49">
        <v>582093.59830226691</v>
      </c>
      <c r="AHK17" s="49">
        <v>589937.67191203451</v>
      </c>
      <c r="AHL17" s="50">
        <v>0</v>
      </c>
      <c r="AHM17" s="50">
        <v>0</v>
      </c>
      <c r="AHN17" s="50">
        <v>0</v>
      </c>
      <c r="AHO17" s="50">
        <v>0</v>
      </c>
      <c r="AHP17" s="50">
        <v>0</v>
      </c>
      <c r="AHQ17" s="50">
        <v>0</v>
      </c>
      <c r="AHR17" s="50">
        <v>0</v>
      </c>
      <c r="AHS17" s="50">
        <v>0</v>
      </c>
      <c r="AHT17" s="50">
        <v>0</v>
      </c>
      <c r="AHU17" s="50">
        <v>60585.491691745592</v>
      </c>
      <c r="AHV17" s="50">
        <v>121913.17045846877</v>
      </c>
      <c r="AHW17" s="50">
        <v>183989.85527991463</v>
      </c>
      <c r="AHX17" s="50">
        <v>246822.42082527367</v>
      </c>
      <c r="AHY17" s="50">
        <v>310417.79787956231</v>
      </c>
      <c r="AHZ17" s="50">
        <v>312319.14481094823</v>
      </c>
      <c r="AIA17" s="50">
        <v>314232.13772454957</v>
      </c>
      <c r="AIB17" s="50">
        <v>316156.8479534302</v>
      </c>
      <c r="AIC17" s="50">
        <v>318093.34726757748</v>
      </c>
      <c r="AID17" s="50">
        <v>320041.70787657879</v>
      </c>
      <c r="AIE17" s="50">
        <v>322002.00243231398</v>
      </c>
      <c r="AIF17" s="50">
        <v>323974.30403166468</v>
      </c>
      <c r="AIG17" s="50">
        <v>325958.68621923978</v>
      </c>
      <c r="AIH17" s="50">
        <v>327955.22299011779</v>
      </c>
      <c r="AII17" s="50">
        <v>329963.98879260616</v>
      </c>
      <c r="AIJ17" s="50">
        <v>331985.05853101745</v>
      </c>
      <c r="AIK17" s="50">
        <v>334018.50756846217</v>
      </c>
      <c r="AIL17" s="49">
        <v>0</v>
      </c>
      <c r="AIM17" s="49">
        <v>0</v>
      </c>
      <c r="AIN17" s="49">
        <v>0</v>
      </c>
      <c r="AIO17" s="49">
        <v>0</v>
      </c>
      <c r="AIP17" s="49">
        <v>0</v>
      </c>
      <c r="AIQ17" s="49">
        <v>0</v>
      </c>
      <c r="AIR17" s="49">
        <v>0</v>
      </c>
      <c r="AIS17" s="49">
        <v>0</v>
      </c>
      <c r="AIT17" s="49">
        <v>0</v>
      </c>
      <c r="AIU17" s="49">
        <v>28548.551735321638</v>
      </c>
      <c r="AIV17" s="49">
        <v>57866.522484758054</v>
      </c>
      <c r="AIW17" s="49">
        <v>87969.464848615462</v>
      </c>
      <c r="AIX17" s="49">
        <v>118873.21086849496</v>
      </c>
      <c r="AIY17" s="49">
        <v>150593.87673434924</v>
      </c>
      <c r="AIZ17" s="49">
        <v>152623.22297304662</v>
      </c>
      <c r="AJA17" s="49">
        <v>154679.91591564604</v>
      </c>
      <c r="AJB17" s="49">
        <v>156764.32407600683</v>
      </c>
      <c r="AJC17" s="49">
        <v>158876.82093394196</v>
      </c>
      <c r="AJD17" s="49">
        <v>161017.78500213739</v>
      </c>
      <c r="AJE17" s="49">
        <v>163187.59989397315</v>
      </c>
      <c r="AJF17" s="49">
        <v>165386.65439225844</v>
      </c>
      <c r="AJG17" s="49">
        <v>167615.34251889275</v>
      </c>
      <c r="AJH17" s="49">
        <v>169874.06360546598</v>
      </c>
      <c r="AJI17" s="49">
        <v>172163.22236480992</v>
      </c>
      <c r="AJJ17" s="49">
        <v>174483.22896351354</v>
      </c>
      <c r="AJK17" s="49">
        <v>176834.49909541599</v>
      </c>
      <c r="AJL17" s="50">
        <v>0</v>
      </c>
      <c r="AJM17" s="50">
        <v>0</v>
      </c>
      <c r="AJN17" s="50">
        <v>0</v>
      </c>
      <c r="AJO17" s="50">
        <v>0</v>
      </c>
      <c r="AJP17" s="50">
        <v>0</v>
      </c>
      <c r="AJQ17" s="50">
        <v>0</v>
      </c>
      <c r="AJR17" s="50">
        <v>0</v>
      </c>
      <c r="AJS17" s="50">
        <v>0</v>
      </c>
      <c r="AJT17" s="50">
        <v>0</v>
      </c>
      <c r="AJU17" s="50">
        <v>12045.484056670242</v>
      </c>
      <c r="AJV17" s="50">
        <v>24238.528235889207</v>
      </c>
      <c r="AJW17" s="50">
        <v>36580.488273320836</v>
      </c>
      <c r="AJX17" s="50">
        <v>49072.730976691128</v>
      </c>
      <c r="AJY17" s="50">
        <v>61716.634310560315</v>
      </c>
      <c r="AJZ17" s="50">
        <v>62094.656234765112</v>
      </c>
      <c r="AKA17" s="50">
        <v>62474.993589433274</v>
      </c>
      <c r="AKB17" s="50">
        <v>62857.660556859242</v>
      </c>
      <c r="AKC17" s="50">
        <v>63242.671406205744</v>
      </c>
      <c r="AKD17" s="50">
        <v>63630.040494035842</v>
      </c>
      <c r="AKE17" s="50">
        <v>64019.78226484832</v>
      </c>
      <c r="AKF17" s="50">
        <v>64411.9112516163</v>
      </c>
      <c r="AKG17" s="50">
        <v>64806.44207632912</v>
      </c>
      <c r="AKH17" s="50">
        <v>65203.389450537579</v>
      </c>
      <c r="AKI17" s="50">
        <v>65602.768175902544</v>
      </c>
      <c r="AKJ17" s="50">
        <v>66004.593144746832</v>
      </c>
      <c r="AKK17" s="50">
        <v>66408.879340610598</v>
      </c>
      <c r="AKL17" s="51">
        <v>0</v>
      </c>
      <c r="AKM17" s="51">
        <v>0</v>
      </c>
      <c r="AKN17" s="51">
        <v>0</v>
      </c>
      <c r="AKO17" s="51">
        <v>0</v>
      </c>
      <c r="AKP17" s="51">
        <v>0</v>
      </c>
      <c r="AKQ17" s="51">
        <v>0</v>
      </c>
      <c r="AKR17" s="51">
        <v>0</v>
      </c>
      <c r="AKS17" s="51">
        <v>0</v>
      </c>
      <c r="AKT17" s="51">
        <v>0</v>
      </c>
      <c r="AKU17" s="51">
        <v>399156.59505813493</v>
      </c>
      <c r="AKV17" s="51">
        <v>0</v>
      </c>
      <c r="AKW17" s="51">
        <v>0</v>
      </c>
      <c r="AKX17" s="51">
        <v>415511.67405796901</v>
      </c>
      <c r="AKY17" s="51">
        <v>0</v>
      </c>
      <c r="AKZ17" s="51">
        <v>0</v>
      </c>
      <c r="ALA17" s="51">
        <v>0</v>
      </c>
      <c r="ALB17" s="51">
        <v>0</v>
      </c>
      <c r="ALC17" s="51">
        <v>0</v>
      </c>
      <c r="ALD17" s="51">
        <v>0</v>
      </c>
      <c r="ALE17" s="51">
        <v>0</v>
      </c>
      <c r="ALF17" s="51">
        <v>0</v>
      </c>
      <c r="ALG17" s="51">
        <v>0</v>
      </c>
      <c r="ALH17" s="51">
        <v>0</v>
      </c>
      <c r="ALI17" s="51">
        <v>0</v>
      </c>
      <c r="ALJ17" s="51">
        <v>0</v>
      </c>
      <c r="ALK17" s="51">
        <v>0</v>
      </c>
      <c r="ALL17" s="51">
        <v>0</v>
      </c>
      <c r="ALM17" s="51">
        <v>0</v>
      </c>
      <c r="ALN17" s="51">
        <v>0</v>
      </c>
      <c r="ALO17" s="51">
        <v>0</v>
      </c>
      <c r="ALP17" s="51">
        <v>0</v>
      </c>
      <c r="ALQ17" s="51">
        <v>0</v>
      </c>
      <c r="ALR17" s="51">
        <v>0</v>
      </c>
      <c r="ALS17" s="51">
        <v>0</v>
      </c>
      <c r="ALT17" s="51">
        <v>0</v>
      </c>
      <c r="ALU17" s="51">
        <v>152697.22137899286</v>
      </c>
      <c r="ALV17" s="51">
        <v>0</v>
      </c>
      <c r="ALW17" s="51">
        <v>0</v>
      </c>
      <c r="ALX17" s="51">
        <v>155520.3101503865</v>
      </c>
      <c r="ALY17" s="51">
        <v>0</v>
      </c>
      <c r="ALZ17" s="51">
        <v>0</v>
      </c>
      <c r="AMA17" s="51">
        <v>0</v>
      </c>
      <c r="AMB17" s="51">
        <v>0</v>
      </c>
      <c r="AMC17" s="51">
        <v>0</v>
      </c>
      <c r="AMD17" s="51">
        <v>0</v>
      </c>
      <c r="AME17" s="51">
        <v>0</v>
      </c>
      <c r="AMF17" s="51">
        <v>0</v>
      </c>
      <c r="AMG17" s="51">
        <v>0</v>
      </c>
      <c r="AMH17" s="51">
        <v>0</v>
      </c>
      <c r="AMI17" s="51">
        <v>0</v>
      </c>
      <c r="AMJ17" s="51">
        <v>0</v>
      </c>
      <c r="AMK17" s="51">
        <v>0</v>
      </c>
      <c r="AML17" s="50">
        <v>0</v>
      </c>
      <c r="AMM17" s="50">
        <v>0</v>
      </c>
      <c r="AMN17" s="50">
        <v>0</v>
      </c>
      <c r="AMO17" s="50">
        <v>0</v>
      </c>
      <c r="AMP17" s="50">
        <v>0</v>
      </c>
      <c r="AMQ17" s="50">
        <v>0</v>
      </c>
      <c r="AMR17" s="50">
        <v>0</v>
      </c>
      <c r="AMS17" s="50">
        <v>0</v>
      </c>
      <c r="AMT17" s="50">
        <v>0</v>
      </c>
      <c r="AMU17" s="50">
        <v>399156.59505813493</v>
      </c>
      <c r="AMV17" s="50">
        <v>0</v>
      </c>
      <c r="AMW17" s="50">
        <v>0</v>
      </c>
      <c r="AMX17" s="50">
        <v>415511.67405796901</v>
      </c>
      <c r="AMY17" s="50">
        <v>0</v>
      </c>
      <c r="AMZ17" s="50">
        <v>0</v>
      </c>
      <c r="ANA17" s="50">
        <v>432536.88756742311</v>
      </c>
      <c r="ANB17" s="50">
        <v>0</v>
      </c>
      <c r="ANC17" s="50">
        <v>0</v>
      </c>
      <c r="AND17" s="50">
        <v>450259.69373946509</v>
      </c>
      <c r="ANE17" s="50">
        <v>0</v>
      </c>
      <c r="ANF17" s="50">
        <v>0</v>
      </c>
      <c r="ANG17" s="50">
        <v>468708.67579994584</v>
      </c>
      <c r="ANH17" s="50">
        <v>0</v>
      </c>
      <c r="ANI17" s="50">
        <v>0</v>
      </c>
      <c r="ANJ17" s="50">
        <v>487913.58814643801</v>
      </c>
      <c r="ANK17" s="50">
        <v>0</v>
      </c>
      <c r="ANL17" s="50">
        <v>0</v>
      </c>
      <c r="ANM17" s="50">
        <v>0</v>
      </c>
      <c r="ANN17" s="50">
        <v>0</v>
      </c>
      <c r="ANO17" s="50">
        <v>0</v>
      </c>
      <c r="ANP17" s="50">
        <v>0</v>
      </c>
      <c r="ANQ17" s="50">
        <v>0</v>
      </c>
      <c r="ANR17" s="50">
        <v>0</v>
      </c>
      <c r="ANS17" s="50">
        <v>0</v>
      </c>
      <c r="ANT17" s="50">
        <v>0</v>
      </c>
      <c r="ANU17" s="50">
        <v>152697.22137899286</v>
      </c>
      <c r="ANV17" s="50">
        <v>0</v>
      </c>
      <c r="ANW17" s="50">
        <v>0</v>
      </c>
      <c r="ANX17" s="50">
        <v>155520.3101503865</v>
      </c>
      <c r="ANY17" s="50">
        <v>0</v>
      </c>
      <c r="ANZ17" s="50">
        <v>0</v>
      </c>
      <c r="AOA17" s="50">
        <v>158395.59260375542</v>
      </c>
      <c r="AOB17" s="50">
        <v>0</v>
      </c>
      <c r="AOC17" s="50">
        <v>0</v>
      </c>
      <c r="AOD17" s="50">
        <v>161324.03370359735</v>
      </c>
      <c r="AOE17" s="50">
        <v>0</v>
      </c>
      <c r="AOF17" s="50">
        <v>0</v>
      </c>
      <c r="AOG17" s="50">
        <v>164306.61625481601</v>
      </c>
      <c r="AOH17" s="50">
        <v>0</v>
      </c>
      <c r="AOI17" s="50">
        <v>0</v>
      </c>
      <c r="AOJ17" s="50">
        <v>167344.34123255723</v>
      </c>
      <c r="AOK17" s="50">
        <v>0</v>
      </c>
      <c r="AOL17" s="52">
        <v>684</v>
      </c>
      <c r="AOM17" s="53">
        <v>485.64</v>
      </c>
      <c r="AON17" s="52">
        <v>492.18430132706851</v>
      </c>
      <c r="AOO17" s="52">
        <v>498.81679118856476</v>
      </c>
      <c r="AOP17" s="52">
        <v>505.53865797989044</v>
      </c>
      <c r="AOQ17" s="52">
        <v>512.35110611081507</v>
      </c>
      <c r="AOR17" s="52">
        <v>519.25535622127973</v>
      </c>
      <c r="AOS17" s="52">
        <v>526.25264540010846</v>
      </c>
      <c r="AOT17" s="52">
        <v>533.3442274066673</v>
      </c>
      <c r="AOU17" s="52">
        <v>540.53137289551046</v>
      </c>
      <c r="AOV17" s="52">
        <v>547.81536964405313</v>
      </c>
      <c r="AOW17" s="52">
        <v>555.19752278331293</v>
      </c>
      <c r="AOX17" s="52">
        <v>562.67915503176039</v>
      </c>
      <c r="AOY17" s="52">
        <v>570.26160693232077</v>
      </c>
      <c r="AOZ17" s="52">
        <v>577.94623709256996</v>
      </c>
      <c r="APA17" s="52">
        <v>585.73442242816668</v>
      </c>
      <c r="APB17" s="52">
        <v>593.62755840956515</v>
      </c>
      <c r="APC17" s="52">
        <v>601.62705931205301</v>
      </c>
      <c r="APD17" s="52">
        <v>609.73435846915743</v>
      </c>
      <c r="APE17" s="52">
        <v>617.95090852946748</v>
      </c>
      <c r="APF17" s="52">
        <v>626.27818171691627</v>
      </c>
      <c r="APG17" s="52">
        <v>634.71767009457062</v>
      </c>
      <c r="APH17" s="52">
        <v>643.27088583197644</v>
      </c>
      <c r="API17" s="52">
        <v>651.93936147610532</v>
      </c>
      <c r="APJ17" s="52">
        <v>660.7246502259535</v>
      </c>
      <c r="APK17" s="52">
        <v>669.62832621084067</v>
      </c>
      <c r="APL17" s="52">
        <v>678.65198477245895</v>
      </c>
      <c r="APM17" s="54">
        <v>198.35999999999999</v>
      </c>
      <c r="APN17" s="52">
        <v>199.57497923084946</v>
      </c>
      <c r="APO17" s="52">
        <v>200.79740035790482</v>
      </c>
      <c r="APP17" s="52">
        <v>202.02730896368936</v>
      </c>
      <c r="APQ17" s="52">
        <v>203.26475090992497</v>
      </c>
      <c r="APR17" s="52">
        <v>204.50977233924212</v>
      </c>
      <c r="APS17" s="52">
        <v>205.76241967690058</v>
      </c>
      <c r="APT17" s="52">
        <v>207.02273963252051</v>
      </c>
      <c r="APU17" s="52">
        <v>208.29077920182417</v>
      </c>
      <c r="APV17" s="52">
        <v>209.56658566838834</v>
      </c>
      <c r="APW17" s="52">
        <v>210.85020660540755</v>
      </c>
      <c r="APX17" s="52">
        <v>212.14168987746791</v>
      </c>
      <c r="APY17" s="52">
        <v>213.44108364233196</v>
      </c>
      <c r="APZ17" s="52">
        <v>214.74843635273444</v>
      </c>
      <c r="AQA17" s="52">
        <v>216.06379675818903</v>
      </c>
      <c r="AQB17" s="52">
        <v>217.3872139068061</v>
      </c>
      <c r="AQC17" s="52">
        <v>218.71873714712169</v>
      </c>
      <c r="AQD17" s="52">
        <v>220.05841612993768</v>
      </c>
      <c r="AQE17" s="52">
        <v>221.40630081017315</v>
      </c>
      <c r="AQF17" s="52">
        <v>222.76244144872715</v>
      </c>
      <c r="AQG17" s="52">
        <v>224.12688861435291</v>
      </c>
      <c r="AQH17" s="52">
        <v>225.49969318554344</v>
      </c>
      <c r="AQI17" s="52">
        <v>226.88090635242872</v>
      </c>
      <c r="AQJ17" s="52">
        <v>228.27057961868456</v>
      </c>
      <c r="AQK17" s="52">
        <v>229.66876480345303</v>
      </c>
      <c r="AQL17" s="52">
        <v>231.07551404327481</v>
      </c>
      <c r="AQM17" s="52">
        <v>22</v>
      </c>
      <c r="AQN17" s="55">
        <v>15.62</v>
      </c>
      <c r="AQO17" s="56">
        <v>15.830489223970041</v>
      </c>
      <c r="AQP17" s="56">
        <v>16.043814921269629</v>
      </c>
      <c r="AQQ17" s="56">
        <v>16.260015315142677</v>
      </c>
      <c r="AQR17" s="56">
        <v>16.479129143915106</v>
      </c>
      <c r="AQS17" s="56">
        <v>16.701195667935899</v>
      </c>
      <c r="AQT17" s="56">
        <v>16.926254676611677</v>
      </c>
      <c r="AQU17" s="56">
        <v>17.154346495536085</v>
      </c>
      <c r="AQV17" s="56">
        <v>17.385511993715252</v>
      </c>
      <c r="AQW17" s="56">
        <v>17.619792590890601</v>
      </c>
      <c r="AQX17" s="56">
        <v>17.857230264960361</v>
      </c>
      <c r="AQY17" s="56">
        <v>18.097867559501069</v>
      </c>
      <c r="AQZ17" s="56">
        <v>18.341747591390437</v>
      </c>
      <c r="ARA17" s="56">
        <v>18.588914058532954</v>
      </c>
      <c r="ARB17" s="56">
        <v>18.839411247689572</v>
      </c>
      <c r="ARC17" s="56">
        <v>19.093284042412915</v>
      </c>
      <c r="ARD17" s="56">
        <v>19.350577931089422</v>
      </c>
      <c r="ARE17" s="56">
        <v>19.611339015089857</v>
      </c>
      <c r="ARF17" s="56">
        <v>19.875614017029655</v>
      </c>
      <c r="ARG17" s="56">
        <v>20.143450289140578</v>
      </c>
      <c r="ARH17" s="56">
        <v>20.414895821755195</v>
      </c>
      <c r="ARI17" s="56">
        <v>20.689999251905675</v>
      </c>
      <c r="ARJ17" s="56">
        <v>20.968809872038477</v>
      </c>
      <c r="ARK17" s="56">
        <v>21.25137763884646</v>
      </c>
      <c r="ARL17" s="56">
        <v>21.537753182220023</v>
      </c>
      <c r="ARM17" s="56">
        <v>21.827987814318856</v>
      </c>
      <c r="ARN17" s="55">
        <v>6.38</v>
      </c>
      <c r="ARO17" s="56">
        <v>6.4190782793548076</v>
      </c>
      <c r="ARP17" s="56">
        <v>6.4583959179443067</v>
      </c>
      <c r="ARQ17" s="56">
        <v>6.4979543818730496</v>
      </c>
      <c r="ARR17" s="56">
        <v>6.5377551462256562</v>
      </c>
      <c r="ARS17" s="56">
        <v>6.5777996951218221</v>
      </c>
      <c r="ART17" s="56">
        <v>6.6180895217716555</v>
      </c>
      <c r="ARU17" s="56">
        <v>6.6586261285313606</v>
      </c>
      <c r="ARV17" s="56">
        <v>6.6994110269592557</v>
      </c>
      <c r="ARW17" s="56">
        <v>6.7404457378721387</v>
      </c>
      <c r="ARX17" s="56">
        <v>6.7817317914019961</v>
      </c>
      <c r="ARY17" s="56">
        <v>6.8232707270530604</v>
      </c>
      <c r="ARZ17" s="56">
        <v>6.865064093759214</v>
      </c>
      <c r="ASA17" s="56">
        <v>6.9071134499417504</v>
      </c>
      <c r="ASB17" s="56">
        <v>6.9494203635674827</v>
      </c>
      <c r="ASC17" s="56">
        <v>6.9919864122072131</v>
      </c>
      <c r="ASD17" s="56">
        <v>7.0348131830945571</v>
      </c>
      <c r="ASE17" s="56">
        <v>7.0779022731851295</v>
      </c>
      <c r="ASF17" s="56">
        <v>7.1212552892160943</v>
      </c>
      <c r="ASG17" s="56">
        <v>7.1648738477660769</v>
      </c>
      <c r="ASH17" s="56">
        <v>7.2087595753154439</v>
      </c>
      <c r="ASI17" s="56">
        <v>7.2529141083069524</v>
      </c>
      <c r="ASJ17" s="56">
        <v>7.2973390932067712</v>
      </c>
      <c r="ASK17" s="56">
        <v>7.3420361865658768</v>
      </c>
      <c r="ASL17" s="56">
        <v>7.3870070550818214</v>
      </c>
      <c r="ASM17" s="56">
        <v>7.4322533756608848</v>
      </c>
      <c r="ASN17" s="57">
        <v>0.5</v>
      </c>
      <c r="ASO17" s="56">
        <v>485.64</v>
      </c>
      <c r="ASP17" s="56">
        <v>492.18430132706851</v>
      </c>
      <c r="ASQ17" s="56">
        <v>498.81679118856476</v>
      </c>
      <c r="ASR17" s="56">
        <v>505.53865797989044</v>
      </c>
      <c r="ASS17" s="56">
        <v>512.35110611081507</v>
      </c>
      <c r="AST17" s="56">
        <v>519.25535622127973</v>
      </c>
      <c r="ASU17" s="56">
        <v>526.25264540010846</v>
      </c>
      <c r="ASV17" s="56">
        <v>533.3442274066673</v>
      </c>
      <c r="ASW17" s="56">
        <v>540.53137289551046</v>
      </c>
      <c r="ASX17" s="59">
        <v>438.25229571524255</v>
      </c>
      <c r="ASY17" s="59">
        <v>333.11851366998775</v>
      </c>
      <c r="ASZ17" s="59">
        <v>225.07166201270417</v>
      </c>
      <c r="ATA17" s="59">
        <v>114.05232138646416</v>
      </c>
      <c r="ATB17" s="59">
        <v>0</v>
      </c>
      <c r="ATC17" s="56">
        <v>0</v>
      </c>
      <c r="ATD17" s="59">
        <v>0</v>
      </c>
      <c r="ATE17" s="56">
        <v>0</v>
      </c>
      <c r="ATF17" s="56">
        <v>0</v>
      </c>
      <c r="ATG17" s="56">
        <v>0</v>
      </c>
      <c r="ATH17" s="56">
        <v>0</v>
      </c>
      <c r="ATI17" s="56">
        <v>0</v>
      </c>
      <c r="ATJ17" s="56">
        <v>0</v>
      </c>
      <c r="ATK17" s="56">
        <v>0</v>
      </c>
      <c r="ATL17" s="56">
        <v>0</v>
      </c>
      <c r="ATM17" s="56">
        <v>0</v>
      </c>
      <c r="ATN17" s="56">
        <v>0</v>
      </c>
      <c r="ATO17" s="56">
        <v>198.35999999999999</v>
      </c>
      <c r="ATP17" s="56">
        <v>199.57497923084946</v>
      </c>
      <c r="ATQ17" s="56">
        <v>200.79740035790482</v>
      </c>
      <c r="ATR17" s="56">
        <v>202.02730896368936</v>
      </c>
      <c r="ATS17" s="56">
        <v>203.26475090992497</v>
      </c>
      <c r="ATT17" s="56">
        <v>204.50977233924212</v>
      </c>
      <c r="ATU17" s="56">
        <v>205.76241967690058</v>
      </c>
      <c r="ATV17" s="56">
        <v>207.02273963252051</v>
      </c>
      <c r="ATW17" s="56">
        <v>208.29077920182417</v>
      </c>
      <c r="ATX17" s="59">
        <v>167.65326853471069</v>
      </c>
      <c r="ATY17" s="59">
        <v>126.51012396324452</v>
      </c>
      <c r="ATZ17" s="59">
        <v>84.856675950987167</v>
      </c>
      <c r="AUA17" s="59">
        <v>42.688216728466394</v>
      </c>
      <c r="AUB17" s="59">
        <v>0</v>
      </c>
      <c r="AUC17" s="56">
        <v>0</v>
      </c>
      <c r="AUD17" s="59">
        <v>0</v>
      </c>
      <c r="AUE17" s="56">
        <v>0</v>
      </c>
      <c r="AUF17" s="56">
        <v>0</v>
      </c>
      <c r="AUG17" s="56">
        <v>0</v>
      </c>
      <c r="AUH17" s="56">
        <v>0</v>
      </c>
      <c r="AUI17" s="56">
        <v>0</v>
      </c>
      <c r="AUJ17" s="56">
        <v>0</v>
      </c>
      <c r="AUK17" s="56">
        <v>0</v>
      </c>
      <c r="AUL17" s="56">
        <v>0</v>
      </c>
      <c r="AUM17" s="56">
        <v>0</v>
      </c>
      <c r="AUN17" s="56">
        <v>0</v>
      </c>
      <c r="AUO17" s="58">
        <v>0.5</v>
      </c>
      <c r="AUP17" s="56">
        <v>15.62</v>
      </c>
      <c r="AUQ17" s="56">
        <v>15.830489223970041</v>
      </c>
      <c r="AUR17" s="56">
        <v>16.043814921269629</v>
      </c>
      <c r="AUS17" s="56">
        <v>16.260015315142677</v>
      </c>
      <c r="AUT17" s="56">
        <v>16.479129143915106</v>
      </c>
      <c r="AUU17" s="56">
        <v>16.701195667935899</v>
      </c>
      <c r="AUV17" s="56">
        <v>16.926254676611677</v>
      </c>
      <c r="AUW17" s="56">
        <v>17.154346495536085</v>
      </c>
      <c r="AUX17" s="56">
        <v>17.385511993715252</v>
      </c>
      <c r="AUY17" s="59">
        <v>14.095834072712481</v>
      </c>
      <c r="AUZ17" s="59">
        <v>10.714338158976217</v>
      </c>
      <c r="AVA17" s="59">
        <v>7.2391470238004274</v>
      </c>
      <c r="AVB17" s="59">
        <v>3.6683495182780876</v>
      </c>
      <c r="AVC17" s="59">
        <v>0</v>
      </c>
      <c r="AVD17" s="56">
        <v>0</v>
      </c>
      <c r="AVE17" s="59">
        <v>0</v>
      </c>
      <c r="AVF17" s="56">
        <v>0</v>
      </c>
      <c r="AVG17" s="56">
        <v>0</v>
      </c>
      <c r="AVH17" s="56">
        <v>0</v>
      </c>
      <c r="AVI17" s="56">
        <v>0</v>
      </c>
      <c r="AVJ17" s="56">
        <v>0</v>
      </c>
      <c r="AVK17" s="56">
        <v>0</v>
      </c>
      <c r="AVL17" s="56">
        <v>0</v>
      </c>
      <c r="AVM17" s="56">
        <v>0</v>
      </c>
      <c r="AVN17" s="56">
        <v>0</v>
      </c>
      <c r="AVO17" s="56">
        <v>0</v>
      </c>
      <c r="AVP17" s="56">
        <v>6.38</v>
      </c>
      <c r="AVQ17" s="56">
        <v>6.4190782793548076</v>
      </c>
      <c r="AVR17" s="56">
        <v>6.4583959179443067</v>
      </c>
      <c r="AVS17" s="56">
        <v>6.4979543818730496</v>
      </c>
      <c r="AVT17" s="56">
        <v>6.5377551462256562</v>
      </c>
      <c r="AVU17" s="56">
        <v>6.5777996951218221</v>
      </c>
      <c r="AVV17" s="56">
        <v>6.6180895217716555</v>
      </c>
      <c r="AVW17" s="56">
        <v>6.6586261285313606</v>
      </c>
      <c r="AVX17" s="56">
        <v>6.6994110269592557</v>
      </c>
      <c r="AVY17" s="59">
        <v>5.3923565902977115</v>
      </c>
      <c r="AVZ17" s="59">
        <v>4.0690390748411973</v>
      </c>
      <c r="AWA17" s="59">
        <v>2.7293082908212245</v>
      </c>
      <c r="AWB17" s="59">
        <v>1.3730128187518429</v>
      </c>
      <c r="AWC17" s="59">
        <v>0</v>
      </c>
      <c r="AWD17" s="56">
        <v>0</v>
      </c>
      <c r="AWE17" s="59">
        <v>0</v>
      </c>
      <c r="AWF17" s="56">
        <v>0</v>
      </c>
      <c r="AWG17" s="56">
        <v>0</v>
      </c>
      <c r="AWH17" s="56">
        <v>0</v>
      </c>
      <c r="AWI17" s="56">
        <v>0</v>
      </c>
      <c r="AWJ17" s="56">
        <v>0</v>
      </c>
      <c r="AWK17" s="56">
        <v>0</v>
      </c>
      <c r="AWL17" s="56">
        <v>0</v>
      </c>
      <c r="AWM17" s="56">
        <v>0</v>
      </c>
      <c r="AWN17" s="56">
        <v>0</v>
      </c>
      <c r="AWO17" s="56">
        <v>0</v>
      </c>
      <c r="AWP17" s="57">
        <v>0.76</v>
      </c>
      <c r="AWQ17" s="56">
        <v>485.64</v>
      </c>
      <c r="AWR17" s="56">
        <v>492.18430132706851</v>
      </c>
      <c r="AWS17" s="56">
        <v>498.81679118856476</v>
      </c>
      <c r="AWT17" s="56">
        <v>505.53865797989044</v>
      </c>
      <c r="AWU17" s="56">
        <v>512.35110611081507</v>
      </c>
      <c r="AWV17" s="56">
        <v>519.25535622127973</v>
      </c>
      <c r="AWW17" s="56">
        <v>526.25264540010846</v>
      </c>
      <c r="AWX17" s="56">
        <v>533.3442274066673</v>
      </c>
      <c r="AWY17" s="56">
        <v>540.53137289551046</v>
      </c>
      <c r="AWZ17" s="59">
        <v>154.67728084067383</v>
      </c>
      <c r="AXA17" s="56">
        <v>156.76165349175895</v>
      </c>
      <c r="AXB17" s="56">
        <v>158.87411436190882</v>
      </c>
      <c r="AXC17" s="56">
        <v>161.01504195736115</v>
      </c>
      <c r="AXD17" s="56">
        <v>163.18481988496092</v>
      </c>
      <c r="AXE17" s="56">
        <v>165.38383692089411</v>
      </c>
      <c r="AXF17" s="56">
        <v>167.61248708034782</v>
      </c>
      <c r="AXG17" s="56">
        <v>169.87116968810909</v>
      </c>
      <c r="AXH17" s="56">
        <v>172.16028945011504</v>
      </c>
      <c r="AXI17" s="56">
        <v>174.48025652596729</v>
      </c>
      <c r="AXJ17" s="56">
        <v>176.83148660242341</v>
      </c>
      <c r="AXK17" s="56">
        <v>179.21440096787876</v>
      </c>
      <c r="AXL17" s="56">
        <v>181.62942658785218</v>
      </c>
      <c r="AXM17" s="56">
        <v>184.07699618148857</v>
      </c>
      <c r="AXN17" s="56">
        <v>186.55754829909276</v>
      </c>
      <c r="AXO17" s="56">
        <v>189.07152740070796</v>
      </c>
      <c r="AXP17" s="56">
        <v>191.61938393575312</v>
      </c>
      <c r="AXQ17" s="56">
        <v>198.35999999999999</v>
      </c>
      <c r="AXR17" s="56">
        <v>199.57497923084946</v>
      </c>
      <c r="AXS17" s="56">
        <v>200.79740035790482</v>
      </c>
      <c r="AXT17" s="56">
        <v>202.02730896368936</v>
      </c>
      <c r="AXU17" s="56">
        <v>203.26475090992497</v>
      </c>
      <c r="AXV17" s="56">
        <v>204.50977233924212</v>
      </c>
      <c r="AXW17" s="56">
        <v>205.76241967690058</v>
      </c>
      <c r="AXX17" s="56">
        <v>207.02273963252051</v>
      </c>
      <c r="AXY17" s="56">
        <v>208.29077920182417</v>
      </c>
      <c r="AXZ17" s="59">
        <v>59.171741835780239</v>
      </c>
      <c r="AYA17" s="56">
        <v>59.53417598270331</v>
      </c>
      <c r="AYB17" s="56">
        <v>59.898830083049759</v>
      </c>
      <c r="AYC17" s="56">
        <v>60.265717734305497</v>
      </c>
      <c r="AYD17" s="56">
        <v>60.634852617242665</v>
      </c>
      <c r="AYE17" s="56">
        <v>61.006248496429841</v>
      </c>
      <c r="AYF17" s="56">
        <v>61.379919220745251</v>
      </c>
      <c r="AYG17" s="56">
        <v>61.755878723893183</v>
      </c>
      <c r="AYH17" s="56">
        <v>62.134141024923579</v>
      </c>
      <c r="AYI17" s="56">
        <v>62.514720228754769</v>
      </c>
      <c r="AYJ17" s="56">
        <v>62.89763052669943</v>
      </c>
      <c r="AYK17" s="56">
        <v>63.282886196993758</v>
      </c>
      <c r="AYL17" s="56">
        <v>63.67050160532991</v>
      </c>
      <c r="AYM17" s="56">
        <v>64.060491205391642</v>
      </c>
      <c r="AYN17" s="56">
        <v>64.452869539393291</v>
      </c>
      <c r="AYO17" s="56">
        <v>64.847651238622035</v>
      </c>
      <c r="AYP17" s="56">
        <v>65.244851023983472</v>
      </c>
      <c r="AYQ17" s="60">
        <v>0.76</v>
      </c>
      <c r="AYR17" s="56">
        <v>15.62</v>
      </c>
      <c r="AYS17" s="56">
        <v>15.830489223970041</v>
      </c>
      <c r="AYT17" s="56">
        <v>16.043814921269629</v>
      </c>
      <c r="AYU17" s="56">
        <v>16.260015315142677</v>
      </c>
      <c r="AYV17" s="56">
        <v>16.479129143915106</v>
      </c>
      <c r="AYW17" s="56">
        <v>16.701195667935899</v>
      </c>
      <c r="AYX17" s="56">
        <v>16.926254676611677</v>
      </c>
      <c r="AYY17" s="56">
        <v>17.154346495536085</v>
      </c>
      <c r="AYZ17" s="56">
        <v>17.385511993715252</v>
      </c>
      <c r="AZA17" s="59">
        <v>4.975000260957346</v>
      </c>
      <c r="AZB17" s="56">
        <v>5.0420414865770429</v>
      </c>
      <c r="AZC17" s="56">
        <v>5.1099861344473601</v>
      </c>
      <c r="AZD17" s="56">
        <v>5.1788463787455354</v>
      </c>
      <c r="AZE17" s="56">
        <v>5.2486345577034221</v>
      </c>
      <c r="AZF17" s="56">
        <v>5.319363175818232</v>
      </c>
      <c r="AZG17" s="56">
        <v>5.3910449060930583</v>
      </c>
      <c r="AZH17" s="56">
        <v>5.4636925923076012</v>
      </c>
      <c r="AZI17" s="56">
        <v>5.5373192513194889</v>
      </c>
      <c r="AZJ17" s="56">
        <v>5.6119380753966084</v>
      </c>
      <c r="AZK17" s="56">
        <v>5.6875624345808689</v>
      </c>
      <c r="AZL17" s="56">
        <v>5.7642058790838195</v>
      </c>
      <c r="AZM17" s="56">
        <v>5.8418821417145432</v>
      </c>
      <c r="AZN17" s="56">
        <v>5.9206051403402755</v>
      </c>
      <c r="AZO17" s="56">
        <v>6.0003889803801771</v>
      </c>
      <c r="AZP17" s="56">
        <v>6.0812479573327121</v>
      </c>
      <c r="AZQ17" s="56">
        <v>6.1631965593370888</v>
      </c>
      <c r="AZR17" s="56">
        <v>6.38</v>
      </c>
      <c r="AZS17" s="56">
        <v>6.4190782793548076</v>
      </c>
      <c r="AZT17" s="56">
        <v>6.4583959179443067</v>
      </c>
      <c r="AZU17" s="56">
        <v>6.4979543818730496</v>
      </c>
      <c r="AZV17" s="56">
        <v>6.5377551462256562</v>
      </c>
      <c r="AZW17" s="56">
        <v>6.5777996951218221</v>
      </c>
      <c r="AZX17" s="56">
        <v>6.6180895217716555</v>
      </c>
      <c r="AZY17" s="56">
        <v>6.6586261285313606</v>
      </c>
      <c r="AZZ17" s="56">
        <v>6.6994110269592557</v>
      </c>
      <c r="BAA17" s="59">
        <v>1.9031846789286038</v>
      </c>
      <c r="BAB17" s="56">
        <v>1.9148419175723284</v>
      </c>
      <c r="BAC17" s="56">
        <v>1.9265705582267465</v>
      </c>
      <c r="BAD17" s="56">
        <v>1.9383710382378956</v>
      </c>
      <c r="BAE17" s="56">
        <v>1.9502437976306117</v>
      </c>
      <c r="BAF17" s="56">
        <v>1.9621892791249362</v>
      </c>
      <c r="BAG17" s="56">
        <v>1.9742079281526248</v>
      </c>
      <c r="BAH17" s="56">
        <v>1.9863001928737574</v>
      </c>
      <c r="BAI17" s="56">
        <v>1.9984665241934483</v>
      </c>
      <c r="BAJ17" s="56">
        <v>2.010707375778662</v>
      </c>
      <c r="BAK17" s="56">
        <v>2.0230232040751277</v>
      </c>
      <c r="BAL17" s="56">
        <v>2.0354144683243605</v>
      </c>
      <c r="BAM17" s="56">
        <v>2.0478816305807865</v>
      </c>
      <c r="BAN17" s="56">
        <v>2.0604251557289706</v>
      </c>
      <c r="BAO17" s="56">
        <v>2.0730455115009536</v>
      </c>
      <c r="BAP17" s="56">
        <v>2.0857431684936909</v>
      </c>
      <c r="BAQ17" s="56">
        <v>2.098518600186603</v>
      </c>
      <c r="BAR17" s="57">
        <v>0.76</v>
      </c>
      <c r="BAS17" s="56">
        <v>485.64</v>
      </c>
      <c r="BAT17" s="56">
        <v>492.18430132706851</v>
      </c>
      <c r="BAU17" s="56">
        <v>498.81679118856476</v>
      </c>
      <c r="BAV17" s="56">
        <v>505.53865797989044</v>
      </c>
      <c r="BAW17" s="56">
        <v>512.35110611081507</v>
      </c>
      <c r="BAX17" s="56">
        <v>519.25535622127973</v>
      </c>
      <c r="BAY17" s="56">
        <v>526.25264540010846</v>
      </c>
      <c r="BAZ17" s="56">
        <v>533.3442274066673</v>
      </c>
      <c r="BBA17" s="56">
        <v>540.53137289551046</v>
      </c>
      <c r="BBB17" s="56">
        <v>123.74182467253907</v>
      </c>
      <c r="BBC17" s="56">
        <v>94.056992095055364</v>
      </c>
      <c r="BBD17" s="56">
        <v>63.549645744763531</v>
      </c>
      <c r="BBE17" s="56">
        <v>32.203008391472231</v>
      </c>
      <c r="BBF17" s="56">
        <v>0</v>
      </c>
      <c r="BBG17" s="56">
        <v>0</v>
      </c>
      <c r="BBH17" s="56">
        <v>0</v>
      </c>
      <c r="BBI17" s="55">
        <v>0</v>
      </c>
      <c r="BBJ17" s="55">
        <v>0</v>
      </c>
      <c r="BBK17" s="55">
        <v>0</v>
      </c>
      <c r="BBL17" s="55">
        <v>0</v>
      </c>
      <c r="BBM17" s="55">
        <v>0</v>
      </c>
      <c r="BBN17" s="55">
        <v>0</v>
      </c>
      <c r="BBO17" s="55">
        <v>0</v>
      </c>
      <c r="BBP17" s="55">
        <v>0</v>
      </c>
      <c r="BBQ17" s="55">
        <v>0</v>
      </c>
      <c r="BBR17" s="55">
        <v>0</v>
      </c>
      <c r="BBS17" s="56">
        <v>198.35999999999999</v>
      </c>
      <c r="BBT17" s="56">
        <v>199.57497923084946</v>
      </c>
      <c r="BBU17" s="56">
        <v>200.79740035790482</v>
      </c>
      <c r="BBV17" s="56">
        <v>202.02730896368936</v>
      </c>
      <c r="BBW17" s="56">
        <v>203.26475090992497</v>
      </c>
      <c r="BBX17" s="56">
        <v>204.50977233924212</v>
      </c>
      <c r="BBY17" s="56">
        <v>205.76241967690058</v>
      </c>
      <c r="BBZ17" s="56">
        <v>207.02273963252051</v>
      </c>
      <c r="BCA17" s="56">
        <v>208.29077920182417</v>
      </c>
      <c r="BCB17" s="56">
        <v>47.337393468624192</v>
      </c>
      <c r="BCC17" s="56">
        <v>35.720505589621986</v>
      </c>
      <c r="BCD17" s="56">
        <v>23.959532033219904</v>
      </c>
      <c r="BCE17" s="56">
        <v>12.053143546861101</v>
      </c>
      <c r="BCF17" s="56">
        <v>0</v>
      </c>
      <c r="BCG17" s="56">
        <v>0</v>
      </c>
      <c r="BCH17" s="59">
        <v>0</v>
      </c>
      <c r="BCI17" s="55">
        <v>0</v>
      </c>
      <c r="BCJ17" s="55">
        <v>0</v>
      </c>
      <c r="BCK17" s="55">
        <v>0</v>
      </c>
      <c r="BCL17" s="55">
        <v>0</v>
      </c>
      <c r="BCM17" s="55">
        <v>0</v>
      </c>
      <c r="BCN17" s="55">
        <v>0</v>
      </c>
      <c r="BCO17" s="55">
        <v>0</v>
      </c>
      <c r="BCP17" s="55">
        <v>0</v>
      </c>
      <c r="BCQ17" s="55">
        <v>0</v>
      </c>
      <c r="BCR17" s="55">
        <v>0</v>
      </c>
      <c r="BCS17" s="57">
        <v>0.76</v>
      </c>
      <c r="BCT17" s="56">
        <v>15.62</v>
      </c>
      <c r="BCU17" s="56">
        <v>15.830489223970041</v>
      </c>
      <c r="BCV17" s="56">
        <v>16.043814921269629</v>
      </c>
      <c r="BCW17" s="56">
        <v>16.260015315142677</v>
      </c>
      <c r="BCX17" s="56">
        <v>16.479129143915106</v>
      </c>
      <c r="BCY17" s="56">
        <v>16.701195667935899</v>
      </c>
      <c r="BCZ17" s="56">
        <v>16.926254676611677</v>
      </c>
      <c r="BDA17" s="56">
        <v>17.154346495536085</v>
      </c>
      <c r="BDB17" s="56">
        <v>17.385511993715252</v>
      </c>
      <c r="BDC17" s="56">
        <v>3.980000208765877</v>
      </c>
      <c r="BDD17" s="56">
        <v>3.0252248919462255</v>
      </c>
      <c r="BDE17" s="56">
        <v>2.0439944537789443</v>
      </c>
      <c r="BDF17" s="56">
        <v>1.035769275749107</v>
      </c>
      <c r="BDG17" s="56">
        <v>0</v>
      </c>
      <c r="BDH17" s="56">
        <v>0</v>
      </c>
      <c r="BDI17" s="59">
        <v>0</v>
      </c>
      <c r="BDJ17" s="55">
        <v>0</v>
      </c>
      <c r="BDK17" s="55">
        <v>0</v>
      </c>
      <c r="BDL17" s="55">
        <v>0</v>
      </c>
      <c r="BDM17" s="55">
        <v>0</v>
      </c>
      <c r="BDN17" s="55">
        <v>0</v>
      </c>
      <c r="BDO17" s="55">
        <v>0</v>
      </c>
      <c r="BDP17" s="55">
        <v>0</v>
      </c>
      <c r="BDQ17" s="55">
        <v>0</v>
      </c>
      <c r="BDR17" s="55">
        <v>0</v>
      </c>
      <c r="BDS17" s="55">
        <v>0</v>
      </c>
      <c r="BDT17" s="56">
        <v>6.38</v>
      </c>
      <c r="BDU17" s="56">
        <v>6.4190782793548076</v>
      </c>
      <c r="BDV17" s="56">
        <v>6.4583959179443067</v>
      </c>
      <c r="BDW17" s="56">
        <v>6.4979543818730496</v>
      </c>
      <c r="BDX17" s="56">
        <v>6.5377551462256562</v>
      </c>
      <c r="BDY17" s="56">
        <v>6.5777996951218221</v>
      </c>
      <c r="BDZ17" s="56">
        <v>6.6180895217716555</v>
      </c>
      <c r="BEA17" s="56">
        <v>6.6586261285313606</v>
      </c>
      <c r="BEB17" s="56">
        <v>6.6994110269592557</v>
      </c>
      <c r="BEC17" s="56">
        <v>1.5225477431428831</v>
      </c>
      <c r="BED17" s="56">
        <v>1.1489051505433969</v>
      </c>
      <c r="BEE17" s="56">
        <v>0.77062822329069869</v>
      </c>
      <c r="BEF17" s="56">
        <v>0.38767420764757915</v>
      </c>
      <c r="BEG17" s="56">
        <v>0</v>
      </c>
      <c r="BEH17" s="56">
        <v>0</v>
      </c>
      <c r="BEI17" s="59">
        <v>0</v>
      </c>
      <c r="BEJ17" s="55">
        <v>0</v>
      </c>
      <c r="BEK17" s="55">
        <v>0</v>
      </c>
      <c r="BEL17" s="55">
        <v>0</v>
      </c>
      <c r="BEM17" s="55">
        <v>0</v>
      </c>
      <c r="BEN17" s="55">
        <v>0</v>
      </c>
      <c r="BEO17" s="55">
        <v>0</v>
      </c>
      <c r="BEP17" s="55">
        <v>0</v>
      </c>
      <c r="BEQ17" s="55">
        <v>0</v>
      </c>
      <c r="BER17" s="55">
        <v>0</v>
      </c>
      <c r="BES17" s="55">
        <v>0</v>
      </c>
      <c r="BET17" s="57">
        <v>0</v>
      </c>
      <c r="BEU17" s="56">
        <v>485.64</v>
      </c>
      <c r="BEV17" s="56">
        <v>492.18430132706851</v>
      </c>
      <c r="BEW17" s="56">
        <v>498.81679118856476</v>
      </c>
      <c r="BEX17" s="56">
        <v>505.53865797989044</v>
      </c>
      <c r="BEY17" s="56">
        <v>512.35110611081507</v>
      </c>
      <c r="BEZ17" s="56">
        <v>519.25535622127973</v>
      </c>
      <c r="BFA17" s="56">
        <v>526.25264540010846</v>
      </c>
      <c r="BFB17" s="56">
        <v>533.3442274066673</v>
      </c>
      <c r="BFC17" s="56">
        <v>540.53137289551046</v>
      </c>
      <c r="BFD17" s="56">
        <v>123.74182467253907</v>
      </c>
      <c r="BFE17" s="56">
        <v>94.056992095055364</v>
      </c>
      <c r="BFF17" s="56">
        <v>63.549645744763531</v>
      </c>
      <c r="BFG17" s="56">
        <v>32.203008391472231</v>
      </c>
      <c r="BFH17" s="56">
        <v>0</v>
      </c>
      <c r="BFI17" s="56">
        <v>0</v>
      </c>
      <c r="BFJ17" s="56">
        <v>0</v>
      </c>
      <c r="BFK17" s="56">
        <v>0</v>
      </c>
      <c r="BFL17" s="56">
        <v>0</v>
      </c>
      <c r="BFM17" s="56">
        <v>0</v>
      </c>
      <c r="BFN17" s="56">
        <v>0</v>
      </c>
      <c r="BFO17" s="56">
        <v>0</v>
      </c>
      <c r="BFP17" s="56">
        <v>0</v>
      </c>
      <c r="BFQ17" s="56">
        <v>0</v>
      </c>
      <c r="BFR17" s="56">
        <v>0</v>
      </c>
      <c r="BFS17" s="56">
        <v>0</v>
      </c>
      <c r="BFT17" s="56">
        <v>0</v>
      </c>
      <c r="BFU17" s="56">
        <v>198.35999999999999</v>
      </c>
      <c r="BFV17" s="56">
        <v>199.57497923084946</v>
      </c>
      <c r="BFW17" s="56">
        <v>200.79740035790482</v>
      </c>
      <c r="BFX17" s="56">
        <v>202.02730896368936</v>
      </c>
      <c r="BFY17" s="56">
        <v>203.26475090992497</v>
      </c>
      <c r="BFZ17" s="56">
        <v>204.50977233924212</v>
      </c>
      <c r="BGA17" s="56">
        <v>205.76241967690058</v>
      </c>
      <c r="BGB17" s="56">
        <v>207.02273963252051</v>
      </c>
      <c r="BGC17" s="56">
        <v>208.29077920182417</v>
      </c>
      <c r="BGD17" s="56">
        <v>47.337393468624192</v>
      </c>
      <c r="BGE17" s="56">
        <v>35.720505589621986</v>
      </c>
      <c r="BGF17" s="56">
        <v>23.959532033219904</v>
      </c>
      <c r="BGG17" s="56">
        <v>12.053143546861101</v>
      </c>
      <c r="BGH17" s="56">
        <v>0</v>
      </c>
      <c r="BGI17" s="56">
        <v>0</v>
      </c>
      <c r="BGJ17" s="56">
        <v>0</v>
      </c>
      <c r="BGK17" s="56">
        <v>0</v>
      </c>
      <c r="BGL17" s="56">
        <v>0</v>
      </c>
      <c r="BGM17" s="56">
        <v>0</v>
      </c>
      <c r="BGN17" s="56">
        <v>0</v>
      </c>
      <c r="BGO17" s="56">
        <v>0</v>
      </c>
      <c r="BGP17" s="56">
        <v>0</v>
      </c>
      <c r="BGQ17" s="56">
        <v>0</v>
      </c>
      <c r="BGR17" s="56">
        <v>0</v>
      </c>
      <c r="BGS17" s="56">
        <v>0</v>
      </c>
      <c r="BGT17" s="56">
        <v>0</v>
      </c>
      <c r="BGU17" s="57">
        <v>0.25</v>
      </c>
      <c r="BGV17" s="56">
        <v>15.62</v>
      </c>
      <c r="BGW17" s="56">
        <v>15.830489223970041</v>
      </c>
      <c r="BGX17" s="56">
        <v>16.043814921269629</v>
      </c>
      <c r="BGY17" s="56">
        <v>16.260015315142677</v>
      </c>
      <c r="BGZ17" s="56">
        <v>16.479129143915106</v>
      </c>
      <c r="BHA17" s="56">
        <v>12.525896750951924</v>
      </c>
      <c r="BHB17" s="56">
        <v>12.694691007458758</v>
      </c>
      <c r="BHC17" s="56">
        <v>12.865759871652063</v>
      </c>
      <c r="BHD17" s="56">
        <v>13.039133995286438</v>
      </c>
      <c r="BHE17" s="56">
        <v>2.985000156574408</v>
      </c>
      <c r="BHF17" s="56">
        <v>2.2689186689596692</v>
      </c>
      <c r="BHG17" s="56">
        <v>1.5329958403342081</v>
      </c>
      <c r="BHH17" s="56">
        <v>0.77682695681183023</v>
      </c>
      <c r="BHI17" s="56">
        <v>0</v>
      </c>
      <c r="BHJ17" s="56">
        <v>0</v>
      </c>
      <c r="BHK17" s="59">
        <v>0</v>
      </c>
      <c r="BHL17" s="56">
        <v>0</v>
      </c>
      <c r="BHM17" s="56">
        <v>0</v>
      </c>
      <c r="BHN17" s="56">
        <v>0</v>
      </c>
      <c r="BHO17" s="56">
        <v>0</v>
      </c>
      <c r="BHP17" s="56">
        <v>0</v>
      </c>
      <c r="BHQ17" s="56">
        <v>0</v>
      </c>
      <c r="BHR17" s="56">
        <v>0</v>
      </c>
      <c r="BHS17" s="56">
        <v>0</v>
      </c>
      <c r="BHT17" s="56">
        <v>0</v>
      </c>
      <c r="BHU17" s="56">
        <v>0</v>
      </c>
      <c r="BHV17" s="56">
        <v>6.38</v>
      </c>
      <c r="BHW17" s="56">
        <v>6.4190782793548076</v>
      </c>
      <c r="BHX17" s="56">
        <v>6.4583959179443067</v>
      </c>
      <c r="BHY17" s="56">
        <v>6.4979543818730496</v>
      </c>
      <c r="BHZ17" s="56">
        <v>6.5377551462256562</v>
      </c>
      <c r="BIA17" s="59">
        <v>4.9333497713413665</v>
      </c>
      <c r="BIB17" s="56">
        <v>4.9635671413287419</v>
      </c>
      <c r="BIC17" s="56">
        <v>4.9939695963985207</v>
      </c>
      <c r="BID17" s="56">
        <v>5.0245582702194422</v>
      </c>
      <c r="BIE17" s="56">
        <v>1.1419108073571622</v>
      </c>
      <c r="BIF17" s="56">
        <v>0.86167886290754769</v>
      </c>
      <c r="BIG17" s="56">
        <v>0.57797116746802402</v>
      </c>
      <c r="BIH17" s="56">
        <v>0.29075565573568435</v>
      </c>
      <c r="BII17" s="56">
        <v>0</v>
      </c>
      <c r="BIJ17" s="56">
        <v>0</v>
      </c>
      <c r="BIK17" s="59">
        <v>0</v>
      </c>
      <c r="BIL17" s="56">
        <v>0</v>
      </c>
      <c r="BIM17" s="56">
        <v>0</v>
      </c>
      <c r="BIN17" s="56">
        <v>0</v>
      </c>
      <c r="BIO17" s="56">
        <v>0</v>
      </c>
      <c r="BIP17" s="56">
        <v>0</v>
      </c>
      <c r="BIQ17" s="56">
        <v>0</v>
      </c>
      <c r="BIR17" s="56">
        <v>0</v>
      </c>
      <c r="BIS17" s="56">
        <v>0</v>
      </c>
      <c r="BIT17" s="56">
        <v>0</v>
      </c>
      <c r="BIU17" s="56">
        <v>0</v>
      </c>
      <c r="BIV17" s="61">
        <v>0.9</v>
      </c>
      <c r="BIW17" s="61">
        <v>0.9</v>
      </c>
      <c r="BIX17" s="61">
        <f t="shared" si="15"/>
        <v>0.71400000000000008</v>
      </c>
      <c r="BIY17" s="61">
        <f t="shared" si="15"/>
        <v>0.71400000000000008</v>
      </c>
      <c r="BIZ17" s="61">
        <v>0.1</v>
      </c>
      <c r="BJA17" s="61">
        <v>0.1</v>
      </c>
      <c r="BJB17" s="61">
        <v>0.8</v>
      </c>
      <c r="BJC17" s="61">
        <v>0.8</v>
      </c>
      <c r="BJD17" s="61">
        <v>0.8</v>
      </c>
      <c r="BJE17" s="61">
        <v>0.8</v>
      </c>
      <c r="BJF17" s="61">
        <v>1</v>
      </c>
      <c r="BJG17" s="61">
        <v>1</v>
      </c>
      <c r="BJH17" s="61">
        <f t="shared" si="16"/>
        <v>9</v>
      </c>
      <c r="BJI17" s="61">
        <f t="shared" si="16"/>
        <v>9</v>
      </c>
      <c r="BJJ17" s="62">
        <v>0.3</v>
      </c>
      <c r="BJK17" s="62">
        <v>0.3</v>
      </c>
      <c r="BJL17" s="46">
        <f t="shared" si="17"/>
        <v>1.69</v>
      </c>
      <c r="BJM17" s="46">
        <f t="shared" si="0"/>
        <v>1.5649999999999999</v>
      </c>
      <c r="BJN17" s="46">
        <f t="shared" si="0"/>
        <v>1.423</v>
      </c>
      <c r="BJO17" s="46">
        <v>1.5</v>
      </c>
      <c r="BJP17" s="61">
        <f t="shared" si="1"/>
        <v>0.65</v>
      </c>
      <c r="BJQ17" s="61">
        <f t="shared" si="1"/>
        <v>0.65</v>
      </c>
      <c r="BJR17" s="61">
        <v>0.69</v>
      </c>
      <c r="BJS17" s="61">
        <v>0.69</v>
      </c>
      <c r="BJT17" s="61">
        <v>48.83</v>
      </c>
      <c r="BJU17" s="61">
        <v>48.83</v>
      </c>
      <c r="BJV17" s="61">
        <f t="shared" si="18"/>
        <v>73.245000000000005</v>
      </c>
      <c r="BJW17" s="61">
        <f t="shared" si="18"/>
        <v>73.245000000000005</v>
      </c>
      <c r="BJX17" s="61">
        <v>4</v>
      </c>
      <c r="BJY17" s="61">
        <v>4</v>
      </c>
      <c r="BJZ17" s="63">
        <v>243995.37659999996</v>
      </c>
      <c r="BKA17" s="63">
        <v>247283.36619493031</v>
      </c>
      <c r="BKB17" s="63">
        <v>250615.6634965353</v>
      </c>
      <c r="BKC17" s="63">
        <v>253992.86557874546</v>
      </c>
      <c r="BKD17" s="63">
        <v>257415.57756143413</v>
      </c>
      <c r="BKE17" s="63">
        <v>260884.41271884172</v>
      </c>
      <c r="BKF17" s="63">
        <v>264399.99258946069</v>
      </c>
      <c r="BKG17" s="63">
        <v>267962.94708740176</v>
      </c>
      <c r="BKH17" s="63">
        <v>271573.91461526044</v>
      </c>
      <c r="BKI17" s="63">
        <v>275233.54217850452</v>
      </c>
      <c r="BKJ17" s="63">
        <v>278942.48550140328</v>
      </c>
      <c r="BKK17" s="63">
        <v>282701.40914451884</v>
      </c>
      <c r="BKL17" s="63">
        <v>286510.98662378045</v>
      </c>
      <c r="BKM17" s="63">
        <v>290371.90053116396</v>
      </c>
      <c r="BKN17" s="63">
        <v>294284.84265699692</v>
      </c>
      <c r="BKO17" s="63">
        <v>298250.51411391224</v>
      </c>
      <c r="BKP17" s="63">
        <v>302269.62546247197</v>
      </c>
      <c r="BKQ17" s="63">
        <v>306342.89683848416</v>
      </c>
      <c r="BKR17" s="63">
        <v>310471.05808203516</v>
      </c>
      <c r="BKS17" s="63">
        <v>314654.8488682608</v>
      </c>
      <c r="BKT17" s="63">
        <v>318895.01883987995</v>
      </c>
      <c r="BKU17" s="63">
        <v>323192.32774151367</v>
      </c>
      <c r="BKV17" s="63">
        <v>327547.54555581469</v>
      </c>
      <c r="BKW17" s="63">
        <v>331961.45264143153</v>
      </c>
      <c r="BKX17" s="63">
        <v>336434.83987283119</v>
      </c>
      <c r="BKY17" s="63">
        <v>340968.50878200639</v>
      </c>
      <c r="BKZ17" s="64">
        <v>99660.083399999989</v>
      </c>
      <c r="BLA17" s="64">
        <v>100270.51358489475</v>
      </c>
      <c r="BLB17" s="64">
        <v>100884.68272923968</v>
      </c>
      <c r="BLC17" s="64">
        <v>101502.61373461809</v>
      </c>
      <c r="BLD17" s="64">
        <v>102124.32964288839</v>
      </c>
      <c r="BLE17" s="64">
        <v>102749.85363704314</v>
      </c>
      <c r="BLF17" s="64">
        <v>103379.20904207353</v>
      </c>
      <c r="BLG17" s="64">
        <v>104012.41932583925</v>
      </c>
      <c r="BLH17" s="64">
        <v>104649.50809994341</v>
      </c>
      <c r="BLI17" s="64">
        <v>105290.49912061312</v>
      </c>
      <c r="BLJ17" s="64">
        <v>105935.41628958529</v>
      </c>
      <c r="BLK17" s="64">
        <v>106584.28365499787</v>
      </c>
      <c r="BLL17" s="64">
        <v>107237.12541228659</v>
      </c>
      <c r="BLM17" s="64">
        <v>107893.9659050872</v>
      </c>
      <c r="BLN17" s="64">
        <v>108554.82962614318</v>
      </c>
      <c r="BLO17" s="64">
        <v>109219.74121821905</v>
      </c>
      <c r="BLP17" s="64">
        <v>109888.72547501925</v>
      </c>
      <c r="BLQ17" s="64">
        <v>110561.80734211276</v>
      </c>
      <c r="BLR17" s="64">
        <v>111239.01191786316</v>
      </c>
      <c r="BLS17" s="64">
        <v>111920.36445436458</v>
      </c>
      <c r="BLT17" s="64">
        <v>112605.89035838332</v>
      </c>
      <c r="BLU17" s="64">
        <v>113295.61519230522</v>
      </c>
      <c r="BLV17" s="64">
        <v>113989.56467508888</v>
      </c>
      <c r="BLW17" s="64">
        <v>114687.76468322462</v>
      </c>
      <c r="BLX17" s="64">
        <v>115390.24125169947</v>
      </c>
      <c r="BLY17" s="64">
        <v>116097.02057496789</v>
      </c>
      <c r="BLZ17" s="65">
        <v>68502.153823740009</v>
      </c>
      <c r="BMA17" s="65">
        <v>69425.262991386306</v>
      </c>
      <c r="BMB17" s="65">
        <v>70360.811629732852</v>
      </c>
      <c r="BMC17" s="65">
        <v>71308.967368391284</v>
      </c>
      <c r="BMD17" s="65">
        <v>72269.900095886653</v>
      </c>
      <c r="BME17" s="65">
        <v>73243.781990097632</v>
      </c>
      <c r="BMF17" s="65">
        <v>74230.787549107001</v>
      </c>
      <c r="BMG17" s="65">
        <v>75231.093622467859</v>
      </c>
      <c r="BMH17" s="65">
        <v>76244.879442891077</v>
      </c>
      <c r="BMI17" s="65">
        <v>77272.326658359932</v>
      </c>
      <c r="BMJ17" s="65">
        <v>78313.619364677317</v>
      </c>
      <c r="BMK17" s="65">
        <v>79368.944138451712</v>
      </c>
      <c r="BML17" s="65">
        <v>80438.490070527521</v>
      </c>
      <c r="BMM17" s="65">
        <v>81522.448799866019</v>
      </c>
      <c r="BMN17" s="65">
        <v>82621.014547882747</v>
      </c>
      <c r="BMO17" s="65">
        <v>83734.384153247753</v>
      </c>
      <c r="BMP17" s="65">
        <v>84862.757107154684</v>
      </c>
      <c r="BMQ17" s="65">
        <v>86006.33558906526</v>
      </c>
      <c r="BMR17" s="65">
        <v>87165.324502935255</v>
      </c>
      <c r="BMS17" s="65">
        <v>88339.931513928823</v>
      </c>
      <c r="BMT17" s="65">
        <v>89530.367085627498</v>
      </c>
      <c r="BMU17" s="65">
        <v>90736.84451774061</v>
      </c>
      <c r="BMV17" s="65">
        <v>91959.579984323776</v>
      </c>
      <c r="BMW17" s="65">
        <v>93198.792572512742</v>
      </c>
      <c r="BMX17" s="65">
        <v>94454.704321778612</v>
      </c>
      <c r="BMY17" s="65">
        <v>95727.540263712726</v>
      </c>
      <c r="BMZ17" s="65">
        <v>27979.752970260004</v>
      </c>
      <c r="BNA17" s="65">
        <v>28151.132375095476</v>
      </c>
      <c r="BNB17" s="65">
        <v>28323.561499720578</v>
      </c>
      <c r="BNC17" s="65">
        <v>28497.046773797247</v>
      </c>
      <c r="BND17" s="65">
        <v>28671.594666369889</v>
      </c>
      <c r="BNE17" s="65">
        <v>28847.211686106602</v>
      </c>
      <c r="BNF17" s="65">
        <v>29023.904381541855</v>
      </c>
      <c r="BNG17" s="65">
        <v>29201.679341320716</v>
      </c>
      <c r="BNH17" s="65">
        <v>29380.543194444486</v>
      </c>
      <c r="BNI17" s="65">
        <v>29560.502610517913</v>
      </c>
      <c r="BNJ17" s="65">
        <v>29741.564299997906</v>
      </c>
      <c r="BNK17" s="65">
        <v>29923.735014443722</v>
      </c>
      <c r="BNL17" s="65">
        <v>30107.021546768752</v>
      </c>
      <c r="BNM17" s="65">
        <v>30291.430731493805</v>
      </c>
      <c r="BNN17" s="65">
        <v>30476.969445001971</v>
      </c>
      <c r="BNO17" s="65">
        <v>30663.644605795034</v>
      </c>
      <c r="BNP17" s="65">
        <v>30851.463174751429</v>
      </c>
      <c r="BNQ17" s="65">
        <v>31040.432155385835</v>
      </c>
      <c r="BNR17" s="65">
        <v>31230.558594110305</v>
      </c>
      <c r="BNS17" s="65">
        <v>31421.849580497033</v>
      </c>
      <c r="BNT17" s="65">
        <v>31614.312247542708</v>
      </c>
      <c r="BNU17" s="65">
        <v>31807.953771934499</v>
      </c>
      <c r="BNV17" s="65">
        <v>32002.781374317641</v>
      </c>
      <c r="BNW17" s="65">
        <v>32198.802319564726</v>
      </c>
      <c r="BNX17" s="65">
        <v>32396.023917046579</v>
      </c>
      <c r="BNY17" s="65">
        <v>32594.453520904786</v>
      </c>
      <c r="BNZ17" s="66">
        <v>2165.1773760000001</v>
      </c>
      <c r="BOA17" s="66">
        <v>2194.3544890366024</v>
      </c>
      <c r="BOB17" s="66">
        <v>2223.9247818350973</v>
      </c>
      <c r="BOC17" s="66">
        <v>2253.8935527375434</v>
      </c>
      <c r="BOD17" s="66">
        <v>2284.266171484458</v>
      </c>
      <c r="BOE17" s="66">
        <v>2315.0480801769536</v>
      </c>
      <c r="BOF17" s="66">
        <v>2346.2447942518434</v>
      </c>
      <c r="BOG17" s="66">
        <v>2377.8619034698854</v>
      </c>
      <c r="BOH17" s="66">
        <v>2409.9050729173437</v>
      </c>
      <c r="BOI17" s="66">
        <v>2442.3800440210462</v>
      </c>
      <c r="BOJ17" s="66">
        <v>2475.2926355771224</v>
      </c>
      <c r="BOK17" s="66">
        <v>2508.6487447936006</v>
      </c>
      <c r="BOL17" s="66">
        <v>2542.4543483470588</v>
      </c>
      <c r="BOM17" s="66">
        <v>2576.715503453514</v>
      </c>
      <c r="BON17" s="66">
        <v>2611.4383489537381</v>
      </c>
      <c r="BOO17" s="66">
        <v>2646.6291064132051</v>
      </c>
      <c r="BOP17" s="66">
        <v>2682.294081236857</v>
      </c>
      <c r="BOQ17" s="66">
        <v>2718.4396637988916</v>
      </c>
      <c r="BOR17" s="66">
        <v>2755.0723305877782</v>
      </c>
      <c r="BOS17" s="66">
        <v>2792.1986453666996</v>
      </c>
      <c r="BOT17" s="66">
        <v>2829.8252603496335</v>
      </c>
      <c r="BOU17" s="66">
        <v>2867.9589173932836</v>
      </c>
      <c r="BOV17" s="66">
        <v>2906.6064492050682</v>
      </c>
      <c r="BOW17" s="66">
        <v>2945.7747805673912</v>
      </c>
      <c r="BOX17" s="66">
        <v>2985.4709295784123</v>
      </c>
      <c r="BOY17" s="66">
        <v>3025.7020089095313</v>
      </c>
      <c r="BOZ17" s="65">
        <v>884.36822399999983</v>
      </c>
      <c r="BPA17" s="65">
        <v>889.78508740281927</v>
      </c>
      <c r="BPB17" s="65">
        <v>895.23512975568281</v>
      </c>
      <c r="BPC17" s="65">
        <v>900.71855428371271</v>
      </c>
      <c r="BPD17" s="65">
        <v>906.23556545680947</v>
      </c>
      <c r="BPE17" s="65">
        <v>911.78636899727712</v>
      </c>
      <c r="BPF17" s="65">
        <v>917.37117188749357</v>
      </c>
      <c r="BPG17" s="65">
        <v>922.99018237762937</v>
      </c>
      <c r="BPH17" s="65">
        <v>928.64360999341284</v>
      </c>
      <c r="BPI17" s="65">
        <v>934.33166554394256</v>
      </c>
      <c r="BPJ17" s="65">
        <v>940.05456112954903</v>
      </c>
      <c r="BPK17" s="65">
        <v>945.81251014970292</v>
      </c>
      <c r="BPL17" s="65">
        <v>951.60572731097284</v>
      </c>
      <c r="BPM17" s="65">
        <v>957.43442863503128</v>
      </c>
      <c r="BPN17" s="65">
        <v>963.29883146671</v>
      </c>
      <c r="BPO17" s="65">
        <v>969.19915448210429</v>
      </c>
      <c r="BPP17" s="65">
        <v>975.13561769672731</v>
      </c>
      <c r="BPQ17" s="65">
        <v>981.10844247371415</v>
      </c>
      <c r="BPR17" s="65">
        <v>987.11785153207597</v>
      </c>
      <c r="BPS17" s="65">
        <v>993.16406895500506</v>
      </c>
      <c r="BPT17" s="65">
        <v>999.24732019823102</v>
      </c>
      <c r="BPU17" s="65">
        <v>1005.3678320984269</v>
      </c>
      <c r="BPV17" s="65">
        <v>1011.5258328816682</v>
      </c>
      <c r="BPW17" s="65">
        <v>1017.7215521719432</v>
      </c>
      <c r="BPX17" s="65">
        <v>1023.9552209997149</v>
      </c>
      <c r="BPY17" s="65">
        <v>1030.2270718105365</v>
      </c>
      <c r="BPZ17" s="66">
        <v>14115.237802730182</v>
      </c>
      <c r="BQA17" s="66">
        <v>14663.085654810631</v>
      </c>
      <c r="BQB17" s="66">
        <v>15232.196858824909</v>
      </c>
      <c r="BQC17" s="66">
        <v>15823.39669889843</v>
      </c>
      <c r="BQD17" s="66">
        <v>16437.542490507527</v>
      </c>
      <c r="BQE17" s="66">
        <v>17075.524823696691</v>
      </c>
      <c r="BQF17" s="66">
        <v>17738.268854548172</v>
      </c>
      <c r="BQG17" s="66">
        <v>18426.73564677679</v>
      </c>
      <c r="BQH17" s="66">
        <v>19141.923565395369</v>
      </c>
      <c r="BQI17" s="66">
        <v>19884.869724471879</v>
      </c>
      <c r="BQJ17" s="66">
        <v>20656.651491077639</v>
      </c>
      <c r="BQK17" s="66">
        <v>21458.388047607521</v>
      </c>
      <c r="BQL17" s="66">
        <v>22291.24201473776</v>
      </c>
      <c r="BQM17" s="66">
        <v>23156.421137374818</v>
      </c>
      <c r="BQN17" s="66">
        <v>24055.180036040154</v>
      </c>
      <c r="BQO17" s="66">
        <v>24988.822026230649</v>
      </c>
      <c r="BQP17" s="66">
        <v>25958.701008392974</v>
      </c>
      <c r="BQQ17" s="66">
        <v>26966.223431252609</v>
      </c>
      <c r="BQR17" s="66">
        <v>28012.850331344631</v>
      </c>
      <c r="BQS17" s="66">
        <v>29100.099451703762</v>
      </c>
      <c r="BQT17" s="66">
        <v>30229.547442786112</v>
      </c>
      <c r="BQU17" s="66">
        <v>31402.832148814308</v>
      </c>
      <c r="BQV17" s="66">
        <v>32621.654982861299</v>
      </c>
      <c r="BQW17" s="66">
        <v>33887.783394117199</v>
      </c>
      <c r="BQX17" s="66">
        <v>35203.053430916989</v>
      </c>
      <c r="BQY17" s="66">
        <v>36569.372403245659</v>
      </c>
      <c r="BQZ17" s="65">
        <v>5765.3788208334536</v>
      </c>
      <c r="BRA17" s="65">
        <v>5945.7097821459038</v>
      </c>
      <c r="BRB17" s="65">
        <v>6131.6811803868623</v>
      </c>
      <c r="BRC17" s="65">
        <v>6323.4694385538724</v>
      </c>
      <c r="BRD17" s="65">
        <v>6521.2564978471364</v>
      </c>
      <c r="BRE17" s="65">
        <v>6725.2299902692394</v>
      </c>
      <c r="BRF17" s="65">
        <v>6935.5834166234927</v>
      </c>
      <c r="BRG17" s="65">
        <v>7152.5163300797494</v>
      </c>
      <c r="BRH17" s="65">
        <v>7376.2345254818374</v>
      </c>
      <c r="BRI17" s="65">
        <v>7606.9502345761994</v>
      </c>
      <c r="BRJ17" s="65">
        <v>7844.8823273469552</v>
      </c>
      <c r="BRK17" s="65">
        <v>8090.2565196483401</v>
      </c>
      <c r="BRL17" s="65">
        <v>8343.3055873315607</v>
      </c>
      <c r="BRM17" s="65">
        <v>8604.2695870691405</v>
      </c>
      <c r="BRN17" s="65">
        <v>8873.3960840862674</v>
      </c>
      <c r="BRO17" s="65">
        <v>9150.9403870151928</v>
      </c>
      <c r="BRP17" s="65">
        <v>9437.1657900954378</v>
      </c>
      <c r="BRQ17" s="65">
        <v>9732.3438229496351</v>
      </c>
      <c r="BRR17" s="65">
        <v>10036.754508171889</v>
      </c>
      <c r="BRS17" s="65">
        <v>10350.686626973071</v>
      </c>
      <c r="BRT17" s="65">
        <v>10674.437993135014</v>
      </c>
      <c r="BRU17" s="65">
        <v>11008.315735533542</v>
      </c>
      <c r="BRV17" s="65">
        <v>11352.636589498305</v>
      </c>
      <c r="BRW17" s="65">
        <v>11707.727197285838</v>
      </c>
      <c r="BRX17" s="65">
        <v>12073.924417950908</v>
      </c>
      <c r="BRY17" s="65">
        <v>12451.575646910076</v>
      </c>
      <c r="BRZ17" s="64">
        <v>243995.37659999996</v>
      </c>
      <c r="BSA17" s="64">
        <v>247283.36619493031</v>
      </c>
      <c r="BSB17" s="64">
        <v>250615.6634965353</v>
      </c>
      <c r="BSC17" s="64">
        <v>253992.86557874546</v>
      </c>
      <c r="BSD17" s="64">
        <v>257415.57756143413</v>
      </c>
      <c r="BSE17" s="64">
        <v>260884.41271884172</v>
      </c>
      <c r="BSF17" s="64">
        <v>264399.99258946069</v>
      </c>
      <c r="BSG17" s="64">
        <v>267962.94708740176</v>
      </c>
      <c r="BSH17" s="64">
        <v>271573.91461526044</v>
      </c>
      <c r="BSI17" s="64">
        <v>150827.98111382051</v>
      </c>
      <c r="BSJ17" s="64">
        <v>128592.4858161469</v>
      </c>
      <c r="BSK17" s="64">
        <v>105730.32702005006</v>
      </c>
      <c r="BSL17" s="64">
        <v>82228.653161024966</v>
      </c>
      <c r="BSM17" s="64">
        <v>0</v>
      </c>
      <c r="BSN17" s="64">
        <v>0</v>
      </c>
      <c r="BSO17" s="64">
        <v>0</v>
      </c>
      <c r="BSP17" s="64">
        <v>0</v>
      </c>
      <c r="BSQ17" s="64">
        <v>0</v>
      </c>
      <c r="BSR17" s="64">
        <v>0</v>
      </c>
      <c r="BSS17" s="64">
        <v>0</v>
      </c>
      <c r="BST17" s="64">
        <v>0</v>
      </c>
      <c r="BSU17" s="64">
        <v>0</v>
      </c>
      <c r="BSV17" s="64">
        <v>0</v>
      </c>
      <c r="BSW17" s="64">
        <v>0</v>
      </c>
      <c r="BSX17" s="64">
        <v>0</v>
      </c>
      <c r="BSY17" s="64">
        <v>0</v>
      </c>
      <c r="BSZ17" s="64">
        <v>99660.083399999989</v>
      </c>
      <c r="BTA17" s="64">
        <v>100270.51358489475</v>
      </c>
      <c r="BTB17" s="64">
        <v>100884.68272923968</v>
      </c>
      <c r="BTC17" s="64">
        <v>101502.61373461809</v>
      </c>
      <c r="BTD17" s="64">
        <v>102124.32964288839</v>
      </c>
      <c r="BTE17" s="64">
        <v>102749.85363704314</v>
      </c>
      <c r="BTF17" s="64">
        <v>103379.20904207353</v>
      </c>
      <c r="BTG17" s="64">
        <v>104012.41932583925</v>
      </c>
      <c r="BTH17" s="64">
        <v>104649.50809994341</v>
      </c>
      <c r="BTI17" s="63">
        <v>77493.80735277124</v>
      </c>
      <c r="BTJ17" s="63">
        <v>63773.120606330347</v>
      </c>
      <c r="BTK17" s="63">
        <v>49881.444750539005</v>
      </c>
      <c r="BTL17" s="63">
        <v>35817.199887703733</v>
      </c>
      <c r="BTM17" s="63">
        <v>0</v>
      </c>
      <c r="BTN17" s="63">
        <v>0</v>
      </c>
      <c r="BTO17" s="63">
        <v>0</v>
      </c>
      <c r="BTP17" s="63">
        <v>0</v>
      </c>
      <c r="BTQ17" s="63">
        <v>0</v>
      </c>
      <c r="BTR17" s="63">
        <v>0</v>
      </c>
      <c r="BTS17" s="63">
        <v>0</v>
      </c>
      <c r="BTT17" s="63">
        <v>0</v>
      </c>
      <c r="BTU17" s="63">
        <v>0</v>
      </c>
      <c r="BTV17" s="63">
        <v>0</v>
      </c>
      <c r="BTW17" s="63">
        <v>0</v>
      </c>
      <c r="BTX17" s="63">
        <v>0</v>
      </c>
      <c r="BTY17" s="63">
        <v>0</v>
      </c>
      <c r="BTZ17" s="63">
        <v>68502.153823740009</v>
      </c>
      <c r="BUA17" s="63">
        <v>69425.26299138632</v>
      </c>
      <c r="BUB17" s="63">
        <v>70360.811629732852</v>
      </c>
      <c r="BUC17" s="63">
        <v>71308.967368391284</v>
      </c>
      <c r="BUD17" s="63">
        <v>72269.900095886638</v>
      </c>
      <c r="BUE17" s="63">
        <v>73243.781990097646</v>
      </c>
      <c r="BUF17" s="63">
        <v>74230.787549107015</v>
      </c>
      <c r="BUG17" s="63">
        <v>75231.093622467859</v>
      </c>
      <c r="BUH17" s="63">
        <v>76244.879442891077</v>
      </c>
      <c r="BUI17" s="77">
        <v>61817.861326687962</v>
      </c>
      <c r="BUJ17" s="77">
        <v>46988.171618806387</v>
      </c>
      <c r="BUK17" s="77">
        <v>31747.577655380694</v>
      </c>
      <c r="BUL17" s="77">
        <v>16087.69801410551</v>
      </c>
      <c r="BUM17" s="77">
        <v>0</v>
      </c>
      <c r="BUN17" s="63">
        <v>0</v>
      </c>
      <c r="BUO17" s="63">
        <v>0</v>
      </c>
      <c r="BUP17" s="63">
        <v>0</v>
      </c>
      <c r="BUQ17" s="63">
        <v>0</v>
      </c>
      <c r="BUR17" s="63">
        <v>0</v>
      </c>
      <c r="BUS17" s="63">
        <v>0</v>
      </c>
      <c r="BUT17" s="63">
        <v>0</v>
      </c>
      <c r="BUU17" s="63">
        <v>0</v>
      </c>
      <c r="BUV17" s="63">
        <v>0</v>
      </c>
      <c r="BUW17" s="63">
        <v>0</v>
      </c>
      <c r="BUX17" s="63">
        <v>0</v>
      </c>
      <c r="BUY17" s="63">
        <v>0</v>
      </c>
      <c r="BUZ17" s="63">
        <v>27979.752970260004</v>
      </c>
      <c r="BVA17" s="63">
        <v>28151.13237509548</v>
      </c>
      <c r="BVB17" s="63">
        <v>28323.561499720581</v>
      </c>
      <c r="BVC17" s="63">
        <v>28497.046773797247</v>
      </c>
      <c r="BVD17" s="63">
        <v>28671.594666369889</v>
      </c>
      <c r="BVE17" s="63">
        <v>28847.211686106599</v>
      </c>
      <c r="BVF17" s="63">
        <v>29023.904381541859</v>
      </c>
      <c r="BVG17" s="63">
        <v>29201.67934132072</v>
      </c>
      <c r="BVH17" s="63">
        <v>29380.543194444486</v>
      </c>
      <c r="BVI17" s="77">
        <v>23648.402088414339</v>
      </c>
      <c r="BVJ17" s="77">
        <v>17844.938579998747</v>
      </c>
      <c r="BVK17" s="77">
        <v>11969.494005777489</v>
      </c>
      <c r="BVL17" s="77">
        <v>6021.4043093537503</v>
      </c>
      <c r="BVM17" s="77">
        <v>0</v>
      </c>
      <c r="BVN17" s="63">
        <v>0</v>
      </c>
      <c r="BVO17" s="63">
        <v>0</v>
      </c>
      <c r="BVP17" s="63">
        <v>0</v>
      </c>
      <c r="BVQ17" s="63">
        <v>0</v>
      </c>
      <c r="BVR17" s="63">
        <v>0</v>
      </c>
      <c r="BVS17" s="63">
        <v>0</v>
      </c>
      <c r="BVT17" s="63">
        <v>0</v>
      </c>
      <c r="BVU17" s="63">
        <v>0</v>
      </c>
      <c r="BVV17" s="63">
        <v>0</v>
      </c>
      <c r="BVW17" s="63">
        <v>0</v>
      </c>
      <c r="BVX17" s="63">
        <v>0</v>
      </c>
      <c r="BVY17" s="63">
        <v>0</v>
      </c>
      <c r="BVZ17" s="66">
        <v>2165.1773760000001</v>
      </c>
      <c r="BWA17" s="66">
        <v>2194.3544890366024</v>
      </c>
      <c r="BWB17" s="66">
        <v>2223.9247818350973</v>
      </c>
      <c r="BWC17" s="66">
        <v>2253.8935527375434</v>
      </c>
      <c r="BWD17" s="66">
        <v>2284.266171484458</v>
      </c>
      <c r="BWE17" s="66">
        <v>2315.0480801769536</v>
      </c>
      <c r="BWF17" s="66">
        <v>2346.2447942518434</v>
      </c>
      <c r="BWG17" s="66">
        <v>2377.8619034698854</v>
      </c>
      <c r="BWH17" s="66">
        <v>2409.9050729173437</v>
      </c>
      <c r="BWI17" s="66">
        <v>1953.9040352168374</v>
      </c>
      <c r="BWJ17" s="66">
        <v>1485.1755813462735</v>
      </c>
      <c r="BWK17" s="66">
        <v>1003.4594979174403</v>
      </c>
      <c r="BWL17" s="66">
        <v>508.49086966941178</v>
      </c>
      <c r="BWM17" s="66">
        <v>0</v>
      </c>
      <c r="BWN17" s="66">
        <v>0</v>
      </c>
      <c r="BWO17" s="66">
        <v>0</v>
      </c>
      <c r="BWP17" s="66">
        <v>0</v>
      </c>
      <c r="BWQ17" s="66">
        <v>0</v>
      </c>
      <c r="BWR17" s="66">
        <v>0</v>
      </c>
      <c r="BWS17" s="66">
        <v>0</v>
      </c>
      <c r="BWT17" s="66">
        <v>0</v>
      </c>
      <c r="BWU17" s="66">
        <v>0</v>
      </c>
      <c r="BWV17" s="66">
        <v>0</v>
      </c>
      <c r="BWW17" s="66">
        <v>0</v>
      </c>
      <c r="BWX17" s="66">
        <v>0</v>
      </c>
      <c r="BWY17" s="66">
        <v>0</v>
      </c>
      <c r="BWZ17" s="66">
        <v>884.36822399999983</v>
      </c>
      <c r="BXA17" s="66">
        <v>889.78508740281927</v>
      </c>
      <c r="BXB17" s="66">
        <v>895.23512975568281</v>
      </c>
      <c r="BXC17" s="66">
        <v>900.71855428371271</v>
      </c>
      <c r="BXD17" s="66">
        <v>906.23556545680947</v>
      </c>
      <c r="BXE17" s="66">
        <v>911.78636899727712</v>
      </c>
      <c r="BXF17" s="66">
        <v>917.37117188749357</v>
      </c>
      <c r="BXG17" s="66">
        <v>922.99018237762937</v>
      </c>
      <c r="BXH17" s="66">
        <v>928.64360999341284</v>
      </c>
      <c r="BXI17" s="66">
        <v>747.4653324351541</v>
      </c>
      <c r="BXJ17" s="66">
        <v>564.03273667772942</v>
      </c>
      <c r="BXK17" s="66">
        <v>378.32500405988122</v>
      </c>
      <c r="BXL17" s="66">
        <v>190.32114546219455</v>
      </c>
      <c r="BXM17" s="66">
        <v>0</v>
      </c>
      <c r="BXN17" s="66">
        <v>0</v>
      </c>
      <c r="BXO17" s="66">
        <v>0</v>
      </c>
      <c r="BXP17" s="66">
        <v>0</v>
      </c>
      <c r="BXQ17" s="66">
        <v>0</v>
      </c>
      <c r="BXR17" s="66">
        <v>0</v>
      </c>
      <c r="BXS17" s="66">
        <v>0</v>
      </c>
      <c r="BXT17" s="66">
        <v>0</v>
      </c>
      <c r="BXU17" s="66">
        <v>0</v>
      </c>
      <c r="BXV17" s="66">
        <v>0</v>
      </c>
      <c r="BXW17" s="66">
        <v>0</v>
      </c>
      <c r="BXX17" s="66">
        <v>0</v>
      </c>
      <c r="BXY17" s="66">
        <v>0</v>
      </c>
      <c r="BXZ17" s="66">
        <v>14115.237802730182</v>
      </c>
      <c r="BYA17" s="66">
        <v>14663.085654810631</v>
      </c>
      <c r="BYB17" s="66">
        <v>15232.196858824909</v>
      </c>
      <c r="BYC17" s="66">
        <v>15823.39669889843</v>
      </c>
      <c r="BYD17" s="66">
        <v>16437.542490507527</v>
      </c>
      <c r="BYE17" s="66">
        <v>17075.524823696691</v>
      </c>
      <c r="BYF17" s="66">
        <v>17738.268854548172</v>
      </c>
      <c r="BYG17" s="66">
        <v>18426.73564677679</v>
      </c>
      <c r="BYH17" s="66">
        <v>19141.923565395369</v>
      </c>
      <c r="BYI17" s="66">
        <v>15907.895779577504</v>
      </c>
      <c r="BYJ17" s="66">
        <v>12393.990894646584</v>
      </c>
      <c r="BYK17" s="66">
        <v>8583.3552190430073</v>
      </c>
      <c r="BYL17" s="66">
        <v>4458.2484029475518</v>
      </c>
      <c r="BYM17" s="66">
        <v>0</v>
      </c>
      <c r="BYN17" s="66">
        <v>0</v>
      </c>
      <c r="BYO17" s="66">
        <v>0</v>
      </c>
      <c r="BYP17" s="66">
        <v>0</v>
      </c>
      <c r="BYQ17" s="66">
        <v>0</v>
      </c>
      <c r="BYR17" s="66">
        <v>0</v>
      </c>
      <c r="BYS17" s="66">
        <v>0</v>
      </c>
      <c r="BYT17" s="66">
        <v>0</v>
      </c>
      <c r="BYU17" s="66">
        <v>0</v>
      </c>
      <c r="BYV17" s="66">
        <v>0</v>
      </c>
      <c r="BYW17" s="66">
        <v>0</v>
      </c>
      <c r="BYX17" s="66">
        <v>0</v>
      </c>
      <c r="BYY17" s="66">
        <v>0</v>
      </c>
      <c r="BYZ17" s="65">
        <v>5765.3788208334536</v>
      </c>
      <c r="BZA17" s="65">
        <v>5945.7097821459038</v>
      </c>
      <c r="BZB17" s="65">
        <v>6131.6811803868623</v>
      </c>
      <c r="BZC17" s="65">
        <v>6323.4694385538724</v>
      </c>
      <c r="BZD17" s="65">
        <v>6521.2564978471364</v>
      </c>
      <c r="BZE17" s="65">
        <v>6725.2299902692394</v>
      </c>
      <c r="BZF17" s="65">
        <v>6935.5834166234927</v>
      </c>
      <c r="BZG17" s="65">
        <v>7152.5163300797494</v>
      </c>
      <c r="BZH17" s="65">
        <v>7376.2345254818374</v>
      </c>
      <c r="BZI17" s="65">
        <v>6085.5601876609599</v>
      </c>
      <c r="BZJ17" s="65">
        <v>4706.9293964081726</v>
      </c>
      <c r="BZK17" s="65">
        <v>3236.1026078593363</v>
      </c>
      <c r="BZL17" s="65">
        <v>1668.6611174663124</v>
      </c>
      <c r="BZM17" s="65">
        <v>0</v>
      </c>
      <c r="BZN17" s="65">
        <v>0</v>
      </c>
      <c r="BZO17" s="65">
        <v>0</v>
      </c>
      <c r="BZP17" s="65">
        <v>0</v>
      </c>
      <c r="BZQ17" s="65">
        <v>0</v>
      </c>
      <c r="BZR17" s="65">
        <v>0</v>
      </c>
      <c r="BZS17" s="65">
        <v>0</v>
      </c>
      <c r="BZT17" s="65">
        <v>0</v>
      </c>
      <c r="BZU17" s="65">
        <v>0</v>
      </c>
      <c r="BZV17" s="65">
        <v>0</v>
      </c>
      <c r="BZW17" s="65">
        <v>0</v>
      </c>
      <c r="BZX17" s="65">
        <v>0</v>
      </c>
      <c r="BZY17" s="65">
        <v>0</v>
      </c>
      <c r="BZZ17" s="64">
        <v>243995.37659999996</v>
      </c>
      <c r="CAA17" s="64">
        <v>247283.36619493031</v>
      </c>
      <c r="CAB17" s="64">
        <v>250615.6634965353</v>
      </c>
      <c r="CAC17" s="64">
        <v>253992.86557874546</v>
      </c>
      <c r="CAD17" s="64">
        <v>257415.57756143413</v>
      </c>
      <c r="CAE17" s="64">
        <v>260884.41271884172</v>
      </c>
      <c r="CAF17" s="64">
        <v>264399.99258946069</v>
      </c>
      <c r="CAG17" s="64">
        <v>267962.94708740176</v>
      </c>
      <c r="CAH17" s="64">
        <v>271573.91461526044</v>
      </c>
      <c r="CAI17" s="66">
        <v>66056.050122841087</v>
      </c>
      <c r="CAJ17" s="66">
        <v>66946.196520336787</v>
      </c>
      <c r="CAK17" s="66">
        <v>67848.338194684518</v>
      </c>
      <c r="CAL17" s="66">
        <v>68762.636789707307</v>
      </c>
      <c r="CAM17" s="66">
        <v>69689.256127479355</v>
      </c>
      <c r="CAN17" s="66">
        <v>70628.362237679263</v>
      </c>
      <c r="CAO17" s="66">
        <v>71580.123387338928</v>
      </c>
      <c r="CAP17" s="66">
        <v>72544.71011099327</v>
      </c>
      <c r="CAQ17" s="66">
        <v>73522.295241236192</v>
      </c>
      <c r="CAR17" s="66">
        <v>74513.053939688441</v>
      </c>
      <c r="CAS17" s="66">
        <v>75517.163728382598</v>
      </c>
      <c r="CAT17" s="66">
        <v>76534.80452157119</v>
      </c>
      <c r="CAU17" s="66">
        <v>77566.158657963286</v>
      </c>
      <c r="CAV17" s="66">
        <v>78611.410933395528</v>
      </c>
      <c r="CAW17" s="66">
        <v>79670.748633943571</v>
      </c>
      <c r="CAX17" s="66">
        <v>80744.361569479486</v>
      </c>
      <c r="CAY17" s="66">
        <v>81832.442107681534</v>
      </c>
      <c r="CAZ17" s="64">
        <v>99660.083399999989</v>
      </c>
      <c r="CBA17" s="64">
        <v>100270.51358489475</v>
      </c>
      <c r="CBB17" s="64">
        <v>100884.68272923968</v>
      </c>
      <c r="CBC17" s="64">
        <v>101502.61373461809</v>
      </c>
      <c r="CBD17" s="64">
        <v>102124.32964288839</v>
      </c>
      <c r="CBE17" s="64">
        <v>102749.85363704314</v>
      </c>
      <c r="CBF17" s="64">
        <v>103379.20904207353</v>
      </c>
      <c r="CBG17" s="64">
        <v>104012.41932583925</v>
      </c>
      <c r="CBH17" s="64">
        <v>104649.50809994341</v>
      </c>
      <c r="CBI17" s="64">
        <v>25269.719788947146</v>
      </c>
      <c r="CBJ17" s="64">
        <v>25424.499909500471</v>
      </c>
      <c r="CBK17" s="64">
        <v>25580.228077199488</v>
      </c>
      <c r="CBL17" s="64">
        <v>25736.910098948782</v>
      </c>
      <c r="CBM17" s="64">
        <v>25894.55181722093</v>
      </c>
      <c r="CBN17" s="64">
        <v>26053.159110274362</v>
      </c>
      <c r="CBO17" s="64">
        <v>26212.73789237257</v>
      </c>
      <c r="CBP17" s="64">
        <v>26373.29411400462</v>
      </c>
      <c r="CBQ17" s="64">
        <v>26534.833762107064</v>
      </c>
      <c r="CBR17" s="64">
        <v>26697.362860287158</v>
      </c>
      <c r="CBS17" s="64">
        <v>26860.887469047499</v>
      </c>
      <c r="CBT17" s="64">
        <v>27025.413686011994</v>
      </c>
      <c r="CBU17" s="64">
        <v>27190.947646153254</v>
      </c>
      <c r="CBV17" s="64">
        <v>27357.495522021331</v>
      </c>
      <c r="CBW17" s="64">
        <v>27525.063523973909</v>
      </c>
      <c r="CBX17" s="64">
        <v>27693.65790040787</v>
      </c>
      <c r="CBY17" s="64">
        <v>27863.284937992292</v>
      </c>
      <c r="CBZ17" s="67">
        <v>68502.153823740009</v>
      </c>
      <c r="CCA17" s="67">
        <v>69425.262991386306</v>
      </c>
      <c r="CCB17" s="67">
        <v>70360.811629732852</v>
      </c>
      <c r="CCC17" s="67">
        <v>71308.967368391284</v>
      </c>
      <c r="CCD17" s="67">
        <v>72269.900095886653</v>
      </c>
      <c r="CCE17" s="67">
        <v>73243.781990097632</v>
      </c>
      <c r="CCF17" s="67">
        <v>74230.787549107001</v>
      </c>
      <c r="CCG17" s="67">
        <v>75231.093622467859</v>
      </c>
      <c r="CCH17" s="67">
        <v>76244.879442891077</v>
      </c>
      <c r="CCI17" s="67"/>
      <c r="CCJ17" s="67"/>
      <c r="CCK17" s="67"/>
      <c r="CCL17" s="67"/>
      <c r="CCM17" s="67"/>
      <c r="CCN17" s="67"/>
      <c r="CCO17" s="67"/>
      <c r="CCP17" s="67"/>
      <c r="CCQ17" s="67"/>
      <c r="CCR17" s="67"/>
      <c r="CCS17" s="67"/>
      <c r="CCT17" s="67"/>
      <c r="CCU17" s="67"/>
      <c r="CCV17" s="67"/>
      <c r="CCW17" s="67"/>
      <c r="CCX17" s="67"/>
      <c r="CCY17" s="67"/>
      <c r="CCZ17" s="67">
        <v>27979.752970260004</v>
      </c>
      <c r="CDA17" s="67">
        <v>28151.132375095476</v>
      </c>
      <c r="CDB17" s="67">
        <v>28323.561499720578</v>
      </c>
      <c r="CDC17" s="67">
        <v>28497.046773797247</v>
      </c>
      <c r="CDD17" s="67">
        <v>28671.594666369889</v>
      </c>
      <c r="CDE17" s="67">
        <v>28847.211686106602</v>
      </c>
      <c r="CDF17" s="67">
        <v>29023.904381541855</v>
      </c>
      <c r="CDG17" s="67">
        <v>29201.679341320716</v>
      </c>
      <c r="CDH17" s="67">
        <v>29380.543194444486</v>
      </c>
      <c r="CDI17" s="67"/>
      <c r="CDJ17" s="67"/>
      <c r="CDK17" s="67"/>
      <c r="CDL17" s="67"/>
      <c r="CDM17" s="67"/>
      <c r="CDN17" s="67"/>
      <c r="CDO17" s="67"/>
      <c r="CDP17" s="67"/>
      <c r="CDQ17" s="67"/>
      <c r="CDR17" s="67"/>
      <c r="CDS17" s="67"/>
      <c r="CDT17" s="67"/>
      <c r="CDU17" s="67"/>
      <c r="CDV17" s="67"/>
      <c r="CDW17" s="67"/>
      <c r="CDX17" s="67"/>
      <c r="CDY17" s="67"/>
      <c r="CDZ17" s="65">
        <v>2165.1773760000001</v>
      </c>
      <c r="CEA17" s="65">
        <v>2194.3544890366024</v>
      </c>
      <c r="CEB17" s="65">
        <v>2223.9247818350973</v>
      </c>
      <c r="CEC17" s="65">
        <v>2253.8935527375434</v>
      </c>
      <c r="CED17" s="65">
        <v>2284.266171484458</v>
      </c>
      <c r="CEE17" s="65">
        <v>2315.0480801769536</v>
      </c>
      <c r="CEF17" s="65">
        <v>2346.2447942518434</v>
      </c>
      <c r="CEG17" s="65">
        <v>2377.8619034698854</v>
      </c>
      <c r="CEH17" s="65">
        <v>2409.9050729173437</v>
      </c>
      <c r="CEI17" s="65">
        <v>689.61318890006032</v>
      </c>
      <c r="CEJ17" s="65">
        <v>698.90615592765812</v>
      </c>
      <c r="CEK17" s="65">
        <v>708.32435147113438</v>
      </c>
      <c r="CEL17" s="65">
        <v>717.86946306269897</v>
      </c>
      <c r="CEM17" s="65">
        <v>727.5432009751097</v>
      </c>
      <c r="CEN17" s="65">
        <v>737.34729852811427</v>
      </c>
      <c r="CEO17" s="65">
        <v>747.28351239902281</v>
      </c>
      <c r="CEP17" s="65">
        <v>757.35362293746562</v>
      </c>
      <c r="CEQ17" s="65">
        <v>767.55943448439291</v>
      </c>
      <c r="CER17" s="65">
        <v>777.90277569537261</v>
      </c>
      <c r="CES17" s="65">
        <v>788.38549986824455</v>
      </c>
      <c r="CET17" s="65">
        <v>799.00948527519063</v>
      </c>
      <c r="CEU17" s="65">
        <v>809.77663549928025</v>
      </c>
      <c r="CEV17" s="65">
        <v>820.68887977554868</v>
      </c>
      <c r="CEW17" s="65">
        <v>831.74817333667522</v>
      </c>
      <c r="CEX17" s="65">
        <v>842.95649776331641</v>
      </c>
      <c r="CEY17" s="65">
        <v>854.31586133916176</v>
      </c>
      <c r="CEZ17" s="64">
        <v>884.36822399999983</v>
      </c>
      <c r="CFA17" s="64">
        <v>889.78508740281927</v>
      </c>
      <c r="CFB17" s="64">
        <v>895.23512975568281</v>
      </c>
      <c r="CFC17" s="64">
        <v>900.71855428371271</v>
      </c>
      <c r="CFD17" s="64">
        <v>906.23556545680947</v>
      </c>
      <c r="CFE17" s="64">
        <v>911.78636899727712</v>
      </c>
      <c r="CFF17" s="64">
        <v>917.37117188749357</v>
      </c>
      <c r="CFG17" s="64">
        <v>922.99018237762937</v>
      </c>
      <c r="CFH17" s="64">
        <v>928.64360999341284</v>
      </c>
      <c r="CFI17" s="64">
        <v>263.8112938006426</v>
      </c>
      <c r="CFJ17" s="64">
        <v>265.42717020128441</v>
      </c>
      <c r="CFK17" s="64">
        <v>267.05294404226902</v>
      </c>
      <c r="CFL17" s="64">
        <v>268.6886759466276</v>
      </c>
      <c r="CFM17" s="64">
        <v>270.3344269087147</v>
      </c>
      <c r="CFN17" s="64">
        <v>271.99025829648281</v>
      </c>
      <c r="CFO17" s="64">
        <v>273.65623185377063</v>
      </c>
      <c r="CFP17" s="64">
        <v>275.33240970260533</v>
      </c>
      <c r="CFQ17" s="64">
        <v>277.01885434551929</v>
      </c>
      <c r="CFR17" s="64">
        <v>278.71562866788025</v>
      </c>
      <c r="CFS17" s="64">
        <v>280.42279594023677</v>
      </c>
      <c r="CFT17" s="64">
        <v>282.14041982067698</v>
      </c>
      <c r="CFU17" s="64">
        <v>283.8685643572029</v>
      </c>
      <c r="CFV17" s="64">
        <v>285.60729399011808</v>
      </c>
      <c r="CFW17" s="64">
        <v>287.35667355443104</v>
      </c>
      <c r="CFX17" s="64">
        <v>289.11676828227246</v>
      </c>
      <c r="CFY17" s="64">
        <v>290.88764380532791</v>
      </c>
      <c r="CFZ17" s="66">
        <v>14115.237802730182</v>
      </c>
      <c r="CGA17" s="66">
        <v>14663.085654810631</v>
      </c>
      <c r="CGB17" s="66">
        <v>15232.196858824909</v>
      </c>
      <c r="CGC17" s="66">
        <v>15823.39669889843</v>
      </c>
      <c r="CGD17" s="66">
        <v>16437.542490507527</v>
      </c>
      <c r="CGE17" s="66">
        <v>17075.524823696691</v>
      </c>
      <c r="CGF17" s="66">
        <v>17738.268854548172</v>
      </c>
      <c r="CGG17" s="66">
        <v>18426.73564677679</v>
      </c>
      <c r="CGH17" s="66">
        <v>19141.923565395369</v>
      </c>
      <c r="CGI17" s="66">
        <v>5614.551451615589</v>
      </c>
      <c r="CGJ17" s="66">
        <v>5832.4663033630977</v>
      </c>
      <c r="CGK17" s="66">
        <v>6058.8389781480073</v>
      </c>
      <c r="CGL17" s="66">
        <v>6293.9977453377196</v>
      </c>
      <c r="CGM17" s="66">
        <v>6538.2836152587715</v>
      </c>
      <c r="CGN17" s="66">
        <v>6792.0508337054553</v>
      </c>
      <c r="CGO17" s="66">
        <v>7055.6673956415952</v>
      </c>
      <c r="CGP17" s="66">
        <v>7329.5155788403708</v>
      </c>
      <c r="CGQ17" s="66">
        <v>7613.9924982360299</v>
      </c>
      <c r="CGR17" s="66">
        <v>7909.5106817914266</v>
      </c>
      <c r="CGS17" s="66">
        <v>8216.4986687163564</v>
      </c>
      <c r="CGT17" s="66">
        <v>8535.4016309043145</v>
      </c>
      <c r="CGU17" s="66">
        <v>8866.6820184887474</v>
      </c>
      <c r="CGV17" s="66">
        <v>9210.8202304549559</v>
      </c>
      <c r="CGW17" s="66">
        <v>9568.3153112801538</v>
      </c>
      <c r="CGX17" s="66">
        <v>9939.6856746118556</v>
      </c>
      <c r="CGY17" s="66">
        <v>10325.469855034069</v>
      </c>
      <c r="CGZ17" s="65">
        <v>5765.3788208334536</v>
      </c>
      <c r="CHA17" s="65">
        <v>5945.7097821459038</v>
      </c>
      <c r="CHB17" s="65">
        <v>6131.6811803868623</v>
      </c>
      <c r="CHC17" s="65">
        <v>6323.4694385538724</v>
      </c>
      <c r="CHD17" s="65">
        <v>6521.2564978471364</v>
      </c>
      <c r="CHE17" s="65">
        <v>6725.2299902692394</v>
      </c>
      <c r="CHF17" s="65">
        <v>6935.5834166234927</v>
      </c>
      <c r="CHG17" s="65">
        <v>7152.5163300797494</v>
      </c>
      <c r="CHH17" s="65">
        <v>7376.2345254818374</v>
      </c>
      <c r="CHI17" s="65">
        <v>2147.8447721156326</v>
      </c>
      <c r="CHJ17" s="65">
        <v>2215.0255983097286</v>
      </c>
      <c r="CHK17" s="65">
        <v>2284.3077231948255</v>
      </c>
      <c r="CHL17" s="65">
        <v>2355.7568717171466</v>
      </c>
      <c r="CHM17" s="65">
        <v>2429.4408245842278</v>
      </c>
      <c r="CHN17" s="65">
        <v>2505.4294825655343</v>
      </c>
      <c r="CHO17" s="65">
        <v>2583.7949328042896</v>
      </c>
      <c r="CHP17" s="65">
        <v>2664.6115172034179</v>
      </c>
      <c r="CHQ17" s="65">
        <v>2747.9559029504849</v>
      </c>
      <c r="CHR17" s="65">
        <v>2833.9071552485334</v>
      </c>
      <c r="CHS17" s="65">
        <v>2922.5468123218084</v>
      </c>
      <c r="CHT17" s="65">
        <v>3013.9589627675332</v>
      </c>
      <c r="CHU17" s="65">
        <v>3108.230325327118</v>
      </c>
      <c r="CHV17" s="65">
        <v>3205.4503311524627</v>
      </c>
      <c r="CHW17" s="65">
        <v>3305.7112086454131</v>
      </c>
      <c r="CHX17" s="65">
        <v>3409.1080709508442</v>
      </c>
      <c r="CHY17" s="65">
        <v>3515.7390061863744</v>
      </c>
      <c r="CHZ17" s="65">
        <v>243995.37659999996</v>
      </c>
      <c r="CIA17" s="65">
        <v>247283.36619493031</v>
      </c>
      <c r="CIB17" s="65">
        <v>250615.6634965353</v>
      </c>
      <c r="CIC17" s="65">
        <v>253992.86557874546</v>
      </c>
      <c r="CID17" s="65">
        <v>257415.57756143413</v>
      </c>
      <c r="CIE17" s="65">
        <v>260884.41271884172</v>
      </c>
      <c r="CIF17" s="65">
        <v>264399.99258946069</v>
      </c>
      <c r="CIG17" s="65">
        <v>104012.41932583925</v>
      </c>
      <c r="CIH17" s="65">
        <v>104649.50809994341</v>
      </c>
      <c r="CII17" s="65">
        <v>36198.715467316921</v>
      </c>
      <c r="CIJ17" s="65">
        <v>30862.196595875259</v>
      </c>
      <c r="CIK17" s="65">
        <v>25375.278484812014</v>
      </c>
      <c r="CIL17" s="65">
        <v>19734.876758645994</v>
      </c>
      <c r="CIM17" s="65">
        <v>0</v>
      </c>
      <c r="CIN17" s="65">
        <v>0</v>
      </c>
      <c r="CIO17" s="65">
        <v>0</v>
      </c>
      <c r="CIP17" s="65">
        <v>0</v>
      </c>
      <c r="CIQ17" s="65">
        <v>0</v>
      </c>
      <c r="CIR17" s="65">
        <v>0</v>
      </c>
      <c r="CIS17" s="65">
        <v>0</v>
      </c>
      <c r="CIT17" s="65">
        <v>0</v>
      </c>
      <c r="CIU17" s="65">
        <v>0</v>
      </c>
      <c r="CIV17" s="65">
        <v>0</v>
      </c>
      <c r="CIW17" s="65">
        <v>0</v>
      </c>
      <c r="CIX17" s="65">
        <v>0</v>
      </c>
      <c r="CIY17" s="65">
        <v>0</v>
      </c>
      <c r="CIZ17" s="64">
        <v>99660.083399999989</v>
      </c>
      <c r="CJA17" s="64">
        <v>100270.51358489475</v>
      </c>
      <c r="CJB17" s="64">
        <v>100884.68272923968</v>
      </c>
      <c r="CJC17" s="64">
        <v>101502.61373461809</v>
      </c>
      <c r="CJD17" s="64">
        <v>102124.32964288839</v>
      </c>
      <c r="CJE17" s="64">
        <v>102749.85363704314</v>
      </c>
      <c r="CJF17" s="64">
        <v>103379.20904207353</v>
      </c>
      <c r="CJG17" s="64">
        <v>104012.41932583925</v>
      </c>
      <c r="CJH17" s="64">
        <v>104649.50809994341</v>
      </c>
      <c r="CJI17" s="64">
        <v>18598.513764665098</v>
      </c>
      <c r="CJJ17" s="64">
        <v>15305.548945519282</v>
      </c>
      <c r="CJK17" s="64">
        <v>11971.546740129361</v>
      </c>
      <c r="CJL17" s="64">
        <v>8596.127973048895</v>
      </c>
      <c r="CJM17" s="65">
        <v>0</v>
      </c>
      <c r="CJN17" s="65">
        <v>0</v>
      </c>
      <c r="CJO17" s="65">
        <v>0</v>
      </c>
      <c r="CJP17" s="65">
        <v>0</v>
      </c>
      <c r="CJQ17" s="65">
        <v>0</v>
      </c>
      <c r="CJR17" s="65">
        <v>0</v>
      </c>
      <c r="CJS17" s="65">
        <v>0</v>
      </c>
      <c r="CJT17" s="65">
        <v>0</v>
      </c>
      <c r="CJU17" s="65">
        <v>0</v>
      </c>
      <c r="CJV17" s="65">
        <v>0</v>
      </c>
      <c r="CJW17" s="65">
        <v>0</v>
      </c>
      <c r="CJX17" s="65">
        <v>0</v>
      </c>
      <c r="CJY17" s="65">
        <v>0</v>
      </c>
      <c r="CJZ17" s="67">
        <v>68502.153823740009</v>
      </c>
      <c r="CKA17" s="67">
        <v>69425.262991386306</v>
      </c>
      <c r="CKB17" s="67">
        <v>70360.811629732852</v>
      </c>
      <c r="CKC17" s="67">
        <v>71308.967368391284</v>
      </c>
      <c r="CKD17" s="67">
        <v>72269.900095886653</v>
      </c>
      <c r="CKE17" s="67">
        <v>73243.781990097632</v>
      </c>
      <c r="CKF17" s="67">
        <v>74230.787549107001</v>
      </c>
      <c r="CKG17" s="67">
        <v>75231.093622467859</v>
      </c>
      <c r="CKH17" s="67">
        <v>76244.879442891077</v>
      </c>
      <c r="CKI17" s="67"/>
      <c r="CKJ17" s="67"/>
      <c r="CKK17" s="67"/>
      <c r="CKL17" s="67"/>
      <c r="CKM17" s="67"/>
      <c r="CKN17" s="67"/>
      <c r="CKO17" s="67"/>
      <c r="CKP17" s="67"/>
      <c r="CKQ17" s="67"/>
      <c r="CKR17" s="67"/>
      <c r="CKS17" s="67"/>
      <c r="CKT17" s="67"/>
      <c r="CKU17" s="67"/>
      <c r="CKV17" s="67"/>
      <c r="CKW17" s="67"/>
      <c r="CKX17" s="67"/>
      <c r="CKY17" s="67"/>
      <c r="CKZ17" s="67">
        <v>27979.752970260004</v>
      </c>
      <c r="CLA17" s="67">
        <v>28151.132375095476</v>
      </c>
      <c r="CLB17" s="67">
        <v>28323.561499720578</v>
      </c>
      <c r="CLC17" s="67">
        <v>28497.046773797247</v>
      </c>
      <c r="CLD17" s="67">
        <v>28671.594666369889</v>
      </c>
      <c r="CLE17" s="67">
        <v>28847.211686106602</v>
      </c>
      <c r="CLF17" s="67">
        <v>29023.904381541855</v>
      </c>
      <c r="CLG17" s="67">
        <v>29201.679341320716</v>
      </c>
      <c r="CLH17" s="67">
        <v>29380.543194444486</v>
      </c>
      <c r="CLI17" s="67"/>
      <c r="CLJ17" s="67"/>
      <c r="CLK17" s="67"/>
      <c r="CLL17" s="67"/>
      <c r="CLM17" s="67"/>
      <c r="CLN17" s="67"/>
      <c r="CLO17" s="67"/>
      <c r="CLP17" s="67"/>
      <c r="CLQ17" s="67"/>
      <c r="CLR17" s="67"/>
      <c r="CLS17" s="67"/>
      <c r="CLT17" s="67"/>
      <c r="CLU17" s="67"/>
      <c r="CLV17" s="67"/>
      <c r="CLW17" s="67"/>
      <c r="CLX17" s="67"/>
      <c r="CLY17" s="67"/>
      <c r="CLZ17" s="66">
        <v>2165.1773760000001</v>
      </c>
      <c r="CMA17" s="66">
        <v>2194.3544890366024</v>
      </c>
      <c r="CMB17" s="66">
        <v>2223.9247818350973</v>
      </c>
      <c r="CMC17" s="66">
        <v>2253.8935527375434</v>
      </c>
      <c r="CMD17" s="66">
        <v>2284.266171484458</v>
      </c>
      <c r="CME17" s="66">
        <v>2315.0480801769536</v>
      </c>
      <c r="CMF17" s="66">
        <v>2346.2447942518434</v>
      </c>
      <c r="CMG17" s="66">
        <v>2377.8619034698854</v>
      </c>
      <c r="CMH17" s="66">
        <v>2409.9050729173437</v>
      </c>
      <c r="CMI17" s="66">
        <v>551.69055112004821</v>
      </c>
      <c r="CMJ17" s="66">
        <v>419.34369355659481</v>
      </c>
      <c r="CMK17" s="66">
        <v>283.32974058845372</v>
      </c>
      <c r="CML17" s="66">
        <v>143.57389261253979</v>
      </c>
      <c r="CMM17" s="66">
        <v>0</v>
      </c>
      <c r="CMN17" s="66">
        <v>0</v>
      </c>
      <c r="CMO17" s="66">
        <v>0</v>
      </c>
      <c r="CMP17" s="66">
        <v>0</v>
      </c>
      <c r="CMQ17" s="66">
        <v>0</v>
      </c>
      <c r="CMR17" s="66">
        <v>0</v>
      </c>
      <c r="CMS17" s="66">
        <v>0</v>
      </c>
      <c r="CMT17" s="66">
        <v>0</v>
      </c>
      <c r="CMU17" s="66">
        <v>0</v>
      </c>
      <c r="CMV17" s="66">
        <v>0</v>
      </c>
      <c r="CMW17" s="66">
        <v>0</v>
      </c>
      <c r="CMX17" s="66">
        <v>0</v>
      </c>
      <c r="CMY17" s="66">
        <v>0</v>
      </c>
      <c r="CMZ17" s="66">
        <v>884.36822399999983</v>
      </c>
      <c r="CNA17" s="66">
        <v>889.78508740281927</v>
      </c>
      <c r="CNB17" s="66">
        <v>895.23512975568281</v>
      </c>
      <c r="CNC17" s="66">
        <v>900.71855428371271</v>
      </c>
      <c r="CND17" s="66">
        <v>906.23556545680947</v>
      </c>
      <c r="CNE17" s="66">
        <v>911.78636899727712</v>
      </c>
      <c r="CNF17" s="66">
        <v>917.37117188749357</v>
      </c>
      <c r="CNG17" s="66">
        <v>922.99018237762937</v>
      </c>
      <c r="CNH17" s="66">
        <v>928.64360999341284</v>
      </c>
      <c r="CNI17" s="66">
        <v>211.04903504051413</v>
      </c>
      <c r="CNJ17" s="66">
        <v>159.25630212077067</v>
      </c>
      <c r="CNK17" s="66">
        <v>106.82117761690762</v>
      </c>
      <c r="CNL17" s="66">
        <v>53.737735189325527</v>
      </c>
      <c r="CNM17" s="66">
        <v>0</v>
      </c>
      <c r="CNN17" s="66">
        <v>0</v>
      </c>
      <c r="CNO17" s="66">
        <v>0</v>
      </c>
      <c r="CNP17" s="66">
        <v>0</v>
      </c>
      <c r="CNQ17" s="66">
        <v>0</v>
      </c>
      <c r="CNR17" s="66">
        <v>0</v>
      </c>
      <c r="CNS17" s="66">
        <v>0</v>
      </c>
      <c r="CNT17" s="66">
        <v>0</v>
      </c>
      <c r="CNU17" s="66">
        <v>0</v>
      </c>
      <c r="CNV17" s="66">
        <v>0</v>
      </c>
      <c r="CNW17" s="66">
        <v>0</v>
      </c>
      <c r="CNX17" s="66">
        <v>0</v>
      </c>
      <c r="CNY17" s="66">
        <v>0</v>
      </c>
      <c r="CNZ17" s="66">
        <v>14115.237802730182</v>
      </c>
      <c r="COA17" s="66">
        <v>14663.085654810631</v>
      </c>
      <c r="COB17" s="66">
        <v>15232.196858824909</v>
      </c>
      <c r="COC17" s="66">
        <v>15823.39669889843</v>
      </c>
      <c r="COD17" s="66">
        <v>16437.542490507527</v>
      </c>
      <c r="COE17" s="66">
        <v>17075.524823696691</v>
      </c>
      <c r="COF17" s="66">
        <v>17738.268854548172</v>
      </c>
      <c r="COG17" s="66">
        <v>18426.73564677679</v>
      </c>
      <c r="COH17" s="66">
        <v>19141.923565395369</v>
      </c>
      <c r="COI17" s="66">
        <v>4491.6411612924721</v>
      </c>
      <c r="COJ17" s="66">
        <v>3499.4797820178587</v>
      </c>
      <c r="COK17" s="66">
        <v>2423.5355912592026</v>
      </c>
      <c r="COL17" s="66">
        <v>1258.7995490675439</v>
      </c>
      <c r="COM17" s="66">
        <v>0</v>
      </c>
      <c r="CON17" s="66">
        <v>0</v>
      </c>
      <c r="COO17" s="66">
        <v>0</v>
      </c>
      <c r="COP17" s="66">
        <v>0</v>
      </c>
      <c r="COQ17" s="66">
        <v>0</v>
      </c>
      <c r="COR17" s="66">
        <v>0</v>
      </c>
      <c r="COS17" s="66">
        <v>0</v>
      </c>
      <c r="COT17" s="66">
        <v>0</v>
      </c>
      <c r="COU17" s="66">
        <v>0</v>
      </c>
      <c r="COV17" s="66">
        <v>0</v>
      </c>
      <c r="COW17" s="66">
        <v>0</v>
      </c>
      <c r="COX17" s="66">
        <v>0</v>
      </c>
      <c r="COY17" s="66">
        <v>0</v>
      </c>
      <c r="COZ17" s="65">
        <v>5765.3788208334536</v>
      </c>
      <c r="CPA17" s="65">
        <v>5945.7097821459038</v>
      </c>
      <c r="CPB17" s="65">
        <v>6131.6811803868623</v>
      </c>
      <c r="CPC17" s="65">
        <v>6323.4694385538724</v>
      </c>
      <c r="CPD17" s="65">
        <v>6521.2564978471364</v>
      </c>
      <c r="CPE17" s="65">
        <v>6725.2299902692394</v>
      </c>
      <c r="CPF17" s="65">
        <v>6935.5834166234927</v>
      </c>
      <c r="CPG17" s="65">
        <v>7152.5163300797494</v>
      </c>
      <c r="CPH17" s="65">
        <v>7376.2345254818374</v>
      </c>
      <c r="CPI17" s="65">
        <v>1718.2758176925065</v>
      </c>
      <c r="CPJ17" s="65">
        <v>1329.0153589858371</v>
      </c>
      <c r="CPK17" s="65">
        <v>913.72308927793028</v>
      </c>
      <c r="CPL17" s="65">
        <v>471.15137434342938</v>
      </c>
      <c r="CPM17" s="65">
        <v>0</v>
      </c>
      <c r="CPN17" s="65">
        <v>0</v>
      </c>
      <c r="CPO17" s="65">
        <v>0</v>
      </c>
      <c r="CPP17" s="65">
        <v>0</v>
      </c>
      <c r="CPQ17" s="65">
        <v>0</v>
      </c>
      <c r="CPR17" s="65">
        <v>0</v>
      </c>
      <c r="CPS17" s="65">
        <v>0</v>
      </c>
      <c r="CPT17" s="65">
        <v>0</v>
      </c>
      <c r="CPU17" s="65">
        <v>0</v>
      </c>
      <c r="CPV17" s="65">
        <v>0</v>
      </c>
      <c r="CPW17" s="65">
        <v>0</v>
      </c>
      <c r="CPX17" s="65">
        <v>0</v>
      </c>
      <c r="CPY17" s="65">
        <v>0</v>
      </c>
      <c r="CPZ17" s="66">
        <v>243995.37659999996</v>
      </c>
      <c r="CQA17" s="66">
        <v>247283.36619493031</v>
      </c>
      <c r="CQB17" s="66">
        <v>250615.6634965353</v>
      </c>
      <c r="CQC17" s="66">
        <v>253992.86557874546</v>
      </c>
      <c r="CQD17" s="66">
        <v>257415.57756143413</v>
      </c>
      <c r="CQE17" s="66">
        <v>260884.41271884172</v>
      </c>
      <c r="CQF17" s="66">
        <v>264399.99258946069</v>
      </c>
      <c r="CQG17" s="66">
        <v>104012.41932583925</v>
      </c>
      <c r="CQH17" s="66">
        <v>104649.50809994341</v>
      </c>
      <c r="CQI17" s="66">
        <v>36198.715467316921</v>
      </c>
      <c r="CQJ17" s="66">
        <v>30862.196595875259</v>
      </c>
      <c r="CQK17" s="66">
        <v>25375.278484812014</v>
      </c>
      <c r="CQL17" s="66">
        <v>19734.876758645994</v>
      </c>
      <c r="CQM17" s="66">
        <v>0</v>
      </c>
      <c r="CQN17" s="66">
        <v>0</v>
      </c>
      <c r="CQO17" s="66">
        <v>0</v>
      </c>
      <c r="CQP17" s="66">
        <v>0</v>
      </c>
      <c r="CQQ17" s="66">
        <v>0</v>
      </c>
      <c r="CQR17" s="66">
        <v>0</v>
      </c>
      <c r="CQS17" s="66">
        <v>0</v>
      </c>
      <c r="CQT17" s="66">
        <v>0</v>
      </c>
      <c r="CQU17" s="66">
        <v>0</v>
      </c>
      <c r="CQV17" s="66">
        <v>0</v>
      </c>
      <c r="CQW17" s="66">
        <v>0</v>
      </c>
      <c r="CQX17" s="66">
        <v>0</v>
      </c>
      <c r="CQY17" s="66">
        <v>0</v>
      </c>
      <c r="CQZ17" s="66">
        <v>99660.083399999989</v>
      </c>
      <c r="CRA17" s="66">
        <v>100270.51358489475</v>
      </c>
      <c r="CRB17" s="66">
        <v>100884.68272923968</v>
      </c>
      <c r="CRC17" s="66">
        <v>101502.61373461809</v>
      </c>
      <c r="CRD17" s="66">
        <v>102124.32964288839</v>
      </c>
      <c r="CRE17" s="66">
        <v>102749.85363704314</v>
      </c>
      <c r="CRF17" s="66">
        <v>103379.20904207353</v>
      </c>
      <c r="CRG17" s="66">
        <v>104012.41932583925</v>
      </c>
      <c r="CRH17" s="66">
        <v>104649.50809994341</v>
      </c>
      <c r="CRI17" s="66">
        <v>18598.513764665098</v>
      </c>
      <c r="CRJ17" s="66">
        <v>15305.548945519282</v>
      </c>
      <c r="CRK17" s="66">
        <v>11971.546740129361</v>
      </c>
      <c r="CRL17" s="66">
        <v>8596.127973048895</v>
      </c>
      <c r="CRM17" s="66">
        <v>0</v>
      </c>
      <c r="CRN17" s="66">
        <v>0</v>
      </c>
      <c r="CRO17" s="66">
        <v>0</v>
      </c>
      <c r="CRP17" s="66">
        <v>0</v>
      </c>
      <c r="CRQ17" s="66">
        <v>0</v>
      </c>
      <c r="CRR17" s="66">
        <v>0</v>
      </c>
      <c r="CRS17" s="66">
        <v>0</v>
      </c>
      <c r="CRT17" s="66">
        <v>0</v>
      </c>
      <c r="CRU17" s="66">
        <v>0</v>
      </c>
      <c r="CRV17" s="66">
        <v>0</v>
      </c>
      <c r="CRW17" s="66">
        <v>0</v>
      </c>
      <c r="CRX17" s="66">
        <v>0</v>
      </c>
      <c r="CRY17" s="66">
        <v>0</v>
      </c>
      <c r="CRZ17" s="67">
        <v>68502.153823740009</v>
      </c>
      <c r="CSA17" s="67">
        <v>69425.262991386306</v>
      </c>
      <c r="CSB17" s="67">
        <v>70360.811629732852</v>
      </c>
      <c r="CSC17" s="67">
        <v>71308.967368391284</v>
      </c>
      <c r="CSD17" s="67">
        <v>72269.900095886653</v>
      </c>
      <c r="CSE17" s="67">
        <v>73243.781990097632</v>
      </c>
      <c r="CSF17" s="67">
        <v>74230.787549107001</v>
      </c>
      <c r="CSG17" s="67">
        <v>75231.093622467859</v>
      </c>
      <c r="CSH17" s="67">
        <v>76244.879442891077</v>
      </c>
      <c r="CSI17" s="67"/>
      <c r="CSJ17" s="67"/>
      <c r="CSK17" s="67"/>
      <c r="CSL17" s="67"/>
      <c r="CSM17" s="67"/>
      <c r="CSN17" s="67"/>
      <c r="CSO17" s="67"/>
      <c r="CSP17" s="67"/>
      <c r="CSQ17" s="67"/>
      <c r="CSR17" s="67"/>
      <c r="CSS17" s="67"/>
      <c r="CST17" s="67"/>
      <c r="CSU17" s="67"/>
      <c r="CSV17" s="67"/>
      <c r="CSW17" s="67"/>
      <c r="CSX17" s="67"/>
      <c r="CSY17" s="67"/>
      <c r="CSZ17" s="67">
        <v>27979.752970260004</v>
      </c>
      <c r="CTA17" s="67">
        <v>28151.132375095476</v>
      </c>
      <c r="CTB17" s="67">
        <v>28323.561499720578</v>
      </c>
      <c r="CTC17" s="67">
        <v>28497.046773797247</v>
      </c>
      <c r="CTD17" s="67">
        <v>28671.594666369889</v>
      </c>
      <c r="CTE17" s="67">
        <v>28847.211686106602</v>
      </c>
      <c r="CTF17" s="67">
        <v>29023.904381541855</v>
      </c>
      <c r="CTG17" s="67">
        <v>29201.679341320716</v>
      </c>
      <c r="CTH17" s="67">
        <v>29380.543194444486</v>
      </c>
      <c r="CTI17" s="67"/>
      <c r="CTJ17" s="67"/>
      <c r="CTK17" s="67"/>
      <c r="CTL17" s="67"/>
      <c r="CTM17" s="67"/>
      <c r="CTN17" s="67"/>
      <c r="CTO17" s="67"/>
      <c r="CTP17" s="67"/>
      <c r="CTQ17" s="67"/>
      <c r="CTR17" s="67"/>
      <c r="CTS17" s="67"/>
      <c r="CTT17" s="67"/>
      <c r="CTU17" s="67"/>
      <c r="CTV17" s="67"/>
      <c r="CTW17" s="67"/>
      <c r="CTX17" s="67"/>
      <c r="CTY17" s="67"/>
      <c r="CTZ17" s="66">
        <v>2165.1773760000001</v>
      </c>
      <c r="CUA17" s="66">
        <v>2194.3544890366024</v>
      </c>
      <c r="CUB17" s="66">
        <v>2223.9247818350973</v>
      </c>
      <c r="CUC17" s="66">
        <v>2747.6026061207044</v>
      </c>
      <c r="CUD17" s="66">
        <v>2784.6282617122797</v>
      </c>
      <c r="CUE17" s="66">
        <v>2822.1528610626556</v>
      </c>
      <c r="CUF17" s="66">
        <v>2860.1831277495894</v>
      </c>
      <c r="CUG17" s="66">
        <v>2898.7258759552369</v>
      </c>
      <c r="CUH17" s="66">
        <v>2937.7880116870992</v>
      </c>
      <c r="CUI17" s="66">
        <v>672.53681709524983</v>
      </c>
      <c r="CUJ17" s="66">
        <v>511.19975203662591</v>
      </c>
      <c r="CUK17" s="66">
        <v>345.39232462278983</v>
      </c>
      <c r="CUL17" s="66">
        <v>175.02335060765159</v>
      </c>
      <c r="CUM17" s="66">
        <v>0</v>
      </c>
      <c r="CUN17" s="66">
        <v>0</v>
      </c>
      <c r="CUO17" s="66">
        <v>0</v>
      </c>
      <c r="CUP17" s="66">
        <v>0</v>
      </c>
      <c r="CUQ17" s="66">
        <v>0</v>
      </c>
      <c r="CUR17" s="66">
        <v>0</v>
      </c>
      <c r="CUS17" s="66">
        <v>0</v>
      </c>
      <c r="CUT17" s="66">
        <v>0</v>
      </c>
      <c r="CUU17" s="66">
        <v>0</v>
      </c>
      <c r="CUV17" s="66">
        <v>0</v>
      </c>
      <c r="CUW17" s="66">
        <v>0</v>
      </c>
      <c r="CUX17" s="66">
        <v>0</v>
      </c>
      <c r="CUY17" s="66">
        <v>0</v>
      </c>
      <c r="CUZ17" s="66">
        <v>884.36822399999983</v>
      </c>
      <c r="CVA17" s="66">
        <v>889.78508740281927</v>
      </c>
      <c r="CVB17" s="66">
        <v>895.23512975568281</v>
      </c>
      <c r="CVC17" s="65">
        <v>1098.0184242176517</v>
      </c>
      <c r="CVD17" s="65">
        <v>1104.7439211954422</v>
      </c>
      <c r="CVE17" s="65">
        <v>1111.5106126637809</v>
      </c>
      <c r="CVF17" s="65">
        <v>1118.3187509439547</v>
      </c>
      <c r="CVG17" s="65">
        <v>1125.1685899027491</v>
      </c>
      <c r="CVH17" s="65">
        <v>1132.0603849619142</v>
      </c>
      <c r="CVI17" s="65">
        <v>257.27873350197251</v>
      </c>
      <c r="CVJ17" s="65">
        <v>194.1409478795955</v>
      </c>
      <c r="CVK17" s="65">
        <v>130.22005660055018</v>
      </c>
      <c r="CVL17" s="65">
        <v>65.508835177190079</v>
      </c>
      <c r="CVM17" s="65">
        <v>0</v>
      </c>
      <c r="CVN17" s="65">
        <v>0</v>
      </c>
      <c r="CVO17" s="65">
        <v>0</v>
      </c>
      <c r="CVP17" s="65">
        <v>0</v>
      </c>
      <c r="CVQ17" s="65">
        <v>0</v>
      </c>
      <c r="CVR17" s="65">
        <v>0</v>
      </c>
      <c r="CVS17" s="65">
        <v>0</v>
      </c>
      <c r="CVT17" s="65">
        <v>0</v>
      </c>
      <c r="CVU17" s="65">
        <v>0</v>
      </c>
      <c r="CVV17" s="65">
        <v>0</v>
      </c>
      <c r="CVW17" s="65">
        <v>0</v>
      </c>
      <c r="CVX17" s="65">
        <v>0</v>
      </c>
      <c r="CVY17" s="65">
        <v>0</v>
      </c>
      <c r="CVZ17" s="66">
        <v>14115.237802730182</v>
      </c>
      <c r="CWA17" s="66">
        <v>14663.085654810631</v>
      </c>
      <c r="CWB17" s="66">
        <v>15232.196858824909</v>
      </c>
      <c r="CWC17" s="66">
        <v>15823.39669889843</v>
      </c>
      <c r="CWD17" s="66">
        <v>16437.542490507527</v>
      </c>
      <c r="CWE17" s="66">
        <v>17075.524823696691</v>
      </c>
      <c r="CWF17" s="66">
        <v>17738.268854548172</v>
      </c>
      <c r="CWG17" s="66">
        <v>18426.73564677679</v>
      </c>
      <c r="CWH17" s="66">
        <v>19141.923565395369</v>
      </c>
      <c r="CWI17" s="66">
        <v>4491.6411612924721</v>
      </c>
      <c r="CWJ17" s="66">
        <v>3499.4797820178587</v>
      </c>
      <c r="CWK17" s="66">
        <v>2423.5355912592026</v>
      </c>
      <c r="CWL17" s="66">
        <v>1258.7995490675439</v>
      </c>
      <c r="CWM17" s="66">
        <v>0</v>
      </c>
      <c r="CWN17" s="66">
        <v>0</v>
      </c>
      <c r="CWO17" s="66">
        <v>0</v>
      </c>
      <c r="CWP17" s="66">
        <v>0</v>
      </c>
      <c r="CWQ17" s="66">
        <v>0</v>
      </c>
      <c r="CWR17" s="66">
        <v>0</v>
      </c>
      <c r="CWS17" s="66">
        <v>0</v>
      </c>
      <c r="CWT17" s="66">
        <v>0</v>
      </c>
      <c r="CWU17" s="66">
        <v>0</v>
      </c>
      <c r="CWV17" s="66">
        <v>0</v>
      </c>
      <c r="CWW17" s="66">
        <v>0</v>
      </c>
      <c r="CWX17" s="66">
        <v>0</v>
      </c>
      <c r="CWY17" s="66">
        <v>0</v>
      </c>
      <c r="CWZ17" s="65">
        <v>5765.3788208334536</v>
      </c>
      <c r="CXA17" s="65">
        <v>5945.7097821459038</v>
      </c>
      <c r="CXB17" s="65">
        <v>6131.6811803868623</v>
      </c>
      <c r="CXC17" s="65">
        <v>6323.4694385538724</v>
      </c>
      <c r="CXD17" s="65">
        <v>6521.2564978471364</v>
      </c>
      <c r="CXE17" s="65">
        <v>6725.2299902692394</v>
      </c>
      <c r="CXF17" s="65">
        <v>6935.5834166234927</v>
      </c>
      <c r="CXG17" s="65">
        <v>7152.5163300797494</v>
      </c>
      <c r="CXH17" s="65">
        <v>7376.2345254818374</v>
      </c>
      <c r="CXI17" s="65">
        <v>1718.2758176925065</v>
      </c>
      <c r="CXJ17" s="65">
        <v>1329.0153589858371</v>
      </c>
      <c r="CXK17" s="65">
        <v>913.72308927793028</v>
      </c>
      <c r="CXL17" s="65">
        <v>471.15137434342938</v>
      </c>
      <c r="CXM17" s="65">
        <v>0</v>
      </c>
      <c r="CXN17" s="65">
        <v>0</v>
      </c>
      <c r="CXO17" s="65">
        <v>0</v>
      </c>
      <c r="CXP17" s="65">
        <v>0</v>
      </c>
      <c r="CXQ17" s="65">
        <v>0</v>
      </c>
      <c r="CXR17" s="65">
        <v>0</v>
      </c>
      <c r="CXS17" s="65">
        <v>0</v>
      </c>
      <c r="CXT17" s="65">
        <v>0</v>
      </c>
      <c r="CXU17" s="65">
        <v>0</v>
      </c>
      <c r="CXV17" s="65">
        <v>0</v>
      </c>
      <c r="CXW17" s="65">
        <v>0</v>
      </c>
      <c r="CXX17" s="65">
        <v>0</v>
      </c>
      <c r="CXY17" s="65">
        <v>0</v>
      </c>
      <c r="CXZ17" s="66">
        <v>5282300.3508771928</v>
      </c>
      <c r="CYA17" s="66">
        <v>5353482.6365130963</v>
      </c>
      <c r="CYB17" s="66">
        <v>5425624.1477612872</v>
      </c>
      <c r="CYC17" s="66">
        <v>5498737.81078404</v>
      </c>
      <c r="CYD17" s="66">
        <v>5572836.7259317124</v>
      </c>
      <c r="CYE17" s="66">
        <v>5647934.1700900421</v>
      </c>
      <c r="CYF17" s="66">
        <v>5724043.5990590649</v>
      </c>
      <c r="CYG17" s="66">
        <v>5801178.6499640979</v>
      </c>
      <c r="CYH17" s="66">
        <v>5879353.1436992139</v>
      </c>
      <c r="CYI17" s="66">
        <v>5958581.0874036355</v>
      </c>
      <c r="CYJ17" s="66">
        <v>6038876.6769715073</v>
      </c>
      <c r="CYK17" s="66">
        <v>6120254.2995954845</v>
      </c>
      <c r="CYL17" s="66">
        <v>6202728.536344598</v>
      </c>
      <c r="CYM17" s="66">
        <v>6286314.1647768635</v>
      </c>
      <c r="CYN17" s="66">
        <v>6371026.1615870912</v>
      </c>
      <c r="CYO17" s="66">
        <v>6456879.7052903743</v>
      </c>
      <c r="CYP17" s="66">
        <v>6543890.178941749</v>
      </c>
      <c r="CYQ17" s="66">
        <v>6632073.1728924932</v>
      </c>
      <c r="CYR17" s="66">
        <v>6721444.487583572</v>
      </c>
      <c r="CYS17" s="66">
        <v>6812020.136376733</v>
      </c>
      <c r="CYT17" s="66">
        <v>6903816.3484237399</v>
      </c>
      <c r="CYU17" s="66">
        <v>6996849.5715742772</v>
      </c>
      <c r="CYV17" s="66">
        <v>7091136.4753230475</v>
      </c>
      <c r="CYW17" s="66">
        <v>7186693.9537965683</v>
      </c>
      <c r="CYX17" s="66">
        <v>7283539.1287802309</v>
      </c>
      <c r="CYY17" s="66">
        <v>7381689.3527861452</v>
      </c>
      <c r="CYZ17" s="66">
        <v>2157559.2982456139</v>
      </c>
      <c r="CZA17" s="66">
        <v>2170774.6125060222</v>
      </c>
      <c r="CZB17" s="66">
        <v>2184070.8721806044</v>
      </c>
      <c r="CZC17" s="66">
        <v>2197448.5730699105</v>
      </c>
      <c r="CZD17" s="66">
        <v>2210908.2140113288</v>
      </c>
      <c r="CZE17" s="66">
        <v>2224450.2968976884</v>
      </c>
      <c r="CZF17" s="66">
        <v>2238075.3266959726</v>
      </c>
      <c r="CZG17" s="66">
        <v>2251783.8114661495</v>
      </c>
      <c r="CZH17" s="66">
        <v>2265576.2623801162</v>
      </c>
      <c r="CZI17" s="66">
        <v>2279453.1937407604</v>
      </c>
      <c r="CZJ17" s="66">
        <v>2293415.1230011382</v>
      </c>
      <c r="CZK17" s="66">
        <v>2307462.5707837683</v>
      </c>
      <c r="CZL17" s="66">
        <v>2321596.060900046</v>
      </c>
      <c r="CZM17" s="66">
        <v>2335816.1203697752</v>
      </c>
      <c r="CZN17" s="66">
        <v>2350123.2794408211</v>
      </c>
      <c r="CZO17" s="66">
        <v>2364518.0716088815</v>
      </c>
      <c r="CZP17" s="66">
        <v>2379001.0336373802</v>
      </c>
      <c r="CZQ17" s="66">
        <v>2393572.7055774834</v>
      </c>
      <c r="CZR17" s="66">
        <v>2408233.6307882359</v>
      </c>
      <c r="CZS17" s="66">
        <v>2422984.3559568226</v>
      </c>
      <c r="CZT17" s="66">
        <v>2437825.4311189563</v>
      </c>
      <c r="CZU17" s="66">
        <v>2452757.4096793826</v>
      </c>
      <c r="CZV17" s="66">
        <v>2467780.8484325213</v>
      </c>
      <c r="CZW17" s="66">
        <v>2482896.3075832254</v>
      </c>
      <c r="CZX17" s="66">
        <v>2498104.3507676702</v>
      </c>
      <c r="CZY17" s="66">
        <v>2513405.5450743721</v>
      </c>
      <c r="CZZ17" s="66">
        <v>5282300.3508771928</v>
      </c>
      <c r="DAA17" s="66">
        <v>5353482.6365130963</v>
      </c>
      <c r="DAB17" s="66">
        <v>5425624.1477612872</v>
      </c>
      <c r="DAC17" s="66">
        <v>5498737.81078404</v>
      </c>
      <c r="DAD17" s="66">
        <v>5572836.7259317124</v>
      </c>
      <c r="DAE17" s="66">
        <v>5647934.1700900421</v>
      </c>
      <c r="DAF17" s="66">
        <v>5724043.5990590649</v>
      </c>
      <c r="DAG17" s="66">
        <v>5801178.6499640979</v>
      </c>
      <c r="DAH17" s="66">
        <v>5879353.1436992139</v>
      </c>
      <c r="DAI17" s="66">
        <v>4766864.869922909</v>
      </c>
      <c r="DAJ17" s="66">
        <v>3623326.0061829044</v>
      </c>
      <c r="DAK17" s="66">
        <v>2448101.7198381936</v>
      </c>
      <c r="DAL17" s="66">
        <v>1240545.7072689196</v>
      </c>
      <c r="DAM17" s="66">
        <v>0</v>
      </c>
      <c r="DAN17" s="66">
        <v>0</v>
      </c>
      <c r="DAO17" s="66">
        <v>0</v>
      </c>
      <c r="DAP17" s="66">
        <v>0</v>
      </c>
      <c r="DAQ17" s="66">
        <v>0</v>
      </c>
      <c r="DAR17" s="66">
        <v>0</v>
      </c>
      <c r="DAS17" s="66">
        <v>0</v>
      </c>
      <c r="DAT17" s="66">
        <v>0</v>
      </c>
      <c r="DAU17" s="66">
        <v>0</v>
      </c>
      <c r="DAV17" s="66">
        <v>0</v>
      </c>
      <c r="DAW17" s="66">
        <v>0</v>
      </c>
      <c r="DAX17" s="66">
        <v>0</v>
      </c>
      <c r="DAY17" s="66">
        <v>0</v>
      </c>
      <c r="DAZ17" s="66">
        <v>2157559.2982456139</v>
      </c>
      <c r="DBA17" s="66">
        <v>2170774.6125060222</v>
      </c>
      <c r="DBB17" s="66">
        <v>2184070.8721806044</v>
      </c>
      <c r="DBC17" s="66">
        <v>2197448.5730699105</v>
      </c>
      <c r="DBD17" s="66">
        <v>2210908.2140113288</v>
      </c>
      <c r="DBE17" s="66">
        <v>2224450.2968976884</v>
      </c>
      <c r="DBF17" s="66">
        <v>2238075.3266959726</v>
      </c>
      <c r="DBG17" s="66">
        <v>2251783.8114661495</v>
      </c>
      <c r="DBH17" s="66">
        <v>2265576.2623801162</v>
      </c>
      <c r="DBI17" s="66">
        <v>1823562.5549926085</v>
      </c>
      <c r="DBJ17" s="66">
        <v>1376049.0738006828</v>
      </c>
      <c r="DBK17" s="66">
        <v>922985.02831350744</v>
      </c>
      <c r="DBL17" s="66">
        <v>464319.21218000917</v>
      </c>
      <c r="DBM17" s="66">
        <v>0</v>
      </c>
      <c r="DBN17" s="66">
        <v>0</v>
      </c>
      <c r="DBO17" s="66">
        <v>0</v>
      </c>
      <c r="DBP17" s="66">
        <v>0</v>
      </c>
      <c r="DBQ17" s="66">
        <v>0</v>
      </c>
      <c r="DBR17" s="66">
        <v>0</v>
      </c>
      <c r="DBS17" s="66">
        <v>0</v>
      </c>
      <c r="DBT17" s="66">
        <v>0</v>
      </c>
      <c r="DBU17" s="66">
        <v>0</v>
      </c>
      <c r="DBV17" s="66">
        <v>0</v>
      </c>
      <c r="DBW17" s="66">
        <v>0</v>
      </c>
      <c r="DBX17" s="66">
        <v>0</v>
      </c>
      <c r="DBY17" s="66">
        <v>0</v>
      </c>
      <c r="DBZ17" s="66">
        <v>5282300.3508771928</v>
      </c>
      <c r="DCA17" s="66">
        <v>5353482.6365130963</v>
      </c>
      <c r="DCB17" s="66">
        <v>5425624.1477612872</v>
      </c>
      <c r="DCC17" s="66">
        <v>5498737.81078404</v>
      </c>
      <c r="DCD17" s="66">
        <v>5572836.7259317124</v>
      </c>
      <c r="DCE17" s="66">
        <v>5647934.1700900421</v>
      </c>
      <c r="DCF17" s="66">
        <v>5724043.5990590649</v>
      </c>
      <c r="DCG17" s="66">
        <v>5801178.6499640979</v>
      </c>
      <c r="DCH17" s="66">
        <v>5879353.1436992139</v>
      </c>
      <c r="DCI17" s="66">
        <v>1682422.8952669089</v>
      </c>
      <c r="DCJ17" s="66">
        <v>1705094.5911448961</v>
      </c>
      <c r="DCK17" s="66">
        <v>1728071.8022387249</v>
      </c>
      <c r="DCL17" s="66">
        <v>1751358.6455561218</v>
      </c>
      <c r="DCM17" s="66">
        <v>1774959.2935840555</v>
      </c>
      <c r="DCN17" s="66">
        <v>1798877.9750363552</v>
      </c>
      <c r="DCO17" s="66">
        <v>1823118.9756113999</v>
      </c>
      <c r="DCP17" s="66">
        <v>1847686.6387600233</v>
      </c>
      <c r="DCQ17" s="66">
        <v>1872585.3664637627</v>
      </c>
      <c r="DCR17" s="66">
        <v>1897819.620023597</v>
      </c>
      <c r="DCS17" s="66">
        <v>1923393.9208593129</v>
      </c>
      <c r="DCT17" s="66">
        <v>1949312.8513196439</v>
      </c>
      <c r="DCU17" s="66">
        <v>1975581.0555033253</v>
      </c>
      <c r="DCV17" s="66">
        <v>2002203.2400912133</v>
      </c>
      <c r="DCW17" s="66">
        <v>2029184.1751896192</v>
      </c>
      <c r="DCX17" s="66">
        <v>2056528.6951850064</v>
      </c>
      <c r="DCY17" s="66">
        <v>2084241.6996102058</v>
      </c>
      <c r="DCZ17" s="66">
        <v>2157559.2982456139</v>
      </c>
      <c r="DDA17" s="66">
        <v>2170774.6125060222</v>
      </c>
      <c r="DDB17" s="66">
        <v>2184070.8721806044</v>
      </c>
      <c r="DDC17" s="66">
        <v>2197448.5730699105</v>
      </c>
      <c r="DDD17" s="66">
        <v>2210908.2140113288</v>
      </c>
      <c r="DDE17" s="66">
        <v>2224450.2968976884</v>
      </c>
      <c r="DDF17" s="66">
        <v>2238075.3266959726</v>
      </c>
      <c r="DDG17" s="66">
        <v>2251783.8114661495</v>
      </c>
      <c r="DDH17" s="66">
        <v>2265576.2623801162</v>
      </c>
      <c r="DDI17" s="66">
        <v>643610.31352680293</v>
      </c>
      <c r="DDJ17" s="66">
        <v>647552.50531796843</v>
      </c>
      <c r="DDK17" s="66">
        <v>651518.84351541696</v>
      </c>
      <c r="DDL17" s="66">
        <v>655509.47601883637</v>
      </c>
      <c r="DDM17" s="66">
        <v>659524.55163381877</v>
      </c>
      <c r="DDN17" s="66">
        <v>663564.22007740824</v>
      </c>
      <c r="DDO17" s="66">
        <v>667628.63198368414</v>
      </c>
      <c r="DDP17" s="66">
        <v>671717.93890937802</v>
      </c>
      <c r="DDQ17" s="66">
        <v>675832.29333952477</v>
      </c>
      <c r="DDR17" s="66">
        <v>679971.84869314893</v>
      </c>
      <c r="DDS17" s="66">
        <v>684136.75932898535</v>
      </c>
      <c r="DDT17" s="66">
        <v>688327.18055123463</v>
      </c>
      <c r="DDU17" s="66">
        <v>692543.26861535513</v>
      </c>
      <c r="DDV17" s="66">
        <v>696785.18073388841</v>
      </c>
      <c r="DDW17" s="66">
        <v>701053.07508232247</v>
      </c>
      <c r="DDX17" s="66">
        <v>705347.11080498924</v>
      </c>
      <c r="DDY17" s="66">
        <v>709667.44802099932</v>
      </c>
      <c r="DDZ17" s="66">
        <v>5282300.3508771928</v>
      </c>
      <c r="DEA17" s="66">
        <v>5353482.6365130963</v>
      </c>
      <c r="DEB17" s="66">
        <v>5425624.1477612872</v>
      </c>
      <c r="DEC17" s="66">
        <v>5498737.81078404</v>
      </c>
      <c r="DED17" s="66">
        <v>5572836.7259317124</v>
      </c>
      <c r="DEE17" s="66">
        <v>5647934.1700900421</v>
      </c>
      <c r="DEF17" s="66">
        <v>5724043.5990590649</v>
      </c>
      <c r="DEG17" s="66">
        <v>5801178.6499640979</v>
      </c>
      <c r="DEH17" s="66">
        <v>5879353.1436992139</v>
      </c>
      <c r="DEI17" s="66">
        <v>1345938.3162135272</v>
      </c>
      <c r="DEJ17" s="66">
        <v>1023056.7546869376</v>
      </c>
      <c r="DEK17" s="66">
        <v>691228.72089549003</v>
      </c>
      <c r="DEL17" s="66">
        <v>350271.72911122435</v>
      </c>
      <c r="DEM17" s="66">
        <v>0</v>
      </c>
      <c r="DEN17" s="66">
        <v>0</v>
      </c>
      <c r="DEO17" s="66">
        <v>0</v>
      </c>
      <c r="DEP17" s="66">
        <v>0</v>
      </c>
      <c r="DEQ17" s="66">
        <v>0</v>
      </c>
      <c r="DER17" s="66">
        <v>0</v>
      </c>
      <c r="DES17" s="66">
        <v>0</v>
      </c>
      <c r="DET17" s="66">
        <v>0</v>
      </c>
      <c r="DEU17" s="66">
        <v>0</v>
      </c>
      <c r="DEV17" s="66">
        <v>0</v>
      </c>
      <c r="DEW17" s="66">
        <v>0</v>
      </c>
      <c r="DEX17" s="66">
        <v>0</v>
      </c>
      <c r="DEY17" s="66">
        <v>0</v>
      </c>
      <c r="DEZ17" s="66">
        <v>2157559.2982456139</v>
      </c>
      <c r="DFA17" s="66">
        <v>2170774.6125060222</v>
      </c>
      <c r="DFB17" s="66">
        <v>2184070.8721806044</v>
      </c>
      <c r="DFC17" s="66">
        <v>2197448.5730699105</v>
      </c>
      <c r="DFD17" s="66">
        <v>2210908.2140113288</v>
      </c>
      <c r="DFE17" s="66">
        <v>2224450.2968976884</v>
      </c>
      <c r="DFF17" s="66">
        <v>2238075.3266959726</v>
      </c>
      <c r="DFG17" s="66">
        <v>2251783.8114661495</v>
      </c>
      <c r="DFH17" s="66">
        <v>2265576.2623801162</v>
      </c>
      <c r="DFI17" s="66">
        <v>514888.2508214424</v>
      </c>
      <c r="DFJ17" s="66">
        <v>388531.50319078105</v>
      </c>
      <c r="DFK17" s="66">
        <v>260607.53740616681</v>
      </c>
      <c r="DFL17" s="66">
        <v>131101.89520376729</v>
      </c>
      <c r="DFM17" s="66">
        <v>0</v>
      </c>
      <c r="DFN17" s="66">
        <v>0</v>
      </c>
      <c r="DFO17" s="66">
        <v>0</v>
      </c>
      <c r="DFP17" s="66">
        <v>0</v>
      </c>
      <c r="DFQ17" s="66">
        <v>0</v>
      </c>
      <c r="DFR17" s="66">
        <v>0</v>
      </c>
      <c r="DFS17" s="66">
        <v>0</v>
      </c>
      <c r="DFT17" s="66">
        <v>0</v>
      </c>
      <c r="DFU17" s="66">
        <v>0</v>
      </c>
      <c r="DFV17" s="66">
        <v>0</v>
      </c>
      <c r="DFW17" s="66">
        <v>0</v>
      </c>
      <c r="DFX17" s="66">
        <v>0</v>
      </c>
      <c r="DFY17" s="66">
        <v>0</v>
      </c>
      <c r="DFZ17" s="66">
        <v>5282300.3508771928</v>
      </c>
      <c r="DGA17" s="66">
        <v>5353482.6365130963</v>
      </c>
      <c r="DGB17" s="66">
        <v>5425624.1477612872</v>
      </c>
      <c r="DGC17" s="66">
        <v>5498737.81078404</v>
      </c>
      <c r="DGD17" s="66">
        <v>5572836.7259317124</v>
      </c>
      <c r="DGE17" s="66">
        <v>4235950.6275675315</v>
      </c>
      <c r="DGF17" s="66">
        <v>4293032.6992942989</v>
      </c>
      <c r="DGG17" s="66">
        <v>4350883.9874730734</v>
      </c>
      <c r="DGH17" s="66">
        <v>4409514.8577744104</v>
      </c>
      <c r="DGI17" s="66">
        <v>1009453.7371601454</v>
      </c>
      <c r="DGJ17" s="66">
        <v>767292.56601520325</v>
      </c>
      <c r="DGK17" s="66">
        <v>518421.54067161749</v>
      </c>
      <c r="DGL17" s="66">
        <v>262703.79683341825</v>
      </c>
      <c r="DGM17" s="66">
        <v>0</v>
      </c>
      <c r="DGN17" s="66">
        <v>0</v>
      </c>
      <c r="DGO17" s="66">
        <v>0</v>
      </c>
      <c r="DGP17" s="66">
        <v>0</v>
      </c>
      <c r="DGQ17" s="66">
        <v>0</v>
      </c>
      <c r="DGR17" s="66">
        <v>0</v>
      </c>
      <c r="DGS17" s="66">
        <v>0</v>
      </c>
      <c r="DGT17" s="66">
        <v>0</v>
      </c>
      <c r="DGU17" s="66">
        <v>0</v>
      </c>
      <c r="DGV17" s="66">
        <v>0</v>
      </c>
      <c r="DGW17" s="66">
        <v>0</v>
      </c>
      <c r="DGX17" s="66">
        <v>0</v>
      </c>
      <c r="DGY17" s="66">
        <v>0</v>
      </c>
      <c r="DGZ17" s="66">
        <v>2157559.2982456139</v>
      </c>
      <c r="DHA17" s="66">
        <v>2170774.6125060222</v>
      </c>
      <c r="DHB17" s="66">
        <v>2184070.8721806044</v>
      </c>
      <c r="DHC17" s="66">
        <v>2197448.5730699105</v>
      </c>
      <c r="DHD17" s="66">
        <v>2210908.2140113288</v>
      </c>
      <c r="DHE17" s="66">
        <v>1668337.7226732664</v>
      </c>
      <c r="DHF17" s="66">
        <v>1678556.4950219796</v>
      </c>
      <c r="DHG17" s="66">
        <v>1688837.858599612</v>
      </c>
      <c r="DHH17" s="66">
        <v>1699182.1967850872</v>
      </c>
      <c r="DHI17" s="66">
        <v>386166.18811608176</v>
      </c>
      <c r="DHJ17" s="66">
        <v>291398.6273930858</v>
      </c>
      <c r="DHK17" s="66">
        <v>195455.65305462512</v>
      </c>
      <c r="DHL17" s="66">
        <v>98326.421402825465</v>
      </c>
      <c r="DHM17" s="66">
        <v>0</v>
      </c>
      <c r="DHN17" s="66">
        <v>0</v>
      </c>
      <c r="DHO17" s="66">
        <v>0</v>
      </c>
      <c r="DHP17" s="66">
        <v>0</v>
      </c>
      <c r="DHQ17" s="66">
        <v>0</v>
      </c>
      <c r="DHR17" s="66">
        <v>0</v>
      </c>
      <c r="DHS17" s="66">
        <v>0</v>
      </c>
      <c r="DHT17" s="66">
        <v>0</v>
      </c>
      <c r="DHU17" s="66">
        <v>0</v>
      </c>
      <c r="DHV17" s="66">
        <v>0</v>
      </c>
      <c r="DHW17" s="66">
        <v>0</v>
      </c>
      <c r="DHX17" s="66">
        <v>0</v>
      </c>
      <c r="DHY17" s="66">
        <v>0</v>
      </c>
      <c r="DHZ17" s="25">
        <v>0.56000000000000005</v>
      </c>
      <c r="DIA17" s="25">
        <v>0.5</v>
      </c>
      <c r="DIB17" s="25">
        <v>4.4999999999999998E-2</v>
      </c>
      <c r="DIC17" s="25">
        <v>2.2499999999999999E-2</v>
      </c>
      <c r="DID17" s="25">
        <v>1.125E-2</v>
      </c>
      <c r="DIE17" s="25">
        <v>4.4999999999999998E-2</v>
      </c>
      <c r="DIF17" s="25">
        <v>2.2499999999999999E-2</v>
      </c>
      <c r="DIG17" s="25">
        <v>1.125E-2</v>
      </c>
      <c r="DIH17" s="25">
        <v>0.70200000000000007</v>
      </c>
      <c r="DII17" s="25">
        <v>0.70200000000000007</v>
      </c>
      <c r="DIJ17" s="25">
        <v>9.2508399261516807</v>
      </c>
      <c r="DIK17" s="25">
        <v>9.2508399261516807</v>
      </c>
      <c r="DIL17" s="46">
        <v>0.8</v>
      </c>
      <c r="DIM17" s="46">
        <v>0.8</v>
      </c>
      <c r="DIN17" s="25">
        <v>2</v>
      </c>
      <c r="DIO17" s="25">
        <v>2</v>
      </c>
      <c r="DIP17" s="25">
        <v>120.55414311416615</v>
      </c>
      <c r="DIQ17" s="25">
        <v>95.445856885833848</v>
      </c>
      <c r="DIR17" s="25">
        <f t="shared" si="19"/>
        <v>20.743530672076837</v>
      </c>
      <c r="DIS17" s="25">
        <f t="shared" si="20"/>
        <v>28.834832206375332</v>
      </c>
      <c r="DIT17" s="66">
        <v>263341.57852791698</v>
      </c>
      <c r="DIU17" s="66">
        <v>266890.27023748081</v>
      </c>
      <c r="DIV17" s="66">
        <v>270486.78277700976</v>
      </c>
      <c r="DIW17" s="66">
        <v>274131.76056195755</v>
      </c>
      <c r="DIX17" s="66">
        <v>277825.85669167765</v>
      </c>
      <c r="DIY17" s="66">
        <v>281569.73306644353</v>
      </c>
      <c r="DIZ17" s="66">
        <v>285364.06050604704</v>
      </c>
      <c r="DJA17" s="66">
        <v>289209.51886999438</v>
      </c>
      <c r="DJB17" s="66">
        <v>293106.79717932182</v>
      </c>
      <c r="DJC17" s="66">
        <v>297056.59374005289</v>
      </c>
      <c r="DJD17" s="66">
        <v>301059.61626831972</v>
      </c>
      <c r="DJE17" s="66">
        <v>305116.58201716963</v>
      </c>
      <c r="DJF17" s="66">
        <v>309228.21790508163</v>
      </c>
      <c r="DJG17" s="66">
        <v>313395.26064621349</v>
      </c>
      <c r="DJH17" s="66">
        <v>317618.45688240498</v>
      </c>
      <c r="DJI17" s="66">
        <v>321898.56331695931</v>
      </c>
      <c r="DJJ17" s="66">
        <v>326236.34685022809</v>
      </c>
      <c r="DJK17" s="66">
        <v>330632.58471702226</v>
      </c>
      <c r="DJL17" s="66">
        <v>335088.06462587597</v>
      </c>
      <c r="DJM17" s="66">
        <v>339603.58490018605</v>
      </c>
      <c r="DJN17" s="66">
        <v>344179.95462125418</v>
      </c>
      <c r="DJO17" s="66">
        <v>348817.99377325625</v>
      </c>
      <c r="DJP17" s="66">
        <v>353518.53339016525</v>
      </c>
      <c r="DJQ17" s="66">
        <v>358282.41570465459</v>
      </c>
      <c r="DJR17" s="66">
        <v>363110.49429900694</v>
      </c>
      <c r="DJS17" s="66">
        <v>368003.63425805792</v>
      </c>
      <c r="DJT17" s="66">
        <v>1288183.1702477052</v>
      </c>
      <c r="DJU17" s="66">
        <v>1296073.4495246804</v>
      </c>
      <c r="DJV17" s="66">
        <v>1304012.0577260712</v>
      </c>
      <c r="DJW17" s="66">
        <v>1311999.2908724437</v>
      </c>
      <c r="DJX17" s="66">
        <v>1320035.4467975257</v>
      </c>
      <c r="DJY17" s="66">
        <v>1328120.8251593127</v>
      </c>
      <c r="DJZ17" s="66">
        <v>1336255.7274512427</v>
      </c>
      <c r="DKA17" s="66">
        <v>1344440.4570134373</v>
      </c>
      <c r="DKB17" s="66">
        <v>1352675.3190440135</v>
      </c>
      <c r="DKC17" s="66">
        <v>1360960.6206104644</v>
      </c>
      <c r="DKD17" s="66">
        <v>1369296.6706611083</v>
      </c>
      <c r="DKE17" s="66">
        <v>1377683.7800366103</v>
      </c>
      <c r="DKF17" s="66">
        <v>1386122.2614815722</v>
      </c>
      <c r="DKG17" s="66">
        <v>1394612.4296561952</v>
      </c>
      <c r="DKH17" s="66">
        <v>1403154.6011480123</v>
      </c>
      <c r="DKI17" s="66">
        <v>1411749.0944836934</v>
      </c>
      <c r="DKJ17" s="66">
        <v>1420396.2301409238</v>
      </c>
      <c r="DKK17" s="66">
        <v>1429096.3305603538</v>
      </c>
      <c r="DKL17" s="66">
        <v>1437849.7201576217</v>
      </c>
      <c r="DKM17" s="66">
        <v>1446656.7253354511</v>
      </c>
      <c r="DKN17" s="66">
        <v>1455517.6744958225</v>
      </c>
      <c r="DKO17" s="66">
        <v>1464432.8980522188</v>
      </c>
      <c r="DKP17" s="66">
        <v>1473402.7284419453</v>
      </c>
      <c r="DKQ17" s="66">
        <v>1482427.5001385268</v>
      </c>
      <c r="DKR17" s="66">
        <v>1491507.5496641793</v>
      </c>
      <c r="DKS17" s="66">
        <v>1500643.2156023581</v>
      </c>
      <c r="DKT17" s="65">
        <v>263341.57852791698</v>
      </c>
      <c r="DKU17" s="65">
        <v>266890.27023748081</v>
      </c>
      <c r="DKV17" s="65">
        <v>270486.78277700976</v>
      </c>
      <c r="DKW17" s="65">
        <v>274131.76056195755</v>
      </c>
      <c r="DKX17" s="65">
        <v>277825.85669167765</v>
      </c>
      <c r="DKY17" s="65">
        <v>281569.73306644353</v>
      </c>
      <c r="DKZ17" s="65">
        <v>285364.06050604704</v>
      </c>
      <c r="DLA17" s="65">
        <v>289209.51886999438</v>
      </c>
      <c r="DLB17" s="65">
        <v>293106.79717932182</v>
      </c>
      <c r="DLC17" s="78">
        <v>267350.93436604762</v>
      </c>
      <c r="DLD17" s="78">
        <v>240847.69301465579</v>
      </c>
      <c r="DLE17" s="78">
        <v>213581.60741201873</v>
      </c>
      <c r="DLF17" s="78">
        <v>185536.93074304899</v>
      </c>
      <c r="DLG17" s="78">
        <v>156697.63032310674</v>
      </c>
      <c r="DLH17" s="65">
        <v>162398.41461403557</v>
      </c>
      <c r="DLI17" s="65">
        <v>168306.5979668691</v>
      </c>
      <c r="DLJ17" s="65">
        <v>174429.72572426262</v>
      </c>
      <c r="DLK17" s="65">
        <v>180775.61773443216</v>
      </c>
      <c r="DLL17" s="65">
        <v>187352.37833788487</v>
      </c>
      <c r="DLM17" s="65">
        <v>194168.40671747469</v>
      </c>
      <c r="DLN17" s="65">
        <v>201232.40762500107</v>
      </c>
      <c r="DLO17" s="65">
        <v>208553.4024980501</v>
      </c>
      <c r="DLP17" s="65">
        <v>216140.7409812749</v>
      </c>
      <c r="DLQ17" s="65">
        <v>224004.11286682964</v>
      </c>
      <c r="DLR17" s="65">
        <v>232153.56046920584</v>
      </c>
      <c r="DLS17" s="65">
        <v>240599.49145027497</v>
      </c>
      <c r="DLT17" s="65">
        <v>1288183.1702477052</v>
      </c>
      <c r="DLU17" s="65">
        <v>1296073.4495246804</v>
      </c>
      <c r="DLV17" s="65">
        <v>1304012.0577260712</v>
      </c>
      <c r="DLW17" s="65">
        <v>1311999.2908724437</v>
      </c>
      <c r="DLX17" s="65">
        <v>1320035.4467975257</v>
      </c>
      <c r="DLY17" s="65">
        <v>1328120.8251593127</v>
      </c>
      <c r="DLZ17" s="65">
        <v>1336255.7274512427</v>
      </c>
      <c r="DMA17" s="65">
        <v>1344440.4570134373</v>
      </c>
      <c r="DMB17" s="65">
        <v>1352675.3190440135</v>
      </c>
      <c r="DMC17" s="78">
        <v>1224864.5585494179</v>
      </c>
      <c r="DMD17" s="78">
        <v>1095437.3365288866</v>
      </c>
      <c r="DME17" s="78">
        <v>964378.64602562727</v>
      </c>
      <c r="DMF17" s="78">
        <v>831673.35688894335</v>
      </c>
      <c r="DMG17" s="78">
        <v>697306.21482809761</v>
      </c>
      <c r="DMH17" s="65">
        <v>722674.7689489373</v>
      </c>
      <c r="DMI17" s="65">
        <v>748966.25122457719</v>
      </c>
      <c r="DMJ17" s="65">
        <v>776214.23851457587</v>
      </c>
      <c r="DMK17" s="65">
        <v>804453.52923132048</v>
      </c>
      <c r="DML17" s="65">
        <v>833720.18778108875</v>
      </c>
      <c r="DMM17" s="65">
        <v>864051.59062191274</v>
      </c>
      <c r="DMN17" s="65">
        <v>895486.47399706428</v>
      </c>
      <c r="DMO17" s="65">
        <v>928064.98340512218</v>
      </c>
      <c r="DMP17" s="65">
        <v>961828.72486980015</v>
      </c>
      <c r="DMQ17" s="65">
        <v>996820.81807501125</v>
      </c>
      <c r="DMR17" s="65">
        <v>1033085.9514330291</v>
      </c>
      <c r="DMS17" s="65">
        <v>1070670.4391560717</v>
      </c>
      <c r="DMT17" s="65">
        <v>259310.93312037137</v>
      </c>
      <c r="DMU17" s="65">
        <v>269375.44210820395</v>
      </c>
      <c r="DMV17" s="65">
        <v>279830.57998293795</v>
      </c>
      <c r="DMW17" s="65">
        <v>290691.50803336204</v>
      </c>
      <c r="DMX17" s="65">
        <v>301973.97599598474</v>
      </c>
      <c r="DMY17" s="65">
        <v>313694.34489416896</v>
      </c>
      <c r="DMZ17" s="65">
        <v>325869.61076371121</v>
      </c>
      <c r="DNA17" s="65">
        <v>338517.42929927004</v>
      </c>
      <c r="DNB17" s="65">
        <v>351656.14145738399</v>
      </c>
      <c r="DNC17" s="65">
        <v>365304.80005320744</v>
      </c>
      <c r="DND17" s="65">
        <v>379483.19738953275</v>
      </c>
      <c r="DNE17" s="65">
        <v>394211.89395816333</v>
      </c>
      <c r="DNF17" s="65">
        <v>409512.24825526011</v>
      </c>
      <c r="DNG17" s="65">
        <v>425406.44775389595</v>
      </c>
      <c r="DNH17" s="65">
        <v>441917.54107873299</v>
      </c>
      <c r="DNI17" s="65">
        <v>459069.47142948001</v>
      </c>
      <c r="DNJ17" s="65">
        <v>476887.11130159756</v>
      </c>
      <c r="DNK17" s="65">
        <v>495396.29855460272</v>
      </c>
      <c r="DNL17" s="65">
        <v>514623.87388027314</v>
      </c>
      <c r="DNM17" s="65">
        <v>534597.7197250874</v>
      </c>
      <c r="DNN17" s="65">
        <v>555346.80072334362</v>
      </c>
      <c r="DNO17" s="65">
        <v>576901.20569958736</v>
      </c>
      <c r="DNP17" s="65">
        <v>599292.19130126177</v>
      </c>
      <c r="DNQ17" s="65">
        <v>622552.22732484748</v>
      </c>
      <c r="DNR17" s="65">
        <v>646715.04380122642</v>
      </c>
      <c r="DNS17" s="65">
        <v>671815.67990854615</v>
      </c>
      <c r="DNT17" s="65">
        <v>87546.772291177156</v>
      </c>
      <c r="DNU17" s="65">
        <v>90285.08213996311</v>
      </c>
      <c r="DNV17" s="65">
        <v>93109.04152935138</v>
      </c>
      <c r="DNW17" s="65">
        <v>96021.329427103337</v>
      </c>
      <c r="DNX17" s="65">
        <v>99024.708594404205</v>
      </c>
      <c r="DNY17" s="65">
        <v>102122.02820677488</v>
      </c>
      <c r="DNZ17" s="65">
        <v>105316.22655696109</v>
      </c>
      <c r="DOA17" s="65">
        <v>108610.33384236427</v>
      </c>
      <c r="DOB17" s="65">
        <v>112007.47503965825</v>
      </c>
      <c r="DOC17" s="65">
        <v>115510.87286931928</v>
      </c>
      <c r="DOD17" s="65">
        <v>119123.85085288103</v>
      </c>
      <c r="DOE17" s="65">
        <v>122849.83646581521</v>
      </c>
      <c r="DOF17" s="65">
        <v>126692.36438902895</v>
      </c>
      <c r="DOG17" s="65">
        <v>130655.0798620632</v>
      </c>
      <c r="DOH17" s="65">
        <v>134741.74214117337</v>
      </c>
      <c r="DOI17" s="65">
        <v>138956.22806557259</v>
      </c>
      <c r="DOJ17" s="65">
        <v>143302.53573522094</v>
      </c>
      <c r="DOK17" s="65">
        <v>147784.78830364946</v>
      </c>
      <c r="DOL17" s="65">
        <v>152407.23788941689</v>
      </c>
      <c r="DOM17" s="65">
        <v>157174.26960991026</v>
      </c>
      <c r="DON17" s="65">
        <v>162090.40574131539</v>
      </c>
      <c r="DOO17" s="65">
        <v>167160.31000870414</v>
      </c>
      <c r="DOP17" s="65">
        <v>172388.79201030813</v>
      </c>
      <c r="DOQ17" s="65">
        <v>177780.81178017592</v>
      </c>
      <c r="DOR17" s="65">
        <v>183341.48449354188</v>
      </c>
      <c r="DOS17" s="65">
        <v>189076.08531937143</v>
      </c>
      <c r="DOT17" s="65">
        <v>259310.93312037137</v>
      </c>
      <c r="DOU17" s="65">
        <v>269375.44210820395</v>
      </c>
      <c r="DOV17" s="65">
        <v>279830.57998293795</v>
      </c>
      <c r="DOW17" s="65">
        <v>290691.50803336204</v>
      </c>
      <c r="DOX17" s="65">
        <v>301973.97599598474</v>
      </c>
      <c r="DOY17" s="65">
        <v>313694.34489416896</v>
      </c>
      <c r="DOZ17" s="65">
        <v>325869.61076371121</v>
      </c>
      <c r="DPA17" s="65">
        <v>338517.42929927004</v>
      </c>
      <c r="DPB17" s="65">
        <v>351656.14145738399</v>
      </c>
      <c r="DPC17" s="78">
        <v>328774.32004788669</v>
      </c>
      <c r="DPD17" s="78">
        <v>303586.55791162618</v>
      </c>
      <c r="DPE17" s="78">
        <v>275948.32577071432</v>
      </c>
      <c r="DPF17" s="78">
        <v>245707.34895315609</v>
      </c>
      <c r="DPG17" s="78">
        <v>212703.22387694794</v>
      </c>
      <c r="DPH17" s="65">
        <v>220441.53615906302</v>
      </c>
      <c r="DPI17" s="65">
        <v>228461.37439026372</v>
      </c>
      <c r="DPJ17" s="65">
        <v>236772.98070825648</v>
      </c>
      <c r="DPK17" s="65">
        <v>245386.96986785505</v>
      </c>
      <c r="DPL17" s="65">
        <v>254314.34279708698</v>
      </c>
      <c r="DPM17" s="65">
        <v>263566.50064648199</v>
      </c>
      <c r="DPN17" s="65">
        <v>273155.25934948446</v>
      </c>
      <c r="DPO17" s="65">
        <v>283092.86471258552</v>
      </c>
      <c r="DPP17" s="65">
        <v>293392.00805444608</v>
      </c>
      <c r="DPQ17" s="65">
        <v>304065.84241398342</v>
      </c>
      <c r="DPR17" s="65">
        <v>315127.999348121</v>
      </c>
      <c r="DPS17" s="65">
        <v>326592.60634065373</v>
      </c>
      <c r="DPT17" s="65">
        <v>87546.772291177156</v>
      </c>
      <c r="DPU17" s="65">
        <v>90285.08213996311</v>
      </c>
      <c r="DPV17" s="65">
        <v>93109.04152935138</v>
      </c>
      <c r="DPW17" s="65">
        <v>96021.329427103337</v>
      </c>
      <c r="DPX17" s="65">
        <v>99024.708594404205</v>
      </c>
      <c r="DPY17" s="65">
        <v>102122.02820677488</v>
      </c>
      <c r="DPZ17" s="65">
        <v>105316.22655696109</v>
      </c>
      <c r="DQA17" s="65">
        <v>108610.33384236427</v>
      </c>
      <c r="DQB17" s="65">
        <v>112007.47503965825</v>
      </c>
      <c r="DQC17" s="78">
        <v>103959.78558238735</v>
      </c>
      <c r="DQD17" s="78">
        <v>95299.080682304833</v>
      </c>
      <c r="DQE17" s="78">
        <v>85994.885526070648</v>
      </c>
      <c r="DQF17" s="78">
        <v>76015.418633417372</v>
      </c>
      <c r="DQG17" s="78">
        <v>65327.539931031599</v>
      </c>
      <c r="DQH17" s="65">
        <v>67704.207737915043</v>
      </c>
      <c r="DQI17" s="65">
        <v>70167.34060792868</v>
      </c>
      <c r="DQJ17" s="65">
        <v>72720.084208767599</v>
      </c>
      <c r="DQK17" s="65">
        <v>75365.698650016959</v>
      </c>
      <c r="DQL17" s="65">
        <v>78107.562646638849</v>
      </c>
      <c r="DQM17" s="65">
        <v>80949.177833930153</v>
      </c>
      <c r="DQN17" s="65">
        <v>83894.173239461976</v>
      </c>
      <c r="DQO17" s="65">
        <v>86946.309917711813</v>
      </c>
      <c r="DQP17" s="65">
        <v>90109.485753307279</v>
      </c>
      <c r="DQQ17" s="65">
        <v>93387.740439015703</v>
      </c>
      <c r="DQR17" s="65">
        <v>96785.260634836901</v>
      </c>
      <c r="DQS17" s="65">
        <v>100306.38531478791</v>
      </c>
      <c r="DQT17" s="66">
        <v>7014952.5830693524</v>
      </c>
      <c r="DQU17" s="66">
        <v>7287220.522071939</v>
      </c>
      <c r="DQV17" s="66">
        <v>7570055.8640228547</v>
      </c>
      <c r="DQW17" s="66">
        <v>7863868.7563874284</v>
      </c>
      <c r="DQX17" s="66">
        <v>8169085.2654848592</v>
      </c>
      <c r="DQY17" s="66">
        <v>8486147.9943389427</v>
      </c>
      <c r="DQZ17" s="66">
        <v>8815516.7245091237</v>
      </c>
      <c r="DRA17" s="66">
        <v>9157669.0828326568</v>
      </c>
      <c r="DRB17" s="66">
        <v>9513101.2340446599</v>
      </c>
      <c r="DRC17" s="66">
        <v>9882328.6002805438</v>
      </c>
      <c r="DRD17" s="66">
        <v>10265886.608504089</v>
      </c>
      <c r="DRE17" s="66">
        <v>10664331.466945129</v>
      </c>
      <c r="DRF17" s="66">
        <v>11078240.97167269</v>
      </c>
      <c r="DRG17" s="66">
        <v>11508215.344473312</v>
      </c>
      <c r="DRH17" s="66">
        <v>11954878.103249468</v>
      </c>
      <c r="DRI17" s="66">
        <v>12418876.966200404</v>
      </c>
      <c r="DRJ17" s="66">
        <v>12900884.791096436</v>
      </c>
      <c r="DRK17" s="66">
        <v>13401600.551008923</v>
      </c>
      <c r="DRL17" s="66">
        <v>13921750.3479107</v>
      </c>
      <c r="DRM17" s="66">
        <v>14462088.465616938</v>
      </c>
      <c r="DRN17" s="66">
        <v>15023398.463593252</v>
      </c>
      <c r="DRO17" s="66">
        <v>15606494.31321729</v>
      </c>
      <c r="DRP17" s="66">
        <v>16212221.578141445</v>
      </c>
      <c r="DRQ17" s="66">
        <v>16841458.64046846</v>
      </c>
      <c r="DRR17" s="66">
        <v>17495117.974517919</v>
      </c>
      <c r="DRS17" s="66">
        <v>18174147.4700309</v>
      </c>
      <c r="DRT17" s="66">
        <v>9751232.0282472093</v>
      </c>
      <c r="DRU17" s="66">
        <v>10056233.503480775</v>
      </c>
      <c r="DRV17" s="66">
        <v>10370774.891171064</v>
      </c>
      <c r="DRW17" s="66">
        <v>10695154.583086872</v>
      </c>
      <c r="DRX17" s="66">
        <v>11029680.304169411</v>
      </c>
      <c r="DRY17" s="66">
        <v>11374669.404457588</v>
      </c>
      <c r="DRZ17" s="66">
        <v>11730449.16014424</v>
      </c>
      <c r="DSA17" s="66">
        <v>12097357.084048856</v>
      </c>
      <c r="DSB17" s="66">
        <v>12475741.245801326</v>
      </c>
      <c r="DSC17" s="66">
        <v>12865960.60204052</v>
      </c>
      <c r="DSD17" s="66">
        <v>13268385.336940881</v>
      </c>
      <c r="DSE17" s="66">
        <v>13683397.213390078</v>
      </c>
      <c r="DSF17" s="66">
        <v>14111389.935150899</v>
      </c>
      <c r="DSG17" s="66">
        <v>14552769.520350946</v>
      </c>
      <c r="DSH17" s="66">
        <v>15007954.68665438</v>
      </c>
      <c r="DSI17" s="66">
        <v>15477377.248481264</v>
      </c>
      <c r="DSJ17" s="66">
        <v>15961482.526651097</v>
      </c>
      <c r="DSK17" s="66">
        <v>16460729.770839425</v>
      </c>
      <c r="DSL17" s="66">
        <v>16975592.595248044</v>
      </c>
      <c r="DSM17" s="66">
        <v>17506559.427902248</v>
      </c>
      <c r="DSN17" s="66">
        <v>18054133.974001326</v>
      </c>
      <c r="DSO17" s="66">
        <v>18618835.693761829</v>
      </c>
      <c r="DSP17" s="66">
        <v>19201200.295206912</v>
      </c>
      <c r="DSQ17" s="66">
        <v>19801780.242369343</v>
      </c>
      <c r="DSR17" s="66">
        <v>20421145.279390123</v>
      </c>
      <c r="DSS17" s="66">
        <v>21059882.971010048</v>
      </c>
      <c r="DST17" s="65">
        <v>7014952.5830693524</v>
      </c>
      <c r="DSU17" s="65">
        <v>7287220.522071939</v>
      </c>
      <c r="DSV17" s="65">
        <v>7570055.8640228547</v>
      </c>
      <c r="DSW17" s="65">
        <v>7863868.7563874284</v>
      </c>
      <c r="DSX17" s="65">
        <v>8169085.2654848592</v>
      </c>
      <c r="DSY17" s="65">
        <v>8486147.9943389427</v>
      </c>
      <c r="DSZ17" s="65">
        <v>8815516.7245091237</v>
      </c>
      <c r="DTA17" s="65">
        <v>9157669.0828326568</v>
      </c>
      <c r="DTB17" s="65">
        <v>9513101.2340446599</v>
      </c>
      <c r="DTC17" s="78">
        <v>8894095.7402524892</v>
      </c>
      <c r="DTD17" s="78">
        <v>8212709.2868032707</v>
      </c>
      <c r="DTE17" s="78">
        <v>7465032.0268615903</v>
      </c>
      <c r="DTF17" s="78">
        <v>6646944.5830036132</v>
      </c>
      <c r="DTG17" s="78">
        <v>5754107.6722366558</v>
      </c>
      <c r="DTH17" s="65">
        <v>5963446.6811199486</v>
      </c>
      <c r="DTI17" s="65">
        <v>6180401.6094709439</v>
      </c>
      <c r="DTJ17" s="65">
        <v>6405249.5304908939</v>
      </c>
      <c r="DTK17" s="65">
        <v>6638277.5975242555</v>
      </c>
      <c r="DTL17" s="65">
        <v>6879783.4107823055</v>
      </c>
      <c r="DTM17" s="65">
        <v>7130075.3974084565</v>
      </c>
      <c r="DTN17" s="65">
        <v>7389473.2053706516</v>
      </c>
      <c r="DTO17" s="65">
        <v>7658308.1116838753</v>
      </c>
      <c r="DTP17" s="65">
        <v>7936923.4454841241</v>
      </c>
      <c r="DTQ17" s="65">
        <v>8225675.0264941435</v>
      </c>
      <c r="DTR17" s="65">
        <v>8524931.619440902</v>
      </c>
      <c r="DTS17" s="65">
        <v>8835075.4050051235</v>
      </c>
      <c r="DTT17" s="65">
        <v>9751232.0282472093</v>
      </c>
      <c r="DTU17" s="65">
        <v>10056233.503480775</v>
      </c>
      <c r="DTV17" s="65">
        <v>10370774.891171064</v>
      </c>
      <c r="DTW17" s="65">
        <v>10695154.583086872</v>
      </c>
      <c r="DTX17" s="65">
        <v>11029680.304169411</v>
      </c>
      <c r="DTY17" s="65">
        <v>11374669.404457588</v>
      </c>
      <c r="DTZ17" s="65">
        <v>11730449.16014424</v>
      </c>
      <c r="DUA17" s="65">
        <v>12097357.084048856</v>
      </c>
      <c r="DUB17" s="65">
        <v>12475741.245801326</v>
      </c>
      <c r="DUC17" s="78">
        <v>11579364.541836467</v>
      </c>
      <c r="DUD17" s="78">
        <v>10614708.269552704</v>
      </c>
      <c r="DUE17" s="78">
        <v>9578378.0493730549</v>
      </c>
      <c r="DUF17" s="78">
        <v>8466833.9610905387</v>
      </c>
      <c r="DUG17" s="78">
        <v>7276384.7601754721</v>
      </c>
      <c r="DUH17" s="65">
        <v>7541105.4190011946</v>
      </c>
      <c r="DUI17" s="65">
        <v>7815456.8257214846</v>
      </c>
      <c r="DUJ17" s="65">
        <v>8099789.3545965916</v>
      </c>
      <c r="DUK17" s="65">
        <v>8394466.1267807335</v>
      </c>
      <c r="DUL17" s="65">
        <v>8699863.4740642235</v>
      </c>
      <c r="DUM17" s="65">
        <v>9016371.4194869138</v>
      </c>
      <c r="DUN17" s="65">
        <v>9344394.1754367277</v>
      </c>
      <c r="DUO17" s="65">
        <v>9684350.6598694175</v>
      </c>
      <c r="DUP17" s="65">
        <v>10036675.031308804</v>
      </c>
      <c r="DUQ17" s="65">
        <v>10401817.243310753</v>
      </c>
      <c r="DUR17" s="65">
        <v>10780243.619098993</v>
      </c>
      <c r="DUS17" s="65">
        <v>11172437.447106633</v>
      </c>
      <c r="DUT17" s="65">
        <v>0</v>
      </c>
      <c r="DUU17" s="65">
        <v>0</v>
      </c>
      <c r="DUV17" s="65">
        <v>0</v>
      </c>
      <c r="DUW17" s="65">
        <v>0</v>
      </c>
      <c r="DUX17" s="65">
        <v>0</v>
      </c>
      <c r="DUY17" s="65">
        <v>0</v>
      </c>
      <c r="DUZ17" s="65">
        <v>0</v>
      </c>
      <c r="DVA17" s="65">
        <v>0</v>
      </c>
      <c r="DVB17" s="65">
        <v>0</v>
      </c>
      <c r="DVC17" s="65">
        <v>35727.657447843871</v>
      </c>
      <c r="DVD17" s="65">
        <v>74228.67524090012</v>
      </c>
      <c r="DVE17" s="65">
        <v>115664.51500624909</v>
      </c>
      <c r="DVF17" s="65">
        <v>160204.99401299196</v>
      </c>
      <c r="DVG17" s="65">
        <v>208028.69055158258</v>
      </c>
      <c r="DVH17" s="65">
        <v>216102.80682808967</v>
      </c>
      <c r="DVI17" s="65">
        <v>224490.29984832252</v>
      </c>
      <c r="DVJ17" s="65">
        <v>233203.33255125093</v>
      </c>
      <c r="DVK17" s="65">
        <v>242254.53995007303</v>
      </c>
      <c r="DVL17" s="65">
        <v>251657.04745460223</v>
      </c>
      <c r="DVM17" s="65">
        <v>261424.48990479214</v>
      </c>
      <c r="DVN17" s="65">
        <v>271571.03134300053</v>
      </c>
      <c r="DVO17" s="65">
        <v>282111.38555366488</v>
      </c>
      <c r="DVP17" s="65">
        <v>293060.83740017365</v>
      </c>
      <c r="DVQ17" s="65">
        <v>304435.26498987596</v>
      </c>
      <c r="DVR17" s="65">
        <v>316251.16269937018</v>
      </c>
      <c r="DVS17" s="65">
        <v>328525.66509346251</v>
      </c>
      <c r="DVT17" s="64">
        <v>0</v>
      </c>
      <c r="DVU17" s="64">
        <v>0</v>
      </c>
      <c r="DVV17" s="64">
        <v>0</v>
      </c>
      <c r="DVW17" s="64">
        <v>0</v>
      </c>
      <c r="DVX17" s="64">
        <v>0</v>
      </c>
      <c r="DVY17" s="64">
        <v>0</v>
      </c>
      <c r="DVZ17" s="64">
        <v>0</v>
      </c>
      <c r="DWA17" s="64">
        <v>0</v>
      </c>
      <c r="DWB17" s="64">
        <v>0</v>
      </c>
      <c r="DWC17" s="64">
        <v>119077.64094914775</v>
      </c>
      <c r="DWD17" s="64">
        <v>245604.36239430166</v>
      </c>
      <c r="DWE17" s="64">
        <v>379929.65564084239</v>
      </c>
      <c r="DWF17" s="64">
        <v>522417.58729614521</v>
      </c>
      <c r="DWG17" s="64">
        <v>673447.3691320084</v>
      </c>
      <c r="DWH17" s="64">
        <v>694511.62444686703</v>
      </c>
      <c r="DWI17" s="64">
        <v>716234.73280994769</v>
      </c>
      <c r="DWJ17" s="64">
        <v>738637.30199174373</v>
      </c>
      <c r="DWK17" s="64">
        <v>761740.5843377508</v>
      </c>
      <c r="DWL17" s="64">
        <v>785566.49692964461</v>
      </c>
      <c r="DWM17" s="64">
        <v>810137.64237706503</v>
      </c>
      <c r="DWN17" s="64">
        <v>835477.33025973185</v>
      </c>
      <c r="DWO17" s="64">
        <v>861609.59924023156</v>
      </c>
      <c r="DWP17" s="64">
        <v>888559.23986845359</v>
      </c>
      <c r="DWQ17" s="64">
        <v>916351.81809931039</v>
      </c>
      <c r="DWR17" s="64">
        <v>945013.69954604784</v>
      </c>
      <c r="DWS17" s="64">
        <v>974572.07449216035</v>
      </c>
      <c r="DWT17" s="65">
        <v>0</v>
      </c>
      <c r="DWU17" s="65">
        <v>0</v>
      </c>
      <c r="DWV17" s="65">
        <v>0</v>
      </c>
      <c r="DWW17" s="65">
        <v>0</v>
      </c>
      <c r="DWX17" s="65">
        <v>0</v>
      </c>
      <c r="DWY17" s="65">
        <v>0</v>
      </c>
      <c r="DWZ17" s="65">
        <v>0</v>
      </c>
      <c r="DXA17" s="65">
        <v>0</v>
      </c>
      <c r="DXB17" s="65">
        <v>0</v>
      </c>
      <c r="DXC17" s="65">
        <v>173326.83450385436</v>
      </c>
      <c r="DXD17" s="65">
        <v>360108.16907606367</v>
      </c>
      <c r="DXE17" s="65">
        <v>561127.30815679533</v>
      </c>
      <c r="DXF17" s="65">
        <v>777208.09220467356</v>
      </c>
      <c r="DXG17" s="65">
        <v>1009216.8643277138</v>
      </c>
      <c r="DXH17" s="65">
        <v>1048387.1070917683</v>
      </c>
      <c r="DXI17" s="65">
        <v>1089077.6454161014</v>
      </c>
      <c r="DXJ17" s="65">
        <v>1131347.4857920557</v>
      </c>
      <c r="DXK17" s="65">
        <v>1175257.9249011944</v>
      </c>
      <c r="DXL17" s="65">
        <v>1220872.638503335</v>
      </c>
      <c r="DXM17" s="65">
        <v>1268257.7737745575</v>
      </c>
      <c r="DXN17" s="65">
        <v>1317482.0452290797</v>
      </c>
      <c r="DXO17" s="65">
        <v>1368616.8343641022</v>
      </c>
      <c r="DXP17" s="65">
        <v>1421736.2931721213</v>
      </c>
      <c r="DXQ17" s="65">
        <v>1476917.451670812</v>
      </c>
      <c r="DXR17" s="65">
        <v>1534240.3296064201</v>
      </c>
      <c r="DXS17" s="65">
        <v>1593788.05249264</v>
      </c>
      <c r="DXT17" s="65">
        <v>0</v>
      </c>
      <c r="DXU17" s="65">
        <v>0</v>
      </c>
      <c r="DXV17" s="65">
        <v>0</v>
      </c>
      <c r="DXW17" s="65">
        <v>0</v>
      </c>
      <c r="DXX17" s="65">
        <v>0</v>
      </c>
      <c r="DXY17" s="65">
        <v>0</v>
      </c>
      <c r="DXZ17" s="65">
        <v>0</v>
      </c>
      <c r="DYA17" s="65">
        <v>0</v>
      </c>
      <c r="DYB17" s="65">
        <v>0</v>
      </c>
      <c r="DYC17" s="65">
        <v>638839.97663062345</v>
      </c>
      <c r="DYD17" s="65">
        <v>1317643.5465274286</v>
      </c>
      <c r="DYE17" s="65">
        <v>2038285.6965946101</v>
      </c>
      <c r="DYF17" s="65">
        <v>2802719.6088157361</v>
      </c>
      <c r="DYG17" s="65">
        <v>3612979.7175103179</v>
      </c>
      <c r="DYH17" s="65">
        <v>3725987.4011176247</v>
      </c>
      <c r="DYI17" s="65">
        <v>3842529.7673284356</v>
      </c>
      <c r="DYJ17" s="65">
        <v>3962717.3748296308</v>
      </c>
      <c r="DYK17" s="65">
        <v>4086664.2403903692</v>
      </c>
      <c r="DYL17" s="65">
        <v>4214487.9470248399</v>
      </c>
      <c r="DYM17" s="65">
        <v>4346309.7555381712</v>
      </c>
      <c r="DYN17" s="65">
        <v>4482254.7195612928</v>
      </c>
      <c r="DYO17" s="65">
        <v>4622451.8041838957</v>
      </c>
      <c r="DYP17" s="65">
        <v>4767034.0082980124</v>
      </c>
      <c r="DYQ17" s="65">
        <v>4916138.4907682985</v>
      </c>
      <c r="DYR17" s="65">
        <v>5069906.7005486963</v>
      </c>
      <c r="DYS17" s="65">
        <v>5228484.5108689219</v>
      </c>
      <c r="DYT17" s="67">
        <v>1927.6</v>
      </c>
      <c r="DYU17" s="68">
        <f ca="1">10000000*'Country Model'!$DYT$8/57000</f>
        <v>59385.964912280702</v>
      </c>
      <c r="DYV17" s="68">
        <f ca="1">10000000*'Country Model'!$DYT$8/57000</f>
        <v>59385.964912280702</v>
      </c>
      <c r="DYW17" s="38">
        <f ca="1">'Country Model'!$DYT$8/(220*8)</f>
        <v>0.19232954545454545</v>
      </c>
      <c r="DYX17" s="38">
        <f ca="1">'Country Model'!$DYT$8/(220*8)</f>
        <v>0.19232954545454545</v>
      </c>
      <c r="DYY17" s="25">
        <v>2.5000000000000001E-2</v>
      </c>
      <c r="DYZ17" s="25">
        <f t="shared" si="21"/>
        <v>2.5000000000000001E-2</v>
      </c>
      <c r="DZA17" s="25">
        <f t="shared" si="22"/>
        <v>0.05</v>
      </c>
      <c r="DZB17" s="25">
        <v>0.15</v>
      </c>
      <c r="DZC17" s="25">
        <v>0.01</v>
      </c>
      <c r="DZD17" s="25">
        <v>0</v>
      </c>
      <c r="DZE17" s="25">
        <v>7.0000000000000007E-2</v>
      </c>
      <c r="DZF17" s="25">
        <v>0.05</v>
      </c>
      <c r="DZG17" s="25">
        <v>0.14000000000000001</v>
      </c>
      <c r="DZH17" s="25">
        <v>0.24</v>
      </c>
      <c r="DZI17" s="25">
        <v>7.0000000000000007E-2</v>
      </c>
      <c r="DZJ17" s="25">
        <v>0.77</v>
      </c>
      <c r="DZK17" s="25">
        <v>0.02</v>
      </c>
      <c r="DZL17" s="46">
        <v>0.67</v>
      </c>
      <c r="DZM17" s="46">
        <v>0.33</v>
      </c>
      <c r="DZN17" s="46">
        <v>0.33</v>
      </c>
      <c r="DZO17" s="46">
        <v>0.33</v>
      </c>
      <c r="DZP17" s="46">
        <v>0.17</v>
      </c>
      <c r="DZQ17" s="46">
        <v>1</v>
      </c>
      <c r="DZR17" s="46">
        <v>0.5</v>
      </c>
      <c r="DZS17" s="46">
        <v>0.33</v>
      </c>
      <c r="DZT17" s="46">
        <v>0.5</v>
      </c>
      <c r="DZU17" s="46">
        <v>0.17</v>
      </c>
      <c r="DZW17" s="69">
        <v>0</v>
      </c>
      <c r="DZX17" s="69">
        <v>1</v>
      </c>
      <c r="DZY17" s="69">
        <v>2</v>
      </c>
      <c r="DZZ17" s="69">
        <v>3</v>
      </c>
      <c r="EAA17" s="69">
        <v>4</v>
      </c>
      <c r="EAB17" s="69">
        <v>5</v>
      </c>
      <c r="EAC17" s="69">
        <v>6</v>
      </c>
      <c r="EAD17" s="69">
        <v>7</v>
      </c>
      <c r="EAE17" s="69">
        <v>8</v>
      </c>
      <c r="EAF17" s="69">
        <v>9</v>
      </c>
      <c r="EAG17" s="69">
        <v>10</v>
      </c>
      <c r="EAH17" s="69">
        <v>11</v>
      </c>
      <c r="EAI17" s="69">
        <v>12</v>
      </c>
      <c r="EAJ17" s="69">
        <v>13</v>
      </c>
      <c r="EAK17" s="69">
        <v>14</v>
      </c>
      <c r="EAL17" s="69">
        <v>15</v>
      </c>
      <c r="EAM17" s="69">
        <v>16</v>
      </c>
      <c r="EAN17" s="69">
        <v>17</v>
      </c>
      <c r="EAO17" s="69">
        <v>18</v>
      </c>
      <c r="EAP17" s="69">
        <v>19</v>
      </c>
      <c r="EAQ17" s="69">
        <v>20</v>
      </c>
      <c r="EAR17" s="69">
        <v>21</v>
      </c>
      <c r="EAS17" s="69">
        <v>22</v>
      </c>
      <c r="EAT17" s="69">
        <v>23</v>
      </c>
      <c r="EAU17" s="69">
        <v>24</v>
      </c>
      <c r="EAV17" s="69">
        <v>25</v>
      </c>
      <c r="EAW17" s="69">
        <v>26</v>
      </c>
      <c r="EAX17" s="69">
        <v>27</v>
      </c>
      <c r="EAY17" s="69">
        <v>28</v>
      </c>
      <c r="EAZ17" s="69">
        <v>29</v>
      </c>
      <c r="EBA17" s="69">
        <v>30</v>
      </c>
      <c r="EBB17" s="69">
        <v>31</v>
      </c>
      <c r="EBC17" s="69">
        <v>32</v>
      </c>
      <c r="EBD17" s="69">
        <v>33</v>
      </c>
      <c r="EBE17" s="69">
        <v>34</v>
      </c>
      <c r="EBF17" s="69">
        <v>35</v>
      </c>
      <c r="EBG17" s="69">
        <v>36</v>
      </c>
      <c r="EBH17" s="69">
        <v>37</v>
      </c>
      <c r="EBI17" s="69">
        <v>38</v>
      </c>
      <c r="EBJ17" s="69">
        <v>39</v>
      </c>
      <c r="EBK17" s="69">
        <v>40</v>
      </c>
      <c r="EBL17" s="69">
        <v>41</v>
      </c>
      <c r="EBM17" s="69">
        <v>42</v>
      </c>
      <c r="EBO17" s="70">
        <v>37374.145437423598</v>
      </c>
      <c r="EBP17" s="70">
        <v>37877.785313842724</v>
      </c>
      <c r="EBQ17" s="70">
        <v>38388.212051129187</v>
      </c>
      <c r="EBR17" s="70">
        <v>38905.517106458217</v>
      </c>
      <c r="EBS17" s="70">
        <v>39429.793169447432</v>
      </c>
      <c r="EBT17" s="70">
        <v>39961.134178764732</v>
      </c>
      <c r="EBU17" s="70">
        <v>40499.635338960048</v>
      </c>
      <c r="EBV17" s="70">
        <v>41045.393137523897</v>
      </c>
      <c r="EBW17" s="70">
        <v>41598.505362175798</v>
      </c>
      <c r="EBX17" s="70">
        <v>42159.071118385655</v>
      </c>
      <c r="EBY17" s="70">
        <v>42727.190847131285</v>
      </c>
      <c r="EBZ17" s="70">
        <v>43302.966342895204</v>
      </c>
      <c r="ECA17" s="70">
        <v>43886.500771903964</v>
      </c>
      <c r="ECB17" s="70">
        <v>44477.898690613227</v>
      </c>
      <c r="ECC17" s="70">
        <v>45077.266064441996</v>
      </c>
      <c r="ECD17" s="70">
        <v>45684.71028675924</v>
      </c>
      <c r="ECE17" s="70">
        <v>46300.340198126469</v>
      </c>
      <c r="ECF17" s="70">
        <v>46924.266105799485</v>
      </c>
      <c r="ECG17" s="70">
        <v>47556.599803493045</v>
      </c>
      <c r="ECH17" s="70">
        <v>48197.454591411806</v>
      </c>
      <c r="ECI17" s="70">
        <v>48846.945296551217</v>
      </c>
      <c r="ECJ17" s="70">
        <v>49505.188293271975</v>
      </c>
      <c r="ECK17" s="70">
        <v>50172.301524151706</v>
      </c>
      <c r="ECL17" s="70">
        <v>50848.404521117758</v>
      </c>
      <c r="ECM17" s="70">
        <v>51533.618426864537</v>
      </c>
      <c r="ECN17" s="70">
        <v>52228.066016559729</v>
      </c>
      <c r="ECO17" s="70">
        <v>182822.42182950719</v>
      </c>
      <c r="ECP17" s="70">
        <v>183942.23149605514</v>
      </c>
      <c r="ECQ17" s="70">
        <v>185068.90013360209</v>
      </c>
      <c r="ECR17" s="70">
        <v>186202.46975418326</v>
      </c>
      <c r="ECS17" s="70">
        <v>187342.98262716274</v>
      </c>
      <c r="ECT17" s="70">
        <v>188490.48128080962</v>
      </c>
      <c r="ECU17" s="70">
        <v>189645.00850388384</v>
      </c>
      <c r="ECV17" s="70">
        <v>190806.60734723177</v>
      </c>
      <c r="ECW17" s="70">
        <v>191975.32112539135</v>
      </c>
      <c r="ECX17" s="70">
        <v>193151.19341820749</v>
      </c>
      <c r="ECY17" s="70">
        <v>194334.26807245691</v>
      </c>
      <c r="ECZ17" s="70">
        <v>195524.58920348316</v>
      </c>
      <c r="EDA17" s="70">
        <v>196722.20119684172</v>
      </c>
      <c r="EDB17" s="70">
        <v>197927.14870995504</v>
      </c>
      <c r="EDC17" s="70">
        <v>199139.47667377765</v>
      </c>
      <c r="EDD17" s="70">
        <v>200359.23029447169</v>
      </c>
      <c r="EDE17" s="70">
        <v>201586.45505509264</v>
      </c>
      <c r="EDF17" s="70">
        <v>202821.19671728517</v>
      </c>
      <c r="EDG17" s="70">
        <v>204063.50132298964</v>
      </c>
      <c r="EDH17" s="70">
        <v>205313.41519615892</v>
      </c>
      <c r="EDI17" s="70">
        <v>206570.98494448574</v>
      </c>
      <c r="EDJ17" s="70">
        <v>207836.25746114066</v>
      </c>
      <c r="EDK17" s="70">
        <v>209109.27992652063</v>
      </c>
      <c r="EDL17" s="70">
        <v>210390.09981000828</v>
      </c>
      <c r="EDM17" s="70">
        <v>211678.76487174205</v>
      </c>
      <c r="EDN17" s="70">
        <v>212975.32316439698</v>
      </c>
      <c r="EDO17" s="71">
        <v>37374.145437423598</v>
      </c>
      <c r="EDP17" s="71">
        <v>37877.785313842724</v>
      </c>
      <c r="EDQ17" s="71">
        <v>38388.212051129187</v>
      </c>
      <c r="EDR17" s="71">
        <v>38905.517106458217</v>
      </c>
      <c r="EDS17" s="71">
        <v>39429.793169447432</v>
      </c>
      <c r="EDT17" s="71">
        <v>39961.134178764732</v>
      </c>
      <c r="EDU17" s="71">
        <v>40499.635338960048</v>
      </c>
      <c r="EDV17" s="71">
        <v>41045.393137523897</v>
      </c>
      <c r="EDW17" s="71">
        <v>41598.505362175798</v>
      </c>
      <c r="EDX17" s="79">
        <v>37943.164006547086</v>
      </c>
      <c r="EDY17" s="79">
        <v>34181.75267770503</v>
      </c>
      <c r="EDZ17" s="79">
        <v>30312.076440026645</v>
      </c>
      <c r="EEA17" s="79">
        <v>26331.900463142381</v>
      </c>
      <c r="EEB17" s="79">
        <v>22238.949345306613</v>
      </c>
      <c r="EEC17" s="71">
        <v>23048.019991831836</v>
      </c>
      <c r="EED17" s="71">
        <v>23886.52527130238</v>
      </c>
      <c r="EEE17" s="71">
        <v>24755.536039051272</v>
      </c>
      <c r="EEF17" s="71">
        <v>25656.162108979373</v>
      </c>
      <c r="EEG17" s="71">
        <v>26589.553670899029</v>
      </c>
      <c r="EEH17" s="71">
        <v>27556.902759441808</v>
      </c>
      <c r="EEI17" s="71">
        <v>28559.444776406272</v>
      </c>
      <c r="EEJ17" s="71">
        <v>29598.460068489971</v>
      </c>
      <c r="EEK17" s="71">
        <v>30675.275562420578</v>
      </c>
      <c r="EEL17" s="71">
        <v>31791.266459574392</v>
      </c>
      <c r="EEM17" s="71">
        <v>32947.857992246405</v>
      </c>
      <c r="EEN17" s="71">
        <v>34146.527243814882</v>
      </c>
      <c r="EEO17" s="71">
        <v>182822.42182950719</v>
      </c>
      <c r="EEP17" s="71">
        <v>183942.23149605514</v>
      </c>
      <c r="EEQ17" s="71">
        <v>185068.90013360209</v>
      </c>
      <c r="EER17" s="71">
        <v>186202.46975418326</v>
      </c>
      <c r="EES17" s="71">
        <v>187342.98262716274</v>
      </c>
      <c r="EET17" s="71">
        <v>188490.48128080962</v>
      </c>
      <c r="EEU17" s="71">
        <v>189645.00850388384</v>
      </c>
      <c r="EEV17" s="71">
        <v>190806.60734723177</v>
      </c>
      <c r="EEW17" s="71">
        <v>191975.32112539135</v>
      </c>
      <c r="EEX17" s="79">
        <v>173836.07407638675</v>
      </c>
      <c r="EEY17" s="79">
        <v>155467.41445796553</v>
      </c>
      <c r="EEZ17" s="79">
        <v>136867.21244243821</v>
      </c>
      <c r="EFA17" s="79">
        <v>118033.32071810504</v>
      </c>
      <c r="EFB17" s="79">
        <v>98963.574354977522</v>
      </c>
      <c r="EFC17" s="71">
        <v>102563.94781878626</v>
      </c>
      <c r="EFD17" s="71">
        <v>106295.30572978564</v>
      </c>
      <c r="EFE17" s="71">
        <v>110162.41340623455</v>
      </c>
      <c r="EFF17" s="71">
        <v>114170.20953245627</v>
      </c>
      <c r="EFG17" s="71">
        <v>118323.81246603365</v>
      </c>
      <c r="EFH17" s="71">
        <v>122628.52677446506</v>
      </c>
      <c r="EFI17" s="71">
        <v>127089.85000962908</v>
      </c>
      <c r="EFJ17" s="71">
        <v>131713.47972870953</v>
      </c>
      <c r="EFK17" s="71">
        <v>136505.32077054741</v>
      </c>
      <c r="EFL17" s="71">
        <v>141471.49279671229</v>
      </c>
      <c r="EFM17" s="71">
        <v>146618.33810692388</v>
      </c>
      <c r="EFN17" s="71">
        <v>151952.42973880476</v>
      </c>
      <c r="EFO17" s="70">
        <v>0</v>
      </c>
      <c r="EFP17" s="70">
        <v>0</v>
      </c>
      <c r="EFQ17" s="70">
        <v>0</v>
      </c>
      <c r="EFR17" s="70">
        <v>0</v>
      </c>
      <c r="EFS17" s="70">
        <v>0</v>
      </c>
      <c r="EFT17" s="70">
        <v>0</v>
      </c>
      <c r="EFU17" s="70">
        <v>0</v>
      </c>
      <c r="EFV17" s="70">
        <v>0</v>
      </c>
      <c r="EFW17" s="70">
        <v>0</v>
      </c>
      <c r="EFX17" s="70">
        <v>4215.9071118385691</v>
      </c>
      <c r="EFY17" s="70">
        <v>8545.4381694262556</v>
      </c>
      <c r="EFZ17" s="70">
        <v>12990.889902868559</v>
      </c>
      <c r="EGA17" s="70">
        <v>17554.600308761583</v>
      </c>
      <c r="EGB17" s="70">
        <v>22238.949345306613</v>
      </c>
      <c r="EGC17" s="70">
        <v>22029.24607261016</v>
      </c>
      <c r="EGD17" s="70">
        <v>21798.18501545686</v>
      </c>
      <c r="EGE17" s="70">
        <v>21544.804159075196</v>
      </c>
      <c r="EGF17" s="70">
        <v>21268.103996820111</v>
      </c>
      <c r="EGG17" s="70">
        <v>20967.046132594016</v>
      </c>
      <c r="EGH17" s="70">
        <v>20640.551831969999</v>
      </c>
      <c r="EGI17" s="70">
        <v>20287.500520144946</v>
      </c>
      <c r="EGJ17" s="70">
        <v>19906.728224782004</v>
      </c>
      <c r="EGK17" s="70">
        <v>19497.025961731128</v>
      </c>
      <c r="EGL17" s="70">
        <v>19057.138061543366</v>
      </c>
      <c r="EGM17" s="70">
        <v>18585.760434618132</v>
      </c>
      <c r="EGN17" s="70">
        <v>18081.538772744847</v>
      </c>
      <c r="EGO17" s="70">
        <v>0</v>
      </c>
      <c r="EGP17" s="70">
        <v>0</v>
      </c>
      <c r="EGQ17" s="70">
        <v>0</v>
      </c>
      <c r="EGR17" s="70">
        <v>0</v>
      </c>
      <c r="EGS17" s="70">
        <v>0</v>
      </c>
      <c r="EGT17" s="70">
        <v>0</v>
      </c>
      <c r="EGU17" s="70">
        <v>0</v>
      </c>
      <c r="EGV17" s="70">
        <v>0</v>
      </c>
      <c r="EGW17" s="70">
        <v>0</v>
      </c>
      <c r="EGX17" s="70">
        <v>19315.11934182074</v>
      </c>
      <c r="EGY17" s="70">
        <v>38866.853614491381</v>
      </c>
      <c r="EGZ17" s="70">
        <v>58657.376761044958</v>
      </c>
      <c r="EHA17" s="70">
        <v>78688.880478736683</v>
      </c>
      <c r="EHB17" s="70">
        <v>98963.574354977522</v>
      </c>
      <c r="EHC17" s="70">
        <v>96575.528854991397</v>
      </c>
      <c r="EHD17" s="70">
        <v>94063.924564686051</v>
      </c>
      <c r="EHE17" s="70">
        <v>91424.041648858081</v>
      </c>
      <c r="EHF17" s="70">
        <v>88650.987184828904</v>
      </c>
      <c r="EHG17" s="70">
        <v>85739.688856955996</v>
      </c>
      <c r="EHH17" s="70">
        <v>82684.88842169386</v>
      </c>
      <c r="EHI17" s="70">
        <v>79481.134934856658</v>
      </c>
      <c r="EHJ17" s="70">
        <v>76122.777732431132</v>
      </c>
      <c r="EHK17" s="70">
        <v>72603.959155973222</v>
      </c>
      <c r="EHL17" s="70">
        <v>68918.607013295987</v>
      </c>
      <c r="EHM17" s="70">
        <v>65060.42676481817</v>
      </c>
      <c r="EHN17" s="70">
        <v>61022.893425592221</v>
      </c>
      <c r="EHO17" s="70">
        <f t="shared" si="23"/>
        <v>548755.58241546073</v>
      </c>
      <c r="EHP17" s="70">
        <f t="shared" si="24"/>
        <v>1040868.7671928083</v>
      </c>
      <c r="EHQ17" s="70">
        <f t="shared" si="25"/>
        <v>42211.967878112366</v>
      </c>
      <c r="EHR17" s="70">
        <f t="shared" si="26"/>
        <v>45255.163790991668</v>
      </c>
      <c r="EHS17" s="70">
        <f t="shared" si="27"/>
        <v>2511620.9782078564</v>
      </c>
      <c r="EHT17" s="70">
        <f t="shared" si="28"/>
        <v>4583966.2566776769</v>
      </c>
      <c r="EHU17" s="70">
        <f t="shared" si="29"/>
        <v>193201.61370829665</v>
      </c>
      <c r="EHV17" s="70">
        <f t="shared" si="30"/>
        <v>199302.88072511638</v>
      </c>
      <c r="EHW17" s="70">
        <f t="shared" si="31"/>
        <v>3060376.560623317</v>
      </c>
      <c r="EHX17" s="70">
        <f t="shared" si="2"/>
        <v>5624835.0238704849</v>
      </c>
      <c r="EHY17" s="70">
        <f t="shared" si="2"/>
        <v>235413.58158640901</v>
      </c>
      <c r="EHZ17" s="70">
        <f t="shared" si="2"/>
        <v>244558.04451610806</v>
      </c>
      <c r="EIA17" s="70">
        <f t="shared" si="32"/>
        <v>439382.36648919206</v>
      </c>
      <c r="EIB17" s="70">
        <f t="shared" si="33"/>
        <v>731659.35317051597</v>
      </c>
      <c r="EIC17" s="70">
        <f t="shared" si="3"/>
        <v>428615.19529470569</v>
      </c>
      <c r="EID17" s="70">
        <f t="shared" si="3"/>
        <v>443860.92524122447</v>
      </c>
      <c r="EIE17" s="70">
        <f t="shared" si="34"/>
        <v>2026489.7202371077</v>
      </c>
      <c r="EIF17" s="70">
        <f t="shared" si="35"/>
        <v>3327125.5935676238</v>
      </c>
      <c r="EIG17" s="70">
        <f t="shared" si="4"/>
        <v>664028.7768811147</v>
      </c>
      <c r="EIH17" s="70">
        <f t="shared" si="4"/>
        <v>688418.96975733247</v>
      </c>
      <c r="EII17" s="70">
        <f t="shared" si="4"/>
        <v>2465872.0867263</v>
      </c>
      <c r="EIJ17" s="70">
        <f t="shared" si="4"/>
        <v>4058784.9467381397</v>
      </c>
      <c r="EIK17" s="70">
        <f t="shared" si="4"/>
        <v>1092643.9721758203</v>
      </c>
      <c r="EIL17" s="70">
        <f t="shared" si="4"/>
        <v>1132279.8949985569</v>
      </c>
      <c r="EIM17" s="70">
        <f t="shared" si="36"/>
        <v>109373.21592626866</v>
      </c>
      <c r="EIN17" s="70">
        <f t="shared" si="5"/>
        <v>309209.41402229236</v>
      </c>
      <c r="EIO17" s="70">
        <f t="shared" si="37"/>
        <v>8413.3243020206664</v>
      </c>
      <c r="EIP17" s="70">
        <f t="shared" si="38"/>
        <v>13443.887566186624</v>
      </c>
      <c r="EIQ17" s="70">
        <f t="shared" si="5"/>
        <v>485131.2579707487</v>
      </c>
      <c r="EIR17" s="70">
        <f t="shared" si="5"/>
        <v>1256840.6631100532</v>
      </c>
      <c r="EIS17" s="70">
        <f t="shared" si="39"/>
        <v>37317.789074672975</v>
      </c>
      <c r="EIT17" s="70">
        <f t="shared" si="40"/>
        <v>54645.246222176225</v>
      </c>
      <c r="EIU17" s="70">
        <f t="shared" si="5"/>
        <v>594504.47389701707</v>
      </c>
      <c r="EIV17" s="70">
        <f t="shared" si="5"/>
        <v>1566050.0771323452</v>
      </c>
      <c r="EIW17" s="70">
        <f t="shared" si="41"/>
        <v>45731.113376693618</v>
      </c>
      <c r="EIX17" s="70">
        <f t="shared" si="42"/>
        <v>68089.133788362829</v>
      </c>
      <c r="EIY17" s="70">
        <v>20.743530672076837</v>
      </c>
      <c r="EIZ17" s="70">
        <v>21.548639227957072</v>
      </c>
      <c r="EJA17" s="70">
        <v>22.384996070206615</v>
      </c>
      <c r="EJB17" s="70">
        <v>23.253814023349424</v>
      </c>
      <c r="EJC17" s="70">
        <v>24.156352984677167</v>
      </c>
      <c r="EJD17" s="70">
        <v>25.093921751261661</v>
      </c>
      <c r="EJE17" s="70">
        <v>26.067879917878191</v>
      </c>
      <c r="EJF17" s="70">
        <v>27.079639848592105</v>
      </c>
      <c r="EJG17" s="70">
        <v>28.13066872486749</v>
      </c>
      <c r="EJH17" s="70">
        <v>29.222490673168242</v>
      </c>
      <c r="EJI17" s="70">
        <v>30.356688975136599</v>
      </c>
      <c r="EJJ17" s="70">
        <v>31.53490836355428</v>
      </c>
      <c r="EJK17" s="70">
        <v>32.758857407415611</v>
      </c>
      <c r="EJL17" s="70">
        <v>34.030310989571426</v>
      </c>
      <c r="EJM17" s="70">
        <v>35.351112880536405</v>
      </c>
      <c r="EJN17" s="70">
        <v>36.723178412192517</v>
      </c>
      <c r="EJO17" s="70">
        <v>38.148497255265454</v>
      </c>
      <c r="EJP17" s="70">
        <v>39.629136304602028</v>
      </c>
      <c r="EJQ17" s="70">
        <v>41.167242676432352</v>
      </c>
      <c r="EJR17" s="70">
        <v>42.765046821963352</v>
      </c>
      <c r="EJS17" s="70">
        <v>44.424865761818609</v>
      </c>
      <c r="EJT17" s="70">
        <v>46.149106446015018</v>
      </c>
      <c r="EJU17" s="70">
        <v>47.940269244348542</v>
      </c>
      <c r="EJV17" s="70">
        <v>49.80095157225059</v>
      </c>
      <c r="EJW17" s="70">
        <v>51.733851657372966</v>
      </c>
      <c r="EJX17" s="70">
        <v>53.741772452363634</v>
      </c>
      <c r="EJY17" s="70">
        <v>28.834832206375332</v>
      </c>
      <c r="EJZ17" s="70">
        <v>29.736735302884632</v>
      </c>
      <c r="EKA17" s="70">
        <v>30.666848350111568</v>
      </c>
      <c r="EKB17" s="70">
        <v>31.626053705953087</v>
      </c>
      <c r="EKC17" s="70">
        <v>32.615261326917221</v>
      </c>
      <c r="EKD17" s="70">
        <v>33.63540963135933</v>
      </c>
      <c r="EKE17" s="70">
        <v>34.687466389718907</v>
      </c>
      <c r="EKF17" s="70">
        <v>35.772429642601409</v>
      </c>
      <c r="EKG17" s="70">
        <v>36.891328647576024</v>
      </c>
      <c r="EKH17" s="70">
        <v>38.045224855587747</v>
      </c>
      <c r="EKI17" s="70">
        <v>39.235212917909841</v>
      </c>
      <c r="EKJ17" s="70">
        <v>40.462421724591948</v>
      </c>
      <c r="EKK17" s="70">
        <v>41.728015475389149</v>
      </c>
      <c r="EKL17" s="70">
        <v>43.033194784187792</v>
      </c>
      <c r="EKM17" s="70">
        <v>44.379197817975701</v>
      </c>
      <c r="EKN17" s="70">
        <v>45.767301471437641</v>
      </c>
      <c r="EKO17" s="70">
        <v>47.198822578289715</v>
      </c>
      <c r="EKP17" s="70">
        <v>48.675119160502554</v>
      </c>
      <c r="EKQ17" s="70">
        <v>50.197591716597763</v>
      </c>
      <c r="EKR17" s="70">
        <v>51.767684550240091</v>
      </c>
      <c r="EKS17" s="70">
        <v>53.386887140385738</v>
      </c>
      <c r="EKT17" s="70">
        <v>55.056735554286369</v>
      </c>
      <c r="EKU17" s="70">
        <v>56.778813904689457</v>
      </c>
      <c r="EKV17" s="70">
        <v>58.554755852617376</v>
      </c>
      <c r="EKW17" s="70">
        <v>60.386246157150708</v>
      </c>
      <c r="EKX17" s="70">
        <v>62.275022273686069</v>
      </c>
      <c r="EKY17" s="71">
        <v>20.743530672076837</v>
      </c>
      <c r="EKZ17" s="71">
        <v>21.548639227957072</v>
      </c>
      <c r="ELA17" s="71">
        <v>22.384996070206615</v>
      </c>
      <c r="ELB17" s="71">
        <v>23.253814023349424</v>
      </c>
      <c r="ELC17" s="71">
        <v>24.156352984677167</v>
      </c>
      <c r="ELD17" s="71">
        <v>25.093921751261661</v>
      </c>
      <c r="ELE17" s="71">
        <v>26.067879917878191</v>
      </c>
      <c r="ELF17" s="71">
        <v>27.079639848592105</v>
      </c>
      <c r="ELG17" s="71">
        <v>28.13066872486749</v>
      </c>
      <c r="ELH17" s="79">
        <v>26.300241605851419</v>
      </c>
      <c r="ELI17" s="79">
        <v>24.285351180109281</v>
      </c>
      <c r="ELJ17" s="79">
        <v>22.074435854487994</v>
      </c>
      <c r="ELK17" s="79">
        <v>19.655314444449367</v>
      </c>
      <c r="ELL17" s="79">
        <v>17.015155494785713</v>
      </c>
      <c r="ELM17" s="71">
        <v>17.634180370607861</v>
      </c>
      <c r="ELN17" s="71">
        <v>18.275725863241536</v>
      </c>
      <c r="ELO17" s="71">
        <v>18.940611290619476</v>
      </c>
      <c r="ELP17" s="71">
        <v>19.629685778111778</v>
      </c>
      <c r="ELQ17" s="71">
        <v>20.343829342944151</v>
      </c>
      <c r="ELR17" s="71">
        <v>21.083954018068169</v>
      </c>
      <c r="ELS17" s="71">
        <v>21.851005016918819</v>
      </c>
      <c r="ELT17" s="71">
        <v>22.64596194054684</v>
      </c>
      <c r="ELU17" s="71">
        <v>23.469840028667516</v>
      </c>
      <c r="ELV17" s="71">
        <v>24.323691456223603</v>
      </c>
      <c r="ELW17" s="71">
        <v>25.208606677118247</v>
      </c>
      <c r="ELX17" s="71">
        <v>26.125715816833988</v>
      </c>
      <c r="ELY17" s="71">
        <v>28.834832206375332</v>
      </c>
      <c r="ELZ17" s="71">
        <v>29.736735302884632</v>
      </c>
      <c r="EMA17" s="71">
        <v>30.666848350111568</v>
      </c>
      <c r="EMB17" s="71">
        <v>31.626053705953087</v>
      </c>
      <c r="EMC17" s="71">
        <v>32.615261326917221</v>
      </c>
      <c r="EMD17" s="71">
        <v>33.63540963135933</v>
      </c>
      <c r="EME17" s="71">
        <v>34.687466389718907</v>
      </c>
      <c r="EMF17" s="71">
        <v>35.772429642601409</v>
      </c>
      <c r="EMG17" s="71">
        <v>36.891328647576024</v>
      </c>
      <c r="EMH17" s="79">
        <v>34.240702370028977</v>
      </c>
      <c r="EMI17" s="79">
        <v>31.388170334327874</v>
      </c>
      <c r="EMJ17" s="79">
        <v>28.323695207214364</v>
      </c>
      <c r="EMK17" s="79">
        <v>25.036809285233488</v>
      </c>
      <c r="EML17" s="79">
        <v>21.516597392093896</v>
      </c>
      <c r="EMM17" s="71">
        <v>22.299388300636444</v>
      </c>
      <c r="EMN17" s="71">
        <v>23.110657764376668</v>
      </c>
      <c r="EMO17" s="71">
        <v>23.951441855779507</v>
      </c>
      <c r="EMP17" s="71">
        <v>24.822814340449359</v>
      </c>
      <c r="EMQ17" s="71">
        <v>25.725888048436438</v>
      </c>
      <c r="EMR17" s="71">
        <v>26.661816295432359</v>
      </c>
      <c r="EMS17" s="71">
        <v>27.631794355669932</v>
      </c>
      <c r="EMT17" s="71">
        <v>28.637060988408223</v>
      </c>
      <c r="EMU17" s="71">
        <v>29.678900019952373</v>
      </c>
      <c r="EMV17" s="71">
        <v>30.758641983228525</v>
      </c>
      <c r="EMW17" s="71">
        <v>31.87766581700782</v>
      </c>
      <c r="EMX17" s="71">
        <v>33.037400626949484</v>
      </c>
      <c r="EMY17" s="70">
        <v>0</v>
      </c>
      <c r="EMZ17" s="70">
        <v>0</v>
      </c>
      <c r="ENA17" s="70">
        <v>0</v>
      </c>
      <c r="ENB17" s="70">
        <v>0</v>
      </c>
      <c r="ENC17" s="70">
        <v>0</v>
      </c>
      <c r="END17" s="70">
        <v>0</v>
      </c>
      <c r="ENE17" s="70">
        <v>0</v>
      </c>
      <c r="ENF17" s="70">
        <v>0</v>
      </c>
      <c r="ENG17" s="70">
        <v>0</v>
      </c>
      <c r="ENH17" s="70">
        <v>2.9222490673168231</v>
      </c>
      <c r="ENI17" s="70">
        <v>6.0713377950273184</v>
      </c>
      <c r="ENJ17" s="70">
        <v>9.4604725090662853</v>
      </c>
      <c r="ENK17" s="70">
        <v>13.103542962966245</v>
      </c>
      <c r="ENL17" s="70">
        <v>17.015155494785713</v>
      </c>
      <c r="ENM17" s="70">
        <v>17.716932509928544</v>
      </c>
      <c r="ENN17" s="70">
        <v>18.447452548950981</v>
      </c>
      <c r="ENO17" s="70">
        <v>19.207885964645978</v>
      </c>
      <c r="ENP17" s="70">
        <v>19.99945052649025</v>
      </c>
      <c r="ENQ17" s="70">
        <v>20.823413333488201</v>
      </c>
      <c r="ENR17" s="70">
        <v>21.681092803895183</v>
      </c>
      <c r="ENS17" s="70">
        <v>22.57386074489979</v>
      </c>
      <c r="ENT17" s="70">
        <v>23.503144505468178</v>
      </c>
      <c r="ENU17" s="70">
        <v>24.470429215681026</v>
      </c>
      <c r="ENV17" s="70">
        <v>25.477260116026986</v>
      </c>
      <c r="ENW17" s="70">
        <v>26.525244980254719</v>
      </c>
      <c r="ENX17" s="70">
        <v>27.616056635529645</v>
      </c>
      <c r="ENY17" s="70">
        <v>0</v>
      </c>
      <c r="ENZ17" s="70">
        <v>0</v>
      </c>
      <c r="EOA17" s="70">
        <v>0</v>
      </c>
      <c r="EOB17" s="70">
        <v>0</v>
      </c>
      <c r="EOC17" s="70">
        <v>0</v>
      </c>
      <c r="EOD17" s="70">
        <v>0</v>
      </c>
      <c r="EOE17" s="70">
        <v>0</v>
      </c>
      <c r="EOF17" s="70">
        <v>0</v>
      </c>
      <c r="EOG17" s="70">
        <v>0</v>
      </c>
      <c r="EOH17" s="70">
        <v>3.8045224855587705</v>
      </c>
      <c r="EOI17" s="70">
        <v>7.8470425835819668</v>
      </c>
      <c r="EOJ17" s="70">
        <v>12.138726517377584</v>
      </c>
      <c r="EOK17" s="70">
        <v>16.691206190155661</v>
      </c>
      <c r="EOL17" s="70">
        <v>21.516597392093896</v>
      </c>
      <c r="EOM17" s="70">
        <v>22.079809517339257</v>
      </c>
      <c r="EON17" s="70">
        <v>22.656643707060972</v>
      </c>
      <c r="EOO17" s="70">
        <v>23.247380722510208</v>
      </c>
      <c r="EOP17" s="70">
        <v>23.852304820053195</v>
      </c>
      <c r="EOQ17" s="70">
        <v>24.471703668161325</v>
      </c>
      <c r="EOR17" s="70">
        <v>25.105868254807731</v>
      </c>
      <c r="EOS17" s="70">
        <v>25.755092784715806</v>
      </c>
      <c r="EOT17" s="70">
        <v>26.419674565878147</v>
      </c>
      <c r="EOU17" s="70">
        <v>27.099913884737084</v>
      </c>
      <c r="EOV17" s="70">
        <v>27.796113869388851</v>
      </c>
      <c r="EOW17" s="70">
        <v>28.508580340142888</v>
      </c>
      <c r="EOX17" s="70">
        <v>29.237621646736585</v>
      </c>
      <c r="EOY17" s="70">
        <f t="shared" si="43"/>
        <v>383.75982495220109</v>
      </c>
      <c r="EOZ17" s="70">
        <f t="shared" si="44"/>
        <v>839.26056514463369</v>
      </c>
      <c r="EPA17" s="70">
        <f t="shared" si="45"/>
        <v>29.519986534784699</v>
      </c>
      <c r="EPB17" s="70">
        <f t="shared" si="46"/>
        <v>36.489589788897113</v>
      </c>
      <c r="EPC17" s="70">
        <f t="shared" si="47"/>
        <v>497.87851839120577</v>
      </c>
      <c r="EPD17" s="70">
        <f t="shared" si="48"/>
        <v>1042.1561972796515</v>
      </c>
      <c r="EPE17" s="70">
        <f t="shared" si="49"/>
        <v>38.298347568554291</v>
      </c>
      <c r="EPF17" s="70">
        <f t="shared" si="50"/>
        <v>45.311139012158762</v>
      </c>
      <c r="EPG17" s="70">
        <f t="shared" si="51"/>
        <v>881.63834334340686</v>
      </c>
      <c r="EPH17" s="70">
        <f t="shared" si="6"/>
        <v>1881.416762424285</v>
      </c>
      <c r="EPI17" s="70">
        <f t="shared" si="6"/>
        <v>67.818334103338998</v>
      </c>
      <c r="EPJ17" s="70">
        <f t="shared" si="6"/>
        <v>81.800728801055868</v>
      </c>
      <c r="EPK17" s="70">
        <f t="shared" si="52"/>
        <v>299.0226820641592</v>
      </c>
      <c r="EPL17" s="70">
        <f t="shared" si="53"/>
        <v>522.6455834302119</v>
      </c>
      <c r="EPM17" s="70">
        <f t="shared" si="7"/>
        <v>106.11668167189329</v>
      </c>
      <c r="EPN17" s="70">
        <f t="shared" si="7"/>
        <v>127.11186781321463</v>
      </c>
      <c r="EPO17" s="70">
        <f t="shared" si="54"/>
        <v>391.14396999803773</v>
      </c>
      <c r="EPP17" s="70">
        <f t="shared" si="55"/>
        <v>673.92739432935173</v>
      </c>
      <c r="EPQ17" s="70">
        <f t="shared" si="8"/>
        <v>173.93501577523227</v>
      </c>
      <c r="EPR17" s="70">
        <f t="shared" si="8"/>
        <v>208.91259661427051</v>
      </c>
      <c r="EPS17" s="70">
        <f t="shared" si="8"/>
        <v>690.16665206219693</v>
      </c>
      <c r="EPT17" s="70">
        <f t="shared" si="8"/>
        <v>1196.5729777595636</v>
      </c>
      <c r="EPU17" s="70">
        <f t="shared" si="8"/>
        <v>280.05169744712555</v>
      </c>
      <c r="EPV17" s="70">
        <f t="shared" si="8"/>
        <v>336.02446442748516</v>
      </c>
      <c r="EPW17" s="70">
        <f t="shared" si="56"/>
        <v>84.737142888041888</v>
      </c>
      <c r="EPX17" s="70">
        <f t="shared" si="9"/>
        <v>316.61498171442179</v>
      </c>
      <c r="EPY17" s="70">
        <f t="shared" si="57"/>
        <v>6.5182417606186069</v>
      </c>
      <c r="EPZ17" s="70">
        <f t="shared" si="58"/>
        <v>13.765868770192252</v>
      </c>
      <c r="EQA17" s="70">
        <f t="shared" si="10"/>
        <v>106.73454839316804</v>
      </c>
      <c r="EQB17" s="70">
        <f t="shared" si="10"/>
        <v>368.22880295029972</v>
      </c>
      <c r="EQC17" s="70">
        <f t="shared" si="59"/>
        <v>8.210349876397542</v>
      </c>
      <c r="EQD17" s="70">
        <f t="shared" si="60"/>
        <v>16.009947954360857</v>
      </c>
      <c r="EQE17" s="70">
        <f t="shared" si="11"/>
        <v>191.47169128120993</v>
      </c>
      <c r="EQF17" s="70">
        <f t="shared" si="11"/>
        <v>684.8437846647214</v>
      </c>
      <c r="EQG17" s="70">
        <f t="shared" si="61"/>
        <v>14.728591637016148</v>
      </c>
      <c r="EQH17" s="70">
        <f t="shared" si="62"/>
        <v>29.775816724553103</v>
      </c>
      <c r="EQI17" s="25" t="s">
        <v>4324</v>
      </c>
    </row>
    <row r="18" spans="1:3831" s="46" customFormat="1" x14ac:dyDescent="0.25">
      <c r="A18" s="46" t="s">
        <v>4338</v>
      </c>
      <c r="B18" s="84" t="s">
        <v>3249</v>
      </c>
      <c r="C18" s="85">
        <v>1</v>
      </c>
      <c r="D18" s="86">
        <v>1</v>
      </c>
      <c r="E18" s="84" t="s">
        <v>4339</v>
      </c>
      <c r="F18" s="87" t="s">
        <v>4340</v>
      </c>
      <c r="G18" s="88" t="s">
        <v>4321</v>
      </c>
      <c r="H18" s="46" t="s">
        <v>4341</v>
      </c>
      <c r="I18" s="31">
        <v>8960.9689999999991</v>
      </c>
      <c r="J18" s="31">
        <v>2047.598</v>
      </c>
      <c r="K18" s="85">
        <v>2020</v>
      </c>
      <c r="L18" s="85">
        <v>2024</v>
      </c>
      <c r="M18" s="25">
        <f t="shared" si="12"/>
        <v>5</v>
      </c>
      <c r="N18" s="89">
        <v>1.5739209400461502</v>
      </c>
      <c r="O18" s="89">
        <v>-2.3866510660073867</v>
      </c>
      <c r="P18" s="46">
        <v>0.10666</v>
      </c>
      <c r="Q18" s="46">
        <v>0.20508999999999999</v>
      </c>
      <c r="R18" s="46">
        <v>0.68825999999999998</v>
      </c>
      <c r="S18" s="46">
        <v>0.10666</v>
      </c>
      <c r="T18" s="46">
        <v>0.20508999999999999</v>
      </c>
      <c r="U18" s="46">
        <v>0.68825999999999998</v>
      </c>
      <c r="V18" s="46">
        <v>3.5</v>
      </c>
      <c r="W18" s="46">
        <v>3.4</v>
      </c>
      <c r="X18" s="80">
        <v>1702855</v>
      </c>
      <c r="Y18" s="80">
        <v>1702855</v>
      </c>
      <c r="Z18" s="80">
        <v>1183706.177469813</v>
      </c>
      <c r="AA18" s="80">
        <v>2323815.2090486381</v>
      </c>
      <c r="AB18" s="34">
        <v>0.71</v>
      </c>
      <c r="AC18" s="34">
        <v>0.28999999999999998</v>
      </c>
      <c r="AD18" s="33">
        <f t="shared" si="13"/>
        <v>1726324.9190697651</v>
      </c>
      <c r="AE18" s="33">
        <v>1209027.05</v>
      </c>
      <c r="AF18" s="43">
        <v>1228056.1799107725</v>
      </c>
      <c r="AG18" s="43">
        <v>1247384.8132819191</v>
      </c>
      <c r="AH18" s="43">
        <v>1267017.6640611188</v>
      </c>
      <c r="AI18" s="43">
        <v>1286959.5203898605</v>
      </c>
      <c r="AJ18" s="43">
        <v>1307215.2457711941</v>
      </c>
      <c r="AK18" s="43">
        <v>1327789.7802558627</v>
      </c>
      <c r="AL18" s="43">
        <v>1348688.1416471025</v>
      </c>
      <c r="AM18" s="43">
        <v>1369915.4267244057</v>
      </c>
      <c r="AN18" s="43">
        <v>1391476.8124865438</v>
      </c>
      <c r="AO18" s="43">
        <v>1413377.5574141564</v>
      </c>
      <c r="AP18" s="43">
        <v>1435623.0027522107</v>
      </c>
      <c r="AQ18" s="43">
        <v>1458218.5738126473</v>
      </c>
      <c r="AR18" s="43">
        <v>1481169.781297527</v>
      </c>
      <c r="AS18" s="43">
        <v>1504482.2226430047</v>
      </c>
      <c r="AT18" s="43">
        <v>1528161.5833844549</v>
      </c>
      <c r="AU18" s="43">
        <v>1552213.6385430838</v>
      </c>
      <c r="AV18" s="43">
        <v>1576644.2540343658</v>
      </c>
      <c r="AW18" s="43">
        <v>1601459.3880986471</v>
      </c>
      <c r="AX18" s="43">
        <v>1626665.0927542667</v>
      </c>
      <c r="AY18" s="43">
        <v>1652267.5152735473</v>
      </c>
      <c r="AZ18" s="43">
        <v>1678272.899682018</v>
      </c>
      <c r="BA18" s="43">
        <v>1704687.5882812331</v>
      </c>
      <c r="BB18" s="43">
        <v>1731518.0231955592</v>
      </c>
      <c r="BC18" s="43">
        <v>1758770.7479433073</v>
      </c>
      <c r="BD18" s="43">
        <v>1786452.4090325935</v>
      </c>
      <c r="BE18" s="33">
        <v>493827.94999999995</v>
      </c>
      <c r="BF18" s="43">
        <v>482041.99996708252</v>
      </c>
      <c r="BG18" s="43">
        <v>470537.33943626483</v>
      </c>
      <c r="BH18" s="43">
        <v>459307.2550086464</v>
      </c>
      <c r="BI18" s="43">
        <v>448345.19351073331</v>
      </c>
      <c r="BJ18" s="43">
        <v>437644.75817041652</v>
      </c>
      <c r="BK18" s="43">
        <v>427199.70488421683</v>
      </c>
      <c r="BL18" s="43">
        <v>417003.93857361726</v>
      </c>
      <c r="BM18" s="43">
        <v>407051.50962835725</v>
      </c>
      <c r="BN18" s="43">
        <v>397336.6104346129</v>
      </c>
      <c r="BO18" s="43">
        <v>387853.5719860376</v>
      </c>
      <c r="BP18" s="43">
        <v>378596.8605756851</v>
      </c>
      <c r="BQ18" s="43">
        <v>369561.07456688501</v>
      </c>
      <c r="BR18" s="43">
        <v>360740.94124118611</v>
      </c>
      <c r="BS18" s="43">
        <v>352131.31372152828</v>
      </c>
      <c r="BT18" s="43">
        <v>343727.16796884761</v>
      </c>
      <c r="BU18" s="43">
        <v>335523.59985036211</v>
      </c>
      <c r="BV18" s="43">
        <v>327515.82227782707</v>
      </c>
      <c r="BW18" s="43">
        <v>319699.16241409048</v>
      </c>
      <c r="BX18" s="43">
        <v>312069.05894631793</v>
      </c>
      <c r="BY18" s="43">
        <v>304621.05942429643</v>
      </c>
      <c r="BZ18" s="43">
        <v>297350.81766226346</v>
      </c>
      <c r="CA18" s="43">
        <v>290254.09120274539</v>
      </c>
      <c r="CB18" s="43">
        <v>283326.73884092504</v>
      </c>
      <c r="CC18" s="43">
        <v>276564.71820809413</v>
      </c>
      <c r="CD18" s="43">
        <v>269964.08341278031</v>
      </c>
      <c r="CE18" s="25">
        <v>0.5</v>
      </c>
      <c r="CF18" s="25">
        <v>0.8</v>
      </c>
      <c r="CG18" s="46">
        <v>0.97</v>
      </c>
      <c r="CH18" s="36">
        <v>0.93</v>
      </c>
      <c r="CI18" s="37">
        <v>0.94</v>
      </c>
      <c r="CJ18" s="25">
        <v>0.94</v>
      </c>
      <c r="CK18" s="25">
        <v>0.94</v>
      </c>
      <c r="CL18" s="25">
        <v>0.94</v>
      </c>
      <c r="CM18" s="25">
        <v>0.94</v>
      </c>
      <c r="CN18" s="38">
        <v>0.94</v>
      </c>
      <c r="CO18" s="25">
        <v>0.94</v>
      </c>
      <c r="CP18" s="25">
        <v>0.94</v>
      </c>
      <c r="CQ18" s="25">
        <v>0.94</v>
      </c>
      <c r="CR18" s="38">
        <v>0.94</v>
      </c>
      <c r="CS18" s="25">
        <v>0.94</v>
      </c>
      <c r="CT18" s="25">
        <v>0.94</v>
      </c>
      <c r="CU18" s="25">
        <v>0.94</v>
      </c>
      <c r="CV18" s="25">
        <v>0.94</v>
      </c>
      <c r="CW18" s="25">
        <v>0.94</v>
      </c>
      <c r="CX18" s="38">
        <v>0.94</v>
      </c>
      <c r="CY18" s="25">
        <v>0.94</v>
      </c>
      <c r="CZ18" s="25">
        <v>0.94</v>
      </c>
      <c r="DA18" s="25">
        <v>0.94</v>
      </c>
      <c r="DB18" s="25">
        <v>0.94</v>
      </c>
      <c r="DC18" s="25">
        <v>0.94</v>
      </c>
      <c r="DD18" s="25">
        <v>0.94</v>
      </c>
      <c r="DE18" s="25">
        <v>0.94</v>
      </c>
      <c r="DF18" s="25">
        <v>0.94</v>
      </c>
      <c r="DG18" s="25">
        <v>0.94</v>
      </c>
      <c r="DH18" s="25">
        <v>0.94</v>
      </c>
      <c r="DI18" s="25">
        <v>0.5</v>
      </c>
      <c r="DJ18" s="25">
        <v>0.8</v>
      </c>
      <c r="DK18" s="46">
        <v>0.86</v>
      </c>
      <c r="DL18" s="36">
        <v>0.6</v>
      </c>
      <c r="DM18" s="37">
        <v>0.72</v>
      </c>
      <c r="DN18" s="25">
        <v>0.72</v>
      </c>
      <c r="DO18" s="25">
        <v>0.72</v>
      </c>
      <c r="DP18" s="25">
        <v>0.72</v>
      </c>
      <c r="DQ18" s="25">
        <v>0.72</v>
      </c>
      <c r="DR18" s="38">
        <v>0.73599999999999999</v>
      </c>
      <c r="DS18" s="25">
        <v>0.752</v>
      </c>
      <c r="DT18" s="25">
        <v>0.76800000000000002</v>
      </c>
      <c r="DU18" s="25">
        <v>0.78400000000000003</v>
      </c>
      <c r="DV18" s="38">
        <v>0.8</v>
      </c>
      <c r="DW18" s="25">
        <v>0.8</v>
      </c>
      <c r="DX18" s="25">
        <v>0.8</v>
      </c>
      <c r="DY18" s="25">
        <v>0.8</v>
      </c>
      <c r="DZ18" s="25">
        <v>0.8</v>
      </c>
      <c r="EA18" s="25">
        <v>0.8</v>
      </c>
      <c r="EB18" s="46">
        <v>0.8</v>
      </c>
      <c r="EC18" s="25">
        <v>0.8</v>
      </c>
      <c r="ED18" s="25">
        <v>0.8</v>
      </c>
      <c r="EE18" s="25">
        <v>0.8</v>
      </c>
      <c r="EF18" s="25">
        <v>0.8</v>
      </c>
      <c r="EG18" s="25">
        <v>0.8</v>
      </c>
      <c r="EH18" s="25">
        <v>0.8</v>
      </c>
      <c r="EI18" s="25">
        <v>0.8</v>
      </c>
      <c r="EJ18" s="25">
        <v>0.8</v>
      </c>
      <c r="EK18" s="25">
        <v>0.8</v>
      </c>
      <c r="EL18" s="25">
        <v>0.8</v>
      </c>
      <c r="EM18" s="25">
        <v>0.5</v>
      </c>
      <c r="EN18" s="25">
        <v>0.8</v>
      </c>
      <c r="EO18" s="46">
        <v>0.85</v>
      </c>
      <c r="EP18" s="25">
        <v>1</v>
      </c>
      <c r="EQ18" s="37">
        <v>0.7</v>
      </c>
      <c r="ER18" s="25">
        <v>0.7</v>
      </c>
      <c r="ES18" s="25">
        <v>0.7</v>
      </c>
      <c r="ET18" s="25">
        <v>0.7</v>
      </c>
      <c r="EU18" s="25">
        <v>0.7</v>
      </c>
      <c r="EV18" s="38">
        <v>0.72</v>
      </c>
      <c r="EW18" s="25">
        <v>0.74</v>
      </c>
      <c r="EX18" s="25">
        <v>0.76</v>
      </c>
      <c r="EY18" s="25">
        <v>0.78</v>
      </c>
      <c r="EZ18" s="38">
        <v>0.8</v>
      </c>
      <c r="FA18" s="25">
        <v>0.8</v>
      </c>
      <c r="FB18" s="25">
        <v>0.8</v>
      </c>
      <c r="FC18" s="25">
        <v>0.8</v>
      </c>
      <c r="FD18" s="25">
        <v>0.8</v>
      </c>
      <c r="FE18" s="25">
        <v>0.8</v>
      </c>
      <c r="FF18" s="25">
        <v>0.8</v>
      </c>
      <c r="FG18" s="25">
        <v>0.8</v>
      </c>
      <c r="FH18" s="25">
        <v>0.8</v>
      </c>
      <c r="FI18" s="25">
        <v>0.8</v>
      </c>
      <c r="FJ18" s="25">
        <v>0.8</v>
      </c>
      <c r="FK18" s="25">
        <v>0.8</v>
      </c>
      <c r="FL18" s="25">
        <v>0.8</v>
      </c>
      <c r="FM18" s="25">
        <v>0.8</v>
      </c>
      <c r="FN18" s="25">
        <v>0.8</v>
      </c>
      <c r="FO18" s="25">
        <v>0.8</v>
      </c>
      <c r="FP18" s="25">
        <v>0.8</v>
      </c>
      <c r="FQ18" s="25">
        <v>0.5</v>
      </c>
      <c r="FR18" s="25">
        <v>0.8</v>
      </c>
      <c r="FS18" s="46">
        <v>0.74</v>
      </c>
      <c r="FT18" s="25">
        <v>1</v>
      </c>
      <c r="FU18" s="37">
        <v>0.48</v>
      </c>
      <c r="FV18" s="25">
        <v>0.48</v>
      </c>
      <c r="FW18" s="25">
        <v>0.48</v>
      </c>
      <c r="FX18" s="25">
        <v>0.48</v>
      </c>
      <c r="FY18" s="25">
        <v>0.48</v>
      </c>
      <c r="FZ18" s="38">
        <v>0.54400000000000004</v>
      </c>
      <c r="GA18" s="25">
        <v>0.6080000000000001</v>
      </c>
      <c r="GB18" s="25">
        <v>0.67200000000000015</v>
      </c>
      <c r="GC18" s="25">
        <v>0.73600000000000021</v>
      </c>
      <c r="GD18" s="38">
        <v>0.8</v>
      </c>
      <c r="GE18" s="25">
        <v>0.8</v>
      </c>
      <c r="GF18" s="25">
        <v>0.8</v>
      </c>
      <c r="GG18" s="25">
        <v>0.8</v>
      </c>
      <c r="GH18" s="25">
        <v>0.8</v>
      </c>
      <c r="GI18" s="25">
        <v>0.8</v>
      </c>
      <c r="GJ18" s="25">
        <v>0.8</v>
      </c>
      <c r="GK18" s="25">
        <v>0.8</v>
      </c>
      <c r="GL18" s="25">
        <v>0.8</v>
      </c>
      <c r="GM18" s="25">
        <v>0.8</v>
      </c>
      <c r="GN18" s="25">
        <v>0.8</v>
      </c>
      <c r="GO18" s="25">
        <v>0.8</v>
      </c>
      <c r="GP18" s="25">
        <v>0.8</v>
      </c>
      <c r="GQ18" s="25">
        <v>0.8</v>
      </c>
      <c r="GR18" s="25">
        <v>0.8</v>
      </c>
      <c r="GS18" s="25">
        <v>0.8</v>
      </c>
      <c r="GT18" s="25">
        <v>0.8</v>
      </c>
      <c r="GU18" s="25">
        <v>0.5</v>
      </c>
      <c r="GV18" s="25">
        <v>0.8</v>
      </c>
      <c r="GW18" s="46">
        <v>0.57999999999999996</v>
      </c>
      <c r="GX18" s="25">
        <v>1</v>
      </c>
      <c r="GY18" s="25">
        <v>0.28999999999999998</v>
      </c>
      <c r="GZ18" s="25">
        <v>0.28999999999999998</v>
      </c>
      <c r="HA18" s="25">
        <v>0.28999999999999998</v>
      </c>
      <c r="HB18" s="25">
        <v>0.28999999999999998</v>
      </c>
      <c r="HC18" s="25">
        <v>0.28999999999999998</v>
      </c>
      <c r="HD18" s="38">
        <v>0.39200000000000002</v>
      </c>
      <c r="HE18" s="25">
        <v>0.49399999999999999</v>
      </c>
      <c r="HF18" s="25">
        <v>0.59599999999999997</v>
      </c>
      <c r="HG18" s="25">
        <v>0.69799999999999995</v>
      </c>
      <c r="HH18" s="38">
        <v>0.8</v>
      </c>
      <c r="HI18" s="25">
        <v>0.8</v>
      </c>
      <c r="HJ18" s="25">
        <v>0.8</v>
      </c>
      <c r="HK18" s="25">
        <v>0.8</v>
      </c>
      <c r="HL18" s="25">
        <v>0.8</v>
      </c>
      <c r="HM18" s="25">
        <v>0.8</v>
      </c>
      <c r="HN18" s="25">
        <v>0.8</v>
      </c>
      <c r="HO18" s="25">
        <v>0.8</v>
      </c>
      <c r="HP18" s="25">
        <v>0.8</v>
      </c>
      <c r="HQ18" s="25">
        <v>0.8</v>
      </c>
      <c r="HR18" s="25">
        <v>0.8</v>
      </c>
      <c r="HS18" s="25">
        <v>0.8</v>
      </c>
      <c r="HT18" s="25">
        <v>0.8</v>
      </c>
      <c r="HU18" s="25">
        <v>0.8</v>
      </c>
      <c r="HV18" s="25">
        <v>0.8</v>
      </c>
      <c r="HW18" s="25">
        <v>0.8</v>
      </c>
      <c r="HX18" s="25">
        <v>0.8</v>
      </c>
      <c r="HY18" s="25">
        <v>0.5</v>
      </c>
      <c r="HZ18" s="25">
        <v>0.8</v>
      </c>
      <c r="IA18" s="46">
        <v>0.42</v>
      </c>
      <c r="IB18" s="25">
        <v>1</v>
      </c>
      <c r="IC18" s="25">
        <v>0.21</v>
      </c>
      <c r="ID18" s="25">
        <v>0.21</v>
      </c>
      <c r="IE18" s="25">
        <v>0.21</v>
      </c>
      <c r="IF18" s="25">
        <v>0.21</v>
      </c>
      <c r="IG18" s="25">
        <v>0.21</v>
      </c>
      <c r="IH18" s="38">
        <v>0.32800000000000001</v>
      </c>
      <c r="II18" s="25">
        <v>0.44600000000000006</v>
      </c>
      <c r="IJ18" s="25">
        <v>0.56400000000000006</v>
      </c>
      <c r="IK18" s="25">
        <v>0.68200000000000005</v>
      </c>
      <c r="IL18" s="38">
        <v>0.8</v>
      </c>
      <c r="IM18" s="25">
        <v>0.8</v>
      </c>
      <c r="IN18" s="25">
        <v>0.8</v>
      </c>
      <c r="IO18" s="25">
        <v>0.8</v>
      </c>
      <c r="IP18" s="25">
        <v>0.8</v>
      </c>
      <c r="IQ18" s="25">
        <v>0.8</v>
      </c>
      <c r="IR18" s="25">
        <v>0.8</v>
      </c>
      <c r="IS18" s="25">
        <v>0.8</v>
      </c>
      <c r="IT18" s="25">
        <v>0.8</v>
      </c>
      <c r="IU18" s="25">
        <v>0.8</v>
      </c>
      <c r="IV18" s="25">
        <v>0.8</v>
      </c>
      <c r="IW18" s="25">
        <v>0.8</v>
      </c>
      <c r="IX18" s="25">
        <v>0.8</v>
      </c>
      <c r="IY18" s="25">
        <v>0.8</v>
      </c>
      <c r="IZ18" s="25">
        <v>0.8</v>
      </c>
      <c r="JA18" s="25">
        <v>0.8</v>
      </c>
      <c r="JB18" s="25">
        <v>0.8</v>
      </c>
      <c r="JC18" s="39" t="s">
        <v>507</v>
      </c>
      <c r="JD18" s="40">
        <v>0</v>
      </c>
      <c r="JE18" s="41">
        <v>0.85</v>
      </c>
      <c r="JF18" s="41">
        <f>D18</f>
        <v>1</v>
      </c>
      <c r="JL18" s="38"/>
      <c r="KL18" s="38"/>
      <c r="LL18" s="38"/>
      <c r="ML18" s="38"/>
      <c r="NG18" s="35">
        <v>0</v>
      </c>
      <c r="NH18" s="35">
        <v>0</v>
      </c>
      <c r="NI18" s="35">
        <v>0</v>
      </c>
      <c r="NJ18" s="35">
        <v>0</v>
      </c>
      <c r="NK18" s="35">
        <v>0</v>
      </c>
      <c r="NL18" s="42">
        <v>32538.896292324283</v>
      </c>
      <c r="NM18" s="42">
        <v>32538.896292324283</v>
      </c>
      <c r="NN18" s="42">
        <v>32538.896292324283</v>
      </c>
      <c r="NO18" s="42">
        <v>32538.896292324283</v>
      </c>
      <c r="NP18" s="42">
        <v>32538.896292324283</v>
      </c>
      <c r="NQ18" s="35">
        <v>21900.744927612599</v>
      </c>
      <c r="NR18" s="35">
        <v>22245.445338054327</v>
      </c>
      <c r="NS18" s="35">
        <v>22595.571060436545</v>
      </c>
      <c r="NT18" s="35">
        <v>22951.207484879764</v>
      </c>
      <c r="NU18" s="35">
        <v>23312.44134547771</v>
      </c>
      <c r="NV18" s="35">
        <v>23679.360741450218</v>
      </c>
      <c r="NW18" s="35">
        <v>24052.055158628849</v>
      </c>
      <c r="NX18" s="35">
        <v>24430.615491281962</v>
      </c>
      <c r="NY18" s="35">
        <v>24815.134064281359</v>
      </c>
      <c r="NZ18" s="35">
        <v>25205.704655619571</v>
      </c>
      <c r="OA18" s="35">
        <v>25602.422519280575</v>
      </c>
      <c r="OB18" s="35">
        <v>26005.384408470709</v>
      </c>
      <c r="OC18" s="35">
        <v>26414.688599215122</v>
      </c>
      <c r="OD18" s="35">
        <v>26830.434914326062</v>
      </c>
      <c r="OE18" s="35">
        <v>27252.724747748114</v>
      </c>
      <c r="OF18" s="35">
        <v>27681.661089286208</v>
      </c>
      <c r="OG18" s="35">
        <v>0</v>
      </c>
      <c r="OH18" s="35">
        <v>0</v>
      </c>
      <c r="OI18" s="35">
        <v>0</v>
      </c>
      <c r="OJ18" s="35">
        <v>0</v>
      </c>
      <c r="OK18" s="35">
        <v>0</v>
      </c>
      <c r="OL18" s="42">
        <v>15046.013684237269</v>
      </c>
      <c r="OM18" s="42">
        <v>15046.013684237269</v>
      </c>
      <c r="ON18" s="42">
        <v>15046.013684237269</v>
      </c>
      <c r="OO18" s="42">
        <v>15046.013684237269</v>
      </c>
      <c r="OP18" s="42">
        <v>15046.013684237269</v>
      </c>
      <c r="OQ18" s="35">
        <v>0</v>
      </c>
      <c r="OR18" s="35">
        <v>0</v>
      </c>
      <c r="OS18" s="35">
        <v>0</v>
      </c>
      <c r="OT18" s="35">
        <v>0</v>
      </c>
      <c r="OU18" s="35">
        <v>0</v>
      </c>
      <c r="OV18" s="35">
        <v>0</v>
      </c>
      <c r="OW18" s="35">
        <v>0</v>
      </c>
      <c r="OX18" s="35">
        <v>0</v>
      </c>
      <c r="OY18" s="35">
        <v>0</v>
      </c>
      <c r="OZ18" s="35">
        <v>0</v>
      </c>
      <c r="PA18" s="35">
        <v>0</v>
      </c>
      <c r="PB18" s="35">
        <v>0</v>
      </c>
      <c r="PC18" s="35">
        <v>0</v>
      </c>
      <c r="PD18" s="35">
        <v>0</v>
      </c>
      <c r="PE18" s="35">
        <v>0</v>
      </c>
      <c r="PF18" s="35">
        <v>0</v>
      </c>
      <c r="PG18" s="35">
        <v>0</v>
      </c>
      <c r="PH18" s="35">
        <v>0</v>
      </c>
      <c r="PI18" s="35">
        <v>0</v>
      </c>
      <c r="PJ18" s="35">
        <v>0</v>
      </c>
      <c r="PK18" s="35">
        <v>0</v>
      </c>
      <c r="PL18" s="42">
        <v>90056.367106256803</v>
      </c>
      <c r="PM18" s="42">
        <v>90056.367106256803</v>
      </c>
      <c r="PN18" s="42">
        <v>90056.367106256803</v>
      </c>
      <c r="PO18" s="42">
        <v>90056.367106256803</v>
      </c>
      <c r="PP18" s="42">
        <v>90056.367106256803</v>
      </c>
      <c r="PQ18" s="35">
        <v>21900.744927612599</v>
      </c>
      <c r="PR18" s="35">
        <v>22245.445338054327</v>
      </c>
      <c r="PS18" s="35">
        <v>22595.571060436545</v>
      </c>
      <c r="PT18" s="35">
        <v>22951.207484879764</v>
      </c>
      <c r="PU18" s="35">
        <v>23312.44134547771</v>
      </c>
      <c r="PV18" s="35">
        <v>23679.360741450218</v>
      </c>
      <c r="PW18" s="35">
        <v>24052.055158628849</v>
      </c>
      <c r="PX18" s="35">
        <v>24430.615491281962</v>
      </c>
      <c r="PY18" s="35">
        <v>24815.134064281359</v>
      </c>
      <c r="PZ18" s="35">
        <v>25205.704655619571</v>
      </c>
      <c r="QA18" s="35">
        <v>25602.422519280575</v>
      </c>
      <c r="QB18" s="35">
        <v>26005.384408470709</v>
      </c>
      <c r="QC18" s="35">
        <v>26414.688599215122</v>
      </c>
      <c r="QD18" s="35">
        <v>26830.434914326062</v>
      </c>
      <c r="QE18" s="35">
        <v>27252.724747748114</v>
      </c>
      <c r="QF18" s="35">
        <v>27681.661089286208</v>
      </c>
      <c r="QG18" s="35">
        <v>0</v>
      </c>
      <c r="QH18" s="35">
        <v>0</v>
      </c>
      <c r="QI18" s="35">
        <v>0</v>
      </c>
      <c r="QJ18" s="35">
        <v>0</v>
      </c>
      <c r="QK18" s="35">
        <v>0</v>
      </c>
      <c r="QL18" s="42">
        <v>16446.476910382604</v>
      </c>
      <c r="QM18" s="42">
        <v>16446.476910382604</v>
      </c>
      <c r="QN18" s="42">
        <v>16446.476910382604</v>
      </c>
      <c r="QO18" s="42">
        <v>16446.476910382604</v>
      </c>
      <c r="QP18" s="42">
        <v>16446.476910382604</v>
      </c>
      <c r="QQ18" s="35">
        <v>0</v>
      </c>
      <c r="QR18" s="35">
        <v>0</v>
      </c>
      <c r="QS18" s="35">
        <v>0</v>
      </c>
      <c r="QT18" s="35">
        <v>0</v>
      </c>
      <c r="QU18" s="35">
        <v>0</v>
      </c>
      <c r="QV18" s="35">
        <v>0</v>
      </c>
      <c r="QW18" s="35">
        <v>0</v>
      </c>
      <c r="QX18" s="35">
        <v>0</v>
      </c>
      <c r="QY18" s="35">
        <v>1</v>
      </c>
      <c r="QZ18" s="35">
        <v>2</v>
      </c>
      <c r="RA18" s="35">
        <v>3</v>
      </c>
      <c r="RB18" s="35">
        <v>4</v>
      </c>
      <c r="RC18" s="35">
        <v>5</v>
      </c>
      <c r="RD18" s="35">
        <v>6</v>
      </c>
      <c r="RE18" s="35">
        <v>7</v>
      </c>
      <c r="RF18" s="35">
        <v>8</v>
      </c>
      <c r="RG18" s="35">
        <v>0</v>
      </c>
      <c r="RH18" s="35">
        <v>0</v>
      </c>
      <c r="RI18" s="35">
        <v>0</v>
      </c>
      <c r="RJ18" s="35">
        <v>0</v>
      </c>
      <c r="RK18" s="35">
        <v>0</v>
      </c>
      <c r="RL18" s="42">
        <v>175809.68722884712</v>
      </c>
      <c r="RM18" s="42">
        <v>175809.68722884712</v>
      </c>
      <c r="RN18" s="42">
        <v>175809.68722884712</v>
      </c>
      <c r="RO18" s="42">
        <v>175809.68722884712</v>
      </c>
      <c r="RP18" s="42">
        <v>175809.68722884712</v>
      </c>
      <c r="RQ18" s="35">
        <v>21900.744927612599</v>
      </c>
      <c r="RR18" s="35">
        <v>22245.445338054327</v>
      </c>
      <c r="RS18" s="35">
        <v>22595.571060436545</v>
      </c>
      <c r="RT18" s="35">
        <v>22951.207484879764</v>
      </c>
      <c r="RU18" s="35">
        <v>23312.44134547771</v>
      </c>
      <c r="RV18" s="35">
        <v>23679.360741450218</v>
      </c>
      <c r="RW18" s="35">
        <v>24052.055158628849</v>
      </c>
      <c r="RX18" s="35">
        <v>24430.615491281962</v>
      </c>
      <c r="RY18" s="35">
        <v>24815.134064281359</v>
      </c>
      <c r="RZ18" s="35">
        <v>25205.704655619571</v>
      </c>
      <c r="SA18" s="35">
        <v>25602.422519280575</v>
      </c>
      <c r="SB18" s="35">
        <v>26005.384408470709</v>
      </c>
      <c r="SC18" s="35">
        <v>26414.688599215122</v>
      </c>
      <c r="SD18" s="35">
        <v>26830.434914326062</v>
      </c>
      <c r="SE18" s="35">
        <v>27252.724747748114</v>
      </c>
      <c r="SF18" s="35">
        <v>27681.661089286208</v>
      </c>
      <c r="SG18" s="35">
        <v>0</v>
      </c>
      <c r="SH18" s="35">
        <v>0</v>
      </c>
      <c r="SI18" s="35">
        <v>0</v>
      </c>
      <c r="SJ18" s="35">
        <v>0</v>
      </c>
      <c r="SK18" s="35">
        <v>0</v>
      </c>
      <c r="SL18" s="42">
        <v>50757.825950943246</v>
      </c>
      <c r="SM18" s="42">
        <v>50757.825950943246</v>
      </c>
      <c r="SN18" s="42">
        <v>50757.825950943246</v>
      </c>
      <c r="SO18" s="42">
        <v>50757.825950943246</v>
      </c>
      <c r="SP18" s="42">
        <v>50757.825950943246</v>
      </c>
      <c r="SQ18" s="35">
        <v>0</v>
      </c>
      <c r="SR18" s="35">
        <v>0</v>
      </c>
      <c r="SS18" s="35">
        <v>0</v>
      </c>
      <c r="ST18" s="35">
        <v>0</v>
      </c>
      <c r="SU18" s="35">
        <v>0</v>
      </c>
      <c r="SV18" s="35">
        <v>0</v>
      </c>
      <c r="SW18" s="35">
        <v>0</v>
      </c>
      <c r="SX18" s="35">
        <v>0</v>
      </c>
      <c r="SY18" s="35">
        <v>0</v>
      </c>
      <c r="SZ18" s="35">
        <v>0</v>
      </c>
      <c r="TA18" s="35">
        <v>0</v>
      </c>
      <c r="TB18" s="35">
        <v>0</v>
      </c>
      <c r="TC18" s="35">
        <v>0</v>
      </c>
      <c r="TD18" s="35">
        <v>0</v>
      </c>
      <c r="TE18" s="35">
        <v>0</v>
      </c>
      <c r="TF18" s="35">
        <v>0</v>
      </c>
      <c r="TG18" s="43">
        <v>0</v>
      </c>
      <c r="TH18" s="43">
        <v>0</v>
      </c>
      <c r="TI18" s="43">
        <v>0</v>
      </c>
      <c r="TJ18" s="43">
        <v>0</v>
      </c>
      <c r="TK18" s="43">
        <v>0</v>
      </c>
      <c r="TL18" s="43">
        <v>0</v>
      </c>
      <c r="TM18" s="43">
        <v>0</v>
      </c>
      <c r="TN18" s="43">
        <v>0</v>
      </c>
      <c r="TO18" s="43">
        <v>0</v>
      </c>
      <c r="TP18" s="43">
        <v>0</v>
      </c>
      <c r="TQ18" s="43">
        <v>0</v>
      </c>
      <c r="TR18" s="43">
        <v>0</v>
      </c>
      <c r="TS18" s="43">
        <v>0</v>
      </c>
      <c r="TT18" s="43">
        <v>0</v>
      </c>
      <c r="TU18" s="43">
        <v>0</v>
      </c>
      <c r="TV18" s="43">
        <v>0</v>
      </c>
      <c r="TW18" s="43">
        <v>0</v>
      </c>
      <c r="TX18" s="43">
        <v>0</v>
      </c>
      <c r="TY18" s="43">
        <v>0</v>
      </c>
      <c r="TZ18" s="43">
        <v>0</v>
      </c>
      <c r="UA18" s="43">
        <v>0</v>
      </c>
      <c r="UB18" s="43">
        <v>0</v>
      </c>
      <c r="UC18" s="43">
        <v>0</v>
      </c>
      <c r="UD18" s="43">
        <v>0</v>
      </c>
      <c r="UE18" s="43">
        <v>0</v>
      </c>
      <c r="UF18" s="43">
        <v>0</v>
      </c>
      <c r="UG18" s="43">
        <v>0</v>
      </c>
      <c r="UH18" s="43">
        <v>0</v>
      </c>
      <c r="UI18" s="43">
        <v>0</v>
      </c>
      <c r="UJ18" s="43">
        <v>0</v>
      </c>
      <c r="UK18" s="43">
        <v>0</v>
      </c>
      <c r="UL18" s="43">
        <v>0</v>
      </c>
      <c r="UM18" s="43">
        <v>0</v>
      </c>
      <c r="UN18" s="43">
        <v>0</v>
      </c>
      <c r="UO18" s="43">
        <v>0</v>
      </c>
      <c r="UP18" s="43">
        <v>0</v>
      </c>
      <c r="UQ18" s="43">
        <v>0</v>
      </c>
      <c r="UR18" s="43">
        <v>0</v>
      </c>
      <c r="US18" s="43">
        <v>0</v>
      </c>
      <c r="UT18" s="43">
        <v>0</v>
      </c>
      <c r="UU18" s="43">
        <v>0</v>
      </c>
      <c r="UV18" s="43">
        <v>0</v>
      </c>
      <c r="UW18" s="43">
        <v>0</v>
      </c>
      <c r="UX18" s="43">
        <v>0</v>
      </c>
      <c r="UY18" s="43">
        <v>0</v>
      </c>
      <c r="UZ18" s="43">
        <v>0</v>
      </c>
      <c r="VA18" s="43">
        <v>0</v>
      </c>
      <c r="VB18" s="43">
        <v>0</v>
      </c>
      <c r="VC18" s="43">
        <v>0</v>
      </c>
      <c r="VD18" s="43">
        <v>0</v>
      </c>
      <c r="VE18" s="43">
        <v>0</v>
      </c>
      <c r="VF18" s="43">
        <v>0</v>
      </c>
      <c r="VG18" s="43"/>
      <c r="VH18" s="43"/>
      <c r="VI18" s="43"/>
      <c r="VJ18" s="43">
        <v>0</v>
      </c>
      <c r="VK18" s="43">
        <v>0</v>
      </c>
      <c r="VL18" s="43">
        <v>0</v>
      </c>
      <c r="VM18" s="43">
        <v>0</v>
      </c>
      <c r="VN18" s="43">
        <v>0</v>
      </c>
      <c r="VO18" s="43">
        <v>0</v>
      </c>
      <c r="VP18" s="43">
        <v>0</v>
      </c>
      <c r="VQ18" s="43">
        <v>0</v>
      </c>
      <c r="VR18" s="43">
        <v>0</v>
      </c>
      <c r="VS18" s="43">
        <v>0</v>
      </c>
      <c r="VT18" s="43">
        <v>0</v>
      </c>
      <c r="VU18" s="43">
        <v>0</v>
      </c>
      <c r="VV18" s="43">
        <v>0</v>
      </c>
      <c r="VW18" s="43">
        <v>0</v>
      </c>
      <c r="VX18" s="43">
        <v>0</v>
      </c>
      <c r="VY18" s="43">
        <v>0</v>
      </c>
      <c r="VZ18" s="43">
        <v>0</v>
      </c>
      <c r="WA18" s="43">
        <v>0</v>
      </c>
      <c r="WB18" s="43">
        <v>0</v>
      </c>
      <c r="WC18" s="43">
        <v>0</v>
      </c>
      <c r="WD18" s="43">
        <v>0</v>
      </c>
      <c r="WE18" s="43">
        <v>0</v>
      </c>
      <c r="WF18" s="43">
        <v>0</v>
      </c>
      <c r="WG18" s="43"/>
      <c r="WH18" s="43"/>
      <c r="WI18" s="43"/>
      <c r="WJ18" s="43">
        <v>0</v>
      </c>
      <c r="WK18" s="43">
        <v>0</v>
      </c>
      <c r="WL18" s="43">
        <v>0</v>
      </c>
      <c r="WM18" s="43">
        <v>0</v>
      </c>
      <c r="WN18" s="43">
        <v>0</v>
      </c>
      <c r="WO18" s="43">
        <v>0</v>
      </c>
      <c r="WP18" s="43">
        <v>0</v>
      </c>
      <c r="WQ18" s="43">
        <v>0</v>
      </c>
      <c r="WR18" s="43">
        <v>0</v>
      </c>
      <c r="WS18" s="43">
        <v>0</v>
      </c>
      <c r="WT18" s="43">
        <v>0</v>
      </c>
      <c r="WU18" s="43">
        <v>0</v>
      </c>
      <c r="WV18" s="43">
        <v>0</v>
      </c>
      <c r="WW18" s="43">
        <v>0</v>
      </c>
      <c r="WX18" s="43">
        <v>0</v>
      </c>
      <c r="WY18" s="43">
        <v>0</v>
      </c>
      <c r="WZ18" s="43">
        <v>0</v>
      </c>
      <c r="XA18" s="43">
        <v>0</v>
      </c>
      <c r="XB18" s="43">
        <v>0</v>
      </c>
      <c r="XC18" s="43">
        <v>0</v>
      </c>
      <c r="XD18" s="43">
        <v>0</v>
      </c>
      <c r="XE18" s="43">
        <v>0</v>
      </c>
      <c r="XF18" s="43">
        <v>0</v>
      </c>
      <c r="XG18" s="25">
        <v>205.1900334551656</v>
      </c>
      <c r="XH18" s="25">
        <v>20</v>
      </c>
      <c r="XI18" s="25">
        <v>1</v>
      </c>
      <c r="XJ18" s="25">
        <v>14.783721573407439</v>
      </c>
      <c r="XK18" s="25">
        <v>563.2241612284065</v>
      </c>
      <c r="XL18" s="25">
        <v>20</v>
      </c>
      <c r="XM18" s="25">
        <v>1</v>
      </c>
      <c r="XN18" s="25">
        <v>49.805844180363948</v>
      </c>
      <c r="XO18" s="25">
        <v>102.52000000000001</v>
      </c>
      <c r="XP18" s="25">
        <v>10</v>
      </c>
      <c r="XQ18" s="25">
        <v>13.989650839592819</v>
      </c>
      <c r="XR18" s="25">
        <v>102.52000000000001</v>
      </c>
      <c r="XS18" s="25">
        <v>10</v>
      </c>
      <c r="XT18" s="25">
        <v>15.35037083959282</v>
      </c>
      <c r="XU18" s="25">
        <v>3.8732318137363575</v>
      </c>
      <c r="XV18" s="25">
        <v>5</v>
      </c>
      <c r="XW18" s="25">
        <v>2.7228838975715575</v>
      </c>
      <c r="XX18" s="25">
        <v>3.6285191584814518</v>
      </c>
      <c r="XY18" s="25">
        <v>5</v>
      </c>
      <c r="XZ18" s="25">
        <v>4.9662070257360629</v>
      </c>
      <c r="YA18" s="25">
        <v>9</v>
      </c>
      <c r="YB18" s="25">
        <v>9</v>
      </c>
      <c r="YC18" s="43">
        <f t="shared" si="14"/>
        <v>187555.30872898729</v>
      </c>
      <c r="YD18" s="45"/>
      <c r="YE18" s="46">
        <v>1.69</v>
      </c>
      <c r="YF18" s="46">
        <v>1.5649999999999999</v>
      </c>
      <c r="YG18" s="46">
        <v>1.423</v>
      </c>
      <c r="YH18" s="46">
        <v>2</v>
      </c>
      <c r="YI18" s="25">
        <v>0.65</v>
      </c>
      <c r="YJ18" s="25">
        <v>0.65</v>
      </c>
      <c r="YK18" s="76" t="s">
        <v>4323</v>
      </c>
      <c r="YL18" s="48">
        <v>0</v>
      </c>
      <c r="YM18" s="48">
        <v>0</v>
      </c>
      <c r="YN18" s="48">
        <v>0</v>
      </c>
      <c r="YO18" s="48">
        <v>0</v>
      </c>
      <c r="YP18" s="48">
        <v>0</v>
      </c>
      <c r="YQ18" s="48">
        <v>6676657.2188161835</v>
      </c>
      <c r="YR18" s="48">
        <v>6676657.2188161835</v>
      </c>
      <c r="YS18" s="48">
        <v>6676657.2188161835</v>
      </c>
      <c r="YT18" s="48">
        <v>6676657.2188161835</v>
      </c>
      <c r="YU18" s="48">
        <v>6676657.2188161835</v>
      </c>
      <c r="YV18" s="48">
        <v>4493814.5843898775</v>
      </c>
      <c r="YW18" s="48">
        <v>4564543.6731404252</v>
      </c>
      <c r="YX18" s="48">
        <v>4636385.9818295464</v>
      </c>
      <c r="YY18" s="48">
        <v>4709359.031658926</v>
      </c>
      <c r="YZ18" s="48">
        <v>4783480.6196001573</v>
      </c>
      <c r="ZA18" s="48">
        <v>4858768.8227351056</v>
      </c>
      <c r="ZB18" s="48">
        <v>4935242.0026645418</v>
      </c>
      <c r="ZC18" s="48">
        <v>5012918.809986433</v>
      </c>
      <c r="ZD18" s="48">
        <v>5091818.188844312</v>
      </c>
      <c r="ZE18" s="48">
        <v>5171959.3815476028</v>
      </c>
      <c r="ZF18" s="48">
        <v>5253361.9332644669</v>
      </c>
      <c r="ZG18" s="48">
        <v>5336045.6967885466</v>
      </c>
      <c r="ZH18" s="48">
        <v>5420030.8373807324</v>
      </c>
      <c r="ZI18" s="48">
        <v>5505337.8376872083</v>
      </c>
      <c r="ZJ18" s="48">
        <v>5591987.5027348548</v>
      </c>
      <c r="ZK18" s="48">
        <v>5680000.9650051929</v>
      </c>
      <c r="ZL18" s="49">
        <v>0</v>
      </c>
      <c r="ZM18" s="49">
        <v>0</v>
      </c>
      <c r="ZN18" s="49">
        <v>0</v>
      </c>
      <c r="ZO18" s="49">
        <v>0</v>
      </c>
      <c r="ZP18" s="49">
        <v>0</v>
      </c>
      <c r="ZQ18" s="49">
        <v>8474278.437135661</v>
      </c>
      <c r="ZR18" s="49">
        <v>8474278.437135661</v>
      </c>
      <c r="ZS18" s="49">
        <v>8474278.437135661</v>
      </c>
      <c r="ZT18" s="49">
        <v>8474278.437135661</v>
      </c>
      <c r="ZU18" s="49">
        <v>8474278.437135661</v>
      </c>
      <c r="ZV18" s="49">
        <v>0</v>
      </c>
      <c r="ZW18" s="49">
        <v>0</v>
      </c>
      <c r="ZX18" s="49">
        <v>0</v>
      </c>
      <c r="ZY18" s="49">
        <v>0</v>
      </c>
      <c r="ZZ18" s="49">
        <v>0</v>
      </c>
      <c r="AAA18" s="49">
        <v>0</v>
      </c>
      <c r="AAB18" s="49">
        <v>0</v>
      </c>
      <c r="AAC18" s="49">
        <v>0</v>
      </c>
      <c r="AAD18" s="49">
        <v>0</v>
      </c>
      <c r="AAE18" s="49">
        <v>0</v>
      </c>
      <c r="AAF18" s="49">
        <v>0</v>
      </c>
      <c r="AAG18" s="49">
        <v>0</v>
      </c>
      <c r="AAH18" s="49">
        <v>0</v>
      </c>
      <c r="AAI18" s="49">
        <v>0</v>
      </c>
      <c r="AAJ18" s="49">
        <v>0</v>
      </c>
      <c r="AAK18" s="49">
        <v>0</v>
      </c>
      <c r="AAL18" s="49">
        <v>0</v>
      </c>
      <c r="AAM18" s="49">
        <v>0</v>
      </c>
      <c r="AAN18" s="49">
        <v>0</v>
      </c>
      <c r="AAO18" s="49">
        <v>0</v>
      </c>
      <c r="AAP18" s="49">
        <v>0</v>
      </c>
      <c r="AAQ18" s="49">
        <v>9232578.755733449</v>
      </c>
      <c r="AAR18" s="49">
        <v>9232578.755733449</v>
      </c>
      <c r="AAS18" s="49">
        <v>9232578.755733449</v>
      </c>
      <c r="AAT18" s="49">
        <v>9232578.755733449</v>
      </c>
      <c r="AAU18" s="49">
        <v>9232578.755733449</v>
      </c>
      <c r="AAV18" s="49">
        <v>2245264.3699788437</v>
      </c>
      <c r="AAW18" s="49">
        <v>2280603.0560573298</v>
      </c>
      <c r="AAX18" s="49">
        <v>2316497.9451159546</v>
      </c>
      <c r="AAY18" s="49">
        <v>2352957.7913498734</v>
      </c>
      <c r="AAZ18" s="49">
        <v>2389991.4867383749</v>
      </c>
      <c r="ABA18" s="49">
        <v>2427608.0632134764</v>
      </c>
      <c r="ABB18" s="49">
        <v>2465816.6948626298</v>
      </c>
      <c r="ABC18" s="49">
        <v>2504626.7001662268</v>
      </c>
      <c r="ABD18" s="49">
        <v>2544047.5442701252</v>
      </c>
      <c r="ABE18" s="49">
        <v>2584088.8412941187</v>
      </c>
      <c r="ABF18" s="49">
        <v>2624760.3566766446</v>
      </c>
      <c r="ABG18" s="49">
        <v>2666072.0095564174</v>
      </c>
      <c r="ABH18" s="49">
        <v>2708033.8751915344</v>
      </c>
      <c r="ABI18" s="49">
        <v>2750656.1874167081</v>
      </c>
      <c r="ABJ18" s="49">
        <v>2793949.3411391368</v>
      </c>
      <c r="ABK18" s="49">
        <v>2837923.8948736223</v>
      </c>
      <c r="ABL18" s="50">
        <v>0</v>
      </c>
      <c r="ABM18" s="50">
        <v>0</v>
      </c>
      <c r="ABN18" s="50">
        <v>0</v>
      </c>
      <c r="ABO18" s="50">
        <v>0</v>
      </c>
      <c r="ABP18" s="50">
        <v>0</v>
      </c>
      <c r="ABQ18" s="50">
        <v>1686092.8128524248</v>
      </c>
      <c r="ABR18" s="50">
        <v>1686092.8128524248</v>
      </c>
      <c r="ABS18" s="50">
        <v>1686092.8128524248</v>
      </c>
      <c r="ABT18" s="50">
        <v>1686092.8128524248</v>
      </c>
      <c r="ABU18" s="50">
        <v>1686092.8128524248</v>
      </c>
      <c r="ABV18" s="50">
        <v>0</v>
      </c>
      <c r="ABW18" s="50">
        <v>0</v>
      </c>
      <c r="ABX18" s="50">
        <v>0</v>
      </c>
      <c r="ABY18" s="50">
        <v>0</v>
      </c>
      <c r="ABZ18" s="50">
        <v>0</v>
      </c>
      <c r="ACA18" s="50">
        <v>0</v>
      </c>
      <c r="ACB18" s="50">
        <v>0</v>
      </c>
      <c r="ACC18" s="50">
        <v>0</v>
      </c>
      <c r="ACD18" s="50">
        <v>102.52000000000001</v>
      </c>
      <c r="ACE18" s="50">
        <v>205.04000000000002</v>
      </c>
      <c r="ACF18" s="50">
        <v>307.56000000000006</v>
      </c>
      <c r="ACG18" s="50">
        <v>410.08000000000004</v>
      </c>
      <c r="ACH18" s="50">
        <v>512.6</v>
      </c>
      <c r="ACI18" s="50">
        <v>615.12000000000012</v>
      </c>
      <c r="ACJ18" s="50">
        <v>717.6400000000001</v>
      </c>
      <c r="ACK18" s="50">
        <v>820.16000000000008</v>
      </c>
      <c r="ACL18" s="49">
        <v>0</v>
      </c>
      <c r="ACM18" s="49">
        <v>0</v>
      </c>
      <c r="ACN18" s="49">
        <v>0</v>
      </c>
      <c r="ACO18" s="49">
        <v>0</v>
      </c>
      <c r="ACP18" s="49">
        <v>0</v>
      </c>
      <c r="ACQ18" s="49">
        <v>680951.67373780929</v>
      </c>
      <c r="ACR18" s="49">
        <v>680951.67373780929</v>
      </c>
      <c r="ACS18" s="49">
        <v>680951.67373780929</v>
      </c>
      <c r="ACT18" s="49">
        <v>680951.67373780929</v>
      </c>
      <c r="ACU18" s="49">
        <v>680951.67373780929</v>
      </c>
      <c r="ACV18" s="49">
        <v>84826.661998154275</v>
      </c>
      <c r="ACW18" s="49">
        <v>86161.766594085158</v>
      </c>
      <c r="ACX18" s="49">
        <v>87517.884680823394</v>
      </c>
      <c r="ACY18" s="49">
        <v>88895.346994100313</v>
      </c>
      <c r="ACZ18" s="49">
        <v>90294.48947516708</v>
      </c>
      <c r="ADA18" s="49">
        <v>91715.653352724723</v>
      </c>
      <c r="ADB18" s="49">
        <v>93159.18522614293</v>
      </c>
      <c r="ADC18" s="49">
        <v>94625.437149993581</v>
      </c>
      <c r="ADD18" s="49">
        <v>96114.766719907362</v>
      </c>
      <c r="ADE18" s="49">
        <v>97627.537159788335</v>
      </c>
      <c r="ADF18" s="49">
        <v>99164.117410397666</v>
      </c>
      <c r="ADG18" s="49">
        <v>100724.8822193322</v>
      </c>
      <c r="ADH18" s="49">
        <v>102310.21223241907</v>
      </c>
      <c r="ADI18" s="49">
        <v>103920.49408655043</v>
      </c>
      <c r="ADJ18" s="49">
        <v>105556.12050397815</v>
      </c>
      <c r="ADK18" s="49">
        <v>107217.49038809117</v>
      </c>
      <c r="ADL18" s="50">
        <v>0</v>
      </c>
      <c r="ADM18" s="50">
        <v>0</v>
      </c>
      <c r="ADN18" s="50">
        <v>0</v>
      </c>
      <c r="ADO18" s="50">
        <v>0</v>
      </c>
      <c r="ADP18" s="50">
        <v>0</v>
      </c>
      <c r="ADQ18" s="50">
        <v>184175.7439058646</v>
      </c>
      <c r="ADR18" s="50">
        <v>184175.7439058646</v>
      </c>
      <c r="ADS18" s="50">
        <v>184175.7439058646</v>
      </c>
      <c r="ADT18" s="50">
        <v>184175.7439058646</v>
      </c>
      <c r="ADU18" s="50">
        <v>184175.7439058646</v>
      </c>
      <c r="ADV18" s="50">
        <v>0</v>
      </c>
      <c r="ADW18" s="50">
        <v>0</v>
      </c>
      <c r="ADX18" s="50">
        <v>0</v>
      </c>
      <c r="ADY18" s="50">
        <v>0</v>
      </c>
      <c r="ADZ18" s="50">
        <v>0</v>
      </c>
      <c r="AEA18" s="50">
        <v>0</v>
      </c>
      <c r="AEB18" s="50">
        <v>0</v>
      </c>
      <c r="AEC18" s="50">
        <v>0</v>
      </c>
      <c r="AED18" s="50">
        <v>0</v>
      </c>
      <c r="AEE18" s="50">
        <v>0</v>
      </c>
      <c r="AEF18" s="50">
        <v>0</v>
      </c>
      <c r="AEG18" s="50">
        <v>0</v>
      </c>
      <c r="AEH18" s="50">
        <v>0</v>
      </c>
      <c r="AEI18" s="50">
        <v>0</v>
      </c>
      <c r="AEJ18" s="50">
        <v>0</v>
      </c>
      <c r="AEK18" s="50">
        <v>0</v>
      </c>
      <c r="AEL18" s="48">
        <v>0</v>
      </c>
      <c r="AEM18" s="48">
        <v>0</v>
      </c>
      <c r="AEN18" s="48">
        <v>0</v>
      </c>
      <c r="AEO18" s="48">
        <v>0</v>
      </c>
      <c r="AEP18" s="48">
        <v>0</v>
      </c>
      <c r="AEQ18" s="48">
        <v>405725.49285811651</v>
      </c>
      <c r="AER18" s="48">
        <v>412111.29134931532</v>
      </c>
      <c r="AES18" s="48">
        <v>418597.59726015601</v>
      </c>
      <c r="AET18" s="48">
        <v>425185.99249796587</v>
      </c>
      <c r="AEU18" s="48">
        <v>431878.08386803296</v>
      </c>
      <c r="AEV18" s="48">
        <v>438675.50346550392</v>
      </c>
      <c r="AEW18" s="48">
        <v>445579.90907339944</v>
      </c>
      <c r="AEX18" s="48">
        <v>452592.98456694523</v>
      </c>
      <c r="AEY18" s="48">
        <v>459716.44032422418</v>
      </c>
      <c r="AEZ18" s="48">
        <v>466952.0136433217</v>
      </c>
      <c r="AFA18" s="48">
        <v>474301.46916602203</v>
      </c>
      <c r="AFB18" s="48">
        <v>481766.59930817067</v>
      </c>
      <c r="AFC18" s="48">
        <v>489349.22469683026</v>
      </c>
      <c r="AFD18" s="48">
        <v>497051.19461428642</v>
      </c>
      <c r="AFE18" s="48">
        <v>504874.38744906959</v>
      </c>
      <c r="AFF18" s="48">
        <v>512820.71115406061</v>
      </c>
      <c r="AFG18" s="48">
        <v>520892.10371180926</v>
      </c>
      <c r="AFH18" s="48">
        <v>529090.53360717627</v>
      </c>
      <c r="AFI18" s="48">
        <v>537418.00030742015</v>
      </c>
      <c r="AFJ18" s="48">
        <v>545876.5347498362</v>
      </c>
      <c r="AFK18" s="48">
        <v>554468.1998370646</v>
      </c>
      <c r="AFL18" s="49">
        <v>0</v>
      </c>
      <c r="AFM18" s="49">
        <v>0</v>
      </c>
      <c r="AFN18" s="49">
        <v>0</v>
      </c>
      <c r="AFO18" s="49">
        <v>0</v>
      </c>
      <c r="AFP18" s="49">
        <v>0</v>
      </c>
      <c r="AFQ18" s="49">
        <v>481800.27259242814</v>
      </c>
      <c r="AFR18" s="49">
        <v>817569.24749449454</v>
      </c>
      <c r="AFS18" s="49">
        <v>1137036.516346127</v>
      </c>
      <c r="AFT18" s="49">
        <v>1440788.9513528231</v>
      </c>
      <c r="AFU18" s="49">
        <v>1729394.6971567632</v>
      </c>
      <c r="AFV18" s="49">
        <v>1688120.0801815959</v>
      </c>
      <c r="AFW18" s="49">
        <v>1647830.5442924572</v>
      </c>
      <c r="AFX18" s="49">
        <v>1608502.5790411059</v>
      </c>
      <c r="AFY18" s="49">
        <v>1570113.2350916651</v>
      </c>
      <c r="AFZ18" s="49">
        <v>1532640.1108288269</v>
      </c>
      <c r="AGA18" s="49">
        <v>1496061.339285674</v>
      </c>
      <c r="AGB18" s="49">
        <v>1460355.5753834881</v>
      </c>
      <c r="AGC18" s="49">
        <v>1425501.9834760998</v>
      </c>
      <c r="AGD18" s="49">
        <v>1391480.225191511</v>
      </c>
      <c r="AGE18" s="49">
        <v>1358270.447563696</v>
      </c>
      <c r="AGF18" s="49">
        <v>1325853.2714476539</v>
      </c>
      <c r="AGG18" s="49">
        <v>1294209.7802109546</v>
      </c>
      <c r="AGH18" s="49">
        <v>1263321.5086951782</v>
      </c>
      <c r="AGI18" s="49">
        <v>1233170.4324408039</v>
      </c>
      <c r="AGJ18" s="49">
        <v>1203738.9571692676</v>
      </c>
      <c r="AGK18" s="49">
        <v>1175009.908516041</v>
      </c>
      <c r="AGL18" s="49">
        <v>0</v>
      </c>
      <c r="AGM18" s="49">
        <v>0</v>
      </c>
      <c r="AGN18" s="49">
        <v>0</v>
      </c>
      <c r="AGO18" s="49">
        <v>0</v>
      </c>
      <c r="AGP18" s="49">
        <v>0</v>
      </c>
      <c r="AGQ18" s="49">
        <v>365749.69721063069</v>
      </c>
      <c r="AGR18" s="49">
        <v>743012.61656636838</v>
      </c>
      <c r="AGS18" s="49">
        <v>1132060.571588537</v>
      </c>
      <c r="AGT18" s="49">
        <v>1533171.0799717004</v>
      </c>
      <c r="AGU18" s="49">
        <v>1946627.4758076335</v>
      </c>
      <c r="AGV18" s="49">
        <v>1977265.853274062</v>
      </c>
      <c r="AGW18" s="49">
        <v>2008386.4545791247</v>
      </c>
      <c r="AGX18" s="49">
        <v>2039996.8695447962</v>
      </c>
      <c r="AGY18" s="49">
        <v>2072104.8074508479</v>
      </c>
      <c r="AGZ18" s="49">
        <v>2104718.09891502</v>
      </c>
      <c r="AHA18" s="49">
        <v>2137844.6978027849</v>
      </c>
      <c r="AHB18" s="49">
        <v>2171492.6831671698</v>
      </c>
      <c r="AHC18" s="49">
        <v>2205670.2612191075</v>
      </c>
      <c r="AHD18" s="49">
        <v>2240385.7673288062</v>
      </c>
      <c r="AHE18" s="49">
        <v>2275647.6680586082</v>
      </c>
      <c r="AHF18" s="49">
        <v>2311464.5632278542</v>
      </c>
      <c r="AHG18" s="49">
        <v>2347845.1880102442</v>
      </c>
      <c r="AHH18" s="49">
        <v>2384798.4150642031</v>
      </c>
      <c r="AHI18" s="49">
        <v>2422333.2566967877</v>
      </c>
      <c r="AHJ18" s="49">
        <v>2460458.8670616401</v>
      </c>
      <c r="AHK18" s="49">
        <v>2499184.5443915459</v>
      </c>
      <c r="AHL18" s="50">
        <v>0</v>
      </c>
      <c r="AHM18" s="50">
        <v>0</v>
      </c>
      <c r="AHN18" s="50">
        <v>0</v>
      </c>
      <c r="AHO18" s="50">
        <v>0</v>
      </c>
      <c r="AHP18" s="50">
        <v>0</v>
      </c>
      <c r="AHQ18" s="50">
        <v>429952.59737086843</v>
      </c>
      <c r="AHR18" s="50">
        <v>839382.25824478036</v>
      </c>
      <c r="AHS18" s="50">
        <v>1229023.6989457565</v>
      </c>
      <c r="AHT18" s="50">
        <v>1599588.2556445124</v>
      </c>
      <c r="AHU18" s="50">
        <v>1951764.5818618033</v>
      </c>
      <c r="AHV18" s="50">
        <v>1905182.7716628439</v>
      </c>
      <c r="AHW18" s="50">
        <v>1859712.7067335637</v>
      </c>
      <c r="AHX18" s="50">
        <v>1815327.8535936323</v>
      </c>
      <c r="AHY18" s="50">
        <v>1772002.3120243109</v>
      </c>
      <c r="AHZ18" s="50">
        <v>1729710.799954707</v>
      </c>
      <c r="AIA18" s="50">
        <v>1688428.6387087433</v>
      </c>
      <c r="AIB18" s="50">
        <v>1648131.7386042271</v>
      </c>
      <c r="AIC18" s="50">
        <v>1608796.5848956231</v>
      </c>
      <c r="AID18" s="50">
        <v>1570400.2240523214</v>
      </c>
      <c r="AIE18" s="50">
        <v>1532920.2503643944</v>
      </c>
      <c r="AIF18" s="50">
        <v>1496334.7928680296</v>
      </c>
      <c r="AIG18" s="50">
        <v>1460622.5025830055</v>
      </c>
      <c r="AIH18" s="50">
        <v>1425762.5400547644</v>
      </c>
      <c r="AII18" s="50">
        <v>1391734.5631938134</v>
      </c>
      <c r="AIJ18" s="50">
        <v>1358518.715405355</v>
      </c>
      <c r="AIK18" s="50">
        <v>1326095.6140022234</v>
      </c>
      <c r="AIL18" s="49">
        <v>0</v>
      </c>
      <c r="AIM18" s="49">
        <v>0</v>
      </c>
      <c r="AIN18" s="49">
        <v>0</v>
      </c>
      <c r="AIO18" s="49">
        <v>0</v>
      </c>
      <c r="AIP18" s="49">
        <v>0</v>
      </c>
      <c r="AIQ18" s="49">
        <v>363058.32502378401</v>
      </c>
      <c r="AIR18" s="49">
        <v>737545.1520518281</v>
      </c>
      <c r="AIS18" s="49">
        <v>1123730.2944634007</v>
      </c>
      <c r="AIT18" s="49">
        <v>1521889.2278368033</v>
      </c>
      <c r="AIU18" s="49">
        <v>1932303.201347542</v>
      </c>
      <c r="AIV18" s="49">
        <v>1962716.1260587331</v>
      </c>
      <c r="AIW18" s="49">
        <v>1993607.7261604343</v>
      </c>
      <c r="AIX18" s="49">
        <v>2024985.5356248517</v>
      </c>
      <c r="AIY18" s="49">
        <v>2056857.2070029571</v>
      </c>
      <c r="AIZ18" s="49">
        <v>2089230.5132908253</v>
      </c>
      <c r="AJA18" s="49">
        <v>2122113.3498253436</v>
      </c>
      <c r="AJB18" s="49">
        <v>2155513.7362097595</v>
      </c>
      <c r="AJC18" s="49">
        <v>2189439.8182695364</v>
      </c>
      <c r="AJD18" s="49">
        <v>2223899.870038989</v>
      </c>
      <c r="AJE18" s="49">
        <v>2258902.2957791919</v>
      </c>
      <c r="AJF18" s="49">
        <v>2294455.6320276437</v>
      </c>
      <c r="AJG18" s="49">
        <v>2330568.5496801953</v>
      </c>
      <c r="AJH18" s="49">
        <v>2367249.8561057416</v>
      </c>
      <c r="AJI18" s="49">
        <v>2404508.4972942024</v>
      </c>
      <c r="AJJ18" s="49">
        <v>2442353.5600383049</v>
      </c>
      <c r="AJK18" s="49">
        <v>2480794.2741497108</v>
      </c>
      <c r="AJL18" s="50">
        <v>0</v>
      </c>
      <c r="AJM18" s="50">
        <v>0</v>
      </c>
      <c r="AJN18" s="50">
        <v>0</v>
      </c>
      <c r="AJO18" s="50">
        <v>0</v>
      </c>
      <c r="AJP18" s="50">
        <v>0</v>
      </c>
      <c r="AJQ18" s="50">
        <v>256465.267790693</v>
      </c>
      <c r="AJR18" s="50">
        <v>500688.67348605552</v>
      </c>
      <c r="AJS18" s="50">
        <v>733108.47288438352</v>
      </c>
      <c r="AJT18" s="50">
        <v>954148.9756017304</v>
      </c>
      <c r="AJU18" s="50">
        <v>1164220.9611302915</v>
      </c>
      <c r="AJV18" s="50">
        <v>1136435.0691507941</v>
      </c>
      <c r="AJW18" s="50">
        <v>1109312.3294584246</v>
      </c>
      <c r="AJX18" s="50">
        <v>1082836.9149220539</v>
      </c>
      <c r="AJY18" s="50">
        <v>1056993.3761489452</v>
      </c>
      <c r="AJZ18" s="50">
        <v>1031766.632469459</v>
      </c>
      <c r="AKA18" s="50">
        <v>1007141.963136918</v>
      </c>
      <c r="AKB18" s="50">
        <v>983104.99873750319</v>
      </c>
      <c r="AKC18" s="50">
        <v>959641.71280516253</v>
      </c>
      <c r="AKD18" s="50">
        <v>936738.4136366467</v>
      </c>
      <c r="AKE18" s="50">
        <v>914381.73630188708</v>
      </c>
      <c r="AKF18" s="50">
        <v>892558.63484506123</v>
      </c>
      <c r="AKG18" s="50">
        <v>871256.37467179063</v>
      </c>
      <c r="AKH18" s="50">
        <v>850462.52511802909</v>
      </c>
      <c r="AKI18" s="50">
        <v>830164.95219630632</v>
      </c>
      <c r="AKJ18" s="50">
        <v>810351.81151509343</v>
      </c>
      <c r="AKK18" s="50">
        <v>791011.54136715829</v>
      </c>
      <c r="AKL18" s="51">
        <v>0</v>
      </c>
      <c r="AKM18" s="51">
        <v>0</v>
      </c>
      <c r="AKN18" s="51">
        <v>0</v>
      </c>
      <c r="AKO18" s="51">
        <v>0</v>
      </c>
      <c r="AKP18" s="51">
        <v>0</v>
      </c>
      <c r="AKQ18" s="51">
        <v>0</v>
      </c>
      <c r="AKR18" s="51">
        <v>0</v>
      </c>
      <c r="AKS18" s="51">
        <v>0</v>
      </c>
      <c r="AKT18" s="51">
        <v>0</v>
      </c>
      <c r="AKU18" s="51">
        <v>0</v>
      </c>
      <c r="AKV18" s="51">
        <v>0</v>
      </c>
      <c r="AKW18" s="51">
        <v>0</v>
      </c>
      <c r="AKX18" s="51">
        <v>0</v>
      </c>
      <c r="AKY18" s="51">
        <v>0</v>
      </c>
      <c r="AKZ18" s="51">
        <v>0</v>
      </c>
      <c r="ALA18" s="51">
        <v>0</v>
      </c>
      <c r="ALB18" s="51">
        <v>0</v>
      </c>
      <c r="ALC18" s="51">
        <v>0</v>
      </c>
      <c r="ALD18" s="51">
        <v>0</v>
      </c>
      <c r="ALE18" s="51">
        <v>0</v>
      </c>
      <c r="ALF18" s="51">
        <v>0</v>
      </c>
      <c r="ALG18" s="51">
        <v>0</v>
      </c>
      <c r="ALH18" s="51">
        <v>0</v>
      </c>
      <c r="ALI18" s="51">
        <v>0</v>
      </c>
      <c r="ALJ18" s="51">
        <v>0</v>
      </c>
      <c r="ALK18" s="51">
        <v>0</v>
      </c>
      <c r="ALL18" s="51">
        <v>0</v>
      </c>
      <c r="ALM18" s="51">
        <v>0</v>
      </c>
      <c r="ALN18" s="51">
        <v>0</v>
      </c>
      <c r="ALO18" s="51">
        <v>0</v>
      </c>
      <c r="ALP18" s="51">
        <v>0</v>
      </c>
      <c r="ALQ18" s="51">
        <v>0</v>
      </c>
      <c r="ALR18" s="51">
        <v>0</v>
      </c>
      <c r="ALS18" s="51">
        <v>0</v>
      </c>
      <c r="ALT18" s="51">
        <v>0</v>
      </c>
      <c r="ALU18" s="51">
        <v>0</v>
      </c>
      <c r="ALV18" s="51">
        <v>0</v>
      </c>
      <c r="ALW18" s="51">
        <v>0</v>
      </c>
      <c r="ALX18" s="51">
        <v>0</v>
      </c>
      <c r="ALY18" s="51">
        <v>0</v>
      </c>
      <c r="ALZ18" s="51">
        <v>0</v>
      </c>
      <c r="AMA18" s="51">
        <v>0</v>
      </c>
      <c r="AMB18" s="51">
        <v>0</v>
      </c>
      <c r="AMC18" s="51">
        <v>0</v>
      </c>
      <c r="AMD18" s="51">
        <v>0</v>
      </c>
      <c r="AME18" s="51">
        <v>0</v>
      </c>
      <c r="AMF18" s="51">
        <v>0</v>
      </c>
      <c r="AMG18" s="51">
        <v>0</v>
      </c>
      <c r="AMH18" s="51">
        <v>0</v>
      </c>
      <c r="AMI18" s="51">
        <v>0</v>
      </c>
      <c r="AMJ18" s="51">
        <v>0</v>
      </c>
      <c r="AMK18" s="51">
        <v>0</v>
      </c>
      <c r="AML18" s="50">
        <v>0</v>
      </c>
      <c r="AMM18" s="50">
        <v>0</v>
      </c>
      <c r="AMN18" s="50">
        <v>0</v>
      </c>
      <c r="AMO18" s="50">
        <v>0</v>
      </c>
      <c r="AMP18" s="50">
        <v>0</v>
      </c>
      <c r="AMQ18" s="50">
        <v>0</v>
      </c>
      <c r="AMR18" s="50">
        <v>0</v>
      </c>
      <c r="AMS18" s="50">
        <v>0</v>
      </c>
      <c r="AMT18" s="50">
        <v>0</v>
      </c>
      <c r="AMU18" s="50">
        <v>0</v>
      </c>
      <c r="AMV18" s="50">
        <v>0</v>
      </c>
      <c r="AMW18" s="50">
        <v>0</v>
      </c>
      <c r="AMX18" s="50">
        <v>0</v>
      </c>
      <c r="AMY18" s="50">
        <v>0</v>
      </c>
      <c r="AMZ18" s="50">
        <v>0</v>
      </c>
      <c r="ANA18" s="50">
        <v>0</v>
      </c>
      <c r="ANB18" s="50">
        <v>0</v>
      </c>
      <c r="ANC18" s="50">
        <v>0</v>
      </c>
      <c r="AND18" s="50">
        <v>0</v>
      </c>
      <c r="ANE18" s="50">
        <v>0</v>
      </c>
      <c r="ANF18" s="50">
        <v>0</v>
      </c>
      <c r="ANG18" s="50">
        <v>0</v>
      </c>
      <c r="ANH18" s="50">
        <v>0</v>
      </c>
      <c r="ANI18" s="50">
        <v>0</v>
      </c>
      <c r="ANJ18" s="50">
        <v>0</v>
      </c>
      <c r="ANK18" s="50">
        <v>0</v>
      </c>
      <c r="ANL18" s="50">
        <v>0</v>
      </c>
      <c r="ANM18" s="50">
        <v>0</v>
      </c>
      <c r="ANN18" s="50">
        <v>0</v>
      </c>
      <c r="ANO18" s="50">
        <v>0</v>
      </c>
      <c r="ANP18" s="50">
        <v>0</v>
      </c>
      <c r="ANQ18" s="50">
        <v>0</v>
      </c>
      <c r="ANR18" s="50">
        <v>0</v>
      </c>
      <c r="ANS18" s="50">
        <v>0</v>
      </c>
      <c r="ANT18" s="50">
        <v>0</v>
      </c>
      <c r="ANU18" s="50">
        <v>0</v>
      </c>
      <c r="ANV18" s="50">
        <v>0</v>
      </c>
      <c r="ANW18" s="50">
        <v>0</v>
      </c>
      <c r="ANX18" s="50">
        <v>0</v>
      </c>
      <c r="ANY18" s="50">
        <v>0</v>
      </c>
      <c r="ANZ18" s="50">
        <v>0</v>
      </c>
      <c r="AOA18" s="50">
        <v>0</v>
      </c>
      <c r="AOB18" s="50">
        <v>0</v>
      </c>
      <c r="AOC18" s="50">
        <v>0</v>
      </c>
      <c r="AOD18" s="50">
        <v>0</v>
      </c>
      <c r="AOE18" s="50">
        <v>0</v>
      </c>
      <c r="AOF18" s="50">
        <v>0</v>
      </c>
      <c r="AOG18" s="50">
        <v>0</v>
      </c>
      <c r="AOH18" s="50">
        <v>0</v>
      </c>
      <c r="AOI18" s="50">
        <v>0</v>
      </c>
      <c r="AOJ18" s="50">
        <v>0</v>
      </c>
      <c r="AOK18" s="50">
        <v>0</v>
      </c>
      <c r="AOL18" s="52">
        <v>9639</v>
      </c>
      <c r="AOM18" s="53">
        <v>6843.69</v>
      </c>
      <c r="AON18" s="52">
        <v>6951.4042699818447</v>
      </c>
      <c r="AOO18" s="52">
        <v>7060.8138774143517</v>
      </c>
      <c r="AOP18" s="52">
        <v>7171.9455055686612</v>
      </c>
      <c r="AOQ18" s="52">
        <v>7284.8262576895058</v>
      </c>
      <c r="AOR18" s="52">
        <v>7399.4836636052623</v>
      </c>
      <c r="AOS18" s="52">
        <v>7515.9456864420399</v>
      </c>
      <c r="AOT18" s="52">
        <v>7634.240729443447</v>
      </c>
      <c r="AOU18" s="52">
        <v>7754.3976428976903</v>
      </c>
      <c r="AOV18" s="52">
        <v>7876.4457311737024</v>
      </c>
      <c r="AOW18" s="52">
        <v>8000.4147598680174</v>
      </c>
      <c r="AOX18" s="52">
        <v>8126.3349630641242</v>
      </c>
      <c r="AOY18" s="52">
        <v>8254.2370507060823</v>
      </c>
      <c r="AOZ18" s="52">
        <v>8384.1522160881941</v>
      </c>
      <c r="APA18" s="52">
        <v>8516.1121434625511</v>
      </c>
      <c r="APB18" s="52">
        <v>8650.1490157663211</v>
      </c>
      <c r="APC18" s="52">
        <v>8786.2955224706639</v>
      </c>
      <c r="APD18" s="52">
        <v>8924.584867553167</v>
      </c>
      <c r="APE18" s="52">
        <v>9065.0507775957776</v>
      </c>
      <c r="APF18" s="52">
        <v>9207.7275100101742</v>
      </c>
      <c r="APG18" s="52">
        <v>9352.649861392616</v>
      </c>
      <c r="APH18" s="52">
        <v>9499.8531760102724</v>
      </c>
      <c r="API18" s="52">
        <v>9649.3733544211373</v>
      </c>
      <c r="APJ18" s="52">
        <v>9801.2468622296055</v>
      </c>
      <c r="APK18" s="52">
        <v>9955.5107389798541</v>
      </c>
      <c r="APL18" s="52">
        <v>10112.202607189201</v>
      </c>
      <c r="APM18" s="54">
        <v>2795.31</v>
      </c>
      <c r="APN18" s="52">
        <v>2728.5957040867888</v>
      </c>
      <c r="APO18" s="52">
        <v>2663.4736456281698</v>
      </c>
      <c r="APP18" s="52">
        <v>2599.9058234719596</v>
      </c>
      <c r="APQ18" s="52">
        <v>2537.855143420878</v>
      </c>
      <c r="APR18" s="52">
        <v>2477.2853965867002</v>
      </c>
      <c r="APS18" s="52">
        <v>2418.1612382610183</v>
      </c>
      <c r="APT18" s="52">
        <v>2360.4481672902843</v>
      </c>
      <c r="APU18" s="52">
        <v>2304.1125059430992</v>
      </c>
      <c r="APV18" s="52">
        <v>2249.1213802579987</v>
      </c>
      <c r="APW18" s="52">
        <v>2195.4427008602711</v>
      </c>
      <c r="APX18" s="52">
        <v>2143.0451442366079</v>
      </c>
      <c r="APY18" s="52">
        <v>2091.8981344566655</v>
      </c>
      <c r="APZ18" s="52">
        <v>2041.971825330867</v>
      </c>
      <c r="AQA18" s="52">
        <v>1993.2370829940373</v>
      </c>
      <c r="AQB18" s="52">
        <v>1945.6654689047057</v>
      </c>
      <c r="AQC18" s="52">
        <v>1899.2292232501541</v>
      </c>
      <c r="AQD18" s="52">
        <v>1853.9012487475304</v>
      </c>
      <c r="AQE18" s="52">
        <v>1809.6550948315733</v>
      </c>
      <c r="AQF18" s="52">
        <v>1766.4649422197185</v>
      </c>
      <c r="AQG18" s="52">
        <v>1724.3055878455848</v>
      </c>
      <c r="AQH18" s="52">
        <v>1683.1524301520433</v>
      </c>
      <c r="AQI18" s="52">
        <v>1642.9814547352903</v>
      </c>
      <c r="AQJ18" s="52">
        <v>1603.7692203315469</v>
      </c>
      <c r="AQK18" s="52">
        <v>1565.4928451382057</v>
      </c>
      <c r="AQL18" s="52">
        <v>1528.1299934614453</v>
      </c>
      <c r="AQM18" s="52">
        <v>138</v>
      </c>
      <c r="AQN18" s="55">
        <v>97.97999999999999</v>
      </c>
      <c r="AQO18" s="56">
        <v>99.522127737057218</v>
      </c>
      <c r="AQP18" s="56">
        <v>101.08852734549025</v>
      </c>
      <c r="AQQ18" s="56">
        <v>102.67958084536521</v>
      </c>
      <c r="AQR18" s="56">
        <v>104.29567626944204</v>
      </c>
      <c r="AQS18" s="56">
        <v>105.93720775780955</v>
      </c>
      <c r="AQT18" s="56">
        <v>107.60457565400992</v>
      </c>
      <c r="AQU18" s="56">
        <v>109.2981866026762</v>
      </c>
      <c r="AQV18" s="56">
        <v>111.01845364870644</v>
      </c>
      <c r="AQW18" s="56">
        <v>112.76579633799886</v>
      </c>
      <c r="AQX18" s="56">
        <v>114.54064081977243</v>
      </c>
      <c r="AQY18" s="56">
        <v>116.34341995049789</v>
      </c>
      <c r="AQZ18" s="56">
        <v>118.17457339946462</v>
      </c>
      <c r="ARA18" s="56">
        <v>120.034547756009</v>
      </c>
      <c r="ARB18" s="56">
        <v>121.92379663843053</v>
      </c>
      <c r="ARC18" s="56">
        <v>123.84278080462208</v>
      </c>
      <c r="ARD18" s="56">
        <v>125.79196826444149</v>
      </c>
      <c r="ARE18" s="56">
        <v>127.77183439385176</v>
      </c>
      <c r="ARF18" s="56">
        <v>129.78286205085769</v>
      </c>
      <c r="ARG18" s="56">
        <v>131.82554169326735</v>
      </c>
      <c r="ARH18" s="56">
        <v>133.90037149830698</v>
      </c>
      <c r="ARI18" s="56">
        <v>136.00785748411843</v>
      </c>
      <c r="ARJ18" s="56">
        <v>138.1485136331691</v>
      </c>
      <c r="ARK18" s="56">
        <v>140.32286201760408</v>
      </c>
      <c r="ARL18" s="56">
        <v>142.53143292657123</v>
      </c>
      <c r="ARM18" s="56">
        <v>144.77476499555038</v>
      </c>
      <c r="ARN18" s="55">
        <v>40.019999999999996</v>
      </c>
      <c r="ARO18" s="56">
        <v>39.064862243383843</v>
      </c>
      <c r="ARP18" s="56">
        <v>38.132520292217805</v>
      </c>
      <c r="ARQ18" s="56">
        <v>37.22243009016811</v>
      </c>
      <c r="ARR18" s="56">
        <v>36.334060565627261</v>
      </c>
      <c r="ARS18" s="56">
        <v>35.466893321813949</v>
      </c>
      <c r="ART18" s="56">
        <v>34.620422334269172</v>
      </c>
      <c r="ARU18" s="56">
        <v>33.794153655572082</v>
      </c>
      <c r="ARV18" s="56">
        <v>32.987605127103194</v>
      </c>
      <c r="ARW18" s="56">
        <v>32.200306097686877</v>
      </c>
      <c r="ARX18" s="56">
        <v>31.431797148948792</v>
      </c>
      <c r="ARY18" s="56">
        <v>30.681629827228129</v>
      </c>
      <c r="ARZ18" s="56">
        <v>29.949366381888151</v>
      </c>
      <c r="ASA18" s="56">
        <v>29.234579509872361</v>
      </c>
      <c r="ASB18" s="56">
        <v>28.536852106357216</v>
      </c>
      <c r="ASC18" s="56">
        <v>27.855777021355891</v>
      </c>
      <c r="ASD18" s="56">
        <v>27.19095682213106</v>
      </c>
      <c r="ASE18" s="56">
        <v>26.542003561278062</v>
      </c>
      <c r="ASF18" s="56">
        <v>25.908538550343103</v>
      </c>
      <c r="ASG18" s="56">
        <v>25.290192138844404</v>
      </c>
      <c r="ASH18" s="56">
        <v>24.686603498567358</v>
      </c>
      <c r="ASI18" s="56">
        <v>24.097420413007782</v>
      </c>
      <c r="ASJ18" s="56">
        <v>23.52229907184045</v>
      </c>
      <c r="ASK18" s="56">
        <v>22.960903870292924</v>
      </c>
      <c r="ASL18" s="56">
        <v>22.412907213307648</v>
      </c>
      <c r="ASM18" s="56">
        <v>21.877989324377996</v>
      </c>
      <c r="ASN18" s="57">
        <v>0.5</v>
      </c>
      <c r="ASO18" s="56">
        <v>6843.69</v>
      </c>
      <c r="ASP18" s="56">
        <v>6951.4042699818447</v>
      </c>
      <c r="ASQ18" s="56">
        <v>7060.8138774143517</v>
      </c>
      <c r="ASR18" s="56">
        <v>7171.9455055686612</v>
      </c>
      <c r="ASS18" s="56">
        <v>7284.8262576895058</v>
      </c>
      <c r="AST18" s="59">
        <v>5919.5869308842102</v>
      </c>
      <c r="ASU18" s="59">
        <v>4509.5674118652241</v>
      </c>
      <c r="ASV18" s="59">
        <v>3053.696291777379</v>
      </c>
      <c r="ASW18" s="59">
        <v>1550.8795285795381</v>
      </c>
      <c r="ASX18" s="59">
        <v>0</v>
      </c>
      <c r="ASY18" s="56">
        <v>0</v>
      </c>
      <c r="ASZ18" s="56">
        <v>0</v>
      </c>
      <c r="ATA18" s="56">
        <v>0</v>
      </c>
      <c r="ATB18" s="56">
        <v>0</v>
      </c>
      <c r="ATC18" s="56">
        <v>0</v>
      </c>
      <c r="ATD18" s="59">
        <v>0</v>
      </c>
      <c r="ATE18" s="56">
        <v>0</v>
      </c>
      <c r="ATF18" s="56">
        <v>0</v>
      </c>
      <c r="ATG18" s="56">
        <v>0</v>
      </c>
      <c r="ATH18" s="56">
        <v>0</v>
      </c>
      <c r="ATI18" s="56">
        <v>0</v>
      </c>
      <c r="ATJ18" s="56">
        <v>0</v>
      </c>
      <c r="ATK18" s="56">
        <v>0</v>
      </c>
      <c r="ATL18" s="56">
        <v>0</v>
      </c>
      <c r="ATM18" s="56">
        <v>0</v>
      </c>
      <c r="ATN18" s="56">
        <v>0</v>
      </c>
      <c r="ATO18" s="56">
        <v>2795.31</v>
      </c>
      <c r="ATP18" s="56">
        <v>2728.5957040867888</v>
      </c>
      <c r="ATQ18" s="56">
        <v>2663.4736456281698</v>
      </c>
      <c r="ATR18" s="56">
        <v>2599.9058234719596</v>
      </c>
      <c r="ATS18" s="56">
        <v>2537.855143420878</v>
      </c>
      <c r="ATT18" s="59">
        <v>1981.8283172693602</v>
      </c>
      <c r="ATU18" s="59">
        <v>1450.896742956611</v>
      </c>
      <c r="ATV18" s="59">
        <v>944.17926691611376</v>
      </c>
      <c r="ATW18" s="59">
        <v>460.82250118861987</v>
      </c>
      <c r="ATX18" s="59">
        <v>0</v>
      </c>
      <c r="ATY18" s="56">
        <v>0</v>
      </c>
      <c r="ATZ18" s="56">
        <v>0</v>
      </c>
      <c r="AUA18" s="56">
        <v>0</v>
      </c>
      <c r="AUB18" s="56">
        <v>0</v>
      </c>
      <c r="AUC18" s="56">
        <v>0</v>
      </c>
      <c r="AUD18" s="59">
        <v>0</v>
      </c>
      <c r="AUE18" s="56">
        <v>0</v>
      </c>
      <c r="AUF18" s="56">
        <v>0</v>
      </c>
      <c r="AUG18" s="56">
        <v>0</v>
      </c>
      <c r="AUH18" s="56">
        <v>0</v>
      </c>
      <c r="AUI18" s="56">
        <v>0</v>
      </c>
      <c r="AUJ18" s="56">
        <v>0</v>
      </c>
      <c r="AUK18" s="56">
        <v>0</v>
      </c>
      <c r="AUL18" s="56">
        <v>0</v>
      </c>
      <c r="AUM18" s="56">
        <v>0</v>
      </c>
      <c r="AUN18" s="56">
        <v>0</v>
      </c>
      <c r="AUO18" s="58">
        <v>0.5</v>
      </c>
      <c r="AUP18" s="56">
        <v>97.97999999999999</v>
      </c>
      <c r="AUQ18" s="56">
        <v>99.522127737057218</v>
      </c>
      <c r="AUR18" s="56">
        <v>101.08852734549025</v>
      </c>
      <c r="AUS18" s="56">
        <v>102.67958084536521</v>
      </c>
      <c r="AUT18" s="56">
        <v>104.29567626944204</v>
      </c>
      <c r="AUU18" s="59">
        <v>84.749766206247642</v>
      </c>
      <c r="AUV18" s="59">
        <v>64.562745392405944</v>
      </c>
      <c r="AUW18" s="59">
        <v>43.719274641070484</v>
      </c>
      <c r="AUX18" s="59">
        <v>22.20369072974129</v>
      </c>
      <c r="AUY18" s="59">
        <v>0</v>
      </c>
      <c r="AUZ18" s="56">
        <v>0</v>
      </c>
      <c r="AVA18" s="56">
        <v>0</v>
      </c>
      <c r="AVB18" s="56">
        <v>0</v>
      </c>
      <c r="AVC18" s="56">
        <v>0</v>
      </c>
      <c r="AVD18" s="56">
        <v>0</v>
      </c>
      <c r="AVE18" s="59">
        <v>0</v>
      </c>
      <c r="AVF18" s="56">
        <v>0</v>
      </c>
      <c r="AVG18" s="56">
        <v>0</v>
      </c>
      <c r="AVH18" s="56">
        <v>0</v>
      </c>
      <c r="AVI18" s="56">
        <v>0</v>
      </c>
      <c r="AVJ18" s="56">
        <v>0</v>
      </c>
      <c r="AVK18" s="56">
        <v>0</v>
      </c>
      <c r="AVL18" s="56">
        <v>0</v>
      </c>
      <c r="AVM18" s="56">
        <v>0</v>
      </c>
      <c r="AVN18" s="56">
        <v>0</v>
      </c>
      <c r="AVO18" s="56">
        <v>0</v>
      </c>
      <c r="AVP18" s="56">
        <v>40.019999999999996</v>
      </c>
      <c r="AVQ18" s="56">
        <v>39.064862243383843</v>
      </c>
      <c r="AVR18" s="56">
        <v>38.132520292217805</v>
      </c>
      <c r="AVS18" s="56">
        <v>37.22243009016811</v>
      </c>
      <c r="AVT18" s="56">
        <v>36.334060565627261</v>
      </c>
      <c r="AVU18" s="59">
        <v>28.37351465745116</v>
      </c>
      <c r="AVV18" s="59">
        <v>20.772253400561503</v>
      </c>
      <c r="AVW18" s="59">
        <v>13.517661462228833</v>
      </c>
      <c r="AVX18" s="59">
        <v>6.5975210254206393</v>
      </c>
      <c r="AVY18" s="59">
        <v>0</v>
      </c>
      <c r="AVZ18" s="56">
        <v>0</v>
      </c>
      <c r="AWA18" s="56">
        <v>0</v>
      </c>
      <c r="AWB18" s="56">
        <v>0</v>
      </c>
      <c r="AWC18" s="56">
        <v>0</v>
      </c>
      <c r="AWD18" s="56">
        <v>0</v>
      </c>
      <c r="AWE18" s="59">
        <v>0</v>
      </c>
      <c r="AWF18" s="56">
        <v>0</v>
      </c>
      <c r="AWG18" s="56">
        <v>0</v>
      </c>
      <c r="AWH18" s="56">
        <v>0</v>
      </c>
      <c r="AWI18" s="56">
        <v>0</v>
      </c>
      <c r="AWJ18" s="56">
        <v>0</v>
      </c>
      <c r="AWK18" s="56">
        <v>0</v>
      </c>
      <c r="AWL18" s="56">
        <v>0</v>
      </c>
      <c r="AWM18" s="56">
        <v>0</v>
      </c>
      <c r="AWN18" s="56">
        <v>0</v>
      </c>
      <c r="AWO18" s="56">
        <v>0</v>
      </c>
      <c r="AWP18" s="57">
        <v>0.76</v>
      </c>
      <c r="AWQ18" s="56">
        <v>6843.69</v>
      </c>
      <c r="AWR18" s="56">
        <v>6951.4042699818447</v>
      </c>
      <c r="AWS18" s="56">
        <v>7060.8138774143517</v>
      </c>
      <c r="AWT18" s="56">
        <v>7171.9455055686612</v>
      </c>
      <c r="AWU18" s="56">
        <v>7284.8262576895058</v>
      </c>
      <c r="AWV18" s="59">
        <v>2089.2659756061917</v>
      </c>
      <c r="AWW18" s="56">
        <v>2122.1493702895173</v>
      </c>
      <c r="AWX18" s="56">
        <v>2155.5503236075615</v>
      </c>
      <c r="AWY18" s="56">
        <v>2189.4769815240538</v>
      </c>
      <c r="AWZ18" s="56">
        <v>2223.9376182137512</v>
      </c>
      <c r="AXA18" s="56">
        <v>2258.9406380803812</v>
      </c>
      <c r="AXB18" s="56">
        <v>2294.4945778063411</v>
      </c>
      <c r="AXC18" s="56">
        <v>2330.6081084346583</v>
      </c>
      <c r="AXD18" s="56">
        <v>2367.2900374837254</v>
      </c>
      <c r="AXE18" s="56">
        <v>2404.5493110953084</v>
      </c>
      <c r="AXF18" s="56">
        <v>2442.3950162163728</v>
      </c>
      <c r="AXG18" s="56">
        <v>2480.8363828152465</v>
      </c>
      <c r="AXH18" s="56">
        <v>2519.882786132659</v>
      </c>
      <c r="AXI18" s="56">
        <v>2559.5437489682195</v>
      </c>
      <c r="AXJ18" s="56">
        <v>2599.8289440028725</v>
      </c>
      <c r="AXK18" s="56">
        <v>2640.7481961579151</v>
      </c>
      <c r="AXL18" s="56">
        <v>2682.3114849911358</v>
      </c>
      <c r="AXM18" s="56">
        <v>2724.5289471306742</v>
      </c>
      <c r="AXN18" s="56">
        <v>2767.4108787471828</v>
      </c>
      <c r="AXO18" s="56">
        <v>2810.9677380649</v>
      </c>
      <c r="AXP18" s="56">
        <v>2855.2101479122452</v>
      </c>
      <c r="AXQ18" s="56">
        <v>2795.31</v>
      </c>
      <c r="AXR18" s="56">
        <v>2728.5957040867888</v>
      </c>
      <c r="AXS18" s="56">
        <v>2663.4736456281698</v>
      </c>
      <c r="AXT18" s="56">
        <v>2599.9058234719596</v>
      </c>
      <c r="AXU18" s="56">
        <v>2537.855143420878</v>
      </c>
      <c r="AXV18" s="59">
        <v>699.46881785977416</v>
      </c>
      <c r="AXW18" s="56">
        <v>682.77493786193452</v>
      </c>
      <c r="AXX18" s="56">
        <v>666.47948252902142</v>
      </c>
      <c r="AXY18" s="56">
        <v>650.57294285452213</v>
      </c>
      <c r="AXZ18" s="56">
        <v>635.04603677872899</v>
      </c>
      <c r="AYA18" s="56">
        <v>619.8897037723118</v>
      </c>
      <c r="AYB18" s="56">
        <v>605.09509954915984</v>
      </c>
      <c r="AYC18" s="56">
        <v>590.65359090541142</v>
      </c>
      <c r="AYD18" s="56">
        <v>576.55675068165658</v>
      </c>
      <c r="AYE18" s="56">
        <v>562.79635284537528</v>
      </c>
      <c r="AYF18" s="56">
        <v>549.36436769074044</v>
      </c>
      <c r="AYG18" s="56">
        <v>536.25295715298466</v>
      </c>
      <c r="AYH18" s="56">
        <v>523.45447023459678</v>
      </c>
      <c r="AYI18" s="56">
        <v>510.96143854067952</v>
      </c>
      <c r="AYJ18" s="56">
        <v>498.76657192086168</v>
      </c>
      <c r="AYK18" s="56">
        <v>486.86275421522396</v>
      </c>
      <c r="AYL18" s="56">
        <v>475.24303910175337</v>
      </c>
      <c r="AYM18" s="56">
        <v>463.90064604290546</v>
      </c>
      <c r="AYN18" s="56">
        <v>452.82895632890734</v>
      </c>
      <c r="AYO18" s="56">
        <v>442.02150921549338</v>
      </c>
      <c r="AYP18" s="56">
        <v>431.47199815381987</v>
      </c>
      <c r="AYQ18" s="60">
        <v>0.76</v>
      </c>
      <c r="AYR18" s="56">
        <v>97.97999999999999</v>
      </c>
      <c r="AYS18" s="56">
        <v>99.522127737057218</v>
      </c>
      <c r="AYT18" s="56">
        <v>101.08852734549025</v>
      </c>
      <c r="AYU18" s="56">
        <v>102.67958084536521</v>
      </c>
      <c r="AYV18" s="56">
        <v>104.29567626944204</v>
      </c>
      <c r="AYW18" s="59">
        <v>29.911682190440342</v>
      </c>
      <c r="AYX18" s="56">
        <v>30.382468419955742</v>
      </c>
      <c r="AYY18" s="56">
        <v>30.860664452520336</v>
      </c>
      <c r="AYZ18" s="56">
        <v>31.346386912575937</v>
      </c>
      <c r="AZA18" s="56">
        <v>31.839754260140854</v>
      </c>
      <c r="AZB18" s="56">
        <v>32.340886819700451</v>
      </c>
      <c r="AZC18" s="56">
        <v>32.849906809552344</v>
      </c>
      <c r="AZD18" s="56">
        <v>33.366938371613543</v>
      </c>
      <c r="AZE18" s="56">
        <v>33.892107601696658</v>
      </c>
      <c r="AZF18" s="56">
        <v>34.425542580262736</v>
      </c>
      <c r="AZG18" s="56">
        <v>34.967373403658002</v>
      </c>
      <c r="AZH18" s="56">
        <v>35.517732215842301</v>
      </c>
      <c r="AZI18" s="56">
        <v>36.076753240616966</v>
      </c>
      <c r="AZJ18" s="56">
        <v>36.644572814359819</v>
      </c>
      <c r="AZK18" s="56">
        <v>37.221329419275484</v>
      </c>
      <c r="AZL18" s="56">
        <v>37.807163717169033</v>
      </c>
      <c r="AZM18" s="56">
        <v>38.402218583751086</v>
      </c>
      <c r="AZN18" s="56">
        <v>39.006639143483042</v>
      </c>
      <c r="AZO18" s="56">
        <v>39.620572804970564</v>
      </c>
      <c r="AZP18" s="56">
        <v>40.24416929691423</v>
      </c>
      <c r="AZQ18" s="56">
        <v>40.877580704625991</v>
      </c>
      <c r="AZR18" s="56">
        <v>40.019999999999996</v>
      </c>
      <c r="AZS18" s="56">
        <v>39.064862243383843</v>
      </c>
      <c r="AZT18" s="56">
        <v>38.132520292217805</v>
      </c>
      <c r="AZU18" s="56">
        <v>37.22243009016811</v>
      </c>
      <c r="AZV18" s="56">
        <v>36.334060565627261</v>
      </c>
      <c r="AZW18" s="59">
        <v>10.014181643806291</v>
      </c>
      <c r="AZX18" s="56">
        <v>9.7751780708524727</v>
      </c>
      <c r="AZY18" s="56">
        <v>9.5418786792203516</v>
      </c>
      <c r="AZZ18" s="56">
        <v>9.314147330005607</v>
      </c>
      <c r="BAA18" s="56">
        <v>9.0918511334645302</v>
      </c>
      <c r="BAB18" s="56">
        <v>8.8748603714678946</v>
      </c>
      <c r="BAC18" s="56">
        <v>8.6630484218055894</v>
      </c>
      <c r="BAD18" s="56">
        <v>8.4562916842978311</v>
      </c>
      <c r="BAE18" s="56">
        <v>8.2544695086698425</v>
      </c>
      <c r="BAF18" s="56">
        <v>8.0574641241479199</v>
      </c>
      <c r="BAG18" s="56">
        <v>7.8651605707357808</v>
      </c>
      <c r="BAH18" s="56">
        <v>7.6774466321311223</v>
      </c>
      <c r="BAI18" s="56">
        <v>7.4942127702432169</v>
      </c>
      <c r="BAJ18" s="56">
        <v>7.3153520612733463</v>
      </c>
      <c r="BAK18" s="56">
        <v>7.1407601333207724</v>
      </c>
      <c r="BAL18" s="56">
        <v>6.970335105477842</v>
      </c>
      <c r="BAM18" s="56">
        <v>6.8039775283786676</v>
      </c>
      <c r="BAN18" s="56">
        <v>6.6415903261667149</v>
      </c>
      <c r="BAO18" s="56">
        <v>6.4830787398474135</v>
      </c>
      <c r="BAP18" s="56">
        <v>6.3283502719927478</v>
      </c>
      <c r="BAQ18" s="56">
        <v>6.1773146327655519</v>
      </c>
      <c r="BAR18" s="57">
        <v>0.76</v>
      </c>
      <c r="BAS18" s="56">
        <v>6843.69</v>
      </c>
      <c r="BAT18" s="56">
        <v>6951.4042699818447</v>
      </c>
      <c r="BAU18" s="56">
        <v>7060.8138774143517</v>
      </c>
      <c r="BAV18" s="56">
        <v>7171.9455055686612</v>
      </c>
      <c r="BAW18" s="56">
        <v>7284.8262576895058</v>
      </c>
      <c r="BAX18" s="56">
        <v>1671.4127804849534</v>
      </c>
      <c r="BAY18" s="56">
        <v>1273.2896221737103</v>
      </c>
      <c r="BAZ18" s="56">
        <v>862.22012944302469</v>
      </c>
      <c r="BBA18" s="56">
        <v>437.89539630481079</v>
      </c>
      <c r="BBB18" s="56">
        <v>0</v>
      </c>
      <c r="BBC18" s="56">
        <v>0</v>
      </c>
      <c r="BBD18" s="56">
        <v>0</v>
      </c>
      <c r="BBE18" s="56">
        <v>0</v>
      </c>
      <c r="BBF18" s="56">
        <v>0</v>
      </c>
      <c r="BBG18" s="56">
        <v>0</v>
      </c>
      <c r="BBH18" s="56">
        <v>0</v>
      </c>
      <c r="BBI18" s="55">
        <v>0</v>
      </c>
      <c r="BBJ18" s="55">
        <v>0</v>
      </c>
      <c r="BBK18" s="55">
        <v>0</v>
      </c>
      <c r="BBL18" s="55">
        <v>0</v>
      </c>
      <c r="BBM18" s="55">
        <v>0</v>
      </c>
      <c r="BBN18" s="55">
        <v>0</v>
      </c>
      <c r="BBO18" s="55">
        <v>0</v>
      </c>
      <c r="BBP18" s="55">
        <v>0</v>
      </c>
      <c r="BBQ18" s="55">
        <v>0</v>
      </c>
      <c r="BBR18" s="55">
        <v>0</v>
      </c>
      <c r="BBS18" s="56">
        <v>2795.31</v>
      </c>
      <c r="BBT18" s="56">
        <v>2728.5957040867888</v>
      </c>
      <c r="BBU18" s="56">
        <v>2663.4736456281698</v>
      </c>
      <c r="BBV18" s="56">
        <v>2599.9058234719596</v>
      </c>
      <c r="BBW18" s="56">
        <v>2537.855143420878</v>
      </c>
      <c r="BBX18" s="56">
        <v>559.5750542878194</v>
      </c>
      <c r="BBY18" s="56">
        <v>409.66496271716068</v>
      </c>
      <c r="BBZ18" s="56">
        <v>266.59179301160856</v>
      </c>
      <c r="BCA18" s="56">
        <v>130.11458857090443</v>
      </c>
      <c r="BCB18" s="56">
        <v>0</v>
      </c>
      <c r="BCC18" s="56">
        <v>0</v>
      </c>
      <c r="BCD18" s="56">
        <v>0</v>
      </c>
      <c r="BCE18" s="56">
        <v>0</v>
      </c>
      <c r="BCF18" s="56">
        <v>0</v>
      </c>
      <c r="BCG18" s="56">
        <v>0</v>
      </c>
      <c r="BCH18" s="59">
        <v>0</v>
      </c>
      <c r="BCI18" s="55">
        <v>0</v>
      </c>
      <c r="BCJ18" s="55">
        <v>0</v>
      </c>
      <c r="BCK18" s="55">
        <v>0</v>
      </c>
      <c r="BCL18" s="55">
        <v>0</v>
      </c>
      <c r="BCM18" s="55">
        <v>0</v>
      </c>
      <c r="BCN18" s="55">
        <v>0</v>
      </c>
      <c r="BCO18" s="55">
        <v>0</v>
      </c>
      <c r="BCP18" s="55">
        <v>0</v>
      </c>
      <c r="BCQ18" s="55">
        <v>0</v>
      </c>
      <c r="BCR18" s="55">
        <v>0</v>
      </c>
      <c r="BCS18" s="57">
        <v>0.76</v>
      </c>
      <c r="BCT18" s="56">
        <v>97.97999999999999</v>
      </c>
      <c r="BCU18" s="56">
        <v>99.522127737057218</v>
      </c>
      <c r="BCV18" s="56">
        <v>101.08852734549025</v>
      </c>
      <c r="BCW18" s="56">
        <v>102.67958084536521</v>
      </c>
      <c r="BCX18" s="56">
        <v>104.29567626944204</v>
      </c>
      <c r="BCY18" s="56">
        <v>23.929345752352276</v>
      </c>
      <c r="BCZ18" s="56">
        <v>18.229481051973444</v>
      </c>
      <c r="BDA18" s="56">
        <v>12.344265781008135</v>
      </c>
      <c r="BDB18" s="56">
        <v>6.2692773825151882</v>
      </c>
      <c r="BDC18" s="56">
        <v>0</v>
      </c>
      <c r="BDD18" s="56">
        <v>0</v>
      </c>
      <c r="BDE18" s="56">
        <v>0</v>
      </c>
      <c r="BDF18" s="56">
        <v>0</v>
      </c>
      <c r="BDG18" s="56">
        <v>0</v>
      </c>
      <c r="BDH18" s="56">
        <v>0</v>
      </c>
      <c r="BDI18" s="59">
        <v>0</v>
      </c>
      <c r="BDJ18" s="55">
        <v>0</v>
      </c>
      <c r="BDK18" s="55">
        <v>0</v>
      </c>
      <c r="BDL18" s="55">
        <v>0</v>
      </c>
      <c r="BDM18" s="55">
        <v>0</v>
      </c>
      <c r="BDN18" s="55">
        <v>0</v>
      </c>
      <c r="BDO18" s="55">
        <v>0</v>
      </c>
      <c r="BDP18" s="55">
        <v>0</v>
      </c>
      <c r="BDQ18" s="55">
        <v>0</v>
      </c>
      <c r="BDR18" s="55">
        <v>0</v>
      </c>
      <c r="BDS18" s="55">
        <v>0</v>
      </c>
      <c r="BDT18" s="56">
        <v>40.019999999999996</v>
      </c>
      <c r="BDU18" s="56">
        <v>39.064862243383843</v>
      </c>
      <c r="BDV18" s="56">
        <v>38.132520292217805</v>
      </c>
      <c r="BDW18" s="56">
        <v>37.22243009016811</v>
      </c>
      <c r="BDX18" s="56">
        <v>36.334060565627261</v>
      </c>
      <c r="BDY18" s="56">
        <v>8.0113453150450322</v>
      </c>
      <c r="BDZ18" s="56">
        <v>5.8651068425114836</v>
      </c>
      <c r="BEA18" s="56">
        <v>3.816751471688141</v>
      </c>
      <c r="BEB18" s="56">
        <v>1.8628294660011215</v>
      </c>
      <c r="BEC18" s="56">
        <v>0</v>
      </c>
      <c r="BED18" s="56">
        <v>0</v>
      </c>
      <c r="BEE18" s="56">
        <v>0</v>
      </c>
      <c r="BEF18" s="56">
        <v>0</v>
      </c>
      <c r="BEG18" s="56">
        <v>0</v>
      </c>
      <c r="BEH18" s="56">
        <v>0</v>
      </c>
      <c r="BEI18" s="59">
        <v>0</v>
      </c>
      <c r="BEJ18" s="55">
        <v>0</v>
      </c>
      <c r="BEK18" s="55">
        <v>0</v>
      </c>
      <c r="BEL18" s="55">
        <v>0</v>
      </c>
      <c r="BEM18" s="55">
        <v>0</v>
      </c>
      <c r="BEN18" s="55">
        <v>0</v>
      </c>
      <c r="BEO18" s="55">
        <v>0</v>
      </c>
      <c r="BEP18" s="55">
        <v>0</v>
      </c>
      <c r="BEQ18" s="55">
        <v>0</v>
      </c>
      <c r="BER18" s="55">
        <v>0</v>
      </c>
      <c r="BES18" s="55">
        <v>0</v>
      </c>
      <c r="BET18" s="57">
        <v>0</v>
      </c>
      <c r="BEU18" s="56">
        <v>6843.69</v>
      </c>
      <c r="BEV18" s="56">
        <v>6951.4042699818447</v>
      </c>
      <c r="BEW18" s="56">
        <v>7060.8138774143517</v>
      </c>
      <c r="BEX18" s="56">
        <v>7171.9455055686612</v>
      </c>
      <c r="BEY18" s="56">
        <v>7284.8262576895058</v>
      </c>
      <c r="BEZ18" s="56">
        <v>1671.4127804849534</v>
      </c>
      <c r="BFA18" s="56">
        <v>1273.2896221737103</v>
      </c>
      <c r="BFB18" s="56">
        <v>862.22012944302469</v>
      </c>
      <c r="BFC18" s="56">
        <v>437.89539630481079</v>
      </c>
      <c r="BFD18" s="56">
        <v>0</v>
      </c>
      <c r="BFE18" s="56">
        <v>0</v>
      </c>
      <c r="BFF18" s="56">
        <v>0</v>
      </c>
      <c r="BFG18" s="56">
        <v>0</v>
      </c>
      <c r="BFH18" s="56">
        <v>0</v>
      </c>
      <c r="BFI18" s="56">
        <v>0</v>
      </c>
      <c r="BFJ18" s="56">
        <v>0</v>
      </c>
      <c r="BFK18" s="56">
        <v>0</v>
      </c>
      <c r="BFL18" s="56">
        <v>0</v>
      </c>
      <c r="BFM18" s="56">
        <v>0</v>
      </c>
      <c r="BFN18" s="56">
        <v>0</v>
      </c>
      <c r="BFO18" s="56">
        <v>0</v>
      </c>
      <c r="BFP18" s="56">
        <v>0</v>
      </c>
      <c r="BFQ18" s="56">
        <v>0</v>
      </c>
      <c r="BFR18" s="56">
        <v>0</v>
      </c>
      <c r="BFS18" s="56">
        <v>0</v>
      </c>
      <c r="BFT18" s="56">
        <v>0</v>
      </c>
      <c r="BFU18" s="56">
        <v>2795.31</v>
      </c>
      <c r="BFV18" s="56">
        <v>2728.5957040867888</v>
      </c>
      <c r="BFW18" s="56">
        <v>2663.4736456281698</v>
      </c>
      <c r="BFX18" s="56">
        <v>2599.9058234719596</v>
      </c>
      <c r="BFY18" s="56">
        <v>2537.855143420878</v>
      </c>
      <c r="BFZ18" s="56">
        <v>559.5750542878194</v>
      </c>
      <c r="BGA18" s="56">
        <v>409.66496271716068</v>
      </c>
      <c r="BGB18" s="56">
        <v>266.59179301160856</v>
      </c>
      <c r="BGC18" s="56">
        <v>130.11458857090443</v>
      </c>
      <c r="BGD18" s="56">
        <v>0</v>
      </c>
      <c r="BGE18" s="56">
        <v>0</v>
      </c>
      <c r="BGF18" s="56">
        <v>0</v>
      </c>
      <c r="BGG18" s="56">
        <v>0</v>
      </c>
      <c r="BGH18" s="56">
        <v>0</v>
      </c>
      <c r="BGI18" s="56">
        <v>0</v>
      </c>
      <c r="BGJ18" s="56">
        <v>0</v>
      </c>
      <c r="BGK18" s="56">
        <v>0</v>
      </c>
      <c r="BGL18" s="56">
        <v>0</v>
      </c>
      <c r="BGM18" s="56">
        <v>0</v>
      </c>
      <c r="BGN18" s="56">
        <v>0</v>
      </c>
      <c r="BGO18" s="56">
        <v>0</v>
      </c>
      <c r="BGP18" s="56">
        <v>0</v>
      </c>
      <c r="BGQ18" s="56">
        <v>0</v>
      </c>
      <c r="BGR18" s="56">
        <v>0</v>
      </c>
      <c r="BGS18" s="56">
        <v>0</v>
      </c>
      <c r="BGT18" s="56">
        <v>0</v>
      </c>
      <c r="BGU18" s="57">
        <v>0.25</v>
      </c>
      <c r="BGV18" s="56">
        <v>97.97999999999999</v>
      </c>
      <c r="BGW18" s="56">
        <v>99.522127737057218</v>
      </c>
      <c r="BGX18" s="56">
        <v>101.08852734549025</v>
      </c>
      <c r="BGY18" s="56">
        <v>102.67958084536521</v>
      </c>
      <c r="BGZ18" s="56">
        <v>104.29567626944204</v>
      </c>
      <c r="BHA18" s="56">
        <v>17.947009314264207</v>
      </c>
      <c r="BHB18" s="56">
        <v>13.672110788980083</v>
      </c>
      <c r="BHC18" s="56">
        <v>9.2581993357561014</v>
      </c>
      <c r="BHD18" s="56">
        <v>4.7019580368863911</v>
      </c>
      <c r="BHE18" s="56">
        <v>0</v>
      </c>
      <c r="BHF18" s="56">
        <v>0</v>
      </c>
      <c r="BHG18" s="56">
        <v>0</v>
      </c>
      <c r="BHH18" s="56">
        <v>0</v>
      </c>
      <c r="BHI18" s="56">
        <v>0</v>
      </c>
      <c r="BHJ18" s="56">
        <v>0</v>
      </c>
      <c r="BHK18" s="59">
        <v>0</v>
      </c>
      <c r="BHL18" s="56">
        <v>0</v>
      </c>
      <c r="BHM18" s="56">
        <v>0</v>
      </c>
      <c r="BHN18" s="56">
        <v>0</v>
      </c>
      <c r="BHO18" s="56">
        <v>0</v>
      </c>
      <c r="BHP18" s="56">
        <v>0</v>
      </c>
      <c r="BHQ18" s="56">
        <v>0</v>
      </c>
      <c r="BHR18" s="56">
        <v>0</v>
      </c>
      <c r="BHS18" s="56">
        <v>0</v>
      </c>
      <c r="BHT18" s="56">
        <v>0</v>
      </c>
      <c r="BHU18" s="56">
        <v>0</v>
      </c>
      <c r="BHV18" s="56">
        <v>40.019999999999996</v>
      </c>
      <c r="BHW18" s="56">
        <v>39.064862243383843</v>
      </c>
      <c r="BHX18" s="56">
        <v>38.132520292217805</v>
      </c>
      <c r="BHY18" s="56">
        <v>37.22243009016811</v>
      </c>
      <c r="BHZ18" s="56">
        <v>36.334060565627261</v>
      </c>
      <c r="BIA18" s="59">
        <v>6.0085089862837737</v>
      </c>
      <c r="BIB18" s="56">
        <v>4.3988301318836127</v>
      </c>
      <c r="BIC18" s="56">
        <v>2.8625636037661057</v>
      </c>
      <c r="BID18" s="56">
        <v>1.3971220995008411</v>
      </c>
      <c r="BIE18" s="56">
        <v>0</v>
      </c>
      <c r="BIF18" s="56">
        <v>0</v>
      </c>
      <c r="BIG18" s="56">
        <v>0</v>
      </c>
      <c r="BIH18" s="56">
        <v>0</v>
      </c>
      <c r="BII18" s="56">
        <v>0</v>
      </c>
      <c r="BIJ18" s="56">
        <v>0</v>
      </c>
      <c r="BIK18" s="59">
        <v>0</v>
      </c>
      <c r="BIL18" s="56">
        <v>0</v>
      </c>
      <c r="BIM18" s="56">
        <v>0</v>
      </c>
      <c r="BIN18" s="56">
        <v>0</v>
      </c>
      <c r="BIO18" s="56">
        <v>0</v>
      </c>
      <c r="BIP18" s="56">
        <v>0</v>
      </c>
      <c r="BIQ18" s="56">
        <v>0</v>
      </c>
      <c r="BIR18" s="56">
        <v>0</v>
      </c>
      <c r="BIS18" s="56">
        <v>0</v>
      </c>
      <c r="BIT18" s="56">
        <v>0</v>
      </c>
      <c r="BIU18" s="56">
        <v>0</v>
      </c>
      <c r="BIV18" s="61">
        <v>0.9</v>
      </c>
      <c r="BIW18" s="61">
        <v>0.9</v>
      </c>
      <c r="BIX18" s="61">
        <f t="shared" si="15"/>
        <v>0.71400000000000008</v>
      </c>
      <c r="BIY18" s="61">
        <f t="shared" si="15"/>
        <v>0.71400000000000008</v>
      </c>
      <c r="BIZ18" s="61">
        <v>0.1</v>
      </c>
      <c r="BJA18" s="61">
        <v>0.1</v>
      </c>
      <c r="BJB18" s="61">
        <v>0.8</v>
      </c>
      <c r="BJC18" s="61">
        <v>0.8</v>
      </c>
      <c r="BJD18" s="61">
        <v>0.8</v>
      </c>
      <c r="BJE18" s="61">
        <v>0.8</v>
      </c>
      <c r="BJF18" s="61">
        <v>1</v>
      </c>
      <c r="BJG18" s="61">
        <v>1</v>
      </c>
      <c r="BJH18" s="61">
        <f t="shared" si="16"/>
        <v>9</v>
      </c>
      <c r="BJI18" s="61">
        <f t="shared" si="16"/>
        <v>9</v>
      </c>
      <c r="BJJ18" s="62">
        <v>0.3</v>
      </c>
      <c r="BJK18" s="62">
        <v>0.3</v>
      </c>
      <c r="BJL18" s="46">
        <f t="shared" si="17"/>
        <v>1.69</v>
      </c>
      <c r="BJM18" s="46">
        <f t="shared" si="0"/>
        <v>1.5649999999999999</v>
      </c>
      <c r="BJN18" s="46">
        <f t="shared" si="0"/>
        <v>1.423</v>
      </c>
      <c r="BJO18" s="46">
        <v>1.5</v>
      </c>
      <c r="BJP18" s="61">
        <f t="shared" si="1"/>
        <v>0.65</v>
      </c>
      <c r="BJQ18" s="61">
        <f t="shared" si="1"/>
        <v>0.65</v>
      </c>
      <c r="BJR18" s="61">
        <v>0.69</v>
      </c>
      <c r="BJS18" s="61">
        <v>0.69</v>
      </c>
      <c r="BJT18" s="61">
        <v>48.83</v>
      </c>
      <c r="BJU18" s="61">
        <v>48.83</v>
      </c>
      <c r="BJV18" s="61">
        <f t="shared" si="18"/>
        <v>73.245000000000005</v>
      </c>
      <c r="BJW18" s="61">
        <f t="shared" si="18"/>
        <v>73.245000000000005</v>
      </c>
      <c r="BJX18" s="61">
        <v>4</v>
      </c>
      <c r="BJY18" s="61">
        <v>4</v>
      </c>
      <c r="BJZ18" s="63">
        <v>2937935.7315000002</v>
      </c>
      <c r="BKA18" s="63">
        <v>2984176.5171831767</v>
      </c>
      <c r="BKB18" s="63">
        <v>3031145.0962750632</v>
      </c>
      <c r="BKC18" s="63">
        <v>3078852.9236685187</v>
      </c>
      <c r="BKD18" s="63">
        <v>3127311.6345473607</v>
      </c>
      <c r="BKE18" s="63">
        <v>3176533.0472240015</v>
      </c>
      <c r="BKF18" s="63">
        <v>3226529.1660217461</v>
      </c>
      <c r="BKG18" s="63">
        <v>3277312.1842024587</v>
      </c>
      <c r="BKH18" s="63">
        <v>3328894.4869403057</v>
      </c>
      <c r="BKI18" s="63">
        <v>3381288.6543423012</v>
      </c>
      <c r="BKJ18" s="63">
        <v>3434507.4645163999</v>
      </c>
      <c r="BKK18" s="63">
        <v>3488563.8966878722</v>
      </c>
      <c r="BKL18" s="63">
        <v>3543471.1343647325</v>
      </c>
      <c r="BKM18" s="63">
        <v>3599242.5685529904</v>
      </c>
      <c r="BKN18" s="63">
        <v>3655891.8010225012</v>
      </c>
      <c r="BKO18" s="63">
        <v>3713432.6476242249</v>
      </c>
      <c r="BKP18" s="63">
        <v>3771879.1416596933</v>
      </c>
      <c r="BKQ18" s="63">
        <v>3831245.5373035087</v>
      </c>
      <c r="BKR18" s="63">
        <v>3891546.313079712</v>
      </c>
      <c r="BKS18" s="63">
        <v>3952796.1753928675</v>
      </c>
      <c r="BKT18" s="63">
        <v>4015010.0621147193</v>
      </c>
      <c r="BKU18" s="63">
        <v>4078203.1462273034</v>
      </c>
      <c r="BKV18" s="63">
        <v>4142390.839523396</v>
      </c>
      <c r="BKW18" s="63">
        <v>4207588.796365208</v>
      </c>
      <c r="BKX18" s="63">
        <v>4273812.9175022366</v>
      </c>
      <c r="BKY18" s="63">
        <v>4341079.3539492013</v>
      </c>
      <c r="BKZ18" s="64">
        <v>1200001.9184999999</v>
      </c>
      <c r="BLA18" s="64">
        <v>1171362.0599200104</v>
      </c>
      <c r="BLB18" s="64">
        <v>1143405.7348301234</v>
      </c>
      <c r="BLC18" s="64">
        <v>1116116.6296710107</v>
      </c>
      <c r="BLD18" s="64">
        <v>1089478.8202310819</v>
      </c>
      <c r="BLE18" s="64">
        <v>1063476.762354112</v>
      </c>
      <c r="BLF18" s="64">
        <v>1038095.2828686468</v>
      </c>
      <c r="BLG18" s="64">
        <v>1013319.5707338899</v>
      </c>
      <c r="BLH18" s="64">
        <v>989135.16839690809</v>
      </c>
      <c r="BLI18" s="64">
        <v>965527.96335610922</v>
      </c>
      <c r="BLJ18" s="64">
        <v>942484.1799260712</v>
      </c>
      <c r="BLK18" s="64">
        <v>919990.37119891483</v>
      </c>
      <c r="BLL18" s="64">
        <v>898033.41119753045</v>
      </c>
      <c r="BLM18" s="64">
        <v>876600.48721608217</v>
      </c>
      <c r="BLN18" s="64">
        <v>855679.09234331374</v>
      </c>
      <c r="BLO18" s="64">
        <v>835257.01816429966</v>
      </c>
      <c r="BLP18" s="64">
        <v>815322.34763637988</v>
      </c>
      <c r="BLQ18" s="64">
        <v>795863.44813511975</v>
      </c>
      <c r="BLR18" s="64">
        <v>776868.9646662398</v>
      </c>
      <c r="BLS18" s="64">
        <v>758327.81323955243</v>
      </c>
      <c r="BLT18" s="64">
        <v>740229.17440104031</v>
      </c>
      <c r="BLU18" s="64">
        <v>722562.48691930017</v>
      </c>
      <c r="BLV18" s="64">
        <v>705317.44162267121</v>
      </c>
      <c r="BLW18" s="64">
        <v>688483.97538344783</v>
      </c>
      <c r="BLX18" s="64">
        <v>672052.26524566871</v>
      </c>
      <c r="BLY18" s="64">
        <v>656012.7226930561</v>
      </c>
      <c r="BLZ18" s="65">
        <v>824830.89724035014</v>
      </c>
      <c r="BMA18" s="65">
        <v>837813.08345198678</v>
      </c>
      <c r="BMB18" s="65">
        <v>850999.59901088395</v>
      </c>
      <c r="BMC18" s="65">
        <v>864393.65989942499</v>
      </c>
      <c r="BMD18" s="65">
        <v>877998.53271701338</v>
      </c>
      <c r="BME18" s="65">
        <v>891817.53547674452</v>
      </c>
      <c r="BMF18" s="65">
        <v>905854.03841461649</v>
      </c>
      <c r="BMG18" s="65">
        <v>920111.46481147793</v>
      </c>
      <c r="BMH18" s="65">
        <v>934593.29182791139</v>
      </c>
      <c r="BMI18" s="65">
        <v>949303.05135225737</v>
      </c>
      <c r="BMJ18" s="65">
        <v>964244.33086198778</v>
      </c>
      <c r="BMK18" s="65">
        <v>979420.77429863252</v>
      </c>
      <c r="BML18" s="65">
        <v>994836.08295648103</v>
      </c>
      <c r="BMM18" s="65">
        <v>1010494.016385268</v>
      </c>
      <c r="BMN18" s="65">
        <v>1026398.3933070693</v>
      </c>
      <c r="BMO18" s="65">
        <v>1042553.0925476268</v>
      </c>
      <c r="BMP18" s="65">
        <v>1058962.0539823323</v>
      </c>
      <c r="BMQ18" s="65">
        <v>1075629.2794971033</v>
      </c>
      <c r="BMR18" s="65">
        <v>1092558.8339643758</v>
      </c>
      <c r="BMS18" s="65">
        <v>1109754.846234465</v>
      </c>
      <c r="BMT18" s="65">
        <v>1127221.5101425266</v>
      </c>
      <c r="BMU18" s="65">
        <v>1144963.0855313642</v>
      </c>
      <c r="BMV18" s="65">
        <v>1162983.899290341</v>
      </c>
      <c r="BMW18" s="65">
        <v>1181288.3464106368</v>
      </c>
      <c r="BMX18" s="65">
        <v>1199880.8910571188</v>
      </c>
      <c r="BMY18" s="65">
        <v>1218766.0676570793</v>
      </c>
      <c r="BMZ18" s="65">
        <v>336902.76084465004</v>
      </c>
      <c r="BNA18" s="65">
        <v>328862.06751154282</v>
      </c>
      <c r="BNB18" s="65">
        <v>321013.27747158468</v>
      </c>
      <c r="BNC18" s="65">
        <v>313351.81066278386</v>
      </c>
      <c r="BND18" s="65">
        <v>305873.19633324706</v>
      </c>
      <c r="BNE18" s="65">
        <v>298573.07043232879</v>
      </c>
      <c r="BNF18" s="65">
        <v>291447.17306404462</v>
      </c>
      <c r="BNG18" s="65">
        <v>284491.34600126324</v>
      </c>
      <c r="BNH18" s="65">
        <v>277701.53025922528</v>
      </c>
      <c r="BNI18" s="65">
        <v>271073.76372697472</v>
      </c>
      <c r="BNJ18" s="65">
        <v>264604.17885531846</v>
      </c>
      <c r="BNK18" s="65">
        <v>258289.00039996795</v>
      </c>
      <c r="BNL18" s="65">
        <v>252124.5432185423</v>
      </c>
      <c r="BNM18" s="65">
        <v>246107.2101201507</v>
      </c>
      <c r="BNN18" s="65">
        <v>240233.48976629711</v>
      </c>
      <c r="BNO18" s="65">
        <v>234499.95462188299</v>
      </c>
      <c r="BNP18" s="65">
        <v>228903.25895511304</v>
      </c>
      <c r="BNQ18" s="65">
        <v>223440.13688513517</v>
      </c>
      <c r="BNR18" s="65">
        <v>218107.40047627775</v>
      </c>
      <c r="BNS18" s="65">
        <v>212901.93787776967</v>
      </c>
      <c r="BNT18" s="65">
        <v>207820.71150785949</v>
      </c>
      <c r="BNU18" s="65">
        <v>202860.75628127303</v>
      </c>
      <c r="BNV18" s="65">
        <v>198019.1778789754</v>
      </c>
      <c r="BNW18" s="65">
        <v>193293.15105922776</v>
      </c>
      <c r="BNX18" s="65">
        <v>188679.91800895345</v>
      </c>
      <c r="BNY18" s="65">
        <v>184176.78673445093</v>
      </c>
      <c r="BNZ18" s="66">
        <v>30511.907496</v>
      </c>
      <c r="BOA18" s="66">
        <v>30992.140797287058</v>
      </c>
      <c r="BOB18" s="66">
        <v>31479.932591064146</v>
      </c>
      <c r="BOC18" s="66">
        <v>31975.401842027321</v>
      </c>
      <c r="BOD18" s="66">
        <v>32478.669387282895</v>
      </c>
      <c r="BOE18" s="66">
        <v>32989.857965817704</v>
      </c>
      <c r="BOF18" s="66">
        <v>33509.09224843319</v>
      </c>
      <c r="BOG18" s="66">
        <v>34036.498868150666</v>
      </c>
      <c r="BOH18" s="66">
        <v>34572.206451095059</v>
      </c>
      <c r="BOI18" s="66">
        <v>35116.345647864837</v>
      </c>
      <c r="BOJ18" s="66">
        <v>35669.049165395569</v>
      </c>
      <c r="BOK18" s="66">
        <v>36230.451799325092</v>
      </c>
      <c r="BOL18" s="66">
        <v>36800.690466868</v>
      </c>
      <c r="BOM18" s="66">
        <v>37379.904240207608</v>
      </c>
      <c r="BON18" s="66">
        <v>37968.234380413436</v>
      </c>
      <c r="BOO18" s="66">
        <v>38565.824371892566</v>
      </c>
      <c r="BOP18" s="66">
        <v>39172.81995738321</v>
      </c>
      <c r="BOQ18" s="66">
        <v>39789.369173499035</v>
      </c>
      <c r="BOR18" s="66">
        <v>40415.622386833013</v>
      </c>
      <c r="BOS18" s="66">
        <v>41051.732330629362</v>
      </c>
      <c r="BOT18" s="66">
        <v>41697.85414203284</v>
      </c>
      <c r="BOU18" s="66">
        <v>42354.1453999242</v>
      </c>
      <c r="BOV18" s="66">
        <v>43020.766163351196</v>
      </c>
      <c r="BOW18" s="66">
        <v>43697.879010564473</v>
      </c>
      <c r="BOX18" s="66">
        <v>44385.649078667782</v>
      </c>
      <c r="BOY18" s="66">
        <v>45084.244103892335</v>
      </c>
      <c r="BOZ18" s="65">
        <v>12462.610103999999</v>
      </c>
      <c r="BPA18" s="65">
        <v>12165.17108710054</v>
      </c>
      <c r="BPB18" s="65">
        <v>11874.830901668633</v>
      </c>
      <c r="BPC18" s="65">
        <v>11591.420123367385</v>
      </c>
      <c r="BPD18" s="65">
        <v>11314.773371427644</v>
      </c>
      <c r="BPE18" s="65">
        <v>11044.729212142145</v>
      </c>
      <c r="BPF18" s="65">
        <v>10781.130064662924</v>
      </c>
      <c r="BPG18" s="65">
        <v>10523.822109047005</v>
      </c>
      <c r="BPH18" s="65">
        <v>10272.655196496715</v>
      </c>
      <c r="BPI18" s="65">
        <v>10027.482761742262</v>
      </c>
      <c r="BPJ18" s="65">
        <v>9788.1617375154328</v>
      </c>
      <c r="BPK18" s="65">
        <v>9554.5524710644931</v>
      </c>
      <c r="BPL18" s="65">
        <v>9326.5186426615983</v>
      </c>
      <c r="BPM18" s="65">
        <v>9103.927186055138</v>
      </c>
      <c r="BPN18" s="65">
        <v>8886.6482108206164</v>
      </c>
      <c r="BPO18" s="65">
        <v>8674.5549265647387</v>
      </c>
      <c r="BPP18" s="65">
        <v>8467.5235689384863</v>
      </c>
      <c r="BPQ18" s="65">
        <v>8265.433327415989</v>
      </c>
      <c r="BPR18" s="65">
        <v>8068.1662747970868</v>
      </c>
      <c r="BPS18" s="65">
        <v>7875.6072983923932</v>
      </c>
      <c r="BPT18" s="65">
        <v>7687.6440328507551</v>
      </c>
      <c r="BPU18" s="65">
        <v>7504.1667945898698</v>
      </c>
      <c r="BPV18" s="65">
        <v>7325.0685177918185</v>
      </c>
      <c r="BPW18" s="65">
        <v>7150.2446919261693</v>
      </c>
      <c r="BPX18" s="65">
        <v>6979.593300764177</v>
      </c>
      <c r="BPY18" s="65">
        <v>6813.0147628485074</v>
      </c>
      <c r="BPZ18" s="66">
        <v>740747.72392638621</v>
      </c>
      <c r="BQA18" s="66">
        <v>777988.32872002898</v>
      </c>
      <c r="BQB18" s="66">
        <v>817101.18043472222</v>
      </c>
      <c r="BQC18" s="66">
        <v>858180.40505345701</v>
      </c>
      <c r="BQD18" s="66">
        <v>901324.860681133</v>
      </c>
      <c r="BQE18" s="66">
        <v>946638.37544887722</v>
      </c>
      <c r="BQF18" s="66">
        <v>994229.99737884349</v>
      </c>
      <c r="BQG18" s="66">
        <v>1044214.256810803</v>
      </c>
      <c r="BQH18" s="66">
        <v>1096711.4420220573</v>
      </c>
      <c r="BQI18" s="66">
        <v>1151847.8887039621</v>
      </c>
      <c r="BQJ18" s="66">
        <v>1209756.2839916926</v>
      </c>
      <c r="BQK18" s="66">
        <v>1270575.9857789073</v>
      </c>
      <c r="BQL18" s="66">
        <v>1334453.3580857404</v>
      </c>
      <c r="BQM18" s="66">
        <v>1401542.1232872105</v>
      </c>
      <c r="BQN18" s="66">
        <v>1472003.732049668</v>
      </c>
      <c r="BQO18" s="66">
        <v>1546007.7518655651</v>
      </c>
      <c r="BQP18" s="66">
        <v>1623732.2751215491</v>
      </c>
      <c r="BQQ18" s="66">
        <v>1705364.347681914</v>
      </c>
      <c r="BQR18" s="66">
        <v>1791100.4190188029</v>
      </c>
      <c r="BQS18" s="66">
        <v>1881146.8149724083</v>
      </c>
      <c r="BQT18" s="66">
        <v>1975720.2342788833</v>
      </c>
      <c r="BQU18" s="66">
        <v>2075048.2700608673</v>
      </c>
      <c r="BQV18" s="66">
        <v>2179369.9575356008</v>
      </c>
      <c r="BQW18" s="66">
        <v>2288936.349258712</v>
      </c>
      <c r="BQX18" s="66">
        <v>2404011.1192879989</v>
      </c>
      <c r="BQY18" s="66">
        <v>2524871.1977211582</v>
      </c>
      <c r="BQZ18" s="65">
        <v>302558.92949105916</v>
      </c>
      <c r="BRA18" s="65">
        <v>305379.39229661232</v>
      </c>
      <c r="BRB18" s="65">
        <v>308226.14753534825</v>
      </c>
      <c r="BRC18" s="65">
        <v>311099.44030606485</v>
      </c>
      <c r="BRD18" s="65">
        <v>313999.5179923774</v>
      </c>
      <c r="BRE18" s="65">
        <v>316926.63028401876</v>
      </c>
      <c r="BRF18" s="65">
        <v>319881.02919833595</v>
      </c>
      <c r="BRG18" s="65">
        <v>322862.96910198912</v>
      </c>
      <c r="BRH18" s="65">
        <v>325872.70673285128</v>
      </c>
      <c r="BRI18" s="65">
        <v>328910.50122211321</v>
      </c>
      <c r="BRJ18" s="65">
        <v>331976.6141165939</v>
      </c>
      <c r="BRK18" s="65">
        <v>335071.30940125912</v>
      </c>
      <c r="BRL18" s="65">
        <v>338194.85352194967</v>
      </c>
      <c r="BRM18" s="65">
        <v>341347.51540832227</v>
      </c>
      <c r="BRN18" s="65">
        <v>344529.56649700314</v>
      </c>
      <c r="BRO18" s="65">
        <v>347741.28075495857</v>
      </c>
      <c r="BRP18" s="65">
        <v>350982.93470308225</v>
      </c>
      <c r="BRQ18" s="65">
        <v>354254.80744000367</v>
      </c>
      <c r="BRR18" s="65">
        <v>357557.18066611746</v>
      </c>
      <c r="BRS18" s="65">
        <v>360890.33870783722</v>
      </c>
      <c r="BRT18" s="65">
        <v>364254.56854207517</v>
      </c>
      <c r="BRU18" s="65">
        <v>367650.15982095059</v>
      </c>
      <c r="BRV18" s="65">
        <v>371077.40489672776</v>
      </c>
      <c r="BRW18" s="65">
        <v>374536.59884698724</v>
      </c>
      <c r="BRX18" s="65">
        <v>378028.03950003034</v>
      </c>
      <c r="BRY18" s="65">
        <v>381552.02746052289</v>
      </c>
      <c r="BRZ18" s="64">
        <v>2937935.7315000002</v>
      </c>
      <c r="BSA18" s="64">
        <v>2984176.5171831767</v>
      </c>
      <c r="BSB18" s="64">
        <v>3031145.0962750632</v>
      </c>
      <c r="BSC18" s="64">
        <v>3078852.9236685187</v>
      </c>
      <c r="BSD18" s="64">
        <v>3127311.6345473607</v>
      </c>
      <c r="BSE18" s="64">
        <v>1003784.4429227844</v>
      </c>
      <c r="BSF18" s="64">
        <v>888371.03037798754</v>
      </c>
      <c r="BSG18" s="64">
        <v>769075.92589284375</v>
      </c>
      <c r="BSH18" s="64">
        <v>645805.53046641941</v>
      </c>
      <c r="BSI18" s="64">
        <v>0</v>
      </c>
      <c r="BSJ18" s="64">
        <v>0</v>
      </c>
      <c r="BSK18" s="64">
        <v>0</v>
      </c>
      <c r="BSL18" s="64">
        <v>0</v>
      </c>
      <c r="BSM18" s="64">
        <v>0</v>
      </c>
      <c r="BSN18" s="64">
        <v>0</v>
      </c>
      <c r="BSO18" s="64">
        <v>0</v>
      </c>
      <c r="BSP18" s="64">
        <v>0</v>
      </c>
      <c r="BSQ18" s="64">
        <v>0</v>
      </c>
      <c r="BSR18" s="64">
        <v>0</v>
      </c>
      <c r="BSS18" s="64">
        <v>0</v>
      </c>
      <c r="BST18" s="64">
        <v>0</v>
      </c>
      <c r="BSU18" s="64">
        <v>0</v>
      </c>
      <c r="BSV18" s="64">
        <v>0</v>
      </c>
      <c r="BSW18" s="64">
        <v>0</v>
      </c>
      <c r="BSX18" s="64">
        <v>0</v>
      </c>
      <c r="BSY18" s="64">
        <v>0</v>
      </c>
      <c r="BSZ18" s="64">
        <v>1200001.9184999999</v>
      </c>
      <c r="BTA18" s="64">
        <v>1171362.0599200104</v>
      </c>
      <c r="BTB18" s="64">
        <v>1143405.7348301234</v>
      </c>
      <c r="BTC18" s="64">
        <v>1116116.6296710107</v>
      </c>
      <c r="BTD18" s="64">
        <v>1089478.8202310819</v>
      </c>
      <c r="BTE18" s="63">
        <v>493453.21773230797</v>
      </c>
      <c r="BTF18" s="63">
        <v>413161.92258172139</v>
      </c>
      <c r="BTG18" s="63">
        <v>336422.09748365136</v>
      </c>
      <c r="BTH18" s="63">
        <v>263109.95479357749</v>
      </c>
      <c r="BTI18" s="63">
        <v>0</v>
      </c>
      <c r="BTJ18" s="63">
        <v>0</v>
      </c>
      <c r="BTK18" s="63">
        <v>0</v>
      </c>
      <c r="BTL18" s="63">
        <v>0</v>
      </c>
      <c r="BTM18" s="63">
        <v>0</v>
      </c>
      <c r="BTN18" s="63">
        <v>0</v>
      </c>
      <c r="BTO18" s="63">
        <v>0</v>
      </c>
      <c r="BTP18" s="63">
        <v>0</v>
      </c>
      <c r="BTQ18" s="63">
        <v>0</v>
      </c>
      <c r="BTR18" s="63">
        <v>0</v>
      </c>
      <c r="BTS18" s="63">
        <v>0</v>
      </c>
      <c r="BTT18" s="63">
        <v>0</v>
      </c>
      <c r="BTU18" s="63">
        <v>0</v>
      </c>
      <c r="BTV18" s="63">
        <v>0</v>
      </c>
      <c r="BTW18" s="63">
        <v>0</v>
      </c>
      <c r="BTX18" s="63">
        <v>0</v>
      </c>
      <c r="BTY18" s="63">
        <v>0</v>
      </c>
      <c r="BTZ18" s="63">
        <v>824830.89724035014</v>
      </c>
      <c r="BUA18" s="63">
        <v>837813.08345198666</v>
      </c>
      <c r="BUB18" s="63">
        <v>850999.59901088395</v>
      </c>
      <c r="BUC18" s="63">
        <v>864393.65989942511</v>
      </c>
      <c r="BUD18" s="63">
        <v>877998.5327170135</v>
      </c>
      <c r="BUE18" s="77">
        <v>713454.02838139574</v>
      </c>
      <c r="BUF18" s="77">
        <v>543512.42304876982</v>
      </c>
      <c r="BUG18" s="77">
        <v>368044.58592459117</v>
      </c>
      <c r="BUH18" s="77">
        <v>186918.65836558229</v>
      </c>
      <c r="BUI18" s="77">
        <v>0</v>
      </c>
      <c r="BUJ18" s="63">
        <v>0</v>
      </c>
      <c r="BUK18" s="63">
        <v>0</v>
      </c>
      <c r="BUL18" s="63">
        <v>0</v>
      </c>
      <c r="BUM18" s="63">
        <v>0</v>
      </c>
      <c r="BUN18" s="63">
        <v>0</v>
      </c>
      <c r="BUO18" s="63">
        <v>0</v>
      </c>
      <c r="BUP18" s="63">
        <v>0</v>
      </c>
      <c r="BUQ18" s="63">
        <v>0</v>
      </c>
      <c r="BUR18" s="63">
        <v>0</v>
      </c>
      <c r="BUS18" s="63">
        <v>0</v>
      </c>
      <c r="BUT18" s="63">
        <v>0</v>
      </c>
      <c r="BUU18" s="63">
        <v>0</v>
      </c>
      <c r="BUV18" s="63">
        <v>0</v>
      </c>
      <c r="BUW18" s="63">
        <v>0</v>
      </c>
      <c r="BUX18" s="63">
        <v>0</v>
      </c>
      <c r="BUY18" s="63">
        <v>0</v>
      </c>
      <c r="BUZ18" s="63">
        <v>336902.76084465004</v>
      </c>
      <c r="BVA18" s="63">
        <v>328862.06751154282</v>
      </c>
      <c r="BVB18" s="63">
        <v>321013.27747158468</v>
      </c>
      <c r="BVC18" s="63">
        <v>313351.81066278386</v>
      </c>
      <c r="BVD18" s="63">
        <v>305873.19633324706</v>
      </c>
      <c r="BVE18" s="77">
        <v>238858.45634586306</v>
      </c>
      <c r="BVF18" s="77">
        <v>174868.30383842677</v>
      </c>
      <c r="BVG18" s="77">
        <v>113796.53840050531</v>
      </c>
      <c r="BVH18" s="77">
        <v>55540.306051845073</v>
      </c>
      <c r="BVI18" s="77">
        <v>0</v>
      </c>
      <c r="BVJ18" s="63">
        <v>0</v>
      </c>
      <c r="BVK18" s="63">
        <v>0</v>
      </c>
      <c r="BVL18" s="63">
        <v>0</v>
      </c>
      <c r="BVM18" s="63">
        <v>0</v>
      </c>
      <c r="BVN18" s="63">
        <v>0</v>
      </c>
      <c r="BVO18" s="63">
        <v>0</v>
      </c>
      <c r="BVP18" s="63">
        <v>0</v>
      </c>
      <c r="BVQ18" s="63">
        <v>0</v>
      </c>
      <c r="BVR18" s="63">
        <v>0</v>
      </c>
      <c r="BVS18" s="63">
        <v>0</v>
      </c>
      <c r="BVT18" s="63">
        <v>0</v>
      </c>
      <c r="BVU18" s="63">
        <v>0</v>
      </c>
      <c r="BVV18" s="63">
        <v>0</v>
      </c>
      <c r="BVW18" s="63">
        <v>0</v>
      </c>
      <c r="BVX18" s="63">
        <v>0</v>
      </c>
      <c r="BVY18" s="63">
        <v>0</v>
      </c>
      <c r="BVZ18" s="66">
        <v>30511.907496</v>
      </c>
      <c r="BWA18" s="66">
        <v>30992.140797287058</v>
      </c>
      <c r="BWB18" s="66">
        <v>31479.932591064146</v>
      </c>
      <c r="BWC18" s="66">
        <v>31975.401842027321</v>
      </c>
      <c r="BWD18" s="66">
        <v>32478.669387282895</v>
      </c>
      <c r="BWE18" s="66">
        <v>26391.886372654164</v>
      </c>
      <c r="BWF18" s="66">
        <v>20105.455349059917</v>
      </c>
      <c r="BWG18" s="66">
        <v>13614.599547260266</v>
      </c>
      <c r="BWH18" s="66">
        <v>6914.4412902190134</v>
      </c>
      <c r="BWI18" s="66">
        <v>0</v>
      </c>
      <c r="BWJ18" s="66">
        <v>0</v>
      </c>
      <c r="BWK18" s="66">
        <v>0</v>
      </c>
      <c r="BWL18" s="66">
        <v>0</v>
      </c>
      <c r="BWM18" s="66">
        <v>0</v>
      </c>
      <c r="BWN18" s="66">
        <v>0</v>
      </c>
      <c r="BWO18" s="66">
        <v>0</v>
      </c>
      <c r="BWP18" s="66">
        <v>0</v>
      </c>
      <c r="BWQ18" s="66">
        <v>0</v>
      </c>
      <c r="BWR18" s="66">
        <v>0</v>
      </c>
      <c r="BWS18" s="66">
        <v>0</v>
      </c>
      <c r="BWT18" s="66">
        <v>0</v>
      </c>
      <c r="BWU18" s="66">
        <v>0</v>
      </c>
      <c r="BWV18" s="66">
        <v>0</v>
      </c>
      <c r="BWW18" s="66">
        <v>0</v>
      </c>
      <c r="BWX18" s="66">
        <v>0</v>
      </c>
      <c r="BWY18" s="66">
        <v>0</v>
      </c>
      <c r="BWZ18" s="66">
        <v>12462.610103999999</v>
      </c>
      <c r="BXA18" s="66">
        <v>12165.17108710054</v>
      </c>
      <c r="BXB18" s="66">
        <v>11874.830901668633</v>
      </c>
      <c r="BXC18" s="66">
        <v>11591.420123367385</v>
      </c>
      <c r="BXD18" s="66">
        <v>11314.773371427644</v>
      </c>
      <c r="BXE18" s="66">
        <v>8835.7833697137157</v>
      </c>
      <c r="BXF18" s="66">
        <v>6468.6780387977542</v>
      </c>
      <c r="BXG18" s="66">
        <v>4209.5288436188021</v>
      </c>
      <c r="BXH18" s="66">
        <v>2054.5310392993429</v>
      </c>
      <c r="BXI18" s="66">
        <v>0</v>
      </c>
      <c r="BXJ18" s="66">
        <v>0</v>
      </c>
      <c r="BXK18" s="66">
        <v>0</v>
      </c>
      <c r="BXL18" s="66">
        <v>0</v>
      </c>
      <c r="BXM18" s="66">
        <v>0</v>
      </c>
      <c r="BXN18" s="66">
        <v>0</v>
      </c>
      <c r="BXO18" s="66">
        <v>0</v>
      </c>
      <c r="BXP18" s="66">
        <v>0</v>
      </c>
      <c r="BXQ18" s="66">
        <v>0</v>
      </c>
      <c r="BXR18" s="66">
        <v>0</v>
      </c>
      <c r="BXS18" s="66">
        <v>0</v>
      </c>
      <c r="BXT18" s="66">
        <v>0</v>
      </c>
      <c r="BXU18" s="66">
        <v>0</v>
      </c>
      <c r="BXV18" s="66">
        <v>0</v>
      </c>
      <c r="BXW18" s="66">
        <v>0</v>
      </c>
      <c r="BXX18" s="66">
        <v>0</v>
      </c>
      <c r="BXY18" s="66">
        <v>0</v>
      </c>
      <c r="BXZ18" s="66">
        <v>740747.72392638621</v>
      </c>
      <c r="BYA18" s="66">
        <v>777988.32872002898</v>
      </c>
      <c r="BYB18" s="66">
        <v>817101.18043472222</v>
      </c>
      <c r="BYC18" s="66">
        <v>858180.40505345701</v>
      </c>
      <c r="BYD18" s="66">
        <v>901324.860681133</v>
      </c>
      <c r="BYE18" s="66">
        <v>757310.70035910176</v>
      </c>
      <c r="BYF18" s="66">
        <v>596537.99842730619</v>
      </c>
      <c r="BYG18" s="66">
        <v>417685.70272432128</v>
      </c>
      <c r="BYH18" s="66">
        <v>219342.28840441146</v>
      </c>
      <c r="BYI18" s="66">
        <v>0</v>
      </c>
      <c r="BYJ18" s="66">
        <v>0</v>
      </c>
      <c r="BYK18" s="66">
        <v>0</v>
      </c>
      <c r="BYL18" s="66">
        <v>0</v>
      </c>
      <c r="BYM18" s="66">
        <v>0</v>
      </c>
      <c r="BYN18" s="66">
        <v>0</v>
      </c>
      <c r="BYO18" s="66">
        <v>0</v>
      </c>
      <c r="BYP18" s="66">
        <v>0</v>
      </c>
      <c r="BYQ18" s="66">
        <v>0</v>
      </c>
      <c r="BYR18" s="66">
        <v>0</v>
      </c>
      <c r="BYS18" s="66">
        <v>0</v>
      </c>
      <c r="BYT18" s="66">
        <v>0</v>
      </c>
      <c r="BYU18" s="66">
        <v>0</v>
      </c>
      <c r="BYV18" s="66">
        <v>0</v>
      </c>
      <c r="BYW18" s="66">
        <v>0</v>
      </c>
      <c r="BYX18" s="66">
        <v>0</v>
      </c>
      <c r="BYY18" s="66">
        <v>0</v>
      </c>
      <c r="BYZ18" s="65">
        <v>302558.92949105916</v>
      </c>
      <c r="BZA18" s="65">
        <v>305379.39229661232</v>
      </c>
      <c r="BZB18" s="65">
        <v>308226.14753534825</v>
      </c>
      <c r="BZC18" s="65">
        <v>311099.44030606485</v>
      </c>
      <c r="BZD18" s="65">
        <v>313999.5179923774</v>
      </c>
      <c r="BZE18" s="65">
        <v>253541.30422721498</v>
      </c>
      <c r="BZF18" s="65">
        <v>191928.61751900156</v>
      </c>
      <c r="BZG18" s="65">
        <v>129145.18764079564</v>
      </c>
      <c r="BZH18" s="65">
        <v>65174.541346570259</v>
      </c>
      <c r="BZI18" s="65">
        <v>0</v>
      </c>
      <c r="BZJ18" s="65">
        <v>0</v>
      </c>
      <c r="BZK18" s="65">
        <v>0</v>
      </c>
      <c r="BZL18" s="65">
        <v>0</v>
      </c>
      <c r="BZM18" s="65">
        <v>0</v>
      </c>
      <c r="BZN18" s="65">
        <v>0</v>
      </c>
      <c r="BZO18" s="65">
        <v>0</v>
      </c>
      <c r="BZP18" s="65">
        <v>0</v>
      </c>
      <c r="BZQ18" s="65">
        <v>0</v>
      </c>
      <c r="BZR18" s="65">
        <v>0</v>
      </c>
      <c r="BZS18" s="65">
        <v>0</v>
      </c>
      <c r="BZT18" s="65">
        <v>0</v>
      </c>
      <c r="BZU18" s="65">
        <v>0</v>
      </c>
      <c r="BZV18" s="65">
        <v>0</v>
      </c>
      <c r="BZW18" s="65">
        <v>0</v>
      </c>
      <c r="BZX18" s="65">
        <v>0</v>
      </c>
      <c r="BZY18" s="65">
        <v>0</v>
      </c>
      <c r="BZZ18" s="64">
        <v>2937935.7315000002</v>
      </c>
      <c r="CAA18" s="64">
        <v>2984176.5171831767</v>
      </c>
      <c r="CAB18" s="64">
        <v>3031145.0962750632</v>
      </c>
      <c r="CAC18" s="64">
        <v>3078852.9236685187</v>
      </c>
      <c r="CAD18" s="64">
        <v>3127311.6345473607</v>
      </c>
      <c r="CAE18" s="66">
        <v>762367.93133376038</v>
      </c>
      <c r="CAF18" s="66">
        <v>774366.99984521908</v>
      </c>
      <c r="CAG18" s="66">
        <v>786554.92420859018</v>
      </c>
      <c r="CAH18" s="66">
        <v>798934.67686567339</v>
      </c>
      <c r="CAI18" s="66">
        <v>811509.27704215224</v>
      </c>
      <c r="CAJ18" s="66">
        <v>824281.7914839359</v>
      </c>
      <c r="CAK18" s="66">
        <v>837255.33520508918</v>
      </c>
      <c r="CAL18" s="66">
        <v>850433.07224753581</v>
      </c>
      <c r="CAM18" s="66">
        <v>863818.21645271766</v>
      </c>
      <c r="CAN18" s="66">
        <v>877414.03224540025</v>
      </c>
      <c r="CAO18" s="66">
        <v>891223.83542981406</v>
      </c>
      <c r="CAP18" s="66">
        <v>905250.99399832636</v>
      </c>
      <c r="CAQ18" s="66">
        <v>919498.92895284202</v>
      </c>
      <c r="CAR18" s="66">
        <v>933971.11513913085</v>
      </c>
      <c r="CAS18" s="66">
        <v>948671.0820942882</v>
      </c>
      <c r="CAT18" s="66">
        <v>963602.41490753263</v>
      </c>
      <c r="CAU18" s="66">
        <v>978768.75509455276</v>
      </c>
      <c r="CAV18" s="66">
        <v>994173.80148561508</v>
      </c>
      <c r="CAW18" s="66">
        <v>1009821.31112765</v>
      </c>
      <c r="CAX18" s="66">
        <v>1025715.1002005367</v>
      </c>
      <c r="CAY18" s="66">
        <v>1041859.0449478084</v>
      </c>
      <c r="CAZ18" s="64">
        <v>1200001.9184999999</v>
      </c>
      <c r="CBA18" s="64">
        <v>1171362.0599200104</v>
      </c>
      <c r="CBB18" s="64">
        <v>1143405.7348301234</v>
      </c>
      <c r="CBC18" s="64">
        <v>1116116.6296710107</v>
      </c>
      <c r="CBD18" s="64">
        <v>1089478.8202310819</v>
      </c>
      <c r="CBE18" s="64">
        <v>255234.42296498688</v>
      </c>
      <c r="CBF18" s="64">
        <v>249142.86788847522</v>
      </c>
      <c r="CBG18" s="64">
        <v>243196.69697613356</v>
      </c>
      <c r="CBH18" s="64">
        <v>237392.44041525794</v>
      </c>
      <c r="CBI18" s="64">
        <v>231726.71120546621</v>
      </c>
      <c r="CBJ18" s="64">
        <v>226196.2031822571</v>
      </c>
      <c r="CBK18" s="64">
        <v>220797.68908773953</v>
      </c>
      <c r="CBL18" s="64">
        <v>215528.01868740731</v>
      </c>
      <c r="CBM18" s="64">
        <v>210384.11693185972</v>
      </c>
      <c r="CBN18" s="64">
        <v>205362.98216239526</v>
      </c>
      <c r="CBO18" s="64">
        <v>200461.68435943191</v>
      </c>
      <c r="CBP18" s="64">
        <v>195677.36343273116</v>
      </c>
      <c r="CBQ18" s="64">
        <v>191007.22755242873</v>
      </c>
      <c r="CBR18" s="64">
        <v>186448.55151989753</v>
      </c>
      <c r="CBS18" s="64">
        <v>181998.67517749261</v>
      </c>
      <c r="CBT18" s="64">
        <v>177655.00185624967</v>
      </c>
      <c r="CBU18" s="64">
        <v>173414.99686063203</v>
      </c>
      <c r="CBV18" s="64">
        <v>169276.18598944109</v>
      </c>
      <c r="CBW18" s="64">
        <v>165236.15409202746</v>
      </c>
      <c r="CBX18" s="64">
        <v>161292.54365896047</v>
      </c>
      <c r="CBY18" s="64">
        <v>157443.05344633345</v>
      </c>
      <c r="CBZ18" s="67">
        <v>824830.89724035014</v>
      </c>
      <c r="CCA18" s="67">
        <v>837813.08345198678</v>
      </c>
      <c r="CCB18" s="67">
        <v>850999.59901088395</v>
      </c>
      <c r="CCC18" s="67">
        <v>864393.65989942499</v>
      </c>
      <c r="CCD18" s="67">
        <v>877998.53271701338</v>
      </c>
      <c r="CCE18" s="66"/>
      <c r="CCF18" s="66"/>
      <c r="CCG18" s="66"/>
      <c r="CCH18" s="66"/>
      <c r="CCI18" s="66"/>
      <c r="CCJ18" s="66"/>
      <c r="CCK18" s="66"/>
      <c r="CCL18" s="66"/>
      <c r="CCM18" s="66"/>
      <c r="CCN18" s="66"/>
      <c r="CCO18" s="66"/>
      <c r="CCP18" s="66"/>
      <c r="CCQ18" s="66"/>
      <c r="CCR18" s="66"/>
      <c r="CCS18" s="66"/>
      <c r="CCT18" s="66"/>
      <c r="CCU18" s="66"/>
      <c r="CCV18" s="66"/>
      <c r="CCW18" s="66"/>
      <c r="CCX18" s="66"/>
      <c r="CCY18" s="66"/>
      <c r="CCZ18" s="67">
        <v>336902.76084465004</v>
      </c>
      <c r="CDA18" s="67">
        <v>328862.06751154282</v>
      </c>
      <c r="CDB18" s="67">
        <v>321013.27747158468</v>
      </c>
      <c r="CDC18" s="67">
        <v>313351.81066278386</v>
      </c>
      <c r="CDD18" s="67">
        <v>305873.19633324706</v>
      </c>
      <c r="CDE18" s="66"/>
      <c r="CDF18" s="66"/>
      <c r="CDG18" s="66"/>
      <c r="CDH18" s="66"/>
      <c r="CDI18" s="66"/>
      <c r="CDJ18" s="66"/>
      <c r="CDK18" s="66"/>
      <c r="CDL18" s="66"/>
      <c r="CDM18" s="66"/>
      <c r="CDN18" s="66"/>
      <c r="CDO18" s="66"/>
      <c r="CDP18" s="66"/>
      <c r="CDQ18" s="66"/>
      <c r="CDR18" s="66"/>
      <c r="CDS18" s="66"/>
      <c r="CDT18" s="66"/>
      <c r="CDU18" s="66"/>
      <c r="CDV18" s="66"/>
      <c r="CDW18" s="66"/>
      <c r="CDX18" s="66"/>
      <c r="CDY18" s="66"/>
      <c r="CDZ18" s="65">
        <v>30511.907496</v>
      </c>
      <c r="CEA18" s="65">
        <v>30992.140797287058</v>
      </c>
      <c r="CEB18" s="65">
        <v>31479.932591064146</v>
      </c>
      <c r="CEC18" s="65">
        <v>31975.401842027321</v>
      </c>
      <c r="CED18" s="65">
        <v>32478.669387282895</v>
      </c>
      <c r="CEE18" s="65">
        <v>9314.7834256426449</v>
      </c>
      <c r="CEF18" s="65">
        <v>9461.3907524987844</v>
      </c>
      <c r="CEG18" s="65">
        <v>9610.3055627719532</v>
      </c>
      <c r="CEH18" s="65">
        <v>9761.5641744268414</v>
      </c>
      <c r="CEI18" s="65">
        <v>9915.2034770441878</v>
      </c>
      <c r="CEJ18" s="65">
        <v>10071.260940817572</v>
      </c>
      <c r="CEK18" s="65">
        <v>10229.774625691791</v>
      </c>
      <c r="CEL18" s="65">
        <v>10390.783190645081</v>
      </c>
      <c r="CEM18" s="65">
        <v>10554.32590311744</v>
      </c>
      <c r="CEN18" s="65">
        <v>10720.442648587323</v>
      </c>
      <c r="CEO18" s="65">
        <v>10889.173940299077</v>
      </c>
      <c r="CEP18" s="65">
        <v>11060.560929143496</v>
      </c>
      <c r="CEQ18" s="65">
        <v>11234.645413693846</v>
      </c>
      <c r="CER18" s="65">
        <v>11411.46985039991</v>
      </c>
      <c r="CES18" s="65">
        <v>11591.077363942406</v>
      </c>
      <c r="CET18" s="65">
        <v>11773.511757750448</v>
      </c>
      <c r="CEU18" s="65">
        <v>11958.81752468448</v>
      </c>
      <c r="CEV18" s="65">
        <v>12147.039857887397</v>
      </c>
      <c r="CEW18" s="65">
        <v>12338.22466180644</v>
      </c>
      <c r="CEX18" s="65">
        <v>12532.41856338855</v>
      </c>
      <c r="CEY18" s="65">
        <v>12729.668923451954</v>
      </c>
      <c r="CEZ18" s="64">
        <v>12462.610103999999</v>
      </c>
      <c r="CFA18" s="64">
        <v>12165.17108710054</v>
      </c>
      <c r="CFB18" s="64">
        <v>11874.830901668633</v>
      </c>
      <c r="CFC18" s="64">
        <v>11591.420123367385</v>
      </c>
      <c r="CFD18" s="64">
        <v>11314.773371427644</v>
      </c>
      <c r="CFE18" s="64">
        <v>3118.5117775460171</v>
      </c>
      <c r="CFF18" s="64">
        <v>3044.0837829636489</v>
      </c>
      <c r="CFG18" s="64">
        <v>2971.4321249073892</v>
      </c>
      <c r="CFH18" s="64">
        <v>2900.5144084226013</v>
      </c>
      <c r="CFI18" s="64">
        <v>2831.2892503742855</v>
      </c>
      <c r="CFJ18" s="64">
        <v>2763.7162552984751</v>
      </c>
      <c r="CFK18" s="64">
        <v>2697.7559918299739</v>
      </c>
      <c r="CFL18" s="64">
        <v>2633.3699696926865</v>
      </c>
      <c r="CFM18" s="64">
        <v>2570.5206172390976</v>
      </c>
      <c r="CFN18" s="64">
        <v>2509.1712595258214</v>
      </c>
      <c r="CFO18" s="64">
        <v>2449.2860969123972</v>
      </c>
      <c r="CFP18" s="64">
        <v>2390.8301841708671</v>
      </c>
      <c r="CFQ18" s="64">
        <v>2333.7694100939261</v>
      </c>
      <c r="CFR18" s="64">
        <v>2278.0704775897657</v>
      </c>
      <c r="CFS18" s="64">
        <v>2223.7008842519699</v>
      </c>
      <c r="CFT18" s="64">
        <v>2170.6289033931544</v>
      </c>
      <c r="CFU18" s="64">
        <v>2118.8235655312574</v>
      </c>
      <c r="CFV18" s="64">
        <v>2068.2546403176898</v>
      </c>
      <c r="CFW18" s="64">
        <v>2018.8926188968005</v>
      </c>
      <c r="CFX18" s="64">
        <v>1970.7086966863558</v>
      </c>
      <c r="CFY18" s="64">
        <v>1923.6747565689905</v>
      </c>
      <c r="CFZ18" s="66">
        <v>740747.72392638621</v>
      </c>
      <c r="CGA18" s="66">
        <v>777988.32872002898</v>
      </c>
      <c r="CGB18" s="66">
        <v>817101.18043472222</v>
      </c>
      <c r="CGC18" s="66">
        <v>858180.40505345701</v>
      </c>
      <c r="CGD18" s="66">
        <v>901324.860681133</v>
      </c>
      <c r="CGE18" s="66">
        <v>267286.1295385065</v>
      </c>
      <c r="CGF18" s="66">
        <v>280723.76396579109</v>
      </c>
      <c r="CGG18" s="66">
        <v>294836.96662893263</v>
      </c>
      <c r="CGH18" s="66">
        <v>309659.70127681614</v>
      </c>
      <c r="CGI18" s="66">
        <v>325227.63916347158</v>
      </c>
      <c r="CGJ18" s="66">
        <v>341578.24489177205</v>
      </c>
      <c r="CGK18" s="66">
        <v>358750.86657286796</v>
      </c>
      <c r="CGL18" s="66">
        <v>376786.83051832672</v>
      </c>
      <c r="CGM18" s="66">
        <v>395729.54069285939</v>
      </c>
      <c r="CGN18" s="66">
        <v>415624.58316696511</v>
      </c>
      <c r="CGO18" s="66">
        <v>436519.83582086547</v>
      </c>
      <c r="CGP18" s="66">
        <v>458465.58356373158</v>
      </c>
      <c r="CGQ18" s="66">
        <v>481514.63934548164</v>
      </c>
      <c r="CGR18" s="66">
        <v>505722.47125236783</v>
      </c>
      <c r="CGS18" s="66">
        <v>531147.33599220938</v>
      </c>
      <c r="CGT18" s="66">
        <v>557850.41909050825</v>
      </c>
      <c r="CGU18" s="66">
        <v>585895.982134833</v>
      </c>
      <c r="CGV18" s="66">
        <v>615351.51742181671</v>
      </c>
      <c r="CGW18" s="66">
        <v>646287.91037893062</v>
      </c>
      <c r="CGX18" s="66">
        <v>678779.61015190568</v>
      </c>
      <c r="CGY18" s="66">
        <v>712904.808768327</v>
      </c>
      <c r="CGZ18" s="65">
        <v>302558.92949105916</v>
      </c>
      <c r="CHA18" s="65">
        <v>305379.39229661232</v>
      </c>
      <c r="CHB18" s="65">
        <v>308226.14753534825</v>
      </c>
      <c r="CHC18" s="65">
        <v>311099.44030606485</v>
      </c>
      <c r="CHD18" s="65">
        <v>313999.5179923774</v>
      </c>
      <c r="CHE18" s="65">
        <v>89485.166197840575</v>
      </c>
      <c r="CHF18" s="65">
        <v>90319.349420706611</v>
      </c>
      <c r="CHG18" s="65">
        <v>91161.308922914555</v>
      </c>
      <c r="CHH18" s="65">
        <v>92011.117195158018</v>
      </c>
      <c r="CHI18" s="65">
        <v>92868.847403890788</v>
      </c>
      <c r="CHJ18" s="65">
        <v>93734.573397626504</v>
      </c>
      <c r="CHK18" s="65">
        <v>94608.369713296692</v>
      </c>
      <c r="CHL18" s="65">
        <v>95490.311582668131</v>
      </c>
      <c r="CHM18" s="65">
        <v>96380.474938820407</v>
      </c>
      <c r="CHN18" s="65">
        <v>97278.93642268324</v>
      </c>
      <c r="CHO18" s="65">
        <v>98185.77338963536</v>
      </c>
      <c r="CHP18" s="65">
        <v>99101.063916164407</v>
      </c>
      <c r="CHQ18" s="65">
        <v>100024.88680658927</v>
      </c>
      <c r="CHR18" s="65">
        <v>100957.32159984495</v>
      </c>
      <c r="CHS18" s="65">
        <v>101898.4485763305</v>
      </c>
      <c r="CHT18" s="65">
        <v>102848.34876482123</v>
      </c>
      <c r="CHU18" s="65">
        <v>103807.10394944486</v>
      </c>
      <c r="CHV18" s="65">
        <v>104774.79667672314</v>
      </c>
      <c r="CHW18" s="65">
        <v>105751.51026267876</v>
      </c>
      <c r="CHX18" s="65">
        <v>106737.32880000856</v>
      </c>
      <c r="CHY18" s="65">
        <v>107732.3371653241</v>
      </c>
      <c r="CHZ18" s="65">
        <v>2937935.7315000002</v>
      </c>
      <c r="CIA18" s="65">
        <v>2984176.5171831767</v>
      </c>
      <c r="CIB18" s="65">
        <v>3031145.0962750632</v>
      </c>
      <c r="CIC18" s="65">
        <v>3078852.9236685187</v>
      </c>
      <c r="CID18" s="65">
        <v>3127311.6345473607</v>
      </c>
      <c r="CIE18" s="65">
        <v>240908.26630146828</v>
      </c>
      <c r="CIF18" s="65">
        <v>213209.04729071702</v>
      </c>
      <c r="CIG18" s="65">
        <v>184578.22221428249</v>
      </c>
      <c r="CIH18" s="65">
        <v>154993.32731194064</v>
      </c>
      <c r="CII18" s="65">
        <v>0</v>
      </c>
      <c r="CIJ18" s="65">
        <v>0</v>
      </c>
      <c r="CIK18" s="65">
        <v>0</v>
      </c>
      <c r="CIL18" s="65">
        <v>0</v>
      </c>
      <c r="CIM18" s="65">
        <v>0</v>
      </c>
      <c r="CIN18" s="65">
        <v>0</v>
      </c>
      <c r="CIO18" s="65">
        <v>0</v>
      </c>
      <c r="CIP18" s="65">
        <v>0</v>
      </c>
      <c r="CIQ18" s="65">
        <v>0</v>
      </c>
      <c r="CIR18" s="65">
        <v>0</v>
      </c>
      <c r="CIS18" s="65">
        <v>0</v>
      </c>
      <c r="CIT18" s="65">
        <v>0</v>
      </c>
      <c r="CIU18" s="65">
        <v>0</v>
      </c>
      <c r="CIV18" s="65">
        <v>0</v>
      </c>
      <c r="CIW18" s="65">
        <v>0</v>
      </c>
      <c r="CIX18" s="65">
        <v>0</v>
      </c>
      <c r="CIY18" s="65">
        <v>0</v>
      </c>
      <c r="CIZ18" s="64">
        <v>1200001.9184999999</v>
      </c>
      <c r="CJA18" s="64">
        <v>1171362.0599200104</v>
      </c>
      <c r="CJB18" s="64">
        <v>1143405.7348301234</v>
      </c>
      <c r="CJC18" s="64">
        <v>1116116.6296710107</v>
      </c>
      <c r="CJD18" s="64">
        <v>1089478.8202310819</v>
      </c>
      <c r="CJE18" s="64">
        <v>118428.77225575392</v>
      </c>
      <c r="CJF18" s="64">
        <v>99158.861419613124</v>
      </c>
      <c r="CJG18" s="64">
        <v>80741.303396076342</v>
      </c>
      <c r="CJH18" s="64">
        <v>63146.389150458599</v>
      </c>
      <c r="CJI18" s="65">
        <v>0</v>
      </c>
      <c r="CJJ18" s="65">
        <v>0</v>
      </c>
      <c r="CJK18" s="65">
        <v>0</v>
      </c>
      <c r="CJL18" s="65">
        <v>0</v>
      </c>
      <c r="CJM18" s="65">
        <v>0</v>
      </c>
      <c r="CJN18" s="65">
        <v>0</v>
      </c>
      <c r="CJO18" s="65">
        <v>0</v>
      </c>
      <c r="CJP18" s="65">
        <v>0</v>
      </c>
      <c r="CJQ18" s="65">
        <v>0</v>
      </c>
      <c r="CJR18" s="65">
        <v>0</v>
      </c>
      <c r="CJS18" s="65">
        <v>0</v>
      </c>
      <c r="CJT18" s="65">
        <v>0</v>
      </c>
      <c r="CJU18" s="65">
        <v>0</v>
      </c>
      <c r="CJV18" s="65">
        <v>0</v>
      </c>
      <c r="CJW18" s="65">
        <v>0</v>
      </c>
      <c r="CJX18" s="65">
        <v>0</v>
      </c>
      <c r="CJY18" s="65">
        <v>0</v>
      </c>
      <c r="CJZ18" s="67">
        <v>824830.89724035014</v>
      </c>
      <c r="CKA18" s="67">
        <v>837813.08345198678</v>
      </c>
      <c r="CKB18" s="67">
        <v>850999.59901088395</v>
      </c>
      <c r="CKC18" s="67">
        <v>864393.65989942499</v>
      </c>
      <c r="CKD18" s="67">
        <v>877998.53271701338</v>
      </c>
      <c r="CKE18" s="66"/>
      <c r="CKF18" s="66"/>
      <c r="CKG18" s="66"/>
      <c r="CKH18" s="66"/>
      <c r="CKI18" s="66"/>
      <c r="CKJ18" s="66"/>
      <c r="CKK18" s="66"/>
      <c r="CKL18" s="66"/>
      <c r="CKM18" s="66"/>
      <c r="CKN18" s="66"/>
      <c r="CKO18" s="66"/>
      <c r="CKP18" s="66"/>
      <c r="CKQ18" s="66"/>
      <c r="CKR18" s="66"/>
      <c r="CKS18" s="66"/>
      <c r="CKT18" s="66"/>
      <c r="CKU18" s="66"/>
      <c r="CKV18" s="66"/>
      <c r="CKW18" s="66"/>
      <c r="CKX18" s="66"/>
      <c r="CKY18" s="66"/>
      <c r="CKZ18" s="67">
        <v>336902.76084465004</v>
      </c>
      <c r="CLA18" s="67">
        <v>328862.06751154282</v>
      </c>
      <c r="CLB18" s="67">
        <v>321013.27747158468</v>
      </c>
      <c r="CLC18" s="67">
        <v>313351.81066278386</v>
      </c>
      <c r="CLD18" s="67">
        <v>305873.19633324706</v>
      </c>
      <c r="CLE18" s="66"/>
      <c r="CLF18" s="66"/>
      <c r="CLG18" s="66"/>
      <c r="CLH18" s="66"/>
      <c r="CLI18" s="66"/>
      <c r="CLJ18" s="66"/>
      <c r="CLK18" s="66"/>
      <c r="CLL18" s="66"/>
      <c r="CLM18" s="66"/>
      <c r="CLN18" s="66"/>
      <c r="CLO18" s="66"/>
      <c r="CLP18" s="66"/>
      <c r="CLQ18" s="66"/>
      <c r="CLR18" s="66"/>
      <c r="CLS18" s="66"/>
      <c r="CLT18" s="66"/>
      <c r="CLU18" s="66"/>
      <c r="CLV18" s="66"/>
      <c r="CLW18" s="66"/>
      <c r="CLX18" s="66"/>
      <c r="CLY18" s="66"/>
      <c r="CLZ18" s="66">
        <v>30511.907496</v>
      </c>
      <c r="CMA18" s="66">
        <v>30992.140797287058</v>
      </c>
      <c r="CMB18" s="66">
        <v>31479.932591064146</v>
      </c>
      <c r="CMC18" s="66">
        <v>31975.401842027321</v>
      </c>
      <c r="CMD18" s="66">
        <v>32478.669387282895</v>
      </c>
      <c r="CME18" s="66">
        <v>7451.826740514116</v>
      </c>
      <c r="CMF18" s="66">
        <v>5676.8344514992696</v>
      </c>
      <c r="CMG18" s="66">
        <v>3844.1222251087811</v>
      </c>
      <c r="CMH18" s="66">
        <v>1952.3128348853686</v>
      </c>
      <c r="CMI18" s="66">
        <v>0</v>
      </c>
      <c r="CMJ18" s="66">
        <v>0</v>
      </c>
      <c r="CMK18" s="66">
        <v>0</v>
      </c>
      <c r="CML18" s="66">
        <v>0</v>
      </c>
      <c r="CMM18" s="66">
        <v>0</v>
      </c>
      <c r="CMN18" s="66">
        <v>0</v>
      </c>
      <c r="CMO18" s="66">
        <v>0</v>
      </c>
      <c r="CMP18" s="66">
        <v>0</v>
      </c>
      <c r="CMQ18" s="66">
        <v>0</v>
      </c>
      <c r="CMR18" s="66">
        <v>0</v>
      </c>
      <c r="CMS18" s="66">
        <v>0</v>
      </c>
      <c r="CMT18" s="66">
        <v>0</v>
      </c>
      <c r="CMU18" s="66">
        <v>0</v>
      </c>
      <c r="CMV18" s="66">
        <v>0</v>
      </c>
      <c r="CMW18" s="66">
        <v>0</v>
      </c>
      <c r="CMX18" s="66">
        <v>0</v>
      </c>
      <c r="CMY18" s="66">
        <v>0</v>
      </c>
      <c r="CMZ18" s="66">
        <v>12462.610103999999</v>
      </c>
      <c r="CNA18" s="66">
        <v>12165.17108710054</v>
      </c>
      <c r="CNB18" s="66">
        <v>11874.830901668633</v>
      </c>
      <c r="CNC18" s="66">
        <v>11591.420123367385</v>
      </c>
      <c r="CND18" s="66">
        <v>11314.773371427644</v>
      </c>
      <c r="CNE18" s="66">
        <v>2494.8094220368139</v>
      </c>
      <c r="CNF18" s="66">
        <v>1826.4502697781893</v>
      </c>
      <c r="CNG18" s="66">
        <v>1188.5728499629556</v>
      </c>
      <c r="CNH18" s="66">
        <v>580.1028816845203</v>
      </c>
      <c r="CNI18" s="66">
        <v>0</v>
      </c>
      <c r="CNJ18" s="66">
        <v>0</v>
      </c>
      <c r="CNK18" s="66">
        <v>0</v>
      </c>
      <c r="CNL18" s="66">
        <v>0</v>
      </c>
      <c r="CNM18" s="66">
        <v>0</v>
      </c>
      <c r="CNN18" s="66">
        <v>0</v>
      </c>
      <c r="CNO18" s="66">
        <v>0</v>
      </c>
      <c r="CNP18" s="66">
        <v>0</v>
      </c>
      <c r="CNQ18" s="66">
        <v>0</v>
      </c>
      <c r="CNR18" s="66">
        <v>0</v>
      </c>
      <c r="CNS18" s="66">
        <v>0</v>
      </c>
      <c r="CNT18" s="66">
        <v>0</v>
      </c>
      <c r="CNU18" s="66">
        <v>0</v>
      </c>
      <c r="CNV18" s="66">
        <v>0</v>
      </c>
      <c r="CNW18" s="66">
        <v>0</v>
      </c>
      <c r="CNX18" s="66">
        <v>0</v>
      </c>
      <c r="CNY18" s="66">
        <v>0</v>
      </c>
      <c r="CNZ18" s="66">
        <v>740747.72392638621</v>
      </c>
      <c r="COA18" s="66">
        <v>777988.32872002898</v>
      </c>
      <c r="COB18" s="66">
        <v>817101.18043472222</v>
      </c>
      <c r="COC18" s="66">
        <v>858180.40505345701</v>
      </c>
      <c r="COD18" s="66">
        <v>901324.860681133</v>
      </c>
      <c r="COE18" s="66">
        <v>213828.9036308052</v>
      </c>
      <c r="COF18" s="66">
        <v>168434.25837947469</v>
      </c>
      <c r="COG18" s="66">
        <v>117934.78665157306</v>
      </c>
      <c r="COH18" s="66">
        <v>61931.940255363232</v>
      </c>
      <c r="COI18" s="66">
        <v>0</v>
      </c>
      <c r="COJ18" s="66">
        <v>0</v>
      </c>
      <c r="COK18" s="66">
        <v>0</v>
      </c>
      <c r="COL18" s="66">
        <v>0</v>
      </c>
      <c r="COM18" s="66">
        <v>0</v>
      </c>
      <c r="CON18" s="66">
        <v>0</v>
      </c>
      <c r="COO18" s="66">
        <v>0</v>
      </c>
      <c r="COP18" s="66">
        <v>0</v>
      </c>
      <c r="COQ18" s="66">
        <v>0</v>
      </c>
      <c r="COR18" s="66">
        <v>0</v>
      </c>
      <c r="COS18" s="66">
        <v>0</v>
      </c>
      <c r="COT18" s="66">
        <v>0</v>
      </c>
      <c r="COU18" s="66">
        <v>0</v>
      </c>
      <c r="COV18" s="66">
        <v>0</v>
      </c>
      <c r="COW18" s="66">
        <v>0</v>
      </c>
      <c r="COX18" s="66">
        <v>0</v>
      </c>
      <c r="COY18" s="66">
        <v>0</v>
      </c>
      <c r="COZ18" s="65">
        <v>302558.92949105916</v>
      </c>
      <c r="CPA18" s="65">
        <v>305379.39229661232</v>
      </c>
      <c r="CPB18" s="65">
        <v>308226.14753534825</v>
      </c>
      <c r="CPC18" s="65">
        <v>311099.44030606485</v>
      </c>
      <c r="CPD18" s="65">
        <v>313999.5179923774</v>
      </c>
      <c r="CPE18" s="65">
        <v>71588.132958272472</v>
      </c>
      <c r="CPF18" s="65">
        <v>54191.609652423955</v>
      </c>
      <c r="CPG18" s="65">
        <v>36464.523569165824</v>
      </c>
      <c r="CPH18" s="65">
        <v>18402.223439031601</v>
      </c>
      <c r="CPI18" s="65">
        <v>0</v>
      </c>
      <c r="CPJ18" s="65">
        <v>0</v>
      </c>
      <c r="CPK18" s="65">
        <v>0</v>
      </c>
      <c r="CPL18" s="65">
        <v>0</v>
      </c>
      <c r="CPM18" s="65">
        <v>0</v>
      </c>
      <c r="CPN18" s="65">
        <v>0</v>
      </c>
      <c r="CPO18" s="65">
        <v>0</v>
      </c>
      <c r="CPP18" s="65">
        <v>0</v>
      </c>
      <c r="CPQ18" s="65">
        <v>0</v>
      </c>
      <c r="CPR18" s="65">
        <v>0</v>
      </c>
      <c r="CPS18" s="65">
        <v>0</v>
      </c>
      <c r="CPT18" s="65">
        <v>0</v>
      </c>
      <c r="CPU18" s="65">
        <v>0</v>
      </c>
      <c r="CPV18" s="65">
        <v>0</v>
      </c>
      <c r="CPW18" s="65">
        <v>0</v>
      </c>
      <c r="CPX18" s="65">
        <v>0</v>
      </c>
      <c r="CPY18" s="65">
        <v>0</v>
      </c>
      <c r="CPZ18" s="66">
        <v>2937935.7315000002</v>
      </c>
      <c r="CQA18" s="66">
        <v>2984176.5171831767</v>
      </c>
      <c r="CQB18" s="66">
        <v>3031145.0962750632</v>
      </c>
      <c r="CQC18" s="66">
        <v>3078852.9236685187</v>
      </c>
      <c r="CQD18" s="66">
        <v>3127311.6345473607</v>
      </c>
      <c r="CQE18" s="66">
        <v>240908.26630146828</v>
      </c>
      <c r="CQF18" s="66">
        <v>213209.04729071702</v>
      </c>
      <c r="CQG18" s="66">
        <v>184578.22221428249</v>
      </c>
      <c r="CQH18" s="66">
        <v>154993.32731194064</v>
      </c>
      <c r="CQI18" s="66">
        <v>0</v>
      </c>
      <c r="CQJ18" s="66">
        <v>0</v>
      </c>
      <c r="CQK18" s="66">
        <v>0</v>
      </c>
      <c r="CQL18" s="66">
        <v>0</v>
      </c>
      <c r="CQM18" s="66">
        <v>0</v>
      </c>
      <c r="CQN18" s="66">
        <v>0</v>
      </c>
      <c r="CQO18" s="66">
        <v>0</v>
      </c>
      <c r="CQP18" s="66">
        <v>0</v>
      </c>
      <c r="CQQ18" s="66">
        <v>0</v>
      </c>
      <c r="CQR18" s="66">
        <v>0</v>
      </c>
      <c r="CQS18" s="66">
        <v>0</v>
      </c>
      <c r="CQT18" s="66">
        <v>0</v>
      </c>
      <c r="CQU18" s="66">
        <v>0</v>
      </c>
      <c r="CQV18" s="66">
        <v>0</v>
      </c>
      <c r="CQW18" s="66">
        <v>0</v>
      </c>
      <c r="CQX18" s="66">
        <v>0</v>
      </c>
      <c r="CQY18" s="66">
        <v>0</v>
      </c>
      <c r="CQZ18" s="66">
        <v>1200001.9184999999</v>
      </c>
      <c r="CRA18" s="66">
        <v>1171362.0599200104</v>
      </c>
      <c r="CRB18" s="66">
        <v>1143405.7348301234</v>
      </c>
      <c r="CRC18" s="66">
        <v>1116116.6296710107</v>
      </c>
      <c r="CRD18" s="66">
        <v>1089478.8202310819</v>
      </c>
      <c r="CRE18" s="66">
        <v>118428.77225575392</v>
      </c>
      <c r="CRF18" s="66">
        <v>99158.861419613124</v>
      </c>
      <c r="CRG18" s="66">
        <v>80741.303396076342</v>
      </c>
      <c r="CRH18" s="66">
        <v>63146.389150458599</v>
      </c>
      <c r="CRI18" s="66">
        <v>0</v>
      </c>
      <c r="CRJ18" s="66">
        <v>0</v>
      </c>
      <c r="CRK18" s="66">
        <v>0</v>
      </c>
      <c r="CRL18" s="66">
        <v>0</v>
      </c>
      <c r="CRM18" s="66">
        <v>0</v>
      </c>
      <c r="CRN18" s="66">
        <v>0</v>
      </c>
      <c r="CRO18" s="66">
        <v>0</v>
      </c>
      <c r="CRP18" s="66">
        <v>0</v>
      </c>
      <c r="CRQ18" s="66">
        <v>0</v>
      </c>
      <c r="CRR18" s="66">
        <v>0</v>
      </c>
      <c r="CRS18" s="66">
        <v>0</v>
      </c>
      <c r="CRT18" s="66">
        <v>0</v>
      </c>
      <c r="CRU18" s="66">
        <v>0</v>
      </c>
      <c r="CRV18" s="66">
        <v>0</v>
      </c>
      <c r="CRW18" s="66">
        <v>0</v>
      </c>
      <c r="CRX18" s="66">
        <v>0</v>
      </c>
      <c r="CRY18" s="66">
        <v>0</v>
      </c>
      <c r="CRZ18" s="67">
        <v>824830.89724035014</v>
      </c>
      <c r="CSA18" s="67">
        <v>837813.08345198678</v>
      </c>
      <c r="CSB18" s="67">
        <v>850999.59901088395</v>
      </c>
      <c r="CSC18" s="67">
        <v>864393.65989942499</v>
      </c>
      <c r="CSD18" s="67">
        <v>877998.53271701338</v>
      </c>
      <c r="CSE18" s="66"/>
      <c r="CSF18" s="66"/>
      <c r="CSG18" s="66"/>
      <c r="CSH18" s="66"/>
      <c r="CSI18" s="66"/>
      <c r="CSJ18" s="66"/>
      <c r="CSK18" s="66"/>
      <c r="CSL18" s="66"/>
      <c r="CSM18" s="66"/>
      <c r="CSN18" s="66"/>
      <c r="CSO18" s="66"/>
      <c r="CSP18" s="66"/>
      <c r="CSQ18" s="66"/>
      <c r="CSR18" s="66"/>
      <c r="CSS18" s="66"/>
      <c r="CST18" s="66"/>
      <c r="CSU18" s="66"/>
      <c r="CSV18" s="66"/>
      <c r="CSW18" s="66"/>
      <c r="CSX18" s="66"/>
      <c r="CSY18" s="66"/>
      <c r="CSZ18" s="67">
        <v>336902.76084465004</v>
      </c>
      <c r="CTA18" s="67">
        <v>328862.06751154282</v>
      </c>
      <c r="CTB18" s="67">
        <v>321013.27747158468</v>
      </c>
      <c r="CTC18" s="67">
        <v>313351.81066278386</v>
      </c>
      <c r="CTD18" s="67">
        <v>305873.19633324706</v>
      </c>
      <c r="CTE18" s="66"/>
      <c r="CTF18" s="66"/>
      <c r="CTG18" s="66"/>
      <c r="CTH18" s="66"/>
      <c r="CTI18" s="66"/>
      <c r="CTJ18" s="66"/>
      <c r="CTK18" s="66"/>
      <c r="CTL18" s="66"/>
      <c r="CTM18" s="66"/>
      <c r="CTN18" s="66"/>
      <c r="CTO18" s="66"/>
      <c r="CTP18" s="66"/>
      <c r="CTQ18" s="66"/>
      <c r="CTR18" s="66"/>
      <c r="CTS18" s="66"/>
      <c r="CTT18" s="66"/>
      <c r="CTU18" s="66"/>
      <c r="CTV18" s="66"/>
      <c r="CTW18" s="66"/>
      <c r="CTX18" s="66"/>
      <c r="CTY18" s="66"/>
      <c r="CTZ18" s="66">
        <v>30511.907496</v>
      </c>
      <c r="CUA18" s="66">
        <v>30992.140797287058</v>
      </c>
      <c r="CUB18" s="66">
        <v>31479.932591064146</v>
      </c>
      <c r="CUC18" s="66">
        <v>38979.523822765674</v>
      </c>
      <c r="CUD18" s="66">
        <v>39593.030710542465</v>
      </c>
      <c r="CUE18" s="66">
        <v>9084.1284619357211</v>
      </c>
      <c r="CUF18" s="66">
        <v>6920.329096514115</v>
      </c>
      <c r="CUG18" s="66">
        <v>4686.1664035228396</v>
      </c>
      <c r="CUH18" s="66">
        <v>2379.9614789166467</v>
      </c>
      <c r="CUI18" s="66">
        <v>0</v>
      </c>
      <c r="CUJ18" s="66">
        <v>0</v>
      </c>
      <c r="CUK18" s="66">
        <v>0</v>
      </c>
      <c r="CUL18" s="66">
        <v>0</v>
      </c>
      <c r="CUM18" s="66">
        <v>0</v>
      </c>
      <c r="CUN18" s="66">
        <v>0</v>
      </c>
      <c r="CUO18" s="66">
        <v>0</v>
      </c>
      <c r="CUP18" s="66">
        <v>0</v>
      </c>
      <c r="CUQ18" s="66">
        <v>0</v>
      </c>
      <c r="CUR18" s="66">
        <v>0</v>
      </c>
      <c r="CUS18" s="66">
        <v>0</v>
      </c>
      <c r="CUT18" s="66">
        <v>0</v>
      </c>
      <c r="CUU18" s="66">
        <v>0</v>
      </c>
      <c r="CUV18" s="66">
        <v>0</v>
      </c>
      <c r="CUW18" s="66">
        <v>0</v>
      </c>
      <c r="CUX18" s="66">
        <v>0</v>
      </c>
      <c r="CUY18" s="66">
        <v>0</v>
      </c>
      <c r="CUZ18" s="66">
        <v>12462.610103999999</v>
      </c>
      <c r="CVA18" s="66">
        <v>12165.17108710054</v>
      </c>
      <c r="CVB18" s="66">
        <v>11874.830901668633</v>
      </c>
      <c r="CVC18" s="65">
        <v>14130.488150570101</v>
      </c>
      <c r="CVD18" s="65">
        <v>13793.242704492472</v>
      </c>
      <c r="CVE18" s="65">
        <v>3041.290420054298</v>
      </c>
      <c r="CVF18" s="65">
        <v>2226.5290723677681</v>
      </c>
      <c r="CVG18" s="65">
        <v>1448.9263950180925</v>
      </c>
      <c r="CVH18" s="65">
        <v>707.17278888286558</v>
      </c>
      <c r="CVI18" s="65">
        <v>0</v>
      </c>
      <c r="CVJ18" s="65">
        <v>0</v>
      </c>
      <c r="CVK18" s="65">
        <v>0</v>
      </c>
      <c r="CVL18" s="65">
        <v>0</v>
      </c>
      <c r="CVM18" s="65">
        <v>0</v>
      </c>
      <c r="CVN18" s="65">
        <v>0</v>
      </c>
      <c r="CVO18" s="65">
        <v>0</v>
      </c>
      <c r="CVP18" s="65">
        <v>0</v>
      </c>
      <c r="CVQ18" s="65">
        <v>0</v>
      </c>
      <c r="CVR18" s="65">
        <v>0</v>
      </c>
      <c r="CVS18" s="65">
        <v>0</v>
      </c>
      <c r="CVT18" s="65">
        <v>0</v>
      </c>
      <c r="CVU18" s="65">
        <v>0</v>
      </c>
      <c r="CVV18" s="65">
        <v>0</v>
      </c>
      <c r="CVW18" s="65">
        <v>0</v>
      </c>
      <c r="CVX18" s="65">
        <v>0</v>
      </c>
      <c r="CVY18" s="65">
        <v>0</v>
      </c>
      <c r="CVZ18" s="66">
        <v>740747.72392638621</v>
      </c>
      <c r="CWA18" s="66">
        <v>777988.32872002898</v>
      </c>
      <c r="CWB18" s="66">
        <v>817101.18043472222</v>
      </c>
      <c r="CWC18" s="66">
        <v>858180.40505345701</v>
      </c>
      <c r="CWD18" s="66">
        <v>901324.860681133</v>
      </c>
      <c r="CWE18" s="66">
        <v>213828.9036308052</v>
      </c>
      <c r="CWF18" s="66">
        <v>168434.25837947469</v>
      </c>
      <c r="CWG18" s="66">
        <v>117934.78665157306</v>
      </c>
      <c r="CWH18" s="66">
        <v>61931.940255363232</v>
      </c>
      <c r="CWI18" s="66">
        <v>0</v>
      </c>
      <c r="CWJ18" s="66">
        <v>0</v>
      </c>
      <c r="CWK18" s="66">
        <v>0</v>
      </c>
      <c r="CWL18" s="66">
        <v>0</v>
      </c>
      <c r="CWM18" s="66">
        <v>0</v>
      </c>
      <c r="CWN18" s="66">
        <v>0</v>
      </c>
      <c r="CWO18" s="66">
        <v>0</v>
      </c>
      <c r="CWP18" s="66">
        <v>0</v>
      </c>
      <c r="CWQ18" s="66">
        <v>0</v>
      </c>
      <c r="CWR18" s="66">
        <v>0</v>
      </c>
      <c r="CWS18" s="66">
        <v>0</v>
      </c>
      <c r="CWT18" s="66">
        <v>0</v>
      </c>
      <c r="CWU18" s="66">
        <v>0</v>
      </c>
      <c r="CWV18" s="66">
        <v>0</v>
      </c>
      <c r="CWW18" s="66">
        <v>0</v>
      </c>
      <c r="CWX18" s="66">
        <v>0</v>
      </c>
      <c r="CWY18" s="66">
        <v>0</v>
      </c>
      <c r="CWZ18" s="65">
        <v>302558.92949105916</v>
      </c>
      <c r="CXA18" s="65">
        <v>305379.39229661232</v>
      </c>
      <c r="CXB18" s="65">
        <v>308226.14753534825</v>
      </c>
      <c r="CXC18" s="65">
        <v>311099.44030606485</v>
      </c>
      <c r="CXD18" s="65">
        <v>313999.5179923774</v>
      </c>
      <c r="CXE18" s="65">
        <v>71588.132958272472</v>
      </c>
      <c r="CXF18" s="65">
        <v>54191.609652423955</v>
      </c>
      <c r="CXG18" s="65">
        <v>36464.523569165824</v>
      </c>
      <c r="CXH18" s="65">
        <v>18402.223439031601</v>
      </c>
      <c r="CXI18" s="65">
        <v>0</v>
      </c>
      <c r="CXJ18" s="65">
        <v>0</v>
      </c>
      <c r="CXK18" s="65">
        <v>0</v>
      </c>
      <c r="CXL18" s="65">
        <v>0</v>
      </c>
      <c r="CXM18" s="65">
        <v>0</v>
      </c>
      <c r="CXN18" s="65">
        <v>0</v>
      </c>
      <c r="CXO18" s="65">
        <v>0</v>
      </c>
      <c r="CXP18" s="65">
        <v>0</v>
      </c>
      <c r="CXQ18" s="65">
        <v>0</v>
      </c>
      <c r="CXR18" s="65">
        <v>0</v>
      </c>
      <c r="CXS18" s="65">
        <v>0</v>
      </c>
      <c r="CXT18" s="65">
        <v>0</v>
      </c>
      <c r="CXU18" s="65">
        <v>0</v>
      </c>
      <c r="CXV18" s="65">
        <v>0</v>
      </c>
      <c r="CXW18" s="65">
        <v>0</v>
      </c>
      <c r="CXX18" s="65">
        <v>0</v>
      </c>
      <c r="CXY18" s="65">
        <v>0</v>
      </c>
      <c r="CXZ18" s="66">
        <v>121225325.26315787</v>
      </c>
      <c r="CYA18" s="66">
        <v>123133316.04211378</v>
      </c>
      <c r="CYB18" s="66">
        <v>125071337.08747382</v>
      </c>
      <c r="CYC18" s="66">
        <v>127039861.0518893</v>
      </c>
      <c r="CYD18" s="66">
        <v>129039368.02719054</v>
      </c>
      <c r="CYE18" s="66">
        <v>131070345.66147372</v>
      </c>
      <c r="CYF18" s="66">
        <v>133133289.27803054</v>
      </c>
      <c r="CYG18" s="66">
        <v>135228701.99614969</v>
      </c>
      <c r="CYH18" s="66">
        <v>137357094.85381973</v>
      </c>
      <c r="CYI18" s="66">
        <v>139518986.93236303</v>
      </c>
      <c r="CYJ18" s="66">
        <v>141714905.48303178</v>
      </c>
      <c r="CYK18" s="66">
        <v>143945386.05559582</v>
      </c>
      <c r="CYL18" s="66">
        <v>146210972.62895513</v>
      </c>
      <c r="CYM18" s="66">
        <v>148512217.74380741</v>
      </c>
      <c r="CYN18" s="66">
        <v>150849682.63740414</v>
      </c>
      <c r="CYO18" s="66">
        <v>153223937.38042742</v>
      </c>
      <c r="CYP18" s="66">
        <v>155635561.01602116</v>
      </c>
      <c r="CYQ18" s="66">
        <v>158085141.70101064</v>
      </c>
      <c r="CYR18" s="66">
        <v>160573276.84934449</v>
      </c>
      <c r="CYS18" s="66">
        <v>163100573.2777946</v>
      </c>
      <c r="CYT18" s="66">
        <v>165667647.35394916</v>
      </c>
      <c r="CYU18" s="66">
        <v>168275125.1465348</v>
      </c>
      <c r="CYV18" s="66">
        <v>170923642.57810497</v>
      </c>
      <c r="CYW18" s="66">
        <v>173613845.58013144</v>
      </c>
      <c r="CYX18" s="66">
        <v>176346390.25053653</v>
      </c>
      <c r="CYY18" s="66">
        <v>179121943.01370525</v>
      </c>
      <c r="CYZ18" s="66">
        <v>49514569.473684199</v>
      </c>
      <c r="CZA18" s="66">
        <v>48332829.473511554</v>
      </c>
      <c r="CZB18" s="66">
        <v>47179293.483650461</v>
      </c>
      <c r="CZC18" s="66">
        <v>46053288.372788168</v>
      </c>
      <c r="CZD18" s="66">
        <v>44954157.074907564</v>
      </c>
      <c r="CZE18" s="66">
        <v>43881258.205864646</v>
      </c>
      <c r="CZF18" s="66">
        <v>42833965.689116925</v>
      </c>
      <c r="CZG18" s="66">
        <v>41811668.390384383</v>
      </c>
      <c r="CZH18" s="66">
        <v>40813769.761029795</v>
      </c>
      <c r="CZI18" s="66">
        <v>39839687.489950374</v>
      </c>
      <c r="CZJ18" s="66">
        <v>38888853.163777463</v>
      </c>
      <c r="CZK18" s="66">
        <v>37960711.935186125</v>
      </c>
      <c r="CZL18" s="66">
        <v>37054722.199121013</v>
      </c>
      <c r="CZM18" s="66">
        <v>36170355.276749618</v>
      </c>
      <c r="CZN18" s="66">
        <v>35307095.106958419</v>
      </c>
      <c r="CZO18" s="66">
        <v>34464437.945211954</v>
      </c>
      <c r="CZP18" s="66">
        <v>33641892.069599099</v>
      </c>
      <c r="CZQ18" s="66">
        <v>32838977.493894957</v>
      </c>
      <c r="CZR18" s="66">
        <v>32055225.687470991</v>
      </c>
      <c r="CZS18" s="66">
        <v>31290179.301889889</v>
      </c>
      <c r="CZT18" s="66">
        <v>30543391.904025715</v>
      </c>
      <c r="CZU18" s="66">
        <v>29814427.71555347</v>
      </c>
      <c r="CZV18" s="66">
        <v>29102861.358656209</v>
      </c>
      <c r="CZW18" s="66">
        <v>28408277.607801188</v>
      </c>
      <c r="CZX18" s="66">
        <v>27730271.147440266</v>
      </c>
      <c r="CZY18" s="66">
        <v>27068446.335493147</v>
      </c>
      <c r="CZZ18" s="66">
        <v>121225325.26315787</v>
      </c>
      <c r="DAA18" s="66">
        <v>123133316.04211378</v>
      </c>
      <c r="DAB18" s="66">
        <v>125071337.08747382</v>
      </c>
      <c r="DAC18" s="66">
        <v>127039861.0518893</v>
      </c>
      <c r="DAD18" s="66">
        <v>129039368.02719054</v>
      </c>
      <c r="DAE18" s="66">
        <v>104856276.52917898</v>
      </c>
      <c r="DAF18" s="66">
        <v>79879973.566818312</v>
      </c>
      <c r="DAG18" s="66">
        <v>54091480.798459888</v>
      </c>
      <c r="DAH18" s="66">
        <v>27471418.970763944</v>
      </c>
      <c r="DAI18" s="66">
        <v>0</v>
      </c>
      <c r="DAJ18" s="66">
        <v>0</v>
      </c>
      <c r="DAK18" s="66">
        <v>0</v>
      </c>
      <c r="DAL18" s="66">
        <v>0</v>
      </c>
      <c r="DAM18" s="66">
        <v>0</v>
      </c>
      <c r="DAN18" s="66">
        <v>0</v>
      </c>
      <c r="DAO18" s="66">
        <v>0</v>
      </c>
      <c r="DAP18" s="66">
        <v>0</v>
      </c>
      <c r="DAQ18" s="66">
        <v>0</v>
      </c>
      <c r="DAR18" s="66">
        <v>0</v>
      </c>
      <c r="DAS18" s="66">
        <v>0</v>
      </c>
      <c r="DAT18" s="66">
        <v>0</v>
      </c>
      <c r="DAU18" s="66">
        <v>0</v>
      </c>
      <c r="DAV18" s="66">
        <v>0</v>
      </c>
      <c r="DAW18" s="66">
        <v>0</v>
      </c>
      <c r="DAX18" s="66">
        <v>0</v>
      </c>
      <c r="DAY18" s="66">
        <v>0</v>
      </c>
      <c r="DAZ18" s="66">
        <v>49514569.473684199</v>
      </c>
      <c r="DBA18" s="66">
        <v>48332829.473511554</v>
      </c>
      <c r="DBB18" s="66">
        <v>47179293.483650461</v>
      </c>
      <c r="DBC18" s="66">
        <v>46053288.372788168</v>
      </c>
      <c r="DBD18" s="66">
        <v>44954157.074907564</v>
      </c>
      <c r="DBE18" s="66">
        <v>35105006.564691722</v>
      </c>
      <c r="DBF18" s="66">
        <v>25700379.413470153</v>
      </c>
      <c r="DBG18" s="66">
        <v>16724667.356153753</v>
      </c>
      <c r="DBH18" s="66">
        <v>8162753.9522059597</v>
      </c>
      <c r="DBI18" s="66">
        <v>0</v>
      </c>
      <c r="DBJ18" s="66">
        <v>0</v>
      </c>
      <c r="DBK18" s="66">
        <v>0</v>
      </c>
      <c r="DBL18" s="66">
        <v>0</v>
      </c>
      <c r="DBM18" s="66">
        <v>0</v>
      </c>
      <c r="DBN18" s="66">
        <v>0</v>
      </c>
      <c r="DBO18" s="66">
        <v>0</v>
      </c>
      <c r="DBP18" s="66">
        <v>0</v>
      </c>
      <c r="DBQ18" s="66">
        <v>0</v>
      </c>
      <c r="DBR18" s="66">
        <v>0</v>
      </c>
      <c r="DBS18" s="66">
        <v>0</v>
      </c>
      <c r="DBT18" s="66">
        <v>0</v>
      </c>
      <c r="DBU18" s="66">
        <v>0</v>
      </c>
      <c r="DBV18" s="66">
        <v>0</v>
      </c>
      <c r="DBW18" s="66">
        <v>0</v>
      </c>
      <c r="DBX18" s="66">
        <v>0</v>
      </c>
      <c r="DBY18" s="66">
        <v>0</v>
      </c>
      <c r="DBZ18" s="66">
        <v>121225325.26315787</v>
      </c>
      <c r="DCA18" s="66">
        <v>123133316.04211378</v>
      </c>
      <c r="DCB18" s="66">
        <v>125071337.08747382</v>
      </c>
      <c r="DCC18" s="66">
        <v>127039861.0518893</v>
      </c>
      <c r="DCD18" s="66">
        <v>129039368.02719054</v>
      </c>
      <c r="DCE18" s="66">
        <v>37008097.598533757</v>
      </c>
      <c r="DCF18" s="66">
        <v>37590575.796149798</v>
      </c>
      <c r="DCG18" s="66">
        <v>38182221.740089327</v>
      </c>
      <c r="DCH18" s="66">
        <v>38783179.723431453</v>
      </c>
      <c r="DCI18" s="66">
        <v>39393596.310314268</v>
      </c>
      <c r="DCJ18" s="66">
        <v>40013620.371679559</v>
      </c>
      <c r="DCK18" s="66">
        <v>40643403.121579997</v>
      </c>
      <c r="DCL18" s="66">
        <v>41283098.154057927</v>
      </c>
      <c r="DCM18" s="66">
        <v>41932861.48060444</v>
      </c>
      <c r="DCN18" s="66">
        <v>42592851.568208225</v>
      </c>
      <c r="DCO18" s="66">
        <v>43263229.378003038</v>
      </c>
      <c r="DCP18" s="66">
        <v>43944158.404523619</v>
      </c>
      <c r="DCQ18" s="66">
        <v>44635804.71557948</v>
      </c>
      <c r="DCR18" s="66">
        <v>45338336.992756091</v>
      </c>
      <c r="DCS18" s="66">
        <v>46051926.572553769</v>
      </c>
      <c r="DCT18" s="66">
        <v>46776747.488173887</v>
      </c>
      <c r="DCU18" s="66">
        <v>47512976.511962764</v>
      </c>
      <c r="DCV18" s="66">
        <v>48260793.19852376</v>
      </c>
      <c r="DCW18" s="66">
        <v>49020379.928507701</v>
      </c>
      <c r="DCX18" s="66">
        <v>49791921.953092664</v>
      </c>
      <c r="DCY18" s="66">
        <v>50575607.439163834</v>
      </c>
      <c r="DCZ18" s="66">
        <v>49514569.473684199</v>
      </c>
      <c r="DDA18" s="66">
        <v>48332829.473511554</v>
      </c>
      <c r="DDB18" s="66">
        <v>47179293.483650461</v>
      </c>
      <c r="DDC18" s="66">
        <v>46053288.372788168</v>
      </c>
      <c r="DDD18" s="66">
        <v>44954157.074907564</v>
      </c>
      <c r="DDE18" s="66">
        <v>12390002.316950018</v>
      </c>
      <c r="DDF18" s="66">
        <v>12094296.19457419</v>
      </c>
      <c r="DDG18" s="66">
        <v>11805647.545520294</v>
      </c>
      <c r="DDH18" s="66">
        <v>11523887.932526059</v>
      </c>
      <c r="DDI18" s="66">
        <v>11248852.93833893</v>
      </c>
      <c r="DDJ18" s="66">
        <v>10980382.069772461</v>
      </c>
      <c r="DDK18" s="66">
        <v>10718318.664052553</v>
      </c>
      <c r="DDL18" s="66">
        <v>10462509.797398875</v>
      </c>
      <c r="DDM18" s="66">
        <v>10212806.195788128</v>
      </c>
      <c r="DDN18" s="66">
        <v>9969062.1478470825</v>
      </c>
      <c r="DDO18" s="66">
        <v>9731135.4198245518</v>
      </c>
      <c r="DDP18" s="66">
        <v>9498887.1725926865</v>
      </c>
      <c r="DDQ18" s="66">
        <v>9272181.8806291632</v>
      </c>
      <c r="DDR18" s="66">
        <v>9050887.2529329862</v>
      </c>
      <c r="DDS18" s="66">
        <v>8834874.1558277328</v>
      </c>
      <c r="DDT18" s="66">
        <v>8624016.53760726</v>
      </c>
      <c r="DDU18" s="66">
        <v>8418191.3549798019</v>
      </c>
      <c r="DDV18" s="66">
        <v>8217278.5012676353</v>
      </c>
      <c r="DDW18" s="66">
        <v>8021160.7363203354</v>
      </c>
      <c r="DDX18" s="66">
        <v>7829723.618100781</v>
      </c>
      <c r="DDY18" s="66">
        <v>7642855.4359039469</v>
      </c>
      <c r="DDZ18" s="66">
        <v>121225325.26315787</v>
      </c>
      <c r="DEA18" s="66">
        <v>123133316.04211378</v>
      </c>
      <c r="DEB18" s="66">
        <v>125071337.08747382</v>
      </c>
      <c r="DEC18" s="66">
        <v>127039861.0518893</v>
      </c>
      <c r="DED18" s="66">
        <v>129039368.02719054</v>
      </c>
      <c r="DEE18" s="66">
        <v>29606478.078827009</v>
      </c>
      <c r="DEF18" s="66">
        <v>22554345.477689881</v>
      </c>
      <c r="DEG18" s="66">
        <v>15272888.69603573</v>
      </c>
      <c r="DEH18" s="66">
        <v>7756635.9446862908</v>
      </c>
      <c r="DEI18" s="66">
        <v>0</v>
      </c>
      <c r="DEJ18" s="66">
        <v>0</v>
      </c>
      <c r="DEK18" s="66">
        <v>0</v>
      </c>
      <c r="DEL18" s="66">
        <v>0</v>
      </c>
      <c r="DEM18" s="66">
        <v>0</v>
      </c>
      <c r="DEN18" s="66">
        <v>0</v>
      </c>
      <c r="DEO18" s="66">
        <v>0</v>
      </c>
      <c r="DEP18" s="66">
        <v>0</v>
      </c>
      <c r="DEQ18" s="66">
        <v>0</v>
      </c>
      <c r="DER18" s="66">
        <v>0</v>
      </c>
      <c r="DES18" s="66">
        <v>0</v>
      </c>
      <c r="DET18" s="66">
        <v>0</v>
      </c>
      <c r="DEU18" s="66">
        <v>0</v>
      </c>
      <c r="DEV18" s="66">
        <v>0</v>
      </c>
      <c r="DEW18" s="66">
        <v>0</v>
      </c>
      <c r="DEX18" s="66">
        <v>0</v>
      </c>
      <c r="DEY18" s="66">
        <v>0</v>
      </c>
      <c r="DEZ18" s="66">
        <v>49514569.473684199</v>
      </c>
      <c r="DFA18" s="66">
        <v>48332829.473511554</v>
      </c>
      <c r="DFB18" s="66">
        <v>47179293.483650461</v>
      </c>
      <c r="DFC18" s="66">
        <v>46053288.372788168</v>
      </c>
      <c r="DFD18" s="66">
        <v>44954157.074907564</v>
      </c>
      <c r="DFE18" s="66">
        <v>9912001.8535600137</v>
      </c>
      <c r="DFF18" s="66">
        <v>7256577.7167445142</v>
      </c>
      <c r="DFG18" s="66">
        <v>4722259.0182081182</v>
      </c>
      <c r="DFH18" s="66">
        <v>2304777.5865052119</v>
      </c>
      <c r="DFI18" s="66">
        <v>0</v>
      </c>
      <c r="DFJ18" s="66">
        <v>0</v>
      </c>
      <c r="DFK18" s="66">
        <v>0</v>
      </c>
      <c r="DFL18" s="66">
        <v>0</v>
      </c>
      <c r="DFM18" s="66">
        <v>0</v>
      </c>
      <c r="DFN18" s="66">
        <v>0</v>
      </c>
      <c r="DFO18" s="66">
        <v>0</v>
      </c>
      <c r="DFP18" s="66">
        <v>0</v>
      </c>
      <c r="DFQ18" s="66">
        <v>0</v>
      </c>
      <c r="DFR18" s="66">
        <v>0</v>
      </c>
      <c r="DFS18" s="66">
        <v>0</v>
      </c>
      <c r="DFT18" s="66">
        <v>0</v>
      </c>
      <c r="DFU18" s="66">
        <v>0</v>
      </c>
      <c r="DFV18" s="66">
        <v>0</v>
      </c>
      <c r="DFW18" s="66">
        <v>0</v>
      </c>
      <c r="DFX18" s="66">
        <v>0</v>
      </c>
      <c r="DFY18" s="66">
        <v>0</v>
      </c>
      <c r="DFZ18" s="66">
        <v>121225325.26315787</v>
      </c>
      <c r="DGA18" s="66">
        <v>123133316.04211378</v>
      </c>
      <c r="DGB18" s="66">
        <v>125071337.08747382</v>
      </c>
      <c r="DGC18" s="66">
        <v>127039861.0518893</v>
      </c>
      <c r="DGD18" s="66">
        <v>129039368.02719054</v>
      </c>
      <c r="DGE18" s="66">
        <v>22204858.559120256</v>
      </c>
      <c r="DGF18" s="66">
        <v>16915759.108267408</v>
      </c>
      <c r="DGG18" s="66">
        <v>11454666.522026798</v>
      </c>
      <c r="DGH18" s="66">
        <v>5817476.9585147183</v>
      </c>
      <c r="DGI18" s="66">
        <v>0</v>
      </c>
      <c r="DGJ18" s="66">
        <v>0</v>
      </c>
      <c r="DGK18" s="66">
        <v>0</v>
      </c>
      <c r="DGL18" s="66">
        <v>0</v>
      </c>
      <c r="DGM18" s="66">
        <v>0</v>
      </c>
      <c r="DGN18" s="66">
        <v>0</v>
      </c>
      <c r="DGO18" s="66">
        <v>0</v>
      </c>
      <c r="DGP18" s="66">
        <v>0</v>
      </c>
      <c r="DGQ18" s="66">
        <v>0</v>
      </c>
      <c r="DGR18" s="66">
        <v>0</v>
      </c>
      <c r="DGS18" s="66">
        <v>0</v>
      </c>
      <c r="DGT18" s="66">
        <v>0</v>
      </c>
      <c r="DGU18" s="66">
        <v>0</v>
      </c>
      <c r="DGV18" s="66">
        <v>0</v>
      </c>
      <c r="DGW18" s="66">
        <v>0</v>
      </c>
      <c r="DGX18" s="66">
        <v>0</v>
      </c>
      <c r="DGY18" s="66">
        <v>0</v>
      </c>
      <c r="DGZ18" s="66">
        <v>49514569.473684199</v>
      </c>
      <c r="DHA18" s="66">
        <v>48332829.473511554</v>
      </c>
      <c r="DHB18" s="66">
        <v>47179293.483650461</v>
      </c>
      <c r="DHC18" s="66">
        <v>46053288.372788168</v>
      </c>
      <c r="DHD18" s="66">
        <v>44954157.074907564</v>
      </c>
      <c r="DHE18" s="66">
        <v>7434001.3901700098</v>
      </c>
      <c r="DHF18" s="66">
        <v>5442433.2875583861</v>
      </c>
      <c r="DHG18" s="66">
        <v>3541694.2636560886</v>
      </c>
      <c r="DHH18" s="66">
        <v>1728583.1898789089</v>
      </c>
      <c r="DHI18" s="66">
        <v>0</v>
      </c>
      <c r="DHJ18" s="66">
        <v>0</v>
      </c>
      <c r="DHK18" s="66">
        <v>0</v>
      </c>
      <c r="DHL18" s="66">
        <v>0</v>
      </c>
      <c r="DHM18" s="66">
        <v>0</v>
      </c>
      <c r="DHN18" s="66">
        <v>0</v>
      </c>
      <c r="DHO18" s="66">
        <v>0</v>
      </c>
      <c r="DHP18" s="66">
        <v>0</v>
      </c>
      <c r="DHQ18" s="66">
        <v>0</v>
      </c>
      <c r="DHR18" s="66">
        <v>0</v>
      </c>
      <c r="DHS18" s="66">
        <v>0</v>
      </c>
      <c r="DHT18" s="66">
        <v>0</v>
      </c>
      <c r="DHU18" s="66">
        <v>0</v>
      </c>
      <c r="DHV18" s="66">
        <v>0</v>
      </c>
      <c r="DHW18" s="66">
        <v>0</v>
      </c>
      <c r="DHX18" s="66">
        <v>0</v>
      </c>
      <c r="DHY18" s="66">
        <v>0</v>
      </c>
      <c r="DHZ18" s="25">
        <v>0.56000000000000005</v>
      </c>
      <c r="DIA18" s="25">
        <v>0.5</v>
      </c>
      <c r="DIB18" s="25">
        <v>0.16300000000000001</v>
      </c>
      <c r="DIC18" s="25">
        <v>8.1500000000000003E-2</v>
      </c>
      <c r="DID18" s="25">
        <v>4.0750000000000001E-2</v>
      </c>
      <c r="DIE18" s="25">
        <v>0.16300000000000001</v>
      </c>
      <c r="DIF18" s="25">
        <v>8.1500000000000003E-2</v>
      </c>
      <c r="DIG18" s="25">
        <v>4.0750000000000001E-2</v>
      </c>
      <c r="DIH18" s="25">
        <v>0.55799999999999994</v>
      </c>
      <c r="DII18" s="25">
        <v>0.52200000000000002</v>
      </c>
      <c r="DIJ18" s="25">
        <v>35.461692509248486</v>
      </c>
      <c r="DIK18" s="25">
        <v>35.461692509248486</v>
      </c>
      <c r="DIL18" s="46">
        <v>0.8</v>
      </c>
      <c r="DIM18" s="46">
        <v>0.8</v>
      </c>
      <c r="DIN18" s="25">
        <v>2</v>
      </c>
      <c r="DIO18" s="25">
        <v>2</v>
      </c>
      <c r="DIP18" s="25">
        <v>153.7737678570015</v>
      </c>
      <c r="DIQ18" s="25">
        <v>36.226232142998484</v>
      </c>
      <c r="DIR18" s="25">
        <f t="shared" si="19"/>
        <v>26.091028344464281</v>
      </c>
      <c r="DIS18" s="25">
        <f t="shared" si="20"/>
        <v>12.351660966780626</v>
      </c>
      <c r="DIT18" s="66">
        <v>31787949.954391658</v>
      </c>
      <c r="DIU18" s="66">
        <v>32288267.155135226</v>
      </c>
      <c r="DIV18" s="66">
        <v>32796458.953067943</v>
      </c>
      <c r="DIW18" s="66">
        <v>33312649.288123924</v>
      </c>
      <c r="DIX18" s="66">
        <v>33836964.050953843</v>
      </c>
      <c r="DIY18" s="66">
        <v>34369531.113627695</v>
      </c>
      <c r="DIZ18" s="66">
        <v>34910480.360820763</v>
      </c>
      <c r="DJA18" s="66">
        <v>35459943.72149042</v>
      </c>
      <c r="DJB18" s="66">
        <v>36018055.201051541</v>
      </c>
      <c r="DJC18" s="66">
        <v>36584950.914058276</v>
      </c>
      <c r="DJD18" s="66">
        <v>37160769.117400251</v>
      </c>
      <c r="DJE18" s="66">
        <v>37745650.244021215</v>
      </c>
      <c r="DJF18" s="66">
        <v>38339736.937168449</v>
      </c>
      <c r="DJG18" s="66">
        <v>38943174.085181162</v>
      </c>
      <c r="DJH18" s="66">
        <v>39556108.856826454</v>
      </c>
      <c r="DJI18" s="66">
        <v>40178690.737191506</v>
      </c>
      <c r="DJJ18" s="66">
        <v>40811071.564140543</v>
      </c>
      <c r="DJK18" s="66">
        <v>41453405.565345772</v>
      </c>
      <c r="DJL18" s="66">
        <v>42105849.395901017</v>
      </c>
      <c r="DJM18" s="66">
        <v>42768562.176527396</v>
      </c>
      <c r="DJN18" s="66">
        <v>43441705.532380417</v>
      </c>
      <c r="DJO18" s="66">
        <v>44125443.632467739</v>
      </c>
      <c r="DJP18" s="66">
        <v>44819943.229687415</v>
      </c>
      <c r="DJQ18" s="66">
        <v>45525373.701496266</v>
      </c>
      <c r="DJR18" s="66">
        <v>46241907.091218382</v>
      </c>
      <c r="DJS18" s="66">
        <v>46969718.150003754</v>
      </c>
      <c r="DJT18" s="66">
        <v>116617784.12106213</v>
      </c>
      <c r="DJU18" s="66">
        <v>113834524.53318261</v>
      </c>
      <c r="DJV18" s="66">
        <v>111117691.63992696</v>
      </c>
      <c r="DJW18" s="66">
        <v>108465700.06787984</v>
      </c>
      <c r="DJX18" s="66">
        <v>105877002.28095742</v>
      </c>
      <c r="DJY18" s="66">
        <v>103350087.67736229</v>
      </c>
      <c r="DJZ18" s="66">
        <v>100883481.70809095</v>
      </c>
      <c r="DKA18" s="66">
        <v>98475745.016479433</v>
      </c>
      <c r="DKB18" s="66">
        <v>96125472.598284915</v>
      </c>
      <c r="DKC18" s="66">
        <v>93831292.981813312</v>
      </c>
      <c r="DKD18" s="66">
        <v>91591867.427614346</v>
      </c>
      <c r="DKE18" s="66">
        <v>89405889.147277132</v>
      </c>
      <c r="DKF18" s="66">
        <v>87272082.540870249</v>
      </c>
      <c r="DKG18" s="66">
        <v>85189202.452581719</v>
      </c>
      <c r="DKH18" s="66">
        <v>83156033.444123998</v>
      </c>
      <c r="DKI18" s="66">
        <v>81171389.085480362</v>
      </c>
      <c r="DKJ18" s="66">
        <v>79234111.262578726</v>
      </c>
      <c r="DKK18" s="66">
        <v>77343069.501488909</v>
      </c>
      <c r="DKL18" s="66">
        <v>75497160.308748797</v>
      </c>
      <c r="DKM18" s="66">
        <v>73695306.527434751</v>
      </c>
      <c r="DKN18" s="66">
        <v>71936456.708600312</v>
      </c>
      <c r="DKO18" s="66">
        <v>70219584.497716561</v>
      </c>
      <c r="DKP18" s="66">
        <v>68543688.035755858</v>
      </c>
      <c r="DKQ18" s="66">
        <v>66907789.374569729</v>
      </c>
      <c r="DKR18" s="66">
        <v>65310933.906219579</v>
      </c>
      <c r="DKS18" s="66">
        <v>63752189.805927396</v>
      </c>
      <c r="DKT18" s="65">
        <v>31787949.954391658</v>
      </c>
      <c r="DKU18" s="65">
        <v>32288267.155135226</v>
      </c>
      <c r="DKV18" s="65">
        <v>32796458.953067943</v>
      </c>
      <c r="DKW18" s="65">
        <v>33312649.288123924</v>
      </c>
      <c r="DKX18" s="65">
        <v>33836964.050953843</v>
      </c>
      <c r="DKY18" s="78">
        <v>30932578.002264924</v>
      </c>
      <c r="DKZ18" s="78">
        <v>27928384.288656611</v>
      </c>
      <c r="DLA18" s="78">
        <v>24821960.605043296</v>
      </c>
      <c r="DLB18" s="78">
        <v>21610833.120630927</v>
      </c>
      <c r="DLC18" s="78">
        <v>18292475.457029138</v>
      </c>
      <c r="DLD18" s="65">
        <v>18538977.951487593</v>
      </c>
      <c r="DLE18" s="65">
        <v>18788802.220514886</v>
      </c>
      <c r="DLF18" s="65">
        <v>19041993.027091246</v>
      </c>
      <c r="DLG18" s="65">
        <v>19298595.73740593</v>
      </c>
      <c r="DLH18" s="65">
        <v>19558656.328985833</v>
      </c>
      <c r="DLI18" s="65">
        <v>19822221.398933653</v>
      </c>
      <c r="DLJ18" s="65">
        <v>20089338.172277052</v>
      </c>
      <c r="DLK18" s="65">
        <v>20360054.510430336</v>
      </c>
      <c r="DLL18" s="65">
        <v>20634418.91977017</v>
      </c>
      <c r="DLM18" s="65">
        <v>20912480.560326837</v>
      </c>
      <c r="DLN18" s="65">
        <v>21194289.254592635</v>
      </c>
      <c r="DLO18" s="65">
        <v>21479895.49644896</v>
      </c>
      <c r="DLP18" s="65">
        <v>21769350.460213691</v>
      </c>
      <c r="DLQ18" s="65">
        <v>22062706.009810504</v>
      </c>
      <c r="DLR18" s="65">
        <v>22360014.708061732</v>
      </c>
      <c r="DLS18" s="65">
        <v>22661329.826106459</v>
      </c>
      <c r="DLT18" s="65">
        <v>116617784.12106213</v>
      </c>
      <c r="DLU18" s="65">
        <v>113834524.53318261</v>
      </c>
      <c r="DLV18" s="65">
        <v>111117691.63992696</v>
      </c>
      <c r="DLW18" s="65">
        <v>108465700.06787984</v>
      </c>
      <c r="DLX18" s="65">
        <v>105877002.28095742</v>
      </c>
      <c r="DLY18" s="78">
        <v>93015078.909626067</v>
      </c>
      <c r="DLZ18" s="78">
        <v>80706785.366472751</v>
      </c>
      <c r="DMA18" s="78">
        <v>68933021.5115356</v>
      </c>
      <c r="DMB18" s="78">
        <v>57675283.558970951</v>
      </c>
      <c r="DMC18" s="78">
        <v>46915646.490906656</v>
      </c>
      <c r="DMD18" s="65">
        <v>47547864.033923537</v>
      </c>
      <c r="DME18" s="65">
        <v>48188601.101909041</v>
      </c>
      <c r="DMF18" s="65">
        <v>48837972.500765808</v>
      </c>
      <c r="DMG18" s="65">
        <v>49496094.583477482</v>
      </c>
      <c r="DMH18" s="65">
        <v>50163085.270956606</v>
      </c>
      <c r="DMI18" s="65">
        <v>50839064.073173419</v>
      </c>
      <c r="DMJ18" s="65">
        <v>51524152.110569417</v>
      </c>
      <c r="DMK18" s="65">
        <v>52218472.135759436</v>
      </c>
      <c r="DML18" s="65">
        <v>52922148.555526219</v>
      </c>
      <c r="DMM18" s="65">
        <v>53635307.453111365</v>
      </c>
      <c r="DMN18" s="65">
        <v>54358076.610806622</v>
      </c>
      <c r="DMO18" s="65">
        <v>55090585.532849692</v>
      </c>
      <c r="DMP18" s="65">
        <v>55832965.468628481</v>
      </c>
      <c r="DMQ18" s="65">
        <v>56585349.436198115</v>
      </c>
      <c r="DMR18" s="65">
        <v>57347872.24611482</v>
      </c>
      <c r="DMS18" s="65">
        <v>58120670.525590986</v>
      </c>
      <c r="DMT18" s="65">
        <v>40716573.53212183</v>
      </c>
      <c r="DMU18" s="65">
        <v>42763572.496119633</v>
      </c>
      <c r="DMV18" s="65">
        <v>44913482.987171717</v>
      </c>
      <c r="DMW18" s="65">
        <v>47171478.814638451</v>
      </c>
      <c r="DMX18" s="65">
        <v>49542993.897744149</v>
      </c>
      <c r="DMY18" s="65">
        <v>52033735.342429429</v>
      </c>
      <c r="DMZ18" s="65">
        <v>54649697.175633773</v>
      </c>
      <c r="DNA18" s="65">
        <v>57397174.770060085</v>
      </c>
      <c r="DNB18" s="65">
        <v>60282779.994134821</v>
      </c>
      <c r="DNC18" s="65">
        <v>63313457.123622417</v>
      </c>
      <c r="DND18" s="65">
        <v>66496499.553185634</v>
      </c>
      <c r="DNE18" s="65">
        <v>69839567.348108664</v>
      </c>
      <c r="DNF18" s="65">
        <v>73350705.678421468</v>
      </c>
      <c r="DNG18" s="65">
        <v>77038364.179787815</v>
      </c>
      <c r="DNH18" s="65">
        <v>80911417.287748918</v>
      </c>
      <c r="DNI18" s="65">
        <v>84979185.59425813</v>
      </c>
      <c r="DNJ18" s="65">
        <v>89251458.277901068</v>
      </c>
      <c r="DNK18" s="65">
        <v>93738516.661780655</v>
      </c>
      <c r="DNL18" s="65">
        <v>98451158.955758959</v>
      </c>
      <c r="DNM18" s="65">
        <v>103400726.24259937</v>
      </c>
      <c r="DNN18" s="65">
        <v>108599129.77054453</v>
      </c>
      <c r="DNO18" s="65">
        <v>114058879.61801121</v>
      </c>
      <c r="DNP18" s="65">
        <v>119793114.79938334</v>
      </c>
      <c r="DNQ18" s="65">
        <v>125815634.88435452</v>
      </c>
      <c r="DNR18" s="65">
        <v>132140933.20691149</v>
      </c>
      <c r="DNS18" s="65">
        <v>138784231.74387842</v>
      </c>
      <c r="DNT18" s="65">
        <v>13856883.842469674</v>
      </c>
      <c r="DNU18" s="65">
        <v>13986058.101329915</v>
      </c>
      <c r="DNV18" s="65">
        <v>14116436.526245225</v>
      </c>
      <c r="DNW18" s="65">
        <v>14248030.342485253</v>
      </c>
      <c r="DNX18" s="65">
        <v>14380850.879961938</v>
      </c>
      <c r="DNY18" s="65">
        <v>14514909.574204961</v>
      </c>
      <c r="DNZ18" s="65">
        <v>14650217.967346344</v>
      </c>
      <c r="DOA18" s="65">
        <v>14786787.709114179</v>
      </c>
      <c r="DOB18" s="65">
        <v>14924630.557835655</v>
      </c>
      <c r="DOC18" s="65">
        <v>15063758.381449403</v>
      </c>
      <c r="DOD18" s="65">
        <v>15204183.15852733</v>
      </c>
      <c r="DOE18" s="65">
        <v>15345916.979305908</v>
      </c>
      <c r="DOF18" s="65">
        <v>15488972.046727136</v>
      </c>
      <c r="DOG18" s="65">
        <v>15633360.677489188</v>
      </c>
      <c r="DOH18" s="65">
        <v>15779095.303106833</v>
      </c>
      <c r="DOI18" s="65">
        <v>15926188.470981777</v>
      </c>
      <c r="DOJ18" s="65">
        <v>16074652.845482947</v>
      </c>
      <c r="DOK18" s="65">
        <v>16224501.209036876</v>
      </c>
      <c r="DOL18" s="65">
        <v>16375746.463228235</v>
      </c>
      <c r="DOM18" s="65">
        <v>16528401.629910629</v>
      </c>
      <c r="DON18" s="65">
        <v>16682479.85232774</v>
      </c>
      <c r="DOO18" s="65">
        <v>16837994.396244943</v>
      </c>
      <c r="DOP18" s="65">
        <v>16994958.651091453</v>
      </c>
      <c r="DOQ18" s="65">
        <v>17153386.131113112</v>
      </c>
      <c r="DOR18" s="65">
        <v>17313290.476535924</v>
      </c>
      <c r="DOS18" s="65">
        <v>17474685.454740491</v>
      </c>
      <c r="DOT18" s="65">
        <v>40716573.53212183</v>
      </c>
      <c r="DOU18" s="65">
        <v>42763572.496119633</v>
      </c>
      <c r="DOV18" s="65">
        <v>44913482.987171717</v>
      </c>
      <c r="DOW18" s="65">
        <v>47171478.814638451</v>
      </c>
      <c r="DOX18" s="65">
        <v>49542993.897744149</v>
      </c>
      <c r="DOY18" s="78">
        <v>46830361.808186486</v>
      </c>
      <c r="DOZ18" s="78">
        <v>43719757.740507022</v>
      </c>
      <c r="DPA18" s="78">
        <v>40178022.33904206</v>
      </c>
      <c r="DPB18" s="78">
        <v>36169667.996480897</v>
      </c>
      <c r="DPC18" s="78">
        <v>31656728.561811209</v>
      </c>
      <c r="DPD18" s="65">
        <v>32083322.686549101</v>
      </c>
      <c r="DPE18" s="65">
        <v>32515665.43268688</v>
      </c>
      <c r="DPF18" s="65">
        <v>32953834.26647662</v>
      </c>
      <c r="DPG18" s="65">
        <v>33397907.698076364</v>
      </c>
      <c r="DPH18" s="65">
        <v>33847965.295617409</v>
      </c>
      <c r="DPI18" s="65">
        <v>34304087.699461162</v>
      </c>
      <c r="DPJ18" s="65">
        <v>34766356.636648089</v>
      </c>
      <c r="DPK18" s="65">
        <v>35234854.935541414</v>
      </c>
      <c r="DPL18" s="65">
        <v>35709666.540668115</v>
      </c>
      <c r="DPM18" s="65">
        <v>36190876.527759932</v>
      </c>
      <c r="DPN18" s="65">
        <v>36678571.118997045</v>
      </c>
      <c r="DPO18" s="65">
        <v>37172837.698457204</v>
      </c>
      <c r="DPP18" s="65">
        <v>37673764.82777299</v>
      </c>
      <c r="DPQ18" s="65">
        <v>38181442.262000121</v>
      </c>
      <c r="DPR18" s="65">
        <v>38695960.965699568</v>
      </c>
      <c r="DPS18" s="65">
        <v>39217413.129236385</v>
      </c>
      <c r="DPT18" s="65">
        <v>13856883.842469674</v>
      </c>
      <c r="DPU18" s="65">
        <v>13986058.101329915</v>
      </c>
      <c r="DPV18" s="65">
        <v>14116436.526245225</v>
      </c>
      <c r="DPW18" s="65">
        <v>14248030.342485253</v>
      </c>
      <c r="DPX18" s="65">
        <v>14380850.879961938</v>
      </c>
      <c r="DPY18" s="78">
        <v>13063418.616784465</v>
      </c>
      <c r="DPZ18" s="78">
        <v>11720174.373877075</v>
      </c>
      <c r="DQA18" s="78">
        <v>10350751.396379925</v>
      </c>
      <c r="DQB18" s="78">
        <v>8954778.3347013928</v>
      </c>
      <c r="DQC18" s="78">
        <v>7531879.1907247026</v>
      </c>
      <c r="DQD18" s="65">
        <v>7633375.9516652748</v>
      </c>
      <c r="DQE18" s="65">
        <v>7736240.4446446346</v>
      </c>
      <c r="DQF18" s="65">
        <v>7840491.100703463</v>
      </c>
      <c r="DQG18" s="65">
        <v>7946146.5992521876</v>
      </c>
      <c r="DQH18" s="65">
        <v>8053225.871417922</v>
      </c>
      <c r="DQI18" s="65">
        <v>8161748.1034365017</v>
      </c>
      <c r="DQJ18" s="65">
        <v>8271732.7400902342</v>
      </c>
      <c r="DQK18" s="65">
        <v>8383199.4881919734</v>
      </c>
      <c r="DQL18" s="65">
        <v>8496168.3201161455</v>
      </c>
      <c r="DQM18" s="65">
        <v>8610659.4773773551</v>
      </c>
      <c r="DQN18" s="65">
        <v>8726693.4742572159</v>
      </c>
      <c r="DQO18" s="65">
        <v>8844291.1014800593</v>
      </c>
      <c r="DQP18" s="65">
        <v>8963473.4299381692</v>
      </c>
      <c r="DQQ18" s="65">
        <v>9084261.8144672196</v>
      </c>
      <c r="DQR18" s="65">
        <v>9206677.8976725899</v>
      </c>
      <c r="DQS18" s="65">
        <v>9330743.6138072405</v>
      </c>
      <c r="DQT18" s="66">
        <v>32281010.384853587</v>
      </c>
      <c r="DQU18" s="66">
        <v>33903916.95783589</v>
      </c>
      <c r="DQV18" s="66">
        <v>35608414.09174639</v>
      </c>
      <c r="DQW18" s="66">
        <v>37398603.698391587</v>
      </c>
      <c r="DQX18" s="66">
        <v>39278793.910497159</v>
      </c>
      <c r="DQY18" s="66">
        <v>41253509.449329011</v>
      </c>
      <c r="DQZ18" s="66">
        <v>43327502.513539821</v>
      </c>
      <c r="DRA18" s="66">
        <v>45505764.215445027</v>
      </c>
      <c r="DRB18" s="66">
        <v>47793536.592250183</v>
      </c>
      <c r="DRC18" s="66">
        <v>50196325.221134819</v>
      </c>
      <c r="DRD18" s="66">
        <v>52719912.468551353</v>
      </c>
      <c r="DRE18" s="66">
        <v>55370371.405623801</v>
      </c>
      <c r="DRF18" s="66">
        <v>58154080.423134014</v>
      </c>
      <c r="DRG18" s="66">
        <v>61077738.581266776</v>
      </c>
      <c r="DRH18" s="66">
        <v>64148381.731053129</v>
      </c>
      <c r="DRI18" s="66">
        <v>67373399.446308762</v>
      </c>
      <c r="DRJ18" s="66">
        <v>70760552.806814462</v>
      </c>
      <c r="DRK18" s="66">
        <v>74317993.075534269</v>
      </c>
      <c r="DRL18" s="66">
        <v>78054281.314818397</v>
      </c>
      <c r="DRM18" s="66">
        <v>81978408.988798052</v>
      </c>
      <c r="DRN18" s="66">
        <v>86099819.601551861</v>
      </c>
      <c r="DRO18" s="66">
        <v>90428431.423117131</v>
      </c>
      <c r="DRP18" s="66">
        <v>94974661.358036235</v>
      </c>
      <c r="DRQ18" s="66">
        <v>99749450.013878509</v>
      </c>
      <c r="DRR18" s="66">
        <v>104764288.03006555</v>
      </c>
      <c r="DRS18" s="66">
        <v>110031243.73036109</v>
      </c>
      <c r="DRT18" s="66">
        <v>15282038.357197721</v>
      </c>
      <c r="DRU18" s="66">
        <v>15424497.946316497</v>
      </c>
      <c r="DRV18" s="66">
        <v>15568285.547710696</v>
      </c>
      <c r="DRW18" s="66">
        <v>15713413.54114791</v>
      </c>
      <c r="DRX18" s="66">
        <v>15859894.42180026</v>
      </c>
      <c r="DRY18" s="66">
        <v>16007740.801320218</v>
      </c>
      <c r="DRZ18" s="66">
        <v>16156965.408926431</v>
      </c>
      <c r="DSA18" s="66">
        <v>16307581.092499679</v>
      </c>
      <c r="DSB18" s="66">
        <v>16459600.819689043</v>
      </c>
      <c r="DSC18" s="66">
        <v>16613037.679028397</v>
      </c>
      <c r="DSD18" s="66">
        <v>16767904.881063288</v>
      </c>
      <c r="DSE18" s="66">
        <v>16924215.759488348</v>
      </c>
      <c r="DSF18" s="66">
        <v>17081983.772295263</v>
      </c>
      <c r="DSG18" s="66">
        <v>17241222.502931517</v>
      </c>
      <c r="DSH18" s="66">
        <v>17401945.661469866</v>
      </c>
      <c r="DSI18" s="66">
        <v>17564167.085788742</v>
      </c>
      <c r="DSJ18" s="66">
        <v>17727900.742763661</v>
      </c>
      <c r="DSK18" s="66">
        <v>17893160.729469754</v>
      </c>
      <c r="DSL18" s="66">
        <v>18059961.274395484</v>
      </c>
      <c r="DSM18" s="66">
        <v>18228316.738667671</v>
      </c>
      <c r="DSN18" s="66">
        <v>18398241.617287964</v>
      </c>
      <c r="DSO18" s="66">
        <v>18569750.540380821</v>
      </c>
      <c r="DSP18" s="66">
        <v>18742858.274453145</v>
      </c>
      <c r="DSQ18" s="66">
        <v>18917579.723665617</v>
      </c>
      <c r="DSR18" s="66">
        <v>19093929.931115899</v>
      </c>
      <c r="DSS18" s="66">
        <v>19271924.08013387</v>
      </c>
      <c r="DST18" s="65">
        <v>32281010.384853587</v>
      </c>
      <c r="DSU18" s="65">
        <v>33903916.95783589</v>
      </c>
      <c r="DSV18" s="65">
        <v>35608414.09174639</v>
      </c>
      <c r="DSW18" s="65">
        <v>37398603.698391587</v>
      </c>
      <c r="DSX18" s="65">
        <v>39278793.910497159</v>
      </c>
      <c r="DSY18" s="78">
        <v>37128158.504396111</v>
      </c>
      <c r="DSZ18" s="78">
        <v>34662002.010831855</v>
      </c>
      <c r="DTA18" s="78">
        <v>31854034.950811516</v>
      </c>
      <c r="DTB18" s="78">
        <v>28676121.955350112</v>
      </c>
      <c r="DTC18" s="78">
        <v>25098162.61056741</v>
      </c>
      <c r="DTD18" s="65">
        <v>25436375.976186629</v>
      </c>
      <c r="DTE18" s="65">
        <v>25779146.977456648</v>
      </c>
      <c r="DTF18" s="65">
        <v>26126537.031355143</v>
      </c>
      <c r="DTG18" s="65">
        <v>26478608.382491793</v>
      </c>
      <c r="DTH18" s="65">
        <v>26835424.114261147</v>
      </c>
      <c r="DTI18" s="65">
        <v>27197048.160145767</v>
      </c>
      <c r="DTJ18" s="65">
        <v>27563545.315171689</v>
      </c>
      <c r="DTK18" s="65">
        <v>27934981.247518267</v>
      </c>
      <c r="DTL18" s="65">
        <v>28311422.51028445</v>
      </c>
      <c r="DTM18" s="65">
        <v>28692936.553413626</v>
      </c>
      <c r="DTN18" s="65">
        <v>29079591.735779159</v>
      </c>
      <c r="DTO18" s="65">
        <v>29471457.337432794</v>
      </c>
      <c r="DTP18" s="65">
        <v>29868603.572018094</v>
      </c>
      <c r="DTQ18" s="65">
        <v>30271101.599351186</v>
      </c>
      <c r="DTR18" s="65">
        <v>30679023.538171012</v>
      </c>
      <c r="DTS18" s="65">
        <v>31092442.479061425</v>
      </c>
      <c r="DTT18" s="65">
        <v>15282038.357197721</v>
      </c>
      <c r="DTU18" s="65">
        <v>15424497.946316497</v>
      </c>
      <c r="DTV18" s="65">
        <v>15568285.547710696</v>
      </c>
      <c r="DTW18" s="65">
        <v>15713413.54114791</v>
      </c>
      <c r="DTX18" s="65">
        <v>15859894.42180026</v>
      </c>
      <c r="DTY18" s="78">
        <v>14406966.721188197</v>
      </c>
      <c r="DTZ18" s="78">
        <v>12925572.327141145</v>
      </c>
      <c r="DUA18" s="78">
        <v>11415306.764749777</v>
      </c>
      <c r="DUB18" s="78">
        <v>9875760.491813425</v>
      </c>
      <c r="DUC18" s="78">
        <v>8306518.8395141987</v>
      </c>
      <c r="DUD18" s="65">
        <v>8418454.3519611806</v>
      </c>
      <c r="DUE18" s="65">
        <v>8531898.2651219685</v>
      </c>
      <c r="DUF18" s="65">
        <v>8646870.9056352116</v>
      </c>
      <c r="DUG18" s="65">
        <v>8763392.8740536682</v>
      </c>
      <c r="DUH18" s="65">
        <v>8881485.0485353675</v>
      </c>
      <c r="DUI18" s="65">
        <v>9001168.5885845181</v>
      </c>
      <c r="DUJ18" s="65">
        <v>9122464.93884282</v>
      </c>
      <c r="DUK18" s="65">
        <v>9245395.8329318687</v>
      </c>
      <c r="DUL18" s="65">
        <v>9369983.2973473407</v>
      </c>
      <c r="DUM18" s="65">
        <v>9496249.6554056555</v>
      </c>
      <c r="DUN18" s="65">
        <v>9624217.5312438179</v>
      </c>
      <c r="DUO18" s="65">
        <v>9753909.8538731635</v>
      </c>
      <c r="DUP18" s="65">
        <v>9885349.861287728</v>
      </c>
      <c r="DUQ18" s="65">
        <v>10018561.104627984</v>
      </c>
      <c r="DUR18" s="65">
        <v>10153567.452400684</v>
      </c>
      <c r="DUS18" s="65">
        <v>10290393.094755568</v>
      </c>
      <c r="DUT18" s="65">
        <v>0</v>
      </c>
      <c r="DUU18" s="65">
        <v>0</v>
      </c>
      <c r="DUV18" s="65">
        <v>0</v>
      </c>
      <c r="DUW18" s="65">
        <v>0</v>
      </c>
      <c r="DUX18" s="65">
        <v>0</v>
      </c>
      <c r="DUY18" s="65">
        <v>0</v>
      </c>
      <c r="DUZ18" s="65">
        <v>0</v>
      </c>
      <c r="DVA18" s="65">
        <v>0</v>
      </c>
      <c r="DVB18" s="65">
        <v>0</v>
      </c>
      <c r="DVC18" s="65">
        <v>0</v>
      </c>
      <c r="DVD18" s="65">
        <v>0</v>
      </c>
      <c r="DVE18" s="65">
        <v>0</v>
      </c>
      <c r="DVF18" s="65">
        <v>0</v>
      </c>
      <c r="DVG18" s="65">
        <v>0</v>
      </c>
      <c r="DVH18" s="65">
        <v>0</v>
      </c>
      <c r="DVI18" s="65">
        <v>0</v>
      </c>
      <c r="DVJ18" s="65">
        <v>0</v>
      </c>
      <c r="DVK18" s="65">
        <v>0</v>
      </c>
      <c r="DVL18" s="65">
        <v>0</v>
      </c>
      <c r="DVM18" s="65">
        <v>0</v>
      </c>
      <c r="DVN18" s="65">
        <v>0</v>
      </c>
      <c r="DVO18" s="65">
        <v>0</v>
      </c>
      <c r="DVP18" s="65">
        <v>0</v>
      </c>
      <c r="DVQ18" s="65">
        <v>0</v>
      </c>
      <c r="DVR18" s="65">
        <v>0</v>
      </c>
      <c r="DVS18" s="65">
        <v>0</v>
      </c>
      <c r="DVT18" s="64">
        <v>0</v>
      </c>
      <c r="DVU18" s="64">
        <v>0</v>
      </c>
      <c r="DVV18" s="64">
        <v>0</v>
      </c>
      <c r="DVW18" s="64">
        <v>0</v>
      </c>
      <c r="DVX18" s="64">
        <v>0</v>
      </c>
      <c r="DVY18" s="64">
        <v>325759.85263229336</v>
      </c>
      <c r="DVZ18" s="64">
        <v>657593.19018494489</v>
      </c>
      <c r="DWA18" s="64">
        <v>995584.9384524778</v>
      </c>
      <c r="DWB18" s="64">
        <v>1339821.0788035905</v>
      </c>
      <c r="DWC18" s="64">
        <v>1690388.6604812746</v>
      </c>
      <c r="DWD18" s="64">
        <v>1706146.5108671023</v>
      </c>
      <c r="DWE18" s="64">
        <v>1722051.2563750918</v>
      </c>
      <c r="DWF18" s="64">
        <v>1738104.2663656804</v>
      </c>
      <c r="DWG18" s="64">
        <v>1754306.9229645252</v>
      </c>
      <c r="DWH18" s="64">
        <v>1770660.6211814941</v>
      </c>
      <c r="DWI18" s="64">
        <v>1787166.7690307763</v>
      </c>
      <c r="DWJ18" s="64">
        <v>1803826.7876521102</v>
      </c>
      <c r="DWK18" s="64">
        <v>1820642.1114331374</v>
      </c>
      <c r="DWL18" s="64">
        <v>1837614.1881329021</v>
      </c>
      <c r="DWM18" s="64">
        <v>1854744.4790064986</v>
      </c>
      <c r="DWN18" s="64">
        <v>1872034.4589308803</v>
      </c>
      <c r="DWO18" s="64">
        <v>1889485.6165318468</v>
      </c>
      <c r="DWP18" s="64">
        <v>1907099.4543122097</v>
      </c>
      <c r="DWQ18" s="64">
        <v>1924877.4887811528</v>
      </c>
      <c r="DWR18" s="64">
        <v>1942821.2505847979</v>
      </c>
      <c r="DWS18" s="64">
        <v>1960932.2846379993</v>
      </c>
      <c r="DWT18" s="65">
        <v>0</v>
      </c>
      <c r="DWU18" s="65">
        <v>0</v>
      </c>
      <c r="DWV18" s="65">
        <v>0</v>
      </c>
      <c r="DWW18" s="65">
        <v>0</v>
      </c>
      <c r="DWX18" s="65">
        <v>0</v>
      </c>
      <c r="DWY18" s="65">
        <v>1143434.4959495475</v>
      </c>
      <c r="DWZ18" s="65">
        <v>2401839.8268963741</v>
      </c>
      <c r="DXA18" s="65">
        <v>3783886.1175481877</v>
      </c>
      <c r="DXB18" s="65">
        <v>5298824.6723716939</v>
      </c>
      <c r="DXC18" s="65">
        <v>6956524.4986304324</v>
      </c>
      <c r="DXD18" s="65">
        <v>7306259.1940238876</v>
      </c>
      <c r="DXE18" s="65">
        <v>7673576.5712847076</v>
      </c>
      <c r="DXF18" s="65">
        <v>8059360.5881835148</v>
      </c>
      <c r="DXG18" s="65">
        <v>8464539.6428866629</v>
      </c>
      <c r="DXH18" s="65">
        <v>8890088.8081679214</v>
      </c>
      <c r="DXI18" s="65">
        <v>9337032.1779436618</v>
      </c>
      <c r="DXJ18" s="65">
        <v>9806445.331778584</v>
      </c>
      <c r="DXK18" s="65">
        <v>10299457.923292834</v>
      </c>
      <c r="DXL18" s="65">
        <v>10817256.398699582</v>
      </c>
      <c r="DXM18" s="65">
        <v>11361086.8520153</v>
      </c>
      <c r="DXN18" s="65">
        <v>11932258.023813862</v>
      </c>
      <c r="DXO18" s="65">
        <v>12532144.450741021</v>
      </c>
      <c r="DXP18" s="65">
        <v>13162189.773368658</v>
      </c>
      <c r="DXQ18" s="65">
        <v>13823910.210349256</v>
      </c>
      <c r="DXR18" s="65">
        <v>14518898.207231145</v>
      </c>
      <c r="DXS18" s="65">
        <v>15248826.26871562</v>
      </c>
      <c r="DXT18" s="65">
        <v>0</v>
      </c>
      <c r="DXU18" s="65">
        <v>0</v>
      </c>
      <c r="DXV18" s="65">
        <v>0</v>
      </c>
      <c r="DXW18" s="65">
        <v>0</v>
      </c>
      <c r="DXX18" s="65">
        <v>0</v>
      </c>
      <c r="DXY18" s="65">
        <v>2111066.253736007</v>
      </c>
      <c r="DXZ18" s="65">
        <v>4261491.3448313111</v>
      </c>
      <c r="DYA18" s="65">
        <v>6451825.629560451</v>
      </c>
      <c r="DYB18" s="65">
        <v>8682626.3047800772</v>
      </c>
      <c r="DYC18" s="65">
        <v>10954457.487639083</v>
      </c>
      <c r="DYD18" s="65">
        <v>11056575.24681701</v>
      </c>
      <c r="DYE18" s="65">
        <v>11159644.950602993</v>
      </c>
      <c r="DYF18" s="65">
        <v>11263675.473051293</v>
      </c>
      <c r="DYG18" s="65">
        <v>11368675.770940375</v>
      </c>
      <c r="DYH18" s="65">
        <v>11474654.884544021</v>
      </c>
      <c r="DYI18" s="65">
        <v>11581621.938409708</v>
      </c>
      <c r="DYJ18" s="65">
        <v>11689586.142144203</v>
      </c>
      <c r="DYK18" s="65">
        <v>11798556.791206475</v>
      </c>
      <c r="DYL18" s="65">
        <v>11908543.26770803</v>
      </c>
      <c r="DYM18" s="65">
        <v>12019555.041220685</v>
      </c>
      <c r="DYN18" s="65">
        <v>12131601.669591844</v>
      </c>
      <c r="DYO18" s="65">
        <v>12244692.799767468</v>
      </c>
      <c r="DYP18" s="65">
        <v>12358838.168622592</v>
      </c>
      <c r="DYQ18" s="65">
        <v>12474047.60379969</v>
      </c>
      <c r="DYR18" s="65">
        <v>12590331.024554767</v>
      </c>
      <c r="DYS18" s="65">
        <v>12707698.442611448</v>
      </c>
      <c r="DYT18" s="66">
        <v>7052.3</v>
      </c>
      <c r="DYU18" s="68">
        <f ca="1">10000000*'Country Model'!$DYT$8/57000</f>
        <v>59385.964912280702</v>
      </c>
      <c r="DYV18" s="68">
        <f ca="1">10000000*'Country Model'!$DYT$8/57000</f>
        <v>59385.964912280702</v>
      </c>
      <c r="DYW18" s="38">
        <f ca="1">'Country Model'!$DYT$8/(220*8)</f>
        <v>0.19232954545454545</v>
      </c>
      <c r="DYX18" s="38">
        <f ca="1">'Country Model'!$DYT$8/(220*8)</f>
        <v>0.19232954545454545</v>
      </c>
      <c r="DYY18" s="46">
        <v>3.4000000000000002E-2</v>
      </c>
      <c r="DYZ18" s="25">
        <f t="shared" si="21"/>
        <v>3.4000000000000002E-2</v>
      </c>
      <c r="DZA18" s="25">
        <f t="shared" si="22"/>
        <v>0.05</v>
      </c>
      <c r="DZB18" s="46">
        <v>0.01</v>
      </c>
      <c r="DZC18" s="46">
        <v>0.02</v>
      </c>
      <c r="DZD18" s="46">
        <v>0</v>
      </c>
      <c r="DZE18" s="46">
        <v>0.02</v>
      </c>
      <c r="DZF18" s="46">
        <v>0.11</v>
      </c>
      <c r="DZG18" s="46">
        <v>0.06</v>
      </c>
      <c r="DZH18" s="46">
        <v>0.03</v>
      </c>
      <c r="DZI18" s="46">
        <v>0.05</v>
      </c>
      <c r="DZJ18" s="46">
        <v>0.08</v>
      </c>
      <c r="DZK18" s="46">
        <v>0.15</v>
      </c>
      <c r="DZL18" s="46">
        <v>0.67</v>
      </c>
      <c r="DZM18" s="46">
        <v>0.33</v>
      </c>
      <c r="DZN18" s="46">
        <v>0.33</v>
      </c>
      <c r="DZO18" s="46">
        <v>0.33</v>
      </c>
      <c r="DZP18" s="46">
        <v>0.17</v>
      </c>
      <c r="DZQ18" s="46">
        <v>1</v>
      </c>
      <c r="DZR18" s="46">
        <v>0.5</v>
      </c>
      <c r="DZS18" s="46">
        <v>0.33</v>
      </c>
      <c r="DZT18" s="46">
        <v>0.5</v>
      </c>
      <c r="DZU18" s="46">
        <v>0.17</v>
      </c>
      <c r="DZW18" s="90">
        <v>0</v>
      </c>
      <c r="DZX18" s="90">
        <v>1</v>
      </c>
      <c r="DZY18" s="90">
        <v>2</v>
      </c>
      <c r="DZZ18" s="90">
        <v>3</v>
      </c>
      <c r="EAA18" s="90">
        <v>4</v>
      </c>
      <c r="EAB18" s="90">
        <v>5</v>
      </c>
      <c r="EAC18" s="90">
        <v>6</v>
      </c>
      <c r="EAD18" s="90">
        <v>7</v>
      </c>
      <c r="EAE18" s="90">
        <v>8</v>
      </c>
      <c r="EAF18" s="90">
        <v>9</v>
      </c>
      <c r="EAG18" s="90">
        <v>10</v>
      </c>
      <c r="EAH18" s="90">
        <v>11</v>
      </c>
      <c r="EAI18" s="90">
        <v>12</v>
      </c>
      <c r="EAJ18" s="90">
        <v>13</v>
      </c>
      <c r="EAK18" s="90">
        <v>14</v>
      </c>
      <c r="EAL18" s="90">
        <v>15</v>
      </c>
      <c r="EAM18" s="90">
        <v>16</v>
      </c>
      <c r="EAN18" s="90">
        <v>17</v>
      </c>
      <c r="EAO18" s="90">
        <v>18</v>
      </c>
      <c r="EAP18" s="90">
        <v>19</v>
      </c>
      <c r="EAQ18" s="90">
        <v>20</v>
      </c>
      <c r="EAR18" s="90">
        <v>21</v>
      </c>
      <c r="EAS18" s="90">
        <v>22</v>
      </c>
      <c r="EAT18" s="90">
        <v>23</v>
      </c>
      <c r="EAU18" s="90">
        <v>24</v>
      </c>
      <c r="EAV18" s="90">
        <v>25</v>
      </c>
      <c r="EAW18" s="90">
        <v>26</v>
      </c>
      <c r="EAX18" s="90">
        <v>27</v>
      </c>
      <c r="EAY18" s="90">
        <v>28</v>
      </c>
      <c r="EAZ18" s="90">
        <v>29</v>
      </c>
      <c r="EBA18" s="90">
        <v>30</v>
      </c>
      <c r="EBB18" s="90">
        <v>31</v>
      </c>
      <c r="EBC18" s="90">
        <v>32</v>
      </c>
      <c r="EBD18" s="90">
        <v>33</v>
      </c>
      <c r="EBE18" s="90">
        <v>34</v>
      </c>
      <c r="EBF18" s="90">
        <v>35</v>
      </c>
      <c r="EBG18" s="90">
        <v>36</v>
      </c>
      <c r="EBH18" s="90">
        <v>37</v>
      </c>
      <c r="EBI18" s="90">
        <v>38</v>
      </c>
      <c r="EBJ18" s="90">
        <v>39</v>
      </c>
      <c r="EBK18" s="90">
        <v>40</v>
      </c>
      <c r="EBL18" s="90">
        <v>41</v>
      </c>
      <c r="EBM18" s="90">
        <v>42</v>
      </c>
      <c r="EBO18" s="70">
        <v>1562858.2562657064</v>
      </c>
      <c r="EBP18" s="70">
        <v>1587456.4096243128</v>
      </c>
      <c r="EBQ18" s="70">
        <v>1612441.7184694947</v>
      </c>
      <c r="EBR18" s="70">
        <v>1637820.2763225262</v>
      </c>
      <c r="EBS18" s="70">
        <v>1663598.2726118884</v>
      </c>
      <c r="EBT18" s="70">
        <v>1689781.9941827729</v>
      </c>
      <c r="EBU18" s="70">
        <v>1716377.8268303452</v>
      </c>
      <c r="EBV18" s="70">
        <v>1743392.256857137</v>
      </c>
      <c r="EBW18" s="70">
        <v>1770831.8726549549</v>
      </c>
      <c r="EBX18" s="70">
        <v>1798703.3663116826</v>
      </c>
      <c r="EBY18" s="70">
        <v>1827013.5352433776</v>
      </c>
      <c r="EBZ18" s="70">
        <v>1855769.2838520505</v>
      </c>
      <c r="ECA18" s="70">
        <v>1884977.6252095427</v>
      </c>
      <c r="ECB18" s="70">
        <v>1914645.6827679006</v>
      </c>
      <c r="ECC18" s="70">
        <v>1944780.6920966743</v>
      </c>
      <c r="ECD18" s="70">
        <v>1975390.0026475587</v>
      </c>
      <c r="ECE18" s="70">
        <v>2006481.0795468069</v>
      </c>
      <c r="ECF18" s="70">
        <v>2038061.5054158582</v>
      </c>
      <c r="ECG18" s="70">
        <v>2070138.9822206185</v>
      </c>
      <c r="ECH18" s="70">
        <v>2102721.3331498471</v>
      </c>
      <c r="ECI18" s="70">
        <v>2135816.5045231101</v>
      </c>
      <c r="ECJ18" s="70">
        <v>2169432.5677287611</v>
      </c>
      <c r="ECK18" s="70">
        <v>2203577.7211924251</v>
      </c>
      <c r="ECL18" s="70">
        <v>2238260.2923764647</v>
      </c>
      <c r="ECM18" s="70">
        <v>2273488.7398109161</v>
      </c>
      <c r="ECN18" s="70">
        <v>2309271.6551563917</v>
      </c>
      <c r="ECO18" s="70">
        <v>6117492.670202313</v>
      </c>
      <c r="ECP18" s="70">
        <v>5971489.4661760051</v>
      </c>
      <c r="ECQ18" s="70">
        <v>5828970.8491749968</v>
      </c>
      <c r="ECR18" s="70">
        <v>5689853.654265902</v>
      </c>
      <c r="ECS18" s="70">
        <v>5554056.7013721047</v>
      </c>
      <c r="ECT18" s="70">
        <v>5421500.7479021531</v>
      </c>
      <c r="ECU18" s="70">
        <v>5292108.4425087478</v>
      </c>
      <c r="ECV18" s="70">
        <v>5165804.2799513461</v>
      </c>
      <c r="ECW18" s="70">
        <v>5042514.557036032</v>
      </c>
      <c r="ECX18" s="70">
        <v>4922167.329606954</v>
      </c>
      <c r="ECY18" s="70">
        <v>4804692.3705642223</v>
      </c>
      <c r="ECZ18" s="70">
        <v>4690021.1288837763</v>
      </c>
      <c r="EDA18" s="70">
        <v>4578086.6896152999</v>
      </c>
      <c r="EDB18" s="70">
        <v>4468823.7348348536</v>
      </c>
      <c r="EDC18" s="70">
        <v>4362168.505529427</v>
      </c>
      <c r="EDD18" s="70">
        <v>4258058.7643911708</v>
      </c>
      <c r="EDE18" s="70">
        <v>4156433.7594996076</v>
      </c>
      <c r="EDF18" s="70">
        <v>4057234.1888706191</v>
      </c>
      <c r="EDG18" s="70">
        <v>3960402.1658515227</v>
      </c>
      <c r="EDH18" s="70">
        <v>3865881.1853420478</v>
      </c>
      <c r="EDI18" s="70">
        <v>3773616.0908215032</v>
      </c>
      <c r="EDJ18" s="70">
        <v>3683553.0421628854</v>
      </c>
      <c r="EDK18" s="70">
        <v>3595639.4842151576</v>
      </c>
      <c r="EDL18" s="70">
        <v>3509824.1161353546</v>
      </c>
      <c r="EDM18" s="70">
        <v>3426056.8614526256</v>
      </c>
      <c r="EDN18" s="70">
        <v>3344288.8388467468</v>
      </c>
      <c r="EDO18" s="71">
        <v>1562858.2562657064</v>
      </c>
      <c r="EDP18" s="71">
        <v>1587456.4096243128</v>
      </c>
      <c r="EDQ18" s="71">
        <v>1612441.7184694947</v>
      </c>
      <c r="EDR18" s="71">
        <v>1637820.2763225262</v>
      </c>
      <c r="EDS18" s="71">
        <v>1663598.2726118884</v>
      </c>
      <c r="EDT18" s="79">
        <v>1520803.7947644957</v>
      </c>
      <c r="EDU18" s="79">
        <v>1373102.2614642761</v>
      </c>
      <c r="EDV18" s="79">
        <v>1220374.579799996</v>
      </c>
      <c r="EDW18" s="79">
        <v>1062499.123592973</v>
      </c>
      <c r="EDX18" s="79">
        <v>899351.68315584143</v>
      </c>
      <c r="EDY18" s="71">
        <v>911471.00696273148</v>
      </c>
      <c r="EDZ18" s="71">
        <v>923753.64620260196</v>
      </c>
      <c r="EEA18" s="71">
        <v>936201.80165258155</v>
      </c>
      <c r="EEB18" s="71">
        <v>948817.70374664082</v>
      </c>
      <c r="EEC18" s="71">
        <v>961603.61297523661</v>
      </c>
      <c r="EED18" s="71">
        <v>974561.82029034197</v>
      </c>
      <c r="EEE18" s="71">
        <v>987694.64751593384</v>
      </c>
      <c r="EEF18" s="71">
        <v>1001004.4477640127</v>
      </c>
      <c r="EEG18" s="71">
        <v>1014493.6058562283</v>
      </c>
      <c r="EEH18" s="71">
        <v>1028164.5387511863</v>
      </c>
      <c r="EEI18" s="71">
        <v>1042019.6959775148</v>
      </c>
      <c r="EEJ18" s="71">
        <v>1056061.5600727648</v>
      </c>
      <c r="EEK18" s="71">
        <v>1070292.6470282262</v>
      </c>
      <c r="EEL18" s="71">
        <v>1084715.5067397379</v>
      </c>
      <c r="EEM18" s="71">
        <v>1099332.7234645726</v>
      </c>
      <c r="EEN18" s="71">
        <v>1114146.9162844785</v>
      </c>
      <c r="EEO18" s="71">
        <v>6117492.670202313</v>
      </c>
      <c r="EEP18" s="71">
        <v>5971489.4661760051</v>
      </c>
      <c r="EEQ18" s="71">
        <v>5828970.8491749968</v>
      </c>
      <c r="EER18" s="71">
        <v>5689853.654265902</v>
      </c>
      <c r="EES18" s="71">
        <v>5554056.7013721047</v>
      </c>
      <c r="EET18" s="79">
        <v>4879350.6731119379</v>
      </c>
      <c r="EEU18" s="79">
        <v>4233686.7540069986</v>
      </c>
      <c r="EEV18" s="79">
        <v>3616062.9959659418</v>
      </c>
      <c r="EEW18" s="79">
        <v>3025508.7342216196</v>
      </c>
      <c r="EEX18" s="79">
        <v>2461083.664803477</v>
      </c>
      <c r="EEY18" s="71">
        <v>2494248.2992932228</v>
      </c>
      <c r="EEZ18" s="71">
        <v>2527859.8478788068</v>
      </c>
      <c r="EFA18" s="71">
        <v>2561924.3330058898</v>
      </c>
      <c r="EFB18" s="71">
        <v>2596447.8582763365</v>
      </c>
      <c r="EFC18" s="71">
        <v>2631436.609541846</v>
      </c>
      <c r="EFD18" s="71">
        <v>2666896.8560123211</v>
      </c>
      <c r="EFE18" s="71">
        <v>2702834.9513791697</v>
      </c>
      <c r="EFF18" s="71">
        <v>2739257.3349537472</v>
      </c>
      <c r="EFG18" s="71">
        <v>2776170.5328211389</v>
      </c>
      <c r="EFH18" s="71">
        <v>2813581.1590094883</v>
      </c>
      <c r="EFI18" s="71">
        <v>2851495.9166750861</v>
      </c>
      <c r="EFJ18" s="71">
        <v>2889921.5993034267</v>
      </c>
      <c r="EFK18" s="71">
        <v>2928865.0919264508</v>
      </c>
      <c r="EFL18" s="71">
        <v>2968333.3723561908</v>
      </c>
      <c r="EFM18" s="71">
        <v>3008333.5124350404</v>
      </c>
      <c r="EFN18" s="71">
        <v>3048872.6793028712</v>
      </c>
      <c r="EFO18" s="70">
        <v>0</v>
      </c>
      <c r="EFP18" s="70">
        <v>0</v>
      </c>
      <c r="EFQ18" s="70">
        <v>0</v>
      </c>
      <c r="EFR18" s="70">
        <v>0</v>
      </c>
      <c r="EFS18" s="70">
        <v>0</v>
      </c>
      <c r="EFT18" s="70">
        <v>168978.19941827725</v>
      </c>
      <c r="EFU18" s="70">
        <v>343275.56536606909</v>
      </c>
      <c r="EFV18" s="70">
        <v>523017.67705714097</v>
      </c>
      <c r="EFW18" s="70">
        <v>708332.74906198191</v>
      </c>
      <c r="EFX18" s="70">
        <v>899351.68315584119</v>
      </c>
      <c r="EFY18" s="70">
        <v>915542.52828064607</v>
      </c>
      <c r="EFZ18" s="70">
        <v>932015.63764944859</v>
      </c>
      <c r="EGA18" s="70">
        <v>948775.82355696114</v>
      </c>
      <c r="EGB18" s="70">
        <v>965827.97902125982</v>
      </c>
      <c r="EGC18" s="70">
        <v>983177.07912143774</v>
      </c>
      <c r="EGD18" s="70">
        <v>1000828.1823572167</v>
      </c>
      <c r="EGE18" s="70">
        <v>1018786.432030873</v>
      </c>
      <c r="EGF18" s="70">
        <v>1037057.0576518455</v>
      </c>
      <c r="EGG18" s="70">
        <v>1055645.3763643904</v>
      </c>
      <c r="EGH18" s="70">
        <v>1074556.7943986608</v>
      </c>
      <c r="EGI18" s="70">
        <v>1093796.8085455953</v>
      </c>
      <c r="EGJ18" s="70">
        <v>1113371.0076559964</v>
      </c>
      <c r="EGK18" s="70">
        <v>1133285.0741641989</v>
      </c>
      <c r="EGL18" s="70">
        <v>1153544.7856367268</v>
      </c>
      <c r="EGM18" s="70">
        <v>1174156.0163463436</v>
      </c>
      <c r="EGN18" s="70">
        <v>1195124.7388719132</v>
      </c>
      <c r="EGO18" s="70">
        <v>0</v>
      </c>
      <c r="EGP18" s="70">
        <v>0</v>
      </c>
      <c r="EGQ18" s="70">
        <v>0</v>
      </c>
      <c r="EGR18" s="70">
        <v>0</v>
      </c>
      <c r="EGS18" s="70">
        <v>0</v>
      </c>
      <c r="EGT18" s="70">
        <v>542150.07479021512</v>
      </c>
      <c r="EGU18" s="70">
        <v>1058421.6885017492</v>
      </c>
      <c r="EGV18" s="70">
        <v>1549741.2839854043</v>
      </c>
      <c r="EGW18" s="70">
        <v>2017005.8228144124</v>
      </c>
      <c r="EGX18" s="70">
        <v>2461083.664803477</v>
      </c>
      <c r="EGY18" s="70">
        <v>2310444.0712709995</v>
      </c>
      <c r="EGZ18" s="70">
        <v>2162161.2810049695</v>
      </c>
      <c r="EHA18" s="70">
        <v>2016162.3566094101</v>
      </c>
      <c r="EHB18" s="70">
        <v>1872375.8765585171</v>
      </c>
      <c r="EHC18" s="70">
        <v>1730731.895987581</v>
      </c>
      <c r="EHD18" s="70">
        <v>1591161.9083788497</v>
      </c>
      <c r="EHE18" s="70">
        <v>1453598.8081204379</v>
      </c>
      <c r="EHF18" s="70">
        <v>1317976.8539168718</v>
      </c>
      <c r="EHG18" s="70">
        <v>1184231.6330303838</v>
      </c>
      <c r="EHH18" s="70">
        <v>1052300.0263325595</v>
      </c>
      <c r="EHI18" s="70">
        <v>922120.17414641706</v>
      </c>
      <c r="EHJ18" s="70">
        <v>793631.44285945874</v>
      </c>
      <c r="EHK18" s="70">
        <v>666774.39228870673</v>
      </c>
      <c r="EHL18" s="70">
        <v>541490.74377916381</v>
      </c>
      <c r="EHM18" s="70">
        <v>417723.34901758516</v>
      </c>
      <c r="EHN18" s="70">
        <v>295416.1595438756</v>
      </c>
      <c r="EHO18" s="70">
        <f t="shared" si="23"/>
        <v>23423082.687588412</v>
      </c>
      <c r="EHP18" s="70">
        <f t="shared" si="24"/>
        <v>44970333.068709604</v>
      </c>
      <c r="EHQ18" s="70">
        <f t="shared" si="25"/>
        <v>1801775.5913529547</v>
      </c>
      <c r="EHR18" s="70">
        <f t="shared" si="26"/>
        <v>1955231.8725525916</v>
      </c>
      <c r="EHS18" s="70">
        <f t="shared" si="27"/>
        <v>64249856.906461991</v>
      </c>
      <c r="EHT18" s="70">
        <f t="shared" si="28"/>
        <v>101622786.63966005</v>
      </c>
      <c r="EHU18" s="70">
        <f t="shared" si="29"/>
        <v>4942296.6851124605</v>
      </c>
      <c r="EHV18" s="70">
        <f t="shared" si="30"/>
        <v>4418382.0278113065</v>
      </c>
      <c r="EHW18" s="70">
        <f t="shared" si="31"/>
        <v>87672939.594050407</v>
      </c>
      <c r="EHX18" s="70">
        <f t="shared" si="2"/>
        <v>146593119.70836964</v>
      </c>
      <c r="EHY18" s="70">
        <f t="shared" si="2"/>
        <v>6744072.276465415</v>
      </c>
      <c r="EHZ18" s="70">
        <f t="shared" si="2"/>
        <v>6373613.9003638979</v>
      </c>
      <c r="EIA18" s="70">
        <f t="shared" si="32"/>
        <v>15033959.583542133</v>
      </c>
      <c r="EIB18" s="70">
        <f t="shared" si="33"/>
        <v>25531885.872996788</v>
      </c>
      <c r="EIC18" s="70">
        <f t="shared" si="3"/>
        <v>11686368.961577876</v>
      </c>
      <c r="EID18" s="70">
        <f t="shared" si="3"/>
        <v>10791995.928175204</v>
      </c>
      <c r="EIE18" s="70">
        <f t="shared" si="34"/>
        <v>44938416.981756411</v>
      </c>
      <c r="EIF18" s="70">
        <f t="shared" si="35"/>
        <v>73666083.131919011</v>
      </c>
      <c r="EIG18" s="70">
        <f t="shared" si="4"/>
        <v>18430441.23804329</v>
      </c>
      <c r="EIH18" s="70">
        <f t="shared" si="4"/>
        <v>17165609.828539103</v>
      </c>
      <c r="EII18" s="70">
        <f t="shared" si="4"/>
        <v>59972376.565298542</v>
      </c>
      <c r="EIJ18" s="70">
        <f t="shared" si="4"/>
        <v>99197969.004915804</v>
      </c>
      <c r="EIK18" s="70">
        <f t="shared" si="4"/>
        <v>30116810.199621163</v>
      </c>
      <c r="EIL18" s="70">
        <f t="shared" si="4"/>
        <v>27957605.756714307</v>
      </c>
      <c r="EIM18" s="70">
        <f t="shared" si="36"/>
        <v>8389123.1040462796</v>
      </c>
      <c r="EIN18" s="70">
        <f t="shared" si="5"/>
        <v>19438447.195712816</v>
      </c>
      <c r="EIO18" s="70">
        <f t="shared" si="37"/>
        <v>645317.16184971377</v>
      </c>
      <c r="EIP18" s="70">
        <f t="shared" si="38"/>
        <v>845149.87807447021</v>
      </c>
      <c r="EIQ18" s="70">
        <f t="shared" si="5"/>
        <v>19311439.92470558</v>
      </c>
      <c r="EIR18" s="70">
        <f t="shared" si="5"/>
        <v>27956703.507741034</v>
      </c>
      <c r="EIS18" s="70">
        <f t="shared" si="39"/>
        <v>1485495.3788235062</v>
      </c>
      <c r="EIT18" s="70">
        <f t="shared" si="40"/>
        <v>1215508.8481626536</v>
      </c>
      <c r="EIU18" s="70">
        <f t="shared" si="5"/>
        <v>27700563.028751865</v>
      </c>
      <c r="EIV18" s="70">
        <f t="shared" si="5"/>
        <v>47395150.703453839</v>
      </c>
      <c r="EIW18" s="70">
        <f t="shared" si="41"/>
        <v>2130812.5406732205</v>
      </c>
      <c r="EIX18" s="70">
        <f t="shared" si="42"/>
        <v>2060658.7262371234</v>
      </c>
      <c r="EIY18" s="70">
        <v>26.091028344464281</v>
      </c>
      <c r="EIZ18" s="70">
        <v>27.402737640154925</v>
      </c>
      <c r="EJA18" s="70">
        <v>28.780392258263888</v>
      </c>
      <c r="EJB18" s="70">
        <v>30.227307556518028</v>
      </c>
      <c r="EJC18" s="70">
        <v>31.746965570074135</v>
      </c>
      <c r="EJD18" s="70">
        <v>33.343023391117136</v>
      </c>
      <c r="EJE18" s="70">
        <v>35.019321969737106</v>
      </c>
      <c r="EJF18" s="70">
        <v>36.779895357264536</v>
      </c>
      <c r="EJG18" s="70">
        <v>38.628980414308252</v>
      </c>
      <c r="EJH18" s="70">
        <v>40.571027006858536</v>
      </c>
      <c r="EJI18" s="70">
        <v>42.610708714992654</v>
      </c>
      <c r="EJJ18" s="70">
        <v>44.752934079953441</v>
      </c>
      <c r="EJK18" s="70">
        <v>47.002858416667451</v>
      </c>
      <c r="EJL18" s="70">
        <v>49.365896220129692</v>
      </c>
      <c r="EJM18" s="70">
        <v>51.847734195511073</v>
      </c>
      <c r="EJN18" s="70">
        <v>54.454344943346129</v>
      </c>
      <c r="EJO18" s="70">
        <v>57.192001332734343</v>
      </c>
      <c r="EJP18" s="70">
        <v>60.067291597144944</v>
      </c>
      <c r="EJQ18" s="70">
        <v>63.087135189153166</v>
      </c>
      <c r="EJR18" s="70">
        <v>66.258799432263089</v>
      </c>
      <c r="EJS18" s="70">
        <v>69.58991700988976</v>
      </c>
      <c r="EJT18" s="70">
        <v>73.088504333588702</v>
      </c>
      <c r="EJU18" s="70">
        <v>76.7629808347357</v>
      </c>
      <c r="EJV18" s="70">
        <v>80.622189226083336</v>
      </c>
      <c r="EJW18" s="70">
        <v>84.675416781953928</v>
      </c>
      <c r="EJX18" s="70">
        <v>88.932417688280182</v>
      </c>
      <c r="EJY18" s="70">
        <v>12.351660966780626</v>
      </c>
      <c r="EJZ18" s="70">
        <v>12.466803495881349</v>
      </c>
      <c r="EKA18" s="70">
        <v>12.583019386859743</v>
      </c>
      <c r="EKB18" s="70">
        <v>12.700318645625268</v>
      </c>
      <c r="EKC18" s="70">
        <v>12.818711371362745</v>
      </c>
      <c r="EKD18" s="70">
        <v>12.938207757401875</v>
      </c>
      <c r="EKE18" s="70">
        <v>13.058818092094873</v>
      </c>
      <c r="EKF18" s="70">
        <v>13.18055275970225</v>
      </c>
      <c r="EKG18" s="70">
        <v>13.303422241286892</v>
      </c>
      <c r="EKH18" s="70">
        <v>13.427437115616446</v>
      </c>
      <c r="EKI18" s="70">
        <v>13.552608060074125</v>
      </c>
      <c r="EKJ18" s="70">
        <v>13.678945851578007</v>
      </c>
      <c r="EKK18" s="70">
        <v>13.806461367508899</v>
      </c>
      <c r="EKL18" s="70">
        <v>13.935165586646862</v>
      </c>
      <c r="EKM18" s="70">
        <v>14.065069590116451</v>
      </c>
      <c r="EKN18" s="70">
        <v>14.196184562340774</v>
      </c>
      <c r="EKO18" s="70">
        <v>14.328521792004432</v>
      </c>
      <c r="EKP18" s="70">
        <v>14.462092673025479</v>
      </c>
      <c r="EKQ18" s="70">
        <v>14.596908705536386</v>
      </c>
      <c r="EKR18" s="70">
        <v>14.732981496874174</v>
      </c>
      <c r="EKS18" s="70">
        <v>14.870322762579782</v>
      </c>
      <c r="EKT18" s="70">
        <v>15.008944327406761</v>
      </c>
      <c r="EKU18" s="70">
        <v>15.14885812633934</v>
      </c>
      <c r="EKV18" s="70">
        <v>15.290076205620013</v>
      </c>
      <c r="EKW18" s="70">
        <v>15.432610723786656</v>
      </c>
      <c r="EKX18" s="70">
        <v>15.576473952719406</v>
      </c>
      <c r="EKY18" s="71">
        <v>26.091028344464281</v>
      </c>
      <c r="EKZ18" s="71">
        <v>27.402737640154925</v>
      </c>
      <c r="ELA18" s="71">
        <v>28.780392258263888</v>
      </c>
      <c r="ELB18" s="71">
        <v>30.227307556518028</v>
      </c>
      <c r="ELC18" s="71">
        <v>31.746965570074135</v>
      </c>
      <c r="ELD18" s="79">
        <v>30.00872105200542</v>
      </c>
      <c r="ELE18" s="79">
        <v>28.015457575789686</v>
      </c>
      <c r="ELF18" s="79">
        <v>25.745926750085175</v>
      </c>
      <c r="ELG18" s="79">
        <v>23.177388248584954</v>
      </c>
      <c r="ELH18" s="79">
        <v>20.285513503429268</v>
      </c>
      <c r="ELI18" s="71">
        <v>20.558873426295506</v>
      </c>
      <c r="ELJ18" s="71">
        <v>20.835917044298018</v>
      </c>
      <c r="ELK18" s="71">
        <v>21.116693997521988</v>
      </c>
      <c r="ELL18" s="71">
        <v>21.401254594983655</v>
      </c>
      <c r="ELM18" s="71">
        <v>21.689649823644562</v>
      </c>
      <c r="ELN18" s="71">
        <v>21.981931357547307</v>
      </c>
      <c r="ELO18" s="71">
        <v>22.278151567074378</v>
      </c>
      <c r="ELP18" s="71">
        <v>22.578363528331767</v>
      </c>
      <c r="ELQ18" s="71">
        <v>22.882621032659042</v>
      </c>
      <c r="ELR18" s="71">
        <v>23.190978596267552</v>
      </c>
      <c r="ELS18" s="71">
        <v>23.503491470008537</v>
      </c>
      <c r="ELT18" s="71">
        <v>23.82021564927285</v>
      </c>
      <c r="ELU18" s="71">
        <v>24.141207884024094</v>
      </c>
      <c r="ELV18" s="71">
        <v>24.466525688966968</v>
      </c>
      <c r="ELW18" s="71">
        <v>24.796227353852611</v>
      </c>
      <c r="ELX18" s="71">
        <v>25.13037195392285</v>
      </c>
      <c r="ELY18" s="71">
        <v>12.351660966780626</v>
      </c>
      <c r="ELZ18" s="71">
        <v>12.466803495881349</v>
      </c>
      <c r="EMA18" s="71">
        <v>12.583019386859743</v>
      </c>
      <c r="EMB18" s="71">
        <v>12.700318645625268</v>
      </c>
      <c r="EMC18" s="71">
        <v>12.818711371362745</v>
      </c>
      <c r="EMD18" s="79">
        <v>11.644386981661686</v>
      </c>
      <c r="EME18" s="79">
        <v>10.447054473675898</v>
      </c>
      <c r="EMF18" s="79">
        <v>9.2263869317915752</v>
      </c>
      <c r="EMG18" s="79">
        <v>7.9820533447721349</v>
      </c>
      <c r="EMH18" s="79">
        <v>6.7137185578082228</v>
      </c>
      <c r="EMI18" s="71">
        <v>6.8041900948880123</v>
      </c>
      <c r="EMJ18" s="71">
        <v>6.8958807922514964</v>
      </c>
      <c r="EMK18" s="71">
        <v>6.9888070788424645</v>
      </c>
      <c r="EML18" s="71">
        <v>7.0829856049949536</v>
      </c>
      <c r="EMM18" s="71">
        <v>7.1784332454166151</v>
      </c>
      <c r="EMN18" s="71">
        <v>7.2751671022122926</v>
      </c>
      <c r="EMO18" s="71">
        <v>7.3732045079483388</v>
      </c>
      <c r="EMP18" s="71">
        <v>7.472563028758227</v>
      </c>
      <c r="EMQ18" s="71">
        <v>7.5732604674900159</v>
      </c>
      <c r="EMR18" s="71">
        <v>7.6753148668962234</v>
      </c>
      <c r="EMS18" s="71">
        <v>7.778744512866691</v>
      </c>
      <c r="EMT18" s="71">
        <v>7.883567937705009</v>
      </c>
      <c r="EMU18" s="71">
        <v>7.9898039234490952</v>
      </c>
      <c r="EMV18" s="71">
        <v>8.0974715052365216</v>
      </c>
      <c r="EMW18" s="71">
        <v>8.2065899747151878</v>
      </c>
      <c r="EMX18" s="71">
        <v>8.3171788834999578</v>
      </c>
      <c r="EMY18" s="70">
        <v>0</v>
      </c>
      <c r="EMZ18" s="70">
        <v>0</v>
      </c>
      <c r="ENA18" s="70">
        <v>0</v>
      </c>
      <c r="ENB18" s="70">
        <v>0</v>
      </c>
      <c r="ENC18" s="70">
        <v>0</v>
      </c>
      <c r="END18" s="70">
        <v>3.3343023391117157</v>
      </c>
      <c r="ENE18" s="70">
        <v>7.0038643939474206</v>
      </c>
      <c r="ENF18" s="70">
        <v>11.033968607179361</v>
      </c>
      <c r="ENG18" s="70">
        <v>15.451592165723298</v>
      </c>
      <c r="ENH18" s="70">
        <v>20.285513503429268</v>
      </c>
      <c r="ENI18" s="70">
        <v>22.051835288697148</v>
      </c>
      <c r="ENJ18" s="70">
        <v>23.917017035655423</v>
      </c>
      <c r="ENK18" s="70">
        <v>25.886164419145462</v>
      </c>
      <c r="ENL18" s="70">
        <v>27.964641625146037</v>
      </c>
      <c r="ENM18" s="70">
        <v>30.158084371866511</v>
      </c>
      <c r="ENN18" s="70">
        <v>32.472413585798819</v>
      </c>
      <c r="ENO18" s="70">
        <v>34.913849765659961</v>
      </c>
      <c r="ENP18" s="70">
        <v>37.488928068813181</v>
      </c>
      <c r="ENQ18" s="70">
        <v>40.204514156494128</v>
      </c>
      <c r="ENR18" s="70">
        <v>43.067820835995533</v>
      </c>
      <c r="ENS18" s="70">
        <v>46.086425539881219</v>
      </c>
      <c r="ENT18" s="70">
        <v>49.268288684315849</v>
      </c>
      <c r="ENU18" s="70">
        <v>52.621772950711602</v>
      </c>
      <c r="ENV18" s="70">
        <v>56.155663537116368</v>
      </c>
      <c r="ENW18" s="70">
        <v>59.879189428101313</v>
      </c>
      <c r="ENX18" s="70">
        <v>63.802045734357336</v>
      </c>
      <c r="ENY18" s="70">
        <v>0</v>
      </c>
      <c r="ENZ18" s="70">
        <v>0</v>
      </c>
      <c r="EOA18" s="70">
        <v>0</v>
      </c>
      <c r="EOB18" s="70">
        <v>0</v>
      </c>
      <c r="EOC18" s="70">
        <v>0</v>
      </c>
      <c r="EOD18" s="70">
        <v>1.2938207757401887</v>
      </c>
      <c r="EOE18" s="70">
        <v>2.6117636184189745</v>
      </c>
      <c r="EOF18" s="70">
        <v>3.9541658279106748</v>
      </c>
      <c r="EOG18" s="70">
        <v>5.3213688965147572</v>
      </c>
      <c r="EOH18" s="70">
        <v>6.7137185578082228</v>
      </c>
      <c r="EOI18" s="70">
        <v>6.7484179651861123</v>
      </c>
      <c r="EOJ18" s="70">
        <v>6.7830650593265105</v>
      </c>
      <c r="EOK18" s="70">
        <v>6.817654288666434</v>
      </c>
      <c r="EOL18" s="70">
        <v>6.8521799816519087</v>
      </c>
      <c r="EOM18" s="70">
        <v>6.886636344699836</v>
      </c>
      <c r="EON18" s="70">
        <v>6.9210174601284811</v>
      </c>
      <c r="EOO18" s="70">
        <v>6.9553172840560933</v>
      </c>
      <c r="EOP18" s="70">
        <v>6.9895296442672521</v>
      </c>
      <c r="EOQ18" s="70">
        <v>7.0236482380463698</v>
      </c>
      <c r="EOR18" s="70">
        <v>7.0576666299779509</v>
      </c>
      <c r="EOS18" s="70">
        <v>7.0915782497130913</v>
      </c>
      <c r="EOT18" s="70">
        <v>7.1253763897017519</v>
      </c>
      <c r="EOU18" s="70">
        <v>7.1590542028902444</v>
      </c>
      <c r="EOV18" s="70">
        <v>7.192604700383491</v>
      </c>
      <c r="EOW18" s="70">
        <v>7.2260207490714681</v>
      </c>
      <c r="EOX18" s="70">
        <v>7.2592950692194478</v>
      </c>
      <c r="EOY18" s="70">
        <f t="shared" si="43"/>
        <v>536.35099783647809</v>
      </c>
      <c r="EOZ18" s="70">
        <f t="shared" si="44"/>
        <v>1256.6276512623053</v>
      </c>
      <c r="EPA18" s="70">
        <f t="shared" si="45"/>
        <v>41.257769064344465</v>
      </c>
      <c r="EPB18" s="70">
        <f t="shared" si="46"/>
        <v>54.635984837491534</v>
      </c>
      <c r="EPC18" s="70">
        <f t="shared" si="47"/>
        <v>174.66190300135545</v>
      </c>
      <c r="EPD18" s="70">
        <f t="shared" si="48"/>
        <v>324.1096937672479</v>
      </c>
      <c r="EPE18" s="70">
        <f t="shared" si="49"/>
        <v>13.435531000104266</v>
      </c>
      <c r="EPF18" s="70">
        <f t="shared" si="50"/>
        <v>14.091725815967299</v>
      </c>
      <c r="EPG18" s="70">
        <f t="shared" si="51"/>
        <v>711.01290083783351</v>
      </c>
      <c r="EPH18" s="70">
        <f t="shared" si="6"/>
        <v>1580.7373450295531</v>
      </c>
      <c r="EPI18" s="70">
        <f t="shared" si="6"/>
        <v>54.693300064448735</v>
      </c>
      <c r="EPJ18" s="70">
        <f t="shared" si="6"/>
        <v>68.727710653458828</v>
      </c>
      <c r="EPK18" s="70">
        <f t="shared" si="52"/>
        <v>316.79160050077769</v>
      </c>
      <c r="EPL18" s="70">
        <f t="shared" si="53"/>
        <v>553.57975522515824</v>
      </c>
      <c r="EPM18" s="70">
        <f t="shared" si="7"/>
        <v>68.128831064552998</v>
      </c>
      <c r="EPN18" s="70">
        <f t="shared" si="7"/>
        <v>82.819436469426122</v>
      </c>
      <c r="EPO18" s="70">
        <f t="shared" si="54"/>
        <v>113.75809422530338</v>
      </c>
      <c r="EPP18" s="70">
        <f t="shared" si="55"/>
        <v>192.12579383386867</v>
      </c>
      <c r="EPQ18" s="70">
        <f t="shared" si="8"/>
        <v>122.82213112900173</v>
      </c>
      <c r="EPR18" s="70">
        <f t="shared" si="8"/>
        <v>151.54714712288495</v>
      </c>
      <c r="EPS18" s="70">
        <f t="shared" si="8"/>
        <v>430.54969472608104</v>
      </c>
      <c r="EPT18" s="70">
        <f t="shared" si="8"/>
        <v>745.70554905902691</v>
      </c>
      <c r="EPU18" s="70">
        <f t="shared" si="8"/>
        <v>190.95096219355474</v>
      </c>
      <c r="EPV18" s="70">
        <f t="shared" si="8"/>
        <v>234.36658359231109</v>
      </c>
      <c r="EPW18" s="70">
        <f t="shared" si="56"/>
        <v>219.5593973357004</v>
      </c>
      <c r="EPX18" s="70">
        <f t="shared" si="9"/>
        <v>703.0478960371471</v>
      </c>
      <c r="EPY18" s="70">
        <f t="shared" si="57"/>
        <v>16.889184410438492</v>
      </c>
      <c r="EPZ18" s="70">
        <f t="shared" si="58"/>
        <v>30.567299827702048</v>
      </c>
      <c r="EQA18" s="70">
        <f t="shared" si="10"/>
        <v>60.903808776052074</v>
      </c>
      <c r="EQB18" s="70">
        <f t="shared" si="10"/>
        <v>131.98389993337923</v>
      </c>
      <c r="EQC18" s="70">
        <f t="shared" si="59"/>
        <v>4.6849083673886209</v>
      </c>
      <c r="EQD18" s="70">
        <f t="shared" si="60"/>
        <v>5.7384304318860533</v>
      </c>
      <c r="EQE18" s="70">
        <f t="shared" si="11"/>
        <v>280.46320611175247</v>
      </c>
      <c r="EQF18" s="70">
        <f t="shared" si="11"/>
        <v>835.03179597052622</v>
      </c>
      <c r="EQG18" s="70">
        <f t="shared" si="61"/>
        <v>21.574092777827111</v>
      </c>
      <c r="EQH18" s="70">
        <f t="shared" si="62"/>
        <v>36.305730259588096</v>
      </c>
      <c r="EQI18" s="25" t="s">
        <v>4324</v>
      </c>
    </row>
    <row r="19" spans="1:3831" s="25" customFormat="1" x14ac:dyDescent="0.25">
      <c r="A19" s="25" t="s">
        <v>4342</v>
      </c>
      <c r="B19" s="26" t="s">
        <v>4343</v>
      </c>
      <c r="C19" s="27">
        <v>1</v>
      </c>
      <c r="D19" s="28">
        <v>2</v>
      </c>
      <c r="E19" s="26" t="s">
        <v>4319</v>
      </c>
      <c r="F19" s="29" t="s">
        <v>4320</v>
      </c>
      <c r="G19" s="30" t="s">
        <v>4313</v>
      </c>
      <c r="H19" s="25" t="s">
        <v>4314</v>
      </c>
      <c r="I19" s="31">
        <v>1761.914</v>
      </c>
      <c r="J19" s="31">
        <v>5569.5540000000001</v>
      </c>
      <c r="K19" s="27">
        <v>2024</v>
      </c>
      <c r="L19" s="27">
        <v>2028</v>
      </c>
      <c r="M19" s="25">
        <f t="shared" si="12"/>
        <v>5</v>
      </c>
      <c r="N19" s="32">
        <v>4.4044580171330132</v>
      </c>
      <c r="O19" s="32">
        <v>1.80140584038048</v>
      </c>
      <c r="P19" s="25">
        <v>0.17155999999999999</v>
      </c>
      <c r="Q19" s="25">
        <v>0.25867999999999997</v>
      </c>
      <c r="R19" s="25">
        <v>0.56974999999999998</v>
      </c>
      <c r="S19" s="25">
        <v>0.17155999999999999</v>
      </c>
      <c r="T19" s="25">
        <v>0.25867999999999997</v>
      </c>
      <c r="U19" s="25">
        <v>0.56974999999999998</v>
      </c>
      <c r="V19" s="25">
        <v>4.7</v>
      </c>
      <c r="W19" s="25">
        <v>4.9000000000000004</v>
      </c>
      <c r="X19" s="80">
        <v>5454101</v>
      </c>
      <c r="Y19" s="80">
        <v>5454101</v>
      </c>
      <c r="Z19" s="80">
        <v>3791311.0900483513</v>
      </c>
      <c r="AA19" s="80">
        <v>7442984.1974139828</v>
      </c>
      <c r="AB19" s="34">
        <v>0.25</v>
      </c>
      <c r="AC19" s="34">
        <v>0.75</v>
      </c>
      <c r="AD19" s="33">
        <f t="shared" si="13"/>
        <v>5867390.3822241584</v>
      </c>
      <c r="AE19" s="33">
        <v>1363525.25</v>
      </c>
      <c r="AF19" s="35">
        <v>1423581.1471892579</v>
      </c>
      <c r="AG19" s="35">
        <v>1486282.1811570292</v>
      </c>
      <c r="AH19" s="35">
        <v>1551744.8558422194</v>
      </c>
      <c r="AI19" s="35">
        <v>1620090.806550811</v>
      </c>
      <c r="AJ19" s="35">
        <v>1691447.025964773</v>
      </c>
      <c r="AK19" s="35">
        <v>1765946.1001054363</v>
      </c>
      <c r="AL19" s="35">
        <v>1843726.4546897779</v>
      </c>
      <c r="AM19" s="35">
        <v>1924932.6123373639</v>
      </c>
      <c r="AN19" s="35">
        <v>2009715.4611058647</v>
      </c>
      <c r="AO19" s="35">
        <v>2098232.5348541033</v>
      </c>
      <c r="AP19" s="35">
        <v>2190648.3059535781</v>
      </c>
      <c r="AQ19" s="35">
        <v>2287134.490892339</v>
      </c>
      <c r="AR19" s="35">
        <v>2387870.369339061</v>
      </c>
      <c r="AS19" s="35">
        <v>2493043.117260159</v>
      </c>
      <c r="AT19" s="35">
        <v>2602848.1547089065</v>
      </c>
      <c r="AU19" s="35">
        <v>2717489.5089327814</v>
      </c>
      <c r="AV19" s="35">
        <v>2837180.1934737195</v>
      </c>
      <c r="AW19" s="35">
        <v>2962142.6039656824</v>
      </c>
      <c r="AX19" s="35">
        <v>3092608.9313649614</v>
      </c>
      <c r="AY19" s="35">
        <v>3228821.593381037</v>
      </c>
      <c r="AZ19" s="35">
        <v>3371033.6849096296</v>
      </c>
      <c r="BA19" s="35">
        <v>3519509.448304886</v>
      </c>
      <c r="BB19" s="35">
        <v>3674524.7643645043</v>
      </c>
      <c r="BC19" s="35">
        <v>3836367.6649400946</v>
      </c>
      <c r="BD19" s="35">
        <v>4005338.8681252468</v>
      </c>
      <c r="BE19" s="33">
        <v>4090575.75</v>
      </c>
      <c r="BF19" s="35">
        <v>4164263.6204656879</v>
      </c>
      <c r="BG19" s="35">
        <v>4239278.9085335964</v>
      </c>
      <c r="BH19" s="35">
        <v>4315645.5263819387</v>
      </c>
      <c r="BI19" s="35">
        <v>4393387.8169443021</v>
      </c>
      <c r="BJ19" s="35">
        <v>4472530.5616693012</v>
      </c>
      <c r="BK19" s="35">
        <v>4553098.9884200143</v>
      </c>
      <c r="BL19" s="35">
        <v>4635118.7795157172</v>
      </c>
      <c r="BM19" s="35">
        <v>4718616.0799184861</v>
      </c>
      <c r="BN19" s="35">
        <v>4803617.5055672703</v>
      </c>
      <c r="BO19" s="35">
        <v>4890150.1518620988</v>
      </c>
      <c r="BP19" s="35">
        <v>4978241.602301118</v>
      </c>
      <c r="BQ19" s="35">
        <v>5067919.9372732211</v>
      </c>
      <c r="BR19" s="35">
        <v>5159213.7430090681</v>
      </c>
      <c r="BS19" s="35">
        <v>5252152.1206933465</v>
      </c>
      <c r="BT19" s="35">
        <v>5346764.6957411841</v>
      </c>
      <c r="BU19" s="35">
        <v>5443081.6272416674</v>
      </c>
      <c r="BV19" s="35">
        <v>5541133.6175714759</v>
      </c>
      <c r="BW19" s="35">
        <v>5640951.9221816948</v>
      </c>
      <c r="BX19" s="35">
        <v>5742568.3595609311</v>
      </c>
      <c r="BY19" s="35">
        <v>5846015.3213779032</v>
      </c>
      <c r="BZ19" s="35">
        <v>5951325.7828067429</v>
      </c>
      <c r="CA19" s="35">
        <v>6058533.3130382933</v>
      </c>
      <c r="CB19" s="35">
        <v>6167672.0859807627</v>
      </c>
      <c r="CC19" s="35">
        <v>6278776.8911531372</v>
      </c>
      <c r="CD19" s="35">
        <v>6391883.14477483</v>
      </c>
      <c r="CE19" s="25">
        <v>0.5</v>
      </c>
      <c r="CF19" s="25">
        <v>0.8</v>
      </c>
      <c r="CG19" s="25">
        <v>0.66</v>
      </c>
      <c r="CH19" s="36">
        <v>0.72</v>
      </c>
      <c r="CI19" s="37">
        <v>0.32000000000000006</v>
      </c>
      <c r="CJ19" s="25">
        <v>0.32000000000000006</v>
      </c>
      <c r="CK19" s="25">
        <v>0.32000000000000006</v>
      </c>
      <c r="CL19" s="25">
        <v>0.32000000000000006</v>
      </c>
      <c r="CM19" s="25">
        <v>0.32000000000000006</v>
      </c>
      <c r="CN19" s="25">
        <v>0.32000000000000006</v>
      </c>
      <c r="CO19" s="25">
        <v>0.32000000000000006</v>
      </c>
      <c r="CP19" s="25">
        <v>0.32000000000000006</v>
      </c>
      <c r="CQ19" s="25">
        <v>0.32000000000000006</v>
      </c>
      <c r="CR19" s="38">
        <v>0.41600000000000004</v>
      </c>
      <c r="CS19" s="25">
        <v>0.51200000000000001</v>
      </c>
      <c r="CT19" s="25">
        <v>0.60799999999999998</v>
      </c>
      <c r="CU19" s="25">
        <v>0.70399999999999996</v>
      </c>
      <c r="CV19" s="38">
        <v>0.8</v>
      </c>
      <c r="CW19" s="25">
        <v>0.8</v>
      </c>
      <c r="CX19" s="25">
        <v>0.8</v>
      </c>
      <c r="CY19" s="25">
        <v>0.8</v>
      </c>
      <c r="CZ19" s="25">
        <v>0.8</v>
      </c>
      <c r="DA19" s="25">
        <v>0.8</v>
      </c>
      <c r="DB19" s="25">
        <v>0.8</v>
      </c>
      <c r="DC19" s="25">
        <v>0.8</v>
      </c>
      <c r="DD19" s="25">
        <v>0.8</v>
      </c>
      <c r="DE19" s="25">
        <v>0.8</v>
      </c>
      <c r="DF19" s="25">
        <v>0.8</v>
      </c>
      <c r="DG19" s="25">
        <v>0.8</v>
      </c>
      <c r="DH19" s="25">
        <v>0.8</v>
      </c>
      <c r="DI19" s="25">
        <v>0.5</v>
      </c>
      <c r="DJ19" s="25">
        <v>0.8</v>
      </c>
      <c r="DK19" s="25">
        <v>0.06</v>
      </c>
      <c r="DL19" s="73">
        <v>0.28999999999999998</v>
      </c>
      <c r="DM19" s="25">
        <v>0.03</v>
      </c>
      <c r="DN19" s="25">
        <v>0.03</v>
      </c>
      <c r="DO19" s="25">
        <v>0.03</v>
      </c>
      <c r="DP19" s="25">
        <v>0.03</v>
      </c>
      <c r="DQ19" s="25">
        <v>0.03</v>
      </c>
      <c r="DR19" s="25">
        <v>0.03</v>
      </c>
      <c r="DS19" s="25">
        <v>0.03</v>
      </c>
      <c r="DT19" s="25">
        <v>0.03</v>
      </c>
      <c r="DU19" s="25">
        <v>0.03</v>
      </c>
      <c r="DV19" s="38">
        <v>0.184</v>
      </c>
      <c r="DW19" s="25">
        <v>0.33799999999999997</v>
      </c>
      <c r="DX19" s="25">
        <v>0.49199999999999999</v>
      </c>
      <c r="DY19" s="25">
        <v>0.64600000000000002</v>
      </c>
      <c r="DZ19" s="38">
        <v>0.8</v>
      </c>
      <c r="EA19" s="25">
        <v>0.8</v>
      </c>
      <c r="EB19" s="46">
        <v>0.8</v>
      </c>
      <c r="EC19" s="25">
        <v>0.8</v>
      </c>
      <c r="ED19" s="25">
        <v>0.8</v>
      </c>
      <c r="EE19" s="25">
        <v>0.8</v>
      </c>
      <c r="EF19" s="25">
        <v>0.8</v>
      </c>
      <c r="EG19" s="25">
        <v>0.8</v>
      </c>
      <c r="EH19" s="25">
        <v>0.8</v>
      </c>
      <c r="EI19" s="25">
        <v>0.8</v>
      </c>
      <c r="EJ19" s="25">
        <v>0.8</v>
      </c>
      <c r="EK19" s="25">
        <v>0.8</v>
      </c>
      <c r="EL19" s="25">
        <v>0.8</v>
      </c>
      <c r="EM19" s="25">
        <v>0.5</v>
      </c>
      <c r="EN19" s="25">
        <v>0.8</v>
      </c>
      <c r="EO19" s="25">
        <v>0.28999999999999998</v>
      </c>
      <c r="EP19" s="25">
        <v>1</v>
      </c>
      <c r="EQ19" s="25">
        <v>0.14499999999999999</v>
      </c>
      <c r="ER19" s="25">
        <v>0.14499999999999999</v>
      </c>
      <c r="ES19" s="25">
        <v>0.14499999999999999</v>
      </c>
      <c r="ET19" s="25">
        <v>0.14499999999999999</v>
      </c>
      <c r="EU19" s="25">
        <v>0.14499999999999999</v>
      </c>
      <c r="EV19" s="25">
        <v>0.14499999999999999</v>
      </c>
      <c r="EW19" s="25">
        <v>0.14499999999999999</v>
      </c>
      <c r="EX19" s="25">
        <v>0.14499999999999999</v>
      </c>
      <c r="EY19" s="25">
        <v>0.14499999999999999</v>
      </c>
      <c r="EZ19" s="38">
        <v>0.27600000000000002</v>
      </c>
      <c r="FA19" s="25">
        <v>0.40700000000000003</v>
      </c>
      <c r="FB19" s="25">
        <v>0.53800000000000003</v>
      </c>
      <c r="FC19" s="25">
        <v>0.66900000000000004</v>
      </c>
      <c r="FD19" s="38">
        <v>0.8</v>
      </c>
      <c r="FE19" s="25">
        <v>0.8</v>
      </c>
      <c r="FF19" s="25">
        <v>0.8</v>
      </c>
      <c r="FG19" s="25">
        <v>0.8</v>
      </c>
      <c r="FH19" s="25">
        <v>0.8</v>
      </c>
      <c r="FI19" s="25">
        <v>0.8</v>
      </c>
      <c r="FJ19" s="25">
        <v>0.8</v>
      </c>
      <c r="FK19" s="25">
        <v>0.8</v>
      </c>
      <c r="FL19" s="25">
        <v>0.8</v>
      </c>
      <c r="FM19" s="25">
        <v>0.8</v>
      </c>
      <c r="FN19" s="25">
        <v>0.8</v>
      </c>
      <c r="FO19" s="25">
        <v>0.8</v>
      </c>
      <c r="FP19" s="25">
        <v>0.8</v>
      </c>
      <c r="FQ19" s="25">
        <v>0.5</v>
      </c>
      <c r="FR19" s="25">
        <v>0.8</v>
      </c>
      <c r="FS19" s="25">
        <v>0.06</v>
      </c>
      <c r="FT19" s="25">
        <v>1</v>
      </c>
      <c r="FU19" s="25">
        <v>0.03</v>
      </c>
      <c r="FV19" s="25">
        <v>0.03</v>
      </c>
      <c r="FW19" s="25">
        <v>0.03</v>
      </c>
      <c r="FX19" s="25">
        <v>0.03</v>
      </c>
      <c r="FY19" s="25">
        <v>0.03</v>
      </c>
      <c r="FZ19" s="25">
        <v>0.03</v>
      </c>
      <c r="GA19" s="25">
        <v>0.03</v>
      </c>
      <c r="GB19" s="25">
        <v>0.03</v>
      </c>
      <c r="GC19" s="25">
        <v>0.03</v>
      </c>
      <c r="GD19" s="38">
        <v>0.184</v>
      </c>
      <c r="GE19" s="25">
        <v>0.33799999999999997</v>
      </c>
      <c r="GF19" s="25">
        <v>0.49199999999999999</v>
      </c>
      <c r="GG19" s="25">
        <v>0.64600000000000002</v>
      </c>
      <c r="GH19" s="38">
        <v>0.8</v>
      </c>
      <c r="GI19" s="25">
        <v>0.8</v>
      </c>
      <c r="GJ19" s="25">
        <v>0.8</v>
      </c>
      <c r="GK19" s="25">
        <v>0.8</v>
      </c>
      <c r="GL19" s="25">
        <v>0.8</v>
      </c>
      <c r="GM19" s="25">
        <v>0.8</v>
      </c>
      <c r="GN19" s="25">
        <v>0.8</v>
      </c>
      <c r="GO19" s="25">
        <v>0.8</v>
      </c>
      <c r="GP19" s="25">
        <v>0.8</v>
      </c>
      <c r="GQ19" s="25">
        <v>0.8</v>
      </c>
      <c r="GR19" s="25">
        <v>0.8</v>
      </c>
      <c r="GS19" s="25">
        <v>0.8</v>
      </c>
      <c r="GT19" s="25">
        <v>0.8</v>
      </c>
      <c r="GU19" s="25">
        <v>0.5</v>
      </c>
      <c r="GV19" s="25">
        <v>0.8</v>
      </c>
      <c r="GW19" s="36">
        <v>0.24</v>
      </c>
      <c r="GX19" s="25">
        <v>1</v>
      </c>
      <c r="GY19" s="25">
        <v>0.12</v>
      </c>
      <c r="GZ19" s="25">
        <v>0.12</v>
      </c>
      <c r="HA19" s="25">
        <v>0.12</v>
      </c>
      <c r="HB19" s="25">
        <v>0.12</v>
      </c>
      <c r="HC19" s="25">
        <v>0.12</v>
      </c>
      <c r="HD19" s="25">
        <v>0.12</v>
      </c>
      <c r="HE19" s="25">
        <v>0.12</v>
      </c>
      <c r="HF19" s="25">
        <v>0.12</v>
      </c>
      <c r="HG19" s="25">
        <v>0.12</v>
      </c>
      <c r="HH19" s="38">
        <v>0.25600000000000001</v>
      </c>
      <c r="HI19" s="25">
        <v>0.39200000000000002</v>
      </c>
      <c r="HJ19" s="25">
        <v>0.52800000000000002</v>
      </c>
      <c r="HK19" s="25">
        <v>0.66400000000000003</v>
      </c>
      <c r="HL19" s="38">
        <v>0.8</v>
      </c>
      <c r="HM19" s="25">
        <v>0.8</v>
      </c>
      <c r="HN19" s="25">
        <v>0.8</v>
      </c>
      <c r="HO19" s="25">
        <v>0.8</v>
      </c>
      <c r="HP19" s="25">
        <v>0.8</v>
      </c>
      <c r="HQ19" s="25">
        <v>0.8</v>
      </c>
      <c r="HR19" s="25">
        <v>0.8</v>
      </c>
      <c r="HS19" s="25">
        <v>0.8</v>
      </c>
      <c r="HT19" s="25">
        <v>0.8</v>
      </c>
      <c r="HU19" s="25">
        <v>0.8</v>
      </c>
      <c r="HV19" s="25">
        <v>0.8</v>
      </c>
      <c r="HW19" s="25">
        <v>0.8</v>
      </c>
      <c r="HX19" s="25">
        <v>0.8</v>
      </c>
      <c r="HY19" s="25">
        <v>0.5</v>
      </c>
      <c r="HZ19" s="25">
        <v>0.8</v>
      </c>
      <c r="IA19" s="36">
        <v>0.1</v>
      </c>
      <c r="IB19" s="25">
        <v>1</v>
      </c>
      <c r="IC19" s="25">
        <v>0.05</v>
      </c>
      <c r="ID19" s="25">
        <v>0.05</v>
      </c>
      <c r="IE19" s="25">
        <v>0.05</v>
      </c>
      <c r="IF19" s="25">
        <v>0.05</v>
      </c>
      <c r="IG19" s="25">
        <v>0.05</v>
      </c>
      <c r="IH19" s="25">
        <v>0.05</v>
      </c>
      <c r="II19" s="25">
        <v>0.05</v>
      </c>
      <c r="IJ19" s="25">
        <v>0.05</v>
      </c>
      <c r="IK19" s="25">
        <v>0.05</v>
      </c>
      <c r="IL19" s="38">
        <v>0.2</v>
      </c>
      <c r="IM19" s="25">
        <v>0.35</v>
      </c>
      <c r="IN19" s="25">
        <v>0.5</v>
      </c>
      <c r="IO19" s="25">
        <v>0.65</v>
      </c>
      <c r="IP19" s="38">
        <v>0.8</v>
      </c>
      <c r="IQ19" s="25">
        <v>0.8</v>
      </c>
      <c r="IR19" s="25">
        <v>0.8</v>
      </c>
      <c r="IS19" s="25">
        <v>0.8</v>
      </c>
      <c r="IT19" s="25">
        <v>0.8</v>
      </c>
      <c r="IU19" s="25">
        <v>0.8</v>
      </c>
      <c r="IV19" s="25">
        <v>0.8</v>
      </c>
      <c r="IW19" s="25">
        <v>0.8</v>
      </c>
      <c r="IX19" s="25">
        <v>0.8</v>
      </c>
      <c r="IY19" s="25">
        <v>0.8</v>
      </c>
      <c r="IZ19" s="25">
        <v>0.8</v>
      </c>
      <c r="JA19" s="25">
        <v>0.8</v>
      </c>
      <c r="JB19" s="25">
        <v>0.8</v>
      </c>
      <c r="JC19" s="74" t="s">
        <v>4322</v>
      </c>
      <c r="JD19" s="75">
        <v>2</v>
      </c>
      <c r="JE19" s="41">
        <v>0.85</v>
      </c>
      <c r="JF19" s="41">
        <f>D19</f>
        <v>2</v>
      </c>
      <c r="JO19" s="91"/>
      <c r="JP19" s="38">
        <v>0.42499999999999999</v>
      </c>
      <c r="JQ19" s="38">
        <v>0.42499999999999999</v>
      </c>
      <c r="JS19" s="38">
        <v>0.42499999999999999</v>
      </c>
      <c r="JT19" s="38">
        <v>0.42499999999999999</v>
      </c>
      <c r="KO19" s="91"/>
      <c r="KP19" s="38">
        <v>0.42499999999999999</v>
      </c>
      <c r="KQ19" s="38">
        <v>0.42499999999999999</v>
      </c>
      <c r="KS19" s="38">
        <v>0.42499999999999999</v>
      </c>
      <c r="KT19" s="38">
        <v>0.42499999999999999</v>
      </c>
      <c r="LO19" s="91"/>
      <c r="LP19" s="38">
        <v>0.42499999999999999</v>
      </c>
      <c r="LQ19" s="38">
        <v>0.42499999999999999</v>
      </c>
      <c r="LS19" s="38">
        <v>0.42499999999999999</v>
      </c>
      <c r="LT19" s="38">
        <v>0.42499999999999999</v>
      </c>
      <c r="LV19" s="38">
        <v>0.42499999999999999</v>
      </c>
      <c r="LW19" s="38">
        <v>0.42499999999999999</v>
      </c>
      <c r="LY19" s="38">
        <v>0.42499999999999999</v>
      </c>
      <c r="LZ19" s="38">
        <v>0.42499999999999999</v>
      </c>
      <c r="MB19" s="38">
        <v>0.42499999999999999</v>
      </c>
      <c r="MC19" s="38">
        <v>0.42499999999999999</v>
      </c>
      <c r="ME19" s="38">
        <v>0.42499999999999999</v>
      </c>
      <c r="MF19" s="38">
        <v>0.42499999999999999</v>
      </c>
      <c r="MO19" s="91"/>
      <c r="MP19" s="38">
        <v>0.42499999999999999</v>
      </c>
      <c r="MQ19" s="38">
        <v>0.42499999999999999</v>
      </c>
      <c r="MS19" s="38">
        <v>0.42499999999999999</v>
      </c>
      <c r="MT19" s="38">
        <v>0.42499999999999999</v>
      </c>
      <c r="MV19" s="38">
        <v>0.42499999999999999</v>
      </c>
      <c r="MW19" s="38">
        <v>0.42499999999999999</v>
      </c>
      <c r="MY19" s="38">
        <v>0.42499999999999999</v>
      </c>
      <c r="MZ19" s="38">
        <v>0.42499999999999999</v>
      </c>
      <c r="NB19" s="38">
        <v>0.42499999999999999</v>
      </c>
      <c r="NC19" s="38">
        <v>0.42499999999999999</v>
      </c>
      <c r="NE19" s="38">
        <v>0.42499999999999999</v>
      </c>
      <c r="NF19" s="38">
        <v>0.42499999999999999</v>
      </c>
      <c r="NG19" s="35">
        <v>0</v>
      </c>
      <c r="NH19" s="35">
        <v>0</v>
      </c>
      <c r="NI19" s="35">
        <v>0</v>
      </c>
      <c r="NJ19" s="35">
        <v>0</v>
      </c>
      <c r="NK19" s="35">
        <v>0</v>
      </c>
      <c r="NL19" s="35">
        <v>0</v>
      </c>
      <c r="NM19" s="35">
        <v>0</v>
      </c>
      <c r="NN19" s="35">
        <v>0</v>
      </c>
      <c r="NO19" s="35">
        <v>0</v>
      </c>
      <c r="NP19" s="42">
        <v>310365.74750380422</v>
      </c>
      <c r="NQ19" s="42">
        <v>310365.74750380422</v>
      </c>
      <c r="NR19" s="42">
        <v>310365.74750380422</v>
      </c>
      <c r="NS19" s="42">
        <v>310365.74750380422</v>
      </c>
      <c r="NT19" s="42">
        <v>310365.74750380422</v>
      </c>
      <c r="NU19" s="35">
        <v>105172.74792109802</v>
      </c>
      <c r="NV19" s="35">
        <v>109805.03744874755</v>
      </c>
      <c r="NW19" s="35">
        <v>114641.35422387486</v>
      </c>
      <c r="NX19" s="35">
        <v>119690.68454093812</v>
      </c>
      <c r="NY19" s="35">
        <v>124962.41049196292</v>
      </c>
      <c r="NZ19" s="35">
        <v>130466.32739927899</v>
      </c>
      <c r="OA19" s="35">
        <v>136212.66201607557</v>
      </c>
      <c r="OB19" s="35">
        <v>142212.09152859263</v>
      </c>
      <c r="OC19" s="35">
        <v>148475.76339525636</v>
      </c>
      <c r="OD19" s="35">
        <v>155015.31605961826</v>
      </c>
      <c r="OE19" s="35">
        <v>161842.90057559032</v>
      </c>
      <c r="OF19" s="35">
        <v>168971.20318515226</v>
      </c>
      <c r="OG19" s="35">
        <v>0</v>
      </c>
      <c r="OH19" s="35">
        <v>0</v>
      </c>
      <c r="OI19" s="35">
        <v>0</v>
      </c>
      <c r="OJ19" s="35">
        <v>0</v>
      </c>
      <c r="OK19" s="35">
        <v>0</v>
      </c>
      <c r="OL19" s="35">
        <v>0</v>
      </c>
      <c r="OM19" s="35">
        <v>0</v>
      </c>
      <c r="ON19" s="35">
        <v>0</v>
      </c>
      <c r="OO19" s="35">
        <v>0</v>
      </c>
      <c r="OP19" s="42">
        <v>855069.62439693813</v>
      </c>
      <c r="OQ19" s="42">
        <v>855069.62439693813</v>
      </c>
      <c r="OR19" s="42">
        <v>855069.62439693813</v>
      </c>
      <c r="OS19" s="42">
        <v>855069.62439693813</v>
      </c>
      <c r="OT19" s="42">
        <v>855069.62439693813</v>
      </c>
      <c r="OU19" s="35">
        <v>92938.377684278414</v>
      </c>
      <c r="OV19" s="35">
        <v>94612.57504783757</v>
      </c>
      <c r="OW19" s="35">
        <v>96316.931500483304</v>
      </c>
      <c r="OX19" s="35">
        <v>98051.990329808556</v>
      </c>
      <c r="OY19" s="35">
        <v>99818.304610218853</v>
      </c>
      <c r="OZ19" s="35">
        <v>101616.43737923633</v>
      </c>
      <c r="PA19" s="35">
        <v>103446.96181697212</v>
      </c>
      <c r="PB19" s="35">
        <v>105310.46142883971</v>
      </c>
      <c r="PC19" s="35">
        <v>107207.53023155034</v>
      </c>
      <c r="PD19" s="35">
        <v>109138.77294246946</v>
      </c>
      <c r="PE19" s="35">
        <v>111104.80517237447</v>
      </c>
      <c r="PF19" s="35">
        <v>113106.25362169277</v>
      </c>
      <c r="PG19" s="35">
        <v>0</v>
      </c>
      <c r="PH19" s="35">
        <v>0</v>
      </c>
      <c r="PI19" s="35">
        <v>0</v>
      </c>
      <c r="PJ19" s="35">
        <v>0</v>
      </c>
      <c r="PK19" s="35">
        <v>0</v>
      </c>
      <c r="PL19" s="35">
        <v>0</v>
      </c>
      <c r="PM19" s="35">
        <v>0</v>
      </c>
      <c r="PN19" s="35">
        <v>0</v>
      </c>
      <c r="PO19" s="35">
        <v>0</v>
      </c>
      <c r="PP19" s="42">
        <v>310365.74750380422</v>
      </c>
      <c r="PQ19" s="42">
        <v>310365.74750380422</v>
      </c>
      <c r="PR19" s="42">
        <v>310365.74750380422</v>
      </c>
      <c r="PS19" s="42">
        <v>310365.74750380422</v>
      </c>
      <c r="PT19" s="42">
        <v>310365.74750380422</v>
      </c>
      <c r="PU19" s="35">
        <v>105172.74792109802</v>
      </c>
      <c r="PV19" s="35">
        <v>109805.03744874755</v>
      </c>
      <c r="PW19" s="35">
        <v>114641.35422387486</v>
      </c>
      <c r="PX19" s="35">
        <v>119690.68454093812</v>
      </c>
      <c r="PY19" s="35">
        <v>124962.41049196292</v>
      </c>
      <c r="PZ19" s="35">
        <v>130466.32739927899</v>
      </c>
      <c r="QA19" s="35">
        <v>136212.66201607557</v>
      </c>
      <c r="QB19" s="35">
        <v>142212.09152859263</v>
      </c>
      <c r="QC19" s="35">
        <v>148475.76339525636</v>
      </c>
      <c r="QD19" s="35">
        <v>155015.31605961826</v>
      </c>
      <c r="QE19" s="35">
        <v>161842.90057559032</v>
      </c>
      <c r="QF19" s="35">
        <v>168971.20318515226</v>
      </c>
      <c r="QG19" s="35">
        <v>0</v>
      </c>
      <c r="QH19" s="35">
        <v>0</v>
      </c>
      <c r="QI19" s="35">
        <v>0</v>
      </c>
      <c r="QJ19" s="35">
        <v>0</v>
      </c>
      <c r="QK19" s="35">
        <v>0</v>
      </c>
      <c r="QL19" s="35">
        <v>0</v>
      </c>
      <c r="QM19" s="35">
        <v>0</v>
      </c>
      <c r="QN19" s="35">
        <v>0</v>
      </c>
      <c r="QO19" s="35">
        <v>0</v>
      </c>
      <c r="QP19" s="42">
        <v>892537.84094036277</v>
      </c>
      <c r="QQ19" s="42">
        <v>892537.84094036277</v>
      </c>
      <c r="QR19" s="42">
        <v>892537.84094036277</v>
      </c>
      <c r="QS19" s="42">
        <v>892537.84094036277</v>
      </c>
      <c r="QT19" s="42">
        <v>892537.84094036277</v>
      </c>
      <c r="QU19" s="35">
        <v>92938.377684278414</v>
      </c>
      <c r="QV19" s="35">
        <v>94612.57504783757</v>
      </c>
      <c r="QW19" s="35">
        <v>96316.931500483304</v>
      </c>
      <c r="QX19" s="35">
        <v>98051.990329808556</v>
      </c>
      <c r="QY19" s="35">
        <v>99818.304610218853</v>
      </c>
      <c r="QZ19" s="35">
        <v>101616.43737923633</v>
      </c>
      <c r="RA19" s="35">
        <v>103446.96181697212</v>
      </c>
      <c r="RB19" s="35">
        <v>105310.46142883971</v>
      </c>
      <c r="RC19" s="35">
        <v>107207.53023155034</v>
      </c>
      <c r="RD19" s="35">
        <v>109138.77294246946</v>
      </c>
      <c r="RE19" s="35">
        <v>111104.80517237447</v>
      </c>
      <c r="RF19" s="35">
        <v>113106.25362169277</v>
      </c>
      <c r="RG19" s="35">
        <v>0</v>
      </c>
      <c r="RH19" s="35">
        <v>0</v>
      </c>
      <c r="RI19" s="35">
        <v>0</v>
      </c>
      <c r="RJ19" s="35">
        <v>0</v>
      </c>
      <c r="RK19" s="35">
        <v>0</v>
      </c>
      <c r="RL19" s="35">
        <v>0</v>
      </c>
      <c r="RM19" s="35">
        <v>0</v>
      </c>
      <c r="RN19" s="35">
        <v>0</v>
      </c>
      <c r="RO19" s="35">
        <v>0</v>
      </c>
      <c r="RP19" s="42">
        <v>374676.6422591919</v>
      </c>
      <c r="RQ19" s="42">
        <v>374676.6422591919</v>
      </c>
      <c r="RR19" s="42">
        <v>374676.6422591919</v>
      </c>
      <c r="RS19" s="42">
        <v>374676.6422591919</v>
      </c>
      <c r="RT19" s="42">
        <v>374676.6422591919</v>
      </c>
      <c r="RU19" s="35">
        <v>105172.74792109802</v>
      </c>
      <c r="RV19" s="35">
        <v>109805.03744874755</v>
      </c>
      <c r="RW19" s="35">
        <v>114641.35422387486</v>
      </c>
      <c r="RX19" s="35">
        <v>119690.68454093812</v>
      </c>
      <c r="RY19" s="35">
        <v>124962.41049196292</v>
      </c>
      <c r="RZ19" s="35">
        <v>130466.32739927899</v>
      </c>
      <c r="SA19" s="35">
        <v>136212.66201607557</v>
      </c>
      <c r="SB19" s="35">
        <v>142212.09152859263</v>
      </c>
      <c r="SC19" s="35">
        <v>148475.76339525636</v>
      </c>
      <c r="SD19" s="35">
        <v>155015.31605961826</v>
      </c>
      <c r="SE19" s="35">
        <v>161842.90057559032</v>
      </c>
      <c r="SF19" s="35">
        <v>168971.20318515226</v>
      </c>
      <c r="SG19" s="35">
        <v>0</v>
      </c>
      <c r="SH19" s="35">
        <v>0</v>
      </c>
      <c r="SI19" s="35">
        <v>0</v>
      </c>
      <c r="SJ19" s="35">
        <v>0</v>
      </c>
      <c r="SK19" s="35">
        <v>0</v>
      </c>
      <c r="SL19" s="35">
        <v>0</v>
      </c>
      <c r="SM19" s="35">
        <v>0</v>
      </c>
      <c r="SN19" s="35">
        <v>0</v>
      </c>
      <c r="SO19" s="35">
        <v>0</v>
      </c>
      <c r="SP19" s="42">
        <v>839698.04837912286</v>
      </c>
      <c r="SQ19" s="42">
        <v>839698.04837912286</v>
      </c>
      <c r="SR19" s="42">
        <v>839698.04837912286</v>
      </c>
      <c r="SS19" s="42">
        <v>839698.04837912286</v>
      </c>
      <c r="ST19" s="42">
        <v>839698.04837912286</v>
      </c>
      <c r="SU19" s="35">
        <v>92938.377684278414</v>
      </c>
      <c r="SV19" s="35">
        <v>94612.57504783757</v>
      </c>
      <c r="SW19" s="35">
        <v>96316.931500483304</v>
      </c>
      <c r="SX19" s="35">
        <v>98051.990329808556</v>
      </c>
      <c r="SY19" s="35">
        <v>99818.304610218853</v>
      </c>
      <c r="SZ19" s="35">
        <v>101616.43737923633</v>
      </c>
      <c r="TA19" s="35">
        <v>103446.96181697212</v>
      </c>
      <c r="TB19" s="35">
        <v>105310.46142883971</v>
      </c>
      <c r="TC19" s="35">
        <v>107207.53023155034</v>
      </c>
      <c r="TD19" s="35">
        <v>109138.77294246946</v>
      </c>
      <c r="TE19" s="35">
        <v>111104.80517237447</v>
      </c>
      <c r="TF19" s="35">
        <v>113106.25362169277</v>
      </c>
      <c r="TG19" s="43">
        <v>0</v>
      </c>
      <c r="TH19" s="43">
        <v>0</v>
      </c>
      <c r="TI19" s="43">
        <v>0</v>
      </c>
      <c r="TJ19" s="43">
        <v>0</v>
      </c>
      <c r="TK19" s="43">
        <v>0</v>
      </c>
      <c r="TL19" s="43">
        <v>0</v>
      </c>
      <c r="TM19" s="43">
        <v>0</v>
      </c>
      <c r="TN19" s="43">
        <v>0</v>
      </c>
      <c r="TO19" s="43">
        <v>0</v>
      </c>
      <c r="TP19" s="43">
        <v>854129.07096999243</v>
      </c>
      <c r="TQ19" s="43">
        <v>891748.82731299393</v>
      </c>
      <c r="TR19" s="43">
        <v>0</v>
      </c>
      <c r="TS19" s="43">
        <v>972032.15862924408</v>
      </c>
      <c r="TT19" s="43">
        <v>1014844.9069691009</v>
      </c>
      <c r="TU19" s="43">
        <v>0</v>
      </c>
      <c r="TV19" s="43">
        <v>0</v>
      </c>
      <c r="TW19" s="43">
        <v>0</v>
      </c>
      <c r="TX19" s="43">
        <v>0</v>
      </c>
      <c r="TY19" s="43">
        <v>0</v>
      </c>
      <c r="TZ19" s="43">
        <v>0</v>
      </c>
      <c r="UA19" s="43">
        <v>0</v>
      </c>
      <c r="UB19" s="43">
        <v>0</v>
      </c>
      <c r="UC19" s="43">
        <v>0</v>
      </c>
      <c r="UD19" s="43">
        <v>0</v>
      </c>
      <c r="UE19" s="43">
        <v>0</v>
      </c>
      <c r="UF19" s="43">
        <v>0</v>
      </c>
      <c r="UG19" s="43">
        <v>0</v>
      </c>
      <c r="UH19" s="43">
        <v>0</v>
      </c>
      <c r="UI19" s="43">
        <v>0</v>
      </c>
      <c r="UJ19" s="43">
        <v>0</v>
      </c>
      <c r="UK19" s="43">
        <v>0</v>
      </c>
      <c r="UL19" s="43">
        <v>0</v>
      </c>
      <c r="UM19" s="43">
        <v>0</v>
      </c>
      <c r="UN19" s="43">
        <v>0</v>
      </c>
      <c r="UO19" s="43">
        <v>0</v>
      </c>
      <c r="UP19" s="43">
        <v>2041537.4398660897</v>
      </c>
      <c r="UQ19" s="43">
        <v>2078313.814541392</v>
      </c>
      <c r="UR19" s="43">
        <v>0</v>
      </c>
      <c r="US19" s="43">
        <v>2153865.973341119</v>
      </c>
      <c r="UT19" s="43">
        <v>2192665.8407788537</v>
      </c>
      <c r="UU19" s="43">
        <v>0</v>
      </c>
      <c r="UV19" s="43">
        <v>0</v>
      </c>
      <c r="UW19" s="43">
        <v>0</v>
      </c>
      <c r="UX19" s="43">
        <v>0</v>
      </c>
      <c r="UY19" s="43">
        <v>0</v>
      </c>
      <c r="UZ19" s="43">
        <v>0</v>
      </c>
      <c r="VA19" s="43">
        <v>0</v>
      </c>
      <c r="VB19" s="43">
        <v>0</v>
      </c>
      <c r="VC19" s="43">
        <v>0</v>
      </c>
      <c r="VD19" s="43">
        <v>0</v>
      </c>
      <c r="VE19" s="43">
        <v>0</v>
      </c>
      <c r="VF19" s="43">
        <v>0</v>
      </c>
      <c r="VG19" s="35"/>
      <c r="VH19" s="35"/>
      <c r="VI19" s="35"/>
      <c r="VJ19" s="43">
        <v>0</v>
      </c>
      <c r="VK19" s="43">
        <v>0</v>
      </c>
      <c r="VL19" s="43">
        <v>0</v>
      </c>
      <c r="VM19" s="43">
        <v>0</v>
      </c>
      <c r="VN19" s="43">
        <v>0</v>
      </c>
      <c r="VO19" s="43">
        <v>0</v>
      </c>
      <c r="VP19" s="43">
        <v>854129.07096999243</v>
      </c>
      <c r="VQ19" s="43">
        <v>891748.82731299393</v>
      </c>
      <c r="VR19" s="43">
        <v>0</v>
      </c>
      <c r="VS19" s="43">
        <v>972032.15862924408</v>
      </c>
      <c r="VT19" s="43">
        <v>1014844.9069691009</v>
      </c>
      <c r="VU19" s="43">
        <v>0</v>
      </c>
      <c r="VV19" s="43">
        <v>1106210.4657512852</v>
      </c>
      <c r="VW19" s="43">
        <v>1154933.041296432</v>
      </c>
      <c r="VX19" s="43">
        <v>0</v>
      </c>
      <c r="VY19" s="43">
        <v>1258910.6066854149</v>
      </c>
      <c r="VZ19" s="43">
        <v>1314358.7958301087</v>
      </c>
      <c r="WA19" s="43">
        <v>0</v>
      </c>
      <c r="WB19" s="43">
        <v>1432689.3160865926</v>
      </c>
      <c r="WC19" s="43">
        <v>1495791.5155295765</v>
      </c>
      <c r="WD19" s="43">
        <v>0</v>
      </c>
      <c r="WE19" s="43">
        <v>1630456.2575995401</v>
      </c>
      <c r="WF19" s="43">
        <v>1702269.0189532298</v>
      </c>
      <c r="WG19" s="35"/>
      <c r="WH19" s="35"/>
      <c r="WI19" s="35"/>
      <c r="WJ19" s="43">
        <v>0</v>
      </c>
      <c r="WK19" s="43">
        <v>0</v>
      </c>
      <c r="WL19" s="43">
        <v>0</v>
      </c>
      <c r="WM19" s="43">
        <v>0</v>
      </c>
      <c r="WN19" s="43">
        <v>0</v>
      </c>
      <c r="WO19" s="43">
        <v>0</v>
      </c>
      <c r="WP19" s="43">
        <v>2041537.4398660897</v>
      </c>
      <c r="WQ19" s="43">
        <v>2078313.814541392</v>
      </c>
      <c r="WR19" s="43">
        <v>0</v>
      </c>
      <c r="WS19" s="43">
        <v>2153865.973341119</v>
      </c>
      <c r="WT19" s="43">
        <v>2192665.8407788537</v>
      </c>
      <c r="WU19" s="43">
        <v>0</v>
      </c>
      <c r="WV19" s="43">
        <v>2272374.995690003</v>
      </c>
      <c r="WW19" s="43">
        <v>2313309.6915777083</v>
      </c>
      <c r="WX19" s="43">
        <v>0</v>
      </c>
      <c r="WY19" s="43">
        <v>2397404.5669272202</v>
      </c>
      <c r="WZ19" s="43">
        <v>2440591.5528133959</v>
      </c>
      <c r="XA19" s="43">
        <v>0</v>
      </c>
      <c r="XB19" s="43">
        <v>2529313.4576928657</v>
      </c>
      <c r="XC19" s="43">
        <v>2574876.6580412746</v>
      </c>
      <c r="XD19" s="43">
        <v>0</v>
      </c>
      <c r="XE19" s="43">
        <v>2668480.1787400832</v>
      </c>
      <c r="XF19" s="43">
        <v>2716550.3365293029</v>
      </c>
      <c r="XG19" s="25">
        <v>77.601509195553447</v>
      </c>
      <c r="XH19" s="25">
        <v>20</v>
      </c>
      <c r="XI19" s="25">
        <v>1</v>
      </c>
      <c r="XJ19" s="25">
        <v>5.5911054075340996</v>
      </c>
      <c r="XK19" s="44">
        <v>74.5</v>
      </c>
      <c r="XL19" s="44">
        <v>20</v>
      </c>
      <c r="XM19" s="25">
        <v>1</v>
      </c>
      <c r="XN19" s="44">
        <v>13.3</v>
      </c>
      <c r="XO19" s="44">
        <v>450</v>
      </c>
      <c r="XP19" s="44">
        <v>10</v>
      </c>
      <c r="XQ19" s="44">
        <v>35</v>
      </c>
      <c r="XR19" s="44">
        <v>153</v>
      </c>
      <c r="XS19" s="44">
        <v>5</v>
      </c>
      <c r="XT19" s="25">
        <v>1.5</v>
      </c>
      <c r="XU19" s="44">
        <v>66</v>
      </c>
      <c r="XV19" s="44">
        <v>10</v>
      </c>
      <c r="XW19" s="25">
        <v>0.9325502997548869</v>
      </c>
      <c r="XX19" s="44">
        <v>51</v>
      </c>
      <c r="XY19" s="44">
        <v>1</v>
      </c>
      <c r="XZ19" s="44">
        <v>0.2</v>
      </c>
      <c r="YA19" s="44">
        <v>53.5</v>
      </c>
      <c r="YB19" s="44">
        <v>9</v>
      </c>
      <c r="YC19" s="43">
        <f t="shared" si="14"/>
        <v>600723.84136880608</v>
      </c>
      <c r="YD19" s="45"/>
      <c r="YE19" s="46">
        <v>1.69</v>
      </c>
      <c r="YF19" s="46">
        <v>1.5649999999999999</v>
      </c>
      <c r="YG19" s="46">
        <v>1.423</v>
      </c>
      <c r="YH19" s="46">
        <v>2</v>
      </c>
      <c r="YI19" s="25">
        <v>0.65</v>
      </c>
      <c r="YJ19" s="25">
        <v>0.65</v>
      </c>
      <c r="YK19" s="76" t="s">
        <v>4323</v>
      </c>
      <c r="YL19" s="48">
        <v>0</v>
      </c>
      <c r="YM19" s="48">
        <v>0</v>
      </c>
      <c r="YN19" s="48">
        <v>0</v>
      </c>
      <c r="YO19" s="48">
        <v>0</v>
      </c>
      <c r="YP19" s="48">
        <v>0</v>
      </c>
      <c r="YQ19" s="48">
        <v>0</v>
      </c>
      <c r="YR19" s="48">
        <v>0</v>
      </c>
      <c r="YS19" s="48">
        <v>0</v>
      </c>
      <c r="YT19" s="48">
        <v>0</v>
      </c>
      <c r="YU19" s="48">
        <v>24084850.408901282</v>
      </c>
      <c r="YV19" s="48">
        <v>24084850.408901282</v>
      </c>
      <c r="YW19" s="48">
        <v>24084850.408901282</v>
      </c>
      <c r="YX19" s="48">
        <v>24084850.408901282</v>
      </c>
      <c r="YY19" s="48">
        <v>24084850.408901282</v>
      </c>
      <c r="YZ19" s="48">
        <v>8161563.9649207126</v>
      </c>
      <c r="ZA19" s="48">
        <v>8521036.6232970729</v>
      </c>
      <c r="ZB19" s="48">
        <v>8896342.1039947253</v>
      </c>
      <c r="ZC19" s="48">
        <v>9288177.7570256963</v>
      </c>
      <c r="ZD19" s="48">
        <v>9697271.6468905844</v>
      </c>
      <c r="ZE19" s="48">
        <v>10124383.905385235</v>
      </c>
      <c r="ZF19" s="48">
        <v>10570308.143991303</v>
      </c>
      <c r="ZG19" s="48">
        <v>11035872.92847497</v>
      </c>
      <c r="ZH19" s="48">
        <v>11521943.318433804</v>
      </c>
      <c r="ZI19" s="48">
        <v>12029422.474652091</v>
      </c>
      <c r="ZJ19" s="48">
        <v>12559253.337251715</v>
      </c>
      <c r="ZK19" s="48">
        <v>13112420.377756324</v>
      </c>
      <c r="ZL19" s="49">
        <v>0</v>
      </c>
      <c r="ZM19" s="49">
        <v>0</v>
      </c>
      <c r="ZN19" s="49">
        <v>0</v>
      </c>
      <c r="ZO19" s="49">
        <v>0</v>
      </c>
      <c r="ZP19" s="49">
        <v>0</v>
      </c>
      <c r="ZQ19" s="49">
        <v>0</v>
      </c>
      <c r="ZR19" s="49">
        <v>0</v>
      </c>
      <c r="ZS19" s="49">
        <v>0</v>
      </c>
      <c r="ZT19" s="49">
        <v>0</v>
      </c>
      <c r="ZU19" s="49">
        <v>63702687.017571889</v>
      </c>
      <c r="ZV19" s="49">
        <v>63702687.017571889</v>
      </c>
      <c r="ZW19" s="49">
        <v>63702687.017571889</v>
      </c>
      <c r="ZX19" s="49">
        <v>63702687.017571889</v>
      </c>
      <c r="ZY19" s="49">
        <v>63702687.017571889</v>
      </c>
      <c r="ZZ19" s="49">
        <v>6923909.1374787418</v>
      </c>
      <c r="AAA19" s="49">
        <v>7048636.841063899</v>
      </c>
      <c r="AAB19" s="49">
        <v>7175611.3967860062</v>
      </c>
      <c r="AAC19" s="49">
        <v>7304873.2795707379</v>
      </c>
      <c r="AAD19" s="49">
        <v>7436463.6934613045</v>
      </c>
      <c r="AAE19" s="49">
        <v>7570424.5847531073</v>
      </c>
      <c r="AAF19" s="49">
        <v>7706798.6553644231</v>
      </c>
      <c r="AAG19" s="49">
        <v>7845629.3764485586</v>
      </c>
      <c r="AAH19" s="49">
        <v>7986961.0022505</v>
      </c>
      <c r="AAI19" s="49">
        <v>8130838.584213974</v>
      </c>
      <c r="AAJ19" s="49">
        <v>8277307.9853418982</v>
      </c>
      <c r="AAK19" s="49">
        <v>8426415.8948161118</v>
      </c>
      <c r="AAL19" s="49">
        <v>0</v>
      </c>
      <c r="AAM19" s="49">
        <v>0</v>
      </c>
      <c r="AAN19" s="49">
        <v>0</v>
      </c>
      <c r="AAO19" s="49">
        <v>0</v>
      </c>
      <c r="AAP19" s="49">
        <v>0</v>
      </c>
      <c r="AAQ19" s="49">
        <v>0</v>
      </c>
      <c r="AAR19" s="49">
        <v>0</v>
      </c>
      <c r="AAS19" s="49">
        <v>0</v>
      </c>
      <c r="AAT19" s="49">
        <v>0</v>
      </c>
      <c r="AAU19" s="49">
        <v>139664586.37671191</v>
      </c>
      <c r="AAV19" s="49">
        <v>139664586.37671191</v>
      </c>
      <c r="AAW19" s="49">
        <v>139664586.37671191</v>
      </c>
      <c r="AAX19" s="49">
        <v>139664586.37671191</v>
      </c>
      <c r="AAY19" s="49">
        <v>139664586.37671191</v>
      </c>
      <c r="AAZ19" s="49">
        <v>47327736.564494111</v>
      </c>
      <c r="ABA19" s="49">
        <v>49412266.8519364</v>
      </c>
      <c r="ABB19" s="49">
        <v>51588609.400743686</v>
      </c>
      <c r="ABC19" s="49">
        <v>53860808.043422155</v>
      </c>
      <c r="ABD19" s="49">
        <v>56233084.721383311</v>
      </c>
      <c r="ABE19" s="49">
        <v>58709847.329675548</v>
      </c>
      <c r="ABF19" s="49">
        <v>61295697.907234006</v>
      </c>
      <c r="ABG19" s="49">
        <v>63995441.187866688</v>
      </c>
      <c r="ABH19" s="49">
        <v>66814093.527865365</v>
      </c>
      <c r="ABI19" s="49">
        <v>69756892.226828218</v>
      </c>
      <c r="ABJ19" s="49">
        <v>72829305.25901565</v>
      </c>
      <c r="ABK19" s="49">
        <v>76037041.433318526</v>
      </c>
      <c r="ABL19" s="50">
        <v>0</v>
      </c>
      <c r="ABM19" s="50">
        <v>0</v>
      </c>
      <c r="ABN19" s="50">
        <v>0</v>
      </c>
      <c r="ABO19" s="50">
        <v>0</v>
      </c>
      <c r="ABP19" s="50">
        <v>0</v>
      </c>
      <c r="ABQ19" s="50">
        <v>0</v>
      </c>
      <c r="ABR19" s="50">
        <v>0</v>
      </c>
      <c r="ABS19" s="50">
        <v>0</v>
      </c>
      <c r="ABT19" s="50">
        <v>0</v>
      </c>
      <c r="ABU19" s="50">
        <v>136558289.66387549</v>
      </c>
      <c r="ABV19" s="50">
        <v>136558289.66387549</v>
      </c>
      <c r="ABW19" s="50">
        <v>136558289.66387549</v>
      </c>
      <c r="ABX19" s="50">
        <v>136558289.66387549</v>
      </c>
      <c r="ABY19" s="50">
        <v>136558289.66387549</v>
      </c>
      <c r="ABZ19" s="50">
        <v>14219571.785694597</v>
      </c>
      <c r="ACA19" s="50">
        <v>14475723.982319148</v>
      </c>
      <c r="ACB19" s="50">
        <v>14736490.519573946</v>
      </c>
      <c r="ACC19" s="50">
        <v>15001954.52046071</v>
      </c>
      <c r="ACD19" s="50">
        <v>15272200.605363484</v>
      </c>
      <c r="ACE19" s="50">
        <v>15547314.91902316</v>
      </c>
      <c r="ACF19" s="50">
        <v>15827385.157996735</v>
      </c>
      <c r="ACG19" s="50">
        <v>16112500.598612476</v>
      </c>
      <c r="ACH19" s="50">
        <v>16402752.125427201</v>
      </c>
      <c r="ACI19" s="50">
        <v>16698232.260197826</v>
      </c>
      <c r="ACJ19" s="50">
        <v>16999035.191373296</v>
      </c>
      <c r="ACK19" s="50">
        <v>17305256.804118995</v>
      </c>
      <c r="ACL19" s="49">
        <v>0</v>
      </c>
      <c r="ACM19" s="49">
        <v>0</v>
      </c>
      <c r="ACN19" s="49">
        <v>0</v>
      </c>
      <c r="ACO19" s="49">
        <v>0</v>
      </c>
      <c r="ACP19" s="49">
        <v>0</v>
      </c>
      <c r="ACQ19" s="49">
        <v>0</v>
      </c>
      <c r="ACR19" s="49">
        <v>0</v>
      </c>
      <c r="ACS19" s="49">
        <v>0</v>
      </c>
      <c r="ACT19" s="49">
        <v>0</v>
      </c>
      <c r="ACU19" s="49">
        <v>24728658.389106665</v>
      </c>
      <c r="ACV19" s="49">
        <v>24728658.389106665</v>
      </c>
      <c r="ACW19" s="49">
        <v>24728658.389106665</v>
      </c>
      <c r="ACX19" s="49">
        <v>24728658.389106665</v>
      </c>
      <c r="ACY19" s="49">
        <v>24728658.389106665</v>
      </c>
      <c r="ACZ19" s="49">
        <v>6941401.3627924696</v>
      </c>
      <c r="ADA19" s="49">
        <v>7247132.4716173382</v>
      </c>
      <c r="ADB19" s="49">
        <v>7566329.378775741</v>
      </c>
      <c r="ADC19" s="49">
        <v>7899585.1797019159</v>
      </c>
      <c r="ADD19" s="49">
        <v>8247519.0924695525</v>
      </c>
      <c r="ADE19" s="49">
        <v>8610777.6083524134</v>
      </c>
      <c r="ADF19" s="49">
        <v>8990035.6930609867</v>
      </c>
      <c r="ADG19" s="49">
        <v>9385998.0408871137</v>
      </c>
      <c r="ADH19" s="49">
        <v>9799400.3840869199</v>
      </c>
      <c r="ADI19" s="49">
        <v>10231010.859934805</v>
      </c>
      <c r="ADJ19" s="49">
        <v>10681631.437988961</v>
      </c>
      <c r="ADK19" s="49">
        <v>11152099.410220049</v>
      </c>
      <c r="ADL19" s="50">
        <v>0</v>
      </c>
      <c r="ADM19" s="50">
        <v>0</v>
      </c>
      <c r="ADN19" s="50">
        <v>0</v>
      </c>
      <c r="ADO19" s="50">
        <v>0</v>
      </c>
      <c r="ADP19" s="50">
        <v>0</v>
      </c>
      <c r="ADQ19" s="50">
        <v>0</v>
      </c>
      <c r="ADR19" s="50">
        <v>0</v>
      </c>
      <c r="ADS19" s="50">
        <v>0</v>
      </c>
      <c r="ADT19" s="50">
        <v>0</v>
      </c>
      <c r="ADU19" s="50">
        <v>42824600.467335269</v>
      </c>
      <c r="ADV19" s="50">
        <v>42824600.467335269</v>
      </c>
      <c r="ADW19" s="50">
        <v>42824600.467335269</v>
      </c>
      <c r="ADX19" s="50">
        <v>42824600.467335269</v>
      </c>
      <c r="ADY19" s="50">
        <v>42824600.467335269</v>
      </c>
      <c r="ADZ19" s="50">
        <v>4739857.2618981991</v>
      </c>
      <c r="AEA19" s="50">
        <v>4825241.3274397161</v>
      </c>
      <c r="AEB19" s="50">
        <v>4912163.5065246485</v>
      </c>
      <c r="AEC19" s="50">
        <v>5000651.5068202363</v>
      </c>
      <c r="AED19" s="50">
        <v>5090733.5351211615</v>
      </c>
      <c r="AEE19" s="50">
        <v>5182438.306341053</v>
      </c>
      <c r="AEF19" s="50">
        <v>5275795.0526655782</v>
      </c>
      <c r="AEG19" s="50">
        <v>5370833.5328708254</v>
      </c>
      <c r="AEH19" s="50">
        <v>5467584.0418090671</v>
      </c>
      <c r="AEI19" s="50">
        <v>5566077.4200659422</v>
      </c>
      <c r="AEJ19" s="50">
        <v>5666345.0637910981</v>
      </c>
      <c r="AEK19" s="50">
        <v>5768418.9347063312</v>
      </c>
      <c r="AEL19" s="48">
        <v>0</v>
      </c>
      <c r="AEM19" s="48">
        <v>0</v>
      </c>
      <c r="AEN19" s="48">
        <v>0</v>
      </c>
      <c r="AEO19" s="48">
        <v>0</v>
      </c>
      <c r="AEP19" s="48">
        <v>0</v>
      </c>
      <c r="AEQ19" s="48">
        <v>0</v>
      </c>
      <c r="AER19" s="48">
        <v>0</v>
      </c>
      <c r="AES19" s="48">
        <v>0</v>
      </c>
      <c r="AET19" s="48">
        <v>0</v>
      </c>
      <c r="AEU19" s="48">
        <v>2010522.8568560728</v>
      </c>
      <c r="AEV19" s="48">
        <v>3426723.9854582828</v>
      </c>
      <c r="AEW19" s="48">
        <v>4963776.8187169218</v>
      </c>
      <c r="AEX19" s="48">
        <v>6629579.7577866009</v>
      </c>
      <c r="AEY19" s="48">
        <v>8432492.5240994114</v>
      </c>
      <c r="AEZ19" s="48">
        <v>8803898.1171212476</v>
      </c>
      <c r="AFA19" s="48">
        <v>9191662.1135610156</v>
      </c>
      <c r="AFB19" s="48">
        <v>9596505.0124295298</v>
      </c>
      <c r="AFC19" s="48">
        <v>10019179.046814051</v>
      </c>
      <c r="AFD19" s="48">
        <v>10460469.581592366</v>
      </c>
      <c r="AFE19" s="48">
        <v>10921196.572708569</v>
      </c>
      <c r="AFF19" s="48">
        <v>11402216.090722088</v>
      </c>
      <c r="AFG19" s="48">
        <v>11904421.911460724</v>
      </c>
      <c r="AFH19" s="48">
        <v>12428747.176733397</v>
      </c>
      <c r="AFI19" s="48">
        <v>12976166.128188225</v>
      </c>
      <c r="AFJ19" s="48">
        <v>13547695.917537708</v>
      </c>
      <c r="AFK19" s="48">
        <v>14144398.496514497</v>
      </c>
      <c r="AFL19" s="49">
        <v>0</v>
      </c>
      <c r="AFM19" s="49">
        <v>0</v>
      </c>
      <c r="AFN19" s="49">
        <v>0</v>
      </c>
      <c r="AFO19" s="49">
        <v>0</v>
      </c>
      <c r="AFP19" s="49">
        <v>0</v>
      </c>
      <c r="AFQ19" s="49">
        <v>0</v>
      </c>
      <c r="AFR19" s="49">
        <v>0</v>
      </c>
      <c r="AFS19" s="49">
        <v>0</v>
      </c>
      <c r="AFT19" s="49">
        <v>0</v>
      </c>
      <c r="AFU19" s="49">
        <v>10680843.523628825</v>
      </c>
      <c r="AFV19" s="49">
        <v>21642337.527096085</v>
      </c>
      <c r="AFW19" s="49">
        <v>32995287.515891582</v>
      </c>
      <c r="AFX19" s="49">
        <v>44750239.838116273</v>
      </c>
      <c r="AFY19" s="49">
        <v>56917993.776998945</v>
      </c>
      <c r="AFZ19" s="49">
        <v>57943317.841125213</v>
      </c>
      <c r="AGA19" s="49">
        <v>58987112.152825475</v>
      </c>
      <c r="AGB19" s="49">
        <v>60049709.436218247</v>
      </c>
      <c r="AGC19" s="49">
        <v>61131448.409133807</v>
      </c>
      <c r="AGD19" s="49">
        <v>62232673.891085111</v>
      </c>
      <c r="AGE19" s="49">
        <v>63353736.913184062</v>
      </c>
      <c r="AGF19" s="49">
        <v>64494994.830037445</v>
      </c>
      <c r="AGG19" s="49">
        <v>65656811.433658838</v>
      </c>
      <c r="AGH19" s="49">
        <v>66839557.069432363</v>
      </c>
      <c r="AGI19" s="49">
        <v>68043608.754165575</v>
      </c>
      <c r="AGJ19" s="49">
        <v>69269350.296268761</v>
      </c>
      <c r="AGK19" s="49">
        <v>70517172.418099359</v>
      </c>
      <c r="AGL19" s="49">
        <v>0</v>
      </c>
      <c r="AGM19" s="49">
        <v>0</v>
      </c>
      <c r="AGN19" s="49">
        <v>0</v>
      </c>
      <c r="AGO19" s="49">
        <v>0</v>
      </c>
      <c r="AGP19" s="49">
        <v>0</v>
      </c>
      <c r="AGQ19" s="49">
        <v>0</v>
      </c>
      <c r="AGR19" s="49">
        <v>0</v>
      </c>
      <c r="AGS19" s="49">
        <v>0</v>
      </c>
      <c r="AGT19" s="49">
        <v>0</v>
      </c>
      <c r="AGU19" s="49">
        <v>9214545.3891703933</v>
      </c>
      <c r="AGV19" s="49">
        <v>19240792.344612125</v>
      </c>
      <c r="AGW19" s="49">
        <v>30132367.448391467</v>
      </c>
      <c r="AGX19" s="49">
        <v>41946046.562965497</v>
      </c>
      <c r="AGY19" s="49">
        <v>54741928.217097975</v>
      </c>
      <c r="AGZ19" s="49">
        <v>57153013.463189147</v>
      </c>
      <c r="AHA19" s="49">
        <v>59670293.946701683</v>
      </c>
      <c r="AHB19" s="49">
        <v>62298446.992284022</v>
      </c>
      <c r="AHC19" s="49">
        <v>65042355.935385026</v>
      </c>
      <c r="AHD19" s="49">
        <v>67907119.19591327</v>
      </c>
      <c r="AHE19" s="49">
        <v>70898059.751541749</v>
      </c>
      <c r="AHF19" s="49">
        <v>74020735.028260276</v>
      </c>
      <c r="AHG19" s="49">
        <v>77280947.226553261</v>
      </c>
      <c r="AHH19" s="49">
        <v>80684754.102389514</v>
      </c>
      <c r="AHI19" s="49">
        <v>84238480.223056257</v>
      </c>
      <c r="AHJ19" s="49">
        <v>87948728.718751684</v>
      </c>
      <c r="AHK19" s="49">
        <v>91822393.551771298</v>
      </c>
      <c r="AHL19" s="50">
        <v>0</v>
      </c>
      <c r="AHM19" s="50">
        <v>0</v>
      </c>
      <c r="AHN19" s="50">
        <v>0</v>
      </c>
      <c r="AHO19" s="50">
        <v>0</v>
      </c>
      <c r="AHP19" s="50">
        <v>0</v>
      </c>
      <c r="AHQ19" s="50">
        <v>0</v>
      </c>
      <c r="AHR19" s="50">
        <v>0</v>
      </c>
      <c r="AHS19" s="50">
        <v>0</v>
      </c>
      <c r="AHT19" s="50">
        <v>0</v>
      </c>
      <c r="AHU19" s="50">
        <v>1109635.6437860394</v>
      </c>
      <c r="AHV19" s="50">
        <v>2259249.3701602891</v>
      </c>
      <c r="AHW19" s="50">
        <v>3449921.4303946747</v>
      </c>
      <c r="AHX19" s="50">
        <v>4682758.0220404565</v>
      </c>
      <c r="AHY19" s="50">
        <v>5958891.8731754739</v>
      </c>
      <c r="AHZ19" s="50">
        <v>6066235.6994008152</v>
      </c>
      <c r="AIA19" s="50">
        <v>6175513.2235810682</v>
      </c>
      <c r="AIB19" s="50">
        <v>6286759.2794641256</v>
      </c>
      <c r="AIC19" s="50">
        <v>6400009.3282950558</v>
      </c>
      <c r="AID19" s="50">
        <v>6515299.4701198582</v>
      </c>
      <c r="AIE19" s="50">
        <v>6632666.4552928749</v>
      </c>
      <c r="AIF19" s="50">
        <v>6752147.6961914785</v>
      </c>
      <c r="AIG19" s="50">
        <v>6873781.2791417884</v>
      </c>
      <c r="AIH19" s="50">
        <v>6997605.9765592292</v>
      </c>
      <c r="AII19" s="50">
        <v>7123661.2593077812</v>
      </c>
      <c r="AIJ19" s="50">
        <v>7251987.3092818744</v>
      </c>
      <c r="AIK19" s="50">
        <v>7382625.0322149284</v>
      </c>
      <c r="AIL19" s="49">
        <v>0</v>
      </c>
      <c r="AIM19" s="49">
        <v>0</v>
      </c>
      <c r="AIN19" s="49">
        <v>0</v>
      </c>
      <c r="AIO19" s="49">
        <v>0</v>
      </c>
      <c r="AIP19" s="49">
        <v>0</v>
      </c>
      <c r="AIQ19" s="49">
        <v>0</v>
      </c>
      <c r="AIR19" s="49">
        <v>0</v>
      </c>
      <c r="AIS19" s="49">
        <v>0</v>
      </c>
      <c r="AIT19" s="49">
        <v>0</v>
      </c>
      <c r="AIU19" s="49">
        <v>254885.8627719775</v>
      </c>
      <c r="AIV19" s="49">
        <v>532224.40717875294</v>
      </c>
      <c r="AIW19" s="49">
        <v>833499.01162481413</v>
      </c>
      <c r="AIX19" s="49">
        <v>1160280.1675533969</v>
      </c>
      <c r="AIY19" s="49">
        <v>1514230.2755180087</v>
      </c>
      <c r="AIZ19" s="49">
        <v>1580923.912285917</v>
      </c>
      <c r="AJA19" s="49">
        <v>1650555.0422853667</v>
      </c>
      <c r="AJB19" s="49">
        <v>1723253.0461724976</v>
      </c>
      <c r="AJC19" s="49">
        <v>1799153.0031201309</v>
      </c>
      <c r="AJD19" s="49">
        <v>1878395.9418065445</v>
      </c>
      <c r="AJE19" s="49">
        <v>1961129.1024589438</v>
      </c>
      <c r="AJF19" s="49">
        <v>2047506.2104385258</v>
      </c>
      <c r="AJG19" s="49">
        <v>2137687.7618754813</v>
      </c>
      <c r="AJH19" s="49">
        <v>2231841.3218846773</v>
      </c>
      <c r="AJI19" s="49">
        <v>2330141.835916114</v>
      </c>
      <c r="AJJ19" s="49">
        <v>2432771.9548186921</v>
      </c>
      <c r="AJK19" s="49">
        <v>2539922.3742212672</v>
      </c>
      <c r="AJL19" s="50">
        <v>0</v>
      </c>
      <c r="AJM19" s="50">
        <v>0</v>
      </c>
      <c r="AJN19" s="50">
        <v>0</v>
      </c>
      <c r="AJO19" s="50">
        <v>0</v>
      </c>
      <c r="AJP19" s="50">
        <v>0</v>
      </c>
      <c r="AJQ19" s="50">
        <v>0</v>
      </c>
      <c r="AJR19" s="50">
        <v>0</v>
      </c>
      <c r="AJS19" s="50">
        <v>0</v>
      </c>
      <c r="AJT19" s="50">
        <v>0</v>
      </c>
      <c r="AJU19" s="50">
        <v>144108.52516701815</v>
      </c>
      <c r="AJV19" s="50">
        <v>293409.0091117259</v>
      </c>
      <c r="AJW19" s="50">
        <v>448041.74420710071</v>
      </c>
      <c r="AJX19" s="50">
        <v>608150.3924727866</v>
      </c>
      <c r="AJY19" s="50">
        <v>773882.06145136023</v>
      </c>
      <c r="AJZ19" s="50">
        <v>787822.81810400204</v>
      </c>
      <c r="AKA19" s="50">
        <v>802014.70436117763</v>
      </c>
      <c r="AKB19" s="50">
        <v>816462.2440862502</v>
      </c>
      <c r="AKC19" s="50">
        <v>831170.04263572139</v>
      </c>
      <c r="AKD19" s="50">
        <v>846142.78832725424</v>
      </c>
      <c r="AKE19" s="50">
        <v>861385.25393413985</v>
      </c>
      <c r="AKF19" s="50">
        <v>876902.29820668558</v>
      </c>
      <c r="AKG19" s="50">
        <v>892698.86742101144</v>
      </c>
      <c r="AKH19" s="50">
        <v>908779.99695574399</v>
      </c>
      <c r="AKI19" s="50">
        <v>925150.81289711455</v>
      </c>
      <c r="AKJ19" s="50">
        <v>941816.5336729706</v>
      </c>
      <c r="AKK19" s="50">
        <v>958782.47171622445</v>
      </c>
      <c r="AKL19" s="51">
        <v>0</v>
      </c>
      <c r="AKM19" s="51">
        <v>0</v>
      </c>
      <c r="AKN19" s="51">
        <v>0</v>
      </c>
      <c r="AKO19" s="51">
        <v>0</v>
      </c>
      <c r="AKP19" s="51">
        <v>0</v>
      </c>
      <c r="AKQ19" s="51">
        <v>0</v>
      </c>
      <c r="AKR19" s="51">
        <v>0</v>
      </c>
      <c r="AKS19" s="51">
        <v>0</v>
      </c>
      <c r="AKT19" s="51">
        <v>0</v>
      </c>
      <c r="AKU19" s="51">
        <v>3541219.1282415884</v>
      </c>
      <c r="AKV19" s="51">
        <v>3697190.6380396727</v>
      </c>
      <c r="AKW19" s="51">
        <v>0</v>
      </c>
      <c r="AKX19" s="51">
        <v>4030045.329676846</v>
      </c>
      <c r="AKY19" s="51">
        <v>4207546.984293892</v>
      </c>
      <c r="AKZ19" s="51">
        <v>0</v>
      </c>
      <c r="ALA19" s="51">
        <v>0</v>
      </c>
      <c r="ALB19" s="51">
        <v>0</v>
      </c>
      <c r="ALC19" s="51">
        <v>0</v>
      </c>
      <c r="ALD19" s="51">
        <v>0</v>
      </c>
      <c r="ALE19" s="51">
        <v>0</v>
      </c>
      <c r="ALF19" s="51">
        <v>0</v>
      </c>
      <c r="ALG19" s="51">
        <v>0</v>
      </c>
      <c r="ALH19" s="51">
        <v>0</v>
      </c>
      <c r="ALI19" s="51">
        <v>0</v>
      </c>
      <c r="ALJ19" s="51">
        <v>0</v>
      </c>
      <c r="ALK19" s="51">
        <v>0</v>
      </c>
      <c r="ALL19" s="51">
        <v>0</v>
      </c>
      <c r="ALM19" s="51">
        <v>0</v>
      </c>
      <c r="ALN19" s="51">
        <v>0</v>
      </c>
      <c r="ALO19" s="51">
        <v>0</v>
      </c>
      <c r="ALP19" s="51">
        <v>0</v>
      </c>
      <c r="ALQ19" s="51">
        <v>0</v>
      </c>
      <c r="ALR19" s="51">
        <v>0</v>
      </c>
      <c r="ALS19" s="51">
        <v>0</v>
      </c>
      <c r="ALT19" s="51">
        <v>0</v>
      </c>
      <c r="ALU19" s="51">
        <v>8464214.2256848086</v>
      </c>
      <c r="ALV19" s="51">
        <v>8616689.0750886109</v>
      </c>
      <c r="ALW19" s="51">
        <v>0</v>
      </c>
      <c r="ALX19" s="51">
        <v>8929928.3254722785</v>
      </c>
      <c r="ALY19" s="51">
        <v>9090792.5758691281</v>
      </c>
      <c r="ALZ19" s="51">
        <v>0</v>
      </c>
      <c r="AMA19" s="51">
        <v>0</v>
      </c>
      <c r="AMB19" s="51">
        <v>0</v>
      </c>
      <c r="AMC19" s="51">
        <v>0</v>
      </c>
      <c r="AMD19" s="51">
        <v>0</v>
      </c>
      <c r="AME19" s="51">
        <v>0</v>
      </c>
      <c r="AMF19" s="51">
        <v>0</v>
      </c>
      <c r="AMG19" s="51">
        <v>0</v>
      </c>
      <c r="AMH19" s="51">
        <v>0</v>
      </c>
      <c r="AMI19" s="51">
        <v>0</v>
      </c>
      <c r="AMJ19" s="51">
        <v>0</v>
      </c>
      <c r="AMK19" s="51">
        <v>0</v>
      </c>
      <c r="AML19" s="50">
        <v>0</v>
      </c>
      <c r="AMM19" s="50">
        <v>0</v>
      </c>
      <c r="AMN19" s="50">
        <v>0</v>
      </c>
      <c r="AMO19" s="50">
        <v>0</v>
      </c>
      <c r="AMP19" s="50">
        <v>0</v>
      </c>
      <c r="AMQ19" s="50">
        <v>0</v>
      </c>
      <c r="AMR19" s="50">
        <v>0</v>
      </c>
      <c r="AMS19" s="50">
        <v>0</v>
      </c>
      <c r="AMT19" s="50">
        <v>0</v>
      </c>
      <c r="AMU19" s="50">
        <v>3541219.1282415884</v>
      </c>
      <c r="AMV19" s="50">
        <v>3697190.6380396727</v>
      </c>
      <c r="AMW19" s="50">
        <v>0</v>
      </c>
      <c r="AMX19" s="50">
        <v>4030045.329676846</v>
      </c>
      <c r="AMY19" s="50">
        <v>4207546.984293892</v>
      </c>
      <c r="AMZ19" s="50">
        <v>0</v>
      </c>
      <c r="ANA19" s="50">
        <v>4586348.591004828</v>
      </c>
      <c r="ANB19" s="50">
        <v>4788352.3892150074</v>
      </c>
      <c r="ANC19" s="50">
        <v>0</v>
      </c>
      <c r="AND19" s="50">
        <v>5219443.37531773</v>
      </c>
      <c r="ANE19" s="50">
        <v>5449331.5675116302</v>
      </c>
      <c r="ANF19" s="50">
        <v>0</v>
      </c>
      <c r="ANG19" s="50">
        <v>5939929.9044950129</v>
      </c>
      <c r="ANH19" s="50">
        <v>6201551.623385624</v>
      </c>
      <c r="ANI19" s="50">
        <v>0</v>
      </c>
      <c r="ANJ19" s="50">
        <v>6759871.644007693</v>
      </c>
      <c r="ANK19" s="50">
        <v>7057607.3525800901</v>
      </c>
      <c r="ANL19" s="50">
        <v>0</v>
      </c>
      <c r="ANM19" s="50">
        <v>0</v>
      </c>
      <c r="ANN19" s="50">
        <v>0</v>
      </c>
      <c r="ANO19" s="50">
        <v>0</v>
      </c>
      <c r="ANP19" s="50">
        <v>0</v>
      </c>
      <c r="ANQ19" s="50">
        <v>0</v>
      </c>
      <c r="ANR19" s="50">
        <v>0</v>
      </c>
      <c r="ANS19" s="50">
        <v>0</v>
      </c>
      <c r="ANT19" s="50">
        <v>0</v>
      </c>
      <c r="ANU19" s="50">
        <v>8464214.2256848086</v>
      </c>
      <c r="ANV19" s="50">
        <v>8616689.0750886109</v>
      </c>
      <c r="ANW19" s="50">
        <v>0</v>
      </c>
      <c r="ANX19" s="50">
        <v>8929928.3254722785</v>
      </c>
      <c r="ANY19" s="50">
        <v>9090792.5758691281</v>
      </c>
      <c r="ANZ19" s="50">
        <v>0</v>
      </c>
      <c r="AOA19" s="50">
        <v>9421266.7321307529</v>
      </c>
      <c r="AOB19" s="50">
        <v>9590981.9812811781</v>
      </c>
      <c r="AOC19" s="50">
        <v>0</v>
      </c>
      <c r="AOD19" s="50">
        <v>9939639.334480254</v>
      </c>
      <c r="AOE19" s="50">
        <v>10118692.577964339</v>
      </c>
      <c r="AOF19" s="50">
        <v>0</v>
      </c>
      <c r="AOG19" s="50">
        <v>10486533.59559462</v>
      </c>
      <c r="AOH19" s="50">
        <v>10675438.624239124</v>
      </c>
      <c r="AOI19" s="50">
        <v>0</v>
      </c>
      <c r="AOJ19" s="50">
        <v>11063518.821056385</v>
      </c>
      <c r="AOK19" s="50">
        <v>11262817.695250489</v>
      </c>
      <c r="AOL19" s="52">
        <v>21816</v>
      </c>
      <c r="AOM19" s="53">
        <v>5454</v>
      </c>
      <c r="AON19" s="52">
        <v>5694.219140254434</v>
      </c>
      <c r="AOO19" s="52">
        <v>5945.0186316904928</v>
      </c>
      <c r="AOP19" s="52">
        <v>6206.864481434036</v>
      </c>
      <c r="AOQ19" s="52">
        <v>6480.2432216991383</v>
      </c>
      <c r="AOR19" s="52">
        <v>6765.6628138069846</v>
      </c>
      <c r="AOS19" s="52">
        <v>7063.653592021893</v>
      </c>
      <c r="AOT19" s="52">
        <v>7374.769248958205</v>
      </c>
      <c r="AOU19" s="52">
        <v>7699.5878643890046</v>
      </c>
      <c r="AOV19" s="52">
        <v>8038.7129793682861</v>
      </c>
      <c r="AOW19" s="52">
        <v>8392.7747176623834</v>
      </c>
      <c r="AOX19" s="52">
        <v>8762.430956574377</v>
      </c>
      <c r="AOY19" s="52">
        <v>9148.3685493369612</v>
      </c>
      <c r="AOZ19" s="52">
        <v>9551.3046013451076</v>
      </c>
      <c r="APA19" s="52">
        <v>9971.987802599846</v>
      </c>
      <c r="APB19" s="52">
        <v>10411.199818838981</v>
      </c>
      <c r="APC19" s="52">
        <v>10869.756743939572</v>
      </c>
      <c r="APD19" s="52">
        <v>11348.510616290874</v>
      </c>
      <c r="APE19" s="52">
        <v>11848.351001955289</v>
      </c>
      <c r="APF19" s="52">
        <v>12370.206647558967</v>
      </c>
      <c r="APG19" s="52">
        <v>12915.047205983299</v>
      </c>
      <c r="APH19" s="52">
        <v>13483.885038063743</v>
      </c>
      <c r="API19" s="52">
        <v>14077.777093643739</v>
      </c>
      <c r="APJ19" s="52">
        <v>14697.826875478844</v>
      </c>
      <c r="APK19" s="52">
        <v>15345.186489640202</v>
      </c>
      <c r="APL19" s="52">
        <v>16021.058786227171</v>
      </c>
      <c r="APM19" s="54">
        <v>16362</v>
      </c>
      <c r="APN19" s="52">
        <v>16656.746023603057</v>
      </c>
      <c r="APO19" s="52">
        <v>16956.801619289588</v>
      </c>
      <c r="APP19" s="52">
        <v>17262.262434001204</v>
      </c>
      <c r="APQ19" s="52">
        <v>17573.22583766911</v>
      </c>
      <c r="APR19" s="52">
        <v>17889.790954252134</v>
      </c>
      <c r="APS19" s="52">
        <v>18212.058693333893</v>
      </c>
      <c r="APT19" s="52">
        <v>18540.131782289132</v>
      </c>
      <c r="APU19" s="52">
        <v>18874.114799029529</v>
      </c>
      <c r="APV19" s="52">
        <v>19214.114205339363</v>
      </c>
      <c r="APW19" s="52">
        <v>19560.238380811723</v>
      </c>
      <c r="APX19" s="52">
        <v>19912.597657396011</v>
      </c>
      <c r="APY19" s="52">
        <v>20271.304354567812</v>
      </c>
      <c r="APZ19" s="52">
        <v>20636.4728151323</v>
      </c>
      <c r="AQA19" s="52">
        <v>21008.219441672623</v>
      </c>
      <c r="AQB19" s="52">
        <v>21386.662733654863</v>
      </c>
      <c r="AQC19" s="52">
        <v>21771.923325201398</v>
      </c>
      <c r="AQD19" s="52">
        <v>22164.124023544737</v>
      </c>
      <c r="AQE19" s="52">
        <v>22563.389848174047</v>
      </c>
      <c r="AQF19" s="52">
        <v>22969.848070686872</v>
      </c>
      <c r="AQG19" s="52">
        <v>23383.628255358752</v>
      </c>
      <c r="AQH19" s="52">
        <v>23804.862300443645</v>
      </c>
      <c r="AQI19" s="52">
        <v>24233.68448021837</v>
      </c>
      <c r="AQJ19" s="52">
        <v>24670.231487784404</v>
      </c>
      <c r="AQK19" s="52">
        <v>25114.642478640737</v>
      </c>
      <c r="AQL19" s="52">
        <v>25567.059115041651</v>
      </c>
      <c r="AQM19" s="52">
        <v>829</v>
      </c>
      <c r="AQN19" s="55">
        <v>207.25</v>
      </c>
      <c r="AQO19" s="56">
        <v>216.37823924050815</v>
      </c>
      <c r="AQP19" s="56">
        <v>225.90852794606795</v>
      </c>
      <c r="AQQ19" s="56">
        <v>235.8585742165757</v>
      </c>
      <c r="AQR19" s="56">
        <v>246.24686609775327</v>
      </c>
      <c r="AQS19" s="56">
        <v>257.09270593353455</v>
      </c>
      <c r="AQT19" s="56">
        <v>268.41624623148829</v>
      </c>
      <c r="AQU19" s="56">
        <v>280.23852710791857</v>
      </c>
      <c r="AQV19" s="56">
        <v>292.58151538221875</v>
      </c>
      <c r="AQW19" s="56">
        <v>305.46814539312015</v>
      </c>
      <c r="AQX19" s="56">
        <v>318.92236161267493</v>
      </c>
      <c r="AQY19" s="56">
        <v>332.96916313715434</v>
      </c>
      <c r="AQZ19" s="56">
        <v>347.63465013752943</v>
      </c>
      <c r="ARA19" s="56">
        <v>362.94607235584414</v>
      </c>
      <c r="ARB19" s="56">
        <v>378.93187973759046</v>
      </c>
      <c r="ARC19" s="56">
        <v>395.62177529416556</v>
      </c>
      <c r="ARD19" s="56">
        <v>413.04677029363336</v>
      </c>
      <c r="ARE19" s="56">
        <v>431.23924188234025</v>
      </c>
      <c r="ARF19" s="56">
        <v>450.2329932444506</v>
      </c>
      <c r="ARG19" s="56">
        <v>470.06331641118373</v>
      </c>
      <c r="ARH19" s="56">
        <v>490.76705783645741</v>
      </c>
      <c r="ARI19" s="56">
        <v>512.382686860783</v>
      </c>
      <c r="ARJ19" s="56">
        <v>534.95036719062421</v>
      </c>
      <c r="ARK19" s="56">
        <v>558.51203152603409</v>
      </c>
      <c r="ARL19" s="56">
        <v>583.11145947523494</v>
      </c>
      <c r="ARM19" s="56">
        <v>608.79435890091315</v>
      </c>
      <c r="ARN19" s="55">
        <v>621.75</v>
      </c>
      <c r="ARO19" s="56">
        <v>632.95024081256565</v>
      </c>
      <c r="ARP19" s="56">
        <v>644.35224341726553</v>
      </c>
      <c r="ARQ19" s="56">
        <v>655.95964236280679</v>
      </c>
      <c r="ARR19" s="56">
        <v>667.77613767086939</v>
      </c>
      <c r="ARS19" s="56">
        <v>679.80549601553969</v>
      </c>
      <c r="ART19" s="56">
        <v>692.05155192399116</v>
      </c>
      <c r="ARU19" s="56">
        <v>704.51820899879374</v>
      </c>
      <c r="ARV19" s="56">
        <v>717.209441162242</v>
      </c>
      <c r="ARW19" s="56">
        <v>730.12929392309888</v>
      </c>
      <c r="ARX19" s="56">
        <v>743.28188566615836</v>
      </c>
      <c r="ARY19" s="56">
        <v>756.67140896503872</v>
      </c>
      <c r="ARZ19" s="56">
        <v>770.30213191862424</v>
      </c>
      <c r="ASA19" s="56">
        <v>784.1783995115818</v>
      </c>
      <c r="ASB19" s="56">
        <v>798.30463499938571</v>
      </c>
      <c r="ASC19" s="56">
        <v>812.68534131829279</v>
      </c>
      <c r="ASD19" s="56">
        <v>827.32510252071665</v>
      </c>
      <c r="ASE19" s="56">
        <v>842.22858523645868</v>
      </c>
      <c r="ASF19" s="56">
        <v>857.40054016026215</v>
      </c>
      <c r="ASG19" s="56">
        <v>872.845803566163</v>
      </c>
      <c r="ASH19" s="56">
        <v>888.56929884911983</v>
      </c>
      <c r="ASI19" s="56">
        <v>904.57603809441582</v>
      </c>
      <c r="ASJ19" s="56">
        <v>920.87112367533109</v>
      </c>
      <c r="ASK19" s="56">
        <v>937.45974987959596</v>
      </c>
      <c r="ASL19" s="56">
        <v>954.34720456514333</v>
      </c>
      <c r="ASM19" s="56">
        <v>971.53887084568771</v>
      </c>
      <c r="ASN19" s="57">
        <v>0.5</v>
      </c>
      <c r="ASO19" s="56">
        <v>5454</v>
      </c>
      <c r="ASP19" s="56">
        <v>5694.219140254434</v>
      </c>
      <c r="ASQ19" s="56">
        <v>5945.0186316904928</v>
      </c>
      <c r="ASR19" s="56">
        <v>6206.864481434036</v>
      </c>
      <c r="ASS19" s="56">
        <v>6480.2432216991383</v>
      </c>
      <c r="AST19" s="56">
        <v>6765.6628138069846</v>
      </c>
      <c r="ASU19" s="56">
        <v>7063.653592021893</v>
      </c>
      <c r="ASV19" s="56">
        <v>7374.769248958205</v>
      </c>
      <c r="ASW19" s="56">
        <v>7699.5878643890046</v>
      </c>
      <c r="ASX19" s="59">
        <v>6430.9703834946295</v>
      </c>
      <c r="ASY19" s="59">
        <v>5035.6648305974295</v>
      </c>
      <c r="ASZ19" s="59">
        <v>3504.9723826297509</v>
      </c>
      <c r="ATA19" s="59">
        <v>1829.6737098673923</v>
      </c>
      <c r="ATB19" s="59">
        <v>0</v>
      </c>
      <c r="ATC19" s="56">
        <v>0</v>
      </c>
      <c r="ATD19" s="59">
        <v>0</v>
      </c>
      <c r="ATE19" s="56">
        <v>0</v>
      </c>
      <c r="ATF19" s="56">
        <v>0</v>
      </c>
      <c r="ATG19" s="56">
        <v>0</v>
      </c>
      <c r="ATH19" s="56">
        <v>0</v>
      </c>
      <c r="ATI19" s="56">
        <v>0</v>
      </c>
      <c r="ATJ19" s="56">
        <v>0</v>
      </c>
      <c r="ATK19" s="56">
        <v>0</v>
      </c>
      <c r="ATL19" s="56">
        <v>0</v>
      </c>
      <c r="ATM19" s="56">
        <v>0</v>
      </c>
      <c r="ATN19" s="56">
        <v>0</v>
      </c>
      <c r="ATO19" s="56">
        <v>16362</v>
      </c>
      <c r="ATP19" s="56">
        <v>16656.746023603057</v>
      </c>
      <c r="ATQ19" s="56">
        <v>16956.801619289588</v>
      </c>
      <c r="ATR19" s="56">
        <v>17262.262434001204</v>
      </c>
      <c r="ATS19" s="56">
        <v>17573.22583766911</v>
      </c>
      <c r="ATT19" s="56">
        <v>17889.790954252134</v>
      </c>
      <c r="ATU19" s="56">
        <v>18212.058693333893</v>
      </c>
      <c r="ATV19" s="56">
        <v>18540.131782289132</v>
      </c>
      <c r="ATW19" s="56">
        <v>18874.114799029529</v>
      </c>
      <c r="ATX19" s="59">
        <v>15371.291364271492</v>
      </c>
      <c r="ATY19" s="59">
        <v>11736.143028487033</v>
      </c>
      <c r="ATZ19" s="59">
        <v>7965.0390629584044</v>
      </c>
      <c r="AUA19" s="59">
        <v>4054.2608709135625</v>
      </c>
      <c r="AUB19" s="59">
        <v>0</v>
      </c>
      <c r="AUC19" s="56">
        <v>0</v>
      </c>
      <c r="AUD19" s="59">
        <v>0</v>
      </c>
      <c r="AUE19" s="56">
        <v>0</v>
      </c>
      <c r="AUF19" s="56">
        <v>0</v>
      </c>
      <c r="AUG19" s="56">
        <v>0</v>
      </c>
      <c r="AUH19" s="56">
        <v>0</v>
      </c>
      <c r="AUI19" s="56">
        <v>0</v>
      </c>
      <c r="AUJ19" s="56">
        <v>0</v>
      </c>
      <c r="AUK19" s="56">
        <v>0</v>
      </c>
      <c r="AUL19" s="56">
        <v>0</v>
      </c>
      <c r="AUM19" s="56">
        <v>0</v>
      </c>
      <c r="AUN19" s="56">
        <v>0</v>
      </c>
      <c r="AUO19" s="58">
        <v>0.5</v>
      </c>
      <c r="AUP19" s="56">
        <v>207.25</v>
      </c>
      <c r="AUQ19" s="56">
        <v>216.37823924050815</v>
      </c>
      <c r="AUR19" s="56">
        <v>225.90852794606795</v>
      </c>
      <c r="AUS19" s="56">
        <v>235.8585742165757</v>
      </c>
      <c r="AUT19" s="56">
        <v>246.24686609775327</v>
      </c>
      <c r="AUU19" s="56">
        <v>257.09270593353455</v>
      </c>
      <c r="AUV19" s="56">
        <v>268.41624623148829</v>
      </c>
      <c r="AUW19" s="56">
        <v>280.23852710791857</v>
      </c>
      <c r="AUX19" s="56">
        <v>292.58151538221875</v>
      </c>
      <c r="AUY19" s="59">
        <v>244.37451631449613</v>
      </c>
      <c r="AUZ19" s="59">
        <v>191.35341696760494</v>
      </c>
      <c r="AVA19" s="59">
        <v>133.18766525486174</v>
      </c>
      <c r="AVB19" s="59">
        <v>69.526930027505884</v>
      </c>
      <c r="AVC19" s="59">
        <v>0</v>
      </c>
      <c r="AVD19" s="56">
        <v>0</v>
      </c>
      <c r="AVE19" s="59">
        <v>0</v>
      </c>
      <c r="AVF19" s="56">
        <v>0</v>
      </c>
      <c r="AVG19" s="56">
        <v>0</v>
      </c>
      <c r="AVH19" s="56">
        <v>0</v>
      </c>
      <c r="AVI19" s="56">
        <v>0</v>
      </c>
      <c r="AVJ19" s="56">
        <v>0</v>
      </c>
      <c r="AVK19" s="56">
        <v>0</v>
      </c>
      <c r="AVL19" s="56">
        <v>0</v>
      </c>
      <c r="AVM19" s="56">
        <v>0</v>
      </c>
      <c r="AVN19" s="56">
        <v>0</v>
      </c>
      <c r="AVO19" s="56">
        <v>0</v>
      </c>
      <c r="AVP19" s="56">
        <v>621.75</v>
      </c>
      <c r="AVQ19" s="56">
        <v>632.95024081256565</v>
      </c>
      <c r="AVR19" s="56">
        <v>644.35224341726553</v>
      </c>
      <c r="AVS19" s="56">
        <v>655.95964236280679</v>
      </c>
      <c r="AVT19" s="56">
        <v>667.77613767086939</v>
      </c>
      <c r="AVU19" s="56">
        <v>679.80549601553969</v>
      </c>
      <c r="AVV19" s="56">
        <v>692.05155192399116</v>
      </c>
      <c r="AVW19" s="56">
        <v>704.51820899879374</v>
      </c>
      <c r="AVX19" s="56">
        <v>717.209441162242</v>
      </c>
      <c r="AVY19" s="59">
        <v>584.10343513847909</v>
      </c>
      <c r="AVZ19" s="59">
        <v>445.96913139969502</v>
      </c>
      <c r="AWA19" s="59">
        <v>302.66856358601552</v>
      </c>
      <c r="AWB19" s="59">
        <v>154.06042638372486</v>
      </c>
      <c r="AWC19" s="59">
        <v>0</v>
      </c>
      <c r="AWD19" s="56">
        <v>0</v>
      </c>
      <c r="AWE19" s="59">
        <v>0</v>
      </c>
      <c r="AWF19" s="56">
        <v>0</v>
      </c>
      <c r="AWG19" s="56">
        <v>0</v>
      </c>
      <c r="AWH19" s="56">
        <v>0</v>
      </c>
      <c r="AWI19" s="56">
        <v>0</v>
      </c>
      <c r="AWJ19" s="56">
        <v>0</v>
      </c>
      <c r="AWK19" s="56">
        <v>0</v>
      </c>
      <c r="AWL19" s="56">
        <v>0</v>
      </c>
      <c r="AWM19" s="56">
        <v>0</v>
      </c>
      <c r="AWN19" s="56">
        <v>0</v>
      </c>
      <c r="AWO19" s="56">
        <v>0</v>
      </c>
      <c r="AWP19" s="57">
        <v>0.76</v>
      </c>
      <c r="AWQ19" s="56">
        <v>5454</v>
      </c>
      <c r="AWR19" s="56">
        <v>5694.219140254434</v>
      </c>
      <c r="AWS19" s="56">
        <v>5945.0186316904928</v>
      </c>
      <c r="AWT19" s="56">
        <v>6206.864481434036</v>
      </c>
      <c r="AWU19" s="56">
        <v>6480.2432216991383</v>
      </c>
      <c r="AWV19" s="56">
        <v>6765.6628138069846</v>
      </c>
      <c r="AWW19" s="56">
        <v>7063.653592021893</v>
      </c>
      <c r="AWX19" s="56">
        <v>7374.769248958205</v>
      </c>
      <c r="AWY19" s="56">
        <v>7699.5878643890046</v>
      </c>
      <c r="AWZ19" s="59">
        <v>2269.7542529981042</v>
      </c>
      <c r="AXA19" s="56">
        <v>2369.7246261634964</v>
      </c>
      <c r="AXB19" s="56">
        <v>2474.0981524445301</v>
      </c>
      <c r="AXC19" s="56">
        <v>2583.0687668716128</v>
      </c>
      <c r="AXD19" s="56">
        <v>2696.8389462621481</v>
      </c>
      <c r="AXE19" s="56">
        <v>2815.6200854399563</v>
      </c>
      <c r="AXF19" s="56">
        <v>2939.6328900251237</v>
      </c>
      <c r="AXG19" s="56">
        <v>3069.1077865241141</v>
      </c>
      <c r="AXH19" s="56">
        <v>3204.2853504821292</v>
      </c>
      <c r="AXI19" s="56">
        <v>3345.4167534932581</v>
      </c>
      <c r="AXJ19" s="56">
        <v>3492.7642298990027</v>
      </c>
      <c r="AXK19" s="56">
        <v>3646.6015640423434</v>
      </c>
      <c r="AXL19" s="56">
        <v>3807.214598982704</v>
      </c>
      <c r="AXM19" s="56">
        <v>3974.9017676170556</v>
      </c>
      <c r="AXN19" s="56">
        <v>4149.9746471940261</v>
      </c>
      <c r="AXO19" s="56">
        <v>4332.7585382513507</v>
      </c>
      <c r="AXP19" s="56">
        <v>4523.5930690523774</v>
      </c>
      <c r="AXQ19" s="56">
        <v>16362</v>
      </c>
      <c r="AXR19" s="56">
        <v>16656.746023603057</v>
      </c>
      <c r="AXS19" s="56">
        <v>16956.801619289588</v>
      </c>
      <c r="AXT19" s="56">
        <v>17262.262434001204</v>
      </c>
      <c r="AXU19" s="56">
        <v>17573.22583766911</v>
      </c>
      <c r="AXV19" s="56">
        <v>17889.790954252134</v>
      </c>
      <c r="AXW19" s="56">
        <v>18212.058693333893</v>
      </c>
      <c r="AXX19" s="56">
        <v>18540.131782289132</v>
      </c>
      <c r="AXY19" s="56">
        <v>18874.114799029529</v>
      </c>
      <c r="AXZ19" s="59">
        <v>5425.161657978173</v>
      </c>
      <c r="AYA19" s="56">
        <v>5522.8908369350747</v>
      </c>
      <c r="AYB19" s="56">
        <v>5622.380515029462</v>
      </c>
      <c r="AYC19" s="56">
        <v>5723.6624059956175</v>
      </c>
      <c r="AYD19" s="56">
        <v>5826.7687948608846</v>
      </c>
      <c r="AYE19" s="56">
        <v>5931.7325482369761</v>
      </c>
      <c r="AYF19" s="56">
        <v>6038.587124796667</v>
      </c>
      <c r="AYG19" s="56">
        <v>6147.3665859392186</v>
      </c>
      <c r="AYH19" s="56">
        <v>6258.1056066479259</v>
      </c>
      <c r="AYI19" s="56">
        <v>6370.8394865432601</v>
      </c>
      <c r="AYJ19" s="56">
        <v>6485.6041611351166</v>
      </c>
      <c r="AYK19" s="56">
        <v>6602.4362132777651</v>
      </c>
      <c r="AYL19" s="56">
        <v>6721.3728848311466</v>
      </c>
      <c r="AYM19" s="56">
        <v>6842.4520885322454</v>
      </c>
      <c r="AYN19" s="56">
        <v>6965.7124200803019</v>
      </c>
      <c r="AYO19" s="56">
        <v>7091.1931704397375</v>
      </c>
      <c r="AYP19" s="56">
        <v>7218.934338364701</v>
      </c>
      <c r="AYQ19" s="60">
        <v>0.76</v>
      </c>
      <c r="AYR19" s="56">
        <v>207.25</v>
      </c>
      <c r="AYS19" s="56">
        <v>216.37823924050815</v>
      </c>
      <c r="AYT19" s="56">
        <v>225.90852794606795</v>
      </c>
      <c r="AYU19" s="56">
        <v>235.8585742165757</v>
      </c>
      <c r="AYV19" s="56">
        <v>246.24686609775327</v>
      </c>
      <c r="AYW19" s="56">
        <v>257.09270593353455</v>
      </c>
      <c r="AYX19" s="56">
        <v>268.41624623148829</v>
      </c>
      <c r="AYY19" s="56">
        <v>280.23852710791857</v>
      </c>
      <c r="AYZ19" s="56">
        <v>292.58151538221875</v>
      </c>
      <c r="AZA19" s="59">
        <v>86.249829287469225</v>
      </c>
      <c r="AZB19" s="56">
        <v>90.048666808284679</v>
      </c>
      <c r="AZC19" s="56">
        <v>94.014822532843581</v>
      </c>
      <c r="AZD19" s="56">
        <v>98.155665921184777</v>
      </c>
      <c r="AZE19" s="56">
        <v>102.47889101812069</v>
      </c>
      <c r="AZF19" s="56">
        <v>106.99253074943731</v>
      </c>
      <c r="AZG19" s="56">
        <v>111.7049718477644</v>
      </c>
      <c r="AZH19" s="56">
        <v>116.62497043584942</v>
      </c>
      <c r="AZI19" s="56">
        <v>121.76166829619018</v>
      </c>
      <c r="AZJ19" s="56">
        <v>127.12460985725664</v>
      </c>
      <c r="AZK19" s="56">
        <v>132.72375992786365</v>
      </c>
      <c r="AZL19" s="56">
        <v>138.5695222126468</v>
      </c>
      <c r="AZM19" s="56">
        <v>144.6727586430446</v>
      </c>
      <c r="AZN19" s="56">
        <v>151.04480955970567</v>
      </c>
      <c r="AZO19" s="56">
        <v>157.69751478382139</v>
      </c>
      <c r="AZP19" s="56">
        <v>164.64323561653691</v>
      </c>
      <c r="AZQ19" s="56">
        <v>171.89487780731665</v>
      </c>
      <c r="AZR19" s="56">
        <v>621.75</v>
      </c>
      <c r="AZS19" s="56">
        <v>632.95024081256565</v>
      </c>
      <c r="AZT19" s="56">
        <v>644.35224341726553</v>
      </c>
      <c r="AZU19" s="56">
        <v>655.95964236280679</v>
      </c>
      <c r="AZV19" s="56">
        <v>667.77613767086939</v>
      </c>
      <c r="AZW19" s="56">
        <v>679.80549601553969</v>
      </c>
      <c r="AZX19" s="56">
        <v>692.05155192399116</v>
      </c>
      <c r="AZY19" s="56">
        <v>704.51820899879374</v>
      </c>
      <c r="AZZ19" s="56">
        <v>717.209441162242</v>
      </c>
      <c r="BAA19" s="59">
        <v>206.15415357828675</v>
      </c>
      <c r="BAB19" s="56">
        <v>209.86782654103294</v>
      </c>
      <c r="BAC19" s="56">
        <v>213.64839782542271</v>
      </c>
      <c r="BAD19" s="56">
        <v>217.49707254172918</v>
      </c>
      <c r="BAE19" s="56">
        <v>221.4150775091525</v>
      </c>
      <c r="BAF19" s="56">
        <v>225.40366164688538</v>
      </c>
      <c r="BAG19" s="56">
        <v>229.46409637222385</v>
      </c>
      <c r="BAH19" s="56">
        <v>233.59767600584939</v>
      </c>
      <c r="BAI19" s="56">
        <v>237.80571818441186</v>
      </c>
      <c r="BAJ19" s="56">
        <v>242.08956428054461</v>
      </c>
      <c r="BAK19" s="56">
        <v>246.45057983044603</v>
      </c>
      <c r="BAL19" s="56">
        <v>250.89015496916323</v>
      </c>
      <c r="BAM19" s="56">
        <v>255.4097048737174</v>
      </c>
      <c r="BAN19" s="56">
        <v>260.01067021421113</v>
      </c>
      <c r="BAO19" s="56">
        <v>264.69451761306237</v>
      </c>
      <c r="BAP19" s="56">
        <v>269.46274011251103</v>
      </c>
      <c r="BAQ19" s="56">
        <v>274.31685765054709</v>
      </c>
      <c r="BAR19" s="57">
        <v>0.76</v>
      </c>
      <c r="BAS19" s="56">
        <v>5454</v>
      </c>
      <c r="BAT19" s="56">
        <v>5694.219140254434</v>
      </c>
      <c r="BAU19" s="56">
        <v>5945.0186316904928</v>
      </c>
      <c r="BAV19" s="56">
        <v>6206.864481434036</v>
      </c>
      <c r="BAW19" s="56">
        <v>6480.2432216991383</v>
      </c>
      <c r="BAX19" s="56">
        <v>6765.6628138069846</v>
      </c>
      <c r="BAY19" s="56">
        <v>7063.653592021893</v>
      </c>
      <c r="BAZ19" s="56">
        <v>7374.769248958205</v>
      </c>
      <c r="BBA19" s="56">
        <v>7699.5878643890046</v>
      </c>
      <c r="BBB19" s="56">
        <v>1895.7797009307972</v>
      </c>
      <c r="BBC19" s="56">
        <v>1484.4588914667181</v>
      </c>
      <c r="BBD19" s="56">
        <v>1033.2275067486451</v>
      </c>
      <c r="BBE19" s="56">
        <v>539.36778925242959</v>
      </c>
      <c r="BBF19" s="56">
        <v>0</v>
      </c>
      <c r="BBG19" s="56">
        <v>0</v>
      </c>
      <c r="BBH19" s="56">
        <v>0</v>
      </c>
      <c r="BBI19" s="55">
        <v>0</v>
      </c>
      <c r="BBJ19" s="55">
        <v>0</v>
      </c>
      <c r="BBK19" s="55">
        <v>0</v>
      </c>
      <c r="BBL19" s="55">
        <v>0</v>
      </c>
      <c r="BBM19" s="55">
        <v>0</v>
      </c>
      <c r="BBN19" s="55">
        <v>0</v>
      </c>
      <c r="BBO19" s="55">
        <v>0</v>
      </c>
      <c r="BBP19" s="55">
        <v>0</v>
      </c>
      <c r="BBQ19" s="55">
        <v>0</v>
      </c>
      <c r="BBR19" s="55">
        <v>0</v>
      </c>
      <c r="BBS19" s="56">
        <v>16362</v>
      </c>
      <c r="BBT19" s="56">
        <v>16656.746023603057</v>
      </c>
      <c r="BBU19" s="56">
        <v>16956.801619289588</v>
      </c>
      <c r="BBV19" s="56">
        <v>17262.262434001204</v>
      </c>
      <c r="BBW19" s="56">
        <v>17573.22583766911</v>
      </c>
      <c r="BBX19" s="56">
        <v>17889.790954252134</v>
      </c>
      <c r="BBY19" s="56">
        <v>18212.058693333893</v>
      </c>
      <c r="BBZ19" s="56">
        <v>18540.131782289132</v>
      </c>
      <c r="BCA19" s="56">
        <v>18874.114799029529</v>
      </c>
      <c r="BCB19" s="56">
        <v>4340.1293263825382</v>
      </c>
      <c r="BCC19" s="56">
        <v>3313.7345021610449</v>
      </c>
      <c r="BCD19" s="56">
        <v>2248.9522060117847</v>
      </c>
      <c r="BCE19" s="56">
        <v>1144.7324811991236</v>
      </c>
      <c r="BCF19" s="56">
        <v>0</v>
      </c>
      <c r="BCG19" s="56">
        <v>0</v>
      </c>
      <c r="BCH19" s="59">
        <v>0</v>
      </c>
      <c r="BCI19" s="55">
        <v>0</v>
      </c>
      <c r="BCJ19" s="55">
        <v>0</v>
      </c>
      <c r="BCK19" s="55">
        <v>0</v>
      </c>
      <c r="BCL19" s="55">
        <v>0</v>
      </c>
      <c r="BCM19" s="55">
        <v>0</v>
      </c>
      <c r="BCN19" s="55">
        <v>0</v>
      </c>
      <c r="BCO19" s="55">
        <v>0</v>
      </c>
      <c r="BCP19" s="55">
        <v>0</v>
      </c>
      <c r="BCQ19" s="55">
        <v>0</v>
      </c>
      <c r="BCR19" s="55">
        <v>0</v>
      </c>
      <c r="BCS19" s="57">
        <v>0.76</v>
      </c>
      <c r="BCT19" s="56">
        <v>207.25</v>
      </c>
      <c r="BCU19" s="56">
        <v>216.37823924050815</v>
      </c>
      <c r="BCV19" s="56">
        <v>225.90852794606795</v>
      </c>
      <c r="BCW19" s="56">
        <v>235.8585742165757</v>
      </c>
      <c r="BCX19" s="56">
        <v>246.24686609775327</v>
      </c>
      <c r="BCY19" s="56">
        <v>257.09270593353455</v>
      </c>
      <c r="BCZ19" s="56">
        <v>268.41624623148829</v>
      </c>
      <c r="BDA19" s="56">
        <v>280.23852710791857</v>
      </c>
      <c r="BDB19" s="56">
        <v>292.58151538221875</v>
      </c>
      <c r="BDC19" s="56">
        <v>68.999863429975377</v>
      </c>
      <c r="BDD19" s="56">
        <v>54.029200084970803</v>
      </c>
      <c r="BDE19" s="56">
        <v>37.605929013137434</v>
      </c>
      <c r="BDF19" s="56">
        <v>19.631133184236958</v>
      </c>
      <c r="BDG19" s="56">
        <v>0</v>
      </c>
      <c r="BDH19" s="56">
        <v>0</v>
      </c>
      <c r="BDI19" s="59">
        <v>0</v>
      </c>
      <c r="BDJ19" s="55">
        <v>0</v>
      </c>
      <c r="BDK19" s="55">
        <v>0</v>
      </c>
      <c r="BDL19" s="55">
        <v>0</v>
      </c>
      <c r="BDM19" s="55">
        <v>0</v>
      </c>
      <c r="BDN19" s="55">
        <v>0</v>
      </c>
      <c r="BDO19" s="55">
        <v>0</v>
      </c>
      <c r="BDP19" s="55">
        <v>0</v>
      </c>
      <c r="BDQ19" s="55">
        <v>0</v>
      </c>
      <c r="BDR19" s="55">
        <v>0</v>
      </c>
      <c r="BDS19" s="55">
        <v>0</v>
      </c>
      <c r="BDT19" s="56">
        <v>621.75</v>
      </c>
      <c r="BDU19" s="56">
        <v>632.95024081256565</v>
      </c>
      <c r="BDV19" s="56">
        <v>644.35224341726553</v>
      </c>
      <c r="BDW19" s="56">
        <v>655.95964236280679</v>
      </c>
      <c r="BDX19" s="56">
        <v>667.77613767086939</v>
      </c>
      <c r="BDY19" s="56">
        <v>679.80549601553969</v>
      </c>
      <c r="BDZ19" s="56">
        <v>692.05155192399116</v>
      </c>
      <c r="BEA19" s="56">
        <v>704.51820899879374</v>
      </c>
      <c r="BEB19" s="56">
        <v>717.209441162242</v>
      </c>
      <c r="BEC19" s="56">
        <v>164.92332286262942</v>
      </c>
      <c r="BED19" s="56">
        <v>125.92069592461976</v>
      </c>
      <c r="BEE19" s="56">
        <v>85.459359130169091</v>
      </c>
      <c r="BEF19" s="56">
        <v>43.499414508345836</v>
      </c>
      <c r="BEG19" s="56">
        <v>0</v>
      </c>
      <c r="BEH19" s="56">
        <v>0</v>
      </c>
      <c r="BEI19" s="59">
        <v>0</v>
      </c>
      <c r="BEJ19" s="55">
        <v>0</v>
      </c>
      <c r="BEK19" s="55">
        <v>0</v>
      </c>
      <c r="BEL19" s="55">
        <v>0</v>
      </c>
      <c r="BEM19" s="55">
        <v>0</v>
      </c>
      <c r="BEN19" s="55">
        <v>0</v>
      </c>
      <c r="BEO19" s="55">
        <v>0</v>
      </c>
      <c r="BEP19" s="55">
        <v>0</v>
      </c>
      <c r="BEQ19" s="55">
        <v>0</v>
      </c>
      <c r="BER19" s="55">
        <v>0</v>
      </c>
      <c r="BES19" s="55">
        <v>0</v>
      </c>
      <c r="BET19" s="57">
        <v>0</v>
      </c>
      <c r="BEU19" s="56">
        <v>5454</v>
      </c>
      <c r="BEV19" s="56">
        <v>5694.219140254434</v>
      </c>
      <c r="BEW19" s="56">
        <v>5945.0186316904928</v>
      </c>
      <c r="BEX19" s="56">
        <v>6206.864481434036</v>
      </c>
      <c r="BEY19" s="56">
        <v>6480.2432216991383</v>
      </c>
      <c r="BEZ19" s="56">
        <v>6765.6628138069846</v>
      </c>
      <c r="BFA19" s="56">
        <v>7063.653592021893</v>
      </c>
      <c r="BFB19" s="56">
        <v>7374.769248958205</v>
      </c>
      <c r="BFC19" s="56">
        <v>7699.5878643890046</v>
      </c>
      <c r="BFD19" s="56">
        <v>1895.7797009307972</v>
      </c>
      <c r="BFE19" s="56">
        <v>1484.4588914667181</v>
      </c>
      <c r="BFF19" s="56">
        <v>1033.2275067486451</v>
      </c>
      <c r="BFG19" s="56">
        <v>539.36778925242959</v>
      </c>
      <c r="BFH19" s="56">
        <v>0</v>
      </c>
      <c r="BFI19" s="56">
        <v>0</v>
      </c>
      <c r="BFJ19" s="56">
        <v>0</v>
      </c>
      <c r="BFK19" s="56">
        <v>0</v>
      </c>
      <c r="BFL19" s="56">
        <v>0</v>
      </c>
      <c r="BFM19" s="56">
        <v>0</v>
      </c>
      <c r="BFN19" s="56">
        <v>0</v>
      </c>
      <c r="BFO19" s="56">
        <v>0</v>
      </c>
      <c r="BFP19" s="56">
        <v>0</v>
      </c>
      <c r="BFQ19" s="56">
        <v>0</v>
      </c>
      <c r="BFR19" s="56">
        <v>0</v>
      </c>
      <c r="BFS19" s="56">
        <v>0</v>
      </c>
      <c r="BFT19" s="56">
        <v>0</v>
      </c>
      <c r="BFU19" s="56">
        <v>16362</v>
      </c>
      <c r="BFV19" s="56">
        <v>16656.746023603057</v>
      </c>
      <c r="BFW19" s="56">
        <v>16956.801619289588</v>
      </c>
      <c r="BFX19" s="56">
        <v>17262.262434001204</v>
      </c>
      <c r="BFY19" s="56">
        <v>17573.22583766911</v>
      </c>
      <c r="BFZ19" s="56">
        <v>17889.790954252134</v>
      </c>
      <c r="BGA19" s="56">
        <v>18212.058693333893</v>
      </c>
      <c r="BGB19" s="56">
        <v>18540.131782289132</v>
      </c>
      <c r="BGC19" s="56">
        <v>18874.114799029529</v>
      </c>
      <c r="BGD19" s="56">
        <v>4340.1293263825382</v>
      </c>
      <c r="BGE19" s="56">
        <v>3313.7345021610449</v>
      </c>
      <c r="BGF19" s="56">
        <v>2248.9522060117847</v>
      </c>
      <c r="BGG19" s="56">
        <v>1144.7324811991236</v>
      </c>
      <c r="BGH19" s="56">
        <v>0</v>
      </c>
      <c r="BGI19" s="56">
        <v>0</v>
      </c>
      <c r="BGJ19" s="56">
        <v>0</v>
      </c>
      <c r="BGK19" s="56">
        <v>0</v>
      </c>
      <c r="BGL19" s="56">
        <v>0</v>
      </c>
      <c r="BGM19" s="56">
        <v>0</v>
      </c>
      <c r="BGN19" s="56">
        <v>0</v>
      </c>
      <c r="BGO19" s="56">
        <v>0</v>
      </c>
      <c r="BGP19" s="56">
        <v>0</v>
      </c>
      <c r="BGQ19" s="56">
        <v>0</v>
      </c>
      <c r="BGR19" s="56">
        <v>0</v>
      </c>
      <c r="BGS19" s="56">
        <v>0</v>
      </c>
      <c r="BGT19" s="56">
        <v>0</v>
      </c>
      <c r="BGU19" s="57">
        <v>0.25</v>
      </c>
      <c r="BGV19" s="56">
        <v>207.25</v>
      </c>
      <c r="BGW19" s="56">
        <v>216.37823924050815</v>
      </c>
      <c r="BGX19" s="56">
        <v>225.90852794606795</v>
      </c>
      <c r="BGY19" s="56">
        <v>235.8585742165757</v>
      </c>
      <c r="BGZ19" s="56">
        <v>246.24686609775327</v>
      </c>
      <c r="BHA19" s="56">
        <v>192.81952945015092</v>
      </c>
      <c r="BHB19" s="56">
        <v>201.31218467361623</v>
      </c>
      <c r="BHC19" s="56">
        <v>210.17889533093893</v>
      </c>
      <c r="BHD19" s="56">
        <v>219.43613653666407</v>
      </c>
      <c r="BHE19" s="56">
        <v>51.74989757248153</v>
      </c>
      <c r="BHF19" s="56">
        <v>40.521900063728104</v>
      </c>
      <c r="BHG19" s="56">
        <v>28.204446759853077</v>
      </c>
      <c r="BHH19" s="56">
        <v>14.723349888177719</v>
      </c>
      <c r="BHI19" s="56">
        <v>0</v>
      </c>
      <c r="BHJ19" s="56">
        <v>0</v>
      </c>
      <c r="BHK19" s="59">
        <v>0</v>
      </c>
      <c r="BHL19" s="56">
        <v>0</v>
      </c>
      <c r="BHM19" s="56">
        <v>0</v>
      </c>
      <c r="BHN19" s="56">
        <v>0</v>
      </c>
      <c r="BHO19" s="56">
        <v>0</v>
      </c>
      <c r="BHP19" s="56">
        <v>0</v>
      </c>
      <c r="BHQ19" s="56">
        <v>0</v>
      </c>
      <c r="BHR19" s="56">
        <v>0</v>
      </c>
      <c r="BHS19" s="56">
        <v>0</v>
      </c>
      <c r="BHT19" s="56">
        <v>0</v>
      </c>
      <c r="BHU19" s="56">
        <v>0</v>
      </c>
      <c r="BHV19" s="56">
        <v>621.75</v>
      </c>
      <c r="BHW19" s="56">
        <v>632.95024081256565</v>
      </c>
      <c r="BHX19" s="56">
        <v>644.35224341726553</v>
      </c>
      <c r="BHY19" s="56">
        <v>655.95964236280679</v>
      </c>
      <c r="BHZ19" s="56">
        <v>667.77613767086939</v>
      </c>
      <c r="BIA19" s="59">
        <v>509.85412201165479</v>
      </c>
      <c r="BIB19" s="56">
        <v>519.03866394299337</v>
      </c>
      <c r="BIC19" s="56">
        <v>528.38865674909528</v>
      </c>
      <c r="BID19" s="56">
        <v>537.9070808716815</v>
      </c>
      <c r="BIE19" s="56">
        <v>123.69249214697206</v>
      </c>
      <c r="BIF19" s="56">
        <v>94.44052194346483</v>
      </c>
      <c r="BIG19" s="56">
        <v>64.094519347626814</v>
      </c>
      <c r="BIH19" s="56">
        <v>32.624560881259377</v>
      </c>
      <c r="BII19" s="56">
        <v>0</v>
      </c>
      <c r="BIJ19" s="56">
        <v>0</v>
      </c>
      <c r="BIK19" s="59">
        <v>0</v>
      </c>
      <c r="BIL19" s="56">
        <v>0</v>
      </c>
      <c r="BIM19" s="56">
        <v>0</v>
      </c>
      <c r="BIN19" s="56">
        <v>0</v>
      </c>
      <c r="BIO19" s="56">
        <v>0</v>
      </c>
      <c r="BIP19" s="56">
        <v>0</v>
      </c>
      <c r="BIQ19" s="56">
        <v>0</v>
      </c>
      <c r="BIR19" s="56">
        <v>0</v>
      </c>
      <c r="BIS19" s="56">
        <v>0</v>
      </c>
      <c r="BIT19" s="56">
        <v>0</v>
      </c>
      <c r="BIU19" s="56">
        <v>0</v>
      </c>
      <c r="BIV19" s="61">
        <v>0.9</v>
      </c>
      <c r="BIW19" s="61">
        <v>0.9</v>
      </c>
      <c r="BIX19" s="61">
        <f t="shared" si="15"/>
        <v>0.71400000000000008</v>
      </c>
      <c r="BIY19" s="61">
        <f t="shared" si="15"/>
        <v>0.71400000000000008</v>
      </c>
      <c r="BIZ19" s="61">
        <v>0.1</v>
      </c>
      <c r="BJA19" s="61">
        <v>0.1</v>
      </c>
      <c r="BJB19" s="61">
        <v>0.8</v>
      </c>
      <c r="BJC19" s="61">
        <v>0.8</v>
      </c>
      <c r="BJD19" s="61">
        <v>0.8</v>
      </c>
      <c r="BJE19" s="61">
        <v>0.8</v>
      </c>
      <c r="BJF19" s="61">
        <v>1</v>
      </c>
      <c r="BJG19" s="61">
        <v>1</v>
      </c>
      <c r="BJH19" s="61">
        <f t="shared" si="16"/>
        <v>53.5</v>
      </c>
      <c r="BJI19" s="61">
        <f t="shared" si="16"/>
        <v>9</v>
      </c>
      <c r="BJJ19" s="62">
        <v>0.3</v>
      </c>
      <c r="BJK19" s="62">
        <v>0.3</v>
      </c>
      <c r="BJL19" s="46">
        <f t="shared" si="17"/>
        <v>1.69</v>
      </c>
      <c r="BJM19" s="46">
        <f t="shared" si="0"/>
        <v>1.5649999999999999</v>
      </c>
      <c r="BJN19" s="46">
        <f t="shared" si="0"/>
        <v>1.423</v>
      </c>
      <c r="BJO19" s="46">
        <v>1.5</v>
      </c>
      <c r="BJP19" s="61">
        <f t="shared" si="1"/>
        <v>0.65</v>
      </c>
      <c r="BJQ19" s="61">
        <f t="shared" si="1"/>
        <v>0.65</v>
      </c>
      <c r="BJR19" s="61">
        <v>0.69</v>
      </c>
      <c r="BJS19" s="61">
        <v>0.69</v>
      </c>
      <c r="BJT19" s="61">
        <v>48.83</v>
      </c>
      <c r="BJU19" s="61">
        <v>48.83</v>
      </c>
      <c r="BJV19" s="61">
        <f t="shared" si="18"/>
        <v>73.245000000000005</v>
      </c>
      <c r="BJW19" s="61">
        <f t="shared" si="18"/>
        <v>73.245000000000005</v>
      </c>
      <c r="BJX19" s="61">
        <v>4</v>
      </c>
      <c r="BJY19" s="61">
        <v>4</v>
      </c>
      <c r="BJZ19" s="63">
        <v>19696122.236249998</v>
      </c>
      <c r="BKA19" s="63">
        <v>20563629.671148829</v>
      </c>
      <c r="BKB19" s="63">
        <v>21469346.106813285</v>
      </c>
      <c r="BKC19" s="63">
        <v>22414954.442640856</v>
      </c>
      <c r="BKD19" s="63">
        <v>23402211.700626463</v>
      </c>
      <c r="BKE19" s="63">
        <v>24432952.290061142</v>
      </c>
      <c r="BKF19" s="63">
        <v>25509091.416023027</v>
      </c>
      <c r="BKG19" s="63">
        <v>26632628.637993839</v>
      </c>
      <c r="BKH19" s="63">
        <v>27805651.585213222</v>
      </c>
      <c r="BKI19" s="63">
        <v>29030339.835674215</v>
      </c>
      <c r="BKJ19" s="63">
        <v>30308968.965967521</v>
      </c>
      <c r="BKK19" s="63">
        <v>31643914.779499434</v>
      </c>
      <c r="BKL19" s="63">
        <v>33037657.720939837</v>
      </c>
      <c r="BKM19" s="63">
        <v>34492787.485102728</v>
      </c>
      <c r="BKN19" s="63">
        <v>36012007.828822993</v>
      </c>
      <c r="BKO19" s="63">
        <v>37598141.594770156</v>
      </c>
      <c r="BKP19" s="63">
        <v>39254135.956534021</v>
      </c>
      <c r="BKQ19" s="63">
        <v>40983067.894727878</v>
      </c>
      <c r="BKR19" s="63">
        <v>42788149.914284281</v>
      </c>
      <c r="BKS19" s="63">
        <v>44672736.013566859</v>
      </c>
      <c r="BKT19" s="63">
        <v>46640327.916389078</v>
      </c>
      <c r="BKU19" s="63">
        <v>48694581.578519598</v>
      </c>
      <c r="BKV19" s="63">
        <v>50839313.980764069</v>
      </c>
      <c r="BKW19" s="63">
        <v>53078510.221245259</v>
      </c>
      <c r="BKX19" s="63">
        <v>55416330.920059659</v>
      </c>
      <c r="BKY19" s="63">
        <v>57857119.950069189</v>
      </c>
      <c r="BKZ19" s="64">
        <v>9940099.0724999998</v>
      </c>
      <c r="BLA19" s="64">
        <v>10119160.59773162</v>
      </c>
      <c r="BLB19" s="64">
        <v>10301447.747736638</v>
      </c>
      <c r="BLC19" s="64">
        <v>10487018.62910811</v>
      </c>
      <c r="BLD19" s="64">
        <v>10675932.395174652</v>
      </c>
      <c r="BLE19" s="64">
        <v>10868249.264856402</v>
      </c>
      <c r="BLF19" s="64">
        <v>11064030.541860634</v>
      </c>
      <c r="BLG19" s="64">
        <v>11263338.634223191</v>
      </c>
      <c r="BLH19" s="64">
        <v>11466237.074201919</v>
      </c>
      <c r="BLI19" s="64">
        <v>11672790.538528465</v>
      </c>
      <c r="BLJ19" s="64">
        <v>11883064.869024899</v>
      </c>
      <c r="BLK19" s="64">
        <v>12097127.093591714</v>
      </c>
      <c r="BLL19" s="64">
        <v>12315045.447573926</v>
      </c>
      <c r="BLM19" s="64">
        <v>12536889.395512035</v>
      </c>
      <c r="BLN19" s="64">
        <v>12762729.653284831</v>
      </c>
      <c r="BLO19" s="64">
        <v>12992638.210651075</v>
      </c>
      <c r="BLP19" s="64">
        <v>13226688.354197251</v>
      </c>
      <c r="BLQ19" s="64">
        <v>13464954.690698685</v>
      </c>
      <c r="BLR19" s="64">
        <v>13707513.170901518</v>
      </c>
      <c r="BLS19" s="64">
        <v>13954441.113733061</v>
      </c>
      <c r="BLT19" s="64">
        <v>14205817.230948305</v>
      </c>
      <c r="BLU19" s="64">
        <v>14461721.652220385</v>
      </c>
      <c r="BLV19" s="64">
        <v>14722235.950683052</v>
      </c>
      <c r="BLW19" s="64">
        <v>14987443.168933254</v>
      </c>
      <c r="BLX19" s="64">
        <v>15257427.845502121</v>
      </c>
      <c r="BLY19" s="64">
        <v>15532276.041802835</v>
      </c>
      <c r="BLZ19" s="65">
        <v>930233.74073175015</v>
      </c>
      <c r="BMA19" s="65">
        <v>971205.49530348601</v>
      </c>
      <c r="BMB19" s="65">
        <v>1013981.8336042167</v>
      </c>
      <c r="BMC19" s="65">
        <v>1058642.2377666698</v>
      </c>
      <c r="BMD19" s="65">
        <v>1105269.6906807404</v>
      </c>
      <c r="BME19" s="65">
        <v>1153950.8301828692</v>
      </c>
      <c r="BMF19" s="65">
        <v>1204776.1100366316</v>
      </c>
      <c r="BMG19" s="65">
        <v>1257839.9680036434</v>
      </c>
      <c r="BMH19" s="65">
        <v>1313241.0013170827</v>
      </c>
      <c r="BMI19" s="65">
        <v>1371082.1498838707</v>
      </c>
      <c r="BMJ19" s="65">
        <v>1431470.8875559103</v>
      </c>
      <c r="BMK19" s="65">
        <v>1494519.4218257919</v>
      </c>
      <c r="BML19" s="65">
        <v>1560344.9023180078</v>
      </c>
      <c r="BMM19" s="65">
        <v>1629069.6384630795</v>
      </c>
      <c r="BMN19" s="65">
        <v>1700821.3267590466</v>
      </c>
      <c r="BMO19" s="65">
        <v>1775733.2880425935</v>
      </c>
      <c r="BMP19" s="65">
        <v>1853944.715210685</v>
      </c>
      <c r="BMQ19" s="65">
        <v>1935600.9318529954</v>
      </c>
      <c r="BMR19" s="65">
        <v>2020853.6622756959</v>
      </c>
      <c r="BMS19" s="65">
        <v>2109861.3134183236</v>
      </c>
      <c r="BMT19" s="65">
        <v>2202789.269187565</v>
      </c>
      <c r="BMU19" s="65">
        <v>2299810.1977548422</v>
      </c>
      <c r="BMV19" s="65">
        <v>2401104.3723886977</v>
      </c>
      <c r="BMW19" s="65">
        <v>2506860.0064181029</v>
      </c>
      <c r="BMX19" s="65">
        <v>2617273.6029490861</v>
      </c>
      <c r="BMY19" s="65">
        <v>2732550.3199844831</v>
      </c>
      <c r="BMZ19" s="65">
        <v>2790701.2221952504</v>
      </c>
      <c r="BNA19" s="65">
        <v>2840973.0769994454</v>
      </c>
      <c r="BNB19" s="65">
        <v>2892150.53193215</v>
      </c>
      <c r="BNC19" s="65">
        <v>2944249.9005269716</v>
      </c>
      <c r="BND19" s="65">
        <v>2997287.7901904606</v>
      </c>
      <c r="BNE19" s="65">
        <v>3051281.1074959626</v>
      </c>
      <c r="BNF19" s="65">
        <v>3106247.0635728217</v>
      </c>
      <c r="BNG19" s="65">
        <v>3162203.1795926695</v>
      </c>
      <c r="BNH19" s="65">
        <v>3219167.2923545488</v>
      </c>
      <c r="BNI19" s="65">
        <v>3277157.5599706424</v>
      </c>
      <c r="BNJ19" s="65">
        <v>3336192.4676544247</v>
      </c>
      <c r="BNK19" s="65">
        <v>3396290.8336130846</v>
      </c>
      <c r="BNL19" s="65">
        <v>3457471.8150460976</v>
      </c>
      <c r="BNM19" s="65">
        <v>3519754.9142518477</v>
      </c>
      <c r="BNN19" s="65">
        <v>3583159.9848442599</v>
      </c>
      <c r="BNO19" s="65">
        <v>3647707.2380814212</v>
      </c>
      <c r="BNP19" s="65">
        <v>3713417.249308201</v>
      </c>
      <c r="BNQ19" s="65">
        <v>3780310.9645149359</v>
      </c>
      <c r="BNR19" s="65">
        <v>3848409.7070142515</v>
      </c>
      <c r="BNS19" s="65">
        <v>3917735.1842381759</v>
      </c>
      <c r="BNT19" s="65">
        <v>3988309.4946576832</v>
      </c>
      <c r="BNU19" s="65">
        <v>4060155.1348268958</v>
      </c>
      <c r="BNV19" s="65">
        <v>4133295.0065541766</v>
      </c>
      <c r="BNW19" s="65">
        <v>4207752.4242023984</v>
      </c>
      <c r="BNX19" s="65">
        <v>4283551.1221207315</v>
      </c>
      <c r="BNY19" s="65">
        <v>4360715.2622102983</v>
      </c>
      <c r="BNZ19" s="66">
        <v>24316.113600000001</v>
      </c>
      <c r="BOA19" s="66">
        <v>25387.106614910368</v>
      </c>
      <c r="BOB19" s="66">
        <v>26505.271067528891</v>
      </c>
      <c r="BOC19" s="66">
        <v>27672.684604025504</v>
      </c>
      <c r="BOD19" s="66">
        <v>28891.516379623441</v>
      </c>
      <c r="BOE19" s="66">
        <v>30164.03108907706</v>
      </c>
      <c r="BOF19" s="66">
        <v>31492.593174670408</v>
      </c>
      <c r="BOG19" s="66">
        <v>32879.671219555261</v>
      </c>
      <c r="BOH19" s="66">
        <v>34327.842534591939</v>
      </c>
      <c r="BOI19" s="66">
        <v>35839.797947215571</v>
      </c>
      <c r="BOJ19" s="66">
        <v>37418.346801225969</v>
      </c>
      <c r="BOK19" s="66">
        <v>39066.422176791202</v>
      </c>
      <c r="BOL19" s="66">
        <v>40787.086340363909</v>
      </c>
      <c r="BOM19" s="66">
        <v>42583.536434637033</v>
      </c>
      <c r="BON19" s="66">
        <v>44459.110419111152</v>
      </c>
      <c r="BOO19" s="66">
        <v>46417.293272311712</v>
      </c>
      <c r="BOP19" s="66">
        <v>48461.723467180185</v>
      </c>
      <c r="BOQ19" s="66">
        <v>50596.19973167123</v>
      </c>
      <c r="BOR19" s="66">
        <v>52824.688107117458</v>
      </c>
      <c r="BOS19" s="66">
        <v>55151.329317476899</v>
      </c>
      <c r="BOT19" s="66">
        <v>57580.446463155946</v>
      </c>
      <c r="BOU19" s="66">
        <v>60116.553053703392</v>
      </c>
      <c r="BOV19" s="66">
        <v>62764.361394301246</v>
      </c>
      <c r="BOW19" s="66">
        <v>65528.791341634875</v>
      </c>
      <c r="BOX19" s="66">
        <v>68414.979445411882</v>
      </c>
      <c r="BOY19" s="66">
        <v>71428.288492515218</v>
      </c>
      <c r="BOZ19" s="65">
        <v>72948.340800000005</v>
      </c>
      <c r="BPA19" s="65">
        <v>74262.436471631867</v>
      </c>
      <c r="BPB19" s="65">
        <v>75600.204339440694</v>
      </c>
      <c r="BPC19" s="65">
        <v>76962.070835750972</v>
      </c>
      <c r="BPD19" s="65">
        <v>78348.470074663957</v>
      </c>
      <c r="BPE19" s="65">
        <v>79759.843990437716</v>
      </c>
      <c r="BPF19" s="65">
        <v>81196.64247835982</v>
      </c>
      <c r="BPG19" s="65">
        <v>82659.323538157856</v>
      </c>
      <c r="BPH19" s="65">
        <v>84148.353419993262</v>
      </c>
      <c r="BPI19" s="65">
        <v>85664.20677308501</v>
      </c>
      <c r="BPJ19" s="65">
        <v>87207.366797010996</v>
      </c>
      <c r="BPK19" s="65">
        <v>88778.325395734384</v>
      </c>
      <c r="BPL19" s="65">
        <v>90377.583334405135</v>
      </c>
      <c r="BPM19" s="65">
        <v>92005.650398985847</v>
      </c>
      <c r="BPN19" s="65">
        <v>93663.04555875322</v>
      </c>
      <c r="BPO19" s="65">
        <v>95350.297131726838</v>
      </c>
      <c r="BPP19" s="65">
        <v>97067.942953077902</v>
      </c>
      <c r="BPQ19" s="65">
        <v>98816.530546571856</v>
      </c>
      <c r="BPR19" s="65">
        <v>100596.61729909918</v>
      </c>
      <c r="BPS19" s="65">
        <v>102408.77063835034</v>
      </c>
      <c r="BPT19" s="65">
        <v>104253.56821369147</v>
      </c>
      <c r="BPU19" s="65">
        <v>106131.59808029795</v>
      </c>
      <c r="BPV19" s="65">
        <v>108043.45888660557</v>
      </c>
      <c r="BPW19" s="65">
        <v>109989.76006513798</v>
      </c>
      <c r="BPX19" s="65">
        <v>111971.12202677186</v>
      </c>
      <c r="BPY19" s="65">
        <v>113988.1763585017</v>
      </c>
      <c r="BPZ19" s="66">
        <v>40471.892901818188</v>
      </c>
      <c r="BQA19" s="66">
        <v>42254.460433417793</v>
      </c>
      <c r="BQB19" s="66">
        <v>44115.540403573759</v>
      </c>
      <c r="BQC19" s="66">
        <v>46058.590859680517</v>
      </c>
      <c r="BQD19" s="66">
        <v>48087.222157378208</v>
      </c>
      <c r="BQE19" s="66">
        <v>50205.203668905415</v>
      </c>
      <c r="BQF19" s="66">
        <v>52416.470786918471</v>
      </c>
      <c r="BQG19" s="66">
        <v>54725.132236791083</v>
      </c>
      <c r="BQH19" s="66">
        <v>57135.477710981075</v>
      </c>
      <c r="BQI19" s="66">
        <v>59651.98583964962</v>
      </c>
      <c r="BQJ19" s="66">
        <v>62279.332512343106</v>
      </c>
      <c r="BQK19" s="66">
        <v>65022.399566199936</v>
      </c>
      <c r="BQL19" s="66">
        <v>67886.283856825685</v>
      </c>
      <c r="BQM19" s="66">
        <v>70876.306728691299</v>
      </c>
      <c r="BQN19" s="66">
        <v>73998.023902650937</v>
      </c>
      <c r="BQO19" s="66">
        <v>77257.235798951238</v>
      </c>
      <c r="BQP19" s="66">
        <v>80659.998314913508</v>
      </c>
      <c r="BQQ19" s="66">
        <v>84212.634077314055</v>
      </c>
      <c r="BQR19" s="66">
        <v>87921.744190371217</v>
      </c>
      <c r="BQS19" s="66">
        <v>91794.22050116719</v>
      </c>
      <c r="BQT19" s="66">
        <v>95837.258405295608</v>
      </c>
      <c r="BQU19" s="66">
        <v>100058.37021652813</v>
      </c>
      <c r="BQV19" s="66">
        <v>104465.39912534261</v>
      </c>
      <c r="BQW19" s="66">
        <v>109066.53377224876</v>
      </c>
      <c r="BQX19" s="66">
        <v>113870.32346298965</v>
      </c>
      <c r="BQY19" s="66">
        <v>118885.69405389059</v>
      </c>
      <c r="BQZ19" s="65">
        <v>121415.67870545454</v>
      </c>
      <c r="BRA19" s="65">
        <v>123602.86783279221</v>
      </c>
      <c r="BRB19" s="65">
        <v>125829.45711280993</v>
      </c>
      <c r="BRC19" s="65">
        <v>128096.15630215914</v>
      </c>
      <c r="BRD19" s="65">
        <v>130403.68794308917</v>
      </c>
      <c r="BRE19" s="65">
        <v>132752.78759376751</v>
      </c>
      <c r="BRF19" s="65">
        <v>135144.20406274957</v>
      </c>
      <c r="BRG19" s="65">
        <v>137578.69964767166</v>
      </c>
      <c r="BRH19" s="65">
        <v>140057.05037824434</v>
      </c>
      <c r="BRI19" s="65">
        <v>142580.04626362267</v>
      </c>
      <c r="BRJ19" s="65">
        <v>145148.49154423276</v>
      </c>
      <c r="BRK19" s="65">
        <v>147763.20494813475</v>
      </c>
      <c r="BRL19" s="65">
        <v>150425.01995200384</v>
      </c>
      <c r="BRM19" s="65">
        <v>153134.78504681276</v>
      </c>
      <c r="BRN19" s="65">
        <v>155893.36400830015</v>
      </c>
      <c r="BRO19" s="65">
        <v>158701.63617231126</v>
      </c>
      <c r="BRP19" s="65">
        <v>161560.49671509868</v>
      </c>
      <c r="BRQ19" s="65">
        <v>164470.85693867219</v>
      </c>
      <c r="BRR19" s="65">
        <v>167433.64456128926</v>
      </c>
      <c r="BRS19" s="65">
        <v>170449.80401317825</v>
      </c>
      <c r="BRT19" s="65">
        <v>173520.29673758874</v>
      </c>
      <c r="BRU19" s="65">
        <v>176646.10149726519</v>
      </c>
      <c r="BRV19" s="65">
        <v>179828.21468644138</v>
      </c>
      <c r="BRW19" s="65">
        <v>183067.65064845487</v>
      </c>
      <c r="BRX19" s="65">
        <v>186365.4419990835</v>
      </c>
      <c r="BRY19" s="65">
        <v>189722.63995570593</v>
      </c>
      <c r="BRZ19" s="64">
        <v>19696122.236249998</v>
      </c>
      <c r="BSA19" s="64">
        <v>20563629.671148829</v>
      </c>
      <c r="BSB19" s="64">
        <v>21469346.106813285</v>
      </c>
      <c r="BSC19" s="64">
        <v>22414954.442640856</v>
      </c>
      <c r="BSD19" s="64">
        <v>23402211.700626463</v>
      </c>
      <c r="BSE19" s="64">
        <v>24432952.290061142</v>
      </c>
      <c r="BSF19" s="64">
        <v>25509091.416023027</v>
      </c>
      <c r="BSG19" s="64">
        <v>26632628.637993839</v>
      </c>
      <c r="BSH19" s="64">
        <v>27805651.585213222</v>
      </c>
      <c r="BSI19" s="64">
        <v>19856752.447601162</v>
      </c>
      <c r="BSJ19" s="64">
        <v>17063949.527839717</v>
      </c>
      <c r="BSK19" s="64">
        <v>13986610.332538748</v>
      </c>
      <c r="BSL19" s="64">
        <v>10605088.12842169</v>
      </c>
      <c r="BSM19" s="64">
        <v>0</v>
      </c>
      <c r="BSN19" s="64">
        <v>0</v>
      </c>
      <c r="BSO19" s="64">
        <v>0</v>
      </c>
      <c r="BSP19" s="64">
        <v>0</v>
      </c>
      <c r="BSQ19" s="64">
        <v>0</v>
      </c>
      <c r="BSR19" s="64">
        <v>0</v>
      </c>
      <c r="BSS19" s="64">
        <v>0</v>
      </c>
      <c r="BST19" s="64">
        <v>0</v>
      </c>
      <c r="BSU19" s="64">
        <v>0</v>
      </c>
      <c r="BSV19" s="64">
        <v>0</v>
      </c>
      <c r="BSW19" s="64">
        <v>0</v>
      </c>
      <c r="BSX19" s="64">
        <v>0</v>
      </c>
      <c r="BSY19" s="64">
        <v>0</v>
      </c>
      <c r="BSZ19" s="64">
        <v>9940099.0724999998</v>
      </c>
      <c r="BTA19" s="64">
        <v>10119160.59773162</v>
      </c>
      <c r="BTB19" s="64">
        <v>10301447.747736638</v>
      </c>
      <c r="BTC19" s="64">
        <v>10487018.62910811</v>
      </c>
      <c r="BTD19" s="64">
        <v>10675932.395174652</v>
      </c>
      <c r="BTE19" s="64">
        <v>10868249.264856402</v>
      </c>
      <c r="BTF19" s="64">
        <v>11064030.541860634</v>
      </c>
      <c r="BTG19" s="64">
        <v>11263338.634223191</v>
      </c>
      <c r="BTH19" s="64">
        <v>11466237.074201919</v>
      </c>
      <c r="BTI19" s="63">
        <v>9462742.1965670735</v>
      </c>
      <c r="BTJ19" s="63">
        <v>7819056.6838183822</v>
      </c>
      <c r="BTK19" s="63">
        <v>6113081.5579616809</v>
      </c>
      <c r="BTL19" s="63">
        <v>4343106.0278444057</v>
      </c>
      <c r="BTM19" s="63">
        <v>0</v>
      </c>
      <c r="BTN19" s="63">
        <v>0</v>
      </c>
      <c r="BTO19" s="63">
        <v>0</v>
      </c>
      <c r="BTP19" s="63">
        <v>0</v>
      </c>
      <c r="BTQ19" s="63">
        <v>0</v>
      </c>
      <c r="BTR19" s="63">
        <v>0</v>
      </c>
      <c r="BTS19" s="63">
        <v>0</v>
      </c>
      <c r="BTT19" s="63">
        <v>0</v>
      </c>
      <c r="BTU19" s="63">
        <v>0</v>
      </c>
      <c r="BTV19" s="63">
        <v>0</v>
      </c>
      <c r="BTW19" s="63">
        <v>0</v>
      </c>
      <c r="BTX19" s="63">
        <v>0</v>
      </c>
      <c r="BTY19" s="63">
        <v>0</v>
      </c>
      <c r="BTZ19" s="63">
        <v>930233.74073175027</v>
      </c>
      <c r="BUA19" s="63">
        <v>971205.49530348601</v>
      </c>
      <c r="BUB19" s="63">
        <v>1013981.8336042167</v>
      </c>
      <c r="BUC19" s="63">
        <v>1058642.2377666701</v>
      </c>
      <c r="BUD19" s="63">
        <v>1105269.6906807404</v>
      </c>
      <c r="BUE19" s="63">
        <v>1153950.8301828695</v>
      </c>
      <c r="BUF19" s="63">
        <v>1204776.1100366316</v>
      </c>
      <c r="BUG19" s="63">
        <v>1257839.9680036432</v>
      </c>
      <c r="BUH19" s="63">
        <v>1313241.0013170831</v>
      </c>
      <c r="BUI19" s="77">
        <v>1096865.7199070968</v>
      </c>
      <c r="BUJ19" s="77">
        <v>858882.53253354644</v>
      </c>
      <c r="BUK19" s="77">
        <v>597807.76873031678</v>
      </c>
      <c r="BUL19" s="77">
        <v>312068.98046360159</v>
      </c>
      <c r="BUM19" s="77">
        <v>0</v>
      </c>
      <c r="BUN19" s="63">
        <v>0</v>
      </c>
      <c r="BUO19" s="63">
        <v>0</v>
      </c>
      <c r="BUP19" s="63">
        <v>0</v>
      </c>
      <c r="BUQ19" s="63">
        <v>0</v>
      </c>
      <c r="BUR19" s="63">
        <v>0</v>
      </c>
      <c r="BUS19" s="63">
        <v>0</v>
      </c>
      <c r="BUT19" s="63">
        <v>0</v>
      </c>
      <c r="BUU19" s="63">
        <v>0</v>
      </c>
      <c r="BUV19" s="63">
        <v>0</v>
      </c>
      <c r="BUW19" s="63">
        <v>0</v>
      </c>
      <c r="BUX19" s="63">
        <v>0</v>
      </c>
      <c r="BUY19" s="63">
        <v>0</v>
      </c>
      <c r="BUZ19" s="63">
        <v>2790701.2221952504</v>
      </c>
      <c r="BVA19" s="63">
        <v>2840973.0769994454</v>
      </c>
      <c r="BVB19" s="63">
        <v>2892150.5319321505</v>
      </c>
      <c r="BVC19" s="63">
        <v>2944249.9005269711</v>
      </c>
      <c r="BVD19" s="63">
        <v>2997287.7901904606</v>
      </c>
      <c r="BVE19" s="63">
        <v>3051281.1074959631</v>
      </c>
      <c r="BVF19" s="63">
        <v>3106247.0635728217</v>
      </c>
      <c r="BVG19" s="63">
        <v>3162203.1795926699</v>
      </c>
      <c r="BVH19" s="63">
        <v>3219167.2923545493</v>
      </c>
      <c r="BVI19" s="77">
        <v>2621726.0479765143</v>
      </c>
      <c r="BVJ19" s="77">
        <v>2001715.4805926546</v>
      </c>
      <c r="BVK19" s="77">
        <v>1358516.3334452342</v>
      </c>
      <c r="BVL19" s="77">
        <v>691494.36300921976</v>
      </c>
      <c r="BVM19" s="77">
        <v>0</v>
      </c>
      <c r="BVN19" s="63">
        <v>0</v>
      </c>
      <c r="BVO19" s="63">
        <v>0</v>
      </c>
      <c r="BVP19" s="63">
        <v>0</v>
      </c>
      <c r="BVQ19" s="63">
        <v>0</v>
      </c>
      <c r="BVR19" s="63">
        <v>0</v>
      </c>
      <c r="BVS19" s="63">
        <v>0</v>
      </c>
      <c r="BVT19" s="63">
        <v>0</v>
      </c>
      <c r="BVU19" s="63">
        <v>0</v>
      </c>
      <c r="BVV19" s="63">
        <v>0</v>
      </c>
      <c r="BVW19" s="63">
        <v>0</v>
      </c>
      <c r="BVX19" s="63">
        <v>0</v>
      </c>
      <c r="BVY19" s="63">
        <v>0</v>
      </c>
      <c r="BVZ19" s="66">
        <v>24316.113600000001</v>
      </c>
      <c r="BWA19" s="66">
        <v>25387.106614910368</v>
      </c>
      <c r="BWB19" s="66">
        <v>26505.271067528891</v>
      </c>
      <c r="BWC19" s="66">
        <v>27672.684604025504</v>
      </c>
      <c r="BWD19" s="66">
        <v>28891.516379623441</v>
      </c>
      <c r="BWE19" s="66">
        <v>30164.03108907706</v>
      </c>
      <c r="BWF19" s="66">
        <v>31492.593174670408</v>
      </c>
      <c r="BWG19" s="66">
        <v>32879.671219555261</v>
      </c>
      <c r="BWH19" s="66">
        <v>34327.842534591939</v>
      </c>
      <c r="BWI19" s="66">
        <v>28671.838357772456</v>
      </c>
      <c r="BWJ19" s="66">
        <v>22451.008080735581</v>
      </c>
      <c r="BWK19" s="66">
        <v>15626.568870716483</v>
      </c>
      <c r="BWL19" s="66">
        <v>8157.4172680727825</v>
      </c>
      <c r="BWM19" s="66">
        <v>0</v>
      </c>
      <c r="BWN19" s="66">
        <v>0</v>
      </c>
      <c r="BWO19" s="66">
        <v>0</v>
      </c>
      <c r="BWP19" s="66">
        <v>0</v>
      </c>
      <c r="BWQ19" s="66">
        <v>0</v>
      </c>
      <c r="BWR19" s="66">
        <v>0</v>
      </c>
      <c r="BWS19" s="66">
        <v>0</v>
      </c>
      <c r="BWT19" s="66">
        <v>0</v>
      </c>
      <c r="BWU19" s="66">
        <v>0</v>
      </c>
      <c r="BWV19" s="66">
        <v>0</v>
      </c>
      <c r="BWW19" s="66">
        <v>0</v>
      </c>
      <c r="BWX19" s="66">
        <v>0</v>
      </c>
      <c r="BWY19" s="66">
        <v>0</v>
      </c>
      <c r="BWZ19" s="66">
        <v>72948.340800000005</v>
      </c>
      <c r="BXA19" s="66">
        <v>74262.436471631867</v>
      </c>
      <c r="BXB19" s="66">
        <v>75600.204339440694</v>
      </c>
      <c r="BXC19" s="66">
        <v>76962.070835750972</v>
      </c>
      <c r="BXD19" s="66">
        <v>78348.470074663957</v>
      </c>
      <c r="BXE19" s="66">
        <v>79759.843990437716</v>
      </c>
      <c r="BXF19" s="66">
        <v>81196.64247835982</v>
      </c>
      <c r="BXG19" s="66">
        <v>82659.323538157856</v>
      </c>
      <c r="BXH19" s="66">
        <v>84148.353419993262</v>
      </c>
      <c r="BXI19" s="66">
        <v>68531.36541846802</v>
      </c>
      <c r="BXJ19" s="66">
        <v>52324.420078206582</v>
      </c>
      <c r="BXK19" s="66">
        <v>35511.330158293749</v>
      </c>
      <c r="BXL19" s="66">
        <v>18075.516666881027</v>
      </c>
      <c r="BXM19" s="66">
        <v>0</v>
      </c>
      <c r="BXN19" s="66">
        <v>0</v>
      </c>
      <c r="BXO19" s="66">
        <v>0</v>
      </c>
      <c r="BXP19" s="66">
        <v>0</v>
      </c>
      <c r="BXQ19" s="66">
        <v>0</v>
      </c>
      <c r="BXR19" s="66">
        <v>0</v>
      </c>
      <c r="BXS19" s="66">
        <v>0</v>
      </c>
      <c r="BXT19" s="66">
        <v>0</v>
      </c>
      <c r="BXU19" s="66">
        <v>0</v>
      </c>
      <c r="BXV19" s="66">
        <v>0</v>
      </c>
      <c r="BXW19" s="66">
        <v>0</v>
      </c>
      <c r="BXX19" s="66">
        <v>0</v>
      </c>
      <c r="BXY19" s="66">
        <v>0</v>
      </c>
      <c r="BXZ19" s="66">
        <v>40471.892901818188</v>
      </c>
      <c r="BYA19" s="66">
        <v>42254.460433417793</v>
      </c>
      <c r="BYB19" s="66">
        <v>44115.540403573759</v>
      </c>
      <c r="BYC19" s="66">
        <v>46058.590859680517</v>
      </c>
      <c r="BYD19" s="66">
        <v>48087.222157378208</v>
      </c>
      <c r="BYE19" s="66">
        <v>50205.203668905415</v>
      </c>
      <c r="BYF19" s="66">
        <v>52416.470786918471</v>
      </c>
      <c r="BYG19" s="66">
        <v>54725.132236791083</v>
      </c>
      <c r="BYH19" s="66">
        <v>57135.477710981075</v>
      </c>
      <c r="BYI19" s="66">
        <v>47721.588671719699</v>
      </c>
      <c r="BYJ19" s="66">
        <v>37367.599507405859</v>
      </c>
      <c r="BYK19" s="66">
        <v>26008.959826479975</v>
      </c>
      <c r="BYL19" s="66">
        <v>13577.256771365137</v>
      </c>
      <c r="BYM19" s="66">
        <v>0</v>
      </c>
      <c r="BYN19" s="66">
        <v>0</v>
      </c>
      <c r="BYO19" s="66">
        <v>0</v>
      </c>
      <c r="BYP19" s="66">
        <v>0</v>
      </c>
      <c r="BYQ19" s="66">
        <v>0</v>
      </c>
      <c r="BYR19" s="66">
        <v>0</v>
      </c>
      <c r="BYS19" s="66">
        <v>0</v>
      </c>
      <c r="BYT19" s="66">
        <v>0</v>
      </c>
      <c r="BYU19" s="66">
        <v>0</v>
      </c>
      <c r="BYV19" s="66">
        <v>0</v>
      </c>
      <c r="BYW19" s="66">
        <v>0</v>
      </c>
      <c r="BYX19" s="66">
        <v>0</v>
      </c>
      <c r="BYY19" s="66">
        <v>0</v>
      </c>
      <c r="BYZ19" s="65">
        <v>121415.67870545454</v>
      </c>
      <c r="BZA19" s="65">
        <v>123602.86783279221</v>
      </c>
      <c r="BZB19" s="65">
        <v>125829.45711280993</v>
      </c>
      <c r="BZC19" s="65">
        <v>128096.15630215914</v>
      </c>
      <c r="BZD19" s="65">
        <v>130403.68794308917</v>
      </c>
      <c r="BZE19" s="65">
        <v>132752.78759376751</v>
      </c>
      <c r="BZF19" s="65">
        <v>135144.20406274957</v>
      </c>
      <c r="BZG19" s="65">
        <v>137578.69964767166</v>
      </c>
      <c r="BZH19" s="65">
        <v>140057.05037824434</v>
      </c>
      <c r="BZI19" s="65">
        <v>114064.03701089814</v>
      </c>
      <c r="BZJ19" s="65">
        <v>87089.094926539648</v>
      </c>
      <c r="BZK19" s="65">
        <v>59105.281979253901</v>
      </c>
      <c r="BZL19" s="65">
        <v>30085.003990400772</v>
      </c>
      <c r="BZM19" s="65">
        <v>0</v>
      </c>
      <c r="BZN19" s="65">
        <v>0</v>
      </c>
      <c r="BZO19" s="65">
        <v>0</v>
      </c>
      <c r="BZP19" s="65">
        <v>0</v>
      </c>
      <c r="BZQ19" s="65">
        <v>0</v>
      </c>
      <c r="BZR19" s="65">
        <v>0</v>
      </c>
      <c r="BZS19" s="65">
        <v>0</v>
      </c>
      <c r="BZT19" s="65">
        <v>0</v>
      </c>
      <c r="BZU19" s="65">
        <v>0</v>
      </c>
      <c r="BZV19" s="65">
        <v>0</v>
      </c>
      <c r="BZW19" s="65">
        <v>0</v>
      </c>
      <c r="BZX19" s="65">
        <v>0</v>
      </c>
      <c r="BZY19" s="65">
        <v>0</v>
      </c>
      <c r="BZZ19" s="64">
        <v>19696122.236249998</v>
      </c>
      <c r="CAA19" s="64">
        <v>20563629.671148829</v>
      </c>
      <c r="CAB19" s="64">
        <v>21469346.106813285</v>
      </c>
      <c r="CAC19" s="64">
        <v>22414954.442640856</v>
      </c>
      <c r="CAD19" s="64">
        <v>23402211.700626463</v>
      </c>
      <c r="CAE19" s="64">
        <v>24432952.290061142</v>
      </c>
      <c r="CAF19" s="64">
        <v>25509091.416023027</v>
      </c>
      <c r="CAG19" s="64">
        <v>26632628.637993839</v>
      </c>
      <c r="CAH19" s="64">
        <v>27805651.585213222</v>
      </c>
      <c r="CAI19" s="66">
        <v>6967281.5605618125</v>
      </c>
      <c r="CAJ19" s="66">
        <v>7274152.5518322056</v>
      </c>
      <c r="CAK19" s="66">
        <v>7594539.5470798649</v>
      </c>
      <c r="CAL19" s="66">
        <v>7929037.8530255612</v>
      </c>
      <c r="CAM19" s="66">
        <v>8278268.9964246564</v>
      </c>
      <c r="CAN19" s="66">
        <v>8642881.878917519</v>
      </c>
      <c r="CAO19" s="66">
        <v>9023553.9827448372</v>
      </c>
      <c r="CAP19" s="66">
        <v>9420992.629568167</v>
      </c>
      <c r="CAQ19" s="66">
        <v>9835936.2947346903</v>
      </c>
      <c r="CAR19" s="66">
        <v>10269155.979428228</v>
      </c>
      <c r="CAS19" s="66">
        <v>10721456.643256048</v>
      </c>
      <c r="CAT19" s="66">
        <v>11193678.69993338</v>
      </c>
      <c r="CAU19" s="66">
        <v>11686699.578844704</v>
      </c>
      <c r="CAV19" s="66">
        <v>12201435.355383379</v>
      </c>
      <c r="CAW19" s="66">
        <v>12738842.453098863</v>
      </c>
      <c r="CAX19" s="66">
        <v>13299919.42081432</v>
      </c>
      <c r="CAY19" s="66">
        <v>13885708.788016606</v>
      </c>
      <c r="CAZ19" s="64">
        <v>9940099.0724999998</v>
      </c>
      <c r="CBA19" s="64">
        <v>10119160.59773162</v>
      </c>
      <c r="CBB19" s="64">
        <v>10301447.747736638</v>
      </c>
      <c r="CBC19" s="64">
        <v>10487018.62910811</v>
      </c>
      <c r="CBD19" s="64">
        <v>10675932.395174652</v>
      </c>
      <c r="CBE19" s="64">
        <v>10868249.264856402</v>
      </c>
      <c r="CBF19" s="64">
        <v>11064030.541860634</v>
      </c>
      <c r="CBG19" s="64">
        <v>11263338.634223191</v>
      </c>
      <c r="CBH19" s="64">
        <v>11466237.074201919</v>
      </c>
      <c r="CBI19" s="64">
        <v>2801469.729246832</v>
      </c>
      <c r="CBJ19" s="64">
        <v>2851935.5685659759</v>
      </c>
      <c r="CBK19" s="64">
        <v>2903310.5024620118</v>
      </c>
      <c r="CBL19" s="64">
        <v>2955610.9074177421</v>
      </c>
      <c r="CBM19" s="64">
        <v>3008853.454922888</v>
      </c>
      <c r="CBN19" s="64">
        <v>3063055.1167883594</v>
      </c>
      <c r="CBO19" s="64">
        <v>3118233.1705562584</v>
      </c>
      <c r="CBP19" s="64">
        <v>3174405.2050073403</v>
      </c>
      <c r="CBQ19" s="64">
        <v>3231589.1257676845</v>
      </c>
      <c r="CBR19" s="64">
        <v>3289803.1610163641</v>
      </c>
      <c r="CBS19" s="64">
        <v>3349065.8672959348</v>
      </c>
      <c r="CBT19" s="64">
        <v>3409396.1354275928</v>
      </c>
      <c r="CBU19" s="64">
        <v>3470813.1965328921</v>
      </c>
      <c r="CBV19" s="64">
        <v>3533336.6281639324</v>
      </c>
      <c r="CBW19" s="64">
        <v>3596986.3605439803</v>
      </c>
      <c r="CBX19" s="64">
        <v>3661782.682920509</v>
      </c>
      <c r="CBY19" s="64">
        <v>3727746.2500326806</v>
      </c>
      <c r="CBZ19" s="67">
        <v>930233.74073175015</v>
      </c>
      <c r="CCA19" s="67">
        <v>971205.49530348601</v>
      </c>
      <c r="CCB19" s="67">
        <v>1013981.8336042167</v>
      </c>
      <c r="CCC19" s="67">
        <v>1058642.2377666698</v>
      </c>
      <c r="CCD19" s="67">
        <v>1105269.6906807404</v>
      </c>
      <c r="CCE19" s="67">
        <v>1153950.8301828692</v>
      </c>
      <c r="CCF19" s="67">
        <v>1204776.1100366316</v>
      </c>
      <c r="CCG19" s="67">
        <v>1257839.9680036434</v>
      </c>
      <c r="CCH19" s="67">
        <v>1313241.0013170827</v>
      </c>
      <c r="CCI19" s="67"/>
      <c r="CCJ19" s="67"/>
      <c r="CCK19" s="67"/>
      <c r="CCL19" s="67"/>
      <c r="CCM19" s="67"/>
      <c r="CCN19" s="67"/>
      <c r="CCO19" s="67"/>
      <c r="CCP19" s="67"/>
      <c r="CCQ19" s="67"/>
      <c r="CCR19" s="67"/>
      <c r="CCS19" s="67"/>
      <c r="CCT19" s="67"/>
      <c r="CCU19" s="67"/>
      <c r="CCV19" s="67"/>
      <c r="CCW19" s="67"/>
      <c r="CCX19" s="67"/>
      <c r="CCY19" s="67"/>
      <c r="CCZ19" s="67">
        <v>2790701.2221952504</v>
      </c>
      <c r="CDA19" s="67">
        <v>2840973.0769994454</v>
      </c>
      <c r="CDB19" s="67">
        <v>2892150.53193215</v>
      </c>
      <c r="CDC19" s="67">
        <v>2944249.9005269716</v>
      </c>
      <c r="CDD19" s="67">
        <v>2997287.7901904606</v>
      </c>
      <c r="CDE19" s="67">
        <v>3051281.1074959626</v>
      </c>
      <c r="CDF19" s="67">
        <v>3106247.0635728217</v>
      </c>
      <c r="CDG19" s="67">
        <v>3162203.1795926695</v>
      </c>
      <c r="CDH19" s="67">
        <v>3219167.2923545488</v>
      </c>
      <c r="CDI19" s="67"/>
      <c r="CDJ19" s="67"/>
      <c r="CDK19" s="67"/>
      <c r="CDL19" s="67"/>
      <c r="CDM19" s="67"/>
      <c r="CDN19" s="67"/>
      <c r="CDO19" s="67"/>
      <c r="CDP19" s="67"/>
      <c r="CDQ19" s="67"/>
      <c r="CDR19" s="67"/>
      <c r="CDS19" s="67"/>
      <c r="CDT19" s="67"/>
      <c r="CDU19" s="67"/>
      <c r="CDV19" s="67"/>
      <c r="CDW19" s="67"/>
      <c r="CDX19" s="67"/>
      <c r="CDY19" s="67"/>
      <c r="CDZ19" s="65">
        <v>24316.113600000001</v>
      </c>
      <c r="CEA19" s="65">
        <v>25387.106614910368</v>
      </c>
      <c r="CEB19" s="65">
        <v>26505.271067528891</v>
      </c>
      <c r="CEC19" s="65">
        <v>27672.684604025504</v>
      </c>
      <c r="CED19" s="65">
        <v>28891.516379623441</v>
      </c>
      <c r="CEE19" s="65">
        <v>30164.03108907706</v>
      </c>
      <c r="CEF19" s="65">
        <v>31492.593174670408</v>
      </c>
      <c r="CEG19" s="65">
        <v>32879.671219555261</v>
      </c>
      <c r="CEH19" s="65">
        <v>34327.842534591939</v>
      </c>
      <c r="CEI19" s="65">
        <v>10119.472361566748</v>
      </c>
      <c r="CEJ19" s="65">
        <v>10565.180273287333</v>
      </c>
      <c r="CEK19" s="65">
        <v>11030.519202858693</v>
      </c>
      <c r="CEL19" s="65">
        <v>11516.353790220399</v>
      </c>
      <c r="CEM19" s="65">
        <v>12023.586758015161</v>
      </c>
      <c r="CEN19" s="65">
        <v>12553.160588925502</v>
      </c>
      <c r="CEO19" s="65">
        <v>13106.059276888012</v>
      </c>
      <c r="CEP19" s="65">
        <v>13683.310155439111</v>
      </c>
      <c r="CEQ19" s="65">
        <v>14285.985806589524</v>
      </c>
      <c r="CER19" s="65">
        <v>14915.206053774342</v>
      </c>
      <c r="CES19" s="65">
        <v>15572.140042581714</v>
      </c>
      <c r="CET19" s="65">
        <v>16258.008413126383</v>
      </c>
      <c r="CEU19" s="65">
        <v>16974.085568104489</v>
      </c>
      <c r="CEV19" s="65">
        <v>17721.702040743879</v>
      </c>
      <c r="CEW19" s="65">
        <v>18502.246967049847</v>
      </c>
      <c r="CEX19" s="65">
        <v>19317.170666939819</v>
      </c>
      <c r="CEY19" s="65">
        <v>20167.987339063118</v>
      </c>
      <c r="CEZ19" s="64">
        <v>72948.340800000005</v>
      </c>
      <c r="CFA19" s="64">
        <v>74262.436471631867</v>
      </c>
      <c r="CFB19" s="64">
        <v>75600.204339440694</v>
      </c>
      <c r="CFC19" s="64">
        <v>76962.070835750972</v>
      </c>
      <c r="CFD19" s="64">
        <v>78348.470074663957</v>
      </c>
      <c r="CFE19" s="64">
        <v>79759.843990437716</v>
      </c>
      <c r="CFF19" s="64">
        <v>81196.64247835982</v>
      </c>
      <c r="CFG19" s="64">
        <v>82659.323538157856</v>
      </c>
      <c r="CFH19" s="64">
        <v>84148.353419993262</v>
      </c>
      <c r="CFI19" s="64">
        <v>24187.540735929884</v>
      </c>
      <c r="CFJ19" s="64">
        <v>24623.256507391336</v>
      </c>
      <c r="CFK19" s="64">
        <v>25066.821288207353</v>
      </c>
      <c r="CFL19" s="64">
        <v>25518.37647089086</v>
      </c>
      <c r="CFM19" s="64">
        <v>25978.065995007768</v>
      </c>
      <c r="CFN19" s="64">
        <v>26446.036393059734</v>
      </c>
      <c r="CFO19" s="64">
        <v>26922.436837193458</v>
      </c>
      <c r="CFP19" s="64">
        <v>27407.419186751413</v>
      </c>
      <c r="CFQ19" s="64">
        <v>27901.138036679113</v>
      </c>
      <c r="CFR19" s="64">
        <v>28403.750766804471</v>
      </c>
      <c r="CFS19" s="64">
        <v>28915.417592004804</v>
      </c>
      <c r="CFT19" s="64">
        <v>29436.301613277588</v>
      </c>
      <c r="CFU19" s="64">
        <v>29966.568869731182</v>
      </c>
      <c r="CFV19" s="64">
        <v>30506.388391512162</v>
      </c>
      <c r="CFW19" s="64">
        <v>31055.93225368602</v>
      </c>
      <c r="CFX19" s="64">
        <v>31615.375631088526</v>
      </c>
      <c r="CFY19" s="64">
        <v>32184.896854165185</v>
      </c>
      <c r="CFZ19" s="66">
        <v>40471.892901818188</v>
      </c>
      <c r="CGA19" s="66">
        <v>42254.460433417793</v>
      </c>
      <c r="CGB19" s="66">
        <v>44115.540403573759</v>
      </c>
      <c r="CGC19" s="66">
        <v>46058.590859680517</v>
      </c>
      <c r="CGD19" s="66">
        <v>48087.222157378208</v>
      </c>
      <c r="CGE19" s="66">
        <v>50205.203668905415</v>
      </c>
      <c r="CGF19" s="66">
        <v>52416.470786918471</v>
      </c>
      <c r="CGG19" s="66">
        <v>54725.132236791083</v>
      </c>
      <c r="CGH19" s="66">
        <v>57135.477710981075</v>
      </c>
      <c r="CGI19" s="66">
        <v>16842.913648842245</v>
      </c>
      <c r="CGJ19" s="66">
        <v>17584.752709367465</v>
      </c>
      <c r="CGK19" s="66">
        <v>18359.265759868216</v>
      </c>
      <c r="CGL19" s="66">
        <v>19167.891912515486</v>
      </c>
      <c r="CGM19" s="66">
        <v>20012.133664571666</v>
      </c>
      <c r="CGN19" s="66">
        <v>20893.559690160262</v>
      </c>
      <c r="CGO19" s="66">
        <v>21813.807754997997</v>
      </c>
      <c r="CGP19" s="66">
        <v>22774.58775950499</v>
      </c>
      <c r="CGQ19" s="66">
        <v>23777.684915947502</v>
      </c>
      <c r="CGR19" s="66">
        <v>24824.963065516578</v>
      </c>
      <c r="CGS19" s="66">
        <v>25918.368141506031</v>
      </c>
      <c r="CGT19" s="66">
        <v>27059.931785024644</v>
      </c>
      <c r="CGU19" s="66">
        <v>28251.775119960883</v>
      </c>
      <c r="CGV19" s="66">
        <v>29496.112694214386</v>
      </c>
      <c r="CGW19" s="66">
        <v>30795.256594517297</v>
      </c>
      <c r="CGX19" s="66">
        <v>32151.620742491195</v>
      </c>
      <c r="CGY19" s="66">
        <v>33567.725379922049</v>
      </c>
      <c r="CGZ19" s="65">
        <v>121415.67870545454</v>
      </c>
      <c r="CHA19" s="65">
        <v>123602.86783279221</v>
      </c>
      <c r="CHB19" s="65">
        <v>125829.45711280993</v>
      </c>
      <c r="CHC19" s="65">
        <v>128096.15630215914</v>
      </c>
      <c r="CHD19" s="65">
        <v>130403.68794308917</v>
      </c>
      <c r="CHE19" s="65">
        <v>132752.78759376751</v>
      </c>
      <c r="CHF19" s="65">
        <v>135144.20406274957</v>
      </c>
      <c r="CHG19" s="65">
        <v>137578.69964767166</v>
      </c>
      <c r="CHH19" s="65">
        <v>140057.05037824434</v>
      </c>
      <c r="CHI19" s="65">
        <v>40257.895415611114</v>
      </c>
      <c r="CHJ19" s="65">
        <v>40983.103494842195</v>
      </c>
      <c r="CHK19" s="65">
        <v>41721.37551476746</v>
      </c>
      <c r="CHL19" s="65">
        <v>42472.946809977562</v>
      </c>
      <c r="CHM19" s="65">
        <v>43238.056954394189</v>
      </c>
      <c r="CHN19" s="65">
        <v>44016.949837637687</v>
      </c>
      <c r="CHO19" s="65">
        <v>44809.873742770236</v>
      </c>
      <c r="CHP19" s="65">
        <v>45617.081425439632</v>
      </c>
      <c r="CHQ19" s="65">
        <v>46438.830194448623</v>
      </c>
      <c r="CHR19" s="65">
        <v>47275.381993775787</v>
      </c>
      <c r="CHS19" s="65">
        <v>48127.003486073852</v>
      </c>
      <c r="CHT19" s="65">
        <v>48993.966137672112</v>
      </c>
      <c r="CHU19" s="65">
        <v>49876.546305110176</v>
      </c>
      <c r="CHV19" s="65">
        <v>50775.025323230511</v>
      </c>
      <c r="CHW19" s="65">
        <v>51689.689594857846</v>
      </c>
      <c r="CHX19" s="65">
        <v>52620.830682094165</v>
      </c>
      <c r="CHY19" s="65">
        <v>53568.745399258129</v>
      </c>
      <c r="CHZ19" s="65">
        <v>19696122.236249998</v>
      </c>
      <c r="CIA19" s="65">
        <v>20563629.671148829</v>
      </c>
      <c r="CIB19" s="65">
        <v>21469346.106813285</v>
      </c>
      <c r="CIC19" s="65">
        <v>22414954.442640856</v>
      </c>
      <c r="CID19" s="65">
        <v>23402211.700626463</v>
      </c>
      <c r="CIE19" s="65">
        <v>24432952.290061142</v>
      </c>
      <c r="CIF19" s="65">
        <v>25509091.416023027</v>
      </c>
      <c r="CIG19" s="65">
        <v>11263338.634223191</v>
      </c>
      <c r="CIH19" s="65">
        <v>11466237.074201919</v>
      </c>
      <c r="CII19" s="65">
        <v>4765620.5874242783</v>
      </c>
      <c r="CIJ19" s="65">
        <v>4095347.8866815316</v>
      </c>
      <c r="CIK19" s="65">
        <v>3356786.4798092996</v>
      </c>
      <c r="CIL19" s="65">
        <v>2545221.1508212057</v>
      </c>
      <c r="CIM19" s="65">
        <v>0</v>
      </c>
      <c r="CIN19" s="65">
        <v>0</v>
      </c>
      <c r="CIO19" s="65">
        <v>0</v>
      </c>
      <c r="CIP19" s="65">
        <v>0</v>
      </c>
      <c r="CIQ19" s="65">
        <v>0</v>
      </c>
      <c r="CIR19" s="65">
        <v>0</v>
      </c>
      <c r="CIS19" s="65">
        <v>0</v>
      </c>
      <c r="CIT19" s="65">
        <v>0</v>
      </c>
      <c r="CIU19" s="65">
        <v>0</v>
      </c>
      <c r="CIV19" s="65">
        <v>0</v>
      </c>
      <c r="CIW19" s="65">
        <v>0</v>
      </c>
      <c r="CIX19" s="65">
        <v>0</v>
      </c>
      <c r="CIY19" s="65">
        <v>0</v>
      </c>
      <c r="CIZ19" s="64">
        <v>9940099.0724999998</v>
      </c>
      <c r="CJA19" s="64">
        <v>10119160.59773162</v>
      </c>
      <c r="CJB19" s="64">
        <v>10301447.747736638</v>
      </c>
      <c r="CJC19" s="64">
        <v>10487018.62910811</v>
      </c>
      <c r="CJD19" s="64">
        <v>10675932.395174652</v>
      </c>
      <c r="CJE19" s="64">
        <v>10868249.264856402</v>
      </c>
      <c r="CJF19" s="64">
        <v>11064030.541860634</v>
      </c>
      <c r="CJG19" s="64">
        <v>11263338.634223191</v>
      </c>
      <c r="CJH19" s="64">
        <v>11466237.074201919</v>
      </c>
      <c r="CJI19" s="64">
        <v>2271058.1271760976</v>
      </c>
      <c r="CJJ19" s="64">
        <v>1876573.6041164119</v>
      </c>
      <c r="CJK19" s="64">
        <v>1467139.5739108033</v>
      </c>
      <c r="CJL19" s="64">
        <v>1042345.4466826573</v>
      </c>
      <c r="CJM19" s="65">
        <v>0</v>
      </c>
      <c r="CJN19" s="65">
        <v>0</v>
      </c>
      <c r="CJO19" s="65">
        <v>0</v>
      </c>
      <c r="CJP19" s="65">
        <v>0</v>
      </c>
      <c r="CJQ19" s="65">
        <v>0</v>
      </c>
      <c r="CJR19" s="65">
        <v>0</v>
      </c>
      <c r="CJS19" s="65">
        <v>0</v>
      </c>
      <c r="CJT19" s="65">
        <v>0</v>
      </c>
      <c r="CJU19" s="65">
        <v>0</v>
      </c>
      <c r="CJV19" s="65">
        <v>0</v>
      </c>
      <c r="CJW19" s="65">
        <v>0</v>
      </c>
      <c r="CJX19" s="65">
        <v>0</v>
      </c>
      <c r="CJY19" s="65">
        <v>0</v>
      </c>
      <c r="CJZ19" s="67">
        <v>930233.74073175015</v>
      </c>
      <c r="CKA19" s="67">
        <v>971205.49530348601</v>
      </c>
      <c r="CKB19" s="67">
        <v>1013981.8336042167</v>
      </c>
      <c r="CKC19" s="67">
        <v>1058642.2377666698</v>
      </c>
      <c r="CKD19" s="67">
        <v>1105269.6906807404</v>
      </c>
      <c r="CKE19" s="67">
        <v>1153950.8301828692</v>
      </c>
      <c r="CKF19" s="67">
        <v>1204776.1100366316</v>
      </c>
      <c r="CKG19" s="67">
        <v>1257839.9680036434</v>
      </c>
      <c r="CKH19" s="67">
        <v>1313241.0013170827</v>
      </c>
      <c r="CKI19" s="67"/>
      <c r="CKJ19" s="67"/>
      <c r="CKK19" s="67"/>
      <c r="CKL19" s="67"/>
      <c r="CKM19" s="67"/>
      <c r="CKN19" s="67"/>
      <c r="CKO19" s="67"/>
      <c r="CKP19" s="67"/>
      <c r="CKQ19" s="67"/>
      <c r="CKR19" s="67"/>
      <c r="CKS19" s="67"/>
      <c r="CKT19" s="67"/>
      <c r="CKU19" s="67"/>
      <c r="CKV19" s="67"/>
      <c r="CKW19" s="67"/>
      <c r="CKX19" s="67"/>
      <c r="CKY19" s="67"/>
      <c r="CKZ19" s="67">
        <v>2790701.2221952504</v>
      </c>
      <c r="CLA19" s="67">
        <v>2840973.0769994454</v>
      </c>
      <c r="CLB19" s="67">
        <v>2892150.53193215</v>
      </c>
      <c r="CLC19" s="67">
        <v>2944249.9005269716</v>
      </c>
      <c r="CLD19" s="67">
        <v>2997287.7901904606</v>
      </c>
      <c r="CLE19" s="67">
        <v>3051281.1074959626</v>
      </c>
      <c r="CLF19" s="67">
        <v>3106247.0635728217</v>
      </c>
      <c r="CLG19" s="67">
        <v>3162203.1795926695</v>
      </c>
      <c r="CLH19" s="67">
        <v>3219167.2923545488</v>
      </c>
      <c r="CLI19" s="67"/>
      <c r="CLJ19" s="67"/>
      <c r="CLK19" s="67"/>
      <c r="CLL19" s="67"/>
      <c r="CLM19" s="67"/>
      <c r="CLN19" s="67"/>
      <c r="CLO19" s="67"/>
      <c r="CLP19" s="67"/>
      <c r="CLQ19" s="67"/>
      <c r="CLR19" s="67"/>
      <c r="CLS19" s="67"/>
      <c r="CLT19" s="67"/>
      <c r="CLU19" s="67"/>
      <c r="CLV19" s="67"/>
      <c r="CLW19" s="67"/>
      <c r="CLX19" s="67"/>
      <c r="CLY19" s="67"/>
      <c r="CLZ19" s="66">
        <v>24316.113600000001</v>
      </c>
      <c r="CMA19" s="66">
        <v>25387.106614910368</v>
      </c>
      <c r="CMB19" s="66">
        <v>26505.271067528891</v>
      </c>
      <c r="CMC19" s="66">
        <v>27672.684604025504</v>
      </c>
      <c r="CMD19" s="66">
        <v>28891.516379623441</v>
      </c>
      <c r="CME19" s="66">
        <v>30164.03108907706</v>
      </c>
      <c r="CMF19" s="66">
        <v>31492.593174670408</v>
      </c>
      <c r="CMG19" s="66">
        <v>32879.671219555261</v>
      </c>
      <c r="CMH19" s="66">
        <v>34327.842534591939</v>
      </c>
      <c r="CMI19" s="66">
        <v>8452.1442186298664</v>
      </c>
      <c r="CMJ19" s="66">
        <v>6618.3115217152153</v>
      </c>
      <c r="CMK19" s="66">
        <v>4606.5415160881594</v>
      </c>
      <c r="CML19" s="66">
        <v>2404.7173516030321</v>
      </c>
      <c r="CMM19" s="66">
        <v>0</v>
      </c>
      <c r="CMN19" s="66">
        <v>0</v>
      </c>
      <c r="CMO19" s="66">
        <v>0</v>
      </c>
      <c r="CMP19" s="66">
        <v>0</v>
      </c>
      <c r="CMQ19" s="66">
        <v>0</v>
      </c>
      <c r="CMR19" s="66">
        <v>0</v>
      </c>
      <c r="CMS19" s="66">
        <v>0</v>
      </c>
      <c r="CMT19" s="66">
        <v>0</v>
      </c>
      <c r="CMU19" s="66">
        <v>0</v>
      </c>
      <c r="CMV19" s="66">
        <v>0</v>
      </c>
      <c r="CMW19" s="66">
        <v>0</v>
      </c>
      <c r="CMX19" s="66">
        <v>0</v>
      </c>
      <c r="CMY19" s="66">
        <v>0</v>
      </c>
      <c r="CMZ19" s="66">
        <v>72948.340800000005</v>
      </c>
      <c r="CNA19" s="66">
        <v>74262.436471631867</v>
      </c>
      <c r="CNB19" s="66">
        <v>75600.204339440694</v>
      </c>
      <c r="CNC19" s="66">
        <v>76962.070835750972</v>
      </c>
      <c r="CND19" s="66">
        <v>78348.470074663957</v>
      </c>
      <c r="CNE19" s="66">
        <v>79759.843990437716</v>
      </c>
      <c r="CNF19" s="66">
        <v>81196.64247835982</v>
      </c>
      <c r="CNG19" s="66">
        <v>82659.323538157856</v>
      </c>
      <c r="CNH19" s="66">
        <v>84148.353419993262</v>
      </c>
      <c r="CNI19" s="66">
        <v>19350.032588743907</v>
      </c>
      <c r="CNJ19" s="66">
        <v>14773.953904434802</v>
      </c>
      <c r="CNK19" s="66">
        <v>10026.728515282941</v>
      </c>
      <c r="CNL19" s="66">
        <v>5103.6752941781733</v>
      </c>
      <c r="CNM19" s="66">
        <v>0</v>
      </c>
      <c r="CNN19" s="66">
        <v>0</v>
      </c>
      <c r="CNO19" s="66">
        <v>0</v>
      </c>
      <c r="CNP19" s="66">
        <v>0</v>
      </c>
      <c r="CNQ19" s="66">
        <v>0</v>
      </c>
      <c r="CNR19" s="66">
        <v>0</v>
      </c>
      <c r="CNS19" s="66">
        <v>0</v>
      </c>
      <c r="CNT19" s="66">
        <v>0</v>
      </c>
      <c r="CNU19" s="66">
        <v>0</v>
      </c>
      <c r="CNV19" s="66">
        <v>0</v>
      </c>
      <c r="CNW19" s="66">
        <v>0</v>
      </c>
      <c r="CNX19" s="66">
        <v>0</v>
      </c>
      <c r="CNY19" s="66">
        <v>0</v>
      </c>
      <c r="CNZ19" s="66">
        <v>40471.892901818188</v>
      </c>
      <c r="COA19" s="66">
        <v>42254.460433417793</v>
      </c>
      <c r="COB19" s="66">
        <v>44115.540403573759</v>
      </c>
      <c r="COC19" s="66">
        <v>46058.590859680517</v>
      </c>
      <c r="COD19" s="66">
        <v>48087.222157378208</v>
      </c>
      <c r="COE19" s="66">
        <v>50205.203668905415</v>
      </c>
      <c r="COF19" s="66">
        <v>52416.470786918471</v>
      </c>
      <c r="COG19" s="66">
        <v>54725.132236791083</v>
      </c>
      <c r="COH19" s="66">
        <v>57135.477710981075</v>
      </c>
      <c r="COI19" s="66">
        <v>14067.802167493972</v>
      </c>
      <c r="COJ19" s="66">
        <v>11015.559455920931</v>
      </c>
      <c r="COK19" s="66">
        <v>7667.1567650061943</v>
      </c>
      <c r="COL19" s="66">
        <v>4002.4267329143322</v>
      </c>
      <c r="COM19" s="66">
        <v>0</v>
      </c>
      <c r="CON19" s="66">
        <v>0</v>
      </c>
      <c r="COO19" s="66">
        <v>0</v>
      </c>
      <c r="COP19" s="66">
        <v>0</v>
      </c>
      <c r="COQ19" s="66">
        <v>0</v>
      </c>
      <c r="COR19" s="66">
        <v>0</v>
      </c>
      <c r="COS19" s="66">
        <v>0</v>
      </c>
      <c r="COT19" s="66">
        <v>0</v>
      </c>
      <c r="COU19" s="66">
        <v>0</v>
      </c>
      <c r="COV19" s="66">
        <v>0</v>
      </c>
      <c r="COW19" s="66">
        <v>0</v>
      </c>
      <c r="COX19" s="66">
        <v>0</v>
      </c>
      <c r="COY19" s="66">
        <v>0</v>
      </c>
      <c r="COZ19" s="65">
        <v>121415.67870545454</v>
      </c>
      <c r="CPA19" s="65">
        <v>123602.86783279221</v>
      </c>
      <c r="CPB19" s="65">
        <v>125829.45711280993</v>
      </c>
      <c r="CPC19" s="65">
        <v>128096.15630215914</v>
      </c>
      <c r="CPD19" s="65">
        <v>130403.68794308917</v>
      </c>
      <c r="CPE19" s="65">
        <v>132752.78759376751</v>
      </c>
      <c r="CPF19" s="65">
        <v>135144.20406274957</v>
      </c>
      <c r="CPG19" s="65">
        <v>137578.69964767166</v>
      </c>
      <c r="CPH19" s="65">
        <v>140057.05037824434</v>
      </c>
      <c r="CPI19" s="65">
        <v>32206.316332488885</v>
      </c>
      <c r="CPJ19" s="65">
        <v>24589.862096905319</v>
      </c>
      <c r="CPK19" s="65">
        <v>16688.550205906984</v>
      </c>
      <c r="CPL19" s="65">
        <v>8494.5893619955132</v>
      </c>
      <c r="CPM19" s="65">
        <v>0</v>
      </c>
      <c r="CPN19" s="65">
        <v>0</v>
      </c>
      <c r="CPO19" s="65">
        <v>0</v>
      </c>
      <c r="CPP19" s="65">
        <v>0</v>
      </c>
      <c r="CPQ19" s="65">
        <v>0</v>
      </c>
      <c r="CPR19" s="65">
        <v>0</v>
      </c>
      <c r="CPS19" s="65">
        <v>0</v>
      </c>
      <c r="CPT19" s="65">
        <v>0</v>
      </c>
      <c r="CPU19" s="65">
        <v>0</v>
      </c>
      <c r="CPV19" s="65">
        <v>0</v>
      </c>
      <c r="CPW19" s="65">
        <v>0</v>
      </c>
      <c r="CPX19" s="65">
        <v>0</v>
      </c>
      <c r="CPY19" s="65">
        <v>0</v>
      </c>
      <c r="CPZ19" s="66">
        <v>19696122.236249998</v>
      </c>
      <c r="CQA19" s="66">
        <v>20563629.671148829</v>
      </c>
      <c r="CQB19" s="66">
        <v>21469346.106813285</v>
      </c>
      <c r="CQC19" s="66">
        <v>22414954.442640856</v>
      </c>
      <c r="CQD19" s="66">
        <v>23402211.700626463</v>
      </c>
      <c r="CQE19" s="66">
        <v>24432952.290061142</v>
      </c>
      <c r="CQF19" s="66">
        <v>25509091.416023027</v>
      </c>
      <c r="CQG19" s="66">
        <v>11263338.634223191</v>
      </c>
      <c r="CQH19" s="66">
        <v>11466237.074201919</v>
      </c>
      <c r="CQI19" s="66">
        <v>4765620.5874242783</v>
      </c>
      <c r="CQJ19" s="66">
        <v>4095347.8866815316</v>
      </c>
      <c r="CQK19" s="66">
        <v>3356786.4798092996</v>
      </c>
      <c r="CQL19" s="66">
        <v>2545221.1508212057</v>
      </c>
      <c r="CQM19" s="66">
        <v>0</v>
      </c>
      <c r="CQN19" s="66">
        <v>0</v>
      </c>
      <c r="CQO19" s="66">
        <v>0</v>
      </c>
      <c r="CQP19" s="66">
        <v>0</v>
      </c>
      <c r="CQQ19" s="66">
        <v>0</v>
      </c>
      <c r="CQR19" s="66">
        <v>0</v>
      </c>
      <c r="CQS19" s="66">
        <v>0</v>
      </c>
      <c r="CQT19" s="66">
        <v>0</v>
      </c>
      <c r="CQU19" s="66">
        <v>0</v>
      </c>
      <c r="CQV19" s="66">
        <v>0</v>
      </c>
      <c r="CQW19" s="66">
        <v>0</v>
      </c>
      <c r="CQX19" s="66">
        <v>0</v>
      </c>
      <c r="CQY19" s="66">
        <v>0</v>
      </c>
      <c r="CQZ19" s="66">
        <v>9940099.0724999998</v>
      </c>
      <c r="CRA19" s="66">
        <v>10119160.59773162</v>
      </c>
      <c r="CRB19" s="66">
        <v>10301447.747736638</v>
      </c>
      <c r="CRC19" s="66">
        <v>10487018.62910811</v>
      </c>
      <c r="CRD19" s="66">
        <v>10675932.395174652</v>
      </c>
      <c r="CRE19" s="66">
        <v>10868249.264856402</v>
      </c>
      <c r="CRF19" s="66">
        <v>11064030.541860634</v>
      </c>
      <c r="CRG19" s="66">
        <v>11263338.634223191</v>
      </c>
      <c r="CRH19" s="66">
        <v>11466237.074201919</v>
      </c>
      <c r="CRI19" s="66">
        <v>2271058.1271760976</v>
      </c>
      <c r="CRJ19" s="66">
        <v>1876573.6041164119</v>
      </c>
      <c r="CRK19" s="66">
        <v>1467139.5739108033</v>
      </c>
      <c r="CRL19" s="66">
        <v>1042345.4466826573</v>
      </c>
      <c r="CRM19" s="66">
        <v>0</v>
      </c>
      <c r="CRN19" s="66">
        <v>0</v>
      </c>
      <c r="CRO19" s="66">
        <v>0</v>
      </c>
      <c r="CRP19" s="66">
        <v>0</v>
      </c>
      <c r="CRQ19" s="66">
        <v>0</v>
      </c>
      <c r="CRR19" s="66">
        <v>0</v>
      </c>
      <c r="CRS19" s="66">
        <v>0</v>
      </c>
      <c r="CRT19" s="66">
        <v>0</v>
      </c>
      <c r="CRU19" s="66">
        <v>0</v>
      </c>
      <c r="CRV19" s="66">
        <v>0</v>
      </c>
      <c r="CRW19" s="66">
        <v>0</v>
      </c>
      <c r="CRX19" s="66">
        <v>0</v>
      </c>
      <c r="CRY19" s="66">
        <v>0</v>
      </c>
      <c r="CRZ19" s="67">
        <v>930233.74073175015</v>
      </c>
      <c r="CSA19" s="67">
        <v>971205.49530348601</v>
      </c>
      <c r="CSB19" s="67">
        <v>1013981.8336042167</v>
      </c>
      <c r="CSC19" s="67">
        <v>1058642.2377666698</v>
      </c>
      <c r="CSD19" s="67">
        <v>1105269.6906807404</v>
      </c>
      <c r="CSE19" s="67">
        <v>1153950.8301828692</v>
      </c>
      <c r="CSF19" s="67">
        <v>1204776.1100366316</v>
      </c>
      <c r="CSG19" s="67">
        <v>1257839.9680036434</v>
      </c>
      <c r="CSH19" s="67">
        <v>1313241.0013170827</v>
      </c>
      <c r="CSI19" s="67"/>
      <c r="CSJ19" s="67"/>
      <c r="CSK19" s="67"/>
      <c r="CSL19" s="67"/>
      <c r="CSM19" s="67"/>
      <c r="CSN19" s="67"/>
      <c r="CSO19" s="67"/>
      <c r="CSP19" s="67"/>
      <c r="CSQ19" s="67"/>
      <c r="CSR19" s="67"/>
      <c r="CSS19" s="67"/>
      <c r="CST19" s="67"/>
      <c r="CSU19" s="67"/>
      <c r="CSV19" s="67"/>
      <c r="CSW19" s="67"/>
      <c r="CSX19" s="67"/>
      <c r="CSY19" s="67"/>
      <c r="CSZ19" s="67">
        <v>2790701.2221952504</v>
      </c>
      <c r="CTA19" s="67">
        <v>2840973.0769994454</v>
      </c>
      <c r="CTB19" s="67">
        <v>2892150.53193215</v>
      </c>
      <c r="CTC19" s="67">
        <v>2944249.9005269716</v>
      </c>
      <c r="CTD19" s="67">
        <v>2997287.7901904606</v>
      </c>
      <c r="CTE19" s="67">
        <v>3051281.1074959626</v>
      </c>
      <c r="CTF19" s="67">
        <v>3106247.0635728217</v>
      </c>
      <c r="CTG19" s="67">
        <v>3162203.1795926695</v>
      </c>
      <c r="CTH19" s="67">
        <v>3219167.2923545488</v>
      </c>
      <c r="CTI19" s="67"/>
      <c r="CTJ19" s="67"/>
      <c r="CTK19" s="67"/>
      <c r="CTL19" s="67"/>
      <c r="CTM19" s="67"/>
      <c r="CTN19" s="67"/>
      <c r="CTO19" s="67"/>
      <c r="CTP19" s="67"/>
      <c r="CTQ19" s="67"/>
      <c r="CTR19" s="67"/>
      <c r="CTS19" s="67"/>
      <c r="CTT19" s="67"/>
      <c r="CTU19" s="67"/>
      <c r="CTV19" s="67"/>
      <c r="CTW19" s="67"/>
      <c r="CTX19" s="67"/>
      <c r="CTY19" s="67"/>
      <c r="CTZ19" s="66">
        <v>24316.113600000001</v>
      </c>
      <c r="CUA19" s="66">
        <v>25387.106614910368</v>
      </c>
      <c r="CUB19" s="66">
        <v>26505.271067528891</v>
      </c>
      <c r="CUC19" s="66">
        <v>33734.308456593986</v>
      </c>
      <c r="CUD19" s="66">
        <v>35220.121909934816</v>
      </c>
      <c r="CUE19" s="66">
        <v>36771.377393040959</v>
      </c>
      <c r="CUF19" s="66">
        <v>38390.957272638989</v>
      </c>
      <c r="CUG19" s="66">
        <v>40081.870868087841</v>
      </c>
      <c r="CUH19" s="66">
        <v>41847.260042954236</v>
      </c>
      <c r="CUI19" s="66">
        <v>10303.562674558883</v>
      </c>
      <c r="CUJ19" s="66">
        <v>8068.0340751216127</v>
      </c>
      <c r="CUK19" s="66">
        <v>5615.5914991788859</v>
      </c>
      <c r="CUL19" s="66">
        <v>2931.463934586955</v>
      </c>
      <c r="CUM19" s="66">
        <v>0</v>
      </c>
      <c r="CUN19" s="66">
        <v>0</v>
      </c>
      <c r="CUO19" s="66">
        <v>0</v>
      </c>
      <c r="CUP19" s="66">
        <v>0</v>
      </c>
      <c r="CUQ19" s="66">
        <v>0</v>
      </c>
      <c r="CUR19" s="66">
        <v>0</v>
      </c>
      <c r="CUS19" s="66">
        <v>0</v>
      </c>
      <c r="CUT19" s="66">
        <v>0</v>
      </c>
      <c r="CUU19" s="66">
        <v>0</v>
      </c>
      <c r="CUV19" s="66">
        <v>0</v>
      </c>
      <c r="CUW19" s="66">
        <v>0</v>
      </c>
      <c r="CUX19" s="66">
        <v>0</v>
      </c>
      <c r="CUY19" s="66">
        <v>0</v>
      </c>
      <c r="CUZ19" s="66">
        <v>72948.340800000005</v>
      </c>
      <c r="CVA19" s="66">
        <v>74262.436471631867</v>
      </c>
      <c r="CVB19" s="66">
        <v>75600.204339440694</v>
      </c>
      <c r="CVC19" s="65">
        <v>93820.396328796545</v>
      </c>
      <c r="CVD19" s="65">
        <v>95510.482427731607</v>
      </c>
      <c r="CVE19" s="65">
        <v>97231.013836360347</v>
      </c>
      <c r="CVF19" s="65">
        <v>98982.538998269709</v>
      </c>
      <c r="CVG19" s="65">
        <v>100765.61623674142</v>
      </c>
      <c r="CVH19" s="65">
        <v>102580.81393272549</v>
      </c>
      <c r="CVI19" s="65">
        <v>23588.602888889094</v>
      </c>
      <c r="CVJ19" s="65">
        <v>18010.14701924528</v>
      </c>
      <c r="CVK19" s="65">
        <v>12223.05523967405</v>
      </c>
      <c r="CVL19" s="65">
        <v>6221.6210353172373</v>
      </c>
      <c r="CVM19" s="65">
        <v>0</v>
      </c>
      <c r="CVN19" s="65">
        <v>0</v>
      </c>
      <c r="CVO19" s="65">
        <v>0</v>
      </c>
      <c r="CVP19" s="65">
        <v>0</v>
      </c>
      <c r="CVQ19" s="65">
        <v>0</v>
      </c>
      <c r="CVR19" s="65">
        <v>0</v>
      </c>
      <c r="CVS19" s="65">
        <v>0</v>
      </c>
      <c r="CVT19" s="65">
        <v>0</v>
      </c>
      <c r="CVU19" s="65">
        <v>0</v>
      </c>
      <c r="CVV19" s="65">
        <v>0</v>
      </c>
      <c r="CVW19" s="65">
        <v>0</v>
      </c>
      <c r="CVX19" s="65">
        <v>0</v>
      </c>
      <c r="CVY19" s="65">
        <v>0</v>
      </c>
      <c r="CVZ19" s="66">
        <v>40471.892901818188</v>
      </c>
      <c r="CWA19" s="66">
        <v>42254.460433417793</v>
      </c>
      <c r="CWB19" s="66">
        <v>44115.540403573759</v>
      </c>
      <c r="CWC19" s="66">
        <v>46058.590859680517</v>
      </c>
      <c r="CWD19" s="66">
        <v>48087.222157378208</v>
      </c>
      <c r="CWE19" s="66">
        <v>50205.203668905415</v>
      </c>
      <c r="CWF19" s="66">
        <v>52416.470786918471</v>
      </c>
      <c r="CWG19" s="66">
        <v>54725.132236791083</v>
      </c>
      <c r="CWH19" s="66">
        <v>57135.477710981075</v>
      </c>
      <c r="CWI19" s="66">
        <v>14067.802167493972</v>
      </c>
      <c r="CWJ19" s="66">
        <v>11015.559455920931</v>
      </c>
      <c r="CWK19" s="66">
        <v>7667.1567650061943</v>
      </c>
      <c r="CWL19" s="66">
        <v>4002.4267329143322</v>
      </c>
      <c r="CWM19" s="66">
        <v>0</v>
      </c>
      <c r="CWN19" s="66">
        <v>0</v>
      </c>
      <c r="CWO19" s="66">
        <v>0</v>
      </c>
      <c r="CWP19" s="66">
        <v>0</v>
      </c>
      <c r="CWQ19" s="66">
        <v>0</v>
      </c>
      <c r="CWR19" s="66">
        <v>0</v>
      </c>
      <c r="CWS19" s="66">
        <v>0</v>
      </c>
      <c r="CWT19" s="66">
        <v>0</v>
      </c>
      <c r="CWU19" s="66">
        <v>0</v>
      </c>
      <c r="CWV19" s="66">
        <v>0</v>
      </c>
      <c r="CWW19" s="66">
        <v>0</v>
      </c>
      <c r="CWX19" s="66">
        <v>0</v>
      </c>
      <c r="CWY19" s="66">
        <v>0</v>
      </c>
      <c r="CWZ19" s="65">
        <v>121415.67870545454</v>
      </c>
      <c r="CXA19" s="65">
        <v>123602.86783279221</v>
      </c>
      <c r="CXB19" s="65">
        <v>125829.45711280993</v>
      </c>
      <c r="CXC19" s="65">
        <v>128096.15630215914</v>
      </c>
      <c r="CXD19" s="65">
        <v>130403.68794308917</v>
      </c>
      <c r="CXE19" s="65">
        <v>132752.78759376751</v>
      </c>
      <c r="CXF19" s="65">
        <v>135144.20406274957</v>
      </c>
      <c r="CXG19" s="65">
        <v>137578.69964767166</v>
      </c>
      <c r="CXH19" s="65">
        <v>140057.05037824434</v>
      </c>
      <c r="CXI19" s="65">
        <v>32206.316332488885</v>
      </c>
      <c r="CXJ19" s="65">
        <v>24589.862096905319</v>
      </c>
      <c r="CXK19" s="65">
        <v>16688.550205906984</v>
      </c>
      <c r="CXL19" s="65">
        <v>8494.5893619955132</v>
      </c>
      <c r="CXM19" s="65">
        <v>0</v>
      </c>
      <c r="CXN19" s="65">
        <v>0</v>
      </c>
      <c r="CXO19" s="65">
        <v>0</v>
      </c>
      <c r="CXP19" s="65">
        <v>0</v>
      </c>
      <c r="CXQ19" s="65">
        <v>0</v>
      </c>
      <c r="CXR19" s="65">
        <v>0</v>
      </c>
      <c r="CXS19" s="65">
        <v>0</v>
      </c>
      <c r="CXT19" s="65">
        <v>0</v>
      </c>
      <c r="CXU19" s="65">
        <v>0</v>
      </c>
      <c r="CXV19" s="65">
        <v>0</v>
      </c>
      <c r="CXW19" s="65">
        <v>0</v>
      </c>
      <c r="CXX19" s="65">
        <v>0</v>
      </c>
      <c r="CXY19" s="65">
        <v>0</v>
      </c>
      <c r="CXZ19" s="66">
        <v>18907017.543859649</v>
      </c>
      <c r="CYA19" s="66">
        <v>19739769.193870917</v>
      </c>
      <c r="CYB19" s="66">
        <v>20609199.040693916</v>
      </c>
      <c r="CYC19" s="66">
        <v>21516922.560108662</v>
      </c>
      <c r="CYD19" s="66">
        <v>22464626.380847666</v>
      </c>
      <c r="CYE19" s="66">
        <v>23454071.418497887</v>
      </c>
      <c r="CYF19" s="66">
        <v>24487096.147434019</v>
      </c>
      <c r="CYG19" s="66">
        <v>25565620.016862746</v>
      </c>
      <c r="CYH19" s="66">
        <v>26691647.017325219</v>
      </c>
      <c r="CYI19" s="66">
        <v>27867269.404284645</v>
      </c>
      <c r="CYJ19" s="66">
        <v>29094671.585717712</v>
      </c>
      <c r="CYK19" s="66">
        <v>30376134.180933379</v>
      </c>
      <c r="CYL19" s="66">
        <v>31714038.25816058</v>
      </c>
      <c r="CYM19" s="66">
        <v>33110869.758778762</v>
      </c>
      <c r="CYN19" s="66">
        <v>34569224.11641176</v>
      </c>
      <c r="CYO19" s="66">
        <v>36091811.079467736</v>
      </c>
      <c r="CYP19" s="66">
        <v>37681459.746085852</v>
      </c>
      <c r="CYQ19" s="66">
        <v>39341123.820845075</v>
      </c>
      <c r="CYR19" s="66">
        <v>41073887.103002511</v>
      </c>
      <c r="CYS19" s="66">
        <v>42882969.216458865</v>
      </c>
      <c r="CYT19" s="66">
        <v>44771731.592097871</v>
      </c>
      <c r="CYU19" s="66">
        <v>46743683.713615291</v>
      </c>
      <c r="CYV19" s="66">
        <v>48802489.638442911</v>
      </c>
      <c r="CYW19" s="66">
        <v>50951974.80588381</v>
      </c>
      <c r="CYX19" s="66">
        <v>53196133.145109154</v>
      </c>
      <c r="CYY19" s="66">
        <v>55539134.496223658</v>
      </c>
      <c r="CYZ19" s="66">
        <v>56721052.631578945</v>
      </c>
      <c r="CZA19" s="66">
        <v>57742828.9864095</v>
      </c>
      <c r="CZB19" s="66">
        <v>58783011.680171594</v>
      </c>
      <c r="CZC19" s="66">
        <v>59841932.285729744</v>
      </c>
      <c r="CZD19" s="66">
        <v>60919928.348921418</v>
      </c>
      <c r="CZE19" s="66">
        <v>62017343.496154495</v>
      </c>
      <c r="CZF19" s="66">
        <v>63134527.543943055</v>
      </c>
      <c r="CZG19" s="66">
        <v>64271836.610416271</v>
      </c>
      <c r="CZH19" s="66">
        <v>65429633.228836112</v>
      </c>
      <c r="CZI19" s="66">
        <v>66608286.463159896</v>
      </c>
      <c r="CZJ19" s="66">
        <v>67808172.025684625</v>
      </c>
      <c r="CZK19" s="66">
        <v>69029672.396810547</v>
      </c>
      <c r="CZL19" s="66">
        <v>70273176.946962208</v>
      </c>
      <c r="CZM19" s="66">
        <v>71539082.060705706</v>
      </c>
      <c r="CZN19" s="66">
        <v>72827791.263101861</v>
      </c>
      <c r="CZO19" s="66">
        <v>74139715.348335475</v>
      </c>
      <c r="CZP19" s="66">
        <v>75475272.51066187</v>
      </c>
      <c r="CZQ19" s="66">
        <v>76834888.47771202</v>
      </c>
      <c r="CZR19" s="66">
        <v>78218996.64619936</v>
      </c>
      <c r="CZS19" s="66">
        <v>79628038.220071003</v>
      </c>
      <c r="CZT19" s="66">
        <v>81062462.351147771</v>
      </c>
      <c r="CZU19" s="66">
        <v>82522726.282297581</v>
      </c>
      <c r="CZV19" s="66">
        <v>84009295.493188098</v>
      </c>
      <c r="CZW19" s="66">
        <v>85522643.848664895</v>
      </c>
      <c r="CZX19" s="66">
        <v>87063253.749802545</v>
      </c>
      <c r="CZY19" s="66">
        <v>88631616.287676767</v>
      </c>
      <c r="CZZ19" s="66">
        <v>18907017.543859649</v>
      </c>
      <c r="DAA19" s="66">
        <v>19739769.193870917</v>
      </c>
      <c r="DAB19" s="66">
        <v>20609199.040693916</v>
      </c>
      <c r="DAC19" s="66">
        <v>21516922.560108662</v>
      </c>
      <c r="DAD19" s="66">
        <v>22464626.380847666</v>
      </c>
      <c r="DAE19" s="66">
        <v>23454071.418497887</v>
      </c>
      <c r="DAF19" s="66">
        <v>24487096.147434019</v>
      </c>
      <c r="DAG19" s="66">
        <v>25565620.016862746</v>
      </c>
      <c r="DAH19" s="66">
        <v>26691647.017325219</v>
      </c>
      <c r="DAI19" s="66">
        <v>22293815.523427717</v>
      </c>
      <c r="DAJ19" s="66">
        <v>17456802.951430626</v>
      </c>
      <c r="DAK19" s="66">
        <v>12150453.672373353</v>
      </c>
      <c r="DAL19" s="66">
        <v>6342807.6516321152</v>
      </c>
      <c r="DAM19" s="66">
        <v>0</v>
      </c>
      <c r="DAN19" s="66">
        <v>0</v>
      </c>
      <c r="DAO19" s="66">
        <v>0</v>
      </c>
      <c r="DAP19" s="66">
        <v>0</v>
      </c>
      <c r="DAQ19" s="66">
        <v>0</v>
      </c>
      <c r="DAR19" s="66">
        <v>0</v>
      </c>
      <c r="DAS19" s="66">
        <v>0</v>
      </c>
      <c r="DAT19" s="66">
        <v>0</v>
      </c>
      <c r="DAU19" s="66">
        <v>0</v>
      </c>
      <c r="DAV19" s="66">
        <v>0</v>
      </c>
      <c r="DAW19" s="66">
        <v>0</v>
      </c>
      <c r="DAX19" s="66">
        <v>0</v>
      </c>
      <c r="DAY19" s="66">
        <v>0</v>
      </c>
      <c r="DAZ19" s="66">
        <v>56721052.631578945</v>
      </c>
      <c r="DBA19" s="66">
        <v>57742828.9864095</v>
      </c>
      <c r="DBB19" s="66">
        <v>58783011.680171594</v>
      </c>
      <c r="DBC19" s="66">
        <v>59841932.285729744</v>
      </c>
      <c r="DBD19" s="66">
        <v>60919928.348921418</v>
      </c>
      <c r="DBE19" s="66">
        <v>62017343.496154495</v>
      </c>
      <c r="DBF19" s="66">
        <v>63134527.543943055</v>
      </c>
      <c r="DBG19" s="66">
        <v>64271836.610416271</v>
      </c>
      <c r="DBH19" s="66">
        <v>65429633.228836112</v>
      </c>
      <c r="DBI19" s="66">
        <v>53286629.170527913</v>
      </c>
      <c r="DBJ19" s="66">
        <v>40684903.215410776</v>
      </c>
      <c r="DBK19" s="66">
        <v>27611868.958724223</v>
      </c>
      <c r="DBL19" s="66">
        <v>14054635.389392443</v>
      </c>
      <c r="DBM19" s="66">
        <v>0</v>
      </c>
      <c r="DBN19" s="66">
        <v>0</v>
      </c>
      <c r="DBO19" s="66">
        <v>0</v>
      </c>
      <c r="DBP19" s="66">
        <v>0</v>
      </c>
      <c r="DBQ19" s="66">
        <v>0</v>
      </c>
      <c r="DBR19" s="66">
        <v>0</v>
      </c>
      <c r="DBS19" s="66">
        <v>0</v>
      </c>
      <c r="DBT19" s="66">
        <v>0</v>
      </c>
      <c r="DBU19" s="66">
        <v>0</v>
      </c>
      <c r="DBV19" s="66">
        <v>0</v>
      </c>
      <c r="DBW19" s="66">
        <v>0</v>
      </c>
      <c r="DBX19" s="66">
        <v>0</v>
      </c>
      <c r="DBY19" s="66">
        <v>0</v>
      </c>
      <c r="DBZ19" s="66">
        <v>18907017.543859649</v>
      </c>
      <c r="DCA19" s="66">
        <v>19739769.193870917</v>
      </c>
      <c r="DCB19" s="66">
        <v>20609199.040693916</v>
      </c>
      <c r="DCC19" s="66">
        <v>21516922.560108662</v>
      </c>
      <c r="DCD19" s="66">
        <v>22464626.380847666</v>
      </c>
      <c r="DCE19" s="66">
        <v>23454071.418497887</v>
      </c>
      <c r="DCF19" s="66">
        <v>24487096.147434019</v>
      </c>
      <c r="DCG19" s="66">
        <v>25565620.016862746</v>
      </c>
      <c r="DCH19" s="66">
        <v>26691647.017325219</v>
      </c>
      <c r="DCI19" s="66">
        <v>7868405.4788568411</v>
      </c>
      <c r="DCJ19" s="66">
        <v>8214966.0947908834</v>
      </c>
      <c r="DCK19" s="66">
        <v>8576790.8275576606</v>
      </c>
      <c r="DCL19" s="66">
        <v>8954551.9787747506</v>
      </c>
      <c r="DCM19" s="66">
        <v>9348951.4613022376</v>
      </c>
      <c r="DCN19" s="66">
        <v>9760722.1034574378</v>
      </c>
      <c r="DCO19" s="66">
        <v>10190629.010673244</v>
      </c>
      <c r="DCP19" s="66">
        <v>10639470.987130122</v>
      </c>
      <c r="DCQ19" s="66">
        <v>11108082.020003315</v>
      </c>
      <c r="DCR19" s="66">
        <v>11597332.829083063</v>
      </c>
      <c r="DCS19" s="66">
        <v>12108132.484647211</v>
      </c>
      <c r="DCT19" s="66">
        <v>12641430.096592341</v>
      </c>
      <c r="DCU19" s="66">
        <v>13198216.577961963</v>
      </c>
      <c r="DCV19" s="66">
        <v>13779526.486148586</v>
      </c>
      <c r="DCW19" s="66">
        <v>14386439.945190724</v>
      </c>
      <c r="DCX19" s="66">
        <v>15020084.652736701</v>
      </c>
      <c r="DCY19" s="66">
        <v>15681637.975404326</v>
      </c>
      <c r="DCZ19" s="66">
        <v>56721052.631578945</v>
      </c>
      <c r="DDA19" s="66">
        <v>57742828.9864095</v>
      </c>
      <c r="DDB19" s="66">
        <v>58783011.680171594</v>
      </c>
      <c r="DDC19" s="66">
        <v>59841932.285729744</v>
      </c>
      <c r="DDD19" s="66">
        <v>60919928.348921418</v>
      </c>
      <c r="DDE19" s="66">
        <v>62017343.496154495</v>
      </c>
      <c r="DDF19" s="66">
        <v>63134527.543943055</v>
      </c>
      <c r="DDG19" s="66">
        <v>64271836.610416271</v>
      </c>
      <c r="DDH19" s="66">
        <v>65429633.228836112</v>
      </c>
      <c r="DDI19" s="66">
        <v>18807045.589598089</v>
      </c>
      <c r="DDJ19" s="66">
        <v>19145836.807252128</v>
      </c>
      <c r="DDK19" s="66">
        <v>19490731.029687684</v>
      </c>
      <c r="DDL19" s="66">
        <v>19841838.196789328</v>
      </c>
      <c r="DDM19" s="66">
        <v>20199270.228905141</v>
      </c>
      <c r="DDN19" s="66">
        <v>20563141.062522877</v>
      </c>
      <c r="DDO19" s="66">
        <v>20933566.686588842</v>
      </c>
      <c r="DDP19" s="66">
        <v>21310665.179480996</v>
      </c>
      <c r="DDQ19" s="66">
        <v>21694556.746648099</v>
      </c>
      <c r="DDR19" s="66">
        <v>22085363.758926876</v>
      </c>
      <c r="DDS19" s="66">
        <v>22483210.791549463</v>
      </c>
      <c r="DDT19" s="66">
        <v>22888224.663853489</v>
      </c>
      <c r="DDU19" s="66">
        <v>23300534.479707554</v>
      </c>
      <c r="DDV19" s="66">
        <v>23720271.668664876</v>
      </c>
      <c r="DDW19" s="66">
        <v>24147570.027858321</v>
      </c>
      <c r="DDX19" s="66">
        <v>24582565.764650129</v>
      </c>
      <c r="DDY19" s="66">
        <v>25025397.540049911</v>
      </c>
      <c r="DDZ19" s="66">
        <v>18907017.543859649</v>
      </c>
      <c r="DEA19" s="66">
        <v>19739769.193870917</v>
      </c>
      <c r="DEB19" s="66">
        <v>20609199.040693916</v>
      </c>
      <c r="DEC19" s="66">
        <v>21516922.560108662</v>
      </c>
      <c r="DED19" s="66">
        <v>22464626.380847666</v>
      </c>
      <c r="DEE19" s="66">
        <v>23454071.418497887</v>
      </c>
      <c r="DEF19" s="66">
        <v>24487096.147434019</v>
      </c>
      <c r="DEG19" s="66">
        <v>25565620.016862746</v>
      </c>
      <c r="DEH19" s="66">
        <v>26691647.017325219</v>
      </c>
      <c r="DEI19" s="66">
        <v>6294724.3830854725</v>
      </c>
      <c r="DEJ19" s="66">
        <v>4928979.6568745291</v>
      </c>
      <c r="DEK19" s="66">
        <v>3430716.331023064</v>
      </c>
      <c r="DEL19" s="66">
        <v>1790910.3957549506</v>
      </c>
      <c r="DEM19" s="66">
        <v>0</v>
      </c>
      <c r="DEN19" s="66">
        <v>0</v>
      </c>
      <c r="DEO19" s="66">
        <v>0</v>
      </c>
      <c r="DEP19" s="66">
        <v>0</v>
      </c>
      <c r="DEQ19" s="66">
        <v>0</v>
      </c>
      <c r="DER19" s="66">
        <v>0</v>
      </c>
      <c r="DES19" s="66">
        <v>0</v>
      </c>
      <c r="DET19" s="66">
        <v>0</v>
      </c>
      <c r="DEU19" s="66">
        <v>0</v>
      </c>
      <c r="DEV19" s="66">
        <v>0</v>
      </c>
      <c r="DEW19" s="66">
        <v>0</v>
      </c>
      <c r="DEX19" s="66">
        <v>0</v>
      </c>
      <c r="DEY19" s="66">
        <v>0</v>
      </c>
      <c r="DEZ19" s="66">
        <v>56721052.631578945</v>
      </c>
      <c r="DFA19" s="66">
        <v>57742828.9864095</v>
      </c>
      <c r="DFB19" s="66">
        <v>58783011.680171594</v>
      </c>
      <c r="DFC19" s="66">
        <v>59841932.285729744</v>
      </c>
      <c r="DFD19" s="66">
        <v>60919928.348921418</v>
      </c>
      <c r="DFE19" s="66">
        <v>62017343.496154495</v>
      </c>
      <c r="DFF19" s="66">
        <v>63134527.543943055</v>
      </c>
      <c r="DFG19" s="66">
        <v>64271836.610416271</v>
      </c>
      <c r="DFH19" s="66">
        <v>65429633.228836112</v>
      </c>
      <c r="DFI19" s="66">
        <v>15045636.471678473</v>
      </c>
      <c r="DFJ19" s="66">
        <v>11487502.084351277</v>
      </c>
      <c r="DFK19" s="66">
        <v>7796292.4118750747</v>
      </c>
      <c r="DFL19" s="66">
        <v>3968367.6393578658</v>
      </c>
      <c r="DFM19" s="66">
        <v>0</v>
      </c>
      <c r="DFN19" s="66">
        <v>0</v>
      </c>
      <c r="DFO19" s="66">
        <v>0</v>
      </c>
      <c r="DFP19" s="66">
        <v>0</v>
      </c>
      <c r="DFQ19" s="66">
        <v>0</v>
      </c>
      <c r="DFR19" s="66">
        <v>0</v>
      </c>
      <c r="DFS19" s="66">
        <v>0</v>
      </c>
      <c r="DFT19" s="66">
        <v>0</v>
      </c>
      <c r="DFU19" s="66">
        <v>0</v>
      </c>
      <c r="DFV19" s="66">
        <v>0</v>
      </c>
      <c r="DFW19" s="66">
        <v>0</v>
      </c>
      <c r="DFX19" s="66">
        <v>0</v>
      </c>
      <c r="DFY19" s="66">
        <v>0</v>
      </c>
      <c r="DFZ19" s="66">
        <v>18907017.543859649</v>
      </c>
      <c r="DGA19" s="66">
        <v>19739769.193870917</v>
      </c>
      <c r="DGB19" s="66">
        <v>20609199.040693916</v>
      </c>
      <c r="DGC19" s="66">
        <v>21516922.560108662</v>
      </c>
      <c r="DGD19" s="66">
        <v>22464626.380847666</v>
      </c>
      <c r="DGE19" s="66">
        <v>17590553.563873418</v>
      </c>
      <c r="DGF19" s="66">
        <v>18365322.110575516</v>
      </c>
      <c r="DGG19" s="66">
        <v>19174215.012647059</v>
      </c>
      <c r="DGH19" s="66">
        <v>20018735.262993913</v>
      </c>
      <c r="DGI19" s="66">
        <v>4721043.2873141048</v>
      </c>
      <c r="DGJ19" s="66">
        <v>3696734.742655897</v>
      </c>
      <c r="DGK19" s="66">
        <v>2573037.2482672981</v>
      </c>
      <c r="DGL19" s="66">
        <v>1343182.7968162128</v>
      </c>
      <c r="DGM19" s="66">
        <v>0</v>
      </c>
      <c r="DGN19" s="66">
        <v>0</v>
      </c>
      <c r="DGO19" s="66">
        <v>0</v>
      </c>
      <c r="DGP19" s="66">
        <v>0</v>
      </c>
      <c r="DGQ19" s="66">
        <v>0</v>
      </c>
      <c r="DGR19" s="66">
        <v>0</v>
      </c>
      <c r="DGS19" s="66">
        <v>0</v>
      </c>
      <c r="DGT19" s="66">
        <v>0</v>
      </c>
      <c r="DGU19" s="66">
        <v>0</v>
      </c>
      <c r="DGV19" s="66">
        <v>0</v>
      </c>
      <c r="DGW19" s="66">
        <v>0</v>
      </c>
      <c r="DGX19" s="66">
        <v>0</v>
      </c>
      <c r="DGY19" s="66">
        <v>0</v>
      </c>
      <c r="DGZ19" s="66">
        <v>56721052.631578945</v>
      </c>
      <c r="DHA19" s="66">
        <v>57742828.9864095</v>
      </c>
      <c r="DHB19" s="66">
        <v>58783011.680171594</v>
      </c>
      <c r="DHC19" s="66">
        <v>59841932.285729744</v>
      </c>
      <c r="DHD19" s="66">
        <v>60919928.348921418</v>
      </c>
      <c r="DHE19" s="66">
        <v>46513007.622115873</v>
      </c>
      <c r="DHF19" s="66">
        <v>47350895.657957286</v>
      </c>
      <c r="DHG19" s="66">
        <v>48203877.457812198</v>
      </c>
      <c r="DHH19" s="66">
        <v>49072224.921627082</v>
      </c>
      <c r="DHI19" s="66">
        <v>11284227.353758855</v>
      </c>
      <c r="DHJ19" s="66">
        <v>8615626.5632634573</v>
      </c>
      <c r="DHK19" s="66">
        <v>5847219.3089063056</v>
      </c>
      <c r="DHL19" s="66">
        <v>2976275.7295183991</v>
      </c>
      <c r="DHM19" s="66">
        <v>0</v>
      </c>
      <c r="DHN19" s="66">
        <v>0</v>
      </c>
      <c r="DHO19" s="66">
        <v>0</v>
      </c>
      <c r="DHP19" s="66">
        <v>0</v>
      </c>
      <c r="DHQ19" s="66">
        <v>0</v>
      </c>
      <c r="DHR19" s="66">
        <v>0</v>
      </c>
      <c r="DHS19" s="66">
        <v>0</v>
      </c>
      <c r="DHT19" s="66">
        <v>0</v>
      </c>
      <c r="DHU19" s="66">
        <v>0</v>
      </c>
      <c r="DHV19" s="66">
        <v>0</v>
      </c>
      <c r="DHW19" s="66">
        <v>0</v>
      </c>
      <c r="DHX19" s="66">
        <v>0</v>
      </c>
      <c r="DHY19" s="66">
        <v>0</v>
      </c>
      <c r="DHZ19" s="25">
        <v>0.56000000000000005</v>
      </c>
      <c r="DIA19" s="25">
        <v>0.5</v>
      </c>
      <c r="DIB19" s="25">
        <v>0.17699999999999999</v>
      </c>
      <c r="DIC19" s="25">
        <v>8.8499999999999995E-2</v>
      </c>
      <c r="DID19" s="25">
        <v>4.4249999999999998E-2</v>
      </c>
      <c r="DIE19" s="25">
        <v>0.17699999999999999</v>
      </c>
      <c r="DIF19" s="25">
        <v>8.8499999999999995E-2</v>
      </c>
      <c r="DIG19" s="25">
        <v>4.4249999999999998E-2</v>
      </c>
      <c r="DIH19" s="25">
        <v>0.43700000000000006</v>
      </c>
      <c r="DII19" s="25">
        <v>0.41200000000000003</v>
      </c>
      <c r="DIJ19" s="25">
        <v>4.2238373745785367</v>
      </c>
      <c r="DIK19" s="25">
        <v>4.2238373745785367</v>
      </c>
      <c r="DIL19" s="46">
        <v>0.8</v>
      </c>
      <c r="DIM19" s="46">
        <v>0.8</v>
      </c>
      <c r="DIN19" s="25">
        <v>2</v>
      </c>
      <c r="DIO19" s="25">
        <v>2</v>
      </c>
      <c r="DIP19" s="25">
        <v>280.35461971322621</v>
      </c>
      <c r="DIQ19" s="25">
        <v>1759.6453802867738</v>
      </c>
      <c r="DIR19" s="25">
        <f t="shared" si="19"/>
        <v>296.29516919777046</v>
      </c>
      <c r="DIS19" s="25">
        <f t="shared" si="20"/>
        <v>2072.4978489209293</v>
      </c>
      <c r="DIT19" s="66">
        <v>5336423.3610612862</v>
      </c>
      <c r="DIU19" s="66">
        <v>5571463.8876157086</v>
      </c>
      <c r="DIV19" s="66">
        <v>5816856.6754854694</v>
      </c>
      <c r="DIW19" s="66">
        <v>6073057.6856740257</v>
      </c>
      <c r="DIX19" s="66">
        <v>6340542.9617958078</v>
      </c>
      <c r="DIY19" s="66">
        <v>6619809.5146063864</v>
      </c>
      <c r="DIZ19" s="66">
        <v>6911376.2454914004</v>
      </c>
      <c r="DJA19" s="66">
        <v>7215784.910630173</v>
      </c>
      <c r="DJB19" s="66">
        <v>7533601.1276254971</v>
      </c>
      <c r="DJC19" s="66">
        <v>7865415.4264700208</v>
      </c>
      <c r="DJD19" s="66">
        <v>8211844.3468019953</v>
      </c>
      <c r="DJE19" s="66">
        <v>8573531.5834891982</v>
      </c>
      <c r="DJF19" s="66">
        <v>8951149.182669621</v>
      </c>
      <c r="DJG19" s="66">
        <v>9345398.7904712483</v>
      </c>
      <c r="DJH19" s="66">
        <v>9757012.9567312114</v>
      </c>
      <c r="DJI19" s="66">
        <v>10186756.496136665</v>
      </c>
      <c r="DJJ19" s="66">
        <v>10635427.909316573</v>
      </c>
      <c r="DJK19" s="66">
        <v>11103860.866524866</v>
      </c>
      <c r="DJL19" s="66">
        <v>11592925.756671816</v>
      </c>
      <c r="DJM19" s="66">
        <v>12103531.304581827</v>
      </c>
      <c r="DJN19" s="66">
        <v>12636626.259482684</v>
      </c>
      <c r="DJO19" s="66">
        <v>13193201.157863604</v>
      </c>
      <c r="DJP19" s="66">
        <v>13774290.163977612</v>
      </c>
      <c r="DJQ19" s="66">
        <v>14380972.991408085</v>
      </c>
      <c r="DJR19" s="66">
        <v>15014376.909269894</v>
      </c>
      <c r="DJS19" s="66">
        <v>15675678.836772798</v>
      </c>
      <c r="DJT19" s="66">
        <v>168943847.2244834</v>
      </c>
      <c r="DJU19" s="66">
        <v>171987211.55534869</v>
      </c>
      <c r="DJV19" s="66">
        <v>175085399.22901431</v>
      </c>
      <c r="DJW19" s="66">
        <v>178239397.83637923</v>
      </c>
      <c r="DJX19" s="66">
        <v>181450212.75886276</v>
      </c>
      <c r="DJY19" s="66">
        <v>184718867.48888373</v>
      </c>
      <c r="DJZ19" s="66">
        <v>188046403.95611319</v>
      </c>
      <c r="DKA19" s="66">
        <v>191433882.85960412</v>
      </c>
      <c r="DKB19" s="66">
        <v>194882384.00590414</v>
      </c>
      <c r="DKC19" s="66">
        <v>198393006.65325922</v>
      </c>
      <c r="DKD19" s="66">
        <v>201966869.86201748</v>
      </c>
      <c r="DKE19" s="66">
        <v>205605112.85134551</v>
      </c>
      <c r="DKF19" s="66">
        <v>209308895.36237055</v>
      </c>
      <c r="DKG19" s="66">
        <v>213079398.02786416</v>
      </c>
      <c r="DKH19" s="66">
        <v>216917822.74858573</v>
      </c>
      <c r="DKI19" s="66">
        <v>220825393.07640493</v>
      </c>
      <c r="DKJ19" s="66">
        <v>224803354.60432643</v>
      </c>
      <c r="DKK19" s="66">
        <v>228852975.36354002</v>
      </c>
      <c r="DKL19" s="66">
        <v>232975546.22762334</v>
      </c>
      <c r="DKM19" s="66">
        <v>237172381.32402611</v>
      </c>
      <c r="DKN19" s="66">
        <v>241444818.45296657</v>
      </c>
      <c r="DKO19" s="66">
        <v>245794219.51387438</v>
      </c>
      <c r="DKP19" s="66">
        <v>250221970.93951494</v>
      </c>
      <c r="DKQ19" s="66">
        <v>254729484.13793451</v>
      </c>
      <c r="DKR19" s="66">
        <v>259318195.94236636</v>
      </c>
      <c r="DKS19" s="66">
        <v>263989569.06924146</v>
      </c>
      <c r="DKT19" s="65">
        <v>5336423.3610612862</v>
      </c>
      <c r="DKU19" s="65">
        <v>5571463.8876157086</v>
      </c>
      <c r="DKV19" s="65">
        <v>5816856.6754854694</v>
      </c>
      <c r="DKW19" s="65">
        <v>6073057.6856740257</v>
      </c>
      <c r="DKX19" s="65">
        <v>6340542.9617958078</v>
      </c>
      <c r="DKY19" s="65">
        <v>6619809.5146063864</v>
      </c>
      <c r="DKZ19" s="65">
        <v>6911376.2454914004</v>
      </c>
      <c r="DLA19" s="65">
        <v>7215784.910630173</v>
      </c>
      <c r="DLB19" s="65">
        <v>7533601.1276254971</v>
      </c>
      <c r="DLC19" s="78">
        <v>7078873.8838230195</v>
      </c>
      <c r="DLD19" s="78">
        <v>6569475.4774415959</v>
      </c>
      <c r="DLE19" s="78">
        <v>6001472.1084424388</v>
      </c>
      <c r="DLF19" s="78">
        <v>5370689.5096017728</v>
      </c>
      <c r="DLG19" s="78">
        <v>4672699.3952356242</v>
      </c>
      <c r="DLH19" s="65">
        <v>4746243.9894826477</v>
      </c>
      <c r="DLI19" s="65">
        <v>4820946.1174987974</v>
      </c>
      <c r="DLJ19" s="65">
        <v>4896823.9979504533</v>
      </c>
      <c r="DLK19" s="65">
        <v>4973896.1362514012</v>
      </c>
      <c r="DLL19" s="65">
        <v>5052181.3290760089</v>
      </c>
      <c r="DLM19" s="65">
        <v>5131698.6689434387</v>
      </c>
      <c r="DLN19" s="65">
        <v>5212467.5488740094</v>
      </c>
      <c r="DLO19" s="65">
        <v>5294507.6671188483</v>
      </c>
      <c r="DLP19" s="65">
        <v>5377839.0319639808</v>
      </c>
      <c r="DLQ19" s="65">
        <v>5462481.9666100377</v>
      </c>
      <c r="DLR19" s="65">
        <v>5548457.1141287582</v>
      </c>
      <c r="DLS19" s="65">
        <v>5635785.4424975114</v>
      </c>
      <c r="DLT19" s="65">
        <v>168943847.2244834</v>
      </c>
      <c r="DLU19" s="65">
        <v>171987211.55534869</v>
      </c>
      <c r="DLV19" s="65">
        <v>175085399.22901431</v>
      </c>
      <c r="DLW19" s="65">
        <v>178239397.83637923</v>
      </c>
      <c r="DLX19" s="65">
        <v>181450212.75886276</v>
      </c>
      <c r="DLY19" s="65">
        <v>184718867.48888373</v>
      </c>
      <c r="DLZ19" s="65">
        <v>188046403.95611319</v>
      </c>
      <c r="DMA19" s="65">
        <v>191433882.85960412</v>
      </c>
      <c r="DMB19" s="65">
        <v>194882384.00590414</v>
      </c>
      <c r="DMC19" s="78">
        <v>178553705.98793331</v>
      </c>
      <c r="DMD19" s="78">
        <v>161573495.88961399</v>
      </c>
      <c r="DME19" s="78">
        <v>143923578.99594185</v>
      </c>
      <c r="DMF19" s="78">
        <v>125585337.21742234</v>
      </c>
      <c r="DMG19" s="78">
        <v>106539699.01393208</v>
      </c>
      <c r="DMH19" s="65">
        <v>108216549.64617451</v>
      </c>
      <c r="DMI19" s="65">
        <v>109919792.58165109</v>
      </c>
      <c r="DMJ19" s="65">
        <v>111649843.214349</v>
      </c>
      <c r="DMK19" s="65">
        <v>113407123.47622834</v>
      </c>
      <c r="DML19" s="65">
        <v>115192061.94012471</v>
      </c>
      <c r="DMM19" s="65">
        <v>117005093.92427127</v>
      </c>
      <c r="DMN19" s="65">
        <v>118846661.59846605</v>
      </c>
      <c r="DMO19" s="65">
        <v>120717214.09191011</v>
      </c>
      <c r="DMP19" s="65">
        <v>122617207.60274303</v>
      </c>
      <c r="DMQ19" s="65">
        <v>124547105.50930247</v>
      </c>
      <c r="DMR19" s="65">
        <v>126507378.48313476</v>
      </c>
      <c r="DMS19" s="65">
        <v>128498504.60378426</v>
      </c>
      <c r="DMT19" s="65">
        <v>3892237.2846293263</v>
      </c>
      <c r="DMU19" s="65">
        <v>4063669.2417580229</v>
      </c>
      <c r="DMV19" s="65">
        <v>4242651.8474664027</v>
      </c>
      <c r="DMW19" s="65">
        <v>4429517.6669011777</v>
      </c>
      <c r="DMX19" s="65">
        <v>4624613.9129013298</v>
      </c>
      <c r="DMY19" s="65">
        <v>4828303.0911495602</v>
      </c>
      <c r="DMZ19" s="65">
        <v>5040963.673739179</v>
      </c>
      <c r="DNA19" s="65">
        <v>5262990.8024079464</v>
      </c>
      <c r="DNB19" s="65">
        <v>5494797.0227455758</v>
      </c>
      <c r="DNC19" s="65">
        <v>5736813.0507390797</v>
      </c>
      <c r="DND19" s="65">
        <v>5989488.5730802882</v>
      </c>
      <c r="DNE19" s="65">
        <v>6253293.0827225884</v>
      </c>
      <c r="DNF19" s="65">
        <v>6528716.7512393892</v>
      </c>
      <c r="DNG19" s="65">
        <v>6816271.3396052569</v>
      </c>
      <c r="DNH19" s="65">
        <v>7116491.149092041</v>
      </c>
      <c r="DNI19" s="65">
        <v>7429934.0140467854</v>
      </c>
      <c r="DNJ19" s="65">
        <v>7757182.3383961618</v>
      </c>
      <c r="DNK19" s="65">
        <v>8098844.1778032761</v>
      </c>
      <c r="DNL19" s="65">
        <v>8455554.3694876414</v>
      </c>
      <c r="DNM19" s="65">
        <v>8827975.7118075825</v>
      </c>
      <c r="DNN19" s="65">
        <v>9216800.1957968455</v>
      </c>
      <c r="DNO19" s="65">
        <v>9622750.2909437492</v>
      </c>
      <c r="DNP19" s="65">
        <v>10046580.287601911</v>
      </c>
      <c r="DNQ19" s="65">
        <v>10489077.698526898</v>
      </c>
      <c r="DNR19" s="65">
        <v>10951064.722142978</v>
      </c>
      <c r="DNS19" s="65">
        <v>11433399.770258827</v>
      </c>
      <c r="DNT19" s="65">
        <v>9356299.8867270648</v>
      </c>
      <c r="DNU19" s="65">
        <v>9524844.8193300813</v>
      </c>
      <c r="DNV19" s="65">
        <v>9696425.9301926699</v>
      </c>
      <c r="DNW19" s="65">
        <v>9871097.9132073279</v>
      </c>
      <c r="DNX19" s="65">
        <v>10048916.44752552</v>
      </c>
      <c r="DNY19" s="65">
        <v>10229938.2153062</v>
      </c>
      <c r="DNZ19" s="65">
        <v>10414220.919784041</v>
      </c>
      <c r="DOA19" s="65">
        <v>10601823.303663159</v>
      </c>
      <c r="DOB19" s="65">
        <v>10792805.167842166</v>
      </c>
      <c r="DOC19" s="65">
        <v>10987227.39047656</v>
      </c>
      <c r="DOD19" s="65">
        <v>11185151.946384491</v>
      </c>
      <c r="DOE19" s="65">
        <v>11386641.926802093</v>
      </c>
      <c r="DOF19" s="65">
        <v>11591761.559494719</v>
      </c>
      <c r="DOG19" s="65">
        <v>11800576.229230437</v>
      </c>
      <c r="DOH19" s="65">
        <v>12013152.498622347</v>
      </c>
      <c r="DOI19" s="65">
        <v>12229558.129346345</v>
      </c>
      <c r="DOJ19" s="65">
        <v>12449862.103741113</v>
      </c>
      <c r="DOK19" s="65">
        <v>12674134.646797223</v>
      </c>
      <c r="DOL19" s="65">
        <v>12902447.248542314</v>
      </c>
      <c r="DOM19" s="65">
        <v>13134872.686829567</v>
      </c>
      <c r="DON19" s="65">
        <v>13371485.050536655</v>
      </c>
      <c r="DOO19" s="65">
        <v>13612359.763182627</v>
      </c>
      <c r="DOP19" s="65">
        <v>13857573.606970202</v>
      </c>
      <c r="DOQ19" s="65">
        <v>14107204.747261189</v>
      </c>
      <c r="DOR19" s="65">
        <v>14361332.757492784</v>
      </c>
      <c r="DOS19" s="65">
        <v>14620038.644542735</v>
      </c>
      <c r="DOT19" s="65">
        <v>3892237.2846293263</v>
      </c>
      <c r="DOU19" s="65">
        <v>4063669.2417580229</v>
      </c>
      <c r="DOV19" s="65">
        <v>4242651.8474664027</v>
      </c>
      <c r="DOW19" s="65">
        <v>4429517.6669011777</v>
      </c>
      <c r="DOX19" s="65">
        <v>4624613.9129013298</v>
      </c>
      <c r="DOY19" s="65">
        <v>4828303.0911495602</v>
      </c>
      <c r="DOZ19" s="65">
        <v>5040963.673739179</v>
      </c>
      <c r="DPA19" s="65">
        <v>5262990.8024079464</v>
      </c>
      <c r="DPB19" s="65">
        <v>5494797.0227455758</v>
      </c>
      <c r="DPC19" s="78">
        <v>5163131.7456651721</v>
      </c>
      <c r="DPD19" s="78">
        <v>4791590.8584642308</v>
      </c>
      <c r="DPE19" s="78">
        <v>4377305.1579058114</v>
      </c>
      <c r="DPF19" s="78">
        <v>3917230.0507436334</v>
      </c>
      <c r="DPG19" s="78">
        <v>3408135.6698026285</v>
      </c>
      <c r="DPH19" s="65">
        <v>3461777.0307748346</v>
      </c>
      <c r="DPI19" s="65">
        <v>3516262.6643599076</v>
      </c>
      <c r="DPJ19" s="65">
        <v>3571605.8587412932</v>
      </c>
      <c r="DPK19" s="65">
        <v>3627820.1112479377</v>
      </c>
      <c r="DPL19" s="65">
        <v>3684919.1316460748</v>
      </c>
      <c r="DPM19" s="65">
        <v>3742916.8454828192</v>
      </c>
      <c r="DPN19" s="65">
        <v>3801827.3974823887</v>
      </c>
      <c r="DPO19" s="65">
        <v>3861665.1549957758</v>
      </c>
      <c r="DPP19" s="65">
        <v>3922444.7115047202</v>
      </c>
      <c r="DPQ19" s="65">
        <v>3984180.8901808262</v>
      </c>
      <c r="DPR19" s="65">
        <v>4046888.7475006995</v>
      </c>
      <c r="DPS19" s="65">
        <v>4110583.5769179845</v>
      </c>
      <c r="DPT19" s="65">
        <v>9356299.8867270648</v>
      </c>
      <c r="DPU19" s="65">
        <v>9524844.8193300813</v>
      </c>
      <c r="DPV19" s="65">
        <v>9696425.9301926699</v>
      </c>
      <c r="DPW19" s="65">
        <v>9871097.9132073279</v>
      </c>
      <c r="DPX19" s="65">
        <v>10048916.44752552</v>
      </c>
      <c r="DPY19" s="65">
        <v>10229938.2153062</v>
      </c>
      <c r="DPZ19" s="65">
        <v>10414220.919784041</v>
      </c>
      <c r="DQA19" s="65">
        <v>10601823.303663159</v>
      </c>
      <c r="DQB19" s="65">
        <v>10792805.167842166</v>
      </c>
      <c r="DQC19" s="78">
        <v>9888504.6514289044</v>
      </c>
      <c r="DQD19" s="78">
        <v>8948121.5571075939</v>
      </c>
      <c r="DQE19" s="78">
        <v>7970649.3487614645</v>
      </c>
      <c r="DQF19" s="78">
        <v>6955056.935696831</v>
      </c>
      <c r="DQG19" s="78">
        <v>5900288.1146152187</v>
      </c>
      <c r="DQH19" s="65">
        <v>5993153.9847742021</v>
      </c>
      <c r="DQI19" s="65">
        <v>6087481.4903097739</v>
      </c>
      <c r="DQJ19" s="65">
        <v>6183293.6362071931</v>
      </c>
      <c r="DQK19" s="65">
        <v>6280613.7895319993</v>
      </c>
      <c r="DQL19" s="65">
        <v>6379465.6851288704</v>
      </c>
      <c r="DQM19" s="65">
        <v>6479873.431410173</v>
      </c>
      <c r="DQN19" s="65">
        <v>6581861.5162356254</v>
      </c>
      <c r="DQO19" s="65">
        <v>6685454.8128844975</v>
      </c>
      <c r="DQP19" s="65">
        <v>6790678.5861218106</v>
      </c>
      <c r="DQQ19" s="65">
        <v>6897558.4983600117</v>
      </c>
      <c r="DQR19" s="65">
        <v>7006120.6159176333</v>
      </c>
      <c r="DQS19" s="65">
        <v>7116391.4153764518</v>
      </c>
      <c r="DQT19" s="66">
        <v>27030436.488217656</v>
      </c>
      <c r="DQU19" s="66">
        <v>28220980.715189002</v>
      </c>
      <c r="DQV19" s="66">
        <v>29463961.962812707</v>
      </c>
      <c r="DQW19" s="66">
        <v>30761689.797648832</v>
      </c>
      <c r="DQX19" s="66">
        <v>32116575.510146964</v>
      </c>
      <c r="DQY19" s="66">
        <v>33531136.595032208</v>
      </c>
      <c r="DQZ19" s="66">
        <v>35008001.429027922</v>
      </c>
      <c r="DRA19" s="66">
        <v>36549914.154606774</v>
      </c>
      <c r="DRB19" s="66">
        <v>38159739.778844588</v>
      </c>
      <c r="DRC19" s="66">
        <v>39840469.496851005</v>
      </c>
      <c r="DRD19" s="66">
        <v>41595226.249668479</v>
      </c>
      <c r="DRE19" s="66">
        <v>43427270.526966617</v>
      </c>
      <c r="DRF19" s="66">
        <v>45340006.425313644</v>
      </c>
      <c r="DRG19" s="66">
        <v>47336987.973281994</v>
      </c>
      <c r="DRH19" s="66">
        <v>49421925.735140502</v>
      </c>
      <c r="DRI19" s="66">
        <v>51598693.705403417</v>
      </c>
      <c r="DRJ19" s="66">
        <v>53871336.50704696</v>
      </c>
      <c r="DRK19" s="66">
        <v>56244076.906768292</v>
      </c>
      <c r="DRL19" s="66">
        <v>58721323.661250897</v>
      </c>
      <c r="DRM19" s="66">
        <v>61307679.709015481</v>
      </c>
      <c r="DRN19" s="66">
        <v>64007950.723077446</v>
      </c>
      <c r="DRO19" s="66">
        <v>66827154.040302567</v>
      </c>
      <c r="DRP19" s="66">
        <v>69770527.984052494</v>
      </c>
      <c r="DRQ19" s="66">
        <v>72843541.59744212</v>
      </c>
      <c r="DRR19" s="66">
        <v>76051904.80529429</v>
      </c>
      <c r="DRS19" s="66">
        <v>79401579.02367343</v>
      </c>
      <c r="DRT19" s="66">
        <v>189069979.19980407</v>
      </c>
      <c r="DRU19" s="66">
        <v>192475896.84751552</v>
      </c>
      <c r="DRV19" s="66">
        <v>195943168.89465135</v>
      </c>
      <c r="DRW19" s="66">
        <v>199472900.58294621</v>
      </c>
      <c r="DRX19" s="66">
        <v>203066217.06402373</v>
      </c>
      <c r="DRY19" s="66">
        <v>206724263.75805479</v>
      </c>
      <c r="DRZ19" s="66">
        <v>210448206.71887597</v>
      </c>
      <c r="DSA19" s="66">
        <v>214239233.00568578</v>
      </c>
      <c r="DSB19" s="66">
        <v>218098551.06143656</v>
      </c>
      <c r="DSC19" s="66">
        <v>222027391.09804249</v>
      </c>
      <c r="DSD19" s="66">
        <v>226027005.48852706</v>
      </c>
      <c r="DSE19" s="66">
        <v>230098669.16623452</v>
      </c>
      <c r="DSF19" s="66">
        <v>234243680.03123283</v>
      </c>
      <c r="DSG19" s="66">
        <v>238463359.36403763</v>
      </c>
      <c r="DSH19" s="66">
        <v>242759052.24678892</v>
      </c>
      <c r="DSI19" s="66">
        <v>247132127.99201491</v>
      </c>
      <c r="DSJ19" s="66">
        <v>251583980.57911962</v>
      </c>
      <c r="DSK19" s="66">
        <v>256116029.09873357</v>
      </c>
      <c r="DSL19" s="66">
        <v>260729718.20506874</v>
      </c>
      <c r="DSM19" s="66">
        <v>265426518.57642245</v>
      </c>
      <c r="DSN19" s="66">
        <v>270207927.3839767</v>
      </c>
      <c r="DSO19" s="66">
        <v>275075468.76904273</v>
      </c>
      <c r="DSP19" s="66">
        <v>280030694.32890224</v>
      </c>
      <c r="DSQ19" s="66">
        <v>285075183.6114012</v>
      </c>
      <c r="DSR19" s="66">
        <v>290210544.61845237</v>
      </c>
      <c r="DSS19" s="66">
        <v>295438414.31860912</v>
      </c>
      <c r="DST19" s="65">
        <v>27030436.488217656</v>
      </c>
      <c r="DSU19" s="65">
        <v>28220980.715189002</v>
      </c>
      <c r="DSV19" s="65">
        <v>29463961.962812707</v>
      </c>
      <c r="DSW19" s="65">
        <v>30761689.797648832</v>
      </c>
      <c r="DSX19" s="65">
        <v>32116575.510146964</v>
      </c>
      <c r="DSY19" s="65">
        <v>33531136.595032208</v>
      </c>
      <c r="DSZ19" s="65">
        <v>35008001.429027922</v>
      </c>
      <c r="DTA19" s="65">
        <v>36549914.154606774</v>
      </c>
      <c r="DTB19" s="65">
        <v>38159739.778844588</v>
      </c>
      <c r="DTC19" s="78">
        <v>35856422.547165908</v>
      </c>
      <c r="DTD19" s="78">
        <v>33276180.999734782</v>
      </c>
      <c r="DTE19" s="78">
        <v>30399089.368876629</v>
      </c>
      <c r="DTF19" s="78">
        <v>27204003.855188183</v>
      </c>
      <c r="DTG19" s="78">
        <v>23668493.986640997</v>
      </c>
      <c r="DTH19" s="65">
        <v>24041017.369690306</v>
      </c>
      <c r="DTI19" s="65">
        <v>24419403.976271998</v>
      </c>
      <c r="DTJ19" s="65">
        <v>24803746.088889007</v>
      </c>
      <c r="DTK19" s="65">
        <v>25194137.442497909</v>
      </c>
      <c r="DTL19" s="65">
        <v>25590673.247369394</v>
      </c>
      <c r="DTM19" s="65">
        <v>25993450.21230853</v>
      </c>
      <c r="DTN19" s="65">
        <v>26402566.568240527</v>
      </c>
      <c r="DTO19" s="65">
        <v>26818122.09216769</v>
      </c>
      <c r="DTP19" s="65">
        <v>27240218.131503463</v>
      </c>
      <c r="DTQ19" s="65">
        <v>27668957.628789447</v>
      </c>
      <c r="DTR19" s="65">
        <v>28104445.146801464</v>
      </c>
      <c r="DTS19" s="65">
        <v>28546786.894050758</v>
      </c>
      <c r="DTT19" s="65">
        <v>189069979.19980407</v>
      </c>
      <c r="DTU19" s="65">
        <v>192475896.84751552</v>
      </c>
      <c r="DTV19" s="65">
        <v>195943168.89465135</v>
      </c>
      <c r="DTW19" s="65">
        <v>199472900.58294621</v>
      </c>
      <c r="DTX19" s="65">
        <v>203066217.06402373</v>
      </c>
      <c r="DTY19" s="65">
        <v>206724263.75805479</v>
      </c>
      <c r="DTZ19" s="65">
        <v>210448206.71887597</v>
      </c>
      <c r="DUA19" s="65">
        <v>214239233.00568578</v>
      </c>
      <c r="DUB19" s="65">
        <v>218098551.06143656</v>
      </c>
      <c r="DUC19" s="78">
        <v>199824651.98823825</v>
      </c>
      <c r="DUD19" s="78">
        <v>180821604.39082164</v>
      </c>
      <c r="DUE19" s="78">
        <v>161069068.41636416</v>
      </c>
      <c r="DUF19" s="78">
        <v>140546208.0187397</v>
      </c>
      <c r="DUG19" s="78">
        <v>119231679.6820188</v>
      </c>
      <c r="DUH19" s="65">
        <v>121108292.05570285</v>
      </c>
      <c r="DUI19" s="65">
        <v>123014440.82449982</v>
      </c>
      <c r="DUJ19" s="65">
        <v>124950590.86791731</v>
      </c>
      <c r="DUK19" s="65">
        <v>126917214.38229887</v>
      </c>
      <c r="DUL19" s="65">
        <v>128914790.99598515</v>
      </c>
      <c r="DUM19" s="65">
        <v>130943807.8862877</v>
      </c>
      <c r="DUN19" s="65">
        <v>133004759.89830379</v>
      </c>
      <c r="DUO19" s="65">
        <v>135098149.66560131</v>
      </c>
      <c r="DUP19" s="65">
        <v>137224487.73280311</v>
      </c>
      <c r="DUQ19" s="65">
        <v>139384292.68010077</v>
      </c>
      <c r="DUR19" s="65">
        <v>141578091.24972811</v>
      </c>
      <c r="DUS19" s="65">
        <v>143806418.47442526</v>
      </c>
      <c r="DUT19" s="65">
        <v>0</v>
      </c>
      <c r="DUU19" s="65">
        <v>0</v>
      </c>
      <c r="DUV19" s="65">
        <v>0</v>
      </c>
      <c r="DUW19" s="65">
        <v>0</v>
      </c>
      <c r="DUX19" s="65">
        <v>0</v>
      </c>
      <c r="DUY19" s="65">
        <v>0</v>
      </c>
      <c r="DUZ19" s="65">
        <v>0</v>
      </c>
      <c r="DVA19" s="65">
        <v>0</v>
      </c>
      <c r="DVB19" s="65">
        <v>0</v>
      </c>
      <c r="DVC19" s="65">
        <v>948224.02660424775</v>
      </c>
      <c r="DVD19" s="65">
        <v>1979976.3115288001</v>
      </c>
      <c r="DVE19" s="65">
        <v>3100775.3053788966</v>
      </c>
      <c r="DVF19" s="65">
        <v>4316463.5358799184</v>
      </c>
      <c r="DVG19" s="65">
        <v>5633225.4501782563</v>
      </c>
      <c r="DVH19" s="65">
        <v>5881338.5001418097</v>
      </c>
      <c r="DVI19" s="65">
        <v>6140379.5852260357</v>
      </c>
      <c r="DVJ19" s="65">
        <v>6410830.0261499221</v>
      </c>
      <c r="DVK19" s="65">
        <v>6693192.3432014519</v>
      </c>
      <c r="DVL19" s="65">
        <v>6987991.1899637198</v>
      </c>
      <c r="DVM19" s="65">
        <v>7295774.3281666255</v>
      </c>
      <c r="DVN19" s="65">
        <v>7617113.6454754937</v>
      </c>
      <c r="DVO19" s="65">
        <v>7952606.2181077702</v>
      </c>
      <c r="DVP19" s="65">
        <v>8302875.4202522356</v>
      </c>
      <c r="DVQ19" s="65">
        <v>8668572.0823520999</v>
      </c>
      <c r="DVR19" s="65">
        <v>9050375.7004042119</v>
      </c>
      <c r="DVS19" s="65">
        <v>9448995.6985213235</v>
      </c>
      <c r="DVT19" s="64">
        <v>0</v>
      </c>
      <c r="DVU19" s="64">
        <v>0</v>
      </c>
      <c r="DVV19" s="64">
        <v>0</v>
      </c>
      <c r="DVW19" s="64">
        <v>0</v>
      </c>
      <c r="DVX19" s="64">
        <v>0</v>
      </c>
      <c r="DVY19" s="64">
        <v>0</v>
      </c>
      <c r="DVZ19" s="64">
        <v>0</v>
      </c>
      <c r="DWA19" s="64">
        <v>0</v>
      </c>
      <c r="DWB19" s="64">
        <v>0</v>
      </c>
      <c r="DWC19" s="64">
        <v>10784423.241670301</v>
      </c>
      <c r="DWD19" s="64">
        <v>21957388.943594195</v>
      </c>
      <c r="DWE19" s="64">
        <v>33529395.945628747</v>
      </c>
      <c r="DWF19" s="64">
        <v>45511195.256583467</v>
      </c>
      <c r="DWG19" s="64">
        <v>57913795.732453175</v>
      </c>
      <c r="DWH19" s="64">
        <v>58957058.231163591</v>
      </c>
      <c r="DWI19" s="64">
        <v>60019114.12145631</v>
      </c>
      <c r="DWJ19" s="64">
        <v>61100301.948584847</v>
      </c>
      <c r="DWK19" s="64">
        <v>62200966.356376775</v>
      </c>
      <c r="DWL19" s="64">
        <v>63321458.197093636</v>
      </c>
      <c r="DWM19" s="64">
        <v>64462134.643270172</v>
      </c>
      <c r="DWN19" s="64">
        <v>65623359.301567972</v>
      </c>
      <c r="DWO19" s="64">
        <v>66805502.328680284</v>
      </c>
      <c r="DWP19" s="64">
        <v>68008940.549324647</v>
      </c>
      <c r="DWQ19" s="64">
        <v>69234057.57636109</v>
      </c>
      <c r="DWR19" s="64">
        <v>70481243.933074042</v>
      </c>
      <c r="DWS19" s="64">
        <v>71750897.177657247</v>
      </c>
      <c r="DWT19" s="65">
        <v>0</v>
      </c>
      <c r="DWU19" s="65">
        <v>0</v>
      </c>
      <c r="DWV19" s="65">
        <v>0</v>
      </c>
      <c r="DWW19" s="65">
        <v>0</v>
      </c>
      <c r="DWX19" s="65">
        <v>0</v>
      </c>
      <c r="DWY19" s="65">
        <v>0</v>
      </c>
      <c r="DWZ19" s="65">
        <v>0</v>
      </c>
      <c r="DXA19" s="65">
        <v>0</v>
      </c>
      <c r="DXB19" s="65">
        <v>0</v>
      </c>
      <c r="DXC19" s="65">
        <v>3815827.0142499073</v>
      </c>
      <c r="DXD19" s="65">
        <v>7967787.0261979271</v>
      </c>
      <c r="DXE19" s="65">
        <v>12478087.290992076</v>
      </c>
      <c r="DXF19" s="65">
        <v>17370239.209420048</v>
      </c>
      <c r="DXG19" s="65">
        <v>22669130.128593162</v>
      </c>
      <c r="DXH19" s="65">
        <v>23667582.447956294</v>
      </c>
      <c r="DXI19" s="65">
        <v>24710011.180546869</v>
      </c>
      <c r="DXJ19" s="65">
        <v>25798353.249022927</v>
      </c>
      <c r="DXK19" s="65">
        <v>26934630.886987809</v>
      </c>
      <c r="DXL19" s="65">
        <v>28120955.396474928</v>
      </c>
      <c r="DXM19" s="65">
        <v>29359531.070929363</v>
      </c>
      <c r="DXN19" s="65">
        <v>30652659.290975574</v>
      </c>
      <c r="DXO19" s="65">
        <v>32002742.800581407</v>
      </c>
      <c r="DXP19" s="65">
        <v>33412290.171564072</v>
      </c>
      <c r="DXQ19" s="65">
        <v>34883920.464733273</v>
      </c>
      <c r="DXR19" s="65">
        <v>36420368.096332513</v>
      </c>
      <c r="DXS19" s="65">
        <v>38024487.918820783</v>
      </c>
      <c r="DXT19" s="65">
        <v>0</v>
      </c>
      <c r="DXU19" s="65">
        <v>0</v>
      </c>
      <c r="DXV19" s="65">
        <v>0</v>
      </c>
      <c r="DXW19" s="65">
        <v>0</v>
      </c>
      <c r="DXX19" s="65">
        <v>0</v>
      </c>
      <c r="DXY19" s="65">
        <v>0</v>
      </c>
      <c r="DXZ19" s="65">
        <v>0</v>
      </c>
      <c r="DYA19" s="65">
        <v>0</v>
      </c>
      <c r="DYB19" s="65">
        <v>0</v>
      </c>
      <c r="DYC19" s="65">
        <v>30817498.824668571</v>
      </c>
      <c r="DYD19" s="65">
        <v>62745294.096710674</v>
      </c>
      <c r="DYE19" s="65">
        <v>95813387.233699098</v>
      </c>
      <c r="DYF19" s="65">
        <v>130052500.24959111</v>
      </c>
      <c r="DYG19" s="65">
        <v>165494091.98081011</v>
      </c>
      <c r="DYH19" s="65">
        <v>168475312.21923712</v>
      </c>
      <c r="DYI19" s="65">
        <v>171510236.33315369</v>
      </c>
      <c r="DYJ19" s="65">
        <v>174599831.74730948</v>
      </c>
      <c r="DYK19" s="65">
        <v>177745083.31370002</v>
      </c>
      <c r="DYL19" s="65">
        <v>180946993.62550217</v>
      </c>
      <c r="DYM19" s="65">
        <v>184206583.33666489</v>
      </c>
      <c r="DYN19" s="65">
        <v>187524891.48725688</v>
      </c>
      <c r="DYO19" s="65">
        <v>190902975.83467552</v>
      </c>
      <c r="DYP19" s="65">
        <v>194341913.19082153</v>
      </c>
      <c r="DYQ19" s="65">
        <v>197842799.76534817</v>
      </c>
      <c r="DYR19" s="65">
        <v>201406751.51509339</v>
      </c>
      <c r="DYS19" s="65">
        <v>205034904.49980691</v>
      </c>
      <c r="DYT19" s="67">
        <v>520</v>
      </c>
      <c r="DYU19" s="68">
        <f ca="1">10000000*'Country Model'!$DYT$8/57000</f>
        <v>59385.964912280702</v>
      </c>
      <c r="DYV19" s="68">
        <f ca="1">10000000*'Country Model'!$DYT$8/57000</f>
        <v>59385.964912280702</v>
      </c>
      <c r="DYW19" s="38">
        <f ca="1">'Country Model'!$DYT$8/(220*8)</f>
        <v>0.19232954545454545</v>
      </c>
      <c r="DYX19" s="38">
        <f ca="1">'Country Model'!$DYT$8/(220*8)</f>
        <v>0.19232954545454545</v>
      </c>
      <c r="DYY19" s="25">
        <v>0</v>
      </c>
      <c r="DYZ19" s="25">
        <f t="shared" si="21"/>
        <v>0</v>
      </c>
      <c r="DZA19" s="25">
        <f t="shared" si="22"/>
        <v>0.05</v>
      </c>
      <c r="DZB19" s="25">
        <v>0.3</v>
      </c>
      <c r="DZC19" s="25">
        <v>0.03</v>
      </c>
      <c r="DZD19" s="25">
        <v>0.01</v>
      </c>
      <c r="DZE19" s="25">
        <v>0.33</v>
      </c>
      <c r="DZF19" s="25">
        <v>0.15</v>
      </c>
      <c r="DZG19" s="25">
        <v>0.47</v>
      </c>
      <c r="DZH19" s="25">
        <v>0.2</v>
      </c>
      <c r="DZI19" s="25">
        <v>0.28000000000000003</v>
      </c>
      <c r="DZJ19" s="25">
        <v>0.89</v>
      </c>
      <c r="DZK19" s="25">
        <v>0.01</v>
      </c>
      <c r="DZL19" s="46">
        <v>0.67</v>
      </c>
      <c r="DZM19" s="46">
        <v>0.33</v>
      </c>
      <c r="DZN19" s="46">
        <v>0.33</v>
      </c>
      <c r="DZO19" s="46">
        <v>0.33</v>
      </c>
      <c r="DZP19" s="46">
        <v>0.17</v>
      </c>
      <c r="DZQ19" s="46">
        <v>1</v>
      </c>
      <c r="DZR19" s="46">
        <v>0.5</v>
      </c>
      <c r="DZS19" s="46">
        <v>0.33</v>
      </c>
      <c r="DZT19" s="46">
        <v>0.5</v>
      </c>
      <c r="DZU19" s="46">
        <v>0.17</v>
      </c>
      <c r="DZW19" s="69">
        <v>0</v>
      </c>
      <c r="DZX19" s="69">
        <v>1</v>
      </c>
      <c r="DZY19" s="69">
        <v>2</v>
      </c>
      <c r="DZZ19" s="69">
        <v>3</v>
      </c>
      <c r="EAA19" s="69">
        <v>4</v>
      </c>
      <c r="EAB19" s="69">
        <v>5</v>
      </c>
      <c r="EAC19" s="69">
        <v>6</v>
      </c>
      <c r="EAD19" s="69">
        <v>7</v>
      </c>
      <c r="EAE19" s="69">
        <v>8</v>
      </c>
      <c r="EAF19" s="69">
        <v>9</v>
      </c>
      <c r="EAG19" s="69">
        <v>10</v>
      </c>
      <c r="EAH19" s="69">
        <v>11</v>
      </c>
      <c r="EAI19" s="69">
        <v>12</v>
      </c>
      <c r="EAJ19" s="69">
        <v>13</v>
      </c>
      <c r="EAK19" s="69">
        <v>14</v>
      </c>
      <c r="EAL19" s="69">
        <v>15</v>
      </c>
      <c r="EAM19" s="69">
        <v>16</v>
      </c>
      <c r="EAN19" s="69">
        <v>17</v>
      </c>
      <c r="EAO19" s="69">
        <v>18</v>
      </c>
      <c r="EAP19" s="69">
        <v>19</v>
      </c>
      <c r="EAQ19" s="69">
        <v>20</v>
      </c>
      <c r="EAR19" s="69">
        <v>21</v>
      </c>
      <c r="EAS19" s="69">
        <v>22</v>
      </c>
      <c r="EAT19" s="69">
        <v>23</v>
      </c>
      <c r="EAU19" s="69">
        <v>24</v>
      </c>
      <c r="EAV19" s="69">
        <v>25</v>
      </c>
      <c r="EAW19" s="69">
        <v>26</v>
      </c>
      <c r="EAX19" s="69">
        <v>27</v>
      </c>
      <c r="EAY19" s="69">
        <v>28</v>
      </c>
      <c r="EAZ19" s="69">
        <v>29</v>
      </c>
      <c r="EBA19" s="69">
        <v>30</v>
      </c>
      <c r="EBB19" s="69">
        <v>31</v>
      </c>
      <c r="EBC19" s="69">
        <v>32</v>
      </c>
      <c r="EBD19" s="69">
        <v>33</v>
      </c>
      <c r="EBE19" s="69">
        <v>34</v>
      </c>
      <c r="EBF19" s="69">
        <v>35</v>
      </c>
      <c r="EBG19" s="69">
        <v>36</v>
      </c>
      <c r="EBH19" s="69">
        <v>37</v>
      </c>
      <c r="EBI19" s="69">
        <v>38</v>
      </c>
      <c r="EBJ19" s="69">
        <v>39</v>
      </c>
      <c r="EBK19" s="69">
        <v>40</v>
      </c>
      <c r="EBL19" s="69">
        <v>41</v>
      </c>
      <c r="EBM19" s="69">
        <v>42</v>
      </c>
      <c r="EBO19" s="70">
        <v>2225534.1049213349</v>
      </c>
      <c r="EBP19" s="70">
        <v>2323556.8202295718</v>
      </c>
      <c r="EBQ19" s="70">
        <v>2425896.9048808143</v>
      </c>
      <c r="EBR19" s="70">
        <v>2532744.5155952186</v>
      </c>
      <c r="EBS19" s="70">
        <v>2644298.1844658488</v>
      </c>
      <c r="EBT19" s="70">
        <v>2760765.1878484576</v>
      </c>
      <c r="EBU19" s="70">
        <v>2882361.9314988661</v>
      </c>
      <c r="EBV19" s="70">
        <v>3009314.3526735576</v>
      </c>
      <c r="EBW19" s="70">
        <v>3141858.3399406224</v>
      </c>
      <c r="EBX19" s="70">
        <v>3280240.171481099</v>
      </c>
      <c r="EBY19" s="70">
        <v>3424716.9726951155</v>
      </c>
      <c r="EBZ19" s="70">
        <v>3575557.1939631002</v>
      </c>
      <c r="ECA19" s="70">
        <v>3733041.1094497843</v>
      </c>
      <c r="ECB19" s="70">
        <v>3897461.3378778165</v>
      </c>
      <c r="ECC19" s="70">
        <v>4069123.3862386355</v>
      </c>
      <c r="ECD19" s="70">
        <v>4248346.2174508572</v>
      </c>
      <c r="ECE19" s="70">
        <v>4435462.8430209383</v>
      </c>
      <c r="ECF19" s="70">
        <v>4630820.9418073287</v>
      </c>
      <c r="ECG19" s="70">
        <v>4834783.506037836</v>
      </c>
      <c r="ECH19" s="70">
        <v>5047729.5157805439</v>
      </c>
      <c r="ECI19" s="70">
        <v>5270054.6431215294</v>
      </c>
      <c r="ECJ19" s="70">
        <v>5502171.9873577859</v>
      </c>
      <c r="ECK19" s="70">
        <v>5744512.8425714122</v>
      </c>
      <c r="ECL19" s="70">
        <v>5997527.4990112837</v>
      </c>
      <c r="ECM19" s="70">
        <v>6261686.079771244</v>
      </c>
      <c r="ECN19" s="70">
        <v>6537479.4143194295</v>
      </c>
      <c r="ECO19" s="70">
        <v>73703123.454429612</v>
      </c>
      <c r="ECP19" s="70">
        <v>75030815.82488054</v>
      </c>
      <c r="ECQ19" s="70">
        <v>76382425.323235065</v>
      </c>
      <c r="ECR19" s="70">
        <v>77758382.794032082</v>
      </c>
      <c r="ECS19" s="70">
        <v>79159126.843069181</v>
      </c>
      <c r="ECT19" s="70">
        <v>80585103.977214426</v>
      </c>
      <c r="ECU19" s="70">
        <v>82036768.746736661</v>
      </c>
      <c r="ECV19" s="70">
        <v>83514583.89019981</v>
      </c>
      <c r="ECW19" s="70">
        <v>85019020.48196733</v>
      </c>
      <c r="ECX19" s="70">
        <v>86550558.082363769</v>
      </c>
      <c r="ECY19" s="70">
        <v>88109684.890541375</v>
      </c>
      <c r="ECZ19" s="70">
        <v>89696897.900100425</v>
      </c>
      <c r="EDA19" s="70">
        <v>91312703.057512954</v>
      </c>
      <c r="EDB19" s="70">
        <v>92957615.423400283</v>
      </c>
      <c r="EDC19" s="70">
        <v>94632159.336715862</v>
      </c>
      <c r="EDD19" s="70">
        <v>96336868.581885621</v>
      </c>
      <c r="EDE19" s="70">
        <v>98072286.55895938</v>
      </c>
      <c r="EDF19" s="70">
        <v>99838966.456827164</v>
      </c>
      <c r="EDG19" s="70">
        <v>101637471.42955595</v>
      </c>
      <c r="EDH19" s="70">
        <v>103468374.77590303</v>
      </c>
      <c r="EDI19" s="70">
        <v>105332260.12206291</v>
      </c>
      <c r="EDJ19" s="70">
        <v>107229721.60770652</v>
      </c>
      <c r="EDK19" s="70">
        <v>109161364.07537147</v>
      </c>
      <c r="EDL19" s="70">
        <v>111127803.26326422</v>
      </c>
      <c r="EDM19" s="70">
        <v>113129666.00153521</v>
      </c>
      <c r="EDN19" s="70">
        <v>115167590.41208979</v>
      </c>
      <c r="EDO19" s="71">
        <v>2225534.1049213349</v>
      </c>
      <c r="EDP19" s="71">
        <v>2323556.8202295718</v>
      </c>
      <c r="EDQ19" s="71">
        <v>2425896.9048808143</v>
      </c>
      <c r="EDR19" s="71">
        <v>2532744.5155952186</v>
      </c>
      <c r="EDS19" s="71">
        <v>2644298.1844658488</v>
      </c>
      <c r="EDT19" s="71">
        <v>2760765.1878484576</v>
      </c>
      <c r="EDU19" s="71">
        <v>2882361.9314988661</v>
      </c>
      <c r="EDV19" s="71">
        <v>3009314.3526735576</v>
      </c>
      <c r="EDW19" s="71">
        <v>3141858.3399406224</v>
      </c>
      <c r="EDX19" s="79">
        <v>2952216.1543329889</v>
      </c>
      <c r="EDY19" s="79">
        <v>2739773.5781560922</v>
      </c>
      <c r="EDZ19" s="79">
        <v>2502890.0357741704</v>
      </c>
      <c r="EEA19" s="79">
        <v>2239824.6656698706</v>
      </c>
      <c r="EEB19" s="79">
        <v>1948730.6689389083</v>
      </c>
      <c r="EEC19" s="71">
        <v>1979402.1490024393</v>
      </c>
      <c r="EED19" s="71">
        <v>2010556.3739133123</v>
      </c>
      <c r="EEE19" s="71">
        <v>2042200.9416937667</v>
      </c>
      <c r="EEF19" s="71">
        <v>2074343.5699529047</v>
      </c>
      <c r="EEG19" s="71">
        <v>2106992.0977688944</v>
      </c>
      <c r="EEH19" s="71">
        <v>2140154.4876007969</v>
      </c>
      <c r="EEI19" s="71">
        <v>2173838.8272304833</v>
      </c>
      <c r="EEJ19" s="71">
        <v>2208053.3317351178</v>
      </c>
      <c r="EEK19" s="71">
        <v>2242806.3454906838</v>
      </c>
      <c r="EEL19" s="71">
        <v>2278106.3442070456</v>
      </c>
      <c r="EEM19" s="71">
        <v>2313961.9369950402</v>
      </c>
      <c r="EEN19" s="71">
        <v>2350381.868466103</v>
      </c>
      <c r="EEO19" s="71">
        <v>73703123.454429612</v>
      </c>
      <c r="EEP19" s="71">
        <v>75030815.82488054</v>
      </c>
      <c r="EEQ19" s="71">
        <v>76382425.323235065</v>
      </c>
      <c r="EER19" s="71">
        <v>77758382.794032082</v>
      </c>
      <c r="EES19" s="71">
        <v>79159126.843069181</v>
      </c>
      <c r="EET19" s="71">
        <v>80585103.977214426</v>
      </c>
      <c r="EEU19" s="71">
        <v>82036768.746736661</v>
      </c>
      <c r="EEV19" s="71">
        <v>83514583.89019981</v>
      </c>
      <c r="EEW19" s="71">
        <v>85019020.48196733</v>
      </c>
      <c r="EEX19" s="79">
        <v>77895502.274127394</v>
      </c>
      <c r="EEY19" s="79">
        <v>70487747.912433103</v>
      </c>
      <c r="EEZ19" s="79">
        <v>62787828.53007029</v>
      </c>
      <c r="EFA19" s="79">
        <v>54787621.834507778</v>
      </c>
      <c r="EFB19" s="79">
        <v>46478807.711700141</v>
      </c>
      <c r="EFC19" s="71">
        <v>47210347.398958378</v>
      </c>
      <c r="EFD19" s="71">
        <v>47953400.942539118</v>
      </c>
      <c r="EFE19" s="71">
        <v>48708149.561438031</v>
      </c>
      <c r="EFF19" s="71">
        <v>49474777.326894507</v>
      </c>
      <c r="EFG19" s="71">
        <v>50253471.207283705</v>
      </c>
      <c r="EFH19" s="71">
        <v>51044421.113715209</v>
      </c>
      <c r="EFI19" s="71">
        <v>51847819.946349315</v>
      </c>
      <c r="EFJ19" s="71">
        <v>52663863.641442336</v>
      </c>
      <c r="EFK19" s="71">
        <v>53492751.219132349</v>
      </c>
      <c r="EFL19" s="71">
        <v>54334684.831977069</v>
      </c>
      <c r="EFM19" s="71">
        <v>55189869.81425564</v>
      </c>
      <c r="EFN19" s="71">
        <v>56058514.732046425</v>
      </c>
      <c r="EFO19" s="70">
        <v>0</v>
      </c>
      <c r="EFP19" s="70">
        <v>0</v>
      </c>
      <c r="EFQ19" s="70">
        <v>0</v>
      </c>
      <c r="EFR19" s="70">
        <v>0</v>
      </c>
      <c r="EFS19" s="70">
        <v>0</v>
      </c>
      <c r="EFT19" s="70">
        <v>0</v>
      </c>
      <c r="EFU19" s="70">
        <v>0</v>
      </c>
      <c r="EFV19" s="70">
        <v>0</v>
      </c>
      <c r="EFW19" s="70">
        <v>0</v>
      </c>
      <c r="EFX19" s="70">
        <v>328024.01714811008</v>
      </c>
      <c r="EFY19" s="70">
        <v>684943.39453902328</v>
      </c>
      <c r="EFZ19" s="70">
        <v>1072667.1581889298</v>
      </c>
      <c r="EGA19" s="70">
        <v>1493216.4437799137</v>
      </c>
      <c r="EGB19" s="70">
        <v>1948730.6689389083</v>
      </c>
      <c r="EGC19" s="70">
        <v>2089721.2372361962</v>
      </c>
      <c r="EGD19" s="70">
        <v>2237789.8435375448</v>
      </c>
      <c r="EGE19" s="70">
        <v>2393261.9013271714</v>
      </c>
      <c r="EGF19" s="70">
        <v>2556477.371854424</v>
      </c>
      <c r="EGG19" s="70">
        <v>2727791.4082689416</v>
      </c>
      <c r="EGH19" s="70">
        <v>2907575.0281797471</v>
      </c>
      <c r="EGI19" s="70">
        <v>3096215.8158910461</v>
      </c>
      <c r="EGJ19" s="70">
        <v>3294118.6556226681</v>
      </c>
      <c r="EGK19" s="70">
        <v>3501706.4970807284</v>
      </c>
      <c r="EGL19" s="70">
        <v>3719421.1548042381</v>
      </c>
      <c r="EGM19" s="70">
        <v>3947724.1427762038</v>
      </c>
      <c r="EGN19" s="70">
        <v>4187097.5458533266</v>
      </c>
      <c r="EGO19" s="70">
        <v>0</v>
      </c>
      <c r="EGP19" s="70">
        <v>0</v>
      </c>
      <c r="EGQ19" s="70">
        <v>0</v>
      </c>
      <c r="EGR19" s="70">
        <v>0</v>
      </c>
      <c r="EGS19" s="70">
        <v>0</v>
      </c>
      <c r="EGT19" s="70">
        <v>0</v>
      </c>
      <c r="EGU19" s="70">
        <v>0</v>
      </c>
      <c r="EGV19" s="70">
        <v>0</v>
      </c>
      <c r="EGW19" s="70">
        <v>0</v>
      </c>
      <c r="EGX19" s="70">
        <v>8655055.8082363755</v>
      </c>
      <c r="EGY19" s="70">
        <v>17621936.978108272</v>
      </c>
      <c r="EGZ19" s="70">
        <v>26909069.370030135</v>
      </c>
      <c r="EHA19" s="70">
        <v>36525081.223005176</v>
      </c>
      <c r="EHB19" s="70">
        <v>46478807.711700141</v>
      </c>
      <c r="EHC19" s="70">
        <v>47421811.937757485</v>
      </c>
      <c r="EHD19" s="70">
        <v>48383467.639346503</v>
      </c>
      <c r="EHE19" s="70">
        <v>49364136.997521348</v>
      </c>
      <c r="EHF19" s="70">
        <v>50364189.129932657</v>
      </c>
      <c r="EHG19" s="70">
        <v>51384000.222272247</v>
      </c>
      <c r="EHH19" s="70">
        <v>52423953.662187822</v>
      </c>
      <c r="EHI19" s="70">
        <v>53484440.175713591</v>
      </c>
      <c r="EHJ19" s="70">
        <v>54565857.966264181</v>
      </c>
      <c r="EHK19" s="70">
        <v>55668612.856239125</v>
      </c>
      <c r="EHL19" s="70">
        <v>56793118.431287155</v>
      </c>
      <c r="EHM19" s="70">
        <v>57939796.187279567</v>
      </c>
      <c r="EHN19" s="70">
        <v>59109075.68004337</v>
      </c>
      <c r="EHO19" s="70">
        <f t="shared" si="23"/>
        <v>43199828.901178978</v>
      </c>
      <c r="EHP19" s="70">
        <f t="shared" si="24"/>
        <v>97462058.173978299</v>
      </c>
      <c r="EHQ19" s="70">
        <f t="shared" si="25"/>
        <v>3323063.7616291521</v>
      </c>
      <c r="EHR19" s="70">
        <f t="shared" si="26"/>
        <v>4237480.7901729699</v>
      </c>
      <c r="EHS19" s="70">
        <f t="shared" si="27"/>
        <v>1127669474.0057397</v>
      </c>
      <c r="EHT19" s="70">
        <f t="shared" si="28"/>
        <v>2191834978.7090154</v>
      </c>
      <c r="EHU19" s="70">
        <f t="shared" si="29"/>
        <v>86743805.692749202</v>
      </c>
      <c r="EHV19" s="70">
        <f t="shared" si="30"/>
        <v>95297172.987348497</v>
      </c>
      <c r="EHW19" s="70">
        <f t="shared" si="31"/>
        <v>1170869302.9069188</v>
      </c>
      <c r="EHX19" s="70">
        <f t="shared" si="2"/>
        <v>2289297036.8829937</v>
      </c>
      <c r="EHY19" s="70">
        <f t="shared" si="2"/>
        <v>90066869.454378352</v>
      </c>
      <c r="EHZ19" s="70">
        <f t="shared" si="2"/>
        <v>99534653.777521461</v>
      </c>
      <c r="EIA19" s="70">
        <f t="shared" si="32"/>
        <v>33344736.137810357</v>
      </c>
      <c r="EIB19" s="70">
        <f t="shared" si="33"/>
        <v>55275575.888951197</v>
      </c>
      <c r="EIC19" s="70">
        <f t="shared" si="3"/>
        <v>176810675.14712757</v>
      </c>
      <c r="EID19" s="70">
        <f t="shared" si="3"/>
        <v>194831826.76486996</v>
      </c>
      <c r="EIE19" s="70">
        <f t="shared" si="34"/>
        <v>895674243.33755565</v>
      </c>
      <c r="EIF19" s="70">
        <f t="shared" si="35"/>
        <v>1418742566.7320905</v>
      </c>
      <c r="EIG19" s="70">
        <f t="shared" si="4"/>
        <v>266877544.60150594</v>
      </c>
      <c r="EIH19" s="70">
        <f t="shared" si="4"/>
        <v>294366480.54239142</v>
      </c>
      <c r="EII19" s="70">
        <f t="shared" si="4"/>
        <v>929018979.475366</v>
      </c>
      <c r="EIJ19" s="70">
        <f t="shared" si="4"/>
        <v>1474018142.6210418</v>
      </c>
      <c r="EIK19" s="70">
        <f t="shared" si="4"/>
        <v>443688219.7486335</v>
      </c>
      <c r="EIL19" s="70">
        <f t="shared" si="4"/>
        <v>489198307.30726135</v>
      </c>
      <c r="EIM19" s="70">
        <f t="shared" si="36"/>
        <v>9855092.7633686215</v>
      </c>
      <c r="EIN19" s="70">
        <f t="shared" si="5"/>
        <v>42186482.285027102</v>
      </c>
      <c r="EIO19" s="70">
        <f t="shared" si="37"/>
        <v>758084.05872066319</v>
      </c>
      <c r="EIP19" s="70">
        <f t="shared" si="38"/>
        <v>1834194.8819577</v>
      </c>
      <c r="EIQ19" s="70">
        <f t="shared" si="5"/>
        <v>231995230.66818404</v>
      </c>
      <c r="EIR19" s="70">
        <f t="shared" si="5"/>
        <v>773092411.9769249</v>
      </c>
      <c r="EIS19" s="70">
        <f t="shared" si="39"/>
        <v>17845786.974475697</v>
      </c>
      <c r="EIT19" s="70">
        <f t="shared" si="40"/>
        <v>33612713.564214125</v>
      </c>
      <c r="EIU19" s="70">
        <f t="shared" si="5"/>
        <v>241850323.43155277</v>
      </c>
      <c r="EIV19" s="70">
        <f t="shared" si="5"/>
        <v>815278894.26195192</v>
      </c>
      <c r="EIW19" s="70">
        <f t="shared" si="41"/>
        <v>18603871.033196367</v>
      </c>
      <c r="EIX19" s="70">
        <f t="shared" si="42"/>
        <v>35446908.44617182</v>
      </c>
      <c r="EIY19" s="70">
        <v>296.29516919777046</v>
      </c>
      <c r="EIZ19" s="70">
        <v>309.34536553187945</v>
      </c>
      <c r="EJA19" s="70">
        <v>322.97035228467774</v>
      </c>
      <c r="EJB19" s="70">
        <v>337.19544585884296</v>
      </c>
      <c r="EJC19" s="70">
        <v>352.0470777073802</v>
      </c>
      <c r="EJD19" s="70">
        <v>367.55284344554536</v>
      </c>
      <c r="EJE19" s="70">
        <v>383.741554125883</v>
      </c>
      <c r="EJF19" s="70">
        <v>400.64328977165121</v>
      </c>
      <c r="EJG19" s="70">
        <v>418.28945526810412</v>
      </c>
      <c r="EJH19" s="70">
        <v>436.71283871548218</v>
      </c>
      <c r="EJI19" s="70">
        <v>455.94767235213527</v>
      </c>
      <c r="EJJ19" s="70">
        <v>476.02969616098022</v>
      </c>
      <c r="EJK19" s="70">
        <v>496.99622427747647</v>
      </c>
      <c r="EJL19" s="70">
        <v>518.88621432251421</v>
      </c>
      <c r="EJM19" s="70">
        <v>541.74033978904015</v>
      </c>
      <c r="EJN19" s="70">
        <v>565.60106561692214</v>
      </c>
      <c r="EJO19" s="70">
        <v>590.51272709647628</v>
      </c>
      <c r="EJP19" s="70">
        <v>616.52161224726785</v>
      </c>
      <c r="EJQ19" s="70">
        <v>643.67604782525029</v>
      </c>
      <c r="EJR19" s="70">
        <v>672.02648911805431</v>
      </c>
      <c r="EJS19" s="70">
        <v>701.62561369527202</v>
      </c>
      <c r="EJT19" s="70">
        <v>732.52841928793202</v>
      </c>
      <c r="EJU19" s="70">
        <v>764.79232597903706</v>
      </c>
      <c r="EJV19" s="70">
        <v>798.47728289503868</v>
      </c>
      <c r="EJW19" s="70">
        <v>833.64587959649509</v>
      </c>
      <c r="EJX19" s="70">
        <v>870.36346237488192</v>
      </c>
      <c r="EJY19" s="70">
        <v>2072.4978489209293</v>
      </c>
      <c r="EJZ19" s="70">
        <v>2109.8319462131508</v>
      </c>
      <c r="EKA19" s="70">
        <v>2147.8385821144475</v>
      </c>
      <c r="EKB19" s="70">
        <v>2186.5298717746032</v>
      </c>
      <c r="EKC19" s="70">
        <v>2225.9181485864142</v>
      </c>
      <c r="EKD19" s="70">
        <v>2266.0159681171394</v>
      </c>
      <c r="EKE19" s="70">
        <v>2306.8361121107559</v>
      </c>
      <c r="EKF19" s="70">
        <v>2348.3915925623251</v>
      </c>
      <c r="EKG19" s="70">
        <v>2390.6956558657471</v>
      </c>
      <c r="EKH19" s="70">
        <v>2433.7617870362351</v>
      </c>
      <c r="EKI19" s="70">
        <v>2477.6037140088542</v>
      </c>
      <c r="EKJ19" s="70">
        <v>2522.2354120144937</v>
      </c>
      <c r="EKK19" s="70">
        <v>2567.6711080346677</v>
      </c>
      <c r="EKL19" s="70">
        <v>2613.9252853365665</v>
      </c>
      <c r="EKM19" s="70">
        <v>2661.0126880898019</v>
      </c>
      <c r="EKN19" s="70">
        <v>2708.9483260663173</v>
      </c>
      <c r="EKO19" s="70">
        <v>2757.7474794249651</v>
      </c>
      <c r="EKP19" s="70">
        <v>2807.425703582272</v>
      </c>
      <c r="EKQ19" s="70">
        <v>2857.9988341709459</v>
      </c>
      <c r="EKR19" s="70">
        <v>2909.4829920877078</v>
      </c>
      <c r="EKS19" s="70">
        <v>2961.8945886320525</v>
      </c>
      <c r="EKT19" s="70">
        <v>3015.2503307375837</v>
      </c>
      <c r="EKU19" s="70">
        <v>3069.5672262975827</v>
      </c>
      <c r="EKV19" s="70">
        <v>3124.862589586513</v>
      </c>
      <c r="EKW19" s="70">
        <v>3181.1540467791892</v>
      </c>
      <c r="EKX19" s="70">
        <v>3238.4595415693693</v>
      </c>
      <c r="EKY19" s="71">
        <v>296.29516919777046</v>
      </c>
      <c r="EKZ19" s="71">
        <v>309.34536553187945</v>
      </c>
      <c r="ELA19" s="71">
        <v>322.97035228467774</v>
      </c>
      <c r="ELB19" s="71">
        <v>337.19544585884296</v>
      </c>
      <c r="ELC19" s="71">
        <v>352.0470777073802</v>
      </c>
      <c r="ELD19" s="71">
        <v>367.55284344554536</v>
      </c>
      <c r="ELE19" s="71">
        <v>383.741554125883</v>
      </c>
      <c r="ELF19" s="71">
        <v>400.64328977165121</v>
      </c>
      <c r="ELG19" s="71">
        <v>418.28945526810412</v>
      </c>
      <c r="ELH19" s="79">
        <v>393.04155484393397</v>
      </c>
      <c r="ELI19" s="79">
        <v>364.75813788170819</v>
      </c>
      <c r="ELJ19" s="79">
        <v>333.22078731268618</v>
      </c>
      <c r="ELK19" s="79">
        <v>298.19773456648591</v>
      </c>
      <c r="ELL19" s="79">
        <v>259.4431071612571</v>
      </c>
      <c r="ELM19" s="71">
        <v>263.52653655237452</v>
      </c>
      <c r="ELN19" s="71">
        <v>267.67423589375073</v>
      </c>
      <c r="ELO19" s="71">
        <v>271.88721674359101</v>
      </c>
      <c r="ELP19" s="71">
        <v>276.16650658122705</v>
      </c>
      <c r="ELQ19" s="71">
        <v>280.51314905770295</v>
      </c>
      <c r="ELR19" s="71">
        <v>284.92820425030504</v>
      </c>
      <c r="ELS19" s="71">
        <v>289.41274892109806</v>
      </c>
      <c r="ELT19" s="71">
        <v>293.96787677953046</v>
      </c>
      <c r="ELU19" s="71">
        <v>298.59469874917255</v>
      </c>
      <c r="ELV19" s="71">
        <v>303.29434323865354</v>
      </c>
      <c r="ELW19" s="71">
        <v>308.06795641686216</v>
      </c>
      <c r="ELX19" s="71">
        <v>312.91670249247943</v>
      </c>
      <c r="ELY19" s="71">
        <v>2072.4978489209293</v>
      </c>
      <c r="ELZ19" s="71">
        <v>2109.8319462131508</v>
      </c>
      <c r="EMA19" s="71">
        <v>2147.8385821144475</v>
      </c>
      <c r="EMB19" s="71">
        <v>2186.5298717746032</v>
      </c>
      <c r="EMC19" s="71">
        <v>2225.9181485864142</v>
      </c>
      <c r="EMD19" s="71">
        <v>2266.0159681171394</v>
      </c>
      <c r="EME19" s="71">
        <v>2306.8361121107559</v>
      </c>
      <c r="EMF19" s="71">
        <v>2348.3915925623251</v>
      </c>
      <c r="EMG19" s="71">
        <v>2390.6956558657471</v>
      </c>
      <c r="EMH19" s="79">
        <v>2190.3856083326114</v>
      </c>
      <c r="EMI19" s="79">
        <v>1982.0829712070833</v>
      </c>
      <c r="EMJ19" s="79">
        <v>1765.5647884101454</v>
      </c>
      <c r="EMK19" s="79">
        <v>1540.6026648208006</v>
      </c>
      <c r="EML19" s="79">
        <v>1306.9626426682833</v>
      </c>
      <c r="EMM19" s="71">
        <v>1327.53320137982</v>
      </c>
      <c r="EMN19" s="71">
        <v>1348.427524422402</v>
      </c>
      <c r="EMO19" s="71">
        <v>1369.6507075906322</v>
      </c>
      <c r="EMP19" s="71">
        <v>1391.2079268828916</v>
      </c>
      <c r="EMQ19" s="71">
        <v>1413.1044397636836</v>
      </c>
      <c r="EMR19" s="71">
        <v>1435.345586445846</v>
      </c>
      <c r="EMS19" s="71">
        <v>1457.9367911929455</v>
      </c>
      <c r="EMT19" s="71">
        <v>1480.8835636421684</v>
      </c>
      <c r="EMU19" s="71">
        <v>1504.1915001480343</v>
      </c>
      <c r="EMV19" s="71">
        <v>1527.8662851472586</v>
      </c>
      <c r="EMW19" s="71">
        <v>1551.9136925450966</v>
      </c>
      <c r="EMX19" s="71">
        <v>1576.3395871235075</v>
      </c>
      <c r="EMY19" s="70">
        <v>0</v>
      </c>
      <c r="EMZ19" s="70">
        <v>0</v>
      </c>
      <c r="ENA19" s="70">
        <v>0</v>
      </c>
      <c r="ENB19" s="70">
        <v>0</v>
      </c>
      <c r="ENC19" s="70">
        <v>0</v>
      </c>
      <c r="END19" s="70">
        <v>0</v>
      </c>
      <c r="ENE19" s="70">
        <v>0</v>
      </c>
      <c r="ENF19" s="70">
        <v>0</v>
      </c>
      <c r="ENG19" s="70">
        <v>0</v>
      </c>
      <c r="ENH19" s="70">
        <v>43.671283871548212</v>
      </c>
      <c r="ENI19" s="70">
        <v>91.189534470427077</v>
      </c>
      <c r="ENJ19" s="70">
        <v>142.80890884829404</v>
      </c>
      <c r="ENK19" s="70">
        <v>198.79848971099057</v>
      </c>
      <c r="ENL19" s="70">
        <v>259.4431071612571</v>
      </c>
      <c r="ENM19" s="70">
        <v>278.21380323666563</v>
      </c>
      <c r="ENN19" s="70">
        <v>297.92682972317141</v>
      </c>
      <c r="ENO19" s="70">
        <v>318.62551035288527</v>
      </c>
      <c r="ENP19" s="70">
        <v>340.3551056660408</v>
      </c>
      <c r="ENQ19" s="70">
        <v>363.16289876754735</v>
      </c>
      <c r="ENR19" s="70">
        <v>387.09828486774927</v>
      </c>
      <c r="ENS19" s="70">
        <v>412.21286477417397</v>
      </c>
      <c r="ENT19" s="70">
        <v>438.56054250840157</v>
      </c>
      <c r="ENU19" s="70">
        <v>466.19762722986451</v>
      </c>
      <c r="ENV19" s="70">
        <v>495.18293965638514</v>
      </c>
      <c r="ENW19" s="70">
        <v>525.57792317963299</v>
      </c>
      <c r="ENX19" s="70">
        <v>557.44675988240249</v>
      </c>
      <c r="ENY19" s="70">
        <v>0</v>
      </c>
      <c r="ENZ19" s="70">
        <v>0</v>
      </c>
      <c r="EOA19" s="70">
        <v>0</v>
      </c>
      <c r="EOB19" s="70">
        <v>0</v>
      </c>
      <c r="EOC19" s="70">
        <v>0</v>
      </c>
      <c r="EOD19" s="70">
        <v>0</v>
      </c>
      <c r="EOE19" s="70">
        <v>0</v>
      </c>
      <c r="EOF19" s="70">
        <v>0</v>
      </c>
      <c r="EOG19" s="70">
        <v>0</v>
      </c>
      <c r="EOH19" s="70">
        <v>243.37617870362374</v>
      </c>
      <c r="EOI19" s="70">
        <v>495.52074280177089</v>
      </c>
      <c r="EOJ19" s="70">
        <v>756.67062360434829</v>
      </c>
      <c r="EOK19" s="70">
        <v>1027.0684432138671</v>
      </c>
      <c r="EOL19" s="70">
        <v>1306.9626426682833</v>
      </c>
      <c r="EOM19" s="70">
        <v>1333.479486709982</v>
      </c>
      <c r="EON19" s="70">
        <v>1360.5208016439153</v>
      </c>
      <c r="EOO19" s="70">
        <v>1388.0967718343329</v>
      </c>
      <c r="EOP19" s="70">
        <v>1416.2177766993805</v>
      </c>
      <c r="EOQ19" s="70">
        <v>1444.8943944072623</v>
      </c>
      <c r="EOR19" s="70">
        <v>1474.1374056418617</v>
      </c>
      <c r="EOS19" s="70">
        <v>1503.957797439107</v>
      </c>
      <c r="EOT19" s="70">
        <v>1534.3667670954153</v>
      </c>
      <c r="EOU19" s="70">
        <v>1565.3757261495484</v>
      </c>
      <c r="EOV19" s="70">
        <v>1596.9963044392543</v>
      </c>
      <c r="EOW19" s="70">
        <v>1629.2403542340926</v>
      </c>
      <c r="EOX19" s="70">
        <v>1662.1199544458618</v>
      </c>
      <c r="EOY19" s="70">
        <f t="shared" si="43"/>
        <v>5751.3837174119572</v>
      </c>
      <c r="EOZ19" s="70">
        <f t="shared" si="44"/>
        <v>12975.553577527662</v>
      </c>
      <c r="EPA19" s="70">
        <f t="shared" si="45"/>
        <v>442.41413210861208</v>
      </c>
      <c r="EPB19" s="70">
        <f t="shared" si="46"/>
        <v>564.15450337076788</v>
      </c>
      <c r="EPC19" s="70">
        <f t="shared" si="47"/>
        <v>31709.545669603925</v>
      </c>
      <c r="EPD19" s="70">
        <f t="shared" si="48"/>
        <v>61633.389002472111</v>
      </c>
      <c r="EPE19" s="70">
        <f t="shared" si="49"/>
        <v>2439.1958207387634</v>
      </c>
      <c r="EPF19" s="70">
        <f t="shared" si="50"/>
        <v>2679.7125653248745</v>
      </c>
      <c r="EPG19" s="70">
        <f t="shared" si="51"/>
        <v>37460.92938701588</v>
      </c>
      <c r="EPH19" s="70">
        <f t="shared" si="6"/>
        <v>74608.94257999977</v>
      </c>
      <c r="EPI19" s="70">
        <f t="shared" si="6"/>
        <v>2881.6099528473756</v>
      </c>
      <c r="EPJ19" s="70">
        <f t="shared" si="6"/>
        <v>3243.8670686956425</v>
      </c>
      <c r="EPK19" s="70">
        <f t="shared" si="52"/>
        <v>4439.3317603896039</v>
      </c>
      <c r="EPL19" s="70">
        <f t="shared" si="53"/>
        <v>7359.0811636202261</v>
      </c>
      <c r="EPM19" s="70">
        <f t="shared" si="7"/>
        <v>5320.8057735861385</v>
      </c>
      <c r="EPN19" s="70">
        <f t="shared" si="7"/>
        <v>5923.579634020517</v>
      </c>
      <c r="EPO19" s="70">
        <f t="shared" si="54"/>
        <v>25185.946750258132</v>
      </c>
      <c r="EPP19" s="70">
        <f t="shared" si="55"/>
        <v>39894.386830740201</v>
      </c>
      <c r="EPQ19" s="70">
        <f t="shared" si="8"/>
        <v>8202.4157264335136</v>
      </c>
      <c r="EPR19" s="70">
        <f t="shared" si="8"/>
        <v>9167.4467027161591</v>
      </c>
      <c r="EPS19" s="70">
        <f t="shared" si="8"/>
        <v>29625.278510647735</v>
      </c>
      <c r="EPT19" s="70">
        <f t="shared" si="8"/>
        <v>47253.467994360428</v>
      </c>
      <c r="EPU19" s="70">
        <f t="shared" si="8"/>
        <v>13523.221500019652</v>
      </c>
      <c r="EPV19" s="70">
        <f t="shared" si="8"/>
        <v>15091.026336736675</v>
      </c>
      <c r="EPW19" s="70">
        <f t="shared" si="56"/>
        <v>1312.0519570223532</v>
      </c>
      <c r="EPX19" s="70">
        <f t="shared" si="9"/>
        <v>5616.472413907436</v>
      </c>
      <c r="EPY19" s="70">
        <f t="shared" si="57"/>
        <v>100.9270736171041</v>
      </c>
      <c r="EPZ19" s="70">
        <f t="shared" si="58"/>
        <v>244.19445277858418</v>
      </c>
      <c r="EQA19" s="70">
        <f t="shared" si="10"/>
        <v>6523.5989193457935</v>
      </c>
      <c r="EQB19" s="70">
        <f t="shared" si="10"/>
        <v>21739.00217173191</v>
      </c>
      <c r="EQC19" s="70">
        <f t="shared" si="59"/>
        <v>501.81530148813795</v>
      </c>
      <c r="EQD19" s="70">
        <f t="shared" si="60"/>
        <v>945.17400746660485</v>
      </c>
      <c r="EQE19" s="70">
        <f t="shared" si="11"/>
        <v>7835.650876368145</v>
      </c>
      <c r="EQF19" s="70">
        <f t="shared" si="11"/>
        <v>27355.474585639342</v>
      </c>
      <c r="EQG19" s="70">
        <f t="shared" si="61"/>
        <v>602.74237510524188</v>
      </c>
      <c r="EQH19" s="70">
        <f t="shared" si="62"/>
        <v>1189.3684602451888</v>
      </c>
      <c r="EQI19" s="25" t="s">
        <v>4324</v>
      </c>
    </row>
    <row r="20" spans="1:3831" s="25" customFormat="1" x14ac:dyDescent="0.25">
      <c r="A20" s="25" t="s">
        <v>4344</v>
      </c>
      <c r="B20" s="26" t="s">
        <v>4345</v>
      </c>
      <c r="C20" s="27">
        <v>2</v>
      </c>
      <c r="D20" s="28">
        <v>2</v>
      </c>
      <c r="E20" s="26" t="s">
        <v>4319</v>
      </c>
      <c r="F20" s="29" t="s">
        <v>4320</v>
      </c>
      <c r="G20" s="30" t="s">
        <v>4313</v>
      </c>
      <c r="H20" s="25" t="s">
        <v>4314</v>
      </c>
      <c r="I20" s="31">
        <v>22180.244999999999</v>
      </c>
      <c r="J20" s="31">
        <v>84239.209000000003</v>
      </c>
      <c r="K20" s="27">
        <v>2025</v>
      </c>
      <c r="L20" s="27">
        <v>2031</v>
      </c>
      <c r="M20" s="25">
        <f t="shared" si="12"/>
        <v>7</v>
      </c>
      <c r="N20" s="32">
        <v>4.3337182376634633</v>
      </c>
      <c r="O20" s="32">
        <v>1.5653325070602602</v>
      </c>
      <c r="P20" s="25">
        <v>0.15890000000000001</v>
      </c>
      <c r="Q20" s="25">
        <v>0.28538000000000002</v>
      </c>
      <c r="R20" s="25">
        <v>0.55571999999999999</v>
      </c>
      <c r="S20" s="25">
        <v>0.15890000000000001</v>
      </c>
      <c r="T20" s="25">
        <v>0.28538000000000002</v>
      </c>
      <c r="U20" s="25">
        <v>0.55571999999999999</v>
      </c>
      <c r="V20" s="25">
        <v>3.7</v>
      </c>
      <c r="W20" s="25">
        <v>4.9000000000000004</v>
      </c>
      <c r="X20" s="33">
        <v>5967606</v>
      </c>
      <c r="Y20" s="33">
        <v>5967606</v>
      </c>
      <c r="Z20" s="33">
        <v>2537817</v>
      </c>
      <c r="AA20" s="33">
        <v>11625989</v>
      </c>
      <c r="AB20" s="34">
        <v>0.48</v>
      </c>
      <c r="AC20" s="34">
        <v>0.52</v>
      </c>
      <c r="AD20" s="33">
        <f t="shared" si="13"/>
        <v>6504407.1636027442</v>
      </c>
      <c r="AE20" s="33">
        <v>2864450.88</v>
      </c>
      <c r="AF20" s="35">
        <v>2988588.1101954714</v>
      </c>
      <c r="AG20" s="35">
        <v>3118105.0981756547</v>
      </c>
      <c r="AH20" s="35">
        <v>3253234.9874848071</v>
      </c>
      <c r="AI20" s="35">
        <v>3394221.0254514851</v>
      </c>
      <c r="AJ20" s="35">
        <v>3541317.001058084</v>
      </c>
      <c r="AK20" s="35">
        <v>3694787.7017864152</v>
      </c>
      <c r="AL20" s="35">
        <v>3854909.3902616799</v>
      </c>
      <c r="AM20" s="35">
        <v>4021970.3015528517</v>
      </c>
      <c r="AN20" s="35">
        <v>4196271.1620246563</v>
      </c>
      <c r="AO20" s="35">
        <v>4378125.7306751311</v>
      </c>
      <c r="AP20" s="35">
        <v>4567861.3639332363</v>
      </c>
      <c r="AQ20" s="35">
        <v>4765819.6049331939</v>
      </c>
      <c r="AR20" s="35">
        <v>4972356.7983263247</v>
      </c>
      <c r="AS20" s="35">
        <v>5187844.7317370921</v>
      </c>
      <c r="AT20" s="35">
        <v>5412671.3050180459</v>
      </c>
      <c r="AU20" s="35">
        <v>5647241.2285083905</v>
      </c>
      <c r="AV20" s="35">
        <v>5891976.7515531089</v>
      </c>
      <c r="AW20" s="35">
        <v>6147318.4225940574</v>
      </c>
      <c r="AX20" s="35">
        <v>6413725.8822012618</v>
      </c>
      <c r="AY20" s="35">
        <v>6691678.6904719602</v>
      </c>
      <c r="AZ20" s="35">
        <v>6981677.1902867835</v>
      </c>
      <c r="BA20" s="35">
        <v>7284243.4079770315</v>
      </c>
      <c r="BB20" s="35">
        <v>7599921.9930243306</v>
      </c>
      <c r="BC20" s="35">
        <v>7929281.1984842224</v>
      </c>
      <c r="BD20" s="35">
        <v>8272913.903898553</v>
      </c>
      <c r="BE20" s="33">
        <v>3103155.12</v>
      </c>
      <c r="BF20" s="35">
        <v>3151729.8158378648</v>
      </c>
      <c r="BG20" s="35">
        <v>3201064.867179885</v>
      </c>
      <c r="BH20" s="35">
        <v>3251172.1761179371</v>
      </c>
      <c r="BI20" s="35">
        <v>3302063.8310512095</v>
      </c>
      <c r="BJ20" s="35">
        <v>3353752.1096025333</v>
      </c>
      <c r="BK20" s="35">
        <v>3406249.4815803608</v>
      </c>
      <c r="BL20" s="35">
        <v>3459568.6119871098</v>
      </c>
      <c r="BM20" s="35">
        <v>3513722.3640745971</v>
      </c>
      <c r="BN20" s="35">
        <v>3568723.8024473032</v>
      </c>
      <c r="BO20" s="35">
        <v>3624586.1962142079</v>
      </c>
      <c r="BP20" s="35">
        <v>3681323.0221899678</v>
      </c>
      <c r="BQ20" s="35">
        <v>3738947.9681462003</v>
      </c>
      <c r="BR20" s="35">
        <v>3797474.9361136616</v>
      </c>
      <c r="BS20" s="35">
        <v>3856918.0457361145</v>
      </c>
      <c r="BT20" s="35">
        <v>3917291.6376766949</v>
      </c>
      <c r="BU20" s="35">
        <v>3978610.2770776013</v>
      </c>
      <c r="BV20" s="35">
        <v>4040888.757073937</v>
      </c>
      <c r="BW20" s="35">
        <v>4104142.1023625587</v>
      </c>
      <c r="BX20" s="35">
        <v>4168385.572826786</v>
      </c>
      <c r="BY20" s="35">
        <v>4233634.6672178535</v>
      </c>
      <c r="BZ20" s="35">
        <v>4299905.1268939869</v>
      </c>
      <c r="CA20" s="35">
        <v>4367212.9396180091</v>
      </c>
      <c r="CB20" s="35">
        <v>4435574.3434143914</v>
      </c>
      <c r="CC20" s="35">
        <v>4505005.8304866813</v>
      </c>
      <c r="CD20" s="35">
        <v>4575524.1511962488</v>
      </c>
      <c r="CE20" s="25">
        <v>0.5</v>
      </c>
      <c r="CF20" s="25">
        <v>0.8</v>
      </c>
      <c r="CG20" s="25">
        <v>0.77</v>
      </c>
      <c r="CH20" s="25">
        <v>0.38</v>
      </c>
      <c r="CI20" s="37">
        <v>0.54</v>
      </c>
      <c r="CJ20" s="25">
        <v>0.54</v>
      </c>
      <c r="CK20" s="25">
        <v>0.54</v>
      </c>
      <c r="CL20" s="25">
        <v>0.54</v>
      </c>
      <c r="CM20" s="25">
        <v>0.54</v>
      </c>
      <c r="CN20" s="25">
        <v>0.54</v>
      </c>
      <c r="CO20" s="25">
        <v>0.54</v>
      </c>
      <c r="CP20" s="25">
        <v>0.54</v>
      </c>
      <c r="CQ20" s="25">
        <v>0.54</v>
      </c>
      <c r="CR20" s="25">
        <v>0.54</v>
      </c>
      <c r="CS20" s="38">
        <v>0.57714285714285718</v>
      </c>
      <c r="CT20" s="25">
        <v>0.61428571428571432</v>
      </c>
      <c r="CU20" s="25">
        <v>0.65142857142857147</v>
      </c>
      <c r="CV20" s="25">
        <v>0.68857142857142861</v>
      </c>
      <c r="CW20" s="25">
        <v>0.72571428571428576</v>
      </c>
      <c r="CX20" s="25">
        <v>0.7628571428571429</v>
      </c>
      <c r="CY20" s="38">
        <v>0.8</v>
      </c>
      <c r="CZ20" s="25">
        <v>0.8</v>
      </c>
      <c r="DA20" s="25">
        <v>0.8</v>
      </c>
      <c r="DB20" s="25">
        <v>0.8</v>
      </c>
      <c r="DC20" s="25">
        <v>0.8</v>
      </c>
      <c r="DD20" s="25">
        <v>0.8</v>
      </c>
      <c r="DE20" s="25">
        <v>0.8</v>
      </c>
      <c r="DF20" s="25">
        <v>0.8</v>
      </c>
      <c r="DG20" s="25">
        <v>0.8</v>
      </c>
      <c r="DH20" s="25">
        <v>0.8</v>
      </c>
      <c r="DI20" s="25">
        <v>0.5</v>
      </c>
      <c r="DJ20" s="25">
        <v>0.8</v>
      </c>
      <c r="DK20" s="25">
        <v>0.3</v>
      </c>
      <c r="DL20" s="25">
        <v>7.0000000000000007E-2</v>
      </c>
      <c r="DM20" s="25">
        <v>0.15</v>
      </c>
      <c r="DN20" s="25">
        <v>0.15</v>
      </c>
      <c r="DO20" s="25">
        <v>0.15</v>
      </c>
      <c r="DP20" s="25">
        <v>0.15</v>
      </c>
      <c r="DQ20" s="25">
        <v>0.15</v>
      </c>
      <c r="DR20" s="25">
        <v>0.15</v>
      </c>
      <c r="DS20" s="25">
        <v>0.15</v>
      </c>
      <c r="DT20" s="25">
        <v>0.15</v>
      </c>
      <c r="DU20" s="25">
        <v>0.15</v>
      </c>
      <c r="DV20" s="25">
        <v>0.15</v>
      </c>
      <c r="DW20" s="38">
        <v>0.24285714285714285</v>
      </c>
      <c r="DX20" s="25">
        <v>0.33571428571428574</v>
      </c>
      <c r="DY20" s="25">
        <v>0.4285714285714286</v>
      </c>
      <c r="DZ20" s="25">
        <v>0.52142857142857146</v>
      </c>
      <c r="EA20" s="25">
        <v>0.61428571428571432</v>
      </c>
      <c r="EB20" s="25">
        <v>0.70714285714285718</v>
      </c>
      <c r="EC20" s="92">
        <v>0.8</v>
      </c>
      <c r="ED20" s="25">
        <v>0.8</v>
      </c>
      <c r="EE20" s="25">
        <v>0.8</v>
      </c>
      <c r="EF20" s="25">
        <v>0.8</v>
      </c>
      <c r="EG20" s="25">
        <v>0.8</v>
      </c>
      <c r="EH20" s="25">
        <v>0.8</v>
      </c>
      <c r="EI20" s="25">
        <v>0.8</v>
      </c>
      <c r="EJ20" s="25">
        <v>0.8</v>
      </c>
      <c r="EK20" s="25">
        <v>0.8</v>
      </c>
      <c r="EL20" s="25">
        <v>0.8</v>
      </c>
      <c r="EM20" s="25">
        <v>0.5</v>
      </c>
      <c r="EN20" s="25">
        <v>0.8</v>
      </c>
      <c r="EO20" s="25">
        <v>0.18</v>
      </c>
      <c r="EP20" s="25">
        <v>1</v>
      </c>
      <c r="EQ20" s="25">
        <v>0.09</v>
      </c>
      <c r="ER20" s="25">
        <v>0.09</v>
      </c>
      <c r="ES20" s="25">
        <v>0.09</v>
      </c>
      <c r="ET20" s="25">
        <v>0.09</v>
      </c>
      <c r="EU20" s="25">
        <v>0.09</v>
      </c>
      <c r="EV20" s="25">
        <v>0.09</v>
      </c>
      <c r="EW20" s="25">
        <v>0.09</v>
      </c>
      <c r="EX20" s="25">
        <v>0.09</v>
      </c>
      <c r="EY20" s="25">
        <v>0.09</v>
      </c>
      <c r="EZ20" s="25">
        <v>0.09</v>
      </c>
      <c r="FA20" s="38">
        <v>0.19142857142857145</v>
      </c>
      <c r="FB20" s="25">
        <v>0.29285714285714287</v>
      </c>
      <c r="FC20" s="25">
        <v>0.39428571428571429</v>
      </c>
      <c r="FD20" s="25">
        <v>0.49571428571428572</v>
      </c>
      <c r="FE20" s="25">
        <v>0.5971428571428572</v>
      </c>
      <c r="FF20" s="25">
        <v>0.69857142857142862</v>
      </c>
      <c r="FG20" s="38">
        <v>0.8</v>
      </c>
      <c r="FH20" s="25">
        <v>0.8</v>
      </c>
      <c r="FI20" s="25">
        <v>0.8</v>
      </c>
      <c r="FJ20" s="25">
        <v>0.8</v>
      </c>
      <c r="FK20" s="25">
        <v>0.8</v>
      </c>
      <c r="FL20" s="25">
        <v>0.8</v>
      </c>
      <c r="FM20" s="25">
        <v>0.8</v>
      </c>
      <c r="FN20" s="25">
        <v>0.8</v>
      </c>
      <c r="FO20" s="25">
        <v>0.8</v>
      </c>
      <c r="FP20" s="25">
        <v>0.8</v>
      </c>
      <c r="FQ20" s="25">
        <v>0.5</v>
      </c>
      <c r="FR20" s="25">
        <v>0.8</v>
      </c>
      <c r="FS20" s="25">
        <v>0.04</v>
      </c>
      <c r="FT20" s="25">
        <v>1</v>
      </c>
      <c r="FU20" s="25">
        <v>0.02</v>
      </c>
      <c r="FV20" s="25">
        <v>0.02</v>
      </c>
      <c r="FW20" s="25">
        <v>0.02</v>
      </c>
      <c r="FX20" s="25">
        <v>0.02</v>
      </c>
      <c r="FY20" s="25">
        <v>0.02</v>
      </c>
      <c r="FZ20" s="25">
        <v>0.02</v>
      </c>
      <c r="GA20" s="25">
        <v>0.02</v>
      </c>
      <c r="GB20" s="25">
        <v>0.02</v>
      </c>
      <c r="GC20" s="25">
        <v>0.02</v>
      </c>
      <c r="GD20" s="25">
        <v>0.02</v>
      </c>
      <c r="GE20" s="38">
        <v>0.13142857142857142</v>
      </c>
      <c r="GF20" s="25">
        <v>0.24285714285714285</v>
      </c>
      <c r="GG20" s="25">
        <v>0.35428571428571431</v>
      </c>
      <c r="GH20" s="25">
        <v>0.46571428571428575</v>
      </c>
      <c r="GI20" s="25">
        <v>0.57714285714285718</v>
      </c>
      <c r="GJ20" s="25">
        <v>0.68857142857142861</v>
      </c>
      <c r="GK20" s="38">
        <v>0.8</v>
      </c>
      <c r="GL20" s="25">
        <v>0.8</v>
      </c>
      <c r="GM20" s="25">
        <v>0.8</v>
      </c>
      <c r="GN20" s="25">
        <v>0.8</v>
      </c>
      <c r="GO20" s="25">
        <v>0.8</v>
      </c>
      <c r="GP20" s="25">
        <v>0.8</v>
      </c>
      <c r="GQ20" s="25">
        <v>0.8</v>
      </c>
      <c r="GR20" s="25">
        <v>0.8</v>
      </c>
      <c r="GS20" s="25">
        <v>0.8</v>
      </c>
      <c r="GT20" s="25">
        <v>0.8</v>
      </c>
      <c r="GU20" s="25">
        <v>0.5</v>
      </c>
      <c r="GV20" s="25">
        <v>0.8</v>
      </c>
      <c r="GW20" s="25">
        <v>0.05</v>
      </c>
      <c r="GX20" s="25">
        <v>1</v>
      </c>
      <c r="GY20" s="25">
        <v>2.5000000000000001E-2</v>
      </c>
      <c r="GZ20" s="25">
        <v>2.5000000000000001E-2</v>
      </c>
      <c r="HA20" s="25">
        <v>2.5000000000000001E-2</v>
      </c>
      <c r="HB20" s="25">
        <v>2.5000000000000001E-2</v>
      </c>
      <c r="HC20" s="25">
        <v>2.5000000000000001E-2</v>
      </c>
      <c r="HD20" s="25">
        <v>2.5000000000000001E-2</v>
      </c>
      <c r="HE20" s="25">
        <v>2.5000000000000001E-2</v>
      </c>
      <c r="HF20" s="25">
        <v>2.5000000000000001E-2</v>
      </c>
      <c r="HG20" s="25">
        <v>2.5000000000000001E-2</v>
      </c>
      <c r="HH20" s="25">
        <v>2.5000000000000001E-2</v>
      </c>
      <c r="HI20" s="38">
        <v>0.13571428571428573</v>
      </c>
      <c r="HJ20" s="25">
        <v>0.24642857142857144</v>
      </c>
      <c r="HK20" s="25">
        <v>0.35714285714285715</v>
      </c>
      <c r="HL20" s="25">
        <v>0.46785714285714286</v>
      </c>
      <c r="HM20" s="25">
        <v>0.57857142857142863</v>
      </c>
      <c r="HN20" s="25">
        <v>0.68928571428571439</v>
      </c>
      <c r="HO20" s="38">
        <v>0.8</v>
      </c>
      <c r="HP20" s="25">
        <v>0.8</v>
      </c>
      <c r="HQ20" s="25">
        <v>0.8</v>
      </c>
      <c r="HR20" s="25">
        <v>0.8</v>
      </c>
      <c r="HS20" s="25">
        <v>0.8</v>
      </c>
      <c r="HT20" s="25">
        <v>0.8</v>
      </c>
      <c r="HU20" s="25">
        <v>0.8</v>
      </c>
      <c r="HV20" s="25">
        <v>0.8</v>
      </c>
      <c r="HW20" s="25">
        <v>0.8</v>
      </c>
      <c r="HX20" s="25">
        <v>0.8</v>
      </c>
      <c r="HY20" s="25">
        <v>0.5</v>
      </c>
      <c r="HZ20" s="25">
        <v>0.8</v>
      </c>
      <c r="IA20" s="25">
        <v>0.01</v>
      </c>
      <c r="IB20" s="25">
        <v>1</v>
      </c>
      <c r="IC20" s="25">
        <v>5.0000000000000001E-3</v>
      </c>
      <c r="ID20" s="25">
        <v>5.0000000000000001E-3</v>
      </c>
      <c r="IE20" s="25">
        <v>5.0000000000000001E-3</v>
      </c>
      <c r="IF20" s="25">
        <v>5.0000000000000001E-3</v>
      </c>
      <c r="IG20" s="25">
        <v>5.0000000000000001E-3</v>
      </c>
      <c r="IH20" s="25">
        <v>5.0000000000000001E-3</v>
      </c>
      <c r="II20" s="25">
        <v>5.0000000000000001E-3</v>
      </c>
      <c r="IJ20" s="25">
        <v>5.0000000000000001E-3</v>
      </c>
      <c r="IK20" s="25">
        <v>5.0000000000000001E-3</v>
      </c>
      <c r="IL20" s="25">
        <v>5.0000000000000001E-3</v>
      </c>
      <c r="IM20" s="38">
        <v>0.11857142857142858</v>
      </c>
      <c r="IN20" s="25">
        <v>0.23214285714285715</v>
      </c>
      <c r="IO20" s="25">
        <v>0.34571428571428575</v>
      </c>
      <c r="IP20" s="25">
        <v>0.4592857142857143</v>
      </c>
      <c r="IQ20" s="25">
        <v>0.57285714285714284</v>
      </c>
      <c r="IR20" s="25">
        <v>0.68642857142857139</v>
      </c>
      <c r="IS20" s="38">
        <v>0.8</v>
      </c>
      <c r="IT20" s="25">
        <v>0.8</v>
      </c>
      <c r="IU20" s="25">
        <v>0.8</v>
      </c>
      <c r="IV20" s="25">
        <v>0.8</v>
      </c>
      <c r="IW20" s="25">
        <v>0.8</v>
      </c>
      <c r="IX20" s="25">
        <v>0.8</v>
      </c>
      <c r="IY20" s="25">
        <v>0.8</v>
      </c>
      <c r="IZ20" s="25">
        <v>0.8</v>
      </c>
      <c r="JA20" s="25">
        <v>0.8</v>
      </c>
      <c r="JB20" s="25">
        <v>0.8</v>
      </c>
      <c r="JC20" s="39" t="s">
        <v>4315</v>
      </c>
      <c r="JD20" s="75">
        <v>2</v>
      </c>
      <c r="JE20" s="41">
        <v>0.85</v>
      </c>
      <c r="JF20" s="41">
        <v>3</v>
      </c>
      <c r="JQ20" s="38">
        <v>0.28333333333333333</v>
      </c>
      <c r="JR20" s="38">
        <v>0.28333333333333333</v>
      </c>
      <c r="JS20" s="38">
        <v>0.28333333333333333</v>
      </c>
      <c r="JT20" s="38">
        <v>0.28333333333333333</v>
      </c>
      <c r="JU20" s="38">
        <v>0.28333333333333333</v>
      </c>
      <c r="JV20" s="38">
        <v>0.28333333333333333</v>
      </c>
      <c r="KQ20" s="38">
        <v>0.28333333333333333</v>
      </c>
      <c r="KR20" s="38">
        <v>0.28333333333333333</v>
      </c>
      <c r="KS20" s="38">
        <v>0.28333333333333333</v>
      </c>
      <c r="KT20" s="38">
        <v>0.28333333333333333</v>
      </c>
      <c r="KU20" s="38">
        <v>0.28333333333333333</v>
      </c>
      <c r="KV20" s="38">
        <v>0.28333333333333333</v>
      </c>
      <c r="LQ20" s="38">
        <v>0.28333333333333333</v>
      </c>
      <c r="LR20" s="38">
        <v>0.28333333333333333</v>
      </c>
      <c r="LS20" s="38">
        <v>0.28333333333333333</v>
      </c>
      <c r="LT20" s="38">
        <v>0.28333333333333333</v>
      </c>
      <c r="LU20" s="38">
        <v>0.28333333333333333</v>
      </c>
      <c r="LV20" s="38">
        <v>0.28333333333333333</v>
      </c>
      <c r="LW20" s="38">
        <v>0.28333333333333333</v>
      </c>
      <c r="LX20" s="38">
        <v>0.28333333333333333</v>
      </c>
      <c r="LY20" s="38">
        <v>0.28333333333333333</v>
      </c>
      <c r="LZ20" s="38">
        <v>0.28333333333333333</v>
      </c>
      <c r="MA20" s="38">
        <v>0.28333333333333333</v>
      </c>
      <c r="MB20" s="38">
        <v>0.28333333333333333</v>
      </c>
      <c r="MC20" s="38">
        <v>0.28333333333333333</v>
      </c>
      <c r="MD20" s="38">
        <v>0.28333333333333333</v>
      </c>
      <c r="ME20" s="38">
        <v>0.28333333333333333</v>
      </c>
      <c r="MF20" s="38">
        <v>0.28333333333333333</v>
      </c>
      <c r="MQ20" s="38">
        <v>0.28333333333333333</v>
      </c>
      <c r="MR20" s="38">
        <v>0.28333333333333333</v>
      </c>
      <c r="MS20" s="38">
        <v>0.28333333333333333</v>
      </c>
      <c r="MT20" s="38">
        <v>0.28333333333333333</v>
      </c>
      <c r="MU20" s="38">
        <v>0.28333333333333333</v>
      </c>
      <c r="MV20" s="38">
        <v>0.28333333333333333</v>
      </c>
      <c r="MW20" s="38">
        <v>0.28333333333333333</v>
      </c>
      <c r="MX20" s="38">
        <v>0.28333333333333333</v>
      </c>
      <c r="MY20" s="38">
        <v>0.28333333333333333</v>
      </c>
      <c r="MZ20" s="38">
        <v>0.28333333333333333</v>
      </c>
      <c r="NA20" s="38">
        <v>0.28333333333333333</v>
      </c>
      <c r="NB20" s="38">
        <v>0.28333333333333333</v>
      </c>
      <c r="NC20" s="38">
        <v>0.28333333333333333</v>
      </c>
      <c r="ND20" s="38">
        <v>0.28333333333333333</v>
      </c>
      <c r="NE20" s="38">
        <v>0.28333333333333333</v>
      </c>
      <c r="NF20" s="38">
        <v>0.28333333333333333</v>
      </c>
      <c r="NG20" s="35">
        <v>0</v>
      </c>
      <c r="NH20" s="35">
        <v>0</v>
      </c>
      <c r="NI20" s="35">
        <v>0</v>
      </c>
      <c r="NJ20" s="35">
        <v>0</v>
      </c>
      <c r="NK20" s="35">
        <v>0</v>
      </c>
      <c r="NL20" s="35">
        <v>0</v>
      </c>
      <c r="NM20" s="35">
        <v>0</v>
      </c>
      <c r="NN20" s="35">
        <v>0</v>
      </c>
      <c r="NO20" s="35">
        <v>0</v>
      </c>
      <c r="NP20" s="35">
        <v>0</v>
      </c>
      <c r="NQ20" s="42">
        <v>445776.74791084084</v>
      </c>
      <c r="NR20" s="42">
        <v>445776.74791084084</v>
      </c>
      <c r="NS20" s="42">
        <v>445776.74791084084</v>
      </c>
      <c r="NT20" s="42">
        <v>445776.74791084084</v>
      </c>
      <c r="NU20" s="42">
        <v>445776.74791084084</v>
      </c>
      <c r="NV20" s="42">
        <v>445776.74791084084</v>
      </c>
      <c r="NW20" s="42">
        <v>445776.74791084084</v>
      </c>
      <c r="NX20" s="35"/>
      <c r="NY20" s="35"/>
      <c r="NZ20" s="35"/>
      <c r="OA20" s="35"/>
      <c r="OB20" s="35"/>
      <c r="OC20" s="35"/>
      <c r="OD20" s="35"/>
      <c r="OE20" s="35"/>
      <c r="OF20" s="35"/>
      <c r="OG20" s="35">
        <v>0</v>
      </c>
      <c r="OH20" s="35">
        <v>0</v>
      </c>
      <c r="OI20" s="35">
        <v>0</v>
      </c>
      <c r="OJ20" s="35">
        <v>0</v>
      </c>
      <c r="OK20" s="35">
        <v>0</v>
      </c>
      <c r="OL20" s="35">
        <v>0</v>
      </c>
      <c r="OM20" s="35">
        <v>0</v>
      </c>
      <c r="ON20" s="35">
        <v>0</v>
      </c>
      <c r="OO20" s="35">
        <v>0</v>
      </c>
      <c r="OP20" s="35">
        <v>0</v>
      </c>
      <c r="OQ20" s="42">
        <v>442621.94706079701</v>
      </c>
      <c r="OR20" s="42">
        <v>442621.94706079701</v>
      </c>
      <c r="OS20" s="42">
        <v>442621.94706079701</v>
      </c>
      <c r="OT20" s="42">
        <v>442621.94706079701</v>
      </c>
      <c r="OU20" s="42">
        <v>442621.94706079701</v>
      </c>
      <c r="OV20" s="42">
        <v>442621.94706079701</v>
      </c>
      <c r="OW20" s="42">
        <v>442621.94706079701</v>
      </c>
      <c r="OX20" s="35"/>
      <c r="OY20" s="35"/>
      <c r="OZ20" s="35"/>
      <c r="PA20" s="35"/>
      <c r="PB20" s="35"/>
      <c r="PC20" s="35"/>
      <c r="PD20" s="35"/>
      <c r="PE20" s="35"/>
      <c r="PF20" s="35"/>
      <c r="PG20" s="35">
        <v>0</v>
      </c>
      <c r="PH20" s="35">
        <v>0</v>
      </c>
      <c r="PI20" s="35">
        <v>0</v>
      </c>
      <c r="PJ20" s="35">
        <v>0</v>
      </c>
      <c r="PK20" s="35">
        <v>0</v>
      </c>
      <c r="PL20" s="35">
        <v>0</v>
      </c>
      <c r="PM20" s="35">
        <v>0</v>
      </c>
      <c r="PN20" s="35">
        <v>0</v>
      </c>
      <c r="PO20" s="35">
        <v>0</v>
      </c>
      <c r="PP20" s="35">
        <v>0</v>
      </c>
      <c r="PQ20" s="42">
        <v>687020.4106215114</v>
      </c>
      <c r="PR20" s="42">
        <v>687020.4106215114</v>
      </c>
      <c r="PS20" s="42">
        <v>687020.4106215114</v>
      </c>
      <c r="PT20" s="42">
        <v>687020.4106215114</v>
      </c>
      <c r="PU20" s="42">
        <v>687020.4106215114</v>
      </c>
      <c r="PV20" s="42">
        <v>687020.4106215114</v>
      </c>
      <c r="PW20" s="42">
        <v>687020.4106215114</v>
      </c>
      <c r="PX20" s="35">
        <v>244735.52304471843</v>
      </c>
      <c r="PY20" s="35">
        <v>255341.67104094848</v>
      </c>
      <c r="PZ20" s="35">
        <v>266407.45960720442</v>
      </c>
      <c r="QA20" s="35">
        <v>277952.80827069841</v>
      </c>
      <c r="QB20" s="35">
        <v>289998.49981482327</v>
      </c>
      <c r="QC20" s="35">
        <v>302566.21769024804</v>
      </c>
      <c r="QD20" s="35">
        <v>315678.58504729904</v>
      </c>
      <c r="QE20" s="35">
        <v>329359.20545989182</v>
      </c>
      <c r="QF20" s="35">
        <v>343632.70541433059</v>
      </c>
      <c r="QG20" s="35">
        <v>0</v>
      </c>
      <c r="QH20" s="35">
        <v>0</v>
      </c>
      <c r="QI20" s="35">
        <v>0</v>
      </c>
      <c r="QJ20" s="35">
        <v>0</v>
      </c>
      <c r="QK20" s="35">
        <v>0</v>
      </c>
      <c r="QL20" s="35">
        <v>0</v>
      </c>
      <c r="QM20" s="35">
        <v>0</v>
      </c>
      <c r="QN20" s="35">
        <v>0</v>
      </c>
      <c r="QO20" s="35">
        <v>0</v>
      </c>
      <c r="QP20" s="35">
        <v>0</v>
      </c>
      <c r="QQ20" s="42">
        <v>469251.5599309422</v>
      </c>
      <c r="QR20" s="42">
        <v>469251.5599309422</v>
      </c>
      <c r="QS20" s="42">
        <v>469251.5599309422</v>
      </c>
      <c r="QT20" s="42">
        <v>469251.5599309422</v>
      </c>
      <c r="QU20" s="42">
        <v>469251.5599309422</v>
      </c>
      <c r="QV20" s="42">
        <v>469251.5599309422</v>
      </c>
      <c r="QW20" s="42">
        <v>469251.5599309422</v>
      </c>
      <c r="QX20" s="35">
        <v>62278.479996335693</v>
      </c>
      <c r="QY20" s="35">
        <v>63253.345288621727</v>
      </c>
      <c r="QZ20" s="35">
        <v>64243.470464227255</v>
      </c>
      <c r="RA20" s="35">
        <v>65249.094391067512</v>
      </c>
      <c r="RB20" s="35">
        <v>66270.459676133469</v>
      </c>
      <c r="RC20" s="35">
        <v>67307.812724022195</v>
      </c>
      <c r="RD20" s="35">
        <v>68361.403796382248</v>
      </c>
      <c r="RE20" s="35">
        <v>69431.487072289921</v>
      </c>
      <c r="RF20" s="35">
        <v>70518.320709567517</v>
      </c>
      <c r="RG20" s="35">
        <v>0</v>
      </c>
      <c r="RH20" s="35">
        <v>0</v>
      </c>
      <c r="RI20" s="35">
        <v>0</v>
      </c>
      <c r="RJ20" s="35">
        <v>0</v>
      </c>
      <c r="RK20" s="35">
        <v>0</v>
      </c>
      <c r="RL20" s="35">
        <v>0</v>
      </c>
      <c r="RM20" s="35">
        <v>0</v>
      </c>
      <c r="RN20" s="35">
        <v>0</v>
      </c>
      <c r="RO20" s="35">
        <v>0</v>
      </c>
      <c r="RP20" s="35">
        <v>0</v>
      </c>
      <c r="RQ20" s="42">
        <v>721866.71745749726</v>
      </c>
      <c r="RR20" s="42">
        <v>721866.71745749726</v>
      </c>
      <c r="RS20" s="42">
        <v>721866.71745749726</v>
      </c>
      <c r="RT20" s="42">
        <v>721866.71745749726</v>
      </c>
      <c r="RU20" s="42">
        <v>721866.71745749726</v>
      </c>
      <c r="RV20" s="42">
        <v>721866.71745749726</v>
      </c>
      <c r="RW20" s="42">
        <v>721866.71745749726</v>
      </c>
      <c r="RX20" s="35">
        <v>244735.52304471843</v>
      </c>
      <c r="RY20" s="35">
        <v>255341.67104094848</v>
      </c>
      <c r="RZ20" s="35">
        <v>266407.45960720442</v>
      </c>
      <c r="SA20" s="35">
        <v>277952.80827069841</v>
      </c>
      <c r="SB20" s="35">
        <v>289998.49981482327</v>
      </c>
      <c r="SC20" s="35">
        <v>302566.21769024804</v>
      </c>
      <c r="SD20" s="35">
        <v>315678.58504729904</v>
      </c>
      <c r="SE20" s="35">
        <v>329359.20545989182</v>
      </c>
      <c r="SF20" s="35">
        <v>343632.70541433059</v>
      </c>
      <c r="SG20" s="35">
        <v>0</v>
      </c>
      <c r="SH20" s="35">
        <v>0</v>
      </c>
      <c r="SI20" s="35">
        <v>0</v>
      </c>
      <c r="SJ20" s="35">
        <v>0</v>
      </c>
      <c r="SK20" s="35">
        <v>0</v>
      </c>
      <c r="SL20" s="35">
        <v>0</v>
      </c>
      <c r="SM20" s="35">
        <v>0</v>
      </c>
      <c r="SN20" s="35">
        <v>0</v>
      </c>
      <c r="SO20" s="35">
        <v>0</v>
      </c>
      <c r="SP20" s="35">
        <v>0</v>
      </c>
      <c r="SQ20" s="42">
        <v>506976.84483031463</v>
      </c>
      <c r="SR20" s="42">
        <v>506976.84483031463</v>
      </c>
      <c r="SS20" s="42">
        <v>506976.84483031463</v>
      </c>
      <c r="ST20" s="42">
        <v>506976.84483031463</v>
      </c>
      <c r="SU20" s="42">
        <v>506976.84483031463</v>
      </c>
      <c r="SV20" s="42">
        <v>506976.84483031463</v>
      </c>
      <c r="SW20" s="42">
        <v>732588.65802241582</v>
      </c>
      <c r="SX20" s="35">
        <v>62278.479996335693</v>
      </c>
      <c r="SY20" s="35">
        <v>63253.345288621727</v>
      </c>
      <c r="SZ20" s="35">
        <v>64243.470464227255</v>
      </c>
      <c r="TA20" s="35">
        <v>65249.094391067512</v>
      </c>
      <c r="TB20" s="35">
        <v>66270.459676133469</v>
      </c>
      <c r="TC20" s="35">
        <v>67307.812724022195</v>
      </c>
      <c r="TD20" s="35">
        <v>68361.403796382248</v>
      </c>
      <c r="TE20" s="35">
        <v>69431.487072289921</v>
      </c>
      <c r="TF20" s="35">
        <v>70518.320709567517</v>
      </c>
      <c r="TG20" s="43">
        <v>0</v>
      </c>
      <c r="TH20" s="43">
        <v>0</v>
      </c>
      <c r="TI20" s="43">
        <v>0</v>
      </c>
      <c r="TJ20" s="43">
        <v>0</v>
      </c>
      <c r="TK20" s="43">
        <v>0</v>
      </c>
      <c r="TL20" s="43">
        <v>0</v>
      </c>
      <c r="TM20" s="43">
        <v>0</v>
      </c>
      <c r="TN20" s="43">
        <v>0</v>
      </c>
      <c r="TO20" s="43">
        <v>0</v>
      </c>
      <c r="TP20" s="43">
        <v>0</v>
      </c>
      <c r="TQ20" s="43">
        <v>1240468.9570246204</v>
      </c>
      <c r="TR20" s="43">
        <v>1294227.3864477503</v>
      </c>
      <c r="TS20" s="43">
        <v>1350315.5547310715</v>
      </c>
      <c r="TT20" s="43">
        <v>1408834.4261924587</v>
      </c>
      <c r="TU20" s="43">
        <v>1469889.3406588428</v>
      </c>
      <c r="TV20" s="43">
        <v>1533590.2030884463</v>
      </c>
      <c r="TW20" s="43">
        <v>0</v>
      </c>
      <c r="TX20" s="43">
        <v>0</v>
      </c>
      <c r="TY20" s="43">
        <v>0</v>
      </c>
      <c r="TZ20" s="43">
        <v>0</v>
      </c>
      <c r="UA20" s="43">
        <v>0</v>
      </c>
      <c r="UB20" s="43">
        <v>0</v>
      </c>
      <c r="UC20" s="43">
        <v>0</v>
      </c>
      <c r="UD20" s="43">
        <v>0</v>
      </c>
      <c r="UE20" s="43">
        <v>0</v>
      </c>
      <c r="UF20" s="43">
        <v>0</v>
      </c>
      <c r="UG20" s="43">
        <v>0</v>
      </c>
      <c r="UH20" s="43">
        <v>0</v>
      </c>
      <c r="UI20" s="43">
        <v>0</v>
      </c>
      <c r="UJ20" s="43">
        <v>0</v>
      </c>
      <c r="UK20" s="43">
        <v>0</v>
      </c>
      <c r="UL20" s="43">
        <v>0</v>
      </c>
      <c r="UM20" s="43">
        <v>0</v>
      </c>
      <c r="UN20" s="43">
        <v>0</v>
      </c>
      <c r="UO20" s="43">
        <v>0</v>
      </c>
      <c r="UP20" s="43">
        <v>0</v>
      </c>
      <c r="UQ20" s="43">
        <v>1026966.0889273589</v>
      </c>
      <c r="UR20" s="43">
        <v>1043041.5229538241</v>
      </c>
      <c r="US20" s="43">
        <v>1059368.5909747567</v>
      </c>
      <c r="UT20" s="43">
        <v>1075951.2318988708</v>
      </c>
      <c r="UU20" s="43">
        <v>1092793.4462918991</v>
      </c>
      <c r="UV20" s="43">
        <v>1109899.2973417302</v>
      </c>
      <c r="UW20" s="43">
        <v>0</v>
      </c>
      <c r="UX20" s="43">
        <v>0</v>
      </c>
      <c r="UY20" s="43">
        <v>0</v>
      </c>
      <c r="UZ20" s="43">
        <v>0</v>
      </c>
      <c r="VA20" s="43">
        <v>0</v>
      </c>
      <c r="VB20" s="43">
        <v>0</v>
      </c>
      <c r="VC20" s="43">
        <v>0</v>
      </c>
      <c r="VD20" s="43">
        <v>0</v>
      </c>
      <c r="VE20" s="43">
        <v>0</v>
      </c>
      <c r="VF20" s="43">
        <v>0</v>
      </c>
      <c r="VG20" s="35"/>
      <c r="VH20" s="35"/>
      <c r="VI20" s="35"/>
      <c r="VJ20" s="43">
        <v>0</v>
      </c>
      <c r="VK20" s="43">
        <v>0</v>
      </c>
      <c r="VL20" s="43">
        <v>0</v>
      </c>
      <c r="VM20" s="43">
        <v>0</v>
      </c>
      <c r="VN20" s="43">
        <v>0</v>
      </c>
      <c r="VO20" s="43">
        <v>0</v>
      </c>
      <c r="VP20" s="43">
        <v>0</v>
      </c>
      <c r="VQ20" s="43">
        <v>1240468.9570246204</v>
      </c>
      <c r="VR20" s="43">
        <v>1294227.3864477503</v>
      </c>
      <c r="VS20" s="43">
        <v>1350315.5547310715</v>
      </c>
      <c r="VT20" s="43">
        <v>1408834.4261924587</v>
      </c>
      <c r="VU20" s="43">
        <v>1469889.3406588428</v>
      </c>
      <c r="VV20" s="43">
        <v>1533590.2030884463</v>
      </c>
      <c r="VW20" s="43">
        <v>1600051.6814107106</v>
      </c>
      <c r="VX20" s="43">
        <v>1669393.4129400474</v>
      </c>
      <c r="VY20" s="43">
        <v>1741740.2197349828</v>
      </c>
      <c r="VZ20" s="43">
        <v>1817222.3332903574</v>
      </c>
      <c r="WA20" s="43">
        <v>1895975.6289670554</v>
      </c>
      <c r="WB20" s="43">
        <v>1978141.8705812553</v>
      </c>
      <c r="WC20" s="43">
        <v>2063868.9655934921</v>
      </c>
      <c r="WD20" s="43">
        <v>2153311.2313568937</v>
      </c>
      <c r="WE20" s="43">
        <v>2246629.6729038628</v>
      </c>
      <c r="WF20" s="43">
        <v>2343992.2727712565</v>
      </c>
      <c r="WG20" s="35"/>
      <c r="WH20" s="35"/>
      <c r="WI20" s="35"/>
      <c r="WJ20" s="43">
        <v>0</v>
      </c>
      <c r="WK20" s="43">
        <v>0</v>
      </c>
      <c r="WL20" s="43">
        <v>0</v>
      </c>
      <c r="WM20" s="43">
        <v>0</v>
      </c>
      <c r="WN20" s="43">
        <v>0</v>
      </c>
      <c r="WO20" s="43">
        <v>0</v>
      </c>
      <c r="WP20" s="43">
        <v>0</v>
      </c>
      <c r="WQ20" s="43">
        <v>1026966.0889273589</v>
      </c>
      <c r="WR20" s="43">
        <v>1043041.5229538241</v>
      </c>
      <c r="WS20" s="43">
        <v>1059368.5909747567</v>
      </c>
      <c r="WT20" s="43">
        <v>1075951.2318988708</v>
      </c>
      <c r="WU20" s="43">
        <v>1092793.4462918991</v>
      </c>
      <c r="WV20" s="43">
        <v>1109899.2973417302</v>
      </c>
      <c r="WW20" s="43">
        <v>1127272.9118386537</v>
      </c>
      <c r="WX20" s="43">
        <v>1144918.4811709488</v>
      </c>
      <c r="WY20" s="43">
        <v>1162840.2623360583</v>
      </c>
      <c r="WZ20" s="43">
        <v>1181042.5789675894</v>
      </c>
      <c r="XA20" s="43">
        <v>1199529.8223783919</v>
      </c>
      <c r="XB20" s="43">
        <v>1218306.4526199629</v>
      </c>
      <c r="XC20" s="43">
        <v>1237376.999558436</v>
      </c>
      <c r="XD20" s="43">
        <v>1256746.0639674109</v>
      </c>
      <c r="XE20" s="43">
        <v>1276418.3186378931</v>
      </c>
      <c r="XF20" s="43">
        <v>1296398.5095056037</v>
      </c>
      <c r="XG20" s="44">
        <v>176</v>
      </c>
      <c r="XH20" s="44">
        <v>20</v>
      </c>
      <c r="XI20" s="44">
        <v>2.5</v>
      </c>
      <c r="XJ20" s="44">
        <v>20</v>
      </c>
      <c r="XK20" s="44">
        <v>92</v>
      </c>
      <c r="XL20" s="44">
        <v>15</v>
      </c>
      <c r="XM20" s="44">
        <v>2.5</v>
      </c>
      <c r="XN20" s="44">
        <v>5.0999999999999996</v>
      </c>
      <c r="XO20" s="44">
        <v>471.1</v>
      </c>
      <c r="XP20" s="44">
        <v>15</v>
      </c>
      <c r="XQ20" s="44">
        <v>27.2</v>
      </c>
      <c r="XR20" s="44">
        <v>86.4</v>
      </c>
      <c r="XS20" s="44">
        <v>10</v>
      </c>
      <c r="XT20" s="44">
        <v>4.8</v>
      </c>
      <c r="XU20" s="44">
        <v>47</v>
      </c>
      <c r="XV20" s="44">
        <v>15</v>
      </c>
      <c r="XW20" s="44">
        <v>12.5</v>
      </c>
      <c r="XX20" s="44">
        <v>5.5</v>
      </c>
      <c r="XY20" s="44">
        <v>5</v>
      </c>
      <c r="XZ20" s="44">
        <v>1</v>
      </c>
      <c r="YA20" s="44">
        <v>41</v>
      </c>
      <c r="YB20" s="44">
        <v>44</v>
      </c>
      <c r="YC20" s="43">
        <f t="shared" si="14"/>
        <v>657282.14422423334</v>
      </c>
      <c r="YD20" s="45"/>
      <c r="YE20" s="46">
        <v>1.69</v>
      </c>
      <c r="YF20" s="46">
        <v>1.5649999999999999</v>
      </c>
      <c r="YG20" s="46">
        <v>1.423</v>
      </c>
      <c r="YH20" s="46">
        <v>2</v>
      </c>
      <c r="YI20" s="25">
        <v>0.65</v>
      </c>
      <c r="YJ20" s="25">
        <v>0.65</v>
      </c>
      <c r="YK20" s="81" t="s">
        <v>4344</v>
      </c>
      <c r="YL20" s="48">
        <v>0</v>
      </c>
      <c r="YM20" s="48">
        <v>0</v>
      </c>
      <c r="YN20" s="48">
        <v>0</v>
      </c>
      <c r="YO20" s="48">
        <v>0</v>
      </c>
      <c r="YP20" s="48">
        <v>0</v>
      </c>
      <c r="YQ20" s="48">
        <v>0</v>
      </c>
      <c r="YR20" s="48">
        <v>0</v>
      </c>
      <c r="YS20" s="48">
        <v>0</v>
      </c>
      <c r="YT20" s="48">
        <v>0</v>
      </c>
      <c r="YU20" s="48">
        <v>0</v>
      </c>
      <c r="YV20" s="48">
        <v>78456707.632307991</v>
      </c>
      <c r="YW20" s="48">
        <v>78456707.632307991</v>
      </c>
      <c r="YX20" s="48">
        <v>78456707.632307991</v>
      </c>
      <c r="YY20" s="48">
        <v>78456707.632307991</v>
      </c>
      <c r="YZ20" s="48">
        <v>78456707.632307991</v>
      </c>
      <c r="ZA20" s="48">
        <v>78456707.632307991</v>
      </c>
      <c r="ZB20" s="48">
        <v>78456707.632307991</v>
      </c>
      <c r="ZC20" s="48">
        <v>0</v>
      </c>
      <c r="ZD20" s="48">
        <v>0</v>
      </c>
      <c r="ZE20" s="48">
        <v>0</v>
      </c>
      <c r="ZF20" s="48">
        <v>0</v>
      </c>
      <c r="ZG20" s="48">
        <v>0</v>
      </c>
      <c r="ZH20" s="48">
        <v>0</v>
      </c>
      <c r="ZI20" s="48">
        <v>0</v>
      </c>
      <c r="ZJ20" s="48">
        <v>0</v>
      </c>
      <c r="ZK20" s="48">
        <v>0</v>
      </c>
      <c r="ZL20" s="49">
        <v>0</v>
      </c>
      <c r="ZM20" s="49">
        <v>0</v>
      </c>
      <c r="ZN20" s="49">
        <v>0</v>
      </c>
      <c r="ZO20" s="49">
        <v>0</v>
      </c>
      <c r="ZP20" s="49">
        <v>0</v>
      </c>
      <c r="ZQ20" s="49">
        <v>0</v>
      </c>
      <c r="ZR20" s="49">
        <v>0</v>
      </c>
      <c r="ZS20" s="49">
        <v>0</v>
      </c>
      <c r="ZT20" s="49">
        <v>0</v>
      </c>
      <c r="ZU20" s="49">
        <v>0</v>
      </c>
      <c r="ZV20" s="49">
        <v>40721219.129593328</v>
      </c>
      <c r="ZW20" s="49">
        <v>40721219.129593328</v>
      </c>
      <c r="ZX20" s="49">
        <v>40721219.129593328</v>
      </c>
      <c r="ZY20" s="49">
        <v>40721219.129593328</v>
      </c>
      <c r="ZZ20" s="49">
        <v>40721219.129593328</v>
      </c>
      <c r="AAA20" s="49">
        <v>40721219.129593328</v>
      </c>
      <c r="AAB20" s="49">
        <v>40721219.129593328</v>
      </c>
      <c r="AAC20" s="49">
        <v>0</v>
      </c>
      <c r="AAD20" s="49">
        <v>0</v>
      </c>
      <c r="AAE20" s="49">
        <v>0</v>
      </c>
      <c r="AAF20" s="49">
        <v>0</v>
      </c>
      <c r="AAG20" s="49">
        <v>0</v>
      </c>
      <c r="AAH20" s="49">
        <v>0</v>
      </c>
      <c r="AAI20" s="49">
        <v>0</v>
      </c>
      <c r="AAJ20" s="49">
        <v>0</v>
      </c>
      <c r="AAK20" s="49">
        <v>0</v>
      </c>
      <c r="AAL20" s="49">
        <v>0</v>
      </c>
      <c r="AAM20" s="49">
        <v>0</v>
      </c>
      <c r="AAN20" s="49">
        <v>0</v>
      </c>
      <c r="AAO20" s="49">
        <v>0</v>
      </c>
      <c r="AAP20" s="49">
        <v>0</v>
      </c>
      <c r="AAQ20" s="49">
        <v>0</v>
      </c>
      <c r="AAR20" s="49">
        <v>0</v>
      </c>
      <c r="AAS20" s="49">
        <v>0</v>
      </c>
      <c r="AAT20" s="49">
        <v>0</v>
      </c>
      <c r="AAU20" s="49">
        <v>0</v>
      </c>
      <c r="AAV20" s="49">
        <v>323655315.44379401</v>
      </c>
      <c r="AAW20" s="49">
        <v>323655315.44379401</v>
      </c>
      <c r="AAX20" s="49">
        <v>323655315.44379401</v>
      </c>
      <c r="AAY20" s="49">
        <v>323655315.44379401</v>
      </c>
      <c r="AAZ20" s="49">
        <v>323655315.44379401</v>
      </c>
      <c r="ABA20" s="49">
        <v>323655315.44379401</v>
      </c>
      <c r="ABB20" s="49">
        <v>323655315.44379401</v>
      </c>
      <c r="ABC20" s="49">
        <v>115294904.90636685</v>
      </c>
      <c r="ABD20" s="49">
        <v>120291461.22739084</v>
      </c>
      <c r="ABE20" s="49">
        <v>125504554.22095402</v>
      </c>
      <c r="ABF20" s="49">
        <v>130943567.97632603</v>
      </c>
      <c r="ABG20" s="49">
        <v>136618293.26276326</v>
      </c>
      <c r="ABH20" s="49">
        <v>142538945.15387586</v>
      </c>
      <c r="ABI20" s="49">
        <v>148716181.4157826</v>
      </c>
      <c r="ABJ20" s="49">
        <v>155161121.69215503</v>
      </c>
      <c r="ABK20" s="49">
        <v>161885367.52069116</v>
      </c>
      <c r="ABL20" s="50">
        <v>0</v>
      </c>
      <c r="ABM20" s="50">
        <v>0</v>
      </c>
      <c r="ABN20" s="50">
        <v>0</v>
      </c>
      <c r="ABO20" s="50">
        <v>0</v>
      </c>
      <c r="ABP20" s="50">
        <v>0</v>
      </c>
      <c r="ABQ20" s="50">
        <v>0</v>
      </c>
      <c r="ABR20" s="50">
        <v>0</v>
      </c>
      <c r="ABS20" s="50">
        <v>0</v>
      </c>
      <c r="ABT20" s="50">
        <v>0</v>
      </c>
      <c r="ABU20" s="50">
        <v>0</v>
      </c>
      <c r="ABV20" s="50">
        <v>40543334.778033406</v>
      </c>
      <c r="ABW20" s="50">
        <v>40543334.778033406</v>
      </c>
      <c r="ABX20" s="50">
        <v>40543334.778033406</v>
      </c>
      <c r="ABY20" s="50">
        <v>40543334.778033406</v>
      </c>
      <c r="ABZ20" s="50">
        <v>40543334.778033406</v>
      </c>
      <c r="ACA20" s="50">
        <v>40543334.778033406</v>
      </c>
      <c r="ACB20" s="50">
        <v>40543334.778033406</v>
      </c>
      <c r="ACC20" s="50">
        <v>5380860.6716834046</v>
      </c>
      <c r="ACD20" s="50">
        <v>5465089.0329369176</v>
      </c>
      <c r="ACE20" s="50">
        <v>5550635.8481092351</v>
      </c>
      <c r="ACF20" s="50">
        <v>5637521.7553882338</v>
      </c>
      <c r="ACG20" s="50">
        <v>5725767.7160179317</v>
      </c>
      <c r="ACH20" s="50">
        <v>5815395.0193555178</v>
      </c>
      <c r="ACI20" s="50">
        <v>5906425.288007427</v>
      </c>
      <c r="ACJ20" s="50">
        <v>5998880.4830458499</v>
      </c>
      <c r="ACK20" s="50">
        <v>6092782.9093066342</v>
      </c>
      <c r="ACL20" s="49">
        <v>0</v>
      </c>
      <c r="ACM20" s="49">
        <v>0</v>
      </c>
      <c r="ACN20" s="49">
        <v>0</v>
      </c>
      <c r="ACO20" s="49">
        <v>0</v>
      </c>
      <c r="ACP20" s="49">
        <v>0</v>
      </c>
      <c r="ACQ20" s="49">
        <v>0</v>
      </c>
      <c r="ACR20" s="49">
        <v>0</v>
      </c>
      <c r="ACS20" s="49">
        <v>0</v>
      </c>
      <c r="ACT20" s="49">
        <v>0</v>
      </c>
      <c r="ACU20" s="49">
        <v>0</v>
      </c>
      <c r="ACV20" s="49">
        <v>33927735.720502369</v>
      </c>
      <c r="ACW20" s="49">
        <v>33927735.720502369</v>
      </c>
      <c r="ACX20" s="49">
        <v>33927735.720502369</v>
      </c>
      <c r="ACY20" s="49">
        <v>33927735.720502369</v>
      </c>
      <c r="ACZ20" s="49">
        <v>33927735.720502369</v>
      </c>
      <c r="ADA20" s="49">
        <v>33927735.720502369</v>
      </c>
      <c r="ADB20" s="49">
        <v>33927735.720502369</v>
      </c>
      <c r="ADC20" s="49">
        <v>11502569.583101766</v>
      </c>
      <c r="ADD20" s="49">
        <v>12001058.538924579</v>
      </c>
      <c r="ADE20" s="49">
        <v>12521150.601538608</v>
      </c>
      <c r="ADF20" s="49">
        <v>13063781.988722825</v>
      </c>
      <c r="ADG20" s="49">
        <v>13629929.491296694</v>
      </c>
      <c r="ADH20" s="49">
        <v>14220612.231441658</v>
      </c>
      <c r="ADI20" s="49">
        <v>14836893.497223055</v>
      </c>
      <c r="ADJ20" s="49">
        <v>15479882.656614915</v>
      </c>
      <c r="ADK20" s="49">
        <v>16150737.154473538</v>
      </c>
      <c r="ADL20" s="50">
        <v>0</v>
      </c>
      <c r="ADM20" s="50">
        <v>0</v>
      </c>
      <c r="ADN20" s="50">
        <v>0</v>
      </c>
      <c r="ADO20" s="50">
        <v>0</v>
      </c>
      <c r="ADP20" s="50">
        <v>0</v>
      </c>
      <c r="ADQ20" s="50">
        <v>0</v>
      </c>
      <c r="ADR20" s="50">
        <v>0</v>
      </c>
      <c r="ADS20" s="50">
        <v>0</v>
      </c>
      <c r="ADT20" s="50">
        <v>0</v>
      </c>
      <c r="ADU20" s="50">
        <v>0</v>
      </c>
      <c r="ADV20" s="50">
        <v>2788372.6465667305</v>
      </c>
      <c r="ADW20" s="50">
        <v>2788372.6465667305</v>
      </c>
      <c r="ADX20" s="50">
        <v>2788372.6465667305</v>
      </c>
      <c r="ADY20" s="50">
        <v>2788372.6465667305</v>
      </c>
      <c r="ADZ20" s="50">
        <v>2788372.6465667305</v>
      </c>
      <c r="AEA20" s="50">
        <v>2788372.6465667305</v>
      </c>
      <c r="AEB20" s="50">
        <v>4029237.619123287</v>
      </c>
      <c r="AEC20" s="50">
        <v>342531.63997984631</v>
      </c>
      <c r="AED20" s="50">
        <v>347893.3990874195</v>
      </c>
      <c r="AEE20" s="50">
        <v>353339.0875532499</v>
      </c>
      <c r="AEF20" s="50">
        <v>358870.01915087132</v>
      </c>
      <c r="AEG20" s="50">
        <v>364487.52821873408</v>
      </c>
      <c r="AEH20" s="50">
        <v>370192.96998212207</v>
      </c>
      <c r="AEI20" s="50">
        <v>375987.72088010237</v>
      </c>
      <c r="AEJ20" s="50">
        <v>381873.17889759457</v>
      </c>
      <c r="AEK20" s="50">
        <v>387850.76390262134</v>
      </c>
      <c r="AEL20" s="48">
        <v>0</v>
      </c>
      <c r="AEM20" s="48">
        <v>0</v>
      </c>
      <c r="AEN20" s="48">
        <v>0</v>
      </c>
      <c r="AEO20" s="48">
        <v>0</v>
      </c>
      <c r="AEP20" s="48">
        <v>0</v>
      </c>
      <c r="AEQ20" s="48">
        <v>0</v>
      </c>
      <c r="AER20" s="48">
        <v>0</v>
      </c>
      <c r="AES20" s="48">
        <v>0</v>
      </c>
      <c r="AET20" s="48">
        <v>0</v>
      </c>
      <c r="AEU20" s="48">
        <v>0</v>
      </c>
      <c r="AEV20" s="48">
        <v>11415081.248989271</v>
      </c>
      <c r="AEW20" s="48">
        <v>15727205.703922182</v>
      </c>
      <c r="AEX20" s="48">
        <v>20391642.012767781</v>
      </c>
      <c r="AEY20" s="48">
        <v>25430827.931664009</v>
      </c>
      <c r="AEZ20" s="48">
        <v>30868484.314107634</v>
      </c>
      <c r="AFA20" s="48">
        <v>36729684.181997761</v>
      </c>
      <c r="AFB20" s="48">
        <v>43040925.373568356</v>
      </c>
      <c r="AFC20" s="48">
        <v>44906197.806141801</v>
      </c>
      <c r="AFD20" s="48">
        <v>46852305.890307806</v>
      </c>
      <c r="AFE20" s="48">
        <v>48882752.815441944</v>
      </c>
      <c r="AFF20" s="48">
        <v>51001193.589276716</v>
      </c>
      <c r="AFG20" s="48">
        <v>53211441.617281243</v>
      </c>
      <c r="AFH20" s="48">
        <v>55517475.567172997</v>
      </c>
      <c r="AFI20" s="48">
        <v>57923446.530917928</v>
      </c>
      <c r="AFJ20" s="48">
        <v>60433685.497111559</v>
      </c>
      <c r="AFK20" s="48">
        <v>63052711.147192076</v>
      </c>
      <c r="AFL20" s="49">
        <v>0</v>
      </c>
      <c r="AFM20" s="49">
        <v>0</v>
      </c>
      <c r="AFN20" s="49">
        <v>0</v>
      </c>
      <c r="AFO20" s="49">
        <v>0</v>
      </c>
      <c r="AFP20" s="49">
        <v>0</v>
      </c>
      <c r="AFQ20" s="49">
        <v>0</v>
      </c>
      <c r="AFR20" s="49">
        <v>0</v>
      </c>
      <c r="AFS20" s="49">
        <v>0</v>
      </c>
      <c r="AFT20" s="49">
        <v>0</v>
      </c>
      <c r="AFU20" s="49">
        <v>0</v>
      </c>
      <c r="AFV20" s="49">
        <v>3821996.6944008744</v>
      </c>
      <c r="AFW20" s="49">
        <v>6479785.8981654495</v>
      </c>
      <c r="AFX20" s="49">
        <v>9219845.0878805146</v>
      </c>
      <c r="AFY20" s="49">
        <v>12044098.63219906</v>
      </c>
      <c r="AFZ20" s="49">
        <v>14954510.986976473</v>
      </c>
      <c r="AGA20" s="49">
        <v>17953087.478745069</v>
      </c>
      <c r="AGB20" s="49">
        <v>21041875.102894165</v>
      </c>
      <c r="AGC20" s="49">
        <v>21371250.413974784</v>
      </c>
      <c r="AGD20" s="49">
        <v>21705781.543869983</v>
      </c>
      <c r="AGE20" s="49">
        <v>22045549.198287666</v>
      </c>
      <c r="AGF20" s="49">
        <v>22390635.346248422</v>
      </c>
      <c r="AGG20" s="49">
        <v>22741123.239860576</v>
      </c>
      <c r="AGH20" s="49">
        <v>23097097.434404746</v>
      </c>
      <c r="AGI20" s="49">
        <v>23458643.808732864</v>
      </c>
      <c r="AGJ20" s="49">
        <v>23825849.585986432</v>
      </c>
      <c r="AGK20" s="49">
        <v>24198803.354639161</v>
      </c>
      <c r="AGL20" s="49">
        <v>0</v>
      </c>
      <c r="AGM20" s="49">
        <v>0</v>
      </c>
      <c r="AGN20" s="49">
        <v>0</v>
      </c>
      <c r="AGO20" s="49">
        <v>0</v>
      </c>
      <c r="AGP20" s="49">
        <v>0</v>
      </c>
      <c r="AGQ20" s="49">
        <v>0</v>
      </c>
      <c r="AGR20" s="49">
        <v>0</v>
      </c>
      <c r="AGS20" s="49">
        <v>0</v>
      </c>
      <c r="AGT20" s="49">
        <v>0</v>
      </c>
      <c r="AGU20" s="49">
        <v>0</v>
      </c>
      <c r="AGV20" s="49">
        <v>12078623.444399735</v>
      </c>
      <c r="AGW20" s="49">
        <v>25204153.902936764</v>
      </c>
      <c r="AGX20" s="49">
        <v>39444646.375915647</v>
      </c>
      <c r="AGY20" s="49">
        <v>54872088.27958741</v>
      </c>
      <c r="AGZ20" s="49">
        <v>71562612.470933378</v>
      </c>
      <c r="AHA20" s="49">
        <v>89596721.350721583</v>
      </c>
      <c r="AHB20" s="49">
        <v>109059522.60495405</v>
      </c>
      <c r="AHC20" s="49">
        <v>113785855.02599366</v>
      </c>
      <c r="AHD20" s="49">
        <v>118717013.37713644</v>
      </c>
      <c r="AHE20" s="49">
        <v>123861874.23707078</v>
      </c>
      <c r="AHF20" s="49">
        <v>129229698.8703945</v>
      </c>
      <c r="AHG20" s="49">
        <v>134830149.89881837</v>
      </c>
      <c r="AHH20" s="49">
        <v>140673308.69485244</v>
      </c>
      <c r="AHI20" s="49">
        <v>146769693.52928588</v>
      </c>
      <c r="AHJ20" s="49">
        <v>153130278.50512731</v>
      </c>
      <c r="AHK20" s="49">
        <v>159766513.31208888</v>
      </c>
      <c r="AHL20" s="50">
        <v>0</v>
      </c>
      <c r="AHM20" s="50">
        <v>0</v>
      </c>
      <c r="AHN20" s="50">
        <v>0</v>
      </c>
      <c r="AHO20" s="50">
        <v>0</v>
      </c>
      <c r="AHP20" s="50">
        <v>0</v>
      </c>
      <c r="AHQ20" s="50">
        <v>0</v>
      </c>
      <c r="AHR20" s="50">
        <v>0</v>
      </c>
      <c r="AHS20" s="50">
        <v>0</v>
      </c>
      <c r="AHT20" s="50">
        <v>0</v>
      </c>
      <c r="AHU20" s="50">
        <v>0</v>
      </c>
      <c r="AHV20" s="50">
        <v>1938635.8169465705</v>
      </c>
      <c r="AHW20" s="50">
        <v>3937963.827165497</v>
      </c>
      <c r="AHX20" s="50">
        <v>5999409.0826025885</v>
      </c>
      <c r="AHY20" s="50">
        <v>8124426.3776054559</v>
      </c>
      <c r="AHZ20" s="50">
        <v>10314500.830882866</v>
      </c>
      <c r="AIA20" s="50">
        <v>12571148.478395611</v>
      </c>
      <c r="AIB20" s="50">
        <v>14895916.87737854</v>
      </c>
      <c r="AIC20" s="50">
        <v>15129087.50648482</v>
      </c>
      <c r="AID20" s="50">
        <v>15365908.03124542</v>
      </c>
      <c r="AIE20" s="50">
        <v>15606435.584663486</v>
      </c>
      <c r="AIF20" s="50">
        <v>15850728.194063645</v>
      </c>
      <c r="AIG20" s="50">
        <v>16098844.795091087</v>
      </c>
      <c r="AIH20" s="50">
        <v>16350845.245929826</v>
      </c>
      <c r="AII20" s="50">
        <v>16606790.34174348</v>
      </c>
      <c r="AIJ20" s="50">
        <v>16866741.829342134</v>
      </c>
      <c r="AIK20" s="50">
        <v>17130762.422078755</v>
      </c>
      <c r="AIL20" s="49">
        <v>0</v>
      </c>
      <c r="AIM20" s="49">
        <v>0</v>
      </c>
      <c r="AIN20" s="49">
        <v>0</v>
      </c>
      <c r="AIO20" s="49">
        <v>0</v>
      </c>
      <c r="AIP20" s="49">
        <v>0</v>
      </c>
      <c r="AIQ20" s="49">
        <v>0</v>
      </c>
      <c r="AIR20" s="49">
        <v>0</v>
      </c>
      <c r="AIS20" s="49">
        <v>0</v>
      </c>
      <c r="AIT20" s="49">
        <v>0</v>
      </c>
      <c r="AIU20" s="49">
        <v>0</v>
      </c>
      <c r="AIV20" s="49">
        <v>6059013.2879879056</v>
      </c>
      <c r="AIW20" s="49">
        <v>12643187.70374378</v>
      </c>
      <c r="AIX20" s="49">
        <v>19786661.752624419</v>
      </c>
      <c r="AIY20" s="49">
        <v>27525546.562163584</v>
      </c>
      <c r="AIZ20" s="49">
        <v>35898032.741930775</v>
      </c>
      <c r="AJA20" s="49">
        <v>44944502.800596282</v>
      </c>
      <c r="AJB20" s="49">
        <v>54707649.40117503</v>
      </c>
      <c r="AJC20" s="49">
        <v>57078524.78067074</v>
      </c>
      <c r="AJD20" s="49">
        <v>59552147.218879931</v>
      </c>
      <c r="AJE20" s="49">
        <v>62132969.48382473</v>
      </c>
      <c r="AJF20" s="49">
        <v>64825637.313947119</v>
      </c>
      <c r="AJG20" s="49">
        <v>67634997.78090322</v>
      </c>
      <c r="AJH20" s="49">
        <v>70566108.014777496</v>
      </c>
      <c r="AJI20" s="49">
        <v>73624244.307423204</v>
      </c>
      <c r="AJJ20" s="49">
        <v>76814911.610315904</v>
      </c>
      <c r="AJK20" s="49">
        <v>80143853.444017231</v>
      </c>
      <c r="AJL20" s="50">
        <v>0</v>
      </c>
      <c r="AJM20" s="50">
        <v>0</v>
      </c>
      <c r="AJN20" s="50">
        <v>0</v>
      </c>
      <c r="AJO20" s="50">
        <v>0</v>
      </c>
      <c r="AJP20" s="50">
        <v>0</v>
      </c>
      <c r="AJQ20" s="50">
        <v>0</v>
      </c>
      <c r="AJR20" s="50">
        <v>0</v>
      </c>
      <c r="AJS20" s="50">
        <v>0</v>
      </c>
      <c r="AJT20" s="50">
        <v>0</v>
      </c>
      <c r="AJU20" s="50">
        <v>0</v>
      </c>
      <c r="AJV20" s="50">
        <v>411649.43228432792</v>
      </c>
      <c r="AJW20" s="50">
        <v>836186.22932600696</v>
      </c>
      <c r="AJX20" s="50">
        <v>1273912.9862898127</v>
      </c>
      <c r="AJY20" s="50">
        <v>1725138.6138344919</v>
      </c>
      <c r="AJZ20" s="50">
        <v>2190178.4616858647</v>
      </c>
      <c r="AKA20" s="50">
        <v>2669354.444531119</v>
      </c>
      <c r="AKB20" s="50">
        <v>3162995.1702766931</v>
      </c>
      <c r="AKC20" s="50">
        <v>3212506.5618737801</v>
      </c>
      <c r="AKD20" s="50">
        <v>3262792.9713782342</v>
      </c>
      <c r="AKE20" s="50">
        <v>3313866.530397295</v>
      </c>
      <c r="AKF20" s="50">
        <v>3365739.5604381938</v>
      </c>
      <c r="AKG20" s="50">
        <v>3418424.5758807198</v>
      </c>
      <c r="AKH20" s="50">
        <v>3471934.2869963176</v>
      </c>
      <c r="AKI20" s="50">
        <v>3526281.6030144412</v>
      </c>
      <c r="AKJ20" s="50">
        <v>3581479.6352369119</v>
      </c>
      <c r="AKK20" s="50">
        <v>3637541.7002010178</v>
      </c>
      <c r="AKL20" s="51">
        <v>0</v>
      </c>
      <c r="AKM20" s="51">
        <v>0</v>
      </c>
      <c r="AKN20" s="51">
        <v>0</v>
      </c>
      <c r="AKO20" s="51">
        <v>0</v>
      </c>
      <c r="AKP20" s="51">
        <v>0</v>
      </c>
      <c r="AKQ20" s="51">
        <v>0</v>
      </c>
      <c r="AKR20" s="51">
        <v>0</v>
      </c>
      <c r="AKS20" s="51">
        <v>0</v>
      </c>
      <c r="AKT20" s="51">
        <v>0</v>
      </c>
      <c r="AKU20" s="51">
        <v>0</v>
      </c>
      <c r="AKV20" s="51">
        <v>5142984.295824076</v>
      </c>
      <c r="AKW20" s="51">
        <v>5365866.7442123722</v>
      </c>
      <c r="AKX20" s="51">
        <v>5598408.2899150224</v>
      </c>
      <c r="AKY20" s="51">
        <v>5841027.5309939338</v>
      </c>
      <c r="AKZ20" s="51">
        <v>6094161.2063715626</v>
      </c>
      <c r="ALA20" s="51">
        <v>6358264.9820046984</v>
      </c>
      <c r="ALB20" s="51">
        <v>0</v>
      </c>
      <c r="ALC20" s="51">
        <v>0</v>
      </c>
      <c r="ALD20" s="51">
        <v>0</v>
      </c>
      <c r="ALE20" s="51">
        <v>0</v>
      </c>
      <c r="ALF20" s="51">
        <v>0</v>
      </c>
      <c r="ALG20" s="51">
        <v>0</v>
      </c>
      <c r="ALH20" s="51">
        <v>0</v>
      </c>
      <c r="ALI20" s="51">
        <v>0</v>
      </c>
      <c r="ALJ20" s="51">
        <v>0</v>
      </c>
      <c r="ALK20" s="51">
        <v>0</v>
      </c>
      <c r="ALL20" s="51">
        <v>0</v>
      </c>
      <c r="ALM20" s="51">
        <v>0</v>
      </c>
      <c r="ALN20" s="51">
        <v>0</v>
      </c>
      <c r="ALO20" s="51">
        <v>0</v>
      </c>
      <c r="ALP20" s="51">
        <v>0</v>
      </c>
      <c r="ALQ20" s="51">
        <v>0</v>
      </c>
      <c r="ALR20" s="51">
        <v>0</v>
      </c>
      <c r="ALS20" s="51">
        <v>0</v>
      </c>
      <c r="ALT20" s="51">
        <v>0</v>
      </c>
      <c r="ALU20" s="51">
        <v>0</v>
      </c>
      <c r="ALV20" s="51">
        <v>4257801.4046928296</v>
      </c>
      <c r="ALW20" s="51">
        <v>4324450.154166555</v>
      </c>
      <c r="ALX20" s="51">
        <v>4392142.1781813418</v>
      </c>
      <c r="ALY20" s="51">
        <v>4460893.8074527178</v>
      </c>
      <c r="ALZ20" s="51">
        <v>4530721.6283262139</v>
      </c>
      <c r="AMA20" s="51">
        <v>4601642.4867788134</v>
      </c>
      <c r="AMB20" s="51">
        <v>0</v>
      </c>
      <c r="AMC20" s="51">
        <v>0</v>
      </c>
      <c r="AMD20" s="51">
        <v>0</v>
      </c>
      <c r="AME20" s="51">
        <v>0</v>
      </c>
      <c r="AMF20" s="51">
        <v>0</v>
      </c>
      <c r="AMG20" s="51">
        <v>0</v>
      </c>
      <c r="AMH20" s="51">
        <v>0</v>
      </c>
      <c r="AMI20" s="51">
        <v>0</v>
      </c>
      <c r="AMJ20" s="51">
        <v>0</v>
      </c>
      <c r="AMK20" s="51">
        <v>0</v>
      </c>
      <c r="AML20" s="50">
        <v>0</v>
      </c>
      <c r="AMM20" s="50">
        <v>0</v>
      </c>
      <c r="AMN20" s="50">
        <v>0</v>
      </c>
      <c r="AMO20" s="50">
        <v>0</v>
      </c>
      <c r="AMP20" s="50">
        <v>0</v>
      </c>
      <c r="AMQ20" s="50">
        <v>0</v>
      </c>
      <c r="AMR20" s="50">
        <v>0</v>
      </c>
      <c r="AMS20" s="50">
        <v>0</v>
      </c>
      <c r="AMT20" s="50">
        <v>0</v>
      </c>
      <c r="AMU20" s="50">
        <v>0</v>
      </c>
      <c r="AMV20" s="50">
        <v>5142984.295824076</v>
      </c>
      <c r="AMW20" s="50">
        <v>5365866.7442123722</v>
      </c>
      <c r="AMX20" s="50">
        <v>5598408.2899150224</v>
      </c>
      <c r="AMY20" s="50">
        <v>5841027.5309939338</v>
      </c>
      <c r="AMZ20" s="50">
        <v>6094161.2063715626</v>
      </c>
      <c r="ANA20" s="50">
        <v>6358264.9820046984</v>
      </c>
      <c r="ANB20" s="50">
        <v>6633814.2711288063</v>
      </c>
      <c r="ANC20" s="50">
        <v>6921305.0900494363</v>
      </c>
      <c r="AND20" s="50">
        <v>7221254.9510212382</v>
      </c>
      <c r="ANE20" s="50">
        <v>7534203.7938218219</v>
      </c>
      <c r="ANF20" s="50">
        <v>7860714.9576974111</v>
      </c>
      <c r="ANG20" s="50">
        <v>8201376.1954298839</v>
      </c>
      <c r="ANH20" s="50">
        <v>8556800.7313506175</v>
      </c>
      <c r="ANI20" s="50">
        <v>8927628.365205681</v>
      </c>
      <c r="ANJ20" s="50">
        <v>9314526.6238594148</v>
      </c>
      <c r="ANK20" s="50">
        <v>9718191.9629096296</v>
      </c>
      <c r="ANL20" s="50">
        <v>0</v>
      </c>
      <c r="ANM20" s="50">
        <v>0</v>
      </c>
      <c r="ANN20" s="50">
        <v>0</v>
      </c>
      <c r="ANO20" s="50">
        <v>0</v>
      </c>
      <c r="ANP20" s="50">
        <v>0</v>
      </c>
      <c r="ANQ20" s="50">
        <v>0</v>
      </c>
      <c r="ANR20" s="50">
        <v>0</v>
      </c>
      <c r="ANS20" s="50">
        <v>0</v>
      </c>
      <c r="ANT20" s="50">
        <v>0</v>
      </c>
      <c r="ANU20" s="50">
        <v>0</v>
      </c>
      <c r="ANV20" s="50">
        <v>4257801.4046928296</v>
      </c>
      <c r="ANW20" s="50">
        <v>4324450.154166555</v>
      </c>
      <c r="ANX20" s="50">
        <v>4392142.1781813418</v>
      </c>
      <c r="ANY20" s="50">
        <v>4460893.8074527178</v>
      </c>
      <c r="ANZ20" s="50">
        <v>4530721.6283262139</v>
      </c>
      <c r="AOA20" s="50">
        <v>4601642.4867788134</v>
      </c>
      <c r="AOB20" s="50">
        <v>4673673.492483058</v>
      </c>
      <c r="AOC20" s="50">
        <v>4746832.0229347534</v>
      </c>
      <c r="AOD20" s="50">
        <v>4821135.7276452975</v>
      </c>
      <c r="AOE20" s="50">
        <v>4896602.5323996255</v>
      </c>
      <c r="AOF20" s="50">
        <v>4973250.643580813</v>
      </c>
      <c r="AOG20" s="50">
        <v>5051098.5525623662</v>
      </c>
      <c r="AOH20" s="50">
        <v>5130165.0401692754</v>
      </c>
      <c r="AOI20" s="50">
        <v>5210469.1812088853</v>
      </c>
      <c r="AOJ20" s="50">
        <v>5292030.3490727041</v>
      </c>
      <c r="AOK20" s="50">
        <v>5374868.2204102324</v>
      </c>
      <c r="AOL20" s="52">
        <v>275221</v>
      </c>
      <c r="AOM20" s="53">
        <v>132106.07999999999</v>
      </c>
      <c r="AON20" s="52">
        <v>137831.18528202228</v>
      </c>
      <c r="AOO20" s="52">
        <v>143804.40049577699</v>
      </c>
      <c r="AOP20" s="52">
        <v>150036.47802662509</v>
      </c>
      <c r="AOQ20" s="52">
        <v>156538.63623801287</v>
      </c>
      <c r="AOR20" s="52">
        <v>163322.5796656493</v>
      </c>
      <c r="AOS20" s="52">
        <v>170400.52008684198</v>
      </c>
      <c r="AOT20" s="52">
        <v>177785.19850291885</v>
      </c>
      <c r="AOU20" s="52">
        <v>185489.90807430603</v>
      </c>
      <c r="AOV20" s="52">
        <v>193528.51804954742</v>
      </c>
      <c r="AOW20" s="52">
        <v>201915.49873134049</v>
      </c>
      <c r="AOX20" s="52">
        <v>210665.94752452974</v>
      </c>
      <c r="AOY20" s="52">
        <v>219795.61611294682</v>
      </c>
      <c r="AOZ20" s="52">
        <v>229320.93881401839</v>
      </c>
      <c r="APA20" s="52">
        <v>239259.06216218258</v>
      </c>
      <c r="APB20" s="52">
        <v>249627.87577436765</v>
      </c>
      <c r="APC20" s="52">
        <v>260446.04455309332</v>
      </c>
      <c r="APD20" s="52">
        <v>271733.04228516383</v>
      </c>
      <c r="APE20" s="52">
        <v>283509.18669643375</v>
      </c>
      <c r="APF20" s="52">
        <v>295795.67602574849</v>
      </c>
      <c r="APG20" s="52">
        <v>308614.62718389626</v>
      </c>
      <c r="APH20" s="52">
        <v>321989.11556626187</v>
      </c>
      <c r="API20" s="52">
        <v>335943.21659084823</v>
      </c>
      <c r="APJ20" s="52">
        <v>350502.0490364391</v>
      </c>
      <c r="APK20" s="52">
        <v>365691.82025891542</v>
      </c>
      <c r="APL20" s="52">
        <v>381539.87336711952</v>
      </c>
      <c r="APM20" s="54">
        <v>143114.92000000001</v>
      </c>
      <c r="APN20" s="52">
        <v>145355.14436521329</v>
      </c>
      <c r="APO20" s="52">
        <v>147630.43569064635</v>
      </c>
      <c r="APP20" s="52">
        <v>149941.34289082672</v>
      </c>
      <c r="APQ20" s="52">
        <v>152288.42347261953</v>
      </c>
      <c r="APR20" s="52">
        <v>154672.24366972601</v>
      </c>
      <c r="APS20" s="52">
        <v>157093.37857928767</v>
      </c>
      <c r="APT20" s="52">
        <v>159552.41230062849</v>
      </c>
      <c r="APU20" s="52">
        <v>162049.93807616903</v>
      </c>
      <c r="APV20" s="52">
        <v>164586.55843454631</v>
      </c>
      <c r="APW20" s="52">
        <v>167162.88533597399</v>
      </c>
      <c r="APX20" s="52">
        <v>169779.54031987785</v>
      </c>
      <c r="APY20" s="52">
        <v>172437.15465484236</v>
      </c>
      <c r="APZ20" s="52">
        <v>175136.36949090438</v>
      </c>
      <c r="AQA20" s="52">
        <v>177877.83601423068</v>
      </c>
      <c r="AQB20" s="52">
        <v>180662.21560421676</v>
      </c>
      <c r="AQC20" s="52">
        <v>183490.17999304485</v>
      </c>
      <c r="AQD20" s="52">
        <v>186362.41142773937</v>
      </c>
      <c r="AQE20" s="52">
        <v>189279.60283475916</v>
      </c>
      <c r="AQF20" s="52">
        <v>192242.45798716618</v>
      </c>
      <c r="AQG20" s="52">
        <v>195251.69167441095</v>
      </c>
      <c r="AQH20" s="52">
        <v>198308.02987477556</v>
      </c>
      <c r="AQI20" s="52">
        <v>201412.2099305162</v>
      </c>
      <c r="AQJ20" s="52">
        <v>204564.98072574701</v>
      </c>
      <c r="AQK20" s="52">
        <v>207767.10286710868</v>
      </c>
      <c r="AQL20" s="52">
        <v>211019.34886726487</v>
      </c>
      <c r="AQM20" s="52">
        <v>10458</v>
      </c>
      <c r="AQN20" s="55">
        <v>5019.84</v>
      </c>
      <c r="AQO20" s="56">
        <v>5237.385721581526</v>
      </c>
      <c r="AQP20" s="56">
        <v>5464.3592617744871</v>
      </c>
      <c r="AQQ20" s="56">
        <v>5701.1691956734603</v>
      </c>
      <c r="AQR20" s="56">
        <v>5948.2418048664122</v>
      </c>
      <c r="AQS20" s="56">
        <v>6206.0218447842299</v>
      </c>
      <c r="AQT20" s="56">
        <v>6474.973345305023</v>
      </c>
      <c r="AQU20" s="56">
        <v>6755.580446054355</v>
      </c>
      <c r="AQV20" s="56">
        <v>7048.3482679050394</v>
      </c>
      <c r="AQW20" s="56">
        <v>7353.8038222452769</v>
      </c>
      <c r="AQX20" s="56">
        <v>7672.4969596519131</v>
      </c>
      <c r="AQY20" s="56">
        <v>8005.001359676523</v>
      </c>
      <c r="AQZ20" s="56">
        <v>8351.9155635260322</v>
      </c>
      <c r="ARA20" s="56">
        <v>8713.8640514968138</v>
      </c>
      <c r="ARB20" s="56">
        <v>9091.4983671017308</v>
      </c>
      <c r="ARC20" s="56">
        <v>9485.498289913694</v>
      </c>
      <c r="ARD20" s="56">
        <v>9896.57305923694</v>
      </c>
      <c r="ARE20" s="56">
        <v>10325.46265080878</v>
      </c>
      <c r="ARF20" s="56">
        <v>10772.939108830009</v>
      </c>
      <c r="ARG20" s="56">
        <v>11239.807935721756</v>
      </c>
      <c r="ARH20" s="56">
        <v>11726.909542110474</v>
      </c>
      <c r="ARI20" s="56">
        <v>12235.120759651212</v>
      </c>
      <c r="ARJ20" s="56">
        <v>12765.356419412365</v>
      </c>
      <c r="ARK20" s="56">
        <v>13318.570998663183</v>
      </c>
      <c r="ARL20" s="56">
        <v>13895.760339028406</v>
      </c>
      <c r="ARM20" s="56">
        <v>14497.963439102887</v>
      </c>
      <c r="ARN20" s="55">
        <v>5438.16</v>
      </c>
      <c r="ARO20" s="56">
        <v>5523.2852862659483</v>
      </c>
      <c r="ARP20" s="56">
        <v>5609.7430663095456</v>
      </c>
      <c r="ARQ20" s="56">
        <v>5697.5541980890475</v>
      </c>
      <c r="ARR20" s="56">
        <v>5786.7398660591116</v>
      </c>
      <c r="ARS20" s="56">
        <v>5877.3215862815505</v>
      </c>
      <c r="ART20" s="56">
        <v>5969.3212116160848</v>
      </c>
      <c r="ARU20" s="56">
        <v>6062.7609369923548</v>
      </c>
      <c r="ARV20" s="56">
        <v>6157.6633047644473</v>
      </c>
      <c r="ARW20" s="56">
        <v>6254.0512101492459</v>
      </c>
      <c r="ARX20" s="56">
        <v>6351.9479067499078</v>
      </c>
      <c r="ARY20" s="56">
        <v>6451.3770121657981</v>
      </c>
      <c r="ARZ20" s="56">
        <v>6552.3625136902419</v>
      </c>
      <c r="ASA20" s="56">
        <v>6654.928774097466</v>
      </c>
      <c r="ASB20" s="56">
        <v>6759.1005375201203</v>
      </c>
      <c r="ASC20" s="56">
        <v>6864.9029354188069</v>
      </c>
      <c r="ASD20" s="56">
        <v>6972.3614926450509</v>
      </c>
      <c r="ASE20" s="56">
        <v>7081.502133599176</v>
      </c>
      <c r="ASF20" s="56">
        <v>7192.3511884845693</v>
      </c>
      <c r="ASG20" s="56">
        <v>7304.9353996598529</v>
      </c>
      <c r="ASH20" s="56">
        <v>7419.2819280904805</v>
      </c>
      <c r="ASI20" s="56">
        <v>7535.4183599013277</v>
      </c>
      <c r="ASJ20" s="56">
        <v>7653.3727130318503</v>
      </c>
      <c r="ASK20" s="56">
        <v>7773.1734439954171</v>
      </c>
      <c r="ASL20" s="56">
        <v>7894.8494547444525</v>
      </c>
      <c r="ASM20" s="56">
        <v>8018.4300996430366</v>
      </c>
      <c r="ASN20" s="57">
        <v>0.5</v>
      </c>
      <c r="ASO20" s="56">
        <v>132106.07999999999</v>
      </c>
      <c r="ASP20" s="56">
        <v>137831.18528202228</v>
      </c>
      <c r="ASQ20" s="56">
        <v>143804.40049577699</v>
      </c>
      <c r="ASR20" s="56">
        <v>150036.47802662509</v>
      </c>
      <c r="ASS20" s="56">
        <v>156538.63623801287</v>
      </c>
      <c r="AST20" s="56">
        <v>163322.5796656493</v>
      </c>
      <c r="ASU20" s="56">
        <v>170400.52008684198</v>
      </c>
      <c r="ASV20" s="56">
        <v>177785.19850291885</v>
      </c>
      <c r="ASW20" s="56">
        <v>185489.90807430603</v>
      </c>
      <c r="ASX20" s="56">
        <v>193528.51804954742</v>
      </c>
      <c r="ASY20" s="59">
        <v>173070.42748400613</v>
      </c>
      <c r="ASZ20" s="59">
        <v>150475.67680323552</v>
      </c>
      <c r="ATA20" s="59">
        <v>125597.49492168389</v>
      </c>
      <c r="ATB20" s="59">
        <v>98280.402348865013</v>
      </c>
      <c r="ATC20" s="59">
        <v>68359.732046337871</v>
      </c>
      <c r="ATD20" s="59">
        <v>35661.125110623951</v>
      </c>
      <c r="ATE20" s="56">
        <v>0</v>
      </c>
      <c r="ATF20" s="56">
        <v>0</v>
      </c>
      <c r="ATG20" s="56">
        <v>0</v>
      </c>
      <c r="ATH20" s="56">
        <v>0</v>
      </c>
      <c r="ATI20" s="56">
        <v>0</v>
      </c>
      <c r="ATJ20" s="56">
        <v>0</v>
      </c>
      <c r="ATK20" s="56">
        <v>0</v>
      </c>
      <c r="ATL20" s="56">
        <v>0</v>
      </c>
      <c r="ATM20" s="56">
        <v>0</v>
      </c>
      <c r="ATN20" s="56">
        <v>0</v>
      </c>
      <c r="ATO20" s="56">
        <v>143114.92000000001</v>
      </c>
      <c r="ATP20" s="56">
        <v>145355.14436521329</v>
      </c>
      <c r="ATQ20" s="56">
        <v>147630.43569064635</v>
      </c>
      <c r="ATR20" s="56">
        <v>149941.34289082672</v>
      </c>
      <c r="ATS20" s="56">
        <v>152288.42347261953</v>
      </c>
      <c r="ATT20" s="56">
        <v>154672.24366972601</v>
      </c>
      <c r="ATU20" s="56">
        <v>157093.37857928767</v>
      </c>
      <c r="ATV20" s="56">
        <v>159552.41230062849</v>
      </c>
      <c r="ATW20" s="56">
        <v>162049.93807616903</v>
      </c>
      <c r="ATX20" s="56">
        <v>164586.55843454631</v>
      </c>
      <c r="ATY20" s="59">
        <v>143282.47314512054</v>
      </c>
      <c r="ATZ20" s="59">
        <v>121271.10022848418</v>
      </c>
      <c r="AUA20" s="59">
        <v>98535.5169456242</v>
      </c>
      <c r="AUB20" s="59">
        <v>75058.44406753045</v>
      </c>
      <c r="AUC20" s="59">
        <v>50822.23886120876</v>
      </c>
      <c r="AUD20" s="59">
        <v>25808.887943459536</v>
      </c>
      <c r="AUE20" s="56">
        <v>0</v>
      </c>
      <c r="AUF20" s="56">
        <v>0</v>
      </c>
      <c r="AUG20" s="56">
        <v>0</v>
      </c>
      <c r="AUH20" s="56">
        <v>0</v>
      </c>
      <c r="AUI20" s="56">
        <v>0</v>
      </c>
      <c r="AUJ20" s="56">
        <v>0</v>
      </c>
      <c r="AUK20" s="56">
        <v>0</v>
      </c>
      <c r="AUL20" s="56">
        <v>0</v>
      </c>
      <c r="AUM20" s="56">
        <v>0</v>
      </c>
      <c r="AUN20" s="56">
        <v>0</v>
      </c>
      <c r="AUO20" s="58">
        <v>0.5</v>
      </c>
      <c r="AUP20" s="56">
        <v>5019.84</v>
      </c>
      <c r="AUQ20" s="56">
        <v>5237.385721581526</v>
      </c>
      <c r="AUR20" s="56">
        <v>5464.3592617744871</v>
      </c>
      <c r="AUS20" s="56">
        <v>5701.1691956734603</v>
      </c>
      <c r="AUT20" s="56">
        <v>5948.2418048664122</v>
      </c>
      <c r="AUU20" s="56">
        <v>6206.0218447842299</v>
      </c>
      <c r="AUV20" s="56">
        <v>6474.973345305023</v>
      </c>
      <c r="AUW20" s="56">
        <v>6755.580446054355</v>
      </c>
      <c r="AUX20" s="56">
        <v>7048.3482679050394</v>
      </c>
      <c r="AUY20" s="56">
        <v>7353.8038222452769</v>
      </c>
      <c r="AUZ20" s="59">
        <v>6576.425965415925</v>
      </c>
      <c r="AVA20" s="59">
        <v>5717.8581140546594</v>
      </c>
      <c r="AVB20" s="59">
        <v>4772.5231791577326</v>
      </c>
      <c r="AVC20" s="59">
        <v>3734.5131649272057</v>
      </c>
      <c r="AVD20" s="59">
        <v>2597.5709620290659</v>
      </c>
      <c r="AVE20" s="59">
        <v>1355.0711842733847</v>
      </c>
      <c r="AVF20" s="56">
        <v>0</v>
      </c>
      <c r="AVG20" s="56">
        <v>0</v>
      </c>
      <c r="AVH20" s="56">
        <v>0</v>
      </c>
      <c r="AVI20" s="56">
        <v>0</v>
      </c>
      <c r="AVJ20" s="56">
        <v>0</v>
      </c>
      <c r="AVK20" s="56">
        <v>0</v>
      </c>
      <c r="AVL20" s="56">
        <v>0</v>
      </c>
      <c r="AVM20" s="56">
        <v>0</v>
      </c>
      <c r="AVN20" s="56">
        <v>0</v>
      </c>
      <c r="AVO20" s="56">
        <v>0</v>
      </c>
      <c r="AVP20" s="56">
        <v>5438.16</v>
      </c>
      <c r="AVQ20" s="56">
        <v>5523.2852862659483</v>
      </c>
      <c r="AVR20" s="56">
        <v>5609.7430663095456</v>
      </c>
      <c r="AVS20" s="56">
        <v>5697.5541980890475</v>
      </c>
      <c r="AVT20" s="56">
        <v>5786.7398660591116</v>
      </c>
      <c r="AVU20" s="56">
        <v>5877.3215862815505</v>
      </c>
      <c r="AVV20" s="56">
        <v>5969.3212116160848</v>
      </c>
      <c r="AVW20" s="56">
        <v>6062.7609369923548</v>
      </c>
      <c r="AVX20" s="56">
        <v>6157.6633047644473</v>
      </c>
      <c r="AVY20" s="56">
        <v>6254.0512101492459</v>
      </c>
      <c r="AVZ20" s="59">
        <v>5444.526777214206</v>
      </c>
      <c r="AWA20" s="59">
        <v>4608.1264372612841</v>
      </c>
      <c r="AWB20" s="59">
        <v>3744.2071506801381</v>
      </c>
      <c r="AWC20" s="59">
        <v>2852.1123317560568</v>
      </c>
      <c r="AWD20" s="59">
        <v>1931.1715821486057</v>
      </c>
      <c r="AWE20" s="59">
        <v>980.70041934554376</v>
      </c>
      <c r="AWF20" s="56">
        <v>0</v>
      </c>
      <c r="AWG20" s="56">
        <v>0</v>
      </c>
      <c r="AWH20" s="56">
        <v>0</v>
      </c>
      <c r="AWI20" s="56">
        <v>0</v>
      </c>
      <c r="AWJ20" s="56">
        <v>0</v>
      </c>
      <c r="AWK20" s="56">
        <v>0</v>
      </c>
      <c r="AWL20" s="56">
        <v>0</v>
      </c>
      <c r="AWM20" s="56">
        <v>0</v>
      </c>
      <c r="AWN20" s="56">
        <v>0</v>
      </c>
      <c r="AWO20" s="56">
        <v>0</v>
      </c>
      <c r="AWP20" s="57">
        <v>0.76</v>
      </c>
      <c r="AWQ20" s="56">
        <v>132106.07999999999</v>
      </c>
      <c r="AWR20" s="56">
        <v>137831.18528202228</v>
      </c>
      <c r="AWS20" s="56">
        <v>143804.40049577699</v>
      </c>
      <c r="AWT20" s="56">
        <v>150036.47802662509</v>
      </c>
      <c r="AWU20" s="56">
        <v>156538.63623801287</v>
      </c>
      <c r="AWV20" s="56">
        <v>163322.5796656493</v>
      </c>
      <c r="AWW20" s="56">
        <v>170400.52008684198</v>
      </c>
      <c r="AWX20" s="56">
        <v>177785.19850291885</v>
      </c>
      <c r="AWY20" s="56">
        <v>185489.90807430603</v>
      </c>
      <c r="AWZ20" s="56">
        <v>193528.51804954742</v>
      </c>
      <c r="AXA20" s="59">
        <v>57011.434935907899</v>
      </c>
      <c r="AXB20" s="56">
        <v>59482.149889278982</v>
      </c>
      <c r="AXC20" s="56">
        <v>62059.938667184986</v>
      </c>
      <c r="AXD20" s="56">
        <v>64749.441547487542</v>
      </c>
      <c r="AXE20" s="56">
        <v>67555.499904616256</v>
      </c>
      <c r="AXF20" s="56">
        <v>70483.164924527344</v>
      </c>
      <c r="AXG20" s="56">
        <v>73537.706697343994</v>
      </c>
      <c r="AXH20" s="56">
        <v>76724.623704046258</v>
      </c>
      <c r="AXI20" s="56">
        <v>80049.652714287178</v>
      </c>
      <c r="AXJ20" s="56">
        <v>83518.779113152515</v>
      </c>
      <c r="AXK20" s="56">
        <v>87138.247675453065</v>
      </c>
      <c r="AXL20" s="56">
        <v>90914.573806944521</v>
      </c>
      <c r="AXM20" s="56">
        <v>94854.555272710088</v>
      </c>
      <c r="AXN20" s="56">
        <v>98965.284433818102</v>
      </c>
      <c r="AXO20" s="56">
        <v>103254.161014282</v>
      </c>
      <c r="AXP20" s="56">
        <v>107728.90542130433</v>
      </c>
      <c r="AXQ20" s="56">
        <v>143114.92000000001</v>
      </c>
      <c r="AXR20" s="56">
        <v>145355.14436521329</v>
      </c>
      <c r="AXS20" s="56">
        <v>147630.43569064635</v>
      </c>
      <c r="AXT20" s="56">
        <v>149941.34289082672</v>
      </c>
      <c r="AXU20" s="56">
        <v>152288.42347261953</v>
      </c>
      <c r="AXV20" s="56">
        <v>154672.24366972601</v>
      </c>
      <c r="AXW20" s="56">
        <v>157093.37857928767</v>
      </c>
      <c r="AXX20" s="56">
        <v>159552.41230062849</v>
      </c>
      <c r="AXY20" s="56">
        <v>162049.93807616903</v>
      </c>
      <c r="AXZ20" s="56">
        <v>164586.55843454631</v>
      </c>
      <c r="AYA20" s="59">
        <v>47198.93233015736</v>
      </c>
      <c r="AYB20" s="56">
        <v>47937.752560906687</v>
      </c>
      <c r="AYC20" s="56">
        <v>48688.137784896666</v>
      </c>
      <c r="AYD20" s="56">
        <v>49450.269032725941</v>
      </c>
      <c r="AYE20" s="56">
        <v>50224.330168723958</v>
      </c>
      <c r="AYF20" s="56">
        <v>51010.507935308262</v>
      </c>
      <c r="AYG20" s="56">
        <v>51808.991998036188</v>
      </c>
      <c r="AYH20" s="56">
        <v>52619.974991361705</v>
      </c>
      <c r="AYI20" s="56">
        <v>53443.652565108467</v>
      </c>
      <c r="AYJ20" s="56">
        <v>54280.223431670449</v>
      </c>
      <c r="AYK20" s="56">
        <v>55129.889413951329</v>
      </c>
      <c r="AYL20" s="56">
        <v>55992.855494054274</v>
      </c>
      <c r="AYM20" s="56">
        <v>56869.329862733983</v>
      </c>
      <c r="AYN20" s="56">
        <v>57759.523969622685</v>
      </c>
      <c r="AYO20" s="56">
        <v>58663.652574242449</v>
      </c>
      <c r="AYP20" s="56">
        <v>59581.93379781596</v>
      </c>
      <c r="AYQ20" s="60">
        <v>0.76</v>
      </c>
      <c r="AYR20" s="56">
        <v>5019.84</v>
      </c>
      <c r="AYS20" s="56">
        <v>5237.385721581526</v>
      </c>
      <c r="AYT20" s="56">
        <v>5464.3592617744871</v>
      </c>
      <c r="AYU20" s="56">
        <v>5701.1691956734603</v>
      </c>
      <c r="AYV20" s="56">
        <v>5948.2418048664122</v>
      </c>
      <c r="AYW20" s="56">
        <v>6206.0218447842299</v>
      </c>
      <c r="AYX20" s="56">
        <v>6474.973345305023</v>
      </c>
      <c r="AYY20" s="56">
        <v>6755.580446054355</v>
      </c>
      <c r="AYZ20" s="56">
        <v>7048.3482679050394</v>
      </c>
      <c r="AZA20" s="56">
        <v>7353.8038222452769</v>
      </c>
      <c r="AZB20" s="59">
        <v>2166.352082725246</v>
      </c>
      <c r="AZC20" s="56">
        <v>2260.2356780263121</v>
      </c>
      <c r="AZD20" s="56">
        <v>2358.187923819115</v>
      </c>
      <c r="AZE20" s="56">
        <v>2460.3851439520413</v>
      </c>
      <c r="AZF20" s="56">
        <v>2567.0113036522534</v>
      </c>
      <c r="AZG20" s="56">
        <v>2678.2583406815133</v>
      </c>
      <c r="AZH20" s="56">
        <v>2794.3265108433711</v>
      </c>
      <c r="AZI20" s="56">
        <v>2915.4247484636558</v>
      </c>
      <c r="AZJ20" s="56">
        <v>3041.7710424931788</v>
      </c>
      <c r="AZK20" s="56">
        <v>3173.5928289096723</v>
      </c>
      <c r="AZL20" s="56">
        <v>3311.12740012531</v>
      </c>
      <c r="AZM20" s="56">
        <v>3454.6223321368129</v>
      </c>
      <c r="AZN20" s="56">
        <v>3604.3359301870205</v>
      </c>
      <c r="AZO20" s="56">
        <v>3760.5376937401929</v>
      </c>
      <c r="AZP20" s="56">
        <v>3923.5088016080203</v>
      </c>
      <c r="AZQ20" s="56">
        <v>4093.5426180996387</v>
      </c>
      <c r="AZR20" s="56">
        <v>5438.16</v>
      </c>
      <c r="AZS20" s="56">
        <v>5523.2852862659483</v>
      </c>
      <c r="AZT20" s="56">
        <v>5609.7430663095456</v>
      </c>
      <c r="AZU20" s="56">
        <v>5697.5541980890475</v>
      </c>
      <c r="AZV20" s="56">
        <v>5786.7398660591116</v>
      </c>
      <c r="AZW20" s="56">
        <v>5877.3215862815505</v>
      </c>
      <c r="AZX20" s="56">
        <v>5969.3212116160848</v>
      </c>
      <c r="AZY20" s="56">
        <v>6062.7609369923548</v>
      </c>
      <c r="AZZ20" s="56">
        <v>6157.6633047644473</v>
      </c>
      <c r="BAA20" s="56">
        <v>6254.0512101492459</v>
      </c>
      <c r="BAB20" s="59">
        <v>1793.4911736705621</v>
      </c>
      <c r="BAC20" s="56">
        <v>1821.5652740232842</v>
      </c>
      <c r="BAD20" s="56">
        <v>1850.0788273948917</v>
      </c>
      <c r="BAE20" s="56">
        <v>1879.0387126863434</v>
      </c>
      <c r="BAF20" s="56">
        <v>1908.4519164762692</v>
      </c>
      <c r="BAG20" s="56">
        <v>1938.3255347064867</v>
      </c>
      <c r="BAH20" s="56">
        <v>1968.6667743938967</v>
      </c>
      <c r="BAI20" s="56">
        <v>1999.4829553691791</v>
      </c>
      <c r="BAJ20" s="56">
        <v>2030.7815120427019</v>
      </c>
      <c r="BAK20" s="56">
        <v>2062.569995198076</v>
      </c>
      <c r="BAL20" s="56">
        <v>2094.8560738137826</v>
      </c>
      <c r="BAM20" s="56">
        <v>2127.6475369133159</v>
      </c>
      <c r="BAN20" s="56">
        <v>2160.9522954442873</v>
      </c>
      <c r="BAO20" s="56">
        <v>2194.7783841869414</v>
      </c>
      <c r="BAP20" s="56">
        <v>2229.1339636925513</v>
      </c>
      <c r="BAQ20" s="56">
        <v>2264.0273222521514</v>
      </c>
      <c r="BAR20" s="57">
        <v>0.76</v>
      </c>
      <c r="BAS20" s="56">
        <v>132106.07999999999</v>
      </c>
      <c r="BAT20" s="56">
        <v>137831.18528202228</v>
      </c>
      <c r="BAU20" s="56">
        <v>143804.40049577699</v>
      </c>
      <c r="BAV20" s="56">
        <v>150036.47802662509</v>
      </c>
      <c r="BAW20" s="56">
        <v>156538.63623801287</v>
      </c>
      <c r="BAX20" s="56">
        <v>163322.5796656493</v>
      </c>
      <c r="BAY20" s="56">
        <v>170400.52008684198</v>
      </c>
      <c r="BAZ20" s="56">
        <v>177785.19850291885</v>
      </c>
      <c r="BBA20" s="56">
        <v>185489.90807430603</v>
      </c>
      <c r="BBB20" s="56">
        <v>193528.51804954742</v>
      </c>
      <c r="BBC20" s="56">
        <v>48866.944230778194</v>
      </c>
      <c r="BBD20" s="56">
        <v>42487.249920913557</v>
      </c>
      <c r="BBE20" s="56">
        <v>35462.822095534277</v>
      </c>
      <c r="BBF20" s="56">
        <v>27749.760663208945</v>
      </c>
      <c r="BBG20" s="56">
        <v>19301.571401318928</v>
      </c>
      <c r="BBH20" s="56">
        <v>10069.023560646763</v>
      </c>
      <c r="BBI20" s="56">
        <v>0</v>
      </c>
      <c r="BBJ20" s="55">
        <v>0</v>
      </c>
      <c r="BBK20" s="55">
        <v>0</v>
      </c>
      <c r="BBL20" s="55">
        <v>0</v>
      </c>
      <c r="BBM20" s="55">
        <v>0</v>
      </c>
      <c r="BBN20" s="55">
        <v>0</v>
      </c>
      <c r="BBO20" s="55">
        <v>0</v>
      </c>
      <c r="BBP20" s="55">
        <v>0</v>
      </c>
      <c r="BBQ20" s="55">
        <v>0</v>
      </c>
      <c r="BBR20" s="55">
        <v>0</v>
      </c>
      <c r="BBS20" s="56">
        <v>143114.92000000001</v>
      </c>
      <c r="BBT20" s="56">
        <v>145355.14436521329</v>
      </c>
      <c r="BBU20" s="56">
        <v>147630.43569064635</v>
      </c>
      <c r="BBV20" s="56">
        <v>149941.34289082672</v>
      </c>
      <c r="BBW20" s="56">
        <v>152288.42347261953</v>
      </c>
      <c r="BBX20" s="56">
        <v>154672.24366972601</v>
      </c>
      <c r="BBY20" s="56">
        <v>157093.37857928767</v>
      </c>
      <c r="BBZ20" s="56">
        <v>159552.41230062849</v>
      </c>
      <c r="BCA20" s="56">
        <v>162049.93807616903</v>
      </c>
      <c r="BCB20" s="56">
        <v>164586.55843454631</v>
      </c>
      <c r="BCC20" s="56">
        <v>40456.22771156345</v>
      </c>
      <c r="BCD20" s="56">
        <v>34241.251829219065</v>
      </c>
      <c r="BCE20" s="56">
        <v>27821.793019940949</v>
      </c>
      <c r="BCF20" s="56">
        <v>21192.972442596831</v>
      </c>
      <c r="BCG20" s="56">
        <v>14349.808619635416</v>
      </c>
      <c r="BCH20" s="56">
        <v>7287.2154193297511</v>
      </c>
      <c r="BCI20" s="56">
        <v>0</v>
      </c>
      <c r="BCJ20" s="55">
        <v>0</v>
      </c>
      <c r="BCK20" s="55">
        <v>0</v>
      </c>
      <c r="BCL20" s="55">
        <v>0</v>
      </c>
      <c r="BCM20" s="55">
        <v>0</v>
      </c>
      <c r="BCN20" s="55">
        <v>0</v>
      </c>
      <c r="BCO20" s="55">
        <v>0</v>
      </c>
      <c r="BCP20" s="55">
        <v>0</v>
      </c>
      <c r="BCQ20" s="55">
        <v>0</v>
      </c>
      <c r="BCR20" s="55">
        <v>0</v>
      </c>
      <c r="BCS20" s="57">
        <v>0.76</v>
      </c>
      <c r="BCT20" s="56">
        <v>5019.84</v>
      </c>
      <c r="BCU20" s="56">
        <v>5237.385721581526</v>
      </c>
      <c r="BCV20" s="56">
        <v>5464.3592617744871</v>
      </c>
      <c r="BCW20" s="56">
        <v>5701.1691956734603</v>
      </c>
      <c r="BCX20" s="56">
        <v>5948.2418048664122</v>
      </c>
      <c r="BCY20" s="56">
        <v>6206.0218447842299</v>
      </c>
      <c r="BCZ20" s="56">
        <v>6474.973345305023</v>
      </c>
      <c r="BDA20" s="56">
        <v>6755.580446054355</v>
      </c>
      <c r="BDB20" s="56">
        <v>7048.3482679050394</v>
      </c>
      <c r="BDC20" s="56">
        <v>7353.8038222452769</v>
      </c>
      <c r="BDD20" s="56">
        <v>1856.8732137644965</v>
      </c>
      <c r="BDE20" s="56">
        <v>1614.4540557330802</v>
      </c>
      <c r="BDF20" s="56">
        <v>1347.5359564680657</v>
      </c>
      <c r="BDG20" s="56">
        <v>1054.4507759794462</v>
      </c>
      <c r="BDH20" s="56">
        <v>733.43180104350097</v>
      </c>
      <c r="BDI20" s="56">
        <v>382.60833438307333</v>
      </c>
      <c r="BDJ20" s="56">
        <v>0</v>
      </c>
      <c r="BDK20" s="55">
        <v>0</v>
      </c>
      <c r="BDL20" s="55">
        <v>0</v>
      </c>
      <c r="BDM20" s="55">
        <v>0</v>
      </c>
      <c r="BDN20" s="55">
        <v>0</v>
      </c>
      <c r="BDO20" s="55">
        <v>0</v>
      </c>
      <c r="BDP20" s="55">
        <v>0</v>
      </c>
      <c r="BDQ20" s="55">
        <v>0</v>
      </c>
      <c r="BDR20" s="55">
        <v>0</v>
      </c>
      <c r="BDS20" s="55">
        <v>0</v>
      </c>
      <c r="BDT20" s="56">
        <v>5438.16</v>
      </c>
      <c r="BDU20" s="56">
        <v>5523.2852862659483</v>
      </c>
      <c r="BDV20" s="56">
        <v>5609.7430663095456</v>
      </c>
      <c r="BDW20" s="56">
        <v>5697.5541980890475</v>
      </c>
      <c r="BDX20" s="56">
        <v>5786.7398660591116</v>
      </c>
      <c r="BDY20" s="56">
        <v>5877.3215862815505</v>
      </c>
      <c r="BDZ20" s="56">
        <v>5969.3212116160848</v>
      </c>
      <c r="BEA20" s="56">
        <v>6062.7609369923548</v>
      </c>
      <c r="BEB20" s="56">
        <v>6157.6633047644473</v>
      </c>
      <c r="BEC20" s="56">
        <v>6254.0512101492459</v>
      </c>
      <c r="BED20" s="56">
        <v>1537.2781488604817</v>
      </c>
      <c r="BEE20" s="56">
        <v>1301.1180528737746</v>
      </c>
      <c r="BEF20" s="56">
        <v>1057.1879013685095</v>
      </c>
      <c r="BEG20" s="56">
        <v>805.30230543700429</v>
      </c>
      <c r="BEH20" s="56">
        <v>545.27197613607689</v>
      </c>
      <c r="BEI20" s="56">
        <v>276.90364781521237</v>
      </c>
      <c r="BEJ20" s="56">
        <v>0</v>
      </c>
      <c r="BEK20" s="55">
        <v>0</v>
      </c>
      <c r="BEL20" s="55">
        <v>0</v>
      </c>
      <c r="BEM20" s="55">
        <v>0</v>
      </c>
      <c r="BEN20" s="55">
        <v>0</v>
      </c>
      <c r="BEO20" s="55">
        <v>0</v>
      </c>
      <c r="BEP20" s="55">
        <v>0</v>
      </c>
      <c r="BEQ20" s="55">
        <v>0</v>
      </c>
      <c r="BER20" s="55">
        <v>0</v>
      </c>
      <c r="BES20" s="55">
        <v>0</v>
      </c>
      <c r="BET20" s="57">
        <v>0</v>
      </c>
      <c r="BEU20" s="56">
        <v>132106.07999999999</v>
      </c>
      <c r="BEV20" s="56">
        <v>137831.18528202228</v>
      </c>
      <c r="BEW20" s="56">
        <v>143804.40049577699</v>
      </c>
      <c r="BEX20" s="56">
        <v>150036.47802662509</v>
      </c>
      <c r="BEY20" s="56">
        <v>156538.63623801287</v>
      </c>
      <c r="BEZ20" s="56">
        <v>163322.5796656493</v>
      </c>
      <c r="BFA20" s="56">
        <v>170400.52008684198</v>
      </c>
      <c r="BFB20" s="56">
        <v>177785.19850291885</v>
      </c>
      <c r="BFC20" s="56">
        <v>185489.90807430603</v>
      </c>
      <c r="BFD20" s="56">
        <v>193528.51804954742</v>
      </c>
      <c r="BFE20" s="56">
        <v>48866.944230778194</v>
      </c>
      <c r="BFF20" s="56">
        <v>42487.249920913557</v>
      </c>
      <c r="BFG20" s="56">
        <v>35462.822095534277</v>
      </c>
      <c r="BFH20" s="56">
        <v>27749.760663208945</v>
      </c>
      <c r="BFI20" s="56">
        <v>19301.571401318928</v>
      </c>
      <c r="BFJ20" s="56">
        <v>10069.023560646763</v>
      </c>
      <c r="BFK20" s="56">
        <v>0</v>
      </c>
      <c r="BFL20" s="56">
        <v>0</v>
      </c>
      <c r="BFM20" s="56">
        <v>0</v>
      </c>
      <c r="BFN20" s="56">
        <v>0</v>
      </c>
      <c r="BFO20" s="56">
        <v>0</v>
      </c>
      <c r="BFP20" s="56">
        <v>0</v>
      </c>
      <c r="BFQ20" s="56">
        <v>0</v>
      </c>
      <c r="BFR20" s="56">
        <v>0</v>
      </c>
      <c r="BFS20" s="56">
        <v>0</v>
      </c>
      <c r="BFT20" s="56">
        <v>0</v>
      </c>
      <c r="BFU20" s="56">
        <v>143114.92000000001</v>
      </c>
      <c r="BFV20" s="56">
        <v>145355.14436521329</v>
      </c>
      <c r="BFW20" s="56">
        <v>147630.43569064635</v>
      </c>
      <c r="BFX20" s="56">
        <v>149941.34289082672</v>
      </c>
      <c r="BFY20" s="56">
        <v>152288.42347261953</v>
      </c>
      <c r="BFZ20" s="56">
        <v>154672.24366972601</v>
      </c>
      <c r="BGA20" s="56">
        <v>157093.37857928767</v>
      </c>
      <c r="BGB20" s="56">
        <v>159552.41230062849</v>
      </c>
      <c r="BGC20" s="56">
        <v>162049.93807616903</v>
      </c>
      <c r="BGD20" s="56">
        <v>164586.55843454631</v>
      </c>
      <c r="BGE20" s="56">
        <v>40456.22771156345</v>
      </c>
      <c r="BGF20" s="56">
        <v>34241.251829219065</v>
      </c>
      <c r="BGG20" s="56">
        <v>27821.793019940949</v>
      </c>
      <c r="BGH20" s="56">
        <v>21192.972442596831</v>
      </c>
      <c r="BGI20" s="56">
        <v>14349.808619635416</v>
      </c>
      <c r="BGJ20" s="56">
        <v>7287.2154193297511</v>
      </c>
      <c r="BGK20" s="56">
        <v>0</v>
      </c>
      <c r="BGL20" s="56">
        <v>0</v>
      </c>
      <c r="BGM20" s="56">
        <v>0</v>
      </c>
      <c r="BGN20" s="56">
        <v>0</v>
      </c>
      <c r="BGO20" s="56">
        <v>0</v>
      </c>
      <c r="BGP20" s="56">
        <v>0</v>
      </c>
      <c r="BGQ20" s="56">
        <v>0</v>
      </c>
      <c r="BGR20" s="56">
        <v>0</v>
      </c>
      <c r="BGS20" s="56">
        <v>0</v>
      </c>
      <c r="BGT20" s="56">
        <v>0</v>
      </c>
      <c r="BGU20" s="57">
        <v>0.25</v>
      </c>
      <c r="BGV20" s="56">
        <v>5019.84</v>
      </c>
      <c r="BGW20" s="56">
        <v>5237.385721581526</v>
      </c>
      <c r="BGX20" s="56">
        <v>5464.3592617744871</v>
      </c>
      <c r="BGY20" s="56">
        <v>5701.1691956734603</v>
      </c>
      <c r="BGZ20" s="56">
        <v>5948.2418048664122</v>
      </c>
      <c r="BHA20" s="56">
        <v>4654.5163835881722</v>
      </c>
      <c r="BHB20" s="56">
        <v>4856.2300089787677</v>
      </c>
      <c r="BHC20" s="56">
        <v>5066.6853345407662</v>
      </c>
      <c r="BHD20" s="56">
        <v>5286.2612009287795</v>
      </c>
      <c r="BHE20" s="56">
        <v>5515.3528666839575</v>
      </c>
      <c r="BHF20" s="56">
        <v>1392.6549103233724</v>
      </c>
      <c r="BHG20" s="56">
        <v>1210.8405417998101</v>
      </c>
      <c r="BHH20" s="56">
        <v>1010.6519673510493</v>
      </c>
      <c r="BHI20" s="56">
        <v>790.83808198458473</v>
      </c>
      <c r="BHJ20" s="56">
        <v>550.07385078262575</v>
      </c>
      <c r="BHK20" s="59">
        <v>286.95625078730501</v>
      </c>
      <c r="BHL20" s="56">
        <v>0</v>
      </c>
      <c r="BHM20" s="56">
        <v>0</v>
      </c>
      <c r="BHN20" s="56">
        <v>0</v>
      </c>
      <c r="BHO20" s="56">
        <v>0</v>
      </c>
      <c r="BHP20" s="56">
        <v>0</v>
      </c>
      <c r="BHQ20" s="56">
        <v>0</v>
      </c>
      <c r="BHR20" s="56">
        <v>0</v>
      </c>
      <c r="BHS20" s="56">
        <v>0</v>
      </c>
      <c r="BHT20" s="56">
        <v>0</v>
      </c>
      <c r="BHU20" s="56">
        <v>0</v>
      </c>
      <c r="BHV20" s="56">
        <v>5438.16</v>
      </c>
      <c r="BHW20" s="56">
        <v>5523.2852862659483</v>
      </c>
      <c r="BHX20" s="56">
        <v>5609.7430663095456</v>
      </c>
      <c r="BHY20" s="56">
        <v>5697.5541980890475</v>
      </c>
      <c r="BHZ20" s="56">
        <v>5786.7398660591116</v>
      </c>
      <c r="BIA20" s="59">
        <v>4407.9911897111633</v>
      </c>
      <c r="BIB20" s="56">
        <v>4476.9909087120632</v>
      </c>
      <c r="BIC20" s="56">
        <v>4547.0707027442659</v>
      </c>
      <c r="BID20" s="56">
        <v>4618.2474785733357</v>
      </c>
      <c r="BIE20" s="56">
        <v>4690.5384076119344</v>
      </c>
      <c r="BIF20" s="56">
        <v>1152.9586116453613</v>
      </c>
      <c r="BIG20" s="56">
        <v>975.83853965533092</v>
      </c>
      <c r="BIH20" s="56">
        <v>792.8909260263822</v>
      </c>
      <c r="BII20" s="56">
        <v>603.97672907775325</v>
      </c>
      <c r="BIJ20" s="56">
        <v>408.95398210205769</v>
      </c>
      <c r="BIK20" s="59">
        <v>207.67773586140927</v>
      </c>
      <c r="BIL20" s="56">
        <v>0</v>
      </c>
      <c r="BIM20" s="56">
        <v>0</v>
      </c>
      <c r="BIN20" s="56">
        <v>0</v>
      </c>
      <c r="BIO20" s="56">
        <v>0</v>
      </c>
      <c r="BIP20" s="56">
        <v>0</v>
      </c>
      <c r="BIQ20" s="56">
        <v>0</v>
      </c>
      <c r="BIR20" s="56">
        <v>0</v>
      </c>
      <c r="BIS20" s="56">
        <v>0</v>
      </c>
      <c r="BIT20" s="56">
        <v>0</v>
      </c>
      <c r="BIU20" s="56">
        <v>0</v>
      </c>
      <c r="BIV20" s="61">
        <v>0.9</v>
      </c>
      <c r="BIW20" s="61">
        <v>0.9</v>
      </c>
      <c r="BIX20" s="61">
        <f t="shared" si="15"/>
        <v>0.71400000000000008</v>
      </c>
      <c r="BIY20" s="61">
        <f t="shared" si="15"/>
        <v>0.71400000000000008</v>
      </c>
      <c r="BIZ20" s="61">
        <v>0.1</v>
      </c>
      <c r="BJA20" s="61">
        <v>0.1</v>
      </c>
      <c r="BJB20" s="61">
        <v>0.8</v>
      </c>
      <c r="BJC20" s="61">
        <v>0.8</v>
      </c>
      <c r="BJD20" s="61">
        <v>0.8</v>
      </c>
      <c r="BJE20" s="61">
        <v>0.8</v>
      </c>
      <c r="BJF20" s="61">
        <v>1</v>
      </c>
      <c r="BJG20" s="61">
        <v>1</v>
      </c>
      <c r="BJH20" s="61">
        <f t="shared" si="16"/>
        <v>41</v>
      </c>
      <c r="BJI20" s="61">
        <f t="shared" si="16"/>
        <v>44</v>
      </c>
      <c r="BJJ20" s="62">
        <v>0.3</v>
      </c>
      <c r="BJK20" s="62">
        <v>0.3</v>
      </c>
      <c r="BJL20" s="46">
        <f t="shared" si="17"/>
        <v>1.69</v>
      </c>
      <c r="BJM20" s="46">
        <f t="shared" si="0"/>
        <v>1.5649999999999999</v>
      </c>
      <c r="BJN20" s="46">
        <f t="shared" si="0"/>
        <v>1.423</v>
      </c>
      <c r="BJO20" s="46">
        <v>1.5</v>
      </c>
      <c r="BJP20" s="61">
        <f t="shared" si="1"/>
        <v>0.65</v>
      </c>
      <c r="BJQ20" s="61">
        <f t="shared" si="1"/>
        <v>0.65</v>
      </c>
      <c r="BJR20" s="61">
        <v>0.69</v>
      </c>
      <c r="BJS20" s="61">
        <v>0.69</v>
      </c>
      <c r="BJT20" s="61">
        <v>48.83</v>
      </c>
      <c r="BJU20" s="61">
        <v>48.83</v>
      </c>
      <c r="BJV20" s="61">
        <f t="shared" si="18"/>
        <v>73.245000000000005</v>
      </c>
      <c r="BJW20" s="61">
        <f t="shared" si="18"/>
        <v>73.245000000000005</v>
      </c>
      <c r="BJX20" s="61">
        <v>4</v>
      </c>
      <c r="BJY20" s="61">
        <v>4</v>
      </c>
      <c r="BJZ20" s="63">
        <v>31709471.241599996</v>
      </c>
      <c r="BKA20" s="63">
        <v>33083670.379863866</v>
      </c>
      <c r="BKB20" s="63">
        <v>34517423.436804496</v>
      </c>
      <c r="BKC20" s="63">
        <v>36013311.311456814</v>
      </c>
      <c r="BKD20" s="63">
        <v>37574026.751747936</v>
      </c>
      <c r="BKE20" s="63">
        <v>39202379.201712988</v>
      </c>
      <c r="BKF20" s="63">
        <v>40901299.858775608</v>
      </c>
      <c r="BKG20" s="63">
        <v>42673846.950196795</v>
      </c>
      <c r="BKH20" s="63">
        <v>44523211.23819007</v>
      </c>
      <c r="BKI20" s="63">
        <v>46452721.763612948</v>
      </c>
      <c r="BKJ20" s="63">
        <v>48465851.838573702</v>
      </c>
      <c r="BKK20" s="63">
        <v>50566225.298740916</v>
      </c>
      <c r="BKL20" s="63">
        <v>52757623.026610456</v>
      </c>
      <c r="BKM20" s="63">
        <v>55043989.757472411</v>
      </c>
      <c r="BKN20" s="63">
        <v>57429441.180329606</v>
      </c>
      <c r="BKO20" s="63">
        <v>59918271.346549764</v>
      </c>
      <c r="BKP20" s="63">
        <v>62514960.399587877</v>
      </c>
      <c r="BKQ20" s="63">
        <v>65224182.63969291</v>
      </c>
      <c r="BKR20" s="63">
        <v>68050814.938116208</v>
      </c>
      <c r="BKS20" s="63">
        <v>70999945.515967965</v>
      </c>
      <c r="BKT20" s="63">
        <v>74076883.103524595</v>
      </c>
      <c r="BKU20" s="63">
        <v>77287166.496474683</v>
      </c>
      <c r="BKV20" s="63">
        <v>80636574.526305735</v>
      </c>
      <c r="BKW20" s="63">
        <v>84131136.462779328</v>
      </c>
      <c r="BKX20" s="63">
        <v>87777142.867220342</v>
      </c>
      <c r="BKY20" s="63">
        <v>91581156.916156977</v>
      </c>
      <c r="BKZ20" s="64">
        <v>36865482.825599998</v>
      </c>
      <c r="BLA20" s="64">
        <v>37442550.21215383</v>
      </c>
      <c r="BLB20" s="64">
        <v>38028650.622097038</v>
      </c>
      <c r="BLC20" s="64">
        <v>38623925.452281095</v>
      </c>
      <c r="BLD20" s="64">
        <v>39228518.312888369</v>
      </c>
      <c r="BLE20" s="64">
        <v>39842575.062078096</v>
      </c>
      <c r="BLF20" s="64">
        <v>40466243.841174692</v>
      </c>
      <c r="BLG20" s="64">
        <v>41099675.110406861</v>
      </c>
      <c r="BLH20" s="64">
        <v>41743021.68520622</v>
      </c>
      <c r="BLI20" s="64">
        <v>42396438.773073964</v>
      </c>
      <c r="BLJ20" s="64">
        <v>43060084.011024795</v>
      </c>
      <c r="BLK20" s="64">
        <v>43734117.503616817</v>
      </c>
      <c r="BLL20" s="64">
        <v>44418701.861576863</v>
      </c>
      <c r="BLM20" s="64">
        <v>45114002.241030298</v>
      </c>
      <c r="BLN20" s="64">
        <v>45820186.383345045</v>
      </c>
      <c r="BLO20" s="64">
        <v>46537424.65559914</v>
      </c>
      <c r="BLP20" s="64">
        <v>47265890.091681905</v>
      </c>
      <c r="BLQ20" s="64">
        <v>48005758.434038371</v>
      </c>
      <c r="BLR20" s="64">
        <v>48757208.176067196</v>
      </c>
      <c r="BLS20" s="64">
        <v>49520420.605182223</v>
      </c>
      <c r="BLT20" s="64">
        <v>50295579.846548095</v>
      </c>
      <c r="BLU20" s="64">
        <v>51082872.907500565</v>
      </c>
      <c r="BLV20" s="64">
        <v>51882489.72266195</v>
      </c>
      <c r="BLW20" s="64">
        <v>52694623.19976297</v>
      </c>
      <c r="BLX20" s="64">
        <v>53519469.266181774</v>
      </c>
      <c r="BLY20" s="64">
        <v>54357226.916211434</v>
      </c>
      <c r="BLZ20" s="65">
        <v>1954205.7305097601</v>
      </c>
      <c r="BMA20" s="65">
        <v>2038895.5006543258</v>
      </c>
      <c r="BMB20" s="65">
        <v>2127255.4868130824</v>
      </c>
      <c r="BMC20" s="65">
        <v>2219444.7458067979</v>
      </c>
      <c r="BMD20" s="65">
        <v>2315629.2275306904</v>
      </c>
      <c r="BME20" s="65">
        <v>2415982.0736808535</v>
      </c>
      <c r="BMF20" s="65">
        <v>2520683.9294266412</v>
      </c>
      <c r="BMG20" s="65">
        <v>2629923.2685900554</v>
      </c>
      <c r="BMH20" s="65">
        <v>2743896.7329174979</v>
      </c>
      <c r="BMI20" s="65">
        <v>2862809.4860545951</v>
      </c>
      <c r="BMJ20" s="65">
        <v>2986875.5828613029</v>
      </c>
      <c r="BMK20" s="65">
        <v>3116318.3547320808</v>
      </c>
      <c r="BML20" s="65">
        <v>3251370.8116147588</v>
      </c>
      <c r="BMM20" s="65">
        <v>3392276.0614517736</v>
      </c>
      <c r="BMN20" s="65">
        <v>3539287.7477988019</v>
      </c>
      <c r="BMO20" s="65">
        <v>3692670.5064085471</v>
      </c>
      <c r="BMP20" s="65">
        <v>3852700.441601594</v>
      </c>
      <c r="BMQ20" s="65">
        <v>4019665.6232818235</v>
      </c>
      <c r="BMR20" s="65">
        <v>4193866.6054910766</v>
      </c>
      <c r="BMS20" s="65">
        <v>4375616.9674365204</v>
      </c>
      <c r="BMT20" s="65">
        <v>4565243.877964614</v>
      </c>
      <c r="BMU20" s="65">
        <v>4763088.684497782</v>
      </c>
      <c r="BMV20" s="65">
        <v>4969507.5274939472</v>
      </c>
      <c r="BMW20" s="65">
        <v>5184871.981535011</v>
      </c>
      <c r="BMX20" s="65">
        <v>5409569.7241982957</v>
      </c>
      <c r="BMY20" s="65">
        <v>5644005.2339149984</v>
      </c>
      <c r="BMZ20" s="65">
        <v>2117056.2080522403</v>
      </c>
      <c r="BNA20" s="65">
        <v>2150195.1770696193</v>
      </c>
      <c r="BNB20" s="65">
        <v>2183852.8811415313</v>
      </c>
      <c r="BNC20" s="65">
        <v>2218037.4401964121</v>
      </c>
      <c r="BND20" s="65">
        <v>2252757.1012665736</v>
      </c>
      <c r="BNE20" s="65">
        <v>2288020.2404778078</v>
      </c>
      <c r="BNF20" s="65">
        <v>2323835.3650701251</v>
      </c>
      <c r="BNG20" s="65">
        <v>2360211.1154501298</v>
      </c>
      <c r="BNH20" s="65">
        <v>2397156.2672755206</v>
      </c>
      <c r="BNI20" s="65">
        <v>2434679.7335722162</v>
      </c>
      <c r="BNJ20" s="65">
        <v>2472790.5668846308</v>
      </c>
      <c r="BNK20" s="65">
        <v>2511497.9614595952</v>
      </c>
      <c r="BNL20" s="65">
        <v>2550811.2554644779</v>
      </c>
      <c r="BNM20" s="65">
        <v>2590739.9332400155</v>
      </c>
      <c r="BNN20" s="65">
        <v>2631293.6275884127</v>
      </c>
      <c r="BNO20" s="65">
        <v>2672482.1220972589</v>
      </c>
      <c r="BNP20" s="65">
        <v>2714315.3534998214</v>
      </c>
      <c r="BNQ20" s="65">
        <v>2756803.4140722807</v>
      </c>
      <c r="BNR20" s="65">
        <v>2799956.554068502</v>
      </c>
      <c r="BNS20" s="65">
        <v>2843785.1841929001</v>
      </c>
      <c r="BNT20" s="65">
        <v>2888299.8781120353</v>
      </c>
      <c r="BNU20" s="65">
        <v>2933511.3750055046</v>
      </c>
      <c r="BNV20" s="65">
        <v>2979430.582156776</v>
      </c>
      <c r="BNW20" s="65">
        <v>3026068.5775845703</v>
      </c>
      <c r="BNX20" s="65">
        <v>3073436.6127154375</v>
      </c>
      <c r="BNY20" s="65">
        <v>3121546.115098164</v>
      </c>
      <c r="BNZ20" s="66">
        <v>588981.74707199994</v>
      </c>
      <c r="BOA20" s="66">
        <v>614506.55646136811</v>
      </c>
      <c r="BOB20" s="66">
        <v>641137.53917037218</v>
      </c>
      <c r="BOC20" s="66">
        <v>668922.63363390532</v>
      </c>
      <c r="BOD20" s="66">
        <v>697911.85580355662</v>
      </c>
      <c r="BOE20" s="66">
        <v>728157.3891813308</v>
      </c>
      <c r="BOF20" s="66">
        <v>759713.67875517625</v>
      </c>
      <c r="BOG20" s="66">
        <v>792637.52900541341</v>
      </c>
      <c r="BOH20" s="66">
        <v>826988.20615848596</v>
      </c>
      <c r="BOI20" s="66">
        <v>862827.54487210233</v>
      </c>
      <c r="BOJ20" s="66">
        <v>900220.05954380846</v>
      </c>
      <c r="BOK20" s="66">
        <v>939233.06044336339</v>
      </c>
      <c r="BOL20" s="66">
        <v>979936.77487796207</v>
      </c>
      <c r="BOM20" s="66">
        <v>1022404.4736084195</v>
      </c>
      <c r="BON20" s="66">
        <v>1066712.6027438748</v>
      </c>
      <c r="BOO20" s="66">
        <v>1112940.9213524407</v>
      </c>
      <c r="BOP20" s="66">
        <v>1161172.6450355113</v>
      </c>
      <c r="BOQ20" s="66">
        <v>1211494.5957241745</v>
      </c>
      <c r="BOR20" s="66">
        <v>1263997.3579673802</v>
      </c>
      <c r="BOS20" s="66">
        <v>1318775.441993197</v>
      </c>
      <c r="BOT20" s="66">
        <v>1375927.4538366832</v>
      </c>
      <c r="BOU20" s="66">
        <v>1435556.2728406221</v>
      </c>
      <c r="BOV20" s="66">
        <v>1497769.2368486377</v>
      </c>
      <c r="BOW20" s="66">
        <v>1562678.3354240602</v>
      </c>
      <c r="BOX20" s="66">
        <v>1630400.4114423485</v>
      </c>
      <c r="BOY20" s="66">
        <v>1701057.3714199655</v>
      </c>
      <c r="BOZ20" s="65">
        <v>638063.55932800006</v>
      </c>
      <c r="BPA20" s="65">
        <v>648051.37563786702</v>
      </c>
      <c r="BPB20" s="65">
        <v>658195.5344831777</v>
      </c>
      <c r="BPC20" s="65">
        <v>668498.48314446188</v>
      </c>
      <c r="BPD20" s="65">
        <v>678962.70721032692</v>
      </c>
      <c r="BPE20" s="65">
        <v>689590.7311771065</v>
      </c>
      <c r="BPF20" s="65">
        <v>700385.1190578962</v>
      </c>
      <c r="BPG20" s="65">
        <v>711348.4750011221</v>
      </c>
      <c r="BPH20" s="65">
        <v>722483.44391879195</v>
      </c>
      <c r="BPI20" s="65">
        <v>733792.71212458122</v>
      </c>
      <c r="BPJ20" s="65">
        <v>745279.00798190641</v>
      </c>
      <c r="BPK20" s="65">
        <v>756945.10256214347</v>
      </c>
      <c r="BPL20" s="65">
        <v>768793.81031314924</v>
      </c>
      <c r="BPM20" s="65">
        <v>780827.98973824806</v>
      </c>
      <c r="BPN20" s="65">
        <v>793050.54408584605</v>
      </c>
      <c r="BPO20" s="65">
        <v>805464.42204983998</v>
      </c>
      <c r="BPP20" s="65">
        <v>818072.61848099111</v>
      </c>
      <c r="BPQ20" s="65">
        <v>830878.17510943313</v>
      </c>
      <c r="BPR20" s="65">
        <v>843884.18127849023</v>
      </c>
      <c r="BPS20" s="65">
        <v>857093.77468998171</v>
      </c>
      <c r="BPT20" s="65">
        <v>870510.14216119377</v>
      </c>
      <c r="BPU20" s="65">
        <v>884136.52039369941</v>
      </c>
      <c r="BPV20" s="65">
        <v>897976.19675421342</v>
      </c>
      <c r="BPW20" s="65">
        <v>912032.51006767049</v>
      </c>
      <c r="BPX20" s="65">
        <v>926308.85142271733</v>
      </c>
      <c r="BPY20" s="65">
        <v>940808.6649898137</v>
      </c>
      <c r="BPZ20" s="66">
        <v>1434156.4211716887</v>
      </c>
      <c r="BQA20" s="66">
        <v>1610028.1822386279</v>
      </c>
      <c r="BQB20" s="66">
        <v>1807467.2395113152</v>
      </c>
      <c r="BQC20" s="66">
        <v>2029118.4079549552</v>
      </c>
      <c r="BQD20" s="66">
        <v>2277950.8383315713</v>
      </c>
      <c r="BQE20" s="66">
        <v>2557297.7907609134</v>
      </c>
      <c r="BQF20" s="66">
        <v>2870901.2857452808</v>
      </c>
      <c r="BQG20" s="66">
        <v>3222962.2307856111</v>
      </c>
      <c r="BQH20" s="66">
        <v>3618196.6940650088</v>
      </c>
      <c r="BQI20" s="66">
        <v>4061899.0790195786</v>
      </c>
      <c r="BQJ20" s="66">
        <v>4560013.0460579274</v>
      </c>
      <c r="BQK20" s="66">
        <v>5119211.1314684572</v>
      </c>
      <c r="BQL20" s="66">
        <v>5746984.1300576059</v>
      </c>
      <c r="BQM20" s="66">
        <v>6451741.4388532713</v>
      </c>
      <c r="BQN20" s="66">
        <v>7242923.7060376648</v>
      </c>
      <c r="BQO20" s="66">
        <v>8131129.294109867</v>
      </c>
      <c r="BQP20" s="66">
        <v>9128256.2513282094</v>
      </c>
      <c r="BQQ20" s="66">
        <v>10247661.693225401</v>
      </c>
      <c r="BQR20" s="66">
        <v>11504340.729207629</v>
      </c>
      <c r="BQS20" s="66">
        <v>12915127.331067178</v>
      </c>
      <c r="BQT20" s="66">
        <v>14498919.834163055</v>
      </c>
      <c r="BQU20" s="66">
        <v>16276934.091993699</v>
      </c>
      <c r="BQV20" s="66">
        <v>18272987.675319478</v>
      </c>
      <c r="BQW20" s="66">
        <v>20513818.922853377</v>
      </c>
      <c r="BQX20" s="66">
        <v>23029445.117395662</v>
      </c>
      <c r="BQY20" s="66">
        <v>25853564.585397493</v>
      </c>
      <c r="BQZ20" s="65">
        <v>1553669.4562693296</v>
      </c>
      <c r="BRA20" s="65">
        <v>1697916.7550689438</v>
      </c>
      <c r="BRB20" s="65">
        <v>1855556.4026252546</v>
      </c>
      <c r="BRC20" s="65">
        <v>2027831.7844762469</v>
      </c>
      <c r="BRD20" s="65">
        <v>2216101.7257757774</v>
      </c>
      <c r="BRE20" s="65">
        <v>2421851.2090512635</v>
      </c>
      <c r="BRF20" s="65">
        <v>2646703.087029912</v>
      </c>
      <c r="BRG20" s="65">
        <v>2892430.8829186172</v>
      </c>
      <c r="BRH20" s="65">
        <v>3160972.7790999543</v>
      </c>
      <c r="BRI20" s="65">
        <v>3454446.9045803719</v>
      </c>
      <c r="BRJ20" s="65">
        <v>3775168.0417705905</v>
      </c>
      <c r="BRK20" s="65">
        <v>4125665.8843732448</v>
      </c>
      <c r="BRL20" s="65">
        <v>4508704.9903871799</v>
      </c>
      <c r="BRM20" s="65">
        <v>4927306.5876080943</v>
      </c>
      <c r="BRN20" s="65">
        <v>5384772.4036167767</v>
      </c>
      <c r="BRO20" s="65">
        <v>5884710.7082144171</v>
      </c>
      <c r="BRP20" s="65">
        <v>6431064.7737151701</v>
      </c>
      <c r="BRQ20" s="65">
        <v>7028143.9775770213</v>
      </c>
      <c r="BRR20" s="65">
        <v>7680657.7926935125</v>
      </c>
      <c r="BRS20" s="65">
        <v>8393752.9334453717</v>
      </c>
      <c r="BRT20" s="65">
        <v>9173053.9505022112</v>
      </c>
      <c r="BRU20" s="65">
        <v>10024707.594566448</v>
      </c>
      <c r="BRV20" s="65">
        <v>10955431.298979362</v>
      </c>
      <c r="BRW20" s="65">
        <v>11972566.163596652</v>
      </c>
      <c r="BRX20" s="65">
        <v>13084134.857844766</v>
      </c>
      <c r="BRY20" s="65">
        <v>14298904.899669426</v>
      </c>
      <c r="BRZ20" s="64">
        <v>31709471.241599996</v>
      </c>
      <c r="BSA20" s="64">
        <v>33083670.379863866</v>
      </c>
      <c r="BSB20" s="64">
        <v>34517423.436804496</v>
      </c>
      <c r="BSC20" s="64">
        <v>36013311.311456814</v>
      </c>
      <c r="BSD20" s="64">
        <v>37574026.751747936</v>
      </c>
      <c r="BSE20" s="64">
        <v>39202379.201712988</v>
      </c>
      <c r="BSF20" s="64">
        <v>40901299.858775608</v>
      </c>
      <c r="BSG20" s="64">
        <v>42673846.950196795</v>
      </c>
      <c r="BSH20" s="64">
        <v>44523211.23819007</v>
      </c>
      <c r="BSI20" s="64">
        <v>46452721.763612948</v>
      </c>
      <c r="BSJ20" s="64">
        <v>33856859.355803624</v>
      </c>
      <c r="BSK20" s="64">
        <v>31122307.713629831</v>
      </c>
      <c r="BSL20" s="64">
        <v>28087153.592262134</v>
      </c>
      <c r="BSM20" s="64">
        <v>24730478.255321529</v>
      </c>
      <c r="BSN20" s="64">
        <v>21030114.413177833</v>
      </c>
      <c r="BSO20" s="64">
        <v>16962577.293106582</v>
      </c>
      <c r="BSP20" s="64">
        <v>0</v>
      </c>
      <c r="BSQ20" s="64">
        <v>0</v>
      </c>
      <c r="BSR20" s="64">
        <v>0</v>
      </c>
      <c r="BSS20" s="64">
        <v>0</v>
      </c>
      <c r="BST20" s="64">
        <v>0</v>
      </c>
      <c r="BSU20" s="64">
        <v>0</v>
      </c>
      <c r="BSV20" s="64">
        <v>0</v>
      </c>
      <c r="BSW20" s="64">
        <v>0</v>
      </c>
      <c r="BSX20" s="64">
        <v>0</v>
      </c>
      <c r="BSY20" s="64">
        <v>0</v>
      </c>
      <c r="BSZ20" s="64">
        <v>36865482.825599998</v>
      </c>
      <c r="BTA20" s="64">
        <v>37442550.21215383</v>
      </c>
      <c r="BTB20" s="64">
        <v>38028650.622097038</v>
      </c>
      <c r="BTC20" s="64">
        <v>38623925.452281095</v>
      </c>
      <c r="BTD20" s="64">
        <v>39228518.312888369</v>
      </c>
      <c r="BTE20" s="64">
        <v>39842575.062078096</v>
      </c>
      <c r="BTF20" s="64">
        <v>40466243.841174692</v>
      </c>
      <c r="BTG20" s="64">
        <v>41099675.110406861</v>
      </c>
      <c r="BTH20" s="64">
        <v>41743021.68520622</v>
      </c>
      <c r="BTI20" s="64">
        <v>42396438.773073964</v>
      </c>
      <c r="BTJ20" s="63">
        <v>35985927.352070719</v>
      </c>
      <c r="BTK20" s="63">
        <v>31915492.892520361</v>
      </c>
      <c r="BTL20" s="63">
        <v>27708809.256507467</v>
      </c>
      <c r="BTM20" s="63">
        <v>23362608.303390689</v>
      </c>
      <c r="BTN20" s="63">
        <v>18873552.96266355</v>
      </c>
      <c r="BTO20" s="63">
        <v>14238235.87677259</v>
      </c>
      <c r="BTP20" s="63">
        <v>0</v>
      </c>
      <c r="BTQ20" s="63">
        <v>0</v>
      </c>
      <c r="BTR20" s="63">
        <v>0</v>
      </c>
      <c r="BTS20" s="63">
        <v>0</v>
      </c>
      <c r="BTT20" s="63">
        <v>0</v>
      </c>
      <c r="BTU20" s="63">
        <v>0</v>
      </c>
      <c r="BTV20" s="63">
        <v>0</v>
      </c>
      <c r="BTW20" s="63">
        <v>0</v>
      </c>
      <c r="BTX20" s="63">
        <v>0</v>
      </c>
      <c r="BTY20" s="63">
        <v>0</v>
      </c>
      <c r="BTZ20" s="63">
        <v>1954205.7305097603</v>
      </c>
      <c r="BUA20" s="63">
        <v>2038895.5006543263</v>
      </c>
      <c r="BUB20" s="63">
        <v>2127255.4868130828</v>
      </c>
      <c r="BUC20" s="63">
        <v>2219444.7458067979</v>
      </c>
      <c r="BUD20" s="63">
        <v>2315629.2275306904</v>
      </c>
      <c r="BUE20" s="63">
        <v>2415982.0736808539</v>
      </c>
      <c r="BUF20" s="63">
        <v>2520683.9294266412</v>
      </c>
      <c r="BUG20" s="63">
        <v>2629923.2685900554</v>
      </c>
      <c r="BUH20" s="63">
        <v>2743896.7329174979</v>
      </c>
      <c r="BUI20" s="63">
        <v>2862809.4860545956</v>
      </c>
      <c r="BUJ20" s="77">
        <v>2560179.0710239736</v>
      </c>
      <c r="BUK20" s="77">
        <v>2225941.6819514865</v>
      </c>
      <c r="BUL20" s="77">
        <v>1857926.1780655764</v>
      </c>
      <c r="BUM20" s="77">
        <v>1453832.5977650459</v>
      </c>
      <c r="BUN20" s="77">
        <v>1011225.0707996576</v>
      </c>
      <c r="BUO20" s="77">
        <v>527524.35805836378</v>
      </c>
      <c r="BUP20" s="77">
        <v>0</v>
      </c>
      <c r="BUQ20" s="63">
        <v>0</v>
      </c>
      <c r="BUR20" s="63">
        <v>0</v>
      </c>
      <c r="BUS20" s="63">
        <v>0</v>
      </c>
      <c r="BUT20" s="63">
        <v>0</v>
      </c>
      <c r="BUU20" s="63">
        <v>0</v>
      </c>
      <c r="BUV20" s="63">
        <v>0</v>
      </c>
      <c r="BUW20" s="63">
        <v>0</v>
      </c>
      <c r="BUX20" s="63">
        <v>0</v>
      </c>
      <c r="BUY20" s="63">
        <v>0</v>
      </c>
      <c r="BUZ20" s="63">
        <v>2117056.2080522403</v>
      </c>
      <c r="BVA20" s="63">
        <v>2150195.1770696193</v>
      </c>
      <c r="BVB20" s="63">
        <v>2183852.8811415317</v>
      </c>
      <c r="BVC20" s="63">
        <v>2218037.4401964121</v>
      </c>
      <c r="BVD20" s="63">
        <v>2252757.1012665741</v>
      </c>
      <c r="BVE20" s="63">
        <v>2288020.2404778078</v>
      </c>
      <c r="BVF20" s="63">
        <v>2323835.3650701251</v>
      </c>
      <c r="BVG20" s="63">
        <v>2360211.1154501303</v>
      </c>
      <c r="BVH20" s="63">
        <v>2397156.2672755206</v>
      </c>
      <c r="BVI20" s="63">
        <v>2434679.7335722167</v>
      </c>
      <c r="BVJ20" s="77">
        <v>2119534.7716153977</v>
      </c>
      <c r="BVK20" s="77">
        <v>1793927.1153282826</v>
      </c>
      <c r="BVL20" s="77">
        <v>1457606.4316939877</v>
      </c>
      <c r="BVM20" s="77">
        <v>1110317.1142457209</v>
      </c>
      <c r="BVN20" s="77">
        <v>751798.17931097501</v>
      </c>
      <c r="BVO20" s="77">
        <v>381783.16029960837</v>
      </c>
      <c r="BVP20" s="77">
        <v>0</v>
      </c>
      <c r="BVQ20" s="63">
        <v>0</v>
      </c>
      <c r="BVR20" s="63">
        <v>0</v>
      </c>
      <c r="BVS20" s="63">
        <v>0</v>
      </c>
      <c r="BVT20" s="63">
        <v>0</v>
      </c>
      <c r="BVU20" s="63">
        <v>0</v>
      </c>
      <c r="BVV20" s="63">
        <v>0</v>
      </c>
      <c r="BVW20" s="63">
        <v>0</v>
      </c>
      <c r="BVX20" s="63">
        <v>0</v>
      </c>
      <c r="BVY20" s="63">
        <v>0</v>
      </c>
      <c r="BVZ20" s="66">
        <v>588981.74707199994</v>
      </c>
      <c r="BWA20" s="66">
        <v>614506.55646136811</v>
      </c>
      <c r="BWB20" s="66">
        <v>641137.53917037218</v>
      </c>
      <c r="BWC20" s="66">
        <v>668922.63363390532</v>
      </c>
      <c r="BWD20" s="66">
        <v>697911.85580355662</v>
      </c>
      <c r="BWE20" s="66">
        <v>728157.3891813308</v>
      </c>
      <c r="BWF20" s="66">
        <v>759713.67875517625</v>
      </c>
      <c r="BWG20" s="66">
        <v>792637.52900541341</v>
      </c>
      <c r="BWH20" s="66">
        <v>826988.20615848596</v>
      </c>
      <c r="BWI20" s="66">
        <v>862827.54487210233</v>
      </c>
      <c r="BWJ20" s="66">
        <v>771617.19389469293</v>
      </c>
      <c r="BWK20" s="66">
        <v>670880.75745954528</v>
      </c>
      <c r="BWL20" s="66">
        <v>559963.87135883549</v>
      </c>
      <c r="BWM20" s="66">
        <v>438173.34583217982</v>
      </c>
      <c r="BWN20" s="66">
        <v>304775.02935539273</v>
      </c>
      <c r="BWO20" s="66">
        <v>158991.56019320583</v>
      </c>
      <c r="BWP20" s="66">
        <v>0</v>
      </c>
      <c r="BWQ20" s="66">
        <v>0</v>
      </c>
      <c r="BWR20" s="66">
        <v>0</v>
      </c>
      <c r="BWS20" s="66">
        <v>0</v>
      </c>
      <c r="BWT20" s="66">
        <v>0</v>
      </c>
      <c r="BWU20" s="66">
        <v>0</v>
      </c>
      <c r="BWV20" s="66">
        <v>0</v>
      </c>
      <c r="BWW20" s="66">
        <v>0</v>
      </c>
      <c r="BWX20" s="66">
        <v>0</v>
      </c>
      <c r="BWY20" s="66">
        <v>0</v>
      </c>
      <c r="BWZ20" s="66">
        <v>638063.55932800006</v>
      </c>
      <c r="BXA20" s="66">
        <v>648051.37563786702</v>
      </c>
      <c r="BXB20" s="66">
        <v>658195.5344831777</v>
      </c>
      <c r="BXC20" s="66">
        <v>668498.48314446188</v>
      </c>
      <c r="BXD20" s="66">
        <v>678962.70721032692</v>
      </c>
      <c r="BXE20" s="66">
        <v>689590.7311771065</v>
      </c>
      <c r="BXF20" s="66">
        <v>700385.1190578962</v>
      </c>
      <c r="BXG20" s="66">
        <v>711348.4750011221</v>
      </c>
      <c r="BXH20" s="66">
        <v>722483.44391879195</v>
      </c>
      <c r="BXI20" s="66">
        <v>733792.71212458122</v>
      </c>
      <c r="BXJ20" s="66">
        <v>638810.57827020541</v>
      </c>
      <c r="BXK20" s="66">
        <v>540675.07325867389</v>
      </c>
      <c r="BXL20" s="66">
        <v>439310.74875037099</v>
      </c>
      <c r="BXM20" s="66">
        <v>334640.56703067775</v>
      </c>
      <c r="BXN20" s="66">
        <v>226585.86973881314</v>
      </c>
      <c r="BXO20" s="66">
        <v>115066.34600712</v>
      </c>
      <c r="BXP20" s="66">
        <v>0</v>
      </c>
      <c r="BXQ20" s="66">
        <v>0</v>
      </c>
      <c r="BXR20" s="66">
        <v>0</v>
      </c>
      <c r="BXS20" s="66">
        <v>0</v>
      </c>
      <c r="BXT20" s="66">
        <v>0</v>
      </c>
      <c r="BXU20" s="66">
        <v>0</v>
      </c>
      <c r="BXV20" s="66">
        <v>0</v>
      </c>
      <c r="BXW20" s="66">
        <v>0</v>
      </c>
      <c r="BXX20" s="66">
        <v>0</v>
      </c>
      <c r="BXY20" s="66">
        <v>0</v>
      </c>
      <c r="BXZ20" s="66">
        <v>1434156.4211716887</v>
      </c>
      <c r="BYA20" s="66">
        <v>1610028.1822386279</v>
      </c>
      <c r="BYB20" s="66">
        <v>1807467.2395113152</v>
      </c>
      <c r="BYC20" s="66">
        <v>2029118.4079549552</v>
      </c>
      <c r="BYD20" s="66">
        <v>2277950.8383315713</v>
      </c>
      <c r="BYE20" s="66">
        <v>2557297.7907609134</v>
      </c>
      <c r="BYF20" s="66">
        <v>2870901.2857452808</v>
      </c>
      <c r="BYG20" s="66">
        <v>3222962.2307856111</v>
      </c>
      <c r="BYH20" s="66">
        <v>3618196.6940650088</v>
      </c>
      <c r="BYI20" s="66">
        <v>4061899.0790195786</v>
      </c>
      <c r="BYJ20" s="66">
        <v>3908582.6109067947</v>
      </c>
      <c r="BYK20" s="66">
        <v>3656579.3796203262</v>
      </c>
      <c r="BYL20" s="66">
        <v>3283990.9314614893</v>
      </c>
      <c r="BYM20" s="66">
        <v>2765032.0452228305</v>
      </c>
      <c r="BYN20" s="66">
        <v>2069406.773153618</v>
      </c>
      <c r="BYO20" s="66">
        <v>1161589.8991585523</v>
      </c>
      <c r="BYP20" s="66">
        <v>0</v>
      </c>
      <c r="BYQ20" s="66">
        <v>0</v>
      </c>
      <c r="BYR20" s="66">
        <v>0</v>
      </c>
      <c r="BYS20" s="66">
        <v>0</v>
      </c>
      <c r="BYT20" s="66">
        <v>0</v>
      </c>
      <c r="BYU20" s="66">
        <v>0</v>
      </c>
      <c r="BYV20" s="66">
        <v>0</v>
      </c>
      <c r="BYW20" s="66">
        <v>0</v>
      </c>
      <c r="BYX20" s="66">
        <v>0</v>
      </c>
      <c r="BYY20" s="66">
        <v>0</v>
      </c>
      <c r="BYZ20" s="65">
        <v>1553669.4562693296</v>
      </c>
      <c r="BZA20" s="65">
        <v>1697916.7550689438</v>
      </c>
      <c r="BZB20" s="65">
        <v>1855556.4026252546</v>
      </c>
      <c r="BZC20" s="65">
        <v>2027831.7844762469</v>
      </c>
      <c r="BZD20" s="65">
        <v>2216101.7257757774</v>
      </c>
      <c r="BZE20" s="65">
        <v>2421851.2090512635</v>
      </c>
      <c r="BZF20" s="65">
        <v>2646703.087029912</v>
      </c>
      <c r="BZG20" s="65">
        <v>2892430.8829186172</v>
      </c>
      <c r="BZH20" s="65">
        <v>3160972.7790999543</v>
      </c>
      <c r="BZI20" s="65">
        <v>3454446.9045803719</v>
      </c>
      <c r="BZJ20" s="65">
        <v>3235858.3215176486</v>
      </c>
      <c r="BZK20" s="65">
        <v>2946904.203123746</v>
      </c>
      <c r="BZL20" s="65">
        <v>2576402.8516498171</v>
      </c>
      <c r="BZM20" s="65">
        <v>2111702.8232606119</v>
      </c>
      <c r="BZN20" s="65">
        <v>1538506.4010333645</v>
      </c>
      <c r="BZO20" s="65">
        <v>840672.95831634512</v>
      </c>
      <c r="BZP20" s="65">
        <v>0</v>
      </c>
      <c r="BZQ20" s="65">
        <v>0</v>
      </c>
      <c r="BZR20" s="65">
        <v>0</v>
      </c>
      <c r="BZS20" s="65">
        <v>0</v>
      </c>
      <c r="BZT20" s="65">
        <v>0</v>
      </c>
      <c r="BZU20" s="65">
        <v>0</v>
      </c>
      <c r="BZV20" s="65">
        <v>0</v>
      </c>
      <c r="BZW20" s="65">
        <v>0</v>
      </c>
      <c r="BZX20" s="65">
        <v>0</v>
      </c>
      <c r="BZY20" s="65">
        <v>0</v>
      </c>
      <c r="BZZ20" s="64">
        <v>31709471.241599996</v>
      </c>
      <c r="CAA20" s="64">
        <v>33083670.379863866</v>
      </c>
      <c r="CAB20" s="64">
        <v>34517423.436804496</v>
      </c>
      <c r="CAC20" s="64">
        <v>36013311.311456814</v>
      </c>
      <c r="CAD20" s="64">
        <v>37574026.751747936</v>
      </c>
      <c r="CAE20" s="64">
        <v>39202379.201712988</v>
      </c>
      <c r="CAF20" s="64">
        <v>40901299.858775608</v>
      </c>
      <c r="CAG20" s="64">
        <v>42673846.950196795</v>
      </c>
      <c r="CAH20" s="64">
        <v>44523211.23819007</v>
      </c>
      <c r="CAI20" s="64">
        <v>46452721.763612948</v>
      </c>
      <c r="CAJ20" s="66">
        <v>11631804.441257689</v>
      </c>
      <c r="CAK20" s="66">
        <v>12135894.071697822</v>
      </c>
      <c r="CAL20" s="66">
        <v>12661829.526386511</v>
      </c>
      <c r="CAM20" s="66">
        <v>13210557.54179338</v>
      </c>
      <c r="CAN20" s="66">
        <v>13783065.883279108</v>
      </c>
      <c r="CAO20" s="66">
        <v>14380385.123171944</v>
      </c>
      <c r="CAP20" s="66">
        <v>15003590.495901093</v>
      </c>
      <c r="CAQ20" s="66">
        <v>15653803.8335263</v>
      </c>
      <c r="CAR20" s="66">
        <v>16332195.585147891</v>
      </c>
      <c r="CAS20" s="66">
        <v>17039986.923832312</v>
      </c>
      <c r="CAT20" s="66">
        <v>17778451.944845904</v>
      </c>
      <c r="CAU20" s="66">
        <v>18548919.959153928</v>
      </c>
      <c r="CAV20" s="66">
        <v>19352777.886313379</v>
      </c>
      <c r="CAW20" s="66">
        <v>20191472.751067042</v>
      </c>
      <c r="CAX20" s="66">
        <v>21066514.288132884</v>
      </c>
      <c r="CAY20" s="66">
        <v>21979477.659877677</v>
      </c>
      <c r="CAZ20" s="64">
        <v>36865482.825599998</v>
      </c>
      <c r="CBA20" s="64">
        <v>37442550.21215383</v>
      </c>
      <c r="CBB20" s="64">
        <v>38028650.622097038</v>
      </c>
      <c r="CBC20" s="64">
        <v>38623925.452281095</v>
      </c>
      <c r="CBD20" s="64">
        <v>39228518.312888369</v>
      </c>
      <c r="CBE20" s="64">
        <v>39842575.062078096</v>
      </c>
      <c r="CBF20" s="64">
        <v>40466243.841174692</v>
      </c>
      <c r="CBG20" s="64">
        <v>41099675.110406861</v>
      </c>
      <c r="CBH20" s="64">
        <v>41743021.68520622</v>
      </c>
      <c r="CBI20" s="64">
        <v>42396438.773073964</v>
      </c>
      <c r="CBJ20" s="64">
        <v>10334420.162645949</v>
      </c>
      <c r="CBK20" s="64">
        <v>10496188.200868037</v>
      </c>
      <c r="CBL20" s="64">
        <v>10660488.446778446</v>
      </c>
      <c r="CBM20" s="64">
        <v>10827360.537847271</v>
      </c>
      <c r="CBN20" s="64">
        <v>10996844.73200281</v>
      </c>
      <c r="CBO20" s="64">
        <v>11168981.917343792</v>
      </c>
      <c r="CBP20" s="64">
        <v>11343813.622003656</v>
      </c>
      <c r="CBQ20" s="64">
        <v>11521382.024169208</v>
      </c>
      <c r="CBR20" s="64">
        <v>11701729.962256128</v>
      </c>
      <c r="CBS20" s="64">
        <v>11884900.945243731</v>
      </c>
      <c r="CBT20" s="64">
        <v>12070939.163171543</v>
      </c>
      <c r="CBU20" s="64">
        <v>12259889.497800136</v>
      </c>
      <c r="CBV20" s="64">
        <v>12451797.533438867</v>
      </c>
      <c r="CBW20" s="64">
        <v>12646709.567943113</v>
      </c>
      <c r="CBX20" s="64">
        <v>12844672.623883625</v>
      </c>
      <c r="CBY20" s="64">
        <v>13045734.459890744</v>
      </c>
      <c r="CBZ20" s="67">
        <v>1954205.7305097601</v>
      </c>
      <c r="CCA20" s="67">
        <v>2038895.5006543258</v>
      </c>
      <c r="CCB20" s="67">
        <v>2127255.4868130824</v>
      </c>
      <c r="CCC20" s="67">
        <v>2219444.7458067979</v>
      </c>
      <c r="CCD20" s="67">
        <v>2315629.2275306904</v>
      </c>
      <c r="CCE20" s="67">
        <v>2415982.0736808535</v>
      </c>
      <c r="CCF20" s="67">
        <v>2520683.9294266412</v>
      </c>
      <c r="CCG20" s="67">
        <v>2629923.2685900554</v>
      </c>
      <c r="CCH20" s="67">
        <v>2743896.7329174979</v>
      </c>
      <c r="CCI20" s="67">
        <v>2862809.4860545951</v>
      </c>
      <c r="CCJ20" s="67"/>
      <c r="CCK20" s="67"/>
      <c r="CCL20" s="67"/>
      <c r="CCM20" s="67"/>
      <c r="CCN20" s="67"/>
      <c r="CCO20" s="67"/>
      <c r="CCP20" s="67"/>
      <c r="CCQ20" s="67"/>
      <c r="CCR20" s="67"/>
      <c r="CCS20" s="67"/>
      <c r="CCT20" s="67"/>
      <c r="CCU20" s="67"/>
      <c r="CCV20" s="67"/>
      <c r="CCW20" s="67"/>
      <c r="CCX20" s="67"/>
      <c r="CCY20" s="67"/>
      <c r="CCZ20" s="67">
        <v>2117056.2080522403</v>
      </c>
      <c r="CDA20" s="67">
        <v>2150195.1770696193</v>
      </c>
      <c r="CDB20" s="67">
        <v>2183852.8811415313</v>
      </c>
      <c r="CDC20" s="67">
        <v>2218037.4401964121</v>
      </c>
      <c r="CDD20" s="67">
        <v>2252757.1012665736</v>
      </c>
      <c r="CDE20" s="67">
        <v>2288020.2404778078</v>
      </c>
      <c r="CDF20" s="67">
        <v>2323835.3650701251</v>
      </c>
      <c r="CDG20" s="67">
        <v>2360211.1154501298</v>
      </c>
      <c r="CDH20" s="67">
        <v>2397156.2672755206</v>
      </c>
      <c r="CDI20" s="67">
        <v>2434679.7335722162</v>
      </c>
      <c r="CDJ20" s="67"/>
      <c r="CDK20" s="67"/>
      <c r="CDL20" s="67"/>
      <c r="CDM20" s="67"/>
      <c r="CDN20" s="67"/>
      <c r="CDO20" s="67"/>
      <c r="CDP20" s="67"/>
      <c r="CDQ20" s="67"/>
      <c r="CDR20" s="67"/>
      <c r="CDS20" s="67"/>
      <c r="CDT20" s="67"/>
      <c r="CDU20" s="67"/>
      <c r="CDV20" s="67"/>
      <c r="CDW20" s="67"/>
      <c r="CDX20" s="67"/>
      <c r="CDY20" s="67"/>
      <c r="CDZ20" s="65">
        <v>588981.74707199994</v>
      </c>
      <c r="CEA20" s="65">
        <v>614506.55646136811</v>
      </c>
      <c r="CEB20" s="65">
        <v>641137.53917037218</v>
      </c>
      <c r="CEC20" s="65">
        <v>668922.63363390532</v>
      </c>
      <c r="CED20" s="65">
        <v>697911.85580355662</v>
      </c>
      <c r="CEE20" s="65">
        <v>728157.3891813308</v>
      </c>
      <c r="CEF20" s="65">
        <v>759713.67875517625</v>
      </c>
      <c r="CEG20" s="65">
        <v>792637.52900541341</v>
      </c>
      <c r="CEH20" s="65">
        <v>826988.20615848596</v>
      </c>
      <c r="CEI20" s="65">
        <v>862827.54487210233</v>
      </c>
      <c r="CEJ20" s="65">
        <v>254179.78151825178</v>
      </c>
      <c r="CEK20" s="65">
        <v>265195.21706636139</v>
      </c>
      <c r="CEL20" s="65">
        <v>276688.03055377753</v>
      </c>
      <c r="CEM20" s="65">
        <v>288678.91019531846</v>
      </c>
      <c r="CEN20" s="65">
        <v>301189.44077474112</v>
      </c>
      <c r="CEO20" s="65">
        <v>314242.14249951276</v>
      </c>
      <c r="CEP20" s="65">
        <v>327860.51153943845</v>
      </c>
      <c r="CEQ20" s="65">
        <v>342069.06232211983</v>
      </c>
      <c r="CER20" s="65">
        <v>356893.37166137795</v>
      </c>
      <c r="CES20" s="65">
        <v>372360.1247980792</v>
      </c>
      <c r="CET20" s="65">
        <v>388497.16343623993</v>
      </c>
      <c r="CEU20" s="65">
        <v>405333.5358608815</v>
      </c>
      <c r="CEV20" s="65">
        <v>422899.54922785063</v>
      </c>
      <c r="CEW20" s="65">
        <v>441226.82411973464</v>
      </c>
      <c r="CEX20" s="65">
        <v>460348.35146607488</v>
      </c>
      <c r="CEY20" s="65">
        <v>480298.55193034321</v>
      </c>
      <c r="CEZ20" s="64">
        <v>638063.55932800006</v>
      </c>
      <c r="CFA20" s="64">
        <v>648051.37563786702</v>
      </c>
      <c r="CFB20" s="64">
        <v>658195.5344831777</v>
      </c>
      <c r="CFC20" s="64">
        <v>668498.48314446188</v>
      </c>
      <c r="CFD20" s="64">
        <v>678962.70721032692</v>
      </c>
      <c r="CFE20" s="64">
        <v>689590.7311771065</v>
      </c>
      <c r="CFF20" s="64">
        <v>700385.1190578962</v>
      </c>
      <c r="CFG20" s="64">
        <v>711348.4750011221</v>
      </c>
      <c r="CFH20" s="64">
        <v>722483.44391879195</v>
      </c>
      <c r="CFI20" s="64">
        <v>733792.71212458122</v>
      </c>
      <c r="CFJ20" s="64">
        <v>210431.71990077358</v>
      </c>
      <c r="CFK20" s="64">
        <v>213725.67601754639</v>
      </c>
      <c r="CFL20" s="64">
        <v>217071.19350018329</v>
      </c>
      <c r="CFM20" s="64">
        <v>220469.07945550533</v>
      </c>
      <c r="CFN20" s="64">
        <v>223920.15362423888</v>
      </c>
      <c r="CFO20" s="64">
        <v>227425.24857877835</v>
      </c>
      <c r="CFP20" s="64">
        <v>230985.20992404455</v>
      </c>
      <c r="CFQ20" s="64">
        <v>234600.89650148703</v>
      </c>
      <c r="CFR20" s="64">
        <v>238273.18059627959</v>
      </c>
      <c r="CFS20" s="64">
        <v>242002.94814775951</v>
      </c>
      <c r="CFT20" s="64">
        <v>245791.09896316059</v>
      </c>
      <c r="CFU20" s="64">
        <v>249638.54693469158</v>
      </c>
      <c r="CFV20" s="64">
        <v>253546.22026001319</v>
      </c>
      <c r="CFW20" s="64">
        <v>257515.0616661658</v>
      </c>
      <c r="CFX20" s="64">
        <v>261546.02863700251</v>
      </c>
      <c r="CFY20" s="64">
        <v>265640.09364418266</v>
      </c>
      <c r="CFZ20" s="66">
        <v>1434156.4211716887</v>
      </c>
      <c r="CGA20" s="66">
        <v>1610028.1822386279</v>
      </c>
      <c r="CGB20" s="66">
        <v>1807467.2395113152</v>
      </c>
      <c r="CGC20" s="66">
        <v>2029118.4079549552</v>
      </c>
      <c r="CGD20" s="66">
        <v>2277950.8383315713</v>
      </c>
      <c r="CGE20" s="66">
        <v>2557297.7907609134</v>
      </c>
      <c r="CGF20" s="66">
        <v>2870901.2857452808</v>
      </c>
      <c r="CGG20" s="66">
        <v>3222962.2307856111</v>
      </c>
      <c r="CGH20" s="66">
        <v>3618196.6940650088</v>
      </c>
      <c r="CGI20" s="66">
        <v>4061899.0790195786</v>
      </c>
      <c r="CGJ20" s="66">
        <v>1287533.0953575321</v>
      </c>
      <c r="CGK20" s="66">
        <v>1445424.3194734466</v>
      </c>
      <c r="CGL20" s="66">
        <v>1622677.8720162653</v>
      </c>
      <c r="CGM20" s="66">
        <v>1821668.1709703351</v>
      </c>
      <c r="CGN20" s="66">
        <v>2045060.8111165171</v>
      </c>
      <c r="CGO20" s="66">
        <v>2295848.2712780805</v>
      </c>
      <c r="CGP20" s="66">
        <v>2577390.000375024</v>
      </c>
      <c r="CGQ20" s="66">
        <v>2893457.4192636423</v>
      </c>
      <c r="CGR20" s="66">
        <v>3248284.4411880365</v>
      </c>
      <c r="CGS20" s="66">
        <v>3646624.1875954382</v>
      </c>
      <c r="CGT20" s="66">
        <v>4093812.6590578039</v>
      </c>
      <c r="CGU20" s="66">
        <v>4595840.214209985</v>
      </c>
      <c r="CGV20" s="66">
        <v>5159431.8142078519</v>
      </c>
      <c r="CGW20" s="66">
        <v>5792137.1076291893</v>
      </c>
      <c r="CGX20" s="66">
        <v>6502431.5625587758</v>
      </c>
      <c r="CGY20" s="66">
        <v>7299830.0005828198</v>
      </c>
      <c r="CGZ20" s="65">
        <v>1553669.4562693296</v>
      </c>
      <c r="CHA20" s="65">
        <v>1697916.7550689438</v>
      </c>
      <c r="CHB20" s="65">
        <v>1855556.4026252546</v>
      </c>
      <c r="CHC20" s="65">
        <v>2027831.7844762469</v>
      </c>
      <c r="CHD20" s="65">
        <v>2216101.7257757774</v>
      </c>
      <c r="CHE20" s="65">
        <v>2421851.2090512635</v>
      </c>
      <c r="CHF20" s="65">
        <v>2646703.087029912</v>
      </c>
      <c r="CHG20" s="65">
        <v>2892430.8829186172</v>
      </c>
      <c r="CHH20" s="65">
        <v>3160972.7790999543</v>
      </c>
      <c r="CHI20" s="65">
        <v>3454446.9045803719</v>
      </c>
      <c r="CHJ20" s="65">
        <v>1065929.800029343</v>
      </c>
      <c r="CHK20" s="65">
        <v>1164893.8967642102</v>
      </c>
      <c r="CHL20" s="65">
        <v>1273046.1149328507</v>
      </c>
      <c r="CHM20" s="65">
        <v>1391239.5070893443</v>
      </c>
      <c r="CHN20" s="65">
        <v>1520406.32572709</v>
      </c>
      <c r="CHO20" s="65">
        <v>1661565.3764370116</v>
      </c>
      <c r="CHP20" s="65">
        <v>1815830.0537548715</v>
      </c>
      <c r="CHQ20" s="65">
        <v>1984417.1230805709</v>
      </c>
      <c r="CHR20" s="65">
        <v>2168656.3179369913</v>
      </c>
      <c r="CHS20" s="65">
        <v>2370000.8282669289</v>
      </c>
      <c r="CHT20" s="65">
        <v>2590038.7624947419</v>
      </c>
      <c r="CHU20" s="65">
        <v>2830505.6737599382</v>
      </c>
      <c r="CHV20" s="65">
        <v>3093298.2491235845</v>
      </c>
      <c r="CHW20" s="65">
        <v>3380489.2697214084</v>
      </c>
      <c r="CHX20" s="65">
        <v>3694343.959862052</v>
      </c>
      <c r="CHY20" s="65">
        <v>4037337.8540243078</v>
      </c>
      <c r="CHZ20" s="65">
        <v>31709471.241599996</v>
      </c>
      <c r="CIA20" s="65">
        <v>33083670.379863866</v>
      </c>
      <c r="CIB20" s="65">
        <v>34517423.436804496</v>
      </c>
      <c r="CIC20" s="65">
        <v>36013311.311456814</v>
      </c>
      <c r="CID20" s="65">
        <v>37574026.751747936</v>
      </c>
      <c r="CIE20" s="65">
        <v>39202379.201712988</v>
      </c>
      <c r="CIF20" s="65">
        <v>40901299.858775608</v>
      </c>
      <c r="CIG20" s="65">
        <v>41099675.110406861</v>
      </c>
      <c r="CIH20" s="65">
        <v>41743021.68520622</v>
      </c>
      <c r="CII20" s="65">
        <v>42396438.773073964</v>
      </c>
      <c r="CIJ20" s="65">
        <v>8125646.2453928702</v>
      </c>
      <c r="CIK20" s="65">
        <v>7469353.8512711599</v>
      </c>
      <c r="CIL20" s="65">
        <v>6740916.862142913</v>
      </c>
      <c r="CIM20" s="65">
        <v>5935314.7812771685</v>
      </c>
      <c r="CIN20" s="65">
        <v>5047227.4591626814</v>
      </c>
      <c r="CIO20" s="65">
        <v>4071018.5503455806</v>
      </c>
      <c r="CIP20" s="65">
        <v>0</v>
      </c>
      <c r="CIQ20" s="65">
        <v>0</v>
      </c>
      <c r="CIR20" s="65">
        <v>0</v>
      </c>
      <c r="CIS20" s="65">
        <v>0</v>
      </c>
      <c r="CIT20" s="65">
        <v>0</v>
      </c>
      <c r="CIU20" s="65">
        <v>0</v>
      </c>
      <c r="CIV20" s="65">
        <v>0</v>
      </c>
      <c r="CIW20" s="65">
        <v>0</v>
      </c>
      <c r="CIX20" s="65">
        <v>0</v>
      </c>
      <c r="CIY20" s="65">
        <v>0</v>
      </c>
      <c r="CIZ20" s="64">
        <v>36865482.825599998</v>
      </c>
      <c r="CJA20" s="64">
        <v>37442550.21215383</v>
      </c>
      <c r="CJB20" s="64">
        <v>38028650.622097038</v>
      </c>
      <c r="CJC20" s="64">
        <v>38623925.452281095</v>
      </c>
      <c r="CJD20" s="64">
        <v>39228518.312888369</v>
      </c>
      <c r="CJE20" s="64">
        <v>39842575.062078096</v>
      </c>
      <c r="CJF20" s="64">
        <v>40466243.841174692</v>
      </c>
      <c r="CJG20" s="64">
        <v>41099675.110406861</v>
      </c>
      <c r="CJH20" s="64">
        <v>41743021.68520622</v>
      </c>
      <c r="CJI20" s="64">
        <v>42396438.773073964</v>
      </c>
      <c r="CJJ20" s="64">
        <v>8636622.5644969717</v>
      </c>
      <c r="CJK20" s="64">
        <v>7659718.2942048861</v>
      </c>
      <c r="CJL20" s="64">
        <v>6650114.2215617923</v>
      </c>
      <c r="CJM20" s="64">
        <v>5607025.992813766</v>
      </c>
      <c r="CJN20" s="64">
        <v>4529652.7110392526</v>
      </c>
      <c r="CJO20" s="64">
        <v>3417176.6104254215</v>
      </c>
      <c r="CJP20" s="65">
        <v>0</v>
      </c>
      <c r="CJQ20" s="65">
        <v>0</v>
      </c>
      <c r="CJR20" s="65">
        <v>0</v>
      </c>
      <c r="CJS20" s="65">
        <v>0</v>
      </c>
      <c r="CJT20" s="65">
        <v>0</v>
      </c>
      <c r="CJU20" s="65">
        <v>0</v>
      </c>
      <c r="CJV20" s="65">
        <v>0</v>
      </c>
      <c r="CJW20" s="65">
        <v>0</v>
      </c>
      <c r="CJX20" s="65">
        <v>0</v>
      </c>
      <c r="CJY20" s="65">
        <v>0</v>
      </c>
      <c r="CJZ20" s="67">
        <v>1954205.7305097601</v>
      </c>
      <c r="CKA20" s="67">
        <v>2038895.5006543258</v>
      </c>
      <c r="CKB20" s="67">
        <v>2127255.4868130824</v>
      </c>
      <c r="CKC20" s="67">
        <v>2219444.7458067979</v>
      </c>
      <c r="CKD20" s="67">
        <v>2315629.2275306904</v>
      </c>
      <c r="CKE20" s="67">
        <v>2415982.0736808535</v>
      </c>
      <c r="CKF20" s="67">
        <v>2520683.9294266412</v>
      </c>
      <c r="CKG20" s="67">
        <v>2629923.2685900554</v>
      </c>
      <c r="CKH20" s="67">
        <v>2743896.7329174979</v>
      </c>
      <c r="CKI20" s="67">
        <v>2862809.4860545951</v>
      </c>
      <c r="CKJ20" s="67"/>
      <c r="CKK20" s="67"/>
      <c r="CKL20" s="67"/>
      <c r="CKM20" s="67"/>
      <c r="CKN20" s="67"/>
      <c r="CKO20" s="67"/>
      <c r="CKP20" s="67"/>
      <c r="CKQ20" s="67"/>
      <c r="CKR20" s="67"/>
      <c r="CKS20" s="67"/>
      <c r="CKT20" s="67"/>
      <c r="CKU20" s="67"/>
      <c r="CKV20" s="67"/>
      <c r="CKW20" s="67"/>
      <c r="CKX20" s="67"/>
      <c r="CKY20" s="67"/>
      <c r="CKZ20" s="67">
        <v>2117056.2080522403</v>
      </c>
      <c r="CLA20" s="67">
        <v>2150195.1770696193</v>
      </c>
      <c r="CLB20" s="67">
        <v>2183852.8811415313</v>
      </c>
      <c r="CLC20" s="67">
        <v>2218037.4401964121</v>
      </c>
      <c r="CLD20" s="67">
        <v>2252757.1012665736</v>
      </c>
      <c r="CLE20" s="67">
        <v>2288020.2404778078</v>
      </c>
      <c r="CLF20" s="67">
        <v>2323835.3650701251</v>
      </c>
      <c r="CLG20" s="67">
        <v>2360211.1154501298</v>
      </c>
      <c r="CLH20" s="67">
        <v>2397156.2672755206</v>
      </c>
      <c r="CLI20" s="67">
        <v>2434679.7335722162</v>
      </c>
      <c r="CLJ20" s="67"/>
      <c r="CLK20" s="67"/>
      <c r="CLL20" s="67"/>
      <c r="CLM20" s="67"/>
      <c r="CLN20" s="67"/>
      <c r="CLO20" s="67"/>
      <c r="CLP20" s="67"/>
      <c r="CLQ20" s="67"/>
      <c r="CLR20" s="67"/>
      <c r="CLS20" s="67"/>
      <c r="CLT20" s="67"/>
      <c r="CLU20" s="67"/>
      <c r="CLV20" s="67"/>
      <c r="CLW20" s="67"/>
      <c r="CLX20" s="67"/>
      <c r="CLY20" s="67"/>
      <c r="CLZ20" s="66">
        <v>588981.74707199994</v>
      </c>
      <c r="CMA20" s="66">
        <v>614506.55646136811</v>
      </c>
      <c r="CMB20" s="66">
        <v>641137.53917037218</v>
      </c>
      <c r="CMC20" s="66">
        <v>668922.63363390532</v>
      </c>
      <c r="CMD20" s="66">
        <v>697911.85580355662</v>
      </c>
      <c r="CME20" s="66">
        <v>728157.3891813308</v>
      </c>
      <c r="CMF20" s="66">
        <v>759713.67875517625</v>
      </c>
      <c r="CMG20" s="66">
        <v>792637.52900541341</v>
      </c>
      <c r="CMH20" s="66">
        <v>826988.20615848596</v>
      </c>
      <c r="CMI20" s="66">
        <v>862827.54487210233</v>
      </c>
      <c r="CMJ20" s="66">
        <v>217868.38415850149</v>
      </c>
      <c r="CMK20" s="66">
        <v>189425.155047401</v>
      </c>
      <c r="CML20" s="66">
        <v>158107.44603073003</v>
      </c>
      <c r="CMM20" s="66">
        <v>123719.53294085075</v>
      </c>
      <c r="CMN20" s="66">
        <v>86054.125935640317</v>
      </c>
      <c r="CMO20" s="66">
        <v>44891.734642787531</v>
      </c>
      <c r="CMP20" s="66">
        <v>0</v>
      </c>
      <c r="CMQ20" s="66">
        <v>0</v>
      </c>
      <c r="CMR20" s="66">
        <v>0</v>
      </c>
      <c r="CMS20" s="66">
        <v>0</v>
      </c>
      <c r="CMT20" s="66">
        <v>0</v>
      </c>
      <c r="CMU20" s="66">
        <v>0</v>
      </c>
      <c r="CMV20" s="66">
        <v>0</v>
      </c>
      <c r="CMW20" s="66">
        <v>0</v>
      </c>
      <c r="CMX20" s="66">
        <v>0</v>
      </c>
      <c r="CMY20" s="66">
        <v>0</v>
      </c>
      <c r="CMZ20" s="66">
        <v>638063.55932800006</v>
      </c>
      <c r="CNA20" s="66">
        <v>648051.37563786702</v>
      </c>
      <c r="CNB20" s="66">
        <v>658195.5344831777</v>
      </c>
      <c r="CNC20" s="66">
        <v>668498.48314446188</v>
      </c>
      <c r="CND20" s="66">
        <v>678962.70721032692</v>
      </c>
      <c r="CNE20" s="66">
        <v>689590.7311771065</v>
      </c>
      <c r="CNF20" s="66">
        <v>700385.1190578962</v>
      </c>
      <c r="CNG20" s="66">
        <v>711348.4750011221</v>
      </c>
      <c r="CNH20" s="66">
        <v>722483.44391879195</v>
      </c>
      <c r="CNI20" s="66">
        <v>733792.71212458122</v>
      </c>
      <c r="CNJ20" s="66">
        <v>180370.04562923449</v>
      </c>
      <c r="CNK20" s="66">
        <v>152661.19715539028</v>
      </c>
      <c r="CNL20" s="66">
        <v>124040.68200010473</v>
      </c>
      <c r="CNM20" s="66">
        <v>94486.748338073725</v>
      </c>
      <c r="CNN20" s="66">
        <v>63977.186749782537</v>
      </c>
      <c r="CNO20" s="66">
        <v>32489.321225539763</v>
      </c>
      <c r="CNP20" s="66">
        <v>0</v>
      </c>
      <c r="CNQ20" s="66">
        <v>0</v>
      </c>
      <c r="CNR20" s="66">
        <v>0</v>
      </c>
      <c r="CNS20" s="66">
        <v>0</v>
      </c>
      <c r="CNT20" s="66">
        <v>0</v>
      </c>
      <c r="CNU20" s="66">
        <v>0</v>
      </c>
      <c r="CNV20" s="66">
        <v>0</v>
      </c>
      <c r="CNW20" s="66">
        <v>0</v>
      </c>
      <c r="CNX20" s="66">
        <v>0</v>
      </c>
      <c r="CNY20" s="66">
        <v>0</v>
      </c>
      <c r="CNZ20" s="66">
        <v>1434156.4211716887</v>
      </c>
      <c r="COA20" s="66">
        <v>1610028.1822386279</v>
      </c>
      <c r="COB20" s="66">
        <v>1807467.2395113152</v>
      </c>
      <c r="COC20" s="66">
        <v>2029118.4079549552</v>
      </c>
      <c r="COD20" s="66">
        <v>2277950.8383315713</v>
      </c>
      <c r="COE20" s="66">
        <v>2557297.7907609134</v>
      </c>
      <c r="COF20" s="66">
        <v>2870901.2857452808</v>
      </c>
      <c r="COG20" s="66">
        <v>3222962.2307856111</v>
      </c>
      <c r="COH20" s="66">
        <v>3618196.6940650088</v>
      </c>
      <c r="COI20" s="66">
        <v>4061899.0790195786</v>
      </c>
      <c r="COJ20" s="66">
        <v>1103599.796020742</v>
      </c>
      <c r="COK20" s="66">
        <v>1032445.9424810334</v>
      </c>
      <c r="COL20" s="66">
        <v>927244.49829500879</v>
      </c>
      <c r="COM20" s="66">
        <v>780714.93041585793</v>
      </c>
      <c r="CON20" s="66">
        <v>584303.08889043331</v>
      </c>
      <c r="COO20" s="66">
        <v>327978.32446829713</v>
      </c>
      <c r="COP20" s="66">
        <v>0</v>
      </c>
      <c r="COQ20" s="66">
        <v>0</v>
      </c>
      <c r="COR20" s="66">
        <v>0</v>
      </c>
      <c r="COS20" s="66">
        <v>0</v>
      </c>
      <c r="COT20" s="66">
        <v>0</v>
      </c>
      <c r="COU20" s="66">
        <v>0</v>
      </c>
      <c r="COV20" s="66">
        <v>0</v>
      </c>
      <c r="COW20" s="66">
        <v>0</v>
      </c>
      <c r="COX20" s="66">
        <v>0</v>
      </c>
      <c r="COY20" s="66">
        <v>0</v>
      </c>
      <c r="COZ20" s="65">
        <v>1553669.4562693296</v>
      </c>
      <c r="CPA20" s="65">
        <v>1697916.7550689438</v>
      </c>
      <c r="CPB20" s="65">
        <v>1855556.4026252546</v>
      </c>
      <c r="CPC20" s="65">
        <v>2027831.7844762469</v>
      </c>
      <c r="CPD20" s="65">
        <v>2216101.7257757774</v>
      </c>
      <c r="CPE20" s="65">
        <v>2421851.2090512635</v>
      </c>
      <c r="CPF20" s="65">
        <v>2646703.087029912</v>
      </c>
      <c r="CPG20" s="65">
        <v>2892430.8829186172</v>
      </c>
      <c r="CPH20" s="65">
        <v>3160972.7790999543</v>
      </c>
      <c r="CPI20" s="65">
        <v>3454446.9045803719</v>
      </c>
      <c r="CPJ20" s="65">
        <v>913654.11431086552</v>
      </c>
      <c r="CPK20" s="65">
        <v>832067.06911729311</v>
      </c>
      <c r="CPL20" s="65">
        <v>727454.92281877168</v>
      </c>
      <c r="CPM20" s="65">
        <v>596245.50303829031</v>
      </c>
      <c r="CPN20" s="65">
        <v>434401.80735059711</v>
      </c>
      <c r="CPO20" s="65">
        <v>237366.48234814449</v>
      </c>
      <c r="CPP20" s="65">
        <v>0</v>
      </c>
      <c r="CPQ20" s="65">
        <v>0</v>
      </c>
      <c r="CPR20" s="65">
        <v>0</v>
      </c>
      <c r="CPS20" s="65">
        <v>0</v>
      </c>
      <c r="CPT20" s="65">
        <v>0</v>
      </c>
      <c r="CPU20" s="65">
        <v>0</v>
      </c>
      <c r="CPV20" s="65">
        <v>0</v>
      </c>
      <c r="CPW20" s="65">
        <v>0</v>
      </c>
      <c r="CPX20" s="65">
        <v>0</v>
      </c>
      <c r="CPY20" s="65">
        <v>0</v>
      </c>
      <c r="CPZ20" s="66">
        <v>31709471.241599996</v>
      </c>
      <c r="CQA20" s="66">
        <v>33083670.379863866</v>
      </c>
      <c r="CQB20" s="66">
        <v>34517423.436804496</v>
      </c>
      <c r="CQC20" s="66">
        <v>36013311.311456814</v>
      </c>
      <c r="CQD20" s="66">
        <v>37574026.751747936</v>
      </c>
      <c r="CQE20" s="66">
        <v>39202379.201712988</v>
      </c>
      <c r="CQF20" s="66">
        <v>40901299.858775608</v>
      </c>
      <c r="CQG20" s="66">
        <v>41099675.110406861</v>
      </c>
      <c r="CQH20" s="66">
        <v>41743021.68520622</v>
      </c>
      <c r="CQI20" s="66">
        <v>42396438.773073964</v>
      </c>
      <c r="CQJ20" s="66">
        <v>8125646.2453928702</v>
      </c>
      <c r="CQK20" s="66">
        <v>7469353.8512711599</v>
      </c>
      <c r="CQL20" s="66">
        <v>6740916.862142913</v>
      </c>
      <c r="CQM20" s="66">
        <v>5935314.7812771685</v>
      </c>
      <c r="CQN20" s="66">
        <v>5047227.4591626814</v>
      </c>
      <c r="CQO20" s="66">
        <v>4071018.5503455806</v>
      </c>
      <c r="CQP20" s="66">
        <v>0</v>
      </c>
      <c r="CQQ20" s="66">
        <v>0</v>
      </c>
      <c r="CQR20" s="66">
        <v>0</v>
      </c>
      <c r="CQS20" s="66">
        <v>0</v>
      </c>
      <c r="CQT20" s="66">
        <v>0</v>
      </c>
      <c r="CQU20" s="66">
        <v>0</v>
      </c>
      <c r="CQV20" s="66">
        <v>0</v>
      </c>
      <c r="CQW20" s="66">
        <v>0</v>
      </c>
      <c r="CQX20" s="66">
        <v>0</v>
      </c>
      <c r="CQY20" s="66">
        <v>0</v>
      </c>
      <c r="CQZ20" s="66">
        <v>36865482.825599998</v>
      </c>
      <c r="CRA20" s="66">
        <v>37442550.21215383</v>
      </c>
      <c r="CRB20" s="66">
        <v>38028650.622097038</v>
      </c>
      <c r="CRC20" s="66">
        <v>38623925.452281095</v>
      </c>
      <c r="CRD20" s="66">
        <v>39228518.312888369</v>
      </c>
      <c r="CRE20" s="66">
        <v>39842575.062078096</v>
      </c>
      <c r="CRF20" s="66">
        <v>40466243.841174692</v>
      </c>
      <c r="CRG20" s="66">
        <v>41099675.110406861</v>
      </c>
      <c r="CRH20" s="66">
        <v>41743021.68520622</v>
      </c>
      <c r="CRI20" s="66">
        <v>42396438.773073964</v>
      </c>
      <c r="CRJ20" s="66">
        <v>8636622.5644969717</v>
      </c>
      <c r="CRK20" s="66">
        <v>7659718.2942048861</v>
      </c>
      <c r="CRL20" s="66">
        <v>6650114.2215617923</v>
      </c>
      <c r="CRM20" s="66">
        <v>5607025.992813766</v>
      </c>
      <c r="CRN20" s="66">
        <v>4529652.7110392526</v>
      </c>
      <c r="CRO20" s="66">
        <v>3417176.6104254215</v>
      </c>
      <c r="CRP20" s="66">
        <v>0</v>
      </c>
      <c r="CRQ20" s="66">
        <v>0</v>
      </c>
      <c r="CRR20" s="66">
        <v>0</v>
      </c>
      <c r="CRS20" s="66">
        <v>0</v>
      </c>
      <c r="CRT20" s="66">
        <v>0</v>
      </c>
      <c r="CRU20" s="66">
        <v>0</v>
      </c>
      <c r="CRV20" s="66">
        <v>0</v>
      </c>
      <c r="CRW20" s="66">
        <v>0</v>
      </c>
      <c r="CRX20" s="66">
        <v>0</v>
      </c>
      <c r="CRY20" s="66">
        <v>0</v>
      </c>
      <c r="CRZ20" s="67">
        <v>1954205.7305097601</v>
      </c>
      <c r="CSA20" s="67">
        <v>2038895.5006543258</v>
      </c>
      <c r="CSB20" s="67">
        <v>2127255.4868130824</v>
      </c>
      <c r="CSC20" s="67">
        <v>2219444.7458067979</v>
      </c>
      <c r="CSD20" s="67">
        <v>2315629.2275306904</v>
      </c>
      <c r="CSE20" s="67">
        <v>2415982.0736808535</v>
      </c>
      <c r="CSF20" s="67">
        <v>2520683.9294266412</v>
      </c>
      <c r="CSG20" s="67">
        <v>2629923.2685900554</v>
      </c>
      <c r="CSH20" s="67">
        <v>2743896.7329174979</v>
      </c>
      <c r="CSI20" s="67">
        <v>2862809.4860545951</v>
      </c>
      <c r="CSJ20" s="67"/>
      <c r="CSK20" s="67"/>
      <c r="CSL20" s="67"/>
      <c r="CSM20" s="67"/>
      <c r="CSN20" s="67"/>
      <c r="CSO20" s="67"/>
      <c r="CSP20" s="67"/>
      <c r="CSQ20" s="67"/>
      <c r="CSR20" s="67"/>
      <c r="CSS20" s="67"/>
      <c r="CST20" s="67"/>
      <c r="CSU20" s="67"/>
      <c r="CSV20" s="67"/>
      <c r="CSW20" s="67"/>
      <c r="CSX20" s="67"/>
      <c r="CSY20" s="67"/>
      <c r="CSZ20" s="67">
        <v>2117056.2080522403</v>
      </c>
      <c r="CTA20" s="67">
        <v>2150195.1770696193</v>
      </c>
      <c r="CTB20" s="67">
        <v>2183852.8811415313</v>
      </c>
      <c r="CTC20" s="67">
        <v>2218037.4401964121</v>
      </c>
      <c r="CTD20" s="67">
        <v>2252757.1012665736</v>
      </c>
      <c r="CTE20" s="67">
        <v>2288020.2404778078</v>
      </c>
      <c r="CTF20" s="67">
        <v>2323835.3650701251</v>
      </c>
      <c r="CTG20" s="67">
        <v>2360211.1154501298</v>
      </c>
      <c r="CTH20" s="67">
        <v>2397156.2672755206</v>
      </c>
      <c r="CTI20" s="67">
        <v>2434679.7335722162</v>
      </c>
      <c r="CTJ20" s="67"/>
      <c r="CTK20" s="67"/>
      <c r="CTL20" s="67"/>
      <c r="CTM20" s="67"/>
      <c r="CTN20" s="67"/>
      <c r="CTO20" s="67"/>
      <c r="CTP20" s="67"/>
      <c r="CTQ20" s="67"/>
      <c r="CTR20" s="67"/>
      <c r="CTS20" s="67"/>
      <c r="CTT20" s="67"/>
      <c r="CTU20" s="67"/>
      <c r="CTV20" s="67"/>
      <c r="CTW20" s="67"/>
      <c r="CTX20" s="67"/>
      <c r="CTY20" s="67"/>
      <c r="CTZ20" s="66">
        <v>588981.74707199994</v>
      </c>
      <c r="CUA20" s="66">
        <v>614506.55646136811</v>
      </c>
      <c r="CUB20" s="66">
        <v>641137.53917037218</v>
      </c>
      <c r="CUC20" s="66">
        <v>815448.25807470735</v>
      </c>
      <c r="CUD20" s="66">
        <v>850787.48795359989</v>
      </c>
      <c r="CUE20" s="66">
        <v>887658.22048280388</v>
      </c>
      <c r="CUF20" s="66">
        <v>926126.82667198614</v>
      </c>
      <c r="CUG20" s="66">
        <v>966262.55386336404</v>
      </c>
      <c r="CUH20" s="66">
        <v>1008137.6503838534</v>
      </c>
      <c r="CUI20" s="66">
        <v>1051827.4955992901</v>
      </c>
      <c r="CUJ20" s="66">
        <v>265591.84189427947</v>
      </c>
      <c r="CUK20" s="66">
        <v>230918.20332016519</v>
      </c>
      <c r="CUL20" s="66">
        <v>192740.43808922879</v>
      </c>
      <c r="CUM20" s="66">
        <v>150819.94920454064</v>
      </c>
      <c r="CUN20" s="66">
        <v>104904.04056616838</v>
      </c>
      <c r="CUO20" s="66">
        <v>54725.143052115163</v>
      </c>
      <c r="CUP20" s="66">
        <v>0</v>
      </c>
      <c r="CUQ20" s="66">
        <v>0</v>
      </c>
      <c r="CUR20" s="66">
        <v>0</v>
      </c>
      <c r="CUS20" s="66">
        <v>0</v>
      </c>
      <c r="CUT20" s="66">
        <v>0</v>
      </c>
      <c r="CUU20" s="66">
        <v>0</v>
      </c>
      <c r="CUV20" s="66">
        <v>0</v>
      </c>
      <c r="CUW20" s="66">
        <v>0</v>
      </c>
      <c r="CUX20" s="66">
        <v>0</v>
      </c>
      <c r="CUY20" s="66">
        <v>0</v>
      </c>
      <c r="CUZ20" s="66">
        <v>638063.55932800006</v>
      </c>
      <c r="CVA20" s="66">
        <v>648051.37563786702</v>
      </c>
      <c r="CVB20" s="66">
        <v>658195.5344831777</v>
      </c>
      <c r="CVC20" s="65">
        <v>814931.19861164328</v>
      </c>
      <c r="CVD20" s="65">
        <v>827687.58157368714</v>
      </c>
      <c r="CVE20" s="65">
        <v>840643.64434496081</v>
      </c>
      <c r="CVF20" s="65">
        <v>853802.51257842849</v>
      </c>
      <c r="CVG20" s="65">
        <v>867167.36085391592</v>
      </c>
      <c r="CVH20" s="65">
        <v>880741.41344397864</v>
      </c>
      <c r="CVI20" s="65">
        <v>894527.94509175932</v>
      </c>
      <c r="CVJ20" s="65">
        <v>219879.59761234734</v>
      </c>
      <c r="CVK20" s="65">
        <v>186101.20369180563</v>
      </c>
      <c r="CVL20" s="65">
        <v>151211.44506337904</v>
      </c>
      <c r="CVM20" s="65">
        <v>115183.80522551379</v>
      </c>
      <c r="CVN20" s="65">
        <v>77991.209847718492</v>
      </c>
      <c r="CVO20" s="65">
        <v>39606.015804057199</v>
      </c>
      <c r="CVP20" s="65">
        <v>0</v>
      </c>
      <c r="CVQ20" s="65">
        <v>0</v>
      </c>
      <c r="CVR20" s="65">
        <v>0</v>
      </c>
      <c r="CVS20" s="65">
        <v>0</v>
      </c>
      <c r="CVT20" s="65">
        <v>0</v>
      </c>
      <c r="CVU20" s="65">
        <v>0</v>
      </c>
      <c r="CVV20" s="65">
        <v>0</v>
      </c>
      <c r="CVW20" s="65">
        <v>0</v>
      </c>
      <c r="CVX20" s="65">
        <v>0</v>
      </c>
      <c r="CVY20" s="65">
        <v>0</v>
      </c>
      <c r="CVZ20" s="66">
        <v>1434156.4211716887</v>
      </c>
      <c r="CWA20" s="66">
        <v>1610028.1822386279</v>
      </c>
      <c r="CWB20" s="66">
        <v>1807467.2395113152</v>
      </c>
      <c r="CWC20" s="66">
        <v>2029118.4079549552</v>
      </c>
      <c r="CWD20" s="66">
        <v>2277950.8383315713</v>
      </c>
      <c r="CWE20" s="66">
        <v>2557297.7907609134</v>
      </c>
      <c r="CWF20" s="66">
        <v>2870901.2857452808</v>
      </c>
      <c r="CWG20" s="66">
        <v>3222962.2307856111</v>
      </c>
      <c r="CWH20" s="66">
        <v>3618196.6940650088</v>
      </c>
      <c r="CWI20" s="66">
        <v>4061899.0790195786</v>
      </c>
      <c r="CWJ20" s="66">
        <v>1103599.796020742</v>
      </c>
      <c r="CWK20" s="66">
        <v>1032445.9424810334</v>
      </c>
      <c r="CWL20" s="66">
        <v>927244.49829500879</v>
      </c>
      <c r="CWM20" s="66">
        <v>780714.93041585793</v>
      </c>
      <c r="CWN20" s="66">
        <v>584303.08889043331</v>
      </c>
      <c r="CWO20" s="66">
        <v>327978.32446829713</v>
      </c>
      <c r="CWP20" s="66">
        <v>0</v>
      </c>
      <c r="CWQ20" s="66">
        <v>0</v>
      </c>
      <c r="CWR20" s="66">
        <v>0</v>
      </c>
      <c r="CWS20" s="66">
        <v>0</v>
      </c>
      <c r="CWT20" s="66">
        <v>0</v>
      </c>
      <c r="CWU20" s="66">
        <v>0</v>
      </c>
      <c r="CWV20" s="66">
        <v>0</v>
      </c>
      <c r="CWW20" s="66">
        <v>0</v>
      </c>
      <c r="CWX20" s="66">
        <v>0</v>
      </c>
      <c r="CWY20" s="66">
        <v>0</v>
      </c>
      <c r="CWZ20" s="65">
        <v>1553669.4562693296</v>
      </c>
      <c r="CXA20" s="65">
        <v>1697916.7550689438</v>
      </c>
      <c r="CXB20" s="65">
        <v>1855556.4026252546</v>
      </c>
      <c r="CXC20" s="65">
        <v>2027831.7844762469</v>
      </c>
      <c r="CXD20" s="65">
        <v>2216101.7257757774</v>
      </c>
      <c r="CXE20" s="65">
        <v>2421851.2090512635</v>
      </c>
      <c r="CXF20" s="65">
        <v>2646703.087029912</v>
      </c>
      <c r="CXG20" s="65">
        <v>2892430.8829186172</v>
      </c>
      <c r="CXH20" s="65">
        <v>3160972.7790999543</v>
      </c>
      <c r="CXI20" s="65">
        <v>3454446.9045803719</v>
      </c>
      <c r="CXJ20" s="65">
        <v>913654.11431086552</v>
      </c>
      <c r="CXK20" s="65">
        <v>832067.06911729311</v>
      </c>
      <c r="CXL20" s="65">
        <v>727454.92281877168</v>
      </c>
      <c r="CXM20" s="65">
        <v>596245.50303829031</v>
      </c>
      <c r="CXN20" s="65">
        <v>434401.80735059711</v>
      </c>
      <c r="CXO20" s="65">
        <v>237366.48234814449</v>
      </c>
      <c r="CXP20" s="65">
        <v>0</v>
      </c>
      <c r="CXQ20" s="65">
        <v>0</v>
      </c>
      <c r="CXR20" s="65">
        <v>0</v>
      </c>
      <c r="CXS20" s="65">
        <v>0</v>
      </c>
      <c r="CXT20" s="65">
        <v>0</v>
      </c>
      <c r="CXU20" s="65">
        <v>0</v>
      </c>
      <c r="CXV20" s="65">
        <v>0</v>
      </c>
      <c r="CXW20" s="65">
        <v>0</v>
      </c>
      <c r="CXX20" s="65">
        <v>0</v>
      </c>
      <c r="CXY20" s="65">
        <v>0</v>
      </c>
      <c r="CXZ20" s="66">
        <v>676005120</v>
      </c>
      <c r="CYA20" s="66">
        <v>705301277.17297876</v>
      </c>
      <c r="CYB20" s="66">
        <v>735867047.25229752</v>
      </c>
      <c r="CYC20" s="66">
        <v>767757451.68402588</v>
      </c>
      <c r="CYD20" s="66">
        <v>801029896.38867676</v>
      </c>
      <c r="CYE20" s="66">
        <v>835744275.09760952</v>
      </c>
      <c r="CYF20" s="66">
        <v>871963077.16774309</v>
      </c>
      <c r="CYG20" s="66">
        <v>909751500.06865311</v>
      </c>
      <c r="CYH20" s="66">
        <v>949177566.74454522</v>
      </c>
      <c r="CYI20" s="66">
        <v>990312248.06236386</v>
      </c>
      <c r="CYJ20" s="66">
        <v>1033229590.5664575</v>
      </c>
      <c r="CYK20" s="66">
        <v>1078006849.7697716</v>
      </c>
      <c r="CYL20" s="66">
        <v>1124724629.2215056</v>
      </c>
      <c r="CYM20" s="66">
        <v>1173467025.6015708</v>
      </c>
      <c r="CYN20" s="66">
        <v>1224321780.1030331</v>
      </c>
      <c r="CYO20" s="66">
        <v>1277380436.3750441</v>
      </c>
      <c r="CYP20" s="66">
        <v>1332738505.3105745</v>
      </c>
      <c r="CYQ20" s="66">
        <v>1390495636.9755824</v>
      </c>
      <c r="CYR20" s="66">
        <v>1450755799.9891078</v>
      </c>
      <c r="CYS20" s="66">
        <v>1513627468.6771963</v>
      </c>
      <c r="CYT20" s="66">
        <v>1579223818.3375437</v>
      </c>
      <c r="CYU20" s="66">
        <v>1647662928.9663632</v>
      </c>
      <c r="CYV20" s="66">
        <v>1719067997.8141983</v>
      </c>
      <c r="CYW20" s="66">
        <v>1793567561.1533084</v>
      </c>
      <c r="CYX20" s="66">
        <v>1871295725.6558251</v>
      </c>
      <c r="CYY20" s="66">
        <v>1952392409.7991886</v>
      </c>
      <c r="CYZ20" s="66">
        <v>732338879.99999988</v>
      </c>
      <c r="CZA20" s="66">
        <v>743802418.55048096</v>
      </c>
      <c r="CZB20" s="66">
        <v>755445399.5963521</v>
      </c>
      <c r="CZC20" s="66">
        <v>767270632.00932503</v>
      </c>
      <c r="CZD20" s="66">
        <v>779280968.62929368</v>
      </c>
      <c r="CZE20" s="66">
        <v>791479306.95258212</v>
      </c>
      <c r="CZF20" s="66">
        <v>803868589.830966</v>
      </c>
      <c r="CZG20" s="66">
        <v>816451806.18163705</v>
      </c>
      <c r="CZH20" s="66">
        <v>829231991.70827889</v>
      </c>
      <c r="CZI20" s="66">
        <v>842212229.63343167</v>
      </c>
      <c r="CZJ20" s="66">
        <v>855395651.44232082</v>
      </c>
      <c r="CZK20" s="66">
        <v>868785437.63832736</v>
      </c>
      <c r="CZL20" s="66">
        <v>882384818.51028585</v>
      </c>
      <c r="CZM20" s="66">
        <v>896197074.91179204</v>
      </c>
      <c r="CZN20" s="66">
        <v>910225539.05270946</v>
      </c>
      <c r="CZO20" s="66">
        <v>924473595.3030659</v>
      </c>
      <c r="CZP20" s="66">
        <v>938944681.00953341</v>
      </c>
      <c r="CZQ20" s="66">
        <v>953642287.32468891</v>
      </c>
      <c r="CZR20" s="66">
        <v>968569960.04925525</v>
      </c>
      <c r="CZS20" s="66">
        <v>983731300.48752677</v>
      </c>
      <c r="CZT20" s="66">
        <v>999129966.31618464</v>
      </c>
      <c r="CZU20" s="66">
        <v>1014769672.466712</v>
      </c>
      <c r="CZV20" s="66">
        <v>1030654192.0216224</v>
      </c>
      <c r="CZW20" s="66">
        <v>1046787357.124716</v>
      </c>
      <c r="CZX20" s="66">
        <v>1063173059.9055862</v>
      </c>
      <c r="CZY20" s="66">
        <v>1079815253.4185956</v>
      </c>
      <c r="CZZ20" s="66">
        <v>676005120</v>
      </c>
      <c r="DAA20" s="66">
        <v>705301277.17297876</v>
      </c>
      <c r="DAB20" s="66">
        <v>735867047.25229752</v>
      </c>
      <c r="DAC20" s="66">
        <v>767757451.68402588</v>
      </c>
      <c r="DAD20" s="66">
        <v>801029896.38867676</v>
      </c>
      <c r="DAE20" s="66">
        <v>835744275.09760952</v>
      </c>
      <c r="DAF20" s="66">
        <v>871963077.16774309</v>
      </c>
      <c r="DAG20" s="66">
        <v>909751500.06865311</v>
      </c>
      <c r="DAH20" s="66">
        <v>949177566.74454522</v>
      </c>
      <c r="DAI20" s="66">
        <v>990312248.06236386</v>
      </c>
      <c r="DAJ20" s="66">
        <v>885625363.34267783</v>
      </c>
      <c r="DAK20" s="66">
        <v>770004892.69269407</v>
      </c>
      <c r="DAL20" s="66">
        <v>642699788.12657464</v>
      </c>
      <c r="DAM20" s="66">
        <v>502914439.54353034</v>
      </c>
      <c r="DAN20" s="66">
        <v>349806222.88658082</v>
      </c>
      <c r="DAO20" s="66">
        <v>182482919.48214912</v>
      </c>
      <c r="DAP20" s="66">
        <v>0</v>
      </c>
      <c r="DAQ20" s="66">
        <v>0</v>
      </c>
      <c r="DAR20" s="66">
        <v>0</v>
      </c>
      <c r="DAS20" s="66">
        <v>0</v>
      </c>
      <c r="DAT20" s="66">
        <v>0</v>
      </c>
      <c r="DAU20" s="66">
        <v>0</v>
      </c>
      <c r="DAV20" s="66">
        <v>0</v>
      </c>
      <c r="DAW20" s="66">
        <v>0</v>
      </c>
      <c r="DAX20" s="66">
        <v>0</v>
      </c>
      <c r="DAY20" s="66">
        <v>0</v>
      </c>
      <c r="DAZ20" s="66">
        <v>732338879.99999988</v>
      </c>
      <c r="DBA20" s="66">
        <v>743802418.55048096</v>
      </c>
      <c r="DBB20" s="66">
        <v>755445399.5963521</v>
      </c>
      <c r="DBC20" s="66">
        <v>767270632.00932503</v>
      </c>
      <c r="DBD20" s="66">
        <v>779280968.62929368</v>
      </c>
      <c r="DBE20" s="66">
        <v>791479306.95258212</v>
      </c>
      <c r="DBF20" s="66">
        <v>803868589.830966</v>
      </c>
      <c r="DBG20" s="66">
        <v>816451806.18163705</v>
      </c>
      <c r="DBH20" s="66">
        <v>829231991.70827889</v>
      </c>
      <c r="DBI20" s="66">
        <v>842212229.63343167</v>
      </c>
      <c r="DBJ20" s="66">
        <v>733196272.66484642</v>
      </c>
      <c r="DBK20" s="66">
        <v>620561026.88451958</v>
      </c>
      <c r="DBL20" s="66">
        <v>504219896.29159188</v>
      </c>
      <c r="DBM20" s="66">
        <v>384084460.67648232</v>
      </c>
      <c r="DBN20" s="66">
        <v>260064439.72934556</v>
      </c>
      <c r="DBO20" s="66">
        <v>132067656.47186655</v>
      </c>
      <c r="DBP20" s="66">
        <v>0</v>
      </c>
      <c r="DBQ20" s="66">
        <v>0</v>
      </c>
      <c r="DBR20" s="66">
        <v>0</v>
      </c>
      <c r="DBS20" s="66">
        <v>0</v>
      </c>
      <c r="DBT20" s="66">
        <v>0</v>
      </c>
      <c r="DBU20" s="66">
        <v>0</v>
      </c>
      <c r="DBV20" s="66">
        <v>0</v>
      </c>
      <c r="DBW20" s="66">
        <v>0</v>
      </c>
      <c r="DBX20" s="66">
        <v>0</v>
      </c>
      <c r="DBY20" s="66">
        <v>0</v>
      </c>
      <c r="DBZ20" s="66">
        <v>676005120</v>
      </c>
      <c r="DCA20" s="66">
        <v>705301277.17297876</v>
      </c>
      <c r="DCB20" s="66">
        <v>735867047.25229752</v>
      </c>
      <c r="DCC20" s="66">
        <v>767757451.68402588</v>
      </c>
      <c r="DCD20" s="66">
        <v>801029896.38867676</v>
      </c>
      <c r="DCE20" s="66">
        <v>835744275.09760952</v>
      </c>
      <c r="DCF20" s="66">
        <v>871963077.16774309</v>
      </c>
      <c r="DCG20" s="66">
        <v>909751500.06865311</v>
      </c>
      <c r="DCH20" s="66">
        <v>949177566.74454522</v>
      </c>
      <c r="DCI20" s="66">
        <v>990312248.06236386</v>
      </c>
      <c r="DCJ20" s="66">
        <v>291735413.80699974</v>
      </c>
      <c r="DCK20" s="66">
        <v>304378404.64087665</v>
      </c>
      <c r="DCL20" s="66">
        <v>317569307.07430744</v>
      </c>
      <c r="DCM20" s="66">
        <v>331331866.05220819</v>
      </c>
      <c r="DCN20" s="66">
        <v>345690855.55850345</v>
      </c>
      <c r="DCO20" s="66">
        <v>360672123.21177709</v>
      </c>
      <c r="DCP20" s="66">
        <v>376302636.79357398</v>
      </c>
      <c r="DCQ20" s="66">
        <v>392610532.7931056</v>
      </c>
      <c r="DCR20" s="66">
        <v>409625167.05574805</v>
      </c>
      <c r="DCS20" s="66">
        <v>427377167.62650251</v>
      </c>
      <c r="DCT20" s="66">
        <v>445898489.8835417</v>
      </c>
      <c r="DCU20" s="66">
        <v>465222474.06109077</v>
      </c>
      <c r="DCV20" s="66">
        <v>485383905.26518542</v>
      </c>
      <c r="DCW20" s="66">
        <v>506419076.09034592</v>
      </c>
      <c r="DCX20" s="66">
        <v>528365851.94988006</v>
      </c>
      <c r="DCY20" s="66">
        <v>551263739.23741794</v>
      </c>
      <c r="DCZ20" s="66">
        <v>732338879.99999988</v>
      </c>
      <c r="DDA20" s="66">
        <v>743802418.55048096</v>
      </c>
      <c r="DDB20" s="66">
        <v>755445399.5963521</v>
      </c>
      <c r="DDC20" s="66">
        <v>767270632.00932503</v>
      </c>
      <c r="DDD20" s="66">
        <v>779280968.62929368</v>
      </c>
      <c r="DDE20" s="66">
        <v>791479306.95258212</v>
      </c>
      <c r="DDF20" s="66">
        <v>803868589.830966</v>
      </c>
      <c r="DDG20" s="66">
        <v>816451806.18163705</v>
      </c>
      <c r="DDH20" s="66">
        <v>829231991.70827889</v>
      </c>
      <c r="DDI20" s="66">
        <v>842212229.63343167</v>
      </c>
      <c r="DDJ20" s="66">
        <v>241523478.05430236</v>
      </c>
      <c r="DDK20" s="66">
        <v>245304123.56846893</v>
      </c>
      <c r="DDL20" s="66">
        <v>249143948.7558454</v>
      </c>
      <c r="DDM20" s="66">
        <v>253043879.97509423</v>
      </c>
      <c r="DDN20" s="66">
        <v>257004858.08547089</v>
      </c>
      <c r="DDO20" s="66">
        <v>261027838.67380685</v>
      </c>
      <c r="DDP20" s="66">
        <v>265113792.28504473</v>
      </c>
      <c r="DDQ20" s="66">
        <v>269263704.65638274</v>
      </c>
      <c r="DDR20" s="66">
        <v>273478576.95508385</v>
      </c>
      <c r="DDS20" s="66">
        <v>277759426.02000755</v>
      </c>
      <c r="DDT20" s="66">
        <v>282107284.60692269</v>
      </c>
      <c r="DDU20" s="66">
        <v>286523201.63765985</v>
      </c>
      <c r="DDV20" s="66">
        <v>291008242.45316398</v>
      </c>
      <c r="DDW20" s="66">
        <v>295563489.07050806</v>
      </c>
      <c r="DDX20" s="66">
        <v>300190040.44393021</v>
      </c>
      <c r="DDY20" s="66">
        <v>304889012.72995639</v>
      </c>
      <c r="DDZ20" s="66">
        <v>676005120</v>
      </c>
      <c r="DEA20" s="66">
        <v>705301277.17297876</v>
      </c>
      <c r="DEB20" s="66">
        <v>735867047.25229752</v>
      </c>
      <c r="DEC20" s="66">
        <v>767757451.68402588</v>
      </c>
      <c r="DED20" s="66">
        <v>801029896.38867676</v>
      </c>
      <c r="DEE20" s="66">
        <v>835744275.09760952</v>
      </c>
      <c r="DEF20" s="66">
        <v>871963077.16774309</v>
      </c>
      <c r="DEG20" s="66">
        <v>909751500.06865311</v>
      </c>
      <c r="DEH20" s="66">
        <v>949177566.74454522</v>
      </c>
      <c r="DEI20" s="66">
        <v>990312248.06236386</v>
      </c>
      <c r="DEJ20" s="66">
        <v>250058926.12028551</v>
      </c>
      <c r="DEK20" s="66">
        <v>217413146.17205477</v>
      </c>
      <c r="DEL20" s="66">
        <v>181468175.47103283</v>
      </c>
      <c r="DEM20" s="66">
        <v>141999371.16523209</v>
      </c>
      <c r="DEN20" s="66">
        <v>98768815.873858124</v>
      </c>
      <c r="DEO20" s="66">
        <v>51524589.030253872</v>
      </c>
      <c r="DEP20" s="66">
        <v>0</v>
      </c>
      <c r="DEQ20" s="66">
        <v>0</v>
      </c>
      <c r="DER20" s="66">
        <v>0</v>
      </c>
      <c r="DES20" s="66">
        <v>0</v>
      </c>
      <c r="DET20" s="66">
        <v>0</v>
      </c>
      <c r="DEU20" s="66">
        <v>0</v>
      </c>
      <c r="DEV20" s="66">
        <v>0</v>
      </c>
      <c r="DEW20" s="66">
        <v>0</v>
      </c>
      <c r="DEX20" s="66">
        <v>0</v>
      </c>
      <c r="DEY20" s="66">
        <v>0</v>
      </c>
      <c r="DEZ20" s="66">
        <v>732338879.99999988</v>
      </c>
      <c r="DFA20" s="66">
        <v>743802418.55048096</v>
      </c>
      <c r="DFB20" s="66">
        <v>755445399.5963521</v>
      </c>
      <c r="DFC20" s="66">
        <v>767270632.00932503</v>
      </c>
      <c r="DFD20" s="66">
        <v>779280968.62929368</v>
      </c>
      <c r="DFE20" s="66">
        <v>791479306.95258212</v>
      </c>
      <c r="DFF20" s="66">
        <v>803868589.830966</v>
      </c>
      <c r="DFG20" s="66">
        <v>816451806.18163705</v>
      </c>
      <c r="DFH20" s="66">
        <v>829231991.70827889</v>
      </c>
      <c r="DFI20" s="66">
        <v>842212229.63343167</v>
      </c>
      <c r="DFJ20" s="66">
        <v>207020124.04654485</v>
      </c>
      <c r="DFK20" s="66">
        <v>175217231.12033495</v>
      </c>
      <c r="DFL20" s="66">
        <v>142367970.71762595</v>
      </c>
      <c r="DFM20" s="66">
        <v>108447377.13218324</v>
      </c>
      <c r="DFN20" s="66">
        <v>73429959.452991679</v>
      </c>
      <c r="DFO20" s="66">
        <v>37289691.239115261</v>
      </c>
      <c r="DFP20" s="66">
        <v>0</v>
      </c>
      <c r="DFQ20" s="66">
        <v>0</v>
      </c>
      <c r="DFR20" s="66">
        <v>0</v>
      </c>
      <c r="DFS20" s="66">
        <v>0</v>
      </c>
      <c r="DFT20" s="66">
        <v>0</v>
      </c>
      <c r="DFU20" s="66">
        <v>0</v>
      </c>
      <c r="DFV20" s="66">
        <v>0</v>
      </c>
      <c r="DFW20" s="66">
        <v>0</v>
      </c>
      <c r="DFX20" s="66">
        <v>0</v>
      </c>
      <c r="DFY20" s="66">
        <v>0</v>
      </c>
      <c r="DFZ20" s="66">
        <v>676005120</v>
      </c>
      <c r="DGA20" s="66">
        <v>705301277.17297876</v>
      </c>
      <c r="DGB20" s="66">
        <v>735867047.25229752</v>
      </c>
      <c r="DGC20" s="66">
        <v>767757451.68402588</v>
      </c>
      <c r="DGD20" s="66">
        <v>801029896.38867676</v>
      </c>
      <c r="DGE20" s="66">
        <v>626808206.32320714</v>
      </c>
      <c r="DGF20" s="66">
        <v>653972307.87580729</v>
      </c>
      <c r="DGG20" s="66">
        <v>682313625.05148983</v>
      </c>
      <c r="DGH20" s="66">
        <v>711883175.05840898</v>
      </c>
      <c r="DGI20" s="66">
        <v>742734186.04677284</v>
      </c>
      <c r="DGJ20" s="66">
        <v>187544194.59021413</v>
      </c>
      <c r="DGK20" s="66">
        <v>163059859.62904108</v>
      </c>
      <c r="DGL20" s="66">
        <v>136101131.60327461</v>
      </c>
      <c r="DGM20" s="66">
        <v>106499528.37392408</v>
      </c>
      <c r="DGN20" s="66">
        <v>74076611.9053936</v>
      </c>
      <c r="DGO20" s="66">
        <v>38643441.772690408</v>
      </c>
      <c r="DGP20" s="66">
        <v>0</v>
      </c>
      <c r="DGQ20" s="66">
        <v>0</v>
      </c>
      <c r="DGR20" s="66">
        <v>0</v>
      </c>
      <c r="DGS20" s="66">
        <v>0</v>
      </c>
      <c r="DGT20" s="66">
        <v>0</v>
      </c>
      <c r="DGU20" s="66">
        <v>0</v>
      </c>
      <c r="DGV20" s="66">
        <v>0</v>
      </c>
      <c r="DGW20" s="66">
        <v>0</v>
      </c>
      <c r="DGX20" s="66">
        <v>0</v>
      </c>
      <c r="DGY20" s="66">
        <v>0</v>
      </c>
      <c r="DGZ20" s="66">
        <v>732338879.99999988</v>
      </c>
      <c r="DHA20" s="66">
        <v>743802418.55048096</v>
      </c>
      <c r="DHB20" s="66">
        <v>755445399.5963521</v>
      </c>
      <c r="DHC20" s="66">
        <v>767270632.00932503</v>
      </c>
      <c r="DHD20" s="66">
        <v>779280968.62929368</v>
      </c>
      <c r="DHE20" s="66">
        <v>593609480.21443665</v>
      </c>
      <c r="DHF20" s="66">
        <v>602901442.3732245</v>
      </c>
      <c r="DHG20" s="66">
        <v>612338854.63622773</v>
      </c>
      <c r="DHH20" s="66">
        <v>621923993.78120911</v>
      </c>
      <c r="DHI20" s="66">
        <v>631659172.22507381</v>
      </c>
      <c r="DHJ20" s="66">
        <v>155265093.03490865</v>
      </c>
      <c r="DHK20" s="66">
        <v>131412923.34025122</v>
      </c>
      <c r="DHL20" s="66">
        <v>106775978.03821947</v>
      </c>
      <c r="DHM20" s="66">
        <v>81335532.849137425</v>
      </c>
      <c r="DHN20" s="66">
        <v>55072469.589743763</v>
      </c>
      <c r="DHO20" s="66">
        <v>27967268.429336447</v>
      </c>
      <c r="DHP20" s="66">
        <v>0</v>
      </c>
      <c r="DHQ20" s="66">
        <v>0</v>
      </c>
      <c r="DHR20" s="66">
        <v>0</v>
      </c>
      <c r="DHS20" s="66">
        <v>0</v>
      </c>
      <c r="DHT20" s="66">
        <v>0</v>
      </c>
      <c r="DHU20" s="66">
        <v>0</v>
      </c>
      <c r="DHV20" s="66">
        <v>0</v>
      </c>
      <c r="DHW20" s="66">
        <v>0</v>
      </c>
      <c r="DHX20" s="66">
        <v>0</v>
      </c>
      <c r="DHY20" s="66">
        <v>0</v>
      </c>
      <c r="DHZ20" s="25">
        <v>0.56000000000000005</v>
      </c>
      <c r="DIA20" s="25">
        <v>0.5</v>
      </c>
      <c r="DIB20" s="25">
        <v>0.183</v>
      </c>
      <c r="DIC20" s="25">
        <v>9.1499999999999998E-2</v>
      </c>
      <c r="DID20" s="25">
        <v>4.5749999999999999E-2</v>
      </c>
      <c r="DIE20" s="25">
        <v>0.183</v>
      </c>
      <c r="DIF20" s="25">
        <v>9.1499999999999998E-2</v>
      </c>
      <c r="DIG20" s="25">
        <v>4.5749999999999999E-2</v>
      </c>
      <c r="DIH20" s="25">
        <v>0.53500000000000003</v>
      </c>
      <c r="DII20" s="25">
        <v>0.29199999999999998</v>
      </c>
      <c r="DIJ20" s="25">
        <v>3.0691105709794195</v>
      </c>
      <c r="DIK20" s="25">
        <v>3.0691105709794195</v>
      </c>
      <c r="DIL20" s="46">
        <v>0.8</v>
      </c>
      <c r="DIM20" s="46">
        <v>0.8</v>
      </c>
      <c r="DIN20" s="25">
        <v>2</v>
      </c>
      <c r="DIO20" s="25">
        <v>2</v>
      </c>
      <c r="DIP20" s="25">
        <v>2793.1162018463219</v>
      </c>
      <c r="DIQ20" s="25">
        <v>23294.883798153682</v>
      </c>
      <c r="DIR20" s="25">
        <f t="shared" si="19"/>
        <v>491.60845709091836</v>
      </c>
      <c r="DIS20" s="25">
        <f t="shared" si="20"/>
        <v>1366.5635278780433</v>
      </c>
      <c r="DIT20" s="66">
        <v>10537872.555408267</v>
      </c>
      <c r="DIU20" s="66">
        <v>10994554.260203728</v>
      </c>
      <c r="DIV20" s="66">
        <v>11471027.263327984</v>
      </c>
      <c r="DIW20" s="66">
        <v>11968149.263886178</v>
      </c>
      <c r="DIX20" s="66">
        <v>12486815.131246001</v>
      </c>
      <c r="DIY20" s="66">
        <v>13027958.515892129</v>
      </c>
      <c r="DIZ20" s="66">
        <v>13592553.530090576</v>
      </c>
      <c r="DJA20" s="66">
        <v>14181616.50138828</v>
      </c>
      <c r="DJB20" s="66">
        <v>14796207.802104436</v>
      </c>
      <c r="DJC20" s="66">
        <v>15437433.758106822</v>
      </c>
      <c r="DJD20" s="66">
        <v>16106448.640309112</v>
      </c>
      <c r="DJE20" s="66">
        <v>16804456.742474087</v>
      </c>
      <c r="DJF20" s="66">
        <v>17532714.549062956</v>
      </c>
      <c r="DJG20" s="66">
        <v>18292532.997033171</v>
      </c>
      <c r="DJH20" s="66">
        <v>19085279.835656207</v>
      </c>
      <c r="DJI20" s="66">
        <v>19912382.08860315</v>
      </c>
      <c r="DJJ20" s="66">
        <v>20775328.622730177</v>
      </c>
      <c r="DJK20" s="66">
        <v>21675672.828187957</v>
      </c>
      <c r="DJL20" s="66">
        <v>22615035.414679397</v>
      </c>
      <c r="DJM20" s="66">
        <v>23595107.32889941</v>
      </c>
      <c r="DJN20" s="66">
        <v>24617652.798408195</v>
      </c>
      <c r="DJO20" s="66">
        <v>25684512.507417481</v>
      </c>
      <c r="DJP20" s="66">
        <v>26797606.910206385</v>
      </c>
      <c r="DJQ20" s="66">
        <v>27958939.688131366</v>
      </c>
      <c r="DJR20" s="66">
        <v>29170601.35645324</v>
      </c>
      <c r="DJS20" s="66">
        <v>30434773.02747396</v>
      </c>
      <c r="DJT20" s="66">
        <v>66952260.791785836</v>
      </c>
      <c r="DJU20" s="66">
        <v>68000286.294171423</v>
      </c>
      <c r="DJV20" s="66">
        <v>69064716.88042812</v>
      </c>
      <c r="DJW20" s="66">
        <v>70145809.3446666</v>
      </c>
      <c r="DJX20" s="66">
        <v>71243824.50067918</v>
      </c>
      <c r="DJY20" s="66">
        <v>72359027.24486126</v>
      </c>
      <c r="DJZ20" s="66">
        <v>73491686.620117664</v>
      </c>
      <c r="DKA20" s="66">
        <v>74642075.880769223</v>
      </c>
      <c r="DKB20" s="66">
        <v>75810472.558475479</v>
      </c>
      <c r="DKC20" s="66">
        <v>76997158.529189304</v>
      </c>
      <c r="DKD20" s="66">
        <v>78202420.081159428</v>
      </c>
      <c r="DKE20" s="66">
        <v>79426547.983997628</v>
      </c>
      <c r="DKF20" s="66">
        <v>80669837.558826953</v>
      </c>
      <c r="DKG20" s="66">
        <v>81932588.749527976</v>
      </c>
      <c r="DKH20" s="66">
        <v>83215106.195100322</v>
      </c>
      <c r="DKI20" s="66">
        <v>84517699.303156957</v>
      </c>
      <c r="DKJ20" s="66">
        <v>85840682.324568704</v>
      </c>
      <c r="DKK20" s="66">
        <v>87184374.429277495</v>
      </c>
      <c r="DKL20" s="66">
        <v>88549099.783296123</v>
      </c>
      <c r="DKM20" s="66">
        <v>89935187.626913264</v>
      </c>
      <c r="DKN20" s="66">
        <v>91342972.354122981</v>
      </c>
      <c r="DKO20" s="66">
        <v>92772793.593297139</v>
      </c>
      <c r="DKP20" s="66">
        <v>94224996.289120927</v>
      </c>
      <c r="DKQ20" s="66">
        <v>95699930.785810858</v>
      </c>
      <c r="DKR20" s="66">
        <v>97197952.911635324</v>
      </c>
      <c r="DKS20" s="66">
        <v>98719424.064758256</v>
      </c>
      <c r="DKT20" s="65">
        <v>10537872.555408267</v>
      </c>
      <c r="DKU20" s="65">
        <v>10994554.260203728</v>
      </c>
      <c r="DKV20" s="65">
        <v>11471027.263327984</v>
      </c>
      <c r="DKW20" s="65">
        <v>11968149.263886178</v>
      </c>
      <c r="DKX20" s="65">
        <v>12486815.131246001</v>
      </c>
      <c r="DKY20" s="65">
        <v>13027958.515892129</v>
      </c>
      <c r="DKZ20" s="65">
        <v>13592553.530090576</v>
      </c>
      <c r="DLA20" s="65">
        <v>14181616.50138828</v>
      </c>
      <c r="DLB20" s="65">
        <v>14796207.802104436</v>
      </c>
      <c r="DLC20" s="65">
        <v>15437433.758106822</v>
      </c>
      <c r="DLD20" s="78">
        <v>14955988.023144174</v>
      </c>
      <c r="DLE20" s="78">
        <v>14403820.064977789</v>
      </c>
      <c r="DLF20" s="78">
        <v>13775704.288549466</v>
      </c>
      <c r="DLG20" s="78">
        <v>13066094.997880837</v>
      </c>
      <c r="DLH20" s="78">
        <v>12269108.46577899</v>
      </c>
      <c r="DLI20" s="78">
        <v>11378504.050630372</v>
      </c>
      <c r="DLJ20" s="78">
        <v>10387664.311365088</v>
      </c>
      <c r="DLK20" s="65">
        <v>10845184.624919873</v>
      </c>
      <c r="DLL20" s="65">
        <v>11322856.228605032</v>
      </c>
      <c r="DLM20" s="65">
        <v>11821566.677534271</v>
      </c>
      <c r="DLN20" s="65">
        <v>12342242.618813653</v>
      </c>
      <c r="DLO20" s="65">
        <v>12885851.513331996</v>
      </c>
      <c r="DLP20" s="65">
        <v>13453403.433386803</v>
      </c>
      <c r="DLQ20" s="65">
        <v>14045952.939485855</v>
      </c>
      <c r="DLR20" s="65">
        <v>14664601.03981177</v>
      </c>
      <c r="DLS20" s="65">
        <v>15310497.235990329</v>
      </c>
      <c r="DLT20" s="65">
        <v>66952260.791785836</v>
      </c>
      <c r="DLU20" s="65">
        <v>68000286.294171423</v>
      </c>
      <c r="DLV20" s="65">
        <v>69064716.88042812</v>
      </c>
      <c r="DLW20" s="65">
        <v>70145809.3446666</v>
      </c>
      <c r="DLX20" s="65">
        <v>71243824.50067918</v>
      </c>
      <c r="DLY20" s="65">
        <v>72359027.24486126</v>
      </c>
      <c r="DLZ20" s="65">
        <v>73491686.620117664</v>
      </c>
      <c r="DMA20" s="65">
        <v>74642075.880769223</v>
      </c>
      <c r="DMB20" s="65">
        <v>75810472.558475479</v>
      </c>
      <c r="DMC20" s="65">
        <v>76997158.529189304</v>
      </c>
      <c r="DMD20" s="78">
        <v>72616532.932505175</v>
      </c>
      <c r="DME20" s="78">
        <v>68079898.271997958</v>
      </c>
      <c r="DMF20" s="78">
        <v>63383443.796221182</v>
      </c>
      <c r="DMG20" s="78">
        <v>58523277.678234272</v>
      </c>
      <c r="DMH20" s="78">
        <v>53495425.411135919</v>
      </c>
      <c r="DMI20" s="78">
        <v>48295828.173232548</v>
      </c>
      <c r="DMJ20" s="78">
        <v>42920341.162284352</v>
      </c>
      <c r="DMK20" s="65">
        <v>44810749.569587424</v>
      </c>
      <c r="DML20" s="65">
        <v>46784420.221542515</v>
      </c>
      <c r="DMM20" s="65">
        <v>48845020.368759438</v>
      </c>
      <c r="DMN20" s="65">
        <v>50996378.784361511</v>
      </c>
      <c r="DMO20" s="65">
        <v>53242492.878176838</v>
      </c>
      <c r="DMP20" s="65">
        <v>55587536.124271169</v>
      </c>
      <c r="DMQ20" s="65">
        <v>58035865.815623336</v>
      </c>
      <c r="DMR20" s="65">
        <v>60592031.160352111</v>
      </c>
      <c r="DMS20" s="65">
        <v>63260781.734537967</v>
      </c>
      <c r="DMT20" s="65">
        <v>12344459.621440418</v>
      </c>
      <c r="DMU20" s="65">
        <v>13858270.682069864</v>
      </c>
      <c r="DMV20" s="65">
        <v>15557721.616582802</v>
      </c>
      <c r="DMW20" s="65">
        <v>17465577.592754625</v>
      </c>
      <c r="DMX20" s="65">
        <v>19607395.489284687</v>
      </c>
      <c r="DMY20" s="65">
        <v>22011866.245563254</v>
      </c>
      <c r="DMZ20" s="65">
        <v>24711199.194067113</v>
      </c>
      <c r="DNA20" s="65">
        <v>27741553.523747467</v>
      </c>
      <c r="DNB20" s="65">
        <v>31143522.654121794</v>
      </c>
      <c r="DNC20" s="65">
        <v>34962678.008552134</v>
      </c>
      <c r="DND20" s="65">
        <v>39250179.470879912</v>
      </c>
      <c r="DNE20" s="65">
        <v>44063460.7028514</v>
      </c>
      <c r="DNF20" s="65">
        <v>49466998.502572767</v>
      </c>
      <c r="DNG20" s="65">
        <v>55533176.510014527</v>
      </c>
      <c r="DNH20" s="65">
        <v>62343254.829419985</v>
      </c>
      <c r="DNI20" s="65">
        <v>69988458.557293162</v>
      </c>
      <c r="DNJ20" s="65">
        <v>78571199.79745391</v>
      </c>
      <c r="DNK20" s="65">
        <v>88206449.532786846</v>
      </c>
      <c r="DNL20" s="65">
        <v>99023277.730731502</v>
      </c>
      <c r="DNM20" s="65">
        <v>111166582.31315364</v>
      </c>
      <c r="DNN20" s="65">
        <v>124799030.15118945</v>
      </c>
      <c r="DNO20" s="65">
        <v>140103236.08585587</v>
      </c>
      <c r="DNP20" s="65">
        <v>157284209.16371989</v>
      </c>
      <c r="DNQ20" s="65">
        <v>176572098.85642496</v>
      </c>
      <c r="DNR20" s="65">
        <v>198225278.05133748</v>
      </c>
      <c r="DNS20" s="65">
        <v>222533804.11182839</v>
      </c>
      <c r="DNT20" s="65">
        <v>10409327.900276477</v>
      </c>
      <c r="DNU20" s="65">
        <v>11375760.899184614</v>
      </c>
      <c r="DNV20" s="65">
        <v>12431920.415532341</v>
      </c>
      <c r="DNW20" s="65">
        <v>13586136.926384218</v>
      </c>
      <c r="DNX20" s="65">
        <v>14847514.33510177</v>
      </c>
      <c r="DNY20" s="65">
        <v>16226001.778543999</v>
      </c>
      <c r="DNZ20" s="65">
        <v>17732472.101062186</v>
      </c>
      <c r="DOA20" s="65">
        <v>19378807.61425408</v>
      </c>
      <c r="DOB20" s="65">
        <v>21177993.818909038</v>
      </c>
      <c r="DOC20" s="65">
        <v>23144221.828377604</v>
      </c>
      <c r="DOD20" s="65">
        <v>25293000.301231749</v>
      </c>
      <c r="DOE20" s="65">
        <v>27641277.766086578</v>
      </c>
      <c r="DOF20" s="65">
        <v>30207576.303422719</v>
      </c>
      <c r="DOG20" s="65">
        <v>33012137.638827264</v>
      </c>
      <c r="DOH20" s="65">
        <v>36077082.799966119</v>
      </c>
      <c r="DOI20" s="65">
        <v>39426586.596585147</v>
      </c>
      <c r="DOJ20" s="65">
        <v>43087068.299754187</v>
      </c>
      <c r="DOK20" s="65">
        <v>47087400.024339899</v>
      </c>
      <c r="DOL20" s="65">
        <v>51459134.458327822</v>
      </c>
      <c r="DOM20" s="65">
        <v>56236753.735212922</v>
      </c>
      <c r="DON20" s="65">
        <v>61457941.412443891</v>
      </c>
      <c r="DOO20" s="65">
        <v>67163879.701156199</v>
      </c>
      <c r="DOP20" s="65">
        <v>73399574.291598469</v>
      </c>
      <c r="DOQ20" s="65">
        <v>80214209.33631888</v>
      </c>
      <c r="DOR20" s="65">
        <v>87661535.391047597</v>
      </c>
      <c r="DOS20" s="65">
        <v>95800293.373165905</v>
      </c>
      <c r="DOT20" s="65">
        <v>12344459.621440418</v>
      </c>
      <c r="DOU20" s="65">
        <v>13858270.682069864</v>
      </c>
      <c r="DOV20" s="65">
        <v>15557721.616582802</v>
      </c>
      <c r="DOW20" s="65">
        <v>17465577.592754625</v>
      </c>
      <c r="DOX20" s="65">
        <v>19607395.489284687</v>
      </c>
      <c r="DOY20" s="65">
        <v>22011866.245563254</v>
      </c>
      <c r="DOZ20" s="65">
        <v>24711199.194067113</v>
      </c>
      <c r="DPA20" s="65">
        <v>27741553.523747467</v>
      </c>
      <c r="DPB20" s="65">
        <v>31143522.654121794</v>
      </c>
      <c r="DPC20" s="65">
        <v>34962678.008552134</v>
      </c>
      <c r="DPD20" s="78">
        <v>36446595.222959921</v>
      </c>
      <c r="DPE20" s="78">
        <v>37768680.60244406</v>
      </c>
      <c r="DPF20" s="78">
        <v>38866927.394878604</v>
      </c>
      <c r="DPG20" s="78">
        <v>39666554.65001037</v>
      </c>
      <c r="DPH20" s="78">
        <v>40077806.676055707</v>
      </c>
      <c r="DPI20" s="78">
        <v>39993404.889881805</v>
      </c>
      <c r="DPJ20" s="78">
        <v>39285599.898726955</v>
      </c>
      <c r="DPK20" s="65">
        <v>41015917.65304523</v>
      </c>
      <c r="DPL20" s="65">
        <v>42822446.526415452</v>
      </c>
      <c r="DPM20" s="65">
        <v>44708543.205580652</v>
      </c>
      <c r="DPN20" s="65">
        <v>46677712.221142225</v>
      </c>
      <c r="DPO20" s="65">
        <v>48733612.459280595</v>
      </c>
      <c r="DPP20" s="65">
        <v>50880063.960281909</v>
      </c>
      <c r="DPQ20" s="65">
        <v>53121055.016502947</v>
      </c>
      <c r="DPR20" s="65">
        <v>55460749.582962945</v>
      </c>
      <c r="DPS20" s="65">
        <v>57903495.014331818</v>
      </c>
      <c r="DPT20" s="65">
        <v>10409327.900276477</v>
      </c>
      <c r="DPU20" s="65">
        <v>11375760.899184614</v>
      </c>
      <c r="DPV20" s="65">
        <v>12431920.415532341</v>
      </c>
      <c r="DPW20" s="65">
        <v>13586136.926384218</v>
      </c>
      <c r="DPX20" s="65">
        <v>14847514.33510177</v>
      </c>
      <c r="DPY20" s="65">
        <v>16226001.778543999</v>
      </c>
      <c r="DPZ20" s="65">
        <v>17732472.101062186</v>
      </c>
      <c r="DQA20" s="65">
        <v>19378807.61425408</v>
      </c>
      <c r="DQB20" s="65">
        <v>21177993.818909038</v>
      </c>
      <c r="DQC20" s="65">
        <v>23144221.828377604</v>
      </c>
      <c r="DQD20" s="78">
        <v>23486357.422572341</v>
      </c>
      <c r="DQE20" s="78">
        <v>23692523.799502783</v>
      </c>
      <c r="DQF20" s="78">
        <v>23734524.238403566</v>
      </c>
      <c r="DQG20" s="78">
        <v>23580098.313448045</v>
      </c>
      <c r="DQH20" s="78">
        <v>23192410.37140679</v>
      </c>
      <c r="DQI20" s="78">
        <v>22529478.055191513</v>
      </c>
      <c r="DQJ20" s="78">
        <v>21543534.149877094</v>
      </c>
      <c r="DQK20" s="65">
        <v>22492410.066915143</v>
      </c>
      <c r="DQL20" s="65">
        <v>23483078.82535382</v>
      </c>
      <c r="DQM20" s="65">
        <v>24517381.17334678</v>
      </c>
      <c r="DQN20" s="65">
        <v>25597238.93402731</v>
      </c>
      <c r="DQO20" s="65">
        <v>26724658.576421767</v>
      </c>
      <c r="DQP20" s="65">
        <v>27901734.9436424</v>
      </c>
      <c r="DQQ20" s="65">
        <v>29130655.145286858</v>
      </c>
      <c r="DQR20" s="65">
        <v>30413702.621276814</v>
      </c>
      <c r="DQS20" s="65">
        <v>31753261.384686634</v>
      </c>
      <c r="DQT20" s="66">
        <v>66203272.221577004</v>
      </c>
      <c r="DQU20" s="66">
        <v>74321833.002060264</v>
      </c>
      <c r="DQV20" s="66">
        <v>83435979.452777505</v>
      </c>
      <c r="DQW20" s="66">
        <v>93667801.049138963</v>
      </c>
      <c r="DQX20" s="66">
        <v>105154359.19760162</v>
      </c>
      <c r="DQY20" s="66">
        <v>118049523.25567457</v>
      </c>
      <c r="DQZ20" s="66">
        <v>132526031.70454103</v>
      </c>
      <c r="DRA20" s="66">
        <v>148777806.0849455</v>
      </c>
      <c r="DRB20" s="66">
        <v>167022548.69290853</v>
      </c>
      <c r="DRC20" s="66">
        <v>187504658.83296683</v>
      </c>
      <c r="DRD20" s="66">
        <v>210498506.69390506</v>
      </c>
      <c r="DRE20" s="66">
        <v>236312108.70251474</v>
      </c>
      <c r="DRF20" s="66">
        <v>265291253.58895507</v>
      </c>
      <c r="DRG20" s="66">
        <v>297824134.4348442</v>
      </c>
      <c r="DRH20" s="66">
        <v>334346548.7531513</v>
      </c>
      <c r="DRI20" s="66">
        <v>375347736.25808841</v>
      </c>
      <c r="DRJ20" s="66">
        <v>421376932.52544326</v>
      </c>
      <c r="DRK20" s="66">
        <v>473050726.33357525</v>
      </c>
      <c r="DRL20" s="66">
        <v>531061319.2410841</v>
      </c>
      <c r="DRM20" s="66">
        <v>596185798.04316306</v>
      </c>
      <c r="DRN20" s="66">
        <v>669296544.31677139</v>
      </c>
      <c r="DRO20" s="66">
        <v>751372920.49674153</v>
      </c>
      <c r="DRP20" s="66">
        <v>843514389.02484667</v>
      </c>
      <c r="DRQ20" s="66">
        <v>946955240.31072128</v>
      </c>
      <c r="DRR20" s="66">
        <v>1063081126.7945328</v>
      </c>
      <c r="DRS20" s="66">
        <v>1193447624.5951219</v>
      </c>
      <c r="DRT20" s="66">
        <v>184030555.08757648</v>
      </c>
      <c r="DRU20" s="66">
        <v>201116499.82367149</v>
      </c>
      <c r="DRV20" s="66">
        <v>219788754.54718116</v>
      </c>
      <c r="DRW20" s="66">
        <v>240194597.00101289</v>
      </c>
      <c r="DRX20" s="66">
        <v>262494978.63228559</v>
      </c>
      <c r="DRY20" s="66">
        <v>286865794.09974617</v>
      </c>
      <c r="DRZ20" s="66">
        <v>313499268.64603448</v>
      </c>
      <c r="DSA20" s="66">
        <v>342605474.27772057</v>
      </c>
      <c r="DSB20" s="66">
        <v>374413986.71201211</v>
      </c>
      <c r="DSC20" s="66">
        <v>409175696.15932721</v>
      </c>
      <c r="DSD20" s="66">
        <v>447164786.22431403</v>
      </c>
      <c r="DSE20" s="66">
        <v>488680896.53393382</v>
      </c>
      <c r="DSF20" s="66">
        <v>534051486.150374</v>
      </c>
      <c r="DSG20" s="66">
        <v>583634416.41025603</v>
      </c>
      <c r="DSH20" s="66">
        <v>637820773.56232381</v>
      </c>
      <c r="DSI20" s="66">
        <v>697037953.46722162</v>
      </c>
      <c r="DSJ20" s="66">
        <v>761753032.68998528</v>
      </c>
      <c r="DSK20" s="66">
        <v>832476452.57479811</v>
      </c>
      <c r="DSL20" s="66">
        <v>909766045.36021709</v>
      </c>
      <c r="DSM20" s="66">
        <v>994231434.09092641</v>
      </c>
      <c r="DSN20" s="66">
        <v>1086538841.0303993</v>
      </c>
      <c r="DSO20" s="66">
        <v>1187416342.5009115</v>
      </c>
      <c r="DSP20" s="66">
        <v>1297659611.5985453</v>
      </c>
      <c r="DSQ20" s="66">
        <v>1418138194.0789609</v>
      </c>
      <c r="DSR20" s="66">
        <v>1549802366.9150856</v>
      </c>
      <c r="DSS20" s="66">
        <v>1693690633.6237259</v>
      </c>
      <c r="DST20" s="65">
        <v>66203272.221577004</v>
      </c>
      <c r="DSU20" s="65">
        <v>74321833.002060264</v>
      </c>
      <c r="DSV20" s="65">
        <v>83435979.452777505</v>
      </c>
      <c r="DSW20" s="65">
        <v>93667801.049138963</v>
      </c>
      <c r="DSX20" s="65">
        <v>105154359.19760162</v>
      </c>
      <c r="DSY20" s="65">
        <v>118049523.25567457</v>
      </c>
      <c r="DSZ20" s="65">
        <v>132526031.70454103</v>
      </c>
      <c r="DTA20" s="65">
        <v>148777806.0849455</v>
      </c>
      <c r="DTB20" s="65">
        <v>167022548.69290853</v>
      </c>
      <c r="DTC20" s="65">
        <v>187504658.83296683</v>
      </c>
      <c r="DTD20" s="78">
        <v>195462899.07291183</v>
      </c>
      <c r="DTE20" s="78">
        <v>202553236.03072691</v>
      </c>
      <c r="DTF20" s="78">
        <v>208443127.81989327</v>
      </c>
      <c r="DTG20" s="78">
        <v>212731524.59631729</v>
      </c>
      <c r="DTH20" s="78">
        <v>214937067.05559728</v>
      </c>
      <c r="DTI20" s="78">
        <v>214484420.71890765</v>
      </c>
      <c r="DTJ20" s="78">
        <v>210688466.26272163</v>
      </c>
      <c r="DTK20" s="65">
        <v>219968151.30620465</v>
      </c>
      <c r="DTL20" s="65">
        <v>229656556.18155003</v>
      </c>
      <c r="DTM20" s="65">
        <v>239771682.78215986</v>
      </c>
      <c r="DTN20" s="65">
        <v>250332325.88727343</v>
      </c>
      <c r="DTO20" s="65">
        <v>261358108.08429098</v>
      </c>
      <c r="DTP20" s="65">
        <v>272869516.22923666</v>
      </c>
      <c r="DTQ20" s="65">
        <v>284887939.5131073</v>
      </c>
      <c r="DTR20" s="65">
        <v>297435709.20483738</v>
      </c>
      <c r="DTS20" s="65">
        <v>310536140.14472628</v>
      </c>
      <c r="DTT20" s="65">
        <v>184030555.08757648</v>
      </c>
      <c r="DTU20" s="65">
        <v>201116499.82367149</v>
      </c>
      <c r="DTV20" s="65">
        <v>219788754.54718116</v>
      </c>
      <c r="DTW20" s="65">
        <v>240194597.00101289</v>
      </c>
      <c r="DTX20" s="65">
        <v>262494978.63228559</v>
      </c>
      <c r="DTY20" s="65">
        <v>286865794.09974617</v>
      </c>
      <c r="DTZ20" s="65">
        <v>313499268.64603448</v>
      </c>
      <c r="DUA20" s="65">
        <v>342605474.27772057</v>
      </c>
      <c r="DUB20" s="65">
        <v>374413986.71201211</v>
      </c>
      <c r="DUC20" s="65">
        <v>409175696.15932721</v>
      </c>
      <c r="DUD20" s="78">
        <v>415224444.35114872</v>
      </c>
      <c r="DUE20" s="78">
        <v>418869339.88622898</v>
      </c>
      <c r="DUF20" s="78">
        <v>419611881.97529382</v>
      </c>
      <c r="DUG20" s="78">
        <v>416881726.00732571</v>
      </c>
      <c r="DUH20" s="78">
        <v>410027640.14720815</v>
      </c>
      <c r="DUI20" s="78">
        <v>398307401.98126948</v>
      </c>
      <c r="DUJ20" s="78">
        <v>380876516.34499264</v>
      </c>
      <c r="DUK20" s="65">
        <v>397652062.60452658</v>
      </c>
      <c r="DUL20" s="65">
        <v>415166480.75620639</v>
      </c>
      <c r="DUM20" s="65">
        <v>433452314.1023221</v>
      </c>
      <c r="DUN20" s="65">
        <v>452543539.30125034</v>
      </c>
      <c r="DUO20" s="65">
        <v>472475629.49902171</v>
      </c>
      <c r="DUP20" s="65">
        <v>493285620.24149102</v>
      </c>
      <c r="DUQ20" s="65">
        <v>515012178.28958166</v>
      </c>
      <c r="DUR20" s="65">
        <v>537695673.46546853</v>
      </c>
      <c r="DUS20" s="65">
        <v>561378253.66319561</v>
      </c>
      <c r="DUT20" s="65">
        <v>0</v>
      </c>
      <c r="DUU20" s="65">
        <v>0</v>
      </c>
      <c r="DUV20" s="65">
        <v>0</v>
      </c>
      <c r="DUW20" s="65">
        <v>0</v>
      </c>
      <c r="DUX20" s="65">
        <v>0</v>
      </c>
      <c r="DUY20" s="65">
        <v>0</v>
      </c>
      <c r="DUZ20" s="65">
        <v>0</v>
      </c>
      <c r="DVA20" s="65">
        <v>0</v>
      </c>
      <c r="DVB20" s="65">
        <v>0</v>
      </c>
      <c r="DVC20" s="65">
        <v>0</v>
      </c>
      <c r="DVD20" s="65">
        <v>1995432.9721263209</v>
      </c>
      <c r="DVE20" s="65">
        <v>4480269.0605628965</v>
      </c>
      <c r="DVF20" s="65">
        <v>7544532.1148701617</v>
      </c>
      <c r="DVG20" s="65">
        <v>11292965.581184866</v>
      </c>
      <c r="DVH20" s="65">
        <v>15847288.847251389</v>
      </c>
      <c r="DVI20" s="65">
        <v>21348785.624350954</v>
      </c>
      <c r="DVJ20" s="65">
        <v>27961271.870407261</v>
      </c>
      <c r="DVK20" s="65">
        <v>31390185.239217043</v>
      </c>
      <c r="DVL20" s="65">
        <v>35239589.02581951</v>
      </c>
      <c r="DVM20" s="65">
        <v>39561048.310004584</v>
      </c>
      <c r="DVN20" s="65">
        <v>44412451.638973705</v>
      </c>
      <c r="DVO20" s="65">
        <v>49858786.479259223</v>
      </c>
      <c r="DVP20" s="65">
        <v>55973009.762939699</v>
      </c>
      <c r="DVQ20" s="65">
        <v>62837025.189640976</v>
      </c>
      <c r="DVR20" s="65">
        <v>70542780.375871643</v>
      </c>
      <c r="DVS20" s="65">
        <v>79193498.548668236</v>
      </c>
      <c r="DVT20" s="64">
        <v>0</v>
      </c>
      <c r="DVU20" s="64">
        <v>0</v>
      </c>
      <c r="DVV20" s="64">
        <v>0</v>
      </c>
      <c r="DVW20" s="64">
        <v>0</v>
      </c>
      <c r="DVX20" s="64">
        <v>0</v>
      </c>
      <c r="DVY20" s="64">
        <v>0</v>
      </c>
      <c r="DVZ20" s="64">
        <v>0</v>
      </c>
      <c r="DWA20" s="64">
        <v>0</v>
      </c>
      <c r="DWB20" s="64">
        <v>0</v>
      </c>
      <c r="DWC20" s="64">
        <v>0</v>
      </c>
      <c r="DWD20" s="64">
        <v>10376976.320570651</v>
      </c>
      <c r="DWE20" s="64">
        <v>22680811.404966287</v>
      </c>
      <c r="DWF20" s="64">
        <v>37179848.211267747</v>
      </c>
      <c r="DWG20" s="64">
        <v>54175648.043280475</v>
      </c>
      <c r="DWH20" s="64">
        <v>74006845.663201824</v>
      </c>
      <c r="DWI20" s="64">
        <v>97053433.908456013</v>
      </c>
      <c r="DWJ20" s="64">
        <v>123741524.33521685</v>
      </c>
      <c r="DWK20" s="64">
        <v>135230055.92903587</v>
      </c>
      <c r="DWL20" s="64">
        <v>147785217.0062983</v>
      </c>
      <c r="DWM20" s="64">
        <v>161506036.62443072</v>
      </c>
      <c r="DWN20" s="64">
        <v>176500737.99343747</v>
      </c>
      <c r="DWO20" s="64">
        <v>192887592.08840424</v>
      </c>
      <c r="DWP20" s="64">
        <v>210795850.51392803</v>
      </c>
      <c r="DWQ20" s="64">
        <v>230366764.978459</v>
      </c>
      <c r="DWR20" s="64">
        <v>251754701.4196758</v>
      </c>
      <c r="DWS20" s="64">
        <v>275128357.5685783</v>
      </c>
      <c r="DWT20" s="65">
        <v>0</v>
      </c>
      <c r="DWU20" s="65">
        <v>0</v>
      </c>
      <c r="DWV20" s="65">
        <v>0</v>
      </c>
      <c r="DWW20" s="65">
        <v>0</v>
      </c>
      <c r="DWX20" s="65">
        <v>0</v>
      </c>
      <c r="DWY20" s="65">
        <v>0</v>
      </c>
      <c r="DWZ20" s="65">
        <v>0</v>
      </c>
      <c r="DXA20" s="65">
        <v>0</v>
      </c>
      <c r="DXB20" s="65">
        <v>0</v>
      </c>
      <c r="DXC20" s="65">
        <v>0</v>
      </c>
      <c r="DXD20" s="65">
        <v>10896941.568680646</v>
      </c>
      <c r="DXE20" s="65">
        <v>24466484.641124278</v>
      </c>
      <c r="DXF20" s="65">
        <v>41200244.141084731</v>
      </c>
      <c r="DXG20" s="65">
        <v>61670217.839571118</v>
      </c>
      <c r="DXH20" s="65">
        <v>86541108.121756986</v>
      </c>
      <c r="DXI20" s="65">
        <v>116584456.98777124</v>
      </c>
      <c r="DXJ20" s="65">
        <v>152694853.70543084</v>
      </c>
      <c r="DXK20" s="65">
        <v>171419947.02899784</v>
      </c>
      <c r="DXL20" s="65">
        <v>192441313.68115199</v>
      </c>
      <c r="DXM20" s="65">
        <v>216040547.51611152</v>
      </c>
      <c r="DXN20" s="65">
        <v>242533774.47003219</v>
      </c>
      <c r="DXO20" s="65">
        <v>272275887.25812536</v>
      </c>
      <c r="DXP20" s="65">
        <v>305665299.37610602</v>
      </c>
      <c r="DXQ20" s="65">
        <v>343149282.08868164</v>
      </c>
      <c r="DXR20" s="65">
        <v>385229955.89725178</v>
      </c>
      <c r="DXS20" s="65">
        <v>432471016.74613541</v>
      </c>
      <c r="DXT20" s="65">
        <v>0</v>
      </c>
      <c r="DXU20" s="65">
        <v>0</v>
      </c>
      <c r="DXV20" s="65">
        <v>0</v>
      </c>
      <c r="DXW20" s="65">
        <v>0</v>
      </c>
      <c r="DXX20" s="65">
        <v>0</v>
      </c>
      <c r="DXY20" s="65">
        <v>0</v>
      </c>
      <c r="DXZ20" s="65">
        <v>0</v>
      </c>
      <c r="DYA20" s="65">
        <v>0</v>
      </c>
      <c r="DYB20" s="65">
        <v>0</v>
      </c>
      <c r="DYC20" s="65">
        <v>0</v>
      </c>
      <c r="DYD20" s="65">
        <v>24663447.76207317</v>
      </c>
      <c r="DYE20" s="65">
        <v>53906551.389052175</v>
      </c>
      <c r="DYF20" s="65">
        <v>88367094.212467581</v>
      </c>
      <c r="DYG20" s="65">
        <v>128761811.16875014</v>
      </c>
      <c r="DYH20" s="65">
        <v>175895551.42685482</v>
      </c>
      <c r="DYI20" s="65">
        <v>230671461.83864403</v>
      </c>
      <c r="DYJ20" s="65">
        <v>294102301.78429258</v>
      </c>
      <c r="DYK20" s="65">
        <v>321407635.25271279</v>
      </c>
      <c r="DYL20" s="65">
        <v>351248077.18950695</v>
      </c>
      <c r="DYM20" s="65">
        <v>383858994.613864</v>
      </c>
      <c r="DYN20" s="65">
        <v>419497606.71990448</v>
      </c>
      <c r="DYO20" s="65">
        <v>458445013.69767261</v>
      </c>
      <c r="DYP20" s="65">
        <v>501008413.91590917</v>
      </c>
      <c r="DYQ20" s="65">
        <v>547523526.9546771</v>
      </c>
      <c r="DYR20" s="65">
        <v>598357241.59954989</v>
      </c>
      <c r="DYS20" s="65">
        <v>653910509.68346667</v>
      </c>
      <c r="DYT20" s="67">
        <v>767.6</v>
      </c>
      <c r="DYU20" s="68">
        <f ca="1">10000000*'Country Model'!$DYT$8/57000</f>
        <v>59385.964912280702</v>
      </c>
      <c r="DYV20" s="68">
        <f ca="1">10000000*'Country Model'!$DYT$8/57000</f>
        <v>59385.964912280702</v>
      </c>
      <c r="DYW20" s="38">
        <f ca="1">'Country Model'!$DYT$8/(220*8)</f>
        <v>0.19232954545454545</v>
      </c>
      <c r="DYX20" s="38">
        <f ca="1">'Country Model'!$DYT$8/(220*8)</f>
        <v>0.19232954545454545</v>
      </c>
      <c r="DYY20" s="25">
        <v>7.5999999999999998E-2</v>
      </c>
      <c r="DYZ20" s="25">
        <f t="shared" si="21"/>
        <v>7.5999999999999998E-2</v>
      </c>
      <c r="DZA20" s="25">
        <f t="shared" si="22"/>
        <v>0.05</v>
      </c>
      <c r="DZB20" s="25">
        <v>0.18</v>
      </c>
      <c r="DZC20" s="25">
        <v>0.03</v>
      </c>
      <c r="DZD20" s="25">
        <v>0.02</v>
      </c>
      <c r="DZE20" s="25">
        <v>7.0000000000000007E-2</v>
      </c>
      <c r="DZF20" s="25">
        <v>0.3</v>
      </c>
      <c r="DZG20" s="25">
        <v>0.26</v>
      </c>
      <c r="DZH20" s="25">
        <v>0.3</v>
      </c>
      <c r="DZI20" s="25">
        <v>0.14000000000000001</v>
      </c>
      <c r="DZJ20" s="25">
        <v>0.32</v>
      </c>
      <c r="DZK20" s="25">
        <v>0.01</v>
      </c>
      <c r="DZL20" s="46">
        <v>0.67</v>
      </c>
      <c r="DZM20" s="46">
        <v>0.33</v>
      </c>
      <c r="DZN20" s="46">
        <v>0.33</v>
      </c>
      <c r="DZO20" s="46">
        <v>0.33</v>
      </c>
      <c r="DZP20" s="46">
        <v>0.17</v>
      </c>
      <c r="DZQ20" s="46">
        <v>1</v>
      </c>
      <c r="DZR20" s="46">
        <v>0.5</v>
      </c>
      <c r="DZS20" s="46">
        <v>0.33</v>
      </c>
      <c r="DZT20" s="46">
        <v>0.5</v>
      </c>
      <c r="DZU20" s="46">
        <v>0.17</v>
      </c>
      <c r="DZW20" s="69">
        <v>0</v>
      </c>
      <c r="DZX20" s="69">
        <v>1</v>
      </c>
      <c r="DZY20" s="69">
        <v>2</v>
      </c>
      <c r="DZZ20" s="69">
        <v>3</v>
      </c>
      <c r="EAA20" s="69">
        <v>4</v>
      </c>
      <c r="EAB20" s="69">
        <v>5</v>
      </c>
      <c r="EAC20" s="69">
        <v>6</v>
      </c>
      <c r="EAD20" s="69">
        <v>7</v>
      </c>
      <c r="EAE20" s="69">
        <v>8</v>
      </c>
      <c r="EAF20" s="69">
        <v>9</v>
      </c>
      <c r="EAG20" s="69">
        <v>10</v>
      </c>
      <c r="EAH20" s="69">
        <v>11</v>
      </c>
      <c r="EAI20" s="69">
        <v>12</v>
      </c>
      <c r="EAJ20" s="69">
        <v>13</v>
      </c>
      <c r="EAK20" s="69">
        <v>14</v>
      </c>
      <c r="EAL20" s="69">
        <v>15</v>
      </c>
      <c r="EAM20" s="69">
        <v>16</v>
      </c>
      <c r="EAN20" s="69">
        <v>17</v>
      </c>
      <c r="EAO20" s="69">
        <v>18</v>
      </c>
      <c r="EAP20" s="69">
        <v>19</v>
      </c>
      <c r="EAQ20" s="69">
        <v>20</v>
      </c>
      <c r="EAR20" s="69">
        <v>21</v>
      </c>
      <c r="EAS20" s="69">
        <v>22</v>
      </c>
      <c r="EAT20" s="69">
        <v>23</v>
      </c>
      <c r="EAU20" s="69">
        <v>24</v>
      </c>
      <c r="EAV20" s="69">
        <v>25</v>
      </c>
      <c r="EAW20" s="69">
        <v>26</v>
      </c>
      <c r="EAX20" s="69">
        <v>27</v>
      </c>
      <c r="EAY20" s="69">
        <v>28</v>
      </c>
      <c r="EAZ20" s="69">
        <v>29</v>
      </c>
      <c r="EBA20" s="69">
        <v>30</v>
      </c>
      <c r="EBB20" s="69">
        <v>31</v>
      </c>
      <c r="EBC20" s="69">
        <v>32</v>
      </c>
      <c r="EBD20" s="69">
        <v>33</v>
      </c>
      <c r="EBE20" s="69">
        <v>34</v>
      </c>
      <c r="EBF20" s="69">
        <v>35</v>
      </c>
      <c r="EBG20" s="69">
        <v>36</v>
      </c>
      <c r="EBH20" s="69">
        <v>37</v>
      </c>
      <c r="EBI20" s="69">
        <v>38</v>
      </c>
      <c r="EBJ20" s="69">
        <v>39</v>
      </c>
      <c r="EBK20" s="69">
        <v>40</v>
      </c>
      <c r="EBL20" s="69">
        <v>41</v>
      </c>
      <c r="EBM20" s="69">
        <v>42</v>
      </c>
      <c r="EBO20" s="70">
        <v>4803097.8528694883</v>
      </c>
      <c r="EBP20" s="70">
        <v>5011250.5804921156</v>
      </c>
      <c r="EBQ20" s="70">
        <v>5228424.0608339189</v>
      </c>
      <c r="EBR20" s="70">
        <v>5455009.2279006634</v>
      </c>
      <c r="EBS20" s="70">
        <v>5691413.95767642</v>
      </c>
      <c r="EBT20" s="70">
        <v>5938063.8023411669</v>
      </c>
      <c r="EBU20" s="70">
        <v>6195402.7563073188</v>
      </c>
      <c r="EBV20" s="70">
        <v>6463894.0554541135</v>
      </c>
      <c r="EBW20" s="70">
        <v>6744021.0109985732</v>
      </c>
      <c r="EBX20" s="70">
        <v>7036287.8795040753</v>
      </c>
      <c r="EBY20" s="70">
        <v>7341220.7705926467</v>
      </c>
      <c r="EBZ20" s="70">
        <v>7659368.5939949583</v>
      </c>
      <c r="ECA20" s="70">
        <v>7991304.0476427861</v>
      </c>
      <c r="ECB20" s="70">
        <v>8337624.6485826196</v>
      </c>
      <c r="ECC20" s="70">
        <v>8698953.8085661698</v>
      </c>
      <c r="ECD20" s="70">
        <v>9075941.9562539235</v>
      </c>
      <c r="ECE20" s="70">
        <v>9469267.7080518492</v>
      </c>
      <c r="ECF20" s="70">
        <v>9879639.0896888711</v>
      </c>
      <c r="ECG20" s="70">
        <v>10307794.810734045</v>
      </c>
      <c r="ECH20" s="70">
        <v>10754505.594347754</v>
      </c>
      <c r="ECI20" s="70">
        <v>11220575.564660542</v>
      </c>
      <c r="ECJ20" s="70">
        <v>11706843.694277046</v>
      </c>
      <c r="ECK20" s="70">
        <v>12214185.314510684</v>
      </c>
      <c r="ECL20" s="70">
        <v>12743513.691067647</v>
      </c>
      <c r="ECM20" s="70">
        <v>13295781.668016585</v>
      </c>
      <c r="ECN20" s="70">
        <v>13871983.383003335</v>
      </c>
      <c r="ECO20" s="70">
        <v>46231992.940015659</v>
      </c>
      <c r="ECP20" s="70">
        <v>46955677.354167528</v>
      </c>
      <c r="ECQ20" s="70">
        <v>47690689.835702643</v>
      </c>
      <c r="ECR20" s="70">
        <v>48437207.706542179</v>
      </c>
      <c r="ECS20" s="70">
        <v>49195411.06428498</v>
      </c>
      <c r="ECT20" s="70">
        <v>49965482.825656146</v>
      </c>
      <c r="ECU20" s="70">
        <v>50747608.770635754</v>
      </c>
      <c r="ECV20" s="70">
        <v>51541977.587278277</v>
      </c>
      <c r="ECW20" s="70">
        <v>52348780.917233653</v>
      </c>
      <c r="ECX20" s="70">
        <v>53168213.401980869</v>
      </c>
      <c r="ECY20" s="70">
        <v>54000472.729785249</v>
      </c>
      <c r="ECZ20" s="70">
        <v>54845759.683390789</v>
      </c>
      <c r="EDA20" s="70">
        <v>55704278.188459054</v>
      </c>
      <c r="EDB20" s="70">
        <v>56576235.362766273</v>
      </c>
      <c r="EDC20" s="70">
        <v>57461841.566170573</v>
      </c>
      <c r="EDD20" s="70">
        <v>58361310.451361306</v>
      </c>
      <c r="EDE20" s="70">
        <v>59274859.015402816</v>
      </c>
      <c r="EDF20" s="70">
        <v>60202707.652085051</v>
      </c>
      <c r="EDG20" s="70">
        <v>61145080.2050936</v>
      </c>
      <c r="EDH20" s="70">
        <v>62102204.022011988</v>
      </c>
      <c r="EDI20" s="70">
        <v>63074310.00916943</v>
      </c>
      <c r="EDJ20" s="70">
        <v>64061632.68734692</v>
      </c>
      <c r="EDK20" s="70">
        <v>65064410.2483555</v>
      </c>
      <c r="EDL20" s="70">
        <v>66082884.612500049</v>
      </c>
      <c r="EDM20" s="70">
        <v>67117301.486942634</v>
      </c>
      <c r="EDN20" s="70">
        <v>68167910.424979374</v>
      </c>
      <c r="EDO20" s="71">
        <v>4803097.8528694883</v>
      </c>
      <c r="EDP20" s="71">
        <v>5011250.5804921156</v>
      </c>
      <c r="EDQ20" s="71">
        <v>5228424.0608339189</v>
      </c>
      <c r="EDR20" s="71">
        <v>5455009.2279006634</v>
      </c>
      <c r="EDS20" s="71">
        <v>5691413.95767642</v>
      </c>
      <c r="EDT20" s="71">
        <v>5938063.8023411669</v>
      </c>
      <c r="EDU20" s="71">
        <v>6195402.7563073188</v>
      </c>
      <c r="EDV20" s="71">
        <v>6463894.0554541135</v>
      </c>
      <c r="EDW20" s="71">
        <v>6744021.0109985732</v>
      </c>
      <c r="EDX20" s="71">
        <v>7036287.8795040753</v>
      </c>
      <c r="EDY20" s="79">
        <v>6816847.8584074583</v>
      </c>
      <c r="EDZ20" s="79">
        <v>6565173.0805671066</v>
      </c>
      <c r="EEA20" s="79">
        <v>6278881.7517193323</v>
      </c>
      <c r="EEB20" s="79">
        <v>5955446.1775590135</v>
      </c>
      <c r="EEC20" s="79">
        <v>5592184.591221109</v>
      </c>
      <c r="EED20" s="79">
        <v>5186252.5464308131</v>
      </c>
      <c r="EEE20" s="79">
        <v>4734633.8540259246</v>
      </c>
      <c r="EEF20" s="71">
        <v>4943168.8143914631</v>
      </c>
      <c r="EEG20" s="71">
        <v>5160888.6095373463</v>
      </c>
      <c r="EEH20" s="71">
        <v>5388197.7816554178</v>
      </c>
      <c r="EEI20" s="71">
        <v>5625518.6908285227</v>
      </c>
      <c r="EEJ20" s="71">
        <v>5873292.2998120356</v>
      </c>
      <c r="EEK20" s="71">
        <v>6131978.9933807626</v>
      </c>
      <c r="EEL20" s="71">
        <v>6402059.4337636335</v>
      </c>
      <c r="EEM20" s="71">
        <v>6684035.4537556553</v>
      </c>
      <c r="EEN20" s="71">
        <v>6978430.989166609</v>
      </c>
      <c r="EEO20" s="71">
        <v>46231992.940015659</v>
      </c>
      <c r="EEP20" s="71">
        <v>46955677.354167528</v>
      </c>
      <c r="EEQ20" s="71">
        <v>47690689.835702643</v>
      </c>
      <c r="EER20" s="71">
        <v>48437207.706542179</v>
      </c>
      <c r="EES20" s="71">
        <v>49195411.06428498</v>
      </c>
      <c r="EET20" s="71">
        <v>49965482.825656146</v>
      </c>
      <c r="EEU20" s="71">
        <v>50747608.770635754</v>
      </c>
      <c r="EEV20" s="71">
        <v>51541977.587278277</v>
      </c>
      <c r="EEW20" s="71">
        <v>52348780.917233653</v>
      </c>
      <c r="EEX20" s="71">
        <v>53168213.401980869</v>
      </c>
      <c r="EEY20" s="79">
        <v>50143296.106229164</v>
      </c>
      <c r="EEZ20" s="79">
        <v>47010651.157192104</v>
      </c>
      <c r="EFA20" s="79">
        <v>43767647.14807497</v>
      </c>
      <c r="EFB20" s="79">
        <v>40411596.687690198</v>
      </c>
      <c r="EFC20" s="79">
        <v>36939755.292538226</v>
      </c>
      <c r="EFD20" s="79">
        <v>33349320.257920746</v>
      </c>
      <c r="EFE20" s="79">
        <v>29637429.507701408</v>
      </c>
      <c r="EFF20" s="71">
        <v>30942797.647725508</v>
      </c>
      <c r="EFG20" s="71">
        <v>32305660.179445997</v>
      </c>
      <c r="EFH20" s="71">
        <v>33728549.419207349</v>
      </c>
      <c r="EFI20" s="71">
        <v>35214109.218164295</v>
      </c>
      <c r="EFJ20" s="71">
        <v>36765099.874785706</v>
      </c>
      <c r="EFK20" s="71">
        <v>38384403.263727665</v>
      </c>
      <c r="EFL20" s="71">
        <v>40075028.190605581</v>
      </c>
      <c r="EFM20" s="71">
        <v>41840115.982615024</v>
      </c>
      <c r="EFN20" s="71">
        <v>43682946.325389057</v>
      </c>
      <c r="EFO20" s="70">
        <v>0</v>
      </c>
      <c r="EFP20" s="70">
        <v>0</v>
      </c>
      <c r="EFQ20" s="70">
        <v>0</v>
      </c>
      <c r="EFR20" s="70">
        <v>0</v>
      </c>
      <c r="EFS20" s="70">
        <v>0</v>
      </c>
      <c r="EFT20" s="70">
        <v>0</v>
      </c>
      <c r="EFU20" s="70">
        <v>0</v>
      </c>
      <c r="EFV20" s="70">
        <v>0</v>
      </c>
      <c r="EFW20" s="70">
        <v>0</v>
      </c>
      <c r="EFX20" s="70">
        <v>0</v>
      </c>
      <c r="EFY20" s="70">
        <v>524372.91218518838</v>
      </c>
      <c r="EFZ20" s="70">
        <v>1094195.5134278517</v>
      </c>
      <c r="EGA20" s="70">
        <v>1712422.2959234538</v>
      </c>
      <c r="EGB20" s="70">
        <v>2382178.4710236061</v>
      </c>
      <c r="EGC20" s="70">
        <v>3106769.2173450608</v>
      </c>
      <c r="EGD20" s="70">
        <v>3889689.4098231103</v>
      </c>
      <c r="EGE20" s="70">
        <v>4734633.8540259246</v>
      </c>
      <c r="EGF20" s="70">
        <v>4936470.275297408</v>
      </c>
      <c r="EGG20" s="70">
        <v>5146906.2011966985</v>
      </c>
      <c r="EGH20" s="70">
        <v>5366307.8126923367</v>
      </c>
      <c r="EGI20" s="70">
        <v>5595056.873832019</v>
      </c>
      <c r="EGJ20" s="70">
        <v>5833551.3944650106</v>
      </c>
      <c r="EGK20" s="70">
        <v>6082206.3211299218</v>
      </c>
      <c r="EGL20" s="70">
        <v>6341454.2573040137</v>
      </c>
      <c r="EGM20" s="70">
        <v>6611746.2142609293</v>
      </c>
      <c r="EGN20" s="70">
        <v>6893552.3938367264</v>
      </c>
      <c r="EGO20" s="70">
        <v>0</v>
      </c>
      <c r="EGP20" s="70">
        <v>0</v>
      </c>
      <c r="EGQ20" s="70">
        <v>0</v>
      </c>
      <c r="EGR20" s="70">
        <v>0</v>
      </c>
      <c r="EGS20" s="70">
        <v>0</v>
      </c>
      <c r="EGT20" s="70">
        <v>0</v>
      </c>
      <c r="EGU20" s="70">
        <v>0</v>
      </c>
      <c r="EGV20" s="70">
        <v>0</v>
      </c>
      <c r="EGW20" s="70">
        <v>0</v>
      </c>
      <c r="EGX20" s="70">
        <v>0</v>
      </c>
      <c r="EGY20" s="70">
        <v>3857176.6235560849</v>
      </c>
      <c r="EGZ20" s="70">
        <v>7835108.5261986852</v>
      </c>
      <c r="EHA20" s="70">
        <v>11936631.040384084</v>
      </c>
      <c r="EHB20" s="70">
        <v>16164638.675076075</v>
      </c>
      <c r="EHC20" s="70">
        <v>20522086.273632348</v>
      </c>
      <c r="EHD20" s="70">
        <v>25011990.19344056</v>
      </c>
      <c r="EHE20" s="70">
        <v>29637429.507701408</v>
      </c>
      <c r="EHF20" s="70">
        <v>29259910.004359543</v>
      </c>
      <c r="EHG20" s="70">
        <v>28839420.025647603</v>
      </c>
      <c r="EHH20" s="70">
        <v>28373654.602804638</v>
      </c>
      <c r="EHI20" s="70">
        <v>27860200.791005135</v>
      </c>
      <c r="EHJ20" s="70">
        <v>27296532.812561214</v>
      </c>
      <c r="EHK20" s="70">
        <v>26680006.984627835</v>
      </c>
      <c r="EHL20" s="70">
        <v>26007856.421894468</v>
      </c>
      <c r="EHM20" s="70">
        <v>25277185.50432761</v>
      </c>
      <c r="EHN20" s="70">
        <v>24484964.099590316</v>
      </c>
      <c r="EHO20" s="70">
        <f t="shared" si="23"/>
        <v>92628506.515815437</v>
      </c>
      <c r="EHP20" s="70">
        <f t="shared" si="24"/>
        <v>208092597.03417376</v>
      </c>
      <c r="EHQ20" s="70">
        <f t="shared" si="25"/>
        <v>7125269.7319858028</v>
      </c>
      <c r="EHR20" s="70">
        <f t="shared" si="26"/>
        <v>9047504.2188771199</v>
      </c>
      <c r="EHS20" s="70">
        <f t="shared" si="27"/>
        <v>692354580.25554514</v>
      </c>
      <c r="EHT20" s="70">
        <f t="shared" si="28"/>
        <v>1328647880.6194324</v>
      </c>
      <c r="EHU20" s="70">
        <f t="shared" si="29"/>
        <v>53258044.635041937</v>
      </c>
      <c r="EHV20" s="70">
        <f t="shared" si="30"/>
        <v>57767299.157366626</v>
      </c>
      <c r="EHW20" s="70">
        <f t="shared" si="31"/>
        <v>784983086.77136064</v>
      </c>
      <c r="EHX20" s="70">
        <f t="shared" si="2"/>
        <v>1536740477.6536062</v>
      </c>
      <c r="EHY20" s="70">
        <f t="shared" si="2"/>
        <v>60383314.367027737</v>
      </c>
      <c r="EHZ20" s="70">
        <f t="shared" si="2"/>
        <v>66814803.376243748</v>
      </c>
      <c r="EIA20" s="70">
        <f t="shared" si="32"/>
        <v>79918878.696087167</v>
      </c>
      <c r="EIB20" s="70">
        <f t="shared" si="33"/>
        <v>137841083.61640456</v>
      </c>
      <c r="EIC20" s="70">
        <f t="shared" si="3"/>
        <v>113641359.00206968</v>
      </c>
      <c r="EID20" s="70">
        <f t="shared" si="3"/>
        <v>124582102.53361037</v>
      </c>
      <c r="EIE20" s="70">
        <f t="shared" si="34"/>
        <v>607026948.92325735</v>
      </c>
      <c r="EIF20" s="70">
        <f t="shared" si="35"/>
        <v>969603088.53262484</v>
      </c>
      <c r="EIG20" s="70">
        <f t="shared" si="4"/>
        <v>174024673.36909741</v>
      </c>
      <c r="EIH20" s="70">
        <f t="shared" si="4"/>
        <v>191396905.90985411</v>
      </c>
      <c r="EII20" s="70">
        <f t="shared" si="4"/>
        <v>686945827.61934447</v>
      </c>
      <c r="EIJ20" s="70">
        <f t="shared" si="4"/>
        <v>1107444172.1490295</v>
      </c>
      <c r="EIK20" s="70">
        <f t="shared" si="4"/>
        <v>287666032.37116706</v>
      </c>
      <c r="EIL20" s="70">
        <f t="shared" si="4"/>
        <v>315979008.44346452</v>
      </c>
      <c r="EIM20" s="70">
        <f t="shared" si="36"/>
        <v>12709627.81972827</v>
      </c>
      <c r="EIN20" s="70">
        <f t="shared" si="5"/>
        <v>70251513.417769194</v>
      </c>
      <c r="EIO20" s="70">
        <f t="shared" si="37"/>
        <v>977663.67844063614</v>
      </c>
      <c r="EIP20" s="70">
        <f t="shared" si="38"/>
        <v>3054413.6268595303</v>
      </c>
      <c r="EIQ20" s="70">
        <f t="shared" si="5"/>
        <v>85327631.332287788</v>
      </c>
      <c r="EIR20" s="70">
        <f t="shared" si="5"/>
        <v>359044792.08680761</v>
      </c>
      <c r="EIS20" s="70">
        <f t="shared" si="39"/>
        <v>6563663.9486375218</v>
      </c>
      <c r="EIT20" s="70">
        <f t="shared" si="40"/>
        <v>15610643.134209026</v>
      </c>
      <c r="EIU20" s="70">
        <f t="shared" si="5"/>
        <v>98037259.152016163</v>
      </c>
      <c r="EIV20" s="70">
        <f t="shared" si="5"/>
        <v>429296305.50457668</v>
      </c>
      <c r="EIW20" s="70">
        <f t="shared" si="41"/>
        <v>7541327.6270781662</v>
      </c>
      <c r="EIX20" s="70">
        <f t="shared" si="42"/>
        <v>18665056.761068553</v>
      </c>
      <c r="EIY20" s="70">
        <v>491.60845709091836</v>
      </c>
      <c r="EIZ20" s="70">
        <v>551.89479952024953</v>
      </c>
      <c r="EJA20" s="70">
        <v>619.57410484735772</v>
      </c>
      <c r="EJB20" s="70">
        <v>695.55297808766556</v>
      </c>
      <c r="EJC20" s="70">
        <v>780.84920196238841</v>
      </c>
      <c r="EJD20" s="70">
        <v>876.60537071045474</v>
      </c>
      <c r="EJE20" s="70">
        <v>984.10419582579982</v>
      </c>
      <c r="EJF20" s="70">
        <v>1104.7856887495955</v>
      </c>
      <c r="EJG20" s="70">
        <v>1240.2664506899148</v>
      </c>
      <c r="EJH20" s="70">
        <v>1392.3613279675756</v>
      </c>
      <c r="EJI20" s="70">
        <v>1563.1077229745424</v>
      </c>
      <c r="EJJ20" s="70">
        <v>1754.7928864048126</v>
      </c>
      <c r="EJK20" s="70">
        <v>1969.9845563536269</v>
      </c>
      <c r="EJL20" s="70">
        <v>2211.5653547141901</v>
      </c>
      <c r="EJM20" s="70">
        <v>2482.7714016323116</v>
      </c>
      <c r="EJN20" s="70">
        <v>2787.2356652828348</v>
      </c>
      <c r="EJO20" s="70">
        <v>3129.0366276641826</v>
      </c>
      <c r="EJP20" s="70">
        <v>3512.7529183186284</v>
      </c>
      <c r="EJQ20" s="70">
        <v>3943.5246478298322</v>
      </c>
      <c r="EJR20" s="70">
        <v>4427.1222626967556</v>
      </c>
      <c r="EJS20" s="70">
        <v>4970.0238439364221</v>
      </c>
      <c r="EJT20" s="70">
        <v>5579.5018848767941</v>
      </c>
      <c r="EJU20" s="70">
        <v>6263.7207105805446</v>
      </c>
      <c r="EJV20" s="70">
        <v>7031.845843891495</v>
      </c>
      <c r="EJW20" s="70">
        <v>7894.1667831277182</v>
      </c>
      <c r="EJX20" s="70">
        <v>8862.2348361023905</v>
      </c>
      <c r="EJY20" s="70">
        <v>1366.5635278780433</v>
      </c>
      <c r="EJZ20" s="70">
        <v>1493.4393551262735</v>
      </c>
      <c r="EKA20" s="70">
        <v>1632.0947119840184</v>
      </c>
      <c r="EKB20" s="70">
        <v>1783.6232450570265</v>
      </c>
      <c r="EKC20" s="70">
        <v>1949.2201383585566</v>
      </c>
      <c r="EKD20" s="70">
        <v>2130.1915403446501</v>
      </c>
      <c r="EKE20" s="70">
        <v>2327.9648661834244</v>
      </c>
      <c r="EKF20" s="70">
        <v>2544.1000565177274</v>
      </c>
      <c r="EKG20" s="70">
        <v>2780.3018815248424</v>
      </c>
      <c r="EKH20" s="70">
        <v>3038.433387321737</v>
      </c>
      <c r="EKI20" s="70">
        <v>3320.5305907746097</v>
      </c>
      <c r="EKJ20" s="70">
        <v>3628.8185386183209</v>
      </c>
      <c r="EKK20" s="70">
        <v>3965.7288575522825</v>
      </c>
      <c r="EKL20" s="70">
        <v>4333.9189337395255</v>
      </c>
      <c r="EKM20" s="70">
        <v>4736.292872987553</v>
      </c>
      <c r="EKN20" s="70">
        <v>5176.0244069348146</v>
      </c>
      <c r="EKO20" s="70">
        <v>5656.5819259157324</v>
      </c>
      <c r="EKP20" s="70">
        <v>6181.7558359514715</v>
      </c>
      <c r="EKQ20" s="70">
        <v>6755.6884556451769</v>
      </c>
      <c r="EKR20" s="70">
        <v>7382.9066887940089</v>
      </c>
      <c r="EKS20" s="70">
        <v>8068.3577304237579</v>
      </c>
      <c r="EKT20" s="70">
        <v>8817.448087878056</v>
      </c>
      <c r="EKU20" s="70">
        <v>9636.0862247416735</v>
      </c>
      <c r="EKV20" s="70">
        <v>10530.729163952679</v>
      </c>
      <c r="EKW20" s="70">
        <v>11508.433417686281</v>
      </c>
      <c r="EKX20" s="70">
        <v>12576.910645720738</v>
      </c>
      <c r="EKY20" s="71">
        <v>491.60845709091836</v>
      </c>
      <c r="EKZ20" s="71">
        <v>551.89479952024953</v>
      </c>
      <c r="ELA20" s="71">
        <v>619.57410484735772</v>
      </c>
      <c r="ELB20" s="71">
        <v>695.55297808766556</v>
      </c>
      <c r="ELC20" s="71">
        <v>780.84920196238841</v>
      </c>
      <c r="ELD20" s="71">
        <v>876.60537071045474</v>
      </c>
      <c r="ELE20" s="71">
        <v>984.10419582579982</v>
      </c>
      <c r="ELF20" s="71">
        <v>1104.7856887495955</v>
      </c>
      <c r="ELG20" s="71">
        <v>1240.2664506899148</v>
      </c>
      <c r="ELH20" s="71">
        <v>1392.3613279675756</v>
      </c>
      <c r="ELI20" s="79">
        <v>1451.4571713335038</v>
      </c>
      <c r="ELJ20" s="79">
        <v>1504.1081883469822</v>
      </c>
      <c r="ELK20" s="79">
        <v>1547.8450085635639</v>
      </c>
      <c r="ELL20" s="79">
        <v>1579.6895390815644</v>
      </c>
      <c r="ELM20" s="79">
        <v>1596.0673296207717</v>
      </c>
      <c r="ELN20" s="79">
        <v>1592.7060944473342</v>
      </c>
      <c r="ELO20" s="79">
        <v>1564.5183138320913</v>
      </c>
      <c r="ELP20" s="71">
        <v>1633.426866135183</v>
      </c>
      <c r="ELQ20" s="71">
        <v>1705.3704666946785</v>
      </c>
      <c r="ELR20" s="71">
        <v>1780.4827929368307</v>
      </c>
      <c r="ELS20" s="71">
        <v>1858.9034100540107</v>
      </c>
      <c r="ELT20" s="71">
        <v>1940.7780303288935</v>
      </c>
      <c r="ELU20" s="71">
        <v>2026.2587838804704</v>
      </c>
      <c r="ELV20" s="71">
        <v>2115.5045013349554</v>
      </c>
      <c r="ELW20" s="71">
        <v>2208.6810089468127</v>
      </c>
      <c r="ELX20" s="71">
        <v>2305.9614367182648</v>
      </c>
      <c r="ELY20" s="71">
        <v>1366.5635278780433</v>
      </c>
      <c r="ELZ20" s="71">
        <v>1493.4393551262735</v>
      </c>
      <c r="EMA20" s="71">
        <v>1632.0947119840184</v>
      </c>
      <c r="EMB20" s="71">
        <v>1783.6232450570265</v>
      </c>
      <c r="EMC20" s="71">
        <v>1949.2201383585566</v>
      </c>
      <c r="EMD20" s="71">
        <v>2130.1915403446501</v>
      </c>
      <c r="EME20" s="71">
        <v>2327.9648661834244</v>
      </c>
      <c r="EMF20" s="71">
        <v>2544.1000565177274</v>
      </c>
      <c r="EMG20" s="71">
        <v>2780.3018815248424</v>
      </c>
      <c r="EMH20" s="71">
        <v>3038.433387321737</v>
      </c>
      <c r="EMI20" s="79">
        <v>3083.3498342907087</v>
      </c>
      <c r="EMJ20" s="79">
        <v>3110.415890244275</v>
      </c>
      <c r="EMK20" s="79">
        <v>3115.9298166482222</v>
      </c>
      <c r="EML20" s="79">
        <v>3095.6563812425184</v>
      </c>
      <c r="EMM20" s="79">
        <v>3044.7597040634273</v>
      </c>
      <c r="EMN20" s="79">
        <v>2957.7282325341798</v>
      </c>
      <c r="EMO20" s="79">
        <v>2828.2909629578667</v>
      </c>
      <c r="EMP20" s="71">
        <v>2952.8618510237129</v>
      </c>
      <c r="EMQ20" s="71">
        <v>3082.919411555989</v>
      </c>
      <c r="EMR20" s="71">
        <v>3218.7053027400166</v>
      </c>
      <c r="EMS20" s="71">
        <v>3360.4718264944345</v>
      </c>
      <c r="EMT20" s="71">
        <v>3508.4823972699646</v>
      </c>
      <c r="EMU20" s="71">
        <v>3663.0120314962219</v>
      </c>
      <c r="EMV20" s="71">
        <v>3824.3478585860039</v>
      </c>
      <c r="EMW20" s="71">
        <v>3992.7896544465498</v>
      </c>
      <c r="EMX20" s="71">
        <v>4168.6503984890778</v>
      </c>
      <c r="EMY20" s="70">
        <v>0</v>
      </c>
      <c r="EMZ20" s="70">
        <v>0</v>
      </c>
      <c r="ENA20" s="70">
        <v>0</v>
      </c>
      <c r="ENB20" s="70">
        <v>0</v>
      </c>
      <c r="ENC20" s="70">
        <v>0</v>
      </c>
      <c r="END20" s="70">
        <v>0</v>
      </c>
      <c r="ENE20" s="70">
        <v>0</v>
      </c>
      <c r="ENF20" s="70">
        <v>0</v>
      </c>
      <c r="ENG20" s="70">
        <v>0</v>
      </c>
      <c r="ENH20" s="70">
        <v>0</v>
      </c>
      <c r="ENI20" s="70">
        <v>111.65055164103865</v>
      </c>
      <c r="ENJ20" s="70">
        <v>250.68469805783047</v>
      </c>
      <c r="ENK20" s="70">
        <v>422.13954779006303</v>
      </c>
      <c r="ENL20" s="70">
        <v>631.87581563262574</v>
      </c>
      <c r="ENM20" s="70">
        <v>886.70407201153989</v>
      </c>
      <c r="ENN20" s="70">
        <v>1194.5295708355006</v>
      </c>
      <c r="ENO20" s="70">
        <v>1564.5183138320913</v>
      </c>
      <c r="ENP20" s="70">
        <v>1879.3260521834454</v>
      </c>
      <c r="ENQ20" s="70">
        <v>2238.1541811351535</v>
      </c>
      <c r="ENR20" s="70">
        <v>2646.6394697599249</v>
      </c>
      <c r="ENS20" s="70">
        <v>3111.1204338824114</v>
      </c>
      <c r="ENT20" s="70">
        <v>3638.7238545479004</v>
      </c>
      <c r="ENU20" s="70">
        <v>4237.4619267000744</v>
      </c>
      <c r="ENV20" s="70">
        <v>4916.3413425565395</v>
      </c>
      <c r="ENW20" s="70">
        <v>5685.4857741809055</v>
      </c>
      <c r="ENX20" s="70">
        <v>6556.2733993841257</v>
      </c>
      <c r="ENY20" s="70">
        <v>0</v>
      </c>
      <c r="ENZ20" s="70">
        <v>0</v>
      </c>
      <c r="EOA20" s="70">
        <v>0</v>
      </c>
      <c r="EOB20" s="70">
        <v>0</v>
      </c>
      <c r="EOC20" s="70">
        <v>0</v>
      </c>
      <c r="EOD20" s="70">
        <v>0</v>
      </c>
      <c r="EOE20" s="70">
        <v>0</v>
      </c>
      <c r="EOF20" s="70">
        <v>0</v>
      </c>
      <c r="EOG20" s="70">
        <v>0</v>
      </c>
      <c r="EOH20" s="70">
        <v>0</v>
      </c>
      <c r="EOI20" s="70">
        <v>237.18075648390095</v>
      </c>
      <c r="EOJ20" s="70">
        <v>518.40264837404584</v>
      </c>
      <c r="EOK20" s="70">
        <v>849.79904090406035</v>
      </c>
      <c r="EOL20" s="70">
        <v>1238.2625524970072</v>
      </c>
      <c r="EOM20" s="70">
        <v>1691.5331689241257</v>
      </c>
      <c r="EON20" s="70">
        <v>2218.2961744006348</v>
      </c>
      <c r="EOO20" s="70">
        <v>2828.2909629578658</v>
      </c>
      <c r="EOP20" s="70">
        <v>3228.8939849277585</v>
      </c>
      <c r="EOQ20" s="70">
        <v>3672.7690440891879</v>
      </c>
      <c r="EOR20" s="70">
        <v>4164.2013860539919</v>
      </c>
      <c r="EOS20" s="70">
        <v>4707.8859039293238</v>
      </c>
      <c r="EOT20" s="70">
        <v>5308.9656906080909</v>
      </c>
      <c r="EOU20" s="70">
        <v>5973.0741932454512</v>
      </c>
      <c r="EOV20" s="70">
        <v>6706.3813053666754</v>
      </c>
      <c r="EOW20" s="70">
        <v>7515.6437632397319</v>
      </c>
      <c r="EOX20" s="70">
        <v>8408.2602472316612</v>
      </c>
      <c r="EOY20" s="70">
        <f t="shared" si="43"/>
        <v>19843.982801355713</v>
      </c>
      <c r="EOZ20" s="70">
        <f t="shared" si="44"/>
        <v>75457.913160380471</v>
      </c>
      <c r="EPA20" s="70">
        <f t="shared" si="45"/>
        <v>1526.460215488901</v>
      </c>
      <c r="EPB20" s="70">
        <f t="shared" si="46"/>
        <v>3280.7788330600206</v>
      </c>
      <c r="EPC20" s="70">
        <f t="shared" si="47"/>
        <v>41715.14931591507</v>
      </c>
      <c r="EPD20" s="70">
        <f t="shared" si="48"/>
        <v>128830.04749262465</v>
      </c>
      <c r="EPE20" s="70">
        <f t="shared" si="49"/>
        <v>3208.8576396857748</v>
      </c>
      <c r="EPF20" s="70">
        <f t="shared" si="50"/>
        <v>5601.3064127228108</v>
      </c>
      <c r="EPG20" s="70">
        <f t="shared" si="51"/>
        <v>61559.132117270783</v>
      </c>
      <c r="EPH20" s="70">
        <f t="shared" si="6"/>
        <v>204287.96065300511</v>
      </c>
      <c r="EPI20" s="70">
        <f t="shared" si="6"/>
        <v>4735.317855174676</v>
      </c>
      <c r="EPJ20" s="70">
        <f t="shared" si="6"/>
        <v>8882.0852457828314</v>
      </c>
      <c r="EPK20" s="70">
        <f t="shared" si="52"/>
        <v>16346.398545387114</v>
      </c>
      <c r="EPL20" s="70">
        <f t="shared" si="53"/>
        <v>35486.284156249305</v>
      </c>
      <c r="EPM20" s="70">
        <f t="shared" si="7"/>
        <v>7944.1754948604503</v>
      </c>
      <c r="EPN20" s="70">
        <f t="shared" si="7"/>
        <v>14483.391658505643</v>
      </c>
      <c r="EPO20" s="70">
        <f t="shared" si="54"/>
        <v>34961.674974331298</v>
      </c>
      <c r="EPP20" s="70">
        <f t="shared" si="55"/>
        <v>69562.206669391133</v>
      </c>
      <c r="EPQ20" s="70">
        <f t="shared" si="8"/>
        <v>12679.493350035125</v>
      </c>
      <c r="EPR20" s="70">
        <f t="shared" si="8"/>
        <v>23365.476904288473</v>
      </c>
      <c r="EPS20" s="70">
        <f t="shared" si="8"/>
        <v>51308.073519718411</v>
      </c>
      <c r="EPT20" s="70">
        <f t="shared" si="8"/>
        <v>105048.49082564045</v>
      </c>
      <c r="EPU20" s="70">
        <f t="shared" si="8"/>
        <v>20623.668844895576</v>
      </c>
      <c r="EPV20" s="70">
        <f t="shared" si="8"/>
        <v>37848.868562794116</v>
      </c>
      <c r="EPW20" s="70">
        <f t="shared" si="56"/>
        <v>3497.5842559685989</v>
      </c>
      <c r="EPX20" s="70">
        <f t="shared" si="9"/>
        <v>39971.629004131166</v>
      </c>
      <c r="EPY20" s="70">
        <f t="shared" si="57"/>
        <v>269.04494276681532</v>
      </c>
      <c r="EPZ20" s="70">
        <f t="shared" si="58"/>
        <v>1737.8969132230941</v>
      </c>
      <c r="EQA20" s="70">
        <f t="shared" si="10"/>
        <v>6753.4743415837729</v>
      </c>
      <c r="EQB20" s="70">
        <f t="shared" si="10"/>
        <v>59267.84082323352</v>
      </c>
      <c r="EQC20" s="70">
        <f t="shared" si="59"/>
        <v>519.49802627567487</v>
      </c>
      <c r="EQD20" s="70">
        <f t="shared" si="60"/>
        <v>2576.8626444884139</v>
      </c>
      <c r="EQE20" s="70">
        <f t="shared" si="11"/>
        <v>10251.058597552372</v>
      </c>
      <c r="EQF20" s="70">
        <f t="shared" si="11"/>
        <v>99239.469827364665</v>
      </c>
      <c r="EQG20" s="70">
        <f t="shared" si="61"/>
        <v>788.54296904249009</v>
      </c>
      <c r="EQH20" s="70">
        <f t="shared" si="62"/>
        <v>4314.7595577115071</v>
      </c>
      <c r="EQI20" s="25" t="s">
        <v>4324</v>
      </c>
    </row>
    <row r="21" spans="1:3831" s="25" customFormat="1" x14ac:dyDescent="0.25">
      <c r="A21" s="25" t="s">
        <v>4346</v>
      </c>
      <c r="B21" s="26" t="s">
        <v>4347</v>
      </c>
      <c r="C21" s="27">
        <v>2</v>
      </c>
      <c r="D21" s="28">
        <v>1</v>
      </c>
      <c r="E21" s="26" t="s">
        <v>4319</v>
      </c>
      <c r="F21" s="29" t="s">
        <v>4320</v>
      </c>
      <c r="G21" s="30" t="s">
        <v>4331</v>
      </c>
      <c r="H21" s="25" t="s">
        <v>4314</v>
      </c>
      <c r="I21" s="31">
        <v>16018.511</v>
      </c>
      <c r="J21" s="31">
        <v>12619.037999999999</v>
      </c>
      <c r="K21" s="27">
        <v>2019</v>
      </c>
      <c r="L21" s="27">
        <v>2025</v>
      </c>
      <c r="M21" s="25">
        <f t="shared" si="12"/>
        <v>7</v>
      </c>
      <c r="N21" s="32">
        <v>2.7606165696755269</v>
      </c>
      <c r="O21" s="32">
        <v>0.41626933658356663</v>
      </c>
      <c r="P21" s="25">
        <v>0.14543</v>
      </c>
      <c r="Q21" s="25">
        <v>0.24413000000000001</v>
      </c>
      <c r="R21" s="25">
        <v>0.61045000000000005</v>
      </c>
      <c r="S21" s="25">
        <v>0.14543</v>
      </c>
      <c r="T21" s="25">
        <v>0.24413000000000001</v>
      </c>
      <c r="U21" s="25">
        <v>0.61045000000000005</v>
      </c>
      <c r="V21" s="25">
        <v>3.4</v>
      </c>
      <c r="W21" s="25">
        <v>4</v>
      </c>
      <c r="X21" s="33">
        <v>7976232</v>
      </c>
      <c r="Y21" s="33">
        <v>7976232</v>
      </c>
      <c r="Z21" s="33">
        <v>6057512</v>
      </c>
      <c r="AA21" s="33">
        <v>9035911</v>
      </c>
      <c r="AB21" s="34">
        <v>0.48</v>
      </c>
      <c r="AC21" s="34">
        <v>0.52</v>
      </c>
      <c r="AD21" s="33">
        <f t="shared" si="13"/>
        <v>8354156.0225718003</v>
      </c>
      <c r="AE21" s="33">
        <v>3828591.36</v>
      </c>
      <c r="AF21" s="35">
        <v>3934284.0874693254</v>
      </c>
      <c r="AG21" s="35">
        <v>4042894.585886111</v>
      </c>
      <c r="AH21" s="35">
        <v>4154503.4037185977</v>
      </c>
      <c r="AI21" s="35">
        <v>4269193.3130693873</v>
      </c>
      <c r="AJ21" s="35">
        <v>4387049.3710614601</v>
      </c>
      <c r="AK21" s="35">
        <v>4508158.9829188287</v>
      </c>
      <c r="AL21" s="35">
        <v>4632611.9667886011</v>
      </c>
      <c r="AM21" s="35">
        <v>4760500.6203525383</v>
      </c>
      <c r="AN21" s="35">
        <v>4891919.7892774967</v>
      </c>
      <c r="AO21" s="35">
        <v>5026966.9375555273</v>
      </c>
      <c r="AP21" s="35">
        <v>5165742.2197857955</v>
      </c>
      <c r="AQ21" s="35">
        <v>5308348.5554519268</v>
      </c>
      <c r="AR21" s="35">
        <v>5454891.7052498637</v>
      </c>
      <c r="AS21" s="35">
        <v>5605480.3495228468</v>
      </c>
      <c r="AT21" s="35">
        <v>5760226.1688616797</v>
      </c>
      <c r="AU21" s="35">
        <v>5919243.9269300606</v>
      </c>
      <c r="AV21" s="35">
        <v>6082651.5555764036</v>
      </c>
      <c r="AW21" s="35">
        <v>6250570.2422952717</v>
      </c>
      <c r="AX21" s="35">
        <v>6423124.5201032823</v>
      </c>
      <c r="AY21" s="35">
        <v>6600442.3598961448</v>
      </c>
      <c r="AZ21" s="35">
        <v>6782655.2653553197</v>
      </c>
      <c r="BA21" s="35">
        <v>6969898.3704746878</v>
      </c>
      <c r="BB21" s="35">
        <v>7162310.539779556</v>
      </c>
      <c r="BC21" s="35">
        <v>7360034.4713123264</v>
      </c>
      <c r="BD21" s="35">
        <v>7563216.8024612051</v>
      </c>
      <c r="BE21" s="33">
        <v>4147640.64</v>
      </c>
      <c r="BF21" s="35">
        <v>4164905.9961759984</v>
      </c>
      <c r="BG21" s="35">
        <v>4182243.2227356094</v>
      </c>
      <c r="BH21" s="35">
        <v>4199652.6188532021</v>
      </c>
      <c r="BI21" s="35">
        <v>4217134.4849485168</v>
      </c>
      <c r="BJ21" s="35">
        <v>4234689.1226918483</v>
      </c>
      <c r="BK21" s="35">
        <v>4252316.8350092536</v>
      </c>
      <c r="BL21" s="35">
        <v>4270017.9260877781</v>
      </c>
      <c r="BM21" s="35">
        <v>4287792.7013807027</v>
      </c>
      <c r="BN21" s="35">
        <v>4305641.4676128188</v>
      </c>
      <c r="BO21" s="35">
        <v>4323564.5327857174</v>
      </c>
      <c r="BP21" s="35">
        <v>4341562.2061831066</v>
      </c>
      <c r="BQ21" s="35">
        <v>4359634.7983761476</v>
      </c>
      <c r="BR21" s="35">
        <v>4377782.6212288141</v>
      </c>
      <c r="BS21" s="35">
        <v>4396005.9879032737</v>
      </c>
      <c r="BT21" s="35">
        <v>4414305.2128652921</v>
      </c>
      <c r="BU21" s="35">
        <v>4432680.6118896604</v>
      </c>
      <c r="BV21" s="35">
        <v>4451132.5020656418</v>
      </c>
      <c r="BW21" s="35">
        <v>4469661.2018024456</v>
      </c>
      <c r="BX21" s="35">
        <v>4488267.0308347214</v>
      </c>
      <c r="BY21" s="35">
        <v>4506950.3102280758</v>
      </c>
      <c r="BZ21" s="35">
        <v>4525711.3623846127</v>
      </c>
      <c r="CA21" s="35">
        <v>4544550.5110484976</v>
      </c>
      <c r="CB21" s="35">
        <v>4563468.0813115444</v>
      </c>
      <c r="CC21" s="35">
        <v>4582464.3996188231</v>
      </c>
      <c r="CD21" s="35">
        <v>4601539.7937742947</v>
      </c>
      <c r="CE21" s="25">
        <v>0.5</v>
      </c>
      <c r="CF21" s="25">
        <v>0.8</v>
      </c>
      <c r="CG21" s="25">
        <v>0.88</v>
      </c>
      <c r="CH21" s="25">
        <v>0.62</v>
      </c>
      <c r="CI21" s="37">
        <v>0.76</v>
      </c>
      <c r="CJ21" s="25">
        <v>0.76</v>
      </c>
      <c r="CK21" s="25">
        <v>0.76</v>
      </c>
      <c r="CL21" s="25">
        <v>0.76</v>
      </c>
      <c r="CM21" s="38">
        <v>0.76571428571428568</v>
      </c>
      <c r="CN21" s="25">
        <v>0.77142857142857135</v>
      </c>
      <c r="CO21" s="25">
        <v>0.77714285714285702</v>
      </c>
      <c r="CP21" s="25">
        <v>0.7828571428571427</v>
      </c>
      <c r="CQ21" s="25">
        <v>0.78857142857142837</v>
      </c>
      <c r="CR21" s="25">
        <v>0.79428571428571404</v>
      </c>
      <c r="CS21" s="38">
        <v>0.8</v>
      </c>
      <c r="CT21" s="25">
        <v>0.8</v>
      </c>
      <c r="CU21" s="25">
        <v>0.8</v>
      </c>
      <c r="CV21" s="25">
        <v>0.8</v>
      </c>
      <c r="CW21" s="25">
        <v>0.8</v>
      </c>
      <c r="CX21" s="25">
        <v>0.8</v>
      </c>
      <c r="CY21" s="25">
        <v>0.8</v>
      </c>
      <c r="CZ21" s="25">
        <v>0.8</v>
      </c>
      <c r="DA21" s="25">
        <v>0.8</v>
      </c>
      <c r="DB21" s="25">
        <v>0.8</v>
      </c>
      <c r="DC21" s="25">
        <v>0.8</v>
      </c>
      <c r="DD21" s="25">
        <v>0.8</v>
      </c>
      <c r="DE21" s="25">
        <v>0.8</v>
      </c>
      <c r="DF21" s="25">
        <v>0.8</v>
      </c>
      <c r="DG21" s="25">
        <v>0.8</v>
      </c>
      <c r="DH21" s="25">
        <v>0.8</v>
      </c>
      <c r="DI21" s="25">
        <v>0.5</v>
      </c>
      <c r="DJ21" s="25">
        <v>0.8</v>
      </c>
      <c r="DK21" s="25">
        <v>0.66</v>
      </c>
      <c r="DL21" s="25">
        <v>0.44</v>
      </c>
      <c r="DM21" s="25">
        <v>0.33</v>
      </c>
      <c r="DN21" s="25">
        <v>0.33</v>
      </c>
      <c r="DO21" s="25">
        <v>0.33</v>
      </c>
      <c r="DP21" s="25">
        <v>0.33</v>
      </c>
      <c r="DQ21" s="38">
        <v>0.39714285714285713</v>
      </c>
      <c r="DR21" s="25">
        <v>0.4642857142857143</v>
      </c>
      <c r="DS21" s="25">
        <v>0.53142857142857147</v>
      </c>
      <c r="DT21" s="25">
        <v>0.59857142857142864</v>
      </c>
      <c r="DU21" s="25">
        <v>0.66571428571428581</v>
      </c>
      <c r="DV21" s="25">
        <v>0.73285714285714298</v>
      </c>
      <c r="DW21" s="38">
        <v>0.8</v>
      </c>
      <c r="DX21" s="25">
        <v>0.8</v>
      </c>
      <c r="DY21" s="25">
        <v>0.8</v>
      </c>
      <c r="DZ21" s="25">
        <v>0.8</v>
      </c>
      <c r="EA21" s="25">
        <v>0.8</v>
      </c>
      <c r="EB21" s="46">
        <v>0.8</v>
      </c>
      <c r="EC21" s="25">
        <v>0.8</v>
      </c>
      <c r="ED21" s="25">
        <v>0.8</v>
      </c>
      <c r="EE21" s="25">
        <v>0.8</v>
      </c>
      <c r="EF21" s="25">
        <v>0.8</v>
      </c>
      <c r="EG21" s="25">
        <v>0.8</v>
      </c>
      <c r="EH21" s="25">
        <v>0.8</v>
      </c>
      <c r="EI21" s="25">
        <v>0.8</v>
      </c>
      <c r="EJ21" s="25">
        <v>0.8</v>
      </c>
      <c r="EK21" s="25">
        <v>0.8</v>
      </c>
      <c r="EL21" s="25">
        <v>0.8</v>
      </c>
      <c r="EM21" s="25">
        <v>0.5</v>
      </c>
      <c r="EN21" s="25">
        <v>0.8</v>
      </c>
      <c r="EO21" s="25">
        <v>0.19</v>
      </c>
      <c r="EP21" s="25">
        <v>1</v>
      </c>
      <c r="EQ21" s="25">
        <v>9.5000000000000001E-2</v>
      </c>
      <c r="ER21" s="25">
        <v>9.5000000000000001E-2</v>
      </c>
      <c r="ES21" s="25">
        <v>9.5000000000000001E-2</v>
      </c>
      <c r="ET21" s="25">
        <v>9.5000000000000001E-2</v>
      </c>
      <c r="EU21" s="38">
        <v>0.19571428571428573</v>
      </c>
      <c r="EV21" s="25">
        <v>0.29642857142857149</v>
      </c>
      <c r="EW21" s="25">
        <v>0.39714285714285724</v>
      </c>
      <c r="EX21" s="25">
        <v>0.497857142857143</v>
      </c>
      <c r="EY21" s="25">
        <v>0.59857142857142875</v>
      </c>
      <c r="EZ21" s="25">
        <v>0.69928571428571451</v>
      </c>
      <c r="FA21" s="38">
        <v>0.8</v>
      </c>
      <c r="FB21" s="25">
        <v>0.8</v>
      </c>
      <c r="FC21" s="25">
        <v>0.8</v>
      </c>
      <c r="FD21" s="25">
        <v>0.8</v>
      </c>
      <c r="FE21" s="25">
        <v>0.8</v>
      </c>
      <c r="FF21" s="25">
        <v>0.8</v>
      </c>
      <c r="FG21" s="25">
        <v>0.8</v>
      </c>
      <c r="FH21" s="25">
        <v>0.8</v>
      </c>
      <c r="FI21" s="25">
        <v>0.8</v>
      </c>
      <c r="FJ21" s="25">
        <v>0.8</v>
      </c>
      <c r="FK21" s="25">
        <v>0.8</v>
      </c>
      <c r="FL21" s="25">
        <v>0.8</v>
      </c>
      <c r="FM21" s="25">
        <v>0.8</v>
      </c>
      <c r="FN21" s="25">
        <v>0.8</v>
      </c>
      <c r="FO21" s="25">
        <v>0.8</v>
      </c>
      <c r="FP21" s="25">
        <v>0.8</v>
      </c>
      <c r="FQ21" s="25">
        <v>0.5</v>
      </c>
      <c r="FR21" s="25">
        <v>0.8</v>
      </c>
      <c r="FS21" s="25">
        <v>0.09</v>
      </c>
      <c r="FT21" s="25">
        <v>1</v>
      </c>
      <c r="FU21" s="25">
        <v>4.4999999999999998E-2</v>
      </c>
      <c r="FV21" s="25">
        <v>4.4999999999999998E-2</v>
      </c>
      <c r="FW21" s="25">
        <v>4.4999999999999998E-2</v>
      </c>
      <c r="FX21" s="25">
        <v>4.4999999999999998E-2</v>
      </c>
      <c r="FY21" s="38">
        <v>0.15285714285714286</v>
      </c>
      <c r="FZ21" s="25">
        <v>0.26071428571428573</v>
      </c>
      <c r="GA21" s="25">
        <v>0.36857142857142861</v>
      </c>
      <c r="GB21" s="25">
        <v>0.47642857142857148</v>
      </c>
      <c r="GC21" s="25">
        <v>0.5842857142857143</v>
      </c>
      <c r="GD21" s="25">
        <v>0.69214285714285717</v>
      </c>
      <c r="GE21" s="38">
        <v>0.8</v>
      </c>
      <c r="GF21" s="25">
        <v>0.8</v>
      </c>
      <c r="GG21" s="25">
        <v>0.8</v>
      </c>
      <c r="GH21" s="25">
        <v>0.8</v>
      </c>
      <c r="GI21" s="25">
        <v>0.8</v>
      </c>
      <c r="GJ21" s="25">
        <v>0.8</v>
      </c>
      <c r="GK21" s="25">
        <v>0.8</v>
      </c>
      <c r="GL21" s="25">
        <v>0.8</v>
      </c>
      <c r="GM21" s="25">
        <v>0.8</v>
      </c>
      <c r="GN21" s="25">
        <v>0.8</v>
      </c>
      <c r="GO21" s="25">
        <v>0.8</v>
      </c>
      <c r="GP21" s="25">
        <v>0.8</v>
      </c>
      <c r="GQ21" s="25">
        <v>0.8</v>
      </c>
      <c r="GR21" s="25">
        <v>0.8</v>
      </c>
      <c r="GS21" s="25">
        <v>0.8</v>
      </c>
      <c r="GT21" s="25">
        <v>0.8</v>
      </c>
      <c r="GU21" s="25">
        <v>0.5</v>
      </c>
      <c r="GV21" s="25">
        <v>0.8</v>
      </c>
      <c r="GW21" s="25">
        <v>0.25</v>
      </c>
      <c r="GX21" s="25">
        <v>1</v>
      </c>
      <c r="GY21" s="25">
        <v>0.125</v>
      </c>
      <c r="GZ21" s="25">
        <v>0.125</v>
      </c>
      <c r="HA21" s="25">
        <v>0.125</v>
      </c>
      <c r="HB21" s="25">
        <v>0.125</v>
      </c>
      <c r="HC21" s="38">
        <v>0.22142857142857142</v>
      </c>
      <c r="HD21" s="25">
        <v>0.31785714285714284</v>
      </c>
      <c r="HE21" s="25">
        <v>0.41428571428571426</v>
      </c>
      <c r="HF21" s="25">
        <v>0.51071428571428568</v>
      </c>
      <c r="HG21" s="25">
        <v>0.6071428571428571</v>
      </c>
      <c r="HH21" s="25">
        <v>0.70357142857142851</v>
      </c>
      <c r="HI21" s="38">
        <v>0.8</v>
      </c>
      <c r="HJ21" s="25">
        <v>0.8</v>
      </c>
      <c r="HK21" s="25">
        <v>0.8</v>
      </c>
      <c r="HL21" s="25">
        <v>0.8</v>
      </c>
      <c r="HM21" s="25">
        <v>0.8</v>
      </c>
      <c r="HN21" s="25">
        <v>0.8</v>
      </c>
      <c r="HO21" s="25">
        <v>0.8</v>
      </c>
      <c r="HP21" s="25">
        <v>0.8</v>
      </c>
      <c r="HQ21" s="25">
        <v>0.8</v>
      </c>
      <c r="HR21" s="25">
        <v>0.8</v>
      </c>
      <c r="HS21" s="25">
        <v>0.8</v>
      </c>
      <c r="HT21" s="25">
        <v>0.8</v>
      </c>
      <c r="HU21" s="25">
        <v>0.8</v>
      </c>
      <c r="HV21" s="25">
        <v>0.8</v>
      </c>
      <c r="HW21" s="25">
        <v>0.8</v>
      </c>
      <c r="HX21" s="25">
        <v>0.8</v>
      </c>
      <c r="HY21" s="25">
        <v>0.5</v>
      </c>
      <c r="HZ21" s="25">
        <v>0.8</v>
      </c>
      <c r="IA21" s="25">
        <v>0.11</v>
      </c>
      <c r="IB21" s="25">
        <v>1</v>
      </c>
      <c r="IC21" s="25">
        <v>5.5E-2</v>
      </c>
      <c r="ID21" s="25">
        <v>5.5E-2</v>
      </c>
      <c r="IE21" s="25">
        <v>5.5E-2</v>
      </c>
      <c r="IF21" s="25">
        <v>5.5E-2</v>
      </c>
      <c r="IG21" s="38">
        <v>0.16142857142857142</v>
      </c>
      <c r="IH21" s="25">
        <v>0.26785714285714285</v>
      </c>
      <c r="II21" s="25">
        <v>0.37428571428571428</v>
      </c>
      <c r="IJ21" s="25">
        <v>0.48071428571428571</v>
      </c>
      <c r="IK21" s="25">
        <v>0.58714285714285719</v>
      </c>
      <c r="IL21" s="25">
        <v>0.69357142857142862</v>
      </c>
      <c r="IM21" s="38">
        <v>0.8</v>
      </c>
      <c r="IN21" s="25">
        <v>0.8</v>
      </c>
      <c r="IO21" s="25">
        <v>0.8</v>
      </c>
      <c r="IP21" s="25">
        <v>0.8</v>
      </c>
      <c r="IQ21" s="25">
        <v>0.8</v>
      </c>
      <c r="IR21" s="25">
        <v>0.8</v>
      </c>
      <c r="IS21" s="25">
        <v>0.8</v>
      </c>
      <c r="IT21" s="25">
        <v>0.8</v>
      </c>
      <c r="IU21" s="25">
        <v>0.8</v>
      </c>
      <c r="IV21" s="25">
        <v>0.8</v>
      </c>
      <c r="IW21" s="25">
        <v>0.8</v>
      </c>
      <c r="IX21" s="25">
        <v>0.8</v>
      </c>
      <c r="IY21" s="25">
        <v>0.8</v>
      </c>
      <c r="IZ21" s="25">
        <v>0.8</v>
      </c>
      <c r="JA21" s="25">
        <v>0.8</v>
      </c>
      <c r="JB21" s="25">
        <v>0.8</v>
      </c>
      <c r="JC21" s="39" t="s">
        <v>4315</v>
      </c>
      <c r="JD21" s="75">
        <v>2</v>
      </c>
      <c r="JE21" s="41">
        <v>0.85</v>
      </c>
      <c r="JF21" s="41">
        <v>3</v>
      </c>
      <c r="JK21" s="38">
        <v>0.28333333333333333</v>
      </c>
      <c r="JL21" s="38">
        <v>0.28333333333333333</v>
      </c>
      <c r="JM21" s="38">
        <v>0.28333333333333333</v>
      </c>
      <c r="JN21" s="38">
        <v>0.28333333333333333</v>
      </c>
      <c r="JO21" s="38">
        <v>0.28333333333333333</v>
      </c>
      <c r="JP21" s="38">
        <v>0.28333333333333333</v>
      </c>
      <c r="KK21" s="38">
        <v>0.28333333333333333</v>
      </c>
      <c r="KL21" s="38">
        <v>0.28333333333333333</v>
      </c>
      <c r="KM21" s="38">
        <v>0.28333333333333333</v>
      </c>
      <c r="KN21" s="38">
        <v>0.28333333333333333</v>
      </c>
      <c r="KO21" s="38">
        <v>0.28333333333333333</v>
      </c>
      <c r="KP21" s="38">
        <v>0.28333333333333333</v>
      </c>
      <c r="LK21" s="38">
        <v>0.28333333333333333</v>
      </c>
      <c r="LL21" s="38">
        <v>0.28333333333333333</v>
      </c>
      <c r="LM21" s="38">
        <v>0.28333333333333333</v>
      </c>
      <c r="LN21" s="38">
        <v>0.28333333333333333</v>
      </c>
      <c r="LO21" s="38">
        <v>0.28333333333333333</v>
      </c>
      <c r="LP21" s="38">
        <v>0.28333333333333333</v>
      </c>
      <c r="LQ21" s="38">
        <v>0.28333333333333333</v>
      </c>
      <c r="LR21" s="38">
        <v>0.28333333333333333</v>
      </c>
      <c r="LS21" s="38">
        <v>0.28333333333333333</v>
      </c>
      <c r="LT21" s="38">
        <v>0.28333333333333333</v>
      </c>
      <c r="LU21" s="38">
        <v>0.28333333333333333</v>
      </c>
      <c r="LV21" s="38">
        <v>0.28333333333333333</v>
      </c>
      <c r="LW21" s="38">
        <v>0.28333333333333333</v>
      </c>
      <c r="LX21" s="38">
        <v>0.28333333333333333</v>
      </c>
      <c r="LY21" s="38">
        <v>0.28333333333333333</v>
      </c>
      <c r="LZ21" s="38">
        <v>0.28333333333333333</v>
      </c>
      <c r="MA21" s="38">
        <v>0.28333333333333333</v>
      </c>
      <c r="MB21" s="38">
        <v>0.28333333333333333</v>
      </c>
      <c r="MC21" s="38">
        <v>0.28333333333333333</v>
      </c>
      <c r="MD21" s="38">
        <v>0.28333333333333333</v>
      </c>
      <c r="ME21" s="38">
        <v>0.28333333333333333</v>
      </c>
      <c r="MF21" s="38">
        <v>0.28333333333333333</v>
      </c>
      <c r="MK21" s="38">
        <v>0.28333333333333333</v>
      </c>
      <c r="ML21" s="38">
        <v>0.28333333333333333</v>
      </c>
      <c r="MM21" s="38">
        <v>0.28333333333333333</v>
      </c>
      <c r="MN21" s="38">
        <v>0.28333333333333333</v>
      </c>
      <c r="MO21" s="38">
        <v>0.28333333333333333</v>
      </c>
      <c r="MP21" s="38">
        <v>0.28333333333333333</v>
      </c>
      <c r="MQ21" s="38">
        <v>0.28333333333333333</v>
      </c>
      <c r="MR21" s="38">
        <v>0.28333333333333333</v>
      </c>
      <c r="MS21" s="38">
        <v>0.28333333333333333</v>
      </c>
      <c r="MT21" s="38">
        <v>0.28333333333333333</v>
      </c>
      <c r="MU21" s="38">
        <v>0.28333333333333333</v>
      </c>
      <c r="MV21" s="38">
        <v>0.28333333333333333</v>
      </c>
      <c r="MW21" s="38">
        <v>0.28333333333333333</v>
      </c>
      <c r="MX21" s="38">
        <v>0.28333333333333333</v>
      </c>
      <c r="MY21" s="38">
        <v>0.28333333333333333</v>
      </c>
      <c r="MZ21" s="38">
        <v>0.28333333333333333</v>
      </c>
      <c r="NA21" s="38">
        <v>0.28333333333333333</v>
      </c>
      <c r="NB21" s="38">
        <v>0.28333333333333333</v>
      </c>
      <c r="NC21" s="38">
        <v>0.28333333333333333</v>
      </c>
      <c r="ND21" s="38">
        <v>0.28333333333333333</v>
      </c>
      <c r="NE21" s="38">
        <v>0.28333333333333333</v>
      </c>
      <c r="NF21" s="38">
        <v>0.28333333333333333</v>
      </c>
      <c r="NG21" s="35">
        <v>0</v>
      </c>
      <c r="NH21" s="35">
        <v>0</v>
      </c>
      <c r="NI21" s="35">
        <v>0</v>
      </c>
      <c r="NJ21" s="35">
        <v>0</v>
      </c>
      <c r="NK21" s="42">
        <v>251140.66132319951</v>
      </c>
      <c r="NL21" s="42">
        <v>251140.66132319951</v>
      </c>
      <c r="NM21" s="42">
        <v>251140.66132319951</v>
      </c>
      <c r="NN21" s="42">
        <v>251140.66132319951</v>
      </c>
      <c r="NO21" s="42">
        <v>251140.66132319951</v>
      </c>
      <c r="NP21" s="42">
        <v>251140.66132319951</v>
      </c>
      <c r="NQ21" s="42">
        <v>251140.66132319951</v>
      </c>
      <c r="NR21" s="35">
        <v>138775.28223026823</v>
      </c>
      <c r="NS21" s="35">
        <v>142606.33566613123</v>
      </c>
      <c r="NT21" s="35">
        <v>146543.1497979369</v>
      </c>
      <c r="NU21" s="35">
        <v>150588.64427298307</v>
      </c>
      <c r="NV21" s="35">
        <v>154745.81933883298</v>
      </c>
      <c r="NW21" s="35">
        <v>159017.75806838088</v>
      </c>
      <c r="NX21" s="35">
        <v>163407.62864634302</v>
      </c>
      <c r="NY21" s="35">
        <v>167918.68671886809</v>
      </c>
      <c r="NZ21" s="35">
        <v>172554.27780801058</v>
      </c>
      <c r="OA21" s="35">
        <v>177317.83979286253</v>
      </c>
      <c r="OB21" s="35">
        <v>182212.90545917489</v>
      </c>
      <c r="OC21" s="35">
        <v>187243.10511936806</v>
      </c>
      <c r="OD21" s="35">
        <v>192412.16930486821</v>
      </c>
      <c r="OE21" s="35">
        <v>197723.9315327704</v>
      </c>
      <c r="OF21" s="35">
        <v>203182.33114887867</v>
      </c>
      <c r="OG21" s="35">
        <v>0</v>
      </c>
      <c r="OH21" s="35">
        <v>0</v>
      </c>
      <c r="OI21" s="35">
        <v>0</v>
      </c>
      <c r="OJ21" s="35">
        <v>0</v>
      </c>
      <c r="OK21" s="42">
        <v>378394.24206822744</v>
      </c>
      <c r="OL21" s="42">
        <v>378394.24206822744</v>
      </c>
      <c r="OM21" s="42">
        <v>378394.24206822744</v>
      </c>
      <c r="ON21" s="42">
        <v>378394.24206822744</v>
      </c>
      <c r="OO21" s="42">
        <v>378394.24206822744</v>
      </c>
      <c r="OP21" s="42">
        <v>378394.24206822744</v>
      </c>
      <c r="OQ21" s="42">
        <v>378394.24206822744</v>
      </c>
      <c r="OR21" s="35">
        <v>17997.673397389241</v>
      </c>
      <c r="OS21" s="35">
        <v>18072.592193040997</v>
      </c>
      <c r="OT21" s="35">
        <v>18147.82285266649</v>
      </c>
      <c r="OU21" s="35">
        <v>18223.366674459539</v>
      </c>
      <c r="OV21" s="35">
        <v>18299.22496201843</v>
      </c>
      <c r="OW21" s="35">
        <v>18375.399024368264</v>
      </c>
      <c r="OX21" s="35">
        <v>18451.890175981447</v>
      </c>
      <c r="OY21" s="35">
        <v>18528.69973680377</v>
      </c>
      <c r="OZ21" s="35">
        <v>18605.829032275826</v>
      </c>
      <c r="PA21" s="35">
        <v>18683.279393354431</v>
      </c>
      <c r="PB21" s="35">
        <v>18761.05215653684</v>
      </c>
      <c r="PC21" s="35">
        <v>18839.14866388496</v>
      </c>
      <c r="PD21" s="35">
        <v>18917.570263046771</v>
      </c>
      <c r="PE21" s="35">
        <v>18996.318307278678</v>
      </c>
      <c r="PF21" s="35">
        <v>19075.394155471586</v>
      </c>
      <c r="PG21" s="35">
        <v>0</v>
      </c>
      <c r="PH21" s="35">
        <v>0</v>
      </c>
      <c r="PI21" s="35">
        <v>0</v>
      </c>
      <c r="PJ21" s="35">
        <v>0</v>
      </c>
      <c r="PK21" s="42">
        <v>598774.97395884956</v>
      </c>
      <c r="PL21" s="42">
        <v>598774.97395884956</v>
      </c>
      <c r="PM21" s="42">
        <v>598774.97395884956</v>
      </c>
      <c r="PN21" s="42">
        <v>598774.97395884956</v>
      </c>
      <c r="PO21" s="42">
        <v>598774.97395884956</v>
      </c>
      <c r="PP21" s="42">
        <v>598774.97395884956</v>
      </c>
      <c r="PQ21" s="42">
        <v>598774.97395884956</v>
      </c>
      <c r="PR21" s="35">
        <v>138775.28223026823</v>
      </c>
      <c r="PS21" s="35">
        <v>142606.33566613123</v>
      </c>
      <c r="PT21" s="35">
        <v>146543.1497979369</v>
      </c>
      <c r="PU21" s="35">
        <v>150588.64427298307</v>
      </c>
      <c r="PV21" s="35">
        <v>154745.81933883298</v>
      </c>
      <c r="PW21" s="35">
        <v>159017.75806838088</v>
      </c>
      <c r="PX21" s="35">
        <v>163407.62864634302</v>
      </c>
      <c r="PY21" s="35">
        <v>167918.68671886809</v>
      </c>
      <c r="PZ21" s="35">
        <v>172554.27780801058</v>
      </c>
      <c r="QA21" s="35">
        <v>177317.83979286253</v>
      </c>
      <c r="QB21" s="35">
        <v>182212.90545917489</v>
      </c>
      <c r="QC21" s="35">
        <v>187243.10511936806</v>
      </c>
      <c r="QD21" s="35">
        <v>192412.16930486821</v>
      </c>
      <c r="QE21" s="35">
        <v>197723.9315327704</v>
      </c>
      <c r="QF21" s="35">
        <v>203182.33114887867</v>
      </c>
      <c r="QG21" s="35">
        <v>0</v>
      </c>
      <c r="QH21" s="35">
        <v>0</v>
      </c>
      <c r="QI21" s="35">
        <v>0</v>
      </c>
      <c r="QJ21" s="35">
        <v>0</v>
      </c>
      <c r="QK21" s="42">
        <v>499744.43847184803</v>
      </c>
      <c r="QL21" s="42">
        <v>499744.43847184803</v>
      </c>
      <c r="QM21" s="42">
        <v>499744.43847184803</v>
      </c>
      <c r="QN21" s="42">
        <v>499744.43847184803</v>
      </c>
      <c r="QO21" s="42">
        <v>499744.43847184803</v>
      </c>
      <c r="QP21" s="42">
        <v>499744.43847184803</v>
      </c>
      <c r="QQ21" s="42">
        <v>499744.43847184803</v>
      </c>
      <c r="QR21" s="35">
        <v>17997.673397389241</v>
      </c>
      <c r="QS21" s="35">
        <v>18072.592193040997</v>
      </c>
      <c r="QT21" s="35">
        <v>18147.82285266649</v>
      </c>
      <c r="QU21" s="35">
        <v>18223.366674459539</v>
      </c>
      <c r="QV21" s="35">
        <v>18299.22496201843</v>
      </c>
      <c r="QW21" s="35">
        <v>18375.399024368264</v>
      </c>
      <c r="QX21" s="35">
        <v>18451.890175981447</v>
      </c>
      <c r="QY21" s="35">
        <v>18528.69973680377</v>
      </c>
      <c r="QZ21" s="35">
        <v>18605.829032275826</v>
      </c>
      <c r="RA21" s="35">
        <v>18683.279393354431</v>
      </c>
      <c r="RB21" s="35">
        <v>18761.05215653684</v>
      </c>
      <c r="RC21" s="35">
        <v>18839.14866388496</v>
      </c>
      <c r="RD21" s="35">
        <v>18917.570263046771</v>
      </c>
      <c r="RE21" s="35">
        <v>18996.318307278678</v>
      </c>
      <c r="RF21" s="35">
        <v>19075.394155471586</v>
      </c>
      <c r="RG21" s="35">
        <v>0</v>
      </c>
      <c r="RH21" s="35">
        <v>0</v>
      </c>
      <c r="RI21" s="35">
        <v>0</v>
      </c>
      <c r="RJ21" s="35">
        <v>0</v>
      </c>
      <c r="RK21" s="42">
        <v>583092.22301288042</v>
      </c>
      <c r="RL21" s="42">
        <v>583092.22301288042</v>
      </c>
      <c r="RM21" s="42">
        <v>583092.22301288042</v>
      </c>
      <c r="RN21" s="42">
        <v>583092.22301288042</v>
      </c>
      <c r="RO21" s="42">
        <v>583092.22301288042</v>
      </c>
      <c r="RP21" s="42">
        <v>583092.22301288042</v>
      </c>
      <c r="RQ21" s="42">
        <v>583092.22301288042</v>
      </c>
      <c r="RR21" s="35">
        <v>138775.28223026823</v>
      </c>
      <c r="RS21" s="35">
        <v>142606.33566613123</v>
      </c>
      <c r="RT21" s="35">
        <v>146543.1497979369</v>
      </c>
      <c r="RU21" s="35">
        <v>150588.64427298307</v>
      </c>
      <c r="RV21" s="35">
        <v>154745.81933883298</v>
      </c>
      <c r="RW21" s="35">
        <v>159017.75806838088</v>
      </c>
      <c r="RX21" s="35">
        <v>163407.62864634302</v>
      </c>
      <c r="RY21" s="35">
        <v>167918.68671886809</v>
      </c>
      <c r="RZ21" s="35">
        <v>172554.27780801058</v>
      </c>
      <c r="SA21" s="35">
        <v>177317.83979286253</v>
      </c>
      <c r="SB21" s="35">
        <v>182212.90545917489</v>
      </c>
      <c r="SC21" s="35">
        <v>187243.10511936806</v>
      </c>
      <c r="SD21" s="35">
        <v>192412.16930486821</v>
      </c>
      <c r="SE21" s="35">
        <v>197723.9315327704</v>
      </c>
      <c r="SF21" s="35">
        <v>203182.33114887867</v>
      </c>
      <c r="SG21" s="35">
        <v>0</v>
      </c>
      <c r="SH21" s="35">
        <v>0</v>
      </c>
      <c r="SI21" s="35">
        <v>0</v>
      </c>
      <c r="SJ21" s="35">
        <v>0</v>
      </c>
      <c r="SK21" s="42">
        <v>520399.79105118767</v>
      </c>
      <c r="SL21" s="42">
        <v>520399.79105118767</v>
      </c>
      <c r="SM21" s="42">
        <v>520399.79105118767</v>
      </c>
      <c r="SN21" s="42">
        <v>520399.79105118767</v>
      </c>
      <c r="SO21" s="42">
        <v>520399.79105118767</v>
      </c>
      <c r="SP21" s="42">
        <v>520399.79105118767</v>
      </c>
      <c r="SQ21" s="42">
        <v>520399.79105118767</v>
      </c>
      <c r="SR21" s="35">
        <v>17997.673397389241</v>
      </c>
      <c r="SS21" s="35">
        <v>18072.592193040997</v>
      </c>
      <c r="ST21" s="35">
        <v>18147.82285266649</v>
      </c>
      <c r="SU21" s="35">
        <v>18223.366674459539</v>
      </c>
      <c r="SV21" s="35">
        <v>18299.22496201843</v>
      </c>
      <c r="SW21" s="35">
        <v>18375.399024368264</v>
      </c>
      <c r="SX21" s="35">
        <v>18451.890175981447</v>
      </c>
      <c r="SY21" s="35">
        <v>18528.69973680377</v>
      </c>
      <c r="SZ21" s="35">
        <v>18605.829032275826</v>
      </c>
      <c r="TA21" s="35">
        <v>18683.279393354431</v>
      </c>
      <c r="TB21" s="35">
        <v>18761.05215653684</v>
      </c>
      <c r="TC21" s="35">
        <v>18839.14866388496</v>
      </c>
      <c r="TD21" s="35">
        <v>18917.570263046771</v>
      </c>
      <c r="TE21" s="35">
        <v>18996.318307278678</v>
      </c>
      <c r="TF21" s="35">
        <v>19075.394155471586</v>
      </c>
      <c r="TG21" s="43">
        <v>0</v>
      </c>
      <c r="TH21" s="43">
        <v>0</v>
      </c>
      <c r="TI21" s="43">
        <v>0</v>
      </c>
      <c r="TJ21" s="43">
        <v>0</v>
      </c>
      <c r="TK21" s="43">
        <v>1209604.7720363264</v>
      </c>
      <c r="TL21" s="43">
        <v>1242997.321800747</v>
      </c>
      <c r="TM21" s="43">
        <v>1277311.7118270015</v>
      </c>
      <c r="TN21" s="43">
        <v>1312573.3905901036</v>
      </c>
      <c r="TO21" s="43">
        <v>1348808.5090998858</v>
      </c>
      <c r="TP21" s="43">
        <v>1386043.9402952907</v>
      </c>
      <c r="TQ21" s="43">
        <v>0</v>
      </c>
      <c r="TR21" s="43">
        <v>0</v>
      </c>
      <c r="TS21" s="43">
        <v>0</v>
      </c>
      <c r="TT21" s="43">
        <v>0</v>
      </c>
      <c r="TU21" s="43">
        <v>0</v>
      </c>
      <c r="TV21" s="43">
        <v>0</v>
      </c>
      <c r="TW21" s="43">
        <v>0</v>
      </c>
      <c r="TX21" s="43">
        <v>0</v>
      </c>
      <c r="TY21" s="43">
        <v>0</v>
      </c>
      <c r="TZ21" s="43">
        <v>0</v>
      </c>
      <c r="UA21" s="43">
        <v>0</v>
      </c>
      <c r="UB21" s="43">
        <v>0</v>
      </c>
      <c r="UC21" s="43">
        <v>0</v>
      </c>
      <c r="UD21" s="43">
        <v>0</v>
      </c>
      <c r="UE21" s="43">
        <v>0</v>
      </c>
      <c r="UF21" s="43">
        <v>0</v>
      </c>
      <c r="UG21" s="43">
        <v>0</v>
      </c>
      <c r="UH21" s="43">
        <v>0</v>
      </c>
      <c r="UI21" s="43">
        <v>0</v>
      </c>
      <c r="UJ21" s="43">
        <v>0</v>
      </c>
      <c r="UK21" s="43">
        <v>1194854.7707354131</v>
      </c>
      <c r="UL21" s="43">
        <v>1199828.5847626904</v>
      </c>
      <c r="UM21" s="43">
        <v>1204823.1032526218</v>
      </c>
      <c r="UN21" s="43">
        <v>1209838.4123915371</v>
      </c>
      <c r="UO21" s="43">
        <v>1214874.5987245324</v>
      </c>
      <c r="UP21" s="43">
        <v>1219931.7491569654</v>
      </c>
      <c r="UQ21" s="43">
        <v>0</v>
      </c>
      <c r="UR21" s="43">
        <v>0</v>
      </c>
      <c r="US21" s="43">
        <v>0</v>
      </c>
      <c r="UT21" s="43">
        <v>0</v>
      </c>
      <c r="UU21" s="43">
        <v>0</v>
      </c>
      <c r="UV21" s="43">
        <v>0</v>
      </c>
      <c r="UW21" s="43">
        <v>0</v>
      </c>
      <c r="UX21" s="43">
        <v>0</v>
      </c>
      <c r="UY21" s="43">
        <v>0</v>
      </c>
      <c r="UZ21" s="43">
        <v>0</v>
      </c>
      <c r="VA21" s="43">
        <v>0</v>
      </c>
      <c r="VB21" s="43">
        <v>0</v>
      </c>
      <c r="VC21" s="43">
        <v>0</v>
      </c>
      <c r="VD21" s="43">
        <v>0</v>
      </c>
      <c r="VE21" s="43">
        <v>0</v>
      </c>
      <c r="VF21" s="43">
        <v>0</v>
      </c>
      <c r="VG21" s="35"/>
      <c r="VH21" s="35"/>
      <c r="VI21" s="35"/>
      <c r="VJ21" s="43">
        <v>0</v>
      </c>
      <c r="VK21" s="43">
        <v>1209604.7720363264</v>
      </c>
      <c r="VL21" s="43">
        <v>1242997.321800747</v>
      </c>
      <c r="VM21" s="43">
        <v>1277311.7118270015</v>
      </c>
      <c r="VN21" s="43">
        <v>1312573.3905901036</v>
      </c>
      <c r="VO21" s="43">
        <v>1348808.5090998858</v>
      </c>
      <c r="VP21" s="43">
        <v>1386043.9402952907</v>
      </c>
      <c r="VQ21" s="43">
        <v>1424307.298974066</v>
      </c>
      <c r="VR21" s="43">
        <v>1463626.9622726419</v>
      </c>
      <c r="VS21" s="43">
        <v>1504032.0907113792</v>
      </c>
      <c r="VT21" s="43">
        <v>1545552.6498207946</v>
      </c>
      <c r="VU21" s="43">
        <v>1588219.4323648065</v>
      </c>
      <c r="VV21" s="43">
        <v>1632064.0811774759</v>
      </c>
      <c r="VW21" s="43">
        <v>1677119.1126301838</v>
      </c>
      <c r="VX21" s="43">
        <v>1723417.9407466475</v>
      </c>
      <c r="VY21" s="43">
        <v>1770994.9019836602</v>
      </c>
      <c r="VZ21" s="43">
        <v>1819885.2806959299</v>
      </c>
      <c r="WA21" s="43">
        <v>1870125.3353039077</v>
      </c>
      <c r="WB21" s="43">
        <v>1921752.3251840072</v>
      </c>
      <c r="WC21" s="43">
        <v>1974804.5383011615</v>
      </c>
      <c r="WD21" s="43">
        <v>2029321.3196042075</v>
      </c>
      <c r="WE21" s="43">
        <v>2085343.100205159</v>
      </c>
      <c r="WF21" s="43">
        <v>2142911.427364008</v>
      </c>
      <c r="WG21" s="35"/>
      <c r="WH21" s="35"/>
      <c r="WI21" s="35"/>
      <c r="WJ21" s="43">
        <v>0</v>
      </c>
      <c r="WK21" s="43">
        <v>1194854.7707354131</v>
      </c>
      <c r="WL21" s="43">
        <v>1199828.5847626904</v>
      </c>
      <c r="WM21" s="43">
        <v>1204823.1032526218</v>
      </c>
      <c r="WN21" s="43">
        <v>1209838.4123915371</v>
      </c>
      <c r="WO21" s="43">
        <v>1214874.5987245324</v>
      </c>
      <c r="WP21" s="43">
        <v>1219931.7491569654</v>
      </c>
      <c r="WQ21" s="43">
        <v>1225009.9509559532</v>
      </c>
      <c r="WR21" s="43">
        <v>1230109.2917518802</v>
      </c>
      <c r="WS21" s="43">
        <v>1235229.8595399084</v>
      </c>
      <c r="WT21" s="43">
        <v>1240371.7426814972</v>
      </c>
      <c r="WU21" s="43">
        <v>1245535.0299059276</v>
      </c>
      <c r="WV21" s="43">
        <v>1250719.8103118327</v>
      </c>
      <c r="WW21" s="43">
        <v>1255926.1733687371</v>
      </c>
      <c r="WX21" s="43">
        <v>1261154.2089185985</v>
      </c>
      <c r="WY21" s="43">
        <v>1266404.0071773597</v>
      </c>
      <c r="WZ21" s="43">
        <v>1271675.6587365044</v>
      </c>
      <c r="XA21" s="43">
        <v>1276969.2545646215</v>
      </c>
      <c r="XB21" s="43">
        <v>1282284.8860089735</v>
      </c>
      <c r="XC21" s="43">
        <v>1287622.6447970744</v>
      </c>
      <c r="XD21" s="43">
        <v>1292982.623038271</v>
      </c>
      <c r="XE21" s="43">
        <v>1298364.9132253332</v>
      </c>
      <c r="XF21" s="43">
        <v>1303769.6082360502</v>
      </c>
      <c r="XG21" s="25">
        <v>156.66299147000566</v>
      </c>
      <c r="XH21" s="25">
        <v>20</v>
      </c>
      <c r="XI21" s="25">
        <v>1</v>
      </c>
      <c r="XJ21" s="25">
        <v>11.287400307655451</v>
      </c>
      <c r="XK21" s="25">
        <v>76.22999999999999</v>
      </c>
      <c r="XL21" s="25">
        <v>20</v>
      </c>
      <c r="XM21" s="25">
        <v>1</v>
      </c>
      <c r="XN21" s="25">
        <v>6.7410096427476471</v>
      </c>
      <c r="XO21" s="25">
        <v>120.00999999999999</v>
      </c>
      <c r="XP21" s="25">
        <v>10</v>
      </c>
      <c r="XQ21" s="25">
        <v>16.376297281111334</v>
      </c>
      <c r="XR21" s="25">
        <v>120.00999999999999</v>
      </c>
      <c r="XS21" s="25">
        <v>10</v>
      </c>
      <c r="XT21" s="25">
        <v>17.969157281111336</v>
      </c>
      <c r="XU21" s="25">
        <v>40.148272082209772</v>
      </c>
      <c r="XV21" s="25">
        <v>5</v>
      </c>
      <c r="XW21" s="25">
        <v>4.6603111871763785</v>
      </c>
      <c r="XX21" s="25">
        <v>40.148272082209772</v>
      </c>
      <c r="XY21" s="25">
        <v>5</v>
      </c>
      <c r="XZ21" s="25">
        <v>4.5</v>
      </c>
      <c r="YA21" s="25">
        <v>9</v>
      </c>
      <c r="YB21" s="25">
        <v>9</v>
      </c>
      <c r="YC21" s="43">
        <f t="shared" si="14"/>
        <v>878515.58427113749</v>
      </c>
      <c r="YD21" s="45"/>
      <c r="YE21" s="46">
        <v>1.69</v>
      </c>
      <c r="YF21" s="46">
        <v>1.5649999999999999</v>
      </c>
      <c r="YG21" s="46">
        <v>1.423</v>
      </c>
      <c r="YH21" s="46">
        <v>2</v>
      </c>
      <c r="YI21" s="25">
        <v>0.65</v>
      </c>
      <c r="YJ21" s="25">
        <v>0.65</v>
      </c>
      <c r="YK21" s="76" t="s">
        <v>4323</v>
      </c>
      <c r="YL21" s="48">
        <v>0</v>
      </c>
      <c r="YM21" s="48">
        <v>0</v>
      </c>
      <c r="YN21" s="48">
        <v>0</v>
      </c>
      <c r="YO21" s="48">
        <v>0</v>
      </c>
      <c r="YP21" s="48">
        <v>39344447.28264799</v>
      </c>
      <c r="YQ21" s="48">
        <v>39344447.28264799</v>
      </c>
      <c r="YR21" s="48">
        <v>39344447.28264799</v>
      </c>
      <c r="YS21" s="48">
        <v>39344447.28264799</v>
      </c>
      <c r="YT21" s="48">
        <v>39344447.28264799</v>
      </c>
      <c r="YU21" s="48">
        <v>39344447.28264799</v>
      </c>
      <c r="YV21" s="48">
        <v>39344447.28264799</v>
      </c>
      <c r="YW21" s="48">
        <v>21740950.856288143</v>
      </c>
      <c r="YX21" s="48">
        <v>22341135.148031883</v>
      </c>
      <c r="YY21" s="48">
        <v>22957888.226781949</v>
      </c>
      <c r="YZ21" s="48">
        <v>23591667.493218064</v>
      </c>
      <c r="ZA21" s="48">
        <v>24242942.975098629</v>
      </c>
      <c r="ZB21" s="48">
        <v>24912197.675846178</v>
      </c>
      <c r="ZC21" s="48">
        <v>25599927.932755888</v>
      </c>
      <c r="ZD21" s="48">
        <v>26306643.785092585</v>
      </c>
      <c r="ZE21" s="48">
        <v>27032869.352349348</v>
      </c>
      <c r="ZF21" s="48">
        <v>27779143.222949054</v>
      </c>
      <c r="ZG21" s="48">
        <v>28546018.853675663</v>
      </c>
      <c r="ZH21" s="48">
        <v>29334064.980132934</v>
      </c>
      <c r="ZI21" s="48">
        <v>30143866.038533855</v>
      </c>
      <c r="ZJ21" s="48">
        <v>30976022.599134393</v>
      </c>
      <c r="ZK21" s="48">
        <v>31831151.811632644</v>
      </c>
      <c r="ZL21" s="49">
        <v>0</v>
      </c>
      <c r="ZM21" s="49">
        <v>0</v>
      </c>
      <c r="ZN21" s="49">
        <v>0</v>
      </c>
      <c r="ZO21" s="49">
        <v>0</v>
      </c>
      <c r="ZP21" s="49">
        <v>28844993.072860975</v>
      </c>
      <c r="ZQ21" s="49">
        <v>28844993.072860975</v>
      </c>
      <c r="ZR21" s="49">
        <v>28844993.072860975</v>
      </c>
      <c r="ZS21" s="49">
        <v>28844993.072860975</v>
      </c>
      <c r="ZT21" s="49">
        <v>28844993.072860975</v>
      </c>
      <c r="ZU21" s="49">
        <v>28844993.072860975</v>
      </c>
      <c r="ZV21" s="49">
        <v>28844993.072860975</v>
      </c>
      <c r="ZW21" s="49">
        <v>1371962.6430829817</v>
      </c>
      <c r="ZX21" s="49">
        <v>1377673.702875515</v>
      </c>
      <c r="ZY21" s="49">
        <v>1383408.5360587663</v>
      </c>
      <c r="ZZ21" s="49">
        <v>1389167.2415940505</v>
      </c>
      <c r="AAA21" s="49">
        <v>1394949.9188546648</v>
      </c>
      <c r="AAB21" s="49">
        <v>1400756.6676275926</v>
      </c>
      <c r="AAC21" s="49">
        <v>1406587.5881150656</v>
      </c>
      <c r="AAD21" s="49">
        <v>1412442.7809365513</v>
      </c>
      <c r="AAE21" s="49">
        <v>1418322.3471303859</v>
      </c>
      <c r="AAF21" s="49">
        <v>1424226.388155408</v>
      </c>
      <c r="AAG21" s="49">
        <v>1430155.0058928032</v>
      </c>
      <c r="AAH21" s="49">
        <v>1436108.3026479504</v>
      </c>
      <c r="AAI21" s="49">
        <v>1442086.3811520552</v>
      </c>
      <c r="AAJ21" s="49">
        <v>1448089.3445638535</v>
      </c>
      <c r="AAK21" s="49">
        <v>1454117.2964715988</v>
      </c>
      <c r="AAL21" s="49">
        <v>0</v>
      </c>
      <c r="AAM21" s="49">
        <v>0</v>
      </c>
      <c r="AAN21" s="49">
        <v>0</v>
      </c>
      <c r="AAO21" s="49">
        <v>0</v>
      </c>
      <c r="AAP21" s="49">
        <v>71858984.624801531</v>
      </c>
      <c r="AAQ21" s="49">
        <v>71858984.624801531</v>
      </c>
      <c r="AAR21" s="49">
        <v>71858984.624801531</v>
      </c>
      <c r="AAS21" s="49">
        <v>71858984.624801531</v>
      </c>
      <c r="AAT21" s="49">
        <v>71858984.624801531</v>
      </c>
      <c r="AAU21" s="49">
        <v>71858984.624801531</v>
      </c>
      <c r="AAV21" s="49">
        <v>71858984.624801531</v>
      </c>
      <c r="AAW21" s="49">
        <v>16654421.62045449</v>
      </c>
      <c r="AAX21" s="49">
        <v>17114186.343292408</v>
      </c>
      <c r="AAY21" s="49">
        <v>17586643.407250404</v>
      </c>
      <c r="AAZ21" s="49">
        <v>18072143.199200697</v>
      </c>
      <c r="ABA21" s="49">
        <v>18571045.778853346</v>
      </c>
      <c r="ABB21" s="49">
        <v>19083721.145786386</v>
      </c>
      <c r="ABC21" s="49">
        <v>19610549.513847623</v>
      </c>
      <c r="ABD21" s="49">
        <v>20151921.59313136</v>
      </c>
      <c r="ABE21" s="49">
        <v>20708238.879739348</v>
      </c>
      <c r="ABF21" s="49">
        <v>21279913.953541432</v>
      </c>
      <c r="ABG21" s="49">
        <v>21867370.784155577</v>
      </c>
      <c r="ABH21" s="49">
        <v>22471045.045375358</v>
      </c>
      <c r="ABI21" s="49">
        <v>23091384.438277233</v>
      </c>
      <c r="ABJ21" s="49">
        <v>23728849.023247775</v>
      </c>
      <c r="ABK21" s="49">
        <v>24383911.561176926</v>
      </c>
      <c r="ABL21" s="50">
        <v>0</v>
      </c>
      <c r="ABM21" s="50">
        <v>0</v>
      </c>
      <c r="ABN21" s="50">
        <v>0</v>
      </c>
      <c r="ABO21" s="50">
        <v>0</v>
      </c>
      <c r="ABP21" s="50">
        <v>59974330.061006479</v>
      </c>
      <c r="ABQ21" s="50">
        <v>59974330.061006479</v>
      </c>
      <c r="ABR21" s="50">
        <v>59974330.061006479</v>
      </c>
      <c r="ABS21" s="50">
        <v>59974330.061006479</v>
      </c>
      <c r="ABT21" s="50">
        <v>59974330.061006479</v>
      </c>
      <c r="ABU21" s="50">
        <v>59974330.061006479</v>
      </c>
      <c r="ABV21" s="50">
        <v>59974330.061006479</v>
      </c>
      <c r="ABW21" s="50">
        <v>2159900.7844206826</v>
      </c>
      <c r="ABX21" s="50">
        <v>2168891.7890868499</v>
      </c>
      <c r="ABY21" s="50">
        <v>2177920.2205485054</v>
      </c>
      <c r="ABZ21" s="50">
        <v>2186986.2346018893</v>
      </c>
      <c r="ACA21" s="50">
        <v>2196089.9876918318</v>
      </c>
      <c r="ACB21" s="50">
        <v>2205231.6369144353</v>
      </c>
      <c r="ACC21" s="50">
        <v>2214411.3400195334</v>
      </c>
      <c r="ACD21" s="50">
        <v>2223629.2554138205</v>
      </c>
      <c r="ACE21" s="50">
        <v>2232885.5421634219</v>
      </c>
      <c r="ACF21" s="50">
        <v>2242180.359996465</v>
      </c>
      <c r="ACG21" s="50">
        <v>2251513.869305986</v>
      </c>
      <c r="ACH21" s="50">
        <v>2260886.2311528339</v>
      </c>
      <c r="ACI21" s="50">
        <v>2270297.6072682426</v>
      </c>
      <c r="ACJ21" s="50">
        <v>2279748.1600565137</v>
      </c>
      <c r="ACK21" s="50">
        <v>2289238.0525981449</v>
      </c>
      <c r="ACL21" s="49">
        <v>0</v>
      </c>
      <c r="ACM21" s="49">
        <v>0</v>
      </c>
      <c r="ACN21" s="49">
        <v>0</v>
      </c>
      <c r="ACO21" s="49">
        <v>0</v>
      </c>
      <c r="ACP21" s="49">
        <v>23410145.218541663</v>
      </c>
      <c r="ACQ21" s="49">
        <v>23410145.218541663</v>
      </c>
      <c r="ACR21" s="49">
        <v>23410145.218541663</v>
      </c>
      <c r="ACS21" s="49">
        <v>23410145.218541663</v>
      </c>
      <c r="ACT21" s="49">
        <v>23410145.218541663</v>
      </c>
      <c r="ACU21" s="49">
        <v>23410145.218541663</v>
      </c>
      <c r="ACV21" s="49">
        <v>23410145.218541663</v>
      </c>
      <c r="ACW21" s="49">
        <v>5571587.7892662603</v>
      </c>
      <c r="ACX21" s="49">
        <v>5725397.9649707722</v>
      </c>
      <c r="ACY21" s="49">
        <v>5883454.2498715948</v>
      </c>
      <c r="ACZ21" s="49">
        <v>6045873.8627628246</v>
      </c>
      <c r="ADA21" s="49">
        <v>6212777.2583999457</v>
      </c>
      <c r="ADB21" s="49">
        <v>6384288.216832364</v>
      </c>
      <c r="ADC21" s="49">
        <v>6560533.9352020752</v>
      </c>
      <c r="ADD21" s="49">
        <v>6741645.1220764602</v>
      </c>
      <c r="ADE21" s="49">
        <v>6927756.0943852207</v>
      </c>
      <c r="ADF21" s="49">
        <v>7119004.8770335279</v>
      </c>
      <c r="ADG21" s="49">
        <v>7315533.30526492</v>
      </c>
      <c r="ADH21" s="49">
        <v>7517487.1298501948</v>
      </c>
      <c r="ADI21" s="49">
        <v>7725016.12518006</v>
      </c>
      <c r="ADJ21" s="49">
        <v>7938274.2003418822</v>
      </c>
      <c r="ADK21" s="49">
        <v>8157419.513262826</v>
      </c>
      <c r="ADL21" s="50">
        <v>0</v>
      </c>
      <c r="ADM21" s="50">
        <v>0</v>
      </c>
      <c r="ADN21" s="50">
        <v>0</v>
      </c>
      <c r="ADO21" s="50">
        <v>0</v>
      </c>
      <c r="ADP21" s="50">
        <v>20893152.402648196</v>
      </c>
      <c r="ADQ21" s="50">
        <v>20893152.402648196</v>
      </c>
      <c r="ADR21" s="50">
        <v>20893152.402648196</v>
      </c>
      <c r="ADS21" s="50">
        <v>20893152.402648196</v>
      </c>
      <c r="ADT21" s="50">
        <v>20893152.402648196</v>
      </c>
      <c r="ADU21" s="50">
        <v>20893152.402648196</v>
      </c>
      <c r="ADV21" s="50">
        <v>20893152.402648196</v>
      </c>
      <c r="ADW21" s="50">
        <v>722575.48840513197</v>
      </c>
      <c r="ADX21" s="50">
        <v>725583.34859703016</v>
      </c>
      <c r="ADY21" s="50">
        <v>728603.72958859848</v>
      </c>
      <c r="ADZ21" s="50">
        <v>731636.68350007583</v>
      </c>
      <c r="AEA21" s="50">
        <v>734682.26266868075</v>
      </c>
      <c r="AEB21" s="50">
        <v>737740.51964950899</v>
      </c>
      <c r="AEC21" s="50">
        <v>740811.50721635669</v>
      </c>
      <c r="AED21" s="50">
        <v>743895.27836276637</v>
      </c>
      <c r="AEE21" s="50">
        <v>746991.88630288758</v>
      </c>
      <c r="AEF21" s="50">
        <v>750101.38447233685</v>
      </c>
      <c r="AEG21" s="50">
        <v>753223.82652916946</v>
      </c>
      <c r="AEH21" s="50">
        <v>756359.26635485212</v>
      </c>
      <c r="AEI21" s="50">
        <v>759507.75805512245</v>
      </c>
      <c r="AEJ21" s="50">
        <v>762669.35596088693</v>
      </c>
      <c r="AEK21" s="50">
        <v>765844.11462926737</v>
      </c>
      <c r="AEL21" s="48">
        <v>0</v>
      </c>
      <c r="AEM21" s="48">
        <v>0</v>
      </c>
      <c r="AEN21" s="48">
        <v>0</v>
      </c>
      <c r="AEO21" s="48">
        <v>0</v>
      </c>
      <c r="AEP21" s="48">
        <v>2941939.7832760159</v>
      </c>
      <c r="AEQ21" s="48">
        <v>3331186.4992126012</v>
      </c>
      <c r="AER21" s="48">
        <v>3739682.380383383</v>
      </c>
      <c r="AES21" s="48">
        <v>4168193.573006426</v>
      </c>
      <c r="AET21" s="48">
        <v>4617513.8542224988</v>
      </c>
      <c r="AEU21" s="48">
        <v>5088465.5737823388</v>
      </c>
      <c r="AEV21" s="48">
        <v>5581900.6266692458</v>
      </c>
      <c r="AEW21" s="48">
        <v>5735995.5002718996</v>
      </c>
      <c r="AEX21" s="48">
        <v>5894344.3424882516</v>
      </c>
      <c r="AEY21" s="48">
        <v>6057064.5890807053</v>
      </c>
      <c r="AEZ21" s="48">
        <v>6224276.9177628141</v>
      </c>
      <c r="AFA21" s="48">
        <v>6396105.3376970664</v>
      </c>
      <c r="AFB21" s="48">
        <v>6572677.2814634312</v>
      </c>
      <c r="AFC21" s="48">
        <v>6754123.6995668076</v>
      </c>
      <c r="AFD21" s="48">
        <v>6940579.1575534334</v>
      </c>
      <c r="AFE21" s="48">
        <v>7132181.9358082982</v>
      </c>
      <c r="AFF21" s="48">
        <v>7329074.1321076276</v>
      </c>
      <c r="AFG21" s="48">
        <v>7531401.7670023907</v>
      </c>
      <c r="AFH21" s="48">
        <v>7739314.8921110937</v>
      </c>
      <c r="AFI21" s="48">
        <v>7952967.7014020775</v>
      </c>
      <c r="AFJ21" s="48">
        <v>8172518.6455479227</v>
      </c>
      <c r="AFK21" s="48">
        <v>8398130.5494367499</v>
      </c>
      <c r="AFL21" s="49">
        <v>0</v>
      </c>
      <c r="AFM21" s="49">
        <v>0</v>
      </c>
      <c r="AFN21" s="49">
        <v>0</v>
      </c>
      <c r="AFO21" s="93">
        <v>776095.80396407179</v>
      </c>
      <c r="AFP21" s="93">
        <v>2971196.8806745633</v>
      </c>
      <c r="AFQ21" s="93">
        <v>5184559.5745632257</v>
      </c>
      <c r="AFR21" s="93">
        <v>7416297.8839087039</v>
      </c>
      <c r="AFS21" s="93">
        <v>9666526.4396318085</v>
      </c>
      <c r="AFT21" s="93">
        <v>11935360.508587137</v>
      </c>
      <c r="AFU21" s="93">
        <v>14222915.996871136</v>
      </c>
      <c r="AFV21" s="93">
        <v>16529309.453146704</v>
      </c>
      <c r="AFW21" s="93">
        <v>16598115.899949163</v>
      </c>
      <c r="AFX21" s="93">
        <v>16667208.76689125</v>
      </c>
      <c r="AFY21" s="93">
        <v>16736589.246252187</v>
      </c>
      <c r="AFZ21" s="93">
        <v>16806258.535274278</v>
      </c>
      <c r="AGA21" s="93">
        <v>16876217.836183582</v>
      </c>
      <c r="AGB21" s="93">
        <v>16946468.35621066</v>
      </c>
      <c r="AGC21" s="93">
        <v>17017011.307611402</v>
      </c>
      <c r="AGD21" s="93">
        <v>17087847.907687947</v>
      </c>
      <c r="AGE21" s="93">
        <v>17158979.378809683</v>
      </c>
      <c r="AGF21" s="93">
        <v>17230406.948434368</v>
      </c>
      <c r="AGG21" s="93">
        <v>17302131.849129263</v>
      </c>
      <c r="AGH21" s="93">
        <v>17374155.318592444</v>
      </c>
      <c r="AGI21" s="93">
        <v>17446478.599674147</v>
      </c>
      <c r="AGJ21" s="93">
        <v>17519102.940398201</v>
      </c>
      <c r="AGK21" s="93">
        <v>17592029.593983594</v>
      </c>
      <c r="AGL21" s="49">
        <v>0</v>
      </c>
      <c r="AGM21" s="49">
        <v>0</v>
      </c>
      <c r="AGN21" s="49">
        <v>0</v>
      </c>
      <c r="AGO21" s="49">
        <v>0</v>
      </c>
      <c r="AGP21" s="49">
        <v>7041296.155139518</v>
      </c>
      <c r="AGQ21" s="49">
        <v>14471358.687036449</v>
      </c>
      <c r="AGR21" s="49">
        <v>22306286.119211938</v>
      </c>
      <c r="AGS21" s="49">
        <v>30562769.533197511</v>
      </c>
      <c r="AGT21" s="49">
        <v>39258113.016353376</v>
      </c>
      <c r="AGU21" s="49">
        <v>48410254.787069723</v>
      </c>
      <c r="AGV21" s="49">
        <v>58037789.019167647</v>
      </c>
      <c r="AGW21" s="49">
        <v>59639989.839504108</v>
      </c>
      <c r="AGX21" s="49">
        <v>61286421.28116627</v>
      </c>
      <c r="AGY21" s="49">
        <v>62978304.382015288</v>
      </c>
      <c r="AGZ21" s="49">
        <v>64716893.888085887</v>
      </c>
      <c r="AHA21" s="49">
        <v>66503479.184139699</v>
      </c>
      <c r="AHB21" s="49">
        <v>68339385.249907777</v>
      </c>
      <c r="AHC21" s="49">
        <v>70225973.642731115</v>
      </c>
      <c r="AHD21" s="49">
        <v>72164643.507328317</v>
      </c>
      <c r="AHE21" s="49">
        <v>74156832.613438889</v>
      </c>
      <c r="AHF21" s="49">
        <v>76204018.422112033</v>
      </c>
      <c r="AHG21" s="49">
        <v>78307719.181431428</v>
      </c>
      <c r="AHH21" s="49">
        <v>80469495.052488998</v>
      </c>
      <c r="AHI21" s="49">
        <v>82690949.266442239</v>
      </c>
      <c r="AHJ21" s="49">
        <v>84973729.313513622</v>
      </c>
      <c r="AHK21" s="49">
        <v>87319528.164813712</v>
      </c>
      <c r="AHL21" s="50">
        <v>0</v>
      </c>
      <c r="AHM21" s="50">
        <v>0</v>
      </c>
      <c r="AHN21" s="50">
        <v>0</v>
      </c>
      <c r="AHO21" s="50">
        <v>0</v>
      </c>
      <c r="AHP21" s="50">
        <v>8173236.6272724215</v>
      </c>
      <c r="AHQ21" s="50">
        <v>16414518.610316347</v>
      </c>
      <c r="AHR21" s="50">
        <v>24724270.827058345</v>
      </c>
      <c r="AHS21" s="50">
        <v>33102920.513607018</v>
      </c>
      <c r="AHT21" s="50">
        <v>41550897.276523486</v>
      </c>
      <c r="AHU21" s="50">
        <v>50068633.105153188</v>
      </c>
      <c r="AHV21" s="50">
        <v>58656562.384019203</v>
      </c>
      <c r="AHW21" s="50">
        <v>58900731.667117894</v>
      </c>
      <c r="AHX21" s="50">
        <v>59145917.352071464</v>
      </c>
      <c r="AHY21" s="50">
        <v>59392123.669849195</v>
      </c>
      <c r="AHZ21" s="50">
        <v>59639354.869032562</v>
      </c>
      <c r="AIA21" s="50">
        <v>59887615.215888597</v>
      </c>
      <c r="AIB21" s="50">
        <v>60136908.994443491</v>
      </c>
      <c r="AIC21" s="50">
        <v>60387240.506556533</v>
      </c>
      <c r="AID21" s="50">
        <v>60638614.07199429</v>
      </c>
      <c r="AIE21" s="50">
        <v>60891034.028505243</v>
      </c>
      <c r="AIF21" s="50">
        <v>61144504.731894583</v>
      </c>
      <c r="AIG21" s="50">
        <v>61399030.556099333</v>
      </c>
      <c r="AIH21" s="50">
        <v>61654615.893263943</v>
      </c>
      <c r="AII21" s="50">
        <v>61911265.153815977</v>
      </c>
      <c r="AIJ21" s="50">
        <v>62168982.766542271</v>
      </c>
      <c r="AIK21" s="50">
        <v>62427773.178665303</v>
      </c>
      <c r="AIL21" s="49">
        <v>0</v>
      </c>
      <c r="AIM21" s="49">
        <v>0</v>
      </c>
      <c r="AIN21" s="49">
        <v>0</v>
      </c>
      <c r="AIO21" s="49">
        <v>0</v>
      </c>
      <c r="AIP21" s="49">
        <v>1918520.6165790285</v>
      </c>
      <c r="AIQ21" s="49">
        <v>3942967.2292259005</v>
      </c>
      <c r="AIR21" s="49">
        <v>6077726.1538391793</v>
      </c>
      <c r="AIS21" s="49">
        <v>8327345.1588020884</v>
      </c>
      <c r="AIT21" s="49">
        <v>10696539.036337564</v>
      </c>
      <c r="AIU21" s="49">
        <v>13190195.358427811</v>
      </c>
      <c r="AIV21" s="49">
        <v>15813380.42324267</v>
      </c>
      <c r="AIW21" s="49">
        <v>16249927.223432532</v>
      </c>
      <c r="AIX21" s="49">
        <v>16698525.406922823</v>
      </c>
      <c r="AIY21" s="49">
        <v>17159507.66619781</v>
      </c>
      <c r="AIZ21" s="49">
        <v>17633215.878105611</v>
      </c>
      <c r="AJA21" s="49">
        <v>18120001.357403249</v>
      </c>
      <c r="AJB21" s="49">
        <v>18620225.117301151</v>
      </c>
      <c r="AJC21" s="49">
        <v>19134258.137200247</v>
      </c>
      <c r="AJD21" s="49">
        <v>19662481.637820285</v>
      </c>
      <c r="AJE21" s="49">
        <v>20205287.36392336</v>
      </c>
      <c r="AJF21" s="49">
        <v>20763077.874842379</v>
      </c>
      <c r="AJG21" s="49">
        <v>21336266.843029913</v>
      </c>
      <c r="AJH21" s="49">
        <v>21925279.360848781</v>
      </c>
      <c r="AJI21" s="49">
        <v>22530552.25583202</v>
      </c>
      <c r="AJJ21" s="49">
        <v>23152534.414645918</v>
      </c>
      <c r="AJK21" s="49">
        <v>23791687.115996461</v>
      </c>
      <c r="AJL21" s="50">
        <v>0</v>
      </c>
      <c r="AJM21" s="50">
        <v>0</v>
      </c>
      <c r="AJN21" s="50">
        <v>0</v>
      </c>
      <c r="AJO21" s="50">
        <v>0</v>
      </c>
      <c r="AJP21" s="50">
        <v>2019706.1943985575</v>
      </c>
      <c r="AJQ21" s="50">
        <v>4056227.2239498347</v>
      </c>
      <c r="AJR21" s="50">
        <v>6109668.0811579376</v>
      </c>
      <c r="AJS21" s="50">
        <v>8180134.341262443</v>
      </c>
      <c r="AJT21" s="50">
        <v>10267732.165270574</v>
      </c>
      <c r="AJU21" s="50">
        <v>12372568.30300455</v>
      </c>
      <c r="AJV21" s="50">
        <v>14494750.096164118</v>
      </c>
      <c r="AJW21" s="50">
        <v>14555087.296228863</v>
      </c>
      <c r="AJX21" s="50">
        <v>14615675.661556035</v>
      </c>
      <c r="AJY21" s="50">
        <v>14676516.2376696</v>
      </c>
      <c r="AJZ21" s="50">
        <v>14737610.074445726</v>
      </c>
      <c r="AKA21" s="50">
        <v>14798958.226130892</v>
      </c>
      <c r="AKB21" s="50">
        <v>14860561.751360087</v>
      </c>
      <c r="AKC21" s="50">
        <v>14922421.713175062</v>
      </c>
      <c r="AKD21" s="50">
        <v>14984539.179042699</v>
      </c>
      <c r="AKE21" s="50">
        <v>15046915.220873404</v>
      </c>
      <c r="AKF21" s="50">
        <v>15109550.915039623</v>
      </c>
      <c r="AKG21" s="50">
        <v>15172447.342394415</v>
      </c>
      <c r="AKH21" s="50">
        <v>15235605.588290088</v>
      </c>
      <c r="AKI21" s="50">
        <v>15299026.742596954</v>
      </c>
      <c r="AKJ21" s="50">
        <v>15362711.899722103</v>
      </c>
      <c r="AKK21" s="50">
        <v>15426662.158628324</v>
      </c>
      <c r="AKL21" s="51">
        <v>0</v>
      </c>
      <c r="AKM21" s="51">
        <v>0</v>
      </c>
      <c r="AKN21" s="51">
        <v>0</v>
      </c>
      <c r="AKO21" s="51">
        <v>0</v>
      </c>
      <c r="AKP21" s="51">
        <v>5358549.1401209254</v>
      </c>
      <c r="AKQ21" s="51">
        <v>5506478.1355773089</v>
      </c>
      <c r="AKR21" s="51">
        <v>5295734.3572347481</v>
      </c>
      <c r="AKS21" s="51">
        <v>5441929.2773865694</v>
      </c>
      <c r="AKT21" s="51">
        <v>5592160.0787281264</v>
      </c>
      <c r="AKU21" s="51">
        <v>5746538.1764642745</v>
      </c>
      <c r="AKV21" s="51">
        <v>0</v>
      </c>
      <c r="AKW21" s="51">
        <v>0</v>
      </c>
      <c r="AKX21" s="51">
        <v>0</v>
      </c>
      <c r="AKY21" s="51">
        <v>0</v>
      </c>
      <c r="AKZ21" s="51">
        <v>0</v>
      </c>
      <c r="ALA21" s="51">
        <v>0</v>
      </c>
      <c r="ALB21" s="51">
        <v>0</v>
      </c>
      <c r="ALC21" s="51">
        <v>0</v>
      </c>
      <c r="ALD21" s="51">
        <v>0</v>
      </c>
      <c r="ALE21" s="51">
        <v>0</v>
      </c>
      <c r="ALF21" s="51">
        <v>0</v>
      </c>
      <c r="ALG21" s="51">
        <v>0</v>
      </c>
      <c r="ALH21" s="51">
        <v>0</v>
      </c>
      <c r="ALI21" s="51">
        <v>0</v>
      </c>
      <c r="ALJ21" s="51">
        <v>0</v>
      </c>
      <c r="ALK21" s="51">
        <v>0</v>
      </c>
      <c r="ALL21" s="51">
        <v>0</v>
      </c>
      <c r="ALM21" s="51">
        <v>0</v>
      </c>
      <c r="ALN21" s="51">
        <v>0</v>
      </c>
      <c r="ALO21" s="51">
        <v>0</v>
      </c>
      <c r="ALP21" s="51">
        <v>5293206.6343578799</v>
      </c>
      <c r="ALQ21" s="51">
        <v>5315240.6304987175</v>
      </c>
      <c r="ALR21" s="51">
        <v>4995196.5860853698</v>
      </c>
      <c r="ALS21" s="51">
        <v>5015990.057775313</v>
      </c>
      <c r="ALT21" s="51">
        <v>5036870.0863119112</v>
      </c>
      <c r="ALU21" s="51">
        <v>5057837.0320047783</v>
      </c>
      <c r="ALV21" s="51">
        <v>0</v>
      </c>
      <c r="ALW21" s="51">
        <v>0</v>
      </c>
      <c r="ALX21" s="51">
        <v>0</v>
      </c>
      <c r="ALY21" s="51">
        <v>0</v>
      </c>
      <c r="ALZ21" s="51">
        <v>0</v>
      </c>
      <c r="AMA21" s="51">
        <v>0</v>
      </c>
      <c r="AMB21" s="51">
        <v>0</v>
      </c>
      <c r="AMC21" s="51">
        <v>0</v>
      </c>
      <c r="AMD21" s="51">
        <v>0</v>
      </c>
      <c r="AME21" s="51">
        <v>0</v>
      </c>
      <c r="AMF21" s="51">
        <v>0</v>
      </c>
      <c r="AMG21" s="51">
        <v>0</v>
      </c>
      <c r="AMH21" s="51">
        <v>0</v>
      </c>
      <c r="AMI21" s="51">
        <v>0</v>
      </c>
      <c r="AMJ21" s="51">
        <v>0</v>
      </c>
      <c r="AMK21" s="51">
        <v>0</v>
      </c>
      <c r="AML21" s="50">
        <v>0</v>
      </c>
      <c r="AMM21" s="50">
        <v>0</v>
      </c>
      <c r="AMN21" s="50">
        <v>0</v>
      </c>
      <c r="AMO21" s="50">
        <v>0</v>
      </c>
      <c r="AMP21" s="50">
        <v>5358549.1401209254</v>
      </c>
      <c r="AMQ21" s="50">
        <v>5506478.1355773089</v>
      </c>
      <c r="AMR21" s="50">
        <v>5295734.3572347481</v>
      </c>
      <c r="AMS21" s="50">
        <v>5441929.2773865694</v>
      </c>
      <c r="AMT21" s="50">
        <v>5592160.0787281264</v>
      </c>
      <c r="AMU21" s="50">
        <v>5746538.1764642745</v>
      </c>
      <c r="AMV21" s="50">
        <v>5905178.0615464775</v>
      </c>
      <c r="AMW21" s="50">
        <v>6068197.3855823735</v>
      </c>
      <c r="AMX21" s="50">
        <v>6235717.0480893776</v>
      </c>
      <c r="AMY21" s="50">
        <v>6407861.2861570138</v>
      </c>
      <c r="AMZ21" s="50">
        <v>6584757.7665844876</v>
      </c>
      <c r="ANA21" s="50">
        <v>6766537.6805618145</v>
      </c>
      <c r="ANB21" s="50">
        <v>6953335.840964742</v>
      </c>
      <c r="ANC21" s="50">
        <v>7145290.7823356008</v>
      </c>
      <c r="AND21" s="50">
        <v>7342544.8636242552</v>
      </c>
      <c r="ANE21" s="50">
        <v>7545244.3737653252</v>
      </c>
      <c r="ANF21" s="50">
        <v>7753539.6401700014</v>
      </c>
      <c r="ANG21" s="50">
        <v>7967585.1402128935</v>
      </c>
      <c r="ANH21" s="50">
        <v>8187539.6157966154</v>
      </c>
      <c r="ANI21" s="50">
        <v>8413566.1910790447</v>
      </c>
      <c r="ANJ21" s="50">
        <v>8645832.4934505895</v>
      </c>
      <c r="ANK21" s="50">
        <v>8884510.7778511774</v>
      </c>
      <c r="ANL21" s="50">
        <v>0</v>
      </c>
      <c r="ANM21" s="50">
        <v>0</v>
      </c>
      <c r="ANN21" s="50">
        <v>0</v>
      </c>
      <c r="ANO21" s="50">
        <v>0</v>
      </c>
      <c r="ANP21" s="50">
        <v>5293206.6343578799</v>
      </c>
      <c r="ANQ21" s="50">
        <v>5315240.6304987175</v>
      </c>
      <c r="ANR21" s="50">
        <v>4995196.5860853698</v>
      </c>
      <c r="ANS21" s="50">
        <v>5015990.057775313</v>
      </c>
      <c r="ANT21" s="50">
        <v>5036870.0863119112</v>
      </c>
      <c r="ANU21" s="50">
        <v>5057837.0320047783</v>
      </c>
      <c r="ANV21" s="50">
        <v>5078891.2566633821</v>
      </c>
      <c r="ANW21" s="50">
        <v>5100033.1236032955</v>
      </c>
      <c r="ANX21" s="50">
        <v>5121262.9976524599</v>
      </c>
      <c r="ANY21" s="50">
        <v>5142581.2451574877</v>
      </c>
      <c r="ANZ21" s="50">
        <v>5163988.2339899754</v>
      </c>
      <c r="AOA21" s="50">
        <v>5185484.3335528579</v>
      </c>
      <c r="AOB21" s="50">
        <v>5207069.914786784</v>
      </c>
      <c r="AOC21" s="50">
        <v>5228745.3501765095</v>
      </c>
      <c r="AOD21" s="50">
        <v>5250511.0137573332</v>
      </c>
      <c r="AOE21" s="50">
        <v>5272367.2811215473</v>
      </c>
      <c r="AOF21" s="50">
        <v>5294314.5294249207</v>
      </c>
      <c r="AOG21" s="50">
        <v>5316353.1373932036</v>
      </c>
      <c r="AOH21" s="50">
        <v>5338483.4853286706</v>
      </c>
      <c r="AOI21" s="50">
        <v>5360705.9551166715</v>
      </c>
      <c r="AOJ21" s="50">
        <v>5383020.9302322315</v>
      </c>
      <c r="AOK21" s="50">
        <v>5405428.7957466645</v>
      </c>
      <c r="AOL21" s="52">
        <v>41732</v>
      </c>
      <c r="AOM21" s="53">
        <v>20031.36</v>
      </c>
      <c r="AON21" s="52">
        <v>20584.349043291357</v>
      </c>
      <c r="AOO21" s="52">
        <v>21152.603993740304</v>
      </c>
      <c r="AOP21" s="52">
        <v>21736.546284509346</v>
      </c>
      <c r="AOQ21" s="52">
        <v>22336.608982914699</v>
      </c>
      <c r="AOR21" s="52">
        <v>22953.237111600673</v>
      </c>
      <c r="AOS21" s="52">
        <v>23586.887978580431</v>
      </c>
      <c r="AOT21" s="52">
        <v>24238.031516387928</v>
      </c>
      <c r="AOU21" s="52">
        <v>24907.150630592507</v>
      </c>
      <c r="AOV21" s="52">
        <v>25594.741557934685</v>
      </c>
      <c r="AOW21" s="52">
        <v>26301.314234348658</v>
      </c>
      <c r="AOX21" s="52">
        <v>27027.392673144514</v>
      </c>
      <c r="AOY21" s="52">
        <v>27773.51535363061</v>
      </c>
      <c r="AOZ21" s="52">
        <v>28540.235620464311</v>
      </c>
      <c r="APA21" s="52">
        <v>29328.122094027283</v>
      </c>
      <c r="APB21" s="52">
        <v>30137.759092129669</v>
      </c>
      <c r="APC21" s="52">
        <v>30969.747063355891</v>
      </c>
      <c r="APD21" s="52">
        <v>31824.703032373494</v>
      </c>
      <c r="APE21" s="52">
        <v>32703.261057535226</v>
      </c>
      <c r="APF21" s="52">
        <v>33606.072701113786</v>
      </c>
      <c r="APG21" s="52">
        <v>34533.807512517938</v>
      </c>
      <c r="APH21" s="52">
        <v>35487.153524848356</v>
      </c>
      <c r="API21" s="52">
        <v>36466.817765161511</v>
      </c>
      <c r="APJ21" s="52">
        <v>37473.526778819934</v>
      </c>
      <c r="APK21" s="52">
        <v>38508.027168317829</v>
      </c>
      <c r="APL21" s="52">
        <v>39571.086146981565</v>
      </c>
      <c r="APM21" s="54">
        <v>21700.639999999999</v>
      </c>
      <c r="APN21" s="52">
        <v>21790.973110162387</v>
      </c>
      <c r="APO21" s="52">
        <v>21881.682249363163</v>
      </c>
      <c r="APP21" s="52">
        <v>21972.768982895908</v>
      </c>
      <c r="APQ21" s="52">
        <v>22064.234882570046</v>
      </c>
      <c r="APR21" s="52">
        <v>22156.081526737958</v>
      </c>
      <c r="APS21" s="52">
        <v>22248.310500322223</v>
      </c>
      <c r="APT21" s="52">
        <v>22340.923394842965</v>
      </c>
      <c r="APU21" s="52">
        <v>22433.92180844532</v>
      </c>
      <c r="APV21" s="52">
        <v>22527.307345927013</v>
      </c>
      <c r="APW21" s="52">
        <v>22621.081618766042</v>
      </c>
      <c r="APX21" s="52">
        <v>22715.246245148504</v>
      </c>
      <c r="APY21" s="52">
        <v>22809.802849996508</v>
      </c>
      <c r="APZ21" s="52">
        <v>22904.753064996206</v>
      </c>
      <c r="AQA21" s="52">
        <v>23000.098528625971</v>
      </c>
      <c r="AQB21" s="52">
        <v>23095.840886184647</v>
      </c>
      <c r="AQC21" s="52">
        <v>23191.981789819965</v>
      </c>
      <c r="AQD21" s="52">
        <v>23288.522898557028</v>
      </c>
      <c r="AQE21" s="52">
        <v>23385.465878326962</v>
      </c>
      <c r="AQF21" s="52">
        <v>23482.812401995649</v>
      </c>
      <c r="AQG21" s="52">
        <v>23580.564149392598</v>
      </c>
      <c r="AQH21" s="52">
        <v>23678.722807339935</v>
      </c>
      <c r="AQI21" s="52">
        <v>23777.290069681509</v>
      </c>
      <c r="AQJ21" s="52">
        <v>23876.267637312121</v>
      </c>
      <c r="AQK21" s="52">
        <v>23975.657218206878</v>
      </c>
      <c r="AQL21" s="52">
        <v>24075.460527450658</v>
      </c>
      <c r="AQM21" s="52">
        <v>1586</v>
      </c>
      <c r="AQN21" s="55">
        <v>761.28</v>
      </c>
      <c r="AQO21" s="56">
        <v>782.2960218216258</v>
      </c>
      <c r="AQP21" s="56">
        <v>803.89221542394603</v>
      </c>
      <c r="AQQ21" s="56">
        <v>826.0845971252711</v>
      </c>
      <c r="AQR21" s="56">
        <v>848.88962539304862</v>
      </c>
      <c r="AQS21" s="56">
        <v>872.32421304990555</v>
      </c>
      <c r="AQT21" s="56">
        <v>896.40573981665284</v>
      </c>
      <c r="AQU21" s="56">
        <v>921.1520652015538</v>
      </c>
      <c r="AQV21" s="56">
        <v>946.58154174541619</v>
      </c>
      <c r="AQW21" s="56">
        <v>972.71302863233018</v>
      </c>
      <c r="AQX21" s="56">
        <v>999.56590567614694</v>
      </c>
      <c r="AQY21" s="56">
        <v>1027.16008769307</v>
      </c>
      <c r="AQZ21" s="56">
        <v>1055.5160392710184</v>
      </c>
      <c r="ARA21" s="56">
        <v>1084.6547899467168</v>
      </c>
      <c r="ARB21" s="56">
        <v>1114.5979498017653</v>
      </c>
      <c r="ARC21" s="56">
        <v>1145.3677254892564</v>
      </c>
      <c r="ARD21" s="56">
        <v>1176.9869367028284</v>
      </c>
      <c r="ARE21" s="56">
        <v>1209.479033100363</v>
      </c>
      <c r="ARF21" s="56">
        <v>1242.8681116948831</v>
      </c>
      <c r="ARG21" s="56">
        <v>1277.1789347255453</v>
      </c>
      <c r="ARH21" s="56">
        <v>1312.4369480219841</v>
      </c>
      <c r="ARI21" s="56">
        <v>1348.6682998756228</v>
      </c>
      <c r="ARJ21" s="56">
        <v>1385.8998604319504</v>
      </c>
      <c r="ARK21" s="56">
        <v>1424.1592416181447</v>
      </c>
      <c r="ARL21" s="56">
        <v>1463.4748176208204</v>
      </c>
      <c r="ARM21" s="56">
        <v>1503.8757459290894</v>
      </c>
      <c r="ARN21" s="55">
        <v>824.72</v>
      </c>
      <c r="ARO21" s="56">
        <v>828.15305647267201</v>
      </c>
      <c r="ARP21" s="56">
        <v>831.60040370674733</v>
      </c>
      <c r="ARQ21" s="56">
        <v>835.06210119028367</v>
      </c>
      <c r="ARR21" s="56">
        <v>838.53820865896921</v>
      </c>
      <c r="ARS21" s="56">
        <v>842.02878609715356</v>
      </c>
      <c r="ART21" s="56">
        <v>845.53389373888285</v>
      </c>
      <c r="ARU21" s="56">
        <v>849.05359206893888</v>
      </c>
      <c r="ARV21" s="56">
        <v>852.58794182388317</v>
      </c>
      <c r="ARW21" s="56">
        <v>856.13700399310494</v>
      </c>
      <c r="ARX21" s="56">
        <v>859.70083981987341</v>
      </c>
      <c r="ARY21" s="56">
        <v>863.27951080239495</v>
      </c>
      <c r="ARZ21" s="56">
        <v>866.87307869487393</v>
      </c>
      <c r="ASA21" s="56">
        <v>870.48160550857858</v>
      </c>
      <c r="ASB21" s="56">
        <v>874.1051535129111</v>
      </c>
      <c r="ASC21" s="56">
        <v>877.74378523648204</v>
      </c>
      <c r="ASD21" s="56">
        <v>881.39756346818945</v>
      </c>
      <c r="ASE21" s="56">
        <v>885.06655125830218</v>
      </c>
      <c r="ASF21" s="56">
        <v>888.75081191954814</v>
      </c>
      <c r="ASG21" s="56">
        <v>892.45040902820665</v>
      </c>
      <c r="ASH21" s="56">
        <v>896.16540642520567</v>
      </c>
      <c r="ASI21" s="56">
        <v>899.89586821722332</v>
      </c>
      <c r="ASJ21" s="56">
        <v>903.64185877779403</v>
      </c>
      <c r="ASK21" s="56">
        <v>907.40344274841971</v>
      </c>
      <c r="ASL21" s="56">
        <v>911.18068503968493</v>
      </c>
      <c r="ASM21" s="56">
        <v>914.97365083237719</v>
      </c>
      <c r="ASN21" s="57">
        <v>0.5</v>
      </c>
      <c r="ASO21" s="56">
        <v>20031.36</v>
      </c>
      <c r="ASP21" s="56">
        <v>20584.349043291357</v>
      </c>
      <c r="ASQ21" s="56">
        <v>21152.603993740304</v>
      </c>
      <c r="ASR21" s="56">
        <v>21736.546284509346</v>
      </c>
      <c r="ASS21" s="59">
        <v>19145.66484249831</v>
      </c>
      <c r="AST21" s="59">
        <v>16395.169365429054</v>
      </c>
      <c r="ASU21" s="59">
        <v>13478.221702045959</v>
      </c>
      <c r="ASV21" s="59">
        <v>10387.727792737684</v>
      </c>
      <c r="ASW21" s="59">
        <v>7116.3287515978591</v>
      </c>
      <c r="ASX21" s="59">
        <v>3656.3916511335265</v>
      </c>
      <c r="ASY21" s="59">
        <v>0</v>
      </c>
      <c r="ASZ21" s="56">
        <v>0</v>
      </c>
      <c r="ATA21" s="56">
        <v>0</v>
      </c>
      <c r="ATB21" s="56">
        <v>0</v>
      </c>
      <c r="ATC21" s="56">
        <v>0</v>
      </c>
      <c r="ATD21" s="59">
        <v>0</v>
      </c>
      <c r="ATE21" s="56">
        <v>0</v>
      </c>
      <c r="ATF21" s="56">
        <v>0</v>
      </c>
      <c r="ATG21" s="56">
        <v>0</v>
      </c>
      <c r="ATH21" s="56">
        <v>0</v>
      </c>
      <c r="ATI21" s="56">
        <v>0</v>
      </c>
      <c r="ATJ21" s="56">
        <v>0</v>
      </c>
      <c r="ATK21" s="56">
        <v>0</v>
      </c>
      <c r="ATL21" s="56">
        <v>0</v>
      </c>
      <c r="ATM21" s="56">
        <v>0</v>
      </c>
      <c r="ATN21" s="56">
        <v>0</v>
      </c>
      <c r="ATO21" s="56">
        <v>21700.639999999999</v>
      </c>
      <c r="ATP21" s="56">
        <v>21790.973110162387</v>
      </c>
      <c r="ATQ21" s="56">
        <v>21881.682249363163</v>
      </c>
      <c r="ATR21" s="56">
        <v>21972.768982895908</v>
      </c>
      <c r="ATS21" s="59">
        <v>18912.201327917181</v>
      </c>
      <c r="ATT21" s="59">
        <v>15825.772519098542</v>
      </c>
      <c r="ATU21" s="59">
        <v>12713.320285898411</v>
      </c>
      <c r="ATV21" s="59">
        <v>9574.6814549326991</v>
      </c>
      <c r="ATW21" s="59">
        <v>6409.6919452700913</v>
      </c>
      <c r="ATX21" s="59">
        <v>3218.1867637038586</v>
      </c>
      <c r="ATY21" s="59">
        <v>0</v>
      </c>
      <c r="ATZ21" s="56">
        <v>0</v>
      </c>
      <c r="AUA21" s="56">
        <v>0</v>
      </c>
      <c r="AUB21" s="56">
        <v>0</v>
      </c>
      <c r="AUC21" s="56">
        <v>0</v>
      </c>
      <c r="AUD21" s="59">
        <v>0</v>
      </c>
      <c r="AUE21" s="56">
        <v>0</v>
      </c>
      <c r="AUF21" s="56">
        <v>0</v>
      </c>
      <c r="AUG21" s="56">
        <v>0</v>
      </c>
      <c r="AUH21" s="56">
        <v>0</v>
      </c>
      <c r="AUI21" s="56">
        <v>0</v>
      </c>
      <c r="AUJ21" s="56">
        <v>0</v>
      </c>
      <c r="AUK21" s="56">
        <v>0</v>
      </c>
      <c r="AUL21" s="56">
        <v>0</v>
      </c>
      <c r="AUM21" s="56">
        <v>0</v>
      </c>
      <c r="AUN21" s="56">
        <v>0</v>
      </c>
      <c r="AUO21" s="58">
        <v>0.5</v>
      </c>
      <c r="AUP21" s="56">
        <v>761.28</v>
      </c>
      <c r="AUQ21" s="56">
        <v>782.2960218216258</v>
      </c>
      <c r="AUR21" s="56">
        <v>803.89221542394603</v>
      </c>
      <c r="AUS21" s="56">
        <v>826.0845971252711</v>
      </c>
      <c r="AUT21" s="59">
        <v>727.61967890832739</v>
      </c>
      <c r="AUU21" s="59">
        <v>623.08872360707539</v>
      </c>
      <c r="AUV21" s="59">
        <v>512.23185132380161</v>
      </c>
      <c r="AUW21" s="59">
        <v>394.77945651495162</v>
      </c>
      <c r="AUX21" s="59">
        <v>270.4518690701189</v>
      </c>
      <c r="AUY21" s="59">
        <v>138.95900409033288</v>
      </c>
      <c r="AUZ21" s="59">
        <v>0</v>
      </c>
      <c r="AVA21" s="56">
        <v>0</v>
      </c>
      <c r="AVB21" s="56">
        <v>0</v>
      </c>
      <c r="AVC21" s="56">
        <v>0</v>
      </c>
      <c r="AVD21" s="56">
        <v>0</v>
      </c>
      <c r="AVE21" s="59">
        <v>0</v>
      </c>
      <c r="AVF21" s="56">
        <v>0</v>
      </c>
      <c r="AVG21" s="56">
        <v>0</v>
      </c>
      <c r="AVH21" s="56">
        <v>0</v>
      </c>
      <c r="AVI21" s="56">
        <v>0</v>
      </c>
      <c r="AVJ21" s="56">
        <v>0</v>
      </c>
      <c r="AVK21" s="56">
        <v>0</v>
      </c>
      <c r="AVL21" s="56">
        <v>0</v>
      </c>
      <c r="AVM21" s="56">
        <v>0</v>
      </c>
      <c r="AVN21" s="56">
        <v>0</v>
      </c>
      <c r="AVO21" s="56">
        <v>0</v>
      </c>
      <c r="AVP21" s="56">
        <v>824.72</v>
      </c>
      <c r="AVQ21" s="56">
        <v>828.15305647267201</v>
      </c>
      <c r="AVR21" s="56">
        <v>831.60040370674733</v>
      </c>
      <c r="AVS21" s="56">
        <v>835.06210119028367</v>
      </c>
      <c r="AVT21" s="59">
        <v>718.74703599340216</v>
      </c>
      <c r="AVU21" s="59">
        <v>601.44913292653825</v>
      </c>
      <c r="AVV21" s="59">
        <v>483.16222499364733</v>
      </c>
      <c r="AVW21" s="59">
        <v>363.8801108866881</v>
      </c>
      <c r="AVX21" s="59">
        <v>243.59655480682375</v>
      </c>
      <c r="AVY21" s="59">
        <v>122.30528628472928</v>
      </c>
      <c r="AVZ21" s="59">
        <v>0</v>
      </c>
      <c r="AWA21" s="56">
        <v>0</v>
      </c>
      <c r="AWB21" s="56">
        <v>0</v>
      </c>
      <c r="AWC21" s="56">
        <v>0</v>
      </c>
      <c r="AWD21" s="56">
        <v>0</v>
      </c>
      <c r="AWE21" s="59">
        <v>0</v>
      </c>
      <c r="AWF21" s="56">
        <v>0</v>
      </c>
      <c r="AWG21" s="56">
        <v>0</v>
      </c>
      <c r="AWH21" s="56">
        <v>0</v>
      </c>
      <c r="AWI21" s="56">
        <v>0</v>
      </c>
      <c r="AWJ21" s="56">
        <v>0</v>
      </c>
      <c r="AWK21" s="56">
        <v>0</v>
      </c>
      <c r="AWL21" s="56">
        <v>0</v>
      </c>
      <c r="AWM21" s="56">
        <v>0</v>
      </c>
      <c r="AWN21" s="56">
        <v>0</v>
      </c>
      <c r="AWO21" s="56">
        <v>0</v>
      </c>
      <c r="AWP21" s="57">
        <v>0.76</v>
      </c>
      <c r="AWQ21" s="56">
        <v>20031.36</v>
      </c>
      <c r="AWR21" s="56">
        <v>20584.349043291357</v>
      </c>
      <c r="AWS21" s="56">
        <v>21152.603993740304</v>
      </c>
      <c r="AWT21" s="56">
        <v>21736.546284509346</v>
      </c>
      <c r="AWU21" s="59">
        <v>6306.8072422347386</v>
      </c>
      <c r="AWV21" s="56">
        <v>6480.914007981366</v>
      </c>
      <c r="AWW21" s="56">
        <v>6659.8271939521219</v>
      </c>
      <c r="AWX21" s="56">
        <v>6843.6794869801206</v>
      </c>
      <c r="AWY21" s="56">
        <v>7032.6072368731784</v>
      </c>
      <c r="AWZ21" s="56">
        <v>7226.7505575344994</v>
      </c>
      <c r="AXA21" s="56">
        <v>7426.2534308749155</v>
      </c>
      <c r="AXB21" s="56">
        <v>7631.263813593745</v>
      </c>
      <c r="AXC21" s="56">
        <v>7841.9337469074662</v>
      </c>
      <c r="AXD21" s="56">
        <v>8058.4194693075697</v>
      </c>
      <c r="AXE21" s="56">
        <v>8280.8815324312327</v>
      </c>
      <c r="AXF21" s="56">
        <v>8509.4849201307297</v>
      </c>
      <c r="AXG21" s="56">
        <v>8744.3991708298981</v>
      </c>
      <c r="AXH21" s="56">
        <v>8985.7985032583983</v>
      </c>
      <c r="AXI21" s="56">
        <v>9233.861945657005</v>
      </c>
      <c r="AXJ21" s="56">
        <v>9488.7734685497744</v>
      </c>
      <c r="AXK21" s="56">
        <v>9750.7221211815358</v>
      </c>
      <c r="AXL21" s="56">
        <v>10019.902171721889</v>
      </c>
      <c r="AXM21" s="56">
        <v>10296.51325133972</v>
      </c>
      <c r="AXN21" s="56">
        <v>10580.76050225504</v>
      </c>
      <c r="AXO21" s="56">
        <v>10872.854729877976</v>
      </c>
      <c r="AXP21" s="56">
        <v>11173.012559147735</v>
      </c>
      <c r="AXQ21" s="56">
        <v>21700.639999999999</v>
      </c>
      <c r="AXR21" s="56">
        <v>21790.973110162387</v>
      </c>
      <c r="AXS21" s="56">
        <v>21881.682249363163</v>
      </c>
      <c r="AXT21" s="56">
        <v>21972.768982895908</v>
      </c>
      <c r="AXU21" s="59">
        <v>6229.9016139021305</v>
      </c>
      <c r="AXV21" s="56">
        <v>6255.8347840201295</v>
      </c>
      <c r="AXW21" s="56">
        <v>6281.8759059733329</v>
      </c>
      <c r="AXX21" s="56">
        <v>6308.0254291321307</v>
      </c>
      <c r="AXY21" s="56">
        <v>6334.2838047375026</v>
      </c>
      <c r="AXZ21" s="56">
        <v>6360.6514859088038</v>
      </c>
      <c r="AYA21" s="56">
        <v>6387.1289276515881</v>
      </c>
      <c r="AYB21" s="56">
        <v>6413.7165868654602</v>
      </c>
      <c r="AYC21" s="56">
        <v>6440.4149223519553</v>
      </c>
      <c r="AYD21" s="56">
        <v>6467.2243948224586</v>
      </c>
      <c r="AYE21" s="56">
        <v>6494.1454669061568</v>
      </c>
      <c r="AYF21" s="56">
        <v>6521.1786031580177</v>
      </c>
      <c r="AYG21" s="56">
        <v>6548.3242700668134</v>
      </c>
      <c r="AYH21" s="56">
        <v>6575.5829360631606</v>
      </c>
      <c r="AYI21" s="56">
        <v>6602.9550715276127</v>
      </c>
      <c r="AYJ21" s="56">
        <v>6630.4411487987709</v>
      </c>
      <c r="AYK21" s="56">
        <v>6658.0416421814389</v>
      </c>
      <c r="AYL21" s="56">
        <v>6685.7570279548054</v>
      </c>
      <c r="AYM21" s="56">
        <v>6713.5877843806611</v>
      </c>
      <c r="AYN21" s="56">
        <v>6741.5343917116579</v>
      </c>
      <c r="AYO21" s="56">
        <v>6769.5973321995889</v>
      </c>
      <c r="AYP21" s="56">
        <v>6797.7770901037147</v>
      </c>
      <c r="AYQ21" s="60">
        <v>0.76</v>
      </c>
      <c r="AYR21" s="56">
        <v>761.28</v>
      </c>
      <c r="AYS21" s="56">
        <v>782.2960218216258</v>
      </c>
      <c r="AYT21" s="56">
        <v>803.89221542394603</v>
      </c>
      <c r="AYU21" s="56">
        <v>826.0845971252711</v>
      </c>
      <c r="AYV21" s="59">
        <v>239.68648246391962</v>
      </c>
      <c r="AYW21" s="56">
        <v>246.30330721409098</v>
      </c>
      <c r="AYX21" s="56">
        <v>253.10279712470197</v>
      </c>
      <c r="AYY21" s="56">
        <v>260.08999488043872</v>
      </c>
      <c r="AYZ21" s="56">
        <v>267.27008237517634</v>
      </c>
      <c r="AZA21" s="56">
        <v>274.64838455501086</v>
      </c>
      <c r="AZB21" s="56">
        <v>282.23037336738264</v>
      </c>
      <c r="AZC21" s="56">
        <v>290.02167181921976</v>
      </c>
      <c r="AZD21" s="56">
        <v>298.02805814711104</v>
      </c>
      <c r="AZE21" s="56">
        <v>306.25547010260237</v>
      </c>
      <c r="AZF21" s="56">
        <v>314.71000935579252</v>
      </c>
      <c r="AZG21" s="56">
        <v>323.39794602049591</v>
      </c>
      <c r="AZH21" s="56">
        <v>332.32572330432799</v>
      </c>
      <c r="AZI21" s="56">
        <v>341.49996228716134</v>
      </c>
      <c r="AZJ21" s="56">
        <v>350.92746683149636</v>
      </c>
      <c r="AZK21" s="56">
        <v>360.61522862838927</v>
      </c>
      <c r="AZL21" s="56">
        <v>370.57043238267784</v>
      </c>
      <c r="AZM21" s="56">
        <v>380.80046114135229</v>
      </c>
      <c r="AZN21" s="56">
        <v>391.31290176902127</v>
      </c>
      <c r="AZO21" s="56">
        <v>402.11555057453495</v>
      </c>
      <c r="AZP21" s="56">
        <v>413.21641909293754</v>
      </c>
      <c r="AZQ21" s="56">
        <v>424.623740027037</v>
      </c>
      <c r="AZR21" s="56">
        <v>824.72</v>
      </c>
      <c r="AZS21" s="56">
        <v>828.15305647267201</v>
      </c>
      <c r="AZT21" s="56">
        <v>831.60040370674733</v>
      </c>
      <c r="AZU21" s="56">
        <v>835.06210119028367</v>
      </c>
      <c r="AZV21" s="59">
        <v>236.76372950370896</v>
      </c>
      <c r="AZW21" s="56">
        <v>237.74930430978452</v>
      </c>
      <c r="AZX21" s="56">
        <v>238.73898176156692</v>
      </c>
      <c r="AZY21" s="56">
        <v>239.73277893711216</v>
      </c>
      <c r="AZZ21" s="56">
        <v>240.73071298556701</v>
      </c>
      <c r="BAA21" s="56">
        <v>241.73280112746491</v>
      </c>
      <c r="BAB21" s="56">
        <v>242.73906065502308</v>
      </c>
      <c r="BAC21" s="56">
        <v>243.74950893244093</v>
      </c>
      <c r="BAD21" s="56">
        <v>244.76416339619971</v>
      </c>
      <c r="BAE21" s="56">
        <v>245.78304155536335</v>
      </c>
      <c r="BAF21" s="56">
        <v>246.80616099188077</v>
      </c>
      <c r="BAG21" s="56">
        <v>247.83353936088903</v>
      </c>
      <c r="BAH21" s="56">
        <v>248.86519439101821</v>
      </c>
      <c r="BAI21" s="56">
        <v>249.90114388469709</v>
      </c>
      <c r="BAJ21" s="56">
        <v>250.94140571846066</v>
      </c>
      <c r="BAK21" s="56">
        <v>251.98599784325833</v>
      </c>
      <c r="BAL21" s="56">
        <v>253.03493828476394</v>
      </c>
      <c r="BAM21" s="56">
        <v>254.08824514368658</v>
      </c>
      <c r="BAN21" s="56">
        <v>255.145936596083</v>
      </c>
      <c r="BAO21" s="56">
        <v>256.20803089367143</v>
      </c>
      <c r="BAP21" s="56">
        <v>257.27454636414632</v>
      </c>
      <c r="BAQ21" s="56">
        <v>258.34550141149475</v>
      </c>
      <c r="BAR21" s="57">
        <v>0.76</v>
      </c>
      <c r="BAS21" s="56">
        <v>20031.36</v>
      </c>
      <c r="BAT21" s="56">
        <v>20584.349043291357</v>
      </c>
      <c r="BAU21" s="56">
        <v>21152.603993740304</v>
      </c>
      <c r="BAV21" s="56">
        <v>21736.546284509346</v>
      </c>
      <c r="BAW21" s="56">
        <v>5405.8347790583475</v>
      </c>
      <c r="BAX21" s="56">
        <v>4629.2242914152612</v>
      </c>
      <c r="BAY21" s="56">
        <v>3805.6155394012121</v>
      </c>
      <c r="BAZ21" s="56">
        <v>2933.0054944200515</v>
      </c>
      <c r="BBA21" s="56">
        <v>2009.3163533923366</v>
      </c>
      <c r="BBB21" s="56">
        <v>1032.3929367906428</v>
      </c>
      <c r="BBC21" s="56">
        <v>0</v>
      </c>
      <c r="BBD21" s="56">
        <v>0</v>
      </c>
      <c r="BBE21" s="56">
        <v>0</v>
      </c>
      <c r="BBF21" s="56">
        <v>0</v>
      </c>
      <c r="BBG21" s="56">
        <v>0</v>
      </c>
      <c r="BBH21" s="56">
        <v>0</v>
      </c>
      <c r="BBI21" s="55">
        <v>0</v>
      </c>
      <c r="BBJ21" s="55">
        <v>0</v>
      </c>
      <c r="BBK21" s="55">
        <v>0</v>
      </c>
      <c r="BBL21" s="55">
        <v>0</v>
      </c>
      <c r="BBM21" s="55">
        <v>0</v>
      </c>
      <c r="BBN21" s="55">
        <v>0</v>
      </c>
      <c r="BBO21" s="55">
        <v>0</v>
      </c>
      <c r="BBP21" s="55">
        <v>0</v>
      </c>
      <c r="BBQ21" s="55">
        <v>0</v>
      </c>
      <c r="BBR21" s="55">
        <v>0</v>
      </c>
      <c r="BBS21" s="56">
        <v>21700.639999999999</v>
      </c>
      <c r="BBT21" s="56">
        <v>21790.973110162387</v>
      </c>
      <c r="BBU21" s="56">
        <v>21881.682249363163</v>
      </c>
      <c r="BBV21" s="56">
        <v>21972.768982895908</v>
      </c>
      <c r="BBW21" s="56">
        <v>5339.9156690589689</v>
      </c>
      <c r="BBX21" s="56">
        <v>4468.4534171572359</v>
      </c>
      <c r="BBY21" s="56">
        <v>3589.6433748419045</v>
      </c>
      <c r="BBZ21" s="56">
        <v>2703.439469628056</v>
      </c>
      <c r="BCA21" s="56">
        <v>1809.7953727821434</v>
      </c>
      <c r="BCB21" s="56">
        <v>908.66449798697192</v>
      </c>
      <c r="BCC21" s="56">
        <v>0</v>
      </c>
      <c r="BCD21" s="56">
        <v>0</v>
      </c>
      <c r="BCE21" s="56">
        <v>0</v>
      </c>
      <c r="BCF21" s="56">
        <v>0</v>
      </c>
      <c r="BCG21" s="56">
        <v>0</v>
      </c>
      <c r="BCH21" s="59">
        <v>0</v>
      </c>
      <c r="BCI21" s="55">
        <v>0</v>
      </c>
      <c r="BCJ21" s="55">
        <v>0</v>
      </c>
      <c r="BCK21" s="55">
        <v>0</v>
      </c>
      <c r="BCL21" s="55">
        <v>0</v>
      </c>
      <c r="BCM21" s="55">
        <v>0</v>
      </c>
      <c r="BCN21" s="55">
        <v>0</v>
      </c>
      <c r="BCO21" s="55">
        <v>0</v>
      </c>
      <c r="BCP21" s="55">
        <v>0</v>
      </c>
      <c r="BCQ21" s="55">
        <v>0</v>
      </c>
      <c r="BCR21" s="55">
        <v>0</v>
      </c>
      <c r="BCS21" s="57">
        <v>0.76</v>
      </c>
      <c r="BCT21" s="56">
        <v>761.28</v>
      </c>
      <c r="BCU21" s="56">
        <v>782.2960218216258</v>
      </c>
      <c r="BCV21" s="56">
        <v>803.89221542394603</v>
      </c>
      <c r="BCW21" s="56">
        <v>826.0845971252711</v>
      </c>
      <c r="BCX21" s="56">
        <v>205.44555639764536</v>
      </c>
      <c r="BCY21" s="56">
        <v>175.93093372435069</v>
      </c>
      <c r="BCZ21" s="56">
        <v>144.63016978554398</v>
      </c>
      <c r="BDA21" s="56">
        <v>111.46714066304516</v>
      </c>
      <c r="BDB21" s="56">
        <v>76.362880678621806</v>
      </c>
      <c r="BDC21" s="56">
        <v>39.235483507858696</v>
      </c>
      <c r="BDD21" s="56">
        <v>0</v>
      </c>
      <c r="BDE21" s="56">
        <v>0</v>
      </c>
      <c r="BDF21" s="56">
        <v>0</v>
      </c>
      <c r="BDG21" s="56">
        <v>0</v>
      </c>
      <c r="BDH21" s="56">
        <v>0</v>
      </c>
      <c r="BDI21" s="59">
        <v>0</v>
      </c>
      <c r="BDJ21" s="55">
        <v>0</v>
      </c>
      <c r="BDK21" s="55">
        <v>0</v>
      </c>
      <c r="BDL21" s="55">
        <v>0</v>
      </c>
      <c r="BDM21" s="55">
        <v>0</v>
      </c>
      <c r="BDN21" s="55">
        <v>0</v>
      </c>
      <c r="BDO21" s="55">
        <v>0</v>
      </c>
      <c r="BDP21" s="55">
        <v>0</v>
      </c>
      <c r="BDQ21" s="55">
        <v>0</v>
      </c>
      <c r="BDR21" s="55">
        <v>0</v>
      </c>
      <c r="BDS21" s="55">
        <v>0</v>
      </c>
      <c r="BDT21" s="56">
        <v>824.72</v>
      </c>
      <c r="BDU21" s="56">
        <v>828.15305647267201</v>
      </c>
      <c r="BDV21" s="56">
        <v>831.60040370674733</v>
      </c>
      <c r="BDW21" s="56">
        <v>835.06210119028367</v>
      </c>
      <c r="BDX21" s="56">
        <v>202.94033957460766</v>
      </c>
      <c r="BDY21" s="56">
        <v>169.8209316498461</v>
      </c>
      <c r="BDZ21" s="56">
        <v>136.42227529232395</v>
      </c>
      <c r="BEA21" s="56">
        <v>102.74261954447664</v>
      </c>
      <c r="BEB21" s="56">
        <v>68.780203710161999</v>
      </c>
      <c r="BEC21" s="56">
        <v>34.533257303923556</v>
      </c>
      <c r="BED21" s="56">
        <v>0</v>
      </c>
      <c r="BEE21" s="56">
        <v>0</v>
      </c>
      <c r="BEF21" s="56">
        <v>0</v>
      </c>
      <c r="BEG21" s="56">
        <v>0</v>
      </c>
      <c r="BEH21" s="56">
        <v>0</v>
      </c>
      <c r="BEI21" s="59">
        <v>0</v>
      </c>
      <c r="BEJ21" s="55">
        <v>0</v>
      </c>
      <c r="BEK21" s="55">
        <v>0</v>
      </c>
      <c r="BEL21" s="55">
        <v>0</v>
      </c>
      <c r="BEM21" s="55">
        <v>0</v>
      </c>
      <c r="BEN21" s="55">
        <v>0</v>
      </c>
      <c r="BEO21" s="55">
        <v>0</v>
      </c>
      <c r="BEP21" s="55">
        <v>0</v>
      </c>
      <c r="BEQ21" s="55">
        <v>0</v>
      </c>
      <c r="BER21" s="55">
        <v>0</v>
      </c>
      <c r="BES21" s="55">
        <v>0</v>
      </c>
      <c r="BET21" s="57">
        <v>0</v>
      </c>
      <c r="BEU21" s="56">
        <v>20031.36</v>
      </c>
      <c r="BEV21" s="56">
        <v>20584.349043291357</v>
      </c>
      <c r="BEW21" s="56">
        <v>21152.603993740304</v>
      </c>
      <c r="BEX21" s="56">
        <v>21736.546284509346</v>
      </c>
      <c r="BEY21" s="56">
        <v>5405.8347790583475</v>
      </c>
      <c r="BEZ21" s="56">
        <v>4629.2242914152612</v>
      </c>
      <c r="BFA21" s="56">
        <v>3805.6155394012121</v>
      </c>
      <c r="BFB21" s="56">
        <v>2933.0054944200515</v>
      </c>
      <c r="BFC21" s="56">
        <v>2009.3163533923366</v>
      </c>
      <c r="BFD21" s="56">
        <v>1032.3929367906428</v>
      </c>
      <c r="BFE21" s="56">
        <v>0</v>
      </c>
      <c r="BFF21" s="56">
        <v>0</v>
      </c>
      <c r="BFG21" s="56">
        <v>0</v>
      </c>
      <c r="BFH21" s="56">
        <v>0</v>
      </c>
      <c r="BFI21" s="56">
        <v>0</v>
      </c>
      <c r="BFJ21" s="56">
        <v>0</v>
      </c>
      <c r="BFK21" s="56">
        <v>0</v>
      </c>
      <c r="BFL21" s="56">
        <v>0</v>
      </c>
      <c r="BFM21" s="56">
        <v>0</v>
      </c>
      <c r="BFN21" s="56">
        <v>0</v>
      </c>
      <c r="BFO21" s="56">
        <v>0</v>
      </c>
      <c r="BFP21" s="56">
        <v>0</v>
      </c>
      <c r="BFQ21" s="56">
        <v>0</v>
      </c>
      <c r="BFR21" s="56">
        <v>0</v>
      </c>
      <c r="BFS21" s="56">
        <v>0</v>
      </c>
      <c r="BFT21" s="56">
        <v>0</v>
      </c>
      <c r="BFU21" s="56">
        <v>21700.639999999999</v>
      </c>
      <c r="BFV21" s="56">
        <v>21790.973110162387</v>
      </c>
      <c r="BFW21" s="56">
        <v>21881.682249363163</v>
      </c>
      <c r="BFX21" s="56">
        <v>21972.768982895908</v>
      </c>
      <c r="BFY21" s="56">
        <v>5339.9156690589689</v>
      </c>
      <c r="BFZ21" s="56">
        <v>4468.4534171572359</v>
      </c>
      <c r="BGA21" s="56">
        <v>3589.6433748419045</v>
      </c>
      <c r="BGB21" s="56">
        <v>2703.439469628056</v>
      </c>
      <c r="BGC21" s="56">
        <v>1809.7953727821434</v>
      </c>
      <c r="BGD21" s="56">
        <v>908.66449798697192</v>
      </c>
      <c r="BGE21" s="56">
        <v>0</v>
      </c>
      <c r="BGF21" s="56">
        <v>0</v>
      </c>
      <c r="BGG21" s="56">
        <v>0</v>
      </c>
      <c r="BGH21" s="56">
        <v>0</v>
      </c>
      <c r="BGI21" s="56">
        <v>0</v>
      </c>
      <c r="BGJ21" s="56">
        <v>0</v>
      </c>
      <c r="BGK21" s="56">
        <v>0</v>
      </c>
      <c r="BGL21" s="56">
        <v>0</v>
      </c>
      <c r="BGM21" s="56">
        <v>0</v>
      </c>
      <c r="BGN21" s="56">
        <v>0</v>
      </c>
      <c r="BGO21" s="56">
        <v>0</v>
      </c>
      <c r="BGP21" s="56">
        <v>0</v>
      </c>
      <c r="BGQ21" s="56">
        <v>0</v>
      </c>
      <c r="BGR21" s="56">
        <v>0</v>
      </c>
      <c r="BGS21" s="56">
        <v>0</v>
      </c>
      <c r="BGT21" s="56">
        <v>0</v>
      </c>
      <c r="BGU21" s="57">
        <v>0.25</v>
      </c>
      <c r="BGV21" s="56">
        <v>761.28</v>
      </c>
      <c r="BGW21" s="56">
        <v>782.2960218216258</v>
      </c>
      <c r="BGX21" s="56">
        <v>803.89221542394603</v>
      </c>
      <c r="BGY21" s="56">
        <v>826.0845971252711</v>
      </c>
      <c r="BGZ21" s="56">
        <v>205.44555639764536</v>
      </c>
      <c r="BHA21" s="56">
        <v>131.94820029326303</v>
      </c>
      <c r="BHB21" s="56">
        <v>108.47262733915798</v>
      </c>
      <c r="BHC21" s="56">
        <v>83.600355497283871</v>
      </c>
      <c r="BHD21" s="56">
        <v>57.272160508966351</v>
      </c>
      <c r="BHE21" s="56">
        <v>29.42661263089402</v>
      </c>
      <c r="BHF21" s="56">
        <v>0</v>
      </c>
      <c r="BHG21" s="56">
        <v>0</v>
      </c>
      <c r="BHH21" s="56">
        <v>0</v>
      </c>
      <c r="BHI21" s="56">
        <v>0</v>
      </c>
      <c r="BHJ21" s="56">
        <v>0</v>
      </c>
      <c r="BHK21" s="59">
        <v>0</v>
      </c>
      <c r="BHL21" s="56">
        <v>0</v>
      </c>
      <c r="BHM21" s="56">
        <v>0</v>
      </c>
      <c r="BHN21" s="56">
        <v>0</v>
      </c>
      <c r="BHO21" s="56">
        <v>0</v>
      </c>
      <c r="BHP21" s="56">
        <v>0</v>
      </c>
      <c r="BHQ21" s="56">
        <v>0</v>
      </c>
      <c r="BHR21" s="56">
        <v>0</v>
      </c>
      <c r="BHS21" s="56">
        <v>0</v>
      </c>
      <c r="BHT21" s="56">
        <v>0</v>
      </c>
      <c r="BHU21" s="56">
        <v>0</v>
      </c>
      <c r="BHV21" s="56">
        <v>824.72</v>
      </c>
      <c r="BHW21" s="56">
        <v>828.15305647267201</v>
      </c>
      <c r="BHX21" s="56">
        <v>831.60040370674733</v>
      </c>
      <c r="BHY21" s="56">
        <v>835.06210119028367</v>
      </c>
      <c r="BHZ21" s="56">
        <v>202.94033957460766</v>
      </c>
      <c r="BIA21" s="59">
        <v>127.36569873738458</v>
      </c>
      <c r="BIB21" s="56">
        <v>102.31670646924296</v>
      </c>
      <c r="BIC21" s="56">
        <v>77.056964658357487</v>
      </c>
      <c r="BID21" s="56">
        <v>51.585152782621499</v>
      </c>
      <c r="BIE21" s="56">
        <v>25.899942977942665</v>
      </c>
      <c r="BIF21" s="56">
        <v>0</v>
      </c>
      <c r="BIG21" s="56">
        <v>0</v>
      </c>
      <c r="BIH21" s="56">
        <v>0</v>
      </c>
      <c r="BII21" s="56">
        <v>0</v>
      </c>
      <c r="BIJ21" s="56">
        <v>0</v>
      </c>
      <c r="BIK21" s="59">
        <v>0</v>
      </c>
      <c r="BIL21" s="56">
        <v>0</v>
      </c>
      <c r="BIM21" s="56">
        <v>0</v>
      </c>
      <c r="BIN21" s="56">
        <v>0</v>
      </c>
      <c r="BIO21" s="56">
        <v>0</v>
      </c>
      <c r="BIP21" s="56">
        <v>0</v>
      </c>
      <c r="BIQ21" s="56">
        <v>0</v>
      </c>
      <c r="BIR21" s="56">
        <v>0</v>
      </c>
      <c r="BIS21" s="56">
        <v>0</v>
      </c>
      <c r="BIT21" s="56">
        <v>0</v>
      </c>
      <c r="BIU21" s="56">
        <v>0</v>
      </c>
      <c r="BIV21" s="61">
        <v>0.9</v>
      </c>
      <c r="BIW21" s="61">
        <v>0.9</v>
      </c>
      <c r="BIX21" s="61">
        <f t="shared" si="15"/>
        <v>0.71400000000000008</v>
      </c>
      <c r="BIY21" s="61">
        <f t="shared" si="15"/>
        <v>0.71400000000000008</v>
      </c>
      <c r="BIZ21" s="61">
        <v>0.1</v>
      </c>
      <c r="BJA21" s="61">
        <v>0.1</v>
      </c>
      <c r="BJB21" s="61">
        <v>0.8</v>
      </c>
      <c r="BJC21" s="61">
        <v>0.8</v>
      </c>
      <c r="BJD21" s="61">
        <v>0.8</v>
      </c>
      <c r="BJE21" s="61">
        <v>0.8</v>
      </c>
      <c r="BJF21" s="61">
        <v>1</v>
      </c>
      <c r="BJG21" s="61">
        <v>1</v>
      </c>
      <c r="BJH21" s="61">
        <f t="shared" si="16"/>
        <v>9</v>
      </c>
      <c r="BJI21" s="61">
        <f t="shared" si="16"/>
        <v>9</v>
      </c>
      <c r="BJJ21" s="62">
        <v>0.3</v>
      </c>
      <c r="BJK21" s="62">
        <v>0.3</v>
      </c>
      <c r="BJL21" s="46">
        <f t="shared" si="17"/>
        <v>1.69</v>
      </c>
      <c r="BJM21" s="46">
        <f t="shared" si="0"/>
        <v>1.5649999999999999</v>
      </c>
      <c r="BJN21" s="46">
        <f t="shared" si="0"/>
        <v>1.423</v>
      </c>
      <c r="BJO21" s="46">
        <v>1.5</v>
      </c>
      <c r="BJP21" s="61">
        <f t="shared" si="1"/>
        <v>0.65</v>
      </c>
      <c r="BJQ21" s="61">
        <f t="shared" si="1"/>
        <v>0.65</v>
      </c>
      <c r="BJR21" s="61">
        <v>0.69</v>
      </c>
      <c r="BJS21" s="61">
        <v>0.69</v>
      </c>
      <c r="BJT21" s="61">
        <v>48.83</v>
      </c>
      <c r="BJU21" s="61">
        <v>48.83</v>
      </c>
      <c r="BJV21" s="61">
        <f t="shared" si="18"/>
        <v>73.245000000000005</v>
      </c>
      <c r="BJW21" s="61">
        <f t="shared" si="18"/>
        <v>73.245000000000005</v>
      </c>
      <c r="BJX21" s="61">
        <v>4</v>
      </c>
      <c r="BJY21" s="61">
        <v>4</v>
      </c>
      <c r="BJZ21" s="63">
        <v>9303477.0047999993</v>
      </c>
      <c r="BKA21" s="63">
        <v>9560310.3325504605</v>
      </c>
      <c r="BKB21" s="63">
        <v>9824233.8437032495</v>
      </c>
      <c r="BKC21" s="63">
        <v>10095443.271036191</v>
      </c>
      <c r="BKD21" s="63">
        <v>10374139.750758609</v>
      </c>
      <c r="BKE21" s="63">
        <v>10660529.971679348</v>
      </c>
      <c r="BKF21" s="63">
        <v>10954826.328492751</v>
      </c>
      <c r="BKG21" s="63">
        <v>11257247.0792963</v>
      </c>
      <c r="BKH21" s="63">
        <v>11568016.507456668</v>
      </c>
      <c r="BKI21" s="63">
        <v>11887365.087944316</v>
      </c>
      <c r="BKJ21" s="63">
        <v>12215529.65825993</v>
      </c>
      <c r="BKK21" s="63">
        <v>12552753.594079481</v>
      </c>
      <c r="BKL21" s="63">
        <v>12899286.989748182</v>
      </c>
      <c r="BKM21" s="63">
        <v>13255386.843757167</v>
      </c>
      <c r="BKN21" s="63">
        <v>13621317.249340517</v>
      </c>
      <c r="BKO21" s="63">
        <v>13997349.590333881</v>
      </c>
      <c r="BKP21" s="63">
        <v>14383762.742440047</v>
      </c>
      <c r="BKQ21" s="63">
        <v>14780843.28005066</v>
      </c>
      <c r="BKR21" s="63">
        <v>15188885.68877751</v>
      </c>
      <c r="BKS21" s="63">
        <v>15608192.583850974</v>
      </c>
      <c r="BKT21" s="63">
        <v>16039074.934547631</v>
      </c>
      <c r="BKU21" s="63">
        <v>16481852.294813424</v>
      </c>
      <c r="BKV21" s="63">
        <v>16936853.04025349</v>
      </c>
      <c r="BKW21" s="63">
        <v>17404414.611664318</v>
      </c>
      <c r="BKX21" s="63">
        <v>17884883.765288953</v>
      </c>
      <c r="BKY21" s="63">
        <v>18378616.829980727</v>
      </c>
      <c r="BKZ21" s="64">
        <v>10078766.7552</v>
      </c>
      <c r="BLA21" s="64">
        <v>10120721.570707675</v>
      </c>
      <c r="BLB21" s="64">
        <v>10162851.031247528</v>
      </c>
      <c r="BLC21" s="64">
        <v>10205155.863813279</v>
      </c>
      <c r="BLD21" s="64">
        <v>10247636.798424896</v>
      </c>
      <c r="BLE21" s="64">
        <v>10290294.56814119</v>
      </c>
      <c r="BLF21" s="64">
        <v>10333129.909072485</v>
      </c>
      <c r="BLG21" s="64">
        <v>10376143.5603933</v>
      </c>
      <c r="BLH21" s="64">
        <v>10419336.264355106</v>
      </c>
      <c r="BLI21" s="64">
        <v>10462708.766299149</v>
      </c>
      <c r="BLJ21" s="64">
        <v>10506261.814669292</v>
      </c>
      <c r="BLK21" s="64">
        <v>10549996.161024949</v>
      </c>
      <c r="BLL21" s="64">
        <v>10593912.560054038</v>
      </c>
      <c r="BLM21" s="64">
        <v>10638011.769586017</v>
      </c>
      <c r="BLN21" s="64">
        <v>10682294.550604954</v>
      </c>
      <c r="BLO21" s="64">
        <v>10726761.667262658</v>
      </c>
      <c r="BLP21" s="64">
        <v>10771413.886891874</v>
      </c>
      <c r="BLQ21" s="64">
        <v>10816251.980019508</v>
      </c>
      <c r="BLR21" s="64">
        <v>10861276.720379941</v>
      </c>
      <c r="BLS21" s="64">
        <v>10906488.884928372</v>
      </c>
      <c r="BLT21" s="64">
        <v>10951889.253854224</v>
      </c>
      <c r="BLU21" s="64">
        <v>10997478.61059461</v>
      </c>
      <c r="BLV21" s="64">
        <v>11043257.741847849</v>
      </c>
      <c r="BLW21" s="64">
        <v>11089227.437587051</v>
      </c>
      <c r="BLX21" s="64">
        <v>11135388.491073739</v>
      </c>
      <c r="BLY21" s="64">
        <v>11181741.698871534</v>
      </c>
      <c r="BLZ21" s="65">
        <v>2611968.39775872</v>
      </c>
      <c r="BMA21" s="65">
        <v>2684074.8301419355</v>
      </c>
      <c r="BMB21" s="65">
        <v>2758171.8446453237</v>
      </c>
      <c r="BMC21" s="65">
        <v>2834314.393608728</v>
      </c>
      <c r="BMD21" s="65">
        <v>2912558.9463953893</v>
      </c>
      <c r="BME21" s="65">
        <v>2992963.5312711466</v>
      </c>
      <c r="BMF21" s="65">
        <v>3075587.7784397644</v>
      </c>
      <c r="BMG21" s="65">
        <v>3160492.9642662876</v>
      </c>
      <c r="BMH21" s="65">
        <v>3247742.0567212515</v>
      </c>
      <c r="BMI21" s="65">
        <v>3337399.7620794191</v>
      </c>
      <c r="BMJ21" s="65">
        <v>3429532.5729076951</v>
      </c>
      <c r="BMK21" s="65">
        <v>3524208.8173778043</v>
      </c>
      <c r="BML21" s="65">
        <v>3621498.7099403017</v>
      </c>
      <c r="BMM21" s="65">
        <v>3721474.4033974991</v>
      </c>
      <c r="BMN21" s="65">
        <v>3824210.0424139234</v>
      </c>
      <c r="BMO21" s="65">
        <v>3929781.8185039973</v>
      </c>
      <c r="BMP21" s="65">
        <v>4038268.0265377145</v>
      </c>
      <c r="BMQ21" s="65">
        <v>4149749.122806224</v>
      </c>
      <c r="BMR21" s="65">
        <v>4264307.7846903764</v>
      </c>
      <c r="BMS21" s="65">
        <v>4382028.9719765019</v>
      </c>
      <c r="BMT21" s="65">
        <v>4502999.9898648681</v>
      </c>
      <c r="BMU21" s="65">
        <v>4627310.5537175648</v>
      </c>
      <c r="BMV21" s="65">
        <v>4755052.855593835</v>
      </c>
      <c r="BMW21" s="65">
        <v>4886321.632622188</v>
      </c>
      <c r="BMX21" s="65">
        <v>5021214.2372599952</v>
      </c>
      <c r="BMY21" s="65">
        <v>5159830.7094927011</v>
      </c>
      <c r="BMZ21" s="65">
        <v>2829632.4309052806</v>
      </c>
      <c r="BNA21" s="65">
        <v>2841411.323053163</v>
      </c>
      <c r="BNB21" s="65">
        <v>2853239.2471172465</v>
      </c>
      <c r="BNC21" s="65">
        <v>2865116.4072023635</v>
      </c>
      <c r="BND21" s="65">
        <v>2877043.0082629719</v>
      </c>
      <c r="BNE21" s="65">
        <v>2889019.2561066924</v>
      </c>
      <c r="BNF21" s="65">
        <v>2901045.3573978585</v>
      </c>
      <c r="BNG21" s="65">
        <v>2913121.5196610866</v>
      </c>
      <c r="BNH21" s="65">
        <v>2925247.9512848528</v>
      </c>
      <c r="BNI21" s="65">
        <v>2937424.8615250909</v>
      </c>
      <c r="BNJ21" s="65">
        <v>2949652.4605088024</v>
      </c>
      <c r="BNK21" s="65">
        <v>2961930.9592376822</v>
      </c>
      <c r="BNL21" s="65">
        <v>2974260.5695917644</v>
      </c>
      <c r="BNM21" s="65">
        <v>2986641.5043330705</v>
      </c>
      <c r="BNN21" s="65">
        <v>2999073.9771092869</v>
      </c>
      <c r="BNO21" s="65">
        <v>3011558.2024574499</v>
      </c>
      <c r="BNP21" s="65">
        <v>3024094.3958076471</v>
      </c>
      <c r="BNQ21" s="65">
        <v>3036682.7734867372</v>
      </c>
      <c r="BNR21" s="65">
        <v>3049323.5527220774</v>
      </c>
      <c r="BNS21" s="65">
        <v>3062016.9516452798</v>
      </c>
      <c r="BNT21" s="65">
        <v>3074763.1892959694</v>
      </c>
      <c r="BNU21" s="65">
        <v>3087562.4856255674</v>
      </c>
      <c r="BNV21" s="65">
        <v>3100415.0615010839</v>
      </c>
      <c r="BNW21" s="65">
        <v>3113321.1387089314</v>
      </c>
      <c r="BNX21" s="65">
        <v>3126280.9399587517</v>
      </c>
      <c r="BNY21" s="65">
        <v>3139294.6888872562</v>
      </c>
      <c r="BNZ21" s="66">
        <v>89307.815424</v>
      </c>
      <c r="BOA21" s="66">
        <v>91773.26177461019</v>
      </c>
      <c r="BOB21" s="66">
        <v>94306.769645691777</v>
      </c>
      <c r="BOC21" s="66">
        <v>96910.21795485646</v>
      </c>
      <c r="BOD21" s="66">
        <v>99585.53748942689</v>
      </c>
      <c r="BOE21" s="66">
        <v>102334.71233836045</v>
      </c>
      <c r="BOF21" s="66">
        <v>105159.78136370299</v>
      </c>
      <c r="BOG21" s="66">
        <v>108062.83971266395</v>
      </c>
      <c r="BOH21" s="66">
        <v>111046.04037143363</v>
      </c>
      <c r="BOI21" s="66">
        <v>114111.59576189599</v>
      </c>
      <c r="BOJ21" s="66">
        <v>117261.77938242006</v>
      </c>
      <c r="BOK21" s="66">
        <v>120498.9274939475</v>
      </c>
      <c r="BOL21" s="66">
        <v>123825.44085262671</v>
      </c>
      <c r="BOM21" s="66">
        <v>127243.78649027809</v>
      </c>
      <c r="BON21" s="66">
        <v>130756.49954401125</v>
      </c>
      <c r="BOO21" s="66">
        <v>134366.18513635092</v>
      </c>
      <c r="BOP21" s="66">
        <v>138075.52030726592</v>
      </c>
      <c r="BOQ21" s="66">
        <v>141887.25599953398</v>
      </c>
      <c r="BOR21" s="66">
        <v>145804.21909891505</v>
      </c>
      <c r="BOS21" s="66">
        <v>149829.3145306457</v>
      </c>
      <c r="BOT21" s="66">
        <v>153965.52741380999</v>
      </c>
      <c r="BOU21" s="66">
        <v>158215.92527518392</v>
      </c>
      <c r="BOV21" s="66">
        <v>162583.66032419607</v>
      </c>
      <c r="BOW21" s="66">
        <v>167071.97179069079</v>
      </c>
      <c r="BOX21" s="66">
        <v>171684.18832722818</v>
      </c>
      <c r="BOY21" s="66">
        <v>176423.7304777026</v>
      </c>
      <c r="BOZ21" s="65">
        <v>96750.133375999998</v>
      </c>
      <c r="BPA21" s="65">
        <v>97152.87451434799</v>
      </c>
      <c r="BPB21" s="65">
        <v>97557.292140560719</v>
      </c>
      <c r="BPC21" s="65">
        <v>97963.393233343115</v>
      </c>
      <c r="BPD21" s="65">
        <v>98371.184800450297</v>
      </c>
      <c r="BPE21" s="65">
        <v>98780.67387880852</v>
      </c>
      <c r="BPF21" s="65">
        <v>99191.867534636593</v>
      </c>
      <c r="BPG21" s="65">
        <v>99604.772863567865</v>
      </c>
      <c r="BPH21" s="65">
        <v>100019.39699077261</v>
      </c>
      <c r="BPI21" s="65">
        <v>100435.74707108099</v>
      </c>
      <c r="BPJ21" s="65">
        <v>100853.83028910651</v>
      </c>
      <c r="BPK21" s="65">
        <v>101273.6538593701</v>
      </c>
      <c r="BPL21" s="65">
        <v>101695.22502642444</v>
      </c>
      <c r="BPM21" s="65">
        <v>102118.5510649791</v>
      </c>
      <c r="BPN21" s="65">
        <v>102543.63928002602</v>
      </c>
      <c r="BPO21" s="65">
        <v>102970.49700696564</v>
      </c>
      <c r="BPP21" s="65">
        <v>103399.13161173333</v>
      </c>
      <c r="BPQ21" s="65">
        <v>103829.55049092665</v>
      </c>
      <c r="BPR21" s="65">
        <v>104261.76107193294</v>
      </c>
      <c r="BPS21" s="65">
        <v>104695.7708130574</v>
      </c>
      <c r="BPT21" s="65">
        <v>105131.58720365196</v>
      </c>
      <c r="BPU21" s="65">
        <v>105569.21776424436</v>
      </c>
      <c r="BPV21" s="65">
        <v>106008.67004666803</v>
      </c>
      <c r="BPW21" s="65">
        <v>106449.95163419237</v>
      </c>
      <c r="BPX21" s="65">
        <v>106893.07014165353</v>
      </c>
      <c r="BPY21" s="65">
        <v>107338.03321558602</v>
      </c>
      <c r="BPZ21" s="66">
        <v>481402.7650729309</v>
      </c>
      <c r="BQA21" s="66">
        <v>524868.68899632746</v>
      </c>
      <c r="BQB21" s="66">
        <v>572259.15735442052</v>
      </c>
      <c r="BQC21" s="66">
        <v>623928.51782073593</v>
      </c>
      <c r="BQD21" s="66">
        <v>680263.11217049009</v>
      </c>
      <c r="BQE21" s="66">
        <v>741684.16503256897</v>
      </c>
      <c r="BQF21" s="66">
        <v>808650.93346733181</v>
      </c>
      <c r="BQG21" s="66">
        <v>881664.14092024229</v>
      </c>
      <c r="BQH21" s="66">
        <v>961269.72122765949</v>
      </c>
      <c r="BQI21" s="66">
        <v>1048062.9006694438</v>
      </c>
      <c r="BQJ21" s="66">
        <v>1142692.648590669</v>
      </c>
      <c r="BQK21" s="66">
        <v>1245866.5298706028</v>
      </c>
      <c r="BQL21" s="66">
        <v>1358355.9955217973</v>
      </c>
      <c r="BQM21" s="66">
        <v>1481002.1509781238</v>
      </c>
      <c r="BQN21" s="66">
        <v>1614722.0452023484</v>
      </c>
      <c r="BQO21" s="66">
        <v>1760515.527638129</v>
      </c>
      <c r="BQP21" s="66">
        <v>1919472.724277172</v>
      </c>
      <c r="BQQ21" s="66">
        <v>2092782.188741562</v>
      </c>
      <c r="BQR21" s="66">
        <v>2281739.7893284615</v>
      </c>
      <c r="BQS21" s="66">
        <v>2487758.3984673442</v>
      </c>
      <c r="BQT21" s="66">
        <v>2712378.4570396934</v>
      </c>
      <c r="BQU21" s="66">
        <v>2957279.492552619</v>
      </c>
      <c r="BQV21" s="66">
        <v>3224292.6772900177</v>
      </c>
      <c r="BQW21" s="66">
        <v>3515414.5203409605</v>
      </c>
      <c r="BQX21" s="66">
        <v>3832821.7958832909</v>
      </c>
      <c r="BQY21" s="66">
        <v>4178887.8193440414</v>
      </c>
      <c r="BQZ21" s="65">
        <v>521519.66216234182</v>
      </c>
      <c r="BRA21" s="65">
        <v>555635.71450478863</v>
      </c>
      <c r="BRB21" s="65">
        <v>591983.52359942917</v>
      </c>
      <c r="BRC21" s="65">
        <v>630709.08342443418</v>
      </c>
      <c r="BRD21" s="65">
        <v>671967.93839022575</v>
      </c>
      <c r="BRE21" s="65">
        <v>715925.80809645145</v>
      </c>
      <c r="BRF21" s="65">
        <v>762759.25295844802</v>
      </c>
      <c r="BRG21" s="65">
        <v>812656.38337673619</v>
      </c>
      <c r="BRH21" s="65">
        <v>865817.61529798643</v>
      </c>
      <c r="BRI21" s="65">
        <v>922456.47520222492</v>
      </c>
      <c r="BRJ21" s="65">
        <v>982800.45774958236</v>
      </c>
      <c r="BRK21" s="65">
        <v>1047091.9395313913</v>
      </c>
      <c r="BRL21" s="65">
        <v>1115589.1525957899</v>
      </c>
      <c r="BRM21" s="65">
        <v>1188567.2216580771</v>
      </c>
      <c r="BRN21" s="65">
        <v>1266319.2691618609</v>
      </c>
      <c r="BRO21" s="65">
        <v>1349157.592629571</v>
      </c>
      <c r="BRP21" s="65">
        <v>1437414.9190312594</v>
      </c>
      <c r="BRQ21" s="65">
        <v>1531445.7412099622</v>
      </c>
      <c r="BRR21" s="65">
        <v>1631627.7417314933</v>
      </c>
      <c r="BRS21" s="65">
        <v>1738363.3098776704</v>
      </c>
      <c r="BRT21" s="65">
        <v>1852081.157876112</v>
      </c>
      <c r="BRU21" s="65">
        <v>1973238.0428583163</v>
      </c>
      <c r="BRV21" s="65">
        <v>2102320.6014624182</v>
      </c>
      <c r="BRW21" s="65">
        <v>2239847.304449447</v>
      </c>
      <c r="BRX21" s="65">
        <v>2386370.5391839771</v>
      </c>
      <c r="BRY21" s="65">
        <v>2542478.8283436117</v>
      </c>
      <c r="BRZ21" s="64">
        <v>9303477.0047999993</v>
      </c>
      <c r="BSA21" s="64">
        <v>9560310.3325504605</v>
      </c>
      <c r="BSB21" s="64">
        <v>9824233.8437032495</v>
      </c>
      <c r="BSC21" s="64">
        <v>10095443.271036191</v>
      </c>
      <c r="BSD21" s="64">
        <v>6283764.6490309304</v>
      </c>
      <c r="BSE21" s="64">
        <v>5736380.4133322202</v>
      </c>
      <c r="BSF21" s="64">
        <v>5153984.9583575428</v>
      </c>
      <c r="BSG21" s="64">
        <v>4535062.394802223</v>
      </c>
      <c r="BSH21" s="64">
        <v>3878039.819642616</v>
      </c>
      <c r="BSI21" s="64">
        <v>3181285.3235355746</v>
      </c>
      <c r="BSJ21" s="64">
        <v>0</v>
      </c>
      <c r="BSK21" s="64">
        <v>0</v>
      </c>
      <c r="BSL21" s="64">
        <v>0</v>
      </c>
      <c r="BSM21" s="64">
        <v>0</v>
      </c>
      <c r="BSN21" s="64">
        <v>0</v>
      </c>
      <c r="BSO21" s="64">
        <v>0</v>
      </c>
      <c r="BSP21" s="64">
        <v>0</v>
      </c>
      <c r="BSQ21" s="64">
        <v>0</v>
      </c>
      <c r="BSR21" s="64">
        <v>0</v>
      </c>
      <c r="BSS21" s="64">
        <v>0</v>
      </c>
      <c r="BST21" s="64">
        <v>0</v>
      </c>
      <c r="BSU21" s="64">
        <v>0</v>
      </c>
      <c r="BSV21" s="64">
        <v>0</v>
      </c>
      <c r="BSW21" s="64">
        <v>0</v>
      </c>
      <c r="BSX21" s="64">
        <v>0</v>
      </c>
      <c r="BSY21" s="64">
        <v>0</v>
      </c>
      <c r="BSZ21" s="64">
        <v>10078766.7552</v>
      </c>
      <c r="BTA21" s="64">
        <v>10120721.570707675</v>
      </c>
      <c r="BTB21" s="64">
        <v>10162851.031247528</v>
      </c>
      <c r="BTC21" s="64">
        <v>10205155.863813279</v>
      </c>
      <c r="BTD21" s="63">
        <v>7817482.9290841334</v>
      </c>
      <c r="BTE21" s="63">
        <v>6884697.0801135097</v>
      </c>
      <c r="BTF21" s="63">
        <v>5944009.9667426469</v>
      </c>
      <c r="BTG21" s="63">
        <v>4995371.9712179173</v>
      </c>
      <c r="BTH21" s="63">
        <v>4038733.1996119306</v>
      </c>
      <c r="BTI21" s="63">
        <v>3074043.4803840825</v>
      </c>
      <c r="BTJ21" s="63">
        <v>0</v>
      </c>
      <c r="BTK21" s="63">
        <v>0</v>
      </c>
      <c r="BTL21" s="63">
        <v>0</v>
      </c>
      <c r="BTM21" s="63">
        <v>0</v>
      </c>
      <c r="BTN21" s="63">
        <v>0</v>
      </c>
      <c r="BTO21" s="63">
        <v>0</v>
      </c>
      <c r="BTP21" s="63">
        <v>0</v>
      </c>
      <c r="BTQ21" s="63">
        <v>0</v>
      </c>
      <c r="BTR21" s="63">
        <v>0</v>
      </c>
      <c r="BTS21" s="63">
        <v>0</v>
      </c>
      <c r="BTT21" s="63">
        <v>0</v>
      </c>
      <c r="BTU21" s="63">
        <v>0</v>
      </c>
      <c r="BTV21" s="63">
        <v>0</v>
      </c>
      <c r="BTW21" s="63">
        <v>0</v>
      </c>
      <c r="BTX21" s="63">
        <v>0</v>
      </c>
      <c r="BTY21" s="63">
        <v>0</v>
      </c>
      <c r="BTZ21" s="63">
        <v>2611968.3977587204</v>
      </c>
      <c r="BUA21" s="63">
        <v>2684074.830141936</v>
      </c>
      <c r="BUB21" s="63">
        <v>2758171.8446453242</v>
      </c>
      <c r="BUC21" s="63">
        <v>2834314.393608728</v>
      </c>
      <c r="BUD21" s="77">
        <v>2496479.0969103337</v>
      </c>
      <c r="BUE21" s="77">
        <v>2137831.0937651051</v>
      </c>
      <c r="BUF21" s="77">
        <v>1757478.730537008</v>
      </c>
      <c r="BUG21" s="77">
        <v>1354496.9846855518</v>
      </c>
      <c r="BUH21" s="77">
        <v>927926.30192035763</v>
      </c>
      <c r="BUI21" s="77">
        <v>476771.3945827742</v>
      </c>
      <c r="BUJ21" s="77">
        <v>0</v>
      </c>
      <c r="BUK21" s="63">
        <v>0</v>
      </c>
      <c r="BUL21" s="63">
        <v>0</v>
      </c>
      <c r="BUM21" s="63">
        <v>0</v>
      </c>
      <c r="BUN21" s="63">
        <v>0</v>
      </c>
      <c r="BUO21" s="63">
        <v>0</v>
      </c>
      <c r="BUP21" s="63">
        <v>0</v>
      </c>
      <c r="BUQ21" s="63">
        <v>0</v>
      </c>
      <c r="BUR21" s="63">
        <v>0</v>
      </c>
      <c r="BUS21" s="63">
        <v>0</v>
      </c>
      <c r="BUT21" s="63">
        <v>0</v>
      </c>
      <c r="BUU21" s="63">
        <v>0</v>
      </c>
      <c r="BUV21" s="63">
        <v>0</v>
      </c>
      <c r="BUW21" s="63">
        <v>0</v>
      </c>
      <c r="BUX21" s="63">
        <v>0</v>
      </c>
      <c r="BUY21" s="63">
        <v>0</v>
      </c>
      <c r="BUZ21" s="63">
        <v>2829632.4309052806</v>
      </c>
      <c r="BVA21" s="63">
        <v>2841411.3230531635</v>
      </c>
      <c r="BVB21" s="63">
        <v>2853239.247117247</v>
      </c>
      <c r="BVC21" s="63">
        <v>2865116.4072023639</v>
      </c>
      <c r="BVD21" s="77">
        <v>2466036.8642254048</v>
      </c>
      <c r="BVE21" s="77">
        <v>2063585.1829333515</v>
      </c>
      <c r="BVF21" s="77">
        <v>1657740.2042273476</v>
      </c>
      <c r="BVG21" s="77">
        <v>1248480.6512833231</v>
      </c>
      <c r="BVH21" s="77">
        <v>835785.12893852941</v>
      </c>
      <c r="BVI21" s="77">
        <v>419632.12307501293</v>
      </c>
      <c r="BVJ21" s="77">
        <v>0</v>
      </c>
      <c r="BVK21" s="63">
        <v>0</v>
      </c>
      <c r="BVL21" s="63">
        <v>0</v>
      </c>
      <c r="BVM21" s="63">
        <v>0</v>
      </c>
      <c r="BVN21" s="63">
        <v>0</v>
      </c>
      <c r="BVO21" s="63">
        <v>0</v>
      </c>
      <c r="BVP21" s="63">
        <v>0</v>
      </c>
      <c r="BVQ21" s="63">
        <v>0</v>
      </c>
      <c r="BVR21" s="63">
        <v>0</v>
      </c>
      <c r="BVS21" s="63">
        <v>0</v>
      </c>
      <c r="BVT21" s="63">
        <v>0</v>
      </c>
      <c r="BVU21" s="63">
        <v>0</v>
      </c>
      <c r="BVV21" s="63">
        <v>0</v>
      </c>
      <c r="BVW21" s="63">
        <v>0</v>
      </c>
      <c r="BVX21" s="63">
        <v>0</v>
      </c>
      <c r="BVY21" s="63">
        <v>0</v>
      </c>
      <c r="BVZ21" s="66">
        <v>89307.815424</v>
      </c>
      <c r="BWA21" s="66">
        <v>91773.26177461019</v>
      </c>
      <c r="BWB21" s="66">
        <v>94306.769645691777</v>
      </c>
      <c r="BWC21" s="66">
        <v>96910.21795485646</v>
      </c>
      <c r="BWD21" s="66">
        <v>85359.032133794462</v>
      </c>
      <c r="BWE21" s="66">
        <v>73096.223098828894</v>
      </c>
      <c r="BWF21" s="66">
        <v>60091.30363640171</v>
      </c>
      <c r="BWG21" s="66">
        <v>46312.645591141685</v>
      </c>
      <c r="BWH21" s="66">
        <v>31727.440106123897</v>
      </c>
      <c r="BWI21" s="66">
        <v>16301.656537413714</v>
      </c>
      <c r="BWJ21" s="66">
        <v>0</v>
      </c>
      <c r="BWK21" s="66">
        <v>0</v>
      </c>
      <c r="BWL21" s="66">
        <v>0</v>
      </c>
      <c r="BWM21" s="66">
        <v>0</v>
      </c>
      <c r="BWN21" s="66">
        <v>0</v>
      </c>
      <c r="BWO21" s="66">
        <v>0</v>
      </c>
      <c r="BWP21" s="66">
        <v>0</v>
      </c>
      <c r="BWQ21" s="66">
        <v>0</v>
      </c>
      <c r="BWR21" s="66">
        <v>0</v>
      </c>
      <c r="BWS21" s="66">
        <v>0</v>
      </c>
      <c r="BWT21" s="66">
        <v>0</v>
      </c>
      <c r="BWU21" s="66">
        <v>0</v>
      </c>
      <c r="BWV21" s="66">
        <v>0</v>
      </c>
      <c r="BWW21" s="66">
        <v>0</v>
      </c>
      <c r="BWX21" s="66">
        <v>0</v>
      </c>
      <c r="BWY21" s="66">
        <v>0</v>
      </c>
      <c r="BWZ21" s="66">
        <v>96750.133375999998</v>
      </c>
      <c r="BXA21" s="66">
        <v>97152.87451434799</v>
      </c>
      <c r="BXB21" s="66">
        <v>97557.292140560719</v>
      </c>
      <c r="BXC21" s="66">
        <v>97963.393233343115</v>
      </c>
      <c r="BXD21" s="66">
        <v>84318.158400385961</v>
      </c>
      <c r="BXE21" s="66">
        <v>70557.624199148937</v>
      </c>
      <c r="BXF21" s="66">
        <v>56681.067162649473</v>
      </c>
      <c r="BXG21" s="66">
        <v>42687.759798671941</v>
      </c>
      <c r="BXH21" s="66">
        <v>28576.970568792174</v>
      </c>
      <c r="BXI21" s="66">
        <v>14347.963867297283</v>
      </c>
      <c r="BXJ21" s="66">
        <v>0</v>
      </c>
      <c r="BXK21" s="66">
        <v>0</v>
      </c>
      <c r="BXL21" s="66">
        <v>0</v>
      </c>
      <c r="BXM21" s="66">
        <v>0</v>
      </c>
      <c r="BXN21" s="66">
        <v>0</v>
      </c>
      <c r="BXO21" s="66">
        <v>0</v>
      </c>
      <c r="BXP21" s="66">
        <v>0</v>
      </c>
      <c r="BXQ21" s="66">
        <v>0</v>
      </c>
      <c r="BXR21" s="66">
        <v>0</v>
      </c>
      <c r="BXS21" s="66">
        <v>0</v>
      </c>
      <c r="BXT21" s="66">
        <v>0</v>
      </c>
      <c r="BXU21" s="66">
        <v>0</v>
      </c>
      <c r="BXV21" s="66">
        <v>0</v>
      </c>
      <c r="BXW21" s="66">
        <v>0</v>
      </c>
      <c r="BXX21" s="66">
        <v>0</v>
      </c>
      <c r="BXY21" s="66">
        <v>0</v>
      </c>
      <c r="BXZ21" s="66">
        <v>481402.7650729309</v>
      </c>
      <c r="BYA21" s="66">
        <v>524868.68899632746</v>
      </c>
      <c r="BYB21" s="66">
        <v>572259.15735442052</v>
      </c>
      <c r="BYC21" s="66">
        <v>623928.51782073593</v>
      </c>
      <c r="BYD21" s="66">
        <v>583082.66757470579</v>
      </c>
      <c r="BYE21" s="66">
        <v>529774.40359469224</v>
      </c>
      <c r="BYF21" s="66">
        <v>462086.24769561813</v>
      </c>
      <c r="BYG21" s="66">
        <v>377856.0603943895</v>
      </c>
      <c r="BYH21" s="66">
        <v>274648.49177933129</v>
      </c>
      <c r="BYI21" s="66">
        <v>149723.27152420621</v>
      </c>
      <c r="BYJ21" s="66">
        <v>0</v>
      </c>
      <c r="BYK21" s="66">
        <v>0</v>
      </c>
      <c r="BYL21" s="66">
        <v>0</v>
      </c>
      <c r="BYM21" s="66">
        <v>0</v>
      </c>
      <c r="BYN21" s="66">
        <v>0</v>
      </c>
      <c r="BYO21" s="66">
        <v>0</v>
      </c>
      <c r="BYP21" s="66">
        <v>0</v>
      </c>
      <c r="BYQ21" s="66">
        <v>0</v>
      </c>
      <c r="BYR21" s="66">
        <v>0</v>
      </c>
      <c r="BYS21" s="66">
        <v>0</v>
      </c>
      <c r="BYT21" s="66">
        <v>0</v>
      </c>
      <c r="BYU21" s="66">
        <v>0</v>
      </c>
      <c r="BYV21" s="66">
        <v>0</v>
      </c>
      <c r="BYW21" s="66">
        <v>0</v>
      </c>
      <c r="BYX21" s="66">
        <v>0</v>
      </c>
      <c r="BYY21" s="66">
        <v>0</v>
      </c>
      <c r="BYZ21" s="65">
        <v>521519.66216234182</v>
      </c>
      <c r="BZA21" s="65">
        <v>555635.71450478863</v>
      </c>
      <c r="BZB21" s="65">
        <v>591983.52359942917</v>
      </c>
      <c r="BZC21" s="65">
        <v>630709.08342443418</v>
      </c>
      <c r="BZD21" s="65">
        <v>575972.51862019347</v>
      </c>
      <c r="BZE21" s="65">
        <v>511375.57721175102</v>
      </c>
      <c r="BZF21" s="65">
        <v>435862.43026197021</v>
      </c>
      <c r="BZG21" s="65">
        <v>348281.30716145842</v>
      </c>
      <c r="BZH21" s="65">
        <v>247376.46151371038</v>
      </c>
      <c r="BZI21" s="65">
        <v>131779.49645746069</v>
      </c>
      <c r="BZJ21" s="65">
        <v>0</v>
      </c>
      <c r="BZK21" s="65">
        <v>0</v>
      </c>
      <c r="BZL21" s="65">
        <v>0</v>
      </c>
      <c r="BZM21" s="65">
        <v>0</v>
      </c>
      <c r="BZN21" s="65">
        <v>0</v>
      </c>
      <c r="BZO21" s="65">
        <v>0</v>
      </c>
      <c r="BZP21" s="65">
        <v>0</v>
      </c>
      <c r="BZQ21" s="65">
        <v>0</v>
      </c>
      <c r="BZR21" s="65">
        <v>0</v>
      </c>
      <c r="BZS21" s="65">
        <v>0</v>
      </c>
      <c r="BZT21" s="65">
        <v>0</v>
      </c>
      <c r="BZU21" s="65">
        <v>0</v>
      </c>
      <c r="BZV21" s="65">
        <v>0</v>
      </c>
      <c r="BZW21" s="65">
        <v>0</v>
      </c>
      <c r="BZX21" s="65">
        <v>0</v>
      </c>
      <c r="BZY21" s="65">
        <v>0</v>
      </c>
      <c r="BZZ21" s="64">
        <v>9303477.0047999993</v>
      </c>
      <c r="CAA21" s="64">
        <v>9560310.3325504605</v>
      </c>
      <c r="CAB21" s="64">
        <v>9824233.8437032495</v>
      </c>
      <c r="CAC21" s="64">
        <v>10095443.271036191</v>
      </c>
      <c r="CAD21" s="66">
        <v>2489793.5401820666</v>
      </c>
      <c r="CAE21" s="66">
        <v>2558527.1932030432</v>
      </c>
      <c r="CAF21" s="66">
        <v>2629158.3188382606</v>
      </c>
      <c r="CAG21" s="66">
        <v>2701739.2990311119</v>
      </c>
      <c r="CAH21" s="66">
        <v>2776323.9617896001</v>
      </c>
      <c r="CAI21" s="66">
        <v>2852967.6211066358</v>
      </c>
      <c r="CAJ21" s="66">
        <v>2931727.1179823834</v>
      </c>
      <c r="CAK21" s="66">
        <v>3012660.8625790756</v>
      </c>
      <c r="CAL21" s="66">
        <v>3095828.8775395635</v>
      </c>
      <c r="CAM21" s="66">
        <v>3181292.8425017199</v>
      </c>
      <c r="CAN21" s="66">
        <v>3269116.1398417237</v>
      </c>
      <c r="CAO21" s="66">
        <v>3359363.9016801314</v>
      </c>
      <c r="CAP21" s="66">
        <v>3452103.0581856109</v>
      </c>
      <c r="CAQ21" s="66">
        <v>3547402.3872121582</v>
      </c>
      <c r="CAR21" s="66">
        <v>3645332.565306602</v>
      </c>
      <c r="CAS21" s="66">
        <v>3745966.220124234</v>
      </c>
      <c r="CAT21" s="66">
        <v>3849377.9842914315</v>
      </c>
      <c r="CAU21" s="66">
        <v>3955644.5507552219</v>
      </c>
      <c r="CAV21" s="66">
        <v>4064844.7296608374</v>
      </c>
      <c r="CAW21" s="66">
        <v>4177059.5067994366</v>
      </c>
      <c r="CAX21" s="66">
        <v>4292372.1036693482</v>
      </c>
      <c r="CAY21" s="66">
        <v>4410868.0391953746</v>
      </c>
      <c r="CAZ21" s="64">
        <v>10078766.7552</v>
      </c>
      <c r="CBA21" s="64">
        <v>10120721.570707675</v>
      </c>
      <c r="CBB21" s="64">
        <v>10162851.031247528</v>
      </c>
      <c r="CBC21" s="64">
        <v>10205155.863813279</v>
      </c>
      <c r="CBD21" s="64">
        <v>2459432.8316219747</v>
      </c>
      <c r="CBE21" s="64">
        <v>2469670.6963538858</v>
      </c>
      <c r="CBF21" s="64">
        <v>2479951.1781773963</v>
      </c>
      <c r="CBG21" s="64">
        <v>2490274.454494392</v>
      </c>
      <c r="CBH21" s="64">
        <v>2500640.7034452255</v>
      </c>
      <c r="CBI21" s="64">
        <v>2511050.1039117957</v>
      </c>
      <c r="CBJ21" s="64">
        <v>2521502.8355206302</v>
      </c>
      <c r="CBK21" s="64">
        <v>2531999.0786459874</v>
      </c>
      <c r="CBL21" s="64">
        <v>2542539.0144129689</v>
      </c>
      <c r="CBM21" s="64">
        <v>2553122.8247006442</v>
      </c>
      <c r="CBN21" s="64">
        <v>2563750.6921451888</v>
      </c>
      <c r="CBO21" s="64">
        <v>2574422.8001430379</v>
      </c>
      <c r="CBP21" s="64">
        <v>2585139.3328540497</v>
      </c>
      <c r="CBQ21" s="64">
        <v>2595900.475204682</v>
      </c>
      <c r="CBR21" s="64">
        <v>2606706.4128911858</v>
      </c>
      <c r="CBS21" s="64">
        <v>2617557.3323828094</v>
      </c>
      <c r="CBT21" s="64">
        <v>2628453.4209250137</v>
      </c>
      <c r="CBU21" s="64">
        <v>2639394.8665427058</v>
      </c>
      <c r="CBV21" s="64">
        <v>2650381.8580434835</v>
      </c>
      <c r="CBW21" s="64">
        <v>2661414.5850208923</v>
      </c>
      <c r="CBX21" s="64">
        <v>2672493.2378576975</v>
      </c>
      <c r="CBY21" s="64">
        <v>2683618.0077291685</v>
      </c>
      <c r="CBZ21" s="67">
        <v>2611968.39775872</v>
      </c>
      <c r="CCA21" s="67">
        <v>2684074.8301419355</v>
      </c>
      <c r="CCB21" s="67">
        <v>2758171.8446453237</v>
      </c>
      <c r="CCC21" s="67">
        <v>2834314.393608728</v>
      </c>
      <c r="CCD21" s="67"/>
      <c r="CCE21" s="67"/>
      <c r="CCF21" s="67"/>
      <c r="CCG21" s="67"/>
      <c r="CCH21" s="67"/>
      <c r="CCI21" s="67"/>
      <c r="CCJ21" s="67"/>
      <c r="CCK21" s="67"/>
      <c r="CCL21" s="67"/>
      <c r="CCM21" s="67"/>
      <c r="CCN21" s="67"/>
      <c r="CCO21" s="67"/>
      <c r="CCP21" s="67"/>
      <c r="CCQ21" s="67"/>
      <c r="CCR21" s="67"/>
      <c r="CCS21" s="67"/>
      <c r="CCT21" s="67"/>
      <c r="CCU21" s="67"/>
      <c r="CCV21" s="67"/>
      <c r="CCW21" s="67"/>
      <c r="CCX21" s="67"/>
      <c r="CCY21" s="67"/>
      <c r="CCZ21" s="67">
        <v>2829632.4309052806</v>
      </c>
      <c r="CDA21" s="67">
        <v>2841411.323053163</v>
      </c>
      <c r="CDB21" s="67">
        <v>2853239.2471172465</v>
      </c>
      <c r="CDC21" s="67">
        <v>2865116.4072023635</v>
      </c>
      <c r="CDD21" s="67"/>
      <c r="CDE21" s="67"/>
      <c r="CDF21" s="67"/>
      <c r="CDG21" s="67"/>
      <c r="CDH21" s="67"/>
      <c r="CDI21" s="67"/>
      <c r="CDJ21" s="67"/>
      <c r="CDK21" s="67"/>
      <c r="CDL21" s="67"/>
      <c r="CDM21" s="67"/>
      <c r="CDN21" s="67"/>
      <c r="CDO21" s="67"/>
      <c r="CDP21" s="67"/>
      <c r="CDQ21" s="67"/>
      <c r="CDR21" s="67"/>
      <c r="CDS21" s="67"/>
      <c r="CDT21" s="67"/>
      <c r="CDU21" s="67"/>
      <c r="CDV21" s="67"/>
      <c r="CDW21" s="67"/>
      <c r="CDX21" s="67"/>
      <c r="CDY21" s="67"/>
      <c r="CDZ21" s="65">
        <v>89307.815424</v>
      </c>
      <c r="CEA21" s="65">
        <v>91773.26177461019</v>
      </c>
      <c r="CEB21" s="65">
        <v>94306.769645691777</v>
      </c>
      <c r="CEC21" s="65">
        <v>96910.21795485646</v>
      </c>
      <c r="CED21" s="65">
        <v>28118.269408779357</v>
      </c>
      <c r="CEE21" s="65">
        <v>28894.50701318412</v>
      </c>
      <c r="CEF21" s="65">
        <v>29692.173561516141</v>
      </c>
      <c r="CEG21" s="65">
        <v>30511.860624752171</v>
      </c>
      <c r="CEH21" s="65">
        <v>31354.176104875376</v>
      </c>
      <c r="CEI21" s="65">
        <v>32219.744685711812</v>
      </c>
      <c r="CEJ21" s="65">
        <v>33109.208296212724</v>
      </c>
      <c r="CEK21" s="65">
        <v>34023.226586526354</v>
      </c>
      <c r="CEL21" s="65">
        <v>34962.477417212249</v>
      </c>
      <c r="CEM21" s="65">
        <v>35927.657361960868</v>
      </c>
      <c r="CEN21" s="65">
        <v>36919.482224191408</v>
      </c>
      <c r="CEO21" s="65">
        <v>37938.687567910842</v>
      </c>
      <c r="CEP21" s="65">
        <v>38986.029263228018</v>
      </c>
      <c r="CEQ21" s="65">
        <v>40062.284046927241</v>
      </c>
      <c r="CER21" s="65">
        <v>41168.250098517194</v>
      </c>
      <c r="CES21" s="65">
        <v>42304.747632182312</v>
      </c>
      <c r="CET21" s="65">
        <v>43472.619505075767</v>
      </c>
      <c r="CEU21" s="65">
        <v>44672.731842404872</v>
      </c>
      <c r="CEV21" s="65">
        <v>45905.974679773004</v>
      </c>
      <c r="CEW21" s="65">
        <v>47173.262623253875</v>
      </c>
      <c r="CEX21" s="65">
        <v>48475.535527687971</v>
      </c>
      <c r="CEY21" s="65">
        <v>49813.759193704267</v>
      </c>
      <c r="CEZ21" s="64">
        <v>96750.133375999998</v>
      </c>
      <c r="CFA21" s="64">
        <v>97152.87451434799</v>
      </c>
      <c r="CFB21" s="64">
        <v>97557.292140560719</v>
      </c>
      <c r="CFC21" s="64">
        <v>97963.393233343115</v>
      </c>
      <c r="CFD21" s="64">
        <v>27775.39335542126</v>
      </c>
      <c r="CFE21" s="64">
        <v>27891.013801075347</v>
      </c>
      <c r="CFF21" s="64">
        <v>28007.115539191509</v>
      </c>
      <c r="CFG21" s="64">
        <v>28123.700573242691</v>
      </c>
      <c r="CFH21" s="64">
        <v>28240.770915041681</v>
      </c>
      <c r="CFI21" s="64">
        <v>28358.328584775809</v>
      </c>
      <c r="CFJ21" s="64">
        <v>28476.375611041844</v>
      </c>
      <c r="CFK21" s="64">
        <v>28594.914030880966</v>
      </c>
      <c r="CFL21" s="64">
        <v>28713.945889813956</v>
      </c>
      <c r="CFM21" s="64">
        <v>28833.473241876451</v>
      </c>
      <c r="CFN21" s="64">
        <v>28953.498149654413</v>
      </c>
      <c r="CFO21" s="64">
        <v>29074.022684319709</v>
      </c>
      <c r="CFP21" s="64">
        <v>29195.04892566588</v>
      </c>
      <c r="CFQ21" s="64">
        <v>29316.578962143994</v>
      </c>
      <c r="CFR21" s="64">
        <v>29438.614890898709</v>
      </c>
      <c r="CFS21" s="64">
        <v>29561.15881780444</v>
      </c>
      <c r="CFT21" s="64">
        <v>29684.212857501727</v>
      </c>
      <c r="CFU21" s="64">
        <v>29807.779133433705</v>
      </c>
      <c r="CFV21" s="64">
        <v>29931.859777882739</v>
      </c>
      <c r="CFW21" s="64">
        <v>30056.456932007255</v>
      </c>
      <c r="CFX21" s="64">
        <v>30181.572745878646</v>
      </c>
      <c r="CFY21" s="64">
        <v>30307.209378518401</v>
      </c>
      <c r="CFZ21" s="66">
        <v>481402.7650729309</v>
      </c>
      <c r="CGA21" s="66">
        <v>524868.68899632746</v>
      </c>
      <c r="CGB21" s="66">
        <v>572259.15735442052</v>
      </c>
      <c r="CGC21" s="66">
        <v>623928.51782073593</v>
      </c>
      <c r="CGD21" s="66">
        <v>192074.29049519717</v>
      </c>
      <c r="CGE21" s="66">
        <v>209416.70542096064</v>
      </c>
      <c r="CGF21" s="66">
        <v>228324.96944959959</v>
      </c>
      <c r="CGG21" s="66">
        <v>248940.46331865661</v>
      </c>
      <c r="CGH21" s="66">
        <v>271417.33305251563</v>
      </c>
      <c r="CGI21" s="66">
        <v>295923.64254196052</v>
      </c>
      <c r="CGJ21" s="66">
        <v>322642.63019030658</v>
      </c>
      <c r="CGK21" s="66">
        <v>351774.07902228786</v>
      </c>
      <c r="CGL21" s="66">
        <v>383535.8105002722</v>
      </c>
      <c r="CGM21" s="66">
        <v>418165.31321735255</v>
      </c>
      <c r="CGN21" s="66">
        <v>455921.51864536892</v>
      </c>
      <c r="CGO21" s="66">
        <v>497086.73721547163</v>
      </c>
      <c r="CGP21" s="66">
        <v>541968.7692076721</v>
      </c>
      <c r="CGQ21" s="66">
        <v>590903.20623291156</v>
      </c>
      <c r="CGR21" s="66">
        <v>644255.9405162714</v>
      </c>
      <c r="CGS21" s="66">
        <v>702425.9007437207</v>
      </c>
      <c r="CGT21" s="66">
        <v>765848.03492885455</v>
      </c>
      <c r="CGU21" s="66">
        <v>834996.56260309264</v>
      </c>
      <c r="CGV21" s="66">
        <v>910388.52064659318</v>
      </c>
      <c r="CGW21" s="66">
        <v>992587.62927274173</v>
      </c>
      <c r="CGX21" s="66">
        <v>1082208.5070729291</v>
      </c>
      <c r="CGY21" s="66">
        <v>1179921.2666383176</v>
      </c>
      <c r="CGZ21" s="65">
        <v>521519.66216234182</v>
      </c>
      <c r="CHA21" s="65">
        <v>555635.71450478863</v>
      </c>
      <c r="CHB21" s="65">
        <v>591983.52359942917</v>
      </c>
      <c r="CHC21" s="65">
        <v>630709.08342443418</v>
      </c>
      <c r="CHD21" s="65">
        <v>189732.12378076965</v>
      </c>
      <c r="CHE21" s="65">
        <v>202143.75758017454</v>
      </c>
      <c r="CHF21" s="65">
        <v>215367.31848238531</v>
      </c>
      <c r="CHG21" s="65">
        <v>229455.92001225494</v>
      </c>
      <c r="CHH21" s="65">
        <v>244466.15020178442</v>
      </c>
      <c r="CHI21" s="65">
        <v>260458.29888062822</v>
      </c>
      <c r="CHJ21" s="65">
        <v>277496.5998351762</v>
      </c>
      <c r="CHK21" s="65">
        <v>295649.48880886345</v>
      </c>
      <c r="CHL21" s="65">
        <v>314989.87837998779</v>
      </c>
      <c r="CHM21" s="65">
        <v>335595.45082110417</v>
      </c>
      <c r="CHN21" s="65">
        <v>357548.97011629015</v>
      </c>
      <c r="CHO21" s="65">
        <v>380938.61438952596</v>
      </c>
      <c r="CHP21" s="65">
        <v>405858.33007941442</v>
      </c>
      <c r="CHQ21" s="65">
        <v>432408.2092828129</v>
      </c>
      <c r="CHR21" s="65">
        <v>460694.89178300992</v>
      </c>
      <c r="CHS21" s="65">
        <v>490831.99337722448</v>
      </c>
      <c r="CHT21" s="65">
        <v>522940.56222384336</v>
      </c>
      <c r="CHU21" s="65">
        <v>557149.56504234811</v>
      </c>
      <c r="CHV21" s="65">
        <v>593596.40511880035</v>
      </c>
      <c r="CHW21" s="65">
        <v>632427.47419749096</v>
      </c>
      <c r="CHX21" s="65">
        <v>673798.74047547602</v>
      </c>
      <c r="CHY21" s="65">
        <v>717876.37506172573</v>
      </c>
      <c r="CHZ21" s="65">
        <v>9303477.0047999993</v>
      </c>
      <c r="CIA21" s="65">
        <v>9560310.3325504605</v>
      </c>
      <c r="CIB21" s="65">
        <v>9824233.8437032495</v>
      </c>
      <c r="CIC21" s="65">
        <v>10095443.271036191</v>
      </c>
      <c r="CID21" s="65">
        <v>1508103.5157674232</v>
      </c>
      <c r="CIE21" s="65">
        <v>1376731.299199733</v>
      </c>
      <c r="CIF21" s="65">
        <v>1236956.3900058104</v>
      </c>
      <c r="CIG21" s="65">
        <v>1088414.9747525335</v>
      </c>
      <c r="CIH21" s="65">
        <v>930729.55671422789</v>
      </c>
      <c r="CII21" s="65">
        <v>763508.47764853784</v>
      </c>
      <c r="CIJ21" s="65">
        <v>0</v>
      </c>
      <c r="CIK21" s="65">
        <v>0</v>
      </c>
      <c r="CIL21" s="65">
        <v>0</v>
      </c>
      <c r="CIM21" s="65">
        <v>0</v>
      </c>
      <c r="CIN21" s="65">
        <v>0</v>
      </c>
      <c r="CIO21" s="65">
        <v>0</v>
      </c>
      <c r="CIP21" s="65">
        <v>0</v>
      </c>
      <c r="CIQ21" s="65">
        <v>0</v>
      </c>
      <c r="CIR21" s="65">
        <v>0</v>
      </c>
      <c r="CIS21" s="65">
        <v>0</v>
      </c>
      <c r="CIT21" s="65">
        <v>0</v>
      </c>
      <c r="CIU21" s="65">
        <v>0</v>
      </c>
      <c r="CIV21" s="65">
        <v>0</v>
      </c>
      <c r="CIW21" s="65">
        <v>0</v>
      </c>
      <c r="CIX21" s="65">
        <v>0</v>
      </c>
      <c r="CIY21" s="65">
        <v>0</v>
      </c>
      <c r="CIZ21" s="64">
        <v>10078766.7552</v>
      </c>
      <c r="CJA21" s="64">
        <v>10120721.570707675</v>
      </c>
      <c r="CJB21" s="64">
        <v>10162851.031247528</v>
      </c>
      <c r="CJC21" s="64">
        <v>10205155.863813279</v>
      </c>
      <c r="CJD21" s="64">
        <v>1876195.9029801919</v>
      </c>
      <c r="CJE21" s="64">
        <v>1652327.2992272426</v>
      </c>
      <c r="CJF21" s="64">
        <v>1426562.3920182353</v>
      </c>
      <c r="CJG21" s="64">
        <v>1198889.2730922999</v>
      </c>
      <c r="CJH21" s="64">
        <v>969295.96790686343</v>
      </c>
      <c r="CJI21" s="64">
        <v>737770.4352921797</v>
      </c>
      <c r="CJJ21" s="65">
        <v>0</v>
      </c>
      <c r="CJK21" s="65">
        <v>0</v>
      </c>
      <c r="CJL21" s="65">
        <v>0</v>
      </c>
      <c r="CJM21" s="65">
        <v>0</v>
      </c>
      <c r="CJN21" s="65">
        <v>0</v>
      </c>
      <c r="CJO21" s="65">
        <v>0</v>
      </c>
      <c r="CJP21" s="65">
        <v>0</v>
      </c>
      <c r="CJQ21" s="65">
        <v>0</v>
      </c>
      <c r="CJR21" s="65">
        <v>0</v>
      </c>
      <c r="CJS21" s="65">
        <v>0</v>
      </c>
      <c r="CJT21" s="65">
        <v>0</v>
      </c>
      <c r="CJU21" s="65">
        <v>0</v>
      </c>
      <c r="CJV21" s="65">
        <v>0</v>
      </c>
      <c r="CJW21" s="65">
        <v>0</v>
      </c>
      <c r="CJX21" s="65">
        <v>0</v>
      </c>
      <c r="CJY21" s="65">
        <v>0</v>
      </c>
      <c r="CJZ21" s="67">
        <v>2611968.39775872</v>
      </c>
      <c r="CKA21" s="67">
        <v>2684074.8301419355</v>
      </c>
      <c r="CKB21" s="67">
        <v>2758171.8446453237</v>
      </c>
      <c r="CKC21" s="67">
        <v>2834314.393608728</v>
      </c>
      <c r="CKD21" s="67"/>
      <c r="CKE21" s="67"/>
      <c r="CKF21" s="67"/>
      <c r="CKG21" s="67"/>
      <c r="CKH21" s="67"/>
      <c r="CKI21" s="67"/>
      <c r="CKJ21" s="67"/>
      <c r="CKK21" s="67"/>
      <c r="CKL21" s="67"/>
      <c r="CKM21" s="67"/>
      <c r="CKN21" s="67"/>
      <c r="CKO21" s="67"/>
      <c r="CKP21" s="67"/>
      <c r="CKQ21" s="67"/>
      <c r="CKR21" s="67"/>
      <c r="CKS21" s="67"/>
      <c r="CKT21" s="67"/>
      <c r="CKU21" s="67"/>
      <c r="CKV21" s="67"/>
      <c r="CKW21" s="67"/>
      <c r="CKX21" s="67"/>
      <c r="CKY21" s="67"/>
      <c r="CKZ21" s="67">
        <v>2829632.4309052806</v>
      </c>
      <c r="CLA21" s="67">
        <v>2841411.323053163</v>
      </c>
      <c r="CLB21" s="67">
        <v>2853239.2471172465</v>
      </c>
      <c r="CLC21" s="67">
        <v>2865116.4072023635</v>
      </c>
      <c r="CLD21" s="67"/>
      <c r="CLE21" s="67"/>
      <c r="CLF21" s="67"/>
      <c r="CLG21" s="67"/>
      <c r="CLH21" s="67"/>
      <c r="CLI21" s="67"/>
      <c r="CLJ21" s="67"/>
      <c r="CLK21" s="67"/>
      <c r="CLL21" s="67"/>
      <c r="CLM21" s="67"/>
      <c r="CLN21" s="67"/>
      <c r="CLO21" s="67"/>
      <c r="CLP21" s="67"/>
      <c r="CLQ21" s="67"/>
      <c r="CLR21" s="67"/>
      <c r="CLS21" s="67"/>
      <c r="CLT21" s="67"/>
      <c r="CLU21" s="67"/>
      <c r="CLV21" s="67"/>
      <c r="CLW21" s="67"/>
      <c r="CLX21" s="67"/>
      <c r="CLY21" s="67"/>
      <c r="CLZ21" s="66">
        <v>89307.815424</v>
      </c>
      <c r="CMA21" s="66">
        <v>91773.26177461019</v>
      </c>
      <c r="CMB21" s="66">
        <v>94306.769645691777</v>
      </c>
      <c r="CMC21" s="66">
        <v>96910.21795485646</v>
      </c>
      <c r="CMD21" s="66">
        <v>24101.373778953737</v>
      </c>
      <c r="CME21" s="66">
        <v>20638.933580845802</v>
      </c>
      <c r="CMF21" s="66">
        <v>16966.956320866364</v>
      </c>
      <c r="CMG21" s="66">
        <v>13076.511696322357</v>
      </c>
      <c r="CMH21" s="66">
        <v>8958.3360299643937</v>
      </c>
      <c r="CMI21" s="66">
        <v>4602.8206693874017</v>
      </c>
      <c r="CMJ21" s="66">
        <v>0</v>
      </c>
      <c r="CMK21" s="66">
        <v>0</v>
      </c>
      <c r="CML21" s="66">
        <v>0</v>
      </c>
      <c r="CMM21" s="66">
        <v>0</v>
      </c>
      <c r="CMN21" s="66">
        <v>0</v>
      </c>
      <c r="CMO21" s="66">
        <v>0</v>
      </c>
      <c r="CMP21" s="66">
        <v>0</v>
      </c>
      <c r="CMQ21" s="66">
        <v>0</v>
      </c>
      <c r="CMR21" s="66">
        <v>0</v>
      </c>
      <c r="CMS21" s="66">
        <v>0</v>
      </c>
      <c r="CMT21" s="66">
        <v>0</v>
      </c>
      <c r="CMU21" s="66">
        <v>0</v>
      </c>
      <c r="CMV21" s="66">
        <v>0</v>
      </c>
      <c r="CMW21" s="66">
        <v>0</v>
      </c>
      <c r="CMX21" s="66">
        <v>0</v>
      </c>
      <c r="CMY21" s="66">
        <v>0</v>
      </c>
      <c r="CMZ21" s="66">
        <v>96750.133375999998</v>
      </c>
      <c r="CNA21" s="66">
        <v>97152.87451434799</v>
      </c>
      <c r="CNB21" s="66">
        <v>97557.292140560719</v>
      </c>
      <c r="CNC21" s="66">
        <v>97963.393233343115</v>
      </c>
      <c r="CND21" s="66">
        <v>23807.480018932507</v>
      </c>
      <c r="CNE21" s="66">
        <v>19922.15271505382</v>
      </c>
      <c r="CNF21" s="66">
        <v>16004.066022395147</v>
      </c>
      <c r="CNG21" s="66">
        <v>12053.014531389725</v>
      </c>
      <c r="CNH21" s="66">
        <v>8068.791690011908</v>
      </c>
      <c r="CNI21" s="66">
        <v>4051.1897978251159</v>
      </c>
      <c r="CNJ21" s="66">
        <v>0</v>
      </c>
      <c r="CNK21" s="66">
        <v>0</v>
      </c>
      <c r="CNL21" s="66">
        <v>0</v>
      </c>
      <c r="CNM21" s="66">
        <v>0</v>
      </c>
      <c r="CNN21" s="66">
        <v>0</v>
      </c>
      <c r="CNO21" s="66">
        <v>0</v>
      </c>
      <c r="CNP21" s="66">
        <v>0</v>
      </c>
      <c r="CNQ21" s="66">
        <v>0</v>
      </c>
      <c r="CNR21" s="66">
        <v>0</v>
      </c>
      <c r="CNS21" s="66">
        <v>0</v>
      </c>
      <c r="CNT21" s="66">
        <v>0</v>
      </c>
      <c r="CNU21" s="66">
        <v>0</v>
      </c>
      <c r="CNV21" s="66">
        <v>0</v>
      </c>
      <c r="CNW21" s="66">
        <v>0</v>
      </c>
      <c r="CNX21" s="66">
        <v>0</v>
      </c>
      <c r="CNY21" s="66">
        <v>0</v>
      </c>
      <c r="CNZ21" s="66">
        <v>481402.7650729309</v>
      </c>
      <c r="COA21" s="66">
        <v>524868.68899632746</v>
      </c>
      <c r="COB21" s="66">
        <v>572259.15735442052</v>
      </c>
      <c r="COC21" s="66">
        <v>623928.51782073593</v>
      </c>
      <c r="COD21" s="66">
        <v>164635.10613874046</v>
      </c>
      <c r="COE21" s="66">
        <v>149583.36101497189</v>
      </c>
      <c r="COF21" s="66">
        <v>130471.41111405691</v>
      </c>
      <c r="COG21" s="66">
        <v>106688.76999370997</v>
      </c>
      <c r="COH21" s="66">
        <v>77547.809443575883</v>
      </c>
      <c r="COI21" s="66">
        <v>42274.806077422938</v>
      </c>
      <c r="COJ21" s="66">
        <v>0</v>
      </c>
      <c r="COK21" s="66">
        <v>0</v>
      </c>
      <c r="COL21" s="66">
        <v>0</v>
      </c>
      <c r="COM21" s="66">
        <v>0</v>
      </c>
      <c r="CON21" s="66">
        <v>0</v>
      </c>
      <c r="COO21" s="66">
        <v>0</v>
      </c>
      <c r="COP21" s="66">
        <v>0</v>
      </c>
      <c r="COQ21" s="66">
        <v>0</v>
      </c>
      <c r="COR21" s="66">
        <v>0</v>
      </c>
      <c r="COS21" s="66">
        <v>0</v>
      </c>
      <c r="COT21" s="66">
        <v>0</v>
      </c>
      <c r="COU21" s="66">
        <v>0</v>
      </c>
      <c r="COV21" s="66">
        <v>0</v>
      </c>
      <c r="COW21" s="66">
        <v>0</v>
      </c>
      <c r="COX21" s="66">
        <v>0</v>
      </c>
      <c r="COY21" s="66">
        <v>0</v>
      </c>
      <c r="COZ21" s="65">
        <v>521519.66216234182</v>
      </c>
      <c r="CPA21" s="65">
        <v>555635.71450478863</v>
      </c>
      <c r="CPB21" s="65">
        <v>591983.52359942917</v>
      </c>
      <c r="CPC21" s="65">
        <v>630709.08342443418</v>
      </c>
      <c r="CPD21" s="65">
        <v>162627.5346692311</v>
      </c>
      <c r="CPE21" s="65">
        <v>144388.39827155322</v>
      </c>
      <c r="CPF21" s="65">
        <v>123067.03913279161</v>
      </c>
      <c r="CPG21" s="65">
        <v>98338.251433823549</v>
      </c>
      <c r="CPH21" s="65">
        <v>69847.471486224109</v>
      </c>
      <c r="CPI21" s="65">
        <v>37208.328411518312</v>
      </c>
      <c r="CPJ21" s="65">
        <v>0</v>
      </c>
      <c r="CPK21" s="65">
        <v>0</v>
      </c>
      <c r="CPL21" s="65">
        <v>0</v>
      </c>
      <c r="CPM21" s="65">
        <v>0</v>
      </c>
      <c r="CPN21" s="65">
        <v>0</v>
      </c>
      <c r="CPO21" s="65">
        <v>0</v>
      </c>
      <c r="CPP21" s="65">
        <v>0</v>
      </c>
      <c r="CPQ21" s="65">
        <v>0</v>
      </c>
      <c r="CPR21" s="65">
        <v>0</v>
      </c>
      <c r="CPS21" s="65">
        <v>0</v>
      </c>
      <c r="CPT21" s="65">
        <v>0</v>
      </c>
      <c r="CPU21" s="65">
        <v>0</v>
      </c>
      <c r="CPV21" s="65">
        <v>0</v>
      </c>
      <c r="CPW21" s="65">
        <v>0</v>
      </c>
      <c r="CPX21" s="65">
        <v>0</v>
      </c>
      <c r="CPY21" s="65">
        <v>0</v>
      </c>
      <c r="CPZ21" s="66">
        <v>9303477.0047999993</v>
      </c>
      <c r="CQA21" s="66">
        <v>9560310.3325504605</v>
      </c>
      <c r="CQB21" s="66">
        <v>9824233.8437032495</v>
      </c>
      <c r="CQC21" s="66">
        <v>10095443.271036191</v>
      </c>
      <c r="CQD21" s="66">
        <v>1508103.5157674232</v>
      </c>
      <c r="CQE21" s="66">
        <v>1376731.299199733</v>
      </c>
      <c r="CQF21" s="66">
        <v>1236956.3900058104</v>
      </c>
      <c r="CQG21" s="66">
        <v>1088414.9747525335</v>
      </c>
      <c r="CQH21" s="66">
        <v>930729.55671422789</v>
      </c>
      <c r="CQI21" s="66">
        <v>763508.47764853784</v>
      </c>
      <c r="CQJ21" s="66">
        <v>0</v>
      </c>
      <c r="CQK21" s="66">
        <v>0</v>
      </c>
      <c r="CQL21" s="66">
        <v>0</v>
      </c>
      <c r="CQM21" s="66">
        <v>0</v>
      </c>
      <c r="CQN21" s="66">
        <v>0</v>
      </c>
      <c r="CQO21" s="66">
        <v>0</v>
      </c>
      <c r="CQP21" s="66">
        <v>0</v>
      </c>
      <c r="CQQ21" s="66">
        <v>0</v>
      </c>
      <c r="CQR21" s="66">
        <v>0</v>
      </c>
      <c r="CQS21" s="66">
        <v>0</v>
      </c>
      <c r="CQT21" s="66">
        <v>0</v>
      </c>
      <c r="CQU21" s="66">
        <v>0</v>
      </c>
      <c r="CQV21" s="66">
        <v>0</v>
      </c>
      <c r="CQW21" s="66">
        <v>0</v>
      </c>
      <c r="CQX21" s="66">
        <v>0</v>
      </c>
      <c r="CQY21" s="66">
        <v>0</v>
      </c>
      <c r="CQZ21" s="66">
        <v>10078766.7552</v>
      </c>
      <c r="CRA21" s="66">
        <v>10120721.570707675</v>
      </c>
      <c r="CRB21" s="66">
        <v>10162851.031247528</v>
      </c>
      <c r="CRC21" s="66">
        <v>10205155.863813279</v>
      </c>
      <c r="CRD21" s="66">
        <v>1876195.9029801919</v>
      </c>
      <c r="CRE21" s="66">
        <v>1652327.2992272426</v>
      </c>
      <c r="CRF21" s="66">
        <v>1426562.3920182353</v>
      </c>
      <c r="CRG21" s="66">
        <v>1198889.2730922999</v>
      </c>
      <c r="CRH21" s="66">
        <v>969295.96790686343</v>
      </c>
      <c r="CRI21" s="66">
        <v>737770.4352921797</v>
      </c>
      <c r="CRJ21" s="66">
        <v>0</v>
      </c>
      <c r="CRK21" s="66">
        <v>0</v>
      </c>
      <c r="CRL21" s="66">
        <v>0</v>
      </c>
      <c r="CRM21" s="66">
        <v>0</v>
      </c>
      <c r="CRN21" s="66">
        <v>0</v>
      </c>
      <c r="CRO21" s="66">
        <v>0</v>
      </c>
      <c r="CRP21" s="66">
        <v>0</v>
      </c>
      <c r="CRQ21" s="66">
        <v>0</v>
      </c>
      <c r="CRR21" s="66">
        <v>0</v>
      </c>
      <c r="CRS21" s="66">
        <v>0</v>
      </c>
      <c r="CRT21" s="66">
        <v>0</v>
      </c>
      <c r="CRU21" s="66">
        <v>0</v>
      </c>
      <c r="CRV21" s="66">
        <v>0</v>
      </c>
      <c r="CRW21" s="66">
        <v>0</v>
      </c>
      <c r="CRX21" s="66">
        <v>0</v>
      </c>
      <c r="CRY21" s="66">
        <v>0</v>
      </c>
      <c r="CRZ21" s="67">
        <v>2611968.39775872</v>
      </c>
      <c r="CSA21" s="67">
        <v>2684074.8301419355</v>
      </c>
      <c r="CSB21" s="67">
        <v>2758171.8446453237</v>
      </c>
      <c r="CSC21" s="67">
        <v>2834314.393608728</v>
      </c>
      <c r="CSD21" s="67"/>
      <c r="CSE21" s="67"/>
      <c r="CSF21" s="67"/>
      <c r="CSG21" s="67"/>
      <c r="CSH21" s="67"/>
      <c r="CSI21" s="67"/>
      <c r="CSJ21" s="67"/>
      <c r="CSK21" s="67"/>
      <c r="CSL21" s="67"/>
      <c r="CSM21" s="67"/>
      <c r="CSN21" s="67"/>
      <c r="CSO21" s="67"/>
      <c r="CSP21" s="67"/>
      <c r="CSQ21" s="67"/>
      <c r="CSR21" s="67"/>
      <c r="CSS21" s="67"/>
      <c r="CST21" s="67"/>
      <c r="CSU21" s="67"/>
      <c r="CSV21" s="67"/>
      <c r="CSW21" s="67"/>
      <c r="CSX21" s="67"/>
      <c r="CSY21" s="67"/>
      <c r="CSZ21" s="67">
        <v>2829632.4309052806</v>
      </c>
      <c r="CTA21" s="67">
        <v>2841411.323053163</v>
      </c>
      <c r="CTB21" s="67">
        <v>2853239.2471172465</v>
      </c>
      <c r="CTC21" s="67">
        <v>2865116.4072023635</v>
      </c>
      <c r="CTD21" s="67"/>
      <c r="CTE21" s="67"/>
      <c r="CTF21" s="67"/>
      <c r="CTG21" s="67"/>
      <c r="CTH21" s="67"/>
      <c r="CTI21" s="67"/>
      <c r="CTJ21" s="67"/>
      <c r="CTK21" s="67"/>
      <c r="CTL21" s="67"/>
      <c r="CTM21" s="67"/>
      <c r="CTN21" s="67"/>
      <c r="CTO21" s="67"/>
      <c r="CTP21" s="67"/>
      <c r="CTQ21" s="67"/>
      <c r="CTR21" s="67"/>
      <c r="CTS21" s="67"/>
      <c r="CTT21" s="67"/>
      <c r="CTU21" s="67"/>
      <c r="CTV21" s="67"/>
      <c r="CTW21" s="67"/>
      <c r="CTX21" s="67"/>
      <c r="CTY21" s="67"/>
      <c r="CTZ21" s="66">
        <v>89307.815424</v>
      </c>
      <c r="CUA21" s="66">
        <v>91773.26177461019</v>
      </c>
      <c r="CUB21" s="66">
        <v>94306.769645691777</v>
      </c>
      <c r="CUC21" s="66">
        <v>118138.1290563083</v>
      </c>
      <c r="CUD21" s="66">
        <v>29380.712024182118</v>
      </c>
      <c r="CUE21" s="66">
        <v>25159.834023841944</v>
      </c>
      <c r="CUF21" s="66">
        <v>20683.520456645587</v>
      </c>
      <c r="CUG21" s="66">
        <v>15940.884862172979</v>
      </c>
      <c r="CUH21" s="66">
        <v>10920.63438068735</v>
      </c>
      <c r="CUI21" s="66">
        <v>5611.0556114571436</v>
      </c>
      <c r="CUJ21" s="66">
        <v>0</v>
      </c>
      <c r="CUK21" s="66">
        <v>0</v>
      </c>
      <c r="CUL21" s="66">
        <v>0</v>
      </c>
      <c r="CUM21" s="66">
        <v>0</v>
      </c>
      <c r="CUN21" s="66">
        <v>0</v>
      </c>
      <c r="CUO21" s="66">
        <v>0</v>
      </c>
      <c r="CUP21" s="66">
        <v>0</v>
      </c>
      <c r="CUQ21" s="66">
        <v>0</v>
      </c>
      <c r="CUR21" s="66">
        <v>0</v>
      </c>
      <c r="CUS21" s="66">
        <v>0</v>
      </c>
      <c r="CUT21" s="66">
        <v>0</v>
      </c>
      <c r="CUU21" s="66">
        <v>0</v>
      </c>
      <c r="CUV21" s="66">
        <v>0</v>
      </c>
      <c r="CUW21" s="66">
        <v>0</v>
      </c>
      <c r="CUX21" s="66">
        <v>0</v>
      </c>
      <c r="CUY21" s="66">
        <v>0</v>
      </c>
      <c r="CUZ21" s="66">
        <v>96750.133375999998</v>
      </c>
      <c r="CVA21" s="66">
        <v>97152.87451434799</v>
      </c>
      <c r="CVB21" s="66">
        <v>97557.292140560719</v>
      </c>
      <c r="CVC21" s="65">
        <v>119421.99942203925</v>
      </c>
      <c r="CVD21" s="65">
        <v>29022.441661335495</v>
      </c>
      <c r="CVE21" s="65">
        <v>24286.044322249578</v>
      </c>
      <c r="CVF21" s="65">
        <v>19509.71174226575</v>
      </c>
      <c r="CVG21" s="65">
        <v>14693.193517428484</v>
      </c>
      <c r="CVH21" s="65">
        <v>9836.2378510709495</v>
      </c>
      <c r="CVI21" s="65">
        <v>4938.5915465591925</v>
      </c>
      <c r="CVJ21" s="65">
        <v>0</v>
      </c>
      <c r="CVK21" s="65">
        <v>0</v>
      </c>
      <c r="CVL21" s="65">
        <v>0</v>
      </c>
      <c r="CVM21" s="65">
        <v>0</v>
      </c>
      <c r="CVN21" s="65">
        <v>0</v>
      </c>
      <c r="CVO21" s="65">
        <v>0</v>
      </c>
      <c r="CVP21" s="65">
        <v>0</v>
      </c>
      <c r="CVQ21" s="65">
        <v>0</v>
      </c>
      <c r="CVR21" s="65">
        <v>0</v>
      </c>
      <c r="CVS21" s="65">
        <v>0</v>
      </c>
      <c r="CVT21" s="65">
        <v>0</v>
      </c>
      <c r="CVU21" s="65">
        <v>0</v>
      </c>
      <c r="CVV21" s="65">
        <v>0</v>
      </c>
      <c r="CVW21" s="65">
        <v>0</v>
      </c>
      <c r="CVX21" s="65">
        <v>0</v>
      </c>
      <c r="CVY21" s="65">
        <v>0</v>
      </c>
      <c r="CVZ21" s="66">
        <v>481402.7650729309</v>
      </c>
      <c r="CWA21" s="66">
        <v>524868.68899632746</v>
      </c>
      <c r="CWB21" s="66">
        <v>572259.15735442052</v>
      </c>
      <c r="CWC21" s="66">
        <v>623928.51782073593</v>
      </c>
      <c r="CWD21" s="66">
        <v>164635.10613874046</v>
      </c>
      <c r="CWE21" s="66">
        <v>149583.36101497189</v>
      </c>
      <c r="CWF21" s="66">
        <v>130471.41111405691</v>
      </c>
      <c r="CWG21" s="66">
        <v>106688.76999370997</v>
      </c>
      <c r="CWH21" s="66">
        <v>77547.809443575883</v>
      </c>
      <c r="CWI21" s="66">
        <v>42274.806077422938</v>
      </c>
      <c r="CWJ21" s="66">
        <v>0</v>
      </c>
      <c r="CWK21" s="66">
        <v>0</v>
      </c>
      <c r="CWL21" s="66">
        <v>0</v>
      </c>
      <c r="CWM21" s="66">
        <v>0</v>
      </c>
      <c r="CWN21" s="66">
        <v>0</v>
      </c>
      <c r="CWO21" s="66">
        <v>0</v>
      </c>
      <c r="CWP21" s="66">
        <v>0</v>
      </c>
      <c r="CWQ21" s="66">
        <v>0</v>
      </c>
      <c r="CWR21" s="66">
        <v>0</v>
      </c>
      <c r="CWS21" s="66">
        <v>0</v>
      </c>
      <c r="CWT21" s="66">
        <v>0</v>
      </c>
      <c r="CWU21" s="66">
        <v>0</v>
      </c>
      <c r="CWV21" s="66">
        <v>0</v>
      </c>
      <c r="CWW21" s="66">
        <v>0</v>
      </c>
      <c r="CWX21" s="66">
        <v>0</v>
      </c>
      <c r="CWY21" s="66">
        <v>0</v>
      </c>
      <c r="CWZ21" s="65">
        <v>521519.66216234182</v>
      </c>
      <c r="CXA21" s="65">
        <v>555635.71450478863</v>
      </c>
      <c r="CXB21" s="65">
        <v>591983.52359942917</v>
      </c>
      <c r="CXC21" s="65">
        <v>630709.08342443418</v>
      </c>
      <c r="CXD21" s="65">
        <v>162627.5346692311</v>
      </c>
      <c r="CXE21" s="65">
        <v>144388.39827155322</v>
      </c>
      <c r="CXF21" s="65">
        <v>123067.03913279161</v>
      </c>
      <c r="CXG21" s="65">
        <v>98338.251433823549</v>
      </c>
      <c r="CXH21" s="65">
        <v>69847.471486224109</v>
      </c>
      <c r="CXI21" s="65">
        <v>37208.328411518312</v>
      </c>
      <c r="CXJ21" s="65">
        <v>0</v>
      </c>
      <c r="CXK21" s="65">
        <v>0</v>
      </c>
      <c r="CXL21" s="65">
        <v>0</v>
      </c>
      <c r="CXM21" s="65">
        <v>0</v>
      </c>
      <c r="CXN21" s="65">
        <v>0</v>
      </c>
      <c r="CXO21" s="65">
        <v>0</v>
      </c>
      <c r="CXP21" s="65">
        <v>0</v>
      </c>
      <c r="CXQ21" s="65">
        <v>0</v>
      </c>
      <c r="CXR21" s="65">
        <v>0</v>
      </c>
      <c r="CXS21" s="65">
        <v>0</v>
      </c>
      <c r="CXT21" s="65">
        <v>0</v>
      </c>
      <c r="CXU21" s="65">
        <v>0</v>
      </c>
      <c r="CXV21" s="65">
        <v>0</v>
      </c>
      <c r="CXW21" s="65">
        <v>0</v>
      </c>
      <c r="CXX21" s="65">
        <v>0</v>
      </c>
      <c r="CXY21" s="65">
        <v>0</v>
      </c>
      <c r="CXZ21" s="66">
        <v>219235284.21052632</v>
      </c>
      <c r="CYA21" s="66">
        <v>225287529.79301733</v>
      </c>
      <c r="CYB21" s="66">
        <v>231506854.66989607</v>
      </c>
      <c r="CYC21" s="66">
        <v>237897871.25984782</v>
      </c>
      <c r="CYD21" s="66">
        <v>244465319.31275252</v>
      </c>
      <c r="CYE21" s="66">
        <v>251214069.42481053</v>
      </c>
      <c r="CYF21" s="66">
        <v>258149126.65070802</v>
      </c>
      <c r="CYG21" s="66">
        <v>265275634.21550012</v>
      </c>
      <c r="CYH21" s="66">
        <v>272598877.32896507</v>
      </c>
      <c r="CYI21" s="66">
        <v>280124287.10525793</v>
      </c>
      <c r="CYJ21" s="66">
        <v>287857444.59077114</v>
      </c>
      <c r="CYK21" s="66">
        <v>295804084.90318853</v>
      </c>
      <c r="CYL21" s="66">
        <v>303970101.48480296</v>
      </c>
      <c r="CYM21" s="66">
        <v>312361550.47325188</v>
      </c>
      <c r="CYN21" s="66">
        <v>320984655.19291192</v>
      </c>
      <c r="CYO21" s="66">
        <v>329845810.77028322</v>
      </c>
      <c r="CYP21" s="66">
        <v>338951588.87678826</v>
      </c>
      <c r="CYQ21" s="66">
        <v>348308742.60249931</v>
      </c>
      <c r="CYR21" s="66">
        <v>357924211.46441239</v>
      </c>
      <c r="CYS21" s="66">
        <v>367805126.55297947</v>
      </c>
      <c r="CYT21" s="66">
        <v>377958815.82071704</v>
      </c>
      <c r="CYU21" s="66">
        <v>388392809.51681316</v>
      </c>
      <c r="CYV21" s="66">
        <v>399114845.77176261</v>
      </c>
      <c r="CYW21" s="66">
        <v>410132876.33617276</v>
      </c>
      <c r="CYX21" s="66">
        <v>421455072.47799593</v>
      </c>
      <c r="CYY21" s="66">
        <v>433089831.04256147</v>
      </c>
      <c r="CYZ21" s="66">
        <v>237504891.2280702</v>
      </c>
      <c r="CZA21" s="66">
        <v>238493551.2631388</v>
      </c>
      <c r="CZB21" s="66">
        <v>239486326.78677645</v>
      </c>
      <c r="CZC21" s="66">
        <v>240483234.93050012</v>
      </c>
      <c r="CZD21" s="66">
        <v>241484292.89714003</v>
      </c>
      <c r="CZE21" s="66">
        <v>242489517.96113643</v>
      </c>
      <c r="CZF21" s="66">
        <v>243498927.46883795</v>
      </c>
      <c r="CZG21" s="66">
        <v>244512538.83880058</v>
      </c>
      <c r="CZH21" s="66">
        <v>245530369.56208849</v>
      </c>
      <c r="CZI21" s="66">
        <v>246552437.20257577</v>
      </c>
      <c r="CZJ21" s="66">
        <v>247578759.39724952</v>
      </c>
      <c r="CZK21" s="66">
        <v>248609353.85651428</v>
      </c>
      <c r="CZL21" s="66">
        <v>249644238.36449748</v>
      </c>
      <c r="CZM21" s="66">
        <v>250683430.77935648</v>
      </c>
      <c r="CZN21" s="66">
        <v>251726949.03358662</v>
      </c>
      <c r="CZO21" s="66">
        <v>252774811.13433078</v>
      </c>
      <c r="CZP21" s="66">
        <v>253827035.16369</v>
      </c>
      <c r="CZQ21" s="66">
        <v>254883639.27903563</v>
      </c>
      <c r="CZR21" s="66">
        <v>255944641.71332252</v>
      </c>
      <c r="CZS21" s="66">
        <v>257010060.77540374</v>
      </c>
      <c r="CZT21" s="66">
        <v>258079914.85034654</v>
      </c>
      <c r="CZU21" s="66">
        <v>259154222.39974952</v>
      </c>
      <c r="CZV21" s="66">
        <v>260233001.96206123</v>
      </c>
      <c r="CZW21" s="66">
        <v>261316272.15290019</v>
      </c>
      <c r="CZX21" s="66">
        <v>262404051.66537595</v>
      </c>
      <c r="CZY21" s="66">
        <v>263496359.27041179</v>
      </c>
      <c r="CZZ21" s="66">
        <v>219235284.21052632</v>
      </c>
      <c r="DAA21" s="66">
        <v>225287529.79301733</v>
      </c>
      <c r="DAB21" s="66">
        <v>231506854.66989607</v>
      </c>
      <c r="DAC21" s="66">
        <v>237897871.25984782</v>
      </c>
      <c r="DAD21" s="66">
        <v>209541702.26807359</v>
      </c>
      <c r="DAE21" s="66">
        <v>179438621.0177218</v>
      </c>
      <c r="DAF21" s="66">
        <v>147513786.65754744</v>
      </c>
      <c r="DAG21" s="66">
        <v>113689557.52092862</v>
      </c>
      <c r="DAH21" s="66">
        <v>77885393.522561446</v>
      </c>
      <c r="DAI21" s="66">
        <v>40017755.300751127</v>
      </c>
      <c r="DAJ21" s="66">
        <v>0</v>
      </c>
      <c r="DAK21" s="66">
        <v>0</v>
      </c>
      <c r="DAL21" s="66">
        <v>0</v>
      </c>
      <c r="DAM21" s="66">
        <v>0</v>
      </c>
      <c r="DAN21" s="66">
        <v>0</v>
      </c>
      <c r="DAO21" s="66">
        <v>0</v>
      </c>
      <c r="DAP21" s="66">
        <v>0</v>
      </c>
      <c r="DAQ21" s="66">
        <v>0</v>
      </c>
      <c r="DAR21" s="66">
        <v>0</v>
      </c>
      <c r="DAS21" s="66">
        <v>0</v>
      </c>
      <c r="DAT21" s="66">
        <v>0</v>
      </c>
      <c r="DAU21" s="66">
        <v>0</v>
      </c>
      <c r="DAV21" s="66">
        <v>0</v>
      </c>
      <c r="DAW21" s="66">
        <v>0</v>
      </c>
      <c r="DAX21" s="66">
        <v>0</v>
      </c>
      <c r="DAY21" s="66">
        <v>0</v>
      </c>
      <c r="DAZ21" s="66">
        <v>237504891.2280702</v>
      </c>
      <c r="DBA21" s="66">
        <v>238493551.2631388</v>
      </c>
      <c r="DBB21" s="66">
        <v>239486326.78677645</v>
      </c>
      <c r="DBC21" s="66">
        <v>240483234.93050012</v>
      </c>
      <c r="DBD21" s="66">
        <v>206986536.76897714</v>
      </c>
      <c r="DBE21" s="66">
        <v>173206798.54366887</v>
      </c>
      <c r="DBF21" s="66">
        <v>139142244.26790738</v>
      </c>
      <c r="DBG21" s="66">
        <v>104791088.07377169</v>
      </c>
      <c r="DBH21" s="66">
        <v>70151534.160596699</v>
      </c>
      <c r="DBI21" s="66">
        <v>35221776.743225113</v>
      </c>
      <c r="DBJ21" s="66">
        <v>0</v>
      </c>
      <c r="DBK21" s="66">
        <v>0</v>
      </c>
      <c r="DBL21" s="66">
        <v>0</v>
      </c>
      <c r="DBM21" s="66">
        <v>0</v>
      </c>
      <c r="DBN21" s="66">
        <v>0</v>
      </c>
      <c r="DBO21" s="66">
        <v>0</v>
      </c>
      <c r="DBP21" s="66">
        <v>0</v>
      </c>
      <c r="DBQ21" s="66">
        <v>0</v>
      </c>
      <c r="DBR21" s="66">
        <v>0</v>
      </c>
      <c r="DBS21" s="66">
        <v>0</v>
      </c>
      <c r="DBT21" s="66">
        <v>0</v>
      </c>
      <c r="DBU21" s="66">
        <v>0</v>
      </c>
      <c r="DBV21" s="66">
        <v>0</v>
      </c>
      <c r="DBW21" s="66">
        <v>0</v>
      </c>
      <c r="DBX21" s="66">
        <v>0</v>
      </c>
      <c r="DBY21" s="66">
        <v>0</v>
      </c>
      <c r="DBZ21" s="66">
        <v>219235284.21052632</v>
      </c>
      <c r="DCA21" s="66">
        <v>225287529.79301733</v>
      </c>
      <c r="DCB21" s="66">
        <v>231506854.66989607</v>
      </c>
      <c r="DCC21" s="66">
        <v>237897871.25984782</v>
      </c>
      <c r="DCD21" s="66">
        <v>69025501.923600718</v>
      </c>
      <c r="DCE21" s="66">
        <v>70931031.367005333</v>
      </c>
      <c r="DCF21" s="66">
        <v>72889165.171964616</v>
      </c>
      <c r="DCG21" s="66">
        <v>74901355.543200031</v>
      </c>
      <c r="DCH21" s="66">
        <v>76969094.775237188</v>
      </c>
      <c r="DCI21" s="66">
        <v>79093916.359131649</v>
      </c>
      <c r="DCJ21" s="66">
        <v>81277396.119747132</v>
      </c>
      <c r="DCK21" s="66">
        <v>83521153.384429693</v>
      </c>
      <c r="DCL21" s="66">
        <v>85826852.183944359</v>
      </c>
      <c r="DCM21" s="66">
        <v>88196202.486565232</v>
      </c>
      <c r="DCN21" s="66">
        <v>90630961.466233939</v>
      </c>
      <c r="DCO21" s="66">
        <v>93132934.805727035</v>
      </c>
      <c r="DCP21" s="66">
        <v>95703978.035799026</v>
      </c>
      <c r="DCQ21" s="66">
        <v>98345997.911293924</v>
      </c>
      <c r="DCR21" s="66">
        <v>101060953.82524584</v>
      </c>
      <c r="DCS21" s="66">
        <v>103850859.26201773</v>
      </c>
      <c r="DCT21" s="66">
        <v>106717783.29055539</v>
      </c>
      <c r="DCU21" s="66">
        <v>109663852.09886488</v>
      </c>
      <c r="DCV21" s="66">
        <v>112691250.57085061</v>
      </c>
      <c r="DCW21" s="66">
        <v>115802223.90668407</v>
      </c>
      <c r="DCX21" s="66">
        <v>118999079.28790474</v>
      </c>
      <c r="DCY21" s="66">
        <v>122284187.58848795</v>
      </c>
      <c r="DCZ21" s="66">
        <v>237504891.2280702</v>
      </c>
      <c r="DDA21" s="66">
        <v>238493551.2631388</v>
      </c>
      <c r="DDB21" s="66">
        <v>239486326.78677645</v>
      </c>
      <c r="DDC21" s="66">
        <v>240483234.93050012</v>
      </c>
      <c r="DDD21" s="66">
        <v>68183800.34742777</v>
      </c>
      <c r="DDE21" s="66">
        <v>68467628.600791454</v>
      </c>
      <c r="DDF21" s="66">
        <v>68752638.344142482</v>
      </c>
      <c r="DDG21" s="66">
        <v>69038834.495661333</v>
      </c>
      <c r="DDH21" s="66">
        <v>69326221.994001448</v>
      </c>
      <c r="DDI21" s="66">
        <v>69614805.798374325</v>
      </c>
      <c r="DDJ21" s="66">
        <v>69904590.888635159</v>
      </c>
      <c r="DDK21" s="66">
        <v>70195582.265368745</v>
      </c>
      <c r="DDL21" s="66">
        <v>70487784.949975759</v>
      </c>
      <c r="DDM21" s="66">
        <v>70781203.984759465</v>
      </c>
      <c r="DDN21" s="66">
        <v>71075844.433012694</v>
      </c>
      <c r="DDO21" s="66">
        <v>71371711.379105151</v>
      </c>
      <c r="DDP21" s="66">
        <v>71668809.928571299</v>
      </c>
      <c r="DDQ21" s="66">
        <v>71967145.208198294</v>
      </c>
      <c r="DDR21" s="66">
        <v>72266722.366114601</v>
      </c>
      <c r="DDS21" s="66">
        <v>72567546.571878701</v>
      </c>
      <c r="DDT21" s="66">
        <v>72869623.016568422</v>
      </c>
      <c r="DDU21" s="66">
        <v>73172956.912870452</v>
      </c>
      <c r="DDV21" s="66">
        <v>73477553.495170221</v>
      </c>
      <c r="DDW21" s="66">
        <v>73783418.019642398</v>
      </c>
      <c r="DDX21" s="66">
        <v>74090555.764341444</v>
      </c>
      <c r="DDY21" s="66">
        <v>74398972.029292747</v>
      </c>
      <c r="DDZ21" s="66">
        <v>219235284.21052632</v>
      </c>
      <c r="DEA21" s="66">
        <v>225287529.79301733</v>
      </c>
      <c r="DEB21" s="66">
        <v>231506854.66989607</v>
      </c>
      <c r="DEC21" s="66">
        <v>237897871.25984782</v>
      </c>
      <c r="DED21" s="66">
        <v>59164715.934514895</v>
      </c>
      <c r="DEE21" s="66">
        <v>50665022.405003808</v>
      </c>
      <c r="DEF21" s="66">
        <v>41650951.526836924</v>
      </c>
      <c r="DEG21" s="66">
        <v>32100580.947085727</v>
      </c>
      <c r="DEH21" s="66">
        <v>21991169.935782053</v>
      </c>
      <c r="DEI21" s="66">
        <v>11299130.908447377</v>
      </c>
      <c r="DEJ21" s="66">
        <v>0</v>
      </c>
      <c r="DEK21" s="66">
        <v>0</v>
      </c>
      <c r="DEL21" s="66">
        <v>0</v>
      </c>
      <c r="DEM21" s="66">
        <v>0</v>
      </c>
      <c r="DEN21" s="66">
        <v>0</v>
      </c>
      <c r="DEO21" s="66">
        <v>0</v>
      </c>
      <c r="DEP21" s="66">
        <v>0</v>
      </c>
      <c r="DEQ21" s="66">
        <v>0</v>
      </c>
      <c r="DER21" s="66">
        <v>0</v>
      </c>
      <c r="DES21" s="66">
        <v>0</v>
      </c>
      <c r="DET21" s="66">
        <v>0</v>
      </c>
      <c r="DEU21" s="66">
        <v>0</v>
      </c>
      <c r="DEV21" s="66">
        <v>0</v>
      </c>
      <c r="DEW21" s="66">
        <v>0</v>
      </c>
      <c r="DEX21" s="66">
        <v>0</v>
      </c>
      <c r="DEY21" s="66">
        <v>0</v>
      </c>
      <c r="DEZ21" s="66">
        <v>237504891.2280702</v>
      </c>
      <c r="DFA21" s="66">
        <v>238493551.2631388</v>
      </c>
      <c r="DFB21" s="66">
        <v>239486326.78677645</v>
      </c>
      <c r="DFC21" s="66">
        <v>240483234.93050012</v>
      </c>
      <c r="DFD21" s="66">
        <v>58443257.44065237</v>
      </c>
      <c r="DFE21" s="66">
        <v>48905449.000565335</v>
      </c>
      <c r="DFF21" s="66">
        <v>39287221.910938554</v>
      </c>
      <c r="DFG21" s="66">
        <v>29588071.926712003</v>
      </c>
      <c r="DFH21" s="66">
        <v>19807491.998286128</v>
      </c>
      <c r="DFI21" s="66">
        <v>9944972.2569106184</v>
      </c>
      <c r="DFJ21" s="66">
        <v>0</v>
      </c>
      <c r="DFK21" s="66">
        <v>0</v>
      </c>
      <c r="DFL21" s="66">
        <v>0</v>
      </c>
      <c r="DFM21" s="66">
        <v>0</v>
      </c>
      <c r="DFN21" s="66">
        <v>0</v>
      </c>
      <c r="DFO21" s="66">
        <v>0</v>
      </c>
      <c r="DFP21" s="66">
        <v>0</v>
      </c>
      <c r="DFQ21" s="66">
        <v>0</v>
      </c>
      <c r="DFR21" s="66">
        <v>0</v>
      </c>
      <c r="DFS21" s="66">
        <v>0</v>
      </c>
      <c r="DFT21" s="66">
        <v>0</v>
      </c>
      <c r="DFU21" s="66">
        <v>0</v>
      </c>
      <c r="DFV21" s="66">
        <v>0</v>
      </c>
      <c r="DFW21" s="66">
        <v>0</v>
      </c>
      <c r="DFX21" s="66">
        <v>0</v>
      </c>
      <c r="DFY21" s="66">
        <v>0</v>
      </c>
      <c r="DFZ21" s="66">
        <v>219235284.21052632</v>
      </c>
      <c r="DGA21" s="66">
        <v>225287529.79301733</v>
      </c>
      <c r="DGB21" s="66">
        <v>231506854.66989607</v>
      </c>
      <c r="DGC21" s="66">
        <v>237897871.25984782</v>
      </c>
      <c r="DGD21" s="66">
        <v>59164715.934514895</v>
      </c>
      <c r="DGE21" s="66">
        <v>37998766.803752854</v>
      </c>
      <c r="DGF21" s="66">
        <v>31238213.645127691</v>
      </c>
      <c r="DGG21" s="66">
        <v>24075435.710314296</v>
      </c>
      <c r="DGH21" s="66">
        <v>16493377.451836539</v>
      </c>
      <c r="DGI21" s="66">
        <v>8474348.181335533</v>
      </c>
      <c r="DGJ21" s="66">
        <v>0</v>
      </c>
      <c r="DGK21" s="66">
        <v>0</v>
      </c>
      <c r="DGL21" s="66">
        <v>0</v>
      </c>
      <c r="DGM21" s="66">
        <v>0</v>
      </c>
      <c r="DGN21" s="66">
        <v>0</v>
      </c>
      <c r="DGO21" s="66">
        <v>0</v>
      </c>
      <c r="DGP21" s="66">
        <v>0</v>
      </c>
      <c r="DGQ21" s="66">
        <v>0</v>
      </c>
      <c r="DGR21" s="66">
        <v>0</v>
      </c>
      <c r="DGS21" s="66">
        <v>0</v>
      </c>
      <c r="DGT21" s="66">
        <v>0</v>
      </c>
      <c r="DGU21" s="66">
        <v>0</v>
      </c>
      <c r="DGV21" s="66">
        <v>0</v>
      </c>
      <c r="DGW21" s="66">
        <v>0</v>
      </c>
      <c r="DGX21" s="66">
        <v>0</v>
      </c>
      <c r="DGY21" s="66">
        <v>0</v>
      </c>
      <c r="DGZ21" s="66">
        <v>237504891.2280702</v>
      </c>
      <c r="DHA21" s="66">
        <v>238493551.2631388</v>
      </c>
      <c r="DHB21" s="66">
        <v>239486326.78677645</v>
      </c>
      <c r="DHC21" s="66">
        <v>240483234.93050012</v>
      </c>
      <c r="DHD21" s="66">
        <v>58443257.44065237</v>
      </c>
      <c r="DHE21" s="66">
        <v>36679086.750423998</v>
      </c>
      <c r="DHF21" s="66">
        <v>29465416.433203917</v>
      </c>
      <c r="DHG21" s="66">
        <v>22191053.945034005</v>
      </c>
      <c r="DHH21" s="66">
        <v>14855618.998714596</v>
      </c>
      <c r="DHI21" s="66">
        <v>7458729.1926829629</v>
      </c>
      <c r="DHJ21" s="66">
        <v>0</v>
      </c>
      <c r="DHK21" s="66">
        <v>0</v>
      </c>
      <c r="DHL21" s="66">
        <v>0</v>
      </c>
      <c r="DHM21" s="66">
        <v>0</v>
      </c>
      <c r="DHN21" s="66">
        <v>0</v>
      </c>
      <c r="DHO21" s="66">
        <v>0</v>
      </c>
      <c r="DHP21" s="66">
        <v>0</v>
      </c>
      <c r="DHQ21" s="66">
        <v>0</v>
      </c>
      <c r="DHR21" s="66">
        <v>0</v>
      </c>
      <c r="DHS21" s="66">
        <v>0</v>
      </c>
      <c r="DHT21" s="66">
        <v>0</v>
      </c>
      <c r="DHU21" s="66">
        <v>0</v>
      </c>
      <c r="DHV21" s="66">
        <v>0</v>
      </c>
      <c r="DHW21" s="66">
        <v>0</v>
      </c>
      <c r="DHX21" s="66">
        <v>0</v>
      </c>
      <c r="DHY21" s="66">
        <v>0</v>
      </c>
      <c r="DHZ21" s="25">
        <v>0.56000000000000005</v>
      </c>
      <c r="DIA21" s="25">
        <v>0.5</v>
      </c>
      <c r="DIB21" s="25">
        <v>0.16899999999999998</v>
      </c>
      <c r="DIC21" s="25">
        <v>8.4499999999999992E-2</v>
      </c>
      <c r="DID21" s="25">
        <v>4.2249999999999996E-2</v>
      </c>
      <c r="DIE21" s="25">
        <v>0.16899999999999998</v>
      </c>
      <c r="DIF21" s="25">
        <v>8.4499999999999992E-2</v>
      </c>
      <c r="DIG21" s="25">
        <v>4.2249999999999996E-2</v>
      </c>
      <c r="DIH21" s="25">
        <v>0.85499999999999998</v>
      </c>
      <c r="DII21" s="25">
        <v>0.82900000000000007</v>
      </c>
      <c r="DIJ21" s="25">
        <v>5.8140519808102455</v>
      </c>
      <c r="DIK21" s="25">
        <v>5.8140519808102455</v>
      </c>
      <c r="DIL21" s="46">
        <v>0.8</v>
      </c>
      <c r="DIM21" s="46">
        <v>0.8</v>
      </c>
      <c r="DIN21" s="25">
        <v>2</v>
      </c>
      <c r="DIO21" s="25">
        <v>2</v>
      </c>
      <c r="DIP21" s="25">
        <v>2471.4732948623896</v>
      </c>
      <c r="DIQ21" s="25">
        <v>2291.5267051376104</v>
      </c>
      <c r="DIR21" s="25">
        <f t="shared" si="19"/>
        <v>769.19091036904115</v>
      </c>
      <c r="DIS21" s="25">
        <f t="shared" si="20"/>
        <v>1159.1926829266135</v>
      </c>
      <c r="DIT21" s="66">
        <v>31226669.616281301</v>
      </c>
      <c r="DIU21" s="66">
        <v>32088718.231866196</v>
      </c>
      <c r="DIV21" s="66">
        <v>32974564.704371583</v>
      </c>
      <c r="DIW21" s="66">
        <v>33884866.001378842</v>
      </c>
      <c r="DIX21" s="66">
        <v>34820297.22682526</v>
      </c>
      <c r="DIY21" s="66">
        <v>35781552.121679261</v>
      </c>
      <c r="DIZ21" s="66">
        <v>36769343.578437425</v>
      </c>
      <c r="DJA21" s="66">
        <v>37784404.16982469</v>
      </c>
      <c r="DJB21" s="66">
        <v>38827486.692090034</v>
      </c>
      <c r="DJC21" s="66">
        <v>39899364.723300435</v>
      </c>
      <c r="DJD21" s="66">
        <v>41000833.197047137</v>
      </c>
      <c r="DJE21" s="66">
        <v>42132708.991989844</v>
      </c>
      <c r="DJF21" s="66">
        <v>43295831.537675887</v>
      </c>
      <c r="DJG21" s="66">
        <v>44491063.437083766</v>
      </c>
      <c r="DJH21" s="66">
        <v>45719291.106352746</v>
      </c>
      <c r="DJI21" s="66">
        <v>46981425.432172902</v>
      </c>
      <c r="DJJ21" s="66">
        <v>48278402.447323218</v>
      </c>
      <c r="DJK21" s="66">
        <v>49611184.024858654</v>
      </c>
      <c r="DJL21" s="66">
        <v>50980758.591461115</v>
      </c>
      <c r="DJM21" s="66">
        <v>52388141.860483266</v>
      </c>
      <c r="DJN21" s="66">
        <v>53834377.58522889</v>
      </c>
      <c r="DJO21" s="66">
        <v>55320538.333028406</v>
      </c>
      <c r="DJP21" s="66">
        <v>56847726.280683681</v>
      </c>
      <c r="DJQ21" s="66">
        <v>58417074.031872019</v>
      </c>
      <c r="DJR21" s="66">
        <v>60029745.457115494</v>
      </c>
      <c r="DJS21" s="66">
        <v>61686936.556938663</v>
      </c>
      <c r="DJT21" s="66">
        <v>280629673.21043789</v>
      </c>
      <c r="DJU21" s="66">
        <v>281797848.4893676</v>
      </c>
      <c r="DJV21" s="66">
        <v>282970886.52378106</v>
      </c>
      <c r="DJW21" s="66">
        <v>284148807.55583829</v>
      </c>
      <c r="DJX21" s="66">
        <v>285331631.91196108</v>
      </c>
      <c r="DJY21" s="66">
        <v>286519380.00318402</v>
      </c>
      <c r="DJZ21" s="66">
        <v>287712072.32550657</v>
      </c>
      <c r="DKA21" s="66">
        <v>288909729.4602468</v>
      </c>
      <c r="DKB21" s="66">
        <v>290112372.07439631</v>
      </c>
      <c r="DKC21" s="66">
        <v>291320020.92097723</v>
      </c>
      <c r="DKD21" s="66">
        <v>292532696.83940011</v>
      </c>
      <c r="DKE21" s="66">
        <v>293750420.75582349</v>
      </c>
      <c r="DKF21" s="66">
        <v>294973213.68351519</v>
      </c>
      <c r="DKG21" s="66">
        <v>296201096.72321475</v>
      </c>
      <c r="DKH21" s="66">
        <v>297434091.06349772</v>
      </c>
      <c r="DKI21" s="66">
        <v>298672217.98114109</v>
      </c>
      <c r="DKJ21" s="66">
        <v>299915498.84149063</v>
      </c>
      <c r="DKK21" s="66">
        <v>301163955.09882933</v>
      </c>
      <c r="DKL21" s="66">
        <v>302417608.29674804</v>
      </c>
      <c r="DKM21" s="66">
        <v>303676480.06851679</v>
      </c>
      <c r="DKN21" s="66">
        <v>304940592.13745832</v>
      </c>
      <c r="DKO21" s="66">
        <v>306209966.31732285</v>
      </c>
      <c r="DKP21" s="66">
        <v>307484624.51266474</v>
      </c>
      <c r="DKQ21" s="66">
        <v>308764588.71922004</v>
      </c>
      <c r="DKR21" s="66">
        <v>310049881.02428657</v>
      </c>
      <c r="DKS21" s="66">
        <v>311340523.60710454</v>
      </c>
      <c r="DKT21" s="65">
        <v>31226669.616281301</v>
      </c>
      <c r="DKU21" s="65">
        <v>32088718.231866196</v>
      </c>
      <c r="DKV21" s="65">
        <v>32974564.704371583</v>
      </c>
      <c r="DKW21" s="65">
        <v>33884866.001378842</v>
      </c>
      <c r="DKX21" s="78">
        <v>32333133.139194883</v>
      </c>
      <c r="DKY21" s="78">
        <v>30669901.818582226</v>
      </c>
      <c r="DKZ21" s="78">
        <v>28890198.52591512</v>
      </c>
      <c r="DLA21" s="78">
        <v>26988860.12130335</v>
      </c>
      <c r="DLB21" s="78">
        <v>24960527.159200735</v>
      </c>
      <c r="DLC21" s="78">
        <v>22799636.984743107</v>
      </c>
      <c r="DLD21" s="78">
        <v>20500416.598523568</v>
      </c>
      <c r="DLE21" s="65">
        <v>21388846.891450774</v>
      </c>
      <c r="DLF21" s="65">
        <v>22315779.250011493</v>
      </c>
      <c r="DLG21" s="65">
        <v>23282882.24524596</v>
      </c>
      <c r="DLH21" s="65">
        <v>24291896.759361893</v>
      </c>
      <c r="DLI21" s="65">
        <v>25344639.11949674</v>
      </c>
      <c r="DLJ21" s="65">
        <v>26443004.367288359</v>
      </c>
      <c r="DLK21" s="65">
        <v>27588969.670139682</v>
      </c>
      <c r="DLL21" s="65">
        <v>28784597.880317967</v>
      </c>
      <c r="DLM21" s="65">
        <v>30032041.248295397</v>
      </c>
      <c r="DLN21" s="65">
        <v>31333545.297015388</v>
      </c>
      <c r="DLO21" s="65">
        <v>32691452.864058685</v>
      </c>
      <c r="DLP21" s="65">
        <v>34108208.318985552</v>
      </c>
      <c r="DLQ21" s="65">
        <v>35586361.963445678</v>
      </c>
      <c r="DLR21" s="65">
        <v>37128574.621976458</v>
      </c>
      <c r="DLS21" s="65">
        <v>38737622.431753539</v>
      </c>
      <c r="DLT21" s="65">
        <v>280629673.21043789</v>
      </c>
      <c r="DLU21" s="65">
        <v>281797848.4893676</v>
      </c>
      <c r="DLV21" s="65">
        <v>282970886.52378106</v>
      </c>
      <c r="DLW21" s="65">
        <v>284148807.55583829</v>
      </c>
      <c r="DLX21" s="78">
        <v>264950801.06110671</v>
      </c>
      <c r="DLY21" s="78">
        <v>245588040.00272915</v>
      </c>
      <c r="DLZ21" s="78">
        <v>226059485.39861229</v>
      </c>
      <c r="DMA21" s="78">
        <v>206364092.47160485</v>
      </c>
      <c r="DMB21" s="78">
        <v>186500810.61925477</v>
      </c>
      <c r="DMC21" s="78">
        <v>166468583.38341555</v>
      </c>
      <c r="DMD21" s="78">
        <v>146266348.41970006</v>
      </c>
      <c r="DME21" s="65">
        <v>152605119.83672899</v>
      </c>
      <c r="DMF21" s="65">
        <v>159218595.74670151</v>
      </c>
      <c r="DMG21" s="65">
        <v>166118681.06832796</v>
      </c>
      <c r="DMH21" s="65">
        <v>173317796.64595211</v>
      </c>
      <c r="DMI21" s="65">
        <v>180828901.60831422</v>
      </c>
      <c r="DMJ21" s="65">
        <v>188665516.69628024</v>
      </c>
      <c r="DMK21" s="65">
        <v>196841748.60152894</v>
      </c>
      <c r="DML21" s="65">
        <v>205372315.36000907</v>
      </c>
      <c r="DMM21" s="65">
        <v>214272572.8458775</v>
      </c>
      <c r="DMN21" s="65">
        <v>223558542.41361001</v>
      </c>
      <c r="DMO21" s="65">
        <v>233246939.73804325</v>
      </c>
      <c r="DMP21" s="65">
        <v>243355204.90426275</v>
      </c>
      <c r="DMQ21" s="65">
        <v>253901533.80150208</v>
      </c>
      <c r="DMR21" s="65">
        <v>264904910.87756503</v>
      </c>
      <c r="DMS21" s="65">
        <v>276385143.31273222</v>
      </c>
      <c r="DMT21" s="65">
        <v>32206062.927771848</v>
      </c>
      <c r="DMU21" s="65">
        <v>35113952.916477203</v>
      </c>
      <c r="DMV21" s="65">
        <v>38284396.704613939</v>
      </c>
      <c r="DMW21" s="65">
        <v>41741100.311963975</v>
      </c>
      <c r="DMX21" s="65">
        <v>45509910.178196937</v>
      </c>
      <c r="DMY21" s="65">
        <v>49619006.421685338</v>
      </c>
      <c r="DMZ21" s="65">
        <v>54099113.547685675</v>
      </c>
      <c r="DNA21" s="65">
        <v>58983730.181390814</v>
      </c>
      <c r="DNB21" s="65">
        <v>64309379.543612644</v>
      </c>
      <c r="DNC21" s="65">
        <v>70115882.541949227</v>
      </c>
      <c r="DND21" s="65">
        <v>76446655.51939249</v>
      </c>
      <c r="DNE21" s="65">
        <v>83349034.886699617</v>
      </c>
      <c r="DNF21" s="65">
        <v>90874631.065867722</v>
      </c>
      <c r="DNG21" s="65">
        <v>99079714.39121449</v>
      </c>
      <c r="DNH21" s="65">
        <v>108025635.85352255</v>
      </c>
      <c r="DNI21" s="65">
        <v>117779285.83323216</v>
      </c>
      <c r="DNJ21" s="65">
        <v>128413594.25271884</v>
      </c>
      <c r="DNK21" s="65">
        <v>140008075.88739115</v>
      </c>
      <c r="DNL21" s="65">
        <v>152649424.91300493</v>
      </c>
      <c r="DNM21" s="65">
        <v>166432163.13473842</v>
      </c>
      <c r="DNN21" s="65">
        <v>181459346.74496326</v>
      </c>
      <c r="DNO21" s="65">
        <v>197843336.89427385</v>
      </c>
      <c r="DNP21" s="65">
        <v>215706639.83748531</v>
      </c>
      <c r="DNQ21" s="65">
        <v>235182822.93653166</v>
      </c>
      <c r="DNR21" s="65">
        <v>256417513.36939663</v>
      </c>
      <c r="DNS21" s="65">
        <v>279569487.01261449</v>
      </c>
      <c r="DNT21" s="65">
        <v>28197360.2205204</v>
      </c>
      <c r="DNU21" s="65">
        <v>30041936.153119948</v>
      </c>
      <c r="DNV21" s="65">
        <v>32007178.004249323</v>
      </c>
      <c r="DNW21" s="65">
        <v>34100979.330165721</v>
      </c>
      <c r="DNX21" s="65">
        <v>36331750.056878008</v>
      </c>
      <c r="DNY21" s="65">
        <v>38708450.259309314</v>
      </c>
      <c r="DNZ21" s="65">
        <v>41240626.150178254</v>
      </c>
      <c r="DOA21" s="65">
        <v>43938448.423150957</v>
      </c>
      <c r="DOB21" s="65">
        <v>46812753.104272448</v>
      </c>
      <c r="DOC21" s="65">
        <v>49875085.075760521</v>
      </c>
      <c r="DOD21" s="65">
        <v>53137744.446978956</v>
      </c>
      <c r="DOE21" s="65">
        <v>56613835.958842963</v>
      </c>
      <c r="DOF21" s="65">
        <v>60317321.620093741</v>
      </c>
      <c r="DOG21" s="65">
        <v>64263076.786860138</v>
      </c>
      <c r="DOH21" s="65">
        <v>68466949.910755381</v>
      </c>
      <c r="DOI21" s="65">
        <v>72945826.195492476</v>
      </c>
      <c r="DOJ21" s="65">
        <v>77717695.417699814</v>
      </c>
      <c r="DOK21" s="65">
        <v>82801724.18434532</v>
      </c>
      <c r="DOL21" s="65">
        <v>88218332.916996762</v>
      </c>
      <c r="DOM21" s="65">
        <v>93989277.872132123</v>
      </c>
      <c r="DON21" s="65">
        <v>100137738.52694112</v>
      </c>
      <c r="DOO21" s="65">
        <v>106688410.68161038</v>
      </c>
      <c r="DOP21" s="65">
        <v>113667605.65204521</v>
      </c>
      <c r="DOQ21" s="65">
        <v>121103355.95144358</v>
      </c>
      <c r="DOR21" s="65">
        <v>129025527.88520154</v>
      </c>
      <c r="DOS21" s="65">
        <v>137465941.51139602</v>
      </c>
      <c r="DOT21" s="65">
        <v>32206062.927771848</v>
      </c>
      <c r="DOU21" s="65">
        <v>35113952.916477203</v>
      </c>
      <c r="DOV21" s="65">
        <v>38284396.704613939</v>
      </c>
      <c r="DOW21" s="65">
        <v>41741100.311963975</v>
      </c>
      <c r="DOX21" s="78">
        <v>42259202.308325723</v>
      </c>
      <c r="DOY21" s="78">
        <v>42530576.932873145</v>
      </c>
      <c r="DOZ21" s="78">
        <v>42506446.35889589</v>
      </c>
      <c r="DPA21" s="78">
        <v>42131235.843850575</v>
      </c>
      <c r="DPB21" s="78">
        <v>41341743.992322408</v>
      </c>
      <c r="DPC21" s="78">
        <v>40066218.595399559</v>
      </c>
      <c r="DPD21" s="78">
        <v>38223327.759696245</v>
      </c>
      <c r="DPE21" s="65">
        <v>39879819.085860081</v>
      </c>
      <c r="DPF21" s="65">
        <v>41608098.078731194</v>
      </c>
      <c r="DPG21" s="65">
        <v>43411275.813514069</v>
      </c>
      <c r="DPH21" s="65">
        <v>45292598.190646715</v>
      </c>
      <c r="DPI21" s="65">
        <v>47255451.778746404</v>
      </c>
      <c r="DPJ21" s="65">
        <v>49303369.910772197</v>
      </c>
      <c r="DPK21" s="65">
        <v>51440039.044378012</v>
      </c>
      <c r="DPL21" s="65">
        <v>53669305.397905432</v>
      </c>
      <c r="DPM21" s="65">
        <v>55995181.873961762</v>
      </c>
      <c r="DPN21" s="65">
        <v>58421855.283046469</v>
      </c>
      <c r="DPO21" s="65">
        <v>60953693.880229212</v>
      </c>
      <c r="DPP21" s="65">
        <v>63595255.228446268</v>
      </c>
      <c r="DPQ21" s="65">
        <v>66351294.402570069</v>
      </c>
      <c r="DPR21" s="65">
        <v>69226772.549020022</v>
      </c>
      <c r="DPS21" s="65">
        <v>72226865.816322714</v>
      </c>
      <c r="DPT21" s="65">
        <v>28197360.2205204</v>
      </c>
      <c r="DPU21" s="65">
        <v>30041936.153119948</v>
      </c>
      <c r="DPV21" s="65">
        <v>32007178.004249323</v>
      </c>
      <c r="DPW21" s="65">
        <v>34100979.330165721</v>
      </c>
      <c r="DPX21" s="78">
        <v>33736625.052815296</v>
      </c>
      <c r="DPY21" s="78">
        <v>33178671.650836553</v>
      </c>
      <c r="DPZ21" s="78">
        <v>32403349.117997199</v>
      </c>
      <c r="DQA21" s="78">
        <v>31384606.016536396</v>
      </c>
      <c r="DQB21" s="78">
        <v>30093912.709889431</v>
      </c>
      <c r="DQC21" s="78">
        <v>28500048.614720296</v>
      </c>
      <c r="DQD21" s="78">
        <v>26568872.223489482</v>
      </c>
      <c r="DQE21" s="65">
        <v>27720292.284580346</v>
      </c>
      <c r="DQF21" s="65">
        <v>28921611.646850824</v>
      </c>
      <c r="DQG21" s="65">
        <v>30174992.805416599</v>
      </c>
      <c r="DQH21" s="65">
        <v>31482691.971838575</v>
      </c>
      <c r="DQI21" s="65">
        <v>32847063.135529555</v>
      </c>
      <c r="DQJ21" s="65">
        <v>34270562.301170833</v>
      </c>
      <c r="DQK21" s="65">
        <v>35755751.909766495</v>
      </c>
      <c r="DQL21" s="65">
        <v>37305305.451293752</v>
      </c>
      <c r="DQM21" s="65">
        <v>38922012.277252533</v>
      </c>
      <c r="DQN21" s="65">
        <v>40608782.621777438</v>
      </c>
      <c r="DQO21" s="65">
        <v>42368652.840350516</v>
      </c>
      <c r="DQP21" s="65">
        <v>44204790.875545107</v>
      </c>
      <c r="DQQ21" s="65">
        <v>46120501.959639601</v>
      </c>
      <c r="DQR21" s="65">
        <v>48119234.564366437</v>
      </c>
      <c r="DQS21" s="65">
        <v>50204586.608506449</v>
      </c>
      <c r="DQT21" s="66">
        <v>221513487.60890898</v>
      </c>
      <c r="DQU21" s="66">
        <v>241513971.81667295</v>
      </c>
      <c r="DQV21" s="66">
        <v>263320302.57970974</v>
      </c>
      <c r="DQW21" s="66">
        <v>287095530.0395717</v>
      </c>
      <c r="DQX21" s="66">
        <v>313017426.15821308</v>
      </c>
      <c r="DQY21" s="66">
        <v>341279813.95324177</v>
      </c>
      <c r="DQZ21" s="66">
        <v>372094016.75001049</v>
      </c>
      <c r="DRA21" s="66">
        <v>405690438.28688455</v>
      </c>
      <c r="DRB21" s="66">
        <v>442320285.48843867</v>
      </c>
      <c r="DRC21" s="66">
        <v>482257446.78808939</v>
      </c>
      <c r="DRD21" s="66">
        <v>525800540.04474503</v>
      </c>
      <c r="DRE21" s="66">
        <v>573275145.36614001</v>
      </c>
      <c r="DRF21" s="66">
        <v>625036239.53410506</v>
      </c>
      <c r="DRG21" s="66">
        <v>681470850.23443913</v>
      </c>
      <c r="DRH21" s="66">
        <v>743000949.93757427</v>
      </c>
      <c r="DRI21" s="66">
        <v>810086611.06813574</v>
      </c>
      <c r="DRJ21" s="66">
        <v>883229446.05520785</v>
      </c>
      <c r="DRK21" s="66">
        <v>962976357.98522806</v>
      </c>
      <c r="DRL21" s="66">
        <v>1049923629.9018617</v>
      </c>
      <c r="DRM21" s="66">
        <v>1144721383.3293412</v>
      </c>
      <c r="DRN21" s="66">
        <v>1248078439.356513</v>
      </c>
      <c r="DRO21" s="66">
        <v>1360767618.6288483</v>
      </c>
      <c r="DRP21" s="66">
        <v>1483631519.8774889</v>
      </c>
      <c r="DRQ21" s="66">
        <v>1617588820.1924927</v>
      </c>
      <c r="DRR21" s="66">
        <v>1763641144.148654</v>
      </c>
      <c r="DRS21" s="66">
        <v>1922880553.1456587</v>
      </c>
      <c r="DRT21" s="66">
        <v>333827155.96912915</v>
      </c>
      <c r="DRU21" s="66">
        <v>355664999.39607126</v>
      </c>
      <c r="DRV21" s="66">
        <v>378931400.67701781</v>
      </c>
      <c r="DRW21" s="66">
        <v>403719811.23491091</v>
      </c>
      <c r="DRX21" s="66">
        <v>430129795.76869738</v>
      </c>
      <c r="DRY21" s="66">
        <v>458267432.16316748</v>
      </c>
      <c r="DRZ21" s="66">
        <v>488245737.55954307</v>
      </c>
      <c r="DSA21" s="66">
        <v>520185122.29816258</v>
      </c>
      <c r="DSB21" s="66">
        <v>554213873.55656075</v>
      </c>
      <c r="DSC21" s="66">
        <v>590468670.62551618</v>
      </c>
      <c r="DSD21" s="66">
        <v>629095133.89271414</v>
      </c>
      <c r="DSE21" s="66">
        <v>670248409.73906457</v>
      </c>
      <c r="DSF21" s="66">
        <v>714093793.69695985</v>
      </c>
      <c r="DSG21" s="66">
        <v>760807394.37343526</v>
      </c>
      <c r="DSH21" s="66">
        <v>810576840.80493927</v>
      </c>
      <c r="DSI21" s="66">
        <v>863602036.08485997</v>
      </c>
      <c r="DSJ21" s="66">
        <v>920095960.29081535</v>
      </c>
      <c r="DSK21" s="66">
        <v>980285525.93672955</v>
      </c>
      <c r="DSL21" s="66">
        <v>1044412489.3856936</v>
      </c>
      <c r="DSM21" s="66">
        <v>1112734421.8843689</v>
      </c>
      <c r="DSN21" s="66">
        <v>1185525744.1191812</v>
      </c>
      <c r="DSO21" s="66">
        <v>1263078828.4496777</v>
      </c>
      <c r="DSP21" s="66">
        <v>1345705173.2462659</v>
      </c>
      <c r="DSQ21" s="66">
        <v>1433736654.0491502</v>
      </c>
      <c r="DSR21" s="66">
        <v>1527526856.5738623</v>
      </c>
      <c r="DSS21" s="66">
        <v>1627452496.9174955</v>
      </c>
      <c r="DST21" s="65">
        <v>221513487.60890898</v>
      </c>
      <c r="DSU21" s="65">
        <v>241513971.81667295</v>
      </c>
      <c r="DSV21" s="65">
        <v>263320302.57970974</v>
      </c>
      <c r="DSW21" s="65">
        <v>287095530.0395717</v>
      </c>
      <c r="DSX21" s="78">
        <v>290659038.57548356</v>
      </c>
      <c r="DSY21" s="78">
        <v>292525554.81706434</v>
      </c>
      <c r="DSZ21" s="78">
        <v>292359584.58929396</v>
      </c>
      <c r="DTA21" s="78">
        <v>289778884.49063182</v>
      </c>
      <c r="DTB21" s="78">
        <v>284348754.95685345</v>
      </c>
      <c r="DTC21" s="78">
        <v>275575683.87890822</v>
      </c>
      <c r="DTD21" s="78">
        <v>262900270.02237251</v>
      </c>
      <c r="DTE21" s="65">
        <v>274293626.97119856</v>
      </c>
      <c r="DTF21" s="65">
        <v>286180739.90799797</v>
      </c>
      <c r="DTG21" s="65">
        <v>298583006.82607114</v>
      </c>
      <c r="DTH21" s="65">
        <v>311522753.04745656</v>
      </c>
      <c r="DTI21" s="65">
        <v>325023271.4107455</v>
      </c>
      <c r="DTJ21" s="65">
        <v>339108864.20052338</v>
      </c>
      <c r="DTK21" s="65">
        <v>353804886.89391488</v>
      </c>
      <c r="DTL21" s="65">
        <v>369137793.80298108</v>
      </c>
      <c r="DTM21" s="65">
        <v>385135185.69512939</v>
      </c>
      <c r="DTN21" s="65">
        <v>401825859.47725827</v>
      </c>
      <c r="DTO21" s="65">
        <v>419239860.03307217</v>
      </c>
      <c r="DTP21" s="65">
        <v>437408534.30688018</v>
      </c>
      <c r="DTQ21" s="65">
        <v>456364587.73123389</v>
      </c>
      <c r="DTR21" s="65">
        <v>476142143.09998006</v>
      </c>
      <c r="DTS21" s="65">
        <v>496776801.99270558</v>
      </c>
      <c r="DTT21" s="65">
        <v>333827155.96912915</v>
      </c>
      <c r="DTU21" s="65">
        <v>355664999.39607126</v>
      </c>
      <c r="DTV21" s="65">
        <v>378931400.67701781</v>
      </c>
      <c r="DTW21" s="65">
        <v>403719811.23491091</v>
      </c>
      <c r="DTX21" s="78">
        <v>399406238.92807615</v>
      </c>
      <c r="DTY21" s="78">
        <v>392800656.13985783</v>
      </c>
      <c r="DTZ21" s="78">
        <v>383621650.939641</v>
      </c>
      <c r="DUA21" s="78">
        <v>371560801.6415447</v>
      </c>
      <c r="DUB21" s="78">
        <v>356280347.28636044</v>
      </c>
      <c r="DUC21" s="78">
        <v>337410668.92886639</v>
      </c>
      <c r="DUD21" s="78">
        <v>314547566.94635707</v>
      </c>
      <c r="DUE21" s="65">
        <v>328179172.22123802</v>
      </c>
      <c r="DUF21" s="65">
        <v>342401532.86000282</v>
      </c>
      <c r="DUG21" s="65">
        <v>357240250.53559601</v>
      </c>
      <c r="DUH21" s="65">
        <v>372722036.42533177</v>
      </c>
      <c r="DUI21" s="65">
        <v>388874759.29368705</v>
      </c>
      <c r="DUJ21" s="65">
        <v>405727495.65886748</v>
      </c>
      <c r="DUK21" s="65">
        <v>423310582.13345104</v>
      </c>
      <c r="DUL21" s="65">
        <v>441655670.03332782</v>
      </c>
      <c r="DUM21" s="65">
        <v>460795782.35323691</v>
      </c>
      <c r="DUN21" s="65">
        <v>480765373.21146321</v>
      </c>
      <c r="DUO21" s="65">
        <v>501600389.87069923</v>
      </c>
      <c r="DUP21" s="65">
        <v>523338337.44671679</v>
      </c>
      <c r="DUQ21" s="65">
        <v>546018346.42132986</v>
      </c>
      <c r="DUR21" s="65">
        <v>569681243.0811795</v>
      </c>
      <c r="DUS21" s="65">
        <v>594369623.00913656</v>
      </c>
      <c r="DUT21" s="65">
        <v>0</v>
      </c>
      <c r="DUU21" s="65">
        <v>0</v>
      </c>
      <c r="DUV21" s="65">
        <v>0</v>
      </c>
      <c r="DUW21" s="65">
        <v>0</v>
      </c>
      <c r="DUX21" s="65">
        <v>217294.42610487624</v>
      </c>
      <c r="DUY21" s="65">
        <v>473827.94130232034</v>
      </c>
      <c r="DUZ21" s="65">
        <v>774914.89996998932</v>
      </c>
      <c r="DVA21" s="65">
        <v>1126509.4348993485</v>
      </c>
      <c r="DVB21" s="65">
        <v>1535277.6644003051</v>
      </c>
      <c r="DVC21" s="65">
        <v>2008677.7229135013</v>
      </c>
      <c r="DVD21" s="65">
        <v>2555048.439246838</v>
      </c>
      <c r="DVE21" s="65">
        <v>2785744.1251431801</v>
      </c>
      <c r="DVF21" s="65">
        <v>3037269.357232735</v>
      </c>
      <c r="DVG21" s="65">
        <v>3311504.8381950045</v>
      </c>
      <c r="DVH21" s="65">
        <v>3610501.0796211152</v>
      </c>
      <c r="DVI21" s="65">
        <v>3936493.7340845293</v>
      </c>
      <c r="DVJ21" s="65">
        <v>4291920.311546592</v>
      </c>
      <c r="DVK21" s="65">
        <v>4679438.405088705</v>
      </c>
      <c r="DVL21" s="65">
        <v>5101945.5622484507</v>
      </c>
      <c r="DVM21" s="65">
        <v>5562600.9505414637</v>
      </c>
      <c r="DVN21" s="65">
        <v>6064848.9791663494</v>
      </c>
      <c r="DVO21" s="65">
        <v>6612445.053516685</v>
      </c>
      <c r="DVP21" s="65">
        <v>7209483.6550715668</v>
      </c>
      <c r="DVQ21" s="65">
        <v>7860428.9566234499</v>
      </c>
      <c r="DVR21" s="65">
        <v>8570148.2017592713</v>
      </c>
      <c r="DVS21" s="65">
        <v>9343948.0981796198</v>
      </c>
      <c r="DVT21" s="64">
        <v>0</v>
      </c>
      <c r="DVU21" s="64">
        <v>0</v>
      </c>
      <c r="DVV21" s="64">
        <v>0</v>
      </c>
      <c r="DVW21" s="64">
        <v>0</v>
      </c>
      <c r="DVX21" s="64">
        <v>6501529.8118689563</v>
      </c>
      <c r="DVY21" s="64">
        <v>13853675.803569138</v>
      </c>
      <c r="DVZ21" s="64">
        <v>22139904.625219159</v>
      </c>
      <c r="DWA21" s="64">
        <v>31450963.068188634</v>
      </c>
      <c r="DWB21" s="64">
        <v>41885473.367869161</v>
      </c>
      <c r="DWC21" s="64">
        <v>53550575.237677693</v>
      </c>
      <c r="DWD21" s="64">
        <v>66562618.200791515</v>
      </c>
      <c r="DWE21" s="64">
        <v>70916919.546157882</v>
      </c>
      <c r="DWF21" s="64">
        <v>75556064.557815537</v>
      </c>
      <c r="DWG21" s="64">
        <v>80498686.744975463</v>
      </c>
      <c r="DWH21" s="64">
        <v>85764638.557996318</v>
      </c>
      <c r="DWI21" s="64">
        <v>91375071.127391621</v>
      </c>
      <c r="DWJ21" s="64">
        <v>97352519.219092727</v>
      </c>
      <c r="DWK21" s="64">
        <v>103720991.74719803</v>
      </c>
      <c r="DWL21" s="64">
        <v>110506068.20775993</v>
      </c>
      <c r="DWM21" s="64">
        <v>117735001.42094409</v>
      </c>
      <c r="DWN21" s="64">
        <v>125436826.99423312</v>
      </c>
      <c r="DWO21" s="64">
        <v>133642479.94634289</v>
      </c>
      <c r="DWP21" s="64">
        <v>142384918.96028093</v>
      </c>
      <c r="DWQ21" s="64">
        <v>151699258.76461965</v>
      </c>
      <c r="DWR21" s="64">
        <v>161622911.17470485</v>
      </c>
      <c r="DWS21" s="64">
        <v>172195735.36030284</v>
      </c>
      <c r="DWT21" s="65">
        <v>0</v>
      </c>
      <c r="DWU21" s="65">
        <v>0</v>
      </c>
      <c r="DWV21" s="65">
        <v>0</v>
      </c>
      <c r="DWW21" s="65">
        <v>0</v>
      </c>
      <c r="DWX21" s="65">
        <v>25708855.725481544</v>
      </c>
      <c r="DWY21" s="65">
        <v>56060223.909120925</v>
      </c>
      <c r="DWZ21" s="65">
        <v>91682864.213180825</v>
      </c>
      <c r="DXA21" s="65">
        <v>133281230.69867915</v>
      </c>
      <c r="DXB21" s="65">
        <v>181644014.89788601</v>
      </c>
      <c r="DXC21" s="65">
        <v>237653614.51309291</v>
      </c>
      <c r="DXD21" s="65">
        <v>302296625.24573666</v>
      </c>
      <c r="DXE21" s="65">
        <v>329591030.40612274</v>
      </c>
      <c r="DXF21" s="65">
        <v>359349851.27890283</v>
      </c>
      <c r="DXG21" s="65">
        <v>391795600.30821377</v>
      </c>
      <c r="DXH21" s="65">
        <v>427170880.61832643</v>
      </c>
      <c r="DXI21" s="65">
        <v>465740200.00400454</v>
      </c>
      <c r="DXJ21" s="65">
        <v>507791948.7063092</v>
      </c>
      <c r="DXK21" s="65">
        <v>553640555.76206195</v>
      </c>
      <c r="DXL21" s="65">
        <v>603628840.05040634</v>
      </c>
      <c r="DXM21" s="65">
        <v>658130573.61569667</v>
      </c>
      <c r="DXN21" s="65">
        <v>717553276.43317533</v>
      </c>
      <c r="DXO21" s="65">
        <v>782341263.51443601</v>
      </c>
      <c r="DXP21" s="65">
        <v>852978967.13647628</v>
      </c>
      <c r="DXQ21" s="65">
        <v>929994559.03527749</v>
      </c>
      <c r="DXR21" s="65">
        <v>1013963899.6477604</v>
      </c>
      <c r="DXS21" s="65">
        <v>1105514843.9313545</v>
      </c>
      <c r="DXT21" s="65">
        <v>0</v>
      </c>
      <c r="DXU21" s="65">
        <v>0</v>
      </c>
      <c r="DXV21" s="65">
        <v>0</v>
      </c>
      <c r="DXW21" s="65">
        <v>0</v>
      </c>
      <c r="DXX21" s="65">
        <v>23095397.676944219</v>
      </c>
      <c r="DXY21" s="65">
        <v>49212440.953018248</v>
      </c>
      <c r="DXZ21" s="65">
        <v>78647628.580520764</v>
      </c>
      <c r="DYA21" s="65">
        <v>111723320.57243858</v>
      </c>
      <c r="DYB21" s="65">
        <v>148789852.89770004</v>
      </c>
      <c r="DYC21" s="65">
        <v>190227818.17988148</v>
      </c>
      <c r="DYD21" s="65">
        <v>236450525.06864816</v>
      </c>
      <c r="DYE21" s="65">
        <v>251918318.66284236</v>
      </c>
      <c r="DYF21" s="65">
        <v>268397962.99664974</v>
      </c>
      <c r="DYG21" s="65">
        <v>285955649.92303354</v>
      </c>
      <c r="DYH21" s="65">
        <v>304661901.34209466</v>
      </c>
      <c r="DYI21" s="65">
        <v>324591852.45810986</v>
      </c>
      <c r="DYJ21" s="65">
        <v>345825553.56628698</v>
      </c>
      <c r="DYK21" s="65">
        <v>368448291.58138889</v>
      </c>
      <c r="DYL21" s="65">
        <v>392550932.59967309</v>
      </c>
      <c r="DYM21" s="65">
        <v>418230286.87007433</v>
      </c>
      <c r="DYN21" s="65">
        <v>445589497.64056784</v>
      </c>
      <c r="DYO21" s="65">
        <v>474738455.44154543</v>
      </c>
      <c r="DYP21" s="65">
        <v>505794239.47021073</v>
      </c>
      <c r="DYQ21" s="65">
        <v>538881587.84884632</v>
      </c>
      <c r="DYR21" s="65">
        <v>574133398.64578843</v>
      </c>
      <c r="DYS21" s="65">
        <v>611691263.67149758</v>
      </c>
      <c r="DYT21" s="67">
        <v>1641.5</v>
      </c>
      <c r="DYU21" s="68">
        <f ca="1">10000000*'Country Model'!$DYT$8/57000</f>
        <v>59385.964912280702</v>
      </c>
      <c r="DYV21" s="68">
        <f ca="1">10000000*'Country Model'!$DYT$8/57000</f>
        <v>59385.964912280702</v>
      </c>
      <c r="DYW21" s="38">
        <f ca="1">'Country Model'!$DYT$8/(220*8)</f>
        <v>0.19232954545454545</v>
      </c>
      <c r="DYX21" s="38">
        <f ca="1">'Country Model'!$DYT$8/(220*8)</f>
        <v>0.19232954545454545</v>
      </c>
      <c r="DYY21" s="25">
        <v>6.0999999999999999E-2</v>
      </c>
      <c r="DYZ21" s="25">
        <f t="shared" si="21"/>
        <v>6.0999999999999999E-2</v>
      </c>
      <c r="DZA21" s="25">
        <f t="shared" si="22"/>
        <v>0.05</v>
      </c>
      <c r="DZB21" s="25">
        <v>0.09</v>
      </c>
      <c r="DZC21" s="25">
        <v>0.03</v>
      </c>
      <c r="DZD21" s="25">
        <v>0</v>
      </c>
      <c r="DZE21" s="25">
        <v>0.08</v>
      </c>
      <c r="DZF21" s="25">
        <v>0.66</v>
      </c>
      <c r="DZG21" s="25">
        <v>0.13</v>
      </c>
      <c r="DZH21" s="25">
        <v>0.08</v>
      </c>
      <c r="DZI21" s="25">
        <v>0.13</v>
      </c>
      <c r="DZJ21" s="25">
        <v>0.31</v>
      </c>
      <c r="DZK21" s="25">
        <v>0.46</v>
      </c>
      <c r="DZL21" s="46">
        <v>0.67</v>
      </c>
      <c r="DZM21" s="46">
        <v>0.33</v>
      </c>
      <c r="DZN21" s="46">
        <v>0.33</v>
      </c>
      <c r="DZO21" s="46">
        <v>0.33</v>
      </c>
      <c r="DZP21" s="46">
        <v>0.17</v>
      </c>
      <c r="DZQ21" s="46">
        <v>1</v>
      </c>
      <c r="DZR21" s="46">
        <v>0.5</v>
      </c>
      <c r="DZS21" s="46">
        <v>0.33</v>
      </c>
      <c r="DZT21" s="46">
        <v>0.5</v>
      </c>
      <c r="DZU21" s="46">
        <v>0.17</v>
      </c>
      <c r="DZW21" s="69">
        <v>0</v>
      </c>
      <c r="DZX21" s="69">
        <v>1</v>
      </c>
      <c r="DZY21" s="69">
        <v>2</v>
      </c>
      <c r="DZZ21" s="69">
        <v>3</v>
      </c>
      <c r="EAA21" s="69">
        <v>4</v>
      </c>
      <c r="EAB21" s="69">
        <v>5</v>
      </c>
      <c r="EAC21" s="69">
        <v>6</v>
      </c>
      <c r="EAD21" s="69">
        <v>7</v>
      </c>
      <c r="EAE21" s="69">
        <v>8</v>
      </c>
      <c r="EAF21" s="69">
        <v>9</v>
      </c>
      <c r="EAG21" s="69">
        <v>10</v>
      </c>
      <c r="EAH21" s="69">
        <v>11</v>
      </c>
      <c r="EAI21" s="69">
        <v>12</v>
      </c>
      <c r="EAJ21" s="69">
        <v>13</v>
      </c>
      <c r="EAK21" s="69">
        <v>14</v>
      </c>
      <c r="EAL21" s="69">
        <v>15</v>
      </c>
      <c r="EAM21" s="69">
        <v>16</v>
      </c>
      <c r="EAN21" s="69">
        <v>17</v>
      </c>
      <c r="EAO21" s="69">
        <v>18</v>
      </c>
      <c r="EAP21" s="69">
        <v>19</v>
      </c>
      <c r="EAQ21" s="69">
        <v>20</v>
      </c>
      <c r="EAR21" s="69">
        <v>21</v>
      </c>
      <c r="EAS21" s="69">
        <v>22</v>
      </c>
      <c r="EAT21" s="69">
        <v>23</v>
      </c>
      <c r="EAU21" s="69">
        <v>24</v>
      </c>
      <c r="EAV21" s="69">
        <v>25</v>
      </c>
      <c r="EAW21" s="69">
        <v>26</v>
      </c>
      <c r="EAX21" s="69">
        <v>27</v>
      </c>
      <c r="EAY21" s="69">
        <v>28</v>
      </c>
      <c r="EAZ21" s="69">
        <v>29</v>
      </c>
      <c r="EBA21" s="69">
        <v>30</v>
      </c>
      <c r="EBB21" s="69">
        <v>31</v>
      </c>
      <c r="EBC21" s="69">
        <v>32</v>
      </c>
      <c r="EBD21" s="69">
        <v>33</v>
      </c>
      <c r="EBE21" s="69">
        <v>34</v>
      </c>
      <c r="EBF21" s="69">
        <v>35</v>
      </c>
      <c r="EBG21" s="69">
        <v>36</v>
      </c>
      <c r="EBH21" s="69">
        <v>37</v>
      </c>
      <c r="EBI21" s="69">
        <v>38</v>
      </c>
      <c r="EBJ21" s="69">
        <v>39</v>
      </c>
      <c r="EBK21" s="69">
        <v>40</v>
      </c>
      <c r="EBL21" s="69">
        <v>41</v>
      </c>
      <c r="EBM21" s="69">
        <v>42</v>
      </c>
      <c r="EBO21" s="70">
        <v>5653917.7898597224</v>
      </c>
      <c r="EBP21" s="70">
        <v>5810000.7812024225</v>
      </c>
      <c r="EBQ21" s="70">
        <v>5970392.6254665731</v>
      </c>
      <c r="EBR21" s="70">
        <v>6135212.2735598898</v>
      </c>
      <c r="EBS21" s="70">
        <v>6304581.9601685507</v>
      </c>
      <c r="EBT21" s="70">
        <v>6478627.294409737</v>
      </c>
      <c r="EBU21" s="70">
        <v>6657477.3529867334</v>
      </c>
      <c r="EBV21" s="70">
        <v>6841264.7759156805</v>
      </c>
      <c r="EBW21" s="70">
        <v>7030125.8648949834</v>
      </c>
      <c r="EBX21" s="70">
        <v>7224200.6843903195</v>
      </c>
      <c r="EBY21" s="70">
        <v>7423633.1655102111</v>
      </c>
      <c r="EBZ21" s="70">
        <v>7628571.2127492139</v>
      </c>
      <c r="ECA21" s="70">
        <v>7839166.813677866</v>
      </c>
      <c r="ECB21" s="70">
        <v>8055576.1516607618</v>
      </c>
      <c r="ECC21" s="70">
        <v>8277959.7216863381</v>
      </c>
      <c r="ECD21" s="70">
        <v>8506482.4493942764</v>
      </c>
      <c r="ECE21" s="70">
        <v>8741313.8133887947</v>
      </c>
      <c r="ECF21" s="70">
        <v>8982627.9709285405</v>
      </c>
      <c r="ECG21" s="70">
        <v>9230603.887086302</v>
      </c>
      <c r="ECH21" s="70">
        <v>9485425.467474319</v>
      </c>
      <c r="ECI21" s="70">
        <v>9747281.6946336366</v>
      </c>
      <c r="ECJ21" s="70">
        <v>10016366.768188642</v>
      </c>
      <c r="ECK21" s="70">
        <v>10292880.24887073</v>
      </c>
      <c r="ECL21" s="70">
        <v>10577027.206517914</v>
      </c>
      <c r="ECM21" s="70">
        <v>10869018.372160135</v>
      </c>
      <c r="ECN21" s="70">
        <v>11169070.294303065</v>
      </c>
      <c r="ECO21" s="70">
        <v>52240796.120571248</v>
      </c>
      <c r="ECP21" s="70">
        <v>52458258.536008321</v>
      </c>
      <c r="ECQ21" s="70">
        <v>52676626.180799454</v>
      </c>
      <c r="ECR21" s="70">
        <v>52895902.823136874</v>
      </c>
      <c r="ECS21" s="70">
        <v>53116092.246898636</v>
      </c>
      <c r="ECT21" s="70">
        <v>53337198.251713909</v>
      </c>
      <c r="ECU21" s="70">
        <v>53559224.65302857</v>
      </c>
      <c r="ECV21" s="70">
        <v>53782175.282171041</v>
      </c>
      <c r="ECW21" s="70">
        <v>54006053.986418337</v>
      </c>
      <c r="ECX21" s="70">
        <v>54230864.629062563</v>
      </c>
      <c r="ECY21" s="70">
        <v>54456611.089477494</v>
      </c>
      <c r="ECZ21" s="70">
        <v>54683297.263185553</v>
      </c>
      <c r="EDA21" s="70">
        <v>54910927.061925031</v>
      </c>
      <c r="EDB21" s="70">
        <v>55139504.41371759</v>
      </c>
      <c r="EDC21" s="70">
        <v>55369033.262936033</v>
      </c>
      <c r="EDD21" s="70">
        <v>55599517.570372388</v>
      </c>
      <c r="EDE21" s="70">
        <v>55830961.313306242</v>
      </c>
      <c r="EDF21" s="70">
        <v>56063368.485573366</v>
      </c>
      <c r="EDG21" s="70">
        <v>56296743.097634658</v>
      </c>
      <c r="EDH21" s="70">
        <v>56531089.176645331</v>
      </c>
      <c r="EDI21" s="70">
        <v>56766410.766524419</v>
      </c>
      <c r="EDJ21" s="70">
        <v>57002711.928024523</v>
      </c>
      <c r="EDK21" s="70">
        <v>57239996.738801949</v>
      </c>
      <c r="EDL21" s="70">
        <v>57478269.293487012</v>
      </c>
      <c r="EDM21" s="70">
        <v>57717533.703754731</v>
      </c>
      <c r="EDN21" s="70">
        <v>57957794.09839575</v>
      </c>
      <c r="EDO21" s="71">
        <v>5653917.7898597224</v>
      </c>
      <c r="EDP21" s="71">
        <v>5810000.7812024225</v>
      </c>
      <c r="EDQ21" s="71">
        <v>5970392.6254665731</v>
      </c>
      <c r="EDR21" s="71">
        <v>6135212.2735598898</v>
      </c>
      <c r="EDS21" s="79">
        <v>5854254.6772993682</v>
      </c>
      <c r="EDT21" s="79">
        <v>5553109.1094940603</v>
      </c>
      <c r="EDU21" s="79">
        <v>5230875.0630610054</v>
      </c>
      <c r="EDV21" s="79">
        <v>4886617.6970826294</v>
      </c>
      <c r="EDW21" s="79">
        <v>4519366.6274324898</v>
      </c>
      <c r="EDX21" s="79">
        <v>4128114.6767944684</v>
      </c>
      <c r="EDY21" s="79">
        <v>3711816.582755106</v>
      </c>
      <c r="EDZ21" s="71">
        <v>3872676.2549505807</v>
      </c>
      <c r="EEA21" s="71">
        <v>4040507.1320970366</v>
      </c>
      <c r="EEB21" s="71">
        <v>4215611.3265748192</v>
      </c>
      <c r="EEC21" s="71">
        <v>4398304.0434635989</v>
      </c>
      <c r="EED21" s="71">
        <v>4588914.1479430702</v>
      </c>
      <c r="EEE21" s="71">
        <v>4787784.7572831977</v>
      </c>
      <c r="EEF21" s="71">
        <v>4995273.8584896512</v>
      </c>
      <c r="EEG21" s="71">
        <v>5211754.9527162528</v>
      </c>
      <c r="EEH21" s="71">
        <v>5437617.727604446</v>
      </c>
      <c r="EEI21" s="71">
        <v>5673268.7587600611</v>
      </c>
      <c r="EEJ21" s="71">
        <v>5919132.24163011</v>
      </c>
      <c r="EEK21" s="71">
        <v>6175650.7550970521</v>
      </c>
      <c r="EEL21" s="71">
        <v>6443286.0581650948</v>
      </c>
      <c r="EEM21" s="71">
        <v>6722519.9211726226</v>
      </c>
      <c r="EEN21" s="71">
        <v>7013854.9930270398</v>
      </c>
      <c r="EEO21" s="71">
        <v>52240796.120571248</v>
      </c>
      <c r="EEP21" s="71">
        <v>52458258.536008321</v>
      </c>
      <c r="EEQ21" s="71">
        <v>52676626.180799454</v>
      </c>
      <c r="EER21" s="71">
        <v>52895902.823136874</v>
      </c>
      <c r="EES21" s="79">
        <v>49322085.657834448</v>
      </c>
      <c r="EET21" s="79">
        <v>45717598.501469068</v>
      </c>
      <c r="EEU21" s="79">
        <v>42082247.941665307</v>
      </c>
      <c r="EEV21" s="79">
        <v>38415839.487265028</v>
      </c>
      <c r="EEW21" s="79">
        <v>34718177.562697507</v>
      </c>
      <c r="EEX21" s="79">
        <v>30989065.502321463</v>
      </c>
      <c r="EEY21" s="79">
        <v>27228305.544738747</v>
      </c>
      <c r="EEZ21" s="71">
        <v>28408303.587937821</v>
      </c>
      <c r="EFA21" s="71">
        <v>29639439.421539087</v>
      </c>
      <c r="EFB21" s="71">
        <v>30923929.213291541</v>
      </c>
      <c r="EFC21" s="71">
        <v>32264085.173410095</v>
      </c>
      <c r="EFD21" s="71">
        <v>33662319.716785446</v>
      </c>
      <c r="EFE21" s="71">
        <v>35121149.805572361</v>
      </c>
      <c r="EFF21" s="71">
        <v>36643201.479973555</v>
      </c>
      <c r="EFG21" s="71">
        <v>38231214.585374936</v>
      </c>
      <c r="EFH21" s="71">
        <v>39888047.704341583</v>
      </c>
      <c r="EFI21" s="71">
        <v>41616683.30235254</v>
      </c>
      <c r="EFJ21" s="71">
        <v>43420233.09653724</v>
      </c>
      <c r="EFK21" s="71">
        <v>45301943.657077864</v>
      </c>
      <c r="EFL21" s="71">
        <v>47265202.251360677</v>
      </c>
      <c r="EFM21" s="71">
        <v>49313542.941396415</v>
      </c>
      <c r="EFN21" s="71">
        <v>51450652.945485719</v>
      </c>
      <c r="EFO21" s="70">
        <v>0</v>
      </c>
      <c r="EFP21" s="70">
        <v>0</v>
      </c>
      <c r="EFQ21" s="70">
        <v>0</v>
      </c>
      <c r="EFR21" s="70">
        <v>0</v>
      </c>
      <c r="EFS21" s="70">
        <v>450327.28286918253</v>
      </c>
      <c r="EFT21" s="70">
        <v>925518.18491567671</v>
      </c>
      <c r="EFU21" s="70">
        <v>1426602.289925728</v>
      </c>
      <c r="EFV21" s="70">
        <v>1954647.078833051</v>
      </c>
      <c r="EFW21" s="70">
        <v>2510759.2374624936</v>
      </c>
      <c r="EFX21" s="70">
        <v>3096086.0075958511</v>
      </c>
      <c r="EFY21" s="70">
        <v>3711816.5827551051</v>
      </c>
      <c r="EFZ21" s="70">
        <v>3755894.9577986333</v>
      </c>
      <c r="EGA21" s="70">
        <v>3798659.6815808294</v>
      </c>
      <c r="EGB21" s="70">
        <v>3839964.8250859426</v>
      </c>
      <c r="EGC21" s="70">
        <v>3879655.6782227391</v>
      </c>
      <c r="EGD21" s="70">
        <v>3917568.3014512062</v>
      </c>
      <c r="EGE21" s="70">
        <v>3953529.0561055969</v>
      </c>
      <c r="EGF21" s="70">
        <v>3987354.1124388892</v>
      </c>
      <c r="EGG21" s="70">
        <v>4018848.9343700493</v>
      </c>
      <c r="EGH21" s="70">
        <v>4047807.739869873</v>
      </c>
      <c r="EGI21" s="70">
        <v>4074012.9358735755</v>
      </c>
      <c r="EGJ21" s="70">
        <v>4097234.5265585324</v>
      </c>
      <c r="EGK21" s="70">
        <v>4117229.4937736783</v>
      </c>
      <c r="EGL21" s="70">
        <v>4133741.1483528195</v>
      </c>
      <c r="EGM21" s="70">
        <v>4146498.4509875122</v>
      </c>
      <c r="EGN21" s="70">
        <v>4155215.3012760254</v>
      </c>
      <c r="EGO21" s="70">
        <v>0</v>
      </c>
      <c r="EGP21" s="70">
        <v>0</v>
      </c>
      <c r="EGQ21" s="70">
        <v>0</v>
      </c>
      <c r="EGR21" s="70">
        <v>0</v>
      </c>
      <c r="EGS21" s="70">
        <v>3794006.5890641883</v>
      </c>
      <c r="EGT21" s="70">
        <v>7619599.750244841</v>
      </c>
      <c r="EGU21" s="70">
        <v>11476976.711363263</v>
      </c>
      <c r="EGV21" s="70">
        <v>15366335.794906013</v>
      </c>
      <c r="EGW21" s="70">
        <v>19287876.423720829</v>
      </c>
      <c r="EGX21" s="70">
        <v>23241799.1267411</v>
      </c>
      <c r="EGY21" s="70">
        <v>27228305.544738747</v>
      </c>
      <c r="EGZ21" s="70">
        <v>26274993.675247733</v>
      </c>
      <c r="EHA21" s="70">
        <v>25271487.640385944</v>
      </c>
      <c r="EHB21" s="70">
        <v>24215575.20042605</v>
      </c>
      <c r="EHC21" s="70">
        <v>23104948.089525938</v>
      </c>
      <c r="EHD21" s="70">
        <v>21937197.853586942</v>
      </c>
      <c r="EHE21" s="70">
        <v>20709811.507733881</v>
      </c>
      <c r="EHF21" s="70">
        <v>19420167.005599812</v>
      </c>
      <c r="EHG21" s="70">
        <v>18065528.512259722</v>
      </c>
      <c r="EHH21" s="70">
        <v>16643041.472303748</v>
      </c>
      <c r="EHI21" s="70">
        <v>15149727.464171879</v>
      </c>
      <c r="EHJ21" s="70">
        <v>13582478.831487283</v>
      </c>
      <c r="EHK21" s="70">
        <v>11938053.081724085</v>
      </c>
      <c r="EHL21" s="70">
        <v>10213067.042126335</v>
      </c>
      <c r="EHM21" s="70">
        <v>8403990.7623583153</v>
      </c>
      <c r="EHN21" s="70">
        <v>6507141.1529100314</v>
      </c>
      <c r="EHO21" s="70">
        <f t="shared" si="23"/>
        <v>94402879.721004546</v>
      </c>
      <c r="EHP21" s="70">
        <f t="shared" si="24"/>
        <v>193514495.44455662</v>
      </c>
      <c r="EHQ21" s="70">
        <f t="shared" si="25"/>
        <v>7261759.9785388112</v>
      </c>
      <c r="EHR21" s="70">
        <f t="shared" si="26"/>
        <v>8413673.7149807233</v>
      </c>
      <c r="EHS21" s="70">
        <f t="shared" si="27"/>
        <v>705086402.53404403</v>
      </c>
      <c r="EHT21" s="70">
        <f t="shared" si="28"/>
        <v>1273971281.1361921</v>
      </c>
      <c r="EHU21" s="70">
        <f t="shared" si="29"/>
        <v>54237415.579541847</v>
      </c>
      <c r="EHV21" s="70">
        <f t="shared" si="30"/>
        <v>55390055.701573566</v>
      </c>
      <c r="EHW21" s="70">
        <f t="shared" si="31"/>
        <v>799489282.25504851</v>
      </c>
      <c r="EHX21" s="70">
        <f t="shared" si="2"/>
        <v>1467485776.5807488</v>
      </c>
      <c r="EHY21" s="70">
        <f t="shared" si="2"/>
        <v>61499175.558080658</v>
      </c>
      <c r="EHZ21" s="70">
        <f t="shared" si="2"/>
        <v>63803729.416554287</v>
      </c>
      <c r="EIA21" s="70">
        <f t="shared" si="32"/>
        <v>61135379.612508126</v>
      </c>
      <c r="EIB21" s="70">
        <f t="shared" si="33"/>
        <v>119515523.63645364</v>
      </c>
      <c r="EIC21" s="70">
        <f t="shared" si="3"/>
        <v>115736591.13762251</v>
      </c>
      <c r="EID21" s="70">
        <f t="shared" si="3"/>
        <v>119193785.11812785</v>
      </c>
      <c r="EIE21" s="70">
        <f t="shared" si="34"/>
        <v>476267300.13409245</v>
      </c>
      <c r="EIF21" s="70">
        <f t="shared" si="35"/>
        <v>904519171.90356529</v>
      </c>
      <c r="EIG21" s="70">
        <f t="shared" si="4"/>
        <v>177235766.69570315</v>
      </c>
      <c r="EIH21" s="70">
        <f t="shared" si="4"/>
        <v>182997514.53468215</v>
      </c>
      <c r="EII21" s="70">
        <f t="shared" si="4"/>
        <v>537402679.74660063</v>
      </c>
      <c r="EIJ21" s="70">
        <f t="shared" si="4"/>
        <v>1024034695.5400189</v>
      </c>
      <c r="EIK21" s="70">
        <f t="shared" si="4"/>
        <v>292972357.83332562</v>
      </c>
      <c r="EIL21" s="70">
        <f t="shared" si="4"/>
        <v>302191299.65280998</v>
      </c>
      <c r="EIM21" s="70">
        <f t="shared" si="36"/>
        <v>33267500.10849642</v>
      </c>
      <c r="EIN21" s="70">
        <f t="shared" si="5"/>
        <v>73998971.80810298</v>
      </c>
      <c r="EIO21" s="70">
        <f t="shared" si="37"/>
        <v>2559038.4698843402</v>
      </c>
      <c r="EIP21" s="70">
        <f t="shared" si="38"/>
        <v>3217346.6003523036</v>
      </c>
      <c r="EIQ21" s="70">
        <f t="shared" si="5"/>
        <v>228819102.39995158</v>
      </c>
      <c r="EIR21" s="70">
        <f t="shared" si="5"/>
        <v>369452109.2326268</v>
      </c>
      <c r="EIS21" s="70">
        <f t="shared" si="39"/>
        <v>17601469.415380891</v>
      </c>
      <c r="EIT21" s="70">
        <f t="shared" si="40"/>
        <v>16063135.184027253</v>
      </c>
      <c r="EIU21" s="70">
        <f t="shared" si="5"/>
        <v>262086602.50844789</v>
      </c>
      <c r="EIV21" s="70">
        <f t="shared" si="5"/>
        <v>443451081.04072988</v>
      </c>
      <c r="EIW21" s="70">
        <f t="shared" si="41"/>
        <v>20160507.885265224</v>
      </c>
      <c r="EIX21" s="70">
        <f t="shared" si="42"/>
        <v>19280481.784379561</v>
      </c>
      <c r="EIY21" s="70">
        <v>769.19091036904115</v>
      </c>
      <c r="EIZ21" s="70">
        <v>838.64126674080751</v>
      </c>
      <c r="EJA21" s="70">
        <v>914.36230563773699</v>
      </c>
      <c r="EJB21" s="70">
        <v>996.92020787423598</v>
      </c>
      <c r="EJC21" s="70">
        <v>1086.9322748107306</v>
      </c>
      <c r="EJD21" s="70">
        <v>1185.0715440350154</v>
      </c>
      <c r="EJE21" s="70">
        <v>1292.0718217941271</v>
      </c>
      <c r="EJF21" s="70">
        <v>1408.7331698052033</v>
      </c>
      <c r="EJG21" s="70">
        <v>1535.9278874712763</v>
      </c>
      <c r="EJH21" s="70">
        <v>1674.6070342321711</v>
      </c>
      <c r="EJI21" s="70">
        <v>1825.8075408194006</v>
      </c>
      <c r="EJJ21" s="70">
        <v>1990.6599625872664</v>
      </c>
      <c r="EJK21" s="70">
        <v>2170.3969328933285</v>
      </c>
      <c r="EJL21" s="70">
        <v>2366.3623797357923</v>
      </c>
      <c r="EJM21" s="70">
        <v>2580.0215745623964</v>
      </c>
      <c r="EJN21" s="70">
        <v>2812.972088387678</v>
      </c>
      <c r="EJO21" s="70">
        <v>3066.9557371396186</v>
      </c>
      <c r="EJP21" s="70">
        <v>3343.871605553335</v>
      </c>
      <c r="EJQ21" s="70">
        <v>3645.7902469939754</v>
      </c>
      <c r="EJR21" s="70">
        <v>3974.9691653836394</v>
      </c>
      <c r="EJS21" s="70">
        <v>4333.8696949936784</v>
      </c>
      <c r="EJT21" s="70">
        <v>4725.1754043158298</v>
      </c>
      <c r="EJU21" s="70">
        <v>5151.8121616214958</v>
      </c>
      <c r="EJV21" s="70">
        <v>5616.9700122431968</v>
      </c>
      <c r="EJW21" s="70">
        <v>6124.1270311588951</v>
      </c>
      <c r="EJX21" s="70">
        <v>6677.0753292295176</v>
      </c>
      <c r="EJY21" s="70">
        <v>1159.1926829266135</v>
      </c>
      <c r="EJZ21" s="70">
        <v>1235.0231474612283</v>
      </c>
      <c r="EKA21" s="70">
        <v>1315.8141845013718</v>
      </c>
      <c r="EKB21" s="70">
        <v>1401.8902979220179</v>
      </c>
      <c r="EKC21" s="70">
        <v>1493.5972195440604</v>
      </c>
      <c r="EKD21" s="70">
        <v>1591.303297794733</v>
      </c>
      <c r="EKE21" s="70">
        <v>1695.4009772095008</v>
      </c>
      <c r="EKF21" s="70">
        <v>1806.3083747179571</v>
      </c>
      <c r="EKG21" s="70">
        <v>1924.4709590450177</v>
      </c>
      <c r="EKH21" s="70">
        <v>2050.3633399728556</v>
      </c>
      <c r="EKI21" s="70">
        <v>2184.4911746503017</v>
      </c>
      <c r="EKJ21" s="70">
        <v>2327.39319860656</v>
      </c>
      <c r="EKK21" s="70">
        <v>2479.64338962697</v>
      </c>
      <c r="EKL21" s="70">
        <v>2641.8532731821997</v>
      </c>
      <c r="EKM21" s="70">
        <v>2814.6743786708216</v>
      </c>
      <c r="EKN21" s="70">
        <v>2998.8008563409694</v>
      </c>
      <c r="EKO21" s="70">
        <v>3194.9722654021612</v>
      </c>
      <c r="EKP21" s="70">
        <v>3403.9765445259568</v>
      </c>
      <c r="EKQ21" s="70">
        <v>3626.6531766667395</v>
      </c>
      <c r="EKR21" s="70">
        <v>3863.8965609143484</v>
      </c>
      <c r="EKS21" s="70">
        <v>4116.6596049219206</v>
      </c>
      <c r="EKT21" s="70">
        <v>4385.9575523382055</v>
      </c>
      <c r="EKU21" s="70">
        <v>4672.8720606175539</v>
      </c>
      <c r="EKV21" s="70">
        <v>4978.5555455864487</v>
      </c>
      <c r="EKW21" s="70">
        <v>5304.2358102168837</v>
      </c>
      <c r="EKX21" s="70">
        <v>5651.2209761984313</v>
      </c>
      <c r="EKY21" s="71">
        <v>769.19091036904115</v>
      </c>
      <c r="EKZ21" s="71">
        <v>838.64126674080751</v>
      </c>
      <c r="ELA21" s="71">
        <v>914.36230563773699</v>
      </c>
      <c r="ELB21" s="71">
        <v>996.92020787423598</v>
      </c>
      <c r="ELC21" s="79">
        <v>1009.2942551813927</v>
      </c>
      <c r="ELD21" s="79">
        <v>1015.7756091728704</v>
      </c>
      <c r="ELE21" s="79">
        <v>1015.1992885525285</v>
      </c>
      <c r="ELF21" s="79">
        <v>1006.2379784322881</v>
      </c>
      <c r="ELG21" s="79">
        <v>987.38221337439188</v>
      </c>
      <c r="ELH21" s="79">
        <v>956.91830527552634</v>
      </c>
      <c r="ELI21" s="79">
        <v>912.90377040970031</v>
      </c>
      <c r="ELJ21" s="71">
        <v>952.46644760026288</v>
      </c>
      <c r="ELK21" s="71">
        <v>993.74365974754085</v>
      </c>
      <c r="ELL21" s="71">
        <v>1036.8097099656443</v>
      </c>
      <c r="ELM21" s="71">
        <v>1081.742121456291</v>
      </c>
      <c r="ELN21" s="71">
        <v>1128.6217770583298</v>
      </c>
      <c r="ELO21" s="71">
        <v>1177.5330648449481</v>
      </c>
      <c r="ELP21" s="71">
        <v>1228.5640300306511</v>
      </c>
      <c r="ELQ21" s="71">
        <v>1281.8065334614628</v>
      </c>
      <c r="ELR21" s="71">
        <v>1337.3564169736439</v>
      </c>
      <c r="ELS21" s="71">
        <v>1395.3136759185934</v>
      </c>
      <c r="ELT21" s="71">
        <v>1455.7826391644899</v>
      </c>
      <c r="ELU21" s="71">
        <v>1518.8721568986998</v>
      </c>
      <c r="ELV21" s="71">
        <v>1584.6957965690112</v>
      </c>
      <c r="ELW21" s="71">
        <v>1653.3720473164087</v>
      </c>
      <c r="ELX21" s="71">
        <v>1725.0245332673896</v>
      </c>
      <c r="ELY21" s="71">
        <v>1159.1926829266135</v>
      </c>
      <c r="ELZ21" s="71">
        <v>1235.0231474612283</v>
      </c>
      <c r="EMA21" s="71">
        <v>1315.8141845013718</v>
      </c>
      <c r="EMB21" s="71">
        <v>1401.8902979220179</v>
      </c>
      <c r="EMC21" s="79">
        <v>1386.9117038623419</v>
      </c>
      <c r="EMD21" s="79">
        <v>1363.9742552526282</v>
      </c>
      <c r="EME21" s="79">
        <v>1332.100767807465</v>
      </c>
      <c r="EMF21" s="79">
        <v>1290.2202676556838</v>
      </c>
      <c r="EMG21" s="79">
        <v>1237.1599022432256</v>
      </c>
      <c r="EMH21" s="79">
        <v>1171.6361942702031</v>
      </c>
      <c r="EMI21" s="79">
        <v>1092.2455873251508</v>
      </c>
      <c r="EMJ21" s="71">
        <v>1139.5804335431353</v>
      </c>
      <c r="EMK21" s="71">
        <v>1188.9666386244385</v>
      </c>
      <c r="EML21" s="71">
        <v>1240.4931026822401</v>
      </c>
      <c r="EMM21" s="71">
        <v>1294.2525785101377</v>
      </c>
      <c r="EMN21" s="71">
        <v>1350.3418385464613</v>
      </c>
      <c r="EMO21" s="71">
        <v>1408.8618490743495</v>
      </c>
      <c r="EMP21" s="71">
        <v>1469.9179519711672</v>
      </c>
      <c r="EMQ21" s="71">
        <v>1533.620054334431</v>
      </c>
      <c r="EMR21" s="71">
        <v>1600.0828263255864</v>
      </c>
      <c r="EMS21" s="71">
        <v>1669.4259075877794</v>
      </c>
      <c r="EMT21" s="71">
        <v>1741.7741226091898</v>
      </c>
      <c r="EMU21" s="71">
        <v>1817.257705419607</v>
      </c>
      <c r="EMV21" s="71">
        <v>1896.0125340247212</v>
      </c>
      <c r="EMW21" s="71">
        <v>1978.1803750001357</v>
      </c>
      <c r="EMX21" s="71">
        <v>2063.9091386853961</v>
      </c>
      <c r="EMY21" s="70">
        <v>0</v>
      </c>
      <c r="EMZ21" s="70">
        <v>0</v>
      </c>
      <c r="ENA21" s="70">
        <v>0</v>
      </c>
      <c r="ENB21" s="70">
        <v>0</v>
      </c>
      <c r="ENC21" s="70">
        <v>77.638019629337919</v>
      </c>
      <c r="END21" s="70">
        <v>169.29593486214503</v>
      </c>
      <c r="ENE21" s="70">
        <v>276.8725332415986</v>
      </c>
      <c r="ENF21" s="70">
        <v>402.4951913729152</v>
      </c>
      <c r="ENG21" s="70">
        <v>548.54567409688445</v>
      </c>
      <c r="ENH21" s="70">
        <v>717.68872895664481</v>
      </c>
      <c r="ENI21" s="70">
        <v>912.90377040970031</v>
      </c>
      <c r="ENJ21" s="70">
        <v>1038.1935149870035</v>
      </c>
      <c r="ENK21" s="70">
        <v>1176.6532731457878</v>
      </c>
      <c r="ENL21" s="70">
        <v>1329.552669770148</v>
      </c>
      <c r="ENM21" s="70">
        <v>1498.2794531061054</v>
      </c>
      <c r="ENN21" s="70">
        <v>1684.3503113293482</v>
      </c>
      <c r="ENO21" s="70">
        <v>1889.4226722946705</v>
      </c>
      <c r="ENP21" s="70">
        <v>2115.3075755226837</v>
      </c>
      <c r="ENQ21" s="70">
        <v>2363.9837135325124</v>
      </c>
      <c r="ENR21" s="70">
        <v>2637.6127484099952</v>
      </c>
      <c r="ENS21" s="70">
        <v>2938.5560190750848</v>
      </c>
      <c r="ENT21" s="70">
        <v>3269.39276515134</v>
      </c>
      <c r="ENU21" s="70">
        <v>3632.9400047227959</v>
      </c>
      <c r="ENV21" s="70">
        <v>4032.2742156741856</v>
      </c>
      <c r="ENW21" s="70">
        <v>4470.7549838424866</v>
      </c>
      <c r="ENX21" s="70">
        <v>4952.0507959621282</v>
      </c>
      <c r="ENY21" s="70">
        <v>0</v>
      </c>
      <c r="ENZ21" s="70">
        <v>0</v>
      </c>
      <c r="EOA21" s="70">
        <v>0</v>
      </c>
      <c r="EOB21" s="70">
        <v>0</v>
      </c>
      <c r="EOC21" s="70">
        <v>106.68551568171847</v>
      </c>
      <c r="EOD21" s="70">
        <v>227.32904254210484</v>
      </c>
      <c r="EOE21" s="70">
        <v>363.30020940203576</v>
      </c>
      <c r="EOF21" s="70">
        <v>516.08810706227337</v>
      </c>
      <c r="EOG21" s="70">
        <v>687.31105680179212</v>
      </c>
      <c r="EOH21" s="70">
        <v>878.72714570265248</v>
      </c>
      <c r="EOI21" s="70">
        <v>1092.2455873251508</v>
      </c>
      <c r="EOJ21" s="70">
        <v>1187.8127650634246</v>
      </c>
      <c r="EOK21" s="70">
        <v>1290.6767510025315</v>
      </c>
      <c r="EOL21" s="70">
        <v>1401.3601704999596</v>
      </c>
      <c r="EOM21" s="70">
        <v>1520.4218001606839</v>
      </c>
      <c r="EON21" s="70">
        <v>1648.4590177945081</v>
      </c>
      <c r="EOO21" s="70">
        <v>1786.1104163278117</v>
      </c>
      <c r="EOP21" s="70">
        <v>1934.0585925547896</v>
      </c>
      <c r="EOQ21" s="70">
        <v>2093.0331223323083</v>
      </c>
      <c r="EOR21" s="70">
        <v>2263.8137345887617</v>
      </c>
      <c r="EOS21" s="70">
        <v>2447.2336973341412</v>
      </c>
      <c r="EOT21" s="70">
        <v>2644.1834297290156</v>
      </c>
      <c r="EOU21" s="70">
        <v>2855.6143551979467</v>
      </c>
      <c r="EOV21" s="70">
        <v>3082.5430115617273</v>
      </c>
      <c r="EOW21" s="70">
        <v>3326.0554352167483</v>
      </c>
      <c r="EOX21" s="70">
        <v>3587.3118375130352</v>
      </c>
      <c r="EOY21" s="70">
        <f t="shared" si="43"/>
        <v>22926.484419008622</v>
      </c>
      <c r="EOZ21" s="70">
        <f t="shared" si="44"/>
        <v>69587.100807641807</v>
      </c>
      <c r="EPA21" s="70">
        <f t="shared" si="45"/>
        <v>1763.5757245391248</v>
      </c>
      <c r="EPB21" s="70">
        <f t="shared" si="46"/>
        <v>3025.5261220713828</v>
      </c>
      <c r="EPC21" s="70">
        <f t="shared" si="47"/>
        <v>27410.190737283971</v>
      </c>
      <c r="EPD21" s="70">
        <f t="shared" si="48"/>
        <v>70609.190834672612</v>
      </c>
      <c r="EPE21" s="70">
        <f t="shared" si="49"/>
        <v>2108.4762105603054</v>
      </c>
      <c r="EPF21" s="70">
        <f t="shared" si="50"/>
        <v>3069.9648188988094</v>
      </c>
      <c r="EPG21" s="70">
        <f t="shared" si="51"/>
        <v>50336.675156292593</v>
      </c>
      <c r="EPH21" s="70">
        <f t="shared" si="6"/>
        <v>140196.29164231441</v>
      </c>
      <c r="EPI21" s="70">
        <f t="shared" si="6"/>
        <v>3872.05193509943</v>
      </c>
      <c r="EPJ21" s="70">
        <f t="shared" si="6"/>
        <v>6095.4909409701922</v>
      </c>
      <c r="EPK21" s="70">
        <f t="shared" si="52"/>
        <v>13094.015344101002</v>
      </c>
      <c r="EPL21" s="70">
        <f t="shared" si="53"/>
        <v>27452.336238546304</v>
      </c>
      <c r="EPM21" s="70">
        <f t="shared" si="7"/>
        <v>5980.5281456597349</v>
      </c>
      <c r="EPN21" s="70">
        <f t="shared" si="7"/>
        <v>9165.4557598690008</v>
      </c>
      <c r="EPO21" s="70">
        <f t="shared" si="54"/>
        <v>16489.773568245128</v>
      </c>
      <c r="EPP21" s="70">
        <f t="shared" si="55"/>
        <v>33668.816033277493</v>
      </c>
      <c r="EPQ21" s="70">
        <f t="shared" si="8"/>
        <v>9852.5800807591659</v>
      </c>
      <c r="EPR21" s="70">
        <f t="shared" si="8"/>
        <v>15260.946700839193</v>
      </c>
      <c r="EPS21" s="70">
        <f t="shared" si="8"/>
        <v>29583.788912346128</v>
      </c>
      <c r="EPT21" s="70">
        <f t="shared" si="8"/>
        <v>61121.152271823797</v>
      </c>
      <c r="EPU21" s="70">
        <f t="shared" si="8"/>
        <v>15833.108226418901</v>
      </c>
      <c r="EPV21" s="70">
        <f t="shared" si="8"/>
        <v>24426.402460708196</v>
      </c>
      <c r="EPW21" s="70">
        <f t="shared" si="56"/>
        <v>9832.4690749076199</v>
      </c>
      <c r="EPX21" s="70">
        <f t="shared" si="9"/>
        <v>42134.764569095503</v>
      </c>
      <c r="EPY21" s="70">
        <f t="shared" si="57"/>
        <v>756.34377499289383</v>
      </c>
      <c r="EPZ21" s="70">
        <f t="shared" si="58"/>
        <v>1831.946285612848</v>
      </c>
      <c r="EQA21" s="70">
        <f t="shared" si="10"/>
        <v>10920.417169038843</v>
      </c>
      <c r="EQB21" s="70">
        <f t="shared" si="10"/>
        <v>36940.374801395119</v>
      </c>
      <c r="EQC21" s="70">
        <f t="shared" si="59"/>
        <v>840.03208992606483</v>
      </c>
      <c r="EQD21" s="70">
        <f t="shared" si="60"/>
        <v>1606.1032522345704</v>
      </c>
      <c r="EQE21" s="70">
        <f t="shared" si="11"/>
        <v>20752.886243946465</v>
      </c>
      <c r="EQF21" s="70">
        <f t="shared" si="11"/>
        <v>79075.139370490608</v>
      </c>
      <c r="EQG21" s="70">
        <f t="shared" si="61"/>
        <v>1596.3758649189588</v>
      </c>
      <c r="EQH21" s="70">
        <f t="shared" si="62"/>
        <v>3438.0495378474179</v>
      </c>
      <c r="EQI21" s="25" t="s">
        <v>4324</v>
      </c>
    </row>
    <row r="22" spans="1:3831" s="25" customFormat="1" x14ac:dyDescent="0.25">
      <c r="A22" s="25" t="s">
        <v>4323</v>
      </c>
      <c r="B22" s="26" t="s">
        <v>4348</v>
      </c>
      <c r="C22" s="27">
        <v>2</v>
      </c>
      <c r="D22" s="28">
        <v>1</v>
      </c>
      <c r="E22" s="26" t="s">
        <v>4319</v>
      </c>
      <c r="F22" s="29" t="s">
        <v>4320</v>
      </c>
      <c r="G22" s="30" t="s">
        <v>4313</v>
      </c>
      <c r="H22" s="25" t="s">
        <v>4314</v>
      </c>
      <c r="I22" s="31">
        <v>5135.3050000000003</v>
      </c>
      <c r="J22" s="31">
        <v>8148.8109999999997</v>
      </c>
      <c r="K22" s="27">
        <v>2023</v>
      </c>
      <c r="L22" s="27">
        <v>2029</v>
      </c>
      <c r="M22" s="25">
        <f t="shared" si="12"/>
        <v>7</v>
      </c>
      <c r="N22" s="32">
        <v>3.5527944792593265</v>
      </c>
      <c r="O22" s="32">
        <v>1.35201447685055</v>
      </c>
      <c r="P22" s="25">
        <v>0.16402</v>
      </c>
      <c r="Q22" s="25">
        <v>0.26435999999999998</v>
      </c>
      <c r="R22" s="25">
        <v>0.57162000000000002</v>
      </c>
      <c r="S22" s="25">
        <v>0.16402</v>
      </c>
      <c r="T22" s="25">
        <v>0.26435999999999998</v>
      </c>
      <c r="U22" s="25">
        <v>0.57162000000000002</v>
      </c>
      <c r="V22" s="25">
        <v>6.2</v>
      </c>
      <c r="W22" s="25">
        <v>6.3</v>
      </c>
      <c r="X22" s="33">
        <v>2628214</v>
      </c>
      <c r="Y22" s="33">
        <v>2628214</v>
      </c>
      <c r="Z22" s="33">
        <v>2395007</v>
      </c>
      <c r="AA22" s="33">
        <v>3294971</v>
      </c>
      <c r="AB22" s="34">
        <v>0.48</v>
      </c>
      <c r="AC22" s="34">
        <v>0.52</v>
      </c>
      <c r="AD22" s="33">
        <f t="shared" si="13"/>
        <v>2823693.3408093126</v>
      </c>
      <c r="AE22" s="33">
        <v>1261542.72</v>
      </c>
      <c r="AF22" s="35">
        <v>1306362.7401096581</v>
      </c>
      <c r="AG22" s="35">
        <v>1352775.1234193749</v>
      </c>
      <c r="AH22" s="35">
        <v>1400836.4433210122</v>
      </c>
      <c r="AI22" s="35">
        <v>1450605.2831427739</v>
      </c>
      <c r="AJ22" s="35">
        <v>1502142.3075581146</v>
      </c>
      <c r="AK22" s="35">
        <v>1555510.3365316582</v>
      </c>
      <c r="AL22" s="35">
        <v>1610774.4218922632</v>
      </c>
      <c r="AM22" s="35">
        <v>1668001.9266265731</v>
      </c>
      <c r="AN22" s="35">
        <v>1727262.6069897013</v>
      </c>
      <c r="AO22" s="35">
        <v>1788628.6975331423</v>
      </c>
      <c r="AP22" s="35">
        <v>1852174.9991535479</v>
      </c>
      <c r="AQ22" s="35">
        <v>1917978.9702696968</v>
      </c>
      <c r="AR22" s="35">
        <v>1986120.8212387937</v>
      </c>
      <c r="AS22" s="35">
        <v>2056683.6121271858</v>
      </c>
      <c r="AT22" s="35">
        <v>2129753.3539546719</v>
      </c>
      <c r="AU22" s="35">
        <v>2205419.113535814</v>
      </c>
      <c r="AV22" s="35">
        <v>2283773.1220460446</v>
      </c>
      <c r="AW22" s="35">
        <v>2364910.887444905</v>
      </c>
      <c r="AX22" s="35">
        <v>2448931.3108934504</v>
      </c>
      <c r="AY22" s="35">
        <v>2535936.8073077262</v>
      </c>
      <c r="AZ22" s="35">
        <v>2626033.4301952608</v>
      </c>
      <c r="BA22" s="35">
        <v>2719331.0009267428</v>
      </c>
      <c r="BB22" s="35">
        <v>2815943.2426004559</v>
      </c>
      <c r="BC22" s="35">
        <v>2915987.9186626412</v>
      </c>
      <c r="BD22" s="35">
        <v>3019586.9764527567</v>
      </c>
      <c r="BE22" s="33">
        <v>1366671.28</v>
      </c>
      <c r="BF22" s="35">
        <v>1385148.873556559</v>
      </c>
      <c r="BG22" s="35">
        <v>1403876.2868529761</v>
      </c>
      <c r="BH22" s="35">
        <v>1422856.8974883005</v>
      </c>
      <c r="BI22" s="35">
        <v>1442094.1287272091</v>
      </c>
      <c r="BJ22" s="35">
        <v>1461591.450117413</v>
      </c>
      <c r="BK22" s="35">
        <v>1481352.3781154105</v>
      </c>
      <c r="BL22" s="35">
        <v>1501380.4767207007</v>
      </c>
      <c r="BM22" s="35">
        <v>1521679.3581185725</v>
      </c>
      <c r="BN22" s="35">
        <v>1542252.6833315822</v>
      </c>
      <c r="BO22" s="35">
        <v>1563104.1628798414</v>
      </c>
      <c r="BP22" s="35">
        <v>1584237.5574502307</v>
      </c>
      <c r="BQ22" s="35">
        <v>1605656.6785746615</v>
      </c>
      <c r="BR22" s="35">
        <v>1627365.3893175088</v>
      </c>
      <c r="BS22" s="35">
        <v>1649367.6049723369</v>
      </c>
      <c r="BT22" s="35">
        <v>1671667.2937680462</v>
      </c>
      <c r="BU22" s="35">
        <v>1694268.4775845662</v>
      </c>
      <c r="BV22" s="35">
        <v>1717175.2326782253</v>
      </c>
      <c r="BW22" s="35">
        <v>1740391.6904169272</v>
      </c>
      <c r="BX22" s="35">
        <v>1763922.0380252684</v>
      </c>
      <c r="BY22" s="35">
        <v>1787770.5193397275</v>
      </c>
      <c r="BZ22" s="35">
        <v>1811941.4355740671</v>
      </c>
      <c r="CA22" s="35">
        <v>1836439.1460950824</v>
      </c>
      <c r="CB22" s="35">
        <v>1861268.0692088387</v>
      </c>
      <c r="CC22" s="35">
        <v>1886432.6829575391</v>
      </c>
      <c r="CD22" s="35">
        <v>1911937.5259271655</v>
      </c>
      <c r="CE22" s="25">
        <v>0.5</v>
      </c>
      <c r="CF22" s="25">
        <v>0.8</v>
      </c>
      <c r="CG22" s="25">
        <v>0.88</v>
      </c>
      <c r="CH22" s="36">
        <v>0.72</v>
      </c>
      <c r="CI22" s="37">
        <v>0.76</v>
      </c>
      <c r="CJ22" s="25">
        <v>0.76</v>
      </c>
      <c r="CK22" s="25">
        <v>0.76</v>
      </c>
      <c r="CL22" s="25">
        <v>0.76</v>
      </c>
      <c r="CM22" s="25">
        <v>0.76</v>
      </c>
      <c r="CN22" s="25">
        <v>0.76</v>
      </c>
      <c r="CO22" s="25">
        <v>0.76</v>
      </c>
      <c r="CP22" s="25">
        <v>0.76</v>
      </c>
      <c r="CQ22" s="38">
        <v>0.76571428571428568</v>
      </c>
      <c r="CR22" s="25">
        <v>0.77142857142857135</v>
      </c>
      <c r="CS22" s="25">
        <v>0.77714285714285702</v>
      </c>
      <c r="CT22" s="25">
        <v>0.7828571428571427</v>
      </c>
      <c r="CU22" s="25">
        <v>0.78857142857142837</v>
      </c>
      <c r="CV22" s="25">
        <v>0.79428571428571404</v>
      </c>
      <c r="CW22" s="38">
        <v>0.8</v>
      </c>
      <c r="CX22" s="25">
        <v>0.8</v>
      </c>
      <c r="CY22" s="25">
        <v>0.8</v>
      </c>
      <c r="CZ22" s="25">
        <v>0.8</v>
      </c>
      <c r="DA22" s="25">
        <v>0.8</v>
      </c>
      <c r="DB22" s="25">
        <v>0.8</v>
      </c>
      <c r="DC22" s="25">
        <v>0.8</v>
      </c>
      <c r="DD22" s="25">
        <v>0.8</v>
      </c>
      <c r="DE22" s="25">
        <v>0.8</v>
      </c>
      <c r="DF22" s="25">
        <v>0.8</v>
      </c>
      <c r="DG22" s="25">
        <v>0.8</v>
      </c>
      <c r="DH22" s="25">
        <v>0.8</v>
      </c>
      <c r="DI22" s="25">
        <v>0.5</v>
      </c>
      <c r="DJ22" s="25">
        <v>0.8</v>
      </c>
      <c r="DK22" s="25">
        <v>0.55000000000000004</v>
      </c>
      <c r="DL22" s="73">
        <v>0.28999999999999998</v>
      </c>
      <c r="DM22" s="25">
        <v>0.27500000000000002</v>
      </c>
      <c r="DN22" s="25">
        <v>0.27500000000000002</v>
      </c>
      <c r="DO22" s="25">
        <v>0.27500000000000002</v>
      </c>
      <c r="DP22" s="25">
        <v>0.27500000000000002</v>
      </c>
      <c r="DQ22" s="25">
        <v>0.27500000000000002</v>
      </c>
      <c r="DR22" s="25">
        <v>0.27500000000000002</v>
      </c>
      <c r="DS22" s="25">
        <v>0.27500000000000002</v>
      </c>
      <c r="DT22" s="25">
        <v>0.27500000000000002</v>
      </c>
      <c r="DU22" s="38">
        <v>0.35000000000000003</v>
      </c>
      <c r="DV22" s="25">
        <v>0.42500000000000004</v>
      </c>
      <c r="DW22" s="25">
        <v>0.5</v>
      </c>
      <c r="DX22" s="25">
        <v>0.57499999999999996</v>
      </c>
      <c r="DY22" s="25">
        <v>0.64999999999999991</v>
      </c>
      <c r="DZ22" s="25">
        <v>0.72499999999999987</v>
      </c>
      <c r="EA22" s="38">
        <v>0.8</v>
      </c>
      <c r="EB22" s="46">
        <v>0.8</v>
      </c>
      <c r="EC22" s="25">
        <v>0.8</v>
      </c>
      <c r="ED22" s="25">
        <v>0.8</v>
      </c>
      <c r="EE22" s="25">
        <v>0.8</v>
      </c>
      <c r="EF22" s="25">
        <v>0.8</v>
      </c>
      <c r="EG22" s="25">
        <v>0.8</v>
      </c>
      <c r="EH22" s="25">
        <v>0.8</v>
      </c>
      <c r="EI22" s="25">
        <v>0.8</v>
      </c>
      <c r="EJ22" s="25">
        <v>0.8</v>
      </c>
      <c r="EK22" s="25">
        <v>0.8</v>
      </c>
      <c r="EL22" s="25">
        <v>0.8</v>
      </c>
      <c r="EM22" s="25">
        <v>0.5</v>
      </c>
      <c r="EN22" s="25">
        <v>0.8</v>
      </c>
      <c r="EO22" s="25">
        <v>0.34</v>
      </c>
      <c r="EP22" s="25">
        <v>1</v>
      </c>
      <c r="EQ22" s="25">
        <v>0.17</v>
      </c>
      <c r="ER22" s="25">
        <v>0.17</v>
      </c>
      <c r="ES22" s="25">
        <v>0.17</v>
      </c>
      <c r="ET22" s="25">
        <v>0.17</v>
      </c>
      <c r="EU22" s="25">
        <v>0.17</v>
      </c>
      <c r="EV22" s="25">
        <v>0.17</v>
      </c>
      <c r="EW22" s="25">
        <v>0.17</v>
      </c>
      <c r="EX22" s="25">
        <v>0.17</v>
      </c>
      <c r="EY22" s="38">
        <v>0.26</v>
      </c>
      <c r="EZ22" s="25">
        <v>0.35</v>
      </c>
      <c r="FA22" s="25">
        <v>0.43999999999999995</v>
      </c>
      <c r="FB22" s="25">
        <v>0.52999999999999992</v>
      </c>
      <c r="FC22" s="25">
        <v>0.61999999999999988</v>
      </c>
      <c r="FD22" s="25">
        <v>0.70999999999999985</v>
      </c>
      <c r="FE22" s="38">
        <v>0.8</v>
      </c>
      <c r="FF22" s="25">
        <v>0.8</v>
      </c>
      <c r="FG22" s="25">
        <v>0.8</v>
      </c>
      <c r="FH22" s="25">
        <v>0.8</v>
      </c>
      <c r="FI22" s="25">
        <v>0.8</v>
      </c>
      <c r="FJ22" s="25">
        <v>0.8</v>
      </c>
      <c r="FK22" s="25">
        <v>0.8</v>
      </c>
      <c r="FL22" s="25">
        <v>0.8</v>
      </c>
      <c r="FM22" s="25">
        <v>0.8</v>
      </c>
      <c r="FN22" s="25">
        <v>0.8</v>
      </c>
      <c r="FO22" s="25">
        <v>0.8</v>
      </c>
      <c r="FP22" s="25">
        <v>0.8</v>
      </c>
      <c r="FQ22" s="25">
        <v>0.5</v>
      </c>
      <c r="FR22" s="25">
        <v>0.8</v>
      </c>
      <c r="FS22" s="25">
        <v>0.15</v>
      </c>
      <c r="FT22" s="25">
        <v>1</v>
      </c>
      <c r="FU22" s="25">
        <v>7.4999999999999997E-2</v>
      </c>
      <c r="FV22" s="25">
        <v>7.4999999999999997E-2</v>
      </c>
      <c r="FW22" s="25">
        <v>7.4999999999999997E-2</v>
      </c>
      <c r="FX22" s="25">
        <v>7.4999999999999997E-2</v>
      </c>
      <c r="FY22" s="25">
        <v>7.4999999999999997E-2</v>
      </c>
      <c r="FZ22" s="25">
        <v>7.4999999999999997E-2</v>
      </c>
      <c r="GA22" s="25">
        <v>7.4999999999999997E-2</v>
      </c>
      <c r="GB22" s="25">
        <v>7.4999999999999997E-2</v>
      </c>
      <c r="GC22" s="38">
        <v>0.17857142857142858</v>
      </c>
      <c r="GD22" s="25">
        <v>0.28214285714285714</v>
      </c>
      <c r="GE22" s="25">
        <v>0.38571428571428573</v>
      </c>
      <c r="GF22" s="25">
        <v>0.48928571428571432</v>
      </c>
      <c r="GG22" s="25">
        <v>0.59285714285714286</v>
      </c>
      <c r="GH22" s="25">
        <v>0.6964285714285714</v>
      </c>
      <c r="GI22" s="38">
        <v>0.8</v>
      </c>
      <c r="GJ22" s="25">
        <v>0.8</v>
      </c>
      <c r="GK22" s="25">
        <v>0.8</v>
      </c>
      <c r="GL22" s="25">
        <v>0.8</v>
      </c>
      <c r="GM22" s="25">
        <v>0.8</v>
      </c>
      <c r="GN22" s="25">
        <v>0.8</v>
      </c>
      <c r="GO22" s="25">
        <v>0.8</v>
      </c>
      <c r="GP22" s="25">
        <v>0.8</v>
      </c>
      <c r="GQ22" s="25">
        <v>0.8</v>
      </c>
      <c r="GR22" s="25">
        <v>0.8</v>
      </c>
      <c r="GS22" s="25">
        <v>0.8</v>
      </c>
      <c r="GT22" s="25">
        <v>0.8</v>
      </c>
      <c r="GU22" s="25">
        <v>0.5</v>
      </c>
      <c r="GV22" s="25">
        <v>0.8</v>
      </c>
      <c r="GW22" s="25">
        <v>0.12</v>
      </c>
      <c r="GX22" s="25">
        <v>1</v>
      </c>
      <c r="GY22" s="25">
        <v>0.06</v>
      </c>
      <c r="GZ22" s="25">
        <v>0.06</v>
      </c>
      <c r="HA22" s="25">
        <v>0.06</v>
      </c>
      <c r="HB22" s="25">
        <v>0.06</v>
      </c>
      <c r="HC22" s="25">
        <v>0.06</v>
      </c>
      <c r="HD22" s="25">
        <v>0.06</v>
      </c>
      <c r="HE22" s="25">
        <v>0.06</v>
      </c>
      <c r="HF22" s="25">
        <v>0.06</v>
      </c>
      <c r="HG22" s="38">
        <v>0.1657142857142857</v>
      </c>
      <c r="HH22" s="25">
        <v>0.27142857142857141</v>
      </c>
      <c r="HI22" s="25">
        <v>0.37714285714285711</v>
      </c>
      <c r="HJ22" s="25">
        <v>0.48285714285714282</v>
      </c>
      <c r="HK22" s="25">
        <v>0.58857142857142852</v>
      </c>
      <c r="HL22" s="25">
        <v>0.69428571428571428</v>
      </c>
      <c r="HM22" s="38">
        <v>0.8</v>
      </c>
      <c r="HN22" s="25">
        <v>0.8</v>
      </c>
      <c r="HO22" s="25">
        <v>0.8</v>
      </c>
      <c r="HP22" s="25">
        <v>0.8</v>
      </c>
      <c r="HQ22" s="25">
        <v>0.8</v>
      </c>
      <c r="HR22" s="25">
        <v>0.8</v>
      </c>
      <c r="HS22" s="25">
        <v>0.8</v>
      </c>
      <c r="HT22" s="25">
        <v>0.8</v>
      </c>
      <c r="HU22" s="25">
        <v>0.8</v>
      </c>
      <c r="HV22" s="25">
        <v>0.8</v>
      </c>
      <c r="HW22" s="25">
        <v>0.8</v>
      </c>
      <c r="HX22" s="25">
        <v>0.8</v>
      </c>
      <c r="HY22" s="25">
        <v>0.5</v>
      </c>
      <c r="HZ22" s="25">
        <v>0.8</v>
      </c>
      <c r="IA22" s="25">
        <v>0.01</v>
      </c>
      <c r="IB22" s="25">
        <v>1</v>
      </c>
      <c r="IC22" s="25">
        <v>5.0000000000000001E-3</v>
      </c>
      <c r="ID22" s="25">
        <v>5.0000000000000001E-3</v>
      </c>
      <c r="IE22" s="25">
        <v>5.0000000000000001E-3</v>
      </c>
      <c r="IF22" s="25">
        <v>5.0000000000000001E-3</v>
      </c>
      <c r="IG22" s="25">
        <v>5.0000000000000001E-3</v>
      </c>
      <c r="IH22" s="25">
        <v>5.0000000000000001E-3</v>
      </c>
      <c r="II22" s="25">
        <v>5.0000000000000001E-3</v>
      </c>
      <c r="IJ22" s="25">
        <v>5.0000000000000001E-3</v>
      </c>
      <c r="IK22" s="38">
        <v>0.11857142857142858</v>
      </c>
      <c r="IL22" s="25">
        <v>0.23214285714285715</v>
      </c>
      <c r="IM22" s="25">
        <v>0.34571428571428575</v>
      </c>
      <c r="IN22" s="25">
        <v>0.4592857142857143</v>
      </c>
      <c r="IO22" s="25">
        <v>0.57285714285714284</v>
      </c>
      <c r="IP22" s="25">
        <v>0.68642857142857139</v>
      </c>
      <c r="IQ22" s="38">
        <v>0.8</v>
      </c>
      <c r="IR22" s="25">
        <v>0.8</v>
      </c>
      <c r="IS22" s="25">
        <v>0.8</v>
      </c>
      <c r="IT22" s="25">
        <v>0.8</v>
      </c>
      <c r="IU22" s="25">
        <v>0.8</v>
      </c>
      <c r="IV22" s="25">
        <v>0.8</v>
      </c>
      <c r="IW22" s="25">
        <v>0.8</v>
      </c>
      <c r="IX22" s="25">
        <v>0.8</v>
      </c>
      <c r="IY22" s="25">
        <v>0.8</v>
      </c>
      <c r="IZ22" s="25">
        <v>0.8</v>
      </c>
      <c r="JA22" s="25">
        <v>0.8</v>
      </c>
      <c r="JB22" s="25">
        <v>0.8</v>
      </c>
      <c r="JC22" s="74" t="s">
        <v>4322</v>
      </c>
      <c r="JD22" s="75">
        <v>2</v>
      </c>
      <c r="JE22" s="41">
        <v>0.85</v>
      </c>
      <c r="JF22" s="41">
        <f>D22</f>
        <v>1</v>
      </c>
      <c r="JO22" s="38">
        <v>0.85</v>
      </c>
      <c r="JR22" s="38">
        <v>0.85</v>
      </c>
      <c r="KO22" s="38">
        <v>0.85</v>
      </c>
      <c r="KR22" s="38">
        <v>0.85</v>
      </c>
      <c r="LO22" s="38">
        <v>0.85</v>
      </c>
      <c r="LR22" s="38">
        <v>0.85</v>
      </c>
      <c r="LU22" s="38">
        <v>0.85</v>
      </c>
      <c r="LX22" s="38">
        <v>0.85</v>
      </c>
      <c r="MA22" s="38">
        <v>0.85</v>
      </c>
      <c r="MD22" s="38">
        <v>0.85</v>
      </c>
      <c r="MO22" s="38">
        <v>0.85</v>
      </c>
      <c r="MR22" s="38">
        <v>0.85</v>
      </c>
      <c r="MU22" s="38">
        <v>0.85</v>
      </c>
      <c r="MX22" s="38">
        <v>0.85</v>
      </c>
      <c r="NA22" s="38">
        <v>0.85</v>
      </c>
      <c r="ND22" s="38">
        <v>0.85</v>
      </c>
      <c r="NG22" s="35">
        <v>0</v>
      </c>
      <c r="NH22" s="35">
        <v>0</v>
      </c>
      <c r="NI22" s="35">
        <v>0</v>
      </c>
      <c r="NJ22" s="35">
        <v>0</v>
      </c>
      <c r="NK22" s="35">
        <v>0</v>
      </c>
      <c r="NL22" s="35">
        <v>0</v>
      </c>
      <c r="NM22" s="35">
        <v>0</v>
      </c>
      <c r="NN22" s="35">
        <v>0</v>
      </c>
      <c r="NO22" s="42">
        <v>111352.95833003813</v>
      </c>
      <c r="NP22" s="42">
        <v>111352.95833003813</v>
      </c>
      <c r="NQ22" s="42">
        <v>111352.95833003813</v>
      </c>
      <c r="NR22" s="42">
        <v>111352.95833003813</v>
      </c>
      <c r="NS22" s="42">
        <v>111352.95833003813</v>
      </c>
      <c r="NT22" s="42">
        <v>111352.95833003813</v>
      </c>
      <c r="NU22" s="42">
        <v>111352.95833003813</v>
      </c>
      <c r="NV22" s="35">
        <v>73069.741827486083</v>
      </c>
      <c r="NW22" s="35">
        <v>75665.759581142105</v>
      </c>
      <c r="NX22" s="35">
        <v>78354.008510230575</v>
      </c>
      <c r="NY22" s="35">
        <v>81137.765398860443</v>
      </c>
      <c r="NZ22" s="35">
        <v>84020.423448545393</v>
      </c>
      <c r="OA22" s="35">
        <v>87005.49641427584</v>
      </c>
      <c r="OB22" s="35">
        <v>90096.622887534555</v>
      </c>
      <c r="OC22" s="35">
        <v>93297.570731482003</v>
      </c>
      <c r="OD22" s="35">
        <v>96612.241673713084</v>
      </c>
      <c r="OE22" s="35">
        <v>100044.67606218532</v>
      </c>
      <c r="OF22" s="35">
        <v>103599.05779011548</v>
      </c>
      <c r="OG22" s="35">
        <v>0</v>
      </c>
      <c r="OH22" s="35">
        <v>0</v>
      </c>
      <c r="OI22" s="35">
        <v>0</v>
      </c>
      <c r="OJ22" s="35">
        <v>0</v>
      </c>
      <c r="OK22" s="35">
        <v>0</v>
      </c>
      <c r="OL22" s="35">
        <v>0</v>
      </c>
      <c r="OM22" s="35">
        <v>0</v>
      </c>
      <c r="ON22" s="35">
        <v>0</v>
      </c>
      <c r="OO22" s="42">
        <v>159539.97566154806</v>
      </c>
      <c r="OP22" s="42">
        <v>159539.97566154806</v>
      </c>
      <c r="OQ22" s="42">
        <v>159539.97566154806</v>
      </c>
      <c r="OR22" s="42">
        <v>159539.97566154806</v>
      </c>
      <c r="OS22" s="42">
        <v>159539.97566154806</v>
      </c>
      <c r="OT22" s="42">
        <v>159539.97566154806</v>
      </c>
      <c r="OU22" s="42">
        <v>159539.97566154806</v>
      </c>
      <c r="OV22" s="35">
        <v>22299.688795709284</v>
      </c>
      <c r="OW22" s="35">
        <v>22601.183816520032</v>
      </c>
      <c r="OX22" s="35">
        <v>22906.755093659041</v>
      </c>
      <c r="OY22" s="35">
        <v>23216.457738701953</v>
      </c>
      <c r="OZ22" s="35">
        <v>23530.347608341137</v>
      </c>
      <c r="PA22" s="35">
        <v>23848.481314459117</v>
      </c>
      <c r="PB22" s="35">
        <v>24170.916234339587</v>
      </c>
      <c r="PC22" s="35">
        <v>24497.710521015339</v>
      </c>
      <c r="PD22" s="35">
        <v>24828.923113756347</v>
      </c>
      <c r="PE22" s="35">
        <v>25164.613748700358</v>
      </c>
      <c r="PF22" s="35">
        <v>25504.842969626421</v>
      </c>
      <c r="PG22" s="35">
        <v>0</v>
      </c>
      <c r="PH22" s="35">
        <v>0</v>
      </c>
      <c r="PI22" s="35">
        <v>0</v>
      </c>
      <c r="PJ22" s="35">
        <v>0</v>
      </c>
      <c r="PK22" s="35">
        <v>0</v>
      </c>
      <c r="PL22" s="35">
        <v>0</v>
      </c>
      <c r="PM22" s="35">
        <v>0</v>
      </c>
      <c r="PN22" s="35">
        <v>0</v>
      </c>
      <c r="PO22" s="42">
        <v>231857.58731489669</v>
      </c>
      <c r="PP22" s="42">
        <v>231857.58731489669</v>
      </c>
      <c r="PQ22" s="42">
        <v>231857.58731489669</v>
      </c>
      <c r="PR22" s="42">
        <v>231857.58731489669</v>
      </c>
      <c r="PS22" s="42">
        <v>231857.58731489669</v>
      </c>
      <c r="PT22" s="42">
        <v>231857.58731489669</v>
      </c>
      <c r="PU22" s="42">
        <v>231857.58731489669</v>
      </c>
      <c r="PV22" s="35">
        <v>73069.741827486083</v>
      </c>
      <c r="PW22" s="35">
        <v>75665.759581142105</v>
      </c>
      <c r="PX22" s="35">
        <v>78354.008510230575</v>
      </c>
      <c r="PY22" s="35">
        <v>81137.765398860443</v>
      </c>
      <c r="PZ22" s="35">
        <v>84020.423448545393</v>
      </c>
      <c r="QA22" s="35">
        <v>87005.49641427584</v>
      </c>
      <c r="QB22" s="35">
        <v>90096.622887534555</v>
      </c>
      <c r="QC22" s="35">
        <v>93297.570731482003</v>
      </c>
      <c r="QD22" s="35">
        <v>96612.241673713084</v>
      </c>
      <c r="QE22" s="35">
        <v>100044.67606218532</v>
      </c>
      <c r="QF22" s="35">
        <v>103599.05779011548</v>
      </c>
      <c r="QG22" s="35">
        <v>0</v>
      </c>
      <c r="QH22" s="35">
        <v>0</v>
      </c>
      <c r="QI22" s="35">
        <v>0</v>
      </c>
      <c r="QJ22" s="35">
        <v>0</v>
      </c>
      <c r="QK22" s="35">
        <v>0</v>
      </c>
      <c r="QL22" s="35">
        <v>0</v>
      </c>
      <c r="QM22" s="35">
        <v>0</v>
      </c>
      <c r="QN22" s="35">
        <v>0</v>
      </c>
      <c r="QO22" s="42">
        <v>179104.42455164398</v>
      </c>
      <c r="QP22" s="42">
        <v>179104.42455164398</v>
      </c>
      <c r="QQ22" s="42">
        <v>179104.42455164398</v>
      </c>
      <c r="QR22" s="42">
        <v>179104.42455164398</v>
      </c>
      <c r="QS22" s="42">
        <v>179104.42455164398</v>
      </c>
      <c r="QT22" s="42">
        <v>179104.42455164398</v>
      </c>
      <c r="QU22" s="42">
        <v>179104.42455164398</v>
      </c>
      <c r="QV22" s="35">
        <v>22299.688795709284</v>
      </c>
      <c r="QW22" s="35">
        <v>22601.183816520032</v>
      </c>
      <c r="QX22" s="35">
        <v>22906.755093659041</v>
      </c>
      <c r="QY22" s="35">
        <v>23216.457738701953</v>
      </c>
      <c r="QZ22" s="35">
        <v>23530.347608341137</v>
      </c>
      <c r="RA22" s="35">
        <v>23848.481314459117</v>
      </c>
      <c r="RB22" s="35">
        <v>24170.916234339587</v>
      </c>
      <c r="RC22" s="35">
        <v>24497.710521015339</v>
      </c>
      <c r="RD22" s="35">
        <v>24828.923113756347</v>
      </c>
      <c r="RE22" s="35">
        <v>25164.613748700358</v>
      </c>
      <c r="RF22" s="35">
        <v>25504.842969626421</v>
      </c>
      <c r="RG22" s="35">
        <v>0</v>
      </c>
      <c r="RH22" s="35">
        <v>0</v>
      </c>
      <c r="RI22" s="35">
        <v>0</v>
      </c>
      <c r="RJ22" s="35">
        <v>0</v>
      </c>
      <c r="RK22" s="35">
        <v>0</v>
      </c>
      <c r="RL22" s="35">
        <v>0</v>
      </c>
      <c r="RM22" s="35">
        <v>0</v>
      </c>
      <c r="RN22" s="35">
        <v>0</v>
      </c>
      <c r="RO22" s="42">
        <v>254324.55204088727</v>
      </c>
      <c r="RP22" s="42">
        <v>254324.55204088727</v>
      </c>
      <c r="RQ22" s="42">
        <v>254324.55204088727</v>
      </c>
      <c r="RR22" s="42">
        <v>254324.55204088727</v>
      </c>
      <c r="RS22" s="42">
        <v>254324.55204088727</v>
      </c>
      <c r="RT22" s="42">
        <v>254324.55204088727</v>
      </c>
      <c r="RU22" s="42">
        <v>254324.55204088727</v>
      </c>
      <c r="RV22" s="35">
        <v>73069.741827486083</v>
      </c>
      <c r="RW22" s="35">
        <v>75665.759581142105</v>
      </c>
      <c r="RX22" s="35">
        <v>78354.008510230575</v>
      </c>
      <c r="RY22" s="35">
        <v>81137.765398860443</v>
      </c>
      <c r="RZ22" s="35">
        <v>84020.423448545393</v>
      </c>
      <c r="SA22" s="35">
        <v>87005.49641427584</v>
      </c>
      <c r="SB22" s="35">
        <v>90096.622887534555</v>
      </c>
      <c r="SC22" s="35">
        <v>93297.570731482003</v>
      </c>
      <c r="SD22" s="35">
        <v>96612.241673713084</v>
      </c>
      <c r="SE22" s="35">
        <v>100044.67606218532</v>
      </c>
      <c r="SF22" s="35">
        <v>103599.05779011548</v>
      </c>
      <c r="SG22" s="35">
        <v>0</v>
      </c>
      <c r="SH22" s="35">
        <v>0</v>
      </c>
      <c r="SI22" s="35">
        <v>0</v>
      </c>
      <c r="SJ22" s="35">
        <v>0</v>
      </c>
      <c r="SK22" s="35">
        <v>0</v>
      </c>
      <c r="SL22" s="35">
        <v>0</v>
      </c>
      <c r="SM22" s="35">
        <v>0</v>
      </c>
      <c r="SN22" s="35">
        <v>0</v>
      </c>
      <c r="SO22" s="42">
        <v>209848.55852179477</v>
      </c>
      <c r="SP22" s="42">
        <v>209848.55852179477</v>
      </c>
      <c r="SQ22" s="42">
        <v>209848.55852179477</v>
      </c>
      <c r="SR22" s="42">
        <v>209848.55852179477</v>
      </c>
      <c r="SS22" s="42">
        <v>209848.55852179477</v>
      </c>
      <c r="ST22" s="42">
        <v>209848.55852179477</v>
      </c>
      <c r="SU22" s="42">
        <v>209848.55852179477</v>
      </c>
      <c r="SV22" s="35">
        <v>22299.688795709284</v>
      </c>
      <c r="SW22" s="35">
        <v>22601.183816520032</v>
      </c>
      <c r="SX22" s="35">
        <v>22906.755093659041</v>
      </c>
      <c r="SY22" s="35">
        <v>23216.457738701953</v>
      </c>
      <c r="SZ22" s="35">
        <v>23530.347608341137</v>
      </c>
      <c r="TA22" s="35">
        <v>23848.481314459117</v>
      </c>
      <c r="TB22" s="35">
        <v>24170.916234339587</v>
      </c>
      <c r="TC22" s="35">
        <v>24497.710521015339</v>
      </c>
      <c r="TD22" s="35">
        <v>24828.923113756347</v>
      </c>
      <c r="TE22" s="35">
        <v>25164.613748700358</v>
      </c>
      <c r="TF22" s="35">
        <v>25504.842969626421</v>
      </c>
      <c r="TG22" s="43">
        <v>0</v>
      </c>
      <c r="TH22" s="43">
        <v>0</v>
      </c>
      <c r="TI22" s="43">
        <v>0</v>
      </c>
      <c r="TJ22" s="43">
        <v>0</v>
      </c>
      <c r="TK22" s="43">
        <v>0</v>
      </c>
      <c r="TL22" s="43">
        <v>0</v>
      </c>
      <c r="TM22" s="43">
        <v>0</v>
      </c>
      <c r="TN22" s="43">
        <v>0</v>
      </c>
      <c r="TO22" s="43">
        <v>1417801.637632587</v>
      </c>
      <c r="TP22" s="43">
        <v>0</v>
      </c>
      <c r="TQ22" s="43">
        <v>0</v>
      </c>
      <c r="TR22" s="43">
        <v>1574348.7492805156</v>
      </c>
      <c r="TS22" s="43">
        <v>0</v>
      </c>
      <c r="TT22" s="43">
        <v>0</v>
      </c>
      <c r="TU22" s="43">
        <v>0</v>
      </c>
      <c r="TV22" s="43">
        <v>0</v>
      </c>
      <c r="TW22" s="43">
        <v>0</v>
      </c>
      <c r="TX22" s="43">
        <v>0</v>
      </c>
      <c r="TY22" s="43">
        <v>0</v>
      </c>
      <c r="TZ22" s="43">
        <v>0</v>
      </c>
      <c r="UA22" s="43">
        <v>0</v>
      </c>
      <c r="UB22" s="43">
        <v>0</v>
      </c>
      <c r="UC22" s="43">
        <v>0</v>
      </c>
      <c r="UD22" s="43">
        <v>0</v>
      </c>
      <c r="UE22" s="43">
        <v>0</v>
      </c>
      <c r="UF22" s="43">
        <v>0</v>
      </c>
      <c r="UG22" s="43">
        <v>0</v>
      </c>
      <c r="UH22" s="43">
        <v>0</v>
      </c>
      <c r="UI22" s="43">
        <v>0</v>
      </c>
      <c r="UJ22" s="43">
        <v>0</v>
      </c>
      <c r="UK22" s="43">
        <v>0</v>
      </c>
      <c r="UL22" s="43">
        <v>0</v>
      </c>
      <c r="UM22" s="43">
        <v>0</v>
      </c>
      <c r="UN22" s="43">
        <v>0</v>
      </c>
      <c r="UO22" s="43">
        <v>1293427.4544007867</v>
      </c>
      <c r="UP22" s="43">
        <v>0</v>
      </c>
      <c r="UQ22" s="43">
        <v>0</v>
      </c>
      <c r="UR22" s="43">
        <v>1346601.9238326962</v>
      </c>
      <c r="US22" s="43">
        <v>0</v>
      </c>
      <c r="UT22" s="43">
        <v>0</v>
      </c>
      <c r="UU22" s="43">
        <v>0</v>
      </c>
      <c r="UV22" s="43">
        <v>0</v>
      </c>
      <c r="UW22" s="43">
        <v>0</v>
      </c>
      <c r="UX22" s="43">
        <v>0</v>
      </c>
      <c r="UY22" s="43">
        <v>0</v>
      </c>
      <c r="UZ22" s="43">
        <v>0</v>
      </c>
      <c r="VA22" s="43">
        <v>0</v>
      </c>
      <c r="VB22" s="43">
        <v>0</v>
      </c>
      <c r="VC22" s="43">
        <v>0</v>
      </c>
      <c r="VD22" s="43">
        <v>0</v>
      </c>
      <c r="VE22" s="43">
        <v>0</v>
      </c>
      <c r="VF22" s="43">
        <v>0</v>
      </c>
      <c r="VG22" s="35"/>
      <c r="VH22" s="35"/>
      <c r="VI22" s="35"/>
      <c r="VJ22" s="43">
        <v>0</v>
      </c>
      <c r="VK22" s="43">
        <v>0</v>
      </c>
      <c r="VL22" s="43">
        <v>0</v>
      </c>
      <c r="VM22" s="43">
        <v>0</v>
      </c>
      <c r="VN22" s="43">
        <v>0</v>
      </c>
      <c r="VO22" s="43">
        <v>1417801.637632587</v>
      </c>
      <c r="VP22" s="43">
        <v>0</v>
      </c>
      <c r="VQ22" s="43">
        <v>0</v>
      </c>
      <c r="VR22" s="43">
        <v>1574348.7492805156</v>
      </c>
      <c r="VS22" s="43">
        <v>0</v>
      </c>
      <c r="VT22" s="43">
        <v>0</v>
      </c>
      <c r="VU22" s="43">
        <v>1748181.0703081079</v>
      </c>
      <c r="VV22" s="43">
        <v>0</v>
      </c>
      <c r="VW22" s="43">
        <v>0</v>
      </c>
      <c r="VX22" s="43">
        <v>1941207.1537391378</v>
      </c>
      <c r="VY22" s="43">
        <v>0</v>
      </c>
      <c r="VZ22" s="43">
        <v>0</v>
      </c>
      <c r="WA22" s="43">
        <v>2155546.2862115675</v>
      </c>
      <c r="WB22" s="43">
        <v>0</v>
      </c>
      <c r="WC22" s="43">
        <v>0</v>
      </c>
      <c r="WD22" s="43">
        <v>2393551.7562103872</v>
      </c>
      <c r="WE22" s="43">
        <v>0</v>
      </c>
      <c r="WF22" s="43">
        <v>0</v>
      </c>
      <c r="WG22" s="35"/>
      <c r="WH22" s="35"/>
      <c r="WI22" s="35"/>
      <c r="WJ22" s="43">
        <v>0</v>
      </c>
      <c r="WK22" s="43">
        <v>0</v>
      </c>
      <c r="WL22" s="43">
        <v>0</v>
      </c>
      <c r="WM22" s="43">
        <v>0</v>
      </c>
      <c r="WN22" s="43">
        <v>0</v>
      </c>
      <c r="WO22" s="43">
        <v>1293427.4544007867</v>
      </c>
      <c r="WP22" s="43">
        <v>0</v>
      </c>
      <c r="WQ22" s="43">
        <v>0</v>
      </c>
      <c r="WR22" s="43">
        <v>1346601.9238326962</v>
      </c>
      <c r="WS22" s="43">
        <v>0</v>
      </c>
      <c r="WT22" s="43">
        <v>0</v>
      </c>
      <c r="WU22" s="43">
        <v>1401962.4642264864</v>
      </c>
      <c r="WV22" s="43">
        <v>0</v>
      </c>
      <c r="WW22" s="43">
        <v>0</v>
      </c>
      <c r="WX22" s="43">
        <v>1459598.9477764915</v>
      </c>
      <c r="WY22" s="43">
        <v>0</v>
      </c>
      <c r="WZ22" s="43">
        <v>0</v>
      </c>
      <c r="XA22" s="43">
        <v>1519604.9414387683</v>
      </c>
      <c r="XB22" s="43">
        <v>0</v>
      </c>
      <c r="XC22" s="43">
        <v>0</v>
      </c>
      <c r="XD22" s="43">
        <v>1582077.8588275129</v>
      </c>
      <c r="XE22" s="43">
        <v>0</v>
      </c>
      <c r="XF22" s="43">
        <v>0</v>
      </c>
      <c r="XG22" s="44">
        <v>78.976095653086389</v>
      </c>
      <c r="XH22" s="44">
        <v>30</v>
      </c>
      <c r="XI22" s="44">
        <v>1.1100000000000001</v>
      </c>
      <c r="XJ22" s="44">
        <v>2.44</v>
      </c>
      <c r="XK22" s="44">
        <v>43.37</v>
      </c>
      <c r="XL22" s="44">
        <v>30</v>
      </c>
      <c r="XM22" s="44">
        <v>1.1100000000000001</v>
      </c>
      <c r="XN22" s="44">
        <v>2.44</v>
      </c>
      <c r="XO22" s="44">
        <v>64.91</v>
      </c>
      <c r="XP22" s="44">
        <v>6</v>
      </c>
      <c r="XQ22" s="44">
        <v>2.12</v>
      </c>
      <c r="XR22" s="44">
        <v>64.91</v>
      </c>
      <c r="XS22" s="44">
        <v>6</v>
      </c>
      <c r="XT22" s="44">
        <v>3.97</v>
      </c>
      <c r="XU22" s="44">
        <v>13.7</v>
      </c>
      <c r="XV22" s="44">
        <v>3</v>
      </c>
      <c r="XW22" s="44">
        <v>0.5</v>
      </c>
      <c r="XX22" s="44">
        <v>6</v>
      </c>
      <c r="XY22" s="44">
        <v>3</v>
      </c>
      <c r="XZ22" s="44">
        <v>0.5</v>
      </c>
      <c r="YA22" s="44">
        <v>6</v>
      </c>
      <c r="YB22" s="44">
        <v>6</v>
      </c>
      <c r="YC22" s="43">
        <f t="shared" si="14"/>
        <v>289475.90263166657</v>
      </c>
      <c r="YD22" s="45"/>
      <c r="YE22" s="46">
        <v>1.69</v>
      </c>
      <c r="YF22" s="46">
        <v>1.5649999999999999</v>
      </c>
      <c r="YG22" s="46">
        <v>1.423</v>
      </c>
      <c r="YH22" s="46">
        <v>2</v>
      </c>
      <c r="YI22" s="25">
        <v>0.65</v>
      </c>
      <c r="YJ22" s="25">
        <v>0.65</v>
      </c>
      <c r="YK22" s="94" t="s">
        <v>4323</v>
      </c>
      <c r="YL22" s="48">
        <v>0</v>
      </c>
      <c r="YM22" s="48">
        <v>0</v>
      </c>
      <c r="YN22" s="48">
        <v>0</v>
      </c>
      <c r="YO22" s="48">
        <v>0</v>
      </c>
      <c r="YP22" s="48">
        <v>0</v>
      </c>
      <c r="YQ22" s="48">
        <v>0</v>
      </c>
      <c r="YR22" s="48">
        <v>0</v>
      </c>
      <c r="YS22" s="48">
        <v>0</v>
      </c>
      <c r="YT22" s="48">
        <v>8794221.8883272354</v>
      </c>
      <c r="YU22" s="48">
        <v>8794221.8883272354</v>
      </c>
      <c r="YV22" s="48">
        <v>8794221.8883272354</v>
      </c>
      <c r="YW22" s="48">
        <v>8794221.8883272354</v>
      </c>
      <c r="YX22" s="48">
        <v>8794221.8883272354</v>
      </c>
      <c r="YY22" s="48">
        <v>8794221.8883272354</v>
      </c>
      <c r="YZ22" s="48">
        <v>8794221.8883272354</v>
      </c>
      <c r="ZA22" s="48">
        <v>5770762.9199138684</v>
      </c>
      <c r="ZB22" s="48">
        <v>5975786.2663437165</v>
      </c>
      <c r="ZC22" s="48">
        <v>6188093.6709067151</v>
      </c>
      <c r="ZD22" s="48">
        <v>6407943.9212180851</v>
      </c>
      <c r="ZE22" s="48">
        <v>6635604.9990851432</v>
      </c>
      <c r="ZF22" s="48">
        <v>6871354.407158114</v>
      </c>
      <c r="ZG22" s="48">
        <v>7115479.5071859816</v>
      </c>
      <c r="ZH22" s="48">
        <v>7368277.8702901155</v>
      </c>
      <c r="ZI22" s="48">
        <v>7630057.6396822641</v>
      </c>
      <c r="ZJ22" s="48">
        <v>7901137.9062691899</v>
      </c>
      <c r="ZK22" s="48">
        <v>8181849.0976017844</v>
      </c>
      <c r="ZL22" s="49">
        <v>0</v>
      </c>
      <c r="ZM22" s="49">
        <v>0</v>
      </c>
      <c r="ZN22" s="49">
        <v>0</v>
      </c>
      <c r="ZO22" s="49">
        <v>0</v>
      </c>
      <c r="ZP22" s="49">
        <v>0</v>
      </c>
      <c r="ZQ22" s="49">
        <v>0</v>
      </c>
      <c r="ZR22" s="49">
        <v>0</v>
      </c>
      <c r="ZS22" s="49">
        <v>0</v>
      </c>
      <c r="ZT22" s="49">
        <v>6919248.7444413388</v>
      </c>
      <c r="ZU22" s="49">
        <v>6919248.7444413388</v>
      </c>
      <c r="ZV22" s="49">
        <v>6919248.7444413388</v>
      </c>
      <c r="ZW22" s="49">
        <v>6919248.7444413388</v>
      </c>
      <c r="ZX22" s="49">
        <v>6919248.7444413388</v>
      </c>
      <c r="ZY22" s="49">
        <v>6919248.7444413388</v>
      </c>
      <c r="ZZ22" s="49">
        <v>6919248.7444413388</v>
      </c>
      <c r="AAA22" s="49">
        <v>967137.50306991162</v>
      </c>
      <c r="AAB22" s="49">
        <v>980213.34212247375</v>
      </c>
      <c r="AAC22" s="49">
        <v>993465.96841199254</v>
      </c>
      <c r="AAD22" s="49">
        <v>1006897.7721275036</v>
      </c>
      <c r="AAE22" s="49">
        <v>1020511.1757737551</v>
      </c>
      <c r="AAF22" s="49">
        <v>1034308.6346080919</v>
      </c>
      <c r="AAG22" s="49">
        <v>1048292.6370833078</v>
      </c>
      <c r="AAH22" s="49">
        <v>1062465.7052964352</v>
      </c>
      <c r="AAI22" s="49">
        <v>1076830.3954436127</v>
      </c>
      <c r="AAJ22" s="49">
        <v>1091389.2982811346</v>
      </c>
      <c r="AAK22" s="49">
        <v>1106145.0395926978</v>
      </c>
      <c r="AAL22" s="49">
        <v>0</v>
      </c>
      <c r="AAM22" s="49">
        <v>0</v>
      </c>
      <c r="AAN22" s="49">
        <v>0</v>
      </c>
      <c r="AAO22" s="49">
        <v>0</v>
      </c>
      <c r="AAP22" s="49">
        <v>0</v>
      </c>
      <c r="AAQ22" s="49">
        <v>0</v>
      </c>
      <c r="AAR22" s="49">
        <v>0</v>
      </c>
      <c r="AAS22" s="49">
        <v>0</v>
      </c>
      <c r="AAT22" s="49">
        <v>15049875.992609944</v>
      </c>
      <c r="AAU22" s="49">
        <v>15049875.992609944</v>
      </c>
      <c r="AAV22" s="49">
        <v>15049875.992609944</v>
      </c>
      <c r="AAW22" s="49">
        <v>15049875.992609944</v>
      </c>
      <c r="AAX22" s="49">
        <v>15049875.992609944</v>
      </c>
      <c r="AAY22" s="49">
        <v>15049875.992609944</v>
      </c>
      <c r="AAZ22" s="49">
        <v>15049875.992609944</v>
      </c>
      <c r="ABA22" s="49">
        <v>4742956.9420221215</v>
      </c>
      <c r="ABB22" s="49">
        <v>4911464.4544119341</v>
      </c>
      <c r="ABC22" s="49">
        <v>5085958.6923990659</v>
      </c>
      <c r="ABD22" s="49">
        <v>5266652.352040031</v>
      </c>
      <c r="ABE22" s="49">
        <v>5453765.6860450814</v>
      </c>
      <c r="ABF22" s="49">
        <v>5647526.7722506449</v>
      </c>
      <c r="ABG22" s="49">
        <v>5848171.7916298676</v>
      </c>
      <c r="ABH22" s="49">
        <v>6055945.3161804965</v>
      </c>
      <c r="ABI22" s="49">
        <v>6271100.6070407163</v>
      </c>
      <c r="ABJ22" s="49">
        <v>6493899.9231964489</v>
      </c>
      <c r="ABK22" s="49">
        <v>6724614.8411563952</v>
      </c>
      <c r="ABL22" s="50">
        <v>0</v>
      </c>
      <c r="ABM22" s="50">
        <v>0</v>
      </c>
      <c r="ABN22" s="50">
        <v>0</v>
      </c>
      <c r="ABO22" s="50">
        <v>0</v>
      </c>
      <c r="ABP22" s="50">
        <v>0</v>
      </c>
      <c r="ABQ22" s="50">
        <v>0</v>
      </c>
      <c r="ABR22" s="50">
        <v>0</v>
      </c>
      <c r="ABS22" s="50">
        <v>0</v>
      </c>
      <c r="ABT22" s="50">
        <v>11625668.19764721</v>
      </c>
      <c r="ABU22" s="50">
        <v>11625668.19764721</v>
      </c>
      <c r="ABV22" s="50">
        <v>11625668.19764721</v>
      </c>
      <c r="ABW22" s="50">
        <v>11625668.19764721</v>
      </c>
      <c r="ABX22" s="50">
        <v>11625668.19764721</v>
      </c>
      <c r="ABY22" s="50">
        <v>11625668.19764721</v>
      </c>
      <c r="ABZ22" s="50">
        <v>11625668.19764721</v>
      </c>
      <c r="ACA22" s="50">
        <v>1447472.7997294895</v>
      </c>
      <c r="ACB22" s="50">
        <v>1467042.8415303151</v>
      </c>
      <c r="ACC22" s="50">
        <v>1486877.4731294082</v>
      </c>
      <c r="ACD22" s="50">
        <v>1506980.2718191436</v>
      </c>
      <c r="ACE22" s="50">
        <v>1527354.863257423</v>
      </c>
      <c r="ACF22" s="50">
        <v>1548004.9221215411</v>
      </c>
      <c r="ACG22" s="50">
        <v>1568934.1727709826</v>
      </c>
      <c r="ACH22" s="50">
        <v>1590146.3899191055</v>
      </c>
      <c r="ACI22" s="50">
        <v>1611645.3993139244</v>
      </c>
      <c r="ACJ22" s="50">
        <v>1633435.0784281401</v>
      </c>
      <c r="ACK22" s="50">
        <v>1655519.3571584509</v>
      </c>
      <c r="ACL22" s="49">
        <v>0</v>
      </c>
      <c r="ACM22" s="49">
        <v>0</v>
      </c>
      <c r="ACN22" s="49">
        <v>0</v>
      </c>
      <c r="ACO22" s="49">
        <v>0</v>
      </c>
      <c r="ACP22" s="49">
        <v>0</v>
      </c>
      <c r="ACQ22" s="49">
        <v>0</v>
      </c>
      <c r="ACR22" s="49">
        <v>0</v>
      </c>
      <c r="ACS22" s="49">
        <v>0</v>
      </c>
      <c r="ACT22" s="49">
        <v>3484246.3629601556</v>
      </c>
      <c r="ACU22" s="49">
        <v>3484246.3629601556</v>
      </c>
      <c r="ACV22" s="49">
        <v>3484246.3629601556</v>
      </c>
      <c r="ACW22" s="49">
        <v>3484246.3629601556</v>
      </c>
      <c r="ACX22" s="49">
        <v>3484246.3629601556</v>
      </c>
      <c r="ACY22" s="49">
        <v>3484246.3629601556</v>
      </c>
      <c r="ACZ22" s="49">
        <v>3484246.3629601556</v>
      </c>
      <c r="ADA22" s="49">
        <v>1001055.4630365593</v>
      </c>
      <c r="ADB22" s="49">
        <v>1036620.9062616468</v>
      </c>
      <c r="ADC22" s="49">
        <v>1073449.9165901588</v>
      </c>
      <c r="ADD22" s="49">
        <v>1111587.385964388</v>
      </c>
      <c r="ADE22" s="49">
        <v>1151079.8012450719</v>
      </c>
      <c r="ADF22" s="49">
        <v>1191975.300875579</v>
      </c>
      <c r="ADG22" s="49">
        <v>1234323.7335592234</v>
      </c>
      <c r="ADH22" s="49">
        <v>1278176.7190213033</v>
      </c>
      <c r="ADI22" s="49">
        <v>1323587.7109298692</v>
      </c>
      <c r="ADJ22" s="49">
        <v>1370612.0620519388</v>
      </c>
      <c r="ADK22" s="49">
        <v>1419307.091724582</v>
      </c>
      <c r="ADL22" s="50">
        <v>0</v>
      </c>
      <c r="ADM22" s="50">
        <v>0</v>
      </c>
      <c r="ADN22" s="50">
        <v>0</v>
      </c>
      <c r="ADO22" s="50">
        <v>0</v>
      </c>
      <c r="ADP22" s="50">
        <v>0</v>
      </c>
      <c r="ADQ22" s="50">
        <v>0</v>
      </c>
      <c r="ADR22" s="50">
        <v>0</v>
      </c>
      <c r="ADS22" s="50">
        <v>0</v>
      </c>
      <c r="ADT22" s="50">
        <v>1259091.3511307687</v>
      </c>
      <c r="ADU22" s="50">
        <v>1259091.3511307687</v>
      </c>
      <c r="ADV22" s="50">
        <v>1259091.3511307687</v>
      </c>
      <c r="ADW22" s="50">
        <v>1259091.3511307687</v>
      </c>
      <c r="ADX22" s="50">
        <v>1259091.3511307687</v>
      </c>
      <c r="ADY22" s="50">
        <v>1259091.3511307687</v>
      </c>
      <c r="ADZ22" s="50">
        <v>1259091.3511307687</v>
      </c>
      <c r="AEA22" s="50">
        <v>133798.1327742557</v>
      </c>
      <c r="AEB22" s="50">
        <v>135607.10289912019</v>
      </c>
      <c r="AEC22" s="50">
        <v>137440.53056195425</v>
      </c>
      <c r="AED22" s="50">
        <v>139298.74643221172</v>
      </c>
      <c r="AEE22" s="50">
        <v>141182.08565004682</v>
      </c>
      <c r="AEF22" s="50">
        <v>143090.8878867547</v>
      </c>
      <c r="AEG22" s="50">
        <v>145025.49740603752</v>
      </c>
      <c r="AEH22" s="50">
        <v>146986.26312609203</v>
      </c>
      <c r="AEI22" s="50">
        <v>148973.53868253808</v>
      </c>
      <c r="AEJ22" s="50">
        <v>150987.68249220215</v>
      </c>
      <c r="AEK22" s="50">
        <v>153029.05781775853</v>
      </c>
      <c r="AEL22" s="48">
        <v>0</v>
      </c>
      <c r="AEM22" s="48">
        <v>0</v>
      </c>
      <c r="AEN22" s="48">
        <v>0</v>
      </c>
      <c r="AEO22" s="48">
        <v>0</v>
      </c>
      <c r="AEP22" s="48">
        <v>0</v>
      </c>
      <c r="AEQ22" s="48">
        <v>0</v>
      </c>
      <c r="AER22" s="48">
        <v>0</v>
      </c>
      <c r="AES22" s="48">
        <v>0</v>
      </c>
      <c r="AET22" s="48">
        <v>630989.65140297706</v>
      </c>
      <c r="AEU22" s="48">
        <v>688446.17264451017</v>
      </c>
      <c r="AEV22" s="48">
        <v>749188.86098028324</v>
      </c>
      <c r="AEW22" s="48">
        <v>813378.69431238808</v>
      </c>
      <c r="AEX22" s="48">
        <v>881183.94105628948</v>
      </c>
      <c r="AEY22" s="48">
        <v>952780.47498281545</v>
      </c>
      <c r="AEZ22" s="48">
        <v>1028352.103229191</v>
      </c>
      <c r="AFA22" s="48">
        <v>1064887.3399800644</v>
      </c>
      <c r="AFB22" s="48">
        <v>1102720.5986052079</v>
      </c>
      <c r="AFC22" s="48">
        <v>1141897.9951541093</v>
      </c>
      <c r="AFD22" s="48">
        <v>1182467.2840847173</v>
      </c>
      <c r="AFE22" s="48">
        <v>1224477.9164727265</v>
      </c>
      <c r="AFF22" s="48">
        <v>1267981.1002889201</v>
      </c>
      <c r="AFG22" s="48">
        <v>1313029.8628180372</v>
      </c>
      <c r="AFH22" s="48">
        <v>1359679.115295263</v>
      </c>
      <c r="AFI22" s="48">
        <v>1407985.7198391152</v>
      </c>
      <c r="AFJ22" s="48">
        <v>1458008.5587623185</v>
      </c>
      <c r="AFK22" s="48">
        <v>1509808.6063451546</v>
      </c>
      <c r="AFL22" s="49">
        <v>0</v>
      </c>
      <c r="AFM22" s="49">
        <v>0</v>
      </c>
      <c r="AFN22" s="49">
        <v>0</v>
      </c>
      <c r="AFO22" s="49">
        <v>0</v>
      </c>
      <c r="AFP22" s="49">
        <v>0</v>
      </c>
      <c r="AFQ22" s="49">
        <v>0</v>
      </c>
      <c r="AFR22" s="49">
        <v>0</v>
      </c>
      <c r="AFS22" s="49">
        <v>0</v>
      </c>
      <c r="AFT22" s="49">
        <v>734936.89218571293</v>
      </c>
      <c r="AFU22" s="49">
        <v>1155498.1223008132</v>
      </c>
      <c r="AFV22" s="49">
        <v>1587297.1075608139</v>
      </c>
      <c r="AFW22" s="49">
        <v>2030560.8439167901</v>
      </c>
      <c r="AFX22" s="49">
        <v>2485520.4111583075</v>
      </c>
      <c r="AFY22" s="49">
        <v>2952411.0418480299</v>
      </c>
      <c r="AFZ22" s="49">
        <v>3431472.1913738353</v>
      </c>
      <c r="AGA22" s="49">
        <v>3477866.1921703103</v>
      </c>
      <c r="AGB22" s="49">
        <v>3524887.4465739443</v>
      </c>
      <c r="AGC22" s="49">
        <v>3572544.4351443127</v>
      </c>
      <c r="AGD22" s="49">
        <v>3620845.7530993829</v>
      </c>
      <c r="AGE22" s="49">
        <v>3669800.1118657151</v>
      </c>
      <c r="AGF22" s="49">
        <v>3719416.3406496178</v>
      </c>
      <c r="AGG22" s="49">
        <v>3769703.388029546</v>
      </c>
      <c r="AGH22" s="49">
        <v>3820670.3235700321</v>
      </c>
      <c r="AGI22" s="49">
        <v>3872326.3394574318</v>
      </c>
      <c r="AGJ22" s="49">
        <v>3924680.7521577938</v>
      </c>
      <c r="AGK22" s="49">
        <v>3977743.0040971343</v>
      </c>
      <c r="AGL22" s="49">
        <v>0</v>
      </c>
      <c r="AGM22" s="49">
        <v>0</v>
      </c>
      <c r="AGN22" s="49">
        <v>0</v>
      </c>
      <c r="AGO22" s="49">
        <v>0</v>
      </c>
      <c r="AGP22" s="49">
        <v>0</v>
      </c>
      <c r="AGQ22" s="49">
        <v>0</v>
      </c>
      <c r="AGR22" s="49">
        <v>0</v>
      </c>
      <c r="AGS22" s="49">
        <v>0</v>
      </c>
      <c r="AGT22" s="49">
        <v>318254.76760035014</v>
      </c>
      <c r="AGU22" s="49">
        <v>659123.41082726989</v>
      </c>
      <c r="AGV22" s="49">
        <v>1023811.0664679704</v>
      </c>
      <c r="AGW22" s="49">
        <v>1413579.9593539874</v>
      </c>
      <c r="AGX22" s="49">
        <v>1829751.9376372902</v>
      </c>
      <c r="AGY22" s="49">
        <v>2273711.1161541701</v>
      </c>
      <c r="AGZ22" s="49">
        <v>2746906.6323570698</v>
      </c>
      <c r="AHA22" s="49">
        <v>2844498.5795418601</v>
      </c>
      <c r="AHB22" s="49">
        <v>2945557.768038433</v>
      </c>
      <c r="AHC22" s="49">
        <v>3050207.3818046972</v>
      </c>
      <c r="AHD22" s="49">
        <v>3158574.9812714155</v>
      </c>
      <c r="AHE22" s="49">
        <v>3270792.6588292923</v>
      </c>
      <c r="AHF22" s="49">
        <v>3386997.1998401992</v>
      </c>
      <c r="AHG22" s="49">
        <v>3507330.2493687905</v>
      </c>
      <c r="AHH22" s="49">
        <v>3631938.4848377579</v>
      </c>
      <c r="AHI22" s="49">
        <v>3760973.7948171692</v>
      </c>
      <c r="AHJ22" s="49">
        <v>3894593.464165824</v>
      </c>
      <c r="AHK22" s="49">
        <v>4032960.3657503021</v>
      </c>
      <c r="AHL22" s="50">
        <v>0</v>
      </c>
      <c r="AHM22" s="50">
        <v>0</v>
      </c>
      <c r="AHN22" s="50">
        <v>0</v>
      </c>
      <c r="AHO22" s="50">
        <v>0</v>
      </c>
      <c r="AHP22" s="50">
        <v>0</v>
      </c>
      <c r="AHQ22" s="50">
        <v>0</v>
      </c>
      <c r="AHR22" s="50">
        <v>0</v>
      </c>
      <c r="AHS22" s="50">
        <v>0</v>
      </c>
      <c r="AHT22" s="50">
        <v>625681.94464354019</v>
      </c>
      <c r="AHU22" s="50">
        <v>1268282.5102283219</v>
      </c>
      <c r="AHV22" s="50">
        <v>1928144.8100609588</v>
      </c>
      <c r="AHW22" s="50">
        <v>2605618.142703501</v>
      </c>
      <c r="AHX22" s="50">
        <v>3301058.0965053719</v>
      </c>
      <c r="AHY22" s="50">
        <v>4014826.6558312457</v>
      </c>
      <c r="AHZ22" s="50">
        <v>4747292.3090116289</v>
      </c>
      <c r="AIA22" s="50">
        <v>4811476.3882878795</v>
      </c>
      <c r="AIB22" s="50">
        <v>4876528.2456077784</v>
      </c>
      <c r="AIC22" s="50">
        <v>4942459.6134561021</v>
      </c>
      <c r="AID22" s="50">
        <v>5009282.382942521</v>
      </c>
      <c r="AIE22" s="50">
        <v>5077008.6059462298</v>
      </c>
      <c r="AIF22" s="50">
        <v>5145650.4972895719</v>
      </c>
      <c r="AIG22" s="50">
        <v>5215220.4369410593</v>
      </c>
      <c r="AIH22" s="50">
        <v>5285730.9722481724</v>
      </c>
      <c r="AII22" s="50">
        <v>5357194.8202003408</v>
      </c>
      <c r="AIJ22" s="50">
        <v>5429624.8697225377</v>
      </c>
      <c r="AIK22" s="50">
        <v>5503034.1839998653</v>
      </c>
      <c r="AIL22" s="49">
        <v>0</v>
      </c>
      <c r="AIM22" s="49">
        <v>0</v>
      </c>
      <c r="AIN22" s="49">
        <v>0</v>
      </c>
      <c r="AIO22" s="49">
        <v>0</v>
      </c>
      <c r="AIP22" s="49">
        <v>0</v>
      </c>
      <c r="AIQ22" s="49">
        <v>0</v>
      </c>
      <c r="AIR22" s="49">
        <v>0</v>
      </c>
      <c r="AIS22" s="49">
        <v>0</v>
      </c>
      <c r="AIT22" s="49">
        <v>88165.816121690281</v>
      </c>
      <c r="AIU22" s="49">
        <v>182596.33273891127</v>
      </c>
      <c r="AIV22" s="49">
        <v>283625.40775168396</v>
      </c>
      <c r="AIW22" s="49">
        <v>391602.71410675009</v>
      </c>
      <c r="AIX22" s="49">
        <v>506894.44214270549</v>
      </c>
      <c r="AIY22" s="49">
        <v>629884.03187858895</v>
      </c>
      <c r="AIZ22" s="49">
        <v>760972.93648705876</v>
      </c>
      <c r="AJA22" s="49">
        <v>788008.74096322863</v>
      </c>
      <c r="AJB22" s="49">
        <v>816005.07200825121</v>
      </c>
      <c r="AJC22" s="49">
        <v>844996.05515703652</v>
      </c>
      <c r="AJD22" s="49">
        <v>875017.02835461486</v>
      </c>
      <c r="AJE22" s="49">
        <v>906104.58503057668</v>
      </c>
      <c r="AJF22" s="49">
        <v>938296.61870385869</v>
      </c>
      <c r="AJG22" s="49">
        <v>971632.36917224643</v>
      </c>
      <c r="AJH22" s="49">
        <v>1006152.4703428948</v>
      </c>
      <c r="AJI22" s="49">
        <v>1041898.9997621686</v>
      </c>
      <c r="AJJ22" s="49">
        <v>1078915.5299051772</v>
      </c>
      <c r="AJK22" s="49">
        <v>1117247.1812875199</v>
      </c>
      <c r="AJL22" s="50">
        <v>0</v>
      </c>
      <c r="AJM22" s="50">
        <v>0</v>
      </c>
      <c r="AJN22" s="50">
        <v>0</v>
      </c>
      <c r="AJO22" s="50">
        <v>0</v>
      </c>
      <c r="AJP22" s="50">
        <v>0</v>
      </c>
      <c r="AJQ22" s="50">
        <v>0</v>
      </c>
      <c r="AJR22" s="50">
        <v>0</v>
      </c>
      <c r="AJS22" s="50">
        <v>0</v>
      </c>
      <c r="AJT22" s="50">
        <v>86409.649264590364</v>
      </c>
      <c r="AJU22" s="50">
        <v>175155.84046408685</v>
      </c>
      <c r="AJV22" s="50">
        <v>266285.95917631587</v>
      </c>
      <c r="AJW22" s="50">
        <v>359848.24519226671</v>
      </c>
      <c r="AJX22" s="50">
        <v>455891.8069524485</v>
      </c>
      <c r="AJY22" s="50">
        <v>554466.63621746551</v>
      </c>
      <c r="AJZ22" s="50">
        <v>655623.62297650392</v>
      </c>
      <c r="AKA22" s="50">
        <v>664487.74927279842</v>
      </c>
      <c r="AKB22" s="50">
        <v>673471.71983986511</v>
      </c>
      <c r="AKC22" s="50">
        <v>682577.15498959459</v>
      </c>
      <c r="AKD22" s="50">
        <v>691805.69694072858</v>
      </c>
      <c r="AKE22" s="50">
        <v>701159.01011504419</v>
      </c>
      <c r="AKF22" s="50">
        <v>710638.78143754171</v>
      </c>
      <c r="AKG22" s="50">
        <v>720246.7206406917</v>
      </c>
      <c r="AKH22" s="50">
        <v>729984.56057279534</v>
      </c>
      <c r="AKI22" s="50">
        <v>739854.05751051346</v>
      </c>
      <c r="AKJ22" s="50">
        <v>749856.99147562182</v>
      </c>
      <c r="AKK22" s="50">
        <v>759995.16655604832</v>
      </c>
      <c r="AKL22" s="51">
        <v>0</v>
      </c>
      <c r="AKM22" s="51">
        <v>0</v>
      </c>
      <c r="AKN22" s="51">
        <v>0</v>
      </c>
      <c r="AKO22" s="51">
        <v>0</v>
      </c>
      <c r="AKP22" s="51">
        <v>0</v>
      </c>
      <c r="AKQ22" s="51">
        <v>0</v>
      </c>
      <c r="AKR22" s="51">
        <v>0</v>
      </c>
      <c r="AKS22" s="51">
        <v>0</v>
      </c>
      <c r="AKT22" s="51">
        <v>5878205.5896247057</v>
      </c>
      <c r="AKU22" s="51">
        <v>0</v>
      </c>
      <c r="AKV22" s="51">
        <v>0</v>
      </c>
      <c r="AKW22" s="51">
        <v>6527249.9145170171</v>
      </c>
      <c r="AKX22" s="51">
        <v>0</v>
      </c>
      <c r="AKY22" s="51">
        <v>0</v>
      </c>
      <c r="AKZ22" s="51">
        <v>0</v>
      </c>
      <c r="ALA22" s="51">
        <v>0</v>
      </c>
      <c r="ALB22" s="51">
        <v>0</v>
      </c>
      <c r="ALC22" s="51">
        <v>0</v>
      </c>
      <c r="ALD22" s="51">
        <v>0</v>
      </c>
      <c r="ALE22" s="51">
        <v>0</v>
      </c>
      <c r="ALF22" s="51">
        <v>0</v>
      </c>
      <c r="ALG22" s="51">
        <v>0</v>
      </c>
      <c r="ALH22" s="51">
        <v>0</v>
      </c>
      <c r="ALI22" s="51">
        <v>0</v>
      </c>
      <c r="ALJ22" s="51">
        <v>0</v>
      </c>
      <c r="ALK22" s="51">
        <v>0</v>
      </c>
      <c r="ALL22" s="51">
        <v>0</v>
      </c>
      <c r="ALM22" s="51">
        <v>0</v>
      </c>
      <c r="ALN22" s="51">
        <v>0</v>
      </c>
      <c r="ALO22" s="51">
        <v>0</v>
      </c>
      <c r="ALP22" s="51">
        <v>0</v>
      </c>
      <c r="ALQ22" s="51">
        <v>0</v>
      </c>
      <c r="ALR22" s="51">
        <v>0</v>
      </c>
      <c r="ALS22" s="51">
        <v>0</v>
      </c>
      <c r="ALT22" s="51">
        <v>5362550.2259456618</v>
      </c>
      <c r="ALU22" s="51">
        <v>0</v>
      </c>
      <c r="ALV22" s="51">
        <v>0</v>
      </c>
      <c r="ALW22" s="51">
        <v>5583011.5762103582</v>
      </c>
      <c r="ALX22" s="51">
        <v>0</v>
      </c>
      <c r="ALY22" s="51">
        <v>0</v>
      </c>
      <c r="ALZ22" s="51">
        <v>0</v>
      </c>
      <c r="AMA22" s="51">
        <v>0</v>
      </c>
      <c r="AMB22" s="51">
        <v>0</v>
      </c>
      <c r="AMC22" s="51">
        <v>0</v>
      </c>
      <c r="AMD22" s="51">
        <v>0</v>
      </c>
      <c r="AME22" s="51">
        <v>0</v>
      </c>
      <c r="AMF22" s="51">
        <v>0</v>
      </c>
      <c r="AMG22" s="51">
        <v>0</v>
      </c>
      <c r="AMH22" s="51">
        <v>0</v>
      </c>
      <c r="AMI22" s="51">
        <v>0</v>
      </c>
      <c r="AMJ22" s="51">
        <v>0</v>
      </c>
      <c r="AMK22" s="51">
        <v>0</v>
      </c>
      <c r="AML22" s="50">
        <v>0</v>
      </c>
      <c r="AMM22" s="50">
        <v>0</v>
      </c>
      <c r="AMN22" s="50">
        <v>0</v>
      </c>
      <c r="AMO22" s="50">
        <v>0</v>
      </c>
      <c r="AMP22" s="50">
        <v>0</v>
      </c>
      <c r="AMQ22" s="50">
        <v>0</v>
      </c>
      <c r="AMR22" s="50">
        <v>0</v>
      </c>
      <c r="AMS22" s="50">
        <v>0</v>
      </c>
      <c r="AMT22" s="50">
        <v>5878205.5896247057</v>
      </c>
      <c r="AMU22" s="50">
        <v>0</v>
      </c>
      <c r="AMV22" s="50">
        <v>0</v>
      </c>
      <c r="AMW22" s="50">
        <v>6527249.9145170171</v>
      </c>
      <c r="AMX22" s="50">
        <v>0</v>
      </c>
      <c r="AMY22" s="50">
        <v>0</v>
      </c>
      <c r="AMZ22" s="50">
        <v>7247958.7174974149</v>
      </c>
      <c r="ANA22" s="50">
        <v>0</v>
      </c>
      <c r="ANB22" s="50">
        <v>0</v>
      </c>
      <c r="ANC22" s="50">
        <v>8048244.8594024656</v>
      </c>
      <c r="AND22" s="50">
        <v>0</v>
      </c>
      <c r="ANE22" s="50">
        <v>0</v>
      </c>
      <c r="ANF22" s="50">
        <v>8936894.9026331585</v>
      </c>
      <c r="ANG22" s="50">
        <v>0</v>
      </c>
      <c r="ANH22" s="50">
        <v>0</v>
      </c>
      <c r="ANI22" s="50">
        <v>9923665.5812482648</v>
      </c>
      <c r="ANJ22" s="50">
        <v>0</v>
      </c>
      <c r="ANK22" s="50">
        <v>0</v>
      </c>
      <c r="ANL22" s="50">
        <v>0</v>
      </c>
      <c r="ANM22" s="50">
        <v>0</v>
      </c>
      <c r="ANN22" s="50">
        <v>0</v>
      </c>
      <c r="ANO22" s="50">
        <v>0</v>
      </c>
      <c r="ANP22" s="50">
        <v>0</v>
      </c>
      <c r="ANQ22" s="50">
        <v>0</v>
      </c>
      <c r="ANR22" s="50">
        <v>0</v>
      </c>
      <c r="ANS22" s="50">
        <v>0</v>
      </c>
      <c r="ANT22" s="50">
        <v>5362550.2259456618</v>
      </c>
      <c r="ANU22" s="50">
        <v>0</v>
      </c>
      <c r="ANV22" s="50">
        <v>0</v>
      </c>
      <c r="ANW22" s="50">
        <v>5583011.5762103582</v>
      </c>
      <c r="ANX22" s="50">
        <v>0</v>
      </c>
      <c r="ANY22" s="50">
        <v>0</v>
      </c>
      <c r="ANZ22" s="50">
        <v>5812536.3766830126</v>
      </c>
      <c r="AOA22" s="50">
        <v>0</v>
      </c>
      <c r="AOB22" s="50">
        <v>0</v>
      </c>
      <c r="AOC22" s="50">
        <v>6051497.2374813333</v>
      </c>
      <c r="AOD22" s="50">
        <v>0</v>
      </c>
      <c r="AOE22" s="50">
        <v>0</v>
      </c>
      <c r="AOF22" s="50">
        <v>6300282.0872051334</v>
      </c>
      <c r="AOG22" s="50">
        <v>0</v>
      </c>
      <c r="AOH22" s="50">
        <v>0</v>
      </c>
      <c r="AOI22" s="50">
        <v>6559294.8026988683</v>
      </c>
      <c r="AOJ22" s="50">
        <v>0</v>
      </c>
      <c r="AOK22" s="50">
        <v>0</v>
      </c>
      <c r="AOL22" s="52">
        <v>17837</v>
      </c>
      <c r="AOM22" s="53">
        <v>8561.76</v>
      </c>
      <c r="AON22" s="52">
        <v>8865.941736607434</v>
      </c>
      <c r="AOO22" s="52">
        <v>9180.9304251599715</v>
      </c>
      <c r="AOP22" s="52">
        <v>9507.1100144496959</v>
      </c>
      <c r="AOQ22" s="52">
        <v>9844.878094180176</v>
      </c>
      <c r="AOR22" s="52">
        <v>10194.646379600021</v>
      </c>
      <c r="AOS22" s="52">
        <v>10556.841213354463</v>
      </c>
      <c r="AOT22" s="52">
        <v>10931.904085166694</v>
      </c>
      <c r="AOU22" s="52">
        <v>11320.292169982422</v>
      </c>
      <c r="AOV22" s="52">
        <v>11722.478885233584</v>
      </c>
      <c r="AOW22" s="52">
        <v>12138.954467900505</v>
      </c>
      <c r="AOX22" s="52">
        <v>12570.226572075879</v>
      </c>
      <c r="AOY22" s="52">
        <v>13016.82088775898</v>
      </c>
      <c r="AOZ22" s="52">
        <v>13479.281781634358</v>
      </c>
      <c r="APA22" s="52">
        <v>13958.172960616073</v>
      </c>
      <c r="APB22" s="52">
        <v>14454.078158966311</v>
      </c>
      <c r="APC22" s="52">
        <v>14967.601849825896</v>
      </c>
      <c r="APD22" s="52">
        <v>15499.369982024029</v>
      </c>
      <c r="APE22" s="52">
        <v>16050.030743065357</v>
      </c>
      <c r="APF22" s="52">
        <v>16620.255349224408</v>
      </c>
      <c r="APG22" s="52">
        <v>17210.738863710456</v>
      </c>
      <c r="APH22" s="52">
        <v>17822.201043900102</v>
      </c>
      <c r="API22" s="52">
        <v>18455.387218670287</v>
      </c>
      <c r="APJ22" s="52">
        <v>19111.069196901139</v>
      </c>
      <c r="APK22" s="52">
        <v>19790.046208256073</v>
      </c>
      <c r="APL22" s="52">
        <v>20493.145877385869</v>
      </c>
      <c r="APM22" s="54">
        <v>9275.24</v>
      </c>
      <c r="APN22" s="52">
        <v>9400.6425875626337</v>
      </c>
      <c r="APO22" s="52">
        <v>9527.7406362634592</v>
      </c>
      <c r="APP22" s="52">
        <v>9656.5570689825145</v>
      </c>
      <c r="APQ22" s="52">
        <v>9787.1151185204944</v>
      </c>
      <c r="APR22" s="52">
        <v>9919.4383317889206</v>
      </c>
      <c r="APS22" s="52">
        <v>10053.55057405697</v>
      </c>
      <c r="APT22" s="52">
        <v>10189.476033255713</v>
      </c>
      <c r="APU22" s="52">
        <v>10327.239224340548</v>
      </c>
      <c r="APV22" s="52">
        <v>10466.864993712623</v>
      </c>
      <c r="APW22" s="52">
        <v>10608.378523700021</v>
      </c>
      <c r="APX22" s="52">
        <v>10751.805337099551</v>
      </c>
      <c r="APY22" s="52">
        <v>10897.171301779928</v>
      </c>
      <c r="APZ22" s="52">
        <v>11044.502635347199</v>
      </c>
      <c r="AQA22" s="52">
        <v>11193.825909873234</v>
      </c>
      <c r="AQB22" s="52">
        <v>11345.16805668817</v>
      </c>
      <c r="AQC22" s="52">
        <v>11498.556371237619</v>
      </c>
      <c r="AQD22" s="52">
        <v>11654.018518005574</v>
      </c>
      <c r="AQE22" s="52">
        <v>11811.582535503854</v>
      </c>
      <c r="AQF22" s="52">
        <v>11971.27684132902</v>
      </c>
      <c r="AQG22" s="52">
        <v>12133.130237287647</v>
      </c>
      <c r="AQH22" s="52">
        <v>12297.171914590908</v>
      </c>
      <c r="AQI22" s="52">
        <v>12463.431459119378</v>
      </c>
      <c r="AQJ22" s="52">
        <v>12631.938856759019</v>
      </c>
      <c r="AQK22" s="52">
        <v>12802.724498809313</v>
      </c>
      <c r="AQL22" s="52">
        <v>12975.819187464509</v>
      </c>
      <c r="AQM22" s="52">
        <v>678</v>
      </c>
      <c r="AQN22" s="55">
        <v>325.44</v>
      </c>
      <c r="AQO22" s="56">
        <v>337.00221435330155</v>
      </c>
      <c r="AQP22" s="56">
        <v>348.97521041982736</v>
      </c>
      <c r="AQQ22" s="56">
        <v>361.37358242960664</v>
      </c>
      <c r="AQR22" s="56">
        <v>374.21244311566738</v>
      </c>
      <c r="AQS22" s="56">
        <v>387.50744213538229</v>
      </c>
      <c r="AQT22" s="56">
        <v>401.27478514628723</v>
      </c>
      <c r="AQU22" s="56">
        <v>415.5312535596243</v>
      </c>
      <c r="AQV22" s="56">
        <v>430.29422499568773</v>
      </c>
      <c r="AQW22" s="56">
        <v>445.58169446590625</v>
      </c>
      <c r="AQX22" s="56">
        <v>461.4122963074812</v>
      </c>
      <c r="AQY22" s="56">
        <v>477.80532689731712</v>
      </c>
      <c r="AQZ22" s="56">
        <v>494.78076817293203</v>
      </c>
      <c r="ARA22" s="56">
        <v>512.35931198901687</v>
      </c>
      <c r="ARB22" s="56">
        <v>530.56238533933379</v>
      </c>
      <c r="ARC22" s="56">
        <v>549.41217647469625</v>
      </c>
      <c r="ARD22" s="56">
        <v>568.93166194886783</v>
      </c>
      <c r="ARE22" s="56">
        <v>589.14463462534559</v>
      </c>
      <c r="ARF22" s="56">
        <v>610.07573267916746</v>
      </c>
      <c r="ARG22" s="56">
        <v>631.75046962909391</v>
      </c>
      <c r="ARH22" s="56">
        <v>654.19526543677125</v>
      </c>
      <c r="ARI22" s="56">
        <v>677.43747871078483</v>
      </c>
      <c r="ARJ22" s="56">
        <v>701.50544005485528</v>
      </c>
      <c r="ARK22" s="56">
        <v>726.42848660082814</v>
      </c>
      <c r="ARL22" s="56">
        <v>752.23699776854949</v>
      </c>
      <c r="ARM22" s="56">
        <v>778.96243229621666</v>
      </c>
      <c r="ARN22" s="55">
        <v>352.56</v>
      </c>
      <c r="ARO22" s="56">
        <v>357.32666223958432</v>
      </c>
      <c r="ARP22" s="56">
        <v>362.15777044271039</v>
      </c>
      <c r="ARQ22" s="56">
        <v>367.05419592813507</v>
      </c>
      <c r="ARR22" s="56">
        <v>372.01682179497089</v>
      </c>
      <c r="ARS22" s="56">
        <v>377.04654308195825</v>
      </c>
      <c r="ART22" s="56">
        <v>382.14426692889089</v>
      </c>
      <c r="ARU22" s="56">
        <v>387.31091274022396</v>
      </c>
      <c r="ARV22" s="56">
        <v>392.54741235089381</v>
      </c>
      <c r="ARW22" s="56">
        <v>397.85471019438017</v>
      </c>
      <c r="ARX22" s="56">
        <v>403.23376347304003</v>
      </c>
      <c r="ARY22" s="56">
        <v>408.68554233074485</v>
      </c>
      <c r="ARZ22" s="56">
        <v>414.21103002785173</v>
      </c>
      <c r="ASA22" s="56">
        <v>419.81122311854011</v>
      </c>
      <c r="ASB22" s="56">
        <v>425.48713163054617</v>
      </c>
      <c r="ASC22" s="56">
        <v>431.23977924732736</v>
      </c>
      <c r="ASD22" s="56">
        <v>437.07020349268964</v>
      </c>
      <c r="ASE22" s="56">
        <v>442.97945591791103</v>
      </c>
      <c r="ASF22" s="56">
        <v>448.96860229139503</v>
      </c>
      <c r="ASG22" s="56">
        <v>455.0387227908883</v>
      </c>
      <c r="ASH22" s="56">
        <v>461.19091219829699</v>
      </c>
      <c r="ASI22" s="56">
        <v>467.42628009713712</v>
      </c>
      <c r="ASJ22" s="56">
        <v>473.74595107265446</v>
      </c>
      <c r="ASK22" s="56">
        <v>480.15106491465014</v>
      </c>
      <c r="ASL22" s="56">
        <v>486.64277682304834</v>
      </c>
      <c r="ASM22" s="56">
        <v>493.2222576162435</v>
      </c>
      <c r="ASN22" s="57">
        <v>0.5</v>
      </c>
      <c r="ASO22" s="56">
        <v>8561.76</v>
      </c>
      <c r="ASP22" s="56">
        <v>8865.941736607434</v>
      </c>
      <c r="ASQ22" s="56">
        <v>9180.9304251599715</v>
      </c>
      <c r="ASR22" s="56">
        <v>9507.1100144496959</v>
      </c>
      <c r="ASS22" s="56">
        <v>9844.878094180176</v>
      </c>
      <c r="AST22" s="56">
        <v>10194.646379600021</v>
      </c>
      <c r="ASU22" s="56">
        <v>10556.841213354463</v>
      </c>
      <c r="ASV22" s="56">
        <v>10931.904085166694</v>
      </c>
      <c r="ASW22" s="59">
        <v>9703.1075742706471</v>
      </c>
      <c r="ASX22" s="59">
        <v>8373.1992037382752</v>
      </c>
      <c r="ASY22" s="59">
        <v>6936.5454102288595</v>
      </c>
      <c r="ASZ22" s="59">
        <v>5387.2399594610906</v>
      </c>
      <c r="ATA22" s="59">
        <v>3719.0916822168515</v>
      </c>
      <c r="ATB22" s="59">
        <v>1925.6116830906224</v>
      </c>
      <c r="ATC22" s="59">
        <v>0</v>
      </c>
      <c r="ATD22" s="59">
        <v>0</v>
      </c>
      <c r="ATE22" s="56">
        <v>0</v>
      </c>
      <c r="ATF22" s="56">
        <v>0</v>
      </c>
      <c r="ATG22" s="56">
        <v>0</v>
      </c>
      <c r="ATH22" s="56">
        <v>0</v>
      </c>
      <c r="ATI22" s="56">
        <v>0</v>
      </c>
      <c r="ATJ22" s="56">
        <v>0</v>
      </c>
      <c r="ATK22" s="56">
        <v>0</v>
      </c>
      <c r="ATL22" s="56">
        <v>0</v>
      </c>
      <c r="ATM22" s="56">
        <v>0</v>
      </c>
      <c r="ATN22" s="56">
        <v>0</v>
      </c>
      <c r="ATO22" s="56">
        <v>9275.24</v>
      </c>
      <c r="ATP22" s="56">
        <v>9400.6425875626337</v>
      </c>
      <c r="ATQ22" s="56">
        <v>9527.7406362634592</v>
      </c>
      <c r="ATR22" s="56">
        <v>9656.5570689825145</v>
      </c>
      <c r="ATS22" s="56">
        <v>9787.1151185204944</v>
      </c>
      <c r="ATT22" s="56">
        <v>9919.4383317889206</v>
      </c>
      <c r="ATU22" s="56">
        <v>10053.55057405697</v>
      </c>
      <c r="ATV22" s="56">
        <v>10189.476033255713</v>
      </c>
      <c r="ATW22" s="59">
        <v>8851.9193351490412</v>
      </c>
      <c r="ATX22" s="59">
        <v>7476.3321383661596</v>
      </c>
      <c r="ATY22" s="59">
        <v>6061.9305849714401</v>
      </c>
      <c r="ATZ22" s="59">
        <v>4607.9165730426648</v>
      </c>
      <c r="AUA22" s="59">
        <v>3113.4775147942651</v>
      </c>
      <c r="AUB22" s="59">
        <v>1577.7860907638853</v>
      </c>
      <c r="AUC22" s="59">
        <v>0</v>
      </c>
      <c r="AUD22" s="59">
        <v>0</v>
      </c>
      <c r="AUE22" s="56">
        <v>0</v>
      </c>
      <c r="AUF22" s="56">
        <v>0</v>
      </c>
      <c r="AUG22" s="56">
        <v>0</v>
      </c>
      <c r="AUH22" s="56">
        <v>0</v>
      </c>
      <c r="AUI22" s="56">
        <v>0</v>
      </c>
      <c r="AUJ22" s="56">
        <v>0</v>
      </c>
      <c r="AUK22" s="56">
        <v>0</v>
      </c>
      <c r="AUL22" s="56">
        <v>0</v>
      </c>
      <c r="AUM22" s="56">
        <v>0</v>
      </c>
      <c r="AUN22" s="56">
        <v>0</v>
      </c>
      <c r="AUO22" s="58">
        <v>0.5</v>
      </c>
      <c r="AUP22" s="56">
        <v>325.44</v>
      </c>
      <c r="AUQ22" s="56">
        <v>337.00221435330155</v>
      </c>
      <c r="AUR22" s="56">
        <v>348.97521041982736</v>
      </c>
      <c r="AUS22" s="56">
        <v>361.37358242960664</v>
      </c>
      <c r="AUT22" s="56">
        <v>374.21244311566738</v>
      </c>
      <c r="AUU22" s="56">
        <v>387.50744213538229</v>
      </c>
      <c r="AUV22" s="56">
        <v>401.27478514628723</v>
      </c>
      <c r="AUW22" s="56">
        <v>415.5312535596243</v>
      </c>
      <c r="AUX22" s="59">
        <v>368.82362142487517</v>
      </c>
      <c r="AUY22" s="59">
        <v>318.27263890421875</v>
      </c>
      <c r="AUZ22" s="59">
        <v>263.66416931856065</v>
      </c>
      <c r="AVA22" s="59">
        <v>204.7737115274216</v>
      </c>
      <c r="AVB22" s="59">
        <v>141.36593376369487</v>
      </c>
      <c r="AVC22" s="59">
        <v>73.194187427002404</v>
      </c>
      <c r="AVD22" s="59">
        <v>0</v>
      </c>
      <c r="AVE22" s="59">
        <v>0</v>
      </c>
      <c r="AVF22" s="56">
        <v>0</v>
      </c>
      <c r="AVG22" s="56">
        <v>0</v>
      </c>
      <c r="AVH22" s="56">
        <v>0</v>
      </c>
      <c r="AVI22" s="56">
        <v>0</v>
      </c>
      <c r="AVJ22" s="56">
        <v>0</v>
      </c>
      <c r="AVK22" s="56">
        <v>0</v>
      </c>
      <c r="AVL22" s="56">
        <v>0</v>
      </c>
      <c r="AVM22" s="56">
        <v>0</v>
      </c>
      <c r="AVN22" s="56">
        <v>0</v>
      </c>
      <c r="AVO22" s="56">
        <v>0</v>
      </c>
      <c r="AVP22" s="56">
        <v>352.56</v>
      </c>
      <c r="AVQ22" s="56">
        <v>357.32666223958432</v>
      </c>
      <c r="AVR22" s="56">
        <v>362.15777044271039</v>
      </c>
      <c r="AVS22" s="56">
        <v>367.05419592813507</v>
      </c>
      <c r="AVT22" s="56">
        <v>372.01682179497089</v>
      </c>
      <c r="AVU22" s="56">
        <v>377.04654308195825</v>
      </c>
      <c r="AVV22" s="56">
        <v>382.14426692889089</v>
      </c>
      <c r="AVW22" s="56">
        <v>387.31091274022396</v>
      </c>
      <c r="AVX22" s="59">
        <v>336.46921058648041</v>
      </c>
      <c r="AVY22" s="59">
        <v>284.18193585312872</v>
      </c>
      <c r="AVZ22" s="59">
        <v>230.41929341316572</v>
      </c>
      <c r="AWA22" s="59">
        <v>175.15094671317635</v>
      </c>
      <c r="AWB22" s="59">
        <v>118.34600857938621</v>
      </c>
      <c r="AWC22" s="59">
        <v>59.973031874077158</v>
      </c>
      <c r="AWD22" s="59">
        <v>0</v>
      </c>
      <c r="AWE22" s="59">
        <v>0</v>
      </c>
      <c r="AWF22" s="56">
        <v>0</v>
      </c>
      <c r="AWG22" s="56">
        <v>0</v>
      </c>
      <c r="AWH22" s="56">
        <v>0</v>
      </c>
      <c r="AWI22" s="56">
        <v>0</v>
      </c>
      <c r="AWJ22" s="56">
        <v>0</v>
      </c>
      <c r="AWK22" s="56">
        <v>0</v>
      </c>
      <c r="AWL22" s="56">
        <v>0</v>
      </c>
      <c r="AWM22" s="56">
        <v>0</v>
      </c>
      <c r="AWN22" s="56">
        <v>0</v>
      </c>
      <c r="AWO22" s="56">
        <v>0</v>
      </c>
      <c r="AWP22" s="57">
        <v>0.76</v>
      </c>
      <c r="AWQ22" s="56">
        <v>8561.76</v>
      </c>
      <c r="AWR22" s="56">
        <v>8865.941736607434</v>
      </c>
      <c r="AWS22" s="56">
        <v>9180.9304251599715</v>
      </c>
      <c r="AWT22" s="56">
        <v>9507.1100144496959</v>
      </c>
      <c r="AWU22" s="56">
        <v>9844.878094180176</v>
      </c>
      <c r="AWV22" s="56">
        <v>10194.646379600021</v>
      </c>
      <c r="AWW22" s="56">
        <v>10556.841213354463</v>
      </c>
      <c r="AWX22" s="56">
        <v>10931.904085166694</v>
      </c>
      <c r="AWY22" s="59">
        <v>3196.3177891715072</v>
      </c>
      <c r="AWZ22" s="56">
        <v>3309.8763911247765</v>
      </c>
      <c r="AXA22" s="56">
        <v>3427.469496818966</v>
      </c>
      <c r="AXB22" s="56">
        <v>3549.2404438802482</v>
      </c>
      <c r="AXC22" s="56">
        <v>3675.337662426065</v>
      </c>
      <c r="AXD22" s="56">
        <v>3805.9148559908772</v>
      </c>
      <c r="AXE22" s="56">
        <v>3941.1311888798323</v>
      </c>
      <c r="AXF22" s="56">
        <v>4081.151480178723</v>
      </c>
      <c r="AXG22" s="56">
        <v>4226.1464046567235</v>
      </c>
      <c r="AXH22" s="56">
        <v>4376.2927008067845</v>
      </c>
      <c r="AXI22" s="56">
        <v>4531.7733862772775</v>
      </c>
      <c r="AXJ22" s="56">
        <v>4692.7779809574795</v>
      </c>
      <c r="AXK22" s="56">
        <v>4859.5027379888343</v>
      </c>
      <c r="AXL22" s="56">
        <v>5032.1508829835584</v>
      </c>
      <c r="AXM22" s="56">
        <v>5210.9328617421988</v>
      </c>
      <c r="AXN22" s="56">
        <v>5396.0665967720861</v>
      </c>
      <c r="AXO22" s="56">
        <v>5587.7777529193618</v>
      </c>
      <c r="AXP22" s="56">
        <v>5786.3000124383625</v>
      </c>
      <c r="AXQ22" s="56">
        <v>9275.24</v>
      </c>
      <c r="AXR22" s="56">
        <v>9400.6425875626337</v>
      </c>
      <c r="AXS22" s="56">
        <v>9527.7406362634592</v>
      </c>
      <c r="AXT22" s="56">
        <v>9656.5570689825145</v>
      </c>
      <c r="AXU22" s="56">
        <v>9787.1151185204944</v>
      </c>
      <c r="AXV22" s="56">
        <v>9919.4383317889206</v>
      </c>
      <c r="AXW22" s="56">
        <v>10053.55057405697</v>
      </c>
      <c r="AXX22" s="56">
        <v>10189.476033255713</v>
      </c>
      <c r="AXY22" s="59">
        <v>2915.9263692255668</v>
      </c>
      <c r="AXZ22" s="56">
        <v>2955.3501158717995</v>
      </c>
      <c r="AYA22" s="56">
        <v>2995.3068772800061</v>
      </c>
      <c r="AYB22" s="56">
        <v>3035.8038598869321</v>
      </c>
      <c r="AYC22" s="56">
        <v>3076.8483675613916</v>
      </c>
      <c r="AYD22" s="56">
        <v>3118.447802921562</v>
      </c>
      <c r="AYE22" s="56">
        <v>3160.6096686700898</v>
      </c>
      <c r="AYF22" s="56">
        <v>3203.3415689472477</v>
      </c>
      <c r="AYG22" s="56">
        <v>3246.6512107023864</v>
      </c>
      <c r="AYH22" s="56">
        <v>3290.5464050839269</v>
      </c>
      <c r="AYI22" s="56">
        <v>3335.0350688481471</v>
      </c>
      <c r="AYJ22" s="56">
        <v>3380.1252257870174</v>
      </c>
      <c r="AYK22" s="56">
        <v>3425.8250081753358</v>
      </c>
      <c r="AYL22" s="56">
        <v>3472.1426582374329</v>
      </c>
      <c r="AYM22" s="56">
        <v>3519.0865296337065</v>
      </c>
      <c r="AYN22" s="56">
        <v>3566.6650889672524</v>
      </c>
      <c r="AYO22" s="56">
        <v>3614.8869173108651</v>
      </c>
      <c r="AYP22" s="56">
        <v>3663.760711754685</v>
      </c>
      <c r="AYQ22" s="60">
        <v>0.76</v>
      </c>
      <c r="AYR22" s="56">
        <v>325.44</v>
      </c>
      <c r="AYS22" s="56">
        <v>337.00221435330155</v>
      </c>
      <c r="AYT22" s="56">
        <v>348.97521041982736</v>
      </c>
      <c r="AYU22" s="56">
        <v>361.37358242960664</v>
      </c>
      <c r="AYV22" s="56">
        <v>374.21244311566738</v>
      </c>
      <c r="AYW22" s="56">
        <v>387.50744213538229</v>
      </c>
      <c r="AYX22" s="56">
        <v>401.27478514628723</v>
      </c>
      <c r="AYY22" s="56">
        <v>415.5312535596243</v>
      </c>
      <c r="AYZ22" s="59">
        <v>121.49483999878241</v>
      </c>
      <c r="AZA22" s="56">
        <v>125.81130196684411</v>
      </c>
      <c r="AZB22" s="56">
        <v>130.28111895740645</v>
      </c>
      <c r="AZC22" s="56">
        <v>134.90973935924248</v>
      </c>
      <c r="AZD22" s="56">
        <v>139.70280513118081</v>
      </c>
      <c r="AZE22" s="56">
        <v>144.66615867925182</v>
      </c>
      <c r="AZF22" s="56">
        <v>149.80584997816484</v>
      </c>
      <c r="AZG22" s="56">
        <v>155.12814394579658</v>
      </c>
      <c r="AZH22" s="56">
        <v>160.63952807968033</v>
      </c>
      <c r="AZI22" s="56">
        <v>166.34672036480345</v>
      </c>
      <c r="AZJ22" s="56">
        <v>172.25667746235317</v>
      </c>
      <c r="AZK22" s="56">
        <v>178.37660318939123</v>
      </c>
      <c r="AZL22" s="56">
        <v>184.71395729979423</v>
      </c>
      <c r="AZM22" s="56">
        <v>191.27646457716278</v>
      </c>
      <c r="AZN22" s="56">
        <v>198.07212425078268</v>
      </c>
      <c r="AZO22" s="56">
        <v>205.10921974611617</v>
      </c>
      <c r="AZP22" s="56">
        <v>212.39632878170809</v>
      </c>
      <c r="AZQ22" s="56">
        <v>219.94233382481411</v>
      </c>
      <c r="AZR22" s="56">
        <v>352.56</v>
      </c>
      <c r="AZS22" s="56">
        <v>357.32666223958432</v>
      </c>
      <c r="AZT22" s="56">
        <v>362.15777044271039</v>
      </c>
      <c r="AZU22" s="56">
        <v>367.05419592813507</v>
      </c>
      <c r="AZV22" s="56">
        <v>372.01682179497089</v>
      </c>
      <c r="AZW22" s="56">
        <v>377.04654308195825</v>
      </c>
      <c r="AZX22" s="56">
        <v>382.14426692889089</v>
      </c>
      <c r="AZY22" s="56">
        <v>387.31091274022396</v>
      </c>
      <c r="AZZ22" s="59">
        <v>110.83691642848767</v>
      </c>
      <c r="BAA22" s="56">
        <v>112.33544758429558</v>
      </c>
      <c r="BAB22" s="56">
        <v>113.85423909827013</v>
      </c>
      <c r="BAC22" s="56">
        <v>115.39356489338678</v>
      </c>
      <c r="BAD22" s="56">
        <v>116.9537025960993</v>
      </c>
      <c r="BAE22" s="56">
        <v>118.53493358641133</v>
      </c>
      <c r="BAF22" s="56">
        <v>120.13754304862481</v>
      </c>
      <c r="BAG22" s="56">
        <v>121.76182002277478</v>
      </c>
      <c r="BAH22" s="56">
        <v>123.40805745675942</v>
      </c>
      <c r="BAI22" s="56">
        <v>125.07655225917487</v>
      </c>
      <c r="BAJ22" s="56">
        <v>126.76760535286448</v>
      </c>
      <c r="BAK22" s="56">
        <v>128.481521729192</v>
      </c>
      <c r="BAL22" s="56">
        <v>130.21861050304855</v>
      </c>
      <c r="BAM22" s="56">
        <v>131.97918496860342</v>
      </c>
      <c r="BAN22" s="56">
        <v>133.76356265580833</v>
      </c>
      <c r="BAO22" s="56">
        <v>135.57206538766593</v>
      </c>
      <c r="BAP22" s="56">
        <v>137.40501933827247</v>
      </c>
      <c r="BAQ22" s="56">
        <v>139.26275509164523</v>
      </c>
      <c r="BAR22" s="57">
        <v>0.76</v>
      </c>
      <c r="BAS22" s="56">
        <v>8561.76</v>
      </c>
      <c r="BAT22" s="56">
        <v>8865.941736607434</v>
      </c>
      <c r="BAU22" s="56">
        <v>9180.9304251599715</v>
      </c>
      <c r="BAV22" s="56">
        <v>9507.1100144496959</v>
      </c>
      <c r="BAW22" s="56">
        <v>9844.878094180176</v>
      </c>
      <c r="BAX22" s="56">
        <v>10194.646379600021</v>
      </c>
      <c r="BAY22" s="56">
        <v>10556.841213354463</v>
      </c>
      <c r="BAZ22" s="56">
        <v>10931.904085166694</v>
      </c>
      <c r="BBA22" s="56">
        <v>2739.7009621470061</v>
      </c>
      <c r="BBB22" s="56">
        <v>2364.1974222319832</v>
      </c>
      <c r="BBC22" s="56">
        <v>1958.5539981822662</v>
      </c>
      <c r="BBD22" s="56">
        <v>1521.1030473772491</v>
      </c>
      <c r="BBE22" s="56">
        <v>1050.0964749788757</v>
      </c>
      <c r="BBF22" s="56">
        <v>543.70212228441096</v>
      </c>
      <c r="BBG22" s="56">
        <v>0</v>
      </c>
      <c r="BBH22" s="56">
        <v>0</v>
      </c>
      <c r="BBI22" s="55">
        <v>0</v>
      </c>
      <c r="BBJ22" s="55">
        <v>0</v>
      </c>
      <c r="BBK22" s="55">
        <v>0</v>
      </c>
      <c r="BBL22" s="55">
        <v>0</v>
      </c>
      <c r="BBM22" s="55">
        <v>0</v>
      </c>
      <c r="BBN22" s="55">
        <v>0</v>
      </c>
      <c r="BBO22" s="55">
        <v>0</v>
      </c>
      <c r="BBP22" s="55">
        <v>0</v>
      </c>
      <c r="BBQ22" s="55">
        <v>0</v>
      </c>
      <c r="BBR22" s="55">
        <v>0</v>
      </c>
      <c r="BBS22" s="56">
        <v>9275.24</v>
      </c>
      <c r="BBT22" s="56">
        <v>9400.6425875626337</v>
      </c>
      <c r="BBU22" s="56">
        <v>9527.7406362634592</v>
      </c>
      <c r="BBV22" s="56">
        <v>9656.5570689825145</v>
      </c>
      <c r="BBW22" s="56">
        <v>9787.1151185204944</v>
      </c>
      <c r="BBX22" s="56">
        <v>9919.4383317889206</v>
      </c>
      <c r="BBY22" s="56">
        <v>10053.55057405697</v>
      </c>
      <c r="BBZ22" s="56">
        <v>10189.476033255713</v>
      </c>
      <c r="BCA22" s="56">
        <v>2499.3654593361998</v>
      </c>
      <c r="BCB22" s="56">
        <v>2110.9643684798571</v>
      </c>
      <c r="BCC22" s="56">
        <v>1711.6039298742892</v>
      </c>
      <c r="BCD22" s="56">
        <v>1301.0587970943993</v>
      </c>
      <c r="BCE22" s="56">
        <v>879.09953358896894</v>
      </c>
      <c r="BCF22" s="56">
        <v>445.49254327450882</v>
      </c>
      <c r="BCG22" s="56">
        <v>0</v>
      </c>
      <c r="BCH22" s="59">
        <v>0</v>
      </c>
      <c r="BCI22" s="55">
        <v>0</v>
      </c>
      <c r="BCJ22" s="55">
        <v>0</v>
      </c>
      <c r="BCK22" s="55">
        <v>0</v>
      </c>
      <c r="BCL22" s="55">
        <v>0</v>
      </c>
      <c r="BCM22" s="55">
        <v>0</v>
      </c>
      <c r="BCN22" s="55">
        <v>0</v>
      </c>
      <c r="BCO22" s="55">
        <v>0</v>
      </c>
      <c r="BCP22" s="55">
        <v>0</v>
      </c>
      <c r="BCQ22" s="55">
        <v>0</v>
      </c>
      <c r="BCR22" s="55">
        <v>0</v>
      </c>
      <c r="BCS22" s="57">
        <v>0.76</v>
      </c>
      <c r="BCT22" s="56">
        <v>325.44</v>
      </c>
      <c r="BCU22" s="56">
        <v>337.00221435330155</v>
      </c>
      <c r="BCV22" s="56">
        <v>348.97521041982736</v>
      </c>
      <c r="BCW22" s="56">
        <v>361.37358242960664</v>
      </c>
      <c r="BCX22" s="56">
        <v>374.21244311566738</v>
      </c>
      <c r="BCY22" s="56">
        <v>387.50744213538229</v>
      </c>
      <c r="BCZ22" s="56">
        <v>401.27478514628723</v>
      </c>
      <c r="BDA22" s="56">
        <v>415.5312535596243</v>
      </c>
      <c r="BDB22" s="56">
        <v>104.13843428467064</v>
      </c>
      <c r="BDC22" s="56">
        <v>89.865215690602938</v>
      </c>
      <c r="BDD22" s="56">
        <v>74.446353689946534</v>
      </c>
      <c r="BDE22" s="56">
        <v>57.81845972538963</v>
      </c>
      <c r="BDF22" s="56">
        <v>39.915087180337373</v>
      </c>
      <c r="BDG22" s="56">
        <v>20.666594097035972</v>
      </c>
      <c r="BDH22" s="56">
        <v>0</v>
      </c>
      <c r="BDI22" s="59">
        <v>0</v>
      </c>
      <c r="BDJ22" s="55">
        <v>0</v>
      </c>
      <c r="BDK22" s="55">
        <v>0</v>
      </c>
      <c r="BDL22" s="55">
        <v>0</v>
      </c>
      <c r="BDM22" s="55">
        <v>0</v>
      </c>
      <c r="BDN22" s="55">
        <v>0</v>
      </c>
      <c r="BDO22" s="55">
        <v>0</v>
      </c>
      <c r="BDP22" s="55">
        <v>0</v>
      </c>
      <c r="BDQ22" s="55">
        <v>0</v>
      </c>
      <c r="BDR22" s="55">
        <v>0</v>
      </c>
      <c r="BDS22" s="55">
        <v>0</v>
      </c>
      <c r="BDT22" s="56">
        <v>352.56</v>
      </c>
      <c r="BDU22" s="56">
        <v>357.32666223958432</v>
      </c>
      <c r="BDV22" s="56">
        <v>362.15777044271039</v>
      </c>
      <c r="BDW22" s="56">
        <v>367.05419592813507</v>
      </c>
      <c r="BDX22" s="56">
        <v>372.01682179497089</v>
      </c>
      <c r="BDY22" s="56">
        <v>377.04654308195825</v>
      </c>
      <c r="BDZ22" s="56">
        <v>382.14426692889089</v>
      </c>
      <c r="BEA22" s="56">
        <v>387.31091274022396</v>
      </c>
      <c r="BEB22" s="56">
        <v>95.003071224417994</v>
      </c>
      <c r="BEC22" s="56">
        <v>80.239605417353985</v>
      </c>
      <c r="BED22" s="56">
        <v>65.059565199011502</v>
      </c>
      <c r="BEE22" s="56">
        <v>49.454384954308615</v>
      </c>
      <c r="BEF22" s="56">
        <v>33.415343598885514</v>
      </c>
      <c r="BEG22" s="56">
        <v>16.933561940915904</v>
      </c>
      <c r="BEH22" s="56">
        <v>0</v>
      </c>
      <c r="BEI22" s="59">
        <v>0</v>
      </c>
      <c r="BEJ22" s="55">
        <v>0</v>
      </c>
      <c r="BEK22" s="55">
        <v>0</v>
      </c>
      <c r="BEL22" s="55">
        <v>0</v>
      </c>
      <c r="BEM22" s="55">
        <v>0</v>
      </c>
      <c r="BEN22" s="55">
        <v>0</v>
      </c>
      <c r="BEO22" s="55">
        <v>0</v>
      </c>
      <c r="BEP22" s="55">
        <v>0</v>
      </c>
      <c r="BEQ22" s="55">
        <v>0</v>
      </c>
      <c r="BER22" s="55">
        <v>0</v>
      </c>
      <c r="BES22" s="55">
        <v>0</v>
      </c>
      <c r="BET22" s="57">
        <v>0</v>
      </c>
      <c r="BEU22" s="56">
        <v>8561.76</v>
      </c>
      <c r="BEV22" s="56">
        <v>8865.941736607434</v>
      </c>
      <c r="BEW22" s="56">
        <v>9180.9304251599715</v>
      </c>
      <c r="BEX22" s="56">
        <v>9507.1100144496959</v>
      </c>
      <c r="BEY22" s="56">
        <v>9844.878094180176</v>
      </c>
      <c r="BEZ22" s="56">
        <v>10194.646379600021</v>
      </c>
      <c r="BFA22" s="56">
        <v>10556.841213354463</v>
      </c>
      <c r="BFB22" s="56">
        <v>10931.904085166694</v>
      </c>
      <c r="BFC22" s="56">
        <v>2739.7009621470061</v>
      </c>
      <c r="BFD22" s="56">
        <v>2364.1974222319832</v>
      </c>
      <c r="BFE22" s="56">
        <v>1958.5539981822662</v>
      </c>
      <c r="BFF22" s="56">
        <v>1521.1030473772491</v>
      </c>
      <c r="BFG22" s="56">
        <v>1050.0964749788757</v>
      </c>
      <c r="BFH22" s="56">
        <v>543.70212228441096</v>
      </c>
      <c r="BFI22" s="56">
        <v>0</v>
      </c>
      <c r="BFJ22" s="56">
        <v>0</v>
      </c>
      <c r="BFK22" s="56">
        <v>0</v>
      </c>
      <c r="BFL22" s="56">
        <v>0</v>
      </c>
      <c r="BFM22" s="56">
        <v>0</v>
      </c>
      <c r="BFN22" s="56">
        <v>0</v>
      </c>
      <c r="BFO22" s="56">
        <v>0</v>
      </c>
      <c r="BFP22" s="56">
        <v>0</v>
      </c>
      <c r="BFQ22" s="56">
        <v>0</v>
      </c>
      <c r="BFR22" s="56">
        <v>0</v>
      </c>
      <c r="BFS22" s="56">
        <v>0</v>
      </c>
      <c r="BFT22" s="56">
        <v>0</v>
      </c>
      <c r="BFU22" s="56">
        <v>9275.24</v>
      </c>
      <c r="BFV22" s="56">
        <v>9400.6425875626337</v>
      </c>
      <c r="BFW22" s="56">
        <v>9527.7406362634592</v>
      </c>
      <c r="BFX22" s="56">
        <v>9656.5570689825145</v>
      </c>
      <c r="BFY22" s="56">
        <v>9787.1151185204944</v>
      </c>
      <c r="BFZ22" s="56">
        <v>9919.4383317889206</v>
      </c>
      <c r="BGA22" s="56">
        <v>10053.55057405697</v>
      </c>
      <c r="BGB22" s="56">
        <v>10189.476033255713</v>
      </c>
      <c r="BGC22" s="56">
        <v>2499.3654593361998</v>
      </c>
      <c r="BGD22" s="56">
        <v>2110.9643684798571</v>
      </c>
      <c r="BGE22" s="56">
        <v>1711.6039298742892</v>
      </c>
      <c r="BGF22" s="56">
        <v>1301.0587970943993</v>
      </c>
      <c r="BGG22" s="56">
        <v>879.09953358896894</v>
      </c>
      <c r="BGH22" s="56">
        <v>445.49254327450882</v>
      </c>
      <c r="BGI22" s="56">
        <v>0</v>
      </c>
      <c r="BGJ22" s="56">
        <v>0</v>
      </c>
      <c r="BGK22" s="56">
        <v>0</v>
      </c>
      <c r="BGL22" s="56">
        <v>0</v>
      </c>
      <c r="BGM22" s="56">
        <v>0</v>
      </c>
      <c r="BGN22" s="56">
        <v>0</v>
      </c>
      <c r="BGO22" s="56">
        <v>0</v>
      </c>
      <c r="BGP22" s="56">
        <v>0</v>
      </c>
      <c r="BGQ22" s="56">
        <v>0</v>
      </c>
      <c r="BGR22" s="56">
        <v>0</v>
      </c>
      <c r="BGS22" s="56">
        <v>0</v>
      </c>
      <c r="BGT22" s="56">
        <v>0</v>
      </c>
      <c r="BGU22" s="57">
        <v>0.25</v>
      </c>
      <c r="BGV22" s="56">
        <v>325.44</v>
      </c>
      <c r="BGW22" s="56">
        <v>337.00221435330155</v>
      </c>
      <c r="BGX22" s="56">
        <v>348.97521041982736</v>
      </c>
      <c r="BGY22" s="56">
        <v>361.37358242960664</v>
      </c>
      <c r="BGZ22" s="56">
        <v>374.21244311566738</v>
      </c>
      <c r="BHA22" s="56">
        <v>290.63058160153673</v>
      </c>
      <c r="BHB22" s="56">
        <v>300.95608885971541</v>
      </c>
      <c r="BHC22" s="56">
        <v>311.64844016971824</v>
      </c>
      <c r="BHD22" s="56">
        <v>78.103825713502971</v>
      </c>
      <c r="BHE22" s="56">
        <v>67.3989117679522</v>
      </c>
      <c r="BHF22" s="56">
        <v>55.8347652674599</v>
      </c>
      <c r="BHG22" s="56">
        <v>43.363844794042222</v>
      </c>
      <c r="BHH22" s="56">
        <v>29.936315385253032</v>
      </c>
      <c r="BHI22" s="56">
        <v>15.49994557277698</v>
      </c>
      <c r="BHJ22" s="56">
        <v>0</v>
      </c>
      <c r="BHK22" s="59">
        <v>0</v>
      </c>
      <c r="BHL22" s="56">
        <v>0</v>
      </c>
      <c r="BHM22" s="56">
        <v>0</v>
      </c>
      <c r="BHN22" s="56">
        <v>0</v>
      </c>
      <c r="BHO22" s="56">
        <v>0</v>
      </c>
      <c r="BHP22" s="56">
        <v>0</v>
      </c>
      <c r="BHQ22" s="56">
        <v>0</v>
      </c>
      <c r="BHR22" s="56">
        <v>0</v>
      </c>
      <c r="BHS22" s="56">
        <v>0</v>
      </c>
      <c r="BHT22" s="56">
        <v>0</v>
      </c>
      <c r="BHU22" s="56">
        <v>0</v>
      </c>
      <c r="BHV22" s="56">
        <v>352.56</v>
      </c>
      <c r="BHW22" s="56">
        <v>357.32666223958432</v>
      </c>
      <c r="BHX22" s="56">
        <v>362.15777044271039</v>
      </c>
      <c r="BHY22" s="56">
        <v>367.05419592813507</v>
      </c>
      <c r="BHZ22" s="56">
        <v>372.01682179497089</v>
      </c>
      <c r="BIA22" s="59">
        <v>282.78490731146871</v>
      </c>
      <c r="BIB22" s="56">
        <v>286.60820019666818</v>
      </c>
      <c r="BIC22" s="56">
        <v>290.48318455516795</v>
      </c>
      <c r="BID22" s="56">
        <v>71.252303418313488</v>
      </c>
      <c r="BIE22" s="56">
        <v>60.179704063015492</v>
      </c>
      <c r="BIF22" s="56">
        <v>48.794673899258626</v>
      </c>
      <c r="BIG22" s="56">
        <v>37.090788715731463</v>
      </c>
      <c r="BIH22" s="56">
        <v>25.061507699164135</v>
      </c>
      <c r="BII22" s="56">
        <v>12.700171455686927</v>
      </c>
      <c r="BIJ22" s="56">
        <v>0</v>
      </c>
      <c r="BIK22" s="59">
        <v>0</v>
      </c>
      <c r="BIL22" s="56">
        <v>0</v>
      </c>
      <c r="BIM22" s="56">
        <v>0</v>
      </c>
      <c r="BIN22" s="56">
        <v>0</v>
      </c>
      <c r="BIO22" s="56">
        <v>0</v>
      </c>
      <c r="BIP22" s="56">
        <v>0</v>
      </c>
      <c r="BIQ22" s="56">
        <v>0</v>
      </c>
      <c r="BIR22" s="56">
        <v>0</v>
      </c>
      <c r="BIS22" s="56">
        <v>0</v>
      </c>
      <c r="BIT22" s="56">
        <v>0</v>
      </c>
      <c r="BIU22" s="56">
        <v>0</v>
      </c>
      <c r="BIV22" s="61">
        <v>0.9</v>
      </c>
      <c r="BIW22" s="61">
        <v>0.9</v>
      </c>
      <c r="BIX22" s="61">
        <f t="shared" si="15"/>
        <v>0.71400000000000008</v>
      </c>
      <c r="BIY22" s="61">
        <f t="shared" si="15"/>
        <v>0.71400000000000008</v>
      </c>
      <c r="BIZ22" s="61">
        <v>0.1</v>
      </c>
      <c r="BJA22" s="61">
        <v>0.1</v>
      </c>
      <c r="BJB22" s="61">
        <v>0.8</v>
      </c>
      <c r="BJC22" s="61">
        <v>0.8</v>
      </c>
      <c r="BJD22" s="61">
        <v>0.8</v>
      </c>
      <c r="BJE22" s="61">
        <v>0.8</v>
      </c>
      <c r="BJF22" s="61">
        <v>1</v>
      </c>
      <c r="BJG22" s="61">
        <v>1</v>
      </c>
      <c r="BJH22" s="61">
        <f t="shared" si="16"/>
        <v>6</v>
      </c>
      <c r="BJI22" s="61">
        <f t="shared" si="16"/>
        <v>6</v>
      </c>
      <c r="BJJ22" s="62">
        <v>0.3</v>
      </c>
      <c r="BJK22" s="62">
        <v>0.3</v>
      </c>
      <c r="BJL22" s="46">
        <f t="shared" si="17"/>
        <v>1.69</v>
      </c>
      <c r="BJM22" s="46">
        <f t="shared" si="17"/>
        <v>1.5649999999999999</v>
      </c>
      <c r="BJN22" s="46">
        <f t="shared" si="17"/>
        <v>1.423</v>
      </c>
      <c r="BJO22" s="46">
        <v>1.5</v>
      </c>
      <c r="BJP22" s="61">
        <f t="shared" si="1"/>
        <v>0.65</v>
      </c>
      <c r="BJQ22" s="61">
        <f t="shared" si="1"/>
        <v>0.65</v>
      </c>
      <c r="BJR22" s="61">
        <v>0.69</v>
      </c>
      <c r="BJS22" s="61">
        <v>0.69</v>
      </c>
      <c r="BJT22" s="61">
        <v>48.83</v>
      </c>
      <c r="BJU22" s="61">
        <v>48.83</v>
      </c>
      <c r="BJV22" s="61">
        <f t="shared" si="18"/>
        <v>73.245000000000005</v>
      </c>
      <c r="BJW22" s="61">
        <f t="shared" si="18"/>
        <v>73.245000000000005</v>
      </c>
      <c r="BJX22" s="61">
        <v>4</v>
      </c>
      <c r="BJY22" s="61">
        <v>4</v>
      </c>
      <c r="BJZ22" s="63">
        <v>2043699.2064</v>
      </c>
      <c r="BKA22" s="63">
        <v>2116307.6389776464</v>
      </c>
      <c r="BKB22" s="63">
        <v>2191495.6999393874</v>
      </c>
      <c r="BKC22" s="63">
        <v>2269355.0381800397</v>
      </c>
      <c r="BKD22" s="63">
        <v>2349980.5586912935</v>
      </c>
      <c r="BKE22" s="63">
        <v>2433470.5382441459</v>
      </c>
      <c r="BKF22" s="63">
        <v>2519926.7451812862</v>
      </c>
      <c r="BKG22" s="63">
        <v>2609454.5634654667</v>
      </c>
      <c r="BKH22" s="63">
        <v>2702163.1211350481</v>
      </c>
      <c r="BKI22" s="63">
        <v>2798165.423323316</v>
      </c>
      <c r="BKJ22" s="63">
        <v>2897578.4900036906</v>
      </c>
      <c r="BKK22" s="63">
        <v>3000523.4986287481</v>
      </c>
      <c r="BKL22" s="63">
        <v>3107125.9318369091</v>
      </c>
      <c r="BKM22" s="63">
        <v>3217515.7304068459</v>
      </c>
      <c r="BKN22" s="63">
        <v>3331827.4516460407</v>
      </c>
      <c r="BKO22" s="63">
        <v>3450200.4334065686</v>
      </c>
      <c r="BKP22" s="63">
        <v>3572778.9639280187</v>
      </c>
      <c r="BKQ22" s="63">
        <v>3699712.4577145926</v>
      </c>
      <c r="BKR22" s="63">
        <v>3831155.637660746</v>
      </c>
      <c r="BKS22" s="63">
        <v>3967268.72364739</v>
      </c>
      <c r="BKT22" s="63">
        <v>4108217.6278385166</v>
      </c>
      <c r="BKU22" s="63">
        <v>4254174.1569163231</v>
      </c>
      <c r="BKV22" s="63">
        <v>4405316.2215013234</v>
      </c>
      <c r="BKW22" s="63">
        <v>4561828.0530127389</v>
      </c>
      <c r="BKX22" s="63">
        <v>4723900.4282334791</v>
      </c>
      <c r="BKY22" s="63">
        <v>4891730.9018534655</v>
      </c>
      <c r="BKZ22" s="64">
        <v>2214007.4736000001</v>
      </c>
      <c r="BLA22" s="64">
        <v>2243941.1751616257</v>
      </c>
      <c r="BLB22" s="64">
        <v>2274279.5847018212</v>
      </c>
      <c r="BLC22" s="64">
        <v>2305028.1739310469</v>
      </c>
      <c r="BLD22" s="64">
        <v>2336192.488538079</v>
      </c>
      <c r="BLE22" s="64">
        <v>2367778.1491902089</v>
      </c>
      <c r="BLF22" s="64">
        <v>2399790.8525469648</v>
      </c>
      <c r="BLG22" s="64">
        <v>2432236.3722875351</v>
      </c>
      <c r="BLH22" s="64">
        <v>2465120.5601520874</v>
      </c>
      <c r="BLI22" s="64">
        <v>2498449.3469971633</v>
      </c>
      <c r="BLJ22" s="64">
        <v>2532228.7438653433</v>
      </c>
      <c r="BLK22" s="64">
        <v>2566464.8430693736</v>
      </c>
      <c r="BLL22" s="64">
        <v>2601163.8192909518</v>
      </c>
      <c r="BLM22" s="64">
        <v>2636331.9306943645</v>
      </c>
      <c r="BLN22" s="64">
        <v>2671975.5200551855</v>
      </c>
      <c r="BLO22" s="64">
        <v>2708101.0159042352</v>
      </c>
      <c r="BLP22" s="64">
        <v>2744714.9336869973</v>
      </c>
      <c r="BLQ22" s="64">
        <v>2781823.8769387254</v>
      </c>
      <c r="BLR22" s="64">
        <v>2819434.5384754222</v>
      </c>
      <c r="BLS22" s="64">
        <v>2857553.7016009348</v>
      </c>
      <c r="BLT22" s="64">
        <v>2896188.2413303587</v>
      </c>
      <c r="BLU22" s="64">
        <v>2935345.125629989</v>
      </c>
      <c r="BLV22" s="64">
        <v>2975031.4166740333</v>
      </c>
      <c r="BLW22" s="64">
        <v>3015254.2721183193</v>
      </c>
      <c r="BLX22" s="64">
        <v>3056020.9463912132</v>
      </c>
      <c r="BLY22" s="64">
        <v>3097338.7920020083</v>
      </c>
      <c r="BLZ22" s="65">
        <v>860658.50523744011</v>
      </c>
      <c r="BMA22" s="65">
        <v>891235.93309679173</v>
      </c>
      <c r="BMB22" s="65">
        <v>922899.71412502998</v>
      </c>
      <c r="BMC22" s="65">
        <v>955688.44421756431</v>
      </c>
      <c r="BMD22" s="65">
        <v>989642.09050264535</v>
      </c>
      <c r="BME22" s="65">
        <v>1024802.04005845</v>
      </c>
      <c r="BMF22" s="65">
        <v>1061211.1503609838</v>
      </c>
      <c r="BMG22" s="65">
        <v>1098913.8015242934</v>
      </c>
      <c r="BMH22" s="65">
        <v>1137955.950396667</v>
      </c>
      <c r="BMI22" s="65">
        <v>1178385.1865787632</v>
      </c>
      <c r="BMJ22" s="65">
        <v>1220250.7904319433</v>
      </c>
      <c r="BMK22" s="65">
        <v>1263603.7931475276</v>
      </c>
      <c r="BML22" s="65">
        <v>1308497.0389501846</v>
      </c>
      <c r="BMM22" s="65">
        <v>1354985.2495112785</v>
      </c>
      <c r="BMN22" s="65">
        <v>1403125.0906506937</v>
      </c>
      <c r="BMO22" s="65">
        <v>1452975.241408434</v>
      </c>
      <c r="BMP22" s="65">
        <v>1504596.4655701979</v>
      </c>
      <c r="BMQ22" s="65">
        <v>1558051.6857341069</v>
      </c>
      <c r="BMR22" s="65">
        <v>1613406.0600088753</v>
      </c>
      <c r="BMS22" s="65">
        <v>1670727.061436906</v>
      </c>
      <c r="BMT22" s="65">
        <v>1730084.5602391283</v>
      </c>
      <c r="BMU22" s="65">
        <v>1791550.9089818224</v>
      </c>
      <c r="BMV22" s="65">
        <v>1855201.0307692492</v>
      </c>
      <c r="BMW22" s="65">
        <v>1921112.5105695813</v>
      </c>
      <c r="BMX22" s="65">
        <v>1989365.6897854579</v>
      </c>
      <c r="BMY22" s="65">
        <v>2060043.7641844349</v>
      </c>
      <c r="BMZ22" s="65">
        <v>932380.04734056012</v>
      </c>
      <c r="BNA22" s="65">
        <v>944985.96055987058</v>
      </c>
      <c r="BNB22" s="65">
        <v>957762.30755084543</v>
      </c>
      <c r="BNC22" s="65">
        <v>970711.39260275092</v>
      </c>
      <c r="BND22" s="65">
        <v>983835.55115917767</v>
      </c>
      <c r="BNE22" s="65">
        <v>997137.15023925249</v>
      </c>
      <c r="BNF22" s="65">
        <v>1010618.5888645421</v>
      </c>
      <c r="BNG22" s="65">
        <v>1024282.2984917335</v>
      </c>
      <c r="BNH22" s="65">
        <v>1038130.7434511596</v>
      </c>
      <c r="BNI22" s="65">
        <v>1052166.4213912555</v>
      </c>
      <c r="BNJ22" s="65">
        <v>1066391.8637290257</v>
      </c>
      <c r="BNK22" s="65">
        <v>1080809.6361065987</v>
      </c>
      <c r="BNL22" s="65">
        <v>1095422.3388539557</v>
      </c>
      <c r="BNM22" s="65">
        <v>1110232.607457916</v>
      </c>
      <c r="BNN22" s="65">
        <v>1125243.1130374626</v>
      </c>
      <c r="BNO22" s="65">
        <v>1140456.562825493</v>
      </c>
      <c r="BNP22" s="65">
        <v>1155875.700657086</v>
      </c>
      <c r="BNQ22" s="65">
        <v>1171503.3074643677</v>
      </c>
      <c r="BNR22" s="65">
        <v>1187342.2017780691</v>
      </c>
      <c r="BNS22" s="65">
        <v>1203395.2402358649</v>
      </c>
      <c r="BNT22" s="65">
        <v>1219665.3180975844</v>
      </c>
      <c r="BNU22" s="65">
        <v>1236155.3697673893</v>
      </c>
      <c r="BNV22" s="65">
        <v>1252868.3693230099</v>
      </c>
      <c r="BNW22" s="65">
        <v>1269807.3310521385</v>
      </c>
      <c r="BNX22" s="65">
        <v>1286975.3099960731</v>
      </c>
      <c r="BNY22" s="65">
        <v>1304375.4025007125</v>
      </c>
      <c r="BNZ22" s="66">
        <v>38171.750784000003</v>
      </c>
      <c r="BOA22" s="66">
        <v>39527.914638490583</v>
      </c>
      <c r="BOB22" s="66">
        <v>40932.260207533218</v>
      </c>
      <c r="BOC22" s="66">
        <v>42386.499288422521</v>
      </c>
      <c r="BOD22" s="66">
        <v>43892.404495092902</v>
      </c>
      <c r="BOE22" s="66">
        <v>45451.811418808735</v>
      </c>
      <c r="BOF22" s="66">
        <v>47066.620865619538</v>
      </c>
      <c r="BOG22" s="66">
        <v>48738.801173307191</v>
      </c>
      <c r="BOH22" s="66">
        <v>50470.390610649629</v>
      </c>
      <c r="BOI22" s="66">
        <v>52263.499861925411</v>
      </c>
      <c r="BOJ22" s="66">
        <v>54120.314599687612</v>
      </c>
      <c r="BOK22" s="66">
        <v>56043.0981489431</v>
      </c>
      <c r="BOL22" s="66">
        <v>58034.19424598464</v>
      </c>
      <c r="BOM22" s="66">
        <v>60096.029895238622</v>
      </c>
      <c r="BON22" s="66">
        <v>62231.118327610704</v>
      </c>
      <c r="BOO22" s="66">
        <v>64442.062063935402</v>
      </c>
      <c r="BOP22" s="66">
        <v>66731.556087263772</v>
      </c>
      <c r="BOQ22" s="66">
        <v>69102.391127855924</v>
      </c>
      <c r="BOR22" s="66">
        <v>71557.45706488259</v>
      </c>
      <c r="BOS22" s="66">
        <v>74099.7464489821</v>
      </c>
      <c r="BOT22" s="66">
        <v>76732.358149966691</v>
      </c>
      <c r="BOU22" s="66">
        <v>79458.501134124206</v>
      </c>
      <c r="BOV22" s="66">
        <v>82281.498375719602</v>
      </c>
      <c r="BOW22" s="66">
        <v>85204.790907464048</v>
      </c>
      <c r="BOX22" s="66">
        <v>88231.942014888875</v>
      </c>
      <c r="BOY22" s="66">
        <v>91366.641579737159</v>
      </c>
      <c r="BOZ22" s="65">
        <v>41352.730016000001</v>
      </c>
      <c r="BPA22" s="65">
        <v>41911.824912389246</v>
      </c>
      <c r="BPB22" s="65">
        <v>42478.478852717009</v>
      </c>
      <c r="BPC22" s="65">
        <v>43052.794036351639</v>
      </c>
      <c r="BPD22" s="65">
        <v>43634.874044411772</v>
      </c>
      <c r="BPE22" s="65">
        <v>44224.823858447722</v>
      </c>
      <c r="BPF22" s="65">
        <v>44822.749879375595</v>
      </c>
      <c r="BPG22" s="65">
        <v>45428.759946667269</v>
      </c>
      <c r="BPH22" s="65">
        <v>46042.963357799897</v>
      </c>
      <c r="BPI22" s="65">
        <v>46665.47088796836</v>
      </c>
      <c r="BPJ22" s="65">
        <v>47296.394810064172</v>
      </c>
      <c r="BPK22" s="65">
        <v>47935.848914924638</v>
      </c>
      <c r="BPL22" s="65">
        <v>48583.948531855633</v>
      </c>
      <c r="BPM22" s="65">
        <v>49240.810549431946</v>
      </c>
      <c r="BPN22" s="65">
        <v>49906.553436578826</v>
      </c>
      <c r="BPO22" s="65">
        <v>50581.297263938541</v>
      </c>
      <c r="BPP22" s="65">
        <v>51265.163725525796</v>
      </c>
      <c r="BPQ22" s="65">
        <v>51958.276160676054</v>
      </c>
      <c r="BPR22" s="65">
        <v>52660.759576290387</v>
      </c>
      <c r="BPS22" s="65">
        <v>53372.740669381303</v>
      </c>
      <c r="BPT22" s="65">
        <v>54094.347849923251</v>
      </c>
      <c r="BPU22" s="65">
        <v>54825.711264012105</v>
      </c>
      <c r="BPV22" s="65">
        <v>55566.962817337837</v>
      </c>
      <c r="BPW22" s="65">
        <v>56318.236198974417</v>
      </c>
      <c r="BPX22" s="65">
        <v>57079.666905491438</v>
      </c>
      <c r="BPY22" s="65">
        <v>57851.392265391769</v>
      </c>
      <c r="BPZ22" s="66">
        <v>100918.749384</v>
      </c>
      <c r="BQA22" s="66">
        <v>114850.0994695769</v>
      </c>
      <c r="BQB22" s="66">
        <v>130704.6057217885</v>
      </c>
      <c r="BQC22" s="66">
        <v>148747.75064007283</v>
      </c>
      <c r="BQD22" s="66">
        <v>169281.66531160654</v>
      </c>
      <c r="BQE22" s="66">
        <v>192650.18857334394</v>
      </c>
      <c r="BQF22" s="66">
        <v>219244.62456714918</v>
      </c>
      <c r="BQG22" s="66">
        <v>249510.29509784319</v>
      </c>
      <c r="BQH22" s="66">
        <v>283953.99651290214</v>
      </c>
      <c r="BQI22" s="66">
        <v>323152.48596868897</v>
      </c>
      <c r="BQJ22" s="66">
        <v>367762.13918510143</v>
      </c>
      <c r="BQK22" s="66">
        <v>418529.94140700047</v>
      </c>
      <c r="BQL22" s="66">
        <v>476305.99561523192</v>
      </c>
      <c r="BQM22" s="66">
        <v>542057.75743628247</v>
      </c>
      <c r="BQN22" s="66">
        <v>616886.23511304636</v>
      </c>
      <c r="BQO22" s="66">
        <v>702044.42580398102</v>
      </c>
      <c r="BQP22" s="66">
        <v>798958.29692507652</v>
      </c>
      <c r="BQQ22" s="66">
        <v>909250.66386560653</v>
      </c>
      <c r="BQR22" s="66">
        <v>1034768.363908204</v>
      </c>
      <c r="BQS22" s="66">
        <v>1177613.1813784679</v>
      </c>
      <c r="BQT22" s="66">
        <v>1340177.0418633902</v>
      </c>
      <c r="BQU22" s="66">
        <v>1525182.0648230962</v>
      </c>
      <c r="BQV22" s="66">
        <v>1735726.1452738426</v>
      </c>
      <c r="BQW22" s="66">
        <v>1975334.8278040732</v>
      </c>
      <c r="BQX22" s="66">
        <v>2248020.3415499888</v>
      </c>
      <c r="BQY22" s="66">
        <v>2558348.7846667864</v>
      </c>
      <c r="BQZ22" s="65">
        <v>109328.64516599999</v>
      </c>
      <c r="BRA22" s="65">
        <v>121776.65591931179</v>
      </c>
      <c r="BRB22" s="65">
        <v>135641.98023650513</v>
      </c>
      <c r="BRC22" s="65">
        <v>151085.99151114243</v>
      </c>
      <c r="BRD22" s="65">
        <v>168288.43689176405</v>
      </c>
      <c r="BRE22" s="65">
        <v>187449.5292926254</v>
      </c>
      <c r="BRF22" s="65">
        <v>208792.27759792944</v>
      </c>
      <c r="BRG22" s="65">
        <v>232565.08217994176</v>
      </c>
      <c r="BRH22" s="65">
        <v>259044.62593926632</v>
      </c>
      <c r="BRI22" s="65">
        <v>288539.09451503196</v>
      </c>
      <c r="BRJ22" s="65">
        <v>321391.7631438293</v>
      </c>
      <c r="BRK22" s="65">
        <v>357984.99191352417</v>
      </c>
      <c r="BRL22" s="65">
        <v>398744.67591123295</v>
      </c>
      <c r="BRM22" s="65">
        <v>444145.20205909084</v>
      </c>
      <c r="BRN22" s="65">
        <v>494714.97032859444</v>
      </c>
      <c r="BRO22" s="65">
        <v>551042.54359289561</v>
      </c>
      <c r="BRP22" s="65">
        <v>613783.49769290909</v>
      </c>
      <c r="BRQ22" s="65">
        <v>683668.05144262256</v>
      </c>
      <c r="BRR22" s="65">
        <v>761509.56537642982</v>
      </c>
      <c r="BRS22" s="65">
        <v>848214.00815227011</v>
      </c>
      <c r="BRT22" s="65">
        <v>944790.50078654266</v>
      </c>
      <c r="BRU22" s="65">
        <v>1052363.0614412609</v>
      </c>
      <c r="BRV22" s="65">
        <v>1172183.6874566909</v>
      </c>
      <c r="BRW22" s="65">
        <v>1305646.9268864181</v>
      </c>
      <c r="BRX22" s="65">
        <v>1454306.1091275704</v>
      </c>
      <c r="BRY22" s="65">
        <v>1619891.4235485061</v>
      </c>
      <c r="BRZ22" s="64">
        <v>2043699.2064</v>
      </c>
      <c r="BSA22" s="64">
        <v>2116307.6389776464</v>
      </c>
      <c r="BSB22" s="64">
        <v>2191495.6999393874</v>
      </c>
      <c r="BSC22" s="64">
        <v>2269355.0381800397</v>
      </c>
      <c r="BSD22" s="64">
        <v>2349980.5586912935</v>
      </c>
      <c r="BSE22" s="64">
        <v>2433470.5382441459</v>
      </c>
      <c r="BSF22" s="64">
        <v>2519926.7451812862</v>
      </c>
      <c r="BSG22" s="64">
        <v>2609454.5634654667</v>
      </c>
      <c r="BSH22" s="64">
        <v>1629018.3387414149</v>
      </c>
      <c r="BSI22" s="64">
        <v>1499017.1910660623</v>
      </c>
      <c r="BSJ22" s="64">
        <v>1357722.492458872</v>
      </c>
      <c r="BSK22" s="64">
        <v>1204495.8615923973</v>
      </c>
      <c r="BSL22" s="64">
        <v>1038667.811499767</v>
      </c>
      <c r="BSM22" s="64">
        <v>859536.3451229718</v>
      </c>
      <c r="BSN22" s="64">
        <v>0</v>
      </c>
      <c r="BSO22" s="64">
        <v>0</v>
      </c>
      <c r="BSP22" s="64">
        <v>0</v>
      </c>
      <c r="BSQ22" s="64">
        <v>0</v>
      </c>
      <c r="BSR22" s="64">
        <v>0</v>
      </c>
      <c r="BSS22" s="64">
        <v>0</v>
      </c>
      <c r="BST22" s="64">
        <v>0</v>
      </c>
      <c r="BSU22" s="64">
        <v>0</v>
      </c>
      <c r="BSV22" s="64">
        <v>0</v>
      </c>
      <c r="BSW22" s="64">
        <v>0</v>
      </c>
      <c r="BSX22" s="64">
        <v>0</v>
      </c>
      <c r="BSY22" s="64">
        <v>0</v>
      </c>
      <c r="BSZ22" s="64">
        <v>2214007.4736000001</v>
      </c>
      <c r="BTA22" s="64">
        <v>2243941.1751616257</v>
      </c>
      <c r="BTB22" s="64">
        <v>2274279.5847018212</v>
      </c>
      <c r="BTC22" s="64">
        <v>2305028.1739310469</v>
      </c>
      <c r="BTD22" s="64">
        <v>2336192.488538079</v>
      </c>
      <c r="BTE22" s="64">
        <v>2367778.1491902089</v>
      </c>
      <c r="BTF22" s="64">
        <v>2399790.8525469648</v>
      </c>
      <c r="BTG22" s="64">
        <v>2432236.3722875351</v>
      </c>
      <c r="BTH22" s="63">
        <v>1933358.8393192797</v>
      </c>
      <c r="BTI22" s="63">
        <v>1716196.7538301942</v>
      </c>
      <c r="BTJ22" s="63">
        <v>1492809.1356691881</v>
      </c>
      <c r="BTK22" s="63">
        <v>1263067.3406248558</v>
      </c>
      <c r="BTL22" s="63">
        <v>1026840.3839010469</v>
      </c>
      <c r="BTM22" s="63">
        <v>783994.90034220531</v>
      </c>
      <c r="BTN22" s="63">
        <v>0</v>
      </c>
      <c r="BTO22" s="63">
        <v>0</v>
      </c>
      <c r="BTP22" s="63">
        <v>0</v>
      </c>
      <c r="BTQ22" s="63">
        <v>0</v>
      </c>
      <c r="BTR22" s="63">
        <v>0</v>
      </c>
      <c r="BTS22" s="63">
        <v>0</v>
      </c>
      <c r="BTT22" s="63">
        <v>0</v>
      </c>
      <c r="BTU22" s="63">
        <v>0</v>
      </c>
      <c r="BTV22" s="63">
        <v>0</v>
      </c>
      <c r="BTW22" s="63">
        <v>0</v>
      </c>
      <c r="BTX22" s="63">
        <v>0</v>
      </c>
      <c r="BTY22" s="63">
        <v>0</v>
      </c>
      <c r="BTZ22" s="63">
        <v>860658.50523744011</v>
      </c>
      <c r="BUA22" s="63">
        <v>891235.93309679185</v>
      </c>
      <c r="BUB22" s="63">
        <v>922899.71412502998</v>
      </c>
      <c r="BUC22" s="63">
        <v>955688.44421756431</v>
      </c>
      <c r="BUD22" s="63">
        <v>989642.09050264535</v>
      </c>
      <c r="BUE22" s="63">
        <v>1024802.0400584501</v>
      </c>
      <c r="BUF22" s="63">
        <v>1061211.1503609838</v>
      </c>
      <c r="BUG22" s="63">
        <v>1098913.8015242931</v>
      </c>
      <c r="BUH22" s="77">
        <v>975390.81462571467</v>
      </c>
      <c r="BUI22" s="77">
        <v>841703.70469911653</v>
      </c>
      <c r="BUJ22" s="77">
        <v>697286.16596111038</v>
      </c>
      <c r="BUK22" s="77">
        <v>541544.48277751182</v>
      </c>
      <c r="BUL22" s="77">
        <v>373856.29684290988</v>
      </c>
      <c r="BUM22" s="77">
        <v>193569.3213587541</v>
      </c>
      <c r="BUN22" s="77">
        <v>0</v>
      </c>
      <c r="BUO22" s="63">
        <v>0</v>
      </c>
      <c r="BUP22" s="63">
        <v>0</v>
      </c>
      <c r="BUQ22" s="63">
        <v>0</v>
      </c>
      <c r="BUR22" s="63">
        <v>0</v>
      </c>
      <c r="BUS22" s="63">
        <v>0</v>
      </c>
      <c r="BUT22" s="63">
        <v>0</v>
      </c>
      <c r="BUU22" s="63">
        <v>0</v>
      </c>
      <c r="BUV22" s="63">
        <v>0</v>
      </c>
      <c r="BUW22" s="63">
        <v>0</v>
      </c>
      <c r="BUX22" s="63">
        <v>0</v>
      </c>
      <c r="BUY22" s="63">
        <v>0</v>
      </c>
      <c r="BUZ22" s="63">
        <v>932380.04734056024</v>
      </c>
      <c r="BVA22" s="63">
        <v>944985.9605598707</v>
      </c>
      <c r="BVB22" s="63">
        <v>957762.30755084543</v>
      </c>
      <c r="BVC22" s="63">
        <v>970711.3926027508</v>
      </c>
      <c r="BVD22" s="63">
        <v>983835.55115917791</v>
      </c>
      <c r="BVE22" s="63">
        <v>997137.15023925237</v>
      </c>
      <c r="BVF22" s="63">
        <v>1010618.5888645423</v>
      </c>
      <c r="BVG22" s="63">
        <v>1024282.2984917336</v>
      </c>
      <c r="BVH22" s="77">
        <v>889826.35152956529</v>
      </c>
      <c r="BVI22" s="77">
        <v>751547.4438508969</v>
      </c>
      <c r="BVJ22" s="77">
        <v>609366.77927372896</v>
      </c>
      <c r="BVK22" s="77">
        <v>463204.12975997082</v>
      </c>
      <c r="BVL22" s="77">
        <v>312977.81110113021</v>
      </c>
      <c r="BVM22" s="77">
        <v>158604.65820827373</v>
      </c>
      <c r="BVN22" s="77">
        <v>0</v>
      </c>
      <c r="BVO22" s="63">
        <v>0</v>
      </c>
      <c r="BVP22" s="63">
        <v>0</v>
      </c>
      <c r="BVQ22" s="63">
        <v>0</v>
      </c>
      <c r="BVR22" s="63">
        <v>0</v>
      </c>
      <c r="BVS22" s="63">
        <v>0</v>
      </c>
      <c r="BVT22" s="63">
        <v>0</v>
      </c>
      <c r="BVU22" s="63">
        <v>0</v>
      </c>
      <c r="BVV22" s="63">
        <v>0</v>
      </c>
      <c r="BVW22" s="63">
        <v>0</v>
      </c>
      <c r="BVX22" s="63">
        <v>0</v>
      </c>
      <c r="BVY22" s="63">
        <v>0</v>
      </c>
      <c r="BVZ22" s="66">
        <v>38171.750784000003</v>
      </c>
      <c r="BWA22" s="66">
        <v>39527.914638490583</v>
      </c>
      <c r="BWB22" s="66">
        <v>40932.260207533218</v>
      </c>
      <c r="BWC22" s="66">
        <v>42386.499288422521</v>
      </c>
      <c r="BWD22" s="66">
        <v>43892.404495092902</v>
      </c>
      <c r="BWE22" s="66">
        <v>45451.811418808735</v>
      </c>
      <c r="BWF22" s="66">
        <v>47066.620865619538</v>
      </c>
      <c r="BWG22" s="66">
        <v>48738.801173307191</v>
      </c>
      <c r="BWH22" s="66">
        <v>43260.334809128253</v>
      </c>
      <c r="BWI22" s="66">
        <v>37331.071329946724</v>
      </c>
      <c r="BWJ22" s="66">
        <v>30925.894056964349</v>
      </c>
      <c r="BWK22" s="66">
        <v>24018.470635261328</v>
      </c>
      <c r="BWL22" s="66">
        <v>16581.19835599561</v>
      </c>
      <c r="BWM22" s="66">
        <v>8585.1471278912304</v>
      </c>
      <c r="BWN22" s="66">
        <v>0</v>
      </c>
      <c r="BWO22" s="66">
        <v>0</v>
      </c>
      <c r="BWP22" s="66">
        <v>0</v>
      </c>
      <c r="BWQ22" s="66">
        <v>0</v>
      </c>
      <c r="BWR22" s="66">
        <v>0</v>
      </c>
      <c r="BWS22" s="66">
        <v>0</v>
      </c>
      <c r="BWT22" s="66">
        <v>0</v>
      </c>
      <c r="BWU22" s="66">
        <v>0</v>
      </c>
      <c r="BWV22" s="66">
        <v>0</v>
      </c>
      <c r="BWW22" s="66">
        <v>0</v>
      </c>
      <c r="BWX22" s="66">
        <v>0</v>
      </c>
      <c r="BWY22" s="66">
        <v>0</v>
      </c>
      <c r="BWZ22" s="66">
        <v>41352.730016000001</v>
      </c>
      <c r="BXA22" s="66">
        <v>41911.824912389246</v>
      </c>
      <c r="BXB22" s="66">
        <v>42478.478852717009</v>
      </c>
      <c r="BXC22" s="66">
        <v>43052.794036351639</v>
      </c>
      <c r="BXD22" s="66">
        <v>43634.874044411772</v>
      </c>
      <c r="BXE22" s="66">
        <v>44224.823858447722</v>
      </c>
      <c r="BXF22" s="66">
        <v>44822.749879375595</v>
      </c>
      <c r="BXG22" s="66">
        <v>45428.759946667269</v>
      </c>
      <c r="BXH22" s="66">
        <v>39465.397163828486</v>
      </c>
      <c r="BXI22" s="66">
        <v>33332.479205691685</v>
      </c>
      <c r="BXJ22" s="66">
        <v>27026.511320036669</v>
      </c>
      <c r="BXK22" s="66">
        <v>20543.935249253416</v>
      </c>
      <c r="BXL22" s="66">
        <v>13881.128151958752</v>
      </c>
      <c r="BXM22" s="66">
        <v>7034.4015070617061</v>
      </c>
      <c r="BXN22" s="66">
        <v>0</v>
      </c>
      <c r="BXO22" s="66">
        <v>0</v>
      </c>
      <c r="BXP22" s="66">
        <v>0</v>
      </c>
      <c r="BXQ22" s="66">
        <v>0</v>
      </c>
      <c r="BXR22" s="66">
        <v>0</v>
      </c>
      <c r="BXS22" s="66">
        <v>0</v>
      </c>
      <c r="BXT22" s="66">
        <v>0</v>
      </c>
      <c r="BXU22" s="66">
        <v>0</v>
      </c>
      <c r="BXV22" s="66">
        <v>0</v>
      </c>
      <c r="BXW22" s="66">
        <v>0</v>
      </c>
      <c r="BXX22" s="66">
        <v>0</v>
      </c>
      <c r="BXY22" s="66">
        <v>0</v>
      </c>
      <c r="BXZ22" s="66">
        <v>100918.749384</v>
      </c>
      <c r="BYA22" s="66">
        <v>114850.0994695769</v>
      </c>
      <c r="BYB22" s="66">
        <v>130704.6057217885</v>
      </c>
      <c r="BYC22" s="66">
        <v>148747.75064007283</v>
      </c>
      <c r="BYD22" s="66">
        <v>169281.66531160654</v>
      </c>
      <c r="BYE22" s="66">
        <v>192650.18857334394</v>
      </c>
      <c r="BYF22" s="66">
        <v>219244.62456714918</v>
      </c>
      <c r="BYG22" s="66">
        <v>249510.29509784319</v>
      </c>
      <c r="BYH22" s="66">
        <v>243389.1398682018</v>
      </c>
      <c r="BYI22" s="66">
        <v>230823.20426334927</v>
      </c>
      <c r="BYJ22" s="66">
        <v>210149.79382005797</v>
      </c>
      <c r="BYK22" s="66">
        <v>179369.97488871447</v>
      </c>
      <c r="BYL22" s="66">
        <v>136087.42731863767</v>
      </c>
      <c r="BYM22" s="66">
        <v>77436.822490897481</v>
      </c>
      <c r="BYN22" s="66">
        <v>0</v>
      </c>
      <c r="BYO22" s="66">
        <v>0</v>
      </c>
      <c r="BYP22" s="66">
        <v>0</v>
      </c>
      <c r="BYQ22" s="66">
        <v>0</v>
      </c>
      <c r="BYR22" s="66">
        <v>0</v>
      </c>
      <c r="BYS22" s="66">
        <v>0</v>
      </c>
      <c r="BYT22" s="66">
        <v>0</v>
      </c>
      <c r="BYU22" s="66">
        <v>0</v>
      </c>
      <c r="BYV22" s="66">
        <v>0</v>
      </c>
      <c r="BYW22" s="66">
        <v>0</v>
      </c>
      <c r="BYX22" s="66">
        <v>0</v>
      </c>
      <c r="BYY22" s="66">
        <v>0</v>
      </c>
      <c r="BYZ22" s="65">
        <v>109328.64516599999</v>
      </c>
      <c r="BZA22" s="65">
        <v>121776.65591931179</v>
      </c>
      <c r="BZB22" s="65">
        <v>135641.98023650513</v>
      </c>
      <c r="BZC22" s="65">
        <v>151085.99151114243</v>
      </c>
      <c r="BZD22" s="65">
        <v>168288.43689176405</v>
      </c>
      <c r="BZE22" s="65">
        <v>187449.5292926254</v>
      </c>
      <c r="BZF22" s="65">
        <v>208792.27759792944</v>
      </c>
      <c r="BZG22" s="65">
        <v>232565.08217994176</v>
      </c>
      <c r="BZH22" s="65">
        <v>222038.25080508544</v>
      </c>
      <c r="BZI22" s="65">
        <v>206099.35322502285</v>
      </c>
      <c r="BZJ22" s="65">
        <v>183652.43608218819</v>
      </c>
      <c r="BZK22" s="65">
        <v>153422.13939151037</v>
      </c>
      <c r="BZL22" s="65">
        <v>113927.05026035226</v>
      </c>
      <c r="BZM22" s="65">
        <v>63449.314579870115</v>
      </c>
      <c r="BZN22" s="65">
        <v>0</v>
      </c>
      <c r="BZO22" s="65">
        <v>0</v>
      </c>
      <c r="BZP22" s="65">
        <v>0</v>
      </c>
      <c r="BZQ22" s="65">
        <v>0</v>
      </c>
      <c r="BZR22" s="65">
        <v>0</v>
      </c>
      <c r="BZS22" s="65">
        <v>0</v>
      </c>
      <c r="BZT22" s="65">
        <v>0</v>
      </c>
      <c r="BZU22" s="65">
        <v>0</v>
      </c>
      <c r="BZV22" s="65">
        <v>0</v>
      </c>
      <c r="BZW22" s="65">
        <v>0</v>
      </c>
      <c r="BZX22" s="65">
        <v>0</v>
      </c>
      <c r="BZY22" s="65">
        <v>0</v>
      </c>
      <c r="BZZ22" s="64">
        <v>2043699.2064</v>
      </c>
      <c r="CAA22" s="64">
        <v>2116307.6389776464</v>
      </c>
      <c r="CAB22" s="64">
        <v>2191495.6999393874</v>
      </c>
      <c r="CAC22" s="64">
        <v>2269355.0381800397</v>
      </c>
      <c r="CAD22" s="64">
        <v>2349980.5586912935</v>
      </c>
      <c r="CAE22" s="64">
        <v>2433470.5382441459</v>
      </c>
      <c r="CAF22" s="64">
        <v>2519926.7451812862</v>
      </c>
      <c r="CAG22" s="64">
        <v>2609454.5634654667</v>
      </c>
      <c r="CAH22" s="66">
        <v>648519.14907241159</v>
      </c>
      <c r="CAI22" s="66">
        <v>671559.70159759582</v>
      </c>
      <c r="CAJ22" s="66">
        <v>695418.83760088566</v>
      </c>
      <c r="CAK22" s="66">
        <v>720125.63967089937</v>
      </c>
      <c r="CAL22" s="66">
        <v>745710.22364085808</v>
      </c>
      <c r="CAM22" s="66">
        <v>772203.77529764292</v>
      </c>
      <c r="CAN22" s="66">
        <v>799638.5883950498</v>
      </c>
      <c r="CAO22" s="66">
        <v>828048.10401757644</v>
      </c>
      <c r="CAP22" s="66">
        <v>857466.95134272438</v>
      </c>
      <c r="CAQ22" s="66">
        <v>887930.98985150212</v>
      </c>
      <c r="CAR22" s="66">
        <v>919477.35303857899</v>
      </c>
      <c r="CAS22" s="66">
        <v>952144.49367537349</v>
      </c>
      <c r="CAT22" s="66">
        <v>985972.23068124393</v>
      </c>
      <c r="CAU22" s="66">
        <v>1021001.7976599174</v>
      </c>
      <c r="CAV22" s="66">
        <v>1057275.8931603176</v>
      </c>
      <c r="CAW22" s="66">
        <v>1094838.7327230573</v>
      </c>
      <c r="CAX22" s="66">
        <v>1133736.1027760347</v>
      </c>
      <c r="CAY22" s="66">
        <v>1174015.4164448318</v>
      </c>
      <c r="CAZ22" s="64">
        <v>2214007.4736000001</v>
      </c>
      <c r="CBA22" s="64">
        <v>2243941.1751616257</v>
      </c>
      <c r="CBB22" s="64">
        <v>2274279.5847018212</v>
      </c>
      <c r="CBC22" s="64">
        <v>2305028.1739310469</v>
      </c>
      <c r="CBD22" s="64">
        <v>2336192.488538079</v>
      </c>
      <c r="CBE22" s="64">
        <v>2367778.1491902089</v>
      </c>
      <c r="CBF22" s="64">
        <v>2399790.8525469648</v>
      </c>
      <c r="CBG22" s="64">
        <v>2432236.3722875351</v>
      </c>
      <c r="CBH22" s="64">
        <v>591628.934436501</v>
      </c>
      <c r="CBI22" s="64">
        <v>599627.84327931912</v>
      </c>
      <c r="CBJ22" s="64">
        <v>607734.89852768229</v>
      </c>
      <c r="CBK22" s="64">
        <v>615951.56233664963</v>
      </c>
      <c r="CBL22" s="64">
        <v>624279.3166298283</v>
      </c>
      <c r="CBM22" s="64">
        <v>632719.66336664744</v>
      </c>
      <c r="CBN22" s="64">
        <v>641274.12481324456</v>
      </c>
      <c r="CBO22" s="64">
        <v>649944.24381701637</v>
      </c>
      <c r="CBP22" s="64">
        <v>658731.58408487926</v>
      </c>
      <c r="CBQ22" s="64">
        <v>667637.73046529398</v>
      </c>
      <c r="CBR22" s="64">
        <v>676664.28923410131</v>
      </c>
      <c r="CBS22" s="64">
        <v>685812.88838422426</v>
      </c>
      <c r="CBT22" s="64">
        <v>695085.17791928595</v>
      </c>
      <c r="CBU22" s="64">
        <v>704482.83015119727</v>
      </c>
      <c r="CBV22" s="64">
        <v>714007.54000176804</v>
      </c>
      <c r="CBW22" s="64">
        <v>723661.02530839643</v>
      </c>
      <c r="CBX22" s="64">
        <v>733445.02713389113</v>
      </c>
      <c r="CBY22" s="64">
        <v>743361.31008048193</v>
      </c>
      <c r="CBZ22" s="67">
        <v>860658.50523744011</v>
      </c>
      <c r="CCA22" s="67">
        <v>891235.93309679173</v>
      </c>
      <c r="CCB22" s="67">
        <v>922899.71412502998</v>
      </c>
      <c r="CCC22" s="67">
        <v>955688.44421756431</v>
      </c>
      <c r="CCD22" s="67">
        <v>989642.09050264535</v>
      </c>
      <c r="CCE22" s="67">
        <v>1024802.04005845</v>
      </c>
      <c r="CCF22" s="67">
        <v>1061211.1503609838</v>
      </c>
      <c r="CCG22" s="67">
        <v>1098913.8015242934</v>
      </c>
      <c r="CCH22" s="67"/>
      <c r="CCI22" s="67"/>
      <c r="CCJ22" s="67"/>
      <c r="CCK22" s="67"/>
      <c r="CCL22" s="67"/>
      <c r="CCM22" s="67"/>
      <c r="CCN22" s="67"/>
      <c r="CCO22" s="67"/>
      <c r="CCP22" s="67"/>
      <c r="CCQ22" s="67"/>
      <c r="CCR22" s="67"/>
      <c r="CCS22" s="67"/>
      <c r="CCT22" s="67"/>
      <c r="CCU22" s="67"/>
      <c r="CCV22" s="67"/>
      <c r="CCW22" s="67"/>
      <c r="CCX22" s="67"/>
      <c r="CCY22" s="67"/>
      <c r="CCZ22" s="67">
        <v>932380.04734056012</v>
      </c>
      <c r="CDA22" s="67">
        <v>944985.96055987058</v>
      </c>
      <c r="CDB22" s="67">
        <v>957762.30755084543</v>
      </c>
      <c r="CDC22" s="67">
        <v>970711.39260275092</v>
      </c>
      <c r="CDD22" s="67">
        <v>983835.55115917767</v>
      </c>
      <c r="CDE22" s="67">
        <v>997137.15023925249</v>
      </c>
      <c r="CDF22" s="67">
        <v>1010618.5888645421</v>
      </c>
      <c r="CDG22" s="67">
        <v>1024282.2984917335</v>
      </c>
      <c r="CDH22" s="67"/>
      <c r="CDI22" s="67"/>
      <c r="CDJ22" s="67"/>
      <c r="CDK22" s="67"/>
      <c r="CDL22" s="67"/>
      <c r="CDM22" s="67"/>
      <c r="CDN22" s="67"/>
      <c r="CDO22" s="67"/>
      <c r="CDP22" s="67"/>
      <c r="CDQ22" s="67"/>
      <c r="CDR22" s="67"/>
      <c r="CDS22" s="67"/>
      <c r="CDT22" s="67"/>
      <c r="CDU22" s="67"/>
      <c r="CDV22" s="67"/>
      <c r="CDW22" s="67"/>
      <c r="CDX22" s="67"/>
      <c r="CDY22" s="67"/>
      <c r="CDZ22" s="65">
        <v>38171.750784000003</v>
      </c>
      <c r="CEA22" s="65">
        <v>39527.914638490583</v>
      </c>
      <c r="CEB22" s="65">
        <v>40932.260207533218</v>
      </c>
      <c r="CEC22" s="65">
        <v>42386.499288422521</v>
      </c>
      <c r="CED22" s="65">
        <v>43892.404495092902</v>
      </c>
      <c r="CEE22" s="65">
        <v>45451.811418808735</v>
      </c>
      <c r="CEF22" s="65">
        <v>47066.620865619538</v>
      </c>
      <c r="CEG22" s="65">
        <v>48738.801173307191</v>
      </c>
      <c r="CEH22" s="65">
        <v>14250.463231242247</v>
      </c>
      <c r="CEI22" s="65">
        <v>14756.752902190705</v>
      </c>
      <c r="CEJ22" s="65">
        <v>15281.030004617678</v>
      </c>
      <c r="CEK22" s="65">
        <v>15823.933594995699</v>
      </c>
      <c r="CEL22" s="65">
        <v>16386.125434160367</v>
      </c>
      <c r="CEM22" s="65">
        <v>16968.290793949727</v>
      </c>
      <c r="CEN22" s="65">
        <v>17571.139292501844</v>
      </c>
      <c r="CEO22" s="65">
        <v>18195.405759228819</v>
      </c>
      <c r="CEP22" s="65">
        <v>18841.851130521536</v>
      </c>
      <c r="CEQ22" s="65">
        <v>19511.26337727697</v>
      </c>
      <c r="CER22" s="65">
        <v>20204.458465378615</v>
      </c>
      <c r="CES22" s="65">
        <v>20922.281350300826</v>
      </c>
      <c r="CET22" s="65">
        <v>21665.607007049417</v>
      </c>
      <c r="CEU22" s="65">
        <v>22435.341496693898</v>
      </c>
      <c r="CEV22" s="65">
        <v>23232.423070791421</v>
      </c>
      <c r="CEW22" s="65">
        <v>24057.82331504867</v>
      </c>
      <c r="CEX22" s="65">
        <v>24912.548333615683</v>
      </c>
      <c r="CEY22" s="65">
        <v>25797.639975455197</v>
      </c>
      <c r="CEZ22" s="64">
        <v>41352.730016000001</v>
      </c>
      <c r="CFA22" s="64">
        <v>41911.824912389246</v>
      </c>
      <c r="CFB22" s="64">
        <v>42478.478852717009</v>
      </c>
      <c r="CFC22" s="64">
        <v>43052.794036351639</v>
      </c>
      <c r="CFD22" s="64">
        <v>43634.874044411772</v>
      </c>
      <c r="CFE22" s="64">
        <v>44224.823858447722</v>
      </c>
      <c r="CFF22" s="64">
        <v>44822.749879375595</v>
      </c>
      <c r="CFG22" s="64">
        <v>45428.759946667269</v>
      </c>
      <c r="CFH22" s="64">
        <v>13000.366124555267</v>
      </c>
      <c r="CFI22" s="64">
        <v>13176.132956602831</v>
      </c>
      <c r="CFJ22" s="64">
        <v>13354.27618166518</v>
      </c>
      <c r="CFK22" s="64">
        <v>13534.827928919898</v>
      </c>
      <c r="CFL22" s="64">
        <v>13717.820761935709</v>
      </c>
      <c r="CFM22" s="64">
        <v>13903.287684545492</v>
      </c>
      <c r="CFN22" s="64">
        <v>14091.262146798728</v>
      </c>
      <c r="CFO22" s="64">
        <v>14281.77805099441</v>
      </c>
      <c r="CFP22" s="64">
        <v>14474.869757795519</v>
      </c>
      <c r="CFQ22" s="64">
        <v>14670.57209242618</v>
      </c>
      <c r="CFR22" s="64">
        <v>14868.92035095258</v>
      </c>
      <c r="CFS22" s="64">
        <v>15069.95030664884</v>
      </c>
      <c r="CFT22" s="64">
        <v>15273.698216448916</v>
      </c>
      <c r="CFU22" s="64">
        <v>15480.200827485771</v>
      </c>
      <c r="CFV22" s="64">
        <v>15689.495383718917</v>
      </c>
      <c r="CFW22" s="64">
        <v>15901.619632651596</v>
      </c>
      <c r="CFX22" s="64">
        <v>16116.61183213876</v>
      </c>
      <c r="CFY22" s="64">
        <v>16334.510757287087</v>
      </c>
      <c r="CFZ22" s="66">
        <v>100918.749384</v>
      </c>
      <c r="CGA22" s="66">
        <v>114850.0994695769</v>
      </c>
      <c r="CGB22" s="66">
        <v>130704.6057217885</v>
      </c>
      <c r="CGC22" s="66">
        <v>148747.75064007283</v>
      </c>
      <c r="CGD22" s="66">
        <v>169281.66531160654</v>
      </c>
      <c r="CGE22" s="66">
        <v>192650.18857334394</v>
      </c>
      <c r="CGF22" s="66">
        <v>219244.62456714918</v>
      </c>
      <c r="CGG22" s="66">
        <v>249510.29509784319</v>
      </c>
      <c r="CGH22" s="66">
        <v>80175.246074231181</v>
      </c>
      <c r="CGI22" s="66">
        <v>91243.054861747456</v>
      </c>
      <c r="CGJ22" s="66">
        <v>103838.72165226392</v>
      </c>
      <c r="CGK22" s="66">
        <v>118173.15992668249</v>
      </c>
      <c r="CGL22" s="66">
        <v>134486.39876194781</v>
      </c>
      <c r="CGM22" s="66">
        <v>153051.60209965619</v>
      </c>
      <c r="CGN22" s="66">
        <v>174179.64285544836</v>
      </c>
      <c r="CGO22" s="66">
        <v>198224.30846230054</v>
      </c>
      <c r="CGP22" s="66">
        <v>225588.22501413926</v>
      </c>
      <c r="CGQ22" s="66">
        <v>256729.59920911244</v>
      </c>
      <c r="CGR22" s="66">
        <v>292169.89098584582</v>
      </c>
      <c r="CGS22" s="66">
        <v>332502.54533039092</v>
      </c>
      <c r="CGT22" s="66">
        <v>378402.9294673102</v>
      </c>
      <c r="CGU22" s="66">
        <v>430639.64183240361</v>
      </c>
      <c r="CGV22" s="66">
        <v>490087.38219496736</v>
      </c>
      <c r="CGW22" s="66">
        <v>557741.59843879717</v>
      </c>
      <c r="CGX22" s="66">
        <v>634735.15526117326</v>
      </c>
      <c r="CGY22" s="66">
        <v>722357.30390591617</v>
      </c>
      <c r="CGZ22" s="65">
        <v>109328.64516599999</v>
      </c>
      <c r="CHA22" s="65">
        <v>121776.65591931179</v>
      </c>
      <c r="CHB22" s="65">
        <v>135641.98023650513</v>
      </c>
      <c r="CHC22" s="65">
        <v>151085.99151114243</v>
      </c>
      <c r="CHD22" s="65">
        <v>168288.43689176405</v>
      </c>
      <c r="CHE22" s="65">
        <v>187449.5292926254</v>
      </c>
      <c r="CHF22" s="65">
        <v>208792.27759792944</v>
      </c>
      <c r="CHG22" s="65">
        <v>232565.08217994176</v>
      </c>
      <c r="CHH22" s="65">
        <v>73142.012029910504</v>
      </c>
      <c r="CHI22" s="65">
        <v>81469.861980714923</v>
      </c>
      <c r="CHJ22" s="65">
        <v>90745.909593551813</v>
      </c>
      <c r="CHK22" s="65">
        <v>101078.11536381859</v>
      </c>
      <c r="CHL22" s="65">
        <v>112586.73202199518</v>
      </c>
      <c r="CHM22" s="65">
        <v>125405.70411080212</v>
      </c>
      <c r="CHN22" s="65">
        <v>139684.22691630904</v>
      </c>
      <c r="CHO22" s="65">
        <v>155588.48289681756</v>
      </c>
      <c r="CHP22" s="65">
        <v>173303.57581917435</v>
      </c>
      <c r="CHQ22" s="65">
        <v>193035.68511321102</v>
      </c>
      <c r="CHR22" s="65">
        <v>215014.46551805077</v>
      </c>
      <c r="CHS22" s="65">
        <v>239495.71994887627</v>
      </c>
      <c r="CHT22" s="65">
        <v>266764.37669267086</v>
      </c>
      <c r="CHU22" s="65">
        <v>297137.8055834148</v>
      </c>
      <c r="CHV22" s="65">
        <v>330969.51175247744</v>
      </c>
      <c r="CHW22" s="65">
        <v>368653.24994440039</v>
      </c>
      <c r="CHX22" s="65">
        <v>410627.60728307883</v>
      </c>
      <c r="CHY22" s="65">
        <v>457381.10782546067</v>
      </c>
      <c r="CHZ22" s="65">
        <v>2043699.2064</v>
      </c>
      <c r="CIA22" s="65">
        <v>2116307.6389776464</v>
      </c>
      <c r="CIB22" s="65">
        <v>2191495.6999393874</v>
      </c>
      <c r="CIC22" s="65">
        <v>2269355.0381800397</v>
      </c>
      <c r="CID22" s="65">
        <v>2349980.5586912935</v>
      </c>
      <c r="CIE22" s="65">
        <v>2433470.5382441459</v>
      </c>
      <c r="CIF22" s="65">
        <v>2519926.7451812862</v>
      </c>
      <c r="CIG22" s="65">
        <v>2432236.3722875351</v>
      </c>
      <c r="CIH22" s="65">
        <v>390964.40129793959</v>
      </c>
      <c r="CII22" s="65">
        <v>359764.12585585495</v>
      </c>
      <c r="CIJ22" s="65">
        <v>325853.39819012932</v>
      </c>
      <c r="CIK22" s="65">
        <v>289079.00678217539</v>
      </c>
      <c r="CIL22" s="65">
        <v>249280.27475994409</v>
      </c>
      <c r="CIM22" s="65">
        <v>206288.72282951325</v>
      </c>
      <c r="CIN22" s="65">
        <v>0</v>
      </c>
      <c r="CIO22" s="65">
        <v>0</v>
      </c>
      <c r="CIP22" s="65">
        <v>0</v>
      </c>
      <c r="CIQ22" s="65">
        <v>0</v>
      </c>
      <c r="CIR22" s="65">
        <v>0</v>
      </c>
      <c r="CIS22" s="65">
        <v>0</v>
      </c>
      <c r="CIT22" s="65">
        <v>0</v>
      </c>
      <c r="CIU22" s="65">
        <v>0</v>
      </c>
      <c r="CIV22" s="65">
        <v>0</v>
      </c>
      <c r="CIW22" s="65">
        <v>0</v>
      </c>
      <c r="CIX22" s="65">
        <v>0</v>
      </c>
      <c r="CIY22" s="65">
        <v>0</v>
      </c>
      <c r="CIZ22" s="64">
        <v>2214007.4736000001</v>
      </c>
      <c r="CJA22" s="64">
        <v>2243941.1751616257</v>
      </c>
      <c r="CJB22" s="64">
        <v>2274279.5847018212</v>
      </c>
      <c r="CJC22" s="64">
        <v>2305028.1739310469</v>
      </c>
      <c r="CJD22" s="64">
        <v>2336192.488538079</v>
      </c>
      <c r="CJE22" s="64">
        <v>2367778.1491902089</v>
      </c>
      <c r="CJF22" s="64">
        <v>2399790.8525469648</v>
      </c>
      <c r="CJG22" s="64">
        <v>2432236.3722875351</v>
      </c>
      <c r="CJH22" s="64">
        <v>464006.12143662712</v>
      </c>
      <c r="CJI22" s="64">
        <v>411887.22091924661</v>
      </c>
      <c r="CJJ22" s="64">
        <v>358274.19256060512</v>
      </c>
      <c r="CJK22" s="64">
        <v>303136.16174996534</v>
      </c>
      <c r="CJL22" s="64">
        <v>246441.69213625125</v>
      </c>
      <c r="CJM22" s="64">
        <v>188158.77608212928</v>
      </c>
      <c r="CJN22" s="65">
        <v>0</v>
      </c>
      <c r="CJO22" s="65">
        <v>0</v>
      </c>
      <c r="CJP22" s="65">
        <v>0</v>
      </c>
      <c r="CJQ22" s="65">
        <v>0</v>
      </c>
      <c r="CJR22" s="65">
        <v>0</v>
      </c>
      <c r="CJS22" s="65">
        <v>0</v>
      </c>
      <c r="CJT22" s="65">
        <v>0</v>
      </c>
      <c r="CJU22" s="65">
        <v>0</v>
      </c>
      <c r="CJV22" s="65">
        <v>0</v>
      </c>
      <c r="CJW22" s="65">
        <v>0</v>
      </c>
      <c r="CJX22" s="65">
        <v>0</v>
      </c>
      <c r="CJY22" s="65">
        <v>0</v>
      </c>
      <c r="CJZ22" s="67">
        <v>860658.50523744011</v>
      </c>
      <c r="CKA22" s="67">
        <v>891235.93309679173</v>
      </c>
      <c r="CKB22" s="67">
        <v>922899.71412502998</v>
      </c>
      <c r="CKC22" s="67">
        <v>955688.44421756431</v>
      </c>
      <c r="CKD22" s="67">
        <v>989642.09050264535</v>
      </c>
      <c r="CKE22" s="67">
        <v>1024802.04005845</v>
      </c>
      <c r="CKF22" s="67">
        <v>1061211.1503609838</v>
      </c>
      <c r="CKG22" s="67">
        <v>1098913.8015242934</v>
      </c>
      <c r="CKH22" s="67"/>
      <c r="CKI22" s="67"/>
      <c r="CKJ22" s="67"/>
      <c r="CKK22" s="67"/>
      <c r="CKL22" s="67"/>
      <c r="CKM22" s="67"/>
      <c r="CKN22" s="67"/>
      <c r="CKO22" s="67"/>
      <c r="CKP22" s="67"/>
      <c r="CKQ22" s="67"/>
      <c r="CKR22" s="67"/>
      <c r="CKS22" s="67"/>
      <c r="CKT22" s="67"/>
      <c r="CKU22" s="67"/>
      <c r="CKV22" s="67"/>
      <c r="CKW22" s="67"/>
      <c r="CKX22" s="67"/>
      <c r="CKY22" s="67"/>
      <c r="CKZ22" s="67">
        <v>932380.04734056012</v>
      </c>
      <c r="CLA22" s="67">
        <v>944985.96055987058</v>
      </c>
      <c r="CLB22" s="67">
        <v>957762.30755084543</v>
      </c>
      <c r="CLC22" s="67">
        <v>970711.39260275092</v>
      </c>
      <c r="CLD22" s="67">
        <v>983835.55115917767</v>
      </c>
      <c r="CLE22" s="67">
        <v>997137.15023925249</v>
      </c>
      <c r="CLF22" s="67">
        <v>1010618.5888645421</v>
      </c>
      <c r="CLG22" s="67">
        <v>1024282.2984917335</v>
      </c>
      <c r="CLH22" s="67"/>
      <c r="CLI22" s="67"/>
      <c r="CLJ22" s="67"/>
      <c r="CLK22" s="67"/>
      <c r="CLL22" s="67"/>
      <c r="CLM22" s="67"/>
      <c r="CLN22" s="67"/>
      <c r="CLO22" s="67"/>
      <c r="CLP22" s="67"/>
      <c r="CLQ22" s="67"/>
      <c r="CLR22" s="67"/>
      <c r="CLS22" s="67"/>
      <c r="CLT22" s="67"/>
      <c r="CLU22" s="67"/>
      <c r="CLV22" s="67"/>
      <c r="CLW22" s="67"/>
      <c r="CLX22" s="67"/>
      <c r="CLY22" s="67"/>
      <c r="CLZ22" s="66">
        <v>38171.750784000003</v>
      </c>
      <c r="CMA22" s="66">
        <v>39527.914638490583</v>
      </c>
      <c r="CMB22" s="66">
        <v>40932.260207533218</v>
      </c>
      <c r="CMC22" s="66">
        <v>42386.499288422521</v>
      </c>
      <c r="CMD22" s="66">
        <v>43892.404495092902</v>
      </c>
      <c r="CME22" s="66">
        <v>45451.811418808735</v>
      </c>
      <c r="CMF22" s="66">
        <v>47066.620865619538</v>
      </c>
      <c r="CMG22" s="66">
        <v>48738.801173307191</v>
      </c>
      <c r="CMH22" s="66">
        <v>12214.682769636212</v>
      </c>
      <c r="CMI22" s="66">
        <v>10540.537787279074</v>
      </c>
      <c r="CMJ22" s="66">
        <v>8732.0171454958145</v>
      </c>
      <c r="CMK22" s="66">
        <v>6781.6858264267275</v>
      </c>
      <c r="CML22" s="66">
        <v>4681.7501240458187</v>
      </c>
      <c r="CMM22" s="66">
        <v>2424.0415419928177</v>
      </c>
      <c r="CMN22" s="66">
        <v>0</v>
      </c>
      <c r="CMO22" s="66">
        <v>0</v>
      </c>
      <c r="CMP22" s="66">
        <v>0</v>
      </c>
      <c r="CMQ22" s="66">
        <v>0</v>
      </c>
      <c r="CMR22" s="66">
        <v>0</v>
      </c>
      <c r="CMS22" s="66">
        <v>0</v>
      </c>
      <c r="CMT22" s="66">
        <v>0</v>
      </c>
      <c r="CMU22" s="66">
        <v>0</v>
      </c>
      <c r="CMV22" s="66">
        <v>0</v>
      </c>
      <c r="CMW22" s="66">
        <v>0</v>
      </c>
      <c r="CMX22" s="66">
        <v>0</v>
      </c>
      <c r="CMY22" s="66">
        <v>0</v>
      </c>
      <c r="CMZ22" s="66">
        <v>41352.730016000001</v>
      </c>
      <c r="CNA22" s="66">
        <v>41911.824912389246</v>
      </c>
      <c r="CNB22" s="66">
        <v>42478.478852717009</v>
      </c>
      <c r="CNC22" s="66">
        <v>43052.794036351639</v>
      </c>
      <c r="CND22" s="66">
        <v>43634.874044411772</v>
      </c>
      <c r="CNE22" s="66">
        <v>44224.823858447722</v>
      </c>
      <c r="CNF22" s="66">
        <v>44822.749879375595</v>
      </c>
      <c r="CNG22" s="66">
        <v>45428.759946667269</v>
      </c>
      <c r="CNH22" s="66">
        <v>11143.170963904513</v>
      </c>
      <c r="CNI22" s="66">
        <v>9411.5235404305949</v>
      </c>
      <c r="CNJ22" s="66">
        <v>7631.0149609515311</v>
      </c>
      <c r="CNK22" s="66">
        <v>5800.64054096567</v>
      </c>
      <c r="CNL22" s="66">
        <v>3919.3773605530591</v>
      </c>
      <c r="CNM22" s="66">
        <v>1986.18395493507</v>
      </c>
      <c r="CNN22" s="66">
        <v>0</v>
      </c>
      <c r="CNO22" s="66">
        <v>0</v>
      </c>
      <c r="CNP22" s="66">
        <v>0</v>
      </c>
      <c r="CNQ22" s="66">
        <v>0</v>
      </c>
      <c r="CNR22" s="66">
        <v>0</v>
      </c>
      <c r="CNS22" s="66">
        <v>0</v>
      </c>
      <c r="CNT22" s="66">
        <v>0</v>
      </c>
      <c r="CNU22" s="66">
        <v>0</v>
      </c>
      <c r="CNV22" s="66">
        <v>0</v>
      </c>
      <c r="CNW22" s="66">
        <v>0</v>
      </c>
      <c r="CNX22" s="66">
        <v>0</v>
      </c>
      <c r="CNY22" s="66">
        <v>0</v>
      </c>
      <c r="CNZ22" s="66">
        <v>100918.749384</v>
      </c>
      <c r="COA22" s="66">
        <v>114850.0994695769</v>
      </c>
      <c r="COB22" s="66">
        <v>130704.6057217885</v>
      </c>
      <c r="COC22" s="66">
        <v>148747.75064007283</v>
      </c>
      <c r="COD22" s="66">
        <v>169281.66531160654</v>
      </c>
      <c r="COE22" s="66">
        <v>192650.18857334394</v>
      </c>
      <c r="COF22" s="66">
        <v>219244.62456714918</v>
      </c>
      <c r="COG22" s="66">
        <v>249510.29509784319</v>
      </c>
      <c r="COH22" s="66">
        <v>68721.639492198155</v>
      </c>
      <c r="COI22" s="66">
        <v>65173.610615533893</v>
      </c>
      <c r="COJ22" s="66">
        <v>59336.412372722247</v>
      </c>
      <c r="COK22" s="66">
        <v>50645.639968578209</v>
      </c>
      <c r="COL22" s="66">
        <v>38424.685360556527</v>
      </c>
      <c r="COM22" s="66">
        <v>21864.514585665169</v>
      </c>
      <c r="CON22" s="66">
        <v>0</v>
      </c>
      <c r="COO22" s="66">
        <v>0</v>
      </c>
      <c r="COP22" s="66">
        <v>0</v>
      </c>
      <c r="COQ22" s="66">
        <v>0</v>
      </c>
      <c r="COR22" s="66">
        <v>0</v>
      </c>
      <c r="COS22" s="66">
        <v>0</v>
      </c>
      <c r="COT22" s="66">
        <v>0</v>
      </c>
      <c r="COU22" s="66">
        <v>0</v>
      </c>
      <c r="COV22" s="66">
        <v>0</v>
      </c>
      <c r="COW22" s="66">
        <v>0</v>
      </c>
      <c r="COX22" s="66">
        <v>0</v>
      </c>
      <c r="COY22" s="66">
        <v>0</v>
      </c>
      <c r="COZ22" s="65">
        <v>109328.64516599999</v>
      </c>
      <c r="CPA22" s="65">
        <v>121776.65591931179</v>
      </c>
      <c r="CPB22" s="65">
        <v>135641.98023650513</v>
      </c>
      <c r="CPC22" s="65">
        <v>151085.99151114243</v>
      </c>
      <c r="CPD22" s="65">
        <v>168288.43689176405</v>
      </c>
      <c r="CPE22" s="65">
        <v>187449.5292926254</v>
      </c>
      <c r="CPF22" s="65">
        <v>208792.27759792944</v>
      </c>
      <c r="CPG22" s="65">
        <v>232565.08217994176</v>
      </c>
      <c r="CPH22" s="65">
        <v>62693.153168494704</v>
      </c>
      <c r="CPI22" s="65">
        <v>58192.75855765352</v>
      </c>
      <c r="CPJ22" s="65">
        <v>51854.805482029602</v>
      </c>
      <c r="CPK22" s="65">
        <v>43319.192298779388</v>
      </c>
      <c r="CPL22" s="65">
        <v>32167.637720570045</v>
      </c>
      <c r="CPM22" s="65">
        <v>17915.100587257446</v>
      </c>
      <c r="CPN22" s="65">
        <v>0</v>
      </c>
      <c r="CPO22" s="65">
        <v>0</v>
      </c>
      <c r="CPP22" s="65">
        <v>0</v>
      </c>
      <c r="CPQ22" s="65">
        <v>0</v>
      </c>
      <c r="CPR22" s="65">
        <v>0</v>
      </c>
      <c r="CPS22" s="65">
        <v>0</v>
      </c>
      <c r="CPT22" s="65">
        <v>0</v>
      </c>
      <c r="CPU22" s="65">
        <v>0</v>
      </c>
      <c r="CPV22" s="65">
        <v>0</v>
      </c>
      <c r="CPW22" s="65">
        <v>0</v>
      </c>
      <c r="CPX22" s="65">
        <v>0</v>
      </c>
      <c r="CPY22" s="65">
        <v>0</v>
      </c>
      <c r="CPZ22" s="66">
        <v>2043699.2064</v>
      </c>
      <c r="CQA22" s="66">
        <v>2116307.6389776464</v>
      </c>
      <c r="CQB22" s="66">
        <v>2191495.6999393874</v>
      </c>
      <c r="CQC22" s="66">
        <v>2269355.0381800397</v>
      </c>
      <c r="CQD22" s="66">
        <v>2349980.5586912935</v>
      </c>
      <c r="CQE22" s="66">
        <v>2433470.5382441459</v>
      </c>
      <c r="CQF22" s="66">
        <v>2519926.7451812862</v>
      </c>
      <c r="CQG22" s="66">
        <v>2432236.3722875351</v>
      </c>
      <c r="CQH22" s="66">
        <v>390964.40129793959</v>
      </c>
      <c r="CQI22" s="66">
        <v>359764.12585585495</v>
      </c>
      <c r="CQJ22" s="66">
        <v>325853.39819012932</v>
      </c>
      <c r="CQK22" s="66">
        <v>289079.00678217539</v>
      </c>
      <c r="CQL22" s="66">
        <v>249280.27475994409</v>
      </c>
      <c r="CQM22" s="66">
        <v>206288.72282951325</v>
      </c>
      <c r="CQN22" s="66">
        <v>0</v>
      </c>
      <c r="CQO22" s="66">
        <v>0</v>
      </c>
      <c r="CQP22" s="66">
        <v>0</v>
      </c>
      <c r="CQQ22" s="66">
        <v>0</v>
      </c>
      <c r="CQR22" s="66">
        <v>0</v>
      </c>
      <c r="CQS22" s="66">
        <v>0</v>
      </c>
      <c r="CQT22" s="66">
        <v>0</v>
      </c>
      <c r="CQU22" s="66">
        <v>0</v>
      </c>
      <c r="CQV22" s="66">
        <v>0</v>
      </c>
      <c r="CQW22" s="66">
        <v>0</v>
      </c>
      <c r="CQX22" s="66">
        <v>0</v>
      </c>
      <c r="CQY22" s="66">
        <v>0</v>
      </c>
      <c r="CQZ22" s="66">
        <v>2214007.4736000001</v>
      </c>
      <c r="CRA22" s="66">
        <v>2243941.1751616257</v>
      </c>
      <c r="CRB22" s="66">
        <v>2274279.5847018212</v>
      </c>
      <c r="CRC22" s="66">
        <v>2305028.1739310469</v>
      </c>
      <c r="CRD22" s="66">
        <v>2336192.488538079</v>
      </c>
      <c r="CRE22" s="66">
        <v>2367778.1491902089</v>
      </c>
      <c r="CRF22" s="66">
        <v>2399790.8525469648</v>
      </c>
      <c r="CRG22" s="66">
        <v>2432236.3722875351</v>
      </c>
      <c r="CRH22" s="66">
        <v>464006.12143662712</v>
      </c>
      <c r="CRI22" s="66">
        <v>411887.22091924661</v>
      </c>
      <c r="CRJ22" s="66">
        <v>358274.19256060512</v>
      </c>
      <c r="CRK22" s="66">
        <v>303136.16174996534</v>
      </c>
      <c r="CRL22" s="66">
        <v>246441.69213625125</v>
      </c>
      <c r="CRM22" s="66">
        <v>188158.77608212928</v>
      </c>
      <c r="CRN22" s="66">
        <v>0</v>
      </c>
      <c r="CRO22" s="66">
        <v>0</v>
      </c>
      <c r="CRP22" s="66">
        <v>0</v>
      </c>
      <c r="CRQ22" s="66">
        <v>0</v>
      </c>
      <c r="CRR22" s="66">
        <v>0</v>
      </c>
      <c r="CRS22" s="66">
        <v>0</v>
      </c>
      <c r="CRT22" s="66">
        <v>0</v>
      </c>
      <c r="CRU22" s="66">
        <v>0</v>
      </c>
      <c r="CRV22" s="66">
        <v>0</v>
      </c>
      <c r="CRW22" s="66">
        <v>0</v>
      </c>
      <c r="CRX22" s="66">
        <v>0</v>
      </c>
      <c r="CRY22" s="66">
        <v>0</v>
      </c>
      <c r="CRZ22" s="67">
        <v>860658.50523744011</v>
      </c>
      <c r="CSA22" s="67">
        <v>891235.93309679173</v>
      </c>
      <c r="CSB22" s="67">
        <v>922899.71412502998</v>
      </c>
      <c r="CSC22" s="67">
        <v>955688.44421756431</v>
      </c>
      <c r="CSD22" s="67">
        <v>989642.09050264535</v>
      </c>
      <c r="CSE22" s="67">
        <v>1024802.04005845</v>
      </c>
      <c r="CSF22" s="67">
        <v>1061211.1503609838</v>
      </c>
      <c r="CSG22" s="67">
        <v>1098913.8015242934</v>
      </c>
      <c r="CSH22" s="67"/>
      <c r="CSI22" s="67"/>
      <c r="CSJ22" s="67"/>
      <c r="CSK22" s="67"/>
      <c r="CSL22" s="67"/>
      <c r="CSM22" s="67"/>
      <c r="CSN22" s="67"/>
      <c r="CSO22" s="67"/>
      <c r="CSP22" s="67"/>
      <c r="CSQ22" s="67"/>
      <c r="CSR22" s="67"/>
      <c r="CSS22" s="67"/>
      <c r="CST22" s="67"/>
      <c r="CSU22" s="67"/>
      <c r="CSV22" s="67"/>
      <c r="CSW22" s="67"/>
      <c r="CSX22" s="67"/>
      <c r="CSY22" s="67"/>
      <c r="CSZ22" s="67">
        <v>932380.04734056012</v>
      </c>
      <c r="CTA22" s="67">
        <v>944985.96055987058</v>
      </c>
      <c r="CTB22" s="67">
        <v>957762.30755084543</v>
      </c>
      <c r="CTC22" s="67">
        <v>970711.39260275092</v>
      </c>
      <c r="CTD22" s="67">
        <v>983835.55115917767</v>
      </c>
      <c r="CTE22" s="67">
        <v>997137.15023925249</v>
      </c>
      <c r="CTF22" s="67">
        <v>1010618.5888645421</v>
      </c>
      <c r="CTG22" s="67">
        <v>1024282.2984917335</v>
      </c>
      <c r="CTH22" s="67"/>
      <c r="CTI22" s="67"/>
      <c r="CTJ22" s="67"/>
      <c r="CTK22" s="67"/>
      <c r="CTL22" s="67"/>
      <c r="CTM22" s="67"/>
      <c r="CTN22" s="67"/>
      <c r="CTO22" s="67"/>
      <c r="CTP22" s="67"/>
      <c r="CTQ22" s="67"/>
      <c r="CTR22" s="67"/>
      <c r="CTS22" s="67"/>
      <c r="CTT22" s="67"/>
      <c r="CTU22" s="67"/>
      <c r="CTV22" s="67"/>
      <c r="CTW22" s="67"/>
      <c r="CTX22" s="67"/>
      <c r="CTY22" s="67"/>
      <c r="CTZ22" s="66">
        <v>38171.750784000003</v>
      </c>
      <c r="CUA22" s="66">
        <v>39527.914638490583</v>
      </c>
      <c r="CUB22" s="66">
        <v>40932.260207533218</v>
      </c>
      <c r="CUC22" s="66">
        <v>51671.1429285341</v>
      </c>
      <c r="CUD22" s="66">
        <v>53506.912441869259</v>
      </c>
      <c r="CUE22" s="66">
        <v>55407.903073126115</v>
      </c>
      <c r="CUF22" s="66">
        <v>57376.431994581508</v>
      </c>
      <c r="CUG22" s="66">
        <v>59414.898702880986</v>
      </c>
      <c r="CUH22" s="66">
        <v>14890.274729268978</v>
      </c>
      <c r="CUI22" s="66">
        <v>12849.412989830827</v>
      </c>
      <c r="CUJ22" s="66">
        <v>10644.740980120618</v>
      </c>
      <c r="CUK22" s="66">
        <v>8267.1950624953479</v>
      </c>
      <c r="CUL22" s="66">
        <v>5707.2743415101886</v>
      </c>
      <c r="CUM22" s="66">
        <v>2955.0210346157737</v>
      </c>
      <c r="CUN22" s="66">
        <v>0</v>
      </c>
      <c r="CUO22" s="66">
        <v>0</v>
      </c>
      <c r="CUP22" s="66">
        <v>0</v>
      </c>
      <c r="CUQ22" s="66">
        <v>0</v>
      </c>
      <c r="CUR22" s="66">
        <v>0</v>
      </c>
      <c r="CUS22" s="66">
        <v>0</v>
      </c>
      <c r="CUT22" s="66">
        <v>0</v>
      </c>
      <c r="CUU22" s="66">
        <v>0</v>
      </c>
      <c r="CUV22" s="66">
        <v>0</v>
      </c>
      <c r="CUW22" s="66">
        <v>0</v>
      </c>
      <c r="CUX22" s="66">
        <v>0</v>
      </c>
      <c r="CUY22" s="66">
        <v>0</v>
      </c>
      <c r="CUZ22" s="66">
        <v>41352.730016000001</v>
      </c>
      <c r="CVA22" s="66">
        <v>41911.824912389246</v>
      </c>
      <c r="CVB22" s="66">
        <v>42478.478852717009</v>
      </c>
      <c r="CVC22" s="65">
        <v>52483.387669919961</v>
      </c>
      <c r="CVD22" s="65">
        <v>53192.970669158887</v>
      </c>
      <c r="CVE22" s="65">
        <v>53912.147333272784</v>
      </c>
      <c r="CVF22" s="65">
        <v>54641.047369999636</v>
      </c>
      <c r="CVG22" s="65">
        <v>55379.802240744793</v>
      </c>
      <c r="CVH22" s="65">
        <v>13584.051271492246</v>
      </c>
      <c r="CVI22" s="65">
        <v>11473.091342688023</v>
      </c>
      <c r="CVJ22" s="65">
        <v>9302.5673588667614</v>
      </c>
      <c r="CVK22" s="65">
        <v>7071.2545622080597</v>
      </c>
      <c r="CVL22" s="65">
        <v>4777.9059650560457</v>
      </c>
      <c r="CVM22" s="65">
        <v>2421.2519726969554</v>
      </c>
      <c r="CVN22" s="65">
        <v>0</v>
      </c>
      <c r="CVO22" s="65">
        <v>0</v>
      </c>
      <c r="CVP22" s="65">
        <v>0</v>
      </c>
      <c r="CVQ22" s="65">
        <v>0</v>
      </c>
      <c r="CVR22" s="65">
        <v>0</v>
      </c>
      <c r="CVS22" s="65">
        <v>0</v>
      </c>
      <c r="CVT22" s="65">
        <v>0</v>
      </c>
      <c r="CVU22" s="65">
        <v>0</v>
      </c>
      <c r="CVV22" s="65">
        <v>0</v>
      </c>
      <c r="CVW22" s="65">
        <v>0</v>
      </c>
      <c r="CVX22" s="65">
        <v>0</v>
      </c>
      <c r="CVY22" s="65">
        <v>0</v>
      </c>
      <c r="CVZ22" s="66">
        <v>100918.749384</v>
      </c>
      <c r="CWA22" s="66">
        <v>114850.0994695769</v>
      </c>
      <c r="CWB22" s="66">
        <v>130704.6057217885</v>
      </c>
      <c r="CWC22" s="66">
        <v>148747.75064007283</v>
      </c>
      <c r="CWD22" s="66">
        <v>169281.66531160654</v>
      </c>
      <c r="CWE22" s="66">
        <v>192650.18857334394</v>
      </c>
      <c r="CWF22" s="66">
        <v>219244.62456714918</v>
      </c>
      <c r="CWG22" s="66">
        <v>249510.29509784319</v>
      </c>
      <c r="CWH22" s="66">
        <v>68721.639492198155</v>
      </c>
      <c r="CWI22" s="66">
        <v>65173.610615533893</v>
      </c>
      <c r="CWJ22" s="66">
        <v>59336.412372722247</v>
      </c>
      <c r="CWK22" s="66">
        <v>50645.639968578209</v>
      </c>
      <c r="CWL22" s="66">
        <v>38424.685360556527</v>
      </c>
      <c r="CWM22" s="66">
        <v>21864.514585665169</v>
      </c>
      <c r="CWN22" s="66">
        <v>0</v>
      </c>
      <c r="CWO22" s="66">
        <v>0</v>
      </c>
      <c r="CWP22" s="66">
        <v>0</v>
      </c>
      <c r="CWQ22" s="66">
        <v>0</v>
      </c>
      <c r="CWR22" s="66">
        <v>0</v>
      </c>
      <c r="CWS22" s="66">
        <v>0</v>
      </c>
      <c r="CWT22" s="66">
        <v>0</v>
      </c>
      <c r="CWU22" s="66">
        <v>0</v>
      </c>
      <c r="CWV22" s="66">
        <v>0</v>
      </c>
      <c r="CWW22" s="66">
        <v>0</v>
      </c>
      <c r="CWX22" s="66">
        <v>0</v>
      </c>
      <c r="CWY22" s="66">
        <v>0</v>
      </c>
      <c r="CWZ22" s="65">
        <v>109328.64516599999</v>
      </c>
      <c r="CXA22" s="65">
        <v>121776.65591931179</v>
      </c>
      <c r="CXB22" s="65">
        <v>135641.98023650513</v>
      </c>
      <c r="CXC22" s="65">
        <v>151085.99151114243</v>
      </c>
      <c r="CXD22" s="65">
        <v>168288.43689176405</v>
      </c>
      <c r="CXE22" s="65">
        <v>187449.5292926254</v>
      </c>
      <c r="CXF22" s="65">
        <v>208792.27759792944</v>
      </c>
      <c r="CXG22" s="65">
        <v>232565.08217994176</v>
      </c>
      <c r="CXH22" s="65">
        <v>62693.153168494704</v>
      </c>
      <c r="CXI22" s="65">
        <v>58192.75855765352</v>
      </c>
      <c r="CXJ22" s="65">
        <v>51854.805482029602</v>
      </c>
      <c r="CXK22" s="65">
        <v>43319.192298779388</v>
      </c>
      <c r="CXL22" s="65">
        <v>32167.637720570045</v>
      </c>
      <c r="CXM22" s="65">
        <v>17915.100587257446</v>
      </c>
      <c r="CXN22" s="65">
        <v>0</v>
      </c>
      <c r="CXO22" s="65">
        <v>0</v>
      </c>
      <c r="CXP22" s="65">
        <v>0</v>
      </c>
      <c r="CXQ22" s="65">
        <v>0</v>
      </c>
      <c r="CXR22" s="65">
        <v>0</v>
      </c>
      <c r="CXS22" s="65">
        <v>0</v>
      </c>
      <c r="CXT22" s="65">
        <v>0</v>
      </c>
      <c r="CXU22" s="65">
        <v>0</v>
      </c>
      <c r="CXV22" s="65">
        <v>0</v>
      </c>
      <c r="CXW22" s="65">
        <v>0</v>
      </c>
      <c r="CXX22" s="65">
        <v>0</v>
      </c>
      <c r="CXY22" s="65">
        <v>0</v>
      </c>
      <c r="CXZ22" s="66">
        <v>47103157.894736841</v>
      </c>
      <c r="CYA22" s="66">
        <v>48776636.287977852</v>
      </c>
      <c r="CYB22" s="66">
        <v>50509569.929185532</v>
      </c>
      <c r="CYC22" s="66">
        <v>52304071.141127273</v>
      </c>
      <c r="CYD22" s="66">
        <v>54162327.293057114</v>
      </c>
      <c r="CYE22" s="66">
        <v>56086603.466963224</v>
      </c>
      <c r="CYF22" s="66">
        <v>58079245.21854157</v>
      </c>
      <c r="CYG22" s="66">
        <v>60142681.436261408</v>
      </c>
      <c r="CYH22" s="66">
        <v>62279427.302007429</v>
      </c>
      <c r="CYI22" s="66">
        <v>64492087.356907479</v>
      </c>
      <c r="CYJ22" s="66">
        <v>66783358.676082797</v>
      </c>
      <c r="CYK22" s="66">
        <v>69156034.156190634</v>
      </c>
      <c r="CYL22" s="66">
        <v>71613005.919766471</v>
      </c>
      <c r="CYM22" s="66">
        <v>74157268.840515599</v>
      </c>
      <c r="CYN22" s="66">
        <v>76791924.193850935</v>
      </c>
      <c r="CYO22" s="66">
        <v>79520183.437127084</v>
      </c>
      <c r="CYP22" s="66">
        <v>82345372.124178231</v>
      </c>
      <c r="CYQ22" s="66">
        <v>85270933.958931595</v>
      </c>
      <c r="CYR22" s="66">
        <v>88300434.993037388</v>
      </c>
      <c r="CYS22" s="66">
        <v>91437567.972632006</v>
      </c>
      <c r="CYT22" s="66">
        <v>94686156.839532673</v>
      </c>
      <c r="CYU22" s="66">
        <v>98050161.39235042</v>
      </c>
      <c r="CYV22" s="66">
        <v>101533682.11320274</v>
      </c>
      <c r="CYW22" s="66">
        <v>105140965.16590932</v>
      </c>
      <c r="CYX22" s="66">
        <v>108876407.57176374</v>
      </c>
      <c r="CYY22" s="66">
        <v>112744562.56918925</v>
      </c>
      <c r="CYZ22" s="66">
        <v>51028421.052631572</v>
      </c>
      <c r="CZA22" s="66">
        <v>51718332.692571409</v>
      </c>
      <c r="CZB22" s="66">
        <v>52417572.037760712</v>
      </c>
      <c r="CZC22" s="66">
        <v>53126265.200124808</v>
      </c>
      <c r="CZD22" s="66">
        <v>53844539.996640518</v>
      </c>
      <c r="CZE22" s="66">
        <v>54572525.972388692</v>
      </c>
      <c r="CZF22" s="66">
        <v>55310354.423918411</v>
      </c>
      <c r="CZG22" s="66">
        <v>56058158.422927149</v>
      </c>
      <c r="CZH22" s="66">
        <v>56816072.840260938</v>
      </c>
      <c r="CZI22" s="66">
        <v>57584234.370239228</v>
      </c>
      <c r="CZJ22" s="66">
        <v>58362781.555308416</v>
      </c>
      <c r="CZK22" s="66">
        <v>59151854.811028853</v>
      </c>
      <c r="CZL22" s="66">
        <v>59951596.451399587</v>
      </c>
      <c r="CZM22" s="66">
        <v>60762150.714525536</v>
      </c>
      <c r="CZN22" s="66">
        <v>61583663.788631678</v>
      </c>
      <c r="CZO22" s="66">
        <v>62416283.838428952</v>
      </c>
      <c r="CZP22" s="66">
        <v>63260161.031836651</v>
      </c>
      <c r="CZQ22" s="66">
        <v>64115447.567066066</v>
      </c>
      <c r="CZR22" s="66">
        <v>64982297.700070329</v>
      </c>
      <c r="CZS22" s="66">
        <v>65860867.772365406</v>
      </c>
      <c r="CZT22" s="66">
        <v>66751316.239227191</v>
      </c>
      <c r="CZU22" s="66">
        <v>67653803.698269844</v>
      </c>
      <c r="CZV22" s="66">
        <v>68568492.91841051</v>
      </c>
      <c r="CZW22" s="66">
        <v>69495548.869225666</v>
      </c>
      <c r="CZX22" s="66">
        <v>70435138.750704363</v>
      </c>
      <c r="CZY22" s="66">
        <v>71387432.023403659</v>
      </c>
      <c r="CZZ22" s="66">
        <v>47103157.894736841</v>
      </c>
      <c r="DAA22" s="66">
        <v>48776636.287977852</v>
      </c>
      <c r="DAB22" s="66">
        <v>50509569.929185532</v>
      </c>
      <c r="DAC22" s="66">
        <v>52304071.141127273</v>
      </c>
      <c r="DAD22" s="66">
        <v>54162327.293057114</v>
      </c>
      <c r="DAE22" s="66">
        <v>56086603.466963224</v>
      </c>
      <c r="DAF22" s="66">
        <v>58079245.21854157</v>
      </c>
      <c r="DAG22" s="66">
        <v>60142681.436261408</v>
      </c>
      <c r="DAH22" s="66">
        <v>53382366.258863509</v>
      </c>
      <c r="DAI22" s="66">
        <v>46065776.683505341</v>
      </c>
      <c r="DAJ22" s="66">
        <v>38161919.243475884</v>
      </c>
      <c r="DAK22" s="66">
        <v>29638300.352653123</v>
      </c>
      <c r="DAL22" s="66">
        <v>20460858.834218994</v>
      </c>
      <c r="DAM22" s="66">
        <v>10593895.548645085</v>
      </c>
      <c r="DAN22" s="66">
        <v>0</v>
      </c>
      <c r="DAO22" s="66">
        <v>0</v>
      </c>
      <c r="DAP22" s="66">
        <v>0</v>
      </c>
      <c r="DAQ22" s="66">
        <v>0</v>
      </c>
      <c r="DAR22" s="66">
        <v>0</v>
      </c>
      <c r="DAS22" s="66">
        <v>0</v>
      </c>
      <c r="DAT22" s="66">
        <v>0</v>
      </c>
      <c r="DAU22" s="66">
        <v>0</v>
      </c>
      <c r="DAV22" s="66">
        <v>0</v>
      </c>
      <c r="DAW22" s="66">
        <v>0</v>
      </c>
      <c r="DAX22" s="66">
        <v>0</v>
      </c>
      <c r="DAY22" s="66">
        <v>0</v>
      </c>
      <c r="DAZ22" s="66">
        <v>51028421.052631572</v>
      </c>
      <c r="DBA22" s="66">
        <v>51718332.692571409</v>
      </c>
      <c r="DBB22" s="66">
        <v>52417572.037760712</v>
      </c>
      <c r="DBC22" s="66">
        <v>53126265.200124808</v>
      </c>
      <c r="DBD22" s="66">
        <v>53844539.996640518</v>
      </c>
      <c r="DBE22" s="66">
        <v>54572525.972388692</v>
      </c>
      <c r="DBF22" s="66">
        <v>55310354.423918411</v>
      </c>
      <c r="DBG22" s="66">
        <v>56058158.422927149</v>
      </c>
      <c r="DBH22" s="66">
        <v>48699491.005937949</v>
      </c>
      <c r="DBI22" s="66">
        <v>41131595.978742309</v>
      </c>
      <c r="DBJ22" s="66">
        <v>33350160.888747666</v>
      </c>
      <c r="DBK22" s="66">
        <v>25350794.919012364</v>
      </c>
      <c r="DBL22" s="66">
        <v>17129027.557542738</v>
      </c>
      <c r="DBM22" s="66">
        <v>8680307.2449322194</v>
      </c>
      <c r="DBN22" s="66">
        <v>0</v>
      </c>
      <c r="DBO22" s="66">
        <v>0</v>
      </c>
      <c r="DBP22" s="66">
        <v>0</v>
      </c>
      <c r="DBQ22" s="66">
        <v>0</v>
      </c>
      <c r="DBR22" s="66">
        <v>0</v>
      </c>
      <c r="DBS22" s="66">
        <v>0</v>
      </c>
      <c r="DBT22" s="66">
        <v>0</v>
      </c>
      <c r="DBU22" s="66">
        <v>0</v>
      </c>
      <c r="DBV22" s="66">
        <v>0</v>
      </c>
      <c r="DBW22" s="66">
        <v>0</v>
      </c>
      <c r="DBX22" s="66">
        <v>0</v>
      </c>
      <c r="DBY22" s="66">
        <v>0</v>
      </c>
      <c r="DBZ22" s="66">
        <v>47103157.894736841</v>
      </c>
      <c r="DCA22" s="66">
        <v>48776636.287977852</v>
      </c>
      <c r="DCB22" s="66">
        <v>50509569.929185532</v>
      </c>
      <c r="DCC22" s="66">
        <v>52304071.141127273</v>
      </c>
      <c r="DCD22" s="66">
        <v>54162327.293057114</v>
      </c>
      <c r="DCE22" s="66">
        <v>56086603.466963224</v>
      </c>
      <c r="DCF22" s="66">
        <v>58079245.21854157</v>
      </c>
      <c r="DCG22" s="66">
        <v>60142681.436261408</v>
      </c>
      <c r="DCH22" s="66">
        <v>17584779.473507978</v>
      </c>
      <c r="DCI22" s="66">
        <v>18209530.547832698</v>
      </c>
      <c r="DCJ22" s="66">
        <v>18856477.743835144</v>
      </c>
      <c r="DCK22" s="66">
        <v>19526409.644100882</v>
      </c>
      <c r="DCL22" s="66">
        <v>20220142.847934064</v>
      </c>
      <c r="DCM22" s="66">
        <v>20938522.966733813</v>
      </c>
      <c r="DCN22" s="66">
        <v>21682425.654734384</v>
      </c>
      <c r="DCO22" s="66">
        <v>22452757.676365294</v>
      </c>
      <c r="DCP22" s="66">
        <v>23250458.011532679</v>
      </c>
      <c r="DCQ22" s="66">
        <v>24076499.00016892</v>
      </c>
      <c r="DCR22" s="66">
        <v>24931887.527445853</v>
      </c>
      <c r="DCS22" s="66">
        <v>25817666.251096096</v>
      </c>
      <c r="DCT22" s="66">
        <v>26734914.872338638</v>
      </c>
      <c r="DCU22" s="66">
        <v>27684751.45195777</v>
      </c>
      <c r="DCV22" s="66">
        <v>28668333.773139596</v>
      </c>
      <c r="DCW22" s="66">
        <v>29686860.752727337</v>
      </c>
      <c r="DCX22" s="66">
        <v>30741573.902615644</v>
      </c>
      <c r="DCY22" s="66">
        <v>31833758.843065199</v>
      </c>
      <c r="DCZ22" s="66">
        <v>51028421.052631572</v>
      </c>
      <c r="DDA22" s="66">
        <v>51718332.692571409</v>
      </c>
      <c r="DDB22" s="66">
        <v>52417572.037760712</v>
      </c>
      <c r="DDC22" s="66">
        <v>53126265.200124808</v>
      </c>
      <c r="DDD22" s="66">
        <v>53844539.996640518</v>
      </c>
      <c r="DDE22" s="66">
        <v>54572525.972388692</v>
      </c>
      <c r="DDF22" s="66">
        <v>55310354.423918411</v>
      </c>
      <c r="DDG22" s="66">
        <v>56058158.422927149</v>
      </c>
      <c r="DDH22" s="66">
        <v>16042185.272544267</v>
      </c>
      <c r="DDI22" s="66">
        <v>16259077.939832253</v>
      </c>
      <c r="DDJ22" s="66">
        <v>16478903.027381202</v>
      </c>
      <c r="DDK22" s="66">
        <v>16701700.181937559</v>
      </c>
      <c r="DDL22" s="66">
        <v>16927509.58627753</v>
      </c>
      <c r="DDM22" s="66">
        <v>17156371.966454271</v>
      </c>
      <c r="DDN22" s="66">
        <v>17388328.599143062</v>
      </c>
      <c r="DDO22" s="66">
        <v>17623421.319085822</v>
      </c>
      <c r="DDP22" s="66">
        <v>17861692.526636232</v>
      </c>
      <c r="DDQ22" s="66">
        <v>18103185.195406888</v>
      </c>
      <c r="DDR22" s="66">
        <v>18347942.880019858</v>
      </c>
      <c r="DDS22" s="66">
        <v>18596009.723961998</v>
      </c>
      <c r="DDT22" s="66">
        <v>18847430.4675465</v>
      </c>
      <c r="DDU22" s="66">
        <v>19102250.455982074</v>
      </c>
      <c r="DDV22" s="66">
        <v>19360515.647551205</v>
      </c>
      <c r="DDW22" s="66">
        <v>19622272.621899016</v>
      </c>
      <c r="DDX22" s="66">
        <v>19887568.588434171</v>
      </c>
      <c r="DDY22" s="66">
        <v>20156451.394843388</v>
      </c>
      <c r="DDZ22" s="66">
        <v>47103157.894736841</v>
      </c>
      <c r="DEA22" s="66">
        <v>48776636.287977852</v>
      </c>
      <c r="DEB22" s="66">
        <v>50509569.929185532</v>
      </c>
      <c r="DEC22" s="66">
        <v>52304071.141127273</v>
      </c>
      <c r="DED22" s="66">
        <v>54162327.293057114</v>
      </c>
      <c r="DEE22" s="66">
        <v>56086603.466963224</v>
      </c>
      <c r="DEF22" s="66">
        <v>58079245.21854157</v>
      </c>
      <c r="DEG22" s="66">
        <v>60142681.436261408</v>
      </c>
      <c r="DEH22" s="66">
        <v>15072668.120149696</v>
      </c>
      <c r="DEI22" s="66">
        <v>13006807.534166213</v>
      </c>
      <c r="DEJ22" s="66">
        <v>10775130.139334366</v>
      </c>
      <c r="DEK22" s="66">
        <v>8368461.2760432353</v>
      </c>
      <c r="DEL22" s="66">
        <v>5777183.6708383039</v>
      </c>
      <c r="DEM22" s="66">
        <v>2991217.566676259</v>
      </c>
      <c r="DEN22" s="66">
        <v>0</v>
      </c>
      <c r="DEO22" s="66">
        <v>0</v>
      </c>
      <c r="DEP22" s="66">
        <v>0</v>
      </c>
      <c r="DEQ22" s="66">
        <v>0</v>
      </c>
      <c r="DER22" s="66">
        <v>0</v>
      </c>
      <c r="DES22" s="66">
        <v>0</v>
      </c>
      <c r="DET22" s="66">
        <v>0</v>
      </c>
      <c r="DEU22" s="66">
        <v>0</v>
      </c>
      <c r="DEV22" s="66">
        <v>0</v>
      </c>
      <c r="DEW22" s="66">
        <v>0</v>
      </c>
      <c r="DEX22" s="66">
        <v>0</v>
      </c>
      <c r="DEY22" s="66">
        <v>0</v>
      </c>
      <c r="DEZ22" s="66">
        <v>51028421.052631572</v>
      </c>
      <c r="DFA22" s="66">
        <v>51718332.692571409</v>
      </c>
      <c r="DFB22" s="66">
        <v>52417572.037760712</v>
      </c>
      <c r="DFC22" s="66">
        <v>53126265.200124808</v>
      </c>
      <c r="DFD22" s="66">
        <v>53844539.996640518</v>
      </c>
      <c r="DFE22" s="66">
        <v>54572525.972388692</v>
      </c>
      <c r="DFF22" s="66">
        <v>55310354.423918411</v>
      </c>
      <c r="DFG22" s="66">
        <v>56058158.422927149</v>
      </c>
      <c r="DFH22" s="66">
        <v>13750444.519323656</v>
      </c>
      <c r="DFI22" s="66">
        <v>11613627.099880181</v>
      </c>
      <c r="DFJ22" s="66">
        <v>9416516.0156463999</v>
      </c>
      <c r="DFK22" s="66">
        <v>7157871.5065446673</v>
      </c>
      <c r="DFL22" s="66">
        <v>4836431.3103650082</v>
      </c>
      <c r="DFM22" s="66">
        <v>2450910.2809220385</v>
      </c>
      <c r="DFN22" s="66">
        <v>0</v>
      </c>
      <c r="DFO22" s="66">
        <v>0</v>
      </c>
      <c r="DFP22" s="66">
        <v>0</v>
      </c>
      <c r="DFQ22" s="66">
        <v>0</v>
      </c>
      <c r="DFR22" s="66">
        <v>0</v>
      </c>
      <c r="DFS22" s="66">
        <v>0</v>
      </c>
      <c r="DFT22" s="66">
        <v>0</v>
      </c>
      <c r="DFU22" s="66">
        <v>0</v>
      </c>
      <c r="DFV22" s="66">
        <v>0</v>
      </c>
      <c r="DFW22" s="66">
        <v>0</v>
      </c>
      <c r="DFX22" s="66">
        <v>0</v>
      </c>
      <c r="DFY22" s="66">
        <v>0</v>
      </c>
      <c r="DFZ22" s="66">
        <v>47103157.894736841</v>
      </c>
      <c r="DGA22" s="66">
        <v>48776636.287977852</v>
      </c>
      <c r="DGB22" s="66">
        <v>50509569.929185532</v>
      </c>
      <c r="DGC22" s="66">
        <v>52304071.141127273</v>
      </c>
      <c r="DGD22" s="66">
        <v>54162327.293057114</v>
      </c>
      <c r="DGE22" s="66">
        <v>42064952.600222416</v>
      </c>
      <c r="DGF22" s="66">
        <v>43559433.913906172</v>
      </c>
      <c r="DGG22" s="66">
        <v>45107011.077196054</v>
      </c>
      <c r="DGH22" s="66">
        <v>11304501.090112271</v>
      </c>
      <c r="DGI22" s="66">
        <v>9755105.6506246589</v>
      </c>
      <c r="DGJ22" s="66">
        <v>8081347.6045007743</v>
      </c>
      <c r="DGK22" s="66">
        <v>6276345.9570324263</v>
      </c>
      <c r="DGL22" s="66">
        <v>4332887.7531287279</v>
      </c>
      <c r="DGM22" s="66">
        <v>2243413.1750071943</v>
      </c>
      <c r="DGN22" s="66">
        <v>0</v>
      </c>
      <c r="DGO22" s="66">
        <v>0</v>
      </c>
      <c r="DGP22" s="66">
        <v>0</v>
      </c>
      <c r="DGQ22" s="66">
        <v>0</v>
      </c>
      <c r="DGR22" s="66">
        <v>0</v>
      </c>
      <c r="DGS22" s="66">
        <v>0</v>
      </c>
      <c r="DGT22" s="66">
        <v>0</v>
      </c>
      <c r="DGU22" s="66">
        <v>0</v>
      </c>
      <c r="DGV22" s="66">
        <v>0</v>
      </c>
      <c r="DGW22" s="66">
        <v>0</v>
      </c>
      <c r="DGX22" s="66">
        <v>0</v>
      </c>
      <c r="DGY22" s="66">
        <v>0</v>
      </c>
      <c r="DGZ22" s="66">
        <v>51028421.052631572</v>
      </c>
      <c r="DHA22" s="66">
        <v>51718332.692571409</v>
      </c>
      <c r="DHB22" s="66">
        <v>52417572.037760712</v>
      </c>
      <c r="DHC22" s="66">
        <v>53126265.200124808</v>
      </c>
      <c r="DHD22" s="66">
        <v>53844539.996640518</v>
      </c>
      <c r="DHE22" s="66">
        <v>40929394.479291521</v>
      </c>
      <c r="DHF22" s="66">
        <v>41482765.817938812</v>
      </c>
      <c r="DHG22" s="66">
        <v>42043618.817195356</v>
      </c>
      <c r="DHH22" s="66">
        <v>10312833.389492741</v>
      </c>
      <c r="DHI22" s="66">
        <v>8710220.3249101359</v>
      </c>
      <c r="DHJ22" s="66">
        <v>7062387.0117348004</v>
      </c>
      <c r="DHK22" s="66">
        <v>5368403.6299085012</v>
      </c>
      <c r="DHL22" s="66">
        <v>3627323.4827737561</v>
      </c>
      <c r="DHM22" s="66">
        <v>1838182.7106915289</v>
      </c>
      <c r="DHN22" s="66">
        <v>0</v>
      </c>
      <c r="DHO22" s="66">
        <v>0</v>
      </c>
      <c r="DHP22" s="66">
        <v>0</v>
      </c>
      <c r="DHQ22" s="66">
        <v>0</v>
      </c>
      <c r="DHR22" s="66">
        <v>0</v>
      </c>
      <c r="DHS22" s="66">
        <v>0</v>
      </c>
      <c r="DHT22" s="66">
        <v>0</v>
      </c>
      <c r="DHU22" s="66">
        <v>0</v>
      </c>
      <c r="DHV22" s="66">
        <v>0</v>
      </c>
      <c r="DHW22" s="66">
        <v>0</v>
      </c>
      <c r="DHX22" s="66">
        <v>0</v>
      </c>
      <c r="DHY22" s="66">
        <v>0</v>
      </c>
      <c r="DHZ22" s="25">
        <v>0.56000000000000005</v>
      </c>
      <c r="DIA22" s="25">
        <v>0.5</v>
      </c>
      <c r="DIB22" s="25">
        <v>0.187</v>
      </c>
      <c r="DIC22" s="25">
        <v>9.35E-2</v>
      </c>
      <c r="DID22" s="25">
        <v>4.675E-2</v>
      </c>
      <c r="DIE22" s="25">
        <v>0.187</v>
      </c>
      <c r="DIF22" s="25">
        <v>9.35E-2</v>
      </c>
      <c r="DIG22" s="25">
        <v>4.675E-2</v>
      </c>
      <c r="DIH22" s="25">
        <v>0.48899999999999999</v>
      </c>
      <c r="DII22" s="25">
        <v>0.33500000000000002</v>
      </c>
      <c r="DIJ22" s="25">
        <v>3.3665698466100933</v>
      </c>
      <c r="DIK22" s="25">
        <v>3.3665698466100933</v>
      </c>
      <c r="DIL22" s="46">
        <v>0.8</v>
      </c>
      <c r="DIM22" s="46">
        <v>0.8</v>
      </c>
      <c r="DIN22" s="25">
        <v>2</v>
      </c>
      <c r="DIO22" s="25">
        <v>2</v>
      </c>
      <c r="DIP22" s="25">
        <v>1318.1773909761055</v>
      </c>
      <c r="DIQ22" s="25">
        <v>3187.822609023895</v>
      </c>
      <c r="DIR22" s="25">
        <f t="shared" si="19"/>
        <v>431.4955223982542</v>
      </c>
      <c r="DIS22" s="25">
        <f t="shared" si="20"/>
        <v>846.06691559941373</v>
      </c>
      <c r="DIT22" s="66">
        <v>4736449.2899721134</v>
      </c>
      <c r="DIU22" s="66">
        <v>4904725.5988591611</v>
      </c>
      <c r="DIV22" s="66">
        <v>5078980.4191582492</v>
      </c>
      <c r="DIW22" s="66">
        <v>5259426.1550927656</v>
      </c>
      <c r="DIX22" s="66">
        <v>5446282.7571716234</v>
      </c>
      <c r="DIY22" s="66">
        <v>5639777.990293269</v>
      </c>
      <c r="DIZ22" s="66">
        <v>5840147.7113748929</v>
      </c>
      <c r="DJA22" s="66">
        <v>6047636.1568452092</v>
      </c>
      <c r="DJB22" s="66">
        <v>6262496.2403512988</v>
      </c>
      <c r="DJC22" s="66">
        <v>6484989.8610423226</v>
      </c>
      <c r="DJD22" s="66">
        <v>6715388.222805962</v>
      </c>
      <c r="DJE22" s="66">
        <v>6953972.1648466429</v>
      </c>
      <c r="DJF22" s="66">
        <v>7201032.5040085465</v>
      </c>
      <c r="DJG22" s="66">
        <v>7456870.389260632</v>
      </c>
      <c r="DJH22" s="66">
        <v>7721797.6687758081</v>
      </c>
      <c r="DJI22" s="66">
        <v>7996137.2700516507</v>
      </c>
      <c r="DJJ22" s="66">
        <v>8280223.5935360435</v>
      </c>
      <c r="DJK22" s="66">
        <v>8574402.9202375207</v>
      </c>
      <c r="DJL22" s="66">
        <v>8879033.8338171709</v>
      </c>
      <c r="DJM22" s="66">
        <v>9194487.6576765962</v>
      </c>
      <c r="DJN22" s="66">
        <v>9521148.9075747095</v>
      </c>
      <c r="DJO22" s="66">
        <v>9859415.7603250854</v>
      </c>
      <c r="DJP22" s="66">
        <v>10209700.539145144</v>
      </c>
      <c r="DJQ22" s="66">
        <v>10572430.216248803</v>
      </c>
      <c r="DJR22" s="66">
        <v>10948046.933295235</v>
      </c>
      <c r="DJS22" s="66">
        <v>11337008.540328069</v>
      </c>
      <c r="DJT22" s="66">
        <v>57133309.49259384</v>
      </c>
      <c r="DJU22" s="66">
        <v>57905760.108037554</v>
      </c>
      <c r="DJV22" s="66">
        <v>58688654.367628567</v>
      </c>
      <c r="DJW22" s="66">
        <v>59482133.470947705</v>
      </c>
      <c r="DJX22" s="66">
        <v>60286340.526614487</v>
      </c>
      <c r="DJY22" s="66">
        <v>61101420.578097753</v>
      </c>
      <c r="DJZ22" s="66">
        <v>61927520.629874974</v>
      </c>
      <c r="DKA22" s="66">
        <v>62764789.673945501</v>
      </c>
      <c r="DKB22" s="66">
        <v>63613378.716702051</v>
      </c>
      <c r="DKC22" s="66">
        <v>64473440.806165636</v>
      </c>
      <c r="DKD22" s="66">
        <v>65345131.059588663</v>
      </c>
      <c r="DKE22" s="66">
        <v>66228606.691431269</v>
      </c>
      <c r="DKF22" s="66">
        <v>67124027.041715845</v>
      </c>
      <c r="DKG22" s="66">
        <v>68031553.604764923</v>
      </c>
      <c r="DKH22" s="66">
        <v>68951350.058327705</v>
      </c>
      <c r="DKI22" s="66">
        <v>69883582.293100193</v>
      </c>
      <c r="DKJ22" s="66">
        <v>70828418.442644686</v>
      </c>
      <c r="DKK22" s="66">
        <v>71786028.913713545</v>
      </c>
      <c r="DKL22" s="66">
        <v>72756586.416983068</v>
      </c>
      <c r="DKM22" s="66">
        <v>73740265.99820298</v>
      </c>
      <c r="DKN22" s="66">
        <v>74737245.06976679</v>
      </c>
      <c r="DKO22" s="66">
        <v>75747703.442709327</v>
      </c>
      <c r="DKP22" s="66">
        <v>76771823.359136596</v>
      </c>
      <c r="DKQ22" s="66">
        <v>77809789.525094256</v>
      </c>
      <c r="DKR22" s="66">
        <v>78861789.143880486</v>
      </c>
      <c r="DKS22" s="66">
        <v>79928011.949809104</v>
      </c>
      <c r="DKT22" s="65">
        <v>4736449.2899721134</v>
      </c>
      <c r="DKU22" s="65">
        <v>4904725.5988591611</v>
      </c>
      <c r="DKV22" s="65">
        <v>5078980.4191582492</v>
      </c>
      <c r="DKW22" s="65">
        <v>5259426.1550927656</v>
      </c>
      <c r="DKX22" s="65">
        <v>5446282.7571716234</v>
      </c>
      <c r="DKY22" s="65">
        <v>5639777.990293269</v>
      </c>
      <c r="DKZ22" s="65">
        <v>5840147.7113748929</v>
      </c>
      <c r="DLA22" s="65">
        <v>6047636.1568452092</v>
      </c>
      <c r="DLB22" s="78">
        <v>5815175.0803262061</v>
      </c>
      <c r="DLC22" s="78">
        <v>5558562.7380362768</v>
      </c>
      <c r="DLD22" s="78">
        <v>5276376.460776113</v>
      </c>
      <c r="DLE22" s="78">
        <v>4967122.9748904584</v>
      </c>
      <c r="DLF22" s="78">
        <v>4629235.1811483512</v>
      </c>
      <c r="DLG22" s="78">
        <v>4261068.7938632183</v>
      </c>
      <c r="DLH22" s="78">
        <v>3860898.8343879036</v>
      </c>
      <c r="DLI22" s="65">
        <v>3967483.4473484252</v>
      </c>
      <c r="DLJ22" s="65">
        <v>4077010.4527950594</v>
      </c>
      <c r="DLK22" s="65">
        <v>4189561.0789023228</v>
      </c>
      <c r="DLL22" s="65">
        <v>4305218.7962431768</v>
      </c>
      <c r="DLM22" s="65">
        <v>4424069.3796930509</v>
      </c>
      <c r="DLN22" s="65">
        <v>4546200.9720427981</v>
      </c>
      <c r="DLO22" s="65">
        <v>4671704.1493677609</v>
      </c>
      <c r="DLP22" s="65">
        <v>4800671.9882014263</v>
      </c>
      <c r="DLQ22" s="65">
        <v>4933200.1345634861</v>
      </c>
      <c r="DLR22" s="65">
        <v>5069386.8748935005</v>
      </c>
      <c r="DLS22" s="65">
        <v>5209333.2089427663</v>
      </c>
      <c r="DLT22" s="65">
        <v>57133309.49259384</v>
      </c>
      <c r="DLU22" s="65">
        <v>57905760.108037554</v>
      </c>
      <c r="DLV22" s="65">
        <v>58688654.367628567</v>
      </c>
      <c r="DLW22" s="65">
        <v>59482133.470947705</v>
      </c>
      <c r="DLX22" s="65">
        <v>60286340.526614487</v>
      </c>
      <c r="DLY22" s="65">
        <v>61101420.578097753</v>
      </c>
      <c r="DLZ22" s="65">
        <v>61927520.629874974</v>
      </c>
      <c r="DMA22" s="65">
        <v>62764789.673945501</v>
      </c>
      <c r="DMB22" s="78">
        <v>59069565.951223329</v>
      </c>
      <c r="DMC22" s="78">
        <v>55262949.262427688</v>
      </c>
      <c r="DMD22" s="78">
        <v>51342602.97539109</v>
      </c>
      <c r="DME22" s="78">
        <v>47306147.636736624</v>
      </c>
      <c r="DMF22" s="78">
        <v>43151160.241103046</v>
      </c>
      <c r="DMG22" s="78">
        <v>38875173.488437101</v>
      </c>
      <c r="DMH22" s="78">
        <v>34475675.029163852</v>
      </c>
      <c r="DMI22" s="65">
        <v>35427416.226526439</v>
      </c>
      <c r="DMJ22" s="65">
        <v>36405431.349083841</v>
      </c>
      <c r="DMK22" s="65">
        <v>37410445.719168499</v>
      </c>
      <c r="DML22" s="65">
        <v>38443204.682481334</v>
      </c>
      <c r="DMM22" s="65">
        <v>39504474.160860188</v>
      </c>
      <c r="DMN22" s="65">
        <v>40595041.22030808</v>
      </c>
      <c r="DMO22" s="65">
        <v>41715714.654702514</v>
      </c>
      <c r="DMP22" s="65">
        <v>42867325.585618794</v>
      </c>
      <c r="DMQ22" s="65">
        <v>44050728.078712143</v>
      </c>
      <c r="DMR22" s="65">
        <v>45266799.777115777</v>
      </c>
      <c r="DMS22" s="65">
        <v>46516442.552324675</v>
      </c>
      <c r="DMT22" s="65">
        <v>5997312.0249966439</v>
      </c>
      <c r="DMU22" s="65">
        <v>6825212.2308816249</v>
      </c>
      <c r="DMV22" s="65">
        <v>7767400.0956457127</v>
      </c>
      <c r="DMW22" s="65">
        <v>8839652.4833109528</v>
      </c>
      <c r="DMX22" s="65">
        <v>10059924.178427385</v>
      </c>
      <c r="DMY22" s="65">
        <v>11448648.537572594</v>
      </c>
      <c r="DMZ22" s="65">
        <v>13029079.644351039</v>
      </c>
      <c r="DNA22" s="65">
        <v>14827681.697252575</v>
      </c>
      <c r="DNB22" s="65">
        <v>16874572.15064019</v>
      </c>
      <c r="DNC22" s="65">
        <v>19204026.029229037</v>
      </c>
      <c r="DND22" s="65">
        <v>21855049.860764321</v>
      </c>
      <c r="DNE22" s="65">
        <v>24872034.83735697</v>
      </c>
      <c r="DNF22" s="65">
        <v>28305500.14261391</v>
      </c>
      <c r="DNG22" s="65">
        <v>32212938.891519178</v>
      </c>
      <c r="DNH22" s="65">
        <v>36659780.848264612</v>
      </c>
      <c r="DNI22" s="65">
        <v>41720488.042667001</v>
      </c>
      <c r="DNJ22" s="65">
        <v>47479801.63118507</v>
      </c>
      <c r="DNK22" s="65">
        <v>54034160.8811289</v>
      </c>
      <c r="DNL22" s="65">
        <v>61493318.038844705</v>
      </c>
      <c r="DNM22" s="65">
        <v>69982176.122719124</v>
      </c>
      <c r="DNN22" s="65">
        <v>79642880.414707437</v>
      </c>
      <c r="DNO22" s="65">
        <v>90637198.672251508</v>
      </c>
      <c r="DNP22" s="65">
        <v>103149229.91705519</v>
      </c>
      <c r="DNQ22" s="65">
        <v>117388487.15917857</v>
      </c>
      <c r="DNR22" s="65">
        <v>133593405.6764313</v>
      </c>
      <c r="DNS22" s="65">
        <v>152035335.59493589</v>
      </c>
      <c r="DNT22" s="65">
        <v>5169092.6560767004</v>
      </c>
      <c r="DNU22" s="65">
        <v>5757638.5112824356</v>
      </c>
      <c r="DNV22" s="65">
        <v>6413195.3966101864</v>
      </c>
      <c r="DNW22" s="65">
        <v>7143393.0967543758</v>
      </c>
      <c r="DNX22" s="65">
        <v>7956730.1133113615</v>
      </c>
      <c r="DNY22" s="65">
        <v>8862672.5757036582</v>
      </c>
      <c r="DNZ22" s="65">
        <v>9871764.4139673766</v>
      </c>
      <c r="DOA22" s="65">
        <v>10995750.075663311</v>
      </c>
      <c r="DOB22" s="65">
        <v>12247711.215168521</v>
      </c>
      <c r="DOC22" s="65">
        <v>13642218.946224608</v>
      </c>
      <c r="DOD22" s="65">
        <v>15195503.429753996</v>
      </c>
      <c r="DOE22" s="65">
        <v>16925642.770714097</v>
      </c>
      <c r="DOF22" s="65">
        <v>18852773.422490306</v>
      </c>
      <c r="DOG22" s="65">
        <v>20999324.547646783</v>
      </c>
      <c r="DOH22" s="65">
        <v>23390279.062673405</v>
      </c>
      <c r="DOI22" s="65">
        <v>26053464.404932365</v>
      </c>
      <c r="DOJ22" s="65">
        <v>29019876.405933566</v>
      </c>
      <c r="DOK22" s="65">
        <v>32324040.040380422</v>
      </c>
      <c r="DOL22" s="65">
        <v>36004411.249611035</v>
      </c>
      <c r="DOM22" s="65">
        <v>40103824.516109645</v>
      </c>
      <c r="DON22" s="65">
        <v>44669991.398242675</v>
      </c>
      <c r="DOO22" s="65">
        <v>49756055.827481538</v>
      </c>
      <c r="DOP22" s="65">
        <v>55421212.631011456</v>
      </c>
      <c r="DOQ22" s="65">
        <v>61731396.478482708</v>
      </c>
      <c r="DOR22" s="65">
        <v>68760049.271301568</v>
      </c>
      <c r="DOS22" s="65">
        <v>76588974.905821308</v>
      </c>
      <c r="DOT22" s="65">
        <v>5997312.0249966439</v>
      </c>
      <c r="DOU22" s="65">
        <v>6825212.2308816249</v>
      </c>
      <c r="DOV22" s="65">
        <v>7767400.0956457127</v>
      </c>
      <c r="DOW22" s="65">
        <v>8839652.4833109528</v>
      </c>
      <c r="DOX22" s="65">
        <v>10059924.178427385</v>
      </c>
      <c r="DOY22" s="65">
        <v>11448648.537572594</v>
      </c>
      <c r="DOZ22" s="65">
        <v>13029079.644351039</v>
      </c>
      <c r="DPA22" s="65">
        <v>14827681.697252575</v>
      </c>
      <c r="DPB22" s="78">
        <v>15669245.568451604</v>
      </c>
      <c r="DPC22" s="78">
        <v>16460593.739339175</v>
      </c>
      <c r="DPD22" s="78">
        <v>17171824.89060054</v>
      </c>
      <c r="DPE22" s="78">
        <v>17765739.169540692</v>
      </c>
      <c r="DPF22" s="78">
        <v>18196392.948823228</v>
      </c>
      <c r="DPG22" s="78">
        <v>18407393.652296674</v>
      </c>
      <c r="DPH22" s="78">
        <v>18329890.424132306</v>
      </c>
      <c r="DPI22" s="65">
        <v>18835908.416384269</v>
      </c>
      <c r="DPJ22" s="65">
        <v>19355895.625175878</v>
      </c>
      <c r="DPK22" s="65">
        <v>19890237.687013585</v>
      </c>
      <c r="DPL22" s="65">
        <v>20439330.884349126</v>
      </c>
      <c r="DPM22" s="65">
        <v>21003582.439473275</v>
      </c>
      <c r="DPN22" s="65">
        <v>21583410.816522833</v>
      </c>
      <c r="DPO22" s="65">
        <v>22179246.031824902</v>
      </c>
      <c r="DPP22" s="65">
        <v>22791529.972808562</v>
      </c>
      <c r="DPQ22" s="65">
        <v>23420716.72572048</v>
      </c>
      <c r="DPR22" s="65">
        <v>24067272.912387487</v>
      </c>
      <c r="DPS22" s="65">
        <v>24731678.036275886</v>
      </c>
      <c r="DPT22" s="65">
        <v>5169092.6560767004</v>
      </c>
      <c r="DPU22" s="65">
        <v>5757638.5112824356</v>
      </c>
      <c r="DPV22" s="65">
        <v>6413195.3966101864</v>
      </c>
      <c r="DPW22" s="65">
        <v>7143393.0967543758</v>
      </c>
      <c r="DPX22" s="65">
        <v>7956730.1133113615</v>
      </c>
      <c r="DPY22" s="65">
        <v>8862672.5757036582</v>
      </c>
      <c r="DPZ22" s="65">
        <v>9871764.4139673766</v>
      </c>
      <c r="DQA22" s="65">
        <v>10995750.075663311</v>
      </c>
      <c r="DQB22" s="78">
        <v>11372874.699799342</v>
      </c>
      <c r="DQC22" s="78">
        <v>11693330.525335377</v>
      </c>
      <c r="DQD22" s="78">
        <v>11939324.123378141</v>
      </c>
      <c r="DQE22" s="78">
        <v>12089744.836224357</v>
      </c>
      <c r="DQF22" s="78">
        <v>12119640.057315197</v>
      </c>
      <c r="DQG22" s="78">
        <v>11999614.027226733</v>
      </c>
      <c r="DQH22" s="78">
        <v>11695139.531336704</v>
      </c>
      <c r="DQI22" s="65">
        <v>12017997.491085457</v>
      </c>
      <c r="DQJ22" s="65">
        <v>12349768.321167551</v>
      </c>
      <c r="DQK22" s="65">
        <v>12690698.07175824</v>
      </c>
      <c r="DQL22" s="65">
        <v>13041039.58553469</v>
      </c>
      <c r="DQM22" s="65">
        <v>13401052.685190905</v>
      </c>
      <c r="DQN22" s="65">
        <v>13771004.366129231</v>
      </c>
      <c r="DQO22" s="65">
        <v>14151168.994471334</v>
      </c>
      <c r="DQP22" s="65">
        <v>14541828.510535495</v>
      </c>
      <c r="DQQ22" s="65">
        <v>14943272.637931138</v>
      </c>
      <c r="DQR22" s="65">
        <v>15355799.098425655</v>
      </c>
      <c r="DQS22" s="65">
        <v>15779713.832742877</v>
      </c>
      <c r="DQT22" s="66">
        <v>62453299.294484153</v>
      </c>
      <c r="DQU22" s="66">
        <v>71074678.193663344</v>
      </c>
      <c r="DQV22" s="66">
        <v>80886197.164910391</v>
      </c>
      <c r="DQW22" s="66">
        <v>92052149.345982686</v>
      </c>
      <c r="DQX22" s="66">
        <v>104759507.75555898</v>
      </c>
      <c r="DQY22" s="66">
        <v>119221056.1421939</v>
      </c>
      <c r="DQZ22" s="66">
        <v>135678952.03197837</v>
      </c>
      <c r="DRA22" s="66">
        <v>154408781.63786685</v>
      </c>
      <c r="DRB22" s="66">
        <v>175724174.52982008</v>
      </c>
      <c r="DRC22" s="66">
        <v>199982055.33806223</v>
      </c>
      <c r="DRD22" s="66">
        <v>227588620.4288249</v>
      </c>
      <c r="DRE22" s="66">
        <v>259006139.63155603</v>
      </c>
      <c r="DRF22" s="66">
        <v>294760696.91200024</v>
      </c>
      <c r="DRG22" s="66">
        <v>335450999.60812885</v>
      </c>
      <c r="DRH22" s="66">
        <v>381758403.73890662</v>
      </c>
      <c r="DRI22" s="66">
        <v>434458323.2589249</v>
      </c>
      <c r="DRJ22" s="66">
        <v>494433214.30600357</v>
      </c>
      <c r="DRK22" s="66">
        <v>562687351.86199331</v>
      </c>
      <c r="DRL22" s="66">
        <v>640363646.26084602</v>
      </c>
      <c r="DRM22" s="66">
        <v>728762781.13509119</v>
      </c>
      <c r="DRN22" s="66">
        <v>829364993.26418102</v>
      </c>
      <c r="DRO22" s="66">
        <v>943854859.0266006</v>
      </c>
      <c r="DRP22" s="66">
        <v>1074149502.5030005</v>
      </c>
      <c r="DRQ22" s="66">
        <v>1222430697.5728831</v>
      </c>
      <c r="DRR22" s="66">
        <v>1391181401.5520179</v>
      </c>
      <c r="DRS22" s="66">
        <v>1583227332.1235416</v>
      </c>
      <c r="DRT22" s="66">
        <v>122457053.57359934</v>
      </c>
      <c r="DRU22" s="66">
        <v>136399847.04175711</v>
      </c>
      <c r="DRV22" s="66">
        <v>151930147.99945989</v>
      </c>
      <c r="DRW22" s="66">
        <v>169228707.88902923</v>
      </c>
      <c r="DRX22" s="66">
        <v>188496858.26602504</v>
      </c>
      <c r="DRY22" s="66">
        <v>209958854.02293101</v>
      </c>
      <c r="DRZ22" s="66">
        <v>233864483.40910086</v>
      </c>
      <c r="DSA22" s="66">
        <v>260491975.22402298</v>
      </c>
      <c r="DSB22" s="66">
        <v>290151237.01965427</v>
      </c>
      <c r="DSC22" s="66">
        <v>323187462.00006413</v>
      </c>
      <c r="DSD22" s="66">
        <v>359985146.59776425</v>
      </c>
      <c r="DSE22" s="66">
        <v>400972565.48581135</v>
      </c>
      <c r="DSF22" s="66">
        <v>446626756.108697</v>
      </c>
      <c r="DSG22" s="66">
        <v>497479070.74514341</v>
      </c>
      <c r="DSH22" s="66">
        <v>554121360.72121036</v>
      </c>
      <c r="DSI22" s="66">
        <v>617212864.749493</v>
      </c>
      <c r="DSJ22" s="66">
        <v>687487881.56524551</v>
      </c>
      <c r="DSK22" s="66">
        <v>765764316.15841043</v>
      </c>
      <c r="DSL22" s="66">
        <v>852953199.06799912</v>
      </c>
      <c r="DSM22" s="66">
        <v>950069289.53037405</v>
      </c>
      <c r="DSN22" s="66">
        <v>1058242885.8875648</v>
      </c>
      <c r="DSO22" s="66">
        <v>1178732980.7126014</v>
      </c>
      <c r="DSP22" s="66">
        <v>1312941913.7595174</v>
      </c>
      <c r="DSQ22" s="66">
        <v>1462431693.2782969</v>
      </c>
      <c r="DSR22" s="66">
        <v>1628942175.6525323</v>
      </c>
      <c r="DSS22" s="66">
        <v>1814411314.9458799</v>
      </c>
      <c r="DST22" s="65">
        <v>62453299.294484153</v>
      </c>
      <c r="DSU22" s="65">
        <v>71074678.193663344</v>
      </c>
      <c r="DSV22" s="65">
        <v>80886197.164910391</v>
      </c>
      <c r="DSW22" s="65">
        <v>92052149.345982686</v>
      </c>
      <c r="DSX22" s="65">
        <v>104759507.75555898</v>
      </c>
      <c r="DSY22" s="65">
        <v>119221056.1421939</v>
      </c>
      <c r="DSZ22" s="65">
        <v>135678952.03197837</v>
      </c>
      <c r="DTA22" s="65">
        <v>154408781.63786685</v>
      </c>
      <c r="DTB22" s="78">
        <v>163172447.77769008</v>
      </c>
      <c r="DTC22" s="78">
        <v>171413190.28976759</v>
      </c>
      <c r="DTD22" s="78">
        <v>178819630.33693385</v>
      </c>
      <c r="DTE22" s="78">
        <v>185004385.45111147</v>
      </c>
      <c r="DTF22" s="78">
        <v>189489019.44342873</v>
      </c>
      <c r="DTG22" s="78">
        <v>191686285.49035934</v>
      </c>
      <c r="DTH22" s="78">
        <v>190879201.86945328</v>
      </c>
      <c r="DTI22" s="65">
        <v>196148644.74432579</v>
      </c>
      <c r="DTJ22" s="65">
        <v>201563556.73233163</v>
      </c>
      <c r="DTK22" s="65">
        <v>207127953.6779117</v>
      </c>
      <c r="DTL22" s="65">
        <v>212845962.28757396</v>
      </c>
      <c r="DTM22" s="65">
        <v>218721823.19037005</v>
      </c>
      <c r="DTN22" s="65">
        <v>224759894.08285981</v>
      </c>
      <c r="DTO22" s="65">
        <v>230964652.9608964</v>
      </c>
      <c r="DTP22" s="65">
        <v>237340701.44062847</v>
      </c>
      <c r="DTQ22" s="65">
        <v>243892768.17118257</v>
      </c>
      <c r="DTR22" s="65">
        <v>250625712.34155655</v>
      </c>
      <c r="DTS22" s="65">
        <v>257544527.28432488</v>
      </c>
      <c r="DTT22" s="65">
        <v>122457053.57359934</v>
      </c>
      <c r="DTU22" s="65">
        <v>136399847.04175711</v>
      </c>
      <c r="DTV22" s="65">
        <v>151930147.99945989</v>
      </c>
      <c r="DTW22" s="65">
        <v>169228707.88902923</v>
      </c>
      <c r="DTX22" s="65">
        <v>188496858.26602504</v>
      </c>
      <c r="DTY22" s="65">
        <v>209958854.02293101</v>
      </c>
      <c r="DTZ22" s="65">
        <v>233864483.40910086</v>
      </c>
      <c r="DUA22" s="65">
        <v>260491975.22402298</v>
      </c>
      <c r="DUB22" s="78">
        <v>269426148.66110754</v>
      </c>
      <c r="DUC22" s="78">
        <v>277017824.57148355</v>
      </c>
      <c r="DUD22" s="78">
        <v>282845472.32681477</v>
      </c>
      <c r="DUE22" s="78">
        <v>286408975.34700811</v>
      </c>
      <c r="DUF22" s="78">
        <v>287117200.35559094</v>
      </c>
      <c r="DUG22" s="78">
        <v>284273754.71151054</v>
      </c>
      <c r="DUH22" s="78">
        <v>277060680.36060518</v>
      </c>
      <c r="DUI22" s="65">
        <v>284709263.41069579</v>
      </c>
      <c r="DUJ22" s="65">
        <v>292568994.51181257</v>
      </c>
      <c r="DUK22" s="65">
        <v>300645702.65203875</v>
      </c>
      <c r="DUL22" s="65">
        <v>308945377.73546833</v>
      </c>
      <c r="DUM22" s="65">
        <v>317474175.02448028</v>
      </c>
      <c r="DUN22" s="65">
        <v>326238419.70464677</v>
      </c>
      <c r="DUO22" s="65">
        <v>335244611.57566082</v>
      </c>
      <c r="DUP22" s="65">
        <v>344499429.87176287</v>
      </c>
      <c r="DUQ22" s="65">
        <v>354009738.21524048</v>
      </c>
      <c r="DUR22" s="65">
        <v>363782589.70667535</v>
      </c>
      <c r="DUS22" s="65">
        <v>373825232.15571254</v>
      </c>
      <c r="DUT22" s="65">
        <v>0</v>
      </c>
      <c r="DUU22" s="65">
        <v>0</v>
      </c>
      <c r="DUV22" s="65">
        <v>0</v>
      </c>
      <c r="DUW22" s="65">
        <v>0</v>
      </c>
      <c r="DUX22" s="65">
        <v>0</v>
      </c>
      <c r="DUY22" s="65">
        <v>0</v>
      </c>
      <c r="DUZ22" s="65">
        <v>0</v>
      </c>
      <c r="DVA22" s="65">
        <v>0</v>
      </c>
      <c r="DVB22" s="65">
        <v>35543.174981266966</v>
      </c>
      <c r="DVC22" s="65">
        <v>80899.480165581263</v>
      </c>
      <c r="DVD22" s="65">
        <v>138100.89900193235</v>
      </c>
      <c r="DVE22" s="65">
        <v>209553.42238548148</v>
      </c>
      <c r="DVF22" s="65">
        <v>298101.5860787424</v>
      </c>
      <c r="DVG22" s="65">
        <v>407103.69903109712</v>
      </c>
      <c r="DVH22" s="65">
        <v>540519.48439518933</v>
      </c>
      <c r="DVI22" s="65">
        <v>615135.61084491655</v>
      </c>
      <c r="DVJ22" s="65">
        <v>700052.13623880362</v>
      </c>
      <c r="DVK22" s="65">
        <v>796690.98132584896</v>
      </c>
      <c r="DVL22" s="65">
        <v>906670.35620533861</v>
      </c>
      <c r="DVM22" s="65">
        <v>1031831.8571316852</v>
      </c>
      <c r="DVN22" s="65">
        <v>1174271.3039034216</v>
      </c>
      <c r="DVO22" s="65">
        <v>1336373.8342060721</v>
      </c>
      <c r="DVP22" s="65">
        <v>1520853.8425610031</v>
      </c>
      <c r="DVQ22" s="65">
        <v>1730800.4326549075</v>
      </c>
      <c r="DVR22" s="65">
        <v>1969729.1441457223</v>
      </c>
      <c r="DVS22" s="65">
        <v>2241640.8201063876</v>
      </c>
      <c r="DVT22" s="64">
        <v>0</v>
      </c>
      <c r="DVU22" s="64">
        <v>0</v>
      </c>
      <c r="DVV22" s="64">
        <v>0</v>
      </c>
      <c r="DVW22" s="64">
        <v>0</v>
      </c>
      <c r="DVX22" s="64">
        <v>0</v>
      </c>
      <c r="DVY22" s="64">
        <v>0</v>
      </c>
      <c r="DVZ22" s="64">
        <v>0</v>
      </c>
      <c r="DWA22" s="64">
        <v>0</v>
      </c>
      <c r="DWB22" s="64">
        <v>1710919.2773380743</v>
      </c>
      <c r="DWC22" s="64">
        <v>3811444.4357334967</v>
      </c>
      <c r="DWD22" s="64">
        <v>6368115.4682904268</v>
      </c>
      <c r="DWE22" s="64">
        <v>9457573.9055271689</v>
      </c>
      <c r="DWF22" s="64">
        <v>13168000.49950465</v>
      </c>
      <c r="DWG22" s="64">
        <v>17600749.339264926</v>
      </c>
      <c r="DWH22" s="64">
        <v>22872204.490548246</v>
      </c>
      <c r="DWI22" s="64">
        <v>25476402.567072406</v>
      </c>
      <c r="DWJ22" s="64">
        <v>28377111.092538003</v>
      </c>
      <c r="DWK22" s="64">
        <v>31608090.343140565</v>
      </c>
      <c r="DWL22" s="64">
        <v>35206944.494178973</v>
      </c>
      <c r="DWM22" s="64">
        <v>39215559.28117612</v>
      </c>
      <c r="DWN22" s="64">
        <v>43680589.492499262</v>
      </c>
      <c r="DWO22" s="64">
        <v>48654001.967226654</v>
      </c>
      <c r="DWP22" s="64">
        <v>54193680.418012388</v>
      </c>
      <c r="DWQ22" s="64">
        <v>60364099.118259445</v>
      </c>
      <c r="DWR22" s="64">
        <v>67237073.294397444</v>
      </c>
      <c r="DWS22" s="64">
        <v>74892594.956804007</v>
      </c>
      <c r="DWT22" s="65">
        <v>0</v>
      </c>
      <c r="DWU22" s="65">
        <v>0</v>
      </c>
      <c r="DWV22" s="65">
        <v>0</v>
      </c>
      <c r="DWW22" s="65">
        <v>0</v>
      </c>
      <c r="DWX22" s="65">
        <v>0</v>
      </c>
      <c r="DWY22" s="65">
        <v>0</v>
      </c>
      <c r="DWZ22" s="65">
        <v>0</v>
      </c>
      <c r="DXA22" s="65">
        <v>0</v>
      </c>
      <c r="DXB22" s="65">
        <v>4547556.1302646603</v>
      </c>
      <c r="DXC22" s="65">
        <v>10350648.954577424</v>
      </c>
      <c r="DXD22" s="65">
        <v>17669259.715326417</v>
      </c>
      <c r="DXE22" s="65">
        <v>26811221.875628475</v>
      </c>
      <c r="DXF22" s="65">
        <v>38140478.331732884</v>
      </c>
      <c r="DXG22" s="65">
        <v>52086706.467782535</v>
      </c>
      <c r="DXH22" s="65">
        <v>69156531.347701147</v>
      </c>
      <c r="DXI22" s="65">
        <v>78703259.332240999</v>
      </c>
      <c r="DXJ22" s="65">
        <v>89567867.398888648</v>
      </c>
      <c r="DXK22" s="65">
        <v>101932282.58208233</v>
      </c>
      <c r="DXL22" s="65">
        <v>116003546.07217546</v>
      </c>
      <c r="DXM22" s="65">
        <v>132017280.10439728</v>
      </c>
      <c r="DXN22" s="65">
        <v>150241633.43523252</v>
      </c>
      <c r="DXO22" s="65">
        <v>170981771.47292185</v>
      </c>
      <c r="DXP22" s="65">
        <v>194584986.24897653</v>
      </c>
      <c r="DXQ22" s="65">
        <v>221446511.7967895</v>
      </c>
      <c r="DXR22" s="65">
        <v>252016142.31541768</v>
      </c>
      <c r="DXS22" s="65">
        <v>286805763.9391799</v>
      </c>
      <c r="DXT22" s="65">
        <v>0</v>
      </c>
      <c r="DXU22" s="65">
        <v>0</v>
      </c>
      <c r="DXV22" s="65">
        <v>0</v>
      </c>
      <c r="DXW22" s="65">
        <v>0</v>
      </c>
      <c r="DXX22" s="65">
        <v>0</v>
      </c>
      <c r="DXY22" s="65">
        <v>0</v>
      </c>
      <c r="DXZ22" s="65">
        <v>0</v>
      </c>
      <c r="DYA22" s="65">
        <v>0</v>
      </c>
      <c r="DYB22" s="65">
        <v>6071059.2059313944</v>
      </c>
      <c r="DYC22" s="65">
        <v>13524603.490035672</v>
      </c>
      <c r="DYD22" s="65">
        <v>22596744.656679288</v>
      </c>
      <c r="DYE22" s="65">
        <v>33559439.001856357</v>
      </c>
      <c r="DYF22" s="65">
        <v>46725588.819483638</v>
      </c>
      <c r="DYG22" s="65">
        <v>62454840.928372405</v>
      </c>
      <c r="DYH22" s="65">
        <v>81160174.808674023</v>
      </c>
      <c r="DYI22" s="65">
        <v>90400961.861555412</v>
      </c>
      <c r="DYJ22" s="65">
        <v>100693892.35249625</v>
      </c>
      <c r="DYK22" s="65">
        <v>112158761.90149257</v>
      </c>
      <c r="DYL22" s="65">
        <v>124929005.89480333</v>
      </c>
      <c r="DYM22" s="65">
        <v>139153252.49017495</v>
      </c>
      <c r="DYN22" s="65">
        <v>154997052.44512674</v>
      </c>
      <c r="DYO22" s="65">
        <v>172644805.90113127</v>
      </c>
      <c r="DYP22" s="65">
        <v>192301908.54881918</v>
      </c>
      <c r="DYQ22" s="65">
        <v>214197142.15263337</v>
      </c>
      <c r="DYR22" s="65">
        <v>238585337.25736737</v>
      </c>
      <c r="DYS22" s="65">
        <v>265750339.06684592</v>
      </c>
      <c r="DYT22" s="67">
        <v>825</v>
      </c>
      <c r="DYU22" s="68">
        <f ca="1">10000000*'Country Model'!$DYT$8/57000</f>
        <v>59385.964912280702</v>
      </c>
      <c r="DYV22" s="68">
        <f ca="1">10000000*'Country Model'!$DYT$8/57000</f>
        <v>59385.964912280702</v>
      </c>
      <c r="DYW22" s="38">
        <f ca="1">'Country Model'!$DYT$8/(220*8)</f>
        <v>0.19232954545454545</v>
      </c>
      <c r="DYX22" s="38">
        <f ca="1">'Country Model'!$DYT$8/(220*8)</f>
        <v>0.19232954545454545</v>
      </c>
      <c r="DYY22" s="25">
        <v>9.9000000000000005E-2</v>
      </c>
      <c r="DYZ22" s="25">
        <f t="shared" si="21"/>
        <v>9.9000000000000005E-2</v>
      </c>
      <c r="DZA22" s="25">
        <f t="shared" si="22"/>
        <v>0.05</v>
      </c>
      <c r="DZB22" s="25">
        <v>0.08</v>
      </c>
      <c r="DZC22" s="25">
        <v>0.03</v>
      </c>
      <c r="DZD22" s="25">
        <v>0</v>
      </c>
      <c r="DZE22" s="25">
        <v>0.01</v>
      </c>
      <c r="DZF22" s="25">
        <v>0.47</v>
      </c>
      <c r="DZG22" s="25">
        <v>0.13</v>
      </c>
      <c r="DZH22" s="25">
        <v>0.14000000000000001</v>
      </c>
      <c r="DZI22" s="25">
        <v>0.18</v>
      </c>
      <c r="DZJ22" s="25">
        <v>0.24</v>
      </c>
      <c r="DZK22" s="25">
        <v>0.17</v>
      </c>
      <c r="DZL22" s="46">
        <v>0.67</v>
      </c>
      <c r="DZM22" s="46">
        <v>0.33</v>
      </c>
      <c r="DZN22" s="46">
        <v>0.33</v>
      </c>
      <c r="DZO22" s="46">
        <v>0.33</v>
      </c>
      <c r="DZP22" s="46">
        <v>0.17</v>
      </c>
      <c r="DZQ22" s="46">
        <v>1</v>
      </c>
      <c r="DZR22" s="46">
        <v>0.5</v>
      </c>
      <c r="DZS22" s="46">
        <v>0.33</v>
      </c>
      <c r="DZT22" s="46">
        <v>0.5</v>
      </c>
      <c r="DZU22" s="46">
        <v>0.17</v>
      </c>
      <c r="DZW22" s="69">
        <v>0</v>
      </c>
      <c r="DZX22" s="69">
        <v>1</v>
      </c>
      <c r="DZY22" s="69">
        <v>2</v>
      </c>
      <c r="DZZ22" s="69">
        <v>3</v>
      </c>
      <c r="EAA22" s="69">
        <v>4</v>
      </c>
      <c r="EAB22" s="69">
        <v>5</v>
      </c>
      <c r="EAC22" s="69">
        <v>6</v>
      </c>
      <c r="EAD22" s="69">
        <v>7</v>
      </c>
      <c r="EAE22" s="69">
        <v>8</v>
      </c>
      <c r="EAF22" s="69">
        <v>9</v>
      </c>
      <c r="EAG22" s="69">
        <v>10</v>
      </c>
      <c r="EAH22" s="69">
        <v>11</v>
      </c>
      <c r="EAI22" s="69">
        <v>12</v>
      </c>
      <c r="EAJ22" s="69">
        <v>13</v>
      </c>
      <c r="EAK22" s="69">
        <v>14</v>
      </c>
      <c r="EAL22" s="69">
        <v>15</v>
      </c>
      <c r="EAM22" s="69">
        <v>16</v>
      </c>
      <c r="EAN22" s="69">
        <v>17</v>
      </c>
      <c r="EAO22" s="69">
        <v>18</v>
      </c>
      <c r="EAP22" s="69">
        <v>19</v>
      </c>
      <c r="EAQ22" s="69">
        <v>20</v>
      </c>
      <c r="EAR22" s="69">
        <v>21</v>
      </c>
      <c r="EAS22" s="69">
        <v>22</v>
      </c>
      <c r="EAT22" s="69">
        <v>23</v>
      </c>
      <c r="EAU22" s="69">
        <v>24</v>
      </c>
      <c r="EAV22" s="69">
        <v>25</v>
      </c>
      <c r="EAW22" s="69">
        <v>26</v>
      </c>
      <c r="EAX22" s="69">
        <v>27</v>
      </c>
      <c r="EAY22" s="69">
        <v>28</v>
      </c>
      <c r="EAZ22" s="69">
        <v>29</v>
      </c>
      <c r="EBA22" s="69">
        <v>30</v>
      </c>
      <c r="EBB22" s="69">
        <v>31</v>
      </c>
      <c r="EBC22" s="69">
        <v>32</v>
      </c>
      <c r="EBD22" s="69">
        <v>33</v>
      </c>
      <c r="EBE22" s="69">
        <v>34</v>
      </c>
      <c r="EBF22" s="69">
        <v>35</v>
      </c>
      <c r="EBG22" s="69">
        <v>36</v>
      </c>
      <c r="EBH22" s="69">
        <v>37</v>
      </c>
      <c r="EBI22" s="69">
        <v>38</v>
      </c>
      <c r="EBJ22" s="69">
        <v>39</v>
      </c>
      <c r="EBK22" s="69">
        <v>40</v>
      </c>
      <c r="EBL22" s="69">
        <v>41</v>
      </c>
      <c r="EBM22" s="69">
        <v>42</v>
      </c>
      <c r="EBO22" s="70">
        <v>2154642.815608758</v>
      </c>
      <c r="EBP22" s="70">
        <v>2231192.8466094639</v>
      </c>
      <c r="EBQ22" s="70">
        <v>2310462.5428854343</v>
      </c>
      <c r="EBR22" s="70">
        <v>2392548.5285544228</v>
      </c>
      <c r="EBS22" s="70">
        <v>2477550.8605905049</v>
      </c>
      <c r="EBT22" s="70">
        <v>2565573.1507864064</v>
      </c>
      <c r="EBU22" s="70">
        <v>2656722.6920489059</v>
      </c>
      <c r="EBV22" s="70">
        <v>2751110.589181249</v>
      </c>
      <c r="EBW22" s="70">
        <v>2848851.8943119999</v>
      </c>
      <c r="EBX22" s="70">
        <v>2950065.7471353915</v>
      </c>
      <c r="EBY22" s="70">
        <v>3054875.5201341384</v>
      </c>
      <c r="EBZ22" s="70">
        <v>3163408.9689617087</v>
      </c>
      <c r="ECA22" s="70">
        <v>3275798.3881673752</v>
      </c>
      <c r="ECB22" s="70">
        <v>3392180.772453852</v>
      </c>
      <c r="ECC22" s="70">
        <v>3512697.9836640893</v>
      </c>
      <c r="ECD22" s="70">
        <v>3637496.923700761</v>
      </c>
      <c r="ECE22" s="70">
        <v>3766729.7135892296</v>
      </c>
      <c r="ECF22" s="70">
        <v>3900553.8789022486</v>
      </c>
      <c r="ECG22" s="70">
        <v>4039132.5417724238</v>
      </c>
      <c r="ECH22" s="70">
        <v>4182634.6197264814</v>
      </c>
      <c r="ECI22" s="70">
        <v>4331235.0315837134</v>
      </c>
      <c r="ECJ22" s="70">
        <v>4485114.9106695661</v>
      </c>
      <c r="ECK22" s="70">
        <v>4644461.825604273</v>
      </c>
      <c r="ECL22" s="70">
        <v>4809470.0089356489</v>
      </c>
      <c r="ECM22" s="70">
        <v>4980340.593894748</v>
      </c>
      <c r="ECN22" s="70">
        <v>5157281.8595629521</v>
      </c>
      <c r="ECO22" s="70">
        <v>34011953.166426711</v>
      </c>
      <c r="ECP22" s="70">
        <v>34471799.697096437</v>
      </c>
      <c r="ECQ22" s="70">
        <v>34937863.419432104</v>
      </c>
      <c r="ECR22" s="70">
        <v>35410228.390765108</v>
      </c>
      <c r="ECS22" s="70">
        <v>35888979.804894097</v>
      </c>
      <c r="ECT22" s="70">
        <v>36374204.007450245</v>
      </c>
      <c r="ECU22" s="70">
        <v>36865988.511470124</v>
      </c>
      <c r="ECV22" s="70">
        <v>37364422.013179265</v>
      </c>
      <c r="ECW22" s="70">
        <v>37869594.407988988</v>
      </c>
      <c r="ECX22" s="70">
        <v>38381596.806709588</v>
      </c>
      <c r="ECY22" s="70">
        <v>38900521.551982708</v>
      </c>
      <c r="ECZ22" s="70">
        <v>39426462.234935887</v>
      </c>
      <c r="EDA22" s="70">
        <v>39959513.71206224</v>
      </c>
      <c r="EDB22" s="70">
        <v>40499772.122328408</v>
      </c>
      <c r="EDC22" s="70">
        <v>41047334.904513776</v>
      </c>
      <c r="EDD22" s="70">
        <v>41602300.814784132</v>
      </c>
      <c r="EDE22" s="70">
        <v>42164769.944502935</v>
      </c>
      <c r="EDF22" s="70">
        <v>42734843.738283351</v>
      </c>
      <c r="EDG22" s="70">
        <v>43312625.012284406</v>
      </c>
      <c r="EDH22" s="70">
        <v>43898217.972754493</v>
      </c>
      <c r="EDI22" s="70">
        <v>44491728.234825544</v>
      </c>
      <c r="EDJ22" s="70">
        <v>45093262.841561399</v>
      </c>
      <c r="EDK22" s="70">
        <v>45702930.283263586</v>
      </c>
      <c r="EDL22" s="70">
        <v>46320840.517038226</v>
      </c>
      <c r="EDM22" s="70">
        <v>46947104.986627445</v>
      </c>
      <c r="EDN22" s="70">
        <v>47581836.642508879</v>
      </c>
      <c r="EDO22" s="71">
        <v>2154642.815608758</v>
      </c>
      <c r="EDP22" s="71">
        <v>2231192.8466094639</v>
      </c>
      <c r="EDQ22" s="71">
        <v>2310462.5428854343</v>
      </c>
      <c r="EDR22" s="71">
        <v>2392548.5285544228</v>
      </c>
      <c r="EDS22" s="71">
        <v>2477550.8605905049</v>
      </c>
      <c r="EDT22" s="71">
        <v>2565573.1507864064</v>
      </c>
      <c r="EDU22" s="71">
        <v>2656722.6920489059</v>
      </c>
      <c r="EDV22" s="71">
        <v>2751110.589181249</v>
      </c>
      <c r="EDW22" s="79">
        <v>2645362.4732897142</v>
      </c>
      <c r="EDX22" s="79">
        <v>2528627.783258907</v>
      </c>
      <c r="EDY22" s="79">
        <v>2400259.3372482513</v>
      </c>
      <c r="EDZ22" s="79">
        <v>2259577.8349726489</v>
      </c>
      <c r="EEA22" s="79">
        <v>2105870.3923933124</v>
      </c>
      <c r="EEB22" s="79">
        <v>1938389.0128307727</v>
      </c>
      <c r="EEC22" s="79">
        <v>1756348.9918320447</v>
      </c>
      <c r="EED22" s="71">
        <v>1804835.053121889</v>
      </c>
      <c r="EEE22" s="71">
        <v>1854659.6286536839</v>
      </c>
      <c r="EEF22" s="71">
        <v>1905859.66967338</v>
      </c>
      <c r="EEG22" s="71">
        <v>1958473.1475091465</v>
      </c>
      <c r="EEH22" s="71">
        <v>2012539.0817319297</v>
      </c>
      <c r="EEI22" s="71">
        <v>2068097.5690934169</v>
      </c>
      <c r="EEJ22" s="71">
        <v>2125189.8132628663</v>
      </c>
      <c r="EEK22" s="71">
        <v>2183858.1553848572</v>
      </c>
      <c r="EEL22" s="71">
        <v>2244146.1054806216</v>
      </c>
      <c r="EEM22" s="71">
        <v>2306098.3747162474</v>
      </c>
      <c r="EEN22" s="71">
        <v>2369760.9085616819</v>
      </c>
      <c r="EEO22" s="71">
        <v>34011953.166426711</v>
      </c>
      <c r="EEP22" s="71">
        <v>34471799.697096437</v>
      </c>
      <c r="EEQ22" s="71">
        <v>34937863.419432104</v>
      </c>
      <c r="EER22" s="71">
        <v>35410228.390765108</v>
      </c>
      <c r="EES22" s="71">
        <v>35888979.804894097</v>
      </c>
      <c r="EET22" s="71">
        <v>36374204.007450245</v>
      </c>
      <c r="EEU22" s="71">
        <v>36865988.511470124</v>
      </c>
      <c r="EEV22" s="71">
        <v>37364422.013179265</v>
      </c>
      <c r="EEW22" s="79">
        <v>35164623.378846921</v>
      </c>
      <c r="EEX22" s="79">
        <v>32898511.548608217</v>
      </c>
      <c r="EEY22" s="79">
        <v>30564695.50512927</v>
      </c>
      <c r="EEZ22" s="79">
        <v>28161758.73923992</v>
      </c>
      <c r="EFA22" s="79">
        <v>25688258.814897154</v>
      </c>
      <c r="EFB22" s="79">
        <v>23142726.927044805</v>
      </c>
      <c r="EFC22" s="79">
        <v>20523667.452256888</v>
      </c>
      <c r="EFD22" s="71">
        <v>21090247.216648992</v>
      </c>
      <c r="EFE22" s="71">
        <v>21672468.075897336</v>
      </c>
      <c r="EFF22" s="71">
        <v>22270761.820658196</v>
      </c>
      <c r="EFG22" s="71">
        <v>22885572.161672257</v>
      </c>
      <c r="EFH22" s="71">
        <v>23517355.058832429</v>
      </c>
      <c r="EFI22" s="71">
        <v>24166579.059335981</v>
      </c>
      <c r="EFJ22" s="71">
        <v>24833725.645171743</v>
      </c>
      <c r="EFK22" s="71">
        <v>25519289.590200115</v>
      </c>
      <c r="EFL22" s="71">
        <v>26223779.327090662</v>
      </c>
      <c r="EFM22" s="71">
        <v>26947717.324389473</v>
      </c>
      <c r="EFN22" s="71">
        <v>27691640.47399589</v>
      </c>
      <c r="EFO22" s="70">
        <v>0</v>
      </c>
      <c r="EFP22" s="70">
        <v>0</v>
      </c>
      <c r="EFQ22" s="70">
        <v>0</v>
      </c>
      <c r="EFR22" s="70">
        <v>0</v>
      </c>
      <c r="EFS22" s="70">
        <v>0</v>
      </c>
      <c r="EFT22" s="70">
        <v>0</v>
      </c>
      <c r="EFU22" s="70">
        <v>0</v>
      </c>
      <c r="EFV22" s="70">
        <v>0</v>
      </c>
      <c r="EFW22" s="70">
        <v>203489.42102228571</v>
      </c>
      <c r="EFX22" s="70">
        <v>421437.96387648443</v>
      </c>
      <c r="EFY22" s="70">
        <v>654616.1828858871</v>
      </c>
      <c r="EFZ22" s="70">
        <v>903831.13398905983</v>
      </c>
      <c r="EGA22" s="70">
        <v>1169927.9957740628</v>
      </c>
      <c r="EGB22" s="70">
        <v>1453791.7596230793</v>
      </c>
      <c r="EGC22" s="70">
        <v>1756348.9918320447</v>
      </c>
      <c r="EGD22" s="70">
        <v>1832661.870578872</v>
      </c>
      <c r="EGE22" s="70">
        <v>1912070.0849355457</v>
      </c>
      <c r="EGF22" s="70">
        <v>1994694.2092288686</v>
      </c>
      <c r="EGG22" s="70">
        <v>2080659.3942632773</v>
      </c>
      <c r="EGH22" s="70">
        <v>2170095.5379945515</v>
      </c>
      <c r="EGI22" s="70">
        <v>2263137.4624902965</v>
      </c>
      <c r="EGJ22" s="70">
        <v>2359925.0974066998</v>
      </c>
      <c r="EGK22" s="70">
        <v>2460603.6702194158</v>
      </c>
      <c r="EGL22" s="70">
        <v>2565323.9034550274</v>
      </c>
      <c r="EGM22" s="70">
        <v>2674242.2191785006</v>
      </c>
      <c r="EGN22" s="70">
        <v>2787520.9510012702</v>
      </c>
      <c r="EGO22" s="70">
        <v>0</v>
      </c>
      <c r="EGP22" s="70">
        <v>0</v>
      </c>
      <c r="EGQ22" s="70">
        <v>0</v>
      </c>
      <c r="EGR22" s="70">
        <v>0</v>
      </c>
      <c r="EGS22" s="70">
        <v>0</v>
      </c>
      <c r="EGT22" s="70">
        <v>0</v>
      </c>
      <c r="EGU22" s="70">
        <v>0</v>
      </c>
      <c r="EGV22" s="70">
        <v>0</v>
      </c>
      <c r="EGW22" s="70">
        <v>2704971.0291420668</v>
      </c>
      <c r="EGX22" s="70">
        <v>5483085.2581013702</v>
      </c>
      <c r="EGY22" s="70">
        <v>8335826.046853438</v>
      </c>
      <c r="EGZ22" s="70">
        <v>11264703.495695967</v>
      </c>
      <c r="EHA22" s="70">
        <v>14271254.897165086</v>
      </c>
      <c r="EHB22" s="70">
        <v>17357045.195283603</v>
      </c>
      <c r="EHC22" s="70">
        <v>20523667.452256888</v>
      </c>
      <c r="EHD22" s="70">
        <v>20512053.59813514</v>
      </c>
      <c r="EHE22" s="70">
        <v>20492301.868605599</v>
      </c>
      <c r="EHF22" s="70">
        <v>20464081.917625155</v>
      </c>
      <c r="EHG22" s="70">
        <v>20427052.850612149</v>
      </c>
      <c r="EHH22" s="70">
        <v>20380862.913922064</v>
      </c>
      <c r="EHI22" s="70">
        <v>20325149.175489563</v>
      </c>
      <c r="EHJ22" s="70">
        <v>20259537.196389657</v>
      </c>
      <c r="EHK22" s="70">
        <v>20183640.693063471</v>
      </c>
      <c r="EHL22" s="70">
        <v>20097061.189947564</v>
      </c>
      <c r="EHM22" s="70">
        <v>19999387.662237972</v>
      </c>
      <c r="EHN22" s="70">
        <v>19890196.168512989</v>
      </c>
      <c r="EHO22" s="70">
        <f t="shared" si="23"/>
        <v>38678882.019690812</v>
      </c>
      <c r="EHP22" s="70">
        <f t="shared" si="24"/>
        <v>82975837.003932089</v>
      </c>
      <c r="EHQ22" s="70">
        <f t="shared" si="25"/>
        <v>2975298.6168992934</v>
      </c>
      <c r="EHR22" s="70">
        <f t="shared" si="26"/>
        <v>3607645.0871274821</v>
      </c>
      <c r="EHS22" s="70">
        <f t="shared" si="27"/>
        <v>499590919.28306454</v>
      </c>
      <c r="EHT22" s="70">
        <f t="shared" si="28"/>
        <v>947839079.45671475</v>
      </c>
      <c r="EHU22" s="70">
        <f t="shared" si="29"/>
        <v>38430070.714081891</v>
      </c>
      <c r="EHV22" s="70">
        <f t="shared" si="30"/>
        <v>41210394.758987598</v>
      </c>
      <c r="EHW22" s="70">
        <f t="shared" si="31"/>
        <v>538269801.30275536</v>
      </c>
      <c r="EHX22" s="70">
        <f t="shared" si="31"/>
        <v>1030814916.4606469</v>
      </c>
      <c r="EHY22" s="70">
        <f t="shared" si="31"/>
        <v>41405369.330981188</v>
      </c>
      <c r="EHZ22" s="70">
        <f t="shared" si="31"/>
        <v>44818039.846115083</v>
      </c>
      <c r="EIA22" s="70">
        <f t="shared" si="32"/>
        <v>30282776.700109027</v>
      </c>
      <c r="EIB22" s="70">
        <f t="shared" si="33"/>
        <v>51311459.154176854</v>
      </c>
      <c r="EIC22" s="70">
        <f t="shared" ref="EIC22:EID52" si="64">EHU22+EHY22</f>
        <v>79835440.045063078</v>
      </c>
      <c r="EID22" s="70">
        <f t="shared" si="64"/>
        <v>86028434.605102688</v>
      </c>
      <c r="EIE22" s="70">
        <f t="shared" si="34"/>
        <v>399138312.31043106</v>
      </c>
      <c r="EIF22" s="70">
        <f t="shared" si="35"/>
        <v>644867200.84767509</v>
      </c>
      <c r="EIG22" s="70">
        <f t="shared" ref="EIG22:EIL52" si="65">EHY22+EIC22</f>
        <v>121240809.37604427</v>
      </c>
      <c r="EIH22" s="70">
        <f t="shared" si="65"/>
        <v>130846474.45121777</v>
      </c>
      <c r="EII22" s="70">
        <f t="shared" si="65"/>
        <v>429421089.01054007</v>
      </c>
      <c r="EIJ22" s="70">
        <f t="shared" si="65"/>
        <v>696178660.00185192</v>
      </c>
      <c r="EIK22" s="70">
        <f t="shared" si="65"/>
        <v>201076249.42110735</v>
      </c>
      <c r="EIL22" s="70">
        <f t="shared" si="65"/>
        <v>216874909.05632046</v>
      </c>
      <c r="EIM22" s="70">
        <f t="shared" si="36"/>
        <v>8396105.3195817843</v>
      </c>
      <c r="EIN22" s="70">
        <f t="shared" si="36"/>
        <v>31664377.849755235</v>
      </c>
      <c r="EIO22" s="70">
        <f t="shared" si="37"/>
        <v>645854.25535244495</v>
      </c>
      <c r="EIP22" s="70">
        <f t="shared" si="38"/>
        <v>1376712.0804241407</v>
      </c>
      <c r="EIQ22" s="70">
        <f t="shared" ref="EIQ22:EIR52" si="66">EHS22-EIE22</f>
        <v>100452606.97263348</v>
      </c>
      <c r="EIR22" s="70">
        <f t="shared" si="66"/>
        <v>302971878.60903966</v>
      </c>
      <c r="EIS22" s="70">
        <f t="shared" si="39"/>
        <v>7727123.6132794982</v>
      </c>
      <c r="EIT22" s="70">
        <f t="shared" si="40"/>
        <v>13172690.374306072</v>
      </c>
      <c r="EIU22" s="70">
        <f t="shared" ref="EIU22:EIV52" si="67">EHW22-EII22</f>
        <v>108848712.29221529</v>
      </c>
      <c r="EIV22" s="70">
        <f t="shared" si="67"/>
        <v>334636256.45879495</v>
      </c>
      <c r="EIW22" s="70">
        <f t="shared" si="41"/>
        <v>8372977.868631945</v>
      </c>
      <c r="EIX22" s="70">
        <f t="shared" si="42"/>
        <v>14549402.454730215</v>
      </c>
      <c r="EIY22" s="70">
        <v>431.4955223982542</v>
      </c>
      <c r="EIZ22" s="70">
        <v>491.06141297440138</v>
      </c>
      <c r="EJA22" s="70">
        <v>558.85008950301722</v>
      </c>
      <c r="EJB22" s="70">
        <v>635.99666820860773</v>
      </c>
      <c r="EJC22" s="70">
        <v>723.79296267477116</v>
      </c>
      <c r="EJD22" s="70">
        <v>823.70911516424883</v>
      </c>
      <c r="EJE22" s="70">
        <v>937.41821403912331</v>
      </c>
      <c r="EJF22" s="70">
        <v>1066.8243094979891</v>
      </c>
      <c r="EJG22" s="70">
        <v>1214.0942967514843</v>
      </c>
      <c r="EJH22" s="70">
        <v>1381.694200517521</v>
      </c>
      <c r="EJI22" s="70">
        <v>1572.4304684173358</v>
      </c>
      <c r="EJJ22" s="70">
        <v>1789.4969647271146</v>
      </c>
      <c r="EJK22" s="70">
        <v>2036.5284513920019</v>
      </c>
      <c r="EJL22" s="70">
        <v>2317.6614518379811</v>
      </c>
      <c r="EJM22" s="70">
        <v>2637.6035167415366</v>
      </c>
      <c r="EJN22" s="70">
        <v>3001.7120516071177</v>
      </c>
      <c r="EJO22" s="70">
        <v>3416.0840261142066</v>
      </c>
      <c r="EJP22" s="70">
        <v>3887.658067410136</v>
      </c>
      <c r="EJQ22" s="70">
        <v>4424.3306468931187</v>
      </c>
      <c r="EJR22" s="70">
        <v>5035.0883060242668</v>
      </c>
      <c r="EJS22" s="70">
        <v>5730.1581352797975</v>
      </c>
      <c r="EJT22" s="70">
        <v>6521.1790260019679</v>
      </c>
      <c r="EJU22" s="70">
        <v>7421.3965627480029</v>
      </c>
      <c r="EJV22" s="70">
        <v>8445.8848195944684</v>
      </c>
      <c r="EJW22" s="70">
        <v>9611.7987743593967</v>
      </c>
      <c r="EJX22" s="70">
        <v>10938.661567399016</v>
      </c>
      <c r="EJY22" s="70">
        <v>846.06691559941373</v>
      </c>
      <c r="EJZ22" s="70">
        <v>942.3989431975948</v>
      </c>
      <c r="EKA22" s="70">
        <v>1049.6992043599048</v>
      </c>
      <c r="EKB22" s="70">
        <v>1169.2165272332932</v>
      </c>
      <c r="EKC22" s="70">
        <v>1302.3419298379913</v>
      </c>
      <c r="EKD22" s="70">
        <v>1450.624809612978</v>
      </c>
      <c r="EKE22" s="70">
        <v>1615.7909762810607</v>
      </c>
      <c r="EKF22" s="70">
        <v>1799.7627379114315</v>
      </c>
      <c r="EKG22" s="70">
        <v>2004.6812739539755</v>
      </c>
      <c r="EKH22" s="70">
        <v>2232.9315556368069</v>
      </c>
      <c r="EKI22" s="70">
        <v>2487.170103766372</v>
      </c>
      <c r="EKJ22" s="70">
        <v>2770.3559069928783</v>
      </c>
      <c r="EKK22" s="70">
        <v>3085.7848603873617</v>
      </c>
      <c r="EKL22" s="70">
        <v>3437.1281251482642</v>
      </c>
      <c r="EKM22" s="70">
        <v>3828.4748558919991</v>
      </c>
      <c r="EKN22" s="70">
        <v>4264.3797928146796</v>
      </c>
      <c r="EKO22" s="70">
        <v>4749.9162726326058</v>
      </c>
      <c r="EKP22" s="70">
        <v>5290.7352752762908</v>
      </c>
      <c r="EKQ22" s="70">
        <v>5893.1311935607218</v>
      </c>
      <c r="EKR22" s="70">
        <v>6564.1150913007668</v>
      </c>
      <c r="EKS22" s="70">
        <v>7311.4963024959043</v>
      </c>
      <c r="EKT22" s="70">
        <v>8143.9733212870651</v>
      </c>
      <c r="EKU22" s="70">
        <v>9071.2350405203051</v>
      </c>
      <c r="EKV22" s="70">
        <v>10104.073517195508</v>
      </c>
      <c r="EKW22" s="70">
        <v>11254.50957723568</v>
      </c>
      <c r="EKX22" s="70">
        <v>12535.932721444262</v>
      </c>
      <c r="EKY22" s="71">
        <v>431.4955223982542</v>
      </c>
      <c r="EKZ22" s="71">
        <v>491.06141297440138</v>
      </c>
      <c r="ELA22" s="71">
        <v>558.85008950301722</v>
      </c>
      <c r="ELB22" s="71">
        <v>635.99666820860773</v>
      </c>
      <c r="ELC22" s="71">
        <v>723.79296267477116</v>
      </c>
      <c r="ELD22" s="71">
        <v>823.70911516424883</v>
      </c>
      <c r="ELE22" s="71">
        <v>937.41821403912331</v>
      </c>
      <c r="ELF22" s="71">
        <v>1066.8243094979891</v>
      </c>
      <c r="ELG22" s="79">
        <v>1127.3732755549497</v>
      </c>
      <c r="ELH22" s="79">
        <v>1184.3093147293039</v>
      </c>
      <c r="ELI22" s="79">
        <v>1235.4810823279065</v>
      </c>
      <c r="ELJ22" s="79">
        <v>1278.2121176622245</v>
      </c>
      <c r="ELK22" s="79">
        <v>1309.196861609144</v>
      </c>
      <c r="ELL22" s="79">
        <v>1324.3779724788462</v>
      </c>
      <c r="ELM22" s="79">
        <v>1318.8017583707683</v>
      </c>
      <c r="ELN22" s="71">
        <v>1355.208818233524</v>
      </c>
      <c r="ELO22" s="71">
        <v>1392.6209374233824</v>
      </c>
      <c r="ELP22" s="71">
        <v>1431.0658617746628</v>
      </c>
      <c r="ELQ22" s="71">
        <v>1470.572103077784</v>
      </c>
      <c r="ELR22" s="71">
        <v>1511.1689602243753</v>
      </c>
      <c r="ELS22" s="71">
        <v>1552.8865409361226</v>
      </c>
      <c r="ELT22" s="71">
        <v>1595.7557840934662</v>
      </c>
      <c r="ELU22" s="71">
        <v>1639.808482680706</v>
      </c>
      <c r="ELV22" s="71">
        <v>1685.0773073645344</v>
      </c>
      <c r="ELW22" s="71">
        <v>1731.5958307234819</v>
      </c>
      <c r="ELX22" s="71">
        <v>1779.3985521462448</v>
      </c>
      <c r="ELY22" s="71">
        <v>846.06691559941373</v>
      </c>
      <c r="ELZ22" s="71">
        <v>942.3989431975948</v>
      </c>
      <c r="EMA22" s="71">
        <v>1049.6992043599048</v>
      </c>
      <c r="EMB22" s="71">
        <v>1169.2165272332932</v>
      </c>
      <c r="EMC22" s="71">
        <v>1302.3419298379913</v>
      </c>
      <c r="EMD22" s="71">
        <v>1450.624809612978</v>
      </c>
      <c r="EME22" s="71">
        <v>1615.7909762810607</v>
      </c>
      <c r="EMF22" s="71">
        <v>1799.7627379114315</v>
      </c>
      <c r="EMG22" s="79">
        <v>1861.4897543858344</v>
      </c>
      <c r="EMH22" s="79">
        <v>1913.9413334029773</v>
      </c>
      <c r="EMI22" s="79">
        <v>1954.2050815307209</v>
      </c>
      <c r="EMJ22" s="79">
        <v>1978.8256478520559</v>
      </c>
      <c r="EMK22" s="79">
        <v>1983.7188388204468</v>
      </c>
      <c r="EML22" s="79">
        <v>1964.0732143704367</v>
      </c>
      <c r="EMM22" s="79">
        <v>1914.2374279459996</v>
      </c>
      <c r="EMN22" s="71">
        <v>1967.0821835648073</v>
      </c>
      <c r="EMO22" s="71">
        <v>2021.3857802634325</v>
      </c>
      <c r="EMP22" s="71">
        <v>2077.1884910504496</v>
      </c>
      <c r="EMQ22" s="71">
        <v>2134.5317007177814</v>
      </c>
      <c r="EMR22" s="71">
        <v>2193.4579365327731</v>
      </c>
      <c r="EMS22" s="71">
        <v>2254.0108997775596</v>
      </c>
      <c r="EMT22" s="71">
        <v>2316.2354981591111</v>
      </c>
      <c r="EMU22" s="71">
        <v>2380.1778791139977</v>
      </c>
      <c r="EMV22" s="71">
        <v>2445.8854640325703</v>
      </c>
      <c r="EMW22" s="71">
        <v>2513.4069834279385</v>
      </c>
      <c r="EMX22" s="71">
        <v>2582.7925130758317</v>
      </c>
      <c r="EMY22" s="70">
        <v>0</v>
      </c>
      <c r="EMZ22" s="70">
        <v>0</v>
      </c>
      <c r="ENA22" s="70">
        <v>0</v>
      </c>
      <c r="ENB22" s="70">
        <v>0</v>
      </c>
      <c r="ENC22" s="70">
        <v>0</v>
      </c>
      <c r="END22" s="70">
        <v>0</v>
      </c>
      <c r="ENE22" s="70">
        <v>0</v>
      </c>
      <c r="ENF22" s="70">
        <v>0</v>
      </c>
      <c r="ENG22" s="70">
        <v>86.721021196534593</v>
      </c>
      <c r="ENH22" s="70">
        <v>197.38488578821716</v>
      </c>
      <c r="ENI22" s="70">
        <v>336.94938608942925</v>
      </c>
      <c r="ENJ22" s="70">
        <v>511.28484706489007</v>
      </c>
      <c r="ENK22" s="70">
        <v>727.33158978285792</v>
      </c>
      <c r="ENL22" s="70">
        <v>993.28347935913484</v>
      </c>
      <c r="ENM22" s="70">
        <v>1318.8017583707683</v>
      </c>
      <c r="ENN22" s="70">
        <v>1646.5032333735937</v>
      </c>
      <c r="ENO22" s="70">
        <v>2023.4630886908242</v>
      </c>
      <c r="ENP22" s="70">
        <v>2456.592205635473</v>
      </c>
      <c r="ENQ22" s="70">
        <v>2953.7585438153346</v>
      </c>
      <c r="ENR22" s="70">
        <v>3523.9193457998917</v>
      </c>
      <c r="ENS22" s="70">
        <v>4177.2715943436751</v>
      </c>
      <c r="ENT22" s="70">
        <v>4925.423241908502</v>
      </c>
      <c r="ENU22" s="70">
        <v>5781.5880800672967</v>
      </c>
      <c r="ENV22" s="70">
        <v>6760.8075122299342</v>
      </c>
      <c r="ENW22" s="70">
        <v>7880.2029436359153</v>
      </c>
      <c r="ENX22" s="70">
        <v>9159.2630152527709</v>
      </c>
      <c r="ENY22" s="70">
        <v>0</v>
      </c>
      <c r="ENZ22" s="70">
        <v>0</v>
      </c>
      <c r="EOA22" s="70">
        <v>0</v>
      </c>
      <c r="EOB22" s="70">
        <v>0</v>
      </c>
      <c r="EOC22" s="70">
        <v>0</v>
      </c>
      <c r="EOD22" s="70">
        <v>0</v>
      </c>
      <c r="EOE22" s="70">
        <v>0</v>
      </c>
      <c r="EOF22" s="70">
        <v>0</v>
      </c>
      <c r="EOG22" s="70">
        <v>143.19151956814108</v>
      </c>
      <c r="EOH22" s="70">
        <v>318.99022223382963</v>
      </c>
      <c r="EOI22" s="70">
        <v>532.96502223565108</v>
      </c>
      <c r="EOJ22" s="70">
        <v>791.53025914082241</v>
      </c>
      <c r="EOK22" s="70">
        <v>1102.066021566915</v>
      </c>
      <c r="EOL22" s="70">
        <v>1473.0549107778274</v>
      </c>
      <c r="EOM22" s="70">
        <v>1914.2374279459996</v>
      </c>
      <c r="EON22" s="70">
        <v>2297.297609249872</v>
      </c>
      <c r="EOO22" s="70">
        <v>2728.5304923691733</v>
      </c>
      <c r="EOP22" s="70">
        <v>3213.5467842258413</v>
      </c>
      <c r="EOQ22" s="70">
        <v>3758.5994928429404</v>
      </c>
      <c r="EOR22" s="70">
        <v>4370.6571547679941</v>
      </c>
      <c r="EOS22" s="70">
        <v>5057.4854027183446</v>
      </c>
      <c r="EOT22" s="70">
        <v>5827.7378231279545</v>
      </c>
      <c r="EOU22" s="70">
        <v>6691.0571614063074</v>
      </c>
      <c r="EOV22" s="70">
        <v>7658.1880531629376</v>
      </c>
      <c r="EOW22" s="70">
        <v>8741.1025938077419</v>
      </c>
      <c r="EOX22" s="70">
        <v>9953.1402083684297</v>
      </c>
      <c r="EOY22" s="70">
        <f t="shared" si="43"/>
        <v>20138.962671576832</v>
      </c>
      <c r="EOZ22" s="70">
        <f t="shared" si="44"/>
        <v>85571.202603401194</v>
      </c>
      <c r="EPA22" s="70">
        <f t="shared" si="45"/>
        <v>1549.1509747366795</v>
      </c>
      <c r="EPB22" s="70">
        <f t="shared" si="46"/>
        <v>3720.4870697130955</v>
      </c>
      <c r="EPC22" s="70">
        <f t="shared" si="47"/>
        <v>31448.643455469093</v>
      </c>
      <c r="EPD22" s="70">
        <f t="shared" si="48"/>
        <v>112367.76176841819</v>
      </c>
      <c r="EPE22" s="70">
        <f t="shared" si="49"/>
        <v>2419.1264196514685</v>
      </c>
      <c r="EPF22" s="70">
        <f t="shared" si="50"/>
        <v>4885.554859496443</v>
      </c>
      <c r="EPG22" s="70">
        <f t="shared" si="51"/>
        <v>51587.606127045925</v>
      </c>
      <c r="EPH22" s="70">
        <f t="shared" si="6"/>
        <v>197938.9643718194</v>
      </c>
      <c r="EPI22" s="70">
        <f t="shared" si="6"/>
        <v>3968.277394388148</v>
      </c>
      <c r="EPJ22" s="70">
        <f t="shared" si="6"/>
        <v>8606.0419292095394</v>
      </c>
      <c r="EPK22" s="70">
        <f t="shared" si="52"/>
        <v>14320.702470551407</v>
      </c>
      <c r="EPL22" s="70">
        <f t="shared" si="53"/>
        <v>30110.652830996176</v>
      </c>
      <c r="EPM22" s="70">
        <f t="shared" si="7"/>
        <v>6387.4038140396169</v>
      </c>
      <c r="EPN22" s="70">
        <f t="shared" si="7"/>
        <v>13491.596788705981</v>
      </c>
      <c r="EPO22" s="70">
        <f t="shared" si="54"/>
        <v>22875.310462750032</v>
      </c>
      <c r="EPP22" s="70">
        <f t="shared" si="55"/>
        <v>45794.383608901473</v>
      </c>
      <c r="EPQ22" s="70">
        <f t="shared" si="8"/>
        <v>10355.681208427764</v>
      </c>
      <c r="EPR22" s="70">
        <f t="shared" si="8"/>
        <v>22097.638717915521</v>
      </c>
      <c r="EPS22" s="70">
        <f t="shared" si="8"/>
        <v>37196.012933301441</v>
      </c>
      <c r="EPT22" s="70">
        <f t="shared" si="8"/>
        <v>75905.036439897653</v>
      </c>
      <c r="EPU22" s="70">
        <f t="shared" si="8"/>
        <v>16743.085022467381</v>
      </c>
      <c r="EPV22" s="70">
        <f t="shared" si="8"/>
        <v>35589.235506621502</v>
      </c>
      <c r="EPW22" s="70">
        <f t="shared" si="56"/>
        <v>5818.260201025425</v>
      </c>
      <c r="EPX22" s="70">
        <f t="shared" si="9"/>
        <v>55460.549772405022</v>
      </c>
      <c r="EPY22" s="70">
        <f t="shared" si="57"/>
        <v>447.55847700195579</v>
      </c>
      <c r="EPZ22" s="70">
        <f t="shared" si="58"/>
        <v>2411.3282509741316</v>
      </c>
      <c r="EQA22" s="70">
        <f t="shared" si="10"/>
        <v>8573.3329927190607</v>
      </c>
      <c r="EQB22" s="70">
        <f t="shared" si="10"/>
        <v>66573.378159516724</v>
      </c>
      <c r="EQC22" s="70">
        <f t="shared" si="59"/>
        <v>659.48715328608159</v>
      </c>
      <c r="EQD22" s="70">
        <f t="shared" si="60"/>
        <v>2894.4947025876836</v>
      </c>
      <c r="EQE22" s="70">
        <f t="shared" si="11"/>
        <v>14391.593193744484</v>
      </c>
      <c r="EQF22" s="70">
        <f t="shared" si="11"/>
        <v>122033.92793192175</v>
      </c>
      <c r="EQG22" s="70">
        <f t="shared" si="61"/>
        <v>1107.0456302880373</v>
      </c>
      <c r="EQH22" s="70">
        <f t="shared" si="62"/>
        <v>5305.8229535618148</v>
      </c>
      <c r="EQI22" s="25" t="s">
        <v>4324</v>
      </c>
    </row>
    <row r="23" spans="1:3831" s="25" customFormat="1" x14ac:dyDescent="0.25">
      <c r="A23" s="25" t="s">
        <v>4349</v>
      </c>
      <c r="B23" s="26" t="s">
        <v>4350</v>
      </c>
      <c r="C23" s="27">
        <v>1</v>
      </c>
      <c r="D23" s="28">
        <v>1</v>
      </c>
      <c r="E23" s="26" t="s">
        <v>4319</v>
      </c>
      <c r="F23" s="29" t="s">
        <v>4320</v>
      </c>
      <c r="G23" s="30" t="s">
        <v>4313</v>
      </c>
      <c r="H23" s="25" t="s">
        <v>4314</v>
      </c>
      <c r="I23" s="31">
        <v>987.74800000000005</v>
      </c>
      <c r="J23" s="31">
        <v>928.25099999999998</v>
      </c>
      <c r="K23" s="27">
        <v>2020</v>
      </c>
      <c r="L23" s="27">
        <v>2024</v>
      </c>
      <c r="M23" s="25">
        <f t="shared" si="12"/>
        <v>5</v>
      </c>
      <c r="N23" s="32">
        <v>3.2870758348435865</v>
      </c>
      <c r="O23" s="32">
        <v>0.84726726300860766</v>
      </c>
      <c r="P23" s="25">
        <v>0.16108</v>
      </c>
      <c r="Q23" s="25">
        <v>0.25795000000000001</v>
      </c>
      <c r="R23" s="25">
        <v>0.58096999999999999</v>
      </c>
      <c r="S23" s="25">
        <v>0.16108</v>
      </c>
      <c r="T23" s="25">
        <v>0.25795000000000001</v>
      </c>
      <c r="U23" s="25">
        <v>0.58096999999999999</v>
      </c>
      <c r="V23" s="25">
        <v>6.2</v>
      </c>
      <c r="W23" s="25">
        <v>6.3</v>
      </c>
      <c r="X23" s="33">
        <v>127953</v>
      </c>
      <c r="Y23" s="33">
        <v>127953</v>
      </c>
      <c r="Z23" s="33">
        <v>66099</v>
      </c>
      <c r="AA23" s="33">
        <v>197252</v>
      </c>
      <c r="AB23" s="34">
        <v>0.48</v>
      </c>
      <c r="AC23" s="34">
        <v>0.52</v>
      </c>
      <c r="AD23" s="33">
        <f t="shared" si="13"/>
        <v>135916.3485287088</v>
      </c>
      <c r="AE23" s="33">
        <v>61417.439999999995</v>
      </c>
      <c r="AF23" s="35">
        <v>63436.277828619546</v>
      </c>
      <c r="AG23" s="35">
        <v>65521.476387648334</v>
      </c>
      <c r="AH23" s="35">
        <v>67675.217004619466</v>
      </c>
      <c r="AI23" s="35">
        <v>69899.752708956265</v>
      </c>
      <c r="AJ23" s="35">
        <v>72197.410588867788</v>
      </c>
      <c r="AK23" s="35">
        <v>74570.594225717257</v>
      </c>
      <c r="AL23" s="35">
        <v>77021.786208410063</v>
      </c>
      <c r="AM23" s="35">
        <v>79553.550730431598</v>
      </c>
      <c r="AN23" s="35">
        <v>82168.536272251644</v>
      </c>
      <c r="AO23" s="35">
        <v>84869.47837190151</v>
      </c>
      <c r="AP23" s="35">
        <v>87659.202486622089</v>
      </c>
      <c r="AQ23" s="35">
        <v>90540.62694857645</v>
      </c>
      <c r="AR23" s="35">
        <v>93516.766017718983</v>
      </c>
      <c r="AS23" s="35">
        <v>96590.733035014637</v>
      </c>
      <c r="AT23" s="35">
        <v>99765.743679306877</v>
      </c>
      <c r="AU23" s="35">
        <v>103045.11933124135</v>
      </c>
      <c r="AV23" s="35">
        <v>106432.29054776432</v>
      </c>
      <c r="AW23" s="35">
        <v>109930.8006508304</v>
      </c>
      <c r="AX23" s="35">
        <v>113544.3094340739</v>
      </c>
      <c r="AY23" s="35">
        <v>117276.59699132136</v>
      </c>
      <c r="AZ23" s="35">
        <v>121131.56767094998</v>
      </c>
      <c r="BA23" s="35">
        <v>125113.25416022897</v>
      </c>
      <c r="BB23" s="35">
        <v>129225.82170391628</v>
      </c>
      <c r="BC23" s="35">
        <v>133473.57246152376</v>
      </c>
      <c r="BD23" s="35">
        <v>137860.95000780895</v>
      </c>
      <c r="BE23" s="33">
        <v>66535.56</v>
      </c>
      <c r="BF23" s="35">
        <v>67099.294018139452</v>
      </c>
      <c r="BG23" s="35">
        <v>67667.804370065045</v>
      </c>
      <c r="BH23" s="35">
        <v>68241.131524089316</v>
      </c>
      <c r="BI23" s="35">
        <v>68819.316291399577</v>
      </c>
      <c r="BJ23" s="35">
        <v>69402.399828962953</v>
      </c>
      <c r="BK23" s="35">
        <v>69990.423642456095</v>
      </c>
      <c r="BL23" s="35">
        <v>70583.429589219668</v>
      </c>
      <c r="BM23" s="35">
        <v>71181.459881237854</v>
      </c>
      <c r="BN23" s="35">
        <v>71784.557088143192</v>
      </c>
      <c r="BO23" s="35">
        <v>72392.764140246756</v>
      </c>
      <c r="BP23" s="35">
        <v>73006.12433159411</v>
      </c>
      <c r="BQ23" s="35">
        <v>73624.681323047073</v>
      </c>
      <c r="BR23" s="35">
        <v>74248.47914539167</v>
      </c>
      <c r="BS23" s="35">
        <v>74877.562202472342</v>
      </c>
      <c r="BT23" s="35">
        <v>75511.975274352793</v>
      </c>
      <c r="BU23" s="35">
        <v>76151.763520503548</v>
      </c>
      <c r="BV23" s="35">
        <v>76796.972483016507</v>
      </c>
      <c r="BW23" s="35">
        <v>77447.648089846844</v>
      </c>
      <c r="BX23" s="35">
        <v>78103.836658082233</v>
      </c>
      <c r="BY23" s="35">
        <v>78765.584897239882</v>
      </c>
      <c r="BZ23" s="35">
        <v>79432.93991259145</v>
      </c>
      <c r="CA23" s="35">
        <v>80105.949208516133</v>
      </c>
      <c r="CB23" s="35">
        <v>80784.660691882193</v>
      </c>
      <c r="CC23" s="35">
        <v>81469.122675457096</v>
      </c>
      <c r="CD23" s="35">
        <v>82159.38388134657</v>
      </c>
      <c r="CE23" s="25">
        <v>0.5</v>
      </c>
      <c r="CF23" s="25">
        <v>0.8</v>
      </c>
      <c r="CG23" s="25">
        <v>0.85</v>
      </c>
      <c r="CH23" s="36">
        <v>0.72</v>
      </c>
      <c r="CI23" s="37">
        <v>0.7</v>
      </c>
      <c r="CJ23" s="25">
        <v>0.7</v>
      </c>
      <c r="CK23" s="25">
        <v>0.7</v>
      </c>
      <c r="CL23" s="25">
        <v>0.7</v>
      </c>
      <c r="CM23" s="25">
        <v>0.7</v>
      </c>
      <c r="CN23" s="38">
        <v>0.72</v>
      </c>
      <c r="CO23" s="25">
        <v>0.74</v>
      </c>
      <c r="CP23" s="25">
        <v>0.76</v>
      </c>
      <c r="CQ23" s="25">
        <v>0.78</v>
      </c>
      <c r="CR23" s="38">
        <v>0.8</v>
      </c>
      <c r="CS23" s="25">
        <v>0.8</v>
      </c>
      <c r="CT23" s="25">
        <v>0.8</v>
      </c>
      <c r="CU23" s="25">
        <v>0.8</v>
      </c>
      <c r="CV23" s="25">
        <v>0.8</v>
      </c>
      <c r="CW23" s="25">
        <v>0.8</v>
      </c>
      <c r="CX23" s="25">
        <v>0.8</v>
      </c>
      <c r="CY23" s="25">
        <v>0.8</v>
      </c>
      <c r="CZ23" s="25">
        <v>0.8</v>
      </c>
      <c r="DA23" s="25">
        <v>0.8</v>
      </c>
      <c r="DB23" s="25">
        <v>0.8</v>
      </c>
      <c r="DC23" s="25">
        <v>0.8</v>
      </c>
      <c r="DD23" s="25">
        <v>0.8</v>
      </c>
      <c r="DE23" s="25">
        <v>0.8</v>
      </c>
      <c r="DF23" s="25">
        <v>0.8</v>
      </c>
      <c r="DG23" s="25">
        <v>0.8</v>
      </c>
      <c r="DH23" s="25">
        <v>0.8</v>
      </c>
      <c r="DI23" s="25">
        <v>0.5</v>
      </c>
      <c r="DJ23" s="25">
        <v>0.8</v>
      </c>
      <c r="DK23" s="25">
        <v>0.54</v>
      </c>
      <c r="DL23" s="73">
        <v>0.28999999999999998</v>
      </c>
      <c r="DM23" s="25">
        <v>0.27</v>
      </c>
      <c r="DN23" s="25">
        <v>0.27</v>
      </c>
      <c r="DO23" s="25">
        <v>0.27</v>
      </c>
      <c r="DP23" s="25">
        <v>0.27</v>
      </c>
      <c r="DQ23" s="25">
        <v>0.27</v>
      </c>
      <c r="DR23" s="38">
        <v>0.376</v>
      </c>
      <c r="DS23" s="25">
        <v>0.48199999999999998</v>
      </c>
      <c r="DT23" s="25">
        <v>0.58799999999999997</v>
      </c>
      <c r="DU23" s="25">
        <v>0.69399999999999995</v>
      </c>
      <c r="DV23" s="38">
        <v>0.8</v>
      </c>
      <c r="DW23" s="25">
        <v>0.8</v>
      </c>
      <c r="DX23" s="25">
        <v>0.8</v>
      </c>
      <c r="DY23" s="25">
        <v>0.8</v>
      </c>
      <c r="DZ23" s="25">
        <v>0.8</v>
      </c>
      <c r="EA23" s="25">
        <v>0.8</v>
      </c>
      <c r="EB23" s="46">
        <v>0.8</v>
      </c>
      <c r="EC23" s="25">
        <v>0.8</v>
      </c>
      <c r="ED23" s="25">
        <v>0.8</v>
      </c>
      <c r="EE23" s="25">
        <v>0.8</v>
      </c>
      <c r="EF23" s="25">
        <v>0.8</v>
      </c>
      <c r="EG23" s="25">
        <v>0.8</v>
      </c>
      <c r="EH23" s="25">
        <v>0.8</v>
      </c>
      <c r="EI23" s="25">
        <v>0.8</v>
      </c>
      <c r="EJ23" s="25">
        <v>0.8</v>
      </c>
      <c r="EK23" s="25">
        <v>0.8</v>
      </c>
      <c r="EL23" s="25">
        <v>0.8</v>
      </c>
      <c r="EM23" s="25">
        <v>0.5</v>
      </c>
      <c r="EN23" s="25">
        <v>0.8</v>
      </c>
      <c r="EO23" s="25">
        <v>0.35</v>
      </c>
      <c r="EP23" s="25">
        <v>1</v>
      </c>
      <c r="EQ23" s="25">
        <v>0.17499999999999999</v>
      </c>
      <c r="ER23" s="25">
        <v>0.17499999999999999</v>
      </c>
      <c r="ES23" s="25">
        <v>0.17499999999999999</v>
      </c>
      <c r="ET23" s="25">
        <v>0.17499999999999999</v>
      </c>
      <c r="EU23" s="25">
        <v>0.17499999999999999</v>
      </c>
      <c r="EV23" s="38">
        <v>0.3</v>
      </c>
      <c r="EW23" s="25">
        <v>0.42499999999999999</v>
      </c>
      <c r="EX23" s="25">
        <v>0.55000000000000004</v>
      </c>
      <c r="EY23" s="25">
        <v>0.67500000000000004</v>
      </c>
      <c r="EZ23" s="38">
        <v>0.8</v>
      </c>
      <c r="FA23" s="25">
        <v>0.8</v>
      </c>
      <c r="FB23" s="25">
        <v>0.8</v>
      </c>
      <c r="FC23" s="25">
        <v>0.8</v>
      </c>
      <c r="FD23" s="25">
        <v>0.8</v>
      </c>
      <c r="FE23" s="25">
        <v>0.8</v>
      </c>
      <c r="FF23" s="25">
        <v>0.8</v>
      </c>
      <c r="FG23" s="25">
        <v>0.8</v>
      </c>
      <c r="FH23" s="25">
        <v>0.8</v>
      </c>
      <c r="FI23" s="25">
        <v>0.8</v>
      </c>
      <c r="FJ23" s="25">
        <v>0.8</v>
      </c>
      <c r="FK23" s="25">
        <v>0.8</v>
      </c>
      <c r="FL23" s="25">
        <v>0.8</v>
      </c>
      <c r="FM23" s="25">
        <v>0.8</v>
      </c>
      <c r="FN23" s="25">
        <v>0.8</v>
      </c>
      <c r="FO23" s="25">
        <v>0.8</v>
      </c>
      <c r="FP23" s="25">
        <v>0.8</v>
      </c>
      <c r="FQ23" s="25">
        <v>0.5</v>
      </c>
      <c r="FR23" s="25">
        <v>0.8</v>
      </c>
      <c r="FS23" s="25">
        <v>0.08</v>
      </c>
      <c r="FT23" s="25">
        <v>1</v>
      </c>
      <c r="FU23" s="25">
        <v>0.04</v>
      </c>
      <c r="FV23" s="25">
        <v>0.04</v>
      </c>
      <c r="FW23" s="25">
        <v>0.04</v>
      </c>
      <c r="FX23" s="25">
        <v>0.04</v>
      </c>
      <c r="FY23" s="25">
        <v>0.04</v>
      </c>
      <c r="FZ23" s="38">
        <v>0.192</v>
      </c>
      <c r="GA23" s="25">
        <v>0.34399999999999997</v>
      </c>
      <c r="GB23" s="25">
        <v>0.496</v>
      </c>
      <c r="GC23" s="25">
        <v>0.64800000000000002</v>
      </c>
      <c r="GD23" s="38">
        <v>0.8</v>
      </c>
      <c r="GE23" s="25">
        <v>0.8</v>
      </c>
      <c r="GF23" s="25">
        <v>0.8</v>
      </c>
      <c r="GG23" s="25">
        <v>0.8</v>
      </c>
      <c r="GH23" s="25">
        <v>0.8</v>
      </c>
      <c r="GI23" s="25">
        <v>0.8</v>
      </c>
      <c r="GJ23" s="25">
        <v>0.8</v>
      </c>
      <c r="GK23" s="25">
        <v>0.8</v>
      </c>
      <c r="GL23" s="25">
        <v>0.8</v>
      </c>
      <c r="GM23" s="25">
        <v>0.8</v>
      </c>
      <c r="GN23" s="25">
        <v>0.8</v>
      </c>
      <c r="GO23" s="25">
        <v>0.8</v>
      </c>
      <c r="GP23" s="25">
        <v>0.8</v>
      </c>
      <c r="GQ23" s="25">
        <v>0.8</v>
      </c>
      <c r="GR23" s="25">
        <v>0.8</v>
      </c>
      <c r="GS23" s="25">
        <v>0.8</v>
      </c>
      <c r="GT23" s="25">
        <v>0.8</v>
      </c>
      <c r="GU23" s="25">
        <v>0.5</v>
      </c>
      <c r="GV23" s="25">
        <v>0.8</v>
      </c>
      <c r="GW23" s="25">
        <v>0.09</v>
      </c>
      <c r="GX23" s="25">
        <v>1</v>
      </c>
      <c r="GY23" s="25">
        <v>4.4999999999999998E-2</v>
      </c>
      <c r="GZ23" s="25">
        <v>4.4999999999999998E-2</v>
      </c>
      <c r="HA23" s="25">
        <v>4.4999999999999998E-2</v>
      </c>
      <c r="HB23" s="25">
        <v>4.4999999999999998E-2</v>
      </c>
      <c r="HC23" s="25">
        <v>4.4999999999999998E-2</v>
      </c>
      <c r="HD23" s="38">
        <v>0.19600000000000001</v>
      </c>
      <c r="HE23" s="25">
        <v>0.34699999999999998</v>
      </c>
      <c r="HF23" s="25">
        <v>0.498</v>
      </c>
      <c r="HG23" s="25">
        <v>0.64900000000000002</v>
      </c>
      <c r="HH23" s="38">
        <v>0.8</v>
      </c>
      <c r="HI23" s="25">
        <v>0.8</v>
      </c>
      <c r="HJ23" s="25">
        <v>0.8</v>
      </c>
      <c r="HK23" s="25">
        <v>0.8</v>
      </c>
      <c r="HL23" s="25">
        <v>0.8</v>
      </c>
      <c r="HM23" s="25">
        <v>0.8</v>
      </c>
      <c r="HN23" s="25">
        <v>0.8</v>
      </c>
      <c r="HO23" s="25">
        <v>0.8</v>
      </c>
      <c r="HP23" s="25">
        <v>0.8</v>
      </c>
      <c r="HQ23" s="25">
        <v>0.8</v>
      </c>
      <c r="HR23" s="25">
        <v>0.8</v>
      </c>
      <c r="HS23" s="25">
        <v>0.8</v>
      </c>
      <c r="HT23" s="25">
        <v>0.8</v>
      </c>
      <c r="HU23" s="25">
        <v>0.8</v>
      </c>
      <c r="HV23" s="25">
        <v>0.8</v>
      </c>
      <c r="HW23" s="25">
        <v>0.8</v>
      </c>
      <c r="HX23" s="25">
        <v>0.8</v>
      </c>
      <c r="HY23" s="25">
        <v>0.5</v>
      </c>
      <c r="HZ23" s="25">
        <v>0.8</v>
      </c>
      <c r="IA23" s="25">
        <v>0.05</v>
      </c>
      <c r="IB23" s="25">
        <v>1</v>
      </c>
      <c r="IC23" s="25">
        <v>2.5000000000000001E-2</v>
      </c>
      <c r="ID23" s="25">
        <v>2.5000000000000001E-2</v>
      </c>
      <c r="IE23" s="25">
        <v>2.5000000000000001E-2</v>
      </c>
      <c r="IF23" s="25">
        <v>2.5000000000000001E-2</v>
      </c>
      <c r="IG23" s="25">
        <v>2.5000000000000001E-2</v>
      </c>
      <c r="IH23" s="38">
        <v>0.18</v>
      </c>
      <c r="II23" s="25">
        <v>0.33499999999999996</v>
      </c>
      <c r="IJ23" s="25">
        <v>0.49</v>
      </c>
      <c r="IK23" s="25">
        <v>0.64500000000000002</v>
      </c>
      <c r="IL23" s="38">
        <v>0.8</v>
      </c>
      <c r="IM23" s="25">
        <v>0.8</v>
      </c>
      <c r="IN23" s="25">
        <v>0.8</v>
      </c>
      <c r="IO23" s="25">
        <v>0.8</v>
      </c>
      <c r="IP23" s="25">
        <v>0.8</v>
      </c>
      <c r="IQ23" s="25">
        <v>0.8</v>
      </c>
      <c r="IR23" s="25">
        <v>0.8</v>
      </c>
      <c r="IS23" s="25">
        <v>0.8</v>
      </c>
      <c r="IT23" s="25">
        <v>0.8</v>
      </c>
      <c r="IU23" s="25">
        <v>0.8</v>
      </c>
      <c r="IV23" s="25">
        <v>0.8</v>
      </c>
      <c r="IW23" s="25">
        <v>0.8</v>
      </c>
      <c r="IX23" s="25">
        <v>0.8</v>
      </c>
      <c r="IY23" s="25">
        <v>0.8</v>
      </c>
      <c r="IZ23" s="25">
        <v>0.8</v>
      </c>
      <c r="JA23" s="25">
        <v>0.8</v>
      </c>
      <c r="JB23" s="25">
        <v>0.8</v>
      </c>
      <c r="JC23" s="74" t="s">
        <v>4322</v>
      </c>
      <c r="JD23" s="75">
        <v>2</v>
      </c>
      <c r="JE23" s="41">
        <v>0.85</v>
      </c>
      <c r="JF23" s="41">
        <f>D23</f>
        <v>1</v>
      </c>
      <c r="JL23" s="38">
        <v>0.85</v>
      </c>
      <c r="JO23" s="38">
        <v>0.85</v>
      </c>
      <c r="KL23" s="38">
        <v>0.85</v>
      </c>
      <c r="KO23" s="38">
        <v>0.85</v>
      </c>
      <c r="LL23" s="38">
        <v>0.85</v>
      </c>
      <c r="LO23" s="38">
        <v>0.85</v>
      </c>
      <c r="LR23" s="38">
        <v>0.85</v>
      </c>
      <c r="LU23" s="38">
        <v>0.85</v>
      </c>
      <c r="LX23" s="38">
        <v>0.85</v>
      </c>
      <c r="MA23" s="38">
        <v>0.85</v>
      </c>
      <c r="MD23" s="38">
        <v>0.85</v>
      </c>
      <c r="ML23" s="38">
        <v>0.85</v>
      </c>
      <c r="MO23" s="38">
        <v>0.85</v>
      </c>
      <c r="MR23" s="38">
        <v>0.85</v>
      </c>
      <c r="MU23" s="38">
        <v>0.85</v>
      </c>
      <c r="MX23" s="38">
        <v>0.85</v>
      </c>
      <c r="NA23" s="38">
        <v>0.85</v>
      </c>
      <c r="ND23" s="38">
        <v>0.85</v>
      </c>
      <c r="NG23" s="35">
        <v>0</v>
      </c>
      <c r="NH23" s="35">
        <v>0</v>
      </c>
      <c r="NI23" s="35">
        <v>0</v>
      </c>
      <c r="NJ23" s="35">
        <v>0</v>
      </c>
      <c r="NK23" s="35">
        <v>0</v>
      </c>
      <c r="NL23" s="42">
        <v>6037.2801296533671</v>
      </c>
      <c r="NM23" s="42">
        <v>6037.2801296533671</v>
      </c>
      <c r="NN23" s="42">
        <v>6037.2801296533671</v>
      </c>
      <c r="NO23" s="42">
        <v>6037.2801296533671</v>
      </c>
      <c r="NP23" s="42">
        <v>6037.2801296533671</v>
      </c>
      <c r="NQ23" s="35">
        <v>2700.9420996498666</v>
      </c>
      <c r="NR23" s="35">
        <v>2789.7241147205787</v>
      </c>
      <c r="NS23" s="35">
        <v>2881.4244619543606</v>
      </c>
      <c r="NT23" s="35">
        <v>2976.1390691425331</v>
      </c>
      <c r="NU23" s="35">
        <v>3073.9670172956539</v>
      </c>
      <c r="NV23" s="35">
        <v>3175.0106442922406</v>
      </c>
      <c r="NW23" s="35">
        <v>3279.3756519344752</v>
      </c>
      <c r="NX23" s="35">
        <v>3387.1712165229692</v>
      </c>
      <c r="NY23" s="35">
        <v>3498.5101030660735</v>
      </c>
      <c r="NZ23" s="35">
        <v>3613.5087832435092</v>
      </c>
      <c r="OA23" s="35">
        <v>3732.2875572474586</v>
      </c>
      <c r="OB23" s="35">
        <v>3854.9706796286191</v>
      </c>
      <c r="OC23" s="35">
        <v>3981.686489278989</v>
      </c>
      <c r="OD23" s="35">
        <v>4112.5675436873134</v>
      </c>
      <c r="OE23" s="35">
        <v>4247.7507576074713</v>
      </c>
      <c r="OF23" s="35">
        <v>4387.3775462851918</v>
      </c>
      <c r="OG23" s="35">
        <v>0</v>
      </c>
      <c r="OH23" s="35">
        <v>0</v>
      </c>
      <c r="OI23" s="35">
        <v>0</v>
      </c>
      <c r="OJ23" s="35">
        <v>0</v>
      </c>
      <c r="OK23" s="35">
        <v>0</v>
      </c>
      <c r="OL23" s="42">
        <v>9137.8509504906251</v>
      </c>
      <c r="OM23" s="42">
        <v>9137.8509504906251</v>
      </c>
      <c r="ON23" s="42">
        <v>9137.8509504906251</v>
      </c>
      <c r="OO23" s="42">
        <v>9137.8509504906251</v>
      </c>
      <c r="OP23" s="42">
        <v>9137.8509504906251</v>
      </c>
      <c r="OQ23" s="35">
        <v>608.20705210356391</v>
      </c>
      <c r="OR23" s="35">
        <v>613.36019134735398</v>
      </c>
      <c r="OS23" s="35">
        <v>618.55699145296239</v>
      </c>
      <c r="OT23" s="35">
        <v>623.79782234459708</v>
      </c>
      <c r="OU23" s="35">
        <v>629.08305708067201</v>
      </c>
      <c r="OV23" s="35">
        <v>634.41307188045175</v>
      </c>
      <c r="OW23" s="35">
        <v>639.78824615075428</v>
      </c>
      <c r="OX23" s="35">
        <v>645.20896251295926</v>
      </c>
      <c r="OY23" s="35">
        <v>650.67560683033662</v>
      </c>
      <c r="OZ23" s="35">
        <v>656.18856823538954</v>
      </c>
      <c r="PA23" s="35">
        <v>661.74823915764864</v>
      </c>
      <c r="PB23" s="35">
        <v>667.355015351568</v>
      </c>
      <c r="PC23" s="35">
        <v>673.0092959246831</v>
      </c>
      <c r="PD23" s="35">
        <v>678.71148336605984</v>
      </c>
      <c r="PE23" s="35">
        <v>684.46198357490357</v>
      </c>
      <c r="PF23" s="35">
        <v>690.26120588947379</v>
      </c>
      <c r="PG23" s="35">
        <v>0</v>
      </c>
      <c r="PH23" s="35">
        <v>0</v>
      </c>
      <c r="PI23" s="35">
        <v>0</v>
      </c>
      <c r="PJ23" s="35">
        <v>0</v>
      </c>
      <c r="PK23" s="35">
        <v>0</v>
      </c>
      <c r="PL23" s="42">
        <v>12101.862619118261</v>
      </c>
      <c r="PM23" s="42">
        <v>12101.862619118261</v>
      </c>
      <c r="PN23" s="42">
        <v>12101.862619118261</v>
      </c>
      <c r="PO23" s="42">
        <v>12101.862619118261</v>
      </c>
      <c r="PP23" s="42">
        <v>12101.862619118261</v>
      </c>
      <c r="PQ23" s="35">
        <v>2700.9420996498666</v>
      </c>
      <c r="PR23" s="35">
        <v>2789.7241147205787</v>
      </c>
      <c r="PS23" s="35">
        <v>2881.4244619543606</v>
      </c>
      <c r="PT23" s="35">
        <v>2976.1390691425331</v>
      </c>
      <c r="PU23" s="35">
        <v>3073.9670172956539</v>
      </c>
      <c r="PV23" s="35">
        <v>3175.0106442922406</v>
      </c>
      <c r="PW23" s="35">
        <v>3279.3756519344752</v>
      </c>
      <c r="PX23" s="35">
        <v>3387.1712165229692</v>
      </c>
      <c r="PY23" s="35">
        <v>3498.5101030660735</v>
      </c>
      <c r="PZ23" s="35">
        <v>3613.5087832435092</v>
      </c>
      <c r="QA23" s="35">
        <v>3732.2875572474586</v>
      </c>
      <c r="QB23" s="35">
        <v>3854.9706796286191</v>
      </c>
      <c r="QC23" s="35">
        <v>3981.686489278989</v>
      </c>
      <c r="QD23" s="35">
        <v>4112.5675436873134</v>
      </c>
      <c r="QE23" s="35">
        <v>4247.7507576074713</v>
      </c>
      <c r="QF23" s="35">
        <v>4387.3775462851918</v>
      </c>
      <c r="QG23" s="35">
        <v>0</v>
      </c>
      <c r="QH23" s="35">
        <v>0</v>
      </c>
      <c r="QI23" s="35">
        <v>0</v>
      </c>
      <c r="QJ23" s="35">
        <v>0</v>
      </c>
      <c r="QK23" s="35">
        <v>0</v>
      </c>
      <c r="QL23" s="42">
        <v>10192.767427890862</v>
      </c>
      <c r="QM23" s="42">
        <v>10192.767427890862</v>
      </c>
      <c r="QN23" s="42">
        <v>10192.767427890862</v>
      </c>
      <c r="QO23" s="42">
        <v>10192.767427890862</v>
      </c>
      <c r="QP23" s="42">
        <v>10192.767427890862</v>
      </c>
      <c r="QQ23" s="35">
        <v>608.20705210356391</v>
      </c>
      <c r="QR23" s="35">
        <v>613.36019134735398</v>
      </c>
      <c r="QS23" s="35">
        <v>618.55699145296239</v>
      </c>
      <c r="QT23" s="35">
        <v>623.79782234459708</v>
      </c>
      <c r="QU23" s="35">
        <v>629.08305708067201</v>
      </c>
      <c r="QV23" s="35">
        <v>634.41307188045175</v>
      </c>
      <c r="QW23" s="35">
        <v>639.78824615075428</v>
      </c>
      <c r="QX23" s="35">
        <v>645.20896251295926</v>
      </c>
      <c r="QY23" s="35">
        <v>650.67560683033662</v>
      </c>
      <c r="QZ23" s="35">
        <v>656.18856823538954</v>
      </c>
      <c r="RA23" s="35">
        <v>661.74823915764864</v>
      </c>
      <c r="RB23" s="35">
        <v>667.355015351568</v>
      </c>
      <c r="RC23" s="35">
        <v>673.0092959246831</v>
      </c>
      <c r="RD23" s="35">
        <v>678.71148336605984</v>
      </c>
      <c r="RE23" s="35">
        <v>684.46198357490357</v>
      </c>
      <c r="RF23" s="35">
        <v>690.26120588947379</v>
      </c>
      <c r="RG23" s="35">
        <v>0</v>
      </c>
      <c r="RH23" s="35">
        <v>0</v>
      </c>
      <c r="RI23" s="35">
        <v>0</v>
      </c>
      <c r="RJ23" s="35">
        <v>0</v>
      </c>
      <c r="RK23" s="35">
        <v>0</v>
      </c>
      <c r="RL23" s="42">
        <v>13603.568759366713</v>
      </c>
      <c r="RM23" s="42">
        <v>13603.568759366713</v>
      </c>
      <c r="RN23" s="42">
        <v>13603.568759366713</v>
      </c>
      <c r="RO23" s="42">
        <v>13603.568759366713</v>
      </c>
      <c r="RP23" s="42">
        <v>13603.568759366713</v>
      </c>
      <c r="RQ23" s="35">
        <v>2700.9420996498666</v>
      </c>
      <c r="RR23" s="35">
        <v>2789.7241147205787</v>
      </c>
      <c r="RS23" s="35">
        <v>2881.4244619543606</v>
      </c>
      <c r="RT23" s="35">
        <v>2976.1390691425331</v>
      </c>
      <c r="RU23" s="35">
        <v>3073.9670172956539</v>
      </c>
      <c r="RV23" s="35">
        <v>3175.0106442922406</v>
      </c>
      <c r="RW23" s="35">
        <v>3279.3756519344752</v>
      </c>
      <c r="RX23" s="35">
        <v>3387.1712165229692</v>
      </c>
      <c r="RY23" s="35">
        <v>3498.5101030660735</v>
      </c>
      <c r="RZ23" s="35">
        <v>3613.5087832435092</v>
      </c>
      <c r="SA23" s="35">
        <v>3732.2875572474586</v>
      </c>
      <c r="SB23" s="35">
        <v>3854.9706796286191</v>
      </c>
      <c r="SC23" s="35">
        <v>3981.686489278989</v>
      </c>
      <c r="SD23" s="35">
        <v>4112.5675436873134</v>
      </c>
      <c r="SE23" s="35">
        <v>4247.7507576074713</v>
      </c>
      <c r="SF23" s="35">
        <v>4387.3775462851918</v>
      </c>
      <c r="SG23" s="35">
        <v>0</v>
      </c>
      <c r="SH23" s="35">
        <v>0</v>
      </c>
      <c r="SI23" s="35">
        <v>0</v>
      </c>
      <c r="SJ23" s="35">
        <v>0</v>
      </c>
      <c r="SK23" s="35">
        <v>0</v>
      </c>
      <c r="SL23" s="42">
        <v>11858.425023785972</v>
      </c>
      <c r="SM23" s="42">
        <v>11858.425023785972</v>
      </c>
      <c r="SN23" s="42">
        <v>11858.425023785972</v>
      </c>
      <c r="SO23" s="42">
        <v>11858.425023785972</v>
      </c>
      <c r="SP23" s="42">
        <v>11858.425023785972</v>
      </c>
      <c r="SQ23" s="35">
        <v>608.20705210356391</v>
      </c>
      <c r="SR23" s="35">
        <v>613.36019134735398</v>
      </c>
      <c r="SS23" s="35">
        <v>618.55699145296239</v>
      </c>
      <c r="ST23" s="35">
        <v>623.79782234459708</v>
      </c>
      <c r="SU23" s="35">
        <v>629.08305708067201</v>
      </c>
      <c r="SV23" s="35">
        <v>634.41307188045175</v>
      </c>
      <c r="SW23" s="35">
        <v>639.78824615075428</v>
      </c>
      <c r="SX23" s="35">
        <v>645.20896251295926</v>
      </c>
      <c r="SY23" s="35">
        <v>650.67560683033662</v>
      </c>
      <c r="SZ23" s="35">
        <v>656.18856823538954</v>
      </c>
      <c r="TA23" s="35">
        <v>661.74823915764864</v>
      </c>
      <c r="TB23" s="35">
        <v>667.355015351568</v>
      </c>
      <c r="TC23" s="35">
        <v>673.0092959246831</v>
      </c>
      <c r="TD23" s="35">
        <v>678.71148336605984</v>
      </c>
      <c r="TE23" s="35">
        <v>684.46198357490357</v>
      </c>
      <c r="TF23" s="35">
        <v>690.26120588947379</v>
      </c>
      <c r="TG23" s="43">
        <v>0</v>
      </c>
      <c r="TH23" s="43">
        <v>0</v>
      </c>
      <c r="TI23" s="43">
        <v>0</v>
      </c>
      <c r="TJ23" s="43">
        <v>0</v>
      </c>
      <c r="TK23" s="43">
        <v>0</v>
      </c>
      <c r="TL23" s="43">
        <v>61367.79900053762</v>
      </c>
      <c r="TM23" s="43">
        <v>0</v>
      </c>
      <c r="TN23" s="43">
        <v>0</v>
      </c>
      <c r="TO23" s="43">
        <v>67620.518120866851</v>
      </c>
      <c r="TP23" s="43">
        <v>0</v>
      </c>
      <c r="TQ23" s="43">
        <v>0</v>
      </c>
      <c r="TR23" s="43">
        <v>0</v>
      </c>
      <c r="TS23" s="43">
        <v>0</v>
      </c>
      <c r="TT23" s="43">
        <v>0</v>
      </c>
      <c r="TU23" s="43">
        <v>0</v>
      </c>
      <c r="TV23" s="43">
        <v>0</v>
      </c>
      <c r="TW23" s="43">
        <v>0</v>
      </c>
      <c r="TX23" s="43">
        <v>0</v>
      </c>
      <c r="TY23" s="43">
        <v>0</v>
      </c>
      <c r="TZ23" s="43">
        <v>0</v>
      </c>
      <c r="UA23" s="43">
        <v>0</v>
      </c>
      <c r="UB23" s="43">
        <v>0</v>
      </c>
      <c r="UC23" s="43">
        <v>0</v>
      </c>
      <c r="UD23" s="43">
        <v>0</v>
      </c>
      <c r="UE23" s="43">
        <v>0</v>
      </c>
      <c r="UF23" s="43">
        <v>0</v>
      </c>
      <c r="UG23" s="43">
        <v>0</v>
      </c>
      <c r="UH23" s="43">
        <v>0</v>
      </c>
      <c r="UI23" s="43">
        <v>0</v>
      </c>
      <c r="UJ23" s="43">
        <v>0</v>
      </c>
      <c r="UK23" s="43">
        <v>0</v>
      </c>
      <c r="UL23" s="43">
        <v>58992.03985461851</v>
      </c>
      <c r="UM23" s="43">
        <v>0</v>
      </c>
      <c r="UN23" s="43">
        <v>0</v>
      </c>
      <c r="UO23" s="43">
        <v>60504.240899052173</v>
      </c>
      <c r="UP23" s="43">
        <v>0</v>
      </c>
      <c r="UQ23" s="43">
        <v>0</v>
      </c>
      <c r="UR23" s="43">
        <v>0</v>
      </c>
      <c r="US23" s="43">
        <v>0</v>
      </c>
      <c r="UT23" s="43">
        <v>0</v>
      </c>
      <c r="UU23" s="43">
        <v>0</v>
      </c>
      <c r="UV23" s="43">
        <v>0</v>
      </c>
      <c r="UW23" s="43">
        <v>0</v>
      </c>
      <c r="UX23" s="43">
        <v>0</v>
      </c>
      <c r="UY23" s="43">
        <v>0</v>
      </c>
      <c r="UZ23" s="43">
        <v>0</v>
      </c>
      <c r="VA23" s="43">
        <v>0</v>
      </c>
      <c r="VB23" s="43">
        <v>0</v>
      </c>
      <c r="VC23" s="43">
        <v>0</v>
      </c>
      <c r="VD23" s="43">
        <v>0</v>
      </c>
      <c r="VE23" s="43">
        <v>0</v>
      </c>
      <c r="VF23" s="43">
        <v>0</v>
      </c>
      <c r="VG23" s="35"/>
      <c r="VH23" s="35"/>
      <c r="VI23" s="35"/>
      <c r="VJ23" s="43">
        <v>0</v>
      </c>
      <c r="VK23" s="43">
        <v>0</v>
      </c>
      <c r="VL23" s="43">
        <v>61367.79900053762</v>
      </c>
      <c r="VM23" s="43">
        <v>0</v>
      </c>
      <c r="VN23" s="43">
        <v>0</v>
      </c>
      <c r="VO23" s="43">
        <v>67620.518120866851</v>
      </c>
      <c r="VP23" s="43">
        <v>0</v>
      </c>
      <c r="VQ23" s="43">
        <v>0</v>
      </c>
      <c r="VR23" s="43">
        <v>74510.322113628776</v>
      </c>
      <c r="VS23" s="43">
        <v>0</v>
      </c>
      <c r="VT23" s="43">
        <v>0</v>
      </c>
      <c r="VU23" s="43">
        <v>82102.123079762445</v>
      </c>
      <c r="VV23" s="43">
        <v>0</v>
      </c>
      <c r="VW23" s="43">
        <v>0</v>
      </c>
      <c r="VX23" s="43">
        <v>90467.446965599665</v>
      </c>
      <c r="VY23" s="43">
        <v>0</v>
      </c>
      <c r="VZ23" s="43">
        <v>0</v>
      </c>
      <c r="WA23" s="43">
        <v>99685.10744262315</v>
      </c>
      <c r="WB23" s="43">
        <v>0</v>
      </c>
      <c r="WC23" s="43">
        <v>0</v>
      </c>
      <c r="WD23" s="43">
        <v>109841.94844832884</v>
      </c>
      <c r="WE23" s="43">
        <v>0</v>
      </c>
      <c r="WF23" s="43">
        <v>0</v>
      </c>
      <c r="WG23" s="35"/>
      <c r="WH23" s="35"/>
      <c r="WI23" s="35"/>
      <c r="WJ23" s="43">
        <v>0</v>
      </c>
      <c r="WK23" s="43">
        <v>0</v>
      </c>
      <c r="WL23" s="43">
        <v>58992.03985461851</v>
      </c>
      <c r="WM23" s="43">
        <v>0</v>
      </c>
      <c r="WN23" s="43">
        <v>0</v>
      </c>
      <c r="WO23" s="43">
        <v>60504.240899052173</v>
      </c>
      <c r="WP23" s="43">
        <v>0</v>
      </c>
      <c r="WQ23" s="43">
        <v>0</v>
      </c>
      <c r="WR23" s="43">
        <v>62055.20568185499</v>
      </c>
      <c r="WS23" s="43">
        <v>0</v>
      </c>
      <c r="WT23" s="43">
        <v>0</v>
      </c>
      <c r="WU23" s="43">
        <v>63645.927872101485</v>
      </c>
      <c r="WV23" s="43">
        <v>0</v>
      </c>
      <c r="WW23" s="43">
        <v>0</v>
      </c>
      <c r="WX23" s="43">
        <v>65277.426610564027</v>
      </c>
      <c r="WY23" s="43">
        <v>0</v>
      </c>
      <c r="WZ23" s="43">
        <v>0</v>
      </c>
      <c r="XA23" s="43">
        <v>66950.747162653905</v>
      </c>
      <c r="XB23" s="43">
        <v>0</v>
      </c>
      <c r="XC23" s="43">
        <v>0</v>
      </c>
      <c r="XD23" s="43">
        <v>68666.961588099861</v>
      </c>
      <c r="XE23" s="43">
        <v>0</v>
      </c>
      <c r="XF23" s="43">
        <v>0</v>
      </c>
      <c r="XG23" s="25">
        <v>80.656993602830227</v>
      </c>
      <c r="XH23" s="25">
        <v>20</v>
      </c>
      <c r="XI23" s="25">
        <v>1</v>
      </c>
      <c r="XJ23" s="25">
        <v>5.8112497780399801</v>
      </c>
      <c r="XK23" s="25">
        <v>42.538778138242861</v>
      </c>
      <c r="XL23" s="25">
        <v>20</v>
      </c>
      <c r="XM23" s="25">
        <v>1</v>
      </c>
      <c r="XN23" s="25">
        <v>3.7616989849219191</v>
      </c>
      <c r="XO23" s="25">
        <v>41.58</v>
      </c>
      <c r="XP23" s="25">
        <v>10</v>
      </c>
      <c r="XQ23" s="25">
        <v>5.6739141817232674</v>
      </c>
      <c r="XR23" s="25">
        <v>41.58</v>
      </c>
      <c r="XS23" s="25">
        <v>10</v>
      </c>
      <c r="XT23" s="25">
        <v>6.2257941817232663</v>
      </c>
      <c r="XU23" s="25">
        <v>21.019182772385008</v>
      </c>
      <c r="XV23" s="25">
        <v>5</v>
      </c>
      <c r="XW23" s="25">
        <v>1.8923273898371764</v>
      </c>
      <c r="XX23" s="25">
        <v>4.8566086690718171</v>
      </c>
      <c r="XY23" s="25">
        <v>5</v>
      </c>
      <c r="XZ23" s="25">
        <v>1.8923273898371764</v>
      </c>
      <c r="YA23" s="25">
        <v>9</v>
      </c>
      <c r="YB23" s="25">
        <v>9</v>
      </c>
      <c r="YC23" s="43">
        <f t="shared" si="14"/>
        <v>14092.958248236117</v>
      </c>
      <c r="YD23" s="45"/>
      <c r="YE23" s="46">
        <v>1.69</v>
      </c>
      <c r="YF23" s="46">
        <v>1.5649999999999999</v>
      </c>
      <c r="YG23" s="46">
        <v>1.423</v>
      </c>
      <c r="YH23" s="46">
        <v>2</v>
      </c>
      <c r="YI23" s="25">
        <v>0.65</v>
      </c>
      <c r="YJ23" s="25">
        <v>0.65</v>
      </c>
      <c r="YK23" s="76" t="s">
        <v>4323</v>
      </c>
      <c r="YL23" s="48">
        <v>0</v>
      </c>
      <c r="YM23" s="48">
        <v>0</v>
      </c>
      <c r="YN23" s="48">
        <v>0</v>
      </c>
      <c r="YO23" s="48">
        <v>0</v>
      </c>
      <c r="YP23" s="48">
        <v>0</v>
      </c>
      <c r="YQ23" s="48">
        <v>486948.86479594564</v>
      </c>
      <c r="YR23" s="48">
        <v>486948.86479594564</v>
      </c>
      <c r="YS23" s="48">
        <v>486948.86479594564</v>
      </c>
      <c r="YT23" s="48">
        <v>486948.86479594564</v>
      </c>
      <c r="YU23" s="48">
        <v>486948.86479594564</v>
      </c>
      <c r="YV23" s="48">
        <v>217849.86965307413</v>
      </c>
      <c r="YW23" s="48">
        <v>225010.76007467892</v>
      </c>
      <c r="YX23" s="48">
        <v>232407.03439489138</v>
      </c>
      <c r="YY23" s="48">
        <v>240046.42986096241</v>
      </c>
      <c r="YZ23" s="48">
        <v>247936.93804932668</v>
      </c>
      <c r="ZA23" s="48">
        <v>256086.81322559711</v>
      </c>
      <c r="ZB23" s="48">
        <v>264504.58097935619</v>
      </c>
      <c r="ZC23" s="48">
        <v>273199.04714278382</v>
      </c>
      <c r="ZD23" s="48">
        <v>282179.30700243718</v>
      </c>
      <c r="ZE23" s="48">
        <v>291454.75481384253</v>
      </c>
      <c r="ZF23" s="48">
        <v>301035.09362883115</v>
      </c>
      <c r="ZG23" s="48">
        <v>310930.3454459036</v>
      </c>
      <c r="ZH23" s="48">
        <v>321150.86169425095</v>
      </c>
      <c r="ZI23" s="48">
        <v>331707.33406239486</v>
      </c>
      <c r="ZJ23" s="48">
        <v>342610.80568276305</v>
      </c>
      <c r="ZK23" s="48">
        <v>353872.68268392567</v>
      </c>
      <c r="ZL23" s="49">
        <v>0</v>
      </c>
      <c r="ZM23" s="49">
        <v>0</v>
      </c>
      <c r="ZN23" s="49">
        <v>0</v>
      </c>
      <c r="ZO23" s="49">
        <v>0</v>
      </c>
      <c r="ZP23" s="49">
        <v>0</v>
      </c>
      <c r="ZQ23" s="49">
        <v>388713.01424325234</v>
      </c>
      <c r="ZR23" s="49">
        <v>388713.01424325234</v>
      </c>
      <c r="ZS23" s="49">
        <v>388713.01424325234</v>
      </c>
      <c r="ZT23" s="49">
        <v>388713.01424325234</v>
      </c>
      <c r="ZU23" s="49">
        <v>388713.01424325234</v>
      </c>
      <c r="ZV23" s="49">
        <v>25872.38485154822</v>
      </c>
      <c r="ZW23" s="49">
        <v>26091.59309855528</v>
      </c>
      <c r="ZX23" s="49">
        <v>26312.658625276552</v>
      </c>
      <c r="ZY23" s="49">
        <v>26535.597167835851</v>
      </c>
      <c r="ZZ23" s="49">
        <v>26760.424595682278</v>
      </c>
      <c r="AAA23" s="49">
        <v>26987.156912723658</v>
      </c>
      <c r="AAB23" s="49">
        <v>27215.81025846245</v>
      </c>
      <c r="AAC23" s="49">
        <v>27446.400909144628</v>
      </c>
      <c r="AAD23" s="49">
        <v>27678.945278922231</v>
      </c>
      <c r="AAE23" s="49">
        <v>27913.459921016474</v>
      </c>
      <c r="AAF23" s="49">
        <v>28149.961528900094</v>
      </c>
      <c r="AAG23" s="49">
        <v>28388.466937484009</v>
      </c>
      <c r="AAH23" s="49">
        <v>28628.99312431513</v>
      </c>
      <c r="AAI23" s="49">
        <v>28871.55721078653</v>
      </c>
      <c r="AAJ23" s="49">
        <v>29116.176463354452</v>
      </c>
      <c r="AAK23" s="49">
        <v>29362.868294768301</v>
      </c>
      <c r="AAL23" s="49">
        <v>0</v>
      </c>
      <c r="AAM23" s="49">
        <v>0</v>
      </c>
      <c r="AAN23" s="49">
        <v>0</v>
      </c>
      <c r="AAO23" s="49">
        <v>0</v>
      </c>
      <c r="AAP23" s="49">
        <v>0</v>
      </c>
      <c r="AAQ23" s="49">
        <v>503195.44770293729</v>
      </c>
      <c r="AAR23" s="49">
        <v>503195.44770293729</v>
      </c>
      <c r="AAS23" s="49">
        <v>503195.44770293729</v>
      </c>
      <c r="AAT23" s="49">
        <v>503195.44770293729</v>
      </c>
      <c r="AAU23" s="49">
        <v>503195.44770293729</v>
      </c>
      <c r="AAV23" s="49">
        <v>112305.17250344144</v>
      </c>
      <c r="AAW23" s="49">
        <v>115996.72869008165</v>
      </c>
      <c r="AAX23" s="49">
        <v>119809.62912806231</v>
      </c>
      <c r="AAY23" s="49">
        <v>123747.86249494652</v>
      </c>
      <c r="AAZ23" s="49">
        <v>127815.54857915328</v>
      </c>
      <c r="ABA23" s="49">
        <v>132016.94258967135</v>
      </c>
      <c r="ABB23" s="49">
        <v>136356.43960743546</v>
      </c>
      <c r="ABC23" s="49">
        <v>140838.57918302505</v>
      </c>
      <c r="ABD23" s="49">
        <v>145468.05008548734</v>
      </c>
      <c r="ABE23" s="49">
        <v>150249.69520726512</v>
      </c>
      <c r="ABF23" s="49">
        <v>155188.51663034933</v>
      </c>
      <c r="ABG23" s="49">
        <v>160289.68085895799</v>
      </c>
      <c r="ABH23" s="49">
        <v>165558.52422422037</v>
      </c>
      <c r="ABI23" s="49">
        <v>171000.55846651847</v>
      </c>
      <c r="ABJ23" s="49">
        <v>176621.47650131866</v>
      </c>
      <c r="ABK23" s="49">
        <v>182427.15837453827</v>
      </c>
      <c r="ABL23" s="50">
        <v>0</v>
      </c>
      <c r="ABM23" s="50">
        <v>0</v>
      </c>
      <c r="ABN23" s="50">
        <v>0</v>
      </c>
      <c r="ABO23" s="50">
        <v>0</v>
      </c>
      <c r="ABP23" s="50">
        <v>0</v>
      </c>
      <c r="ABQ23" s="50">
        <v>423815.26965170202</v>
      </c>
      <c r="ABR23" s="50">
        <v>423815.26965170202</v>
      </c>
      <c r="ABS23" s="50">
        <v>423815.26965170202</v>
      </c>
      <c r="ABT23" s="50">
        <v>423815.26965170202</v>
      </c>
      <c r="ABU23" s="50">
        <v>423815.26965170202</v>
      </c>
      <c r="ABV23" s="50">
        <v>25289.249226466185</v>
      </c>
      <c r="ABW23" s="50">
        <v>25503.516756222976</v>
      </c>
      <c r="ABX23" s="50">
        <v>25719.599704614175</v>
      </c>
      <c r="ABY23" s="50">
        <v>25937.513453088344</v>
      </c>
      <c r="ABZ23" s="50">
        <v>26157.27351341434</v>
      </c>
      <c r="ACA23" s="50">
        <v>26378.895528789184</v>
      </c>
      <c r="ACB23" s="50">
        <v>26602.395274948361</v>
      </c>
      <c r="ACC23" s="50">
        <v>26827.788661288843</v>
      </c>
      <c r="ACD23" s="50">
        <v>27055.091732005396</v>
      </c>
      <c r="ACE23" s="50">
        <v>27284.320667227497</v>
      </c>
      <c r="ACF23" s="50">
        <v>27515.491784175028</v>
      </c>
      <c r="ACG23" s="50">
        <v>27748.621538318195</v>
      </c>
      <c r="ACH23" s="50">
        <v>27983.726524548321</v>
      </c>
      <c r="ACI23" s="50">
        <v>28220.823478360766</v>
      </c>
      <c r="ACJ23" s="50">
        <v>28459.929277044488</v>
      </c>
      <c r="ACK23" s="50">
        <v>28701.060940884319</v>
      </c>
      <c r="ACL23" s="49">
        <v>0</v>
      </c>
      <c r="ACM23" s="49">
        <v>0</v>
      </c>
      <c r="ACN23" s="49">
        <v>0</v>
      </c>
      <c r="ACO23" s="49">
        <v>0</v>
      </c>
      <c r="ACP23" s="49">
        <v>0</v>
      </c>
      <c r="ACQ23" s="49">
        <v>285935.89810983575</v>
      </c>
      <c r="ACR23" s="49">
        <v>285935.89810983575</v>
      </c>
      <c r="ACS23" s="49">
        <v>285935.89810983575</v>
      </c>
      <c r="ACT23" s="49">
        <v>285935.89810983575</v>
      </c>
      <c r="ACU23" s="49">
        <v>285935.89810983575</v>
      </c>
      <c r="ACV23" s="49">
        <v>56771.595650169867</v>
      </c>
      <c r="ACW23" s="49">
        <v>58637.721051841807</v>
      </c>
      <c r="ACX23" s="49">
        <v>60565.187410639839</v>
      </c>
      <c r="ACY23" s="49">
        <v>62556.011050342684</v>
      </c>
      <c r="ACZ23" s="49">
        <v>64612.274572820541</v>
      </c>
      <c r="ADA23" s="49">
        <v>66736.129036646496</v>
      </c>
      <c r="ADB23" s="49">
        <v>68929.796207319974</v>
      </c>
      <c r="ADC23" s="49">
        <v>71195.57088145797</v>
      </c>
      <c r="ADD23" s="49">
        <v>73535.82328738131</v>
      </c>
      <c r="ADE23" s="49">
        <v>75953.001564613878</v>
      </c>
      <c r="ADF23" s="49">
        <v>78449.634324882703</v>
      </c>
      <c r="ADG23" s="49">
        <v>81028.333297299192</v>
      </c>
      <c r="ADH23" s="49">
        <v>83691.796060491077</v>
      </c>
      <c r="ADI23" s="49">
        <v>86442.808864542108</v>
      </c>
      <c r="ADJ23" s="49">
        <v>89284.249545688333</v>
      </c>
      <c r="ADK23" s="49">
        <v>92219.090536826508</v>
      </c>
      <c r="ADL23" s="50">
        <v>0</v>
      </c>
      <c r="ADM23" s="50">
        <v>0</v>
      </c>
      <c r="ADN23" s="50">
        <v>0</v>
      </c>
      <c r="ADO23" s="50">
        <v>0</v>
      </c>
      <c r="ADP23" s="50">
        <v>0</v>
      </c>
      <c r="ADQ23" s="50">
        <v>57591.729772057122</v>
      </c>
      <c r="ADR23" s="50">
        <v>57591.729772057122</v>
      </c>
      <c r="ADS23" s="50">
        <v>57591.729772057122</v>
      </c>
      <c r="ADT23" s="50">
        <v>57591.729772057122</v>
      </c>
      <c r="ADU23" s="50">
        <v>57591.729772057122</v>
      </c>
      <c r="ADV23" s="50">
        <v>2953.8236418367828</v>
      </c>
      <c r="ADW23" s="50">
        <v>2978.8504225611077</v>
      </c>
      <c r="ADX23" s="50">
        <v>3004.0892470054391</v>
      </c>
      <c r="ADY23" s="50">
        <v>3029.5419117468914</v>
      </c>
      <c r="ADZ23" s="50">
        <v>3055.2102285841925</v>
      </c>
      <c r="AEA23" s="50">
        <v>3081.0960246670838</v>
      </c>
      <c r="AEB23" s="50">
        <v>3107.2011426260069</v>
      </c>
      <c r="AEC23" s="50">
        <v>3133.5274407032712</v>
      </c>
      <c r="AED23" s="50">
        <v>3160.0767928857781</v>
      </c>
      <c r="AEE23" s="50">
        <v>3186.8510890378166</v>
      </c>
      <c r="AEF23" s="50">
        <v>3213.8522350360463</v>
      </c>
      <c r="AEG23" s="50">
        <v>3241.0821529049808</v>
      </c>
      <c r="AEH23" s="50">
        <v>3268.5427809537359</v>
      </c>
      <c r="AEI23" s="50">
        <v>3296.2360739141986</v>
      </c>
      <c r="AEJ23" s="50">
        <v>3324.1640030799686</v>
      </c>
      <c r="AEK23" s="50">
        <v>3352.3285564467847</v>
      </c>
      <c r="AEL23" s="48">
        <v>0</v>
      </c>
      <c r="AEM23" s="48">
        <v>0</v>
      </c>
      <c r="AEN23" s="48">
        <v>0</v>
      </c>
      <c r="AEO23" s="48">
        <v>0</v>
      </c>
      <c r="AEP23" s="48">
        <v>0</v>
      </c>
      <c r="AEQ23" s="48">
        <v>39635.70613694701</v>
      </c>
      <c r="AER23" s="48">
        <v>51096.940722708707</v>
      </c>
      <c r="AES23" s="48">
        <v>63268.828397874706</v>
      </c>
      <c r="AET23" s="48">
        <v>76185.704862228871</v>
      </c>
      <c r="AEU23" s="48">
        <v>89883.395245285312</v>
      </c>
      <c r="AEV23" s="48">
        <v>92837.930609930045</v>
      </c>
      <c r="AEW23" s="48">
        <v>95889.583792577934</v>
      </c>
      <c r="AEX23" s="48">
        <v>99041.547129555853</v>
      </c>
      <c r="AEY23" s="48">
        <v>102297.1178917067</v>
      </c>
      <c r="AEZ23" s="48">
        <v>105659.70173366641</v>
      </c>
      <c r="AFA23" s="48">
        <v>109132.81625652156</v>
      </c>
      <c r="AFB23" s="48">
        <v>112720.09468757384</v>
      </c>
      <c r="AFC23" s="48">
        <v>116425.28968106202</v>
      </c>
      <c r="AFD23" s="48">
        <v>120252.27724381482</v>
      </c>
      <c r="AFE23" s="48">
        <v>124205.06078994529</v>
      </c>
      <c r="AFF23" s="48">
        <v>128287.77532882438</v>
      </c>
      <c r="AFG23" s="48">
        <v>132504.69179071664</v>
      </c>
      <c r="AFH23" s="48">
        <v>136860.22149460317</v>
      </c>
      <c r="AFI23" s="48">
        <v>141358.92076286569</v>
      </c>
      <c r="AFJ23" s="48">
        <v>146005.49568765747</v>
      </c>
      <c r="AFK23" s="48">
        <v>150804.80705395021</v>
      </c>
      <c r="AFL23" s="49">
        <v>0</v>
      </c>
      <c r="AFM23" s="49">
        <v>0</v>
      </c>
      <c r="AFN23" s="49">
        <v>0</v>
      </c>
      <c r="AFO23" s="49">
        <v>0</v>
      </c>
      <c r="AFP23" s="49">
        <v>0</v>
      </c>
      <c r="AFQ23" s="49">
        <v>48334.613749784308</v>
      </c>
      <c r="AFR23" s="49">
        <v>84071.11000531695</v>
      </c>
      <c r="AFS23" s="49">
        <v>120409.70377093321</v>
      </c>
      <c r="AFT23" s="49">
        <v>157358.03241021553</v>
      </c>
      <c r="AFU23" s="49">
        <v>194923.81948222799</v>
      </c>
      <c r="AFV23" s="49">
        <v>196575.34519250691</v>
      </c>
      <c r="AFW23" s="49">
        <v>198240.86373946921</v>
      </c>
      <c r="AFX23" s="49">
        <v>199920.49367983922</v>
      </c>
      <c r="AFY23" s="49">
        <v>201614.35457483373</v>
      </c>
      <c r="AFZ23" s="49">
        <v>203322.56699867238</v>
      </c>
      <c r="AGA23" s="49">
        <v>205045.25254716087</v>
      </c>
      <c r="AGB23" s="49">
        <v>206782.53384634628</v>
      </c>
      <c r="AGC23" s="49">
        <v>208534.53456124608</v>
      </c>
      <c r="AGD23" s="49">
        <v>210301.37940465094</v>
      </c>
      <c r="AGE23" s="49">
        <v>212083.19414600206</v>
      </c>
      <c r="AGF23" s="49">
        <v>213880.10562034414</v>
      </c>
      <c r="AGG23" s="49">
        <v>215692.24173735353</v>
      </c>
      <c r="AGH23" s="49">
        <v>217519.73149044355</v>
      </c>
      <c r="AGI23" s="49">
        <v>219362.70496594626</v>
      </c>
      <c r="AGJ23" s="49">
        <v>221221.29335237294</v>
      </c>
      <c r="AGK23" s="49">
        <v>223095.62894975184</v>
      </c>
      <c r="AGL23" s="49">
        <v>0</v>
      </c>
      <c r="AGM23" s="49">
        <v>0</v>
      </c>
      <c r="AGN23" s="49">
        <v>0</v>
      </c>
      <c r="AGO23" s="49">
        <v>0</v>
      </c>
      <c r="AGP23" s="49">
        <v>0</v>
      </c>
      <c r="AGQ23" s="49">
        <v>51205.238977984314</v>
      </c>
      <c r="AGR23" s="49">
        <v>105776.78802920709</v>
      </c>
      <c r="AGS23" s="49">
        <v>163880.62690108331</v>
      </c>
      <c r="AGT23" s="49">
        <v>225690.00984791861</v>
      </c>
      <c r="AGU23" s="49">
        <v>291385.76452910708</v>
      </c>
      <c r="AGV23" s="49">
        <v>300963.83558111754</v>
      </c>
      <c r="AGW23" s="49">
        <v>310856.74509212287</v>
      </c>
      <c r="AGX23" s="49">
        <v>321074.84204102732</v>
      </c>
      <c r="AGY23" s="49">
        <v>331628.81558552018</v>
      </c>
      <c r="AGZ23" s="49">
        <v>342529.70624400978</v>
      </c>
      <c r="AHA23" s="49">
        <v>353788.91744511732</v>
      </c>
      <c r="AHB23" s="49">
        <v>365418.22745681048</v>
      </c>
      <c r="AHC23" s="49">
        <v>377429.80170765705</v>
      </c>
      <c r="AHD23" s="49">
        <v>389836.20551308751</v>
      </c>
      <c r="AHE23" s="49">
        <v>402650.41721997934</v>
      </c>
      <c r="AHF23" s="49">
        <v>415885.84178331407</v>
      </c>
      <c r="AHG23" s="49">
        <v>429556.32478910923</v>
      </c>
      <c r="AHH23" s="49">
        <v>443676.16693829425</v>
      </c>
      <c r="AHI23" s="49">
        <v>458260.13900668308</v>
      </c>
      <c r="AHJ23" s="49">
        <v>473323.4972966924</v>
      </c>
      <c r="AHK23" s="49">
        <v>488881.99959696853</v>
      </c>
      <c r="AHL23" s="50">
        <v>0</v>
      </c>
      <c r="AHM23" s="50">
        <v>0</v>
      </c>
      <c r="AHN23" s="50">
        <v>0</v>
      </c>
      <c r="AHO23" s="50">
        <v>0</v>
      </c>
      <c r="AHP23" s="50">
        <v>0</v>
      </c>
      <c r="AHQ23" s="50">
        <v>65676.928672023991</v>
      </c>
      <c r="AHR23" s="50">
        <v>132466.77557602309</v>
      </c>
      <c r="AHS23" s="50">
        <v>200383.68479976279</v>
      </c>
      <c r="AHT23" s="50">
        <v>269441.96021530865</v>
      </c>
      <c r="AHU23" s="50">
        <v>339656.06717127707</v>
      </c>
      <c r="AHV23" s="50">
        <v>342533.8618352419</v>
      </c>
      <c r="AHW23" s="50">
        <v>345436.03911129106</v>
      </c>
      <c r="AHX23" s="50">
        <v>348362.80558531464</v>
      </c>
      <c r="AHY23" s="50">
        <v>351314.36959353735</v>
      </c>
      <c r="AHZ23" s="50">
        <v>354290.94123734842</v>
      </c>
      <c r="AIA23" s="50">
        <v>357292.73239825753</v>
      </c>
      <c r="AIB23" s="50">
        <v>360319.95675297698</v>
      </c>
      <c r="AIC23" s="50">
        <v>363372.8297886317</v>
      </c>
      <c r="AID23" s="50">
        <v>366451.56881809881</v>
      </c>
      <c r="AIE23" s="50">
        <v>369556.39299547608</v>
      </c>
      <c r="AIF23" s="50">
        <v>372687.5233316822</v>
      </c>
      <c r="AIG23" s="50">
        <v>375845.18271018908</v>
      </c>
      <c r="AIH23" s="50">
        <v>379029.59590288746</v>
      </c>
      <c r="AII23" s="50">
        <v>382240.98958608636</v>
      </c>
      <c r="AIJ23" s="50">
        <v>385479.59235664946</v>
      </c>
      <c r="AIK23" s="50">
        <v>388745.63474826637</v>
      </c>
      <c r="AIL23" s="49">
        <v>0</v>
      </c>
      <c r="AIM23" s="49">
        <v>0</v>
      </c>
      <c r="AIN23" s="49">
        <v>0</v>
      </c>
      <c r="AIO23" s="49">
        <v>0</v>
      </c>
      <c r="AIP23" s="49">
        <v>0</v>
      </c>
      <c r="AIQ23" s="49">
        <v>20629.791767427905</v>
      </c>
      <c r="AIR23" s="49">
        <v>42615.817334787142</v>
      </c>
      <c r="AIS23" s="49">
        <v>66024.947352330011</v>
      </c>
      <c r="AIT23" s="49">
        <v>90926.98325562221</v>
      </c>
      <c r="AIU23" s="49">
        <v>117394.77768696254</v>
      </c>
      <c r="AIV23" s="49">
        <v>121253.63305567903</v>
      </c>
      <c r="AIW23" s="49">
        <v>125239.33192672218</v>
      </c>
      <c r="AIX23" s="49">
        <v>129356.04374220499</v>
      </c>
      <c r="AIY23" s="49">
        <v>133608.07499696471</v>
      </c>
      <c r="AIZ23" s="49">
        <v>137999.87374358965</v>
      </c>
      <c r="AJA23" s="49">
        <v>142536.03424552979</v>
      </c>
      <c r="AJB23" s="49">
        <v>147221.30178315897</v>
      </c>
      <c r="AJC23" s="49">
        <v>152060.57761781535</v>
      </c>
      <c r="AJD23" s="49">
        <v>157058.92411901415</v>
      </c>
      <c r="AJE23" s="49">
        <v>162221.57006019555</v>
      </c>
      <c r="AJF23" s="49">
        <v>167553.91608854808</v>
      </c>
      <c r="AJG23" s="49">
        <v>173061.54037462882</v>
      </c>
      <c r="AJH23" s="49">
        <v>178750.2044476913</v>
      </c>
      <c r="AJI23" s="49">
        <v>184625.85922282486</v>
      </c>
      <c r="AJJ23" s="49">
        <v>190694.65122621067</v>
      </c>
      <c r="AJK23" s="49">
        <v>196962.92902500668</v>
      </c>
      <c r="AJL23" s="50">
        <v>0</v>
      </c>
      <c r="AJM23" s="50">
        <v>0</v>
      </c>
      <c r="AJN23" s="50">
        <v>0</v>
      </c>
      <c r="AJO23" s="50">
        <v>0</v>
      </c>
      <c r="AJP23" s="50">
        <v>0</v>
      </c>
      <c r="AJQ23" s="50">
        <v>20356.469628100524</v>
      </c>
      <c r="AJR23" s="50">
        <v>41057.886662327408</v>
      </c>
      <c r="AJS23" s="50">
        <v>62108.635042350732</v>
      </c>
      <c r="AJT23" s="50">
        <v>83513.148232754756</v>
      </c>
      <c r="AJU23" s="50">
        <v>105275.90974754843</v>
      </c>
      <c r="AJV23" s="50">
        <v>106167.8780666739</v>
      </c>
      <c r="AJW23" s="50">
        <v>107067.40374136374</v>
      </c>
      <c r="AJX23" s="50">
        <v>107974.55080261758</v>
      </c>
      <c r="AJY23" s="50">
        <v>108889.38382394875</v>
      </c>
      <c r="AJZ23" s="50">
        <v>109811.96792598086</v>
      </c>
      <c r="AKA23" s="50">
        <v>110742.36878108321</v>
      </c>
      <c r="AKB23" s="50">
        <v>111680.65261804561</v>
      </c>
      <c r="AKC23" s="50">
        <v>112626.88622679267</v>
      </c>
      <c r="AKD23" s="50">
        <v>113581.13696313825</v>
      </c>
      <c r="AKE23" s="50">
        <v>114543.4727535799</v>
      </c>
      <c r="AKF23" s="50">
        <v>115513.96210013416</v>
      </c>
      <c r="AKG23" s="50">
        <v>116492.67408521278</v>
      </c>
      <c r="AKH23" s="50">
        <v>117479.67837654009</v>
      </c>
      <c r="AKI23" s="50">
        <v>118475.04523211232</v>
      </c>
      <c r="AKJ23" s="50">
        <v>119478.84550519864</v>
      </c>
      <c r="AKK23" s="50">
        <v>120491.15064938483</v>
      </c>
      <c r="AKL23" s="51">
        <v>0</v>
      </c>
      <c r="AKM23" s="51">
        <v>0</v>
      </c>
      <c r="AKN23" s="51">
        <v>0</v>
      </c>
      <c r="AKO23" s="51">
        <v>0</v>
      </c>
      <c r="AKP23" s="51">
        <v>0</v>
      </c>
      <c r="AKQ23" s="51">
        <v>271859.34957238164</v>
      </c>
      <c r="AKR23" s="51">
        <v>0</v>
      </c>
      <c r="AKS23" s="51">
        <v>0</v>
      </c>
      <c r="AKT23" s="51">
        <v>280354.66812911397</v>
      </c>
      <c r="AKU23" s="51">
        <v>0</v>
      </c>
      <c r="AKV23" s="51">
        <v>0</v>
      </c>
      <c r="AKW23" s="51">
        <v>0</v>
      </c>
      <c r="AKX23" s="51">
        <v>0</v>
      </c>
      <c r="AKY23" s="51">
        <v>0</v>
      </c>
      <c r="AKZ23" s="51">
        <v>0</v>
      </c>
      <c r="ALA23" s="51">
        <v>0</v>
      </c>
      <c r="ALB23" s="51">
        <v>0</v>
      </c>
      <c r="ALC23" s="51">
        <v>0</v>
      </c>
      <c r="ALD23" s="51">
        <v>0</v>
      </c>
      <c r="ALE23" s="51">
        <v>0</v>
      </c>
      <c r="ALF23" s="51">
        <v>0</v>
      </c>
      <c r="ALG23" s="51">
        <v>0</v>
      </c>
      <c r="ALH23" s="51">
        <v>0</v>
      </c>
      <c r="ALI23" s="51">
        <v>0</v>
      </c>
      <c r="ALJ23" s="51">
        <v>0</v>
      </c>
      <c r="ALK23" s="51">
        <v>0</v>
      </c>
      <c r="ALL23" s="51">
        <v>0</v>
      </c>
      <c r="ALM23" s="51">
        <v>0</v>
      </c>
      <c r="ALN23" s="51">
        <v>0</v>
      </c>
      <c r="ALO23" s="51">
        <v>0</v>
      </c>
      <c r="ALP23" s="51">
        <v>0</v>
      </c>
      <c r="ALQ23" s="51">
        <v>261334.73655595997</v>
      </c>
      <c r="ALR23" s="51">
        <v>0</v>
      </c>
      <c r="ALS23" s="51">
        <v>0</v>
      </c>
      <c r="ALT23" s="51">
        <v>250850.5827674703</v>
      </c>
      <c r="ALU23" s="51">
        <v>0</v>
      </c>
      <c r="ALV23" s="51">
        <v>0</v>
      </c>
      <c r="ALW23" s="51">
        <v>0</v>
      </c>
      <c r="ALX23" s="51">
        <v>0</v>
      </c>
      <c r="ALY23" s="51">
        <v>0</v>
      </c>
      <c r="ALZ23" s="51">
        <v>0</v>
      </c>
      <c r="AMA23" s="51">
        <v>0</v>
      </c>
      <c r="AMB23" s="51">
        <v>0</v>
      </c>
      <c r="AMC23" s="51">
        <v>0</v>
      </c>
      <c r="AMD23" s="51">
        <v>0</v>
      </c>
      <c r="AME23" s="51">
        <v>0</v>
      </c>
      <c r="AMF23" s="51">
        <v>0</v>
      </c>
      <c r="AMG23" s="51">
        <v>0</v>
      </c>
      <c r="AMH23" s="51">
        <v>0</v>
      </c>
      <c r="AMI23" s="51">
        <v>0</v>
      </c>
      <c r="AMJ23" s="51">
        <v>0</v>
      </c>
      <c r="AMK23" s="51">
        <v>0</v>
      </c>
      <c r="AML23" s="50">
        <v>0</v>
      </c>
      <c r="AMM23" s="50">
        <v>0</v>
      </c>
      <c r="AMN23" s="50">
        <v>0</v>
      </c>
      <c r="AMO23" s="50">
        <v>0</v>
      </c>
      <c r="AMP23" s="50">
        <v>0</v>
      </c>
      <c r="AMQ23" s="50">
        <v>271859.34957238164</v>
      </c>
      <c r="AMR23" s="50">
        <v>0</v>
      </c>
      <c r="AMS23" s="50">
        <v>0</v>
      </c>
      <c r="AMT23" s="50">
        <v>280354.66812911397</v>
      </c>
      <c r="AMU23" s="50">
        <v>0</v>
      </c>
      <c r="AMV23" s="50">
        <v>0</v>
      </c>
      <c r="AMW23" s="50">
        <v>308919.79548310488</v>
      </c>
      <c r="AMX23" s="50">
        <v>0</v>
      </c>
      <c r="AMY23" s="50">
        <v>0</v>
      </c>
      <c r="AMZ23" s="50">
        <v>340395.4022886951</v>
      </c>
      <c r="ANA23" s="50">
        <v>0</v>
      </c>
      <c r="ANB23" s="50">
        <v>0</v>
      </c>
      <c r="ANC23" s="50">
        <v>375078.0351193762</v>
      </c>
      <c r="AND23" s="50">
        <v>0</v>
      </c>
      <c r="ANE23" s="50">
        <v>0</v>
      </c>
      <c r="ANF23" s="50">
        <v>413294.45545711555</v>
      </c>
      <c r="ANG23" s="50">
        <v>0</v>
      </c>
      <c r="ANH23" s="50">
        <v>0</v>
      </c>
      <c r="ANI23" s="50">
        <v>455404.71826677135</v>
      </c>
      <c r="ANJ23" s="50">
        <v>0</v>
      </c>
      <c r="ANK23" s="50">
        <v>0</v>
      </c>
      <c r="ANL23" s="50">
        <v>0</v>
      </c>
      <c r="ANM23" s="50">
        <v>0</v>
      </c>
      <c r="ANN23" s="50">
        <v>0</v>
      </c>
      <c r="ANO23" s="50">
        <v>0</v>
      </c>
      <c r="ANP23" s="50">
        <v>0</v>
      </c>
      <c r="ANQ23" s="50">
        <v>261334.73655595997</v>
      </c>
      <c r="ANR23" s="50">
        <v>0</v>
      </c>
      <c r="ANS23" s="50">
        <v>0</v>
      </c>
      <c r="ANT23" s="50">
        <v>250850.5827674703</v>
      </c>
      <c r="ANU23" s="50">
        <v>0</v>
      </c>
      <c r="ANV23" s="50">
        <v>0</v>
      </c>
      <c r="ANW23" s="50">
        <v>257280.88275697079</v>
      </c>
      <c r="ANX23" s="50">
        <v>0</v>
      </c>
      <c r="ANY23" s="50">
        <v>0</v>
      </c>
      <c r="ANZ23" s="50">
        <v>263876.01695773273</v>
      </c>
      <c r="AOA23" s="50">
        <v>0</v>
      </c>
      <c r="AOB23" s="50">
        <v>0</v>
      </c>
      <c r="AOC23" s="50">
        <v>270640.21072739846</v>
      </c>
      <c r="AOD23" s="50">
        <v>0</v>
      </c>
      <c r="AOE23" s="50">
        <v>0</v>
      </c>
      <c r="AOF23" s="50">
        <v>277577.79773636308</v>
      </c>
      <c r="AOG23" s="50">
        <v>0</v>
      </c>
      <c r="AOH23" s="50">
        <v>0</v>
      </c>
      <c r="AOI23" s="50">
        <v>284693.22274426202</v>
      </c>
      <c r="AOJ23" s="50">
        <v>0</v>
      </c>
      <c r="AOK23" s="50">
        <v>0</v>
      </c>
      <c r="AOL23" s="52">
        <v>2539</v>
      </c>
      <c r="AOM23" s="53">
        <v>1218.72</v>
      </c>
      <c r="AON23" s="52">
        <v>1258.7802506144058</v>
      </c>
      <c r="AOO23" s="52">
        <v>1300.1573120461353</v>
      </c>
      <c r="AOP23" s="52">
        <v>1342.8944688653555</v>
      </c>
      <c r="AOQ23" s="52">
        <v>1387.0364284388797</v>
      </c>
      <c r="AOR23" s="52">
        <v>1432.6293676985715</v>
      </c>
      <c r="AOS23" s="52">
        <v>1479.7209814470637</v>
      </c>
      <c r="AOT23" s="52">
        <v>1528.3605322513204</v>
      </c>
      <c r="AOU23" s="52">
        <v>1578.5989019762403</v>
      </c>
      <c r="AOV23" s="52">
        <v>1630.4886450122074</v>
      </c>
      <c r="AOW23" s="52">
        <v>1684.0840432522721</v>
      </c>
      <c r="AOX23" s="52">
        <v>1739.4411628764742</v>
      </c>
      <c r="AOY23" s="52">
        <v>1796.617913002709</v>
      </c>
      <c r="AOZ23" s="52">
        <v>1855.6741062654921</v>
      </c>
      <c r="APA23" s="52">
        <v>1916.6715213859948</v>
      </c>
      <c r="APB23" s="52">
        <v>1979.6739677988026</v>
      </c>
      <c r="APC23" s="52">
        <v>2044.7473524030061</v>
      </c>
      <c r="APD23" s="52">
        <v>2111.9597485074491</v>
      </c>
      <c r="APE23" s="52">
        <v>2181.3814670422607</v>
      </c>
      <c r="APF23" s="52">
        <v>2253.0851301111634</v>
      </c>
      <c r="APG23" s="52">
        <v>2327.1457469615016</v>
      </c>
      <c r="APH23" s="52">
        <v>2403.6407924514633</v>
      </c>
      <c r="API23" s="52">
        <v>2482.6502880965782</v>
      </c>
      <c r="APJ23" s="52">
        <v>2564.2568857802753</v>
      </c>
      <c r="APK23" s="52">
        <v>2648.5459542160711</v>
      </c>
      <c r="APL23" s="52">
        <v>2735.6056682518347</v>
      </c>
      <c r="APM23" s="54">
        <v>1320.28</v>
      </c>
      <c r="APN23" s="52">
        <v>1331.46630022005</v>
      </c>
      <c r="APO23" s="52">
        <v>1342.7473782998065</v>
      </c>
      <c r="APP23" s="52">
        <v>1354.1240372610471</v>
      </c>
      <c r="APQ23" s="52">
        <v>1365.5970869292905</v>
      </c>
      <c r="APR23" s="52">
        <v>1377.1673439914416</v>
      </c>
      <c r="APS23" s="52">
        <v>1388.8356320539262</v>
      </c>
      <c r="APT23" s="52">
        <v>1400.6027817013178</v>
      </c>
      <c r="APU23" s="52">
        <v>1412.469630555461</v>
      </c>
      <c r="APV23" s="52">
        <v>1424.437023335096</v>
      </c>
      <c r="APW23" s="52">
        <v>1436.5058119159885</v>
      </c>
      <c r="APX23" s="52">
        <v>1448.6768553915688</v>
      </c>
      <c r="APY23" s="52">
        <v>1460.951020134084</v>
      </c>
      <c r="APZ23" s="52">
        <v>1473.3291798562705</v>
      </c>
      <c r="AQA23" s="52">
        <v>1485.812215673546</v>
      </c>
      <c r="AQB23" s="52">
        <v>1498.4010161667309</v>
      </c>
      <c r="AQC23" s="52">
        <v>1511.0964774453</v>
      </c>
      <c r="AQD23" s="52">
        <v>1523.8995032111704</v>
      </c>
      <c r="AQE23" s="52">
        <v>1536.8110048230296</v>
      </c>
      <c r="AQF23" s="52">
        <v>1549.8319013612088</v>
      </c>
      <c r="AQG23" s="52">
        <v>1562.9631196931061</v>
      </c>
      <c r="AQH23" s="52">
        <v>1576.2055945391639</v>
      </c>
      <c r="AQI23" s="52">
        <v>1589.5602685394044</v>
      </c>
      <c r="AQJ23" s="52">
        <v>1603.0280923205305</v>
      </c>
      <c r="AQK23" s="52">
        <v>1616.6100245635939</v>
      </c>
      <c r="AQL23" s="52">
        <v>1630.3070320722368</v>
      </c>
      <c r="AQM23" s="52">
        <v>96</v>
      </c>
      <c r="AQN23" s="55">
        <v>46.08</v>
      </c>
      <c r="AQO23" s="56">
        <v>47.594684544695916</v>
      </c>
      <c r="AQP23" s="56">
        <v>49.159157919034648</v>
      </c>
      <c r="AQQ23" s="56">
        <v>50.775056719603832</v>
      </c>
      <c r="AQR23" s="56">
        <v>52.444071339162051</v>
      </c>
      <c r="AQS23" s="56">
        <v>54.167947734959775</v>
      </c>
      <c r="AQT23" s="56">
        <v>55.948489255186338</v>
      </c>
      <c r="AQU23" s="56">
        <v>57.787558525453626</v>
      </c>
      <c r="AQV23" s="56">
        <v>59.687079397289899</v>
      </c>
      <c r="AQW23" s="56">
        <v>61.649038960682113</v>
      </c>
      <c r="AQX23" s="56">
        <v>63.675489622771998</v>
      </c>
      <c r="AQY23" s="56">
        <v>65.768551254880464</v>
      </c>
      <c r="AQZ23" s="56">
        <v>67.930413410106354</v>
      </c>
      <c r="ARA23" s="56">
        <v>70.163337613819294</v>
      </c>
      <c r="ARB23" s="56">
        <v>72.469659729442867</v>
      </c>
      <c r="ARC23" s="56">
        <v>74.851792402002758</v>
      </c>
      <c r="ARD23" s="56">
        <v>77.312227581996268</v>
      </c>
      <c r="ARE23" s="56">
        <v>79.853539132223332</v>
      </c>
      <c r="ARF23" s="56">
        <v>82.478385520306006</v>
      </c>
      <c r="ARG23" s="56">
        <v>85.189512599713112</v>
      </c>
      <c r="ARH23" s="56">
        <v>87.989756482199311</v>
      </c>
      <c r="ARI23" s="56">
        <v>90.882046504663393</v>
      </c>
      <c r="ARJ23" s="56">
        <v>93.869408293529489</v>
      </c>
      <c r="ARK23" s="56">
        <v>96.954966929856752</v>
      </c>
      <c r="ARL23" s="56">
        <v>100.14195021848866</v>
      </c>
      <c r="ARM23" s="56">
        <v>103.43369206466168</v>
      </c>
      <c r="ARN23" s="55">
        <v>49.92</v>
      </c>
      <c r="ARO23" s="56">
        <v>50.342955817693898</v>
      </c>
      <c r="ARP23" s="56">
        <v>50.769495201568105</v>
      </c>
      <c r="ARQ23" s="56">
        <v>51.199648514005716</v>
      </c>
      <c r="ARR23" s="56">
        <v>51.633446374640364</v>
      </c>
      <c r="ARS23" s="56">
        <v>52.0709196625358</v>
      </c>
      <c r="ART23" s="56">
        <v>52.512099518383977</v>
      </c>
      <c r="ARU23" s="56">
        <v>52.957017346721749</v>
      </c>
      <c r="ARV23" s="56">
        <v>53.405704818166313</v>
      </c>
      <c r="ARW23" s="56">
        <v>53.858193871669648</v>
      </c>
      <c r="ARX23" s="56">
        <v>54.314516716792014</v>
      </c>
      <c r="ARY23" s="56">
        <v>54.77470583599473</v>
      </c>
      <c r="ARZ23" s="56">
        <v>55.238793986952381</v>
      </c>
      <c r="ASA23" s="56">
        <v>55.706814204884594</v>
      </c>
      <c r="ASB23" s="56">
        <v>56.178799804907612</v>
      </c>
      <c r="ASC23" s="56">
        <v>56.654784384405737</v>
      </c>
      <c r="ASD23" s="56">
        <v>57.134801825422919</v>
      </c>
      <c r="ASE23" s="56">
        <v>57.618886297074575</v>
      </c>
      <c r="ASF23" s="56">
        <v>58.107072257979844</v>
      </c>
      <c r="ASG23" s="56">
        <v>58.599394458714464</v>
      </c>
      <c r="ASH23" s="56">
        <v>59.095887944284435</v>
      </c>
      <c r="ASI23" s="56">
        <v>59.596588056620611</v>
      </c>
      <c r="ASJ23" s="56">
        <v>60.101530437094461</v>
      </c>
      <c r="ASK23" s="56">
        <v>60.610751029055116</v>
      </c>
      <c r="ASL23" s="56">
        <v>61.124286080387954</v>
      </c>
      <c r="ASM23" s="56">
        <v>61.642172146094808</v>
      </c>
      <c r="ASN23" s="57">
        <v>0.5</v>
      </c>
      <c r="ASO23" s="56">
        <v>1218.72</v>
      </c>
      <c r="ASP23" s="56">
        <v>1258.7802506144058</v>
      </c>
      <c r="ASQ23" s="56">
        <v>1300.1573120461353</v>
      </c>
      <c r="ASR23" s="56">
        <v>1342.8944688653555</v>
      </c>
      <c r="ASS23" s="56">
        <v>1387.0364284388797</v>
      </c>
      <c r="AST23" s="59">
        <v>1146.1034941588573</v>
      </c>
      <c r="ASU23" s="59">
        <v>887.83258886823819</v>
      </c>
      <c r="ASV23" s="59">
        <v>611.34421290052819</v>
      </c>
      <c r="ASW23" s="59">
        <v>315.71978039524811</v>
      </c>
      <c r="ASX23" s="59">
        <v>0</v>
      </c>
      <c r="ASY23" s="56">
        <v>0</v>
      </c>
      <c r="ASZ23" s="56">
        <v>0</v>
      </c>
      <c r="ATA23" s="56">
        <v>0</v>
      </c>
      <c r="ATB23" s="56">
        <v>0</v>
      </c>
      <c r="ATC23" s="56">
        <v>0</v>
      </c>
      <c r="ATD23" s="59">
        <v>0</v>
      </c>
      <c r="ATE23" s="56">
        <v>0</v>
      </c>
      <c r="ATF23" s="56">
        <v>0</v>
      </c>
      <c r="ATG23" s="56">
        <v>0</v>
      </c>
      <c r="ATH23" s="56">
        <v>0</v>
      </c>
      <c r="ATI23" s="56">
        <v>0</v>
      </c>
      <c r="ATJ23" s="56">
        <v>0</v>
      </c>
      <c r="ATK23" s="56">
        <v>0</v>
      </c>
      <c r="ATL23" s="56">
        <v>0</v>
      </c>
      <c r="ATM23" s="56">
        <v>0</v>
      </c>
      <c r="ATN23" s="56">
        <v>0</v>
      </c>
      <c r="ATO23" s="56">
        <v>1320.28</v>
      </c>
      <c r="ATP23" s="56">
        <v>1331.46630022005</v>
      </c>
      <c r="ATQ23" s="56">
        <v>1342.7473782998065</v>
      </c>
      <c r="ATR23" s="56">
        <v>1354.1240372610471</v>
      </c>
      <c r="ATS23" s="56">
        <v>1365.5970869292905</v>
      </c>
      <c r="ATT23" s="59">
        <v>1101.7338751931534</v>
      </c>
      <c r="ATU23" s="59">
        <v>833.30137923235577</v>
      </c>
      <c r="ATV23" s="59">
        <v>560.24111268052718</v>
      </c>
      <c r="ATW23" s="59">
        <v>282.49392611109221</v>
      </c>
      <c r="ATX23" s="59">
        <v>0</v>
      </c>
      <c r="ATY23" s="56">
        <v>0</v>
      </c>
      <c r="ATZ23" s="56">
        <v>0</v>
      </c>
      <c r="AUA23" s="56">
        <v>0</v>
      </c>
      <c r="AUB23" s="56">
        <v>0</v>
      </c>
      <c r="AUC23" s="56">
        <v>0</v>
      </c>
      <c r="AUD23" s="59">
        <v>0</v>
      </c>
      <c r="AUE23" s="56">
        <v>0</v>
      </c>
      <c r="AUF23" s="56">
        <v>0</v>
      </c>
      <c r="AUG23" s="56">
        <v>0</v>
      </c>
      <c r="AUH23" s="56">
        <v>0</v>
      </c>
      <c r="AUI23" s="56">
        <v>0</v>
      </c>
      <c r="AUJ23" s="56">
        <v>0</v>
      </c>
      <c r="AUK23" s="56">
        <v>0</v>
      </c>
      <c r="AUL23" s="56">
        <v>0</v>
      </c>
      <c r="AUM23" s="56">
        <v>0</v>
      </c>
      <c r="AUN23" s="56">
        <v>0</v>
      </c>
      <c r="AUO23" s="58">
        <v>0.5</v>
      </c>
      <c r="AUP23" s="56">
        <v>46.08</v>
      </c>
      <c r="AUQ23" s="56">
        <v>47.594684544695916</v>
      </c>
      <c r="AUR23" s="56">
        <v>49.159157919034648</v>
      </c>
      <c r="AUS23" s="56">
        <v>50.775056719603832</v>
      </c>
      <c r="AUT23" s="56">
        <v>52.444071339162051</v>
      </c>
      <c r="AUU23" s="59">
        <v>43.334358187967823</v>
      </c>
      <c r="AUV23" s="59">
        <v>33.569093553111799</v>
      </c>
      <c r="AUW23" s="59">
        <v>23.11502341018145</v>
      </c>
      <c r="AUX23" s="59">
        <v>11.93741587945798</v>
      </c>
      <c r="AUY23" s="59">
        <v>0</v>
      </c>
      <c r="AUZ23" s="56">
        <v>0</v>
      </c>
      <c r="AVA23" s="56">
        <v>0</v>
      </c>
      <c r="AVB23" s="56">
        <v>0</v>
      </c>
      <c r="AVC23" s="56">
        <v>0</v>
      </c>
      <c r="AVD23" s="56">
        <v>0</v>
      </c>
      <c r="AVE23" s="59">
        <v>0</v>
      </c>
      <c r="AVF23" s="56">
        <v>0</v>
      </c>
      <c r="AVG23" s="56">
        <v>0</v>
      </c>
      <c r="AVH23" s="56">
        <v>0</v>
      </c>
      <c r="AVI23" s="56">
        <v>0</v>
      </c>
      <c r="AVJ23" s="56">
        <v>0</v>
      </c>
      <c r="AVK23" s="56">
        <v>0</v>
      </c>
      <c r="AVL23" s="56">
        <v>0</v>
      </c>
      <c r="AVM23" s="56">
        <v>0</v>
      </c>
      <c r="AVN23" s="56">
        <v>0</v>
      </c>
      <c r="AVO23" s="56">
        <v>0</v>
      </c>
      <c r="AVP23" s="56">
        <v>49.92</v>
      </c>
      <c r="AVQ23" s="56">
        <v>50.342955817693898</v>
      </c>
      <c r="AVR23" s="56">
        <v>50.769495201568105</v>
      </c>
      <c r="AVS23" s="56">
        <v>51.199648514005716</v>
      </c>
      <c r="AVT23" s="56">
        <v>51.633446374640364</v>
      </c>
      <c r="AVU23" s="59">
        <v>41.656735730028643</v>
      </c>
      <c r="AVV23" s="59">
        <v>31.507259711030386</v>
      </c>
      <c r="AVW23" s="59">
        <v>21.182806938688699</v>
      </c>
      <c r="AVX23" s="59">
        <v>10.681140963633263</v>
      </c>
      <c r="AVY23" s="59">
        <v>0</v>
      </c>
      <c r="AVZ23" s="56">
        <v>0</v>
      </c>
      <c r="AWA23" s="56">
        <v>0</v>
      </c>
      <c r="AWB23" s="56">
        <v>0</v>
      </c>
      <c r="AWC23" s="56">
        <v>0</v>
      </c>
      <c r="AWD23" s="56">
        <v>0</v>
      </c>
      <c r="AWE23" s="59">
        <v>0</v>
      </c>
      <c r="AWF23" s="56">
        <v>0</v>
      </c>
      <c r="AWG23" s="56">
        <v>0</v>
      </c>
      <c r="AWH23" s="56">
        <v>0</v>
      </c>
      <c r="AWI23" s="56">
        <v>0</v>
      </c>
      <c r="AWJ23" s="56">
        <v>0</v>
      </c>
      <c r="AWK23" s="56">
        <v>0</v>
      </c>
      <c r="AWL23" s="56">
        <v>0</v>
      </c>
      <c r="AWM23" s="56">
        <v>0</v>
      </c>
      <c r="AWN23" s="56">
        <v>0</v>
      </c>
      <c r="AWO23" s="56">
        <v>0</v>
      </c>
      <c r="AWP23" s="57">
        <v>0.76</v>
      </c>
      <c r="AWQ23" s="56">
        <v>1218.72</v>
      </c>
      <c r="AWR23" s="56">
        <v>1258.7802506144058</v>
      </c>
      <c r="AWS23" s="56">
        <v>1300.1573120461353</v>
      </c>
      <c r="AWT23" s="56">
        <v>1342.8944688653555</v>
      </c>
      <c r="AWU23" s="56">
        <v>1387.0364284388797</v>
      </c>
      <c r="AWV23" s="59">
        <v>404.50711558547903</v>
      </c>
      <c r="AWW23" s="56">
        <v>417.80357123211206</v>
      </c>
      <c r="AWX23" s="56">
        <v>431.53709145919635</v>
      </c>
      <c r="AWY23" s="56">
        <v>445.72204291093846</v>
      </c>
      <c r="AWZ23" s="56">
        <v>460.37326447403501</v>
      </c>
      <c r="AXA23" s="56">
        <v>475.50608280064154</v>
      </c>
      <c r="AXB23" s="56">
        <v>491.13632834159273</v>
      </c>
      <c r="AXC23" s="56">
        <v>507.28035190664724</v>
      </c>
      <c r="AXD23" s="56">
        <v>523.95504176908014</v>
      </c>
      <c r="AXE23" s="56">
        <v>541.17784133251621</v>
      </c>
      <c r="AXF23" s="56">
        <v>558.96676737848543</v>
      </c>
      <c r="AXG23" s="56">
        <v>577.34042891378999</v>
      </c>
      <c r="AXH23" s="56">
        <v>596.3180466373974</v>
      </c>
      <c r="AXI23" s="56">
        <v>615.91947304722657</v>
      </c>
      <c r="AXJ23" s="56">
        <v>636.16521320785785</v>
      </c>
      <c r="AXK23" s="56">
        <v>657.07644620089457</v>
      </c>
      <c r="AXL23" s="56">
        <v>678.6750472804132</v>
      </c>
      <c r="AXM23" s="56">
        <v>700.98361075668083</v>
      </c>
      <c r="AXN23" s="56">
        <v>724.02547363207771</v>
      </c>
      <c r="AXO23" s="56">
        <v>747.82474001394951</v>
      </c>
      <c r="AXP23" s="56">
        <v>772.40630632992975</v>
      </c>
      <c r="AXQ23" s="56">
        <v>1320.28</v>
      </c>
      <c r="AXR23" s="56">
        <v>1331.46630022005</v>
      </c>
      <c r="AXS23" s="56">
        <v>1342.7473782998065</v>
      </c>
      <c r="AXT23" s="56">
        <v>1354.1240372610471</v>
      </c>
      <c r="AXU23" s="56">
        <v>1365.5970869292905</v>
      </c>
      <c r="AXV23" s="59">
        <v>388.84725006817172</v>
      </c>
      <c r="AXW23" s="56">
        <v>392.14182552110856</v>
      </c>
      <c r="AXX23" s="56">
        <v>395.46431483331327</v>
      </c>
      <c r="AXY23" s="56">
        <v>398.81495450977724</v>
      </c>
      <c r="AXZ23" s="56">
        <v>402.19398305932123</v>
      </c>
      <c r="AYA23" s="56">
        <v>405.60164101157324</v>
      </c>
      <c r="AYB23" s="56">
        <v>409.03817093408998</v>
      </c>
      <c r="AYC23" s="56">
        <v>412.50381744962374</v>
      </c>
      <c r="AYD23" s="56">
        <v>415.99882725353518</v>
      </c>
      <c r="AYE23" s="56">
        <v>419.52344913135414</v>
      </c>
      <c r="AYF23" s="56">
        <v>423.07793397648874</v>
      </c>
      <c r="AYG23" s="56">
        <v>426.66253480808473</v>
      </c>
      <c r="AYH23" s="56">
        <v>430.27750678903635</v>
      </c>
      <c r="AYI23" s="56">
        <v>433.92310724414955</v>
      </c>
      <c r="AYJ23" s="56">
        <v>437.59959567845897</v>
      </c>
      <c r="AYK23" s="56">
        <v>441.30723379570054</v>
      </c>
      <c r="AYL23" s="56">
        <v>445.04628551694037</v>
      </c>
      <c r="AYM23" s="56">
        <v>448.81701699936127</v>
      </c>
      <c r="AYN23" s="56">
        <v>452.6196966552086</v>
      </c>
      <c r="AYO23" s="56">
        <v>456.45459517089711</v>
      </c>
      <c r="AYP23" s="56">
        <v>460.32198552627864</v>
      </c>
      <c r="AYQ23" s="60">
        <v>0.76</v>
      </c>
      <c r="AYR23" s="56">
        <v>46.08</v>
      </c>
      <c r="AYS23" s="56">
        <v>47.594684544695916</v>
      </c>
      <c r="AYT23" s="56">
        <v>49.159157919034648</v>
      </c>
      <c r="AYU23" s="56">
        <v>50.775056719603832</v>
      </c>
      <c r="AYV23" s="56">
        <v>52.444071339162051</v>
      </c>
      <c r="AYW23" s="59">
        <v>15.29447936045923</v>
      </c>
      <c r="AYX23" s="56">
        <v>15.797220495582025</v>
      </c>
      <c r="AYY23" s="56">
        <v>16.316487113069257</v>
      </c>
      <c r="AYZ23" s="56">
        <v>16.852822418058324</v>
      </c>
      <c r="AZA23" s="56">
        <v>17.40678747125142</v>
      </c>
      <c r="AZB23" s="56">
        <v>17.978961775841505</v>
      </c>
      <c r="AZC23" s="56">
        <v>18.569943883730954</v>
      </c>
      <c r="AZD23" s="56">
        <v>19.180352021677088</v>
      </c>
      <c r="AZE23" s="56">
        <v>19.810824738019566</v>
      </c>
      <c r="AZF23" s="56">
        <v>20.46202157066622</v>
      </c>
      <c r="AZG23" s="56">
        <v>21.134623737036073</v>
      </c>
      <c r="AZH23" s="56">
        <v>21.829334846681299</v>
      </c>
      <c r="AZI23" s="56">
        <v>22.546881637333648</v>
      </c>
      <c r="AZJ23" s="56">
        <v>23.288014735145225</v>
      </c>
      <c r="AZK23" s="56">
        <v>24.053509439918997</v>
      </c>
      <c r="AZL23" s="56">
        <v>24.844166536150393</v>
      </c>
      <c r="AZM23" s="56">
        <v>25.660813130728489</v>
      </c>
      <c r="AZN23" s="56">
        <v>26.504303518173032</v>
      </c>
      <c r="AZO23" s="56">
        <v>27.375520074312494</v>
      </c>
      <c r="AZP23" s="56">
        <v>28.275374179337973</v>
      </c>
      <c r="AZQ23" s="56">
        <v>29.204807171198592</v>
      </c>
      <c r="AZR23" s="56">
        <v>49.92</v>
      </c>
      <c r="AZS23" s="56">
        <v>50.342955817693898</v>
      </c>
      <c r="AZT23" s="56">
        <v>50.769495201568105</v>
      </c>
      <c r="AZU23" s="56">
        <v>51.199648514005716</v>
      </c>
      <c r="AZV23" s="56">
        <v>51.633446374640364</v>
      </c>
      <c r="AZW23" s="59">
        <v>14.702377316480696</v>
      </c>
      <c r="AZX23" s="56">
        <v>14.82694574636724</v>
      </c>
      <c r="AZY23" s="56">
        <v>14.952569603780258</v>
      </c>
      <c r="AZZ23" s="56">
        <v>15.079257831011665</v>
      </c>
      <c r="BAA23" s="56">
        <v>15.207019446118489</v>
      </c>
      <c r="BAB23" s="56">
        <v>15.335863543564804</v>
      </c>
      <c r="BAC23" s="56">
        <v>15.4657992948691</v>
      </c>
      <c r="BAD23" s="56">
        <v>15.596835949257143</v>
      </c>
      <c r="BAE23" s="56">
        <v>15.728982834320355</v>
      </c>
      <c r="BAF23" s="56">
        <v>15.862249356679795</v>
      </c>
      <c r="BAG23" s="56">
        <v>15.996645002655738</v>
      </c>
      <c r="BAH23" s="56">
        <v>16.13217933894294</v>
      </c>
      <c r="BAI23" s="56">
        <v>16.268862013291645</v>
      </c>
      <c r="BAJ23" s="56">
        <v>16.40670275519431</v>
      </c>
      <c r="BAK23" s="56">
        <v>16.5457113765782</v>
      </c>
      <c r="BAL23" s="56">
        <v>16.685897772503839</v>
      </c>
      <c r="BAM23" s="56">
        <v>16.82727192186935</v>
      </c>
      <c r="BAN23" s="56">
        <v>16.969843888120788</v>
      </c>
      <c r="BAO23" s="56">
        <v>17.113623819968502</v>
      </c>
      <c r="BAP23" s="56">
        <v>17.258621952109539</v>
      </c>
      <c r="BAQ23" s="56">
        <v>17.404848605956182</v>
      </c>
      <c r="BAR23" s="57">
        <v>0.76</v>
      </c>
      <c r="BAS23" s="56">
        <v>1218.72</v>
      </c>
      <c r="BAT23" s="56">
        <v>1258.7802506144058</v>
      </c>
      <c r="BAU23" s="56">
        <v>1300.1573120461353</v>
      </c>
      <c r="BAV23" s="56">
        <v>1342.8944688653555</v>
      </c>
      <c r="BAW23" s="56">
        <v>1387.0364284388797</v>
      </c>
      <c r="BAX23" s="56">
        <v>323.60569246838327</v>
      </c>
      <c r="BAY23" s="56">
        <v>250.68214273926722</v>
      </c>
      <c r="BAZ23" s="56">
        <v>172.61483658367854</v>
      </c>
      <c r="BBA23" s="56">
        <v>89.144408582187694</v>
      </c>
      <c r="BBB23" s="56">
        <v>0</v>
      </c>
      <c r="BBC23" s="56">
        <v>0</v>
      </c>
      <c r="BBD23" s="56">
        <v>0</v>
      </c>
      <c r="BBE23" s="56">
        <v>0</v>
      </c>
      <c r="BBF23" s="56">
        <v>0</v>
      </c>
      <c r="BBG23" s="56">
        <v>0</v>
      </c>
      <c r="BBH23" s="56">
        <v>0</v>
      </c>
      <c r="BBI23" s="55">
        <v>0</v>
      </c>
      <c r="BBJ23" s="55">
        <v>0</v>
      </c>
      <c r="BBK23" s="55">
        <v>0</v>
      </c>
      <c r="BBL23" s="55">
        <v>0</v>
      </c>
      <c r="BBM23" s="55">
        <v>0</v>
      </c>
      <c r="BBN23" s="55">
        <v>0</v>
      </c>
      <c r="BBO23" s="55">
        <v>0</v>
      </c>
      <c r="BBP23" s="55">
        <v>0</v>
      </c>
      <c r="BBQ23" s="55">
        <v>0</v>
      </c>
      <c r="BBR23" s="55">
        <v>0</v>
      </c>
      <c r="BBS23" s="56">
        <v>1320.28</v>
      </c>
      <c r="BBT23" s="56">
        <v>1331.46630022005</v>
      </c>
      <c r="BBU23" s="56">
        <v>1342.7473782998065</v>
      </c>
      <c r="BBV23" s="56">
        <v>1354.1240372610471</v>
      </c>
      <c r="BBW23" s="56">
        <v>1365.5970869292905</v>
      </c>
      <c r="BBX23" s="56">
        <v>311.07780005453742</v>
      </c>
      <c r="BBY23" s="56">
        <v>235.28509531266513</v>
      </c>
      <c r="BBZ23" s="56">
        <v>158.18572593332533</v>
      </c>
      <c r="BCA23" s="56">
        <v>79.762990901955447</v>
      </c>
      <c r="BCB23" s="56">
        <v>0</v>
      </c>
      <c r="BCC23" s="56">
        <v>0</v>
      </c>
      <c r="BCD23" s="56">
        <v>0</v>
      </c>
      <c r="BCE23" s="56">
        <v>0</v>
      </c>
      <c r="BCF23" s="56">
        <v>0</v>
      </c>
      <c r="BCG23" s="56">
        <v>0</v>
      </c>
      <c r="BCH23" s="59">
        <v>0</v>
      </c>
      <c r="BCI23" s="55">
        <v>0</v>
      </c>
      <c r="BCJ23" s="55">
        <v>0</v>
      </c>
      <c r="BCK23" s="55">
        <v>0</v>
      </c>
      <c r="BCL23" s="55">
        <v>0</v>
      </c>
      <c r="BCM23" s="55">
        <v>0</v>
      </c>
      <c r="BCN23" s="55">
        <v>0</v>
      </c>
      <c r="BCO23" s="55">
        <v>0</v>
      </c>
      <c r="BCP23" s="55">
        <v>0</v>
      </c>
      <c r="BCQ23" s="55">
        <v>0</v>
      </c>
      <c r="BCR23" s="55">
        <v>0</v>
      </c>
      <c r="BCS23" s="57">
        <v>0.76</v>
      </c>
      <c r="BCT23" s="56">
        <v>46.08</v>
      </c>
      <c r="BCU23" s="56">
        <v>47.594684544695916</v>
      </c>
      <c r="BCV23" s="56">
        <v>49.159157919034648</v>
      </c>
      <c r="BCW23" s="56">
        <v>50.775056719603832</v>
      </c>
      <c r="BCX23" s="56">
        <v>52.444071339162051</v>
      </c>
      <c r="BCY23" s="56">
        <v>12.235583488367384</v>
      </c>
      <c r="BCZ23" s="56">
        <v>9.4783322973492137</v>
      </c>
      <c r="BDA23" s="56">
        <v>6.5265948452277032</v>
      </c>
      <c r="BDB23" s="56">
        <v>3.3705644836116648</v>
      </c>
      <c r="BDC23" s="56">
        <v>0</v>
      </c>
      <c r="BDD23" s="56">
        <v>0</v>
      </c>
      <c r="BDE23" s="56">
        <v>0</v>
      </c>
      <c r="BDF23" s="56">
        <v>0</v>
      </c>
      <c r="BDG23" s="56">
        <v>0</v>
      </c>
      <c r="BDH23" s="56">
        <v>0</v>
      </c>
      <c r="BDI23" s="59">
        <v>0</v>
      </c>
      <c r="BDJ23" s="55">
        <v>0</v>
      </c>
      <c r="BDK23" s="55">
        <v>0</v>
      </c>
      <c r="BDL23" s="55">
        <v>0</v>
      </c>
      <c r="BDM23" s="55">
        <v>0</v>
      </c>
      <c r="BDN23" s="55">
        <v>0</v>
      </c>
      <c r="BDO23" s="55">
        <v>0</v>
      </c>
      <c r="BDP23" s="55">
        <v>0</v>
      </c>
      <c r="BDQ23" s="55">
        <v>0</v>
      </c>
      <c r="BDR23" s="55">
        <v>0</v>
      </c>
      <c r="BDS23" s="55">
        <v>0</v>
      </c>
      <c r="BDT23" s="56">
        <v>49.92</v>
      </c>
      <c r="BDU23" s="56">
        <v>50.342955817693898</v>
      </c>
      <c r="BDV23" s="56">
        <v>50.769495201568105</v>
      </c>
      <c r="BDW23" s="56">
        <v>51.199648514005716</v>
      </c>
      <c r="BDX23" s="56">
        <v>51.633446374640364</v>
      </c>
      <c r="BDY23" s="56">
        <v>11.761901853184558</v>
      </c>
      <c r="BDZ23" s="56">
        <v>8.8961674478203445</v>
      </c>
      <c r="BEA23" s="56">
        <v>5.9810278415121036</v>
      </c>
      <c r="BEB23" s="56">
        <v>3.0158515662023331</v>
      </c>
      <c r="BEC23" s="56">
        <v>0</v>
      </c>
      <c r="BED23" s="56">
        <v>0</v>
      </c>
      <c r="BEE23" s="56">
        <v>0</v>
      </c>
      <c r="BEF23" s="56">
        <v>0</v>
      </c>
      <c r="BEG23" s="56">
        <v>0</v>
      </c>
      <c r="BEH23" s="56">
        <v>0</v>
      </c>
      <c r="BEI23" s="59">
        <v>0</v>
      </c>
      <c r="BEJ23" s="55">
        <v>0</v>
      </c>
      <c r="BEK23" s="55">
        <v>0</v>
      </c>
      <c r="BEL23" s="55">
        <v>0</v>
      </c>
      <c r="BEM23" s="55">
        <v>0</v>
      </c>
      <c r="BEN23" s="55">
        <v>0</v>
      </c>
      <c r="BEO23" s="55">
        <v>0</v>
      </c>
      <c r="BEP23" s="55">
        <v>0</v>
      </c>
      <c r="BEQ23" s="55">
        <v>0</v>
      </c>
      <c r="BER23" s="55">
        <v>0</v>
      </c>
      <c r="BES23" s="55">
        <v>0</v>
      </c>
      <c r="BET23" s="57">
        <v>0</v>
      </c>
      <c r="BEU23" s="56">
        <v>1218.72</v>
      </c>
      <c r="BEV23" s="56">
        <v>1258.7802506144058</v>
      </c>
      <c r="BEW23" s="56">
        <v>1300.1573120461353</v>
      </c>
      <c r="BEX23" s="56">
        <v>1342.8944688653555</v>
      </c>
      <c r="BEY23" s="56">
        <v>1387.0364284388797</v>
      </c>
      <c r="BEZ23" s="56">
        <v>323.60569246838327</v>
      </c>
      <c r="BFA23" s="56">
        <v>250.68214273926722</v>
      </c>
      <c r="BFB23" s="56">
        <v>172.61483658367854</v>
      </c>
      <c r="BFC23" s="56">
        <v>89.144408582187694</v>
      </c>
      <c r="BFD23" s="56">
        <v>0</v>
      </c>
      <c r="BFE23" s="56">
        <v>0</v>
      </c>
      <c r="BFF23" s="56">
        <v>0</v>
      </c>
      <c r="BFG23" s="56">
        <v>0</v>
      </c>
      <c r="BFH23" s="56">
        <v>0</v>
      </c>
      <c r="BFI23" s="56">
        <v>0</v>
      </c>
      <c r="BFJ23" s="56">
        <v>0</v>
      </c>
      <c r="BFK23" s="56">
        <v>0</v>
      </c>
      <c r="BFL23" s="56">
        <v>0</v>
      </c>
      <c r="BFM23" s="56">
        <v>0</v>
      </c>
      <c r="BFN23" s="56">
        <v>0</v>
      </c>
      <c r="BFO23" s="56">
        <v>0</v>
      </c>
      <c r="BFP23" s="56">
        <v>0</v>
      </c>
      <c r="BFQ23" s="56">
        <v>0</v>
      </c>
      <c r="BFR23" s="56">
        <v>0</v>
      </c>
      <c r="BFS23" s="56">
        <v>0</v>
      </c>
      <c r="BFT23" s="56">
        <v>0</v>
      </c>
      <c r="BFU23" s="56">
        <v>1320.28</v>
      </c>
      <c r="BFV23" s="56">
        <v>1331.46630022005</v>
      </c>
      <c r="BFW23" s="56">
        <v>1342.7473782998065</v>
      </c>
      <c r="BFX23" s="56">
        <v>1354.1240372610471</v>
      </c>
      <c r="BFY23" s="56">
        <v>1365.5970869292905</v>
      </c>
      <c r="BFZ23" s="56">
        <v>311.07780005453742</v>
      </c>
      <c r="BGA23" s="56">
        <v>235.28509531266513</v>
      </c>
      <c r="BGB23" s="56">
        <v>158.18572593332533</v>
      </c>
      <c r="BGC23" s="56">
        <v>79.762990901955447</v>
      </c>
      <c r="BGD23" s="56">
        <v>0</v>
      </c>
      <c r="BGE23" s="56">
        <v>0</v>
      </c>
      <c r="BGF23" s="56">
        <v>0</v>
      </c>
      <c r="BGG23" s="56">
        <v>0</v>
      </c>
      <c r="BGH23" s="56">
        <v>0</v>
      </c>
      <c r="BGI23" s="56">
        <v>0</v>
      </c>
      <c r="BGJ23" s="56">
        <v>0</v>
      </c>
      <c r="BGK23" s="56">
        <v>0</v>
      </c>
      <c r="BGL23" s="56">
        <v>0</v>
      </c>
      <c r="BGM23" s="56">
        <v>0</v>
      </c>
      <c r="BGN23" s="56">
        <v>0</v>
      </c>
      <c r="BGO23" s="56">
        <v>0</v>
      </c>
      <c r="BGP23" s="56">
        <v>0</v>
      </c>
      <c r="BGQ23" s="56">
        <v>0</v>
      </c>
      <c r="BGR23" s="56">
        <v>0</v>
      </c>
      <c r="BGS23" s="56">
        <v>0</v>
      </c>
      <c r="BGT23" s="56">
        <v>0</v>
      </c>
      <c r="BGU23" s="57">
        <v>0.25</v>
      </c>
      <c r="BGV23" s="56">
        <v>46.08</v>
      </c>
      <c r="BGW23" s="56">
        <v>47.594684544695916</v>
      </c>
      <c r="BGX23" s="56">
        <v>49.159157919034648</v>
      </c>
      <c r="BGY23" s="56">
        <v>50.775056719603832</v>
      </c>
      <c r="BGZ23" s="56">
        <v>52.444071339162051</v>
      </c>
      <c r="BHA23" s="56">
        <v>9.1766876162755384</v>
      </c>
      <c r="BHB23" s="56">
        <v>7.1087492230119107</v>
      </c>
      <c r="BHC23" s="56">
        <v>4.8949461339207776</v>
      </c>
      <c r="BHD23" s="56">
        <v>2.5279233627087487</v>
      </c>
      <c r="BHE23" s="56">
        <v>0</v>
      </c>
      <c r="BHF23" s="56">
        <v>0</v>
      </c>
      <c r="BHG23" s="56">
        <v>0</v>
      </c>
      <c r="BHH23" s="56">
        <v>0</v>
      </c>
      <c r="BHI23" s="56">
        <v>0</v>
      </c>
      <c r="BHJ23" s="56">
        <v>0</v>
      </c>
      <c r="BHK23" s="59">
        <v>0</v>
      </c>
      <c r="BHL23" s="56">
        <v>0</v>
      </c>
      <c r="BHM23" s="56">
        <v>0</v>
      </c>
      <c r="BHN23" s="56">
        <v>0</v>
      </c>
      <c r="BHO23" s="56">
        <v>0</v>
      </c>
      <c r="BHP23" s="56">
        <v>0</v>
      </c>
      <c r="BHQ23" s="56">
        <v>0</v>
      </c>
      <c r="BHR23" s="56">
        <v>0</v>
      </c>
      <c r="BHS23" s="56">
        <v>0</v>
      </c>
      <c r="BHT23" s="56">
        <v>0</v>
      </c>
      <c r="BHU23" s="56">
        <v>0</v>
      </c>
      <c r="BHV23" s="56">
        <v>49.92</v>
      </c>
      <c r="BHW23" s="56">
        <v>50.342955817693898</v>
      </c>
      <c r="BHX23" s="56">
        <v>50.769495201568105</v>
      </c>
      <c r="BHY23" s="56">
        <v>51.199648514005716</v>
      </c>
      <c r="BHZ23" s="56">
        <v>51.633446374640364</v>
      </c>
      <c r="BIA23" s="59">
        <v>8.8214263898884191</v>
      </c>
      <c r="BIB23" s="56">
        <v>6.6721255858652579</v>
      </c>
      <c r="BIC23" s="56">
        <v>4.4857708811340782</v>
      </c>
      <c r="BID23" s="56">
        <v>2.2618886746517499</v>
      </c>
      <c r="BIE23" s="56">
        <v>0</v>
      </c>
      <c r="BIF23" s="56">
        <v>0</v>
      </c>
      <c r="BIG23" s="56">
        <v>0</v>
      </c>
      <c r="BIH23" s="56">
        <v>0</v>
      </c>
      <c r="BII23" s="56">
        <v>0</v>
      </c>
      <c r="BIJ23" s="56">
        <v>0</v>
      </c>
      <c r="BIK23" s="59">
        <v>0</v>
      </c>
      <c r="BIL23" s="56">
        <v>0</v>
      </c>
      <c r="BIM23" s="56">
        <v>0</v>
      </c>
      <c r="BIN23" s="56">
        <v>0</v>
      </c>
      <c r="BIO23" s="56">
        <v>0</v>
      </c>
      <c r="BIP23" s="56">
        <v>0</v>
      </c>
      <c r="BIQ23" s="56">
        <v>0</v>
      </c>
      <c r="BIR23" s="56">
        <v>0</v>
      </c>
      <c r="BIS23" s="56">
        <v>0</v>
      </c>
      <c r="BIT23" s="56">
        <v>0</v>
      </c>
      <c r="BIU23" s="56">
        <v>0</v>
      </c>
      <c r="BIV23" s="61">
        <v>0.9</v>
      </c>
      <c r="BIW23" s="61">
        <v>0.9</v>
      </c>
      <c r="BIX23" s="61">
        <f t="shared" si="15"/>
        <v>0.71400000000000008</v>
      </c>
      <c r="BIY23" s="61">
        <f t="shared" si="15"/>
        <v>0.71400000000000008</v>
      </c>
      <c r="BIZ23" s="61">
        <v>0.1</v>
      </c>
      <c r="BJA23" s="61">
        <v>0.1</v>
      </c>
      <c r="BJB23" s="61">
        <v>0.8</v>
      </c>
      <c r="BJC23" s="61">
        <v>0.8</v>
      </c>
      <c r="BJD23" s="61">
        <v>0.8</v>
      </c>
      <c r="BJE23" s="61">
        <v>0.8</v>
      </c>
      <c r="BJF23" s="61">
        <v>1</v>
      </c>
      <c r="BJG23" s="61">
        <v>1</v>
      </c>
      <c r="BJH23" s="61">
        <f t="shared" si="16"/>
        <v>9</v>
      </c>
      <c r="BJI23" s="61">
        <f t="shared" si="16"/>
        <v>9</v>
      </c>
      <c r="BJJ23" s="62">
        <v>0.3</v>
      </c>
      <c r="BJK23" s="62">
        <v>0.3</v>
      </c>
      <c r="BJL23" s="46">
        <f t="shared" si="17"/>
        <v>1.69</v>
      </c>
      <c r="BJM23" s="46">
        <f t="shared" si="17"/>
        <v>1.5649999999999999</v>
      </c>
      <c r="BJN23" s="46">
        <f t="shared" si="17"/>
        <v>1.423</v>
      </c>
      <c r="BJO23" s="46">
        <v>1.5</v>
      </c>
      <c r="BJP23" s="61">
        <f t="shared" si="1"/>
        <v>0.65</v>
      </c>
      <c r="BJQ23" s="61">
        <f t="shared" si="1"/>
        <v>0.65</v>
      </c>
      <c r="BJR23" s="61">
        <v>0.69</v>
      </c>
      <c r="BJS23" s="61">
        <v>0.69</v>
      </c>
      <c r="BJT23" s="61">
        <v>48.83</v>
      </c>
      <c r="BJU23" s="61">
        <v>48.83</v>
      </c>
      <c r="BJV23" s="61">
        <f t="shared" si="18"/>
        <v>73.245000000000005</v>
      </c>
      <c r="BJW23" s="61">
        <f t="shared" si="18"/>
        <v>73.245000000000005</v>
      </c>
      <c r="BJX23" s="61">
        <v>4</v>
      </c>
      <c r="BJY23" s="61">
        <v>4</v>
      </c>
      <c r="BJZ23" s="63">
        <v>149244.3792</v>
      </c>
      <c r="BKA23" s="63">
        <v>154150.1551235455</v>
      </c>
      <c r="BKB23" s="63">
        <v>159217.18762198545</v>
      </c>
      <c r="BKC23" s="63">
        <v>164450.77732122529</v>
      </c>
      <c r="BKD23" s="63">
        <v>169856.39908276373</v>
      </c>
      <c r="BKE23" s="63">
        <v>175439.70773094872</v>
      </c>
      <c r="BKF23" s="63">
        <v>181206.54396849292</v>
      </c>
      <c r="BKG23" s="63">
        <v>187162.94048643645</v>
      </c>
      <c r="BKH23" s="63">
        <v>193315.12827494877</v>
      </c>
      <c r="BKI23" s="63">
        <v>199669.54314157148</v>
      </c>
      <c r="BKJ23" s="63">
        <v>206232.83244372066</v>
      </c>
      <c r="BKK23" s="63">
        <v>213011.86204249164</v>
      </c>
      <c r="BKL23" s="63">
        <v>220013.72348504074</v>
      </c>
      <c r="BKM23" s="63">
        <v>227245.7414230571</v>
      </c>
      <c r="BKN23" s="63">
        <v>234715.48127508556</v>
      </c>
      <c r="BKO23" s="63">
        <v>242430.75714071569</v>
      </c>
      <c r="BKP23" s="63">
        <v>250399.63997491644</v>
      </c>
      <c r="BKQ23" s="63">
        <v>258630.46603106728</v>
      </c>
      <c r="BKR23" s="63">
        <v>267131.84558151785</v>
      </c>
      <c r="BKS23" s="63">
        <v>275912.67192479956</v>
      </c>
      <c r="BKT23" s="63">
        <v>284982.1306889109</v>
      </c>
      <c r="BKU23" s="63">
        <v>294349.70944040845</v>
      </c>
      <c r="BKV23" s="63">
        <v>304025.20760935638</v>
      </c>
      <c r="BKW23" s="63">
        <v>314018.74674051657</v>
      </c>
      <c r="BKX23" s="63">
        <v>324340.78108150273</v>
      </c>
      <c r="BKY23" s="63">
        <v>335002.10851897573</v>
      </c>
      <c r="BKZ23" s="64">
        <v>161681.41079999998</v>
      </c>
      <c r="BLA23" s="64">
        <v>163051.28446407884</v>
      </c>
      <c r="BLB23" s="64">
        <v>164432.76461925806</v>
      </c>
      <c r="BLC23" s="64">
        <v>165825.94960353701</v>
      </c>
      <c r="BLD23" s="64">
        <v>167230.93858810095</v>
      </c>
      <c r="BLE23" s="64">
        <v>168647.83158437995</v>
      </c>
      <c r="BLF23" s="64">
        <v>170076.7294511683</v>
      </c>
      <c r="BLG23" s="64">
        <v>171517.73390180376</v>
      </c>
      <c r="BLH23" s="64">
        <v>172970.94751140795</v>
      </c>
      <c r="BLI23" s="64">
        <v>174436.47372418796</v>
      </c>
      <c r="BLJ23" s="64">
        <v>175914.4168607996</v>
      </c>
      <c r="BLK23" s="64">
        <v>177404.88212577367</v>
      </c>
      <c r="BLL23" s="64">
        <v>178907.9756150044</v>
      </c>
      <c r="BLM23" s="64">
        <v>180423.80432330174</v>
      </c>
      <c r="BLN23" s="64">
        <v>181952.47615200779</v>
      </c>
      <c r="BLO23" s="64">
        <v>183494.09991667728</v>
      </c>
      <c r="BLP23" s="64">
        <v>185048.7853548236</v>
      </c>
      <c r="BLQ23" s="64">
        <v>186616.64313373007</v>
      </c>
      <c r="BLR23" s="64">
        <v>188197.78485832782</v>
      </c>
      <c r="BLS23" s="64">
        <v>189792.32307913984</v>
      </c>
      <c r="BLT23" s="64">
        <v>191400.3713002929</v>
      </c>
      <c r="BLU23" s="64">
        <v>193022.04398759719</v>
      </c>
      <c r="BLV23" s="64">
        <v>194657.45657669421</v>
      </c>
      <c r="BLW23" s="64">
        <v>196306.72548127372</v>
      </c>
      <c r="BLX23" s="64">
        <v>197969.96810136075</v>
      </c>
      <c r="BLY23" s="64">
        <v>199647.30283167213</v>
      </c>
      <c r="BLZ23" s="65">
        <v>41900.635838879993</v>
      </c>
      <c r="BMA23" s="65">
        <v>43277.941514185637</v>
      </c>
      <c r="BMB23" s="65">
        <v>44700.520271516158</v>
      </c>
      <c r="BMC23" s="65">
        <v>46169.860271410529</v>
      </c>
      <c r="BMD23" s="65">
        <v>47687.498591373114</v>
      </c>
      <c r="BME23" s="65">
        <v>49255.022833811505</v>
      </c>
      <c r="BMF23" s="65">
        <v>50874.072786828408</v>
      </c>
      <c r="BMG23" s="65">
        <v>52546.342139604974</v>
      </c>
      <c r="BMH23" s="65">
        <v>54273.580254170163</v>
      </c>
      <c r="BMI23" s="65">
        <v>56057.593995409421</v>
      </c>
      <c r="BMJ23" s="65">
        <v>57900.24962122726</v>
      </c>
      <c r="BMK23" s="65">
        <v>59803.474734840733</v>
      </c>
      <c r="BML23" s="65">
        <v>61769.260301246468</v>
      </c>
      <c r="BMM23" s="65">
        <v>63799.662729970369</v>
      </c>
      <c r="BMN23" s="65">
        <v>65896.806026278922</v>
      </c>
      <c r="BMO23" s="65">
        <v>68062.884013102492</v>
      </c>
      <c r="BMP23" s="65">
        <v>70300.16262599481</v>
      </c>
      <c r="BMQ23" s="65">
        <v>72610.982283529622</v>
      </c>
      <c r="BMR23" s="65">
        <v>74997.760335614075</v>
      </c>
      <c r="BMS23" s="65">
        <v>77462.993592279949</v>
      </c>
      <c r="BMT23" s="65">
        <v>80009.260935598213</v>
      </c>
      <c r="BMU23" s="65">
        <v>82639.226017449197</v>
      </c>
      <c r="BMV23" s="65">
        <v>85355.640045970547</v>
      </c>
      <c r="BMW23" s="65">
        <v>88161.344663597716</v>
      </c>
      <c r="BMX23" s="65">
        <v>91059.274919707968</v>
      </c>
      <c r="BMY23" s="65">
        <v>94052.462340977494</v>
      </c>
      <c r="BMZ23" s="65">
        <v>45392.355492120005</v>
      </c>
      <c r="BNA23" s="65">
        <v>45776.950060113231</v>
      </c>
      <c r="BNB23" s="65">
        <v>46164.803171976368</v>
      </c>
      <c r="BNC23" s="65">
        <v>46555.942436284888</v>
      </c>
      <c r="BND23" s="65">
        <v>46950.395695532665</v>
      </c>
      <c r="BNE23" s="65">
        <v>47348.191028113906</v>
      </c>
      <c r="BNF23" s="65">
        <v>47749.356750321895</v>
      </c>
      <c r="BNG23" s="65">
        <v>48153.921418364574</v>
      </c>
      <c r="BNH23" s="65">
        <v>48561.913830397258</v>
      </c>
      <c r="BNI23" s="65">
        <v>48973.363028572669</v>
      </c>
      <c r="BNJ23" s="65">
        <v>49388.298301108131</v>
      </c>
      <c r="BNK23" s="65">
        <v>49806.749184370463</v>
      </c>
      <c r="BNL23" s="65">
        <v>50228.745464978441</v>
      </c>
      <c r="BNM23" s="65">
        <v>50654.317181923128</v>
      </c>
      <c r="BNN23" s="65">
        <v>51083.494628706103</v>
      </c>
      <c r="BNO23" s="65">
        <v>51516.308355495887</v>
      </c>
      <c r="BNP23" s="65">
        <v>51952.789171302582</v>
      </c>
      <c r="BNQ23" s="65">
        <v>52392.968146170911</v>
      </c>
      <c r="BNR23" s="65">
        <v>52836.876613391949</v>
      </c>
      <c r="BNS23" s="65">
        <v>53284.546171733477</v>
      </c>
      <c r="BNT23" s="65">
        <v>53736.008687689275</v>
      </c>
      <c r="BNU23" s="65">
        <v>54191.296297747533</v>
      </c>
      <c r="BNV23" s="65">
        <v>54650.441410678344</v>
      </c>
      <c r="BNW23" s="65">
        <v>55113.47670984071</v>
      </c>
      <c r="BNX23" s="65">
        <v>55580.435155509076</v>
      </c>
      <c r="BNY23" s="65">
        <v>56051.34998721943</v>
      </c>
      <c r="BNZ23" s="66">
        <v>5433.5412480000005</v>
      </c>
      <c r="BOA23" s="66">
        <v>5612.1458693392669</v>
      </c>
      <c r="BOB23" s="66">
        <v>5796.62136002649</v>
      </c>
      <c r="BOC23" s="66">
        <v>5987.1606999893011</v>
      </c>
      <c r="BOD23" s="66">
        <v>6183.963212551902</v>
      </c>
      <c r="BOE23" s="66">
        <v>6387.2347729473113</v>
      </c>
      <c r="BOF23" s="66">
        <v>6597.1880236835887</v>
      </c>
      <c r="BOG23" s="66">
        <v>6814.0425969892867</v>
      </c>
      <c r="BOH23" s="66">
        <v>7038.0253445708704</v>
      </c>
      <c r="BOI23" s="66">
        <v>7269.3705749224246</v>
      </c>
      <c r="BOJ23" s="66">
        <v>7508.3202984359295</v>
      </c>
      <c r="BOK23" s="66">
        <v>7755.1244805684719</v>
      </c>
      <c r="BOL23" s="66">
        <v>8010.041303331278</v>
      </c>
      <c r="BOM23" s="66">
        <v>8273.337435374071</v>
      </c>
      <c r="BON23" s="66">
        <v>8545.2883109473187</v>
      </c>
      <c r="BOO23" s="66">
        <v>8826.178418034182</v>
      </c>
      <c r="BOP23" s="66">
        <v>9116.3015959535624</v>
      </c>
      <c r="BOQ23" s="66">
        <v>9415.9613427456097</v>
      </c>
      <c r="BOR23" s="66">
        <v>9725.471132661216</v>
      </c>
      <c r="BOS23" s="66">
        <v>10045.154744087609</v>
      </c>
      <c r="BOT23" s="66">
        <v>10375.34659825316</v>
      </c>
      <c r="BOU23" s="66">
        <v>10716.392109065604</v>
      </c>
      <c r="BOV23" s="66">
        <v>11068.648044449785</v>
      </c>
      <c r="BOW23" s="66">
        <v>11432.482899562779</v>
      </c>
      <c r="BOX23" s="66">
        <v>11808.277282276931</v>
      </c>
      <c r="BOY23" s="66">
        <v>12196.42431133398</v>
      </c>
      <c r="BOZ23" s="65">
        <v>5886.3363520000003</v>
      </c>
      <c r="BPA23" s="65">
        <v>5936.2093529010708</v>
      </c>
      <c r="BPB23" s="65">
        <v>5986.5049114118574</v>
      </c>
      <c r="BPC23" s="65">
        <v>6037.2266077246522</v>
      </c>
      <c r="BPD23" s="65">
        <v>6088.3780523655487</v>
      </c>
      <c r="BPE23" s="65">
        <v>6139.9628864514434</v>
      </c>
      <c r="BPF23" s="65">
        <v>6191.9847819492252</v>
      </c>
      <c r="BPG23" s="65">
        <v>6244.4474419371554</v>
      </c>
      <c r="BPH23" s="65">
        <v>6297.3546008684671</v>
      </c>
      <c r="BPI23" s="65">
        <v>6350.7100248371917</v>
      </c>
      <c r="BPJ23" s="65">
        <v>6404.517511846243</v>
      </c>
      <c r="BPK23" s="65">
        <v>6458.7808920777697</v>
      </c>
      <c r="BPL23" s="65">
        <v>6513.5040281658003</v>
      </c>
      <c r="BPM23" s="65">
        <v>6568.6908154711964</v>
      </c>
      <c r="BPN23" s="65">
        <v>6624.3451823589376</v>
      </c>
      <c r="BPO23" s="65">
        <v>6680.471090477753</v>
      </c>
      <c r="BPP23" s="65">
        <v>6737.0725350421262</v>
      </c>
      <c r="BPQ23" s="65">
        <v>6794.1535451166828</v>
      </c>
      <c r="BPR23" s="65">
        <v>6851.7181839029954</v>
      </c>
      <c r="BPS23" s="65">
        <v>6909.7705490288135</v>
      </c>
      <c r="BPT23" s="65">
        <v>6968.3147728397444</v>
      </c>
      <c r="BPU23" s="65">
        <v>7027.3550226934085</v>
      </c>
      <c r="BPV23" s="65">
        <v>7086.89550125608</v>
      </c>
      <c r="BPW23" s="65">
        <v>7146.9404468018529</v>
      </c>
      <c r="BPX23" s="65">
        <v>7207.4941335143276</v>
      </c>
      <c r="BPY23" s="65">
        <v>7268.5608717908608</v>
      </c>
      <c r="BPZ23" s="66">
        <v>12676.327610491639</v>
      </c>
      <c r="BQA23" s="66">
        <v>13525.077379821729</v>
      </c>
      <c r="BQB23" s="66">
        <v>14430.655608708326</v>
      </c>
      <c r="BQC23" s="66">
        <v>15396.867274698723</v>
      </c>
      <c r="BQD23" s="66">
        <v>16427.772119489156</v>
      </c>
      <c r="BQE23" s="66">
        <v>17527.701706784112</v>
      </c>
      <c r="BQF23" s="66">
        <v>18701.277622272988</v>
      </c>
      <c r="BQG23" s="66">
        <v>19953.430892195185</v>
      </c>
      <c r="BQH23" s="66">
        <v>21289.422702084808</v>
      </c>
      <c r="BQI23" s="66">
        <v>22714.866502749133</v>
      </c>
      <c r="BQJ23" s="66">
        <v>24235.751596363745</v>
      </c>
      <c r="BQK23" s="66">
        <v>25858.468301786397</v>
      </c>
      <c r="BQL23" s="66">
        <v>27589.834804826733</v>
      </c>
      <c r="BQM23" s="66">
        <v>29437.125806289248</v>
      </c>
      <c r="BQN23" s="66">
        <v>31408.103088159911</v>
      </c>
      <c r="BQO23" s="66">
        <v>33511.048126367044</v>
      </c>
      <c r="BQP23" s="66">
        <v>35754.796887145589</v>
      </c>
      <c r="BQQ23" s="66">
        <v>38148.776953209235</v>
      </c>
      <c r="BQR23" s="66">
        <v>40703.047135723515</v>
      </c>
      <c r="BQS23" s="66">
        <v>43428.339738518385</v>
      </c>
      <c r="BQT23" s="66">
        <v>46336.105652121711</v>
      </c>
      <c r="BQU23" s="66">
        <v>49438.562467086253</v>
      </c>
      <c r="BQV23" s="66">
        <v>52748.745808768072</v>
      </c>
      <c r="BQW23" s="66">
        <v>56280.564109250379</v>
      </c>
      <c r="BQX23" s="66">
        <v>60048.857046548554</v>
      </c>
      <c r="BQY23" s="66">
        <v>64069.457896641055</v>
      </c>
      <c r="BQZ23" s="65">
        <v>13732.688244699275</v>
      </c>
      <c r="BRA23" s="65">
        <v>14306.059163473054</v>
      </c>
      <c r="BRB23" s="65">
        <v>14903.369620131734</v>
      </c>
      <c r="BRC23" s="65">
        <v>15525.619144744551</v>
      </c>
      <c r="BRD23" s="65">
        <v>16173.849000030901</v>
      </c>
      <c r="BRE23" s="65">
        <v>16849.143923793232</v>
      </c>
      <c r="BRF23" s="65">
        <v>17552.633944100508</v>
      </c>
      <c r="BRG23" s="65">
        <v>18285.496270259657</v>
      </c>
      <c r="BRH23" s="65">
        <v>19048.957262739419</v>
      </c>
      <c r="BRI23" s="65">
        <v>19844.294485342954</v>
      </c>
      <c r="BRJ23" s="65">
        <v>20672.838843063331</v>
      </c>
      <c r="BRK23" s="65">
        <v>21535.976809199336</v>
      </c>
      <c r="BRL23" s="65">
        <v>22435.152745458407</v>
      </c>
      <c r="BRM23" s="65">
        <v>23371.871318929181</v>
      </c>
      <c r="BRN23" s="65">
        <v>24347.700019968077</v>
      </c>
      <c r="BRO23" s="65">
        <v>25364.271785213383</v>
      </c>
      <c r="BRP23" s="65">
        <v>26423.287730116175</v>
      </c>
      <c r="BRQ23" s="65">
        <v>27526.519995560531</v>
      </c>
      <c r="BRR23" s="65">
        <v>28675.814713336673</v>
      </c>
      <c r="BRS23" s="65">
        <v>29873.095095429304</v>
      </c>
      <c r="BRT23" s="65">
        <v>31120.364652290769</v>
      </c>
      <c r="BRU23" s="65">
        <v>32419.710545484442</v>
      </c>
      <c r="BRV23" s="65">
        <v>33773.307080308521</v>
      </c>
      <c r="BRW23" s="65">
        <v>35183.41934424491</v>
      </c>
      <c r="BRX23" s="65">
        <v>36652.406997321472</v>
      </c>
      <c r="BRY23" s="65">
        <v>38182.728220730634</v>
      </c>
      <c r="BRZ23" s="64">
        <v>149244.3792</v>
      </c>
      <c r="BSA23" s="64">
        <v>154150.1551235455</v>
      </c>
      <c r="BSB23" s="64">
        <v>159217.18762198545</v>
      </c>
      <c r="BSC23" s="64">
        <v>164450.77732122529</v>
      </c>
      <c r="BSD23" s="64">
        <v>169856.39908276373</v>
      </c>
      <c r="BSE23" s="64">
        <v>104328.1461973375</v>
      </c>
      <c r="BSF23" s="64">
        <v>89878.445808372475</v>
      </c>
      <c r="BSG23" s="64">
        <v>74366.075019944081</v>
      </c>
      <c r="BSH23" s="64">
        <v>57736.784978118005</v>
      </c>
      <c r="BSI23" s="64">
        <v>0</v>
      </c>
      <c r="BSJ23" s="64">
        <v>0</v>
      </c>
      <c r="BSK23" s="64">
        <v>0</v>
      </c>
      <c r="BSL23" s="64">
        <v>0</v>
      </c>
      <c r="BSM23" s="64">
        <v>0</v>
      </c>
      <c r="BSN23" s="64">
        <v>0</v>
      </c>
      <c r="BSO23" s="64">
        <v>0</v>
      </c>
      <c r="BSP23" s="64">
        <v>0</v>
      </c>
      <c r="BSQ23" s="64">
        <v>0</v>
      </c>
      <c r="BSR23" s="64">
        <v>0</v>
      </c>
      <c r="BSS23" s="64">
        <v>0</v>
      </c>
      <c r="BST23" s="64">
        <v>0</v>
      </c>
      <c r="BSU23" s="64">
        <v>0</v>
      </c>
      <c r="BSV23" s="64">
        <v>0</v>
      </c>
      <c r="BSW23" s="64">
        <v>0</v>
      </c>
      <c r="BSX23" s="64">
        <v>0</v>
      </c>
      <c r="BSY23" s="64">
        <v>0</v>
      </c>
      <c r="BSZ23" s="64">
        <v>161681.41079999998</v>
      </c>
      <c r="BTA23" s="64">
        <v>163051.28446407884</v>
      </c>
      <c r="BTB23" s="64">
        <v>164432.76461925806</v>
      </c>
      <c r="BTC23" s="64">
        <v>165825.94960353701</v>
      </c>
      <c r="BTD23" s="64">
        <v>167230.93858810095</v>
      </c>
      <c r="BTE23" s="63">
        <v>126598.30557600789</v>
      </c>
      <c r="BTF23" s="63">
        <v>104257.03515356616</v>
      </c>
      <c r="BTG23" s="63">
        <v>81528.096181324057</v>
      </c>
      <c r="BTH23" s="63">
        <v>58406.523276352076</v>
      </c>
      <c r="BTI23" s="63">
        <v>0</v>
      </c>
      <c r="BTJ23" s="63">
        <v>0</v>
      </c>
      <c r="BTK23" s="63">
        <v>0</v>
      </c>
      <c r="BTL23" s="63">
        <v>0</v>
      </c>
      <c r="BTM23" s="63">
        <v>0</v>
      </c>
      <c r="BTN23" s="63">
        <v>0</v>
      </c>
      <c r="BTO23" s="63">
        <v>0</v>
      </c>
      <c r="BTP23" s="63">
        <v>0</v>
      </c>
      <c r="BTQ23" s="63">
        <v>0</v>
      </c>
      <c r="BTR23" s="63">
        <v>0</v>
      </c>
      <c r="BTS23" s="63">
        <v>0</v>
      </c>
      <c r="BTT23" s="63">
        <v>0</v>
      </c>
      <c r="BTU23" s="63">
        <v>0</v>
      </c>
      <c r="BTV23" s="63">
        <v>0</v>
      </c>
      <c r="BTW23" s="63">
        <v>0</v>
      </c>
      <c r="BTX23" s="63">
        <v>0</v>
      </c>
      <c r="BTY23" s="63">
        <v>0</v>
      </c>
      <c r="BTZ23" s="63">
        <v>41900.63583888</v>
      </c>
      <c r="BUA23" s="63">
        <v>43277.941514185637</v>
      </c>
      <c r="BUB23" s="63">
        <v>44700.520271516172</v>
      </c>
      <c r="BUC23" s="63">
        <v>46169.860271410529</v>
      </c>
      <c r="BUD23" s="63">
        <v>47687.498591373114</v>
      </c>
      <c r="BUE23" s="77">
        <v>39404.018267049214</v>
      </c>
      <c r="BUF23" s="77">
        <v>30524.443672097048</v>
      </c>
      <c r="BUG23" s="77">
        <v>21018.536855841994</v>
      </c>
      <c r="BUH23" s="77">
        <v>10854.716050834035</v>
      </c>
      <c r="BUI23" s="77">
        <v>0</v>
      </c>
      <c r="BUJ23" s="63">
        <v>0</v>
      </c>
      <c r="BUK23" s="63">
        <v>0</v>
      </c>
      <c r="BUL23" s="63">
        <v>0</v>
      </c>
      <c r="BUM23" s="63">
        <v>0</v>
      </c>
      <c r="BUN23" s="63">
        <v>0</v>
      </c>
      <c r="BUO23" s="63">
        <v>0</v>
      </c>
      <c r="BUP23" s="63">
        <v>0</v>
      </c>
      <c r="BUQ23" s="63">
        <v>0</v>
      </c>
      <c r="BUR23" s="63">
        <v>0</v>
      </c>
      <c r="BUS23" s="63">
        <v>0</v>
      </c>
      <c r="BUT23" s="63">
        <v>0</v>
      </c>
      <c r="BUU23" s="63">
        <v>0</v>
      </c>
      <c r="BUV23" s="63">
        <v>0</v>
      </c>
      <c r="BUW23" s="63">
        <v>0</v>
      </c>
      <c r="BUX23" s="63">
        <v>0</v>
      </c>
      <c r="BUY23" s="63">
        <v>0</v>
      </c>
      <c r="BUZ23" s="63">
        <v>45392.355492120005</v>
      </c>
      <c r="BVA23" s="63">
        <v>45776.950060113231</v>
      </c>
      <c r="BVB23" s="63">
        <v>46164.803171976368</v>
      </c>
      <c r="BVC23" s="63">
        <v>46555.942436284888</v>
      </c>
      <c r="BVD23" s="63">
        <v>46950.395695532665</v>
      </c>
      <c r="BVE23" s="77">
        <v>37878.552822491132</v>
      </c>
      <c r="BVF23" s="77">
        <v>28649.61405019314</v>
      </c>
      <c r="BVG23" s="77">
        <v>19261.568567345832</v>
      </c>
      <c r="BVH23" s="77">
        <v>9712.3827660794541</v>
      </c>
      <c r="BVI23" s="77">
        <v>0</v>
      </c>
      <c r="BVJ23" s="63">
        <v>0</v>
      </c>
      <c r="BVK23" s="63">
        <v>0</v>
      </c>
      <c r="BVL23" s="63">
        <v>0</v>
      </c>
      <c r="BVM23" s="63">
        <v>0</v>
      </c>
      <c r="BVN23" s="63">
        <v>0</v>
      </c>
      <c r="BVO23" s="63">
        <v>0</v>
      </c>
      <c r="BVP23" s="63">
        <v>0</v>
      </c>
      <c r="BVQ23" s="63">
        <v>0</v>
      </c>
      <c r="BVR23" s="63">
        <v>0</v>
      </c>
      <c r="BVS23" s="63">
        <v>0</v>
      </c>
      <c r="BVT23" s="63">
        <v>0</v>
      </c>
      <c r="BVU23" s="63">
        <v>0</v>
      </c>
      <c r="BVV23" s="63">
        <v>0</v>
      </c>
      <c r="BVW23" s="63">
        <v>0</v>
      </c>
      <c r="BVX23" s="63">
        <v>0</v>
      </c>
      <c r="BVY23" s="63">
        <v>0</v>
      </c>
      <c r="BVZ23" s="66">
        <v>5433.5412480000005</v>
      </c>
      <c r="BWA23" s="66">
        <v>5612.1458693392669</v>
      </c>
      <c r="BWB23" s="66">
        <v>5796.62136002649</v>
      </c>
      <c r="BWC23" s="66">
        <v>5987.1606999893011</v>
      </c>
      <c r="BWD23" s="66">
        <v>6183.963212551902</v>
      </c>
      <c r="BWE23" s="66">
        <v>5109.7878183578496</v>
      </c>
      <c r="BWF23" s="66">
        <v>3958.3128142101532</v>
      </c>
      <c r="BWG23" s="66">
        <v>2725.617038795715</v>
      </c>
      <c r="BWH23" s="66">
        <v>1407.6050689141744</v>
      </c>
      <c r="BWI23" s="66">
        <v>0</v>
      </c>
      <c r="BWJ23" s="66">
        <v>0</v>
      </c>
      <c r="BWK23" s="66">
        <v>0</v>
      </c>
      <c r="BWL23" s="66">
        <v>0</v>
      </c>
      <c r="BWM23" s="66">
        <v>0</v>
      </c>
      <c r="BWN23" s="66">
        <v>0</v>
      </c>
      <c r="BWO23" s="66">
        <v>0</v>
      </c>
      <c r="BWP23" s="66">
        <v>0</v>
      </c>
      <c r="BWQ23" s="66">
        <v>0</v>
      </c>
      <c r="BWR23" s="66">
        <v>0</v>
      </c>
      <c r="BWS23" s="66">
        <v>0</v>
      </c>
      <c r="BWT23" s="66">
        <v>0</v>
      </c>
      <c r="BWU23" s="66">
        <v>0</v>
      </c>
      <c r="BWV23" s="66">
        <v>0</v>
      </c>
      <c r="BWW23" s="66">
        <v>0</v>
      </c>
      <c r="BWX23" s="66">
        <v>0</v>
      </c>
      <c r="BWY23" s="66">
        <v>0</v>
      </c>
      <c r="BWZ23" s="66">
        <v>5886.3363520000003</v>
      </c>
      <c r="BXA23" s="66">
        <v>5936.2093529010708</v>
      </c>
      <c r="BXB23" s="66">
        <v>5986.5049114118574</v>
      </c>
      <c r="BXC23" s="66">
        <v>6037.2266077246522</v>
      </c>
      <c r="BXD23" s="66">
        <v>6088.3780523655487</v>
      </c>
      <c r="BXE23" s="66">
        <v>4911.9703091611555</v>
      </c>
      <c r="BXF23" s="66">
        <v>3715.1908691695353</v>
      </c>
      <c r="BXG23" s="66">
        <v>2497.7789767748627</v>
      </c>
      <c r="BXH23" s="66">
        <v>1259.4709201736935</v>
      </c>
      <c r="BXI23" s="66">
        <v>0</v>
      </c>
      <c r="BXJ23" s="66">
        <v>0</v>
      </c>
      <c r="BXK23" s="66">
        <v>0</v>
      </c>
      <c r="BXL23" s="66">
        <v>0</v>
      </c>
      <c r="BXM23" s="66">
        <v>0</v>
      </c>
      <c r="BXN23" s="66">
        <v>0</v>
      </c>
      <c r="BXO23" s="66">
        <v>0</v>
      </c>
      <c r="BXP23" s="66">
        <v>0</v>
      </c>
      <c r="BXQ23" s="66">
        <v>0</v>
      </c>
      <c r="BXR23" s="66">
        <v>0</v>
      </c>
      <c r="BXS23" s="66">
        <v>0</v>
      </c>
      <c r="BXT23" s="66">
        <v>0</v>
      </c>
      <c r="BXU23" s="66">
        <v>0</v>
      </c>
      <c r="BXV23" s="66">
        <v>0</v>
      </c>
      <c r="BXW23" s="66">
        <v>0</v>
      </c>
      <c r="BXX23" s="66">
        <v>0</v>
      </c>
      <c r="BXY23" s="66">
        <v>0</v>
      </c>
      <c r="BXZ23" s="66">
        <v>12676.327610491639</v>
      </c>
      <c r="BYA23" s="66">
        <v>13525.077379821729</v>
      </c>
      <c r="BYB23" s="66">
        <v>14430.655608708326</v>
      </c>
      <c r="BYC23" s="66">
        <v>15396.867274698723</v>
      </c>
      <c r="BYD23" s="66">
        <v>16427.772119489156</v>
      </c>
      <c r="BYE23" s="66">
        <v>14022.16136542729</v>
      </c>
      <c r="BYF23" s="66">
        <v>11220.766573363791</v>
      </c>
      <c r="BYG23" s="66">
        <v>7981.3723568780752</v>
      </c>
      <c r="BYH23" s="66">
        <v>4257.8845404169633</v>
      </c>
      <c r="BYI23" s="66">
        <v>0</v>
      </c>
      <c r="BYJ23" s="66">
        <v>0</v>
      </c>
      <c r="BYK23" s="66">
        <v>0</v>
      </c>
      <c r="BYL23" s="66">
        <v>0</v>
      </c>
      <c r="BYM23" s="66">
        <v>0</v>
      </c>
      <c r="BYN23" s="66">
        <v>0</v>
      </c>
      <c r="BYO23" s="66">
        <v>0</v>
      </c>
      <c r="BYP23" s="66">
        <v>0</v>
      </c>
      <c r="BYQ23" s="66">
        <v>0</v>
      </c>
      <c r="BYR23" s="66">
        <v>0</v>
      </c>
      <c r="BYS23" s="66">
        <v>0</v>
      </c>
      <c r="BYT23" s="66">
        <v>0</v>
      </c>
      <c r="BYU23" s="66">
        <v>0</v>
      </c>
      <c r="BYV23" s="66">
        <v>0</v>
      </c>
      <c r="BYW23" s="66">
        <v>0</v>
      </c>
      <c r="BYX23" s="66">
        <v>0</v>
      </c>
      <c r="BYY23" s="66">
        <v>0</v>
      </c>
      <c r="BYZ23" s="65">
        <v>13732.688244699275</v>
      </c>
      <c r="BZA23" s="65">
        <v>14306.059163473054</v>
      </c>
      <c r="BZB23" s="65">
        <v>14903.369620131734</v>
      </c>
      <c r="BZC23" s="65">
        <v>15525.619144744551</v>
      </c>
      <c r="BZD23" s="65">
        <v>16173.849000030901</v>
      </c>
      <c r="BZE23" s="65">
        <v>13479.31513903459</v>
      </c>
      <c r="BZF23" s="65">
        <v>10531.580366460305</v>
      </c>
      <c r="BZG23" s="65">
        <v>7314.1985081038638</v>
      </c>
      <c r="BZH23" s="65">
        <v>3809.7914525478845</v>
      </c>
      <c r="BZI23" s="65">
        <v>0</v>
      </c>
      <c r="BZJ23" s="65">
        <v>0</v>
      </c>
      <c r="BZK23" s="65">
        <v>0</v>
      </c>
      <c r="BZL23" s="65">
        <v>0</v>
      </c>
      <c r="BZM23" s="65">
        <v>0</v>
      </c>
      <c r="BZN23" s="65">
        <v>0</v>
      </c>
      <c r="BZO23" s="65">
        <v>0</v>
      </c>
      <c r="BZP23" s="65">
        <v>0</v>
      </c>
      <c r="BZQ23" s="65">
        <v>0</v>
      </c>
      <c r="BZR23" s="65">
        <v>0</v>
      </c>
      <c r="BZS23" s="65">
        <v>0</v>
      </c>
      <c r="BZT23" s="65">
        <v>0</v>
      </c>
      <c r="BZU23" s="65">
        <v>0</v>
      </c>
      <c r="BZV23" s="65">
        <v>0</v>
      </c>
      <c r="BZW23" s="65">
        <v>0</v>
      </c>
      <c r="BZX23" s="65">
        <v>0</v>
      </c>
      <c r="BZY23" s="65">
        <v>0</v>
      </c>
      <c r="BZZ23" s="64">
        <v>149244.3792</v>
      </c>
      <c r="CAA23" s="64">
        <v>154150.1551235455</v>
      </c>
      <c r="CAB23" s="64">
        <v>159217.18762198545</v>
      </c>
      <c r="CAC23" s="64">
        <v>164450.77732122529</v>
      </c>
      <c r="CAD23" s="64">
        <v>169856.39908276373</v>
      </c>
      <c r="CAE23" s="66">
        <v>42105.529855427689</v>
      </c>
      <c r="CAF23" s="66">
        <v>43489.570552438301</v>
      </c>
      <c r="CAG23" s="66">
        <v>44919.105716744743</v>
      </c>
      <c r="CAH23" s="66">
        <v>46395.630785987705</v>
      </c>
      <c r="CAI23" s="66">
        <v>47920.690353977152</v>
      </c>
      <c r="CAJ23" s="66">
        <v>49495.879786492958</v>
      </c>
      <c r="CAK23" s="66">
        <v>51122.846890197994</v>
      </c>
      <c r="CAL23" s="66">
        <v>52803.293636409777</v>
      </c>
      <c r="CAM23" s="66">
        <v>54538.977941533703</v>
      </c>
      <c r="CAN23" s="66">
        <v>56331.715506020533</v>
      </c>
      <c r="CAO23" s="66">
        <v>58183.381713771763</v>
      </c>
      <c r="CAP23" s="66">
        <v>60095.913593979953</v>
      </c>
      <c r="CAQ23" s="66">
        <v>62071.311847456149</v>
      </c>
      <c r="CAR23" s="66">
        <v>64111.642939564277</v>
      </c>
      <c r="CAS23" s="66">
        <v>66219.04126195189</v>
      </c>
      <c r="CAT23" s="66">
        <v>68395.711365338619</v>
      </c>
      <c r="CAU23" s="66">
        <v>70643.930265698029</v>
      </c>
      <c r="CAV23" s="66">
        <v>72966.049826245522</v>
      </c>
      <c r="CAW23" s="66">
        <v>75364.499217723976</v>
      </c>
      <c r="CAX23" s="66">
        <v>77841.787459560641</v>
      </c>
      <c r="CAY23" s="66">
        <v>80400.506044554175</v>
      </c>
      <c r="CAZ23" s="64">
        <v>161681.41079999998</v>
      </c>
      <c r="CBA23" s="64">
        <v>163051.28446407884</v>
      </c>
      <c r="CBB23" s="64">
        <v>164432.76461925806</v>
      </c>
      <c r="CBC23" s="64">
        <v>165825.94960353701</v>
      </c>
      <c r="CBD23" s="64">
        <v>167230.93858810095</v>
      </c>
      <c r="CBE23" s="64">
        <v>40475.479580251187</v>
      </c>
      <c r="CBF23" s="64">
        <v>40818.415068280388</v>
      </c>
      <c r="CBG23" s="64">
        <v>41164.256136432909</v>
      </c>
      <c r="CBH23" s="64">
        <v>41513.027402737913</v>
      </c>
      <c r="CBI23" s="64">
        <v>41864.753693805105</v>
      </c>
      <c r="CBJ23" s="64">
        <v>42219.460046591907</v>
      </c>
      <c r="CBK23" s="64">
        <v>42577.171710185678</v>
      </c>
      <c r="CBL23" s="64">
        <v>42937.914147601048</v>
      </c>
      <c r="CBM23" s="64">
        <v>43301.713037592417</v>
      </c>
      <c r="CBN23" s="64">
        <v>43668.594276481868</v>
      </c>
      <c r="CBO23" s="64">
        <v>44038.583980002542</v>
      </c>
      <c r="CBP23" s="64">
        <v>44411.708485157666</v>
      </c>
      <c r="CBQ23" s="64">
        <v>44787.994352095222</v>
      </c>
      <c r="CBR23" s="64">
        <v>45167.468365998677</v>
      </c>
      <c r="CBS23" s="64">
        <v>45550.157538993553</v>
      </c>
      <c r="CBT23" s="64">
        <v>45936.089112070295</v>
      </c>
      <c r="CBU23" s="64">
        <v>46325.290557023327</v>
      </c>
      <c r="CBV23" s="64">
        <v>46717.789578406606</v>
      </c>
      <c r="CBW23" s="64">
        <v>47113.61411550569</v>
      </c>
      <c r="CBX23" s="64">
        <v>47512.792344326575</v>
      </c>
      <c r="CBY23" s="64">
        <v>47915.352679601318</v>
      </c>
      <c r="CBZ23" s="67">
        <v>41900.635838879993</v>
      </c>
      <c r="CCA23" s="67">
        <v>43277.941514185637</v>
      </c>
      <c r="CCB23" s="67">
        <v>44700.520271516158</v>
      </c>
      <c r="CCC23" s="67">
        <v>46169.860271410529</v>
      </c>
      <c r="CCD23" s="67">
        <v>47687.498591373114</v>
      </c>
      <c r="CCE23" s="67"/>
      <c r="CCF23" s="67"/>
      <c r="CCG23" s="67"/>
      <c r="CCH23" s="67"/>
      <c r="CCI23" s="67"/>
      <c r="CCJ23" s="67"/>
      <c r="CCK23" s="67"/>
      <c r="CCL23" s="67"/>
      <c r="CCM23" s="67"/>
      <c r="CCN23" s="67"/>
      <c r="CCO23" s="67"/>
      <c r="CCP23" s="67"/>
      <c r="CCQ23" s="67"/>
      <c r="CCR23" s="67"/>
      <c r="CCS23" s="67"/>
      <c r="CCT23" s="67"/>
      <c r="CCU23" s="67"/>
      <c r="CCV23" s="67"/>
      <c r="CCW23" s="67"/>
      <c r="CCX23" s="67"/>
      <c r="CCY23" s="67"/>
      <c r="CCZ23" s="67">
        <v>45392.355492120005</v>
      </c>
      <c r="CDA23" s="67">
        <v>45776.950060113231</v>
      </c>
      <c r="CDB23" s="67">
        <v>46164.803171976368</v>
      </c>
      <c r="CDC23" s="67">
        <v>46555.942436284888</v>
      </c>
      <c r="CDD23" s="67">
        <v>46950.395695532665</v>
      </c>
      <c r="CDE23" s="67"/>
      <c r="CDF23" s="67"/>
      <c r="CDG23" s="67"/>
      <c r="CDH23" s="67"/>
      <c r="CDI23" s="67"/>
      <c r="CDJ23" s="67"/>
      <c r="CDK23" s="67"/>
      <c r="CDL23" s="67"/>
      <c r="CDM23" s="67"/>
      <c r="CDN23" s="67"/>
      <c r="CDO23" s="67"/>
      <c r="CDP23" s="67"/>
      <c r="CDQ23" s="67"/>
      <c r="CDR23" s="67"/>
      <c r="CDS23" s="67"/>
      <c r="CDT23" s="67"/>
      <c r="CDU23" s="67"/>
      <c r="CDV23" s="67"/>
      <c r="CDW23" s="67"/>
      <c r="CDX23" s="67"/>
      <c r="CDY23" s="67"/>
      <c r="CDZ23" s="65">
        <v>5433.5412480000005</v>
      </c>
      <c r="CEA23" s="65">
        <v>5612.1458693392669</v>
      </c>
      <c r="CEB23" s="65">
        <v>5796.62136002649</v>
      </c>
      <c r="CEC23" s="65">
        <v>5987.1606999893011</v>
      </c>
      <c r="CED23" s="65">
        <v>6183.963212551902</v>
      </c>
      <c r="CEE23" s="65">
        <v>1803.4545241262997</v>
      </c>
      <c r="CEF23" s="65">
        <v>1862.7354419812484</v>
      </c>
      <c r="CEG23" s="65">
        <v>1923.964968561681</v>
      </c>
      <c r="CEH23" s="65">
        <v>1987.2071561141279</v>
      </c>
      <c r="CEI23" s="65">
        <v>2052.5281623310375</v>
      </c>
      <c r="CEJ23" s="65">
        <v>2119.9963195583805</v>
      </c>
      <c r="CEK23" s="65">
        <v>2189.6822062781571</v>
      </c>
      <c r="CEL23" s="65">
        <v>2261.6587209405961</v>
      </c>
      <c r="CEM23" s="65">
        <v>2336.0011582232669</v>
      </c>
      <c r="CEN23" s="65">
        <v>2412.7872877968903</v>
      </c>
      <c r="CEO23" s="65">
        <v>2492.0974356802394</v>
      </c>
      <c r="CEP23" s="65">
        <v>2574.0145682692414</v>
      </c>
      <c r="CEQ23" s="65">
        <v>2658.6243791281722</v>
      </c>
      <c r="CER23" s="65">
        <v>2746.0153786337551</v>
      </c>
      <c r="CES23" s="65">
        <v>2836.2789865659133</v>
      </c>
      <c r="CET23" s="65">
        <v>2929.5096277420685</v>
      </c>
      <c r="CEU23" s="65">
        <v>3025.8048307949944</v>
      </c>
      <c r="CEV23" s="65">
        <v>3125.2653301975856</v>
      </c>
      <c r="CEW23" s="65">
        <v>3227.9951716412552</v>
      </c>
      <c r="CEX23" s="65">
        <v>3334.1018208781925</v>
      </c>
      <c r="CEY23" s="65">
        <v>3443.6962761413588</v>
      </c>
      <c r="CEZ23" s="64">
        <v>5886.3363520000003</v>
      </c>
      <c r="CFA23" s="64">
        <v>5936.2093529010708</v>
      </c>
      <c r="CFB23" s="64">
        <v>5986.5049114118574</v>
      </c>
      <c r="CFC23" s="64">
        <v>6037.2266077246522</v>
      </c>
      <c r="CFD23" s="64">
        <v>6088.3780523655487</v>
      </c>
      <c r="CFE23" s="64">
        <v>1733.6365797039368</v>
      </c>
      <c r="CFF23" s="64">
        <v>1748.3251149033104</v>
      </c>
      <c r="CFG23" s="64">
        <v>1763.1381012528441</v>
      </c>
      <c r="CFH23" s="64">
        <v>1778.0765931863909</v>
      </c>
      <c r="CFI23" s="64">
        <v>1793.1416540716777</v>
      </c>
      <c r="CFJ23" s="64">
        <v>1808.3343562859982</v>
      </c>
      <c r="CFK23" s="64">
        <v>1823.6557812925469</v>
      </c>
      <c r="CFL23" s="64">
        <v>1839.1070197174024</v>
      </c>
      <c r="CFM23" s="64">
        <v>1854.6891714271612</v>
      </c>
      <c r="CFN23" s="64">
        <v>1870.4033456072293</v>
      </c>
      <c r="CFO23" s="64">
        <v>1886.2506608407773</v>
      </c>
      <c r="CFP23" s="64">
        <v>1902.2322451883649</v>
      </c>
      <c r="CFQ23" s="64">
        <v>1918.3492362682398</v>
      </c>
      <c r="CFR23" s="64">
        <v>1934.6027813373164</v>
      </c>
      <c r="CFS23" s="64">
        <v>1950.9940373728414</v>
      </c>
      <c r="CFT23" s="64">
        <v>1967.5241711547512</v>
      </c>
      <c r="CFU23" s="64">
        <v>1984.1943593487269</v>
      </c>
      <c r="CFV23" s="64">
        <v>2001.0057885899523</v>
      </c>
      <c r="CFW23" s="64">
        <v>2017.9596555675821</v>
      </c>
      <c r="CFX23" s="64">
        <v>2035.0571671099276</v>
      </c>
      <c r="CFY23" s="64">
        <v>2052.2995402703609</v>
      </c>
      <c r="CFZ23" s="66">
        <v>12676.327610491639</v>
      </c>
      <c r="CGA23" s="66">
        <v>13525.077379821729</v>
      </c>
      <c r="CGB23" s="66">
        <v>14430.655608708326</v>
      </c>
      <c r="CGC23" s="66">
        <v>15396.867274698723</v>
      </c>
      <c r="CGD23" s="66">
        <v>16427.772119489156</v>
      </c>
      <c r="CGE23" s="66">
        <v>4948.9981289743364</v>
      </c>
      <c r="CGF23" s="66">
        <v>5280.3607404064896</v>
      </c>
      <c r="CGG23" s="66">
        <v>5633.9098989727581</v>
      </c>
      <c r="CGH23" s="66">
        <v>6011.1311158827702</v>
      </c>
      <c r="CGI23" s="66">
        <v>6413.6093654821088</v>
      </c>
      <c r="CGJ23" s="66">
        <v>6843.0357448556451</v>
      </c>
      <c r="CGK23" s="66">
        <v>7301.2145793279242</v>
      </c>
      <c r="CGL23" s="66">
        <v>7790.0710037157842</v>
      </c>
      <c r="CGM23" s="66">
        <v>8311.6590511875529</v>
      </c>
      <c r="CGN23" s="66">
        <v>8868.1702837157409</v>
      </c>
      <c r="CGO23" s="66">
        <v>9461.943000385987</v>
      </c>
      <c r="CGP23" s="66">
        <v>10095.472062252875</v>
      </c>
      <c r="CGQ23" s="66">
        <v>10771.419375023783</v>
      </c>
      <c r="CGR23" s="66">
        <v>11492.625073616053</v>
      </c>
      <c r="CGS23" s="66">
        <v>12262.11945558166</v>
      </c>
      <c r="CGT23" s="66">
        <v>13083.135713540249</v>
      </c>
      <c r="CGU23" s="66">
        <v>13959.123520118474</v>
      </c>
      <c r="CGV23" s="66">
        <v>14893.763522475689</v>
      </c>
      <c r="CGW23" s="66">
        <v>15890.982807317754</v>
      </c>
      <c r="CGX23" s="66">
        <v>16954.971401378414</v>
      </c>
      <c r="CGY23" s="66">
        <v>18090.199876698651</v>
      </c>
      <c r="CGZ23" s="65">
        <v>13732.688244699275</v>
      </c>
      <c r="CHA23" s="65">
        <v>14306.059163473054</v>
      </c>
      <c r="CHB23" s="65">
        <v>14903.369620131734</v>
      </c>
      <c r="CHC23" s="65">
        <v>15525.619144744551</v>
      </c>
      <c r="CHD23" s="65">
        <v>16173.849000030901</v>
      </c>
      <c r="CHE23" s="65">
        <v>4757.4053431886778</v>
      </c>
      <c r="CHF23" s="65">
        <v>4956.0378195107314</v>
      </c>
      <c r="CHG23" s="65">
        <v>5162.9636527791981</v>
      </c>
      <c r="CHH23" s="65">
        <v>5378.5291094793665</v>
      </c>
      <c r="CHI23" s="65">
        <v>5603.0949135085993</v>
      </c>
      <c r="CHJ23" s="65">
        <v>5837.0368498061171</v>
      </c>
      <c r="CHK23" s="65">
        <v>6080.7463931856937</v>
      </c>
      <c r="CHL23" s="65">
        <v>6334.6313634235494</v>
      </c>
      <c r="CHM23" s="65">
        <v>6599.1166076976515</v>
      </c>
      <c r="CHN23" s="65">
        <v>6874.6447115203964</v>
      </c>
      <c r="CHO23" s="65">
        <v>7161.6767393543669</v>
      </c>
      <c r="CHP23" s="65">
        <v>7460.6930061504499</v>
      </c>
      <c r="CHQ23" s="65">
        <v>7772.1938810994434</v>
      </c>
      <c r="CHR23" s="65">
        <v>8096.7006249421183</v>
      </c>
      <c r="CHS23" s="65">
        <v>8434.7562622388614</v>
      </c>
      <c r="CHT23" s="65">
        <v>8786.9264900585695</v>
      </c>
      <c r="CHU23" s="65">
        <v>9153.800624607371</v>
      </c>
      <c r="CHV23" s="65">
        <v>9535.9925873812317</v>
      </c>
      <c r="CHW23" s="65">
        <v>9934.141932492681</v>
      </c>
      <c r="CHX23" s="65">
        <v>10348.914916890768</v>
      </c>
      <c r="CHY23" s="65">
        <v>10781.005615265121</v>
      </c>
      <c r="CHZ23" s="65">
        <v>149244.3792</v>
      </c>
      <c r="CIA23" s="65">
        <v>154150.1551235455</v>
      </c>
      <c r="CIB23" s="65">
        <v>159217.18762198545</v>
      </c>
      <c r="CIC23" s="65">
        <v>164450.77732122529</v>
      </c>
      <c r="CID23" s="65">
        <v>169856.39908276373</v>
      </c>
      <c r="CIE23" s="65">
        <v>25038.755087361002</v>
      </c>
      <c r="CIF23" s="65">
        <v>21570.826994009392</v>
      </c>
      <c r="CIG23" s="65">
        <v>17847.858004786583</v>
      </c>
      <c r="CIH23" s="65">
        <v>13856.828394748323</v>
      </c>
      <c r="CII23" s="65">
        <v>0</v>
      </c>
      <c r="CIJ23" s="65">
        <v>0</v>
      </c>
      <c r="CIK23" s="65">
        <v>0</v>
      </c>
      <c r="CIL23" s="65">
        <v>0</v>
      </c>
      <c r="CIM23" s="65">
        <v>0</v>
      </c>
      <c r="CIN23" s="65">
        <v>0</v>
      </c>
      <c r="CIO23" s="65">
        <v>0</v>
      </c>
      <c r="CIP23" s="65">
        <v>0</v>
      </c>
      <c r="CIQ23" s="65">
        <v>0</v>
      </c>
      <c r="CIR23" s="65">
        <v>0</v>
      </c>
      <c r="CIS23" s="65">
        <v>0</v>
      </c>
      <c r="CIT23" s="65">
        <v>0</v>
      </c>
      <c r="CIU23" s="65">
        <v>0</v>
      </c>
      <c r="CIV23" s="65">
        <v>0</v>
      </c>
      <c r="CIW23" s="65">
        <v>0</v>
      </c>
      <c r="CIX23" s="65">
        <v>0</v>
      </c>
      <c r="CIY23" s="65">
        <v>0</v>
      </c>
      <c r="CIZ23" s="64">
        <v>161681.41079999998</v>
      </c>
      <c r="CJA23" s="64">
        <v>163051.28446407884</v>
      </c>
      <c r="CJB23" s="64">
        <v>164432.76461925806</v>
      </c>
      <c r="CJC23" s="64">
        <v>165825.94960353701</v>
      </c>
      <c r="CJD23" s="64">
        <v>167230.93858810095</v>
      </c>
      <c r="CJE23" s="64">
        <v>30383.593338241892</v>
      </c>
      <c r="CJF23" s="64">
        <v>25021.688436855879</v>
      </c>
      <c r="CJG23" s="64">
        <v>19566.743083517773</v>
      </c>
      <c r="CJH23" s="64">
        <v>14017.565586324501</v>
      </c>
      <c r="CJI23" s="65">
        <v>0</v>
      </c>
      <c r="CJJ23" s="65">
        <v>0</v>
      </c>
      <c r="CJK23" s="65">
        <v>0</v>
      </c>
      <c r="CJL23" s="65">
        <v>0</v>
      </c>
      <c r="CJM23" s="65">
        <v>0</v>
      </c>
      <c r="CJN23" s="65">
        <v>0</v>
      </c>
      <c r="CJO23" s="65">
        <v>0</v>
      </c>
      <c r="CJP23" s="65">
        <v>0</v>
      </c>
      <c r="CJQ23" s="65">
        <v>0</v>
      </c>
      <c r="CJR23" s="65">
        <v>0</v>
      </c>
      <c r="CJS23" s="65">
        <v>0</v>
      </c>
      <c r="CJT23" s="65">
        <v>0</v>
      </c>
      <c r="CJU23" s="65">
        <v>0</v>
      </c>
      <c r="CJV23" s="65">
        <v>0</v>
      </c>
      <c r="CJW23" s="65">
        <v>0</v>
      </c>
      <c r="CJX23" s="65">
        <v>0</v>
      </c>
      <c r="CJY23" s="65">
        <v>0</v>
      </c>
      <c r="CJZ23" s="67">
        <v>41900.635838879993</v>
      </c>
      <c r="CKA23" s="67">
        <v>43277.941514185637</v>
      </c>
      <c r="CKB23" s="67">
        <v>44700.520271516158</v>
      </c>
      <c r="CKC23" s="67">
        <v>46169.860271410529</v>
      </c>
      <c r="CKD23" s="67">
        <v>47687.498591373114</v>
      </c>
      <c r="CKE23" s="67"/>
      <c r="CKF23" s="67"/>
      <c r="CKG23" s="67"/>
      <c r="CKH23" s="67"/>
      <c r="CKI23" s="67"/>
      <c r="CKJ23" s="67"/>
      <c r="CKK23" s="67"/>
      <c r="CKL23" s="67"/>
      <c r="CKM23" s="67"/>
      <c r="CKN23" s="67"/>
      <c r="CKO23" s="67"/>
      <c r="CKP23" s="67"/>
      <c r="CKQ23" s="67"/>
      <c r="CKR23" s="67"/>
      <c r="CKS23" s="67"/>
      <c r="CKT23" s="67"/>
      <c r="CKU23" s="67"/>
      <c r="CKV23" s="67"/>
      <c r="CKW23" s="67"/>
      <c r="CKX23" s="67"/>
      <c r="CKY23" s="67"/>
      <c r="CKZ23" s="67">
        <v>45392.355492120005</v>
      </c>
      <c r="CLA23" s="67">
        <v>45776.950060113231</v>
      </c>
      <c r="CLB23" s="67">
        <v>46164.803171976368</v>
      </c>
      <c r="CLC23" s="67">
        <v>46555.942436284888</v>
      </c>
      <c r="CLD23" s="67">
        <v>46950.395695532665</v>
      </c>
      <c r="CLE23" s="67"/>
      <c r="CLF23" s="67"/>
      <c r="CLG23" s="67"/>
      <c r="CLH23" s="67"/>
      <c r="CLI23" s="67"/>
      <c r="CLJ23" s="67"/>
      <c r="CLK23" s="67"/>
      <c r="CLL23" s="67"/>
      <c r="CLM23" s="67"/>
      <c r="CLN23" s="67"/>
      <c r="CLO23" s="67"/>
      <c r="CLP23" s="67"/>
      <c r="CLQ23" s="67"/>
      <c r="CLR23" s="67"/>
      <c r="CLS23" s="67"/>
      <c r="CLT23" s="67"/>
      <c r="CLU23" s="67"/>
      <c r="CLV23" s="67"/>
      <c r="CLW23" s="67"/>
      <c r="CLX23" s="67"/>
      <c r="CLY23" s="67"/>
      <c r="CLZ23" s="66">
        <v>5433.5412480000005</v>
      </c>
      <c r="CMA23" s="66">
        <v>5612.1458693392669</v>
      </c>
      <c r="CMB23" s="66">
        <v>5796.62136002649</v>
      </c>
      <c r="CMC23" s="66">
        <v>5987.1606999893011</v>
      </c>
      <c r="CMD23" s="66">
        <v>6183.963212551902</v>
      </c>
      <c r="CME23" s="66">
        <v>1442.7636193010401</v>
      </c>
      <c r="CMF23" s="66">
        <v>1117.641265188749</v>
      </c>
      <c r="CMG23" s="66">
        <v>769.58598742467234</v>
      </c>
      <c r="CMH23" s="66">
        <v>397.44143122282566</v>
      </c>
      <c r="CMI23" s="66">
        <v>0</v>
      </c>
      <c r="CMJ23" s="66">
        <v>0</v>
      </c>
      <c r="CMK23" s="66">
        <v>0</v>
      </c>
      <c r="CML23" s="66">
        <v>0</v>
      </c>
      <c r="CMM23" s="66">
        <v>0</v>
      </c>
      <c r="CMN23" s="66">
        <v>0</v>
      </c>
      <c r="CMO23" s="66">
        <v>0</v>
      </c>
      <c r="CMP23" s="66">
        <v>0</v>
      </c>
      <c r="CMQ23" s="66">
        <v>0</v>
      </c>
      <c r="CMR23" s="66">
        <v>0</v>
      </c>
      <c r="CMS23" s="66">
        <v>0</v>
      </c>
      <c r="CMT23" s="66">
        <v>0</v>
      </c>
      <c r="CMU23" s="66">
        <v>0</v>
      </c>
      <c r="CMV23" s="66">
        <v>0</v>
      </c>
      <c r="CMW23" s="66">
        <v>0</v>
      </c>
      <c r="CMX23" s="66">
        <v>0</v>
      </c>
      <c r="CMY23" s="66">
        <v>0</v>
      </c>
      <c r="CMZ23" s="66">
        <v>5886.3363520000003</v>
      </c>
      <c r="CNA23" s="66">
        <v>5936.2093529010708</v>
      </c>
      <c r="CNB23" s="66">
        <v>5986.5049114118574</v>
      </c>
      <c r="CNC23" s="66">
        <v>6037.2266077246522</v>
      </c>
      <c r="CND23" s="66">
        <v>6088.3780523655487</v>
      </c>
      <c r="CNE23" s="66">
        <v>1386.9092637631497</v>
      </c>
      <c r="CNF23" s="66">
        <v>1048.9950689419863</v>
      </c>
      <c r="CNG23" s="66">
        <v>705.25524050113768</v>
      </c>
      <c r="CNH23" s="66">
        <v>355.61531863727816</v>
      </c>
      <c r="CNI23" s="66">
        <v>0</v>
      </c>
      <c r="CNJ23" s="66">
        <v>0</v>
      </c>
      <c r="CNK23" s="66">
        <v>0</v>
      </c>
      <c r="CNL23" s="66">
        <v>0</v>
      </c>
      <c r="CNM23" s="66">
        <v>0</v>
      </c>
      <c r="CNN23" s="66">
        <v>0</v>
      </c>
      <c r="CNO23" s="66">
        <v>0</v>
      </c>
      <c r="CNP23" s="66">
        <v>0</v>
      </c>
      <c r="CNQ23" s="66">
        <v>0</v>
      </c>
      <c r="CNR23" s="66">
        <v>0</v>
      </c>
      <c r="CNS23" s="66">
        <v>0</v>
      </c>
      <c r="CNT23" s="66">
        <v>0</v>
      </c>
      <c r="CNU23" s="66">
        <v>0</v>
      </c>
      <c r="CNV23" s="66">
        <v>0</v>
      </c>
      <c r="CNW23" s="66">
        <v>0</v>
      </c>
      <c r="CNX23" s="66">
        <v>0</v>
      </c>
      <c r="CNY23" s="66">
        <v>0</v>
      </c>
      <c r="CNZ23" s="66">
        <v>12676.327610491639</v>
      </c>
      <c r="COA23" s="66">
        <v>13525.077379821729</v>
      </c>
      <c r="COB23" s="66">
        <v>14430.655608708326</v>
      </c>
      <c r="COC23" s="66">
        <v>15396.867274698723</v>
      </c>
      <c r="COD23" s="66">
        <v>16427.772119489156</v>
      </c>
      <c r="COE23" s="66">
        <v>3959.1985031794702</v>
      </c>
      <c r="COF23" s="66">
        <v>3168.2164442438939</v>
      </c>
      <c r="COG23" s="66">
        <v>2253.5639595891034</v>
      </c>
      <c r="COH23" s="66">
        <v>1202.2262231765542</v>
      </c>
      <c r="COI23" s="66">
        <v>0</v>
      </c>
      <c r="COJ23" s="66">
        <v>0</v>
      </c>
      <c r="COK23" s="66">
        <v>0</v>
      </c>
      <c r="COL23" s="66">
        <v>0</v>
      </c>
      <c r="COM23" s="66">
        <v>0</v>
      </c>
      <c r="CON23" s="66">
        <v>0</v>
      </c>
      <c r="COO23" s="66">
        <v>0</v>
      </c>
      <c r="COP23" s="66">
        <v>0</v>
      </c>
      <c r="COQ23" s="66">
        <v>0</v>
      </c>
      <c r="COR23" s="66">
        <v>0</v>
      </c>
      <c r="COS23" s="66">
        <v>0</v>
      </c>
      <c r="COT23" s="66">
        <v>0</v>
      </c>
      <c r="COU23" s="66">
        <v>0</v>
      </c>
      <c r="COV23" s="66">
        <v>0</v>
      </c>
      <c r="COW23" s="66">
        <v>0</v>
      </c>
      <c r="COX23" s="66">
        <v>0</v>
      </c>
      <c r="COY23" s="66">
        <v>0</v>
      </c>
      <c r="COZ23" s="65">
        <v>13732.688244699275</v>
      </c>
      <c r="CPA23" s="65">
        <v>14306.059163473054</v>
      </c>
      <c r="CPB23" s="65">
        <v>14903.369620131734</v>
      </c>
      <c r="CPC23" s="65">
        <v>15525.619144744551</v>
      </c>
      <c r="CPD23" s="65">
        <v>16173.849000030901</v>
      </c>
      <c r="CPE23" s="65">
        <v>3805.9242745509428</v>
      </c>
      <c r="CPF23" s="65">
        <v>2973.6226917064387</v>
      </c>
      <c r="CPG23" s="65">
        <v>2065.1854611116792</v>
      </c>
      <c r="CPH23" s="65">
        <v>1075.7058218958732</v>
      </c>
      <c r="CPI23" s="65">
        <v>0</v>
      </c>
      <c r="CPJ23" s="65">
        <v>0</v>
      </c>
      <c r="CPK23" s="65">
        <v>0</v>
      </c>
      <c r="CPL23" s="65">
        <v>0</v>
      </c>
      <c r="CPM23" s="65">
        <v>0</v>
      </c>
      <c r="CPN23" s="65">
        <v>0</v>
      </c>
      <c r="CPO23" s="65">
        <v>0</v>
      </c>
      <c r="CPP23" s="65">
        <v>0</v>
      </c>
      <c r="CPQ23" s="65">
        <v>0</v>
      </c>
      <c r="CPR23" s="65">
        <v>0</v>
      </c>
      <c r="CPS23" s="65">
        <v>0</v>
      </c>
      <c r="CPT23" s="65">
        <v>0</v>
      </c>
      <c r="CPU23" s="65">
        <v>0</v>
      </c>
      <c r="CPV23" s="65">
        <v>0</v>
      </c>
      <c r="CPW23" s="65">
        <v>0</v>
      </c>
      <c r="CPX23" s="65">
        <v>0</v>
      </c>
      <c r="CPY23" s="65">
        <v>0</v>
      </c>
      <c r="CPZ23" s="66">
        <v>149244.3792</v>
      </c>
      <c r="CQA23" s="66">
        <v>154150.1551235455</v>
      </c>
      <c r="CQB23" s="66">
        <v>159217.18762198545</v>
      </c>
      <c r="CQC23" s="66">
        <v>164450.77732122529</v>
      </c>
      <c r="CQD23" s="66">
        <v>169856.39908276373</v>
      </c>
      <c r="CQE23" s="66">
        <v>25038.755087361002</v>
      </c>
      <c r="CQF23" s="66">
        <v>21570.826994009392</v>
      </c>
      <c r="CQG23" s="66">
        <v>17847.858004786583</v>
      </c>
      <c r="CQH23" s="66">
        <v>13856.828394748323</v>
      </c>
      <c r="CQI23" s="66">
        <v>0</v>
      </c>
      <c r="CQJ23" s="66">
        <v>0</v>
      </c>
      <c r="CQK23" s="66">
        <v>0</v>
      </c>
      <c r="CQL23" s="66">
        <v>0</v>
      </c>
      <c r="CQM23" s="66">
        <v>0</v>
      </c>
      <c r="CQN23" s="66">
        <v>0</v>
      </c>
      <c r="CQO23" s="66">
        <v>0</v>
      </c>
      <c r="CQP23" s="66">
        <v>0</v>
      </c>
      <c r="CQQ23" s="66">
        <v>0</v>
      </c>
      <c r="CQR23" s="66">
        <v>0</v>
      </c>
      <c r="CQS23" s="66">
        <v>0</v>
      </c>
      <c r="CQT23" s="66">
        <v>0</v>
      </c>
      <c r="CQU23" s="66">
        <v>0</v>
      </c>
      <c r="CQV23" s="66">
        <v>0</v>
      </c>
      <c r="CQW23" s="66">
        <v>0</v>
      </c>
      <c r="CQX23" s="66">
        <v>0</v>
      </c>
      <c r="CQY23" s="66">
        <v>0</v>
      </c>
      <c r="CQZ23" s="66">
        <v>161681.41079999998</v>
      </c>
      <c r="CRA23" s="66">
        <v>163051.28446407884</v>
      </c>
      <c r="CRB23" s="66">
        <v>164432.76461925806</v>
      </c>
      <c r="CRC23" s="66">
        <v>165825.94960353701</v>
      </c>
      <c r="CRD23" s="66">
        <v>167230.93858810095</v>
      </c>
      <c r="CRE23" s="66">
        <v>30383.593338241892</v>
      </c>
      <c r="CRF23" s="66">
        <v>25021.688436855879</v>
      </c>
      <c r="CRG23" s="66">
        <v>19566.743083517773</v>
      </c>
      <c r="CRH23" s="66">
        <v>14017.565586324501</v>
      </c>
      <c r="CRI23" s="66">
        <v>0</v>
      </c>
      <c r="CRJ23" s="66">
        <v>0</v>
      </c>
      <c r="CRK23" s="66">
        <v>0</v>
      </c>
      <c r="CRL23" s="66">
        <v>0</v>
      </c>
      <c r="CRM23" s="66">
        <v>0</v>
      </c>
      <c r="CRN23" s="66">
        <v>0</v>
      </c>
      <c r="CRO23" s="66">
        <v>0</v>
      </c>
      <c r="CRP23" s="66">
        <v>0</v>
      </c>
      <c r="CRQ23" s="66">
        <v>0</v>
      </c>
      <c r="CRR23" s="66">
        <v>0</v>
      </c>
      <c r="CRS23" s="66">
        <v>0</v>
      </c>
      <c r="CRT23" s="66">
        <v>0</v>
      </c>
      <c r="CRU23" s="66">
        <v>0</v>
      </c>
      <c r="CRV23" s="66">
        <v>0</v>
      </c>
      <c r="CRW23" s="66">
        <v>0</v>
      </c>
      <c r="CRX23" s="66">
        <v>0</v>
      </c>
      <c r="CRY23" s="66">
        <v>0</v>
      </c>
      <c r="CRZ23" s="67">
        <v>41900.635838879993</v>
      </c>
      <c r="CSA23" s="67">
        <v>43277.941514185637</v>
      </c>
      <c r="CSB23" s="67">
        <v>44700.520271516158</v>
      </c>
      <c r="CSC23" s="67">
        <v>46169.860271410529</v>
      </c>
      <c r="CSD23" s="67">
        <v>47687.498591373114</v>
      </c>
      <c r="CSE23" s="67"/>
      <c r="CSF23" s="67"/>
      <c r="CSG23" s="67"/>
      <c r="CSH23" s="67"/>
      <c r="CSI23" s="67"/>
      <c r="CSJ23" s="67"/>
      <c r="CSK23" s="67"/>
      <c r="CSL23" s="67"/>
      <c r="CSM23" s="67"/>
      <c r="CSN23" s="67"/>
      <c r="CSO23" s="67"/>
      <c r="CSP23" s="67"/>
      <c r="CSQ23" s="67"/>
      <c r="CSR23" s="67"/>
      <c r="CSS23" s="67"/>
      <c r="CST23" s="67"/>
      <c r="CSU23" s="67"/>
      <c r="CSV23" s="67"/>
      <c r="CSW23" s="67"/>
      <c r="CSX23" s="67"/>
      <c r="CSY23" s="67"/>
      <c r="CSZ23" s="67">
        <v>45392.355492120005</v>
      </c>
      <c r="CTA23" s="67">
        <v>45776.950060113231</v>
      </c>
      <c r="CTB23" s="67">
        <v>46164.803171976368</v>
      </c>
      <c r="CTC23" s="67">
        <v>46555.942436284888</v>
      </c>
      <c r="CTD23" s="67">
        <v>46950.395695532665</v>
      </c>
      <c r="CTE23" s="67"/>
      <c r="CTF23" s="67"/>
      <c r="CTG23" s="67"/>
      <c r="CTH23" s="67"/>
      <c r="CTI23" s="67"/>
      <c r="CTJ23" s="67"/>
      <c r="CTK23" s="67"/>
      <c r="CTL23" s="67"/>
      <c r="CTM23" s="67"/>
      <c r="CTN23" s="67"/>
      <c r="CTO23" s="67"/>
      <c r="CTP23" s="67"/>
      <c r="CTQ23" s="67"/>
      <c r="CTR23" s="67"/>
      <c r="CTS23" s="67"/>
      <c r="CTT23" s="67"/>
      <c r="CTU23" s="67"/>
      <c r="CTV23" s="67"/>
      <c r="CTW23" s="67"/>
      <c r="CTX23" s="67"/>
      <c r="CTY23" s="67"/>
      <c r="CTZ23" s="66">
        <v>5433.5412480000005</v>
      </c>
      <c r="CUA23" s="66">
        <v>5612.1458693392669</v>
      </c>
      <c r="CUB23" s="66">
        <v>5796.62136002649</v>
      </c>
      <c r="CUC23" s="66">
        <v>7298.6314382832079</v>
      </c>
      <c r="CUD23" s="66">
        <v>7538.5429885653111</v>
      </c>
      <c r="CUE23" s="66">
        <v>1758.7969385656631</v>
      </c>
      <c r="CUF23" s="66">
        <v>1362.4574457879173</v>
      </c>
      <c r="CUG23" s="66">
        <v>938.16163683229286</v>
      </c>
      <c r="CUH23" s="66">
        <v>484.49986064419011</v>
      </c>
      <c r="CUI23" s="66">
        <v>0</v>
      </c>
      <c r="CUJ23" s="66">
        <v>0</v>
      </c>
      <c r="CUK23" s="66">
        <v>0</v>
      </c>
      <c r="CUL23" s="66">
        <v>0</v>
      </c>
      <c r="CUM23" s="66">
        <v>0</v>
      </c>
      <c r="CUN23" s="66">
        <v>0</v>
      </c>
      <c r="CUO23" s="66">
        <v>0</v>
      </c>
      <c r="CUP23" s="66">
        <v>0</v>
      </c>
      <c r="CUQ23" s="66">
        <v>0</v>
      </c>
      <c r="CUR23" s="66">
        <v>0</v>
      </c>
      <c r="CUS23" s="66">
        <v>0</v>
      </c>
      <c r="CUT23" s="66">
        <v>0</v>
      </c>
      <c r="CUU23" s="66">
        <v>0</v>
      </c>
      <c r="CUV23" s="66">
        <v>0</v>
      </c>
      <c r="CUW23" s="66">
        <v>0</v>
      </c>
      <c r="CUX23" s="66">
        <v>0</v>
      </c>
      <c r="CUY23" s="66">
        <v>0</v>
      </c>
      <c r="CUZ23" s="66">
        <v>5886.3363520000003</v>
      </c>
      <c r="CVA23" s="66">
        <v>5936.2093529010708</v>
      </c>
      <c r="CVB23" s="66">
        <v>5986.5049114118574</v>
      </c>
      <c r="CVC23" s="65">
        <v>7359.6641425137905</v>
      </c>
      <c r="CVD23" s="65">
        <v>7422.0201674606942</v>
      </c>
      <c r="CVE23" s="65">
        <v>1690.7078432964108</v>
      </c>
      <c r="CVF23" s="65">
        <v>1278.774493024335</v>
      </c>
      <c r="CVG23" s="65">
        <v>859.73942044762316</v>
      </c>
      <c r="CVH23" s="65">
        <v>433.51185555212783</v>
      </c>
      <c r="CVI23" s="65">
        <v>0</v>
      </c>
      <c r="CVJ23" s="65">
        <v>0</v>
      </c>
      <c r="CVK23" s="65">
        <v>0</v>
      </c>
      <c r="CVL23" s="65">
        <v>0</v>
      </c>
      <c r="CVM23" s="65">
        <v>0</v>
      </c>
      <c r="CVN23" s="65">
        <v>0</v>
      </c>
      <c r="CVO23" s="65">
        <v>0</v>
      </c>
      <c r="CVP23" s="65">
        <v>0</v>
      </c>
      <c r="CVQ23" s="65">
        <v>0</v>
      </c>
      <c r="CVR23" s="65">
        <v>0</v>
      </c>
      <c r="CVS23" s="65">
        <v>0</v>
      </c>
      <c r="CVT23" s="65">
        <v>0</v>
      </c>
      <c r="CVU23" s="65">
        <v>0</v>
      </c>
      <c r="CVV23" s="65">
        <v>0</v>
      </c>
      <c r="CVW23" s="65">
        <v>0</v>
      </c>
      <c r="CVX23" s="65">
        <v>0</v>
      </c>
      <c r="CVY23" s="65">
        <v>0</v>
      </c>
      <c r="CVZ23" s="66">
        <v>12676.327610491639</v>
      </c>
      <c r="CWA23" s="66">
        <v>13525.077379821729</v>
      </c>
      <c r="CWB23" s="66">
        <v>14430.655608708326</v>
      </c>
      <c r="CWC23" s="66">
        <v>15396.867274698723</v>
      </c>
      <c r="CWD23" s="66">
        <v>16427.772119489156</v>
      </c>
      <c r="CWE23" s="66">
        <v>3959.1985031794702</v>
      </c>
      <c r="CWF23" s="66">
        <v>3168.2164442438939</v>
      </c>
      <c r="CWG23" s="66">
        <v>2253.5639595891034</v>
      </c>
      <c r="CWH23" s="66">
        <v>1202.2262231765542</v>
      </c>
      <c r="CWI23" s="66">
        <v>0</v>
      </c>
      <c r="CWJ23" s="66">
        <v>0</v>
      </c>
      <c r="CWK23" s="66">
        <v>0</v>
      </c>
      <c r="CWL23" s="66">
        <v>0</v>
      </c>
      <c r="CWM23" s="66">
        <v>0</v>
      </c>
      <c r="CWN23" s="66">
        <v>0</v>
      </c>
      <c r="CWO23" s="66">
        <v>0</v>
      </c>
      <c r="CWP23" s="66">
        <v>0</v>
      </c>
      <c r="CWQ23" s="66">
        <v>0</v>
      </c>
      <c r="CWR23" s="66">
        <v>0</v>
      </c>
      <c r="CWS23" s="66">
        <v>0</v>
      </c>
      <c r="CWT23" s="66">
        <v>0</v>
      </c>
      <c r="CWU23" s="66">
        <v>0</v>
      </c>
      <c r="CWV23" s="66">
        <v>0</v>
      </c>
      <c r="CWW23" s="66">
        <v>0</v>
      </c>
      <c r="CWX23" s="66">
        <v>0</v>
      </c>
      <c r="CWY23" s="66">
        <v>0</v>
      </c>
      <c r="CWZ23" s="65">
        <v>13732.688244699275</v>
      </c>
      <c r="CXA23" s="65">
        <v>14306.059163473054</v>
      </c>
      <c r="CXB23" s="65">
        <v>14903.369620131734</v>
      </c>
      <c r="CXC23" s="65">
        <v>15525.619144744551</v>
      </c>
      <c r="CXD23" s="65">
        <v>16173.849000030901</v>
      </c>
      <c r="CXE23" s="65">
        <v>3805.9242745509428</v>
      </c>
      <c r="CXF23" s="65">
        <v>2973.6226917064387</v>
      </c>
      <c r="CXG23" s="65">
        <v>2065.1854611116792</v>
      </c>
      <c r="CXH23" s="65">
        <v>1075.7058218958732</v>
      </c>
      <c r="CXI23" s="65">
        <v>0</v>
      </c>
      <c r="CXJ23" s="65">
        <v>0</v>
      </c>
      <c r="CXK23" s="65">
        <v>0</v>
      </c>
      <c r="CXL23" s="65">
        <v>0</v>
      </c>
      <c r="CXM23" s="65">
        <v>0</v>
      </c>
      <c r="CXN23" s="65">
        <v>0</v>
      </c>
      <c r="CXO23" s="65">
        <v>0</v>
      </c>
      <c r="CXP23" s="65">
        <v>0</v>
      </c>
      <c r="CXQ23" s="65">
        <v>0</v>
      </c>
      <c r="CXR23" s="65">
        <v>0</v>
      </c>
      <c r="CXS23" s="65">
        <v>0</v>
      </c>
      <c r="CXT23" s="65">
        <v>0</v>
      </c>
      <c r="CXU23" s="65">
        <v>0</v>
      </c>
      <c r="CXV23" s="65">
        <v>0</v>
      </c>
      <c r="CXW23" s="65">
        <v>0</v>
      </c>
      <c r="CXX23" s="65">
        <v>0</v>
      </c>
      <c r="CXY23" s="65">
        <v>0</v>
      </c>
      <c r="CXZ23" s="66">
        <v>5850543.1578947371</v>
      </c>
      <c r="CYA23" s="66">
        <v>6042854.9482449889</v>
      </c>
      <c r="CYB23" s="66">
        <v>6241488.1729833996</v>
      </c>
      <c r="CYC23" s="66">
        <v>6446650.6224521566</v>
      </c>
      <c r="CYD23" s="66">
        <v>6658556.9172195746</v>
      </c>
      <c r="CYE23" s="66">
        <v>6877428.7325948048</v>
      </c>
      <c r="CYF23" s="66">
        <v>7103495.0305225179</v>
      </c>
      <c r="CYG23" s="66">
        <v>7336992.2991001382</v>
      </c>
      <c r="CYH23" s="66">
        <v>7578164.7999681933</v>
      </c>
      <c r="CYI23" s="66">
        <v>7827264.8238325696</v>
      </c>
      <c r="CYJ23" s="66">
        <v>8084552.9543859819</v>
      </c>
      <c r="CYK23" s="66">
        <v>8350298.340904735</v>
      </c>
      <c r="CYL23" s="66">
        <v>8624778.9798059594</v>
      </c>
      <c r="CYM23" s="66">
        <v>8908282.0054598283</v>
      </c>
      <c r="CYN23" s="66">
        <v>9201103.9905610178</v>
      </c>
      <c r="CYO23" s="66">
        <v>9503551.2563735787</v>
      </c>
      <c r="CYP23" s="66">
        <v>9815940.1931738071</v>
      </c>
      <c r="CYQ23" s="66">
        <v>10138597.591226321</v>
      </c>
      <c r="CYR23" s="66">
        <v>10471860.982639553</v>
      </c>
      <c r="CYS23" s="66">
        <v>10816078.994458312</v>
      </c>
      <c r="CYT23" s="66">
        <v>11171611.713362744</v>
      </c>
      <c r="CYU23" s="66">
        <v>11538831.062355245</v>
      </c>
      <c r="CYV23" s="66">
        <v>11918121.18982935</v>
      </c>
      <c r="CYW23" s="66">
        <v>12309878.871427603</v>
      </c>
      <c r="CYX23" s="66">
        <v>12714513.925108815</v>
      </c>
      <c r="CYY23" s="66">
        <v>13132449.639858888</v>
      </c>
      <c r="CYZ23" s="66">
        <v>6338088.4210526319</v>
      </c>
      <c r="CZA23" s="66">
        <v>6391788.96934475</v>
      </c>
      <c r="CZB23" s="66">
        <v>6445944.5048026033</v>
      </c>
      <c r="CZC23" s="66">
        <v>6500558.8823834974</v>
      </c>
      <c r="CZD23" s="66">
        <v>6555635.9897065321</v>
      </c>
      <c r="CZE23" s="66">
        <v>6611179.7473293263</v>
      </c>
      <c r="CZF23" s="66">
        <v>6667194.1090271026</v>
      </c>
      <c r="CZG23" s="66">
        <v>6723683.0620741276</v>
      </c>
      <c r="CZH23" s="66">
        <v>6780650.6275275368</v>
      </c>
      <c r="CZI23" s="66">
        <v>6838100.8605135661</v>
      </c>
      <c r="CZJ23" s="66">
        <v>6896037.8505162075</v>
      </c>
      <c r="CZK23" s="66">
        <v>6954465.7216683133</v>
      </c>
      <c r="CZL23" s="66">
        <v>7013388.6330451649</v>
      </c>
      <c r="CZM23" s="66">
        <v>7072810.7789605232</v>
      </c>
      <c r="CZN23" s="66">
        <v>7132736.3892652001</v>
      </c>
      <c r="CZO23" s="66">
        <v>7193169.7296481458</v>
      </c>
      <c r="CZP23" s="66">
        <v>7254115.1019400991</v>
      </c>
      <c r="CZQ23" s="66">
        <v>7315576.8444198016</v>
      </c>
      <c r="CZR23" s="66">
        <v>7377559.3321228093</v>
      </c>
      <c r="CZS23" s="66">
        <v>7440066.9771529222</v>
      </c>
      <c r="CZT23" s="66">
        <v>7503104.2289962536</v>
      </c>
      <c r="CZU23" s="66">
        <v>7566675.5748379538</v>
      </c>
      <c r="CZV23" s="66">
        <v>7630785.5398816252</v>
      </c>
      <c r="CZW23" s="66">
        <v>7695438.6876714369</v>
      </c>
      <c r="CZX23" s="66">
        <v>7760639.6204169756</v>
      </c>
      <c r="CZY23" s="66">
        <v>7826392.9793208446</v>
      </c>
      <c r="CZZ23" s="66">
        <v>5850543.1578947371</v>
      </c>
      <c r="DAA23" s="66">
        <v>6042854.9482449889</v>
      </c>
      <c r="DAB23" s="66">
        <v>6241488.1729833996</v>
      </c>
      <c r="DAC23" s="66">
        <v>6446650.6224521566</v>
      </c>
      <c r="DAD23" s="66">
        <v>6658556.9172195746</v>
      </c>
      <c r="DAE23" s="66">
        <v>5501942.9860758446</v>
      </c>
      <c r="DAF23" s="66">
        <v>4262097.0183135103</v>
      </c>
      <c r="DAG23" s="66">
        <v>2934796.9196400554</v>
      </c>
      <c r="DAH23" s="66">
        <v>1515632.9599936386</v>
      </c>
      <c r="DAI23" s="66">
        <v>0</v>
      </c>
      <c r="DAJ23" s="66">
        <v>0</v>
      </c>
      <c r="DAK23" s="66">
        <v>0</v>
      </c>
      <c r="DAL23" s="66">
        <v>0</v>
      </c>
      <c r="DAM23" s="66">
        <v>0</v>
      </c>
      <c r="DAN23" s="66">
        <v>0</v>
      </c>
      <c r="DAO23" s="66">
        <v>0</v>
      </c>
      <c r="DAP23" s="66">
        <v>0</v>
      </c>
      <c r="DAQ23" s="66">
        <v>0</v>
      </c>
      <c r="DAR23" s="66">
        <v>0</v>
      </c>
      <c r="DAS23" s="66">
        <v>0</v>
      </c>
      <c r="DAT23" s="66">
        <v>0</v>
      </c>
      <c r="DAU23" s="66">
        <v>0</v>
      </c>
      <c r="DAV23" s="66">
        <v>0</v>
      </c>
      <c r="DAW23" s="66">
        <v>0</v>
      </c>
      <c r="DAX23" s="66">
        <v>0</v>
      </c>
      <c r="DAY23" s="66">
        <v>0</v>
      </c>
      <c r="DAZ23" s="66">
        <v>6338088.4210526319</v>
      </c>
      <c r="DBA23" s="66">
        <v>6391788.96934475</v>
      </c>
      <c r="DBB23" s="66">
        <v>6445944.5048026033</v>
      </c>
      <c r="DBC23" s="66">
        <v>6500558.8823834974</v>
      </c>
      <c r="DBD23" s="66">
        <v>6555635.9897065321</v>
      </c>
      <c r="DBE23" s="66">
        <v>5288943.7978634611</v>
      </c>
      <c r="DBF23" s="66">
        <v>4000316.4654162615</v>
      </c>
      <c r="DBG23" s="66">
        <v>2689473.2248296514</v>
      </c>
      <c r="DBH23" s="66">
        <v>1356130.1255055075</v>
      </c>
      <c r="DBI23" s="66">
        <v>0</v>
      </c>
      <c r="DBJ23" s="66">
        <v>0</v>
      </c>
      <c r="DBK23" s="66">
        <v>0</v>
      </c>
      <c r="DBL23" s="66">
        <v>0</v>
      </c>
      <c r="DBM23" s="66">
        <v>0</v>
      </c>
      <c r="DBN23" s="66">
        <v>0</v>
      </c>
      <c r="DBO23" s="66">
        <v>0</v>
      </c>
      <c r="DBP23" s="66">
        <v>0</v>
      </c>
      <c r="DBQ23" s="66">
        <v>0</v>
      </c>
      <c r="DBR23" s="66">
        <v>0</v>
      </c>
      <c r="DBS23" s="66">
        <v>0</v>
      </c>
      <c r="DBT23" s="66">
        <v>0</v>
      </c>
      <c r="DBU23" s="66">
        <v>0</v>
      </c>
      <c r="DBV23" s="66">
        <v>0</v>
      </c>
      <c r="DBW23" s="66">
        <v>0</v>
      </c>
      <c r="DBX23" s="66">
        <v>0</v>
      </c>
      <c r="DBY23" s="66">
        <v>0</v>
      </c>
      <c r="DBZ23" s="66">
        <v>5850543.1578947371</v>
      </c>
      <c r="DCA23" s="66">
        <v>6042854.9482449889</v>
      </c>
      <c r="DCB23" s="66">
        <v>6241488.1729833996</v>
      </c>
      <c r="DCC23" s="66">
        <v>6446650.6224521566</v>
      </c>
      <c r="DCD23" s="66">
        <v>6658556.9172195746</v>
      </c>
      <c r="DCE23" s="66">
        <v>1941862.2303797095</v>
      </c>
      <c r="DCF23" s="66">
        <v>2005692.7145004757</v>
      </c>
      <c r="DCG23" s="66">
        <v>2071621.3550400389</v>
      </c>
      <c r="DCH23" s="66">
        <v>2139717.1199910189</v>
      </c>
      <c r="DCI23" s="66">
        <v>2210051.2443762547</v>
      </c>
      <c r="DCJ23" s="66">
        <v>2282697.3047678065</v>
      </c>
      <c r="DCK23" s="66">
        <v>2357731.2962554544</v>
      </c>
      <c r="DCL23" s="66">
        <v>2435231.711945212</v>
      </c>
      <c r="DCM23" s="66">
        <v>2515279.6250710106</v>
      </c>
      <c r="DCN23" s="66">
        <v>2597958.7738054637</v>
      </c>
      <c r="DCO23" s="66">
        <v>2683355.6488584219</v>
      </c>
      <c r="DCP23" s="66">
        <v>2771559.5839549573</v>
      </c>
      <c r="DCQ23" s="66">
        <v>2862662.8492874317</v>
      </c>
      <c r="DCR23" s="66">
        <v>2956760.7480394035</v>
      </c>
      <c r="DCS23" s="66">
        <v>3053951.7160823471</v>
      </c>
      <c r="DCT23" s="66">
        <v>3154337.4249494807</v>
      </c>
      <c r="DCU23" s="66">
        <v>3258022.8881944222</v>
      </c>
      <c r="DCV23" s="66">
        <v>3365116.5712459339</v>
      </c>
      <c r="DCW23" s="66">
        <v>3475730.5048736758</v>
      </c>
      <c r="DCX23" s="66">
        <v>3589980.4023836651</v>
      </c>
      <c r="DCY23" s="66">
        <v>3707985.7806660389</v>
      </c>
      <c r="DCZ23" s="66">
        <v>6338088.4210526319</v>
      </c>
      <c r="DDA23" s="66">
        <v>6391788.96934475</v>
      </c>
      <c r="DDB23" s="66">
        <v>6445944.5048026033</v>
      </c>
      <c r="DDC23" s="66">
        <v>6500558.8823834974</v>
      </c>
      <c r="DDD23" s="66">
        <v>6555635.9897065321</v>
      </c>
      <c r="DDE23" s="66">
        <v>1866686.046304751</v>
      </c>
      <c r="DDF23" s="66">
        <v>1882501.8660782408</v>
      </c>
      <c r="DDG23" s="66">
        <v>1898451.688115048</v>
      </c>
      <c r="DDH23" s="66">
        <v>1914536.647772481</v>
      </c>
      <c r="DDI23" s="66">
        <v>1930757.8900273598</v>
      </c>
      <c r="DDJ23" s="66">
        <v>1947116.5695575173</v>
      </c>
      <c r="DDK23" s="66">
        <v>1963613.8508239945</v>
      </c>
      <c r="DDL23" s="66">
        <v>1980250.9081539288</v>
      </c>
      <c r="DDM23" s="66">
        <v>1997028.9258241476</v>
      </c>
      <c r="DDN23" s="66">
        <v>2013949.0981454682</v>
      </c>
      <c r="DDO23" s="66">
        <v>2031012.6295477119</v>
      </c>
      <c r="DDP23" s="66">
        <v>2048220.7346654397</v>
      </c>
      <c r="DDQ23" s="66">
        <v>2065574.6384244147</v>
      </c>
      <c r="DDR23" s="66">
        <v>2083075.5761287934</v>
      </c>
      <c r="DDS23" s="66">
        <v>2100724.7935490604</v>
      </c>
      <c r="DDT23" s="66">
        <v>2118523.5470107067</v>
      </c>
      <c r="DDU23" s="66">
        <v>2136473.1034836578</v>
      </c>
      <c r="DDV23" s="66">
        <v>2154574.7406724589</v>
      </c>
      <c r="DDW23" s="66">
        <v>2172829.7471072292</v>
      </c>
      <c r="DDX23" s="66">
        <v>2191239.4222353813</v>
      </c>
      <c r="DDY23" s="66">
        <v>2209805.0765141211</v>
      </c>
      <c r="DDZ23" s="66">
        <v>5850543.1578947371</v>
      </c>
      <c r="DEA23" s="66">
        <v>6042854.9482449889</v>
      </c>
      <c r="DEB23" s="66">
        <v>6241488.1729833996</v>
      </c>
      <c r="DEC23" s="66">
        <v>6446650.6224521566</v>
      </c>
      <c r="DED23" s="66">
        <v>6658556.9172195746</v>
      </c>
      <c r="DEE23" s="66">
        <v>1553489.7843037676</v>
      </c>
      <c r="DEF23" s="66">
        <v>1203415.6287002852</v>
      </c>
      <c r="DEG23" s="66">
        <v>828648.54201601562</v>
      </c>
      <c r="DEH23" s="66">
        <v>427943.42399820383</v>
      </c>
      <c r="DEI23" s="66">
        <v>0</v>
      </c>
      <c r="DEJ23" s="66">
        <v>0</v>
      </c>
      <c r="DEK23" s="66">
        <v>0</v>
      </c>
      <c r="DEL23" s="66">
        <v>0</v>
      </c>
      <c r="DEM23" s="66">
        <v>0</v>
      </c>
      <c r="DEN23" s="66">
        <v>0</v>
      </c>
      <c r="DEO23" s="66">
        <v>0</v>
      </c>
      <c r="DEP23" s="66">
        <v>0</v>
      </c>
      <c r="DEQ23" s="66">
        <v>0</v>
      </c>
      <c r="DER23" s="66">
        <v>0</v>
      </c>
      <c r="DES23" s="66">
        <v>0</v>
      </c>
      <c r="DET23" s="66">
        <v>0</v>
      </c>
      <c r="DEU23" s="66">
        <v>0</v>
      </c>
      <c r="DEV23" s="66">
        <v>0</v>
      </c>
      <c r="DEW23" s="66">
        <v>0</v>
      </c>
      <c r="DEX23" s="66">
        <v>0</v>
      </c>
      <c r="DEY23" s="66">
        <v>0</v>
      </c>
      <c r="DEZ23" s="66">
        <v>6338088.4210526319</v>
      </c>
      <c r="DFA23" s="66">
        <v>6391788.96934475</v>
      </c>
      <c r="DFB23" s="66">
        <v>6445944.5048026033</v>
      </c>
      <c r="DFC23" s="66">
        <v>6500558.8823834974</v>
      </c>
      <c r="DFD23" s="66">
        <v>6555635.9897065321</v>
      </c>
      <c r="DFE23" s="66">
        <v>1493348.8370438009</v>
      </c>
      <c r="DFF23" s="66">
        <v>1129501.1196469446</v>
      </c>
      <c r="DFG23" s="66">
        <v>759380.67524601915</v>
      </c>
      <c r="DFH23" s="66">
        <v>382907.32955449622</v>
      </c>
      <c r="DFI23" s="66">
        <v>0</v>
      </c>
      <c r="DFJ23" s="66">
        <v>0</v>
      </c>
      <c r="DFK23" s="66">
        <v>0</v>
      </c>
      <c r="DFL23" s="66">
        <v>0</v>
      </c>
      <c r="DFM23" s="66">
        <v>0</v>
      </c>
      <c r="DFN23" s="66">
        <v>0</v>
      </c>
      <c r="DFO23" s="66">
        <v>0</v>
      </c>
      <c r="DFP23" s="66">
        <v>0</v>
      </c>
      <c r="DFQ23" s="66">
        <v>0</v>
      </c>
      <c r="DFR23" s="66">
        <v>0</v>
      </c>
      <c r="DFS23" s="66">
        <v>0</v>
      </c>
      <c r="DFT23" s="66">
        <v>0</v>
      </c>
      <c r="DFU23" s="66">
        <v>0</v>
      </c>
      <c r="DFV23" s="66">
        <v>0</v>
      </c>
      <c r="DFW23" s="66">
        <v>0</v>
      </c>
      <c r="DFX23" s="66">
        <v>0</v>
      </c>
      <c r="DFY23" s="66">
        <v>0</v>
      </c>
      <c r="DFZ23" s="66">
        <v>5850543.1578947371</v>
      </c>
      <c r="DGA23" s="66">
        <v>6042854.9482449889</v>
      </c>
      <c r="DGB23" s="66">
        <v>6241488.1729833996</v>
      </c>
      <c r="DGC23" s="66">
        <v>6446650.6224521566</v>
      </c>
      <c r="DGD23" s="66">
        <v>6658556.9172195746</v>
      </c>
      <c r="DGE23" s="66">
        <v>1165117.3382278259</v>
      </c>
      <c r="DGF23" s="66">
        <v>902561.72152521403</v>
      </c>
      <c r="DGG23" s="66">
        <v>621486.40651201177</v>
      </c>
      <c r="DGH23" s="66">
        <v>320957.56799865287</v>
      </c>
      <c r="DGI23" s="66">
        <v>0</v>
      </c>
      <c r="DGJ23" s="66">
        <v>0</v>
      </c>
      <c r="DGK23" s="66">
        <v>0</v>
      </c>
      <c r="DGL23" s="66">
        <v>0</v>
      </c>
      <c r="DGM23" s="66">
        <v>0</v>
      </c>
      <c r="DGN23" s="66">
        <v>0</v>
      </c>
      <c r="DGO23" s="66">
        <v>0</v>
      </c>
      <c r="DGP23" s="66">
        <v>0</v>
      </c>
      <c r="DGQ23" s="66">
        <v>0</v>
      </c>
      <c r="DGR23" s="66">
        <v>0</v>
      </c>
      <c r="DGS23" s="66">
        <v>0</v>
      </c>
      <c r="DGT23" s="66">
        <v>0</v>
      </c>
      <c r="DGU23" s="66">
        <v>0</v>
      </c>
      <c r="DGV23" s="66">
        <v>0</v>
      </c>
      <c r="DGW23" s="66">
        <v>0</v>
      </c>
      <c r="DGX23" s="66">
        <v>0</v>
      </c>
      <c r="DGY23" s="66">
        <v>0</v>
      </c>
      <c r="DGZ23" s="66">
        <v>6338088.4210526319</v>
      </c>
      <c r="DHA23" s="66">
        <v>6391788.96934475</v>
      </c>
      <c r="DHB23" s="66">
        <v>6445944.5048026033</v>
      </c>
      <c r="DHC23" s="66">
        <v>6500558.8823834974</v>
      </c>
      <c r="DHD23" s="66">
        <v>6555635.9897065321</v>
      </c>
      <c r="DHE23" s="66">
        <v>1120011.6277828508</v>
      </c>
      <c r="DHF23" s="66">
        <v>847125.83973520831</v>
      </c>
      <c r="DHG23" s="66">
        <v>569535.50643451442</v>
      </c>
      <c r="DHH23" s="66">
        <v>287180.49716587219</v>
      </c>
      <c r="DHI23" s="66">
        <v>0</v>
      </c>
      <c r="DHJ23" s="66">
        <v>0</v>
      </c>
      <c r="DHK23" s="66">
        <v>0</v>
      </c>
      <c r="DHL23" s="66">
        <v>0</v>
      </c>
      <c r="DHM23" s="66">
        <v>0</v>
      </c>
      <c r="DHN23" s="66">
        <v>0</v>
      </c>
      <c r="DHO23" s="66">
        <v>0</v>
      </c>
      <c r="DHP23" s="66">
        <v>0</v>
      </c>
      <c r="DHQ23" s="66">
        <v>0</v>
      </c>
      <c r="DHR23" s="66">
        <v>0</v>
      </c>
      <c r="DHS23" s="66">
        <v>0</v>
      </c>
      <c r="DHT23" s="66">
        <v>0</v>
      </c>
      <c r="DHU23" s="66">
        <v>0</v>
      </c>
      <c r="DHV23" s="66">
        <v>0</v>
      </c>
      <c r="DHW23" s="66">
        <v>0</v>
      </c>
      <c r="DHX23" s="66">
        <v>0</v>
      </c>
      <c r="DHY23" s="66">
        <v>0</v>
      </c>
      <c r="DHZ23" s="25">
        <v>0.56000000000000005</v>
      </c>
      <c r="DIA23" s="25">
        <v>0.5</v>
      </c>
      <c r="DIB23" s="25">
        <v>9.9000000000000005E-2</v>
      </c>
      <c r="DIC23" s="25">
        <v>4.9500000000000002E-2</v>
      </c>
      <c r="DID23" s="25">
        <v>2.4750000000000001E-2</v>
      </c>
      <c r="DIE23" s="25">
        <v>9.9000000000000005E-2</v>
      </c>
      <c r="DIF23" s="25">
        <v>4.9500000000000002E-2</v>
      </c>
      <c r="DIG23" s="25">
        <v>2.4750000000000001E-2</v>
      </c>
      <c r="DIH23" s="25">
        <v>0.86199999999999999</v>
      </c>
      <c r="DII23" s="25">
        <v>0.67599999999999993</v>
      </c>
      <c r="DIJ23" s="25">
        <v>2.4742365608277357</v>
      </c>
      <c r="DIK23" s="25">
        <v>2.4742365608277357</v>
      </c>
      <c r="DIL23" s="46">
        <v>0.8</v>
      </c>
      <c r="DIM23" s="46">
        <v>0.8</v>
      </c>
      <c r="DIN23" s="25">
        <v>2</v>
      </c>
      <c r="DIO23" s="25">
        <v>2</v>
      </c>
      <c r="DIP23" s="25">
        <v>366.32451025487427</v>
      </c>
      <c r="DIQ23" s="25">
        <v>411.67548974512579</v>
      </c>
      <c r="DIR23" s="25">
        <f t="shared" si="19"/>
        <v>30.118318509105027</v>
      </c>
      <c r="DIS23" s="25">
        <f t="shared" si="20"/>
        <v>46.002283742468727</v>
      </c>
      <c r="DIT23" s="66">
        <v>147804.29153867203</v>
      </c>
      <c r="DIU23" s="66">
        <v>152662.73068870144</v>
      </c>
      <c r="DIV23" s="66">
        <v>157680.87041798208</v>
      </c>
      <c r="DIW23" s="66">
        <v>162863.96020566259</v>
      </c>
      <c r="DIX23" s="66">
        <v>168217.42208525221</v>
      </c>
      <c r="DIY23" s="66">
        <v>173746.85631661335</v>
      </c>
      <c r="DIZ23" s="66">
        <v>179458.04724439717</v>
      </c>
      <c r="DJA23" s="66">
        <v>185356.96934904988</v>
      </c>
      <c r="DJB23" s="66">
        <v>191449.7934967209</v>
      </c>
      <c r="DJC23" s="66">
        <v>197742.89339460956</v>
      </c>
      <c r="DJD23" s="66">
        <v>204242.85225850428</v>
      </c>
      <c r="DJE23" s="66">
        <v>210956.46969948884</v>
      </c>
      <c r="DJF23" s="66">
        <v>217890.76883701989</v>
      </c>
      <c r="DJG23" s="66">
        <v>225053.00364581644</v>
      </c>
      <c r="DJH23" s="66">
        <v>232450.66654424771</v>
      </c>
      <c r="DJI23" s="66">
        <v>240091.49623215653</v>
      </c>
      <c r="DJJ23" s="66">
        <v>247983.48578631814</v>
      </c>
      <c r="DJK23" s="66">
        <v>256134.89102200296</v>
      </c>
      <c r="DJL23" s="66">
        <v>264554.23912939016</v>
      </c>
      <c r="DJM23" s="66">
        <v>273250.33759386663</v>
      </c>
      <c r="DJN23" s="66">
        <v>282232.28340954316</v>
      </c>
      <c r="DJO23" s="66">
        <v>291509.47259562544</v>
      </c>
      <c r="DJP23" s="66">
        <v>301091.61002559622</v>
      </c>
      <c r="DJQ23" s="66">
        <v>310988.71957948903</v>
      </c>
      <c r="DJR23" s="66">
        <v>321211.15462987591</v>
      </c>
      <c r="DJS23" s="66">
        <v>331769.60887253657</v>
      </c>
      <c r="DJT23" s="66">
        <v>1948665.3416706475</v>
      </c>
      <c r="DJU23" s="66">
        <v>1965175.7451762178</v>
      </c>
      <c r="DJV23" s="66">
        <v>1981826.0359256815</v>
      </c>
      <c r="DJW23" s="66">
        <v>1998617.3991378611</v>
      </c>
      <c r="DJX23" s="66">
        <v>2015551.0300735503</v>
      </c>
      <c r="DJY23" s="66">
        <v>2032628.1341205961</v>
      </c>
      <c r="DJZ23" s="66">
        <v>2049849.9268797026</v>
      </c>
      <c r="DKA23" s="66">
        <v>2067217.6342509603</v>
      </c>
      <c r="DKB23" s="66">
        <v>2084732.4925211095</v>
      </c>
      <c r="DKC23" s="66">
        <v>2102395.7484515444</v>
      </c>
      <c r="DKD23" s="66">
        <v>2120208.6593670594</v>
      </c>
      <c r="DKE23" s="66">
        <v>2138172.4932453502</v>
      </c>
      <c r="DKF23" s="66">
        <v>2156288.5288072731</v>
      </c>
      <c r="DKG23" s="66">
        <v>2174558.0556078674</v>
      </c>
      <c r="DKH23" s="66">
        <v>2192982.3741281494</v>
      </c>
      <c r="DKI23" s="66">
        <v>2211562.7958676862</v>
      </c>
      <c r="DKJ23" s="66">
        <v>2230300.6434379509</v>
      </c>
      <c r="DKK23" s="66">
        <v>2249197.2506564711</v>
      </c>
      <c r="DKL23" s="66">
        <v>2268253.9626417733</v>
      </c>
      <c r="DKM23" s="66">
        <v>2287472.1359091327</v>
      </c>
      <c r="DKN23" s="66">
        <v>2306853.1384671344</v>
      </c>
      <c r="DKO23" s="66">
        <v>2326398.3499150532</v>
      </c>
      <c r="DKP23" s="66">
        <v>2346109.1615410559</v>
      </c>
      <c r="DKQ23" s="66">
        <v>2365986.9764212389</v>
      </c>
      <c r="DKR23" s="66">
        <v>2386033.2095195036</v>
      </c>
      <c r="DKS23" s="66">
        <v>2406249.2877882756</v>
      </c>
      <c r="DKT23" s="65">
        <v>147804.29153867203</v>
      </c>
      <c r="DKU23" s="65">
        <v>152662.73068870144</v>
      </c>
      <c r="DKV23" s="65">
        <v>157680.87041798208</v>
      </c>
      <c r="DKW23" s="65">
        <v>162863.96020566259</v>
      </c>
      <c r="DKX23" s="65">
        <v>168217.42208525221</v>
      </c>
      <c r="DKY23" s="78">
        <v>156372.170684952</v>
      </c>
      <c r="DKZ23" s="78">
        <v>143566.43779551773</v>
      </c>
      <c r="DLA23" s="78">
        <v>129749.8785443349</v>
      </c>
      <c r="DLB23" s="78">
        <v>114869.87609803253</v>
      </c>
      <c r="DLC23" s="78">
        <v>98871.446697304782</v>
      </c>
      <c r="DLD23" s="65">
        <v>102384.14599713046</v>
      </c>
      <c r="DLE23" s="65">
        <v>106021.64428375332</v>
      </c>
      <c r="DLF23" s="65">
        <v>109788.37540868648</v>
      </c>
      <c r="DLG23" s="65">
        <v>113688.9307490748</v>
      </c>
      <c r="DLH23" s="65">
        <v>117728.06480425691</v>
      </c>
      <c r="DLI23" s="65">
        <v>121910.7009911614</v>
      </c>
      <c r="DLJ23" s="65">
        <v>126241.93764560173</v>
      </c>
      <c r="DLK23" s="65">
        <v>130727.05423678468</v>
      </c>
      <c r="DLL23" s="65">
        <v>135371.51780260753</v>
      </c>
      <c r="DLM23" s="65">
        <v>140180.98961358814</v>
      </c>
      <c r="DLN23" s="65">
        <v>145161.33207355082</v>
      </c>
      <c r="DLO23" s="65">
        <v>150318.61586547925</v>
      </c>
      <c r="DLP23" s="65">
        <v>155659.12735124704</v>
      </c>
      <c r="DLQ23" s="65">
        <v>161189.3762342454</v>
      </c>
      <c r="DLR23" s="65">
        <v>166916.10349424824</v>
      </c>
      <c r="DLS23" s="65">
        <v>172846.28960418669</v>
      </c>
      <c r="DLT23" s="65">
        <v>1948665.3416706475</v>
      </c>
      <c r="DLU23" s="65">
        <v>1965175.7451762178</v>
      </c>
      <c r="DLV23" s="65">
        <v>1981826.0359256815</v>
      </c>
      <c r="DLW23" s="65">
        <v>1998617.3991378611</v>
      </c>
      <c r="DLX23" s="65">
        <v>2015551.0300735503</v>
      </c>
      <c r="DLY23" s="78">
        <v>1829365.3207085363</v>
      </c>
      <c r="DLZ23" s="78">
        <v>1639879.941503762</v>
      </c>
      <c r="DMA23" s="78">
        <v>1447052.343975672</v>
      </c>
      <c r="DMB23" s="78">
        <v>1250839.4955126657</v>
      </c>
      <c r="DMC23" s="78">
        <v>1051197.8742257722</v>
      </c>
      <c r="DMD23" s="65">
        <v>1088544.7742673568</v>
      </c>
      <c r="DME23" s="65">
        <v>1127218.5329117936</v>
      </c>
      <c r="DMF23" s="65">
        <v>1167266.2907182719</v>
      </c>
      <c r="DMG23" s="65">
        <v>1208736.8630531658</v>
      </c>
      <c r="DMH23" s="65">
        <v>1251680.7995924912</v>
      </c>
      <c r="DMI23" s="65">
        <v>1296150.4459383623</v>
      </c>
      <c r="DMJ23" s="65">
        <v>1342200.0074245557</v>
      </c>
      <c r="DMK23" s="65">
        <v>1389885.6151889537</v>
      </c>
      <c r="DML23" s="65">
        <v>1439265.3945934065</v>
      </c>
      <c r="DMM23" s="65">
        <v>1490399.5360744111</v>
      </c>
      <c r="DMN23" s="65">
        <v>1543350.3685109694</v>
      </c>
      <c r="DMO23" s="65">
        <v>1598182.4351990558</v>
      </c>
      <c r="DMP23" s="65">
        <v>1654962.5725253003</v>
      </c>
      <c r="DMQ23" s="65">
        <v>1713759.9914357874</v>
      </c>
      <c r="DMR23" s="65">
        <v>1774646.3617992734</v>
      </c>
      <c r="DMS23" s="65">
        <v>1837695.8997676547</v>
      </c>
      <c r="DMT23" s="65">
        <v>135252.81325722806</v>
      </c>
      <c r="DMU23" s="65">
        <v>144308.7320990783</v>
      </c>
      <c r="DMV23" s="65">
        <v>153970.99445493898</v>
      </c>
      <c r="DMW23" s="65">
        <v>164280.1983539447</v>
      </c>
      <c r="DMX23" s="65">
        <v>175279.66008630081</v>
      </c>
      <c r="DMY23" s="65">
        <v>187015.59620579457</v>
      </c>
      <c r="DMZ23" s="65">
        <v>199537.31771837396</v>
      </c>
      <c r="DNA23" s="65">
        <v>212897.43727271908</v>
      </c>
      <c r="DNB23" s="65">
        <v>227152.09022336017</v>
      </c>
      <c r="DNC23" s="65">
        <v>242361.17049518565</v>
      </c>
      <c r="DND23" s="65">
        <v>258588.58224037493</v>
      </c>
      <c r="DNE23" s="65">
        <v>275902.50834514544</v>
      </c>
      <c r="DNF23" s="65">
        <v>294375.69691450056</v>
      </c>
      <c r="DNG23" s="65">
        <v>314085.76693870663</v>
      </c>
      <c r="DNH23" s="65">
        <v>335115.53442581824</v>
      </c>
      <c r="DNI23" s="65">
        <v>357553.36037056847</v>
      </c>
      <c r="DNJ23" s="65">
        <v>381493.52202168782</v>
      </c>
      <c r="DNK23" s="65">
        <v>407036.60900760972</v>
      </c>
      <c r="DNL23" s="65">
        <v>434289.9459849674</v>
      </c>
      <c r="DNM23" s="65">
        <v>463368.04358573002</v>
      </c>
      <c r="DNN23" s="65">
        <v>494393.07955772721</v>
      </c>
      <c r="DNO23" s="65">
        <v>527495.41212017345</v>
      </c>
      <c r="DNP23" s="65">
        <v>562814.12769116624</v>
      </c>
      <c r="DNQ23" s="65">
        <v>600497.62528854865</v>
      </c>
      <c r="DNR23" s="65">
        <v>640704.24005961907</v>
      </c>
      <c r="DNS23" s="65">
        <v>683602.90855958243</v>
      </c>
      <c r="DNT23" s="65">
        <v>117226.80279098035</v>
      </c>
      <c r="DNU23" s="65">
        <v>122121.28800927848</v>
      </c>
      <c r="DNV23" s="65">
        <v>127220.12909996914</v>
      </c>
      <c r="DNW23" s="65">
        <v>132531.85838478155</v>
      </c>
      <c r="DNX23" s="65">
        <v>138065.36442925248</v>
      </c>
      <c r="DNY23" s="65">
        <v>143829.90691671439</v>
      </c>
      <c r="DNZ23" s="65">
        <v>149835.13214330579</v>
      </c>
      <c r="DOA23" s="65">
        <v>156091.08915993429</v>
      </c>
      <c r="DOB23" s="65">
        <v>162608.24658820234</v>
      </c>
      <c r="DOC23" s="65">
        <v>169397.51013843686</v>
      </c>
      <c r="DOD23" s="65">
        <v>176470.24085913581</v>
      </c>
      <c r="DOE23" s="65">
        <v>183838.27414837104</v>
      </c>
      <c r="DOF23" s="65">
        <v>191513.9395589598</v>
      </c>
      <c r="DOG23" s="65">
        <v>199510.08143054802</v>
      </c>
      <c r="DOH23" s="65">
        <v>207840.08038312884</v>
      </c>
      <c r="DOI23" s="65">
        <v>216517.87570796555</v>
      </c>
      <c r="DOJ23" s="65">
        <v>225557.98869338501</v>
      </c>
      <c r="DOK23" s="65">
        <v>234975.5469244773</v>
      </c>
      <c r="DOL23" s="65">
        <v>244786.30959736201</v>
      </c>
      <c r="DOM23" s="65">
        <v>255006.69389038338</v>
      </c>
      <c r="DON23" s="65">
        <v>265653.80243636161</v>
      </c>
      <c r="DOO23" s="65">
        <v>276745.45194187475</v>
      </c>
      <c r="DOP23" s="65">
        <v>288300.20300145884</v>
      </c>
      <c r="DOQ23" s="65">
        <v>300337.39115661994</v>
      </c>
      <c r="DOR23" s="65">
        <v>312877.15925162932</v>
      </c>
      <c r="DOS23" s="65">
        <v>325940.4911402479</v>
      </c>
      <c r="DOT23" s="65">
        <v>135252.81325722806</v>
      </c>
      <c r="DOU23" s="65">
        <v>144308.7320990783</v>
      </c>
      <c r="DOV23" s="65">
        <v>153970.99445493898</v>
      </c>
      <c r="DOW23" s="65">
        <v>164280.1983539447</v>
      </c>
      <c r="DOX23" s="65">
        <v>175279.66008630081</v>
      </c>
      <c r="DOY23" s="78">
        <v>168314.0365852151</v>
      </c>
      <c r="DOZ23" s="78">
        <v>159629.85417469917</v>
      </c>
      <c r="DPA23" s="78">
        <v>149028.20609090335</v>
      </c>
      <c r="DPB23" s="78">
        <v>136291.25413401611</v>
      </c>
      <c r="DPC23" s="78">
        <v>121180.58524759281</v>
      </c>
      <c r="DPD23" s="65">
        <v>125485.88239020343</v>
      </c>
      <c r="DPE23" s="65">
        <v>129944.13789201244</v>
      </c>
      <c r="DPF23" s="65">
        <v>134560.78604916099</v>
      </c>
      <c r="DPG23" s="65">
        <v>139341.45422716354</v>
      </c>
      <c r="DPH23" s="65">
        <v>144291.96972026589</v>
      </c>
      <c r="DPI23" s="65">
        <v>149418.36685450203</v>
      </c>
      <c r="DPJ23" s="65">
        <v>154726.89434310823</v>
      </c>
      <c r="DPK23" s="65">
        <v>160224.02290325961</v>
      </c>
      <c r="DPL23" s="65">
        <v>165916.45314341382</v>
      </c>
      <c r="DPM23" s="65">
        <v>171811.12373087593</v>
      </c>
      <c r="DPN23" s="65">
        <v>177915.21984953992</v>
      </c>
      <c r="DPO23" s="65">
        <v>184236.18195811647</v>
      </c>
      <c r="DPP23" s="65">
        <v>190781.71485952262</v>
      </c>
      <c r="DPQ23" s="65">
        <v>197559.79709248804</v>
      </c>
      <c r="DPR23" s="65">
        <v>204578.6906568259</v>
      </c>
      <c r="DPS23" s="65">
        <v>211846.95108422264</v>
      </c>
      <c r="DPT23" s="65">
        <v>117226.80279098035</v>
      </c>
      <c r="DPU23" s="65">
        <v>122121.28800927848</v>
      </c>
      <c r="DPV23" s="65">
        <v>127220.12909996914</v>
      </c>
      <c r="DPW23" s="65">
        <v>132531.85838478155</v>
      </c>
      <c r="DPX23" s="65">
        <v>138065.36442925248</v>
      </c>
      <c r="DPY23" s="78">
        <v>129446.91622504294</v>
      </c>
      <c r="DPZ23" s="78">
        <v>119868.10571464463</v>
      </c>
      <c r="DQA23" s="78">
        <v>109263.762411954</v>
      </c>
      <c r="DQB23" s="78">
        <v>97564.947952921415</v>
      </c>
      <c r="DQC23" s="78">
        <v>84698.75506921843</v>
      </c>
      <c r="DQD23" s="65">
        <v>87707.927763319007</v>
      </c>
      <c r="DQE23" s="65">
        <v>90824.01017876697</v>
      </c>
      <c r="DQF23" s="65">
        <v>94050.800598240137</v>
      </c>
      <c r="DQG23" s="65">
        <v>97392.232249593624</v>
      </c>
      <c r="DQH23" s="65">
        <v>100852.37810018462</v>
      </c>
      <c r="DQI23" s="65">
        <v>104435.45582152973</v>
      </c>
      <c r="DQJ23" s="65">
        <v>108145.83293034635</v>
      </c>
      <c r="DQK23" s="65">
        <v>111988.03211224472</v>
      </c>
      <c r="DQL23" s="65">
        <v>115966.73673455972</v>
      </c>
      <c r="DQM23" s="65">
        <v>120086.79655504237</v>
      </c>
      <c r="DQN23" s="65">
        <v>124353.23363336931</v>
      </c>
      <c r="DQO23" s="65">
        <v>128771.24845267611</v>
      </c>
      <c r="DQP23" s="65">
        <v>133346.22625857612</v>
      </c>
      <c r="DQQ23" s="65">
        <v>138083.74362339146</v>
      </c>
      <c r="DQR23" s="65">
        <v>142989.57524359794</v>
      </c>
      <c r="DQS23" s="65">
        <v>148069.70097876887</v>
      </c>
      <c r="DQT23" s="66">
        <v>3823969.6675507557</v>
      </c>
      <c r="DQU23" s="66">
        <v>4080005.4432885754</v>
      </c>
      <c r="DQV23" s="66">
        <v>4353184.2207122976</v>
      </c>
      <c r="DQW23" s="66">
        <v>4644653.8179577151</v>
      </c>
      <c r="DQX23" s="66">
        <v>4955638.9058902003</v>
      </c>
      <c r="DQY23" s="66">
        <v>5287446.1538171414</v>
      </c>
      <c r="DQZ23" s="66">
        <v>5641469.7197340773</v>
      </c>
      <c r="DRA23" s="66">
        <v>6019197.108172982</v>
      </c>
      <c r="DRB23" s="66">
        <v>6422215.4202656606</v>
      </c>
      <c r="DRC23" s="66">
        <v>6852218.0222832356</v>
      </c>
      <c r="DRD23" s="66">
        <v>7311011.6606709715</v>
      </c>
      <c r="DRE23" s="66">
        <v>7800524.0534737846</v>
      </c>
      <c r="DRF23" s="66">
        <v>8322811.9900493613</v>
      </c>
      <c r="DRG23" s="66">
        <v>8880069.9731016103</v>
      </c>
      <c r="DRH23" s="66">
        <v>9474639.4393456839</v>
      </c>
      <c r="DRI23" s="66">
        <v>10109018.597547209</v>
      </c>
      <c r="DRJ23" s="66">
        <v>10785872.925272256</v>
      </c>
      <c r="DRK23" s="66">
        <v>11508046.368452419</v>
      </c>
      <c r="DRL23" s="66">
        <v>12278573.29082226</v>
      </c>
      <c r="DRM23" s="66">
        <v>13100691.223437274</v>
      </c>
      <c r="DRN23" s="66">
        <v>13977854.467842083</v>
      </c>
      <c r="DRO23" s="66">
        <v>14913748.610045502</v>
      </c>
      <c r="DRP23" s="66">
        <v>15912306.006285917</v>
      </c>
      <c r="DRQ23" s="66">
        <v>16977722.305653807</v>
      </c>
      <c r="DRR23" s="66">
        <v>18114474.078994494</v>
      </c>
      <c r="DRS23" s="66">
        <v>19327337.62816292</v>
      </c>
      <c r="DRT23" s="66">
        <v>5840675.9200744946</v>
      </c>
      <c r="DRU23" s="66">
        <v>6084537.4029014744</v>
      </c>
      <c r="DRV23" s="66">
        <v>6338580.6564036915</v>
      </c>
      <c r="DRW23" s="66">
        <v>6603230.7926278738</v>
      </c>
      <c r="DRX23" s="66">
        <v>6878930.6730140587</v>
      </c>
      <c r="DRY23" s="66">
        <v>7166141.6494730646</v>
      </c>
      <c r="DRZ23" s="66">
        <v>7465344.3364056405</v>
      </c>
      <c r="DSA23" s="66">
        <v>7777039.4149551559</v>
      </c>
      <c r="DSB23" s="66">
        <v>8101748.4708396737</v>
      </c>
      <c r="DSC23" s="66">
        <v>8440014.8671654221</v>
      </c>
      <c r="DSD23" s="66">
        <v>8792404.6536821965</v>
      </c>
      <c r="DSE23" s="66">
        <v>9159507.5140022486</v>
      </c>
      <c r="DSF23" s="66">
        <v>9541937.7523676995</v>
      </c>
      <c r="DSG23" s="66">
        <v>9940335.3216177765</v>
      </c>
      <c r="DSH23" s="66">
        <v>10355366.894075951</v>
      </c>
      <c r="DSI23" s="66">
        <v>10787726.977149105</v>
      </c>
      <c r="DSJ23" s="66">
        <v>11238139.075505462</v>
      </c>
      <c r="DSK23" s="66">
        <v>11707356.901776096</v>
      </c>
      <c r="DSL23" s="66">
        <v>12196165.63780598</v>
      </c>
      <c r="DSM23" s="66">
        <v>12705383.248565132</v>
      </c>
      <c r="DSN23" s="66">
        <v>13235861.850918511</v>
      </c>
      <c r="DSO23" s="66">
        <v>13788489.139545215</v>
      </c>
      <c r="DSP23" s="66">
        <v>14364189.872392982</v>
      </c>
      <c r="DSQ23" s="66">
        <v>14963927.418153845</v>
      </c>
      <c r="DSR23" s="66">
        <v>15588705.368350361</v>
      </c>
      <c r="DSS23" s="66">
        <v>16239569.216730149</v>
      </c>
      <c r="DST23" s="65">
        <v>3823969.6675507557</v>
      </c>
      <c r="DSU23" s="65">
        <v>4080005.4432885754</v>
      </c>
      <c r="DSV23" s="65">
        <v>4353184.2207122976</v>
      </c>
      <c r="DSW23" s="65">
        <v>4644653.8179577151</v>
      </c>
      <c r="DSX23" s="65">
        <v>4955638.9058902003</v>
      </c>
      <c r="DSY23" s="78">
        <v>4758701.5384354275</v>
      </c>
      <c r="DSZ23" s="78">
        <v>4513175.7757872622</v>
      </c>
      <c r="DTA23" s="78">
        <v>4213437.9757210873</v>
      </c>
      <c r="DTB23" s="78">
        <v>3853329.2521593967</v>
      </c>
      <c r="DTC23" s="78">
        <v>3426109.0111416178</v>
      </c>
      <c r="DTD23" s="65">
        <v>3547831.622942864</v>
      </c>
      <c r="DTE23" s="65">
        <v>3673878.7889761948</v>
      </c>
      <c r="DTF23" s="65">
        <v>3804404.1517656208</v>
      </c>
      <c r="DTG23" s="65">
        <v>3939566.8124382626</v>
      </c>
      <c r="DTH23" s="65">
        <v>4079531.5246573021</v>
      </c>
      <c r="DTI23" s="65">
        <v>4224468.8954449706</v>
      </c>
      <c r="DTJ23" s="65">
        <v>4374555.5931403674</v>
      </c>
      <c r="DTK23" s="65">
        <v>4529974.5627455888</v>
      </c>
      <c r="DTL23" s="65">
        <v>4690915.2489226665</v>
      </c>
      <c r="DTM23" s="65">
        <v>4857573.8269131258</v>
      </c>
      <c r="DTN23" s="65">
        <v>5030153.4416616419</v>
      </c>
      <c r="DTO23" s="65">
        <v>5208864.4554352704</v>
      </c>
      <c r="DTP23" s="65">
        <v>5393924.7042400762</v>
      </c>
      <c r="DTQ23" s="65">
        <v>5585559.7633477235</v>
      </c>
      <c r="DTR23" s="65">
        <v>5784003.2222556723</v>
      </c>
      <c r="DTS23" s="65">
        <v>5989496.9694161536</v>
      </c>
      <c r="DTT23" s="65">
        <v>5840675.9200744946</v>
      </c>
      <c r="DTU23" s="65">
        <v>6084537.4029014744</v>
      </c>
      <c r="DTV23" s="65">
        <v>6338580.6564036915</v>
      </c>
      <c r="DTW23" s="65">
        <v>6603230.7926278738</v>
      </c>
      <c r="DTX23" s="65">
        <v>6878930.6730140587</v>
      </c>
      <c r="DTY23" s="78">
        <v>6449527.4845257578</v>
      </c>
      <c r="DTZ23" s="78">
        <v>5972275.4691245127</v>
      </c>
      <c r="DUA23" s="78">
        <v>5443927.5904686097</v>
      </c>
      <c r="DUB23" s="78">
        <v>4861049.0825038049</v>
      </c>
      <c r="DUC23" s="78">
        <v>4220007.433582711</v>
      </c>
      <c r="DUD23" s="65">
        <v>4369935.624707371</v>
      </c>
      <c r="DUE23" s="65">
        <v>4525190.4563291613</v>
      </c>
      <c r="DUF23" s="65">
        <v>4685961.1730375942</v>
      </c>
      <c r="DUG23" s="65">
        <v>4852443.7428935096</v>
      </c>
      <c r="DUH23" s="65">
        <v>5024841.096300195</v>
      </c>
      <c r="DUI23" s="65">
        <v>5203363.3733611023</v>
      </c>
      <c r="DUJ23" s="65">
        <v>5388228.1800256781</v>
      </c>
      <c r="DUK23" s="65">
        <v>5579660.8533355258</v>
      </c>
      <c r="DUL23" s="65">
        <v>5777894.7360942252</v>
      </c>
      <c r="DUM23" s="65">
        <v>5983171.4612955963</v>
      </c>
      <c r="DUN23" s="65">
        <v>6195741.2466571266</v>
      </c>
      <c r="DUO23" s="65">
        <v>6415863.1996175544</v>
      </c>
      <c r="DUP23" s="65">
        <v>6643805.633170398</v>
      </c>
      <c r="DUQ23" s="65">
        <v>6879846.3929183967</v>
      </c>
      <c r="DUR23" s="65">
        <v>7124273.1957475245</v>
      </c>
      <c r="DUS23" s="65">
        <v>7377383.980533395</v>
      </c>
      <c r="DUT23" s="65">
        <v>0</v>
      </c>
      <c r="DUU23" s="65">
        <v>0</v>
      </c>
      <c r="DUV23" s="65">
        <v>0</v>
      </c>
      <c r="DUW23" s="65">
        <v>0</v>
      </c>
      <c r="DUX23" s="65">
        <v>0</v>
      </c>
      <c r="DUY23" s="65">
        <v>2734.1475630039354</v>
      </c>
      <c r="DUZ23" s="65">
        <v>5834.4275240840061</v>
      </c>
      <c r="DVA23" s="65">
        <v>9337.6117462702659</v>
      </c>
      <c r="DVB23" s="65">
        <v>13283.754863568047</v>
      </c>
      <c r="DVC23" s="65">
        <v>17716.469030395805</v>
      </c>
      <c r="DVD23" s="65">
        <v>18902.683955169978</v>
      </c>
      <c r="DVE23" s="65">
        <v>20168.32248547993</v>
      </c>
      <c r="DVF23" s="65">
        <v>21518.702468019848</v>
      </c>
      <c r="DVG23" s="65">
        <v>22959.497808533019</v>
      </c>
      <c r="DVH23" s="65">
        <v>24496.762311921098</v>
      </c>
      <c r="DVI23" s="65">
        <v>26136.955118579768</v>
      </c>
      <c r="DVJ23" s="65">
        <v>27886.967843836646</v>
      </c>
      <c r="DVK23" s="65">
        <v>29754.153534523764</v>
      </c>
      <c r="DVL23" s="65">
        <v>31746.357564351591</v>
      </c>
      <c r="DVM23" s="65">
        <v>33871.950597898074</v>
      </c>
      <c r="DVN23" s="65">
        <v>36139.863761717854</v>
      </c>
      <c r="DVO23" s="65">
        <v>38559.626170350435</v>
      </c>
      <c r="DVP23" s="65">
        <v>41141.404964900699</v>
      </c>
      <c r="DVQ23" s="65">
        <v>43896.048032422455</v>
      </c>
      <c r="DVR23" s="65">
        <v>46835.129585599192</v>
      </c>
      <c r="DVS23" s="65">
        <v>49970.998794235144</v>
      </c>
      <c r="DVT23" s="64">
        <v>0</v>
      </c>
      <c r="DVU23" s="64">
        <v>0</v>
      </c>
      <c r="DVV23" s="64">
        <v>0</v>
      </c>
      <c r="DVW23" s="64">
        <v>0</v>
      </c>
      <c r="DVX23" s="64">
        <v>0</v>
      </c>
      <c r="DVY23" s="64">
        <v>52217.415235580331</v>
      </c>
      <c r="DVZ23" s="64">
        <v>108795.22179675172</v>
      </c>
      <c r="DWA23" s="64">
        <v>170006.5040428201</v>
      </c>
      <c r="DWB23" s="64">
        <v>236139.54885592902</v>
      </c>
      <c r="DWC23" s="64">
        <v>307498.63906587358</v>
      </c>
      <c r="DWD23" s="64">
        <v>320337.4055230486</v>
      </c>
      <c r="DWE23" s="64">
        <v>333712.21963442658</v>
      </c>
      <c r="DWF23" s="64">
        <v>347645.46260684205</v>
      </c>
      <c r="DWG23" s="64">
        <v>362160.45011333865</v>
      </c>
      <c r="DWH23" s="64">
        <v>377281.47130925499</v>
      </c>
      <c r="DWI23" s="64">
        <v>393033.82947732235</v>
      </c>
      <c r="DWJ23" s="64">
        <v>409443.88436978473</v>
      </c>
      <c r="DWK23" s="64">
        <v>426539.09631840134</v>
      </c>
      <c r="DWL23" s="64">
        <v>444348.07218613935</v>
      </c>
      <c r="DWM23" s="64">
        <v>462900.61323745665</v>
      </c>
      <c r="DWN23" s="64">
        <v>482227.76500727516</v>
      </c>
      <c r="DWO23" s="64">
        <v>502361.86925209936</v>
      </c>
      <c r="DWP23" s="64">
        <v>523336.61807021016</v>
      </c>
      <c r="DWQ23" s="64">
        <v>545187.11028150038</v>
      </c>
      <c r="DWR23" s="64">
        <v>567949.91016129695</v>
      </c>
      <c r="DWS23" s="64">
        <v>591663.10862645309</v>
      </c>
      <c r="DWT23" s="65">
        <v>0</v>
      </c>
      <c r="DWU23" s="65">
        <v>0</v>
      </c>
      <c r="DWV23" s="65">
        <v>0</v>
      </c>
      <c r="DWW23" s="65">
        <v>0</v>
      </c>
      <c r="DWX23" s="65">
        <v>0</v>
      </c>
      <c r="DWY23" s="65">
        <v>94477.132802070133</v>
      </c>
      <c r="DWZ23" s="65">
        <v>201605.79168277481</v>
      </c>
      <c r="DXA23" s="65">
        <v>322656.61039790645</v>
      </c>
      <c r="DXB23" s="65">
        <v>459013.65724994586</v>
      </c>
      <c r="DXC23" s="65">
        <v>612183.92892061232</v>
      </c>
      <c r="DXD23" s="65">
        <v>653173.00591708533</v>
      </c>
      <c r="DXE23" s="65">
        <v>696906.52678679943</v>
      </c>
      <c r="DXF23" s="65">
        <v>743568.24712332431</v>
      </c>
      <c r="DXG23" s="65">
        <v>793354.22596665798</v>
      </c>
      <c r="DXH23" s="65">
        <v>846473.64958655101</v>
      </c>
      <c r="DXI23" s="65">
        <v>903149.71042265312</v>
      </c>
      <c r="DXJ23" s="65">
        <v>963620.54487452749</v>
      </c>
      <c r="DXK23" s="65">
        <v>1028140.2338818604</v>
      </c>
      <c r="DXL23" s="65">
        <v>1096979.8704990128</v>
      </c>
      <c r="DXM23" s="65">
        <v>1170428.6989495484</v>
      </c>
      <c r="DXN23" s="65">
        <v>1248795.329946727</v>
      </c>
      <c r="DXO23" s="65">
        <v>1332409.037386375</v>
      </c>
      <c r="DXP23" s="65">
        <v>1421621.1418604678</v>
      </c>
      <c r="DXQ23" s="65">
        <v>1516806.486804551</v>
      </c>
      <c r="DXR23" s="65">
        <v>1618365.0134813332</v>
      </c>
      <c r="DXS23" s="65">
        <v>1726723.4414180899</v>
      </c>
      <c r="DXT23" s="65">
        <v>0</v>
      </c>
      <c r="DXU23" s="65">
        <v>0</v>
      </c>
      <c r="DXV23" s="65">
        <v>0</v>
      </c>
      <c r="DXW23" s="65">
        <v>0</v>
      </c>
      <c r="DXX23" s="65">
        <v>0</v>
      </c>
      <c r="DXY23" s="65">
        <v>141537.67100868429</v>
      </c>
      <c r="DXZ23" s="65">
        <v>294894.38036168908</v>
      </c>
      <c r="DYA23" s="65">
        <v>460810.33559381252</v>
      </c>
      <c r="DYB23" s="65">
        <v>640066.95136713353</v>
      </c>
      <c r="DYC23" s="65">
        <v>833489.00008493604</v>
      </c>
      <c r="DYD23" s="65">
        <v>868289.05854770658</v>
      </c>
      <c r="DYE23" s="65">
        <v>904542.09847620642</v>
      </c>
      <c r="DYF23" s="65">
        <v>942308.78514609823</v>
      </c>
      <c r="DYG23" s="65">
        <v>981652.31674606539</v>
      </c>
      <c r="DYH23" s="65">
        <v>1022638.53013268</v>
      </c>
      <c r="DYI23" s="65">
        <v>1065336.0110007809</v>
      </c>
      <c r="DYJ23" s="65">
        <v>1109816.2086537122</v>
      </c>
      <c r="DYK23" s="65">
        <v>1156153.5555654818</v>
      </c>
      <c r="DYL23" s="65">
        <v>1204425.591934911</v>
      </c>
      <c r="DYM23" s="65">
        <v>1254713.0954402012</v>
      </c>
      <c r="DYN23" s="65">
        <v>1307100.216411052</v>
      </c>
      <c r="DYO23" s="65">
        <v>1361674.6186445183</v>
      </c>
      <c r="DYP23" s="65">
        <v>1418527.626100251</v>
      </c>
      <c r="DYQ23" s="65">
        <v>1477754.375720598</v>
      </c>
      <c r="DYR23" s="65">
        <v>1539453.9766312896</v>
      </c>
      <c r="DYS23" s="65">
        <v>1603729.6759891149</v>
      </c>
      <c r="DYT23" s="67">
        <v>723.7</v>
      </c>
      <c r="DYU23" s="68">
        <f ca="1">10000000*'Country Model'!$DYT$8/57000</f>
        <v>59385.964912280702</v>
      </c>
      <c r="DYV23" s="68">
        <f ca="1">10000000*'Country Model'!$DYT$8/57000</f>
        <v>59385.964912280702</v>
      </c>
      <c r="DYW23" s="38">
        <f ca="1">'Country Model'!$DYT$8/(220*8)</f>
        <v>0.19232954545454545</v>
      </c>
      <c r="DYX23" s="38">
        <f ca="1">'Country Model'!$DYT$8/(220*8)</f>
        <v>0.19232954545454545</v>
      </c>
      <c r="DYY23" s="25">
        <v>3.3000000000000002E-2</v>
      </c>
      <c r="DYZ23" s="25">
        <f t="shared" si="21"/>
        <v>3.3000000000000002E-2</v>
      </c>
      <c r="DZA23" s="25">
        <f t="shared" si="22"/>
        <v>0.05</v>
      </c>
      <c r="DZB23" s="25">
        <v>0.05</v>
      </c>
      <c r="DZC23" s="25">
        <v>0.1</v>
      </c>
      <c r="DZD23" s="25">
        <v>0</v>
      </c>
      <c r="DZE23" s="25">
        <v>0.02</v>
      </c>
      <c r="DZF23" s="25">
        <v>0.31</v>
      </c>
      <c r="DZG23" s="25">
        <v>0.05</v>
      </c>
      <c r="DZH23" s="25">
        <v>0.4</v>
      </c>
      <c r="DZI23" s="25">
        <v>0.01</v>
      </c>
      <c r="DZJ23" s="25">
        <v>0.3</v>
      </c>
      <c r="DZK23" s="25">
        <v>0.05</v>
      </c>
      <c r="DZL23" s="46">
        <v>0.67</v>
      </c>
      <c r="DZM23" s="46">
        <v>0.33</v>
      </c>
      <c r="DZN23" s="46">
        <v>0.33</v>
      </c>
      <c r="DZO23" s="46">
        <v>0.33</v>
      </c>
      <c r="DZP23" s="46">
        <v>0.17</v>
      </c>
      <c r="DZQ23" s="46">
        <v>1</v>
      </c>
      <c r="DZR23" s="46">
        <v>0.5</v>
      </c>
      <c r="DZS23" s="46">
        <v>0.33</v>
      </c>
      <c r="DZT23" s="46">
        <v>0.5</v>
      </c>
      <c r="DZU23" s="46">
        <v>0.17</v>
      </c>
      <c r="DZW23" s="69">
        <v>0</v>
      </c>
      <c r="DZX23" s="69">
        <v>1</v>
      </c>
      <c r="DZY23" s="69">
        <v>2</v>
      </c>
      <c r="DZZ23" s="69">
        <v>3</v>
      </c>
      <c r="EAA23" s="69">
        <v>4</v>
      </c>
      <c r="EAB23" s="69">
        <v>5</v>
      </c>
      <c r="EAC23" s="69">
        <v>6</v>
      </c>
      <c r="EAD23" s="69">
        <v>7</v>
      </c>
      <c r="EAE23" s="69">
        <v>8</v>
      </c>
      <c r="EAF23" s="69">
        <v>9</v>
      </c>
      <c r="EAG23" s="69">
        <v>10</v>
      </c>
      <c r="EAH23" s="69">
        <v>11</v>
      </c>
      <c r="EAI23" s="69">
        <v>12</v>
      </c>
      <c r="EAJ23" s="69">
        <v>13</v>
      </c>
      <c r="EAK23" s="69">
        <v>14</v>
      </c>
      <c r="EAL23" s="69">
        <v>15</v>
      </c>
      <c r="EAM23" s="69">
        <v>16</v>
      </c>
      <c r="EAN23" s="69">
        <v>17</v>
      </c>
      <c r="EAO23" s="69">
        <v>18</v>
      </c>
      <c r="EAP23" s="69">
        <v>19</v>
      </c>
      <c r="EAQ23" s="69">
        <v>20</v>
      </c>
      <c r="EAR23" s="69">
        <v>21</v>
      </c>
      <c r="EAS23" s="69">
        <v>22</v>
      </c>
      <c r="EAT23" s="69">
        <v>23</v>
      </c>
      <c r="EAU23" s="69">
        <v>24</v>
      </c>
      <c r="EAV23" s="69">
        <v>25</v>
      </c>
      <c r="EAW23" s="69">
        <v>26</v>
      </c>
      <c r="EAX23" s="69">
        <v>27</v>
      </c>
      <c r="EAY23" s="69">
        <v>28</v>
      </c>
      <c r="EAZ23" s="69">
        <v>29</v>
      </c>
      <c r="EBA23" s="69">
        <v>30</v>
      </c>
      <c r="EBB23" s="69">
        <v>31</v>
      </c>
      <c r="EBC23" s="69">
        <v>32</v>
      </c>
      <c r="EBD23" s="69">
        <v>33</v>
      </c>
      <c r="EBE23" s="69">
        <v>34</v>
      </c>
      <c r="EBF23" s="69">
        <v>35</v>
      </c>
      <c r="EBG23" s="69">
        <v>36</v>
      </c>
      <c r="EBH23" s="69">
        <v>37</v>
      </c>
      <c r="EBI23" s="69">
        <v>38</v>
      </c>
      <c r="EBJ23" s="69">
        <v>39</v>
      </c>
      <c r="EBK23" s="69">
        <v>40</v>
      </c>
      <c r="EBL23" s="69">
        <v>41</v>
      </c>
      <c r="EBM23" s="69">
        <v>42</v>
      </c>
      <c r="EBO23" s="70">
        <v>55052.41977563328</v>
      </c>
      <c r="EBP23" s="70">
        <v>56862.034562574765</v>
      </c>
      <c r="EBQ23" s="70">
        <v>58731.132759881562</v>
      </c>
      <c r="EBR23" s="70">
        <v>60661.669632361532</v>
      </c>
      <c r="EBS23" s="70">
        <v>62655.664715859537</v>
      </c>
      <c r="EBT23" s="70">
        <v>64715.203929895171</v>
      </c>
      <c r="EBU23" s="70">
        <v>66842.441759744499</v>
      </c>
      <c r="EBV23" s="70">
        <v>69039.603510248446</v>
      </c>
      <c r="EBW23" s="70">
        <v>71308.987633705634</v>
      </c>
      <c r="EBX23" s="70">
        <v>73652.968134284776</v>
      </c>
      <c r="EBY23" s="70">
        <v>76073.997051471888</v>
      </c>
      <c r="EBZ23" s="70">
        <v>78574.607025150442</v>
      </c>
      <c r="ECA23" s="70">
        <v>81157.413944997475</v>
      </c>
      <c r="ECB23" s="70">
        <v>83825.11968696746</v>
      </c>
      <c r="ECC23" s="70">
        <v>86580.514939726476</v>
      </c>
      <c r="ECD23" s="70">
        <v>89426.482123993366</v>
      </c>
      <c r="ECE23" s="70">
        <v>92365.998407841864</v>
      </c>
      <c r="ECF23" s="70">
        <v>95402.138821118046</v>
      </c>
      <c r="ECG23" s="70">
        <v>98538.079472230937</v>
      </c>
      <c r="ECH23" s="70">
        <v>101777.10087068161</v>
      </c>
      <c r="ECI23" s="70">
        <v>105122.59135880615</v>
      </c>
      <c r="ECJ23" s="70">
        <v>108578.05065632283</v>
      </c>
      <c r="ECK23" s="70">
        <v>112147.09352139104</v>
      </c>
      <c r="ECL23" s="70">
        <v>115833.45353201211</v>
      </c>
      <c r="ECM23" s="70">
        <v>119640.98699172764</v>
      </c>
      <c r="ECN23" s="70">
        <v>123573.67696370107</v>
      </c>
      <c r="ECO23" s="70">
        <v>875968.45793336874</v>
      </c>
      <c r="ECP23" s="70">
        <v>883390.25191171956</v>
      </c>
      <c r="ECQ23" s="70">
        <v>890874.9283207769</v>
      </c>
      <c r="ECR23" s="70">
        <v>898423.01994279027</v>
      </c>
      <c r="ECS23" s="70">
        <v>906035.06407409883</v>
      </c>
      <c r="ECT23" s="70">
        <v>913711.6025633777</v>
      </c>
      <c r="ECU23" s="70">
        <v>921453.18185020855</v>
      </c>
      <c r="ECV23" s="70">
        <v>929260.35300397652</v>
      </c>
      <c r="ECW23" s="70">
        <v>937133.6717630974</v>
      </c>
      <c r="ECX23" s="70">
        <v>945073.69857457676</v>
      </c>
      <c r="ECY23" s="70">
        <v>953080.9986339038</v>
      </c>
      <c r="ECZ23" s="70">
        <v>961156.14192528452</v>
      </c>
      <c r="EDA23" s="70">
        <v>969299.70326221408</v>
      </c>
      <c r="EDB23" s="70">
        <v>977512.26232839446</v>
      </c>
      <c r="EDC23" s="70">
        <v>985794.40371899772</v>
      </c>
      <c r="EDD23" s="70">
        <v>994146.71698227967</v>
      </c>
      <c r="EDE23" s="70">
        <v>1002569.7966615454</v>
      </c>
      <c r="EDF23" s="70">
        <v>1011064.2423374706</v>
      </c>
      <c r="EDG23" s="70">
        <v>1019630.6586707822</v>
      </c>
      <c r="EDH23" s="70">
        <v>1028269.6554452989</v>
      </c>
      <c r="EDI23" s="70">
        <v>1036981.8476113384</v>
      </c>
      <c r="EDJ23" s="70">
        <v>1045767.8553294911</v>
      </c>
      <c r="EDK23" s="70">
        <v>1054628.304014765</v>
      </c>
      <c r="EDL23" s="70">
        <v>1063563.8243811049</v>
      </c>
      <c r="EDM23" s="70">
        <v>1072575.0524862886</v>
      </c>
      <c r="EDN23" s="70">
        <v>1081662.6297772021</v>
      </c>
      <c r="EDO23" s="71">
        <v>55052.41977563328</v>
      </c>
      <c r="EDP23" s="71">
        <v>56862.034562574765</v>
      </c>
      <c r="EDQ23" s="71">
        <v>58731.132759881562</v>
      </c>
      <c r="EDR23" s="71">
        <v>60661.669632361532</v>
      </c>
      <c r="EDS23" s="71">
        <v>62655.664715859537</v>
      </c>
      <c r="EDT23" s="79">
        <v>58243.683536905657</v>
      </c>
      <c r="EDU23" s="79">
        <v>53473.953407795598</v>
      </c>
      <c r="EDV23" s="79">
        <v>48327.722457173906</v>
      </c>
      <c r="EDW23" s="79">
        <v>42785.392580223379</v>
      </c>
      <c r="EDX23" s="79">
        <v>36826.484067142388</v>
      </c>
      <c r="EDY23" s="71">
        <v>38134.853359985143</v>
      </c>
      <c r="EDZ23" s="71">
        <v>39489.706324832339</v>
      </c>
      <c r="EEA23" s="71">
        <v>40892.694431016709</v>
      </c>
      <c r="EEB23" s="71">
        <v>42345.527821182259</v>
      </c>
      <c r="EEC23" s="71">
        <v>43849.977395826449</v>
      </c>
      <c r="EED23" s="71">
        <v>45407.876971901838</v>
      </c>
      <c r="EEE23" s="71">
        <v>47021.125518108442</v>
      </c>
      <c r="EEF23" s="71">
        <v>48691.689469601399</v>
      </c>
      <c r="EEG23" s="71">
        <v>50421.605124935493</v>
      </c>
      <c r="EEH23" s="71">
        <v>52212.981128168147</v>
      </c>
      <c r="EEI23" s="71">
        <v>54068.001039146424</v>
      </c>
      <c r="EEJ23" s="71">
        <v>55988.925995111102</v>
      </c>
      <c r="EEK23" s="71">
        <v>57978.097466862004</v>
      </c>
      <c r="EEL23" s="71">
        <v>60037.940112844277</v>
      </c>
      <c r="EEM23" s="71">
        <v>62170.964734634435</v>
      </c>
      <c r="EEN23" s="71">
        <v>64379.7713374288</v>
      </c>
      <c r="EEO23" s="71">
        <v>875968.45793336874</v>
      </c>
      <c r="EEP23" s="71">
        <v>883390.25191171956</v>
      </c>
      <c r="EEQ23" s="71">
        <v>890874.9283207769</v>
      </c>
      <c r="EER23" s="71">
        <v>898423.01994279027</v>
      </c>
      <c r="EES23" s="71">
        <v>906035.06407409883</v>
      </c>
      <c r="EET23" s="79">
        <v>822340.44230703986</v>
      </c>
      <c r="EEU23" s="79">
        <v>737162.54548016679</v>
      </c>
      <c r="EEV23" s="79">
        <v>650482.24710278353</v>
      </c>
      <c r="EEW23" s="79">
        <v>562280.20305785839</v>
      </c>
      <c r="EEX23" s="79">
        <v>472536.84928728838</v>
      </c>
      <c r="EEY23" s="71">
        <v>489325.11238123319</v>
      </c>
      <c r="EEZ23" s="71">
        <v>506709.82795954321</v>
      </c>
      <c r="EFA23" s="71">
        <v>524712.18675315438</v>
      </c>
      <c r="EFB23" s="71">
        <v>543354.13235612144</v>
      </c>
      <c r="EFC23" s="71">
        <v>562658.38797329715</v>
      </c>
      <c r="EFD23" s="71">
        <v>582648.484118302</v>
      </c>
      <c r="EFE23" s="71">
        <v>603348.78729554522</v>
      </c>
      <c r="EFF23" s="71">
        <v>624784.52970125945</v>
      </c>
      <c r="EFG23" s="71">
        <v>646981.8399797522</v>
      </c>
      <c r="EFH23" s="71">
        <v>669967.77507236332</v>
      </c>
      <c r="EFI23" s="71">
        <v>693770.35319795087</v>
      </c>
      <c r="EFJ23" s="71">
        <v>718418.58800510562</v>
      </c>
      <c r="EFK23" s="71">
        <v>743942.52393772383</v>
      </c>
      <c r="EFL23" s="71">
        <v>770373.27285704587</v>
      </c>
      <c r="EFM23" s="71">
        <v>797743.05196480046</v>
      </c>
      <c r="EFN23" s="71">
        <v>826085.22307368077</v>
      </c>
      <c r="EFO23" s="70">
        <v>0</v>
      </c>
      <c r="EFP23" s="70">
        <v>0</v>
      </c>
      <c r="EFQ23" s="70">
        <v>0</v>
      </c>
      <c r="EFR23" s="70">
        <v>0</v>
      </c>
      <c r="EFS23" s="70">
        <v>0</v>
      </c>
      <c r="EFT23" s="70">
        <v>6471.5203929895142</v>
      </c>
      <c r="EFU23" s="70">
        <v>13368.488351948901</v>
      </c>
      <c r="EFV23" s="70">
        <v>20711.88105307454</v>
      </c>
      <c r="EFW23" s="70">
        <v>28523.595053482255</v>
      </c>
      <c r="EFX23" s="70">
        <v>36826.484067142388</v>
      </c>
      <c r="EFY23" s="70">
        <v>37939.143691486745</v>
      </c>
      <c r="EFZ23" s="70">
        <v>39084.900700318103</v>
      </c>
      <c r="EGA23" s="70">
        <v>40264.719513980766</v>
      </c>
      <c r="EGB23" s="70">
        <v>41479.591865785202</v>
      </c>
      <c r="EGC23" s="70">
        <v>42730.537543900027</v>
      </c>
      <c r="EGD23" s="70">
        <v>44018.605152091528</v>
      </c>
      <c r="EGE23" s="70">
        <v>45344.872889733422</v>
      </c>
      <c r="EGF23" s="70">
        <v>46710.449351516647</v>
      </c>
      <c r="EGG23" s="70">
        <v>48116.474347295443</v>
      </c>
      <c r="EGH23" s="70">
        <v>49564.11974251346</v>
      </c>
      <c r="EGI23" s="70">
        <v>51054.590319659728</v>
      </c>
      <c r="EGJ23" s="70">
        <v>52589.124661211725</v>
      </c>
      <c r="EGK23" s="70">
        <v>54168.996054529038</v>
      </c>
      <c r="EGL23" s="70">
        <v>55795.51341916783</v>
      </c>
      <c r="EGM23" s="70">
        <v>57470.022257093202</v>
      </c>
      <c r="EGN23" s="70">
        <v>59193.905626272273</v>
      </c>
      <c r="EGO23" s="70">
        <v>0</v>
      </c>
      <c r="EGP23" s="70">
        <v>0</v>
      </c>
      <c r="EGQ23" s="70">
        <v>0</v>
      </c>
      <c r="EGR23" s="70">
        <v>0</v>
      </c>
      <c r="EGS23" s="70">
        <v>0</v>
      </c>
      <c r="EGT23" s="70">
        <v>91371.16025633784</v>
      </c>
      <c r="EGU23" s="70">
        <v>184290.63637004176</v>
      </c>
      <c r="EGV23" s="70">
        <v>278778.10590119299</v>
      </c>
      <c r="EGW23" s="70">
        <v>374853.46870523901</v>
      </c>
      <c r="EGX23" s="70">
        <v>472536.84928728838</v>
      </c>
      <c r="EGY23" s="70">
        <v>463755.88625267061</v>
      </c>
      <c r="EGZ23" s="70">
        <v>454446.31396574131</v>
      </c>
      <c r="EHA23" s="70">
        <v>444587.5165090597</v>
      </c>
      <c r="EHB23" s="70">
        <v>434158.12997227302</v>
      </c>
      <c r="EHC23" s="70">
        <v>423136.01574570057</v>
      </c>
      <c r="EHD23" s="70">
        <v>411498.23286397767</v>
      </c>
      <c r="EHE23" s="70">
        <v>399221.00936600019</v>
      </c>
      <c r="EHF23" s="70">
        <v>386279.71263621119</v>
      </c>
      <c r="EHG23" s="70">
        <v>372648.81869103003</v>
      </c>
      <c r="EHH23" s="70">
        <v>358301.88037293556</v>
      </c>
      <c r="EHI23" s="70">
        <v>343211.4944133875</v>
      </c>
      <c r="EHJ23" s="70">
        <v>327349.26732438547</v>
      </c>
      <c r="EHK23" s="70">
        <v>310685.78007704113</v>
      </c>
      <c r="EHL23" s="70">
        <v>293190.55152405903</v>
      </c>
      <c r="EHM23" s="70">
        <v>274832.00052148814</v>
      </c>
      <c r="EHN23" s="70">
        <v>255577.40670352138</v>
      </c>
      <c r="EHO23" s="70">
        <f t="shared" si="23"/>
        <v>964514.67408840661</v>
      </c>
      <c r="EHP23" s="70">
        <f t="shared" si="24"/>
        <v>2037493.8446842404</v>
      </c>
      <c r="EHQ23" s="70">
        <f t="shared" si="25"/>
        <v>74193.436468338972</v>
      </c>
      <c r="EHR23" s="70">
        <f t="shared" si="26"/>
        <v>88586.688899314802</v>
      </c>
      <c r="EHS23" s="70">
        <f t="shared" si="27"/>
        <v>12292080.8186232</v>
      </c>
      <c r="EHT23" s="70">
        <f t="shared" si="28"/>
        <v>22708794.685338486</v>
      </c>
      <c r="EHU23" s="70">
        <f t="shared" si="29"/>
        <v>945544.67835563072</v>
      </c>
      <c r="EHV23" s="70">
        <f t="shared" si="30"/>
        <v>987338.8993625429</v>
      </c>
      <c r="EHW23" s="70">
        <f t="shared" si="31"/>
        <v>13256595.492711607</v>
      </c>
      <c r="EHX23" s="70">
        <f t="shared" si="31"/>
        <v>24746288.530022725</v>
      </c>
      <c r="EHY23" s="70">
        <f t="shared" si="31"/>
        <v>1019738.1148239697</v>
      </c>
      <c r="EHZ23" s="70">
        <f t="shared" si="31"/>
        <v>1075925.5882618576</v>
      </c>
      <c r="EIA23" s="70">
        <f t="shared" si="32"/>
        <v>613095.20670220675</v>
      </c>
      <c r="EIB23" s="70">
        <f t="shared" si="33"/>
        <v>1166066.3086290474</v>
      </c>
      <c r="EIC23" s="70">
        <f t="shared" si="64"/>
        <v>1965282.7931796005</v>
      </c>
      <c r="EID23" s="70">
        <f t="shared" si="64"/>
        <v>2063264.4876244005</v>
      </c>
      <c r="EIE23" s="70">
        <f t="shared" si="34"/>
        <v>8258668.5027936781</v>
      </c>
      <c r="EIF23" s="70">
        <f t="shared" si="35"/>
        <v>15354084.447878907</v>
      </c>
      <c r="EIG23" s="70">
        <f t="shared" si="65"/>
        <v>2985020.90800357</v>
      </c>
      <c r="EIH23" s="70">
        <f t="shared" si="65"/>
        <v>3139190.0758862579</v>
      </c>
      <c r="EII23" s="70">
        <f t="shared" si="65"/>
        <v>8871763.7094958853</v>
      </c>
      <c r="EIJ23" s="70">
        <f t="shared" si="65"/>
        <v>16520150.756507954</v>
      </c>
      <c r="EIK23" s="70">
        <f t="shared" si="65"/>
        <v>4950303.7011831701</v>
      </c>
      <c r="EIL23" s="70">
        <f t="shared" si="65"/>
        <v>5202454.5635106582</v>
      </c>
      <c r="EIM23" s="70">
        <f t="shared" si="36"/>
        <v>351419.46738619986</v>
      </c>
      <c r="EIN23" s="70">
        <f t="shared" si="36"/>
        <v>871427.53605519305</v>
      </c>
      <c r="EIO23" s="70">
        <f t="shared" si="37"/>
        <v>27032.266722015374</v>
      </c>
      <c r="EIP23" s="70">
        <f t="shared" si="38"/>
        <v>37888.153741530135</v>
      </c>
      <c r="EIQ23" s="70">
        <f t="shared" si="66"/>
        <v>4033412.315829522</v>
      </c>
      <c r="EIR23" s="70">
        <f t="shared" si="66"/>
        <v>7354710.2374595795</v>
      </c>
      <c r="EIS23" s="70">
        <f t="shared" si="39"/>
        <v>310262.48583304015</v>
      </c>
      <c r="EIT23" s="70">
        <f t="shared" si="40"/>
        <v>319770.01032432955</v>
      </c>
      <c r="EIU23" s="70">
        <f t="shared" si="67"/>
        <v>4384831.7832157221</v>
      </c>
      <c r="EIV23" s="70">
        <f t="shared" si="67"/>
        <v>8226137.7735147718</v>
      </c>
      <c r="EIW23" s="70">
        <f t="shared" si="41"/>
        <v>337294.75255505554</v>
      </c>
      <c r="EIX23" s="70">
        <f t="shared" si="42"/>
        <v>357658.16406585963</v>
      </c>
      <c r="EIY23" s="70">
        <v>30.118318509105027</v>
      </c>
      <c r="EIZ23" s="70">
        <v>32.134905384475445</v>
      </c>
      <c r="EJA23" s="70">
        <v>34.286513829017679</v>
      </c>
      <c r="EJB23" s="70">
        <v>36.582184278511782</v>
      </c>
      <c r="EJC23" s="70">
        <v>39.031562475575704</v>
      </c>
      <c r="EJD23" s="70">
        <v>41.644939998283412</v>
      </c>
      <c r="EJE23" s="70">
        <v>44.43329750239635</v>
      </c>
      <c r="EJF23" s="70">
        <v>47.408350858900086</v>
      </c>
      <c r="EJG23" s="70">
        <v>50.582600380702324</v>
      </c>
      <c r="EJH23" s="70">
        <v>53.969383345328779</v>
      </c>
      <c r="EJI23" s="70">
        <v>57.582930034302258</v>
      </c>
      <c r="EJJ23" s="70">
        <v>61.438423524665701</v>
      </c>
      <c r="EJK23" s="70">
        <v>65.55206348387641</v>
      </c>
      <c r="EJL23" s="70">
        <v>69.941134236118799</v>
      </c>
      <c r="EJM23" s="70">
        <v>74.624077386030677</v>
      </c>
      <c r="EJN23" s="70">
        <v>79.620569304987001</v>
      </c>
      <c r="EJO23" s="70">
        <v>84.951603805515916</v>
      </c>
      <c r="EJP23" s="70">
        <v>90.639580351221213</v>
      </c>
      <c r="EJQ23" s="70">
        <v>96.708398172843559</v>
      </c>
      <c r="EJR23" s="70">
        <v>103.18355668590918</v>
      </c>
      <c r="EJS23" s="70">
        <v>110.09226263189149</v>
      </c>
      <c r="EJT23" s="70">
        <v>117.46354439306253</v>
      </c>
      <c r="EJU23" s="70">
        <v>125.32837396135101</v>
      </c>
      <c r="EJV23" s="70">
        <v>133.71979707368621</v>
      </c>
      <c r="EJW23" s="70">
        <v>142.67307206061713</v>
      </c>
      <c r="EJX23" s="70">
        <v>152.22581799161068</v>
      </c>
      <c r="EJY23" s="70">
        <v>46.002283742468727</v>
      </c>
      <c r="EJZ23" s="70">
        <v>47.922983551939211</v>
      </c>
      <c r="EKA23" s="70">
        <v>49.923876940031839</v>
      </c>
      <c r="EKB23" s="70">
        <v>52.008312170759815</v>
      </c>
      <c r="EKC23" s="70">
        <v>54.179777305762236</v>
      </c>
      <c r="EKD23" s="70">
        <v>56.441906041172402</v>
      </c>
      <c r="EKE23" s="70">
        <v>58.798483788188683</v>
      </c>
      <c r="EKF23" s="70">
        <v>61.253454007522983</v>
      </c>
      <c r="EKG23" s="70">
        <v>63.810924808326853</v>
      </c>
      <c r="EKH23" s="70">
        <v>66.475175822637709</v>
      </c>
      <c r="EKI23" s="70">
        <v>69.250665366848864</v>
      </c>
      <c r="EKJ23" s="70">
        <v>72.142037902187113</v>
      </c>
      <c r="EKK23" s="70">
        <v>75.154131806682173</v>
      </c>
      <c r="EKL23" s="70">
        <v>78.291987471633718</v>
      </c>
      <c r="EKM23" s="70">
        <v>81.560855736123969</v>
      </c>
      <c r="EKN23" s="70">
        <v>84.966206673690607</v>
      </c>
      <c r="EKO23" s="70">
        <v>88.513738745863108</v>
      </c>
      <c r="EKP23" s="70">
        <v>92.209388337879986</v>
      </c>
      <c r="EKQ23" s="70">
        <v>96.059339692543986</v>
      </c>
      <c r="EKR23" s="70">
        <v>100.07003525883826</v>
      </c>
      <c r="EKS23" s="70">
        <v>104.24818647262059</v>
      </c>
      <c r="EKT23" s="70">
        <v>108.60078498743641</v>
      </c>
      <c r="EKU23" s="70">
        <v>113.13511437424347</v>
      </c>
      <c r="EKV23" s="70">
        <v>117.85876230962678</v>
      </c>
      <c r="EKW23" s="70">
        <v>122.77963327289906</v>
      </c>
      <c r="EKX23" s="70">
        <v>127.90596177333403</v>
      </c>
      <c r="EKY23" s="71">
        <v>30.118318509105027</v>
      </c>
      <c r="EKZ23" s="71">
        <v>32.134905384475445</v>
      </c>
      <c r="ELA23" s="71">
        <v>34.286513829017679</v>
      </c>
      <c r="ELB23" s="71">
        <v>36.582184278511782</v>
      </c>
      <c r="ELC23" s="71">
        <v>39.031562475575704</v>
      </c>
      <c r="ELD23" s="79">
        <v>37.480445998455068</v>
      </c>
      <c r="ELE23" s="79">
        <v>35.546638001917081</v>
      </c>
      <c r="ELF23" s="79">
        <v>33.185845601230064</v>
      </c>
      <c r="ELG23" s="79">
        <v>30.349560228421392</v>
      </c>
      <c r="ELH23" s="79">
        <v>26.98469167266439</v>
      </c>
      <c r="ELI23" s="71">
        <v>27.943402308655966</v>
      </c>
      <c r="ELJ23" s="71">
        <v>28.93617396319512</v>
      </c>
      <c r="ELK23" s="71">
        <v>29.964216754268392</v>
      </c>
      <c r="ELL23" s="71">
        <v>31.02878379286734</v>
      </c>
      <c r="ELM23" s="71">
        <v>32.131172710441646</v>
      </c>
      <c r="ELN23" s="71">
        <v>33.272727240619503</v>
      </c>
      <c r="ELO23" s="71">
        <v>34.454838857123249</v>
      </c>
      <c r="ELP23" s="71">
        <v>35.678948469876822</v>
      </c>
      <c r="ELQ23" s="71">
        <v>36.946548181372385</v>
      </c>
      <c r="ELR23" s="71">
        <v>38.259183105437074</v>
      </c>
      <c r="ELS23" s="71">
        <v>39.61845325061676</v>
      </c>
      <c r="ELT23" s="71">
        <v>41.026015470472615</v>
      </c>
      <c r="ELU23" s="71">
        <v>42.483585483167644</v>
      </c>
      <c r="ELV23" s="71">
        <v>43.992939962805046</v>
      </c>
      <c r="ELW23" s="71">
        <v>45.555918705067455</v>
      </c>
      <c r="ELX23" s="71">
        <v>47.17442686979696</v>
      </c>
      <c r="ELY23" s="71">
        <v>46.002283742468727</v>
      </c>
      <c r="ELZ23" s="71">
        <v>47.922983551939211</v>
      </c>
      <c r="EMA23" s="71">
        <v>49.923876940031839</v>
      </c>
      <c r="EMB23" s="71">
        <v>52.008312170759815</v>
      </c>
      <c r="EMC23" s="71">
        <v>54.179777305762236</v>
      </c>
      <c r="EMD23" s="79">
        <v>50.79771543705516</v>
      </c>
      <c r="EME23" s="79">
        <v>47.038787030550949</v>
      </c>
      <c r="EMF23" s="79">
        <v>42.877417805266091</v>
      </c>
      <c r="EMG23" s="79">
        <v>38.286554884996107</v>
      </c>
      <c r="EMH23" s="79">
        <v>33.237587911318855</v>
      </c>
      <c r="EMI23" s="71">
        <v>34.418451099671159</v>
      </c>
      <c r="EMJ23" s="71">
        <v>35.641267930186849</v>
      </c>
      <c r="EMK23" s="71">
        <v>36.907528929548555</v>
      </c>
      <c r="EML23" s="71">
        <v>38.2187775797886</v>
      </c>
      <c r="EMM23" s="71">
        <v>39.576612199683737</v>
      </c>
      <c r="EMN23" s="71">
        <v>40.982687892991976</v>
      </c>
      <c r="EMO23" s="71">
        <v>42.438718565906278</v>
      </c>
      <c r="EMP23" s="71">
        <v>43.946479016184206</v>
      </c>
      <c r="EMQ23" s="71">
        <v>45.507807096500059</v>
      </c>
      <c r="EMR23" s="71">
        <v>47.124605954656502</v>
      </c>
      <c r="EMS23" s="71">
        <v>48.798846353386253</v>
      </c>
      <c r="EMT23" s="71">
        <v>50.532569072571604</v>
      </c>
      <c r="EMU23" s="71">
        <v>52.327887396809842</v>
      </c>
      <c r="EMV23" s="71">
        <v>54.186989691356743</v>
      </c>
      <c r="EMW23" s="71">
        <v>56.112142069588089</v>
      </c>
      <c r="EMX23" s="71">
        <v>58.105691155230566</v>
      </c>
      <c r="EMY23" s="70">
        <v>0</v>
      </c>
      <c r="EMZ23" s="70">
        <v>0</v>
      </c>
      <c r="ENA23" s="70">
        <v>0</v>
      </c>
      <c r="ENB23" s="70">
        <v>0</v>
      </c>
      <c r="ENC23" s="70">
        <v>0</v>
      </c>
      <c r="END23" s="70">
        <v>4.1644939998283448</v>
      </c>
      <c r="ENE23" s="70">
        <v>8.8866595004792686</v>
      </c>
      <c r="ENF23" s="70">
        <v>14.222505257670022</v>
      </c>
      <c r="ENG23" s="70">
        <v>20.233040152280932</v>
      </c>
      <c r="ENH23" s="70">
        <v>26.98469167266439</v>
      </c>
      <c r="ENI23" s="70">
        <v>29.639527725646293</v>
      </c>
      <c r="ENJ23" s="70">
        <v>32.502249561470578</v>
      </c>
      <c r="ENK23" s="70">
        <v>35.587846729608017</v>
      </c>
      <c r="ENL23" s="70">
        <v>38.912350443251455</v>
      </c>
      <c r="ENM23" s="70">
        <v>42.492904675589031</v>
      </c>
      <c r="ENN23" s="70">
        <v>46.347842064367498</v>
      </c>
      <c r="ENO23" s="70">
        <v>50.496764948392666</v>
      </c>
      <c r="ENP23" s="70">
        <v>54.960631881344391</v>
      </c>
      <c r="ENQ23" s="70">
        <v>59.761849991471173</v>
      </c>
      <c r="ENR23" s="70">
        <v>64.924373580472107</v>
      </c>
      <c r="ENS23" s="70">
        <v>70.473809381274719</v>
      </c>
      <c r="ENT23" s="70">
        <v>76.437528922589919</v>
      </c>
      <c r="ENU23" s="70">
        <v>82.844788478183361</v>
      </c>
      <c r="ENV23" s="70">
        <v>89.726857110881156</v>
      </c>
      <c r="ENW23" s="70">
        <v>97.117153355549675</v>
      </c>
      <c r="ENX23" s="70">
        <v>105.05139112181372</v>
      </c>
      <c r="ENY23" s="70">
        <v>0</v>
      </c>
      <c r="ENZ23" s="70">
        <v>0</v>
      </c>
      <c r="EOA23" s="70">
        <v>0</v>
      </c>
      <c r="EOB23" s="70">
        <v>0</v>
      </c>
      <c r="EOC23" s="70">
        <v>0</v>
      </c>
      <c r="EOD23" s="70">
        <v>5.6441906041172416</v>
      </c>
      <c r="EOE23" s="70">
        <v>11.759696757637734</v>
      </c>
      <c r="EOF23" s="70">
        <v>18.376036202256891</v>
      </c>
      <c r="EOG23" s="70">
        <v>25.524369923330745</v>
      </c>
      <c r="EOH23" s="70">
        <v>33.237587911318855</v>
      </c>
      <c r="EOI23" s="70">
        <v>34.832214267177704</v>
      </c>
      <c r="EOJ23" s="70">
        <v>36.500769972000263</v>
      </c>
      <c r="EOK23" s="70">
        <v>38.246602877133618</v>
      </c>
      <c r="EOL23" s="70">
        <v>40.073209891845117</v>
      </c>
      <c r="EOM23" s="70">
        <v>41.984243536440232</v>
      </c>
      <c r="EON23" s="70">
        <v>43.983518780698631</v>
      </c>
      <c r="EOO23" s="70">
        <v>46.07502017995683</v>
      </c>
      <c r="EOP23" s="70">
        <v>48.26290932169578</v>
      </c>
      <c r="EOQ23" s="70">
        <v>50.551532596043927</v>
      </c>
      <c r="EOR23" s="70">
        <v>52.945429304181758</v>
      </c>
      <c r="EOS23" s="70">
        <v>55.449340119234336</v>
      </c>
      <c r="EOT23" s="70">
        <v>58.068215914864808</v>
      </c>
      <c r="EOU23" s="70">
        <v>60.807226977433629</v>
      </c>
      <c r="EOV23" s="70">
        <v>63.67177261827004</v>
      </c>
      <c r="EOW23" s="70">
        <v>66.667491203310973</v>
      </c>
      <c r="EOX23" s="70">
        <v>69.800270618103468</v>
      </c>
      <c r="EOY23" s="70">
        <f t="shared" si="43"/>
        <v>722.41151680967926</v>
      </c>
      <c r="EOZ23" s="70">
        <f t="shared" si="44"/>
        <v>1879.3975239373883</v>
      </c>
      <c r="EPA23" s="70">
        <f t="shared" si="45"/>
        <v>55.570116677667635</v>
      </c>
      <c r="EPB23" s="70">
        <f t="shared" si="46"/>
        <v>81.712935823364703</v>
      </c>
      <c r="EPC23" s="70">
        <f t="shared" si="47"/>
        <v>874.33391890153712</v>
      </c>
      <c r="EPD23" s="70">
        <f t="shared" si="48"/>
        <v>1945.7148641268225</v>
      </c>
      <c r="EPE23" s="70">
        <f t="shared" si="49"/>
        <v>67.256455300118233</v>
      </c>
      <c r="EPF23" s="70">
        <f t="shared" si="50"/>
        <v>84.596298440296636</v>
      </c>
      <c r="EPG23" s="70">
        <f t="shared" si="51"/>
        <v>1596.7454357112165</v>
      </c>
      <c r="EPH23" s="70">
        <f t="shared" si="6"/>
        <v>3825.1123880642108</v>
      </c>
      <c r="EPI23" s="70">
        <f t="shared" si="6"/>
        <v>122.82657197778587</v>
      </c>
      <c r="EPJ23" s="70">
        <f t="shared" si="6"/>
        <v>166.30923426366132</v>
      </c>
      <c r="EPK23" s="70">
        <f t="shared" si="52"/>
        <v>422.4374050268234</v>
      </c>
      <c r="EPL23" s="70">
        <f t="shared" si="53"/>
        <v>827.62826338255957</v>
      </c>
      <c r="EPM23" s="70">
        <f t="shared" si="7"/>
        <v>190.08302727790411</v>
      </c>
      <c r="EPN23" s="70">
        <f t="shared" si="7"/>
        <v>250.90553270395796</v>
      </c>
      <c r="EPO23" s="70">
        <f t="shared" si="54"/>
        <v>544.17147817758018</v>
      </c>
      <c r="EPP23" s="70">
        <f t="shared" si="55"/>
        <v>1043.2532145497703</v>
      </c>
      <c r="EPQ23" s="70">
        <f t="shared" si="8"/>
        <v>312.90959925568995</v>
      </c>
      <c r="EPR23" s="70">
        <f t="shared" si="8"/>
        <v>417.21476696761931</v>
      </c>
      <c r="EPS23" s="70">
        <f t="shared" si="8"/>
        <v>966.60888320440358</v>
      </c>
      <c r="EPT23" s="70">
        <f t="shared" si="8"/>
        <v>1870.8814779323297</v>
      </c>
      <c r="EPU23" s="70">
        <f t="shared" si="8"/>
        <v>502.99262653359403</v>
      </c>
      <c r="EPV23" s="70">
        <f t="shared" si="8"/>
        <v>668.1202996715773</v>
      </c>
      <c r="EPW23" s="70">
        <f t="shared" si="56"/>
        <v>299.97411178285586</v>
      </c>
      <c r="EPX23" s="70">
        <f t="shared" si="9"/>
        <v>1051.7692605548286</v>
      </c>
      <c r="EPY23" s="70">
        <f t="shared" si="57"/>
        <v>23.074931675604297</v>
      </c>
      <c r="EPZ23" s="70">
        <f t="shared" si="58"/>
        <v>45.729098284992553</v>
      </c>
      <c r="EQA23" s="70">
        <f t="shared" si="10"/>
        <v>330.16244072395693</v>
      </c>
      <c r="EQB23" s="70">
        <f t="shared" si="10"/>
        <v>902.46164957705219</v>
      </c>
      <c r="EQC23" s="70">
        <f t="shared" si="59"/>
        <v>25.397110824919764</v>
      </c>
      <c r="EQD23" s="70">
        <f t="shared" si="60"/>
        <v>39.237463025089227</v>
      </c>
      <c r="EQE23" s="70">
        <f t="shared" si="11"/>
        <v>630.1365525068129</v>
      </c>
      <c r="EQF23" s="70">
        <f t="shared" si="11"/>
        <v>1954.230910131881</v>
      </c>
      <c r="EQG23" s="70">
        <f t="shared" si="61"/>
        <v>48.472042500524068</v>
      </c>
      <c r="EQH23" s="70">
        <f t="shared" si="62"/>
        <v>84.966561310081786</v>
      </c>
      <c r="EQI23" s="25" t="s">
        <v>4324</v>
      </c>
    </row>
    <row r="24" spans="1:3831" s="25" customFormat="1" x14ac:dyDescent="0.25">
      <c r="A24" s="25" t="s">
        <v>4351</v>
      </c>
      <c r="B24" s="26" t="s">
        <v>4352</v>
      </c>
      <c r="C24" s="27">
        <v>2</v>
      </c>
      <c r="D24" s="28">
        <v>2</v>
      </c>
      <c r="E24" s="26" t="s">
        <v>4339</v>
      </c>
      <c r="F24" s="29" t="s">
        <v>4340</v>
      </c>
      <c r="G24" s="30" t="s">
        <v>4313</v>
      </c>
      <c r="H24" s="25" t="s">
        <v>4314</v>
      </c>
      <c r="I24" s="31">
        <v>6821.9570000000003</v>
      </c>
      <c r="J24" s="31">
        <v>4197.0460000000003</v>
      </c>
      <c r="K24" s="27">
        <v>2018</v>
      </c>
      <c r="L24" s="27">
        <v>2024</v>
      </c>
      <c r="M24" s="25">
        <f t="shared" si="12"/>
        <v>7</v>
      </c>
      <c r="N24" s="32">
        <v>2.2709065782581468</v>
      </c>
      <c r="O24" s="32">
        <v>-0.96454969991580697</v>
      </c>
      <c r="P24" s="25">
        <v>0.12539999999999998</v>
      </c>
      <c r="Q24" s="25">
        <v>0.23612</v>
      </c>
      <c r="R24" s="25">
        <v>0.63847999999999994</v>
      </c>
      <c r="S24" s="25">
        <v>0.12539999999999998</v>
      </c>
      <c r="T24" s="25">
        <v>0.23612</v>
      </c>
      <c r="U24" s="25">
        <v>0.63847999999999994</v>
      </c>
      <c r="V24" s="25">
        <v>4.3</v>
      </c>
      <c r="W24" s="25">
        <v>4.5</v>
      </c>
      <c r="X24" s="95">
        <v>1850000</v>
      </c>
      <c r="Y24" s="95">
        <v>1850000</v>
      </c>
      <c r="Z24" s="95">
        <v>1285991.1315521018</v>
      </c>
      <c r="AA24" s="95">
        <v>2524617.8545677587</v>
      </c>
      <c r="AB24" s="34">
        <v>0.71</v>
      </c>
      <c r="AC24" s="34">
        <v>0.28999999999999998</v>
      </c>
      <c r="AD24" s="33">
        <f t="shared" si="13"/>
        <v>1926157.4106322033</v>
      </c>
      <c r="AE24" s="33">
        <v>1313500</v>
      </c>
      <c r="AF24" s="35">
        <v>1343328.3579054207</v>
      </c>
      <c r="AG24" s="35">
        <v>1373834.0899527022</v>
      </c>
      <c r="AH24" s="35">
        <v>1405032.5786757909</v>
      </c>
      <c r="AI24" s="35">
        <v>1436939.5559316096</v>
      </c>
      <c r="AJ24" s="35">
        <v>1469571.1108328539</v>
      </c>
      <c r="AK24" s="35">
        <v>1502943.6978609385</v>
      </c>
      <c r="AL24" s="35">
        <v>1537074.1451631789</v>
      </c>
      <c r="AM24" s="35">
        <v>1571979.6630383946</v>
      </c>
      <c r="AN24" s="35">
        <v>1607677.8526152137</v>
      </c>
      <c r="AO24" s="35">
        <v>1644186.714727452</v>
      </c>
      <c r="AP24" s="35">
        <v>1681524.6589910442</v>
      </c>
      <c r="AQ24" s="35">
        <v>1719710.5130871045</v>
      </c>
      <c r="AR24" s="35">
        <v>1758763.5322557965</v>
      </c>
      <c r="AS24" s="35">
        <v>1798703.4090057986</v>
      </c>
      <c r="AT24" s="35">
        <v>1839550.2830442649</v>
      </c>
      <c r="AU24" s="35">
        <v>1881324.7514322835</v>
      </c>
      <c r="AV24" s="35">
        <v>1924047.8789709581</v>
      </c>
      <c r="AW24" s="35">
        <v>1967741.2088233458</v>
      </c>
      <c r="AX24" s="35">
        <v>2012426.7733776115</v>
      </c>
      <c r="AY24" s="35">
        <v>2058127.1053568718</v>
      </c>
      <c r="AZ24" s="35">
        <v>2104865.2491813349</v>
      </c>
      <c r="BA24" s="35">
        <v>2152664.7725884635</v>
      </c>
      <c r="BB24" s="35">
        <v>2201549.7785170209</v>
      </c>
      <c r="BC24" s="35">
        <v>2251544.9172609914</v>
      </c>
      <c r="BD24" s="35">
        <v>2302675.3988995082</v>
      </c>
      <c r="BE24" s="33">
        <v>536500</v>
      </c>
      <c r="BF24" s="35">
        <v>531325.19085995166</v>
      </c>
      <c r="BG24" s="35">
        <v>526200.29532593489</v>
      </c>
      <c r="BH24" s="35">
        <v>521124.83195641247</v>
      </c>
      <c r="BI24" s="35">
        <v>516098.32395359012</v>
      </c>
      <c r="BJ24" s="35">
        <v>511120.29911862529</v>
      </c>
      <c r="BK24" s="35">
        <v>506190.28980726784</v>
      </c>
      <c r="BL24" s="35">
        <v>501307.83288592886</v>
      </c>
      <c r="BM24" s="35">
        <v>496472.46968817321</v>
      </c>
      <c r="BN24" s="35">
        <v>491683.74597163132</v>
      </c>
      <c r="BO24" s="35">
        <v>486941.21187532716</v>
      </c>
      <c r="BP24" s="35">
        <v>482244.42187741731</v>
      </c>
      <c r="BQ24" s="35">
        <v>477592.93475333793</v>
      </c>
      <c r="BR24" s="35">
        <v>472986.31353435549</v>
      </c>
      <c r="BS24" s="35">
        <v>468424.12546651706</v>
      </c>
      <c r="BT24" s="35">
        <v>463905.94196999655</v>
      </c>
      <c r="BU24" s="35">
        <v>459431.33859883336</v>
      </c>
      <c r="BV24" s="35">
        <v>454999.89500105917</v>
      </c>
      <c r="BW24" s="35">
        <v>450611.19487920922</v>
      </c>
      <c r="BX24" s="35">
        <v>446264.82595121476</v>
      </c>
      <c r="BY24" s="35">
        <v>441960.3799116725</v>
      </c>
      <c r="BZ24" s="35">
        <v>437697.45239348768</v>
      </c>
      <c r="CA24" s="35">
        <v>433475.64292988717</v>
      </c>
      <c r="CB24" s="35">
        <v>429294.55491679884</v>
      </c>
      <c r="CC24" s="35">
        <v>425153.79557559395</v>
      </c>
      <c r="CD24" s="35">
        <v>421052.97591618891</v>
      </c>
      <c r="CE24" s="25">
        <v>0.5</v>
      </c>
      <c r="CF24" s="25">
        <v>0.8</v>
      </c>
      <c r="CG24" s="25">
        <v>0.81</v>
      </c>
      <c r="CH24" s="36">
        <v>0.93</v>
      </c>
      <c r="CI24" s="37">
        <v>0.62000000000000011</v>
      </c>
      <c r="CJ24" s="25">
        <v>0.62000000000000011</v>
      </c>
      <c r="CK24" s="25">
        <v>0.62000000000000011</v>
      </c>
      <c r="CL24" s="38">
        <v>0.6457142857142858</v>
      </c>
      <c r="CM24" s="25">
        <v>0.67142857142857149</v>
      </c>
      <c r="CN24" s="25">
        <v>0.69714285714285718</v>
      </c>
      <c r="CO24" s="25">
        <v>0.72285714285714286</v>
      </c>
      <c r="CP24" s="25">
        <v>0.74857142857142855</v>
      </c>
      <c r="CQ24" s="25">
        <v>0.77428571428571424</v>
      </c>
      <c r="CR24" s="38">
        <v>0.8</v>
      </c>
      <c r="CS24" s="25">
        <v>0.8</v>
      </c>
      <c r="CT24" s="25">
        <v>0.8</v>
      </c>
      <c r="CU24" s="25">
        <v>0.8</v>
      </c>
      <c r="CV24" s="25">
        <v>0.8</v>
      </c>
      <c r="CW24" s="25">
        <v>0.8</v>
      </c>
      <c r="CX24" s="25">
        <v>0.8</v>
      </c>
      <c r="CY24" s="25">
        <v>0.8</v>
      </c>
      <c r="CZ24" s="25">
        <v>0.8</v>
      </c>
      <c r="DA24" s="25">
        <v>0.8</v>
      </c>
      <c r="DB24" s="25">
        <v>0.8</v>
      </c>
      <c r="DC24" s="25">
        <v>0.8</v>
      </c>
      <c r="DD24" s="25">
        <v>0.8</v>
      </c>
      <c r="DE24" s="25">
        <v>0.8</v>
      </c>
      <c r="DF24" s="25">
        <v>0.8</v>
      </c>
      <c r="DG24" s="25">
        <v>0.8</v>
      </c>
      <c r="DH24" s="25">
        <v>0.8</v>
      </c>
      <c r="DI24" s="25">
        <v>0.5</v>
      </c>
      <c r="DJ24" s="25">
        <v>0.8</v>
      </c>
      <c r="DK24" s="25">
        <v>0.4</v>
      </c>
      <c r="DL24" s="36">
        <v>0.6</v>
      </c>
      <c r="DM24" s="25">
        <v>0.2</v>
      </c>
      <c r="DN24" s="25">
        <v>0.2</v>
      </c>
      <c r="DO24" s="25">
        <v>0.2</v>
      </c>
      <c r="DP24" s="38">
        <v>0.28571428571428575</v>
      </c>
      <c r="DQ24" s="25">
        <v>0.3714285714285715</v>
      </c>
      <c r="DR24" s="25">
        <v>0.45714285714285724</v>
      </c>
      <c r="DS24" s="25">
        <v>0.54285714285714293</v>
      </c>
      <c r="DT24" s="25">
        <v>0.62857142857142867</v>
      </c>
      <c r="DU24" s="25">
        <v>0.71428571428571441</v>
      </c>
      <c r="DV24" s="38">
        <v>0.8</v>
      </c>
      <c r="DW24" s="25">
        <v>0.8</v>
      </c>
      <c r="DX24" s="25">
        <v>0.8</v>
      </c>
      <c r="DY24" s="25">
        <v>0.8</v>
      </c>
      <c r="DZ24" s="25">
        <v>0.8</v>
      </c>
      <c r="EA24" s="25">
        <v>0.8</v>
      </c>
      <c r="EB24" s="46">
        <v>0.8</v>
      </c>
      <c r="EC24" s="25">
        <v>0.8</v>
      </c>
      <c r="ED24" s="25">
        <v>0.8</v>
      </c>
      <c r="EE24" s="25">
        <v>0.8</v>
      </c>
      <c r="EF24" s="25">
        <v>0.8</v>
      </c>
      <c r="EG24" s="25">
        <v>0.8</v>
      </c>
      <c r="EH24" s="25">
        <v>0.8</v>
      </c>
      <c r="EI24" s="25">
        <v>0.8</v>
      </c>
      <c r="EJ24" s="25">
        <v>0.8</v>
      </c>
      <c r="EK24" s="25">
        <v>0.8</v>
      </c>
      <c r="EL24" s="25">
        <v>0.8</v>
      </c>
      <c r="EM24" s="25">
        <v>0.5</v>
      </c>
      <c r="EN24" s="25">
        <v>0.8</v>
      </c>
      <c r="EO24" s="25">
        <v>0.37</v>
      </c>
      <c r="EP24" s="25">
        <v>1</v>
      </c>
      <c r="EQ24" s="25">
        <v>0.185</v>
      </c>
      <c r="ER24" s="25">
        <v>0.185</v>
      </c>
      <c r="ES24" s="25">
        <v>0.185</v>
      </c>
      <c r="ET24" s="38">
        <v>0.27285714285714285</v>
      </c>
      <c r="EU24" s="25">
        <v>0.36071428571428571</v>
      </c>
      <c r="EV24" s="25">
        <v>0.44857142857142857</v>
      </c>
      <c r="EW24" s="25">
        <v>0.53642857142857148</v>
      </c>
      <c r="EX24" s="25">
        <v>0.62428571428571433</v>
      </c>
      <c r="EY24" s="25">
        <v>0.71214285714285719</v>
      </c>
      <c r="EZ24" s="38">
        <v>0.8</v>
      </c>
      <c r="FA24" s="25">
        <v>0.8</v>
      </c>
      <c r="FB24" s="25">
        <v>0.8</v>
      </c>
      <c r="FC24" s="25">
        <v>0.8</v>
      </c>
      <c r="FD24" s="25">
        <v>0.8</v>
      </c>
      <c r="FE24" s="25">
        <v>0.8</v>
      </c>
      <c r="FF24" s="25">
        <v>0.8</v>
      </c>
      <c r="FG24" s="25">
        <v>0.8</v>
      </c>
      <c r="FH24" s="25">
        <v>0.8</v>
      </c>
      <c r="FI24" s="25">
        <v>0.8</v>
      </c>
      <c r="FJ24" s="25">
        <v>0.8</v>
      </c>
      <c r="FK24" s="25">
        <v>0.8</v>
      </c>
      <c r="FL24" s="25">
        <v>0.8</v>
      </c>
      <c r="FM24" s="25">
        <v>0.8</v>
      </c>
      <c r="FN24" s="25">
        <v>0.8</v>
      </c>
      <c r="FO24" s="25">
        <v>0.8</v>
      </c>
      <c r="FP24" s="25">
        <v>0.8</v>
      </c>
      <c r="FQ24" s="25">
        <v>0.5</v>
      </c>
      <c r="FR24" s="25">
        <v>0.8</v>
      </c>
      <c r="FS24" s="25">
        <v>0.22</v>
      </c>
      <c r="FT24" s="25">
        <v>1</v>
      </c>
      <c r="FU24" s="25">
        <v>0.11</v>
      </c>
      <c r="FV24" s="25">
        <v>0.11</v>
      </c>
      <c r="FW24" s="25">
        <v>0.11</v>
      </c>
      <c r="FX24" s="38">
        <v>0.20857142857142857</v>
      </c>
      <c r="FY24" s="25">
        <v>0.30714285714285716</v>
      </c>
      <c r="FZ24" s="25">
        <v>0.40571428571428575</v>
      </c>
      <c r="GA24" s="25">
        <v>0.50428571428571434</v>
      </c>
      <c r="GB24" s="25">
        <v>0.60285714285714287</v>
      </c>
      <c r="GC24" s="25">
        <v>0.7014285714285714</v>
      </c>
      <c r="GD24" s="38">
        <v>0.8</v>
      </c>
      <c r="GE24" s="25">
        <v>0.8</v>
      </c>
      <c r="GF24" s="25">
        <v>0.8</v>
      </c>
      <c r="GG24" s="25">
        <v>0.8</v>
      </c>
      <c r="GH24" s="25">
        <v>0.8</v>
      </c>
      <c r="GI24" s="25">
        <v>0.8</v>
      </c>
      <c r="GJ24" s="25">
        <v>0.8</v>
      </c>
      <c r="GK24" s="25">
        <v>0.8</v>
      </c>
      <c r="GL24" s="25">
        <v>0.8</v>
      </c>
      <c r="GM24" s="25">
        <v>0.8</v>
      </c>
      <c r="GN24" s="25">
        <v>0.8</v>
      </c>
      <c r="GO24" s="25">
        <v>0.8</v>
      </c>
      <c r="GP24" s="25">
        <v>0.8</v>
      </c>
      <c r="GQ24" s="25">
        <v>0.8</v>
      </c>
      <c r="GR24" s="25">
        <v>0.8</v>
      </c>
      <c r="GS24" s="25">
        <v>0.8</v>
      </c>
      <c r="GT24" s="25">
        <v>0.8</v>
      </c>
      <c r="GU24" s="25">
        <v>0.5</v>
      </c>
      <c r="GV24" s="25">
        <v>0.8</v>
      </c>
      <c r="GW24" s="25">
        <v>0.31</v>
      </c>
      <c r="GX24" s="25">
        <v>1</v>
      </c>
      <c r="GY24" s="25">
        <v>0.155</v>
      </c>
      <c r="GZ24" s="25">
        <v>0.155</v>
      </c>
      <c r="HA24" s="25">
        <v>0.155</v>
      </c>
      <c r="HB24" s="38">
        <v>0.24714285714285716</v>
      </c>
      <c r="HC24" s="25">
        <v>0.3392857142857143</v>
      </c>
      <c r="HD24" s="25">
        <v>0.43142857142857144</v>
      </c>
      <c r="HE24" s="25">
        <v>0.52357142857142858</v>
      </c>
      <c r="HF24" s="25">
        <v>0.61571428571428577</v>
      </c>
      <c r="HG24" s="25">
        <v>0.70785714285714296</v>
      </c>
      <c r="HH24" s="38">
        <v>0.8</v>
      </c>
      <c r="HI24" s="25">
        <v>0.8</v>
      </c>
      <c r="HJ24" s="25">
        <v>0.8</v>
      </c>
      <c r="HK24" s="25">
        <v>0.8</v>
      </c>
      <c r="HL24" s="25">
        <v>0.8</v>
      </c>
      <c r="HM24" s="25">
        <v>0.8</v>
      </c>
      <c r="HN24" s="25">
        <v>0.8</v>
      </c>
      <c r="HO24" s="25">
        <v>0.8</v>
      </c>
      <c r="HP24" s="25">
        <v>0.8</v>
      </c>
      <c r="HQ24" s="25">
        <v>0.8</v>
      </c>
      <c r="HR24" s="25">
        <v>0.8</v>
      </c>
      <c r="HS24" s="25">
        <v>0.8</v>
      </c>
      <c r="HT24" s="25">
        <v>0.8</v>
      </c>
      <c r="HU24" s="25">
        <v>0.8</v>
      </c>
      <c r="HV24" s="25">
        <v>0.8</v>
      </c>
      <c r="HW24" s="25">
        <v>0.8</v>
      </c>
      <c r="HX24" s="25">
        <v>0.8</v>
      </c>
      <c r="HY24" s="25">
        <v>0.5</v>
      </c>
      <c r="HZ24" s="25">
        <v>0.8</v>
      </c>
      <c r="IA24" s="25">
        <v>0.17</v>
      </c>
      <c r="IB24" s="25">
        <v>1</v>
      </c>
      <c r="IC24" s="25">
        <v>8.5000000000000006E-2</v>
      </c>
      <c r="ID24" s="25">
        <v>8.5000000000000006E-2</v>
      </c>
      <c r="IE24" s="25">
        <v>8.5000000000000006E-2</v>
      </c>
      <c r="IF24" s="38">
        <v>0.18714285714285717</v>
      </c>
      <c r="IG24" s="25">
        <v>0.28928571428571431</v>
      </c>
      <c r="IH24" s="25">
        <v>0.39142857142857146</v>
      </c>
      <c r="II24" s="25">
        <v>0.49357142857142861</v>
      </c>
      <c r="IJ24" s="25">
        <v>0.59571428571428575</v>
      </c>
      <c r="IK24" s="25">
        <v>0.69785714285714295</v>
      </c>
      <c r="IL24" s="38">
        <v>0.8</v>
      </c>
      <c r="IM24" s="25">
        <v>0.8</v>
      </c>
      <c r="IN24" s="25">
        <v>0.8</v>
      </c>
      <c r="IO24" s="25">
        <v>0.8</v>
      </c>
      <c r="IP24" s="25">
        <v>0.8</v>
      </c>
      <c r="IQ24" s="25">
        <v>0.8</v>
      </c>
      <c r="IR24" s="25">
        <v>0.8</v>
      </c>
      <c r="IS24" s="25">
        <v>0.8</v>
      </c>
      <c r="IT24" s="25">
        <v>0.8</v>
      </c>
      <c r="IU24" s="25">
        <v>0.8</v>
      </c>
      <c r="IV24" s="25">
        <v>0.8</v>
      </c>
      <c r="IW24" s="25">
        <v>0.8</v>
      </c>
      <c r="IX24" s="25">
        <v>0.8</v>
      </c>
      <c r="IY24" s="25">
        <v>0.8</v>
      </c>
      <c r="IZ24" s="25">
        <v>0.8</v>
      </c>
      <c r="JA24" s="25">
        <v>0.8</v>
      </c>
      <c r="JB24" s="25">
        <v>0.8</v>
      </c>
      <c r="JC24" s="74" t="s">
        <v>4322</v>
      </c>
      <c r="JD24" s="75">
        <v>2</v>
      </c>
      <c r="JE24" s="41">
        <v>0.85</v>
      </c>
      <c r="JF24" s="41">
        <f>D24</f>
        <v>2</v>
      </c>
      <c r="JJ24" s="38">
        <v>0.42499999999999999</v>
      </c>
      <c r="JK24" s="38">
        <v>0.42499999999999999</v>
      </c>
      <c r="JM24" s="38">
        <v>0.42499999999999999</v>
      </c>
      <c r="JN24" s="38">
        <v>0.42499999999999999</v>
      </c>
      <c r="KJ24" s="38">
        <v>0.42499999999999999</v>
      </c>
      <c r="KK24" s="38">
        <v>0.42499999999999999</v>
      </c>
      <c r="KM24" s="38">
        <v>0.42499999999999999</v>
      </c>
      <c r="KN24" s="38">
        <v>0.42499999999999999</v>
      </c>
      <c r="LJ24" s="38">
        <v>0.42499999999999999</v>
      </c>
      <c r="LK24" s="38">
        <v>0.42499999999999999</v>
      </c>
      <c r="LM24" s="38">
        <v>0.42499999999999999</v>
      </c>
      <c r="LN24" s="38">
        <v>0.42499999999999999</v>
      </c>
      <c r="LP24" s="38">
        <v>0.42499999999999999</v>
      </c>
      <c r="LQ24" s="38">
        <v>0.42499999999999999</v>
      </c>
      <c r="LS24" s="38">
        <v>0.42499999999999999</v>
      </c>
      <c r="LT24" s="38">
        <v>0.42499999999999999</v>
      </c>
      <c r="LV24" s="38">
        <v>0.42499999999999999</v>
      </c>
      <c r="LW24" s="38">
        <v>0.42499999999999999</v>
      </c>
      <c r="LY24" s="38">
        <v>0.42499999999999999</v>
      </c>
      <c r="LZ24" s="38">
        <v>0.42499999999999999</v>
      </c>
      <c r="MB24" s="38">
        <v>0.42499999999999999</v>
      </c>
      <c r="MC24" s="38">
        <v>0.42499999999999999</v>
      </c>
      <c r="ME24" s="38">
        <v>0.42499999999999999</v>
      </c>
      <c r="MF24" s="38">
        <v>0.42499999999999999</v>
      </c>
      <c r="MJ24" s="38">
        <v>0.42499999999999999</v>
      </c>
      <c r="MK24" s="38">
        <v>0.42499999999999999</v>
      </c>
      <c r="MM24" s="38">
        <v>0.42499999999999999</v>
      </c>
      <c r="MN24" s="38">
        <v>0.42499999999999999</v>
      </c>
      <c r="MP24" s="38">
        <v>0.42499999999999999</v>
      </c>
      <c r="MQ24" s="38">
        <v>0.42499999999999999</v>
      </c>
      <c r="MS24" s="38">
        <v>0.42499999999999999</v>
      </c>
      <c r="MT24" s="38">
        <v>0.42499999999999999</v>
      </c>
      <c r="MV24" s="38">
        <v>0.42499999999999999</v>
      </c>
      <c r="MW24" s="38">
        <v>0.42499999999999999</v>
      </c>
      <c r="MY24" s="38">
        <v>0.42499999999999999</v>
      </c>
      <c r="MZ24" s="38">
        <v>0.42499999999999999</v>
      </c>
      <c r="NB24" s="38">
        <v>0.42499999999999999</v>
      </c>
      <c r="NC24" s="38">
        <v>0.42499999999999999</v>
      </c>
      <c r="NE24" s="38">
        <v>0.42499999999999999</v>
      </c>
      <c r="NF24" s="38">
        <v>0.42499999999999999</v>
      </c>
      <c r="NG24" s="35">
        <v>0</v>
      </c>
      <c r="NH24" s="35">
        <v>0</v>
      </c>
      <c r="NI24" s="35">
        <v>0</v>
      </c>
      <c r="NJ24" s="42">
        <v>100061.17781003918</v>
      </c>
      <c r="NK24" s="42">
        <v>100061.17781003918</v>
      </c>
      <c r="NL24" s="42">
        <v>100061.17781003918</v>
      </c>
      <c r="NM24" s="42">
        <v>100061.17781003918</v>
      </c>
      <c r="NN24" s="42">
        <v>100061.17781003918</v>
      </c>
      <c r="NO24" s="42">
        <v>100061.17781003918</v>
      </c>
      <c r="NP24" s="42">
        <v>100061.17781003918</v>
      </c>
      <c r="NQ24" s="35">
        <v>36508.862112238305</v>
      </c>
      <c r="NR24" s="35">
        <v>37337.94426359213</v>
      </c>
      <c r="NS24" s="35">
        <v>38185.854096060386</v>
      </c>
      <c r="NT24" s="35">
        <v>39053.019168691942</v>
      </c>
      <c r="NU24" s="35">
        <v>39939.876750002149</v>
      </c>
      <c r="NV24" s="35">
        <v>40846.874038466252</v>
      </c>
      <c r="NW24" s="35">
        <v>41774.468388018664</v>
      </c>
      <c r="NX24" s="35">
        <v>42723.127538674511</v>
      </c>
      <c r="NY24" s="35">
        <v>43693.329852387775</v>
      </c>
      <c r="NZ24" s="35">
        <v>44685.5645542657</v>
      </c>
      <c r="OA24" s="35">
        <v>45700.331979260314</v>
      </c>
      <c r="OB24" s="35">
        <v>46738.143824463012</v>
      </c>
      <c r="OC24" s="35">
        <v>47799.52340712864</v>
      </c>
      <c r="OD24" s="35">
        <v>48885.005928557366</v>
      </c>
      <c r="OE24" s="35">
        <v>49995.138743970543</v>
      </c>
      <c r="OF24" s="35">
        <v>51130.481638516765</v>
      </c>
      <c r="OG24" s="35">
        <v>0</v>
      </c>
      <c r="OH24" s="35">
        <v>0</v>
      </c>
      <c r="OI24" s="35">
        <v>0</v>
      </c>
      <c r="OJ24" s="42">
        <v>48970.133834461099</v>
      </c>
      <c r="OK24" s="42">
        <v>48970.133834461099</v>
      </c>
      <c r="OL24" s="42">
        <v>48970.133834461099</v>
      </c>
      <c r="OM24" s="42">
        <v>48970.133834461099</v>
      </c>
      <c r="ON24" s="42">
        <v>48970.133834461099</v>
      </c>
      <c r="OO24" s="42">
        <v>48970.133834461099</v>
      </c>
      <c r="OP24" s="42">
        <v>48970.133834461099</v>
      </c>
      <c r="OQ24" s="35">
        <v>0</v>
      </c>
      <c r="OR24" s="35">
        <v>0</v>
      </c>
      <c r="OS24" s="35">
        <v>0</v>
      </c>
      <c r="OT24" s="35">
        <v>0</v>
      </c>
      <c r="OU24" s="35">
        <v>0</v>
      </c>
      <c r="OV24" s="35">
        <v>0</v>
      </c>
      <c r="OW24" s="35">
        <v>0</v>
      </c>
      <c r="OX24" s="35">
        <v>0</v>
      </c>
      <c r="OY24" s="35">
        <v>0</v>
      </c>
      <c r="OZ24" s="35">
        <v>0</v>
      </c>
      <c r="PA24" s="35">
        <v>0</v>
      </c>
      <c r="PB24" s="35">
        <v>0</v>
      </c>
      <c r="PC24" s="35">
        <v>0</v>
      </c>
      <c r="PD24" s="35">
        <v>0</v>
      </c>
      <c r="PE24" s="35">
        <v>0</v>
      </c>
      <c r="PF24" s="35">
        <v>0</v>
      </c>
      <c r="PG24" s="35">
        <v>0</v>
      </c>
      <c r="PH24" s="35">
        <v>0</v>
      </c>
      <c r="PI24" s="35">
        <v>0</v>
      </c>
      <c r="PJ24" s="42">
        <v>174900.66822521907</v>
      </c>
      <c r="PK24" s="42">
        <v>174900.66822521907</v>
      </c>
      <c r="PL24" s="42">
        <v>174900.66822521907</v>
      </c>
      <c r="PM24" s="42">
        <v>174900.66822521907</v>
      </c>
      <c r="PN24" s="42">
        <v>174900.66822521907</v>
      </c>
      <c r="PO24" s="42">
        <v>174900.66822521907</v>
      </c>
      <c r="PP24" s="42">
        <v>174900.66822521907</v>
      </c>
      <c r="PQ24" s="35">
        <v>36508.862112238305</v>
      </c>
      <c r="PR24" s="35">
        <v>37337.94426359213</v>
      </c>
      <c r="PS24" s="35">
        <v>38185.854096060386</v>
      </c>
      <c r="PT24" s="35">
        <v>39053.019168691942</v>
      </c>
      <c r="PU24" s="35">
        <v>39939.876750002149</v>
      </c>
      <c r="PV24" s="35">
        <v>40846.874038466252</v>
      </c>
      <c r="PW24" s="35">
        <v>41774.468388018664</v>
      </c>
      <c r="PX24" s="35">
        <v>42723.127538674511</v>
      </c>
      <c r="PY24" s="35">
        <v>43693.329852387775</v>
      </c>
      <c r="PZ24" s="35">
        <v>44685.5645542657</v>
      </c>
      <c r="QA24" s="35">
        <v>45700.331979260314</v>
      </c>
      <c r="QB24" s="35">
        <v>46738.143824463012</v>
      </c>
      <c r="QC24" s="35">
        <v>47799.52340712864</v>
      </c>
      <c r="QD24" s="35">
        <v>48885.005928557366</v>
      </c>
      <c r="QE24" s="35">
        <v>49995.138743970543</v>
      </c>
      <c r="QF24" s="35">
        <v>51130.481638516765</v>
      </c>
      <c r="QG24" s="35">
        <v>0</v>
      </c>
      <c r="QH24" s="35">
        <v>0</v>
      </c>
      <c r="QI24" s="35">
        <v>0</v>
      </c>
      <c r="QJ24" s="42">
        <v>49927.301893156553</v>
      </c>
      <c r="QK24" s="42">
        <v>49927.301893156553</v>
      </c>
      <c r="QL24" s="42">
        <v>49927.301893156553</v>
      </c>
      <c r="QM24" s="42">
        <v>49927.301893156553</v>
      </c>
      <c r="QN24" s="42">
        <v>49927.301893156553</v>
      </c>
      <c r="QO24" s="42">
        <v>49927.301893156553</v>
      </c>
      <c r="QP24" s="42">
        <v>49927.301893156553</v>
      </c>
      <c r="QQ24" s="35">
        <v>0</v>
      </c>
      <c r="QR24" s="35">
        <v>0</v>
      </c>
      <c r="QS24" s="35">
        <v>0</v>
      </c>
      <c r="QT24" s="35">
        <v>0</v>
      </c>
      <c r="QU24" s="35">
        <v>0</v>
      </c>
      <c r="QV24" s="35">
        <v>0</v>
      </c>
      <c r="QW24" s="35">
        <v>0</v>
      </c>
      <c r="QX24" s="35">
        <v>0</v>
      </c>
      <c r="QY24" s="35">
        <v>1</v>
      </c>
      <c r="QZ24" s="35">
        <v>2</v>
      </c>
      <c r="RA24" s="35">
        <v>3</v>
      </c>
      <c r="RB24" s="35">
        <v>4</v>
      </c>
      <c r="RC24" s="35">
        <v>5</v>
      </c>
      <c r="RD24" s="35">
        <v>6</v>
      </c>
      <c r="RE24" s="35">
        <v>7</v>
      </c>
      <c r="RF24" s="35">
        <v>8</v>
      </c>
      <c r="RG24" s="35">
        <v>0</v>
      </c>
      <c r="RH24" s="35">
        <v>0</v>
      </c>
      <c r="RI24" s="35">
        <v>0</v>
      </c>
      <c r="RJ24" s="42">
        <v>180062.01239178324</v>
      </c>
      <c r="RK24" s="42">
        <v>180062.01239178324</v>
      </c>
      <c r="RL24" s="42">
        <v>180062.01239178324</v>
      </c>
      <c r="RM24" s="42">
        <v>180062.01239178324</v>
      </c>
      <c r="RN24" s="42">
        <v>180062.01239178324</v>
      </c>
      <c r="RO24" s="42">
        <v>180062.01239178324</v>
      </c>
      <c r="RP24" s="42">
        <v>180062.01239178324</v>
      </c>
      <c r="RQ24" s="35">
        <v>36508.862112238305</v>
      </c>
      <c r="RR24" s="35">
        <v>37337.94426359213</v>
      </c>
      <c r="RS24" s="35">
        <v>38185.854096060386</v>
      </c>
      <c r="RT24" s="35">
        <v>39053.019168691942</v>
      </c>
      <c r="RU24" s="35">
        <v>39939.876750002149</v>
      </c>
      <c r="RV24" s="35">
        <v>40846.874038466252</v>
      </c>
      <c r="RW24" s="35">
        <v>41774.468388018664</v>
      </c>
      <c r="RX24" s="35">
        <v>42723.127538674511</v>
      </c>
      <c r="RY24" s="35">
        <v>43693.329852387775</v>
      </c>
      <c r="RZ24" s="35">
        <v>44685.5645542657</v>
      </c>
      <c r="SA24" s="35">
        <v>45700.331979260314</v>
      </c>
      <c r="SB24" s="35">
        <v>46738.143824463012</v>
      </c>
      <c r="SC24" s="35">
        <v>47799.52340712864</v>
      </c>
      <c r="SD24" s="35">
        <v>48885.005928557366</v>
      </c>
      <c r="SE24" s="35">
        <v>49995.138743970543</v>
      </c>
      <c r="SF24" s="35">
        <v>51130.481638516765</v>
      </c>
      <c r="SG24" s="35">
        <v>0</v>
      </c>
      <c r="SH24" s="35">
        <v>0</v>
      </c>
      <c r="SI24" s="35">
        <v>0</v>
      </c>
      <c r="SJ24" s="42">
        <v>56308.422284459572</v>
      </c>
      <c r="SK24" s="42">
        <v>56308.422284459572</v>
      </c>
      <c r="SL24" s="42">
        <v>56308.422284459572</v>
      </c>
      <c r="SM24" s="42">
        <v>56308.422284459572</v>
      </c>
      <c r="SN24" s="42">
        <v>56308.422284459572</v>
      </c>
      <c r="SO24" s="42">
        <v>56308.422284459572</v>
      </c>
      <c r="SP24" s="42">
        <v>56308.422284459572</v>
      </c>
      <c r="SQ24" s="35">
        <v>0</v>
      </c>
      <c r="SR24" s="35">
        <v>0</v>
      </c>
      <c r="SS24" s="35">
        <v>0</v>
      </c>
      <c r="ST24" s="35">
        <v>0</v>
      </c>
      <c r="SU24" s="35">
        <v>0</v>
      </c>
      <c r="SV24" s="35">
        <v>0</v>
      </c>
      <c r="SW24" s="35">
        <v>0</v>
      </c>
      <c r="SX24" s="35">
        <v>0</v>
      </c>
      <c r="SY24" s="35">
        <v>0</v>
      </c>
      <c r="SZ24" s="35">
        <v>0</v>
      </c>
      <c r="TA24" s="35">
        <v>0</v>
      </c>
      <c r="TB24" s="35">
        <v>0</v>
      </c>
      <c r="TC24" s="35">
        <v>0</v>
      </c>
      <c r="TD24" s="35">
        <v>0</v>
      </c>
      <c r="TE24" s="35">
        <v>0</v>
      </c>
      <c r="TF24" s="35">
        <v>0</v>
      </c>
      <c r="TG24" s="43">
        <v>0</v>
      </c>
      <c r="TH24" s="43">
        <v>0</v>
      </c>
      <c r="TI24" s="43">
        <v>0</v>
      </c>
      <c r="TJ24" s="43">
        <v>597138.84593721118</v>
      </c>
      <c r="TK24" s="43">
        <v>610699.31127093406</v>
      </c>
      <c r="TL24" s="43">
        <v>0</v>
      </c>
      <c r="TM24" s="43">
        <v>638751.07159089879</v>
      </c>
      <c r="TN24" s="43">
        <v>653256.51169435098</v>
      </c>
      <c r="TO24" s="43">
        <v>0</v>
      </c>
      <c r="TP24" s="43">
        <v>0</v>
      </c>
      <c r="TQ24" s="43">
        <v>0</v>
      </c>
      <c r="TR24" s="43">
        <v>0</v>
      </c>
      <c r="TS24" s="43">
        <v>0</v>
      </c>
      <c r="TT24" s="43">
        <v>0</v>
      </c>
      <c r="TU24" s="43">
        <v>0</v>
      </c>
      <c r="TV24" s="43">
        <v>0</v>
      </c>
      <c r="TW24" s="43">
        <v>0</v>
      </c>
      <c r="TX24" s="43">
        <v>0</v>
      </c>
      <c r="TY24" s="43">
        <v>0</v>
      </c>
      <c r="TZ24" s="43">
        <v>0</v>
      </c>
      <c r="UA24" s="43">
        <v>0</v>
      </c>
      <c r="UB24" s="43">
        <v>0</v>
      </c>
      <c r="UC24" s="43">
        <v>0</v>
      </c>
      <c r="UD24" s="43">
        <v>0</v>
      </c>
      <c r="UE24" s="43">
        <v>0</v>
      </c>
      <c r="UF24" s="43">
        <v>0</v>
      </c>
      <c r="UG24" s="43">
        <v>0</v>
      </c>
      <c r="UH24" s="43">
        <v>0</v>
      </c>
      <c r="UI24" s="43">
        <v>0</v>
      </c>
      <c r="UJ24" s="43">
        <v>221478.05358147528</v>
      </c>
      <c r="UK24" s="43">
        <v>219341.7876802758</v>
      </c>
      <c r="UL24" s="43">
        <v>0</v>
      </c>
      <c r="UM24" s="43">
        <v>215130.87316808882</v>
      </c>
      <c r="UN24" s="43">
        <v>213055.82897651976</v>
      </c>
      <c r="UO24" s="43">
        <v>0</v>
      </c>
      <c r="UP24" s="43">
        <v>0</v>
      </c>
      <c r="UQ24" s="43">
        <v>0</v>
      </c>
      <c r="UR24" s="43">
        <v>0</v>
      </c>
      <c r="US24" s="43">
        <v>0</v>
      </c>
      <c r="UT24" s="43">
        <v>0</v>
      </c>
      <c r="UU24" s="43">
        <v>0</v>
      </c>
      <c r="UV24" s="43">
        <v>0</v>
      </c>
      <c r="UW24" s="43">
        <v>0</v>
      </c>
      <c r="UX24" s="43">
        <v>0</v>
      </c>
      <c r="UY24" s="43">
        <v>0</v>
      </c>
      <c r="UZ24" s="43">
        <v>0</v>
      </c>
      <c r="VA24" s="43">
        <v>0</v>
      </c>
      <c r="VB24" s="43">
        <v>0</v>
      </c>
      <c r="VC24" s="43">
        <v>0</v>
      </c>
      <c r="VD24" s="43">
        <v>0</v>
      </c>
      <c r="VE24" s="43">
        <v>0</v>
      </c>
      <c r="VF24" s="43">
        <v>0</v>
      </c>
      <c r="VG24" s="35"/>
      <c r="VH24" s="35"/>
      <c r="VI24" s="35"/>
      <c r="VJ24" s="43">
        <v>597138.84593721118</v>
      </c>
      <c r="VK24" s="43">
        <v>610699.31127093406</v>
      </c>
      <c r="VL24" s="43">
        <v>0</v>
      </c>
      <c r="VM24" s="43">
        <v>638751.07159089879</v>
      </c>
      <c r="VN24" s="43">
        <v>653256.51169435098</v>
      </c>
      <c r="VO24" s="43">
        <v>0</v>
      </c>
      <c r="VP24" s="43">
        <v>683263.08736146579</v>
      </c>
      <c r="VQ24" s="43">
        <v>698779.35375916713</v>
      </c>
      <c r="VR24" s="43">
        <v>0</v>
      </c>
      <c r="VS24" s="43">
        <v>730876.96806201944</v>
      </c>
      <c r="VT24" s="43">
        <v>747474.50120871351</v>
      </c>
      <c r="VU24" s="43">
        <v>0</v>
      </c>
      <c r="VV24" s="43">
        <v>781808.87029381259</v>
      </c>
      <c r="VW24" s="43">
        <v>799563.01935872051</v>
      </c>
      <c r="VX24" s="43">
        <v>0</v>
      </c>
      <c r="VY24" s="43">
        <v>836290.01374992193</v>
      </c>
      <c r="VZ24" s="43">
        <v>855281.37868548487</v>
      </c>
      <c r="WA24" s="43">
        <v>0</v>
      </c>
      <c r="WB24" s="43">
        <v>894567.73090206727</v>
      </c>
      <c r="WC24" s="43">
        <v>914882.52835009701</v>
      </c>
      <c r="WD24" s="43">
        <v>0</v>
      </c>
      <c r="WE24" s="43">
        <v>956906.5898359213</v>
      </c>
      <c r="WF24" s="43">
        <v>978637.04453229089</v>
      </c>
      <c r="WG24" s="35"/>
      <c r="WH24" s="35"/>
      <c r="WI24" s="35"/>
      <c r="WJ24" s="43">
        <v>221478.05358147528</v>
      </c>
      <c r="WK24" s="43">
        <v>219341.7876802758</v>
      </c>
      <c r="WL24" s="43">
        <v>0</v>
      </c>
      <c r="WM24" s="43">
        <v>215130.87316808882</v>
      </c>
      <c r="WN24" s="43">
        <v>213055.82897651976</v>
      </c>
      <c r="WO24" s="43">
        <v>0</v>
      </c>
      <c r="WP24" s="43">
        <v>208965.59203794331</v>
      </c>
      <c r="WQ24" s="43">
        <v>206950.01504701405</v>
      </c>
      <c r="WR24" s="43">
        <v>0</v>
      </c>
      <c r="WS24" s="43">
        <v>202976.99727016862</v>
      </c>
      <c r="WT24" s="43">
        <v>201019.18325210107</v>
      </c>
      <c r="WU24" s="43">
        <v>0</v>
      </c>
      <c r="WV24" s="43">
        <v>197160.02533724852</v>
      </c>
      <c r="WW24" s="43">
        <v>195258.31890450418</v>
      </c>
      <c r="WX24" s="43">
        <v>0</v>
      </c>
      <c r="WY24" s="43">
        <v>191509.75782366391</v>
      </c>
      <c r="WZ24" s="43">
        <v>189662.55102926627</v>
      </c>
      <c r="XA24" s="43">
        <v>0</v>
      </c>
      <c r="XB24" s="43">
        <v>186021.41726723226</v>
      </c>
      <c r="XC24" s="43">
        <v>184227.14824520203</v>
      </c>
      <c r="XD24" s="43">
        <v>0</v>
      </c>
      <c r="XE24" s="43">
        <v>180690.36311962744</v>
      </c>
      <c r="XF24" s="43">
        <v>178947.51476438029</v>
      </c>
      <c r="XG24" s="44">
        <v>101.4</v>
      </c>
      <c r="XH24" s="44">
        <v>20</v>
      </c>
      <c r="XI24" s="25">
        <v>1</v>
      </c>
      <c r="XJ24" s="25">
        <v>2.1521394875442361</v>
      </c>
      <c r="XK24" s="44">
        <v>51</v>
      </c>
      <c r="XL24" s="44">
        <v>20</v>
      </c>
      <c r="XM24" s="25">
        <v>1</v>
      </c>
      <c r="XN24" s="25">
        <v>0.67034597988596678</v>
      </c>
      <c r="XO24" s="25">
        <v>36.077908429965412</v>
      </c>
      <c r="XP24" s="25">
        <v>10</v>
      </c>
      <c r="XQ24" s="25">
        <v>4.9231110218300671</v>
      </c>
      <c r="XR24" s="25">
        <v>36.077908429965412</v>
      </c>
      <c r="XS24" s="25">
        <v>10</v>
      </c>
      <c r="XT24" s="25">
        <v>5.4019632609914261</v>
      </c>
      <c r="XU24" s="25">
        <v>0.62164711698208563</v>
      </c>
      <c r="XV24" s="25">
        <v>5</v>
      </c>
      <c r="XW24" s="25">
        <v>0.39638367963469762</v>
      </c>
      <c r="XX24" s="25">
        <v>0.58602308511292378</v>
      </c>
      <c r="XY24" s="44">
        <v>1</v>
      </c>
      <c r="XZ24" s="44">
        <v>0.2</v>
      </c>
      <c r="YA24" s="25">
        <v>9</v>
      </c>
      <c r="YB24" s="25">
        <v>9</v>
      </c>
      <c r="YC24" s="43">
        <f t="shared" si="14"/>
        <v>203762.10607986382</v>
      </c>
      <c r="YD24" s="45"/>
      <c r="YE24" s="46">
        <v>1.69</v>
      </c>
      <c r="YF24" s="46">
        <v>1.5649999999999999</v>
      </c>
      <c r="YG24" s="46">
        <v>1.423</v>
      </c>
      <c r="YH24" s="46">
        <v>2</v>
      </c>
      <c r="YI24" s="25">
        <v>0.65</v>
      </c>
      <c r="YJ24" s="25">
        <v>0.65</v>
      </c>
      <c r="YK24" s="81" t="s">
        <v>4351</v>
      </c>
      <c r="YL24" s="48">
        <v>0</v>
      </c>
      <c r="YM24" s="48">
        <v>0</v>
      </c>
      <c r="YN24" s="48">
        <v>0</v>
      </c>
      <c r="YO24" s="48">
        <v>10146203.429937974</v>
      </c>
      <c r="YP24" s="48">
        <v>10146203.429937974</v>
      </c>
      <c r="YQ24" s="48">
        <v>10146203.429937974</v>
      </c>
      <c r="YR24" s="48">
        <v>10146203.429937974</v>
      </c>
      <c r="YS24" s="48">
        <v>10146203.429937974</v>
      </c>
      <c r="YT24" s="48">
        <v>10146203.429937974</v>
      </c>
      <c r="YU24" s="48">
        <v>10146203.429937974</v>
      </c>
      <c r="YV24" s="48">
        <v>3701998.6181809641</v>
      </c>
      <c r="YW24" s="48">
        <v>3786067.5483282423</v>
      </c>
      <c r="YX24" s="48">
        <v>3872045.6053405232</v>
      </c>
      <c r="YY24" s="48">
        <v>3959976.1437053634</v>
      </c>
      <c r="YZ24" s="48">
        <v>4049903.502450218</v>
      </c>
      <c r="ZA24" s="48">
        <v>4141873.0275004781</v>
      </c>
      <c r="ZB24" s="48">
        <v>4235931.0945450924</v>
      </c>
      <c r="ZC24" s="48">
        <v>4332125.132421596</v>
      </c>
      <c r="ZD24" s="48">
        <v>4430503.6470321203</v>
      </c>
      <c r="ZE24" s="48">
        <v>4531116.2458025422</v>
      </c>
      <c r="ZF24" s="48">
        <v>4634013.6626969958</v>
      </c>
      <c r="ZG24" s="48">
        <v>4739247.7838005498</v>
      </c>
      <c r="ZH24" s="48">
        <v>4846871.6734828446</v>
      </c>
      <c r="ZI24" s="48">
        <v>4956939.6011557169</v>
      </c>
      <c r="ZJ24" s="48">
        <v>5069507.0686386134</v>
      </c>
      <c r="ZK24" s="48">
        <v>5184630.8381456006</v>
      </c>
      <c r="ZL24" s="49">
        <v>0</v>
      </c>
      <c r="ZM24" s="49">
        <v>0</v>
      </c>
      <c r="ZN24" s="49">
        <v>0</v>
      </c>
      <c r="ZO24" s="49">
        <v>2497476.825557516</v>
      </c>
      <c r="ZP24" s="49">
        <v>2497476.825557516</v>
      </c>
      <c r="ZQ24" s="49">
        <v>2497476.825557516</v>
      </c>
      <c r="ZR24" s="49">
        <v>2497476.825557516</v>
      </c>
      <c r="ZS24" s="49">
        <v>2497476.825557516</v>
      </c>
      <c r="ZT24" s="49">
        <v>2497476.825557516</v>
      </c>
      <c r="ZU24" s="49">
        <v>2497476.825557516</v>
      </c>
      <c r="ZV24" s="49">
        <v>0</v>
      </c>
      <c r="ZW24" s="49">
        <v>0</v>
      </c>
      <c r="ZX24" s="49">
        <v>0</v>
      </c>
      <c r="ZY24" s="49">
        <v>0</v>
      </c>
      <c r="ZZ24" s="49">
        <v>0</v>
      </c>
      <c r="AAA24" s="49">
        <v>0</v>
      </c>
      <c r="AAB24" s="49">
        <v>0</v>
      </c>
      <c r="AAC24" s="49">
        <v>0</v>
      </c>
      <c r="AAD24" s="49">
        <v>0</v>
      </c>
      <c r="AAE24" s="49">
        <v>0</v>
      </c>
      <c r="AAF24" s="49">
        <v>0</v>
      </c>
      <c r="AAG24" s="49">
        <v>0</v>
      </c>
      <c r="AAH24" s="49">
        <v>0</v>
      </c>
      <c r="AAI24" s="49">
        <v>0</v>
      </c>
      <c r="AAJ24" s="49">
        <v>0</v>
      </c>
      <c r="AAK24" s="49">
        <v>0</v>
      </c>
      <c r="AAL24" s="49">
        <v>0</v>
      </c>
      <c r="AAM24" s="49">
        <v>0</v>
      </c>
      <c r="AAN24" s="49">
        <v>0</v>
      </c>
      <c r="AAO24" s="49">
        <v>6310050.2925692145</v>
      </c>
      <c r="AAP24" s="49">
        <v>6310050.2925692145</v>
      </c>
      <c r="AAQ24" s="49">
        <v>6310050.2925692145</v>
      </c>
      <c r="AAR24" s="49">
        <v>6310050.2925692145</v>
      </c>
      <c r="AAS24" s="49">
        <v>6310050.2925692145</v>
      </c>
      <c r="AAT24" s="49">
        <v>6310050.2925692145</v>
      </c>
      <c r="AAU24" s="49">
        <v>6310050.2925692145</v>
      </c>
      <c r="AAV24" s="49">
        <v>1317163.3841675671</v>
      </c>
      <c r="AAW24" s="49">
        <v>1347074.9341050291</v>
      </c>
      <c r="AAX24" s="49">
        <v>1377665.7473976864</v>
      </c>
      <c r="AAY24" s="49">
        <v>1408951.2494817518</v>
      </c>
      <c r="AAZ24" s="49">
        <v>1440947.2160906822</v>
      </c>
      <c r="ABA24" s="49">
        <v>1473669.7812101168</v>
      </c>
      <c r="ABB24" s="49">
        <v>1507135.4452134222</v>
      </c>
      <c r="ABC24" s="49">
        <v>1541361.0831820325</v>
      </c>
      <c r="ABD24" s="49">
        <v>1576363.9534147203</v>
      </c>
      <c r="ABE24" s="49">
        <v>1612161.706130106</v>
      </c>
      <c r="ABF24" s="49">
        <v>1648772.3923667737</v>
      </c>
      <c r="ABG24" s="49">
        <v>1686214.4730855299</v>
      </c>
      <c r="ABH24" s="49">
        <v>1724506.8284783754</v>
      </c>
      <c r="ABI24" s="49">
        <v>1763668.7674888088</v>
      </c>
      <c r="ABJ24" s="49">
        <v>1803720.0375483853</v>
      </c>
      <c r="ABK24" s="49">
        <v>1844680.8345344358</v>
      </c>
      <c r="ABL24" s="50">
        <v>0</v>
      </c>
      <c r="ABM24" s="50">
        <v>0</v>
      </c>
      <c r="ABN24" s="50">
        <v>0</v>
      </c>
      <c r="ABO24" s="50">
        <v>1801272.6258565409</v>
      </c>
      <c r="ABP24" s="50">
        <v>1801272.6258565409</v>
      </c>
      <c r="ABQ24" s="50">
        <v>1801272.6258565409</v>
      </c>
      <c r="ABR24" s="50">
        <v>1801272.6258565409</v>
      </c>
      <c r="ABS24" s="50">
        <v>1801272.6258565409</v>
      </c>
      <c r="ABT24" s="50">
        <v>1801272.6258565409</v>
      </c>
      <c r="ABU24" s="50">
        <v>1801272.6258565409</v>
      </c>
      <c r="ABV24" s="50">
        <v>0</v>
      </c>
      <c r="ABW24" s="50">
        <v>0</v>
      </c>
      <c r="ABX24" s="50">
        <v>0</v>
      </c>
      <c r="ABY24" s="50">
        <v>0</v>
      </c>
      <c r="ABZ24" s="50">
        <v>0</v>
      </c>
      <c r="ACA24" s="50">
        <v>0</v>
      </c>
      <c r="ACB24" s="50">
        <v>0</v>
      </c>
      <c r="ACC24" s="50">
        <v>0</v>
      </c>
      <c r="ACD24" s="50">
        <v>36.077908429965412</v>
      </c>
      <c r="ACE24" s="50">
        <v>72.155816859930823</v>
      </c>
      <c r="ACF24" s="50">
        <v>108.23372528989623</v>
      </c>
      <c r="ACG24" s="50">
        <v>144.31163371986165</v>
      </c>
      <c r="ACH24" s="50">
        <v>180.38954214982707</v>
      </c>
      <c r="ACI24" s="50">
        <v>216.46745057979246</v>
      </c>
      <c r="ACJ24" s="50">
        <v>252.54535900975787</v>
      </c>
      <c r="ACK24" s="50">
        <v>288.62326743972329</v>
      </c>
      <c r="ACL24" s="49">
        <v>0</v>
      </c>
      <c r="ACM24" s="49">
        <v>0</v>
      </c>
      <c r="ACN24" s="49">
        <v>0</v>
      </c>
      <c r="ACO24" s="49">
        <v>111935.03088134463</v>
      </c>
      <c r="ACP24" s="49">
        <v>111935.03088134463</v>
      </c>
      <c r="ACQ24" s="49">
        <v>111935.03088134463</v>
      </c>
      <c r="ACR24" s="49">
        <v>111935.03088134463</v>
      </c>
      <c r="ACS24" s="49">
        <v>111935.03088134463</v>
      </c>
      <c r="ACT24" s="49">
        <v>111935.03088134463</v>
      </c>
      <c r="ACU24" s="49">
        <v>111935.03088134463</v>
      </c>
      <c r="ACV24" s="49">
        <v>22695.628876369439</v>
      </c>
      <c r="ACW24" s="49">
        <v>23211.025405499851</v>
      </c>
      <c r="ACX24" s="49">
        <v>23738.126108314504</v>
      </c>
      <c r="ACY24" s="49">
        <v>24277.196775663473</v>
      </c>
      <c r="ACZ24" s="49">
        <v>24828.509234258669</v>
      </c>
      <c r="ADA24" s="49">
        <v>25392.341483742948</v>
      </c>
      <c r="ADB24" s="49">
        <v>25968.977836871076</v>
      </c>
      <c r="ADC24" s="49">
        <v>26558.709062874957</v>
      </c>
      <c r="ADD24" s="49">
        <v>27161.832534084158</v>
      </c>
      <c r="ADE24" s="49">
        <v>27778.65237587615</v>
      </c>
      <c r="ADF24" s="49">
        <v>28409.479620031387</v>
      </c>
      <c r="ADG24" s="49">
        <v>29054.632361571501</v>
      </c>
      <c r="ADH24" s="49">
        <v>29714.435919159238</v>
      </c>
      <c r="ADI24" s="49">
        <v>30389.222999139849</v>
      </c>
      <c r="ADJ24" s="49">
        <v>31079.333863308657</v>
      </c>
      <c r="ADK24" s="49">
        <v>31785.116500489414</v>
      </c>
      <c r="ADL24" s="50">
        <v>0</v>
      </c>
      <c r="ADM24" s="50">
        <v>0</v>
      </c>
      <c r="ADN24" s="50">
        <v>0</v>
      </c>
      <c r="ADO24" s="50">
        <v>32998.035344980308</v>
      </c>
      <c r="ADP24" s="50">
        <v>32998.035344980308</v>
      </c>
      <c r="ADQ24" s="50">
        <v>32998.035344980308</v>
      </c>
      <c r="ADR24" s="50">
        <v>32998.035344980308</v>
      </c>
      <c r="ADS24" s="50">
        <v>32998.035344980308</v>
      </c>
      <c r="ADT24" s="50">
        <v>32998.035344980308</v>
      </c>
      <c r="ADU24" s="50">
        <v>32998.035344980308</v>
      </c>
      <c r="ADV24" s="50">
        <v>0</v>
      </c>
      <c r="ADW24" s="50">
        <v>0</v>
      </c>
      <c r="ADX24" s="50">
        <v>0</v>
      </c>
      <c r="ADY24" s="50">
        <v>0</v>
      </c>
      <c r="ADZ24" s="50">
        <v>0</v>
      </c>
      <c r="AEA24" s="50">
        <v>0</v>
      </c>
      <c r="AEB24" s="50">
        <v>0</v>
      </c>
      <c r="AEC24" s="50">
        <v>0</v>
      </c>
      <c r="AED24" s="50">
        <v>0</v>
      </c>
      <c r="AEE24" s="50">
        <v>0</v>
      </c>
      <c r="AEF24" s="50">
        <v>0</v>
      </c>
      <c r="AEG24" s="50">
        <v>0</v>
      </c>
      <c r="AEH24" s="50">
        <v>0</v>
      </c>
      <c r="AEI24" s="50">
        <v>0</v>
      </c>
      <c r="AEJ24" s="50">
        <v>0</v>
      </c>
      <c r="AEK24" s="50">
        <v>0</v>
      </c>
      <c r="AEL24" s="48">
        <v>0</v>
      </c>
      <c r="AEM24" s="48">
        <v>0</v>
      </c>
      <c r="AEN24" s="48">
        <v>0</v>
      </c>
      <c r="AEO24" s="96">
        <v>273205.33946391102</v>
      </c>
      <c r="AEP24" s="96">
        <v>395880.73531622632</v>
      </c>
      <c r="AEQ24" s="96">
        <v>523986.92598770582</v>
      </c>
      <c r="AER24" s="96">
        <v>657707.30412559863</v>
      </c>
      <c r="AES24" s="96">
        <v>797230.791058584</v>
      </c>
      <c r="AET24" s="96">
        <v>942751.99332325591</v>
      </c>
      <c r="AEU24" s="96">
        <v>1094471.3634486042</v>
      </c>
      <c r="AEV24" s="96">
        <v>1119325.7856383109</v>
      </c>
      <c r="AEW24" s="96">
        <v>1144744.6285365103</v>
      </c>
      <c r="AEX24" s="96">
        <v>1170740.7096102026</v>
      </c>
      <c r="AEY24" s="96">
        <v>1197327.137399087</v>
      </c>
      <c r="AEZ24" s="96">
        <v>1224517.3181255525</v>
      </c>
      <c r="AFA24" s="96">
        <v>1252324.9624547763</v>
      </c>
      <c r="AFB24" s="96">
        <v>1280764.0924083311</v>
      </c>
      <c r="AFC24" s="96">
        <v>1309849.0484348</v>
      </c>
      <c r="AFD24" s="96">
        <v>1339594.4966409572</v>
      </c>
      <c r="AFE24" s="96">
        <v>1370015.4361871607</v>
      </c>
      <c r="AFF24" s="96">
        <v>1401127.2068506873</v>
      </c>
      <c r="AFG24" s="96">
        <v>1432945.4967608233</v>
      </c>
      <c r="AFH24" s="96">
        <v>1465486.3503096194</v>
      </c>
      <c r="AFI24" s="96">
        <v>1498766.1762422763</v>
      </c>
      <c r="AFJ24" s="96">
        <v>1532801.7559312689</v>
      </c>
      <c r="AFK24" s="96">
        <v>1567610.2518383693</v>
      </c>
      <c r="AFL24" s="49">
        <v>0</v>
      </c>
      <c r="AFM24" s="49">
        <v>0</v>
      </c>
      <c r="AFN24" s="49">
        <v>0</v>
      </c>
      <c r="AFO24" s="93">
        <v>116300.73810598248</v>
      </c>
      <c r="AFP24" s="93">
        <v>189070.05345487548</v>
      </c>
      <c r="AFQ24" s="93">
        <v>260424.75626772374</v>
      </c>
      <c r="AFR24" s="93">
        <v>330385.36568865541</v>
      </c>
      <c r="AFS24" s="93">
        <v>398972.13663645607</v>
      </c>
      <c r="AFT24" s="93">
        <v>466205.06299272703</v>
      </c>
      <c r="AFU24" s="93">
        <v>532103.88075312297</v>
      </c>
      <c r="AFV24" s="93">
        <v>526971.4743680784</v>
      </c>
      <c r="AFW24" s="93">
        <v>521888.57259341917</v>
      </c>
      <c r="AFX24" s="93">
        <v>516854.69793257449</v>
      </c>
      <c r="AFY24" s="93">
        <v>511869.37749466498</v>
      </c>
      <c r="AFZ24" s="93">
        <v>506932.14295007929</v>
      </c>
      <c r="AGA24" s="93">
        <v>502042.5304864776</v>
      </c>
      <c r="AGB24" s="93">
        <v>497200.08076522057</v>
      </c>
      <c r="AGC24" s="93">
        <v>492404.33887821855</v>
      </c>
      <c r="AGD24" s="93">
        <v>487654.85430519626</v>
      </c>
      <c r="AGE24" s="93">
        <v>482951.18087137054</v>
      </c>
      <c r="AGF24" s="93">
        <v>478292.87670553592</v>
      </c>
      <c r="AGG24" s="93">
        <v>473679.50419855397</v>
      </c>
      <c r="AGH24" s="93">
        <v>469110.62996224419</v>
      </c>
      <c r="AGI24" s="93">
        <v>464585.82478867017</v>
      </c>
      <c r="AGJ24" s="93">
        <v>460104.66360981972</v>
      </c>
      <c r="AGK24" s="93">
        <v>455666.72545767255</v>
      </c>
      <c r="AGL24" s="49">
        <v>0</v>
      </c>
      <c r="AGM24" s="49">
        <v>0</v>
      </c>
      <c r="AGN24" s="49">
        <v>0</v>
      </c>
      <c r="AGO24" s="49">
        <v>607719.39929672866</v>
      </c>
      <c r="AGP24" s="49">
        <v>1243040.2782254179</v>
      </c>
      <c r="AGQ24" s="49">
        <v>1906902.842511056</v>
      </c>
      <c r="AGR24" s="49">
        <v>2600275.7661368423</v>
      </c>
      <c r="AGS24" s="49">
        <v>3324156.9994536205</v>
      </c>
      <c r="AGT24" s="49">
        <v>4079574.599311009</v>
      </c>
      <c r="AGU24" s="49">
        <v>4867587.5817936631</v>
      </c>
      <c r="AGV24" s="49">
        <v>4978125.948391092</v>
      </c>
      <c r="AGW24" s="49">
        <v>5091174.5380270807</v>
      </c>
      <c r="AGX24" s="49">
        <v>5206790.3555217413</v>
      </c>
      <c r="AGY24" s="49">
        <v>5325031.7002213942</v>
      </c>
      <c r="AGZ24" s="49">
        <v>5445958.1953960536</v>
      </c>
      <c r="AHA24" s="49">
        <v>5569630.8183044912</v>
      </c>
      <c r="AHB24" s="49">
        <v>5696111.9309420614</v>
      </c>
      <c r="AHC24" s="49">
        <v>5825465.3114867723</v>
      </c>
      <c r="AHD24" s="49">
        <v>5957756.1864594715</v>
      </c>
      <c r="AHE24" s="49">
        <v>6093051.2636143621</v>
      </c>
      <c r="AHF24" s="49">
        <v>6231418.7655764204</v>
      </c>
      <c r="AHG24" s="49">
        <v>6372928.4642427079</v>
      </c>
      <c r="AHH24" s="49">
        <v>6517651.7159648817</v>
      </c>
      <c r="AHI24" s="49">
        <v>6665661.4975306829</v>
      </c>
      <c r="AHJ24" s="49">
        <v>6817032.4429625273</v>
      </c>
      <c r="AHK24" s="49">
        <v>6971840.8811517553</v>
      </c>
      <c r="AHL24" s="50">
        <v>0</v>
      </c>
      <c r="AHM24" s="50">
        <v>0</v>
      </c>
      <c r="AHN24" s="50">
        <v>0</v>
      </c>
      <c r="AHO24" s="50">
        <v>277488.15223814588</v>
      </c>
      <c r="AHP24" s="50">
        <v>549623.28219686181</v>
      </c>
      <c r="AHQ24" s="50">
        <v>816482.83871664701</v>
      </c>
      <c r="AHR24" s="50">
        <v>1078143.2745945887</v>
      </c>
      <c r="AHS24" s="50">
        <v>1334680.05859353</v>
      </c>
      <c r="AHT24" s="50">
        <v>1586167.6873122356</v>
      </c>
      <c r="AHU24" s="50">
        <v>1832679.6969181215</v>
      </c>
      <c r="AHV24" s="50">
        <v>1815002.5904010802</v>
      </c>
      <c r="AHW24" s="50">
        <v>1797495.9883619023</v>
      </c>
      <c r="AHX24" s="50">
        <v>1780158.246200159</v>
      </c>
      <c r="AHY24" s="50">
        <v>1762987.7351784084</v>
      </c>
      <c r="AHZ24" s="50">
        <v>1745982.8422691929</v>
      </c>
      <c r="AIA24" s="50">
        <v>1729141.9700035038</v>
      </c>
      <c r="AIB24" s="50">
        <v>1712463.5363207171</v>
      </c>
      <c r="AIC24" s="50">
        <v>1695945.9744199682</v>
      </c>
      <c r="AID24" s="50">
        <v>1679587.7326129659</v>
      </c>
      <c r="AIE24" s="50">
        <v>1663387.2741782248</v>
      </c>
      <c r="AIF24" s="50">
        <v>1647343.0772167009</v>
      </c>
      <c r="AIG24" s="50">
        <v>1631453.6345088235</v>
      </c>
      <c r="AIH24" s="50">
        <v>1615717.4533729029</v>
      </c>
      <c r="AII24" s="50">
        <v>1600133.0555249075</v>
      </c>
      <c r="AIJ24" s="50">
        <v>1584698.9769395883</v>
      </c>
      <c r="AIK24" s="50">
        <v>1569413.7677129488</v>
      </c>
      <c r="AIL24" s="49">
        <v>0</v>
      </c>
      <c r="AIM24" s="49">
        <v>0</v>
      </c>
      <c r="AIN24" s="49">
        <v>0</v>
      </c>
      <c r="AIO24" s="49">
        <v>51317.304197811274</v>
      </c>
      <c r="AIP24" s="49">
        <v>104965.34446924823</v>
      </c>
      <c r="AIQ24" s="49">
        <v>161023.51407253757</v>
      </c>
      <c r="AIR24" s="49">
        <v>219573.61019487097</v>
      </c>
      <c r="AIS24" s="49">
        <v>280699.90219113155</v>
      </c>
      <c r="AIT24" s="49">
        <v>344489.201682185</v>
      </c>
      <c r="AIU24" s="49">
        <v>411030.93456200376</v>
      </c>
      <c r="AIV24" s="49">
        <v>420365.06309364823</v>
      </c>
      <c r="AIW24" s="49">
        <v>429911.16096414084</v>
      </c>
      <c r="AIX24" s="49">
        <v>439674.04179914156</v>
      </c>
      <c r="AIY24" s="49">
        <v>449658.62853725167</v>
      </c>
      <c r="AIZ24" s="49">
        <v>459869.95591240947</v>
      </c>
      <c r="AJA24" s="49">
        <v>470313.17299265717</v>
      </c>
      <c r="AJB24" s="49">
        <v>480993.54577656212</v>
      </c>
      <c r="AJC24" s="49">
        <v>491916.45984859916</v>
      </c>
      <c r="AJD24" s="49">
        <v>503087.4230948356</v>
      </c>
      <c r="AJE24" s="49">
        <v>514512.06848028558</v>
      </c>
      <c r="AJF24" s="49">
        <v>526196.15688933653</v>
      </c>
      <c r="AJG24" s="49">
        <v>538145.58003067796</v>
      </c>
      <c r="AJH24" s="49">
        <v>550366.36340820009</v>
      </c>
      <c r="AJI24" s="49">
        <v>562864.6693593571</v>
      </c>
      <c r="AJJ24" s="49">
        <v>575646.80016252969</v>
      </c>
      <c r="AJK24" s="49">
        <v>588719.20121495309</v>
      </c>
      <c r="AJL24" s="50">
        <v>0</v>
      </c>
      <c r="AJM24" s="50">
        <v>0</v>
      </c>
      <c r="AJN24" s="50">
        <v>0</v>
      </c>
      <c r="AJO24" s="50">
        <v>10645.835852823857</v>
      </c>
      <c r="AJP24" s="50">
        <v>21086.302950103825</v>
      </c>
      <c r="AJQ24" s="50">
        <v>31324.372617412897</v>
      </c>
      <c r="AJR24" s="50">
        <v>41362.977967108178</v>
      </c>
      <c r="AJS24" s="50">
        <v>51205.014359062741</v>
      </c>
      <c r="AJT24" s="50">
        <v>60853.339856064675</v>
      </c>
      <c r="AJU24" s="50">
        <v>70310.775673943281</v>
      </c>
      <c r="AJV24" s="50">
        <v>69632.593298171792</v>
      </c>
      <c r="AJW24" s="50">
        <v>68960.952328470696</v>
      </c>
      <c r="AJX24" s="50">
        <v>68295.789669727339</v>
      </c>
      <c r="AJY24" s="50">
        <v>67637.042835412838</v>
      </c>
      <c r="AJZ24" s="50">
        <v>66984.649941711948</v>
      </c>
      <c r="AKA24" s="50">
        <v>66338.549701709519</v>
      </c>
      <c r="AKB24" s="50">
        <v>65698.681419633183</v>
      </c>
      <c r="AKC24" s="50">
        <v>65064.984985151474</v>
      </c>
      <c r="AKD24" s="50">
        <v>64437.400867726923</v>
      </c>
      <c r="AKE24" s="50">
        <v>63815.870111023716</v>
      </c>
      <c r="AKF24" s="50">
        <v>63200.334327369172</v>
      </c>
      <c r="AKG24" s="50">
        <v>62590.735692268754</v>
      </c>
      <c r="AKH24" s="50">
        <v>61987.016938973873</v>
      </c>
      <c r="AKI24" s="50">
        <v>61389.121353102244</v>
      </c>
      <c r="AKJ24" s="50">
        <v>60796.992767309945</v>
      </c>
      <c r="AKK24" s="50">
        <v>60210.575556015028</v>
      </c>
      <c r="AKL24" s="51">
        <v>0</v>
      </c>
      <c r="AKM24" s="51">
        <v>0</v>
      </c>
      <c r="AKN24" s="51">
        <v>0</v>
      </c>
      <c r="AKO24" s="51">
        <v>2794609.7989861481</v>
      </c>
      <c r="AKP24" s="51">
        <v>2705397.9489302379</v>
      </c>
      <c r="AKQ24" s="51">
        <v>0</v>
      </c>
      <c r="AKR24" s="51">
        <v>2648261.9428158663</v>
      </c>
      <c r="AKS24" s="51">
        <v>2708401.497484779</v>
      </c>
      <c r="AKT24" s="51">
        <v>0</v>
      </c>
      <c r="AKU24" s="51">
        <v>0</v>
      </c>
      <c r="AKV24" s="51">
        <v>0</v>
      </c>
      <c r="AKW24" s="51">
        <v>0</v>
      </c>
      <c r="AKX24" s="51">
        <v>0</v>
      </c>
      <c r="AKY24" s="51">
        <v>0</v>
      </c>
      <c r="AKZ24" s="51">
        <v>0</v>
      </c>
      <c r="ALA24" s="51">
        <v>0</v>
      </c>
      <c r="ALB24" s="51">
        <v>0</v>
      </c>
      <c r="ALC24" s="51">
        <v>0</v>
      </c>
      <c r="ALD24" s="51">
        <v>0</v>
      </c>
      <c r="ALE24" s="51">
        <v>0</v>
      </c>
      <c r="ALF24" s="51">
        <v>0</v>
      </c>
      <c r="ALG24" s="51">
        <v>0</v>
      </c>
      <c r="ALH24" s="51">
        <v>0</v>
      </c>
      <c r="ALI24" s="51">
        <v>0</v>
      </c>
      <c r="ALJ24" s="51">
        <v>0</v>
      </c>
      <c r="ALK24" s="51">
        <v>0</v>
      </c>
      <c r="ALL24" s="51">
        <v>0</v>
      </c>
      <c r="ALM24" s="51">
        <v>0</v>
      </c>
      <c r="ALN24" s="51">
        <v>0</v>
      </c>
      <c r="ALO24" s="51">
        <v>1036517.2907613042</v>
      </c>
      <c r="ALP24" s="51">
        <v>971684.11942362168</v>
      </c>
      <c r="ALQ24" s="51">
        <v>0</v>
      </c>
      <c r="ALR24" s="51">
        <v>891932.60015489627</v>
      </c>
      <c r="ALS24" s="51">
        <v>883329.46693665092</v>
      </c>
      <c r="ALT24" s="51">
        <v>0</v>
      </c>
      <c r="ALU24" s="51">
        <v>0</v>
      </c>
      <c r="ALV24" s="51">
        <v>0</v>
      </c>
      <c r="ALW24" s="51">
        <v>0</v>
      </c>
      <c r="ALX24" s="51">
        <v>0</v>
      </c>
      <c r="ALY24" s="51">
        <v>0</v>
      </c>
      <c r="ALZ24" s="51">
        <v>0</v>
      </c>
      <c r="AMA24" s="51">
        <v>0</v>
      </c>
      <c r="AMB24" s="51">
        <v>0</v>
      </c>
      <c r="AMC24" s="51">
        <v>0</v>
      </c>
      <c r="AMD24" s="51">
        <v>0</v>
      </c>
      <c r="AME24" s="51">
        <v>0</v>
      </c>
      <c r="AMF24" s="51">
        <v>0</v>
      </c>
      <c r="AMG24" s="51">
        <v>0</v>
      </c>
      <c r="AMH24" s="51">
        <v>0</v>
      </c>
      <c r="AMI24" s="51">
        <v>0</v>
      </c>
      <c r="AMJ24" s="51">
        <v>0</v>
      </c>
      <c r="AMK24" s="51">
        <v>0</v>
      </c>
      <c r="AML24" s="50">
        <v>0</v>
      </c>
      <c r="AMM24" s="50">
        <v>0</v>
      </c>
      <c r="AMN24" s="50">
        <v>0</v>
      </c>
      <c r="AMO24" s="50">
        <v>2794609.7989861481</v>
      </c>
      <c r="AMP24" s="50">
        <v>2705397.9489302379</v>
      </c>
      <c r="AMQ24" s="50">
        <v>0</v>
      </c>
      <c r="AMR24" s="50">
        <v>2648261.9428158663</v>
      </c>
      <c r="AMS24" s="50">
        <v>2708401.497484779</v>
      </c>
      <c r="AMT24" s="50">
        <v>0</v>
      </c>
      <c r="AMU24" s="50">
        <v>2832808.7602006369</v>
      </c>
      <c r="AMV24" s="50">
        <v>2897139.2006855067</v>
      </c>
      <c r="AMW24" s="50">
        <v>0</v>
      </c>
      <c r="AMX24" s="50">
        <v>3030215.9095851327</v>
      </c>
      <c r="AMY24" s="50">
        <v>3099029.2820113259</v>
      </c>
      <c r="AMZ24" s="50">
        <v>0</v>
      </c>
      <c r="ANA24" s="50">
        <v>3241379.576238147</v>
      </c>
      <c r="ANB24" s="50">
        <v>3314988.278261255</v>
      </c>
      <c r="ANC24" s="50">
        <v>0</v>
      </c>
      <c r="AND24" s="50">
        <v>3467258.3970071762</v>
      </c>
      <c r="ANE24" s="50">
        <v>3545996.5960300202</v>
      </c>
      <c r="ANF24" s="50">
        <v>0</v>
      </c>
      <c r="ANG24" s="50">
        <v>3708877.8123199707</v>
      </c>
      <c r="ANH24" s="50">
        <v>3793102.962539502</v>
      </c>
      <c r="ANI24" s="50">
        <v>0</v>
      </c>
      <c r="ANJ24" s="50">
        <v>3967334.7214597296</v>
      </c>
      <c r="ANK24" s="50">
        <v>4057429.1866308781</v>
      </c>
      <c r="ANL24" s="50">
        <v>0</v>
      </c>
      <c r="ANM24" s="50">
        <v>0</v>
      </c>
      <c r="ANN24" s="50">
        <v>0</v>
      </c>
      <c r="ANO24" s="50">
        <v>1036517.2907613042</v>
      </c>
      <c r="ANP24" s="50">
        <v>971684.11942362168</v>
      </c>
      <c r="ANQ24" s="50">
        <v>0</v>
      </c>
      <c r="ANR24" s="50">
        <v>891932.60015489627</v>
      </c>
      <c r="ANS24" s="50">
        <v>883329.46693665092</v>
      </c>
      <c r="ANT24" s="50">
        <v>0</v>
      </c>
      <c r="ANU24" s="50">
        <v>866371.34458931291</v>
      </c>
      <c r="ANV24" s="50">
        <v>858014.76238492026</v>
      </c>
      <c r="ANW24" s="50">
        <v>0</v>
      </c>
      <c r="ANX24" s="50">
        <v>841542.63068211905</v>
      </c>
      <c r="ANY24" s="50">
        <v>833425.53376321099</v>
      </c>
      <c r="ANZ24" s="50">
        <v>0</v>
      </c>
      <c r="AOA24" s="50">
        <v>817425.46504823235</v>
      </c>
      <c r="AOB24" s="50">
        <v>809540.99017807434</v>
      </c>
      <c r="AOC24" s="50">
        <v>0</v>
      </c>
      <c r="AOD24" s="50">
        <v>793999.45593691058</v>
      </c>
      <c r="AOE24" s="50">
        <v>786340.93656733795</v>
      </c>
      <c r="AOF24" s="50">
        <v>0</v>
      </c>
      <c r="AOG24" s="50">
        <v>771244.79598994495</v>
      </c>
      <c r="AOH24" s="50">
        <v>763805.7566246076</v>
      </c>
      <c r="AOI24" s="50">
        <v>0</v>
      </c>
      <c r="AOJ24" s="50">
        <v>749142.24549397535</v>
      </c>
      <c r="AOK24" s="50">
        <v>741916.39621312066</v>
      </c>
      <c r="AOL24" s="52">
        <v>210589</v>
      </c>
      <c r="AOM24" s="53">
        <v>149518.19</v>
      </c>
      <c r="AON24" s="52">
        <v>152913.60841240251</v>
      </c>
      <c r="AOO24" s="52">
        <v>156386.13360489166</v>
      </c>
      <c r="AOP24" s="52">
        <v>159937.51660040871</v>
      </c>
      <c r="AOQ24" s="52">
        <v>163569.5481859901</v>
      </c>
      <c r="AOR24" s="52">
        <v>167284.0598157729</v>
      </c>
      <c r="AOS24" s="52">
        <v>171082.92453450657</v>
      </c>
      <c r="AOT24" s="52">
        <v>174968.05792203711</v>
      </c>
      <c r="AOU24" s="52">
        <v>178941.41905923918</v>
      </c>
      <c r="AOV24" s="52">
        <v>183005.01151588393</v>
      </c>
      <c r="AOW24" s="52">
        <v>187160.88436094022</v>
      </c>
      <c r="AOX24" s="52">
        <v>191411.13319581893</v>
      </c>
      <c r="AOY24" s="52">
        <v>195757.90121108125</v>
      </c>
      <c r="AOZ24" s="52">
        <v>200203.38026714377</v>
      </c>
      <c r="APA24" s="52">
        <v>204749.81199952553</v>
      </c>
      <c r="APB24" s="52">
        <v>209399.48894919394</v>
      </c>
      <c r="APC24" s="52">
        <v>214154.75571858013</v>
      </c>
      <c r="APD24" s="52">
        <v>219018.01015384603</v>
      </c>
      <c r="APE24" s="52">
        <v>223991.70455399982</v>
      </c>
      <c r="APF24" s="52">
        <v>229078.34690746915</v>
      </c>
      <c r="APG24" s="52">
        <v>234280.50215675589</v>
      </c>
      <c r="APH24" s="52">
        <v>239600.79349180989</v>
      </c>
      <c r="API24" s="52">
        <v>245041.90367277412</v>
      </c>
      <c r="APJ24" s="52">
        <v>250606.57638276814</v>
      </c>
      <c r="APK24" s="52">
        <v>256297.61761139194</v>
      </c>
      <c r="APL24" s="52">
        <v>262117.89706964794</v>
      </c>
      <c r="APM24" s="54">
        <v>61070.81</v>
      </c>
      <c r="APN24" s="52">
        <v>60481.751685408846</v>
      </c>
      <c r="APO24" s="52">
        <v>59898.375131023415</v>
      </c>
      <c r="APP24" s="52">
        <v>59320.625533442682</v>
      </c>
      <c r="APQ24" s="52">
        <v>58748.448617871683</v>
      </c>
      <c r="APR24" s="52">
        <v>58181.790633022807</v>
      </c>
      <c r="APS24" s="52">
        <v>57620.598346066341</v>
      </c>
      <c r="APT24" s="52">
        <v>57064.819037629662</v>
      </c>
      <c r="APU24" s="52">
        <v>56514.400496844704</v>
      </c>
      <c r="APV24" s="52">
        <v>55969.291016443174</v>
      </c>
      <c r="APW24" s="52">
        <v>55429.439387899067</v>
      </c>
      <c r="APX24" s="52">
        <v>54894.79489661807</v>
      </c>
      <c r="APY24" s="52">
        <v>54365.307317173341</v>
      </c>
      <c r="APZ24" s="52">
        <v>53840.926908587237</v>
      </c>
      <c r="AQA24" s="52">
        <v>53321.604409658568</v>
      </c>
      <c r="AQB24" s="52">
        <v>52807.291034334914</v>
      </c>
      <c r="AQC24" s="52">
        <v>52297.93846712957</v>
      </c>
      <c r="AQD24" s="52">
        <v>51793.498858582716</v>
      </c>
      <c r="AQE24" s="52">
        <v>51293.924820766362</v>
      </c>
      <c r="AQF24" s="52">
        <v>50799.169422832623</v>
      </c>
      <c r="AQG24" s="52">
        <v>50309.186186604966</v>
      </c>
      <c r="AQH24" s="52">
        <v>49823.92908221198</v>
      </c>
      <c r="AQI24" s="52">
        <v>49343.352523763242</v>
      </c>
      <c r="AQJ24" s="52">
        <v>48867.411365066888</v>
      </c>
      <c r="AQK24" s="52">
        <v>48396.060895388509</v>
      </c>
      <c r="AQL24" s="52">
        <v>47929.25683525097</v>
      </c>
      <c r="AQM24" s="52">
        <v>2584</v>
      </c>
      <c r="AQN24" s="55">
        <v>1834.6399999999999</v>
      </c>
      <c r="AQO24" s="56">
        <v>1876.3029604473552</v>
      </c>
      <c r="AQP24" s="56">
        <v>1918.9120478042066</v>
      </c>
      <c r="AQQ24" s="56">
        <v>1962.4887477287805</v>
      </c>
      <c r="AQR24" s="56">
        <v>2007.0550337985294</v>
      </c>
      <c r="AQS24" s="56">
        <v>2052.6333785903216</v>
      </c>
      <c r="AQT24" s="56">
        <v>2099.2467650122517</v>
      </c>
      <c r="AQU24" s="56">
        <v>2146.9186978927864</v>
      </c>
      <c r="AQV24" s="56">
        <v>2195.6732158330879</v>
      </c>
      <c r="AQW24" s="56">
        <v>2245.5349033284938</v>
      </c>
      <c r="AQX24" s="56">
        <v>2296.5289031652633</v>
      </c>
      <c r="AQY24" s="56">
        <v>2348.6809290988431</v>
      </c>
      <c r="AQZ24" s="56">
        <v>2402.0172788200434</v>
      </c>
      <c r="ARA24" s="56">
        <v>2456.5648472156649</v>
      </c>
      <c r="ARB24" s="56">
        <v>2512.3511399302629</v>
      </c>
      <c r="ARC24" s="56">
        <v>2569.4042872358827</v>
      </c>
      <c r="ARD24" s="56">
        <v>2627.7530582167692</v>
      </c>
      <c r="ARE24" s="56">
        <v>2687.4268752761936</v>
      </c>
      <c r="ARF24" s="56">
        <v>2748.4558289727179</v>
      </c>
      <c r="ARG24" s="56">
        <v>2810.8706931933789</v>
      </c>
      <c r="ARH24" s="56">
        <v>2874.7029406714378</v>
      </c>
      <c r="ARI24" s="56">
        <v>2939.9847588565258</v>
      </c>
      <c r="ARJ24" s="56">
        <v>3006.7490661451857</v>
      </c>
      <c r="ARK24" s="56">
        <v>3075.0295284799922</v>
      </c>
      <c r="ARL24" s="56">
        <v>3144.8605763256251</v>
      </c>
      <c r="ARM24" s="56">
        <v>3216.2774220304509</v>
      </c>
      <c r="ARN24" s="55">
        <v>749.3599999999999</v>
      </c>
      <c r="ARO24" s="56">
        <v>742.13205036871079</v>
      </c>
      <c r="ARP24" s="56">
        <v>734.97381790390034</v>
      </c>
      <c r="ARQ24" s="56">
        <v>727.88463014884849</v>
      </c>
      <c r="ARR24" s="56">
        <v>720.86382113301454</v>
      </c>
      <c r="ARS24" s="56">
        <v>713.91073130947439</v>
      </c>
      <c r="ART24" s="56">
        <v>707.02470749296208</v>
      </c>
      <c r="ARU24" s="56">
        <v>700.20510279850805</v>
      </c>
      <c r="ARV24" s="56">
        <v>693.45127658066986</v>
      </c>
      <c r="ARW24" s="56">
        <v>686.76259437334863</v>
      </c>
      <c r="ARX24" s="56">
        <v>680.13842783018652</v>
      </c>
      <c r="ARY24" s="56">
        <v>673.57815466553836</v>
      </c>
      <c r="ARZ24" s="56">
        <v>667.08115859601344</v>
      </c>
      <c r="ASA24" s="56">
        <v>660.64682928258071</v>
      </c>
      <c r="ASB24" s="56">
        <v>654.27456227323228</v>
      </c>
      <c r="ASC24" s="56">
        <v>647.96375894620041</v>
      </c>
      <c r="ASD24" s="56">
        <v>641.71382645372171</v>
      </c>
      <c r="ASE24" s="56">
        <v>635.52417766634414</v>
      </c>
      <c r="ASF24" s="56">
        <v>629.39423111777103</v>
      </c>
      <c r="ASG24" s="56">
        <v>623.32341095023719</v>
      </c>
      <c r="ASH24" s="56">
        <v>617.31114686041167</v>
      </c>
      <c r="ASI24" s="56">
        <v>611.35687404582279</v>
      </c>
      <c r="ASJ24" s="56">
        <v>605.46003315179917</v>
      </c>
      <c r="ASK24" s="56">
        <v>599.62007021892339</v>
      </c>
      <c r="ASL24" s="56">
        <v>593.83643663099178</v>
      </c>
      <c r="ASM24" s="56">
        <v>588.10858906347687</v>
      </c>
      <c r="ASN24" s="57">
        <v>0.5</v>
      </c>
      <c r="ASO24" s="56">
        <v>149518.19</v>
      </c>
      <c r="ASP24" s="56">
        <v>152913.60841240251</v>
      </c>
      <c r="ASQ24" s="56">
        <v>156386.13360489166</v>
      </c>
      <c r="ASR24" s="59">
        <v>137089.29994320744</v>
      </c>
      <c r="ASS24" s="59">
        <v>116835.39156142151</v>
      </c>
      <c r="AST24" s="59">
        <v>95590.891323298798</v>
      </c>
      <c r="ASU24" s="59">
        <v>73321.25337193138</v>
      </c>
      <c r="ASV24" s="59">
        <v>49990.873692010602</v>
      </c>
      <c r="ASW24" s="59">
        <v>25563.059865605595</v>
      </c>
      <c r="ASX24" s="59">
        <v>0</v>
      </c>
      <c r="ASY24" s="56">
        <v>0</v>
      </c>
      <c r="ASZ24" s="56">
        <v>0</v>
      </c>
      <c r="ATA24" s="56">
        <v>0</v>
      </c>
      <c r="ATB24" s="56">
        <v>0</v>
      </c>
      <c r="ATC24" s="56">
        <v>0</v>
      </c>
      <c r="ATD24" s="59">
        <v>0</v>
      </c>
      <c r="ATE24" s="56">
        <v>0</v>
      </c>
      <c r="ATF24" s="56">
        <v>0</v>
      </c>
      <c r="ATG24" s="56">
        <v>0</v>
      </c>
      <c r="ATH24" s="56">
        <v>0</v>
      </c>
      <c r="ATI24" s="56">
        <v>0</v>
      </c>
      <c r="ATJ24" s="56">
        <v>0</v>
      </c>
      <c r="ATK24" s="56">
        <v>0</v>
      </c>
      <c r="ATL24" s="56">
        <v>0</v>
      </c>
      <c r="ATM24" s="56">
        <v>0</v>
      </c>
      <c r="ATN24" s="56">
        <v>0</v>
      </c>
      <c r="ATO24" s="56">
        <v>61070.81</v>
      </c>
      <c r="ATP24" s="56">
        <v>60481.751685408846</v>
      </c>
      <c r="ATQ24" s="56">
        <v>59898.375131023415</v>
      </c>
      <c r="ATR24" s="59">
        <v>50846.25045723658</v>
      </c>
      <c r="ATS24" s="59">
        <v>41963.177584194062</v>
      </c>
      <c r="ATT24" s="59">
        <v>33246.73750458446</v>
      </c>
      <c r="ATU24" s="59">
        <v>24694.542148314144</v>
      </c>
      <c r="ATV24" s="59">
        <v>16304.234010751332</v>
      </c>
      <c r="ATW24" s="59">
        <v>8073.4857852635287</v>
      </c>
      <c r="ATX24" s="59">
        <v>0</v>
      </c>
      <c r="ATY24" s="56">
        <v>0</v>
      </c>
      <c r="ATZ24" s="56">
        <v>0</v>
      </c>
      <c r="AUA24" s="56">
        <v>0</v>
      </c>
      <c r="AUB24" s="56">
        <v>0</v>
      </c>
      <c r="AUC24" s="56">
        <v>0</v>
      </c>
      <c r="AUD24" s="59">
        <v>0</v>
      </c>
      <c r="AUE24" s="56">
        <v>0</v>
      </c>
      <c r="AUF24" s="56">
        <v>0</v>
      </c>
      <c r="AUG24" s="56">
        <v>0</v>
      </c>
      <c r="AUH24" s="56">
        <v>0</v>
      </c>
      <c r="AUI24" s="56">
        <v>0</v>
      </c>
      <c r="AUJ24" s="56">
        <v>0</v>
      </c>
      <c r="AUK24" s="56">
        <v>0</v>
      </c>
      <c r="AUL24" s="56">
        <v>0</v>
      </c>
      <c r="AUM24" s="56">
        <v>0</v>
      </c>
      <c r="AUN24" s="56">
        <v>0</v>
      </c>
      <c r="AUO24" s="58">
        <v>0.5</v>
      </c>
      <c r="AUP24" s="56">
        <v>1834.6399999999999</v>
      </c>
      <c r="AUQ24" s="56">
        <v>1876.3029604473552</v>
      </c>
      <c r="AUR24" s="56">
        <v>1918.9120478042066</v>
      </c>
      <c r="AUS24" s="59">
        <v>1682.1332123389545</v>
      </c>
      <c r="AUT24" s="59">
        <v>1433.610738427521</v>
      </c>
      <c r="AUU24" s="59">
        <v>1172.9333591944694</v>
      </c>
      <c r="AUV24" s="59">
        <v>899.67718500525064</v>
      </c>
      <c r="AUW24" s="59">
        <v>613.40534225508179</v>
      </c>
      <c r="AUX24" s="59">
        <v>313.66760226186966</v>
      </c>
      <c r="AUY24" s="59">
        <v>0</v>
      </c>
      <c r="AUZ24" s="56">
        <v>0</v>
      </c>
      <c r="AVA24" s="56">
        <v>0</v>
      </c>
      <c r="AVB24" s="56">
        <v>0</v>
      </c>
      <c r="AVC24" s="56">
        <v>0</v>
      </c>
      <c r="AVD24" s="56">
        <v>0</v>
      </c>
      <c r="AVE24" s="59">
        <v>0</v>
      </c>
      <c r="AVF24" s="56">
        <v>0</v>
      </c>
      <c r="AVG24" s="56">
        <v>0</v>
      </c>
      <c r="AVH24" s="56">
        <v>0</v>
      </c>
      <c r="AVI24" s="56">
        <v>0</v>
      </c>
      <c r="AVJ24" s="56">
        <v>0</v>
      </c>
      <c r="AVK24" s="56">
        <v>0</v>
      </c>
      <c r="AVL24" s="56">
        <v>0</v>
      </c>
      <c r="AVM24" s="56">
        <v>0</v>
      </c>
      <c r="AVN24" s="56">
        <v>0</v>
      </c>
      <c r="AVO24" s="56">
        <v>0</v>
      </c>
      <c r="AVP24" s="56">
        <v>749.3599999999999</v>
      </c>
      <c r="AVQ24" s="56">
        <v>742.13205036871079</v>
      </c>
      <c r="AVR24" s="56">
        <v>734.97381790390034</v>
      </c>
      <c r="AVS24" s="59">
        <v>623.9011115561558</v>
      </c>
      <c r="AVT24" s="59">
        <v>514.90272938072474</v>
      </c>
      <c r="AVU24" s="59">
        <v>407.94898931969965</v>
      </c>
      <c r="AVV24" s="59">
        <v>303.01058892555517</v>
      </c>
      <c r="AVW24" s="59">
        <v>200.05860079957372</v>
      </c>
      <c r="AVX24" s="59">
        <v>99.064468082952828</v>
      </c>
      <c r="AVY24" s="59">
        <v>0</v>
      </c>
      <c r="AVZ24" s="56">
        <v>0</v>
      </c>
      <c r="AWA24" s="56">
        <v>0</v>
      </c>
      <c r="AWB24" s="56">
        <v>0</v>
      </c>
      <c r="AWC24" s="56">
        <v>0</v>
      </c>
      <c r="AWD24" s="56">
        <v>0</v>
      </c>
      <c r="AWE24" s="59">
        <v>0</v>
      </c>
      <c r="AWF24" s="56">
        <v>0</v>
      </c>
      <c r="AWG24" s="56">
        <v>0</v>
      </c>
      <c r="AWH24" s="56">
        <v>0</v>
      </c>
      <c r="AWI24" s="56">
        <v>0</v>
      </c>
      <c r="AWJ24" s="56">
        <v>0</v>
      </c>
      <c r="AWK24" s="56">
        <v>0</v>
      </c>
      <c r="AWL24" s="56">
        <v>0</v>
      </c>
      <c r="AWM24" s="56">
        <v>0</v>
      </c>
      <c r="AWN24" s="56">
        <v>0</v>
      </c>
      <c r="AWO24" s="56">
        <v>0</v>
      </c>
      <c r="AWP24" s="57">
        <v>0.76</v>
      </c>
      <c r="AWQ24" s="56">
        <v>149518.19</v>
      </c>
      <c r="AWR24" s="56">
        <v>152913.60841240251</v>
      </c>
      <c r="AWS24" s="56">
        <v>156386.13360489166</v>
      </c>
      <c r="AWT24" s="59">
        <v>45158.828216585986</v>
      </c>
      <c r="AWU24" s="56">
        <v>46184.343017220737</v>
      </c>
      <c r="AWV24" s="56">
        <v>47233.146300924112</v>
      </c>
      <c r="AWW24" s="56">
        <v>48305.76692739009</v>
      </c>
      <c r="AWX24" s="56">
        <v>49402.745766222244</v>
      </c>
      <c r="AWY24" s="56">
        <v>50524.635969667535</v>
      </c>
      <c r="AWZ24" s="56">
        <v>51672.003251543698</v>
      </c>
      <c r="AXA24" s="56">
        <v>52845.426172500767</v>
      </c>
      <c r="AXB24" s="56">
        <v>54045.496431760635</v>
      </c>
      <c r="AXC24" s="56">
        <v>55272.819165481764</v>
      </c>
      <c r="AXD24" s="56">
        <v>56528.013251899414</v>
      </c>
      <c r="AXE24" s="56">
        <v>57811.711623395444</v>
      </c>
      <c r="AXF24" s="56">
        <v>59124.561585654759</v>
      </c>
      <c r="AXG24" s="56">
        <v>60467.225144069685</v>
      </c>
      <c r="AXH24" s="56">
        <v>61840.379337556522</v>
      </c>
      <c r="AXI24" s="56">
        <v>63244.716579952888</v>
      </c>
      <c r="AXJ24" s="56">
        <v>64680.945009167757</v>
      </c>
      <c r="AXK24" s="56">
        <v>66149.788844260489</v>
      </c>
      <c r="AXL24" s="56">
        <v>67651.988750628676</v>
      </c>
      <c r="AXM24" s="56">
        <v>69188.302213489165</v>
      </c>
      <c r="AXN24" s="56">
        <v>70759.503919840412</v>
      </c>
      <c r="AXO24" s="56">
        <v>72366.386149098893</v>
      </c>
      <c r="AXP24" s="56">
        <v>74009.759172606471</v>
      </c>
      <c r="AXQ24" s="56">
        <v>61070.81</v>
      </c>
      <c r="AXR24" s="56">
        <v>60481.751685408846</v>
      </c>
      <c r="AXS24" s="56">
        <v>59898.375131023415</v>
      </c>
      <c r="AXT24" s="59">
        <v>16749.35309179558</v>
      </c>
      <c r="AXU24" s="56">
        <v>16587.797256810827</v>
      </c>
      <c r="AXV24" s="56">
        <v>16427.799708147617</v>
      </c>
      <c r="AXW24" s="56">
        <v>16269.345415359909</v>
      </c>
      <c r="AXX24" s="56">
        <v>16112.419492977788</v>
      </c>
      <c r="AXY24" s="56">
        <v>15957.007199109094</v>
      </c>
      <c r="AXZ24" s="56">
        <v>15803.093934054543</v>
      </c>
      <c r="AYA24" s="56">
        <v>15650.665238936206</v>
      </c>
      <c r="AYB24" s="56">
        <v>15499.706794339219</v>
      </c>
      <c r="AYC24" s="56">
        <v>15350.20441896659</v>
      </c>
      <c r="AYD24" s="56">
        <v>15202.144068306985</v>
      </c>
      <c r="AYE24" s="56">
        <v>15055.51183331536</v>
      </c>
      <c r="AYF24" s="56">
        <v>14910.293939106328</v>
      </c>
      <c r="AYG24" s="56">
        <v>14766.476743660114</v>
      </c>
      <c r="AYH24" s="56">
        <v>14624.046736541002</v>
      </c>
      <c r="AYI24" s="56">
        <v>14482.990537628149</v>
      </c>
      <c r="AYJ24" s="56">
        <v>14343.294895858622</v>
      </c>
      <c r="AYK24" s="56">
        <v>14204.946687982578</v>
      </c>
      <c r="AYL24" s="56">
        <v>14067.932917330441</v>
      </c>
      <c r="AYM24" s="56">
        <v>13932.240712591974</v>
      </c>
      <c r="AYN24" s="56">
        <v>13797.857326607122</v>
      </c>
      <c r="AYO24" s="56">
        <v>13664.770135168521</v>
      </c>
      <c r="AYP24" s="56">
        <v>13532.966635835568</v>
      </c>
      <c r="AYQ24" s="60">
        <v>0.76</v>
      </c>
      <c r="AYR24" s="56">
        <v>1834.6399999999999</v>
      </c>
      <c r="AYS24" s="56">
        <v>1876.3029604473552</v>
      </c>
      <c r="AYT24" s="56">
        <v>1918.9120478042066</v>
      </c>
      <c r="AYU24" s="59">
        <v>554.11446994694973</v>
      </c>
      <c r="AYV24" s="56">
        <v>566.69789189605535</v>
      </c>
      <c r="AYW24" s="56">
        <v>579.56707160197311</v>
      </c>
      <c r="AYX24" s="56">
        <v>592.72849835640045</v>
      </c>
      <c r="AYY24" s="56">
        <v>606.18880881678672</v>
      </c>
      <c r="AYZ24" s="56">
        <v>619.9547903528719</v>
      </c>
      <c r="AZA24" s="56">
        <v>634.0333844692218</v>
      </c>
      <c r="AZB24" s="56">
        <v>648.43169030548609</v>
      </c>
      <c r="AZC24" s="56">
        <v>663.15696821614392</v>
      </c>
      <c r="AZD24" s="56">
        <v>678.21664343154168</v>
      </c>
      <c r="AZE24" s="56">
        <v>693.61830980207014</v>
      </c>
      <c r="AZF24" s="56">
        <v>709.3697336273683</v>
      </c>
      <c r="AZG24" s="56">
        <v>725.47885757248457</v>
      </c>
      <c r="AZH24" s="56">
        <v>741.95380467297014</v>
      </c>
      <c r="AZI24" s="56">
        <v>758.80288243092525</v>
      </c>
      <c r="AZJ24" s="56">
        <v>776.03458700406156</v>
      </c>
      <c r="AZK24" s="56">
        <v>793.65760748989521</v>
      </c>
      <c r="AZL24" s="56">
        <v>811.68083030722948</v>
      </c>
      <c r="AZM24" s="56">
        <v>830.11334367713664</v>
      </c>
      <c r="AZN24" s="56">
        <v>848.96444220569947</v>
      </c>
      <c r="AZO24" s="56">
        <v>868.24363157082132</v>
      </c>
      <c r="AZP24" s="56">
        <v>887.96063331547055</v>
      </c>
      <c r="AZQ24" s="56">
        <v>908.1253897497744</v>
      </c>
      <c r="AZR24" s="56">
        <v>749.3599999999999</v>
      </c>
      <c r="AZS24" s="56">
        <v>742.13205036871079</v>
      </c>
      <c r="AZT24" s="56">
        <v>734.97381790390034</v>
      </c>
      <c r="AZU24" s="59">
        <v>205.52036615967486</v>
      </c>
      <c r="AZV24" s="56">
        <v>203.53802008461588</v>
      </c>
      <c r="AZW24" s="56">
        <v>201.57479472267511</v>
      </c>
      <c r="AZX24" s="56">
        <v>199.63050564507165</v>
      </c>
      <c r="AZY24" s="56">
        <v>197.70497020193167</v>
      </c>
      <c r="AZZ24" s="56">
        <v>195.7980075051303</v>
      </c>
      <c r="BAA24" s="56">
        <v>193.90943841129842</v>
      </c>
      <c r="BAB24" s="56">
        <v>192.03908550499384</v>
      </c>
      <c r="BAC24" s="56">
        <v>190.18677308203436</v>
      </c>
      <c r="BAD24" s="56">
        <v>188.35232713299203</v>
      </c>
      <c r="BAE24" s="56">
        <v>186.53557532684633</v>
      </c>
      <c r="BAF24" s="56">
        <v>184.73634699479499</v>
      </c>
      <c r="BAG24" s="56">
        <v>182.95447311422129</v>
      </c>
      <c r="BAH24" s="56">
        <v>181.18978629281554</v>
      </c>
      <c r="BAI24" s="56">
        <v>179.44212075285012</v>
      </c>
      <c r="BAJ24" s="56">
        <v>177.71131231560594</v>
      </c>
      <c r="BAK24" s="56">
        <v>175.99719838594933</v>
      </c>
      <c r="BAL24" s="56">
        <v>174.29961793705741</v>
      </c>
      <c r="BAM24" s="56">
        <v>172.61841149529113</v>
      </c>
      <c r="BAN24" s="56">
        <v>170.95342112521388</v>
      </c>
      <c r="BAO24" s="56">
        <v>169.30449041475484</v>
      </c>
      <c r="BAP24" s="56">
        <v>167.67146446051532</v>
      </c>
      <c r="BAQ24" s="56">
        <v>166.054189853217</v>
      </c>
      <c r="BAR24" s="57">
        <v>0.76</v>
      </c>
      <c r="BAS24" s="56">
        <v>149518.19</v>
      </c>
      <c r="BAT24" s="56">
        <v>152913.60841240251</v>
      </c>
      <c r="BAU24" s="56">
        <v>156386.13360489166</v>
      </c>
      <c r="BAV24" s="56">
        <v>38707.567042787989</v>
      </c>
      <c r="BAW24" s="56">
        <v>32988.816440871953</v>
      </c>
      <c r="BAX24" s="56">
        <v>26990.369314813775</v>
      </c>
      <c r="BAY24" s="56">
        <v>20702.471540310038</v>
      </c>
      <c r="BAZ24" s="56">
        <v>14115.07021892064</v>
      </c>
      <c r="BBA24" s="56">
        <v>7217.8051385239332</v>
      </c>
      <c r="BBB24" s="56">
        <v>0</v>
      </c>
      <c r="BBC24" s="56">
        <v>0</v>
      </c>
      <c r="BBD24" s="56">
        <v>0</v>
      </c>
      <c r="BBE24" s="56">
        <v>0</v>
      </c>
      <c r="BBF24" s="56">
        <v>0</v>
      </c>
      <c r="BBG24" s="56">
        <v>0</v>
      </c>
      <c r="BBH24" s="56">
        <v>0</v>
      </c>
      <c r="BBI24" s="55">
        <v>0</v>
      </c>
      <c r="BBJ24" s="55">
        <v>0</v>
      </c>
      <c r="BBK24" s="55">
        <v>0</v>
      </c>
      <c r="BBL24" s="55">
        <v>0</v>
      </c>
      <c r="BBM24" s="55">
        <v>0</v>
      </c>
      <c r="BBN24" s="55">
        <v>0</v>
      </c>
      <c r="BBO24" s="55">
        <v>0</v>
      </c>
      <c r="BBP24" s="55">
        <v>0</v>
      </c>
      <c r="BBQ24" s="55">
        <v>0</v>
      </c>
      <c r="BBR24" s="55">
        <v>0</v>
      </c>
      <c r="BBS24" s="56">
        <v>61070.81</v>
      </c>
      <c r="BBT24" s="56">
        <v>60481.751685408846</v>
      </c>
      <c r="BBU24" s="56">
        <v>59898.375131023415</v>
      </c>
      <c r="BBV24" s="56">
        <v>14356.58836439621</v>
      </c>
      <c r="BBW24" s="56">
        <v>11848.426612007734</v>
      </c>
      <c r="BBX24" s="56">
        <v>9387.3141189414946</v>
      </c>
      <c r="BBY24" s="56">
        <v>6972.5766065828175</v>
      </c>
      <c r="BBZ24" s="56">
        <v>4603.5484265650821</v>
      </c>
      <c r="BCA24" s="56">
        <v>2279.5724570155849</v>
      </c>
      <c r="BCB24" s="56">
        <v>0</v>
      </c>
      <c r="BCC24" s="56">
        <v>0</v>
      </c>
      <c r="BCD24" s="56">
        <v>0</v>
      </c>
      <c r="BCE24" s="56">
        <v>0</v>
      </c>
      <c r="BCF24" s="56">
        <v>0</v>
      </c>
      <c r="BCG24" s="56">
        <v>0</v>
      </c>
      <c r="BCH24" s="59">
        <v>0</v>
      </c>
      <c r="BCI24" s="55">
        <v>0</v>
      </c>
      <c r="BCJ24" s="55">
        <v>0</v>
      </c>
      <c r="BCK24" s="55">
        <v>0</v>
      </c>
      <c r="BCL24" s="55">
        <v>0</v>
      </c>
      <c r="BCM24" s="55">
        <v>0</v>
      </c>
      <c r="BCN24" s="55">
        <v>0</v>
      </c>
      <c r="BCO24" s="55">
        <v>0</v>
      </c>
      <c r="BCP24" s="55">
        <v>0</v>
      </c>
      <c r="BCQ24" s="55">
        <v>0</v>
      </c>
      <c r="BCR24" s="55">
        <v>0</v>
      </c>
      <c r="BCS24" s="57">
        <v>0.76</v>
      </c>
      <c r="BCT24" s="56">
        <v>1834.6399999999999</v>
      </c>
      <c r="BCU24" s="56">
        <v>1876.3029604473552</v>
      </c>
      <c r="BCV24" s="56">
        <v>1918.9120478042066</v>
      </c>
      <c r="BCW24" s="56">
        <v>474.95525995452829</v>
      </c>
      <c r="BCX24" s="56">
        <v>404.78420849718242</v>
      </c>
      <c r="BCY24" s="56">
        <v>331.18118377255604</v>
      </c>
      <c r="BCZ24" s="56">
        <v>254.02649929560019</v>
      </c>
      <c r="BDA24" s="56">
        <v>173.1968025190819</v>
      </c>
      <c r="BDB24" s="56">
        <v>88.564970050410267</v>
      </c>
      <c r="BDC24" s="56">
        <v>0</v>
      </c>
      <c r="BDD24" s="56">
        <v>0</v>
      </c>
      <c r="BDE24" s="56">
        <v>0</v>
      </c>
      <c r="BDF24" s="56">
        <v>0</v>
      </c>
      <c r="BDG24" s="56">
        <v>0</v>
      </c>
      <c r="BDH24" s="56">
        <v>0</v>
      </c>
      <c r="BDI24" s="59">
        <v>0</v>
      </c>
      <c r="BDJ24" s="55">
        <v>0</v>
      </c>
      <c r="BDK24" s="55">
        <v>0</v>
      </c>
      <c r="BDL24" s="55">
        <v>0</v>
      </c>
      <c r="BDM24" s="55">
        <v>0</v>
      </c>
      <c r="BDN24" s="55">
        <v>0</v>
      </c>
      <c r="BDO24" s="55">
        <v>0</v>
      </c>
      <c r="BDP24" s="55">
        <v>0</v>
      </c>
      <c r="BDQ24" s="55">
        <v>0</v>
      </c>
      <c r="BDR24" s="55">
        <v>0</v>
      </c>
      <c r="BDS24" s="55">
        <v>0</v>
      </c>
      <c r="BDT24" s="56">
        <v>749.3599999999999</v>
      </c>
      <c r="BDU24" s="56">
        <v>742.13205036871079</v>
      </c>
      <c r="BDV24" s="56">
        <v>734.97381790390034</v>
      </c>
      <c r="BDW24" s="56">
        <v>176.16031385114988</v>
      </c>
      <c r="BDX24" s="56">
        <v>145.38430006043993</v>
      </c>
      <c r="BDY24" s="56">
        <v>115.18559698438577</v>
      </c>
      <c r="BDZ24" s="56">
        <v>85.555930990744983</v>
      </c>
      <c r="BEA24" s="56">
        <v>56.487134343409046</v>
      </c>
      <c r="BEB24" s="56">
        <v>27.971143929304326</v>
      </c>
      <c r="BEC24" s="56">
        <v>0</v>
      </c>
      <c r="BED24" s="56">
        <v>0</v>
      </c>
      <c r="BEE24" s="56">
        <v>0</v>
      </c>
      <c r="BEF24" s="56">
        <v>0</v>
      </c>
      <c r="BEG24" s="56">
        <v>0</v>
      </c>
      <c r="BEH24" s="56">
        <v>0</v>
      </c>
      <c r="BEI24" s="59">
        <v>0</v>
      </c>
      <c r="BEJ24" s="55">
        <v>0</v>
      </c>
      <c r="BEK24" s="55">
        <v>0</v>
      </c>
      <c r="BEL24" s="55">
        <v>0</v>
      </c>
      <c r="BEM24" s="55">
        <v>0</v>
      </c>
      <c r="BEN24" s="55">
        <v>0</v>
      </c>
      <c r="BEO24" s="55">
        <v>0</v>
      </c>
      <c r="BEP24" s="55">
        <v>0</v>
      </c>
      <c r="BEQ24" s="55">
        <v>0</v>
      </c>
      <c r="BER24" s="55">
        <v>0</v>
      </c>
      <c r="BES24" s="55">
        <v>0</v>
      </c>
      <c r="BET24" s="57">
        <v>0</v>
      </c>
      <c r="BEU24" s="56">
        <v>149518.19</v>
      </c>
      <c r="BEV24" s="56">
        <v>152913.60841240251</v>
      </c>
      <c r="BEW24" s="56">
        <v>156386.13360489166</v>
      </c>
      <c r="BEX24" s="56">
        <v>38707.567042787989</v>
      </c>
      <c r="BEY24" s="56">
        <v>32988.816440871953</v>
      </c>
      <c r="BEZ24" s="56">
        <v>26990.369314813775</v>
      </c>
      <c r="BFA24" s="56">
        <v>20702.471540310038</v>
      </c>
      <c r="BFB24" s="56">
        <v>14115.07021892064</v>
      </c>
      <c r="BFC24" s="56">
        <v>7217.8051385239332</v>
      </c>
      <c r="BFD24" s="56">
        <v>0</v>
      </c>
      <c r="BFE24" s="56">
        <v>0</v>
      </c>
      <c r="BFF24" s="56">
        <v>0</v>
      </c>
      <c r="BFG24" s="56">
        <v>0</v>
      </c>
      <c r="BFH24" s="56">
        <v>0</v>
      </c>
      <c r="BFI24" s="56">
        <v>0</v>
      </c>
      <c r="BFJ24" s="56">
        <v>0</v>
      </c>
      <c r="BFK24" s="56">
        <v>0</v>
      </c>
      <c r="BFL24" s="56">
        <v>0</v>
      </c>
      <c r="BFM24" s="56">
        <v>0</v>
      </c>
      <c r="BFN24" s="56">
        <v>0</v>
      </c>
      <c r="BFO24" s="56">
        <v>0</v>
      </c>
      <c r="BFP24" s="56">
        <v>0</v>
      </c>
      <c r="BFQ24" s="56">
        <v>0</v>
      </c>
      <c r="BFR24" s="56">
        <v>0</v>
      </c>
      <c r="BFS24" s="56">
        <v>0</v>
      </c>
      <c r="BFT24" s="56">
        <v>0</v>
      </c>
      <c r="BFU24" s="56">
        <v>61070.81</v>
      </c>
      <c r="BFV24" s="56">
        <v>60481.751685408846</v>
      </c>
      <c r="BFW24" s="56">
        <v>59898.375131023415</v>
      </c>
      <c r="BFX24" s="56">
        <v>14356.58836439621</v>
      </c>
      <c r="BFY24" s="56">
        <v>11848.426612007734</v>
      </c>
      <c r="BFZ24" s="56">
        <v>9387.3141189414946</v>
      </c>
      <c r="BGA24" s="56">
        <v>6972.5766065828175</v>
      </c>
      <c r="BGB24" s="56">
        <v>4603.5484265650821</v>
      </c>
      <c r="BGC24" s="56">
        <v>2279.5724570155849</v>
      </c>
      <c r="BGD24" s="56">
        <v>0</v>
      </c>
      <c r="BGE24" s="56">
        <v>0</v>
      </c>
      <c r="BGF24" s="56">
        <v>0</v>
      </c>
      <c r="BGG24" s="56">
        <v>0</v>
      </c>
      <c r="BGH24" s="56">
        <v>0</v>
      </c>
      <c r="BGI24" s="56">
        <v>0</v>
      </c>
      <c r="BGJ24" s="56">
        <v>0</v>
      </c>
      <c r="BGK24" s="56">
        <v>0</v>
      </c>
      <c r="BGL24" s="56">
        <v>0</v>
      </c>
      <c r="BGM24" s="56">
        <v>0</v>
      </c>
      <c r="BGN24" s="56">
        <v>0</v>
      </c>
      <c r="BGO24" s="56">
        <v>0</v>
      </c>
      <c r="BGP24" s="56">
        <v>0</v>
      </c>
      <c r="BGQ24" s="56">
        <v>0</v>
      </c>
      <c r="BGR24" s="56">
        <v>0</v>
      </c>
      <c r="BGS24" s="56">
        <v>0</v>
      </c>
      <c r="BGT24" s="56">
        <v>0</v>
      </c>
      <c r="BGU24" s="57">
        <v>0.25</v>
      </c>
      <c r="BGV24" s="56">
        <v>1834.6399999999999</v>
      </c>
      <c r="BGW24" s="56">
        <v>1876.3029604473552</v>
      </c>
      <c r="BGX24" s="56">
        <v>1918.9120478042066</v>
      </c>
      <c r="BGY24" s="56">
        <v>474.95525995452829</v>
      </c>
      <c r="BGZ24" s="56">
        <v>404.78420849718242</v>
      </c>
      <c r="BHA24" s="56">
        <v>248.38588782941702</v>
      </c>
      <c r="BHB24" s="56">
        <v>190.51987447170015</v>
      </c>
      <c r="BHC24" s="56">
        <v>129.89760188931143</v>
      </c>
      <c r="BHD24" s="56">
        <v>66.423727537807707</v>
      </c>
      <c r="BHE24" s="56">
        <v>0</v>
      </c>
      <c r="BHF24" s="56">
        <v>0</v>
      </c>
      <c r="BHG24" s="56">
        <v>0</v>
      </c>
      <c r="BHH24" s="56">
        <v>0</v>
      </c>
      <c r="BHI24" s="56">
        <v>0</v>
      </c>
      <c r="BHJ24" s="56">
        <v>0</v>
      </c>
      <c r="BHK24" s="59">
        <v>0</v>
      </c>
      <c r="BHL24" s="56">
        <v>0</v>
      </c>
      <c r="BHM24" s="56">
        <v>0</v>
      </c>
      <c r="BHN24" s="56">
        <v>0</v>
      </c>
      <c r="BHO24" s="56">
        <v>0</v>
      </c>
      <c r="BHP24" s="56">
        <v>0</v>
      </c>
      <c r="BHQ24" s="56">
        <v>0</v>
      </c>
      <c r="BHR24" s="56">
        <v>0</v>
      </c>
      <c r="BHS24" s="56">
        <v>0</v>
      </c>
      <c r="BHT24" s="56">
        <v>0</v>
      </c>
      <c r="BHU24" s="56">
        <v>0</v>
      </c>
      <c r="BHV24" s="56">
        <v>749.3599999999999</v>
      </c>
      <c r="BHW24" s="56">
        <v>742.13205036871079</v>
      </c>
      <c r="BHX24" s="56">
        <v>734.97381790390034</v>
      </c>
      <c r="BHY24" s="56">
        <v>176.16031385114988</v>
      </c>
      <c r="BHZ24" s="56">
        <v>145.38430006043993</v>
      </c>
      <c r="BIA24" s="59">
        <v>86.389197738289326</v>
      </c>
      <c r="BIB24" s="56">
        <v>64.166948243058741</v>
      </c>
      <c r="BIC24" s="56">
        <v>42.365350757556783</v>
      </c>
      <c r="BID24" s="56">
        <v>20.978357946978242</v>
      </c>
      <c r="BIE24" s="56">
        <v>0</v>
      </c>
      <c r="BIF24" s="56">
        <v>0</v>
      </c>
      <c r="BIG24" s="56">
        <v>0</v>
      </c>
      <c r="BIH24" s="56">
        <v>0</v>
      </c>
      <c r="BII24" s="56">
        <v>0</v>
      </c>
      <c r="BIJ24" s="56">
        <v>0</v>
      </c>
      <c r="BIK24" s="59">
        <v>0</v>
      </c>
      <c r="BIL24" s="56">
        <v>0</v>
      </c>
      <c r="BIM24" s="56">
        <v>0</v>
      </c>
      <c r="BIN24" s="56">
        <v>0</v>
      </c>
      <c r="BIO24" s="56">
        <v>0</v>
      </c>
      <c r="BIP24" s="56">
        <v>0</v>
      </c>
      <c r="BIQ24" s="56">
        <v>0</v>
      </c>
      <c r="BIR24" s="56">
        <v>0</v>
      </c>
      <c r="BIS24" s="56">
        <v>0</v>
      </c>
      <c r="BIT24" s="56">
        <v>0</v>
      </c>
      <c r="BIU24" s="56">
        <v>0</v>
      </c>
      <c r="BIV24" s="61">
        <v>0.9</v>
      </c>
      <c r="BIW24" s="61">
        <v>0.9</v>
      </c>
      <c r="BIX24" s="61">
        <f t="shared" si="15"/>
        <v>0.71400000000000008</v>
      </c>
      <c r="BIY24" s="61">
        <f t="shared" si="15"/>
        <v>0.71400000000000008</v>
      </c>
      <c r="BIZ24" s="61">
        <v>0.1</v>
      </c>
      <c r="BJA24" s="61">
        <v>0.1</v>
      </c>
      <c r="BJB24" s="61">
        <v>0.8</v>
      </c>
      <c r="BJC24" s="61">
        <v>0.8</v>
      </c>
      <c r="BJD24" s="61">
        <v>0.8</v>
      </c>
      <c r="BJE24" s="61">
        <v>0.8</v>
      </c>
      <c r="BJF24" s="61">
        <v>1</v>
      </c>
      <c r="BJG24" s="61">
        <v>1</v>
      </c>
      <c r="BJH24" s="61">
        <f t="shared" si="16"/>
        <v>9</v>
      </c>
      <c r="BJI24" s="61">
        <f t="shared" si="16"/>
        <v>9</v>
      </c>
      <c r="BJJ24" s="62">
        <v>0.3</v>
      </c>
      <c r="BJK24" s="62">
        <v>0.3</v>
      </c>
      <c r="BJL24" s="46">
        <f t="shared" si="17"/>
        <v>1.69</v>
      </c>
      <c r="BJM24" s="46">
        <f t="shared" si="17"/>
        <v>1.5649999999999999</v>
      </c>
      <c r="BJN24" s="46">
        <f t="shared" si="17"/>
        <v>1.423</v>
      </c>
      <c r="BJO24" s="46">
        <v>1.5</v>
      </c>
      <c r="BJP24" s="61">
        <f t="shared" si="1"/>
        <v>0.65</v>
      </c>
      <c r="BJQ24" s="61">
        <f t="shared" si="1"/>
        <v>0.65</v>
      </c>
      <c r="BJR24" s="61">
        <v>0.69</v>
      </c>
      <c r="BJS24" s="61">
        <v>0.69</v>
      </c>
      <c r="BJT24" s="61">
        <v>48.83</v>
      </c>
      <c r="BJU24" s="61">
        <v>48.83</v>
      </c>
      <c r="BJV24" s="61">
        <f t="shared" si="18"/>
        <v>73.245000000000005</v>
      </c>
      <c r="BJW24" s="61">
        <f t="shared" si="18"/>
        <v>73.245000000000005</v>
      </c>
      <c r="BJX24" s="61">
        <v>4</v>
      </c>
      <c r="BJY24" s="61">
        <v>4</v>
      </c>
      <c r="BJZ24" s="63">
        <v>3191805</v>
      </c>
      <c r="BKA24" s="63">
        <v>3264287.9097101721</v>
      </c>
      <c r="BKB24" s="63">
        <v>3338416.8385850657</v>
      </c>
      <c r="BKC24" s="63">
        <v>3414229.1661821716</v>
      </c>
      <c r="BKD24" s="63">
        <v>3491763.1209138115</v>
      </c>
      <c r="BKE24" s="63">
        <v>3571057.7993238345</v>
      </c>
      <c r="BKF24" s="63">
        <v>3652153.1858020802</v>
      </c>
      <c r="BKG24" s="63">
        <v>3735090.1727465242</v>
      </c>
      <c r="BKH24" s="63">
        <v>3819910.5811832985</v>
      </c>
      <c r="BKI24" s="63">
        <v>3906657.1818549689</v>
      </c>
      <c r="BKJ24" s="63">
        <v>3995373.716787708</v>
      </c>
      <c r="BKK24" s="63">
        <v>4086104.921348237</v>
      </c>
      <c r="BKL24" s="63">
        <v>4178896.5468016639</v>
      </c>
      <c r="BKM24" s="63">
        <v>4273795.3833815856</v>
      </c>
      <c r="BKN24" s="63">
        <v>4370849.2838840904</v>
      </c>
      <c r="BKO24" s="63">
        <v>4470107.1877975632</v>
      </c>
      <c r="BKP24" s="63">
        <v>4571619.1459804485</v>
      </c>
      <c r="BKQ24" s="63">
        <v>4675436.3458994273</v>
      </c>
      <c r="BKR24" s="63">
        <v>4781611.1374407299</v>
      </c>
      <c r="BKS24" s="63">
        <v>4890197.0593075957</v>
      </c>
      <c r="BKT24" s="63">
        <v>5001248.8660171982</v>
      </c>
      <c r="BKU24" s="63">
        <v>5114822.5555106429</v>
      </c>
      <c r="BKV24" s="63">
        <v>5230975.3973899661</v>
      </c>
      <c r="BKW24" s="63">
        <v>5349765.9617963601</v>
      </c>
      <c r="BKX24" s="63">
        <v>5471254.1489442084</v>
      </c>
      <c r="BKY24" s="63">
        <v>5595501.2193258042</v>
      </c>
      <c r="BKZ24" s="64">
        <v>1303695</v>
      </c>
      <c r="BLA24" s="64">
        <v>1291120.2137896824</v>
      </c>
      <c r="BLB24" s="64">
        <v>1278666.7176420218</v>
      </c>
      <c r="BLC24" s="64">
        <v>1266333.3416540821</v>
      </c>
      <c r="BLD24" s="64">
        <v>1254118.9272072238</v>
      </c>
      <c r="BLE24" s="64">
        <v>1242022.3268582593</v>
      </c>
      <c r="BLF24" s="64">
        <v>1230042.4042316608</v>
      </c>
      <c r="BLG24" s="64">
        <v>1218178.033912807</v>
      </c>
      <c r="BLH24" s="64">
        <v>1206428.1013422608</v>
      </c>
      <c r="BLI24" s="64">
        <v>1194791.5027110639</v>
      </c>
      <c r="BLJ24" s="64">
        <v>1183267.1448570448</v>
      </c>
      <c r="BLK24" s="64">
        <v>1171853.945162124</v>
      </c>
      <c r="BLL24" s="64">
        <v>1160550.8314506111</v>
      </c>
      <c r="BLM24" s="64">
        <v>1149356.7418884838</v>
      </c>
      <c r="BLN24" s="64">
        <v>1138270.6248836364</v>
      </c>
      <c r="BLO24" s="64">
        <v>1127291.4389870914</v>
      </c>
      <c r="BLP24" s="64">
        <v>1116418.1527951648</v>
      </c>
      <c r="BLQ24" s="64">
        <v>1105649.7448525736</v>
      </c>
      <c r="BLR24" s="64">
        <v>1094985.2035564783</v>
      </c>
      <c r="BLS24" s="64">
        <v>1084423.5270614519</v>
      </c>
      <c r="BLT24" s="64">
        <v>1073963.7231853642</v>
      </c>
      <c r="BLU24" s="64">
        <v>1063604.8093161751</v>
      </c>
      <c r="BLV24" s="64">
        <v>1053345.8123196259</v>
      </c>
      <c r="BLW24" s="64">
        <v>1043185.768447821</v>
      </c>
      <c r="BLX24" s="64">
        <v>1033123.7232486932</v>
      </c>
      <c r="BLY24" s="64">
        <v>1023158.7314763389</v>
      </c>
      <c r="BLZ24" s="65">
        <v>896105.16450000007</v>
      </c>
      <c r="BMA24" s="65">
        <v>916454.87562874169</v>
      </c>
      <c r="BMB24" s="65">
        <v>937266.7096861623</v>
      </c>
      <c r="BMC24" s="65">
        <v>958551.16105224879</v>
      </c>
      <c r="BMD24" s="65">
        <v>980318.96242455428</v>
      </c>
      <c r="BME24" s="65">
        <v>1002581.0902301655</v>
      </c>
      <c r="BMF24" s="65">
        <v>1025348.7701605745</v>
      </c>
      <c r="BMG24" s="65">
        <v>1048633.4828322402</v>
      </c>
      <c r="BMH24" s="65">
        <v>1072446.969575695</v>
      </c>
      <c r="BMI24" s="65">
        <v>1096801.2383561195</v>
      </c>
      <c r="BMJ24" s="65">
        <v>1121708.5698283655</v>
      </c>
      <c r="BMK24" s="65">
        <v>1147181.5235294832</v>
      </c>
      <c r="BML24" s="65">
        <v>1173232.9442118763</v>
      </c>
      <c r="BMM24" s="65">
        <v>1199875.9683202754</v>
      </c>
      <c r="BMN24" s="65">
        <v>1227124.0306157991</v>
      </c>
      <c r="BMO24" s="65">
        <v>1254990.8709504399</v>
      </c>
      <c r="BMP24" s="65">
        <v>1283490.5411953926</v>
      </c>
      <c r="BMQ24" s="65">
        <v>1312637.4123267198</v>
      </c>
      <c r="BMR24" s="65">
        <v>1342446.1816719247</v>
      </c>
      <c r="BMS24" s="65">
        <v>1372931.880321088</v>
      </c>
      <c r="BMT24" s="65">
        <v>1404109.8807063026</v>
      </c>
      <c r="BMU24" s="65">
        <v>1435995.9043532347</v>
      </c>
      <c r="BMV24" s="65">
        <v>1468606.0298087099</v>
      </c>
      <c r="BMW24" s="65">
        <v>1501956.7007483316</v>
      </c>
      <c r="BMX24" s="65">
        <v>1536064.7342682146</v>
      </c>
      <c r="BMY24" s="65">
        <v>1570947.3293650148</v>
      </c>
      <c r="BMZ24" s="65">
        <v>366014.78550000006</v>
      </c>
      <c r="BNA24" s="65">
        <v>362484.39098481223</v>
      </c>
      <c r="BNB24" s="65">
        <v>358988.04887932667</v>
      </c>
      <c r="BNC24" s="65">
        <v>355525.43073112745</v>
      </c>
      <c r="BND24" s="65">
        <v>352096.21125588601</v>
      </c>
      <c r="BNE24" s="65">
        <v>348700.06830680236</v>
      </c>
      <c r="BNF24" s="65">
        <v>345336.68284434295</v>
      </c>
      <c r="BNG24" s="65">
        <v>342005.73890626861</v>
      </c>
      <c r="BNH24" s="65">
        <v>338706.92357795336</v>
      </c>
      <c r="BNI24" s="65">
        <v>335439.92696298816</v>
      </c>
      <c r="BNJ24" s="65">
        <v>332204.44215406885</v>
      </c>
      <c r="BNK24" s="65">
        <v>329000.1652041648</v>
      </c>
      <c r="BNL24" s="65">
        <v>325826.79509796551</v>
      </c>
      <c r="BNM24" s="65">
        <v>322684.03372360277</v>
      </c>
      <c r="BNN24" s="65">
        <v>319571.58584464557</v>
      </c>
      <c r="BNO24" s="65">
        <v>316489.15907236491</v>
      </c>
      <c r="BNP24" s="65">
        <v>313436.46383826633</v>
      </c>
      <c r="BNQ24" s="65">
        <v>310413.21336688759</v>
      </c>
      <c r="BNR24" s="65">
        <v>307419.12364885834</v>
      </c>
      <c r="BNS24" s="65">
        <v>304453.91341421945</v>
      </c>
      <c r="BNT24" s="65">
        <v>301517.30410600064</v>
      </c>
      <c r="BNU24" s="65">
        <v>298609.01985405193</v>
      </c>
      <c r="BNV24" s="65">
        <v>295728.78744912811</v>
      </c>
      <c r="BNW24" s="65">
        <v>292876.33631722297</v>
      </c>
      <c r="BNX24" s="65">
        <v>290051.39849415072</v>
      </c>
      <c r="BNY24" s="65">
        <v>287253.70860037382</v>
      </c>
      <c r="BNZ24" s="66">
        <v>666611.89829599997</v>
      </c>
      <c r="BOA24" s="66">
        <v>681750.03174585535</v>
      </c>
      <c r="BOB24" s="66">
        <v>697231.93806404888</v>
      </c>
      <c r="BOC24" s="66">
        <v>713065.42401126213</v>
      </c>
      <c r="BOD24" s="66">
        <v>729258.47363241832</v>
      </c>
      <c r="BOE24" s="66">
        <v>745819.25228264194</v>
      </c>
      <c r="BOF24" s="66">
        <v>762756.11074464407</v>
      </c>
      <c r="BOG24" s="66">
        <v>780077.58943961025</v>
      </c>
      <c r="BOH24" s="66">
        <v>797792.42273371201</v>
      </c>
      <c r="BOI24" s="66">
        <v>815909.54334241687</v>
      </c>
      <c r="BOJ24" s="66">
        <v>834438.08683481591</v>
      </c>
      <c r="BOK24" s="66">
        <v>853387.39624023915</v>
      </c>
      <c r="BOL24" s="66">
        <v>872767.02675948467</v>
      </c>
      <c r="BOM24" s="66">
        <v>892586.75058303389</v>
      </c>
      <c r="BON24" s="66">
        <v>912856.56181868457</v>
      </c>
      <c r="BOO24" s="66">
        <v>933586.68153108621</v>
      </c>
      <c r="BOP24" s="66">
        <v>954787.56289571756</v>
      </c>
      <c r="BOQ24" s="66">
        <v>976469.89646990714</v>
      </c>
      <c r="BOR24" s="66">
        <v>998644.61558355286</v>
      </c>
      <c r="BOS24" s="66">
        <v>1021322.9018522605</v>
      </c>
      <c r="BOT24" s="66">
        <v>1044516.1908156804</v>
      </c>
      <c r="BOU24" s="66">
        <v>1068236.1777038854</v>
      </c>
      <c r="BOV24" s="66">
        <v>1092494.8233346962</v>
      </c>
      <c r="BOW24" s="66">
        <v>1117304.3601449335</v>
      </c>
      <c r="BOX24" s="66">
        <v>1142677.2983586297</v>
      </c>
      <c r="BOY24" s="66">
        <v>1168626.4322953182</v>
      </c>
      <c r="BOZ24" s="65">
        <v>272278.09930399997</v>
      </c>
      <c r="BPA24" s="65">
        <v>269651.84171422682</v>
      </c>
      <c r="BPB24" s="65">
        <v>267050.91568415478</v>
      </c>
      <c r="BPC24" s="65">
        <v>264475.07687830087</v>
      </c>
      <c r="BPD24" s="65">
        <v>261924.08331791911</v>
      </c>
      <c r="BPE24" s="65">
        <v>259397.69535826889</v>
      </c>
      <c r="BPF24" s="65">
        <v>256895.67566610218</v>
      </c>
      <c r="BPG24" s="65">
        <v>254417.78919736811</v>
      </c>
      <c r="BPH24" s="65">
        <v>251963.80317513243</v>
      </c>
      <c r="BPI24" s="65">
        <v>249533.48706771026</v>
      </c>
      <c r="BPJ24" s="65">
        <v>247126.6125670092</v>
      </c>
      <c r="BPK24" s="65">
        <v>244742.953567082</v>
      </c>
      <c r="BPL24" s="65">
        <v>242382.28614288563</v>
      </c>
      <c r="BPM24" s="65">
        <v>240044.38852924533</v>
      </c>
      <c r="BPN24" s="65">
        <v>237729.04110002174</v>
      </c>
      <c r="BPO24" s="65">
        <v>235436.02634747879</v>
      </c>
      <c r="BPP24" s="65">
        <v>233165.12886185048</v>
      </c>
      <c r="BPQ24" s="65">
        <v>230916.13531110517</v>
      </c>
      <c r="BPR24" s="65">
        <v>228688.83442090475</v>
      </c>
      <c r="BPS24" s="65">
        <v>226483.01695475695</v>
      </c>
      <c r="BPT24" s="65">
        <v>224298.4756943596</v>
      </c>
      <c r="BPU24" s="65">
        <v>222135.00542013391</v>
      </c>
      <c r="BPV24" s="65">
        <v>219992.40289194603</v>
      </c>
      <c r="BPW24" s="65">
        <v>217870.46683001419</v>
      </c>
      <c r="BPX24" s="65">
        <v>215768.99789600013</v>
      </c>
      <c r="BPY24" s="65">
        <v>213687.79867428291</v>
      </c>
      <c r="BPZ24" s="66">
        <v>1705301.3565221257</v>
      </c>
      <c r="BQA24" s="66">
        <v>1744027.1572065121</v>
      </c>
      <c r="BQB24" s="66">
        <v>1783632.3846461233</v>
      </c>
      <c r="BQC24" s="66">
        <v>1824137.0098009948</v>
      </c>
      <c r="BQD24" s="66">
        <v>1865561.4571530067</v>
      </c>
      <c r="BQE24" s="66">
        <v>1907926.6150049432</v>
      </c>
      <c r="BQF24" s="66">
        <v>1951253.8460134284</v>
      </c>
      <c r="BQG24" s="66">
        <v>1995564.9979610627</v>
      </c>
      <c r="BQH24" s="66">
        <v>2040882.4147731774</v>
      </c>
      <c r="BQI24" s="66">
        <v>2087228.9477847754</v>
      </c>
      <c r="BQJ24" s="66">
        <v>2134627.9672633279</v>
      </c>
      <c r="BQK24" s="66">
        <v>2183103.3741932493</v>
      </c>
      <c r="BQL24" s="66">
        <v>2232679.6123279789</v>
      </c>
      <c r="BQM24" s="66">
        <v>2283381.6805157638</v>
      </c>
      <c r="BQN24" s="66">
        <v>2335235.1453053379</v>
      </c>
      <c r="BQO24" s="66">
        <v>2388266.1538378731</v>
      </c>
      <c r="BQP24" s="66">
        <v>2442501.4470316903</v>
      </c>
      <c r="BQQ24" s="66">
        <v>2497968.3730663829</v>
      </c>
      <c r="BQR24" s="66">
        <v>2554694.9011731558</v>
      </c>
      <c r="BQS24" s="66">
        <v>2612709.6357383225</v>
      </c>
      <c r="BQT24" s="66">
        <v>2672041.8307270883</v>
      </c>
      <c r="BQU24" s="66">
        <v>2732721.4044348793</v>
      </c>
      <c r="BQV24" s="66">
        <v>2794778.9545736592</v>
      </c>
      <c r="BQW24" s="66">
        <v>2858245.7737008468</v>
      </c>
      <c r="BQX24" s="66">
        <v>2923153.8649986051</v>
      </c>
      <c r="BQY24" s="66">
        <v>2989535.9584114654</v>
      </c>
      <c r="BQZ24" s="65">
        <v>696531.53998791054</v>
      </c>
      <c r="BRA24" s="65">
        <v>689813.1471091382</v>
      </c>
      <c r="BRB24" s="65">
        <v>683159.55646871729</v>
      </c>
      <c r="BRC24" s="65">
        <v>676570.14301685197</v>
      </c>
      <c r="BRD24" s="65">
        <v>670044.2877326631</v>
      </c>
      <c r="BRE24" s="65">
        <v>663581.37756603456</v>
      </c>
      <c r="BRF24" s="65">
        <v>657180.80538002425</v>
      </c>
      <c r="BRG24" s="65">
        <v>650841.96989382687</v>
      </c>
      <c r="BRH24" s="65">
        <v>644564.27562628989</v>
      </c>
      <c r="BRI24" s="65">
        <v>638347.13283997204</v>
      </c>
      <c r="BRJ24" s="65">
        <v>632189.95748574298</v>
      </c>
      <c r="BRK24" s="65">
        <v>626092.17114791623</v>
      </c>
      <c r="BRL24" s="65">
        <v>620053.20098991261</v>
      </c>
      <c r="BRM24" s="65">
        <v>614072.47970044613</v>
      </c>
      <c r="BRN24" s="65">
        <v>608149.44544022984</v>
      </c>
      <c r="BRO24" s="65">
        <v>602283.54178919643</v>
      </c>
      <c r="BRP24" s="65">
        <v>596474.21769422654</v>
      </c>
      <c r="BRQ24" s="65">
        <v>590720.92741738167</v>
      </c>
      <c r="BRR24" s="65">
        <v>585023.13048463746</v>
      </c>
      <c r="BRS24" s="65">
        <v>579380.29163510981</v>
      </c>
      <c r="BRT24" s="65">
        <v>573791.880770772</v>
      </c>
      <c r="BRU24" s="65">
        <v>568257.37290665624</v>
      </c>
      <c r="BRV24" s="65">
        <v>562776.24812153564</v>
      </c>
      <c r="BRW24" s="65">
        <v>557347.99150908203</v>
      </c>
      <c r="BRX24" s="65">
        <v>551972.09312949434</v>
      </c>
      <c r="BRY24" s="65">
        <v>546648.04796159489</v>
      </c>
      <c r="BRZ24" s="64">
        <v>3191805</v>
      </c>
      <c r="BSA24" s="64">
        <v>3264287.9097101721</v>
      </c>
      <c r="BSB24" s="64">
        <v>3338416.8385850657</v>
      </c>
      <c r="BSC24" s="64">
        <v>2087557.261608528</v>
      </c>
      <c r="BSD24" s="64">
        <v>1895528.5513532113</v>
      </c>
      <c r="BSE24" s="64">
        <v>1693701.6991078758</v>
      </c>
      <c r="BSF24" s="64">
        <v>1481730.7210968439</v>
      </c>
      <c r="BSG24" s="64">
        <v>1259258.9725259705</v>
      </c>
      <c r="BSH24" s="64">
        <v>1025918.8418035146</v>
      </c>
      <c r="BSI24" s="64">
        <v>0</v>
      </c>
      <c r="BSJ24" s="64">
        <v>0</v>
      </c>
      <c r="BSK24" s="64">
        <v>0</v>
      </c>
      <c r="BSL24" s="64">
        <v>0</v>
      </c>
      <c r="BSM24" s="64">
        <v>0</v>
      </c>
      <c r="BSN24" s="64">
        <v>0</v>
      </c>
      <c r="BSO24" s="64">
        <v>0</v>
      </c>
      <c r="BSP24" s="64">
        <v>0</v>
      </c>
      <c r="BSQ24" s="64">
        <v>0</v>
      </c>
      <c r="BSR24" s="64">
        <v>0</v>
      </c>
      <c r="BSS24" s="64">
        <v>0</v>
      </c>
      <c r="BST24" s="64">
        <v>0</v>
      </c>
      <c r="BSU24" s="64">
        <v>0</v>
      </c>
      <c r="BSV24" s="64">
        <v>0</v>
      </c>
      <c r="BSW24" s="64">
        <v>0</v>
      </c>
      <c r="BSX24" s="64">
        <v>0</v>
      </c>
      <c r="BSY24" s="64">
        <v>0</v>
      </c>
      <c r="BSZ24" s="64">
        <v>1303695</v>
      </c>
      <c r="BTA24" s="64">
        <v>1291120.2137896824</v>
      </c>
      <c r="BTB24" s="64">
        <v>1278666.7176420218</v>
      </c>
      <c r="BTC24" s="63">
        <v>978694.76833551202</v>
      </c>
      <c r="BTD24" s="63">
        <v>849516.27331060742</v>
      </c>
      <c r="BTE24" s="63">
        <v>722738.70639085374</v>
      </c>
      <c r="BTF24" s="63">
        <v>598327.76948697213</v>
      </c>
      <c r="BTG24" s="63">
        <v>476249.60278210224</v>
      </c>
      <c r="BTH24" s="63">
        <v>356470.77946803451</v>
      </c>
      <c r="BTI24" s="63">
        <v>0</v>
      </c>
      <c r="BTJ24" s="63">
        <v>0</v>
      </c>
      <c r="BTK24" s="63">
        <v>0</v>
      </c>
      <c r="BTL24" s="63">
        <v>0</v>
      </c>
      <c r="BTM24" s="63">
        <v>0</v>
      </c>
      <c r="BTN24" s="63">
        <v>0</v>
      </c>
      <c r="BTO24" s="63">
        <v>0</v>
      </c>
      <c r="BTP24" s="63">
        <v>0</v>
      </c>
      <c r="BTQ24" s="63">
        <v>0</v>
      </c>
      <c r="BTR24" s="63">
        <v>0</v>
      </c>
      <c r="BTS24" s="63">
        <v>0</v>
      </c>
      <c r="BTT24" s="63">
        <v>0</v>
      </c>
      <c r="BTU24" s="63">
        <v>0</v>
      </c>
      <c r="BTV24" s="63">
        <v>0</v>
      </c>
      <c r="BTW24" s="63">
        <v>0</v>
      </c>
      <c r="BTX24" s="63">
        <v>0</v>
      </c>
      <c r="BTY24" s="63">
        <v>0</v>
      </c>
      <c r="BTZ24" s="63">
        <v>896105.16450000007</v>
      </c>
      <c r="BUA24" s="63">
        <v>916454.87562874146</v>
      </c>
      <c r="BUB24" s="63">
        <v>937266.7096861623</v>
      </c>
      <c r="BUC24" s="77">
        <v>821615.28090192762</v>
      </c>
      <c r="BUD24" s="77">
        <v>700227.83030325314</v>
      </c>
      <c r="BUE24" s="77">
        <v>572903.48013152322</v>
      </c>
      <c r="BUF24" s="77">
        <v>439435.18721167481</v>
      </c>
      <c r="BUG24" s="77">
        <v>299609.56652349717</v>
      </c>
      <c r="BUH24" s="77">
        <v>153206.70993938498</v>
      </c>
      <c r="BUI24" s="77">
        <v>0</v>
      </c>
      <c r="BUJ24" s="63">
        <v>0</v>
      </c>
      <c r="BUK24" s="63">
        <v>0</v>
      </c>
      <c r="BUL24" s="63">
        <v>0</v>
      </c>
      <c r="BUM24" s="63">
        <v>0</v>
      </c>
      <c r="BUN24" s="63">
        <v>0</v>
      </c>
      <c r="BUO24" s="63">
        <v>0</v>
      </c>
      <c r="BUP24" s="63">
        <v>0</v>
      </c>
      <c r="BUQ24" s="63">
        <v>0</v>
      </c>
      <c r="BUR24" s="63">
        <v>0</v>
      </c>
      <c r="BUS24" s="63">
        <v>0</v>
      </c>
      <c r="BUT24" s="63">
        <v>0</v>
      </c>
      <c r="BUU24" s="63">
        <v>0</v>
      </c>
      <c r="BUV24" s="63">
        <v>0</v>
      </c>
      <c r="BUW24" s="63">
        <v>0</v>
      </c>
      <c r="BUX24" s="63">
        <v>0</v>
      </c>
      <c r="BUY24" s="63">
        <v>0</v>
      </c>
      <c r="BUZ24" s="63">
        <v>366014.78550000006</v>
      </c>
      <c r="BVA24" s="63">
        <v>362484.39098481229</v>
      </c>
      <c r="BVB24" s="63">
        <v>358988.04887932667</v>
      </c>
      <c r="BVC24" s="77">
        <v>304736.08348382358</v>
      </c>
      <c r="BVD24" s="77">
        <v>251497.29375420429</v>
      </c>
      <c r="BVE24" s="77">
        <v>199257.18188960137</v>
      </c>
      <c r="BVF24" s="77">
        <v>148001.43550471839</v>
      </c>
      <c r="BVG24" s="77">
        <v>97715.925401791043</v>
      </c>
      <c r="BVH24" s="77">
        <v>48386.70336827905</v>
      </c>
      <c r="BVI24" s="77">
        <v>0</v>
      </c>
      <c r="BVJ24" s="63">
        <v>0</v>
      </c>
      <c r="BVK24" s="63">
        <v>0</v>
      </c>
      <c r="BVL24" s="63">
        <v>0</v>
      </c>
      <c r="BVM24" s="63">
        <v>0</v>
      </c>
      <c r="BVN24" s="63">
        <v>0</v>
      </c>
      <c r="BVO24" s="63">
        <v>0</v>
      </c>
      <c r="BVP24" s="63">
        <v>0</v>
      </c>
      <c r="BVQ24" s="63">
        <v>0</v>
      </c>
      <c r="BVR24" s="63">
        <v>0</v>
      </c>
      <c r="BVS24" s="63">
        <v>0</v>
      </c>
      <c r="BVT24" s="63">
        <v>0</v>
      </c>
      <c r="BVU24" s="63">
        <v>0</v>
      </c>
      <c r="BVV24" s="63">
        <v>0</v>
      </c>
      <c r="BVW24" s="63">
        <v>0</v>
      </c>
      <c r="BVX24" s="63">
        <v>0</v>
      </c>
      <c r="BVY24" s="63">
        <v>0</v>
      </c>
      <c r="BVZ24" s="66">
        <v>666611.89829599997</v>
      </c>
      <c r="BWA24" s="66">
        <v>681750.03174585535</v>
      </c>
      <c r="BWB24" s="66">
        <v>697231.93806404888</v>
      </c>
      <c r="BWC24" s="66">
        <v>611198.93486679601</v>
      </c>
      <c r="BWD24" s="66">
        <v>520898.90973744169</v>
      </c>
      <c r="BWE24" s="66">
        <v>426182.42987579538</v>
      </c>
      <c r="BWF24" s="66">
        <v>326895.47603341885</v>
      </c>
      <c r="BWG24" s="66">
        <v>222879.31126846006</v>
      </c>
      <c r="BWH24" s="66">
        <v>113970.34610481598</v>
      </c>
      <c r="BWI24" s="66">
        <v>0</v>
      </c>
      <c r="BWJ24" s="66">
        <v>0</v>
      </c>
      <c r="BWK24" s="66">
        <v>0</v>
      </c>
      <c r="BWL24" s="66">
        <v>0</v>
      </c>
      <c r="BWM24" s="66">
        <v>0</v>
      </c>
      <c r="BWN24" s="66">
        <v>0</v>
      </c>
      <c r="BWO24" s="66">
        <v>0</v>
      </c>
      <c r="BWP24" s="66">
        <v>0</v>
      </c>
      <c r="BWQ24" s="66">
        <v>0</v>
      </c>
      <c r="BWR24" s="66">
        <v>0</v>
      </c>
      <c r="BWS24" s="66">
        <v>0</v>
      </c>
      <c r="BWT24" s="66">
        <v>0</v>
      </c>
      <c r="BWU24" s="66">
        <v>0</v>
      </c>
      <c r="BWV24" s="66">
        <v>0</v>
      </c>
      <c r="BWW24" s="66">
        <v>0</v>
      </c>
      <c r="BWX24" s="66">
        <v>0</v>
      </c>
      <c r="BWY24" s="66">
        <v>0</v>
      </c>
      <c r="BWZ24" s="66">
        <v>272278.09930399997</v>
      </c>
      <c r="BXA24" s="66">
        <v>269651.84171422682</v>
      </c>
      <c r="BXB24" s="66">
        <v>267050.91568415478</v>
      </c>
      <c r="BXC24" s="66">
        <v>226692.92303854358</v>
      </c>
      <c r="BXD24" s="66">
        <v>187088.63094137079</v>
      </c>
      <c r="BXE24" s="66">
        <v>148227.25449043937</v>
      </c>
      <c r="BXF24" s="66">
        <v>110098.14671404377</v>
      </c>
      <c r="BXG24" s="66">
        <v>72690.796913533733</v>
      </c>
      <c r="BXH24" s="66">
        <v>35994.829025018917</v>
      </c>
      <c r="BXI24" s="66">
        <v>0</v>
      </c>
      <c r="BXJ24" s="66">
        <v>0</v>
      </c>
      <c r="BXK24" s="66">
        <v>0</v>
      </c>
      <c r="BXL24" s="66">
        <v>0</v>
      </c>
      <c r="BXM24" s="66">
        <v>0</v>
      </c>
      <c r="BXN24" s="66">
        <v>0</v>
      </c>
      <c r="BXO24" s="66">
        <v>0</v>
      </c>
      <c r="BXP24" s="66">
        <v>0</v>
      </c>
      <c r="BXQ24" s="66">
        <v>0</v>
      </c>
      <c r="BXR24" s="66">
        <v>0</v>
      </c>
      <c r="BXS24" s="66">
        <v>0</v>
      </c>
      <c r="BXT24" s="66">
        <v>0</v>
      </c>
      <c r="BXU24" s="66">
        <v>0</v>
      </c>
      <c r="BXV24" s="66">
        <v>0</v>
      </c>
      <c r="BXW24" s="66">
        <v>0</v>
      </c>
      <c r="BXX24" s="66">
        <v>0</v>
      </c>
      <c r="BXY24" s="66">
        <v>0</v>
      </c>
      <c r="BXZ24" s="66">
        <v>1705301.3565221257</v>
      </c>
      <c r="BYA24" s="66">
        <v>1744027.1572065121</v>
      </c>
      <c r="BYB24" s="66">
        <v>1783632.3846461233</v>
      </c>
      <c r="BYC24" s="66">
        <v>1563546.0084008523</v>
      </c>
      <c r="BYD24" s="66">
        <v>1332543.8979664335</v>
      </c>
      <c r="BYE24" s="66">
        <v>1090243.7800028247</v>
      </c>
      <c r="BYF24" s="66">
        <v>836251.6482914692</v>
      </c>
      <c r="BYG24" s="66">
        <v>570161.42798887496</v>
      </c>
      <c r="BYH24" s="66">
        <v>291554.6306818825</v>
      </c>
      <c r="BYI24" s="66">
        <v>0</v>
      </c>
      <c r="BYJ24" s="66">
        <v>0</v>
      </c>
      <c r="BYK24" s="66">
        <v>0</v>
      </c>
      <c r="BYL24" s="66">
        <v>0</v>
      </c>
      <c r="BYM24" s="66">
        <v>0</v>
      </c>
      <c r="BYN24" s="66">
        <v>0</v>
      </c>
      <c r="BYO24" s="66">
        <v>0</v>
      </c>
      <c r="BYP24" s="66">
        <v>0</v>
      </c>
      <c r="BYQ24" s="66">
        <v>0</v>
      </c>
      <c r="BYR24" s="66">
        <v>0</v>
      </c>
      <c r="BYS24" s="66">
        <v>0</v>
      </c>
      <c r="BYT24" s="66">
        <v>0</v>
      </c>
      <c r="BYU24" s="66">
        <v>0</v>
      </c>
      <c r="BYV24" s="66">
        <v>0</v>
      </c>
      <c r="BYW24" s="66">
        <v>0</v>
      </c>
      <c r="BYX24" s="66">
        <v>0</v>
      </c>
      <c r="BYY24" s="66">
        <v>0</v>
      </c>
      <c r="BYZ24" s="65">
        <v>696531.53998791054</v>
      </c>
      <c r="BZA24" s="65">
        <v>689813.1471091382</v>
      </c>
      <c r="BZB24" s="65">
        <v>683159.55646871729</v>
      </c>
      <c r="BZC24" s="65">
        <v>579917.26544301596</v>
      </c>
      <c r="BZD24" s="65">
        <v>478603.06266618788</v>
      </c>
      <c r="BZE24" s="65">
        <v>379189.35860916262</v>
      </c>
      <c r="BZF24" s="65">
        <v>281648.91659143893</v>
      </c>
      <c r="BZG24" s="65">
        <v>185954.84854109338</v>
      </c>
      <c r="BZH24" s="65">
        <v>92080.610803755684</v>
      </c>
      <c r="BZI24" s="65">
        <v>0</v>
      </c>
      <c r="BZJ24" s="65">
        <v>0</v>
      </c>
      <c r="BZK24" s="65">
        <v>0</v>
      </c>
      <c r="BZL24" s="65">
        <v>0</v>
      </c>
      <c r="BZM24" s="65">
        <v>0</v>
      </c>
      <c r="BZN24" s="65">
        <v>0</v>
      </c>
      <c r="BZO24" s="65">
        <v>0</v>
      </c>
      <c r="BZP24" s="65">
        <v>0</v>
      </c>
      <c r="BZQ24" s="65">
        <v>0</v>
      </c>
      <c r="BZR24" s="65">
        <v>0</v>
      </c>
      <c r="BZS24" s="65">
        <v>0</v>
      </c>
      <c r="BZT24" s="65">
        <v>0</v>
      </c>
      <c r="BZU24" s="65">
        <v>0</v>
      </c>
      <c r="BZV24" s="65">
        <v>0</v>
      </c>
      <c r="BZW24" s="65">
        <v>0</v>
      </c>
      <c r="BZX24" s="65">
        <v>0</v>
      </c>
      <c r="BZY24" s="65">
        <v>0</v>
      </c>
      <c r="BZZ24" s="64">
        <v>3191805</v>
      </c>
      <c r="CAA24" s="64">
        <v>3264287.9097101721</v>
      </c>
      <c r="CAB24" s="64">
        <v>3338416.8385850657</v>
      </c>
      <c r="CAC24" s="66">
        <v>819414.99988372123</v>
      </c>
      <c r="CAD24" s="66">
        <v>838023.14901931467</v>
      </c>
      <c r="CAE24" s="66">
        <v>857053.87183772027</v>
      </c>
      <c r="CAF24" s="66">
        <v>876516.76459249924</v>
      </c>
      <c r="CAG24" s="66">
        <v>896421.64145916584</v>
      </c>
      <c r="CAH24" s="66">
        <v>916778.53948399168</v>
      </c>
      <c r="CAI24" s="66">
        <v>937597.72364519257</v>
      </c>
      <c r="CAJ24" s="66">
        <v>958889.69202904997</v>
      </c>
      <c r="CAK24" s="66">
        <v>980665.18112357683</v>
      </c>
      <c r="CAL24" s="66">
        <v>1002935.1712323993</v>
      </c>
      <c r="CAM24" s="66">
        <v>1025710.8920115804</v>
      </c>
      <c r="CAN24" s="66">
        <v>1049003.8281321817</v>
      </c>
      <c r="CAO24" s="66">
        <v>1072825.7250714151</v>
      </c>
      <c r="CAP24" s="66">
        <v>1097188.5950353076</v>
      </c>
      <c r="CAQ24" s="66">
        <v>1122104.7230158625</v>
      </c>
      <c r="CAR24" s="66">
        <v>1147586.6729857752</v>
      </c>
      <c r="CAS24" s="66">
        <v>1173647.294233823</v>
      </c>
      <c r="CAT24" s="66">
        <v>1200299.7278441275</v>
      </c>
      <c r="CAU24" s="66">
        <v>1227557.4133225544</v>
      </c>
      <c r="CAV24" s="66">
        <v>1255434.0953735919</v>
      </c>
      <c r="CAW24" s="66">
        <v>1283943.8308311265</v>
      </c>
      <c r="CAX24" s="66">
        <v>1313100.99574661</v>
      </c>
      <c r="CAY24" s="66">
        <v>1342920.2926381931</v>
      </c>
      <c r="CAZ24" s="64">
        <v>1303695</v>
      </c>
      <c r="CBA24" s="64">
        <v>1291120.2137896824</v>
      </c>
      <c r="CBB24" s="64">
        <v>1278666.7176420218</v>
      </c>
      <c r="CBC24" s="64">
        <v>303920.0019969797</v>
      </c>
      <c r="CBD24" s="64">
        <v>300988.54252973374</v>
      </c>
      <c r="CBE24" s="64">
        <v>298085.35844598222</v>
      </c>
      <c r="CBF24" s="64">
        <v>295210.17701559857</v>
      </c>
      <c r="CBG24" s="64">
        <v>292362.7281390737</v>
      </c>
      <c r="CBH24" s="64">
        <v>289542.74432214256</v>
      </c>
      <c r="CBI24" s="64">
        <v>286749.96065065538</v>
      </c>
      <c r="CBJ24" s="64">
        <v>283984.11476569076</v>
      </c>
      <c r="CBK24" s="64">
        <v>281244.94683890976</v>
      </c>
      <c r="CBL24" s="64">
        <v>278532.19954814663</v>
      </c>
      <c r="CBM24" s="64">
        <v>275845.6180532361</v>
      </c>
      <c r="CBN24" s="64">
        <v>273184.94997207273</v>
      </c>
      <c r="CBO24" s="64">
        <v>270549.94535690197</v>
      </c>
      <c r="CBP24" s="64">
        <v>267940.3566708396</v>
      </c>
      <c r="CBQ24" s="64">
        <v>265355.93876461766</v>
      </c>
      <c r="CBR24" s="64">
        <v>262796.44885355479</v>
      </c>
      <c r="CBS24" s="64">
        <v>260261.64649474842</v>
      </c>
      <c r="CBT24" s="64">
        <v>257751.29356448737</v>
      </c>
      <c r="CBU24" s="64">
        <v>255265.15423588199</v>
      </c>
      <c r="CBV24" s="64">
        <v>252802.99495671017</v>
      </c>
      <c r="CBW24" s="64">
        <v>250364.58442747706</v>
      </c>
      <c r="CBX24" s="64">
        <v>247949.69357968637</v>
      </c>
      <c r="CBY24" s="64">
        <v>245558.09555432133</v>
      </c>
      <c r="CBZ24" s="67">
        <v>896105.16450000007</v>
      </c>
      <c r="CCA24" s="67">
        <v>916454.87562874169</v>
      </c>
      <c r="CCB24" s="67">
        <v>937266.7096861623</v>
      </c>
      <c r="CCC24" s="67">
        <v>958551.16105224879</v>
      </c>
      <c r="CCD24" s="67"/>
      <c r="CCE24" s="67"/>
      <c r="CCF24" s="67"/>
      <c r="CCG24" s="67"/>
      <c r="CCH24" s="67"/>
      <c r="CCI24" s="67"/>
      <c r="CCJ24" s="67"/>
      <c r="CCK24" s="67"/>
      <c r="CCL24" s="67"/>
      <c r="CCM24" s="67"/>
      <c r="CCN24" s="67"/>
      <c r="CCO24" s="67"/>
      <c r="CCP24" s="67"/>
      <c r="CCQ24" s="67"/>
      <c r="CCR24" s="67"/>
      <c r="CCS24" s="67"/>
      <c r="CCT24" s="67"/>
      <c r="CCU24" s="67"/>
      <c r="CCV24" s="67"/>
      <c r="CCW24" s="67"/>
      <c r="CCX24" s="67"/>
      <c r="CCY24" s="67"/>
      <c r="CCZ24" s="67">
        <v>366014.78550000006</v>
      </c>
      <c r="CDA24" s="67">
        <v>362484.39098481223</v>
      </c>
      <c r="CDB24" s="67">
        <v>358988.04887932667</v>
      </c>
      <c r="CDC24" s="67">
        <v>355525.43073112745</v>
      </c>
      <c r="CDD24" s="67"/>
      <c r="CDE24" s="67"/>
      <c r="CDF24" s="67"/>
      <c r="CDG24" s="67"/>
      <c r="CDH24" s="67"/>
      <c r="CDI24" s="67"/>
      <c r="CDJ24" s="67"/>
      <c r="CDK24" s="67"/>
      <c r="CDL24" s="67"/>
      <c r="CDM24" s="67"/>
      <c r="CDN24" s="67"/>
      <c r="CDO24" s="67"/>
      <c r="CDP24" s="67"/>
      <c r="CDQ24" s="67"/>
      <c r="CDR24" s="67"/>
      <c r="CDS24" s="67"/>
      <c r="CDT24" s="67"/>
      <c r="CDU24" s="67"/>
      <c r="CDV24" s="67"/>
      <c r="CDW24" s="67"/>
      <c r="CDX24" s="67"/>
      <c r="CDY24" s="67"/>
      <c r="CDZ24" s="65">
        <v>666611.89829599997</v>
      </c>
      <c r="CEA24" s="65">
        <v>681750.03174585535</v>
      </c>
      <c r="CEB24" s="65">
        <v>697231.93806404888</v>
      </c>
      <c r="CEC24" s="65">
        <v>201336.11972082694</v>
      </c>
      <c r="CED24" s="65">
        <v>205908.27490797694</v>
      </c>
      <c r="CEE24" s="65">
        <v>210584.25946804005</v>
      </c>
      <c r="CEF24" s="65">
        <v>215366.43126907598</v>
      </c>
      <c r="CEG24" s="65">
        <v>220257.20172412525</v>
      </c>
      <c r="CEH24" s="65">
        <v>225259.03700716572</v>
      </c>
      <c r="CEI24" s="65">
        <v>230374.45929668244</v>
      </c>
      <c r="CEJ24" s="65">
        <v>235606.04804747741</v>
      </c>
      <c r="CEK24" s="65">
        <v>240956.44129136161</v>
      </c>
      <c r="CEL24" s="65">
        <v>246428.33696738392</v>
      </c>
      <c r="CEM24" s="65">
        <v>252024.49428226834</v>
      </c>
      <c r="CEN24" s="65">
        <v>257747.73510174625</v>
      </c>
      <c r="CEO24" s="65">
        <v>263600.94537348318</v>
      </c>
      <c r="CEP24" s="65">
        <v>269587.07658232027</v>
      </c>
      <c r="CEQ24" s="65">
        <v>275709.147238562</v>
      </c>
      <c r="CER24" s="65">
        <v>281970.24440006196</v>
      </c>
      <c r="CES24" s="65">
        <v>288373.52522887354</v>
      </c>
      <c r="CET24" s="65">
        <v>294922.21858325094</v>
      </c>
      <c r="CEU24" s="65">
        <v>301619.62664580287</v>
      </c>
      <c r="CEV24" s="65">
        <v>308469.12658862007</v>
      </c>
      <c r="CEW24" s="65">
        <v>315474.17227621644</v>
      </c>
      <c r="CEX24" s="65">
        <v>322638.29600714246</v>
      </c>
      <c r="CEY24" s="65">
        <v>329965.11029514868</v>
      </c>
      <c r="CEZ24" s="64">
        <v>272278.09930399997</v>
      </c>
      <c r="CFA24" s="64">
        <v>269651.84171422682</v>
      </c>
      <c r="CFB24" s="64">
        <v>267050.91568415478</v>
      </c>
      <c r="CFC24" s="64">
        <v>74675.315824461417</v>
      </c>
      <c r="CFD24" s="64">
        <v>73955.035289765394</v>
      </c>
      <c r="CFE24" s="64">
        <v>73241.702218805338</v>
      </c>
      <c r="CFF24" s="64">
        <v>72535.249599840608</v>
      </c>
      <c r="CFG24" s="64">
        <v>71835.611067492166</v>
      </c>
      <c r="CFH24" s="64">
        <v>71142.720896507977</v>
      </c>
      <c r="CFI24" s="64">
        <v>70456.513995588772</v>
      </c>
      <c r="CFJ24" s="64">
        <v>69776.925901273178</v>
      </c>
      <c r="CFK24" s="64">
        <v>69103.892771881976</v>
      </c>
      <c r="CFL24" s="64">
        <v>68437.351381520639</v>
      </c>
      <c r="CFM24" s="64">
        <v>67777.239114139855</v>
      </c>
      <c r="CFN24" s="64">
        <v>67123.493957653205</v>
      </c>
      <c r="CFO24" s="64">
        <v>66476.054498111655</v>
      </c>
      <c r="CFP24" s="64">
        <v>65834.859913934255</v>
      </c>
      <c r="CFQ24" s="64">
        <v>65199.849970194402</v>
      </c>
      <c r="CFR24" s="64">
        <v>64570.965012961344</v>
      </c>
      <c r="CFS24" s="64">
        <v>63948.145963696086</v>
      </c>
      <c r="CFT24" s="64">
        <v>63331.334313701518</v>
      </c>
      <c r="CFU24" s="64">
        <v>62720.472118626043</v>
      </c>
      <c r="CFV24" s="64">
        <v>62115.501993020058</v>
      </c>
      <c r="CFW24" s="64">
        <v>61516.367104945188</v>
      </c>
      <c r="CFX24" s="64">
        <v>60923.011170635335</v>
      </c>
      <c r="CFY24" s="64">
        <v>60335.378449209296</v>
      </c>
      <c r="CFZ24" s="66">
        <v>1705301.3565221257</v>
      </c>
      <c r="CGA24" s="66">
        <v>1744027.1572065121</v>
      </c>
      <c r="CGB24" s="66">
        <v>1783632.3846461233</v>
      </c>
      <c r="CGC24" s="66">
        <v>515050.44982616312</v>
      </c>
      <c r="CGD24" s="66">
        <v>526746.76437261375</v>
      </c>
      <c r="CGE24" s="66">
        <v>538708.6912955133</v>
      </c>
      <c r="CGF24" s="66">
        <v>550942.26240379154</v>
      </c>
      <c r="CGG24" s="66">
        <v>563453.64648312354</v>
      </c>
      <c r="CGH24" s="66">
        <v>576249.15240654431</v>
      </c>
      <c r="CGI24" s="66">
        <v>589335.23231570132</v>
      </c>
      <c r="CGJ24" s="66">
        <v>602718.48487435142</v>
      </c>
      <c r="CGK24" s="66">
        <v>616405.65859574091</v>
      </c>
      <c r="CGL24" s="66">
        <v>630403.65524554707</v>
      </c>
      <c r="CGM24" s="66">
        <v>644719.53332209797</v>
      </c>
      <c r="CGN24" s="66">
        <v>659360.51161562477</v>
      </c>
      <c r="CGO24" s="66">
        <v>674333.97284834064</v>
      </c>
      <c r="CGP24" s="66">
        <v>689647.46739718306</v>
      </c>
      <c r="CGQ24" s="66">
        <v>705308.71710109629</v>
      </c>
      <c r="CGR24" s="66">
        <v>721325.6191547733</v>
      </c>
      <c r="CGS24" s="66">
        <v>737706.25009082037</v>
      </c>
      <c r="CGT24" s="66">
        <v>754458.8698523544</v>
      </c>
      <c r="CGU24" s="66">
        <v>771591.92595808359</v>
      </c>
      <c r="CGV24" s="66">
        <v>789114.0577619744</v>
      </c>
      <c r="CGW24" s="66">
        <v>807034.10080965084</v>
      </c>
      <c r="CGX24" s="66">
        <v>825361.09129372367</v>
      </c>
      <c r="CGY24" s="66">
        <v>844104.27061029605</v>
      </c>
      <c r="CGZ24" s="65">
        <v>696531.53998791054</v>
      </c>
      <c r="CHA24" s="65">
        <v>689813.1471091382</v>
      </c>
      <c r="CHB24" s="65">
        <v>683159.55646871729</v>
      </c>
      <c r="CHC24" s="65">
        <v>191031.56979299351</v>
      </c>
      <c r="CHD24" s="65">
        <v>189188.97535981072</v>
      </c>
      <c r="CHE24" s="65">
        <v>187364.1536657039</v>
      </c>
      <c r="CHF24" s="65">
        <v>185556.93328377156</v>
      </c>
      <c r="CHG24" s="65">
        <v>183767.14444060993</v>
      </c>
      <c r="CHH24" s="65">
        <v>181994.61900036421</v>
      </c>
      <c r="CHI24" s="65">
        <v>180239.19044893328</v>
      </c>
      <c r="CHJ24" s="65">
        <v>178500.69387832741</v>
      </c>
      <c r="CHK24" s="65">
        <v>176778.96597117634</v>
      </c>
      <c r="CHL24" s="65">
        <v>175073.84498538708</v>
      </c>
      <c r="CHM24" s="65">
        <v>173385.1707389495</v>
      </c>
      <c r="CHN24" s="65">
        <v>171712.78459488842</v>
      </c>
      <c r="CHO24" s="65">
        <v>170056.52944636135</v>
      </c>
      <c r="CHP24" s="65">
        <v>168416.24970189924</v>
      </c>
      <c r="CHQ24" s="65">
        <v>166791.79127079013</v>
      </c>
      <c r="CHR24" s="65">
        <v>165183.00154860353</v>
      </c>
      <c r="CHS24" s="65">
        <v>163589.72940285454</v>
      </c>
      <c r="CHT24" s="65">
        <v>162011.8251588062</v>
      </c>
      <c r="CHU24" s="65">
        <v>160449.14058540881</v>
      </c>
      <c r="CHV24" s="65">
        <v>158901.52888137478</v>
      </c>
      <c r="CHW24" s="65">
        <v>157368.84466138788</v>
      </c>
      <c r="CHX24" s="65">
        <v>155850.94394244548</v>
      </c>
      <c r="CHY24" s="65">
        <v>154347.68413033267</v>
      </c>
      <c r="CHZ24" s="65">
        <v>3191805</v>
      </c>
      <c r="CIA24" s="65">
        <v>3264287.9097101721</v>
      </c>
      <c r="CIB24" s="65">
        <v>3338416.8385850657</v>
      </c>
      <c r="CIC24" s="65">
        <v>501013.74278604676</v>
      </c>
      <c r="CID24" s="65">
        <v>454926.85232477071</v>
      </c>
      <c r="CIE24" s="65">
        <v>406488.40778589022</v>
      </c>
      <c r="CIF24" s="65">
        <v>355615.37306324253</v>
      </c>
      <c r="CIG24" s="65">
        <v>302222.15340623294</v>
      </c>
      <c r="CIH24" s="65">
        <v>246220.52203284352</v>
      </c>
      <c r="CII24" s="65">
        <v>0</v>
      </c>
      <c r="CIJ24" s="65">
        <v>0</v>
      </c>
      <c r="CIK24" s="65">
        <v>0</v>
      </c>
      <c r="CIL24" s="65">
        <v>0</v>
      </c>
      <c r="CIM24" s="65">
        <v>0</v>
      </c>
      <c r="CIN24" s="65">
        <v>0</v>
      </c>
      <c r="CIO24" s="65">
        <v>0</v>
      </c>
      <c r="CIP24" s="65">
        <v>0</v>
      </c>
      <c r="CIQ24" s="65">
        <v>0</v>
      </c>
      <c r="CIR24" s="65">
        <v>0</v>
      </c>
      <c r="CIS24" s="65">
        <v>0</v>
      </c>
      <c r="CIT24" s="65">
        <v>0</v>
      </c>
      <c r="CIU24" s="65">
        <v>0</v>
      </c>
      <c r="CIV24" s="65">
        <v>0</v>
      </c>
      <c r="CIW24" s="65">
        <v>0</v>
      </c>
      <c r="CIX24" s="65">
        <v>0</v>
      </c>
      <c r="CIY24" s="65">
        <v>0</v>
      </c>
      <c r="CIZ24" s="64">
        <v>1303695</v>
      </c>
      <c r="CJA24" s="64">
        <v>1291120.2137896824</v>
      </c>
      <c r="CJB24" s="64">
        <v>1278666.7176420218</v>
      </c>
      <c r="CJC24" s="64">
        <v>234886.74440052288</v>
      </c>
      <c r="CJD24" s="64">
        <v>203883.90559454579</v>
      </c>
      <c r="CJE24" s="64">
        <v>173457.28953380487</v>
      </c>
      <c r="CJF24" s="64">
        <v>143598.6646768733</v>
      </c>
      <c r="CJG24" s="64">
        <v>114299.90466770456</v>
      </c>
      <c r="CJH24" s="64">
        <v>85552.987072328295</v>
      </c>
      <c r="CJI24" s="65">
        <v>0</v>
      </c>
      <c r="CJJ24" s="65">
        <v>0</v>
      </c>
      <c r="CJK24" s="65">
        <v>0</v>
      </c>
      <c r="CJL24" s="65">
        <v>0</v>
      </c>
      <c r="CJM24" s="65">
        <v>0</v>
      </c>
      <c r="CJN24" s="65">
        <v>0</v>
      </c>
      <c r="CJO24" s="65">
        <v>0</v>
      </c>
      <c r="CJP24" s="65">
        <v>0</v>
      </c>
      <c r="CJQ24" s="65">
        <v>0</v>
      </c>
      <c r="CJR24" s="65">
        <v>0</v>
      </c>
      <c r="CJS24" s="65">
        <v>0</v>
      </c>
      <c r="CJT24" s="65">
        <v>0</v>
      </c>
      <c r="CJU24" s="65">
        <v>0</v>
      </c>
      <c r="CJV24" s="65">
        <v>0</v>
      </c>
      <c r="CJW24" s="65">
        <v>0</v>
      </c>
      <c r="CJX24" s="65">
        <v>0</v>
      </c>
      <c r="CJY24" s="65">
        <v>0</v>
      </c>
      <c r="CJZ24" s="67">
        <v>896105.16450000007</v>
      </c>
      <c r="CKA24" s="67">
        <v>916454.87562874169</v>
      </c>
      <c r="CKB24" s="67">
        <v>937266.7096861623</v>
      </c>
      <c r="CKC24" s="67">
        <v>958551.16105224879</v>
      </c>
      <c r="CKD24" s="67"/>
      <c r="CKE24" s="67"/>
      <c r="CKF24" s="67"/>
      <c r="CKG24" s="67"/>
      <c r="CKH24" s="67"/>
      <c r="CKI24" s="67"/>
      <c r="CKJ24" s="67"/>
      <c r="CKK24" s="67"/>
      <c r="CKL24" s="67"/>
      <c r="CKM24" s="67"/>
      <c r="CKN24" s="67"/>
      <c r="CKO24" s="67"/>
      <c r="CKP24" s="67"/>
      <c r="CKQ24" s="67"/>
      <c r="CKR24" s="67"/>
      <c r="CKS24" s="67"/>
      <c r="CKT24" s="67"/>
      <c r="CKU24" s="67"/>
      <c r="CKV24" s="67"/>
      <c r="CKW24" s="67"/>
      <c r="CKX24" s="67"/>
      <c r="CKY24" s="67"/>
      <c r="CKZ24" s="67">
        <v>366014.78550000006</v>
      </c>
      <c r="CLA24" s="67">
        <v>362484.39098481223</v>
      </c>
      <c r="CLB24" s="67">
        <v>358988.04887932667</v>
      </c>
      <c r="CLC24" s="67">
        <v>355525.43073112745</v>
      </c>
      <c r="CLD24" s="67"/>
      <c r="CLE24" s="67"/>
      <c r="CLF24" s="67"/>
      <c r="CLG24" s="67"/>
      <c r="CLH24" s="67"/>
      <c r="CLI24" s="67"/>
      <c r="CLJ24" s="67"/>
      <c r="CLK24" s="67"/>
      <c r="CLL24" s="67"/>
      <c r="CLM24" s="67"/>
      <c r="CLN24" s="67"/>
      <c r="CLO24" s="67"/>
      <c r="CLP24" s="67"/>
      <c r="CLQ24" s="67"/>
      <c r="CLR24" s="67"/>
      <c r="CLS24" s="67"/>
      <c r="CLT24" s="67"/>
      <c r="CLU24" s="67"/>
      <c r="CLV24" s="67"/>
      <c r="CLW24" s="67"/>
      <c r="CLX24" s="67"/>
      <c r="CLY24" s="67"/>
      <c r="CLZ24" s="66">
        <v>666611.89829599997</v>
      </c>
      <c r="CMA24" s="66">
        <v>681750.03174585535</v>
      </c>
      <c r="CMB24" s="66">
        <v>697231.93806404888</v>
      </c>
      <c r="CMC24" s="66">
        <v>172573.81690356598</v>
      </c>
      <c r="CMD24" s="66">
        <v>147077.33921998352</v>
      </c>
      <c r="CME24" s="66">
        <v>120333.86255316573</v>
      </c>
      <c r="CMF24" s="66">
        <v>92299.899115318272</v>
      </c>
      <c r="CMG24" s="66">
        <v>62930.629064035784</v>
      </c>
      <c r="CMH24" s="66">
        <v>32179.862429595105</v>
      </c>
      <c r="CMI24" s="66">
        <v>0</v>
      </c>
      <c r="CMJ24" s="66">
        <v>0</v>
      </c>
      <c r="CMK24" s="66">
        <v>0</v>
      </c>
      <c r="CML24" s="66">
        <v>0</v>
      </c>
      <c r="CMM24" s="66">
        <v>0</v>
      </c>
      <c r="CMN24" s="66">
        <v>0</v>
      </c>
      <c r="CMO24" s="66">
        <v>0</v>
      </c>
      <c r="CMP24" s="66">
        <v>0</v>
      </c>
      <c r="CMQ24" s="66">
        <v>0</v>
      </c>
      <c r="CMR24" s="66">
        <v>0</v>
      </c>
      <c r="CMS24" s="66">
        <v>0</v>
      </c>
      <c r="CMT24" s="66">
        <v>0</v>
      </c>
      <c r="CMU24" s="66">
        <v>0</v>
      </c>
      <c r="CMV24" s="66">
        <v>0</v>
      </c>
      <c r="CMW24" s="66">
        <v>0</v>
      </c>
      <c r="CMX24" s="66">
        <v>0</v>
      </c>
      <c r="CMY24" s="66">
        <v>0</v>
      </c>
      <c r="CMZ24" s="66">
        <v>272278.09930399997</v>
      </c>
      <c r="CNA24" s="66">
        <v>269651.84171422682</v>
      </c>
      <c r="CNB24" s="66">
        <v>267050.91568415478</v>
      </c>
      <c r="CNC24" s="66">
        <v>64007.413563824062</v>
      </c>
      <c r="CND24" s="66">
        <v>52825.025206975282</v>
      </c>
      <c r="CNE24" s="66">
        <v>41852.401267888759</v>
      </c>
      <c r="CNF24" s="66">
        <v>31086.535542788835</v>
      </c>
      <c r="CNG24" s="66">
        <v>20524.460304997763</v>
      </c>
      <c r="CNH24" s="66">
        <v>10163.245842358283</v>
      </c>
      <c r="CNI24" s="66">
        <v>0</v>
      </c>
      <c r="CNJ24" s="66">
        <v>0</v>
      </c>
      <c r="CNK24" s="66">
        <v>0</v>
      </c>
      <c r="CNL24" s="66">
        <v>0</v>
      </c>
      <c r="CNM24" s="66">
        <v>0</v>
      </c>
      <c r="CNN24" s="66">
        <v>0</v>
      </c>
      <c r="CNO24" s="66">
        <v>0</v>
      </c>
      <c r="CNP24" s="66">
        <v>0</v>
      </c>
      <c r="CNQ24" s="66">
        <v>0</v>
      </c>
      <c r="CNR24" s="66">
        <v>0</v>
      </c>
      <c r="CNS24" s="66">
        <v>0</v>
      </c>
      <c r="CNT24" s="66">
        <v>0</v>
      </c>
      <c r="CNU24" s="66">
        <v>0</v>
      </c>
      <c r="CNV24" s="66">
        <v>0</v>
      </c>
      <c r="CNW24" s="66">
        <v>0</v>
      </c>
      <c r="CNX24" s="66">
        <v>0</v>
      </c>
      <c r="CNY24" s="66">
        <v>0</v>
      </c>
      <c r="CNZ24" s="66">
        <v>1705301.3565221257</v>
      </c>
      <c r="COA24" s="66">
        <v>1744027.1572065121</v>
      </c>
      <c r="COB24" s="66">
        <v>1783632.3846461233</v>
      </c>
      <c r="COC24" s="66">
        <v>441471.8141367113</v>
      </c>
      <c r="COD24" s="66">
        <v>376247.6888375812</v>
      </c>
      <c r="COE24" s="66">
        <v>307833.53788315045</v>
      </c>
      <c r="COF24" s="66">
        <v>236118.11245876781</v>
      </c>
      <c r="COG24" s="66">
        <v>160986.75613803527</v>
      </c>
      <c r="COH24" s="66">
        <v>82321.307486649166</v>
      </c>
      <c r="COI24" s="66">
        <v>0</v>
      </c>
      <c r="COJ24" s="66">
        <v>0</v>
      </c>
      <c r="COK24" s="66">
        <v>0</v>
      </c>
      <c r="COL24" s="66">
        <v>0</v>
      </c>
      <c r="COM24" s="66">
        <v>0</v>
      </c>
      <c r="CON24" s="66">
        <v>0</v>
      </c>
      <c r="COO24" s="66">
        <v>0</v>
      </c>
      <c r="COP24" s="66">
        <v>0</v>
      </c>
      <c r="COQ24" s="66">
        <v>0</v>
      </c>
      <c r="COR24" s="66">
        <v>0</v>
      </c>
      <c r="COS24" s="66">
        <v>0</v>
      </c>
      <c r="COT24" s="66">
        <v>0</v>
      </c>
      <c r="COU24" s="66">
        <v>0</v>
      </c>
      <c r="COV24" s="66">
        <v>0</v>
      </c>
      <c r="COW24" s="66">
        <v>0</v>
      </c>
      <c r="COX24" s="66">
        <v>0</v>
      </c>
      <c r="COY24" s="66">
        <v>0</v>
      </c>
      <c r="COZ24" s="65">
        <v>696531.53998791054</v>
      </c>
      <c r="CPA24" s="65">
        <v>689813.1471091382</v>
      </c>
      <c r="CPB24" s="65">
        <v>683159.55646871729</v>
      </c>
      <c r="CPC24" s="65">
        <v>163741.34553685156</v>
      </c>
      <c r="CPD24" s="65">
        <v>135134.98239986482</v>
      </c>
      <c r="CPE24" s="65">
        <v>107065.23066611651</v>
      </c>
      <c r="CPF24" s="65">
        <v>79524.399978759233</v>
      </c>
      <c r="CPG24" s="65">
        <v>52504.898411602837</v>
      </c>
      <c r="CPH24" s="65">
        <v>25999.231285766313</v>
      </c>
      <c r="CPI24" s="65">
        <v>0</v>
      </c>
      <c r="CPJ24" s="65">
        <v>0</v>
      </c>
      <c r="CPK24" s="65">
        <v>0</v>
      </c>
      <c r="CPL24" s="65">
        <v>0</v>
      </c>
      <c r="CPM24" s="65">
        <v>0</v>
      </c>
      <c r="CPN24" s="65">
        <v>0</v>
      </c>
      <c r="CPO24" s="65">
        <v>0</v>
      </c>
      <c r="CPP24" s="65">
        <v>0</v>
      </c>
      <c r="CPQ24" s="65">
        <v>0</v>
      </c>
      <c r="CPR24" s="65">
        <v>0</v>
      </c>
      <c r="CPS24" s="65">
        <v>0</v>
      </c>
      <c r="CPT24" s="65">
        <v>0</v>
      </c>
      <c r="CPU24" s="65">
        <v>0</v>
      </c>
      <c r="CPV24" s="65">
        <v>0</v>
      </c>
      <c r="CPW24" s="65">
        <v>0</v>
      </c>
      <c r="CPX24" s="65">
        <v>0</v>
      </c>
      <c r="CPY24" s="65">
        <v>0</v>
      </c>
      <c r="CPZ24" s="66">
        <v>3191805</v>
      </c>
      <c r="CQA24" s="66">
        <v>3264287.9097101721</v>
      </c>
      <c r="CQB24" s="66">
        <v>3338416.8385850657</v>
      </c>
      <c r="CQC24" s="66">
        <v>501013.74278604676</v>
      </c>
      <c r="CQD24" s="66">
        <v>454926.85232477071</v>
      </c>
      <c r="CQE24" s="66">
        <v>406488.40778589022</v>
      </c>
      <c r="CQF24" s="66">
        <v>355615.37306324253</v>
      </c>
      <c r="CQG24" s="66">
        <v>302222.15340623294</v>
      </c>
      <c r="CQH24" s="66">
        <v>246220.52203284352</v>
      </c>
      <c r="CQI24" s="66">
        <v>0</v>
      </c>
      <c r="CQJ24" s="66">
        <v>0</v>
      </c>
      <c r="CQK24" s="66">
        <v>0</v>
      </c>
      <c r="CQL24" s="66">
        <v>0</v>
      </c>
      <c r="CQM24" s="66">
        <v>0</v>
      </c>
      <c r="CQN24" s="66">
        <v>0</v>
      </c>
      <c r="CQO24" s="66">
        <v>0</v>
      </c>
      <c r="CQP24" s="66">
        <v>0</v>
      </c>
      <c r="CQQ24" s="66">
        <v>0</v>
      </c>
      <c r="CQR24" s="66">
        <v>0</v>
      </c>
      <c r="CQS24" s="66">
        <v>0</v>
      </c>
      <c r="CQT24" s="66">
        <v>0</v>
      </c>
      <c r="CQU24" s="66">
        <v>0</v>
      </c>
      <c r="CQV24" s="66">
        <v>0</v>
      </c>
      <c r="CQW24" s="66">
        <v>0</v>
      </c>
      <c r="CQX24" s="66">
        <v>0</v>
      </c>
      <c r="CQY24" s="66">
        <v>0</v>
      </c>
      <c r="CQZ24" s="66">
        <v>1303695</v>
      </c>
      <c r="CRA24" s="66">
        <v>1291120.2137896824</v>
      </c>
      <c r="CRB24" s="66">
        <v>1278666.7176420218</v>
      </c>
      <c r="CRC24" s="66">
        <v>234886.74440052288</v>
      </c>
      <c r="CRD24" s="66">
        <v>203883.90559454579</v>
      </c>
      <c r="CRE24" s="66">
        <v>173457.28953380487</v>
      </c>
      <c r="CRF24" s="66">
        <v>143598.6646768733</v>
      </c>
      <c r="CRG24" s="66">
        <v>114299.90466770456</v>
      </c>
      <c r="CRH24" s="66">
        <v>85552.987072328295</v>
      </c>
      <c r="CRI24" s="66">
        <v>0</v>
      </c>
      <c r="CRJ24" s="66">
        <v>0</v>
      </c>
      <c r="CRK24" s="66">
        <v>0</v>
      </c>
      <c r="CRL24" s="66">
        <v>0</v>
      </c>
      <c r="CRM24" s="66">
        <v>0</v>
      </c>
      <c r="CRN24" s="66">
        <v>0</v>
      </c>
      <c r="CRO24" s="66">
        <v>0</v>
      </c>
      <c r="CRP24" s="66">
        <v>0</v>
      </c>
      <c r="CRQ24" s="66">
        <v>0</v>
      </c>
      <c r="CRR24" s="66">
        <v>0</v>
      </c>
      <c r="CRS24" s="66">
        <v>0</v>
      </c>
      <c r="CRT24" s="66">
        <v>0</v>
      </c>
      <c r="CRU24" s="66">
        <v>0</v>
      </c>
      <c r="CRV24" s="66">
        <v>0</v>
      </c>
      <c r="CRW24" s="66">
        <v>0</v>
      </c>
      <c r="CRX24" s="66">
        <v>0</v>
      </c>
      <c r="CRY24" s="66">
        <v>0</v>
      </c>
      <c r="CRZ24" s="67">
        <v>896105.16450000007</v>
      </c>
      <c r="CSA24" s="67">
        <v>916454.87562874169</v>
      </c>
      <c r="CSB24" s="67">
        <v>937266.7096861623</v>
      </c>
      <c r="CSC24" s="67">
        <v>958551.16105224879</v>
      </c>
      <c r="CSD24" s="67"/>
      <c r="CSE24" s="67"/>
      <c r="CSF24" s="67"/>
      <c r="CSG24" s="67"/>
      <c r="CSH24" s="67"/>
      <c r="CSI24" s="67"/>
      <c r="CSJ24" s="67"/>
      <c r="CSK24" s="67"/>
      <c r="CSL24" s="67"/>
      <c r="CSM24" s="67"/>
      <c r="CSN24" s="67"/>
      <c r="CSO24" s="67"/>
      <c r="CSP24" s="67"/>
      <c r="CSQ24" s="67"/>
      <c r="CSR24" s="67"/>
      <c r="CSS24" s="67"/>
      <c r="CST24" s="67"/>
      <c r="CSU24" s="67"/>
      <c r="CSV24" s="67"/>
      <c r="CSW24" s="67"/>
      <c r="CSX24" s="67"/>
      <c r="CSY24" s="67"/>
      <c r="CSZ24" s="67">
        <v>366014.78550000006</v>
      </c>
      <c r="CTA24" s="67">
        <v>362484.39098481223</v>
      </c>
      <c r="CTB24" s="67">
        <v>358988.04887932667</v>
      </c>
      <c r="CTC24" s="67">
        <v>355525.43073112745</v>
      </c>
      <c r="CTD24" s="67"/>
      <c r="CTE24" s="67"/>
      <c r="CTF24" s="67"/>
      <c r="CTG24" s="67"/>
      <c r="CTH24" s="67"/>
      <c r="CTI24" s="67"/>
      <c r="CTJ24" s="67"/>
      <c r="CTK24" s="67"/>
      <c r="CTL24" s="67"/>
      <c r="CTM24" s="67"/>
      <c r="CTN24" s="67"/>
      <c r="CTO24" s="67"/>
      <c r="CTP24" s="67"/>
      <c r="CTQ24" s="67"/>
      <c r="CTR24" s="67"/>
      <c r="CTS24" s="67"/>
      <c r="CTT24" s="67"/>
      <c r="CTU24" s="67"/>
      <c r="CTV24" s="67"/>
      <c r="CTW24" s="67"/>
      <c r="CTX24" s="67"/>
      <c r="CTY24" s="67"/>
      <c r="CTZ24" s="66">
        <v>666611.89829599997</v>
      </c>
      <c r="CUA24" s="66">
        <v>681750.03174585535</v>
      </c>
      <c r="CUB24" s="66">
        <v>697231.93806404888</v>
      </c>
      <c r="CUC24" s="66">
        <v>210375.62687755271</v>
      </c>
      <c r="CUD24" s="66">
        <v>179294.21735613907</v>
      </c>
      <c r="CUE24" s="66">
        <v>146692.65722601287</v>
      </c>
      <c r="CUF24" s="66">
        <v>112517.93282158505</v>
      </c>
      <c r="CUG24" s="66">
        <v>76715.406639833673</v>
      </c>
      <c r="CUH24" s="66">
        <v>39228.770927877573</v>
      </c>
      <c r="CUI24" s="66">
        <v>0</v>
      </c>
      <c r="CUJ24" s="66">
        <v>0</v>
      </c>
      <c r="CUK24" s="66">
        <v>0</v>
      </c>
      <c r="CUL24" s="66">
        <v>0</v>
      </c>
      <c r="CUM24" s="66">
        <v>0</v>
      </c>
      <c r="CUN24" s="66">
        <v>0</v>
      </c>
      <c r="CUO24" s="66">
        <v>0</v>
      </c>
      <c r="CUP24" s="66">
        <v>0</v>
      </c>
      <c r="CUQ24" s="66">
        <v>0</v>
      </c>
      <c r="CUR24" s="66">
        <v>0</v>
      </c>
      <c r="CUS24" s="66">
        <v>0</v>
      </c>
      <c r="CUT24" s="66">
        <v>0</v>
      </c>
      <c r="CUU24" s="66">
        <v>0</v>
      </c>
      <c r="CUV24" s="66">
        <v>0</v>
      </c>
      <c r="CUW24" s="66">
        <v>0</v>
      </c>
      <c r="CUX24" s="66">
        <v>0</v>
      </c>
      <c r="CUY24" s="66">
        <v>0</v>
      </c>
      <c r="CUZ24" s="66">
        <v>272278.09930399997</v>
      </c>
      <c r="CVA24" s="66">
        <v>269651.84171422682</v>
      </c>
      <c r="CVB24" s="66">
        <v>267050.91568415478</v>
      </c>
      <c r="CVC24" s="65">
        <v>78028.057760493393</v>
      </c>
      <c r="CVD24" s="65">
        <v>64396.19863626203</v>
      </c>
      <c r="CVE24" s="65">
        <v>51020.052236447023</v>
      </c>
      <c r="CVF24" s="65">
        <v>37895.953856777611</v>
      </c>
      <c r="CVG24" s="65">
        <v>25020.28569838122</v>
      </c>
      <c r="CVH24" s="65">
        <v>12389.476303879703</v>
      </c>
      <c r="CVI24" s="65">
        <v>0</v>
      </c>
      <c r="CVJ24" s="65">
        <v>0</v>
      </c>
      <c r="CVK24" s="65">
        <v>0</v>
      </c>
      <c r="CVL24" s="65">
        <v>0</v>
      </c>
      <c r="CVM24" s="65">
        <v>0</v>
      </c>
      <c r="CVN24" s="65">
        <v>0</v>
      </c>
      <c r="CVO24" s="65">
        <v>0</v>
      </c>
      <c r="CVP24" s="65">
        <v>0</v>
      </c>
      <c r="CVQ24" s="65">
        <v>0</v>
      </c>
      <c r="CVR24" s="65">
        <v>0</v>
      </c>
      <c r="CVS24" s="65">
        <v>0</v>
      </c>
      <c r="CVT24" s="65">
        <v>0</v>
      </c>
      <c r="CVU24" s="65">
        <v>0</v>
      </c>
      <c r="CVV24" s="65">
        <v>0</v>
      </c>
      <c r="CVW24" s="65">
        <v>0</v>
      </c>
      <c r="CVX24" s="65">
        <v>0</v>
      </c>
      <c r="CVY24" s="65">
        <v>0</v>
      </c>
      <c r="CVZ24" s="66">
        <v>1705301.3565221257</v>
      </c>
      <c r="CWA24" s="66">
        <v>1744027.1572065121</v>
      </c>
      <c r="CWB24" s="66">
        <v>1783632.3846461233</v>
      </c>
      <c r="CWC24" s="66">
        <v>441471.8141367113</v>
      </c>
      <c r="CWD24" s="66">
        <v>376247.6888375812</v>
      </c>
      <c r="CWE24" s="66">
        <v>307833.53788315045</v>
      </c>
      <c r="CWF24" s="66">
        <v>236118.11245876781</v>
      </c>
      <c r="CWG24" s="66">
        <v>160986.75613803527</v>
      </c>
      <c r="CWH24" s="66">
        <v>82321.307486649166</v>
      </c>
      <c r="CWI24" s="66">
        <v>0</v>
      </c>
      <c r="CWJ24" s="66">
        <v>0</v>
      </c>
      <c r="CWK24" s="66">
        <v>0</v>
      </c>
      <c r="CWL24" s="66">
        <v>0</v>
      </c>
      <c r="CWM24" s="66">
        <v>0</v>
      </c>
      <c r="CWN24" s="66">
        <v>0</v>
      </c>
      <c r="CWO24" s="66">
        <v>0</v>
      </c>
      <c r="CWP24" s="66">
        <v>0</v>
      </c>
      <c r="CWQ24" s="66">
        <v>0</v>
      </c>
      <c r="CWR24" s="66">
        <v>0</v>
      </c>
      <c r="CWS24" s="66">
        <v>0</v>
      </c>
      <c r="CWT24" s="66">
        <v>0</v>
      </c>
      <c r="CWU24" s="66">
        <v>0</v>
      </c>
      <c r="CWV24" s="66">
        <v>0</v>
      </c>
      <c r="CWW24" s="66">
        <v>0</v>
      </c>
      <c r="CWX24" s="66">
        <v>0</v>
      </c>
      <c r="CWY24" s="66">
        <v>0</v>
      </c>
      <c r="CWZ24" s="65">
        <v>696531.53998791054</v>
      </c>
      <c r="CXA24" s="65">
        <v>689813.1471091382</v>
      </c>
      <c r="CXB24" s="65">
        <v>683159.55646871729</v>
      </c>
      <c r="CXC24" s="65">
        <v>163741.34553685156</v>
      </c>
      <c r="CXD24" s="65">
        <v>135134.98239986482</v>
      </c>
      <c r="CXE24" s="65">
        <v>107065.23066611651</v>
      </c>
      <c r="CXF24" s="65">
        <v>79524.399978759233</v>
      </c>
      <c r="CXG24" s="65">
        <v>52504.898411602837</v>
      </c>
      <c r="CXH24" s="65">
        <v>25999.231285766313</v>
      </c>
      <c r="CXI24" s="65">
        <v>0</v>
      </c>
      <c r="CXJ24" s="65">
        <v>0</v>
      </c>
      <c r="CXK24" s="65">
        <v>0</v>
      </c>
      <c r="CXL24" s="65">
        <v>0</v>
      </c>
      <c r="CXM24" s="65">
        <v>0</v>
      </c>
      <c r="CXN24" s="65">
        <v>0</v>
      </c>
      <c r="CXO24" s="65">
        <v>0</v>
      </c>
      <c r="CXP24" s="65">
        <v>0</v>
      </c>
      <c r="CXQ24" s="65">
        <v>0</v>
      </c>
      <c r="CXR24" s="65">
        <v>0</v>
      </c>
      <c r="CXS24" s="65">
        <v>0</v>
      </c>
      <c r="CXT24" s="65">
        <v>0</v>
      </c>
      <c r="CXU24" s="65">
        <v>0</v>
      </c>
      <c r="CXV24" s="65">
        <v>0</v>
      </c>
      <c r="CXW24" s="65">
        <v>0</v>
      </c>
      <c r="CXX24" s="65">
        <v>0</v>
      </c>
      <c r="CXY24" s="65">
        <v>0</v>
      </c>
      <c r="CXZ24" s="66">
        <v>246453306.66666666</v>
      </c>
      <c r="CYA24" s="66">
        <v>252050031.02009472</v>
      </c>
      <c r="CYB24" s="66">
        <v>257773851.75503176</v>
      </c>
      <c r="CYC24" s="66">
        <v>263627655.11156619</v>
      </c>
      <c r="CYD24" s="66">
        <v>269614392.87360245</v>
      </c>
      <c r="CYE24" s="66">
        <v>275737083.85729986</v>
      </c>
      <c r="CYF24" s="66">
        <v>281998815.43331248</v>
      </c>
      <c r="CYG24" s="66">
        <v>288402745.08359766</v>
      </c>
      <c r="CYH24" s="66">
        <v>294952101.99357814</v>
      </c>
      <c r="CYI24" s="66">
        <v>301650188.68046105</v>
      </c>
      <c r="CYJ24" s="66">
        <v>308500382.65853369</v>
      </c>
      <c r="CYK24" s="66">
        <v>315506138.14227796</v>
      </c>
      <c r="CYL24" s="66">
        <v>322670987.78815919</v>
      </c>
      <c r="CYM24" s="66">
        <v>329998544.47597104</v>
      </c>
      <c r="CYN24" s="66">
        <v>337492503.13063198</v>
      </c>
      <c r="CYO24" s="66">
        <v>345156642.58535361</v>
      </c>
      <c r="CYP24" s="66">
        <v>352994827.48711938</v>
      </c>
      <c r="CYQ24" s="66">
        <v>361011010.24543536</v>
      </c>
      <c r="CYR24" s="66">
        <v>369209233.02533513</v>
      </c>
      <c r="CYS24" s="66">
        <v>377593629.78564394</v>
      </c>
      <c r="CYT24" s="66">
        <v>386168428.36352986</v>
      </c>
      <c r="CYU24" s="66">
        <v>394937952.60639334</v>
      </c>
      <c r="CYV24" s="66">
        <v>403906624.55216998</v>
      </c>
      <c r="CYW24" s="66">
        <v>413078966.65914565</v>
      </c>
      <c r="CYX24" s="66">
        <v>422459604.08640897</v>
      </c>
      <c r="CYY24" s="66">
        <v>432053267.02609062</v>
      </c>
      <c r="CYZ24" s="66">
        <v>100664026.66666666</v>
      </c>
      <c r="CZA24" s="66">
        <v>99693072.09953016</v>
      </c>
      <c r="CZB24" s="66">
        <v>98731482.871757284</v>
      </c>
      <c r="CZC24" s="66">
        <v>97779168.649995327</v>
      </c>
      <c r="CZD24" s="66">
        <v>96836039.97220163</v>
      </c>
      <c r="CZE24" s="66">
        <v>95902008.239239395</v>
      </c>
      <c r="CZF24" s="66">
        <v>94976985.706554577</v>
      </c>
      <c r="CZG24" s="66">
        <v>94060885.475932926</v>
      </c>
      <c r="CZH24" s="66">
        <v>93153621.48733665</v>
      </c>
      <c r="CZI24" s="66">
        <v>92255108.510819837</v>
      </c>
      <c r="CZJ24" s="66">
        <v>91365262.138521731</v>
      </c>
      <c r="CZK24" s="66">
        <v>90483998.776737332</v>
      </c>
      <c r="CZL24" s="66">
        <v>89611235.638064474</v>
      </c>
      <c r="CZM24" s="66">
        <v>88746890.733626679</v>
      </c>
      <c r="CZN24" s="66">
        <v>87890882.86537087</v>
      </c>
      <c r="CZO24" s="66">
        <v>87043131.6184396</v>
      </c>
      <c r="CZP24" s="66">
        <v>86203557.353616625</v>
      </c>
      <c r="CZQ24" s="66">
        <v>85372081.199845567</v>
      </c>
      <c r="CZR24" s="66">
        <v>84548625.046820581</v>
      </c>
      <c r="CZS24" s="66">
        <v>83733111.537648529</v>
      </c>
      <c r="CZT24" s="66">
        <v>82925464.061581969</v>
      </c>
      <c r="CZU24" s="66">
        <v>82125606.746822208</v>
      </c>
      <c r="CZV24" s="66">
        <v>81333464.453391701</v>
      </c>
      <c r="CZW24" s="66">
        <v>80548962.766075388</v>
      </c>
      <c r="CZX24" s="66">
        <v>79772027.987429902</v>
      </c>
      <c r="CZY24" s="66">
        <v>79002587.130860403</v>
      </c>
      <c r="CZZ24" s="66">
        <v>246453306.66666666</v>
      </c>
      <c r="DAA24" s="66">
        <v>252050031.02009472</v>
      </c>
      <c r="DAB24" s="66">
        <v>257773851.75503176</v>
      </c>
      <c r="DAC24" s="66">
        <v>225966561.52419958</v>
      </c>
      <c r="DAD24" s="66">
        <v>192581709.19543034</v>
      </c>
      <c r="DAE24" s="66">
        <v>157564047.91845706</v>
      </c>
      <c r="DAF24" s="66">
        <v>120856635.18570535</v>
      </c>
      <c r="DAG24" s="66">
        <v>82400784.309599325</v>
      </c>
      <c r="DAH24" s="66">
        <v>42136014.570511162</v>
      </c>
      <c r="DAI24" s="66">
        <v>0</v>
      </c>
      <c r="DAJ24" s="66">
        <v>0</v>
      </c>
      <c r="DAK24" s="66">
        <v>0</v>
      </c>
      <c r="DAL24" s="66">
        <v>0</v>
      </c>
      <c r="DAM24" s="66">
        <v>0</v>
      </c>
      <c r="DAN24" s="66">
        <v>0</v>
      </c>
      <c r="DAO24" s="66">
        <v>0</v>
      </c>
      <c r="DAP24" s="66">
        <v>0</v>
      </c>
      <c r="DAQ24" s="66">
        <v>0</v>
      </c>
      <c r="DAR24" s="66">
        <v>0</v>
      </c>
      <c r="DAS24" s="66">
        <v>0</v>
      </c>
      <c r="DAT24" s="66">
        <v>0</v>
      </c>
      <c r="DAU24" s="66">
        <v>0</v>
      </c>
      <c r="DAV24" s="66">
        <v>0</v>
      </c>
      <c r="DAW24" s="66">
        <v>0</v>
      </c>
      <c r="DAX24" s="66">
        <v>0</v>
      </c>
      <c r="DAY24" s="66">
        <v>0</v>
      </c>
      <c r="DAZ24" s="66">
        <v>100664026.66666666</v>
      </c>
      <c r="DBA24" s="66">
        <v>99693072.09953016</v>
      </c>
      <c r="DBB24" s="66">
        <v>98731482.871757284</v>
      </c>
      <c r="DBC24" s="66">
        <v>83810715.985710263</v>
      </c>
      <c r="DBD24" s="66">
        <v>69168599.980144024</v>
      </c>
      <c r="DBE24" s="66">
        <v>54801147.565279655</v>
      </c>
      <c r="DBF24" s="66">
        <v>40704422.445666246</v>
      </c>
      <c r="DBG24" s="66">
        <v>26874538.707409404</v>
      </c>
      <c r="DBH24" s="66">
        <v>13307660.212476665</v>
      </c>
      <c r="DBI24" s="66">
        <v>0</v>
      </c>
      <c r="DBJ24" s="66">
        <v>0</v>
      </c>
      <c r="DBK24" s="66">
        <v>0</v>
      </c>
      <c r="DBL24" s="66">
        <v>0</v>
      </c>
      <c r="DBM24" s="66">
        <v>0</v>
      </c>
      <c r="DBN24" s="66">
        <v>0</v>
      </c>
      <c r="DBO24" s="66">
        <v>0</v>
      </c>
      <c r="DBP24" s="66">
        <v>0</v>
      </c>
      <c r="DBQ24" s="66">
        <v>0</v>
      </c>
      <c r="DBR24" s="66">
        <v>0</v>
      </c>
      <c r="DBS24" s="66">
        <v>0</v>
      </c>
      <c r="DBT24" s="66">
        <v>0</v>
      </c>
      <c r="DBU24" s="66">
        <v>0</v>
      </c>
      <c r="DBV24" s="66">
        <v>0</v>
      </c>
      <c r="DBW24" s="66">
        <v>0</v>
      </c>
      <c r="DBX24" s="66">
        <v>0</v>
      </c>
      <c r="DBY24" s="66">
        <v>0</v>
      </c>
      <c r="DBZ24" s="66">
        <v>246453306.66666666</v>
      </c>
      <c r="DCA24" s="66">
        <v>252050031.02009472</v>
      </c>
      <c r="DCB24" s="66">
        <v>257773851.75503176</v>
      </c>
      <c r="DCC24" s="66">
        <v>74436043.796206921</v>
      </c>
      <c r="DCD24" s="66">
        <v>76126416.811370105</v>
      </c>
      <c r="DCE24" s="66">
        <v>77855176.618531734</v>
      </c>
      <c r="DCF24" s="66">
        <v>79623194.945876464</v>
      </c>
      <c r="DCG24" s="66">
        <v>81431363.317721695</v>
      </c>
      <c r="DCH24" s="66">
        <v>83280593.504069135</v>
      </c>
      <c r="DCI24" s="66">
        <v>85171817.98036547</v>
      </c>
      <c r="DCJ24" s="66">
        <v>87105990.397703633</v>
      </c>
      <c r="DCK24" s="66">
        <v>89084086.063702002</v>
      </c>
      <c r="DCL24" s="66">
        <v>91107102.434303775</v>
      </c>
      <c r="DCM24" s="66">
        <v>93176059.616744757</v>
      </c>
      <c r="DCN24" s="66">
        <v>95292000.883943155</v>
      </c>
      <c r="DCO24" s="66">
        <v>97455993.200570434</v>
      </c>
      <c r="DCP24" s="66">
        <v>99669127.761069</v>
      </c>
      <c r="DCQ24" s="66">
        <v>101932520.53988764</v>
      </c>
      <c r="DCR24" s="66">
        <v>104247312.85421228</v>
      </c>
      <c r="DCS24" s="66">
        <v>106614671.93947594</v>
      </c>
      <c r="DCT24" s="66">
        <v>109035791.53793783</v>
      </c>
      <c r="DCU24" s="66">
        <v>111511892.50062869</v>
      </c>
      <c r="DCV24" s="66">
        <v>114044223.40296564</v>
      </c>
      <c r="DCW24" s="66">
        <v>116634061.17434701</v>
      </c>
      <c r="DCX24" s="66">
        <v>119282711.74204488</v>
      </c>
      <c r="DCY24" s="66">
        <v>121991510.68971971</v>
      </c>
      <c r="DCZ24" s="66">
        <v>100664026.66666666</v>
      </c>
      <c r="DDA24" s="66">
        <v>99693072.09953016</v>
      </c>
      <c r="DDB24" s="66">
        <v>98731482.871757284</v>
      </c>
      <c r="DDC24" s="66">
        <v>27608235.854116324</v>
      </c>
      <c r="DDD24" s="66">
        <v>27341940.698033404</v>
      </c>
      <c r="DDE24" s="66">
        <v>27078214.091079358</v>
      </c>
      <c r="DDF24" s="66">
        <v>26817031.258321293</v>
      </c>
      <c r="DDG24" s="66">
        <v>26558367.663792823</v>
      </c>
      <c r="DDH24" s="66">
        <v>26302199.008189172</v>
      </c>
      <c r="DDI24" s="66">
        <v>26048501.226584423</v>
      </c>
      <c r="DDJ24" s="66">
        <v>25797250.48617084</v>
      </c>
      <c r="DDK24" s="66">
        <v>25548423.184019953</v>
      </c>
      <c r="DDL24" s="66">
        <v>25301995.944865264</v>
      </c>
      <c r="DDM24" s="66">
        <v>25057945.61890636</v>
      </c>
      <c r="DDN24" s="66">
        <v>24816249.279634129</v>
      </c>
      <c r="DDO24" s="66">
        <v>24576884.221677061</v>
      </c>
      <c r="DDP24" s="66">
        <v>24339827.958668225</v>
      </c>
      <c r="DDQ24" s="66">
        <v>24105058.221132867</v>
      </c>
      <c r="DDR24" s="66">
        <v>23872552.954396401</v>
      </c>
      <c r="DDS24" s="66">
        <v>23642290.316512529</v>
      </c>
      <c r="DDT24" s="66">
        <v>23414248.676211379</v>
      </c>
      <c r="DDU24" s="66">
        <v>23188406.610867444</v>
      </c>
      <c r="DDV24" s="66">
        <v>22964742.904487066</v>
      </c>
      <c r="DDW24" s="66">
        <v>22743236.545715403</v>
      </c>
      <c r="DDX24" s="66">
        <v>22523866.725862559</v>
      </c>
      <c r="DDY24" s="66">
        <v>22306612.836948819</v>
      </c>
      <c r="DDZ24" s="66">
        <v>246453306.66666666</v>
      </c>
      <c r="DEA24" s="66">
        <v>252050031.02009472</v>
      </c>
      <c r="DEB24" s="66">
        <v>257773851.75503176</v>
      </c>
      <c r="DEC24" s="66">
        <v>63802323.253891639</v>
      </c>
      <c r="DED24" s="66">
        <v>54376012.008121505</v>
      </c>
      <c r="DEE24" s="66">
        <v>44488672.3534467</v>
      </c>
      <c r="DEF24" s="66">
        <v>34124226.40537563</v>
      </c>
      <c r="DEG24" s="66">
        <v>23266103.805063337</v>
      </c>
      <c r="DEH24" s="66">
        <v>11897227.643438447</v>
      </c>
      <c r="DEI24" s="66">
        <v>0</v>
      </c>
      <c r="DEJ24" s="66">
        <v>0</v>
      </c>
      <c r="DEK24" s="66">
        <v>0</v>
      </c>
      <c r="DEL24" s="66">
        <v>0</v>
      </c>
      <c r="DEM24" s="66">
        <v>0</v>
      </c>
      <c r="DEN24" s="66">
        <v>0</v>
      </c>
      <c r="DEO24" s="66">
        <v>0</v>
      </c>
      <c r="DEP24" s="66">
        <v>0</v>
      </c>
      <c r="DEQ24" s="66">
        <v>0</v>
      </c>
      <c r="DER24" s="66">
        <v>0</v>
      </c>
      <c r="DES24" s="66">
        <v>0</v>
      </c>
      <c r="DET24" s="66">
        <v>0</v>
      </c>
      <c r="DEU24" s="66">
        <v>0</v>
      </c>
      <c r="DEV24" s="66">
        <v>0</v>
      </c>
      <c r="DEW24" s="66">
        <v>0</v>
      </c>
      <c r="DEX24" s="66">
        <v>0</v>
      </c>
      <c r="DEY24" s="66">
        <v>0</v>
      </c>
      <c r="DEZ24" s="66">
        <v>100664026.66666666</v>
      </c>
      <c r="DFA24" s="66">
        <v>99693072.09953016</v>
      </c>
      <c r="DFB24" s="66">
        <v>98731482.871757284</v>
      </c>
      <c r="DFC24" s="66">
        <v>23664202.160671137</v>
      </c>
      <c r="DFD24" s="66">
        <v>19529957.641452432</v>
      </c>
      <c r="DFE24" s="66">
        <v>15473265.194902489</v>
      </c>
      <c r="DFF24" s="66">
        <v>11493013.396423411</v>
      </c>
      <c r="DFG24" s="66">
        <v>7588105.0467979489</v>
      </c>
      <c r="DFH24" s="66">
        <v>3757457.0011698813</v>
      </c>
      <c r="DFI24" s="66">
        <v>0</v>
      </c>
      <c r="DFJ24" s="66">
        <v>0</v>
      </c>
      <c r="DFK24" s="66">
        <v>0</v>
      </c>
      <c r="DFL24" s="66">
        <v>0</v>
      </c>
      <c r="DFM24" s="66">
        <v>0</v>
      </c>
      <c r="DFN24" s="66">
        <v>0</v>
      </c>
      <c r="DFO24" s="66">
        <v>0</v>
      </c>
      <c r="DFP24" s="66">
        <v>0</v>
      </c>
      <c r="DFQ24" s="66">
        <v>0</v>
      </c>
      <c r="DFR24" s="66">
        <v>0</v>
      </c>
      <c r="DFS24" s="66">
        <v>0</v>
      </c>
      <c r="DFT24" s="66">
        <v>0</v>
      </c>
      <c r="DFU24" s="66">
        <v>0</v>
      </c>
      <c r="DFV24" s="66">
        <v>0</v>
      </c>
      <c r="DFW24" s="66">
        <v>0</v>
      </c>
      <c r="DFX24" s="66">
        <v>0</v>
      </c>
      <c r="DFY24" s="66">
        <v>0</v>
      </c>
      <c r="DFZ24" s="66">
        <v>246453306.66666666</v>
      </c>
      <c r="DGA24" s="66">
        <v>252050031.02009472</v>
      </c>
      <c r="DGB24" s="66">
        <v>257773851.75503176</v>
      </c>
      <c r="DGC24" s="66">
        <v>63802323.253891639</v>
      </c>
      <c r="DGD24" s="66">
        <v>54376012.008121505</v>
      </c>
      <c r="DGE24" s="66">
        <v>33366504.265085023</v>
      </c>
      <c r="DGF24" s="66">
        <v>25593169.804031722</v>
      </c>
      <c r="DGG24" s="66">
        <v>17449577.853797503</v>
      </c>
      <c r="DGH24" s="66">
        <v>8922920.7325788364</v>
      </c>
      <c r="DGI24" s="66">
        <v>0</v>
      </c>
      <c r="DGJ24" s="66">
        <v>0</v>
      </c>
      <c r="DGK24" s="66">
        <v>0</v>
      </c>
      <c r="DGL24" s="66">
        <v>0</v>
      </c>
      <c r="DGM24" s="66">
        <v>0</v>
      </c>
      <c r="DGN24" s="66">
        <v>0</v>
      </c>
      <c r="DGO24" s="66">
        <v>0</v>
      </c>
      <c r="DGP24" s="66">
        <v>0</v>
      </c>
      <c r="DGQ24" s="66">
        <v>0</v>
      </c>
      <c r="DGR24" s="66">
        <v>0</v>
      </c>
      <c r="DGS24" s="66">
        <v>0</v>
      </c>
      <c r="DGT24" s="66">
        <v>0</v>
      </c>
      <c r="DGU24" s="66">
        <v>0</v>
      </c>
      <c r="DGV24" s="66">
        <v>0</v>
      </c>
      <c r="DGW24" s="66">
        <v>0</v>
      </c>
      <c r="DGX24" s="66">
        <v>0</v>
      </c>
      <c r="DGY24" s="66">
        <v>0</v>
      </c>
      <c r="DGZ24" s="66">
        <v>100664026.66666666</v>
      </c>
      <c r="DHA24" s="66">
        <v>99693072.09953016</v>
      </c>
      <c r="DHB24" s="66">
        <v>98731482.871757284</v>
      </c>
      <c r="DHC24" s="66">
        <v>23664202.160671137</v>
      </c>
      <c r="DHD24" s="66">
        <v>19529957.641452432</v>
      </c>
      <c r="DHE24" s="66">
        <v>11604948.896176867</v>
      </c>
      <c r="DHF24" s="66">
        <v>8619760.0473175589</v>
      </c>
      <c r="DHG24" s="66">
        <v>5691078.7850984614</v>
      </c>
      <c r="DHH24" s="66">
        <v>2818092.7508774106</v>
      </c>
      <c r="DHI24" s="66">
        <v>0</v>
      </c>
      <c r="DHJ24" s="66">
        <v>0</v>
      </c>
      <c r="DHK24" s="66">
        <v>0</v>
      </c>
      <c r="DHL24" s="66">
        <v>0</v>
      </c>
      <c r="DHM24" s="66">
        <v>0</v>
      </c>
      <c r="DHN24" s="66">
        <v>0</v>
      </c>
      <c r="DHO24" s="66">
        <v>0</v>
      </c>
      <c r="DHP24" s="66">
        <v>0</v>
      </c>
      <c r="DHQ24" s="66">
        <v>0</v>
      </c>
      <c r="DHR24" s="66">
        <v>0</v>
      </c>
      <c r="DHS24" s="66">
        <v>0</v>
      </c>
      <c r="DHT24" s="66">
        <v>0</v>
      </c>
      <c r="DHU24" s="66">
        <v>0</v>
      </c>
      <c r="DHV24" s="66">
        <v>0</v>
      </c>
      <c r="DHW24" s="66">
        <v>0</v>
      </c>
      <c r="DHX24" s="66">
        <v>0</v>
      </c>
      <c r="DHY24" s="66">
        <v>0</v>
      </c>
      <c r="DHZ24" s="25">
        <v>0.56000000000000005</v>
      </c>
      <c r="DIA24" s="25">
        <v>0.5</v>
      </c>
      <c r="DIB24" s="25">
        <v>0.24600000000000002</v>
      </c>
      <c r="DIC24" s="25">
        <v>0.12300000000000001</v>
      </c>
      <c r="DID24" s="25">
        <v>6.1500000000000006E-2</v>
      </c>
      <c r="DIE24" s="25">
        <v>0.24600000000000002</v>
      </c>
      <c r="DIF24" s="25">
        <v>0.12300000000000001</v>
      </c>
      <c r="DIG24" s="25">
        <v>6.1500000000000006E-2</v>
      </c>
      <c r="DIH24" s="25">
        <v>0.38100000000000001</v>
      </c>
      <c r="DII24" s="25">
        <v>0.312</v>
      </c>
      <c r="DIJ24" s="25">
        <v>5.2818053956161499</v>
      </c>
      <c r="DIK24" s="25">
        <v>5.2818053956161499</v>
      </c>
      <c r="DIL24" s="46">
        <v>0.8</v>
      </c>
      <c r="DIM24" s="46">
        <v>0.8</v>
      </c>
      <c r="DIN24" s="25">
        <v>2</v>
      </c>
      <c r="DIO24" s="25">
        <v>2</v>
      </c>
      <c r="DIP24" s="25">
        <v>1457.0550908917085</v>
      </c>
      <c r="DIQ24" s="25">
        <v>1332.9449091082913</v>
      </c>
      <c r="DIR24" s="25">
        <f t="shared" si="19"/>
        <v>360.10954715104759</v>
      </c>
      <c r="DIS24" s="25">
        <f t="shared" si="20"/>
        <v>251.56709063580553</v>
      </c>
      <c r="DIT24" s="66">
        <v>6947044.7024307288</v>
      </c>
      <c r="DIU24" s="66">
        <v>7104805.5975727616</v>
      </c>
      <c r="DIV24" s="66">
        <v>7266149.0952604944</v>
      </c>
      <c r="DIW24" s="66">
        <v>7431156.5530508095</v>
      </c>
      <c r="DIX24" s="66">
        <v>7599911.1760547021</v>
      </c>
      <c r="DIY24" s="66">
        <v>7772498.0588935046</v>
      </c>
      <c r="DIZ24" s="66">
        <v>7949004.2286079032</v>
      </c>
      <c r="DJA24" s="66">
        <v>8129518.6885413788</v>
      </c>
      <c r="DJB24" s="66">
        <v>8314132.4632201912</v>
      </c>
      <c r="DJC24" s="66">
        <v>8502938.6442525536</v>
      </c>
      <c r="DJD24" s="66">
        <v>8696032.4372701403</v>
      </c>
      <c r="DJE24" s="66">
        <v>8893511.2099355683</v>
      </c>
      <c r="DJF24" s="66">
        <v>9095474.5410401206</v>
      </c>
      <c r="DJG24" s="66">
        <v>9302024.2707163952</v>
      </c>
      <c r="DJH24" s="66">
        <v>9513264.5517912637</v>
      </c>
      <c r="DJI24" s="66">
        <v>9729301.9023049921</v>
      </c>
      <c r="DJJ24" s="66">
        <v>9950245.2592230309</v>
      </c>
      <c r="DJK24" s="66">
        <v>10176206.033367546</v>
      </c>
      <c r="DJL24" s="66">
        <v>10407298.165596392</v>
      </c>
      <c r="DJM24" s="66">
        <v>10643638.184257861</v>
      </c>
      <c r="DJN24" s="66">
        <v>10885345.263950167</v>
      </c>
      <c r="DJO24" s="66">
        <v>11132541.285615323</v>
      </c>
      <c r="DJP24" s="66">
        <v>11385350.897997664</v>
      </c>
      <c r="DJQ24" s="66">
        <v>11643901.580498068</v>
      </c>
      <c r="DJR24" s="66">
        <v>11908323.707455501</v>
      </c>
      <c r="DJS24" s="66">
        <v>12178750.613888385</v>
      </c>
      <c r="DJT24" s="66">
        <v>27037811.091484193</v>
      </c>
      <c r="DJU24" s="66">
        <v>26777017.965737477</v>
      </c>
      <c r="DJV24" s="66">
        <v>26518740.319302555</v>
      </c>
      <c r="DJW24" s="66">
        <v>26262953.88913127</v>
      </c>
      <c r="DJX24" s="66">
        <v>26009634.646204628</v>
      </c>
      <c r="DJY24" s="66">
        <v>25758758.793275464</v>
      </c>
      <c r="DJZ24" s="66">
        <v>25510302.762632888</v>
      </c>
      <c r="DKA24" s="66">
        <v>25264243.213888302</v>
      </c>
      <c r="DKB24" s="66">
        <v>25020557.031782743</v>
      </c>
      <c r="DKC24" s="66">
        <v>24779221.324015416</v>
      </c>
      <c r="DKD24" s="66">
        <v>24540213.419093154</v>
      </c>
      <c r="DKE24" s="66">
        <v>24303510.864200592</v>
      </c>
      <c r="DKF24" s="66">
        <v>24069091.423090935</v>
      </c>
      <c r="DKG24" s="66">
        <v>23836933.073997051</v>
      </c>
      <c r="DKH24" s="66">
        <v>23607014.007562682</v>
      </c>
      <c r="DKI24" s="66">
        <v>23379312.624793656</v>
      </c>
      <c r="DKJ24" s="66">
        <v>23153807.53502883</v>
      </c>
      <c r="DKK24" s="66">
        <v>22930477.553930629</v>
      </c>
      <c r="DKL24" s="66">
        <v>22709301.701494925</v>
      </c>
      <c r="DKM24" s="66">
        <v>22490259.200080182</v>
      </c>
      <c r="DKN24" s="66">
        <v>22273329.472455524</v>
      </c>
      <c r="DKO24" s="66">
        <v>22058492.139867689</v>
      </c>
      <c r="DKP24" s="66">
        <v>21845727.020126645</v>
      </c>
      <c r="DKQ24" s="66">
        <v>21635014.12570959</v>
      </c>
      <c r="DKR24" s="66">
        <v>21426333.661883317</v>
      </c>
      <c r="DKS24" s="66">
        <v>21219666.024844661</v>
      </c>
      <c r="DKT24" s="65">
        <v>6947044.7024307288</v>
      </c>
      <c r="DKU24" s="65">
        <v>7104805.5975727616</v>
      </c>
      <c r="DKV24" s="65">
        <v>7266149.0952604944</v>
      </c>
      <c r="DKW24" s="78">
        <v>6900359.6564043229</v>
      </c>
      <c r="DKX24" s="78">
        <v>6514209.5794754596</v>
      </c>
      <c r="DKY24" s="78">
        <v>6106962.7605591817</v>
      </c>
      <c r="DKZ24" s="78">
        <v>5677860.1632913593</v>
      </c>
      <c r="DLA24" s="78">
        <v>5226119.1569194579</v>
      </c>
      <c r="DLB24" s="78">
        <v>4750932.8361258237</v>
      </c>
      <c r="DLC24" s="78">
        <v>4251469.3221262768</v>
      </c>
      <c r="DLD24" s="65">
        <v>4391218.3428396778</v>
      </c>
      <c r="DLE24" s="65">
        <v>4535561.0198423797</v>
      </c>
      <c r="DLF24" s="65">
        <v>4684648.3501002034</v>
      </c>
      <c r="DLG24" s="65">
        <v>4838636.2939637452</v>
      </c>
      <c r="DLH24" s="65">
        <v>4997685.9383185981</v>
      </c>
      <c r="DLI24" s="65">
        <v>5161963.6650984446</v>
      </c>
      <c r="DLJ24" s="65">
        <v>5331641.325337301</v>
      </c>
      <c r="DLK24" s="65">
        <v>5506896.4189429972</v>
      </c>
      <c r="DLL24" s="65">
        <v>5687912.2803799389</v>
      </c>
      <c r="DLM24" s="65">
        <v>5874878.2704554079</v>
      </c>
      <c r="DLN24" s="65">
        <v>6067989.9744100235</v>
      </c>
      <c r="DLO24" s="65">
        <v>6267449.4065195862</v>
      </c>
      <c r="DLP24" s="65">
        <v>6473465.2214223389</v>
      </c>
      <c r="DLQ24" s="65">
        <v>6686252.9323927155</v>
      </c>
      <c r="DLR24" s="65">
        <v>6906035.1367899161</v>
      </c>
      <c r="DLS24" s="65">
        <v>7133041.7489171438</v>
      </c>
      <c r="DLT24" s="65">
        <v>27037811.091484193</v>
      </c>
      <c r="DLU24" s="65">
        <v>26777017.965737477</v>
      </c>
      <c r="DLV24" s="65">
        <v>26518740.319302555</v>
      </c>
      <c r="DLW24" s="78">
        <v>24387028.611336179</v>
      </c>
      <c r="DLX24" s="78">
        <v>22293972.553889684</v>
      </c>
      <c r="DLY24" s="78">
        <v>20239024.76614501</v>
      </c>
      <c r="DLZ24" s="78">
        <v>18221644.830452062</v>
      </c>
      <c r="DMA24" s="78">
        <v>16241299.208928194</v>
      </c>
      <c r="DMB24" s="78">
        <v>14297461.161018711</v>
      </c>
      <c r="DMC24" s="78">
        <v>12389610.662007708</v>
      </c>
      <c r="DMD24" s="65">
        <v>12796866.560109766</v>
      </c>
      <c r="DME24" s="65">
        <v>13217509.268424314</v>
      </c>
      <c r="DMF24" s="65">
        <v>13651978.821554899</v>
      </c>
      <c r="DMG24" s="65">
        <v>14100729.718376193</v>
      </c>
      <c r="DMH24" s="65">
        <v>14564231.397485543</v>
      </c>
      <c r="DMI24" s="65">
        <v>15042968.728282992</v>
      </c>
      <c r="DMJ24" s="65">
        <v>15537442.518193459</v>
      </c>
      <c r="DMK24" s="65">
        <v>16048170.036561707</v>
      </c>
      <c r="DML24" s="65">
        <v>16575685.555768134</v>
      </c>
      <c r="DMM24" s="65">
        <v>17120540.910131447</v>
      </c>
      <c r="DMN24" s="65">
        <v>17683306.073182888</v>
      </c>
      <c r="DMO24" s="65">
        <v>18264569.75391591</v>
      </c>
      <c r="DMP24" s="65">
        <v>18864940.01263503</v>
      </c>
      <c r="DMQ24" s="65">
        <v>19485044.897048093</v>
      </c>
      <c r="DMR24" s="65">
        <v>20125533.099267382</v>
      </c>
      <c r="DMS24" s="65">
        <v>20787074.634406846</v>
      </c>
      <c r="DMT24" s="65">
        <v>7371051.1959350063</v>
      </c>
      <c r="DMU24" s="65">
        <v>7538440.8824302685</v>
      </c>
      <c r="DMV24" s="65">
        <v>7709631.8323274804</v>
      </c>
      <c r="DMW24" s="65">
        <v>7884710.3687672885</v>
      </c>
      <c r="DMX24" s="65">
        <v>8063764.7752082283</v>
      </c>
      <c r="DMY24" s="65">
        <v>8246885.339943694</v>
      </c>
      <c r="DMZ24" s="65">
        <v>8434164.4016298819</v>
      </c>
      <c r="DNA24" s="65">
        <v>8625696.3958476037</v>
      </c>
      <c r="DNB24" s="65">
        <v>8821577.9027214814</v>
      </c>
      <c r="DNC24" s="65">
        <v>9021907.6956205498</v>
      </c>
      <c r="DND24" s="65">
        <v>9226786.7909647748</v>
      </c>
      <c r="DNE24" s="65">
        <v>9436318.4991626479</v>
      </c>
      <c r="DNF24" s="65">
        <v>9650608.4767055213</v>
      </c>
      <c r="DNG24" s="65">
        <v>9869764.7794449665</v>
      </c>
      <c r="DNH24" s="65">
        <v>10093897.917079987</v>
      </c>
      <c r="DNI24" s="65">
        <v>10323120.90888162</v>
      </c>
      <c r="DNJ24" s="65">
        <v>10557549.340682954</v>
      </c>
      <c r="DNK24" s="65">
        <v>10797301.423163373</v>
      </c>
      <c r="DNL24" s="65">
        <v>11042498.051456351</v>
      </c>
      <c r="DNM24" s="65">
        <v>11293262.866110902</v>
      </c>
      <c r="DNN24" s="65">
        <v>11549722.315437397</v>
      </c>
      <c r="DNO24" s="65">
        <v>11812005.719269212</v>
      </c>
      <c r="DNP24" s="65">
        <v>12080245.334172325</v>
      </c>
      <c r="DNQ24" s="65">
        <v>12354576.420135768</v>
      </c>
      <c r="DNR24" s="65">
        <v>12635137.308776561</v>
      </c>
      <c r="DNS24" s="65">
        <v>12922069.473093517</v>
      </c>
      <c r="DNT24" s="65">
        <v>2442201.9135909798</v>
      </c>
      <c r="DNU24" s="65">
        <v>2418645.6623620992</v>
      </c>
      <c r="DNV24" s="65">
        <v>2395316.622883759</v>
      </c>
      <c r="DNW24" s="65">
        <v>2372212.6035857005</v>
      </c>
      <c r="DNX24" s="65">
        <v>2349331.4340364495</v>
      </c>
      <c r="DNY24" s="65">
        <v>2326670.9647394232</v>
      </c>
      <c r="DNZ24" s="65">
        <v>2304229.0669310009</v>
      </c>
      <c r="DOA24" s="65">
        <v>2282003.6323805451</v>
      </c>
      <c r="DOB24" s="65">
        <v>2259992.5731923506</v>
      </c>
      <c r="DOC24" s="65">
        <v>2238193.8216095041</v>
      </c>
      <c r="DOD24" s="65">
        <v>2216605.3298196355</v>
      </c>
      <c r="DOE24" s="65">
        <v>2195225.0697625428</v>
      </c>
      <c r="DOF24" s="65">
        <v>2174051.0329396715</v>
      </c>
      <c r="DOG24" s="65">
        <v>2153081.2302254355</v>
      </c>
      <c r="DOH24" s="65">
        <v>2132313.6916803522</v>
      </c>
      <c r="DOI24" s="65">
        <v>2111746.466365986</v>
      </c>
      <c r="DOJ24" s="65">
        <v>2091377.6221616704</v>
      </c>
      <c r="DOK24" s="65">
        <v>2071205.2455830034</v>
      </c>
      <c r="DOL24" s="65">
        <v>2051227.4416020922</v>
      </c>
      <c r="DOM24" s="65">
        <v>2031442.3334695287</v>
      </c>
      <c r="DON24" s="65">
        <v>2011848.0625380855</v>
      </c>
      <c r="DOO24" s="65">
        <v>1992442.7880881124</v>
      </c>
      <c r="DOP24" s="65">
        <v>1973224.6871546144</v>
      </c>
      <c r="DOQ24" s="65">
        <v>1954191.9543559998</v>
      </c>
      <c r="DOR24" s="65">
        <v>1935342.8017244802</v>
      </c>
      <c r="DOS24" s="65">
        <v>1916675.4585381048</v>
      </c>
      <c r="DOT24" s="65">
        <v>7371051.1959350063</v>
      </c>
      <c r="DOU24" s="65">
        <v>7538440.8824302685</v>
      </c>
      <c r="DOV24" s="65">
        <v>7709631.8323274804</v>
      </c>
      <c r="DOW24" s="78">
        <v>7321516.7709981967</v>
      </c>
      <c r="DOX24" s="78">
        <v>6911798.3787499098</v>
      </c>
      <c r="DOY24" s="78">
        <v>6479695.6242414732</v>
      </c>
      <c r="DOZ24" s="78">
        <v>6024403.1440213444</v>
      </c>
      <c r="DPA24" s="78">
        <v>5545090.5401877454</v>
      </c>
      <c r="DPB24" s="78">
        <v>5040901.6586979898</v>
      </c>
      <c r="DPC24" s="78">
        <v>4510953.8478102749</v>
      </c>
      <c r="DPD24" s="65">
        <v>4659232.3216625927</v>
      </c>
      <c r="DPE24" s="65">
        <v>4812384.8213971853</v>
      </c>
      <c r="DPF24" s="65">
        <v>4970571.5599410124</v>
      </c>
      <c r="DPG24" s="65">
        <v>5133958.016541441</v>
      </c>
      <c r="DPH24" s="65">
        <v>5302715.1098741889</v>
      </c>
      <c r="DPI24" s="65">
        <v>5477019.3768414622</v>
      </c>
      <c r="DPJ24" s="65">
        <v>5657053.157247318</v>
      </c>
      <c r="DPK24" s="65">
        <v>5843004.78454345</v>
      </c>
      <c r="DPL24" s="65">
        <v>6035068.7828449318</v>
      </c>
      <c r="DPM24" s="65">
        <v>6233446.0704220161</v>
      </c>
      <c r="DPN24" s="65">
        <v>6438344.1698808651</v>
      </c>
      <c r="DPO24" s="65">
        <v>6649977.4252530793</v>
      </c>
      <c r="DPP24" s="65">
        <v>6868567.2262211265</v>
      </c>
      <c r="DPQ24" s="65">
        <v>7094342.2397142267</v>
      </c>
      <c r="DPR24" s="65">
        <v>7327538.6491169734</v>
      </c>
      <c r="DPS24" s="65">
        <v>7568400.4013409214</v>
      </c>
      <c r="DPT24" s="65">
        <v>2442201.9135909798</v>
      </c>
      <c r="DPU24" s="65">
        <v>2418645.6623620992</v>
      </c>
      <c r="DPV24" s="65">
        <v>2395316.622883759</v>
      </c>
      <c r="DPW24" s="78">
        <v>2202768.8461867222</v>
      </c>
      <c r="DPX24" s="78">
        <v>2013712.6577455283</v>
      </c>
      <c r="DPY24" s="78">
        <v>1828098.6151524039</v>
      </c>
      <c r="DPZ24" s="78">
        <v>1645877.9049507151</v>
      </c>
      <c r="DQA24" s="78">
        <v>1467002.3351017791</v>
      </c>
      <c r="DQB24" s="78">
        <v>1291424.3275384861</v>
      </c>
      <c r="DQC24" s="78">
        <v>1119096.910804752</v>
      </c>
      <c r="DQD24" s="65">
        <v>1155882.4749282959</v>
      </c>
      <c r="DQE24" s="65">
        <v>1193877.2084408558</v>
      </c>
      <c r="DQF24" s="65">
        <v>1233120.8576572202</v>
      </c>
      <c r="DQG24" s="65">
        <v>1273654.4753836866</v>
      </c>
      <c r="DQH24" s="65">
        <v>1315520.4638634275</v>
      </c>
      <c r="DQI24" s="65">
        <v>1358762.6191335043</v>
      </c>
      <c r="DQJ24" s="65">
        <v>1403426.1768399295</v>
      </c>
      <c r="DQK24" s="65">
        <v>1449557.8595587041</v>
      </c>
      <c r="DQL24" s="65">
        <v>1497205.9256723342</v>
      </c>
      <c r="DQM24" s="65">
        <v>1546420.2198529555</v>
      </c>
      <c r="DQN24" s="65">
        <v>1597252.2252048771</v>
      </c>
      <c r="DQO24" s="65">
        <v>1649755.1171210879</v>
      </c>
      <c r="DQP24" s="65">
        <v>1703983.8189100705</v>
      </c>
      <c r="DQQ24" s="65">
        <v>1759995.0592511082</v>
      </c>
      <c r="DQR24" s="65">
        <v>1817847.4315381923</v>
      </c>
      <c r="DQS24" s="65">
        <v>1877601.4551746089</v>
      </c>
      <c r="DQT24" s="66">
        <v>48374715.833957396</v>
      </c>
      <c r="DQU24" s="66">
        <v>49473260.438044421</v>
      </c>
      <c r="DQV24" s="66">
        <v>50596751.963810757</v>
      </c>
      <c r="DQW24" s="66">
        <v>51745756.932541892</v>
      </c>
      <c r="DQX24" s="66">
        <v>52920854.730692454</v>
      </c>
      <c r="DQY24" s="66">
        <v>54122637.902042195</v>
      </c>
      <c r="DQZ24" s="66">
        <v>55351712.446486503</v>
      </c>
      <c r="DRA24" s="66">
        <v>56608698.125612304</v>
      </c>
      <c r="DRB24" s="66">
        <v>57894228.77521313</v>
      </c>
      <c r="DRC24" s="66">
        <v>59208952.624901265</v>
      </c>
      <c r="DRD24" s="66">
        <v>60553532.624977902</v>
      </c>
      <c r="DRE24" s="66">
        <v>61928646.780726209</v>
      </c>
      <c r="DRF24" s="66">
        <v>63334988.49429597</v>
      </c>
      <c r="DRG24" s="66">
        <v>64773266.91435197</v>
      </c>
      <c r="DRH24" s="66">
        <v>66244207.293662697</v>
      </c>
      <c r="DRI24" s="66">
        <v>67748551.354809448</v>
      </c>
      <c r="DRJ24" s="66">
        <v>69287057.66420041</v>
      </c>
      <c r="DRK24" s="66">
        <v>70860502.014578268</v>
      </c>
      <c r="DRL24" s="66">
        <v>72469677.81621407</v>
      </c>
      <c r="DRM24" s="66">
        <v>74115396.496984944</v>
      </c>
      <c r="DRN24" s="66">
        <v>75798487.911537081</v>
      </c>
      <c r="DRO24" s="66">
        <v>77519800.759740382</v>
      </c>
      <c r="DRP24" s="66">
        <v>79280203.014645934</v>
      </c>
      <c r="DRQ24" s="66">
        <v>81080582.36016196</v>
      </c>
      <c r="DRR24" s="66">
        <v>82921846.638668895</v>
      </c>
      <c r="DRS24" s="66">
        <v>84804924.30879955</v>
      </c>
      <c r="DRT24" s="66">
        <v>33793845.842076547</v>
      </c>
      <c r="DRU24" s="66">
        <v>33467887.403416783</v>
      </c>
      <c r="DRV24" s="66">
        <v>33145072.995898966</v>
      </c>
      <c r="DRW24" s="66">
        <v>32825372.293780148</v>
      </c>
      <c r="DRX24" s="66">
        <v>32508755.263824243</v>
      </c>
      <c r="DRY24" s="66">
        <v>32195192.162480664</v>
      </c>
      <c r="DRZ24" s="66">
        <v>31884653.533090144</v>
      </c>
      <c r="DSA24" s="66">
        <v>31577110.203117523</v>
      </c>
      <c r="DSB24" s="66">
        <v>31272533.281411272</v>
      </c>
      <c r="DSC24" s="66">
        <v>30970894.155489348</v>
      </c>
      <c r="DSD24" s="66">
        <v>30672164.488851335</v>
      </c>
      <c r="DSE24" s="66">
        <v>30376316.218316432</v>
      </c>
      <c r="DSF24" s="66">
        <v>30083321.551387187</v>
      </c>
      <c r="DSG24" s="66">
        <v>29793152.96363857</v>
      </c>
      <c r="DSH24" s="66">
        <v>29505783.19613234</v>
      </c>
      <c r="DSI24" s="66">
        <v>29221185.25285624</v>
      </c>
      <c r="DSJ24" s="66">
        <v>28939332.398187973</v>
      </c>
      <c r="DSK24" s="66">
        <v>28660198.154383615</v>
      </c>
      <c r="DSL24" s="66">
        <v>28383756.299090229</v>
      </c>
      <c r="DSM24" s="66">
        <v>28109980.862882525</v>
      </c>
      <c r="DSN24" s="66">
        <v>27838846.126823198</v>
      </c>
      <c r="DSO24" s="66">
        <v>27570326.620046899</v>
      </c>
      <c r="DSP24" s="66">
        <v>27304397.117367428</v>
      </c>
      <c r="DSQ24" s="66">
        <v>27041032.636908043</v>
      </c>
      <c r="DSR24" s="66">
        <v>26780208.437754609</v>
      </c>
      <c r="DSS24" s="66">
        <v>26521900.017631423</v>
      </c>
      <c r="DST24" s="65">
        <v>48374715.833957396</v>
      </c>
      <c r="DSU24" s="65">
        <v>49473260.438044421</v>
      </c>
      <c r="DSV24" s="65">
        <v>50596751.963810757</v>
      </c>
      <c r="DSW24" s="78">
        <v>48049631.437360331</v>
      </c>
      <c r="DSX24" s="78">
        <v>45360732.626307823</v>
      </c>
      <c r="DSY24" s="78">
        <v>42524929.780176006</v>
      </c>
      <c r="DSZ24" s="78">
        <v>39536937.46177607</v>
      </c>
      <c r="DTA24" s="78">
        <v>36391305.937893622</v>
      </c>
      <c r="DTB24" s="78">
        <v>33082416.44297893</v>
      </c>
      <c r="DTC24" s="78">
        <v>29604476.312450629</v>
      </c>
      <c r="DTD24" s="65">
        <v>30577597.899349183</v>
      </c>
      <c r="DTE24" s="65">
        <v>31582706.730774328</v>
      </c>
      <c r="DTF24" s="65">
        <v>32620854.251711126</v>
      </c>
      <c r="DTG24" s="65">
        <v>33693126.468938664</v>
      </c>
      <c r="DTH24" s="65">
        <v>34800645.087102428</v>
      </c>
      <c r="DTI24" s="65">
        <v>35944568.682130247</v>
      </c>
      <c r="DTJ24" s="65">
        <v>37126093.913219303</v>
      </c>
      <c r="DTK24" s="65">
        <v>38346456.77466207</v>
      </c>
      <c r="DTL24" s="65">
        <v>39606933.888820723</v>
      </c>
      <c r="DTM24" s="65">
        <v>40908843.841602623</v>
      </c>
      <c r="DTN24" s="65">
        <v>42253548.561833836</v>
      </c>
      <c r="DTO24" s="65">
        <v>43642454.745973773</v>
      </c>
      <c r="DTP24" s="65">
        <v>45077015.32966122</v>
      </c>
      <c r="DTQ24" s="65">
        <v>46558731.00763125</v>
      </c>
      <c r="DTR24" s="65">
        <v>48089151.80359292</v>
      </c>
      <c r="DTS24" s="65">
        <v>49669878.69171007</v>
      </c>
      <c r="DTT24" s="65">
        <v>33793845.842076547</v>
      </c>
      <c r="DTU24" s="65">
        <v>33467887.403416783</v>
      </c>
      <c r="DTV24" s="65">
        <v>33145072.995898966</v>
      </c>
      <c r="DTW24" s="78">
        <v>30480702.844224423</v>
      </c>
      <c r="DTX24" s="78">
        <v>27864647.368992209</v>
      </c>
      <c r="DTY24" s="78">
        <v>25296222.413377665</v>
      </c>
      <c r="DTZ24" s="78">
        <v>22774752.523635816</v>
      </c>
      <c r="DUA24" s="78">
        <v>20299570.844861265</v>
      </c>
      <c r="DUB24" s="78">
        <v>17870019.017949298</v>
      </c>
      <c r="DUC24" s="78">
        <v>15485447.077744674</v>
      </c>
      <c r="DUD24" s="65">
        <v>15994465.466554711</v>
      </c>
      <c r="DUE24" s="65">
        <v>16520215.675818231</v>
      </c>
      <c r="DUF24" s="65">
        <v>17063247.693162091</v>
      </c>
      <c r="DUG24" s="65">
        <v>17624129.584723525</v>
      </c>
      <c r="DUH24" s="65">
        <v>18203448.08940449</v>
      </c>
      <c r="DUI24" s="65">
        <v>18801809.232659601</v>
      </c>
      <c r="DUJ24" s="65">
        <v>19419838.960459743</v>
      </c>
      <c r="DUK24" s="65">
        <v>20058183.794094551</v>
      </c>
      <c r="DUL24" s="65">
        <v>20717511.506498743</v>
      </c>
      <c r="DUM24" s="65">
        <v>21398511.8208098</v>
      </c>
      <c r="DUN24" s="65">
        <v>22101897.131887786</v>
      </c>
      <c r="DUO24" s="65">
        <v>22828403.251552057</v>
      </c>
      <c r="DUP24" s="65">
        <v>23578790.17831447</v>
      </c>
      <c r="DUQ24" s="65">
        <v>24353842.892414317</v>
      </c>
      <c r="DUR24" s="65">
        <v>25154372.176986638</v>
      </c>
      <c r="DUS24" s="65">
        <v>25981215.466222983</v>
      </c>
      <c r="DUT24" s="65">
        <v>0</v>
      </c>
      <c r="DUU24" s="65">
        <v>0</v>
      </c>
      <c r="DUV24" s="65">
        <v>0</v>
      </c>
      <c r="DUW24" s="65">
        <v>106338.26472922791</v>
      </c>
      <c r="DUX24" s="65">
        <v>217506.21475633906</v>
      </c>
      <c r="DUY24" s="65">
        <v>333668.36654304154</v>
      </c>
      <c r="DUZ24" s="65">
        <v>454994.21790457866</v>
      </c>
      <c r="DVA24" s="65">
        <v>581658.38941208506</v>
      </c>
      <c r="DVB24" s="65">
        <v>713840.76964828116</v>
      </c>
      <c r="DVC24" s="65">
        <v>851726.6644185984</v>
      </c>
      <c r="DVD24" s="65">
        <v>871068.58126965933</v>
      </c>
      <c r="DVE24" s="65">
        <v>890849.73498285178</v>
      </c>
      <c r="DVF24" s="65">
        <v>911080.10021697264</v>
      </c>
      <c r="DVG24" s="65">
        <v>931769.87814600067</v>
      </c>
      <c r="DVH24" s="65">
        <v>952929.5016030462</v>
      </c>
      <c r="DVI24" s="65">
        <v>974569.64034111216</v>
      </c>
      <c r="DVJ24" s="65">
        <v>996701.20641332539</v>
      </c>
      <c r="DVK24" s="65">
        <v>1019335.359675344</v>
      </c>
      <c r="DVL24" s="65">
        <v>1042483.5134127225</v>
      </c>
      <c r="DVM24" s="65">
        <v>1066157.3400960688</v>
      </c>
      <c r="DVN24" s="65">
        <v>1090368.7772668924</v>
      </c>
      <c r="DVO24" s="65">
        <v>1115130.0335571193</v>
      </c>
      <c r="DVP24" s="65">
        <v>1140453.5948452998</v>
      </c>
      <c r="DVQ24" s="65">
        <v>1166352.2305526237</v>
      </c>
      <c r="DVR24" s="65">
        <v>1192839.0000819035</v>
      </c>
      <c r="DVS24" s="65">
        <v>1219927.2594027924</v>
      </c>
      <c r="DVT24" s="64">
        <v>0</v>
      </c>
      <c r="DVU24" s="64">
        <v>0</v>
      </c>
      <c r="DVV24" s="64">
        <v>0</v>
      </c>
      <c r="DVW24" s="64">
        <v>551682.68408179609</v>
      </c>
      <c r="DVX24" s="64">
        <v>1092722.8608159951</v>
      </c>
      <c r="DVY24" s="64">
        <v>1623274.5086116248</v>
      </c>
      <c r="DVZ24" s="64">
        <v>2143489.6256133355</v>
      </c>
      <c r="DWA24" s="64">
        <v>2653518.2535771946</v>
      </c>
      <c r="DWB24" s="64">
        <v>3153508.5014701262</v>
      </c>
      <c r="DWC24" s="64">
        <v>3643606.5687961043</v>
      </c>
      <c r="DWD24" s="64">
        <v>3608462.1725706696</v>
      </c>
      <c r="DWE24" s="64">
        <v>3573656.7615135633</v>
      </c>
      <c r="DWF24" s="64">
        <v>3539187.0659443634</v>
      </c>
      <c r="DWG24" s="64">
        <v>3505049.8477203371</v>
      </c>
      <c r="DWH24" s="64">
        <v>3471241.8999322522</v>
      </c>
      <c r="DWI24" s="64">
        <v>3437760.0466031036</v>
      </c>
      <c r="DWJ24" s="64">
        <v>3404601.1423897683</v>
      </c>
      <c r="DWK24" s="64">
        <v>3371762.0722875171</v>
      </c>
      <c r="DWL24" s="64">
        <v>3339239.7513373932</v>
      </c>
      <c r="DWM24" s="64">
        <v>3307031.1243363991</v>
      </c>
      <c r="DWN24" s="64">
        <v>3275133.1655504899</v>
      </c>
      <c r="DWO24" s="64">
        <v>3243542.8784303297</v>
      </c>
      <c r="DWP24" s="64">
        <v>3212257.2953297892</v>
      </c>
      <c r="DWQ24" s="64">
        <v>3181273.4772271621</v>
      </c>
      <c r="DWR24" s="64">
        <v>3150588.5134490668</v>
      </c>
      <c r="DWS24" s="64">
        <v>3120199.5213970118</v>
      </c>
      <c r="DWT24" s="65">
        <v>0</v>
      </c>
      <c r="DWU24" s="65">
        <v>0</v>
      </c>
      <c r="DWV24" s="65">
        <v>0</v>
      </c>
      <c r="DWW24" s="65">
        <v>1917084.1152430067</v>
      </c>
      <c r="DWX24" s="65">
        <v>3921238.6090536048</v>
      </c>
      <c r="DWY24" s="65">
        <v>6015429.4118637014</v>
      </c>
      <c r="DWZ24" s="65">
        <v>8202712.258784255</v>
      </c>
      <c r="DXA24" s="65">
        <v>10486235.238830715</v>
      </c>
      <c r="DXB24" s="65">
        <v>12869241.413617132</v>
      </c>
      <c r="DXC24" s="65">
        <v>15355071.507359369</v>
      </c>
      <c r="DXD24" s="65">
        <v>15703770.836316235</v>
      </c>
      <c r="DXE24" s="65">
        <v>16060388.801272722</v>
      </c>
      <c r="DXF24" s="65">
        <v>16425105.227054657</v>
      </c>
      <c r="DXG24" s="65">
        <v>16798104.022141665</v>
      </c>
      <c r="DXH24" s="65">
        <v>17179573.271403126</v>
      </c>
      <c r="DXI24" s="65">
        <v>17569705.330940098</v>
      </c>
      <c r="DXJ24" s="65">
        <v>17968696.925080992</v>
      </c>
      <c r="DXK24" s="65">
        <v>18376749.245579928</v>
      </c>
      <c r="DXL24" s="65">
        <v>18794068.053067807</v>
      </c>
      <c r="DXM24" s="65">
        <v>19220863.780807234</v>
      </c>
      <c r="DXN24" s="65">
        <v>19657351.640803624</v>
      </c>
      <c r="DXO24" s="65">
        <v>20103751.732325967</v>
      </c>
      <c r="DXP24" s="65">
        <v>20560289.152892042</v>
      </c>
      <c r="DXQ24" s="65">
        <v>21027194.111773964</v>
      </c>
      <c r="DXR24" s="65">
        <v>21504702.046081349</v>
      </c>
      <c r="DXS24" s="65">
        <v>21993053.739480622</v>
      </c>
      <c r="DXT24" s="65">
        <v>0</v>
      </c>
      <c r="DXU24" s="65">
        <v>0</v>
      </c>
      <c r="DXV24" s="65">
        <v>0</v>
      </c>
      <c r="DXW24" s="65">
        <v>893193.96848143055</v>
      </c>
      <c r="DXX24" s="65">
        <v>1769157.3374775541</v>
      </c>
      <c r="DXY24" s="65">
        <v>2628139.4035318135</v>
      </c>
      <c r="DXZ24" s="65">
        <v>3470386.2570689046</v>
      </c>
      <c r="DYA24" s="65">
        <v>4296140.8210505331</v>
      </c>
      <c r="DYB24" s="65">
        <v>5105642.8891837569</v>
      </c>
      <c r="DYC24" s="65">
        <v>5899129.1636869218</v>
      </c>
      <c r="DYD24" s="65">
        <v>5842229.1310409335</v>
      </c>
      <c r="DYE24" s="65">
        <v>5785877.9274890842</v>
      </c>
      <c r="DYF24" s="65">
        <v>5730070.259301994</v>
      </c>
      <c r="DYG24" s="65">
        <v>5674800.8838109309</v>
      </c>
      <c r="DYH24" s="65">
        <v>5620064.6089153131</v>
      </c>
      <c r="DYI24" s="65">
        <v>5565856.2925949469</v>
      </c>
      <c r="DYJ24" s="65">
        <v>5512170.8424269771</v>
      </c>
      <c r="DYK24" s="65">
        <v>5459003.2151075015</v>
      </c>
      <c r="DYL24" s="65">
        <v>5406348.4159777882</v>
      </c>
      <c r="DYM24" s="65">
        <v>5354201.4985550707</v>
      </c>
      <c r="DYN24" s="65">
        <v>5302557.5640678704</v>
      </c>
      <c r="DYO24" s="65">
        <v>5251411.7609957904</v>
      </c>
      <c r="DYP24" s="65">
        <v>5200759.2846137621</v>
      </c>
      <c r="DYQ24" s="65">
        <v>5150595.3765406767</v>
      </c>
      <c r="DYR24" s="65">
        <v>5100915.3242923757</v>
      </c>
      <c r="DYS24" s="65">
        <v>5051714.4608389549</v>
      </c>
      <c r="DYT24" s="67">
        <v>765.7</v>
      </c>
      <c r="DYU24" s="68">
        <f ca="1">10000000*'Country Model'!$DYT$8/57000</f>
        <v>59385.964912280702</v>
      </c>
      <c r="DYV24" s="68">
        <f ca="1">10000000*'Country Model'!$DYT$8/57000</f>
        <v>59385.964912280702</v>
      </c>
      <c r="DYW24" s="38">
        <f ca="1">'Country Model'!$DYT$8/(220*8)</f>
        <v>0.19232954545454545</v>
      </c>
      <c r="DYX24" s="38">
        <f ca="1">'Country Model'!$DYT$8/(220*8)</f>
        <v>0.19232954545454545</v>
      </c>
      <c r="DYY24" s="25">
        <v>0</v>
      </c>
      <c r="DYZ24" s="25">
        <f t="shared" si="21"/>
        <v>0</v>
      </c>
      <c r="DZA24" s="25">
        <f t="shared" si="22"/>
        <v>0.05</v>
      </c>
      <c r="DZB24" s="25">
        <v>0.05</v>
      </c>
      <c r="DZC24" s="25">
        <v>0.14000000000000001</v>
      </c>
      <c r="DZD24" s="25">
        <v>0</v>
      </c>
      <c r="DZE24" s="25">
        <v>0.08</v>
      </c>
      <c r="DZF24" s="25">
        <v>0.42</v>
      </c>
      <c r="DZG24" s="25">
        <v>0.1</v>
      </c>
      <c r="DZH24" s="25">
        <v>0.5</v>
      </c>
      <c r="DZI24" s="25">
        <v>0</v>
      </c>
      <c r="DZJ24" s="25">
        <v>0.35</v>
      </c>
      <c r="DZK24" s="25">
        <v>0.15</v>
      </c>
      <c r="DZL24" s="46">
        <v>0.67</v>
      </c>
      <c r="DZM24" s="46">
        <v>0.33</v>
      </c>
      <c r="DZN24" s="46">
        <v>0.33</v>
      </c>
      <c r="DZO24" s="46">
        <v>0.33</v>
      </c>
      <c r="DZP24" s="46">
        <v>0.17</v>
      </c>
      <c r="DZQ24" s="46">
        <v>1</v>
      </c>
      <c r="DZR24" s="46">
        <v>0.5</v>
      </c>
      <c r="DZS24" s="46">
        <v>0.33</v>
      </c>
      <c r="DZT24" s="46">
        <v>0.5</v>
      </c>
      <c r="DZU24" s="46">
        <v>0.17</v>
      </c>
      <c r="DZW24" s="69">
        <v>0</v>
      </c>
      <c r="DZX24" s="69">
        <v>1</v>
      </c>
      <c r="DZY24" s="69">
        <v>2</v>
      </c>
      <c r="DZZ24" s="69">
        <v>3</v>
      </c>
      <c r="EAA24" s="69">
        <v>4</v>
      </c>
      <c r="EAB24" s="69">
        <v>5</v>
      </c>
      <c r="EAC24" s="69">
        <v>6</v>
      </c>
      <c r="EAD24" s="69">
        <v>7</v>
      </c>
      <c r="EAE24" s="69">
        <v>8</v>
      </c>
      <c r="EAF24" s="69">
        <v>9</v>
      </c>
      <c r="EAG24" s="69">
        <v>10</v>
      </c>
      <c r="EAH24" s="69">
        <v>11</v>
      </c>
      <c r="EAI24" s="69">
        <v>12</v>
      </c>
      <c r="EAJ24" s="69">
        <v>13</v>
      </c>
      <c r="EAK24" s="69">
        <v>14</v>
      </c>
      <c r="EAL24" s="69">
        <v>15</v>
      </c>
      <c r="EAM24" s="69">
        <v>16</v>
      </c>
      <c r="EAN24" s="69">
        <v>17</v>
      </c>
      <c r="EAO24" s="69">
        <v>18</v>
      </c>
      <c r="EAP24" s="69">
        <v>19</v>
      </c>
      <c r="EAQ24" s="69">
        <v>20</v>
      </c>
      <c r="EAR24" s="69">
        <v>21</v>
      </c>
      <c r="EAS24" s="69">
        <v>22</v>
      </c>
      <c r="EAT24" s="69">
        <v>23</v>
      </c>
      <c r="EAU24" s="69">
        <v>24</v>
      </c>
      <c r="EAV24" s="69">
        <v>25</v>
      </c>
      <c r="EAW24" s="69">
        <v>26</v>
      </c>
      <c r="EAX24" s="69">
        <v>27</v>
      </c>
      <c r="EAY24" s="69">
        <v>28</v>
      </c>
      <c r="EAZ24" s="69">
        <v>29</v>
      </c>
      <c r="EBA24" s="69">
        <v>30</v>
      </c>
      <c r="EBB24" s="69">
        <v>31</v>
      </c>
      <c r="EBC24" s="69">
        <v>32</v>
      </c>
      <c r="EBD24" s="69">
        <v>33</v>
      </c>
      <c r="EBE24" s="69">
        <v>34</v>
      </c>
      <c r="EBF24" s="69">
        <v>35</v>
      </c>
      <c r="EBG24" s="69">
        <v>36</v>
      </c>
      <c r="EBH24" s="69">
        <v>37</v>
      </c>
      <c r="EBI24" s="69">
        <v>38</v>
      </c>
      <c r="EBJ24" s="69">
        <v>39</v>
      </c>
      <c r="EBK24" s="69">
        <v>40</v>
      </c>
      <c r="EBL24" s="69">
        <v>41</v>
      </c>
      <c r="EBM24" s="69">
        <v>42</v>
      </c>
      <c r="EBO24" s="70">
        <v>2709067.1437440002</v>
      </c>
      <c r="EBP24" s="70">
        <v>2770587.5277207126</v>
      </c>
      <c r="EBQ24" s="70">
        <v>2833504.982144122</v>
      </c>
      <c r="EBR24" s="70">
        <v>2897851.2331789052</v>
      </c>
      <c r="EBS24" s="70">
        <v>2963658.7274612999</v>
      </c>
      <c r="EBT24" s="70">
        <v>3030960.6484603402</v>
      </c>
      <c r="EBU24" s="70">
        <v>3099790.9332106416</v>
      </c>
      <c r="EBV24" s="70">
        <v>3170184.2894251719</v>
      </c>
      <c r="EBW24" s="70">
        <v>3242176.2129966347</v>
      </c>
      <c r="EBX24" s="70">
        <v>3315803.0058962959</v>
      </c>
      <c r="EBY24" s="70">
        <v>3391101.7944792765</v>
      </c>
      <c r="EBZ24" s="70">
        <v>3468110.5482055359</v>
      </c>
      <c r="ECA24" s="70">
        <v>3546868.0987860002</v>
      </c>
      <c r="ECB24" s="70">
        <v>3627414.1597634708</v>
      </c>
      <c r="ECC24" s="70">
        <v>3709789.346538207</v>
      </c>
      <c r="ECD24" s="70">
        <v>3794035.196848263</v>
      </c>
      <c r="ECE24" s="70">
        <v>3880194.1917149196</v>
      </c>
      <c r="ECF24" s="70">
        <v>3968309.7768637645</v>
      </c>
      <c r="ECG24" s="70">
        <v>4058426.3846322247</v>
      </c>
      <c r="ECH24" s="70">
        <v>4150589.4563746024</v>
      </c>
      <c r="ECI24" s="70">
        <v>4244845.4653759021</v>
      </c>
      <c r="ECJ24" s="70">
        <v>4341241.9402860161</v>
      </c>
      <c r="ECK24" s="70">
        <v>4439827.489086072</v>
      </c>
      <c r="ECL24" s="70">
        <v>4540651.8235990414</v>
      </c>
      <c r="ECM24" s="70">
        <v>4643765.7845569504</v>
      </c>
      <c r="ECN24" s="70">
        <v>4749221.3672373556</v>
      </c>
      <c r="ECO24" s="70">
        <v>12290342.711088</v>
      </c>
      <c r="ECP24" s="70">
        <v>12171796.247349575</v>
      </c>
      <c r="ECQ24" s="70">
        <v>12054393.223171402</v>
      </c>
      <c r="ECR24" s="70">
        <v>11938122.60951063</v>
      </c>
      <c r="ECS24" s="70">
        <v>11822973.483705014</v>
      </c>
      <c r="ECT24" s="70">
        <v>11708935.028446812</v>
      </c>
      <c r="ECU24" s="70">
        <v>11595996.530766591</v>
      </c>
      <c r="ECV24" s="70">
        <v>11484147.381026836</v>
      </c>
      <c r="ECW24" s="70">
        <v>11373377.071925253</v>
      </c>
      <c r="ECX24" s="70">
        <v>11263675.197507704</v>
      </c>
      <c r="ECY24" s="70">
        <v>11155031.452190652</v>
      </c>
      <c r="ECZ24" s="70">
        <v>11047435.629793033</v>
      </c>
      <c r="EDA24" s="70">
        <v>10940877.622577472</v>
      </c>
      <c r="EDB24" s="70">
        <v>10835347.420300744</v>
      </c>
      <c r="EDC24" s="70">
        <v>10730835.1092734</v>
      </c>
      <c r="EDD24" s="70">
        <v>10627330.871428443</v>
      </c>
      <c r="EDE24" s="70">
        <v>10524824.983399021</v>
      </c>
      <c r="EDF24" s="70">
        <v>10423307.815604983</v>
      </c>
      <c r="EDG24" s="70">
        <v>10322769.831348263</v>
      </c>
      <c r="EDH24" s="70">
        <v>10223201.585916994</v>
      </c>
      <c r="EDI24" s="70">
        <v>10124593.725698244</v>
      </c>
      <c r="EDJ24" s="70">
        <v>10026936.987299325</v>
      </c>
      <c r="EDK24" s="70">
        <v>9930222.1966775823</v>
      </c>
      <c r="EDL24" s="70">
        <v>9834440.2682785578</v>
      </c>
      <c r="EDM24" s="70">
        <v>9739582.2041824777</v>
      </c>
      <c r="EDN24" s="70">
        <v>9645639.0932589825</v>
      </c>
      <c r="EDO24" s="71">
        <v>2709067.1437440002</v>
      </c>
      <c r="EDP24" s="71">
        <v>2770587.5277207126</v>
      </c>
      <c r="EDQ24" s="71">
        <v>2833504.982144122</v>
      </c>
      <c r="EDR24" s="79">
        <v>2690861.8593804119</v>
      </c>
      <c r="EDS24" s="79">
        <v>2540278.9092525425</v>
      </c>
      <c r="EDT24" s="79">
        <v>2381469.0809331243</v>
      </c>
      <c r="EDU24" s="79">
        <v>2214136.3808647441</v>
      </c>
      <c r="EDV24" s="79">
        <v>2037975.6146304677</v>
      </c>
      <c r="EDW24" s="79">
        <v>1852672.1217123626</v>
      </c>
      <c r="EDX24" s="79">
        <v>1657901.5029481479</v>
      </c>
      <c r="EDY24" s="71">
        <v>1712397.9826170651</v>
      </c>
      <c r="EDZ24" s="71">
        <v>1768685.8029000196</v>
      </c>
      <c r="EEA24" s="71">
        <v>1826823.8465214553</v>
      </c>
      <c r="EEB24" s="71">
        <v>1886872.9317256219</v>
      </c>
      <c r="EEC24" s="71">
        <v>1948895.8758985794</v>
      </c>
      <c r="EED24" s="71">
        <v>2012957.5612815046</v>
      </c>
      <c r="EEE24" s="71">
        <v>2079125.0028440454</v>
      </c>
      <c r="EEF24" s="71">
        <v>2147467.4183887229</v>
      </c>
      <c r="EEG24" s="71">
        <v>2218056.3009597179</v>
      </c>
      <c r="EEH24" s="71">
        <v>2290965.4936317904</v>
      </c>
      <c r="EEI24" s="71">
        <v>2366271.266757566</v>
      </c>
      <c r="EEJ24" s="71">
        <v>2444052.397754001</v>
      </c>
      <c r="EEK24" s="71">
        <v>2524390.253511488</v>
      </c>
      <c r="EEL24" s="71">
        <v>2607368.8755118106</v>
      </c>
      <c r="EEM24" s="71">
        <v>2693075.067743992</v>
      </c>
      <c r="EEN24" s="71">
        <v>2781598.4875100022</v>
      </c>
      <c r="EEO24" s="71">
        <v>12290342.711088</v>
      </c>
      <c r="EEP24" s="71">
        <v>12171796.247349575</v>
      </c>
      <c r="EEQ24" s="71">
        <v>12054393.223171402</v>
      </c>
      <c r="EER24" s="79">
        <v>11085399.565974157</v>
      </c>
      <c r="EES24" s="79">
        <v>10133977.271747155</v>
      </c>
      <c r="EET24" s="79">
        <v>9199877.5223510675</v>
      </c>
      <c r="EEU24" s="79">
        <v>8282854.6648332793</v>
      </c>
      <c r="EEV24" s="79">
        <v>7382666.1735172514</v>
      </c>
      <c r="EEW24" s="79">
        <v>6499072.6125287162</v>
      </c>
      <c r="EEX24" s="79">
        <v>5631837.5987538518</v>
      </c>
      <c r="EEY24" s="71">
        <v>5816960.3715201244</v>
      </c>
      <c r="EEZ24" s="71">
        <v>6008168.2702147895</v>
      </c>
      <c r="EFA24" s="71">
        <v>6205661.3175417595</v>
      </c>
      <c r="EFB24" s="71">
        <v>6409646.1111029098</v>
      </c>
      <c r="EFC24" s="71">
        <v>6620336.0395199647</v>
      </c>
      <c r="EFD24" s="71">
        <v>6837951.5056604659</v>
      </c>
      <c r="EFE24" s="71">
        <v>7062720.1572013535</v>
      </c>
      <c r="EFF24" s="71">
        <v>7294877.1247713454</v>
      </c>
      <c r="EFG24" s="71">
        <v>7534665.2679212363</v>
      </c>
      <c r="EFH24" s="71">
        <v>7782335.4291794272</v>
      </c>
      <c r="EFI24" s="71">
        <v>8038146.6964584542</v>
      </c>
      <c r="EFJ24" s="71">
        <v>8302366.6740870178</v>
      </c>
      <c r="EFK24" s="71">
        <v>8575271.7627510391</v>
      </c>
      <c r="EFL24" s="71">
        <v>8857147.4486365933</v>
      </c>
      <c r="EFM24" s="71">
        <v>9148288.6020771917</v>
      </c>
      <c r="EFN24" s="71">
        <v>9448999.7860178202</v>
      </c>
      <c r="EFO24" s="70">
        <v>0</v>
      </c>
      <c r="EFP24" s="70">
        <v>0</v>
      </c>
      <c r="EFQ24" s="70">
        <v>0</v>
      </c>
      <c r="EFR24" s="70">
        <v>206989.3737984933</v>
      </c>
      <c r="EFS24" s="70">
        <v>423379.81820875732</v>
      </c>
      <c r="EFT24" s="70">
        <v>649491.56752721593</v>
      </c>
      <c r="EFU24" s="70">
        <v>885654.55234589754</v>
      </c>
      <c r="EFV24" s="70">
        <v>1132208.6747947042</v>
      </c>
      <c r="EFW24" s="70">
        <v>1389504.091284272</v>
      </c>
      <c r="EFX24" s="70">
        <v>1657901.5029481479</v>
      </c>
      <c r="EFY24" s="70">
        <v>1678703.8118622114</v>
      </c>
      <c r="EFZ24" s="70">
        <v>1699424.7453055163</v>
      </c>
      <c r="EGA24" s="70">
        <v>1720044.2522645448</v>
      </c>
      <c r="EGB24" s="70">
        <v>1740541.2280378488</v>
      </c>
      <c r="EGC24" s="70">
        <v>1760893.4706396277</v>
      </c>
      <c r="EGD24" s="70">
        <v>1781077.6355667585</v>
      </c>
      <c r="EGE24" s="70">
        <v>1801069.1888708742</v>
      </c>
      <c r="EGF24" s="70">
        <v>1820842.3584750416</v>
      </c>
      <c r="EGG24" s="70">
        <v>1840370.0836725067</v>
      </c>
      <c r="EGH24" s="70">
        <v>1859623.962742812</v>
      </c>
      <c r="EGI24" s="70">
        <v>1878574.1986183361</v>
      </c>
      <c r="EGJ24" s="70">
        <v>1897189.5425320151</v>
      </c>
      <c r="EGK24" s="70">
        <v>1915437.235574584</v>
      </c>
      <c r="EGL24" s="70">
        <v>1933282.9480872308</v>
      </c>
      <c r="EGM24" s="70">
        <v>1950690.7168129585</v>
      </c>
      <c r="EGN24" s="70">
        <v>1967622.8797273533</v>
      </c>
      <c r="EGO24" s="70">
        <v>0</v>
      </c>
      <c r="EGP24" s="70">
        <v>0</v>
      </c>
      <c r="EGQ24" s="70">
        <v>0</v>
      </c>
      <c r="EGR24" s="70">
        <v>852723.04353647307</v>
      </c>
      <c r="EGS24" s="70">
        <v>1688996.2119578589</v>
      </c>
      <c r="EGT24" s="70">
        <v>2509057.5060957447</v>
      </c>
      <c r="EGU24" s="70">
        <v>3313141.8659333121</v>
      </c>
      <c r="EGV24" s="70">
        <v>4101481.2075095847</v>
      </c>
      <c r="EGW24" s="70">
        <v>4874304.4593965365</v>
      </c>
      <c r="EGX24" s="70">
        <v>5631837.5987538518</v>
      </c>
      <c r="EGY24" s="70">
        <v>5338071.0806705281</v>
      </c>
      <c r="EGZ24" s="70">
        <v>5039267.3595782435</v>
      </c>
      <c r="EHA24" s="70">
        <v>4735216.3050357122</v>
      </c>
      <c r="EHB24" s="70">
        <v>4425701.3091978347</v>
      </c>
      <c r="EHC24" s="70">
        <v>4110499.0697534354</v>
      </c>
      <c r="EHD24" s="70">
        <v>3789379.3657679772</v>
      </c>
      <c r="EHE24" s="70">
        <v>3462104.826197667</v>
      </c>
      <c r="EHF24" s="70">
        <v>3128430.6908336375</v>
      </c>
      <c r="EHG24" s="70">
        <v>2788104.5634270264</v>
      </c>
      <c r="EHH24" s="70">
        <v>2440866.1567375669</v>
      </c>
      <c r="EHI24" s="70">
        <v>2086447.0292397896</v>
      </c>
      <c r="EHJ24" s="70">
        <v>1724570.3132123072</v>
      </c>
      <c r="EHK24" s="70">
        <v>1354950.4339265432</v>
      </c>
      <c r="EHL24" s="70">
        <v>977292.81964196451</v>
      </c>
      <c r="EHM24" s="70">
        <v>591293.60210528597</v>
      </c>
      <c r="EHN24" s="70">
        <v>196639.30724116229</v>
      </c>
      <c r="EHO24" s="70">
        <f t="shared" si="23"/>
        <v>43257744.195250049</v>
      </c>
      <c r="EHP24" s="70">
        <f t="shared" si="24"/>
        <v>86274817.874976903</v>
      </c>
      <c r="EHQ24" s="70">
        <f t="shared" si="25"/>
        <v>3327518.7842500038</v>
      </c>
      <c r="EHR24" s="70">
        <f t="shared" si="26"/>
        <v>3751079.0380424741</v>
      </c>
      <c r="EHS24" s="70">
        <f t="shared" si="27"/>
        <v>146524085.40845257</v>
      </c>
      <c r="EHT24" s="70">
        <f t="shared" si="28"/>
        <v>247319604.10011703</v>
      </c>
      <c r="EHU24" s="70">
        <f t="shared" si="29"/>
        <v>11271083.49295789</v>
      </c>
      <c r="EHV24" s="70">
        <f t="shared" si="30"/>
        <v>10753026.265222479</v>
      </c>
      <c r="EHW24" s="70">
        <f t="shared" si="31"/>
        <v>189781829.6037026</v>
      </c>
      <c r="EHX24" s="70">
        <f t="shared" si="31"/>
        <v>333594421.97509396</v>
      </c>
      <c r="EHY24" s="70">
        <f t="shared" si="31"/>
        <v>14598602.277207894</v>
      </c>
      <c r="EHZ24" s="70">
        <f t="shared" si="31"/>
        <v>14504105.303264953</v>
      </c>
      <c r="EIA24" s="70">
        <f t="shared" si="32"/>
        <v>26531929.470666051</v>
      </c>
      <c r="EIB24" s="70">
        <f t="shared" si="33"/>
        <v>50684300.035279185</v>
      </c>
      <c r="EIC24" s="70">
        <f t="shared" si="64"/>
        <v>25869685.770165786</v>
      </c>
      <c r="EID24" s="70">
        <f t="shared" si="64"/>
        <v>25257131.568487432</v>
      </c>
      <c r="EIE24" s="70">
        <f t="shared" si="34"/>
        <v>96114409.0252655</v>
      </c>
      <c r="EIF24" s="70">
        <f t="shared" si="35"/>
        <v>178159227.97436696</v>
      </c>
      <c r="EIG24" s="70">
        <f t="shared" si="65"/>
        <v>40468288.047373682</v>
      </c>
      <c r="EIH24" s="70">
        <f t="shared" si="65"/>
        <v>39761236.871752381</v>
      </c>
      <c r="EII24" s="70">
        <f t="shared" si="65"/>
        <v>122646338.49593155</v>
      </c>
      <c r="EIJ24" s="70">
        <f t="shared" si="65"/>
        <v>228843528.00964615</v>
      </c>
      <c r="EIK24" s="70">
        <f t="shared" si="65"/>
        <v>66337973.817539468</v>
      </c>
      <c r="EIL24" s="70">
        <f t="shared" si="65"/>
        <v>65018368.440239817</v>
      </c>
      <c r="EIM24" s="70">
        <f t="shared" si="36"/>
        <v>16725814.724583998</v>
      </c>
      <c r="EIN24" s="70">
        <f t="shared" si="36"/>
        <v>35590517.839697719</v>
      </c>
      <c r="EIO24" s="70">
        <f t="shared" si="37"/>
        <v>1286601.1326603075</v>
      </c>
      <c r="EIP24" s="70">
        <f t="shared" si="38"/>
        <v>1547413.8191172921</v>
      </c>
      <c r="EIQ24" s="70">
        <f t="shared" si="66"/>
        <v>50409676.38318707</v>
      </c>
      <c r="EIR24" s="70">
        <f t="shared" si="66"/>
        <v>69160376.125750065</v>
      </c>
      <c r="EIS24" s="70">
        <f t="shared" si="39"/>
        <v>3877667.4140913133</v>
      </c>
      <c r="EIT24" s="70">
        <f t="shared" si="40"/>
        <v>3006972.8750326117</v>
      </c>
      <c r="EIU24" s="70">
        <f t="shared" si="67"/>
        <v>67135491.107771054</v>
      </c>
      <c r="EIV24" s="70">
        <f t="shared" si="67"/>
        <v>104750893.96544781</v>
      </c>
      <c r="EIW24" s="70">
        <f t="shared" si="41"/>
        <v>5164268.5467516193</v>
      </c>
      <c r="EIX24" s="70">
        <f t="shared" si="42"/>
        <v>4554386.6941499049</v>
      </c>
      <c r="EIY24" s="70">
        <v>360.10954715104759</v>
      </c>
      <c r="EIZ24" s="70">
        <v>368.28729854623634</v>
      </c>
      <c r="EJA24" s="70">
        <v>376.65075903581209</v>
      </c>
      <c r="EJB24" s="70">
        <v>385.20414589981556</v>
      </c>
      <c r="EJC24" s="70">
        <v>393.95177218877757</v>
      </c>
      <c r="EJD24" s="70">
        <v>402.89804889857709</v>
      </c>
      <c r="EJE24" s="70">
        <v>412.04748719468859</v>
      </c>
      <c r="EJF24" s="70">
        <v>421.4047006869402</v>
      </c>
      <c r="EJG24" s="70">
        <v>430.97440775592901</v>
      </c>
      <c r="EJH24" s="70">
        <v>440.76143393226744</v>
      </c>
      <c r="EJI24" s="70">
        <v>450.77071432986025</v>
      </c>
      <c r="EJJ24" s="70">
        <v>461.00729613443826</v>
      </c>
      <c r="EJK24" s="70">
        <v>471.47634114860523</v>
      </c>
      <c r="EJL24" s="70">
        <v>482.18312839467967</v>
      </c>
      <c r="EJM24" s="70">
        <v>493.13305677664539</v>
      </c>
      <c r="EJN24" s="70">
        <v>504.33164780255163</v>
      </c>
      <c r="EJO24" s="70">
        <v>515.78454836873755</v>
      </c>
      <c r="EJP24" s="70">
        <v>527.49753360728232</v>
      </c>
      <c r="EJQ24" s="70">
        <v>539.47650979811954</v>
      </c>
      <c r="EJR24" s="70">
        <v>551.72751734728251</v>
      </c>
      <c r="EJS24" s="70">
        <v>564.25673383278229</v>
      </c>
      <c r="EJT24" s="70">
        <v>577.07047711965549</v>
      </c>
      <c r="EJU24" s="70">
        <v>590.17520854575139</v>
      </c>
      <c r="EJV24" s="70">
        <v>603.57753617986566</v>
      </c>
      <c r="EJW24" s="70">
        <v>617.28421815386264</v>
      </c>
      <c r="EJX24" s="70">
        <v>631.30216607046805</v>
      </c>
      <c r="EJY24" s="70">
        <v>251.56709063580553</v>
      </c>
      <c r="EJZ24" s="70">
        <v>249.14060101799092</v>
      </c>
      <c r="EKA24" s="70">
        <v>246.73751609850345</v>
      </c>
      <c r="EKB24" s="70">
        <v>244.35761012739562</v>
      </c>
      <c r="EKC24" s="70">
        <v>242.00065953219035</v>
      </c>
      <c r="EKD24" s="70">
        <v>239.66644289687835</v>
      </c>
      <c r="EKE24" s="70">
        <v>237.35474094111765</v>
      </c>
      <c r="EKF24" s="70">
        <v>235.06533649963416</v>
      </c>
      <c r="EKG24" s="70">
        <v>232.79801450182083</v>
      </c>
      <c r="EKH24" s="70">
        <v>230.55256195153356</v>
      </c>
      <c r="EKI24" s="70">
        <v>228.32876790708187</v>
      </c>
      <c r="EKJ24" s="70">
        <v>226.12642346141263</v>
      </c>
      <c r="EKK24" s="70">
        <v>223.94532172248523</v>
      </c>
      <c r="EKL24" s="70">
        <v>221.78525779383548</v>
      </c>
      <c r="EKM24" s="70">
        <v>219.64602875532756</v>
      </c>
      <c r="EKN24" s="70">
        <v>217.52743364409108</v>
      </c>
      <c r="EKO24" s="70">
        <v>215.42927343564244</v>
      </c>
      <c r="EKP24" s="70">
        <v>213.35135102518817</v>
      </c>
      <c r="EKQ24" s="70">
        <v>211.29347120910839</v>
      </c>
      <c r="EKR24" s="70">
        <v>209.25544066661925</v>
      </c>
      <c r="EKS24" s="70">
        <v>207.23706794161185</v>
      </c>
      <c r="EKT24" s="70">
        <v>205.23816342466671</v>
      </c>
      <c r="EKU24" s="70">
        <v>203.25853933524135</v>
      </c>
      <c r="EKV24" s="70">
        <v>201.29800970403005</v>
      </c>
      <c r="EKW24" s="70">
        <v>199.35639035549332</v>
      </c>
      <c r="EKX24" s="70">
        <v>197.43349889055648</v>
      </c>
      <c r="EKY24" s="71">
        <v>360.10954715104759</v>
      </c>
      <c r="EKZ24" s="71">
        <v>368.28729854623634</v>
      </c>
      <c r="ELA24" s="71">
        <v>376.65075903581209</v>
      </c>
      <c r="ELB24" s="79">
        <v>357.68956404982873</v>
      </c>
      <c r="ELC24" s="79">
        <v>337.67294759038077</v>
      </c>
      <c r="ELD24" s="79">
        <v>316.56275270602481</v>
      </c>
      <c r="ELE24" s="79">
        <v>294.31963371049187</v>
      </c>
      <c r="ELF24" s="79">
        <v>270.90302187017585</v>
      </c>
      <c r="ELG24" s="79">
        <v>246.27109014624514</v>
      </c>
      <c r="ELH24" s="79">
        <v>220.38071696613375</v>
      </c>
      <c r="ELI24" s="71">
        <v>227.62479825818255</v>
      </c>
      <c r="ELJ24" s="71">
        <v>235.10699799583873</v>
      </c>
      <c r="ELK24" s="71">
        <v>242.83514331298611</v>
      </c>
      <c r="ELL24" s="71">
        <v>250.81731862733506</v>
      </c>
      <c r="ELM24" s="71">
        <v>259.06187409753682</v>
      </c>
      <c r="ELN24" s="71">
        <v>267.57743435828985</v>
      </c>
      <c r="ELO24" s="71">
        <v>276.37290754257566</v>
      </c>
      <c r="ELP24" s="71">
        <v>285.45749460046227</v>
      </c>
      <c r="ELQ24" s="71">
        <v>294.840698924224</v>
      </c>
      <c r="ELR24" s="71">
        <v>304.53233628984606</v>
      </c>
      <c r="ELS24" s="71">
        <v>314.54254512531418</v>
      </c>
      <c r="ELT24" s="71">
        <v>324.88179711643033</v>
      </c>
      <c r="ELU24" s="71">
        <v>335.56090816125004</v>
      </c>
      <c r="ELV24" s="71">
        <v>346.59104968460014</v>
      </c>
      <c r="ELW24" s="71">
        <v>357.98376032451336</v>
      </c>
      <c r="ELX24" s="71">
        <v>369.75095800280479</v>
      </c>
      <c r="ELY24" s="71">
        <v>251.56709063580553</v>
      </c>
      <c r="ELZ24" s="71">
        <v>249.14060101799092</v>
      </c>
      <c r="EMA24" s="71">
        <v>246.73751609850345</v>
      </c>
      <c r="EMB24" s="79">
        <v>226.90349511829592</v>
      </c>
      <c r="EMC24" s="79">
        <v>207.42913674187744</v>
      </c>
      <c r="EMD24" s="79">
        <v>188.3093479904044</v>
      </c>
      <c r="EME24" s="79">
        <v>169.53910067222688</v>
      </c>
      <c r="EMF24" s="79">
        <v>151.11343060690768</v>
      </c>
      <c r="EMG24" s="79">
        <v>133.02743685818334</v>
      </c>
      <c r="EMH24" s="79">
        <v>115.27628097576678</v>
      </c>
      <c r="EMI24" s="71">
        <v>119.0654997510276</v>
      </c>
      <c r="EMJ24" s="71">
        <v>122.97927302097938</v>
      </c>
      <c r="EMK24" s="71">
        <v>127.02169498631829</v>
      </c>
      <c r="EML24" s="71">
        <v>131.19699442722228</v>
      </c>
      <c r="EMM24" s="71">
        <v>135.50953912708059</v>
      </c>
      <c r="EMN24" s="71">
        <v>139.96384044163474</v>
      </c>
      <c r="EMO24" s="71">
        <v>144.56455801831075</v>
      </c>
      <c r="EMP24" s="71">
        <v>149.31650467067905</v>
      </c>
      <c r="EMQ24" s="71">
        <v>154.22465141314203</v>
      </c>
      <c r="EMR24" s="71">
        <v>159.29413266111516</v>
      </c>
      <c r="EMS24" s="71">
        <v>164.53025160214236</v>
      </c>
      <c r="EMT24" s="71">
        <v>169.93848574356372</v>
      </c>
      <c r="EMU24" s="71">
        <v>175.52449264253949</v>
      </c>
      <c r="EMV24" s="71">
        <v>181.29411582442418</v>
      </c>
      <c r="EMW24" s="71">
        <v>187.25339089568214</v>
      </c>
      <c r="EMX24" s="71">
        <v>193.4085518577393</v>
      </c>
      <c r="EMY24" s="70">
        <v>0</v>
      </c>
      <c r="EMZ24" s="70">
        <v>0</v>
      </c>
      <c r="ENA24" s="70">
        <v>0</v>
      </c>
      <c r="ENB24" s="70">
        <v>27.514581849986826</v>
      </c>
      <c r="ENC24" s="70">
        <v>56.278824598396795</v>
      </c>
      <c r="END24" s="70">
        <v>86.335296192552278</v>
      </c>
      <c r="ENE24" s="70">
        <v>117.72785348419671</v>
      </c>
      <c r="ENF24" s="70">
        <v>150.50167881676435</v>
      </c>
      <c r="ENG24" s="70">
        <v>184.70331760968386</v>
      </c>
      <c r="ENH24" s="70">
        <v>220.38071696613369</v>
      </c>
      <c r="ENI24" s="70">
        <v>223.1459160716777</v>
      </c>
      <c r="ENJ24" s="70">
        <v>225.90029813859954</v>
      </c>
      <c r="ENK24" s="70">
        <v>228.64119783561912</v>
      </c>
      <c r="ENL24" s="70">
        <v>231.36580976734462</v>
      </c>
      <c r="ENM24" s="70">
        <v>234.07118267910857</v>
      </c>
      <c r="ENN24" s="70">
        <v>236.75421344426178</v>
      </c>
      <c r="ENO24" s="70">
        <v>239.41164082616189</v>
      </c>
      <c r="ENP24" s="70">
        <v>242.04003900682005</v>
      </c>
      <c r="ENQ24" s="70">
        <v>244.63581087389554</v>
      </c>
      <c r="ENR24" s="70">
        <v>247.19518105743646</v>
      </c>
      <c r="ENS24" s="70">
        <v>249.71418870746811</v>
      </c>
      <c r="ENT24" s="70">
        <v>252.18868000322516</v>
      </c>
      <c r="ENU24" s="70">
        <v>254.61430038450135</v>
      </c>
      <c r="ENV24" s="70">
        <v>256.98648649526552</v>
      </c>
      <c r="ENW24" s="70">
        <v>259.30045782934928</v>
      </c>
      <c r="ENX24" s="70">
        <v>261.55120806766325</v>
      </c>
      <c r="ENY24" s="70">
        <v>0</v>
      </c>
      <c r="ENZ24" s="70">
        <v>0</v>
      </c>
      <c r="EOA24" s="70">
        <v>0</v>
      </c>
      <c r="EOB24" s="70">
        <v>17.454115009099695</v>
      </c>
      <c r="EOC24" s="70">
        <v>34.571522790312912</v>
      </c>
      <c r="EOD24" s="70">
        <v>51.357094906473947</v>
      </c>
      <c r="EOE24" s="70">
        <v>67.815640268890775</v>
      </c>
      <c r="EOF24" s="70">
        <v>83.951905892726472</v>
      </c>
      <c r="EOG24" s="70">
        <v>99.770577643637495</v>
      </c>
      <c r="EOH24" s="70">
        <v>115.27628097576678</v>
      </c>
      <c r="EOI24" s="70">
        <v>109.26326815605427</v>
      </c>
      <c r="EOJ24" s="70">
        <v>103.14715044043325</v>
      </c>
      <c r="EOK24" s="70">
        <v>96.923626736166938</v>
      </c>
      <c r="EOL24" s="70">
        <v>90.588263366613205</v>
      </c>
      <c r="EOM24" s="70">
        <v>84.136489628246977</v>
      </c>
      <c r="EON24" s="70">
        <v>77.563593202456332</v>
      </c>
      <c r="EOO24" s="70">
        <v>70.864715417331695</v>
      </c>
      <c r="EOP24" s="70">
        <v>64.034846354509114</v>
      </c>
      <c r="EOQ24" s="70">
        <v>57.068819795966363</v>
      </c>
      <c r="EOR24" s="70">
        <v>49.961308005504094</v>
      </c>
      <c r="EOS24" s="70">
        <v>42.706816339469498</v>
      </c>
      <c r="EOT24" s="70">
        <v>35.299677681102992</v>
      </c>
      <c r="EOU24" s="70">
        <v>27.734046692701867</v>
      </c>
      <c r="EOV24" s="70">
        <v>20.003893879605869</v>
      </c>
      <c r="EOW24" s="70">
        <v>12.102999459811173</v>
      </c>
      <c r="EOX24" s="70">
        <v>4.024947032817181</v>
      </c>
      <c r="EOY24" s="70">
        <f t="shared" si="43"/>
        <v>5750.1441811437753</v>
      </c>
      <c r="EOZ24" s="70">
        <f t="shared" si="44"/>
        <v>11468.296630167584</v>
      </c>
      <c r="EPA24" s="70">
        <f t="shared" si="45"/>
        <v>442.31878316490577</v>
      </c>
      <c r="EPB24" s="70">
        <f t="shared" si="46"/>
        <v>498.62159261598191</v>
      </c>
      <c r="EPC24" s="70">
        <f t="shared" si="47"/>
        <v>2999.1545997348048</v>
      </c>
      <c r="EPD24" s="70">
        <f t="shared" si="48"/>
        <v>5062.3058057229618</v>
      </c>
      <c r="EPE24" s="70">
        <f t="shared" si="49"/>
        <v>230.70419997960036</v>
      </c>
      <c r="EPF24" s="70">
        <f t="shared" si="50"/>
        <v>220.10025242273747</v>
      </c>
      <c r="EPG24" s="70">
        <f t="shared" si="51"/>
        <v>8749.2987808785801</v>
      </c>
      <c r="EPH24" s="70">
        <f t="shared" si="6"/>
        <v>16530.602435890545</v>
      </c>
      <c r="EPI24" s="70">
        <f t="shared" si="6"/>
        <v>673.02298314450616</v>
      </c>
      <c r="EPJ24" s="70">
        <f t="shared" si="6"/>
        <v>718.72184503871938</v>
      </c>
      <c r="EPK24" s="70">
        <f t="shared" si="52"/>
        <v>3526.8232936894501</v>
      </c>
      <c r="EPL24" s="70">
        <f t="shared" si="53"/>
        <v>6737.3377494614706</v>
      </c>
      <c r="EPM24" s="70">
        <f t="shared" si="7"/>
        <v>903.72718312410655</v>
      </c>
      <c r="EPN24" s="70">
        <f t="shared" si="7"/>
        <v>938.82209746145691</v>
      </c>
      <c r="EPO24" s="70">
        <f t="shared" si="54"/>
        <v>1967.3350707179259</v>
      </c>
      <c r="EPP24" s="70">
        <f t="shared" si="55"/>
        <v>3646.6842060472645</v>
      </c>
      <c r="EPQ24" s="70">
        <f t="shared" si="8"/>
        <v>1576.7501662686127</v>
      </c>
      <c r="EPR24" s="70">
        <f t="shared" si="8"/>
        <v>1657.5439425001764</v>
      </c>
      <c r="EPS24" s="70">
        <f t="shared" si="8"/>
        <v>5494.1583644073762</v>
      </c>
      <c r="EPT24" s="70">
        <f t="shared" si="8"/>
        <v>10384.021955508735</v>
      </c>
      <c r="EPU24" s="70">
        <f t="shared" si="8"/>
        <v>2480.4773493927191</v>
      </c>
      <c r="EPV24" s="70">
        <f t="shared" si="8"/>
        <v>2596.3660399616333</v>
      </c>
      <c r="EPW24" s="70">
        <f t="shared" si="56"/>
        <v>2223.3208874543252</v>
      </c>
      <c r="EPX24" s="70">
        <f t="shared" si="9"/>
        <v>4730.9588807061136</v>
      </c>
      <c r="EPY24" s="70">
        <f t="shared" si="57"/>
        <v>171.02468365033272</v>
      </c>
      <c r="EPZ24" s="70">
        <f t="shared" si="58"/>
        <v>205.69386437852668</v>
      </c>
      <c r="EQA24" s="70">
        <f t="shared" si="10"/>
        <v>1031.819529016879</v>
      </c>
      <c r="EQB24" s="70">
        <f t="shared" si="10"/>
        <v>1415.6215996756973</v>
      </c>
      <c r="EQC24" s="70">
        <f t="shared" si="59"/>
        <v>79.370733001298376</v>
      </c>
      <c r="EQD24" s="70">
        <f t="shared" si="60"/>
        <v>61.54876520329119</v>
      </c>
      <c r="EQE24" s="70">
        <f t="shared" si="11"/>
        <v>3255.1404164712039</v>
      </c>
      <c r="EQF24" s="70">
        <f t="shared" si="11"/>
        <v>6146.58048038181</v>
      </c>
      <c r="EQG24" s="70">
        <f t="shared" si="61"/>
        <v>250.39541665163108</v>
      </c>
      <c r="EQH24" s="70">
        <f t="shared" si="62"/>
        <v>267.24262958181782</v>
      </c>
      <c r="EQI24" s="25" t="s">
        <v>4324</v>
      </c>
    </row>
    <row r="25" spans="1:3831" s="25" customFormat="1" x14ac:dyDescent="0.25">
      <c r="A25" s="25" t="s">
        <v>4353</v>
      </c>
      <c r="B25" s="26" t="s">
        <v>4354</v>
      </c>
      <c r="C25" s="27">
        <v>2</v>
      </c>
      <c r="D25" s="28">
        <v>2</v>
      </c>
      <c r="E25" s="26" t="s">
        <v>4311</v>
      </c>
      <c r="F25" s="29" t="s">
        <v>4326</v>
      </c>
      <c r="G25" s="30" t="s">
        <v>4331</v>
      </c>
      <c r="H25" s="25" t="s">
        <v>4314</v>
      </c>
      <c r="I25" s="31">
        <v>449945.23700000002</v>
      </c>
      <c r="J25" s="31">
        <v>875674.35100000002</v>
      </c>
      <c r="K25" s="27">
        <v>2021</v>
      </c>
      <c r="L25" s="27">
        <v>2027</v>
      </c>
      <c r="M25" s="25">
        <f t="shared" si="12"/>
        <v>7</v>
      </c>
      <c r="N25" s="32">
        <v>2.18762697884643</v>
      </c>
      <c r="O25" s="32">
        <v>0.23458504675404093</v>
      </c>
      <c r="P25" s="25">
        <v>0.10060000000000001</v>
      </c>
      <c r="Q25" s="25">
        <v>0.20113</v>
      </c>
      <c r="R25" s="25">
        <v>0.69828000000000001</v>
      </c>
      <c r="S25" s="25">
        <v>0.10060000000000001</v>
      </c>
      <c r="T25" s="25">
        <v>0.20113</v>
      </c>
      <c r="U25" s="25">
        <v>0.69828000000000001</v>
      </c>
      <c r="V25" s="25">
        <v>4.5999999999999996</v>
      </c>
      <c r="W25" s="25">
        <v>4.9000000000000004</v>
      </c>
      <c r="X25" s="80">
        <v>137000000</v>
      </c>
      <c r="Y25" s="80">
        <v>137000000</v>
      </c>
      <c r="Z25" s="80">
        <v>95232856.768993482</v>
      </c>
      <c r="AA25" s="80">
        <v>186958187.06799078</v>
      </c>
      <c r="AB25" s="34">
        <v>0.22</v>
      </c>
      <c r="AC25" s="34">
        <v>0.78</v>
      </c>
      <c r="AD25" s="33">
        <f t="shared" si="13"/>
        <v>139775438.54536027</v>
      </c>
      <c r="AE25" s="33">
        <v>30140000</v>
      </c>
      <c r="AF25" s="35">
        <v>30799350.771424312</v>
      </c>
      <c r="AG25" s="35">
        <v>31473125.678209536</v>
      </c>
      <c r="AH25" s="35">
        <v>32161640.266632289</v>
      </c>
      <c r="AI25" s="35">
        <v>32865216.985944673</v>
      </c>
      <c r="AJ25" s="35">
        <v>33584185.339385614</v>
      </c>
      <c r="AK25" s="35">
        <v>34318882.038495801</v>
      </c>
      <c r="AL25" s="35">
        <v>35069651.160808414</v>
      </c>
      <c r="AM25" s="35">
        <v>35836844.310989588</v>
      </c>
      <c r="AN25" s="35">
        <v>36620820.785503983</v>
      </c>
      <c r="AO25" s="35">
        <v>37421947.740882665</v>
      </c>
      <c r="AP25" s="35">
        <v>38240600.365672022</v>
      </c>
      <c r="AQ25" s="35">
        <v>39077162.056144305</v>
      </c>
      <c r="AR25" s="35">
        <v>39932024.595852055</v>
      </c>
      <c r="AS25" s="35">
        <v>40805588.339110501</v>
      </c>
      <c r="AT25" s="35">
        <v>41698262.398493893</v>
      </c>
      <c r="AU25" s="35">
        <v>42610464.836433522</v>
      </c>
      <c r="AV25" s="35">
        <v>43542622.861007214</v>
      </c>
      <c r="AW25" s="35">
        <v>44495173.026011959</v>
      </c>
      <c r="AX25" s="35">
        <v>45468561.43541339</v>
      </c>
      <c r="AY25" s="35">
        <v>46463243.952267855</v>
      </c>
      <c r="AZ25" s="35">
        <v>47479686.412214898</v>
      </c>
      <c r="BA25" s="35">
        <v>48518364.841640189</v>
      </c>
      <c r="BB25" s="35">
        <v>49579765.680611052</v>
      </c>
      <c r="BC25" s="35">
        <v>50664386.010688938</v>
      </c>
      <c r="BD25" s="35">
        <v>51772733.787725665</v>
      </c>
      <c r="BE25" s="33">
        <v>106860000</v>
      </c>
      <c r="BF25" s="35">
        <v>107110677.58096138</v>
      </c>
      <c r="BG25" s="35">
        <v>107361943.21404324</v>
      </c>
      <c r="BH25" s="35">
        <v>107613798.27872796</v>
      </c>
      <c r="BI25" s="35">
        <v>107866244.15773392</v>
      </c>
      <c r="BJ25" s="35">
        <v>108119282.23702317</v>
      </c>
      <c r="BK25" s="35">
        <v>108372913.90580903</v>
      </c>
      <c r="BL25" s="35">
        <v>108627140.55656369</v>
      </c>
      <c r="BM25" s="35">
        <v>108881963.58502589</v>
      </c>
      <c r="BN25" s="35">
        <v>109137384.39020854</v>
      </c>
      <c r="BO25" s="35">
        <v>109393404.37440646</v>
      </c>
      <c r="BP25" s="35">
        <v>109650024.943204</v>
      </c>
      <c r="BQ25" s="35">
        <v>109907247.50548284</v>
      </c>
      <c r="BR25" s="35">
        <v>110165073.47342965</v>
      </c>
      <c r="BS25" s="35">
        <v>110423504.26254392</v>
      </c>
      <c r="BT25" s="35">
        <v>110682541.29164566</v>
      </c>
      <c r="BU25" s="35">
        <v>110942185.98288323</v>
      </c>
      <c r="BV25" s="35">
        <v>111202439.76174113</v>
      </c>
      <c r="BW25" s="35">
        <v>111463304.05704784</v>
      </c>
      <c r="BX25" s="35">
        <v>111724780.30098367</v>
      </c>
      <c r="BY25" s="35">
        <v>111986869.92908858</v>
      </c>
      <c r="BZ25" s="35">
        <v>112249574.38027012</v>
      </c>
      <c r="CA25" s="35">
        <v>112512895.09681129</v>
      </c>
      <c r="CB25" s="35">
        <v>112776833.52437848</v>
      </c>
      <c r="CC25" s="35">
        <v>113041391.11202937</v>
      </c>
      <c r="CD25" s="35">
        <v>113306569.31222095</v>
      </c>
      <c r="CE25" s="25">
        <v>0.5</v>
      </c>
      <c r="CF25" s="25">
        <v>0.8</v>
      </c>
      <c r="CG25" s="25">
        <v>0.93</v>
      </c>
      <c r="CH25" s="36">
        <v>0.61</v>
      </c>
      <c r="CI25" s="37">
        <v>0.8600000000000001</v>
      </c>
      <c r="CJ25" s="25">
        <v>0.8600000000000001</v>
      </c>
      <c r="CK25" s="25">
        <v>0.8600000000000001</v>
      </c>
      <c r="CL25" s="25">
        <v>0.8600000000000001</v>
      </c>
      <c r="CM25" s="25">
        <v>0.8600000000000001</v>
      </c>
      <c r="CN25" s="25">
        <v>0.8600000000000001</v>
      </c>
      <c r="CO25" s="38">
        <v>0.8600000000000001</v>
      </c>
      <c r="CP25" s="25">
        <v>0.8600000000000001</v>
      </c>
      <c r="CQ25" s="25">
        <v>0.8600000000000001</v>
      </c>
      <c r="CR25" s="25">
        <v>0.8600000000000001</v>
      </c>
      <c r="CS25" s="25">
        <v>0.8600000000000001</v>
      </c>
      <c r="CT25" s="25">
        <v>0.8600000000000001</v>
      </c>
      <c r="CU25" s="38">
        <v>0.8600000000000001</v>
      </c>
      <c r="CV25" s="25">
        <v>0.8600000000000001</v>
      </c>
      <c r="CW25" s="25">
        <v>0.8600000000000001</v>
      </c>
      <c r="CX25" s="38">
        <v>0.8600000000000001</v>
      </c>
      <c r="CY25" s="25">
        <v>0.8600000000000001</v>
      </c>
      <c r="CZ25" s="25">
        <v>0.8600000000000001</v>
      </c>
      <c r="DA25" s="25">
        <v>0.8600000000000001</v>
      </c>
      <c r="DB25" s="25">
        <v>0.8600000000000001</v>
      </c>
      <c r="DC25" s="25">
        <v>0.8600000000000001</v>
      </c>
      <c r="DD25" s="25">
        <v>0.8600000000000001</v>
      </c>
      <c r="DE25" s="25">
        <v>0.8600000000000001</v>
      </c>
      <c r="DF25" s="25">
        <v>0.8600000000000001</v>
      </c>
      <c r="DG25" s="25">
        <v>0.8600000000000001</v>
      </c>
      <c r="DH25" s="25">
        <v>0.8600000000000001</v>
      </c>
      <c r="DI25" s="25">
        <v>0.5</v>
      </c>
      <c r="DJ25" s="25">
        <v>0.8</v>
      </c>
      <c r="DK25" s="25">
        <v>0.85</v>
      </c>
      <c r="DL25" s="25">
        <v>0.64</v>
      </c>
      <c r="DM25" s="37">
        <v>0.7</v>
      </c>
      <c r="DN25" s="25">
        <v>0.7</v>
      </c>
      <c r="DO25" s="25">
        <v>0.7</v>
      </c>
      <c r="DP25" s="25">
        <v>0.7</v>
      </c>
      <c r="DQ25" s="25">
        <v>0.7</v>
      </c>
      <c r="DR25" s="25">
        <v>0.7</v>
      </c>
      <c r="DS25" s="38">
        <v>0.7142857142857143</v>
      </c>
      <c r="DT25" s="25">
        <v>0.72857142857142865</v>
      </c>
      <c r="DU25" s="25">
        <v>0.74285714285714299</v>
      </c>
      <c r="DV25" s="25">
        <v>0.75714285714285734</v>
      </c>
      <c r="DW25" s="25">
        <v>0.77142857142857169</v>
      </c>
      <c r="DX25" s="25">
        <v>0.78571428571428603</v>
      </c>
      <c r="DY25" s="38">
        <v>0.8</v>
      </c>
      <c r="DZ25" s="25">
        <v>0.8</v>
      </c>
      <c r="EA25" s="25">
        <v>0.8</v>
      </c>
      <c r="EB25" s="46">
        <v>0.8</v>
      </c>
      <c r="EC25" s="25">
        <v>0.8</v>
      </c>
      <c r="ED25" s="25">
        <v>0.8</v>
      </c>
      <c r="EE25" s="25">
        <v>0.8</v>
      </c>
      <c r="EF25" s="25">
        <v>0.8</v>
      </c>
      <c r="EG25" s="25">
        <v>0.8</v>
      </c>
      <c r="EH25" s="25">
        <v>0.8</v>
      </c>
      <c r="EI25" s="25">
        <v>0.8</v>
      </c>
      <c r="EJ25" s="25">
        <v>0.8</v>
      </c>
      <c r="EK25" s="25">
        <v>0.8</v>
      </c>
      <c r="EL25" s="25">
        <v>0.8</v>
      </c>
      <c r="EM25" s="25">
        <v>0.5</v>
      </c>
      <c r="EN25" s="25">
        <v>0.8</v>
      </c>
      <c r="EO25" s="25">
        <v>0.65</v>
      </c>
      <c r="EP25" s="25">
        <v>1</v>
      </c>
      <c r="EQ25" s="25">
        <v>0.32500000000000001</v>
      </c>
      <c r="ER25" s="25">
        <v>0.32500000000000001</v>
      </c>
      <c r="ES25" s="25">
        <v>0.32500000000000001</v>
      </c>
      <c r="ET25" s="25">
        <v>0.32500000000000001</v>
      </c>
      <c r="EU25" s="25">
        <v>0.32500000000000001</v>
      </c>
      <c r="EV25" s="25">
        <v>0.32500000000000001</v>
      </c>
      <c r="EW25" s="38">
        <v>0.3928571428571429</v>
      </c>
      <c r="EX25" s="25">
        <v>0.46071428571428574</v>
      </c>
      <c r="EY25" s="25">
        <v>0.52857142857142858</v>
      </c>
      <c r="EZ25" s="25">
        <v>0.59642857142857142</v>
      </c>
      <c r="FA25" s="25">
        <v>0.66428571428571426</v>
      </c>
      <c r="FB25" s="25">
        <v>0.7321428571428571</v>
      </c>
      <c r="FC25" s="38">
        <v>0.8</v>
      </c>
      <c r="FD25" s="25">
        <v>0.8</v>
      </c>
      <c r="FE25" s="25">
        <v>0.8</v>
      </c>
      <c r="FF25" s="25">
        <v>0.8</v>
      </c>
      <c r="FG25" s="25">
        <v>0.8</v>
      </c>
      <c r="FH25" s="25">
        <v>0.8</v>
      </c>
      <c r="FI25" s="25">
        <v>0.8</v>
      </c>
      <c r="FJ25" s="25">
        <v>0.8</v>
      </c>
      <c r="FK25" s="25">
        <v>0.8</v>
      </c>
      <c r="FL25" s="25">
        <v>0.8</v>
      </c>
      <c r="FM25" s="25">
        <v>0.8</v>
      </c>
      <c r="FN25" s="25">
        <v>0.8</v>
      </c>
      <c r="FO25" s="25">
        <v>0.8</v>
      </c>
      <c r="FP25" s="25">
        <v>0.8</v>
      </c>
      <c r="FQ25" s="25">
        <v>0.5</v>
      </c>
      <c r="FR25" s="25">
        <v>0.8</v>
      </c>
      <c r="FS25" s="25">
        <v>0.34</v>
      </c>
      <c r="FT25" s="25">
        <v>1</v>
      </c>
      <c r="FU25" s="25">
        <v>0.17</v>
      </c>
      <c r="FV25" s="25">
        <v>0.17</v>
      </c>
      <c r="FW25" s="25">
        <v>0.17</v>
      </c>
      <c r="FX25" s="25">
        <v>0.17</v>
      </c>
      <c r="FY25" s="25">
        <v>0.17</v>
      </c>
      <c r="FZ25" s="25">
        <v>0.17</v>
      </c>
      <c r="GA25" s="38">
        <v>0.26</v>
      </c>
      <c r="GB25" s="25">
        <v>0.35</v>
      </c>
      <c r="GC25" s="25">
        <v>0.43999999999999995</v>
      </c>
      <c r="GD25" s="25">
        <v>0.52999999999999992</v>
      </c>
      <c r="GE25" s="25">
        <v>0.61999999999999988</v>
      </c>
      <c r="GF25" s="25">
        <v>0.70999999999999985</v>
      </c>
      <c r="GG25" s="38">
        <v>0.8</v>
      </c>
      <c r="GH25" s="25">
        <v>0.8</v>
      </c>
      <c r="GI25" s="25">
        <v>0.8</v>
      </c>
      <c r="GJ25" s="25">
        <v>0.8</v>
      </c>
      <c r="GK25" s="25">
        <v>0.8</v>
      </c>
      <c r="GL25" s="25">
        <v>0.8</v>
      </c>
      <c r="GM25" s="25">
        <v>0.8</v>
      </c>
      <c r="GN25" s="25">
        <v>0.8</v>
      </c>
      <c r="GO25" s="25">
        <v>0.8</v>
      </c>
      <c r="GP25" s="25">
        <v>0.8</v>
      </c>
      <c r="GQ25" s="25">
        <v>0.8</v>
      </c>
      <c r="GR25" s="25">
        <v>0.8</v>
      </c>
      <c r="GS25" s="25">
        <v>0.8</v>
      </c>
      <c r="GT25" s="25">
        <v>0.8</v>
      </c>
      <c r="GU25" s="25">
        <v>0.5</v>
      </c>
      <c r="GV25" s="25">
        <v>0.8</v>
      </c>
      <c r="GW25" s="36">
        <v>0.65</v>
      </c>
      <c r="GX25" s="25">
        <v>1</v>
      </c>
      <c r="GY25" s="25">
        <v>0.32500000000000001</v>
      </c>
      <c r="GZ25" s="25">
        <v>0.32500000000000001</v>
      </c>
      <c r="HA25" s="25">
        <v>0.32500000000000001</v>
      </c>
      <c r="HB25" s="25">
        <v>0.32500000000000001</v>
      </c>
      <c r="HC25" s="25">
        <v>0.32500000000000001</v>
      </c>
      <c r="HD25" s="25">
        <v>0.32500000000000001</v>
      </c>
      <c r="HE25" s="38">
        <v>0.3928571428571429</v>
      </c>
      <c r="HF25" s="25">
        <v>0.46071428571428574</v>
      </c>
      <c r="HG25" s="25">
        <v>0.52857142857142858</v>
      </c>
      <c r="HH25" s="25">
        <v>0.59642857142857142</v>
      </c>
      <c r="HI25" s="25">
        <v>0.66428571428571426</v>
      </c>
      <c r="HJ25" s="25">
        <v>0.7321428571428571</v>
      </c>
      <c r="HK25" s="38">
        <v>0.8</v>
      </c>
      <c r="HL25" s="25">
        <v>0.8</v>
      </c>
      <c r="HM25" s="25">
        <v>0.8</v>
      </c>
      <c r="HN25" s="25">
        <v>0.8</v>
      </c>
      <c r="HO25" s="25">
        <v>0.8</v>
      </c>
      <c r="HP25" s="25">
        <v>0.8</v>
      </c>
      <c r="HQ25" s="25">
        <v>0.8</v>
      </c>
      <c r="HR25" s="25">
        <v>0.8</v>
      </c>
      <c r="HS25" s="25">
        <v>0.8</v>
      </c>
      <c r="HT25" s="25">
        <v>0.8</v>
      </c>
      <c r="HU25" s="25">
        <v>0.8</v>
      </c>
      <c r="HV25" s="25">
        <v>0.8</v>
      </c>
      <c r="HW25" s="25">
        <v>0.8</v>
      </c>
      <c r="HX25" s="25">
        <v>0.8</v>
      </c>
      <c r="HY25" s="25">
        <v>0.5</v>
      </c>
      <c r="HZ25" s="25">
        <v>0.8</v>
      </c>
      <c r="IA25" s="36">
        <v>0.34</v>
      </c>
      <c r="IB25" s="25">
        <v>1</v>
      </c>
      <c r="IC25" s="25">
        <v>0.17</v>
      </c>
      <c r="ID25" s="25">
        <v>0.17</v>
      </c>
      <c r="IE25" s="25">
        <v>0.17</v>
      </c>
      <c r="IF25" s="25">
        <v>0.17</v>
      </c>
      <c r="IG25" s="25">
        <v>0.17</v>
      </c>
      <c r="IH25" s="25">
        <v>0.17</v>
      </c>
      <c r="II25" s="38">
        <v>0.26</v>
      </c>
      <c r="IJ25" s="25">
        <v>0.35</v>
      </c>
      <c r="IK25" s="25">
        <v>0.43999999999999995</v>
      </c>
      <c r="IL25" s="25">
        <v>0.52999999999999992</v>
      </c>
      <c r="IM25" s="25">
        <v>0.61999999999999988</v>
      </c>
      <c r="IN25" s="25">
        <v>0.70999999999999985</v>
      </c>
      <c r="IO25" s="38">
        <v>0.8</v>
      </c>
      <c r="IP25" s="25">
        <v>0.8</v>
      </c>
      <c r="IQ25" s="25">
        <v>0.8</v>
      </c>
      <c r="IR25" s="25">
        <v>0.8</v>
      </c>
      <c r="IS25" s="25">
        <v>0.8</v>
      </c>
      <c r="IT25" s="25">
        <v>0.8</v>
      </c>
      <c r="IU25" s="25">
        <v>0.8</v>
      </c>
      <c r="IV25" s="25">
        <v>0.8</v>
      </c>
      <c r="IW25" s="25">
        <v>0.8</v>
      </c>
      <c r="IX25" s="25">
        <v>0.8</v>
      </c>
      <c r="IY25" s="25">
        <v>0.8</v>
      </c>
      <c r="IZ25" s="25">
        <v>0.8</v>
      </c>
      <c r="JA25" s="25">
        <v>0.8</v>
      </c>
      <c r="JB25" s="25">
        <v>0.8</v>
      </c>
      <c r="JC25" s="39" t="s">
        <v>4315</v>
      </c>
      <c r="JD25" s="75">
        <v>2</v>
      </c>
      <c r="JE25" s="41">
        <v>0.85</v>
      </c>
      <c r="JF25" s="41">
        <v>3</v>
      </c>
      <c r="JM25" s="38">
        <v>0.28333333333333333</v>
      </c>
      <c r="JN25" s="38">
        <v>0.28333333333333333</v>
      </c>
      <c r="JO25" s="38">
        <v>0.28333333333333333</v>
      </c>
      <c r="JP25" s="38">
        <v>0.28333333333333333</v>
      </c>
      <c r="JQ25" s="38">
        <v>0.28333333333333333</v>
      </c>
      <c r="JR25" s="38">
        <v>0.28333333333333333</v>
      </c>
      <c r="KM25" s="38">
        <v>0.28333333333333333</v>
      </c>
      <c r="KN25" s="38">
        <v>0.28333333333333333</v>
      </c>
      <c r="KO25" s="38">
        <v>0.28333333333333333</v>
      </c>
      <c r="KP25" s="38">
        <v>0.28333333333333333</v>
      </c>
      <c r="KQ25" s="38">
        <v>0.28333333333333333</v>
      </c>
      <c r="KR25" s="38">
        <v>0.28333333333333333</v>
      </c>
      <c r="LM25" s="38">
        <v>0.28333333333333333</v>
      </c>
      <c r="LN25" s="38">
        <v>0.28333333333333333</v>
      </c>
      <c r="LO25" s="38">
        <v>0.28333333333333333</v>
      </c>
      <c r="LP25" s="38">
        <v>0.28333333333333333</v>
      </c>
      <c r="LQ25" s="38">
        <v>0.28333333333333333</v>
      </c>
      <c r="LR25" s="38">
        <v>0.28333333333333333</v>
      </c>
      <c r="LS25" s="38">
        <v>0.28333333333333333</v>
      </c>
      <c r="LT25" s="38">
        <v>0.28333333333333333</v>
      </c>
      <c r="LU25" s="38">
        <v>0.28333333333333333</v>
      </c>
      <c r="LV25" s="38">
        <v>0.28333333333333333</v>
      </c>
      <c r="LW25" s="38">
        <v>0.28333333333333333</v>
      </c>
      <c r="LX25" s="38">
        <v>0.28333333333333333</v>
      </c>
      <c r="LY25" s="38">
        <v>0.28333333333333333</v>
      </c>
      <c r="LZ25" s="38">
        <v>0.28333333333333333</v>
      </c>
      <c r="MA25" s="38">
        <v>0.28333333333333333</v>
      </c>
      <c r="MB25" s="38">
        <v>0.28333333333333333</v>
      </c>
      <c r="MC25" s="38">
        <v>0.28333333333333333</v>
      </c>
      <c r="MD25" s="38">
        <v>0.28333333333333333</v>
      </c>
      <c r="ME25" s="38">
        <v>0.28333333333333333</v>
      </c>
      <c r="MF25" s="38">
        <v>0.28333333333333333</v>
      </c>
      <c r="MM25" s="38">
        <v>0.28333333333333333</v>
      </c>
      <c r="MN25" s="38">
        <v>0.28333333333333333</v>
      </c>
      <c r="MO25" s="38">
        <v>0.28333333333333333</v>
      </c>
      <c r="MP25" s="38">
        <v>0.28333333333333333</v>
      </c>
      <c r="MQ25" s="38">
        <v>0.28333333333333333</v>
      </c>
      <c r="MR25" s="38">
        <v>0.28333333333333333</v>
      </c>
      <c r="MS25" s="38">
        <v>0.28333333333333333</v>
      </c>
      <c r="MT25" s="38">
        <v>0.28333333333333333</v>
      </c>
      <c r="MU25" s="38">
        <v>0.28333333333333333</v>
      </c>
      <c r="MV25" s="38">
        <v>0.28333333333333333</v>
      </c>
      <c r="MW25" s="38">
        <v>0.28333333333333333</v>
      </c>
      <c r="MX25" s="38">
        <v>0.28333333333333333</v>
      </c>
      <c r="MY25" s="38">
        <v>0.28333333333333333</v>
      </c>
      <c r="MZ25" s="38">
        <v>0.28333333333333333</v>
      </c>
      <c r="NA25" s="38">
        <v>0.28333333333333333</v>
      </c>
      <c r="NB25" s="38">
        <v>0.28333333333333333</v>
      </c>
      <c r="NC25" s="38">
        <v>0.28333333333333333</v>
      </c>
      <c r="ND25" s="38">
        <v>0.28333333333333333</v>
      </c>
      <c r="NE25" s="38">
        <v>0.28333333333333333</v>
      </c>
      <c r="NF25" s="38">
        <v>0.28333333333333333</v>
      </c>
      <c r="NG25" s="35">
        <v>0</v>
      </c>
      <c r="NH25" s="35">
        <v>0</v>
      </c>
      <c r="NI25" s="35">
        <v>0</v>
      </c>
      <c r="NJ25" s="35">
        <v>0</v>
      </c>
      <c r="NK25" s="35">
        <v>0</v>
      </c>
      <c r="NL25" s="35">
        <v>0</v>
      </c>
      <c r="NM25" s="42">
        <v>1366131.9290054159</v>
      </c>
      <c r="NN25" s="42">
        <v>1366131.9290054159</v>
      </c>
      <c r="NO25" s="42">
        <v>1366131.9290054159</v>
      </c>
      <c r="NP25" s="42">
        <v>1366131.9290054159</v>
      </c>
      <c r="NQ25" s="42">
        <v>1366131.9290054159</v>
      </c>
      <c r="NR25" s="42">
        <v>1366131.9290054159</v>
      </c>
      <c r="NS25" s="42">
        <v>1366131.9290054159</v>
      </c>
      <c r="NT25" s="35">
        <v>854862.53970775008</v>
      </c>
      <c r="NU25" s="35">
        <v>873563.74325844646</v>
      </c>
      <c r="NV25" s="35">
        <v>892674.05938339233</v>
      </c>
      <c r="NW25" s="35">
        <v>912202.43793962896</v>
      </c>
      <c r="NX25" s="35">
        <v>932158.02457369119</v>
      </c>
      <c r="NY25" s="35">
        <v>952550.16500474513</v>
      </c>
      <c r="NZ25" s="35">
        <v>973388.40940143168</v>
      </c>
      <c r="OA25" s="35">
        <v>994682.51685446501</v>
      </c>
      <c r="OB25" s="35">
        <v>1016442.4599470422</v>
      </c>
      <c r="OC25" s="35">
        <v>1038678.4294252917</v>
      </c>
      <c r="OD25" s="35">
        <v>1061400.8389708623</v>
      </c>
      <c r="OE25" s="35">
        <v>1084620.3300778866</v>
      </c>
      <c r="OF25" s="35">
        <v>1108347.7770367265</v>
      </c>
      <c r="OG25" s="35">
        <v>0</v>
      </c>
      <c r="OH25" s="35">
        <v>0</v>
      </c>
      <c r="OI25" s="35">
        <v>0</v>
      </c>
      <c r="OJ25" s="35">
        <v>0</v>
      </c>
      <c r="OK25" s="35">
        <v>0</v>
      </c>
      <c r="OL25" s="35">
        <v>0</v>
      </c>
      <c r="OM25" s="42">
        <v>4642574.7552925451</v>
      </c>
      <c r="ON25" s="42">
        <v>4642574.7552925451</v>
      </c>
      <c r="OO25" s="42">
        <v>4642574.7552925451</v>
      </c>
      <c r="OP25" s="42">
        <v>4642574.7552925451</v>
      </c>
      <c r="OQ25" s="42">
        <v>4642574.7552925451</v>
      </c>
      <c r="OR25" s="42">
        <v>4642574.7552925451</v>
      </c>
      <c r="OS25" s="42">
        <v>4642574.7552925451</v>
      </c>
      <c r="OT25" s="35">
        <v>257825.96794681251</v>
      </c>
      <c r="OU25" s="35">
        <v>258430.78911426663</v>
      </c>
      <c r="OV25" s="35">
        <v>259037.02910174429</v>
      </c>
      <c r="OW25" s="35">
        <v>259644.69123756886</v>
      </c>
      <c r="OX25" s="35">
        <v>260253.77885790169</v>
      </c>
      <c r="OY25" s="35">
        <v>260864.29530671239</v>
      </c>
      <c r="OZ25" s="35">
        <v>261476.24393582344</v>
      </c>
      <c r="PA25" s="35">
        <v>262089.62810491025</v>
      </c>
      <c r="PB25" s="35">
        <v>262704.45118154585</v>
      </c>
      <c r="PC25" s="35">
        <v>263320.71654117107</v>
      </c>
      <c r="PD25" s="35">
        <v>263938.42756718397</v>
      </c>
      <c r="PE25" s="35">
        <v>264557.58765089512</v>
      </c>
      <c r="PF25" s="35">
        <v>265178.20019157231</v>
      </c>
      <c r="PG25" s="35">
        <v>0</v>
      </c>
      <c r="PH25" s="35">
        <v>0</v>
      </c>
      <c r="PI25" s="35">
        <v>0</v>
      </c>
      <c r="PJ25" s="35">
        <v>0</v>
      </c>
      <c r="PK25" s="35">
        <v>0</v>
      </c>
      <c r="PL25" s="35">
        <v>0</v>
      </c>
      <c r="PM25" s="42">
        <v>3656392.0160642178</v>
      </c>
      <c r="PN25" s="42">
        <v>3656392.0160642178</v>
      </c>
      <c r="PO25" s="42">
        <v>3656392.0160642178</v>
      </c>
      <c r="PP25" s="42">
        <v>3656392.0160642178</v>
      </c>
      <c r="PQ25" s="42">
        <v>3656392.0160642178</v>
      </c>
      <c r="PR25" s="42">
        <v>3656392.0160642178</v>
      </c>
      <c r="PS25" s="42">
        <v>3656392.0160642178</v>
      </c>
      <c r="PT25" s="35">
        <v>854862.53970775008</v>
      </c>
      <c r="PU25" s="35">
        <v>873563.74325844646</v>
      </c>
      <c r="PV25" s="35">
        <v>892674.05938339233</v>
      </c>
      <c r="PW25" s="35">
        <v>912202.43793962896</v>
      </c>
      <c r="PX25" s="35">
        <v>932158.02457369119</v>
      </c>
      <c r="PY25" s="35">
        <v>952550.16500474513</v>
      </c>
      <c r="PZ25" s="35">
        <v>973388.40940143168</v>
      </c>
      <c r="QA25" s="35">
        <v>994682.51685446501</v>
      </c>
      <c r="QB25" s="35">
        <v>1016442.4599470422</v>
      </c>
      <c r="QC25" s="35">
        <v>1038678.4294252917</v>
      </c>
      <c r="QD25" s="35">
        <v>1061400.8389708623</v>
      </c>
      <c r="QE25" s="35">
        <v>1084620.3300778866</v>
      </c>
      <c r="QF25" s="35">
        <v>1108347.7770367265</v>
      </c>
      <c r="QG25" s="35">
        <v>0</v>
      </c>
      <c r="QH25" s="35">
        <v>0</v>
      </c>
      <c r="QI25" s="35">
        <v>0</v>
      </c>
      <c r="QJ25" s="35">
        <v>0</v>
      </c>
      <c r="QK25" s="35">
        <v>0</v>
      </c>
      <c r="QL25" s="35">
        <v>0</v>
      </c>
      <c r="QM25" s="42">
        <v>9618882.0264776517</v>
      </c>
      <c r="QN25" s="42">
        <v>9618882.0264776517</v>
      </c>
      <c r="QO25" s="42">
        <v>9618882.0264776517</v>
      </c>
      <c r="QP25" s="42">
        <v>9618882.0264776517</v>
      </c>
      <c r="QQ25" s="42">
        <v>9618882.0264776517</v>
      </c>
      <c r="QR25" s="42">
        <v>9618882.0264776517</v>
      </c>
      <c r="QS25" s="42">
        <v>9618882.0264776517</v>
      </c>
      <c r="QT25" s="35">
        <v>257825.96794681251</v>
      </c>
      <c r="QU25" s="35">
        <v>258430.78911426663</v>
      </c>
      <c r="QV25" s="35">
        <v>259037.02910174429</v>
      </c>
      <c r="QW25" s="35">
        <v>259644.69123756886</v>
      </c>
      <c r="QX25" s="35">
        <v>260253.77885790169</v>
      </c>
      <c r="QY25" s="35">
        <v>260864.29530671239</v>
      </c>
      <c r="QZ25" s="35">
        <v>261476.24393582344</v>
      </c>
      <c r="RA25" s="35">
        <v>262089.62810491025</v>
      </c>
      <c r="RB25" s="35">
        <v>262704.45118154585</v>
      </c>
      <c r="RC25" s="35">
        <v>263320.71654117107</v>
      </c>
      <c r="RD25" s="35">
        <v>263938.42756718397</v>
      </c>
      <c r="RE25" s="35">
        <v>264557.58765089512</v>
      </c>
      <c r="RF25" s="35">
        <v>265178.20019157231</v>
      </c>
      <c r="RG25" s="35">
        <v>0</v>
      </c>
      <c r="RH25" s="35">
        <v>0</v>
      </c>
      <c r="RI25" s="35">
        <v>0</v>
      </c>
      <c r="RJ25" s="35">
        <v>0</v>
      </c>
      <c r="RK25" s="35">
        <v>0</v>
      </c>
      <c r="RL25" s="35">
        <v>0</v>
      </c>
      <c r="RM25" s="42">
        <v>3656392.0160642178</v>
      </c>
      <c r="RN25" s="42">
        <v>3656392.0160642178</v>
      </c>
      <c r="RO25" s="42">
        <v>3656392.0160642178</v>
      </c>
      <c r="RP25" s="42">
        <v>3656392.0160642178</v>
      </c>
      <c r="RQ25" s="42">
        <v>3656392.0160642178</v>
      </c>
      <c r="RR25" s="42">
        <v>3656392.0160642178</v>
      </c>
      <c r="RS25" s="42">
        <v>3656392.0160642178</v>
      </c>
      <c r="RT25" s="35">
        <v>854862.53970775008</v>
      </c>
      <c r="RU25" s="35">
        <v>873563.74325844646</v>
      </c>
      <c r="RV25" s="35">
        <v>892674.05938339233</v>
      </c>
      <c r="RW25" s="35">
        <v>912202.43793962896</v>
      </c>
      <c r="RX25" s="35">
        <v>932158.02457369119</v>
      </c>
      <c r="RY25" s="35">
        <v>952550.16500474513</v>
      </c>
      <c r="RZ25" s="35">
        <v>973388.40940143168</v>
      </c>
      <c r="SA25" s="35">
        <v>994682.51685446501</v>
      </c>
      <c r="SB25" s="35">
        <v>1016442.4599470422</v>
      </c>
      <c r="SC25" s="35">
        <v>1038678.4294252917</v>
      </c>
      <c r="SD25" s="35">
        <v>1061400.8389708623</v>
      </c>
      <c r="SE25" s="35">
        <v>1084620.3300778866</v>
      </c>
      <c r="SF25" s="35">
        <v>1108347.7770367265</v>
      </c>
      <c r="SG25" s="35">
        <v>0</v>
      </c>
      <c r="SH25" s="35">
        <v>0</v>
      </c>
      <c r="SI25" s="35">
        <v>0</v>
      </c>
      <c r="SJ25" s="35">
        <v>0</v>
      </c>
      <c r="SK25" s="35">
        <v>0</v>
      </c>
      <c r="SL25" s="35">
        <v>0</v>
      </c>
      <c r="SM25" s="42">
        <v>11675755.698567498</v>
      </c>
      <c r="SN25" s="42">
        <v>11675755.698567498</v>
      </c>
      <c r="SO25" s="42">
        <v>11675755.698567498</v>
      </c>
      <c r="SP25" s="42">
        <v>11675755.698567498</v>
      </c>
      <c r="SQ25" s="42">
        <v>11675755.698567498</v>
      </c>
      <c r="SR25" s="42">
        <v>11675755.698567498</v>
      </c>
      <c r="SS25" s="42">
        <v>11675755.698567498</v>
      </c>
      <c r="ST25" s="35">
        <v>257825.96794681251</v>
      </c>
      <c r="SU25" s="35">
        <v>258430.78911426663</v>
      </c>
      <c r="SV25" s="35">
        <v>259037.02910174429</v>
      </c>
      <c r="SW25" s="35">
        <v>259644.69123756886</v>
      </c>
      <c r="SX25" s="35">
        <v>260253.77885790169</v>
      </c>
      <c r="SY25" s="35">
        <v>260864.29530671239</v>
      </c>
      <c r="SZ25" s="35">
        <v>261476.24393582344</v>
      </c>
      <c r="TA25" s="35">
        <v>262089.62810491025</v>
      </c>
      <c r="TB25" s="35">
        <v>262704.45118154585</v>
      </c>
      <c r="TC25" s="35">
        <v>263320.71654117107</v>
      </c>
      <c r="TD25" s="35">
        <v>263938.42756718397</v>
      </c>
      <c r="TE25" s="35">
        <v>264557.58765089512</v>
      </c>
      <c r="TF25" s="35">
        <v>265178.20019157231</v>
      </c>
      <c r="TG25" s="43">
        <v>0</v>
      </c>
      <c r="TH25" s="43">
        <v>0</v>
      </c>
      <c r="TI25" s="43">
        <v>0</v>
      </c>
      <c r="TJ25" s="43">
        <v>0</v>
      </c>
      <c r="TK25" s="43">
        <v>0</v>
      </c>
      <c r="TL25" s="43">
        <v>0</v>
      </c>
      <c r="TM25" s="43">
        <v>9723683.2442404777</v>
      </c>
      <c r="TN25" s="43">
        <v>9936401.16222905</v>
      </c>
      <c r="TO25" s="43">
        <v>10153772.554780383</v>
      </c>
      <c r="TP25" s="43">
        <v>10375899.222559461</v>
      </c>
      <c r="TQ25" s="43">
        <v>10602885.193250088</v>
      </c>
      <c r="TR25" s="43">
        <v>10834836.770273739</v>
      </c>
      <c r="TS25" s="43">
        <v>0</v>
      </c>
      <c r="TT25" s="43">
        <v>0</v>
      </c>
      <c r="TU25" s="43">
        <v>0</v>
      </c>
      <c r="TV25" s="43">
        <v>0</v>
      </c>
      <c r="TW25" s="43">
        <v>0</v>
      </c>
      <c r="TX25" s="43">
        <v>0</v>
      </c>
      <c r="TY25" s="43">
        <v>0</v>
      </c>
      <c r="TZ25" s="43">
        <v>0</v>
      </c>
      <c r="UA25" s="43">
        <v>0</v>
      </c>
      <c r="UB25" s="43">
        <v>0</v>
      </c>
      <c r="UC25" s="43">
        <v>0</v>
      </c>
      <c r="UD25" s="43">
        <v>0</v>
      </c>
      <c r="UE25" s="43">
        <v>0</v>
      </c>
      <c r="UF25" s="43">
        <v>0</v>
      </c>
      <c r="UG25" s="43">
        <v>0</v>
      </c>
      <c r="UH25" s="43">
        <v>0</v>
      </c>
      <c r="UI25" s="43">
        <v>0</v>
      </c>
      <c r="UJ25" s="43">
        <v>0</v>
      </c>
      <c r="UK25" s="43">
        <v>0</v>
      </c>
      <c r="UL25" s="43">
        <v>0</v>
      </c>
      <c r="UM25" s="43">
        <v>30705658.939979225</v>
      </c>
      <c r="UN25" s="43">
        <v>30777689.824359711</v>
      </c>
      <c r="UO25" s="43">
        <v>30849889.682424001</v>
      </c>
      <c r="UP25" s="43">
        <v>30922258.910559088</v>
      </c>
      <c r="UQ25" s="43">
        <v>30994797.906081829</v>
      </c>
      <c r="UR25" s="43">
        <v>31067507.067241132</v>
      </c>
      <c r="US25" s="43">
        <v>0</v>
      </c>
      <c r="UT25" s="43">
        <v>0</v>
      </c>
      <c r="UU25" s="43">
        <v>0</v>
      </c>
      <c r="UV25" s="43">
        <v>0</v>
      </c>
      <c r="UW25" s="43">
        <v>0</v>
      </c>
      <c r="UX25" s="43">
        <v>0</v>
      </c>
      <c r="UY25" s="43">
        <v>0</v>
      </c>
      <c r="UZ25" s="43">
        <v>0</v>
      </c>
      <c r="VA25" s="43">
        <v>0</v>
      </c>
      <c r="VB25" s="43">
        <v>0</v>
      </c>
      <c r="VC25" s="43">
        <v>0</v>
      </c>
      <c r="VD25" s="43">
        <v>0</v>
      </c>
      <c r="VE25" s="43">
        <v>0</v>
      </c>
      <c r="VF25" s="43">
        <v>0</v>
      </c>
      <c r="VG25" s="35"/>
      <c r="VH25" s="35"/>
      <c r="VI25" s="35"/>
      <c r="VJ25" s="43">
        <v>0</v>
      </c>
      <c r="VK25" s="43">
        <v>0</v>
      </c>
      <c r="VL25" s="43">
        <v>0</v>
      </c>
      <c r="VM25" s="43">
        <v>9723683.2442404777</v>
      </c>
      <c r="VN25" s="43">
        <v>9936401.16222905</v>
      </c>
      <c r="VO25" s="43">
        <v>10153772.554780383</v>
      </c>
      <c r="VP25" s="43">
        <v>10375899.222559461</v>
      </c>
      <c r="VQ25" s="43">
        <v>10602885.193250088</v>
      </c>
      <c r="VR25" s="43">
        <v>10834836.770273739</v>
      </c>
      <c r="VS25" s="43">
        <v>11071862.582574219</v>
      </c>
      <c r="VT25" s="43">
        <v>11314073.635491416</v>
      </c>
      <c r="VU25" s="43">
        <v>11561583.362747975</v>
      </c>
      <c r="VV25" s="43">
        <v>11814507.67957327</v>
      </c>
      <c r="VW25" s="43">
        <v>12072965.036989497</v>
      </c>
      <c r="VX25" s="43">
        <v>12337076.477285378</v>
      </c>
      <c r="VY25" s="43">
        <v>12606965.690703388</v>
      </c>
      <c r="VZ25" s="43">
        <v>12882759.073367126</v>
      </c>
      <c r="WA25" s="43">
        <v>13164585.786475891</v>
      </c>
      <c r="WB25" s="43">
        <v>13452577.81679422</v>
      </c>
      <c r="WC25" s="43">
        <v>13746870.038464719</v>
      </c>
      <c r="WD25" s="43">
        <v>14047600.276173132</v>
      </c>
      <c r="WE25" s="43">
        <v>14354909.3696952</v>
      </c>
      <c r="WF25" s="43">
        <v>14668941.239855604</v>
      </c>
      <c r="WG25" s="35"/>
      <c r="WH25" s="35"/>
      <c r="WI25" s="35"/>
      <c r="WJ25" s="43">
        <v>0</v>
      </c>
      <c r="WK25" s="43">
        <v>0</v>
      </c>
      <c r="WL25" s="43">
        <v>0</v>
      </c>
      <c r="WM25" s="43">
        <v>30705658.939979225</v>
      </c>
      <c r="WN25" s="43">
        <v>30777689.824359711</v>
      </c>
      <c r="WO25" s="43">
        <v>30849889.682424001</v>
      </c>
      <c r="WP25" s="43">
        <v>30922258.910559088</v>
      </c>
      <c r="WQ25" s="43">
        <v>30994797.906081829</v>
      </c>
      <c r="WR25" s="43">
        <v>31067507.067241132</v>
      </c>
      <c r="WS25" s="43">
        <v>31140386.793220136</v>
      </c>
      <c r="WT25" s="43">
        <v>31213437.484138399</v>
      </c>
      <c r="WU25" s="43">
        <v>31286659.541054107</v>
      </c>
      <c r="WV25" s="43">
        <v>31360053.365966272</v>
      </c>
      <c r="WW25" s="43">
        <v>31433619.361816913</v>
      </c>
      <c r="WX25" s="43">
        <v>31507357.932493322</v>
      </c>
      <c r="WY25" s="43">
        <v>31581269.482830223</v>
      </c>
      <c r="WZ25" s="43">
        <v>31655354.418612037</v>
      </c>
      <c r="XA25" s="43">
        <v>31729613.146575097</v>
      </c>
      <c r="XB25" s="43">
        <v>31804046.074409869</v>
      </c>
      <c r="XC25" s="43">
        <v>31878653.6107632</v>
      </c>
      <c r="XD25" s="43">
        <v>31953436.165240567</v>
      </c>
      <c r="XE25" s="43">
        <v>32028394.148408324</v>
      </c>
      <c r="XF25" s="43">
        <v>32103527.971795935</v>
      </c>
      <c r="XG25" s="25">
        <v>86.31</v>
      </c>
      <c r="XH25" s="25">
        <v>20</v>
      </c>
      <c r="XI25" s="25">
        <v>1</v>
      </c>
      <c r="XJ25" s="25">
        <v>6.2185428186481619</v>
      </c>
      <c r="XK25" s="25">
        <v>20.265000000000001</v>
      </c>
      <c r="XL25" s="25">
        <v>20</v>
      </c>
      <c r="XM25" s="25">
        <v>1</v>
      </c>
      <c r="XN25" s="25">
        <v>1.7920314890499944</v>
      </c>
      <c r="XO25" s="25">
        <v>47.08</v>
      </c>
      <c r="XP25" s="25">
        <v>10</v>
      </c>
      <c r="XQ25" s="25">
        <v>6.4244319306284616</v>
      </c>
      <c r="XR25" s="25">
        <v>47.08</v>
      </c>
      <c r="XS25" s="25">
        <v>10</v>
      </c>
      <c r="XT25" s="25">
        <v>7.0493119306284608</v>
      </c>
      <c r="XU25" s="25">
        <v>9.0968177063751199</v>
      </c>
      <c r="XV25" s="25">
        <v>5</v>
      </c>
      <c r="XW25" s="25">
        <v>2.2000000000000002</v>
      </c>
      <c r="XX25" s="25">
        <v>21.592431201186066</v>
      </c>
      <c r="XY25" s="25">
        <v>5</v>
      </c>
      <c r="XZ25" s="25">
        <v>2.2000000000000002</v>
      </c>
      <c r="YA25" s="25">
        <v>9</v>
      </c>
      <c r="YB25" s="25">
        <v>9</v>
      </c>
      <c r="YC25" s="43">
        <f>322530276.679831/13</f>
        <v>24810021.283063926</v>
      </c>
      <c r="YD25" s="45"/>
      <c r="YE25" s="46">
        <v>1.69</v>
      </c>
      <c r="YF25" s="46">
        <v>1.5649999999999999</v>
      </c>
      <c r="YG25" s="46">
        <v>1.423</v>
      </c>
      <c r="YH25" s="46">
        <v>2</v>
      </c>
      <c r="YI25" s="25">
        <v>0.65</v>
      </c>
      <c r="YJ25" s="25">
        <v>0.65</v>
      </c>
      <c r="YK25" s="81" t="s">
        <v>4353</v>
      </c>
      <c r="YL25" s="48">
        <v>0</v>
      </c>
      <c r="YM25" s="48">
        <v>0</v>
      </c>
      <c r="YN25" s="48">
        <v>0</v>
      </c>
      <c r="YO25" s="48">
        <v>0</v>
      </c>
      <c r="YP25" s="48">
        <v>0</v>
      </c>
      <c r="YQ25" s="48">
        <v>0</v>
      </c>
      <c r="YR25" s="48">
        <v>117910846.79245745</v>
      </c>
      <c r="YS25" s="48">
        <v>117910846.79245745</v>
      </c>
      <c r="YT25" s="48">
        <v>117910846.79245745</v>
      </c>
      <c r="YU25" s="48">
        <v>117910846.79245745</v>
      </c>
      <c r="YV25" s="48">
        <v>117910846.79245745</v>
      </c>
      <c r="YW25" s="48">
        <v>117910846.79245745</v>
      </c>
      <c r="YX25" s="48">
        <v>117910846.79245745</v>
      </c>
      <c r="YY25" s="48">
        <v>73783185.802175909</v>
      </c>
      <c r="YZ25" s="48">
        <v>75397286.68063651</v>
      </c>
      <c r="ZA25" s="48">
        <v>77046698.065380588</v>
      </c>
      <c r="ZB25" s="48">
        <v>78732192.418569371</v>
      </c>
      <c r="ZC25" s="48">
        <v>80454559.100955293</v>
      </c>
      <c r="ZD25" s="48">
        <v>82214604.74155955</v>
      </c>
      <c r="ZE25" s="48">
        <v>84013153.615437567</v>
      </c>
      <c r="ZF25" s="48">
        <v>85851048.029708877</v>
      </c>
      <c r="ZG25" s="48">
        <v>87729148.718029216</v>
      </c>
      <c r="ZH25" s="48">
        <v>89648335.243696928</v>
      </c>
      <c r="ZI25" s="48">
        <v>91609506.411575124</v>
      </c>
      <c r="ZJ25" s="48">
        <v>93613580.689022392</v>
      </c>
      <c r="ZK25" s="48">
        <v>95661496.636039868</v>
      </c>
      <c r="ZL25" s="49">
        <v>0</v>
      </c>
      <c r="ZM25" s="49">
        <v>0</v>
      </c>
      <c r="ZN25" s="49">
        <v>0</v>
      </c>
      <c r="ZO25" s="49">
        <v>0</v>
      </c>
      <c r="ZP25" s="49">
        <v>0</v>
      </c>
      <c r="ZQ25" s="49">
        <v>0</v>
      </c>
      <c r="ZR25" s="49">
        <v>94081777.416003436</v>
      </c>
      <c r="ZS25" s="49">
        <v>94081777.416003436</v>
      </c>
      <c r="ZT25" s="49">
        <v>94081777.416003436</v>
      </c>
      <c r="ZU25" s="49">
        <v>94081777.416003436</v>
      </c>
      <c r="ZV25" s="49">
        <v>94081777.416003436</v>
      </c>
      <c r="ZW25" s="49">
        <v>94081777.416003436</v>
      </c>
      <c r="ZX25" s="49">
        <v>94081777.416003436</v>
      </c>
      <c r="ZY25" s="49">
        <v>5224843.2404421559</v>
      </c>
      <c r="ZZ25" s="49">
        <v>5237099.9414006136</v>
      </c>
      <c r="AAA25" s="49">
        <v>5249385.3947468484</v>
      </c>
      <c r="AAB25" s="49">
        <v>5261699.6679293327</v>
      </c>
      <c r="AAC25" s="49">
        <v>5274042.8285553781</v>
      </c>
      <c r="AAD25" s="49">
        <v>5286414.944390527</v>
      </c>
      <c r="AAE25" s="49">
        <v>5298816.0833594622</v>
      </c>
      <c r="AAF25" s="49">
        <v>5311246.3135460066</v>
      </c>
      <c r="AAG25" s="49">
        <v>5323705.7031940268</v>
      </c>
      <c r="AAH25" s="49">
        <v>5336194.3207068322</v>
      </c>
      <c r="AAI25" s="49">
        <v>5348712.234648983</v>
      </c>
      <c r="AAJ25" s="49">
        <v>5361259.5137453899</v>
      </c>
      <c r="AAK25" s="49">
        <v>5373836.2268822128</v>
      </c>
      <c r="AAL25" s="49">
        <v>0</v>
      </c>
      <c r="AAM25" s="49">
        <v>0</v>
      </c>
      <c r="AAN25" s="49">
        <v>0</v>
      </c>
      <c r="AAO25" s="49">
        <v>0</v>
      </c>
      <c r="AAP25" s="49">
        <v>0</v>
      </c>
      <c r="AAQ25" s="49">
        <v>0</v>
      </c>
      <c r="AAR25" s="49">
        <v>172142936.11630335</v>
      </c>
      <c r="AAS25" s="49">
        <v>172142936.11630335</v>
      </c>
      <c r="AAT25" s="49">
        <v>172142936.11630335</v>
      </c>
      <c r="AAU25" s="49">
        <v>172142936.11630335</v>
      </c>
      <c r="AAV25" s="49">
        <v>172142936.11630335</v>
      </c>
      <c r="AAW25" s="49">
        <v>172142936.11630335</v>
      </c>
      <c r="AAX25" s="49">
        <v>172142936.11630335</v>
      </c>
      <c r="AAY25" s="49">
        <v>40246928.369440876</v>
      </c>
      <c r="AAZ25" s="49">
        <v>41127381.03260766</v>
      </c>
      <c r="ABA25" s="49">
        <v>42027094.71577011</v>
      </c>
      <c r="ABB25" s="49">
        <v>42946490.778197728</v>
      </c>
      <c r="ABC25" s="49">
        <v>43885999.796929382</v>
      </c>
      <c r="ABD25" s="49">
        <v>44846061.768423401</v>
      </c>
      <c r="ABE25" s="49">
        <v>45827126.3146194</v>
      </c>
      <c r="ABF25" s="49">
        <v>46829652.893508211</v>
      </c>
      <c r="ABG25" s="49">
        <v>47854111.014306746</v>
      </c>
      <c r="ABH25" s="49">
        <v>48900980.457342729</v>
      </c>
      <c r="ABI25" s="49">
        <v>49970751.498748198</v>
      </c>
      <c r="ABJ25" s="49">
        <v>51063925.140066899</v>
      </c>
      <c r="ABK25" s="49">
        <v>52181013.342889078</v>
      </c>
      <c r="ABL25" s="50">
        <v>0</v>
      </c>
      <c r="ABM25" s="50">
        <v>0</v>
      </c>
      <c r="ABN25" s="50">
        <v>0</v>
      </c>
      <c r="ABO25" s="50">
        <v>0</v>
      </c>
      <c r="ABP25" s="50">
        <v>0</v>
      </c>
      <c r="ABQ25" s="50">
        <v>0</v>
      </c>
      <c r="ABR25" s="50">
        <v>452856965.80656785</v>
      </c>
      <c r="ABS25" s="50">
        <v>452856965.80656785</v>
      </c>
      <c r="ABT25" s="50">
        <v>452856965.80656785</v>
      </c>
      <c r="ABU25" s="50">
        <v>452856965.80656785</v>
      </c>
      <c r="ABV25" s="50">
        <v>452856965.80656785</v>
      </c>
      <c r="ABW25" s="50">
        <v>452856965.80656785</v>
      </c>
      <c r="ABX25" s="50">
        <v>452856965.80656785</v>
      </c>
      <c r="ABY25" s="50">
        <v>12138446.570935933</v>
      </c>
      <c r="ABZ25" s="50">
        <v>12166921.551499672</v>
      </c>
      <c r="ACA25" s="50">
        <v>12195463.330110122</v>
      </c>
      <c r="ACB25" s="50">
        <v>12224072.063464742</v>
      </c>
      <c r="ACC25" s="50">
        <v>12252747.908630012</v>
      </c>
      <c r="ACD25" s="50">
        <v>12281491.023040019</v>
      </c>
      <c r="ACE25" s="50">
        <v>12310301.564498568</v>
      </c>
      <c r="ACF25" s="50">
        <v>12339179.691179175</v>
      </c>
      <c r="ACG25" s="50">
        <v>12368125.561627178</v>
      </c>
      <c r="ACH25" s="50">
        <v>12397139.334758334</v>
      </c>
      <c r="ACI25" s="50">
        <v>12426221.169863021</v>
      </c>
      <c r="ACJ25" s="50">
        <v>12455371.226604141</v>
      </c>
      <c r="ACK25" s="50">
        <v>12484589.665019223</v>
      </c>
      <c r="ACL25" s="49">
        <v>0</v>
      </c>
      <c r="ACM25" s="49">
        <v>0</v>
      </c>
      <c r="ACN25" s="49">
        <v>0</v>
      </c>
      <c r="ACO25" s="49">
        <v>0</v>
      </c>
      <c r="ACP25" s="49">
        <v>0</v>
      </c>
      <c r="ACQ25" s="49">
        <v>0</v>
      </c>
      <c r="ACR25" s="49">
        <v>33261531.633181598</v>
      </c>
      <c r="ACS25" s="49">
        <v>33261531.633181598</v>
      </c>
      <c r="ACT25" s="49">
        <v>33261531.633181598</v>
      </c>
      <c r="ACU25" s="49">
        <v>33261531.633181598</v>
      </c>
      <c r="ACV25" s="49">
        <v>33261531.633181598</v>
      </c>
      <c r="ACW25" s="49">
        <v>33261531.633181598</v>
      </c>
      <c r="ACX25" s="49">
        <v>33261531.633181598</v>
      </c>
      <c r="ACY25" s="49">
        <v>7776528.6877302648</v>
      </c>
      <c r="ACZ25" s="49">
        <v>7946650.1273207646</v>
      </c>
      <c r="ADA25" s="49">
        <v>8120493.1894205986</v>
      </c>
      <c r="ADB25" s="49">
        <v>8298139.289247768</v>
      </c>
      <c r="ADC25" s="49">
        <v>8479671.6230816077</v>
      </c>
      <c r="ADD25" s="49">
        <v>8665175.2072257083</v>
      </c>
      <c r="ADE25" s="49">
        <v>8854736.9178232588</v>
      </c>
      <c r="ADF25" s="49">
        <v>9048445.5315434653</v>
      </c>
      <c r="ADG25" s="49">
        <v>9246391.7671577372</v>
      </c>
      <c r="ADH25" s="49">
        <v>9448668.3280258942</v>
      </c>
      <c r="ADI25" s="49">
        <v>9655369.9455115478</v>
      </c>
      <c r="ADJ25" s="49">
        <v>9866593.423346946</v>
      </c>
      <c r="ADK25" s="49">
        <v>10082437.682969198</v>
      </c>
      <c r="ADL25" s="50">
        <v>0</v>
      </c>
      <c r="ADM25" s="50">
        <v>0</v>
      </c>
      <c r="ADN25" s="50">
        <v>0</v>
      </c>
      <c r="ADO25" s="50">
        <v>0</v>
      </c>
      <c r="ADP25" s="50">
        <v>0</v>
      </c>
      <c r="ADQ25" s="50">
        <v>0</v>
      </c>
      <c r="ADR25" s="50">
        <v>252107951.64317486</v>
      </c>
      <c r="ADS25" s="50">
        <v>252107951.64317486</v>
      </c>
      <c r="ADT25" s="50">
        <v>252107951.64317486</v>
      </c>
      <c r="ADU25" s="50">
        <v>252107951.64317486</v>
      </c>
      <c r="ADV25" s="50">
        <v>252107951.64317486</v>
      </c>
      <c r="ADW25" s="50">
        <v>252107951.64317486</v>
      </c>
      <c r="ADX25" s="50">
        <v>252107951.64317486</v>
      </c>
      <c r="ADY25" s="50">
        <v>5567089.4747707527</v>
      </c>
      <c r="ADZ25" s="50">
        <v>5580149.0342180273</v>
      </c>
      <c r="AEA25" s="50">
        <v>5593239.2294390462</v>
      </c>
      <c r="AEB25" s="50">
        <v>5606360.1323004039</v>
      </c>
      <c r="AEC25" s="50">
        <v>5619511.8148379354</v>
      </c>
      <c r="AED25" s="50">
        <v>5632694.3492560722</v>
      </c>
      <c r="AEE25" s="50">
        <v>5645907.8079288127</v>
      </c>
      <c r="AEF25" s="50">
        <v>5659152.2633997165</v>
      </c>
      <c r="AEG25" s="50">
        <v>5672427.7883828729</v>
      </c>
      <c r="AEH25" s="50">
        <v>5685734.4557622541</v>
      </c>
      <c r="AEI25" s="50">
        <v>5699072.3385936515</v>
      </c>
      <c r="AEJ25" s="50">
        <v>5712441.5101037053</v>
      </c>
      <c r="AEK25" s="50">
        <v>5725842.0436908705</v>
      </c>
      <c r="AEL25" s="48">
        <v>0</v>
      </c>
      <c r="AEM25" s="48">
        <v>0</v>
      </c>
      <c r="AEN25" s="48">
        <v>0</v>
      </c>
      <c r="AEO25" s="48">
        <v>0</v>
      </c>
      <c r="AEP25" s="48">
        <v>0</v>
      </c>
      <c r="AEQ25" s="48">
        <v>0</v>
      </c>
      <c r="AER25" s="48">
        <v>16813992.616957847</v>
      </c>
      <c r="AES25" s="48">
        <v>17181820.055667639</v>
      </c>
      <c r="AET25" s="48">
        <v>17557694.186662287</v>
      </c>
      <c r="AEU25" s="48">
        <v>17941791.041553028</v>
      </c>
      <c r="AEV25" s="48">
        <v>18334290.502866294</v>
      </c>
      <c r="AEW25" s="48">
        <v>18735376.388287079</v>
      </c>
      <c r="AEX25" s="48">
        <v>19145236.53674566</v>
      </c>
      <c r="AEY25" s="48">
        <v>19564062.896387488</v>
      </c>
      <c r="AEZ25" s="48">
        <v>19992051.61446733</v>
      </c>
      <c r="AFA25" s="48">
        <v>20429403.129210342</v>
      </c>
      <c r="AFB25" s="48">
        <v>20876322.263682257</v>
      </c>
      <c r="AFC25" s="48">
        <v>21333018.321713496</v>
      </c>
      <c r="AFD25" s="48">
        <v>21799705.185921535</v>
      </c>
      <c r="AFE25" s="48">
        <v>22276601.417877711</v>
      </c>
      <c r="AFF25" s="48">
        <v>22763930.360465318</v>
      </c>
      <c r="AFG25" s="48">
        <v>23261920.242476672</v>
      </c>
      <c r="AFH25" s="48">
        <v>23770804.285498813</v>
      </c>
      <c r="AFI25" s="48">
        <v>24290820.8131372</v>
      </c>
      <c r="AFJ25" s="48">
        <v>24822213.362628601</v>
      </c>
      <c r="AFK25" s="48">
        <v>25365230.798896305</v>
      </c>
      <c r="AFL25" s="49">
        <v>0</v>
      </c>
      <c r="AFM25" s="49">
        <v>0</v>
      </c>
      <c r="AFN25" s="49">
        <v>0</v>
      </c>
      <c r="AFO25" s="49">
        <v>0</v>
      </c>
      <c r="AFP25" s="49">
        <v>0</v>
      </c>
      <c r="AFQ25" s="49">
        <v>0</v>
      </c>
      <c r="AFR25" s="49">
        <v>31632554.135479935</v>
      </c>
      <c r="AFS25" s="49">
        <v>36039479.334522247</v>
      </c>
      <c r="AFT25" s="49">
        <v>40466906.434240311</v>
      </c>
      <c r="AFU25" s="49">
        <v>44914907.372047804</v>
      </c>
      <c r="AFV25" s="49">
        <v>49383554.310044959</v>
      </c>
      <c r="AFW25" s="49">
        <v>53872919.635676906</v>
      </c>
      <c r="AFX25" s="49">
        <v>58383075.962393656</v>
      </c>
      <c r="AFY25" s="49">
        <v>58520033.928436488</v>
      </c>
      <c r="AFZ25" s="49">
        <v>58657313.177387983</v>
      </c>
      <c r="AGA25" s="49">
        <v>58794914.46292983</v>
      </c>
      <c r="AGB25" s="49">
        <v>58932838.54051169</v>
      </c>
      <c r="AGC25" s="49">
        <v>59071086.167355433</v>
      </c>
      <c r="AGD25" s="49">
        <v>59209658.102459244</v>
      </c>
      <c r="AGE25" s="49">
        <v>59348555.106601804</v>
      </c>
      <c r="AGF25" s="49">
        <v>59487777.942346469</v>
      </c>
      <c r="AGG25" s="49">
        <v>59627327.374045476</v>
      </c>
      <c r="AGH25" s="49">
        <v>59767204.167844057</v>
      </c>
      <c r="AGI25" s="49">
        <v>59907409.091684781</v>
      </c>
      <c r="AGJ25" s="49">
        <v>60047942.915311649</v>
      </c>
      <c r="AGK25" s="49">
        <v>60188806.410274372</v>
      </c>
      <c r="AGL25" s="49">
        <v>0</v>
      </c>
      <c r="AGM25" s="49">
        <v>0</v>
      </c>
      <c r="AGN25" s="49">
        <v>0</v>
      </c>
      <c r="AGO25" s="49">
        <v>0</v>
      </c>
      <c r="AGP25" s="49">
        <v>0</v>
      </c>
      <c r="AGQ25" s="49">
        <v>0</v>
      </c>
      <c r="AGR25" s="49">
        <v>14961096.822286068</v>
      </c>
      <c r="AGS25" s="49">
        <v>30576779.625403449</v>
      </c>
      <c r="AGT25" s="49">
        <v>46868528.258626781</v>
      </c>
      <c r="AGU25" s="49">
        <v>63858449.103201009</v>
      </c>
      <c r="AGV25" s="49">
        <v>81569292.205069423</v>
      </c>
      <c r="AGW25" s="49">
        <v>100024468.8573619</v>
      </c>
      <c r="AGX25" s="49">
        <v>119248069.6441223</v>
      </c>
      <c r="AGY25" s="49">
        <v>121856772.58741069</v>
      </c>
      <c r="AGZ25" s="49">
        <v>124522544.22008441</v>
      </c>
      <c r="AHA25" s="49">
        <v>127246632.99218895</v>
      </c>
      <c r="AHB25" s="49">
        <v>130030314.66519977</v>
      </c>
      <c r="AHC25" s="49">
        <v>132874892.90949461</v>
      </c>
      <c r="AHD25" s="49">
        <v>135781699.91489601</v>
      </c>
      <c r="AHE25" s="49">
        <v>138752097.01457053</v>
      </c>
      <c r="AHF25" s="49">
        <v>141787475.32257646</v>
      </c>
      <c r="AHG25" s="49">
        <v>144889256.38535836</v>
      </c>
      <c r="AHH25" s="49">
        <v>148058892.84749442</v>
      </c>
      <c r="AHI25" s="49">
        <v>151297869.13200754</v>
      </c>
      <c r="AHJ25" s="49">
        <v>154607702.13555908</v>
      </c>
      <c r="AHK25" s="49">
        <v>157989941.93885112</v>
      </c>
      <c r="AHL25" s="50">
        <v>0</v>
      </c>
      <c r="AHM25" s="50">
        <v>0</v>
      </c>
      <c r="AHN25" s="50">
        <v>0</v>
      </c>
      <c r="AHO25" s="50">
        <v>0</v>
      </c>
      <c r="AHP25" s="50">
        <v>0</v>
      </c>
      <c r="AHQ25" s="50">
        <v>0</v>
      </c>
      <c r="AHR25" s="50">
        <v>68755902.745787159</v>
      </c>
      <c r="AHS25" s="50">
        <v>137834387.62477902</v>
      </c>
      <c r="AHT25" s="50">
        <v>207236589.73114762</v>
      </c>
      <c r="AHU25" s="50">
        <v>276963647.70941317</v>
      </c>
      <c r="AHV25" s="50">
        <v>347016703.76485509</v>
      </c>
      <c r="AHW25" s="50">
        <v>417396903.67395145</v>
      </c>
      <c r="AHX25" s="50">
        <v>488105396.79484928</v>
      </c>
      <c r="AHY25" s="50">
        <v>489250419.06812942</v>
      </c>
      <c r="AHZ25" s="50">
        <v>490398127.39244467</v>
      </c>
      <c r="AIA25" s="50">
        <v>491548528.06886929</v>
      </c>
      <c r="AIB25" s="50">
        <v>492701627.41325843</v>
      </c>
      <c r="AIC25" s="50">
        <v>493857431.7562837</v>
      </c>
      <c r="AID25" s="50">
        <v>495015947.4434675</v>
      </c>
      <c r="AIE25" s="50">
        <v>496177180.83521771</v>
      </c>
      <c r="AIF25" s="50">
        <v>497341138.30686289</v>
      </c>
      <c r="AIG25" s="50">
        <v>498507826.24868715</v>
      </c>
      <c r="AIH25" s="50">
        <v>499677251.06596524</v>
      </c>
      <c r="AII25" s="50">
        <v>500849419.17899758</v>
      </c>
      <c r="AIJ25" s="50">
        <v>502024337.02314597</v>
      </c>
      <c r="AIK25" s="50">
        <v>503202011.04886848</v>
      </c>
      <c r="AIL25" s="49">
        <v>0</v>
      </c>
      <c r="AIM25" s="49">
        <v>0</v>
      </c>
      <c r="AIN25" s="49">
        <v>0</v>
      </c>
      <c r="AIO25" s="49">
        <v>0</v>
      </c>
      <c r="AIP25" s="49">
        <v>0</v>
      </c>
      <c r="AIQ25" s="49">
        <v>0</v>
      </c>
      <c r="AIR25" s="49">
        <v>5123318.8186040195</v>
      </c>
      <c r="AIS25" s="49">
        <v>10470795.846584229</v>
      </c>
      <c r="AIT25" s="49">
        <v>16049786.702136053</v>
      </c>
      <c r="AIU25" s="49">
        <v>21867861.554772381</v>
      </c>
      <c r="AIV25" s="49">
        <v>27932810.992301702</v>
      </c>
      <c r="AIW25" s="49">
        <v>34252652.041823365</v>
      </c>
      <c r="AIX25" s="49">
        <v>40835634.348670803</v>
      </c>
      <c r="AIY25" s="49">
        <v>41728965.702665403</v>
      </c>
      <c r="AIZ25" s="49">
        <v>42641839.814370476</v>
      </c>
      <c r="AJA25" s="49">
        <v>43574684.206426121</v>
      </c>
      <c r="AJB25" s="49">
        <v>44527935.754073031</v>
      </c>
      <c r="AJC25" s="49">
        <v>45502040.889752544</v>
      </c>
      <c r="AJD25" s="49">
        <v>46497455.812182508</v>
      </c>
      <c r="AJE25" s="49">
        <v>47514646.700006999</v>
      </c>
      <c r="AJF25" s="49">
        <v>48554089.930119917</v>
      </c>
      <c r="AJG25" s="49">
        <v>49616272.300764576</v>
      </c>
      <c r="AJH25" s="49">
        <v>50701691.259514004</v>
      </c>
      <c r="AJI25" s="49">
        <v>51810855.13623856</v>
      </c>
      <c r="AJJ25" s="49">
        <v>52944283.381169952</v>
      </c>
      <c r="AJK25" s="49">
        <v>54102506.808173329</v>
      </c>
      <c r="AJL25" s="50">
        <v>0</v>
      </c>
      <c r="AJM25" s="50">
        <v>0</v>
      </c>
      <c r="AJN25" s="50">
        <v>0</v>
      </c>
      <c r="AJO25" s="50">
        <v>0</v>
      </c>
      <c r="AJP25" s="50">
        <v>0</v>
      </c>
      <c r="AJQ25" s="50">
        <v>0</v>
      </c>
      <c r="AJR25" s="50">
        <v>21457836.95335019</v>
      </c>
      <c r="AJS25" s="50">
        <v>43016347.660399213</v>
      </c>
      <c r="AJT25" s="50">
        <v>64675886.369505368</v>
      </c>
      <c r="AJU25" s="50">
        <v>86436808.437045142</v>
      </c>
      <c r="AJV25" s="50">
        <v>108299470.33066237</v>
      </c>
      <c r="AJW25" s="50">
        <v>130264229.63252632</v>
      </c>
      <c r="AJX25" s="50">
        <v>152331445.04259923</v>
      </c>
      <c r="AJY25" s="50">
        <v>152688791.83417353</v>
      </c>
      <c r="AJZ25" s="50">
        <v>153046976.90788588</v>
      </c>
      <c r="AKA25" s="50">
        <v>153406002.23022091</v>
      </c>
      <c r="AKB25" s="50">
        <v>153765869.77227619</v>
      </c>
      <c r="AKC25" s="50">
        <v>154126581.50977322</v>
      </c>
      <c r="AKD25" s="50">
        <v>154488139.42306831</v>
      </c>
      <c r="AKE25" s="50">
        <v>154850545.49716339</v>
      </c>
      <c r="AKF25" s="50">
        <v>155213801.72171679</v>
      </c>
      <c r="AKG25" s="50">
        <v>155577910.09105441</v>
      </c>
      <c r="AKH25" s="50">
        <v>155942872.60418049</v>
      </c>
      <c r="AKI25" s="50">
        <v>156308691.26478857</v>
      </c>
      <c r="AKJ25" s="50">
        <v>156675368.08127272</v>
      </c>
      <c r="AKK25" s="50">
        <v>157042905.06673825</v>
      </c>
      <c r="AKL25" s="51">
        <v>0</v>
      </c>
      <c r="AKM25" s="51">
        <v>0</v>
      </c>
      <c r="AKN25" s="51">
        <v>0</v>
      </c>
      <c r="AKO25" s="51">
        <v>0</v>
      </c>
      <c r="AKP25" s="51">
        <v>0</v>
      </c>
      <c r="AKQ25" s="51">
        <v>0</v>
      </c>
      <c r="AKR25" s="51">
        <v>40314390.730621018</v>
      </c>
      <c r="AKS25" s="51">
        <v>41196319.218601637</v>
      </c>
      <c r="AKT25" s="51">
        <v>42097541.012119465</v>
      </c>
      <c r="AKU25" s="51">
        <v>43018478.176731527</v>
      </c>
      <c r="AKV25" s="51">
        <v>43959562.011214867</v>
      </c>
      <c r="AKW25" s="51">
        <v>44921233.249554925</v>
      </c>
      <c r="AKX25" s="51">
        <v>0</v>
      </c>
      <c r="AKY25" s="51">
        <v>0</v>
      </c>
      <c r="AKZ25" s="51">
        <v>0</v>
      </c>
      <c r="ALA25" s="51">
        <v>0</v>
      </c>
      <c r="ALB25" s="51">
        <v>0</v>
      </c>
      <c r="ALC25" s="51">
        <v>0</v>
      </c>
      <c r="ALD25" s="51">
        <v>0</v>
      </c>
      <c r="ALE25" s="51">
        <v>0</v>
      </c>
      <c r="ALF25" s="51">
        <v>0</v>
      </c>
      <c r="ALG25" s="51">
        <v>0</v>
      </c>
      <c r="ALH25" s="51">
        <v>0</v>
      </c>
      <c r="ALI25" s="51">
        <v>0</v>
      </c>
      <c r="ALJ25" s="51">
        <v>0</v>
      </c>
      <c r="ALK25" s="51">
        <v>0</v>
      </c>
      <c r="ALL25" s="51">
        <v>0</v>
      </c>
      <c r="ALM25" s="51">
        <v>0</v>
      </c>
      <c r="ALN25" s="51">
        <v>0</v>
      </c>
      <c r="ALO25" s="51">
        <v>0</v>
      </c>
      <c r="ALP25" s="51">
        <v>0</v>
      </c>
      <c r="ALQ25" s="51">
        <v>0</v>
      </c>
      <c r="ALR25" s="51">
        <v>127305661.96515387</v>
      </c>
      <c r="ALS25" s="51">
        <v>127604302.01179536</v>
      </c>
      <c r="ALT25" s="51">
        <v>127903642.62332991</v>
      </c>
      <c r="ALU25" s="51">
        <v>128203685.44317798</v>
      </c>
      <c r="ALV25" s="51">
        <v>128504432.11861525</v>
      </c>
      <c r="ALW25" s="51">
        <v>128805884.30078173</v>
      </c>
      <c r="ALX25" s="51">
        <v>0</v>
      </c>
      <c r="ALY25" s="51">
        <v>0</v>
      </c>
      <c r="ALZ25" s="51">
        <v>0</v>
      </c>
      <c r="AMA25" s="51">
        <v>0</v>
      </c>
      <c r="AMB25" s="51">
        <v>0</v>
      </c>
      <c r="AMC25" s="51">
        <v>0</v>
      </c>
      <c r="AMD25" s="51">
        <v>0</v>
      </c>
      <c r="AME25" s="51">
        <v>0</v>
      </c>
      <c r="AMF25" s="51">
        <v>0</v>
      </c>
      <c r="AMG25" s="51">
        <v>0</v>
      </c>
      <c r="AMH25" s="51">
        <v>0</v>
      </c>
      <c r="AMI25" s="51">
        <v>0</v>
      </c>
      <c r="AMJ25" s="51">
        <v>0</v>
      </c>
      <c r="AMK25" s="51">
        <v>0</v>
      </c>
      <c r="AML25" s="50">
        <v>0</v>
      </c>
      <c r="AMM25" s="50">
        <v>0</v>
      </c>
      <c r="AMN25" s="50">
        <v>0</v>
      </c>
      <c r="AMO25" s="50">
        <v>0</v>
      </c>
      <c r="AMP25" s="50">
        <v>0</v>
      </c>
      <c r="AMQ25" s="50">
        <v>0</v>
      </c>
      <c r="AMR25" s="50">
        <v>40314390.730621018</v>
      </c>
      <c r="AMS25" s="50">
        <v>41196319.218601637</v>
      </c>
      <c r="AMT25" s="50">
        <v>42097541.012119465</v>
      </c>
      <c r="AMU25" s="50">
        <v>43018478.176731527</v>
      </c>
      <c r="AMV25" s="50">
        <v>43959562.011214867</v>
      </c>
      <c r="AMW25" s="50">
        <v>44921233.249554925</v>
      </c>
      <c r="AMX25" s="50">
        <v>45903942.267352708</v>
      </c>
      <c r="AMY25" s="50">
        <v>46908149.292747408</v>
      </c>
      <c r="AMZ25" s="50">
        <v>47934324.6219531</v>
      </c>
      <c r="ANA25" s="50">
        <v>48982948.839510776</v>
      </c>
      <c r="ANB25" s="50">
        <v>50054513.043358453</v>
      </c>
      <c r="ANC25" s="50">
        <v>51149519.074825175</v>
      </c>
      <c r="AND25" s="50">
        <v>52268479.753656246</v>
      </c>
      <c r="ANE25" s="50">
        <v>53411919.118180104</v>
      </c>
      <c r="ANF25" s="50">
        <v>54580372.670729041</v>
      </c>
      <c r="ANG25" s="50">
        <v>55774387.628428839</v>
      </c>
      <c r="ANH25" s="50">
        <v>56994523.179474726</v>
      </c>
      <c r="ANI25" s="50">
        <v>58241350.745013803</v>
      </c>
      <c r="ANJ25" s="50">
        <v>59515454.246756293</v>
      </c>
      <c r="ANK25" s="50">
        <v>60817430.38044133</v>
      </c>
      <c r="ANL25" s="50">
        <v>0</v>
      </c>
      <c r="ANM25" s="50">
        <v>0</v>
      </c>
      <c r="ANN25" s="50">
        <v>0</v>
      </c>
      <c r="ANO25" s="50">
        <v>0</v>
      </c>
      <c r="ANP25" s="50">
        <v>0</v>
      </c>
      <c r="ANQ25" s="50">
        <v>0</v>
      </c>
      <c r="ANR25" s="50">
        <v>127305661.96515387</v>
      </c>
      <c r="ANS25" s="50">
        <v>127604302.01179536</v>
      </c>
      <c r="ANT25" s="50">
        <v>127903642.62332991</v>
      </c>
      <c r="ANU25" s="50">
        <v>128203685.44317798</v>
      </c>
      <c r="ANV25" s="50">
        <v>128504432.11861525</v>
      </c>
      <c r="ANW25" s="50">
        <v>128805884.30078173</v>
      </c>
      <c r="ANX25" s="50">
        <v>129108043.64469068</v>
      </c>
      <c r="ANY25" s="50">
        <v>129410911.80923781</v>
      </c>
      <c r="ANZ25" s="50">
        <v>129714490.45721033</v>
      </c>
      <c r="AOA25" s="50">
        <v>130018781.25529616</v>
      </c>
      <c r="AOB25" s="50">
        <v>130323785.87409292</v>
      </c>
      <c r="AOC25" s="50">
        <v>130629505.98811731</v>
      </c>
      <c r="AOD25" s="50">
        <v>130935943.2758141</v>
      </c>
      <c r="AOE25" s="50">
        <v>131243099.4195655</v>
      </c>
      <c r="AOF25" s="50">
        <v>131550976.10570034</v>
      </c>
      <c r="AOG25" s="50">
        <v>131859575.02450331</v>
      </c>
      <c r="AOH25" s="50">
        <v>132168897.87022422</v>
      </c>
      <c r="AOI25" s="50">
        <v>132478946.34108739</v>
      </c>
      <c r="AOJ25" s="50">
        <v>132789722.13930091</v>
      </c>
      <c r="AOK25" s="50">
        <v>133101226.97106594</v>
      </c>
      <c r="AOL25" s="52">
        <v>675186</v>
      </c>
      <c r="AOM25" s="53">
        <v>148540.92000000001</v>
      </c>
      <c r="AON25" s="52">
        <v>151790.4412405467</v>
      </c>
      <c r="AOO25" s="52">
        <v>155111.04988443493</v>
      </c>
      <c r="AOP25" s="52">
        <v>158504.30105887877</v>
      </c>
      <c r="AOQ25" s="52">
        <v>161971.78391147478</v>
      </c>
      <c r="AOR25" s="52">
        <v>165515.12235444103</v>
      </c>
      <c r="AOS25" s="52">
        <v>169135.97582513746</v>
      </c>
      <c r="AOT25" s="52">
        <v>172836.04006322334</v>
      </c>
      <c r="AOU25" s="52">
        <v>176617.04790481622</v>
      </c>
      <c r="AOV25" s="52">
        <v>180480.7700940241</v>
      </c>
      <c r="AOW25" s="52">
        <v>184429.01611223078</v>
      </c>
      <c r="AOX25" s="52">
        <v>188463.63502552296</v>
      </c>
      <c r="AOY25" s="52">
        <v>192586.51635065596</v>
      </c>
      <c r="AOZ25" s="52">
        <v>196799.59093996338</v>
      </c>
      <c r="APA25" s="52">
        <v>201104.83188562543</v>
      </c>
      <c r="APB25" s="52">
        <v>205504.25544371913</v>
      </c>
      <c r="APC25" s="52">
        <v>209999.92197848341</v>
      </c>
      <c r="APD25" s="52">
        <v>214593.93692724116</v>
      </c>
      <c r="APE25" s="52">
        <v>219288.45178643017</v>
      </c>
      <c r="APF25" s="52">
        <v>224085.66511920476</v>
      </c>
      <c r="APG25" s="52">
        <v>228987.82358507992</v>
      </c>
      <c r="APH25" s="52">
        <v>233997.22299210037</v>
      </c>
      <c r="API25" s="52">
        <v>239116.20937202699</v>
      </c>
      <c r="APJ25" s="52">
        <v>244347.18007904437</v>
      </c>
      <c r="APK25" s="52">
        <v>249692.58491250398</v>
      </c>
      <c r="APL25" s="52">
        <v>255154.92726422893</v>
      </c>
      <c r="APM25" s="54">
        <v>526645.08000000007</v>
      </c>
      <c r="APN25" s="52">
        <v>527880.51060714596</v>
      </c>
      <c r="APO25" s="52">
        <v>529118.83934975916</v>
      </c>
      <c r="APP25" s="52">
        <v>530360.07302643219</v>
      </c>
      <c r="APQ25" s="52">
        <v>531604.21845170599</v>
      </c>
      <c r="APR25" s="52">
        <v>532851.28245610744</v>
      </c>
      <c r="APS25" s="52">
        <v>534101.27188618667</v>
      </c>
      <c r="APT25" s="52">
        <v>535354.19360455486</v>
      </c>
      <c r="APU25" s="52">
        <v>536610.05448992189</v>
      </c>
      <c r="APV25" s="52">
        <v>537868.86143713398</v>
      </c>
      <c r="APW25" s="52">
        <v>539130.62135721173</v>
      </c>
      <c r="APX25" s="52">
        <v>540395.34117738786</v>
      </c>
      <c r="APY25" s="52">
        <v>541663.02784114552</v>
      </c>
      <c r="APZ25" s="52">
        <v>542933.6883082561</v>
      </c>
      <c r="AQA25" s="52">
        <v>544207.32955481752</v>
      </c>
      <c r="AQB25" s="52">
        <v>545483.95857329259</v>
      </c>
      <c r="AQC25" s="52">
        <v>546763.58237254759</v>
      </c>
      <c r="AQD25" s="52">
        <v>548046.20797789027</v>
      </c>
      <c r="AQE25" s="52">
        <v>549331.84243110893</v>
      </c>
      <c r="AQF25" s="52">
        <v>550620.49279051076</v>
      </c>
      <c r="AQG25" s="52">
        <v>551912.16613096069</v>
      </c>
      <c r="AQH25" s="52">
        <v>553206.86954392027</v>
      </c>
      <c r="AQI25" s="52">
        <v>554504.61013748648</v>
      </c>
      <c r="AQJ25" s="52">
        <v>555805.3950364308</v>
      </c>
      <c r="AQK25" s="52">
        <v>557109.23138223845</v>
      </c>
      <c r="AQL25" s="52">
        <v>558416.12633314752</v>
      </c>
      <c r="AQM25" s="52">
        <v>20256</v>
      </c>
      <c r="AQN25" s="55">
        <v>4456.32</v>
      </c>
      <c r="AQO25" s="56">
        <v>4553.8076585837289</v>
      </c>
      <c r="AQP25" s="56">
        <v>4653.4279834876816</v>
      </c>
      <c r="AQQ25" s="56">
        <v>4755.2276294956473</v>
      </c>
      <c r="AQR25" s="56">
        <v>4859.2542720240535</v>
      </c>
      <c r="AQS25" s="56">
        <v>4965.5566294495993</v>
      </c>
      <c r="AQT25" s="56">
        <v>5074.184485925336</v>
      </c>
      <c r="AQU25" s="56">
        <v>5185.1887146958788</v>
      </c>
      <c r="AQV25" s="56">
        <v>5298.6213019226661</v>
      </c>
      <c r="AQW25" s="56">
        <v>5414.5353710304298</v>
      </c>
      <c r="AQX25" s="56">
        <v>5532.9852075862736</v>
      </c>
      <c r="AQY25" s="56">
        <v>5654.0262847230124</v>
      </c>
      <c r="AQZ25" s="56">
        <v>5777.7152891186815</v>
      </c>
      <c r="ARA25" s="56">
        <v>5904.1101475443766</v>
      </c>
      <c r="ARB25" s="56">
        <v>6033.2700539928665</v>
      </c>
      <c r="ARC25" s="56">
        <v>6165.2554974006762</v>
      </c>
      <c r="ARD25" s="56">
        <v>6300.1282899766256</v>
      </c>
      <c r="ARE25" s="56">
        <v>6437.9515961500902</v>
      </c>
      <c r="ARF25" s="56">
        <v>6578.7899621525439</v>
      </c>
      <c r="ARG25" s="56">
        <v>6722.7093462462335</v>
      </c>
      <c r="ARH25" s="56">
        <v>6869.7771496141459</v>
      </c>
      <c r="ARI25" s="56">
        <v>7020.0622479257318</v>
      </c>
      <c r="ARJ25" s="56">
        <v>7173.6350235931677</v>
      </c>
      <c r="ARK25" s="56">
        <v>7330.5673987332675</v>
      </c>
      <c r="ARL25" s="56">
        <v>7490.9328688504766</v>
      </c>
      <c r="ARM25" s="56">
        <v>7654.8065372567244</v>
      </c>
      <c r="ARN25" s="55">
        <v>15799.68</v>
      </c>
      <c r="ARO25" s="56">
        <v>15836.74368671499</v>
      </c>
      <c r="ARP25" s="56">
        <v>15873.894319296789</v>
      </c>
      <c r="ARQ25" s="56">
        <v>15911.132101707399</v>
      </c>
      <c r="ARR25" s="56">
        <v>15948.457238387287</v>
      </c>
      <c r="ARS25" s="56">
        <v>15985.869934256507</v>
      </c>
      <c r="ART25" s="56">
        <v>16023.370394715823</v>
      </c>
      <c r="ARU25" s="56">
        <v>16060.95882564784</v>
      </c>
      <c r="ARV25" s="56">
        <v>16098.635433418134</v>
      </c>
      <c r="ARW25" s="56">
        <v>16136.400424876381</v>
      </c>
      <c r="ARX25" s="56">
        <v>16174.254007357496</v>
      </c>
      <c r="ARY25" s="56">
        <v>16212.196388682774</v>
      </c>
      <c r="ARZ25" s="56">
        <v>16250.227777161022</v>
      </c>
      <c r="ASA25" s="56">
        <v>16288.348381589714</v>
      </c>
      <c r="ASB25" s="56">
        <v>16326.558411256128</v>
      </c>
      <c r="ASC25" s="56">
        <v>16364.8580759385</v>
      </c>
      <c r="ASD25" s="56">
        <v>16403.247585907175</v>
      </c>
      <c r="ASE25" s="56">
        <v>16441.727151925756</v>
      </c>
      <c r="ASF25" s="56">
        <v>16480.296985252273</v>
      </c>
      <c r="ASG25" s="56">
        <v>16518.957297640332</v>
      </c>
      <c r="ASH25" s="56">
        <v>16557.708301340281</v>
      </c>
      <c r="ASI25" s="56">
        <v>16596.550209100376</v>
      </c>
      <c r="ASJ25" s="56">
        <v>16635.483234167954</v>
      </c>
      <c r="ASK25" s="56">
        <v>16674.507590290588</v>
      </c>
      <c r="ASL25" s="56">
        <v>16713.623491717277</v>
      </c>
      <c r="ASM25" s="56">
        <v>16752.831153199615</v>
      </c>
      <c r="ASN25" s="57">
        <v>0.5</v>
      </c>
      <c r="ASO25" s="56">
        <v>148540.92000000001</v>
      </c>
      <c r="ASP25" s="56">
        <v>151790.4412405467</v>
      </c>
      <c r="ASQ25" s="56">
        <v>155111.04988443493</v>
      </c>
      <c r="ASR25" s="56">
        <v>158504.30105887877</v>
      </c>
      <c r="ASS25" s="56">
        <v>161971.78391147478</v>
      </c>
      <c r="AST25" s="56">
        <v>165515.12235444103</v>
      </c>
      <c r="ASU25" s="59">
        <v>144973.69356440354</v>
      </c>
      <c r="ASV25" s="59">
        <v>123454.31433087381</v>
      </c>
      <c r="ASW25" s="59">
        <v>100924.02737418069</v>
      </c>
      <c r="ASX25" s="59">
        <v>77348.901468867465</v>
      </c>
      <c r="ASY25" s="59">
        <v>52694.004603494504</v>
      </c>
      <c r="ASZ25" s="59">
        <v>26923.376432217563</v>
      </c>
      <c r="ATA25" s="59">
        <v>0</v>
      </c>
      <c r="ATB25" s="56">
        <v>0</v>
      </c>
      <c r="ATC25" s="56">
        <v>0</v>
      </c>
      <c r="ATD25" s="59">
        <v>0</v>
      </c>
      <c r="ATE25" s="56">
        <v>0</v>
      </c>
      <c r="ATF25" s="56">
        <v>0</v>
      </c>
      <c r="ATG25" s="56">
        <v>0</v>
      </c>
      <c r="ATH25" s="56">
        <v>0</v>
      </c>
      <c r="ATI25" s="56">
        <v>0</v>
      </c>
      <c r="ATJ25" s="56">
        <v>0</v>
      </c>
      <c r="ATK25" s="56">
        <v>0</v>
      </c>
      <c r="ATL25" s="56">
        <v>0</v>
      </c>
      <c r="ATM25" s="56">
        <v>0</v>
      </c>
      <c r="ATN25" s="56">
        <v>0</v>
      </c>
      <c r="ATO25" s="56">
        <v>526645.08000000007</v>
      </c>
      <c r="ATP25" s="56">
        <v>527880.51060714596</v>
      </c>
      <c r="ATQ25" s="56">
        <v>529118.83934975916</v>
      </c>
      <c r="ATR25" s="56">
        <v>530360.07302643219</v>
      </c>
      <c r="ATS25" s="56">
        <v>531604.21845170599</v>
      </c>
      <c r="ATT25" s="56">
        <v>532851.28245610744</v>
      </c>
      <c r="ATU25" s="59">
        <v>457801.09018815996</v>
      </c>
      <c r="ATV25" s="59">
        <v>382395.85257468204</v>
      </c>
      <c r="ATW25" s="59">
        <v>306634.31685138395</v>
      </c>
      <c r="ATX25" s="59">
        <v>230515.22633020027</v>
      </c>
      <c r="ATY25" s="59">
        <v>154037.32038777476</v>
      </c>
      <c r="ATZ25" s="59">
        <v>77199.334453912554</v>
      </c>
      <c r="AUA25" s="59">
        <v>0</v>
      </c>
      <c r="AUB25" s="56">
        <v>0</v>
      </c>
      <c r="AUC25" s="56">
        <v>0</v>
      </c>
      <c r="AUD25" s="59">
        <v>0</v>
      </c>
      <c r="AUE25" s="56">
        <v>0</v>
      </c>
      <c r="AUF25" s="56">
        <v>0</v>
      </c>
      <c r="AUG25" s="56">
        <v>0</v>
      </c>
      <c r="AUH25" s="56">
        <v>0</v>
      </c>
      <c r="AUI25" s="56">
        <v>0</v>
      </c>
      <c r="AUJ25" s="56">
        <v>0</v>
      </c>
      <c r="AUK25" s="56">
        <v>0</v>
      </c>
      <c r="AUL25" s="56">
        <v>0</v>
      </c>
      <c r="AUM25" s="56">
        <v>0</v>
      </c>
      <c r="AUN25" s="56">
        <v>0</v>
      </c>
      <c r="AUO25" s="58">
        <v>0.5</v>
      </c>
      <c r="AUP25" s="56">
        <v>4456.32</v>
      </c>
      <c r="AUQ25" s="56">
        <v>4553.8076585837289</v>
      </c>
      <c r="AUR25" s="56">
        <v>4653.4279834876816</v>
      </c>
      <c r="AUS25" s="56">
        <v>4755.2276294956473</v>
      </c>
      <c r="AUT25" s="56">
        <v>4859.2542720240535</v>
      </c>
      <c r="AUU25" s="56">
        <v>4965.5566294495993</v>
      </c>
      <c r="AUV25" s="59">
        <v>4349.3009879360025</v>
      </c>
      <c r="AUW25" s="59">
        <v>3703.7062247827707</v>
      </c>
      <c r="AUX25" s="59">
        <v>3027.7836010986662</v>
      </c>
      <c r="AUY25" s="59">
        <v>2320.5151590130413</v>
      </c>
      <c r="AUZ25" s="59">
        <v>1580.852916453221</v>
      </c>
      <c r="AVA25" s="59">
        <v>807.71804067471601</v>
      </c>
      <c r="AVB25" s="59">
        <v>0</v>
      </c>
      <c r="AVC25" s="56">
        <v>0</v>
      </c>
      <c r="AVD25" s="56">
        <v>0</v>
      </c>
      <c r="AVE25" s="59">
        <v>0</v>
      </c>
      <c r="AVF25" s="56">
        <v>0</v>
      </c>
      <c r="AVG25" s="56">
        <v>0</v>
      </c>
      <c r="AVH25" s="56">
        <v>0</v>
      </c>
      <c r="AVI25" s="56">
        <v>0</v>
      </c>
      <c r="AVJ25" s="56">
        <v>0</v>
      </c>
      <c r="AVK25" s="56">
        <v>0</v>
      </c>
      <c r="AVL25" s="56">
        <v>0</v>
      </c>
      <c r="AVM25" s="56">
        <v>0</v>
      </c>
      <c r="AVN25" s="56">
        <v>0</v>
      </c>
      <c r="AVO25" s="56">
        <v>0</v>
      </c>
      <c r="AVP25" s="56">
        <v>15799.68</v>
      </c>
      <c r="AVQ25" s="56">
        <v>15836.74368671499</v>
      </c>
      <c r="AVR25" s="56">
        <v>15873.894319296789</v>
      </c>
      <c r="AVS25" s="56">
        <v>15911.132101707399</v>
      </c>
      <c r="AVT25" s="56">
        <v>15948.457238387287</v>
      </c>
      <c r="AVU25" s="56">
        <v>15985.869934256507</v>
      </c>
      <c r="AVV25" s="59">
        <v>13734.317481184989</v>
      </c>
      <c r="AVW25" s="59">
        <v>11472.113446891315</v>
      </c>
      <c r="AVX25" s="59">
        <v>9199.2202476675047</v>
      </c>
      <c r="AVY25" s="59">
        <v>6915.6001820898773</v>
      </c>
      <c r="AVZ25" s="59">
        <v>4621.2154306735702</v>
      </c>
      <c r="AWA25" s="59">
        <v>2316.0280555261106</v>
      </c>
      <c r="AWB25" s="59">
        <v>0</v>
      </c>
      <c r="AWC25" s="56">
        <v>0</v>
      </c>
      <c r="AWD25" s="56">
        <v>0</v>
      </c>
      <c r="AWE25" s="59">
        <v>0</v>
      </c>
      <c r="AWF25" s="56">
        <v>0</v>
      </c>
      <c r="AWG25" s="56">
        <v>0</v>
      </c>
      <c r="AWH25" s="56">
        <v>0</v>
      </c>
      <c r="AWI25" s="56">
        <v>0</v>
      </c>
      <c r="AWJ25" s="56">
        <v>0</v>
      </c>
      <c r="AWK25" s="56">
        <v>0</v>
      </c>
      <c r="AWL25" s="56">
        <v>0</v>
      </c>
      <c r="AWM25" s="56">
        <v>0</v>
      </c>
      <c r="AWN25" s="56">
        <v>0</v>
      </c>
      <c r="AWO25" s="56">
        <v>0</v>
      </c>
      <c r="AWP25" s="57">
        <v>0.76</v>
      </c>
      <c r="AWQ25" s="56">
        <v>148540.92000000001</v>
      </c>
      <c r="AWR25" s="56">
        <v>151790.4412405467</v>
      </c>
      <c r="AWS25" s="56">
        <v>155111.04988443493</v>
      </c>
      <c r="AWT25" s="56">
        <v>158504.30105887877</v>
      </c>
      <c r="AWU25" s="56">
        <v>161971.78391147478</v>
      </c>
      <c r="AWV25" s="56">
        <v>165515.12235444103</v>
      </c>
      <c r="AWW25" s="59">
        <v>47756.040232979991</v>
      </c>
      <c r="AWX25" s="56">
        <v>48800.764253145411</v>
      </c>
      <c r="AWY25" s="56">
        <v>49868.342937830465</v>
      </c>
      <c r="AWZ25" s="56">
        <v>50959.276261842097</v>
      </c>
      <c r="AXA25" s="56">
        <v>52074.075137571039</v>
      </c>
      <c r="AXB25" s="56">
        <v>53213.261654265305</v>
      </c>
      <c r="AXC25" s="56">
        <v>54377.36932253815</v>
      </c>
      <c r="AXD25" s="56">
        <v>55566.943324224951</v>
      </c>
      <c r="AXE25" s="56">
        <v>56782.540767706007</v>
      </c>
      <c r="AXF25" s="56">
        <v>58024.730948814809</v>
      </c>
      <c r="AXG25" s="56">
        <v>59294.095617454142</v>
      </c>
      <c r="AXH25" s="56">
        <v>60591.229250044562</v>
      </c>
      <c r="AXI25" s="56">
        <v>61916.739327933225</v>
      </c>
      <c r="AXJ25" s="56">
        <v>63271.246621893108</v>
      </c>
      <c r="AXK25" s="56">
        <v>64655.385482846097</v>
      </c>
      <c r="AXL25" s="56">
        <v>66069.804138945983</v>
      </c>
      <c r="AXM25" s="56">
        <v>67515.164999160566</v>
      </c>
      <c r="AXN25" s="56">
        <v>68992.14496349488</v>
      </c>
      <c r="AXO25" s="56">
        <v>70501.435740001121</v>
      </c>
      <c r="AXP25" s="56">
        <v>72043.744168723468</v>
      </c>
      <c r="AXQ25" s="56">
        <v>526645.08000000007</v>
      </c>
      <c r="AXR25" s="56">
        <v>527880.51060714596</v>
      </c>
      <c r="AXS25" s="56">
        <v>529118.83934975916</v>
      </c>
      <c r="AXT25" s="56">
        <v>530360.07302643219</v>
      </c>
      <c r="AXU25" s="56">
        <v>531604.21845170599</v>
      </c>
      <c r="AXV25" s="56">
        <v>532851.28245610744</v>
      </c>
      <c r="AXW25" s="59">
        <v>150805.06500315858</v>
      </c>
      <c r="AXX25" s="56">
        <v>151158.83113540371</v>
      </c>
      <c r="AXY25" s="56">
        <v>151513.42715009558</v>
      </c>
      <c r="AXZ25" s="56">
        <v>151868.85499401428</v>
      </c>
      <c r="AYA25" s="56">
        <v>152225.11661850684</v>
      </c>
      <c r="AYB25" s="56">
        <v>152582.21397949776</v>
      </c>
      <c r="AYC25" s="56">
        <v>152940.14903749991</v>
      </c>
      <c r="AYD25" s="56">
        <v>153298.92375762525</v>
      </c>
      <c r="AYE25" s="56">
        <v>153658.54010959555</v>
      </c>
      <c r="AYF25" s="56">
        <v>154019.00006775319</v>
      </c>
      <c r="AYG25" s="56">
        <v>154380.30561107225</v>
      </c>
      <c r="AYH25" s="56">
        <v>154742.45872316902</v>
      </c>
      <c r="AYI25" s="56">
        <v>155105.4613923131</v>
      </c>
      <c r="AYJ25" s="56">
        <v>155469.31561143833</v>
      </c>
      <c r="AYK25" s="56">
        <v>155834.02337815359</v>
      </c>
      <c r="AYL25" s="56">
        <v>156199.58669475396</v>
      </c>
      <c r="AYM25" s="56">
        <v>156566.00756823146</v>
      </c>
      <c r="AYN25" s="56">
        <v>156933.28801028634</v>
      </c>
      <c r="AYO25" s="56">
        <v>157301.43003733791</v>
      </c>
      <c r="AYP25" s="56">
        <v>157670.43567053578</v>
      </c>
      <c r="AYQ25" s="60">
        <v>0.76</v>
      </c>
      <c r="AYR25" s="56">
        <v>4456.32</v>
      </c>
      <c r="AYS25" s="56">
        <v>4553.8076585837289</v>
      </c>
      <c r="AYT25" s="56">
        <v>4653.4279834876816</v>
      </c>
      <c r="AYU25" s="56">
        <v>4755.2276294956473</v>
      </c>
      <c r="AYV25" s="56">
        <v>4859.2542720240535</v>
      </c>
      <c r="AYW25" s="56">
        <v>4965.5566294495993</v>
      </c>
      <c r="AYX25" s="59">
        <v>1432.710913673036</v>
      </c>
      <c r="AYY25" s="56">
        <v>1464.0532841494246</v>
      </c>
      <c r="AYZ25" s="56">
        <v>1496.0813087781646</v>
      </c>
      <c r="AZA25" s="56">
        <v>1528.8099871144743</v>
      </c>
      <c r="AZB25" s="56">
        <v>1562.254646847889</v>
      </c>
      <c r="AZC25" s="56">
        <v>1596.4309509806153</v>
      </c>
      <c r="AZD25" s="56">
        <v>1631.3549051629218</v>
      </c>
      <c r="AZE25" s="56">
        <v>1667.0428651890004</v>
      </c>
      <c r="AZF25" s="56">
        <v>1703.5115446568093</v>
      </c>
      <c r="AZG25" s="56">
        <v>1740.778022795485</v>
      </c>
      <c r="AZH25" s="56">
        <v>1778.8597524639883</v>
      </c>
      <c r="AZI25" s="56">
        <v>1817.7745683247313</v>
      </c>
      <c r="AZJ25" s="56">
        <v>1857.5406951960124</v>
      </c>
      <c r="AZK25" s="56">
        <v>1898.1767565871719</v>
      </c>
      <c r="AZL25" s="56">
        <v>1939.7017834204646</v>
      </c>
      <c r="AZM25" s="56">
        <v>1982.1352229437359</v>
      </c>
      <c r="AZN25" s="56">
        <v>2025.4969478380708</v>
      </c>
      <c r="AZO25" s="56">
        <v>2069.8072655246874</v>
      </c>
      <c r="AZP25" s="56">
        <v>2115.0869276754288</v>
      </c>
      <c r="AZQ25" s="56">
        <v>2161.3571399313105</v>
      </c>
      <c r="AZR25" s="56">
        <v>15799.68</v>
      </c>
      <c r="AZS25" s="56">
        <v>15836.74368671499</v>
      </c>
      <c r="AZT25" s="56">
        <v>15873.894319296789</v>
      </c>
      <c r="AZU25" s="56">
        <v>15911.132101707399</v>
      </c>
      <c r="AZV25" s="56">
        <v>15948.457238387287</v>
      </c>
      <c r="AZW25" s="56">
        <v>15985.869934256507</v>
      </c>
      <c r="AZX25" s="59">
        <v>4524.2457585079974</v>
      </c>
      <c r="AZY25" s="56">
        <v>4534.8589625358609</v>
      </c>
      <c r="AZZ25" s="56">
        <v>4545.4970635533555</v>
      </c>
      <c r="BAA25" s="56">
        <v>4556.1601199650959</v>
      </c>
      <c r="BAB25" s="56">
        <v>4566.8481903127049</v>
      </c>
      <c r="BAC25" s="56">
        <v>4577.5613332751363</v>
      </c>
      <c r="BAD25" s="56">
        <v>4588.2996076689942</v>
      </c>
      <c r="BAE25" s="56">
        <v>4599.0630724488601</v>
      </c>
      <c r="BAF25" s="56">
        <v>4609.8517867076125</v>
      </c>
      <c r="BAG25" s="56">
        <v>4620.6658096767533</v>
      </c>
      <c r="BAH25" s="56">
        <v>4631.5052007267313</v>
      </c>
      <c r="BAI25" s="56">
        <v>4642.3700193672721</v>
      </c>
      <c r="BAJ25" s="56">
        <v>4653.2603252477002</v>
      </c>
      <c r="BAK25" s="56">
        <v>4664.1761781572704</v>
      </c>
      <c r="BAL25" s="56">
        <v>4675.117638025491</v>
      </c>
      <c r="BAM25" s="56">
        <v>4686.0847649224588</v>
      </c>
      <c r="BAN25" s="56">
        <v>4697.0776190591869</v>
      </c>
      <c r="BAO25" s="56">
        <v>4708.096260787931</v>
      </c>
      <c r="BAP25" s="56">
        <v>4719.1407506025253</v>
      </c>
      <c r="BAQ25" s="56">
        <v>4730.211149138715</v>
      </c>
      <c r="BAR25" s="57">
        <v>0.76</v>
      </c>
      <c r="BAS25" s="56">
        <v>148540.92000000001</v>
      </c>
      <c r="BAT25" s="56">
        <v>151790.4412405467</v>
      </c>
      <c r="BAU25" s="56">
        <v>155111.04988443493</v>
      </c>
      <c r="BAV25" s="56">
        <v>158504.30105887877</v>
      </c>
      <c r="BAW25" s="56">
        <v>161971.78391147478</v>
      </c>
      <c r="BAX25" s="56">
        <v>165515.12235444103</v>
      </c>
      <c r="BAY25" s="56">
        <v>40933.748771125705</v>
      </c>
      <c r="BAZ25" s="56">
        <v>34857.688752246722</v>
      </c>
      <c r="BBA25" s="56">
        <v>28496.195964474551</v>
      </c>
      <c r="BBB25" s="56">
        <v>21839.689826503756</v>
      </c>
      <c r="BBC25" s="56">
        <v>14878.307182163153</v>
      </c>
      <c r="BBD25" s="56">
        <v>7601.8945220379001</v>
      </c>
      <c r="BBE25" s="56">
        <v>0</v>
      </c>
      <c r="BBF25" s="56">
        <v>0</v>
      </c>
      <c r="BBG25" s="56">
        <v>0</v>
      </c>
      <c r="BBH25" s="56">
        <v>0</v>
      </c>
      <c r="BBI25" s="55">
        <v>0</v>
      </c>
      <c r="BBJ25" s="55">
        <v>0</v>
      </c>
      <c r="BBK25" s="55">
        <v>0</v>
      </c>
      <c r="BBL25" s="55">
        <v>0</v>
      </c>
      <c r="BBM25" s="55">
        <v>0</v>
      </c>
      <c r="BBN25" s="55">
        <v>0</v>
      </c>
      <c r="BBO25" s="55">
        <v>0</v>
      </c>
      <c r="BBP25" s="55">
        <v>0</v>
      </c>
      <c r="BBQ25" s="55">
        <v>0</v>
      </c>
      <c r="BBR25" s="55">
        <v>0</v>
      </c>
      <c r="BBS25" s="56">
        <v>526645.08000000007</v>
      </c>
      <c r="BBT25" s="56">
        <v>527880.51060714596</v>
      </c>
      <c r="BBU25" s="56">
        <v>529118.83934975916</v>
      </c>
      <c r="BBV25" s="56">
        <v>530360.07302643219</v>
      </c>
      <c r="BBW25" s="56">
        <v>531604.21845170599</v>
      </c>
      <c r="BBX25" s="56">
        <v>532851.28245610744</v>
      </c>
      <c r="BBY25" s="56">
        <v>129261.48428842163</v>
      </c>
      <c r="BBZ25" s="56">
        <v>107970.59366814551</v>
      </c>
      <c r="BCA25" s="56">
        <v>86579.101228626037</v>
      </c>
      <c r="BCB25" s="56">
        <v>65086.65214029183</v>
      </c>
      <c r="BCC25" s="56">
        <v>43492.890462430521</v>
      </c>
      <c r="BCD25" s="56">
        <v>21797.459139928251</v>
      </c>
      <c r="BCE25" s="56">
        <v>0</v>
      </c>
      <c r="BCF25" s="56">
        <v>0</v>
      </c>
      <c r="BCG25" s="56">
        <v>0</v>
      </c>
      <c r="BCH25" s="59">
        <v>0</v>
      </c>
      <c r="BCI25" s="55">
        <v>0</v>
      </c>
      <c r="BCJ25" s="55">
        <v>0</v>
      </c>
      <c r="BCK25" s="55">
        <v>0</v>
      </c>
      <c r="BCL25" s="55">
        <v>0</v>
      </c>
      <c r="BCM25" s="55">
        <v>0</v>
      </c>
      <c r="BCN25" s="55">
        <v>0</v>
      </c>
      <c r="BCO25" s="55">
        <v>0</v>
      </c>
      <c r="BCP25" s="55">
        <v>0</v>
      </c>
      <c r="BCQ25" s="55">
        <v>0</v>
      </c>
      <c r="BCR25" s="55">
        <v>0</v>
      </c>
      <c r="BCS25" s="57">
        <v>0.76</v>
      </c>
      <c r="BCT25" s="56">
        <v>4456.32</v>
      </c>
      <c r="BCU25" s="56">
        <v>4553.8076585837289</v>
      </c>
      <c r="BCV25" s="56">
        <v>4653.4279834876816</v>
      </c>
      <c r="BCW25" s="56">
        <v>4755.2276294956473</v>
      </c>
      <c r="BCX25" s="56">
        <v>4859.2542720240535</v>
      </c>
      <c r="BCY25" s="56">
        <v>4965.5566294495993</v>
      </c>
      <c r="BCZ25" s="56">
        <v>1228.0379260054594</v>
      </c>
      <c r="BDA25" s="56">
        <v>1045.7523458210176</v>
      </c>
      <c r="BDB25" s="56">
        <v>854.90360501609405</v>
      </c>
      <c r="BDC25" s="56">
        <v>655.20428019191752</v>
      </c>
      <c r="BDD25" s="56">
        <v>446.35847052796828</v>
      </c>
      <c r="BDE25" s="56">
        <v>228.06156442580217</v>
      </c>
      <c r="BDF25" s="56">
        <v>0</v>
      </c>
      <c r="BDG25" s="56">
        <v>0</v>
      </c>
      <c r="BDH25" s="56">
        <v>0</v>
      </c>
      <c r="BDI25" s="59">
        <v>0</v>
      </c>
      <c r="BDJ25" s="55">
        <v>0</v>
      </c>
      <c r="BDK25" s="55">
        <v>0</v>
      </c>
      <c r="BDL25" s="55">
        <v>0</v>
      </c>
      <c r="BDM25" s="55">
        <v>0</v>
      </c>
      <c r="BDN25" s="55">
        <v>0</v>
      </c>
      <c r="BDO25" s="55">
        <v>0</v>
      </c>
      <c r="BDP25" s="55">
        <v>0</v>
      </c>
      <c r="BDQ25" s="55">
        <v>0</v>
      </c>
      <c r="BDR25" s="55">
        <v>0</v>
      </c>
      <c r="BDS25" s="55">
        <v>0</v>
      </c>
      <c r="BDT25" s="56">
        <v>15799.68</v>
      </c>
      <c r="BDU25" s="56">
        <v>15836.74368671499</v>
      </c>
      <c r="BDV25" s="56">
        <v>15873.894319296789</v>
      </c>
      <c r="BDW25" s="56">
        <v>15911.132101707399</v>
      </c>
      <c r="BDX25" s="56">
        <v>15948.457238387287</v>
      </c>
      <c r="BDY25" s="56">
        <v>15985.869934256507</v>
      </c>
      <c r="BDZ25" s="56">
        <v>3877.9249358639977</v>
      </c>
      <c r="BEA25" s="56">
        <v>3239.1849732399005</v>
      </c>
      <c r="BEB25" s="56">
        <v>2597.42689345906</v>
      </c>
      <c r="BEC25" s="56">
        <v>1952.6400514136124</v>
      </c>
      <c r="BED25" s="56">
        <v>1304.8137686607727</v>
      </c>
      <c r="BEE25" s="56">
        <v>653.93733332501949</v>
      </c>
      <c r="BEF25" s="56">
        <v>0</v>
      </c>
      <c r="BEG25" s="56">
        <v>0</v>
      </c>
      <c r="BEH25" s="56">
        <v>0</v>
      </c>
      <c r="BEI25" s="59">
        <v>0</v>
      </c>
      <c r="BEJ25" s="55">
        <v>0</v>
      </c>
      <c r="BEK25" s="55">
        <v>0</v>
      </c>
      <c r="BEL25" s="55">
        <v>0</v>
      </c>
      <c r="BEM25" s="55">
        <v>0</v>
      </c>
      <c r="BEN25" s="55">
        <v>0</v>
      </c>
      <c r="BEO25" s="55">
        <v>0</v>
      </c>
      <c r="BEP25" s="55">
        <v>0</v>
      </c>
      <c r="BEQ25" s="55">
        <v>0</v>
      </c>
      <c r="BER25" s="55">
        <v>0</v>
      </c>
      <c r="BES25" s="55">
        <v>0</v>
      </c>
      <c r="BET25" s="57">
        <v>0</v>
      </c>
      <c r="BEU25" s="56">
        <v>148540.92000000001</v>
      </c>
      <c r="BEV25" s="56">
        <v>151790.4412405467</v>
      </c>
      <c r="BEW25" s="56">
        <v>155111.04988443493</v>
      </c>
      <c r="BEX25" s="56">
        <v>158504.30105887877</v>
      </c>
      <c r="BEY25" s="56">
        <v>161971.78391147478</v>
      </c>
      <c r="BEZ25" s="56">
        <v>165515.12235444103</v>
      </c>
      <c r="BFA25" s="56">
        <v>40933.748771125705</v>
      </c>
      <c r="BFB25" s="56">
        <v>34857.688752246722</v>
      </c>
      <c r="BFC25" s="56">
        <v>28496.195964474551</v>
      </c>
      <c r="BFD25" s="56">
        <v>21839.689826503756</v>
      </c>
      <c r="BFE25" s="56">
        <v>14878.307182163153</v>
      </c>
      <c r="BFF25" s="56">
        <v>7601.8945220379001</v>
      </c>
      <c r="BFG25" s="56">
        <v>0</v>
      </c>
      <c r="BFH25" s="56">
        <v>0</v>
      </c>
      <c r="BFI25" s="56">
        <v>0</v>
      </c>
      <c r="BFJ25" s="56">
        <v>0</v>
      </c>
      <c r="BFK25" s="56">
        <v>0</v>
      </c>
      <c r="BFL25" s="56">
        <v>0</v>
      </c>
      <c r="BFM25" s="56">
        <v>0</v>
      </c>
      <c r="BFN25" s="56">
        <v>0</v>
      </c>
      <c r="BFO25" s="56">
        <v>0</v>
      </c>
      <c r="BFP25" s="56">
        <v>0</v>
      </c>
      <c r="BFQ25" s="56">
        <v>0</v>
      </c>
      <c r="BFR25" s="56">
        <v>0</v>
      </c>
      <c r="BFS25" s="56">
        <v>0</v>
      </c>
      <c r="BFT25" s="56">
        <v>0</v>
      </c>
      <c r="BFU25" s="56">
        <v>526645.08000000007</v>
      </c>
      <c r="BFV25" s="56">
        <v>527880.51060714596</v>
      </c>
      <c r="BFW25" s="56">
        <v>529118.83934975916</v>
      </c>
      <c r="BFX25" s="56">
        <v>530360.07302643219</v>
      </c>
      <c r="BFY25" s="56">
        <v>531604.21845170599</v>
      </c>
      <c r="BFZ25" s="56">
        <v>532851.28245610744</v>
      </c>
      <c r="BGA25" s="56">
        <v>129261.48428842163</v>
      </c>
      <c r="BGB25" s="56">
        <v>107970.59366814551</v>
      </c>
      <c r="BGC25" s="56">
        <v>86579.101228626037</v>
      </c>
      <c r="BGD25" s="56">
        <v>65086.65214029183</v>
      </c>
      <c r="BGE25" s="56">
        <v>43492.890462430521</v>
      </c>
      <c r="BGF25" s="56">
        <v>21797.459139928251</v>
      </c>
      <c r="BGG25" s="56">
        <v>0</v>
      </c>
      <c r="BGH25" s="56">
        <v>0</v>
      </c>
      <c r="BGI25" s="56">
        <v>0</v>
      </c>
      <c r="BGJ25" s="56">
        <v>0</v>
      </c>
      <c r="BGK25" s="56">
        <v>0</v>
      </c>
      <c r="BGL25" s="56">
        <v>0</v>
      </c>
      <c r="BGM25" s="56">
        <v>0</v>
      </c>
      <c r="BGN25" s="56">
        <v>0</v>
      </c>
      <c r="BGO25" s="56">
        <v>0</v>
      </c>
      <c r="BGP25" s="56">
        <v>0</v>
      </c>
      <c r="BGQ25" s="56">
        <v>0</v>
      </c>
      <c r="BGR25" s="56">
        <v>0</v>
      </c>
      <c r="BGS25" s="56">
        <v>0</v>
      </c>
      <c r="BGT25" s="56">
        <v>0</v>
      </c>
      <c r="BGU25" s="57">
        <v>0.25</v>
      </c>
      <c r="BGV25" s="56">
        <v>4456.32</v>
      </c>
      <c r="BGW25" s="56">
        <v>4553.8076585837289</v>
      </c>
      <c r="BGX25" s="56">
        <v>4653.4279834876816</v>
      </c>
      <c r="BGY25" s="56">
        <v>4755.2276294956473</v>
      </c>
      <c r="BGZ25" s="56">
        <v>4859.2542720240535</v>
      </c>
      <c r="BHA25" s="56">
        <v>3724.1674720871997</v>
      </c>
      <c r="BHB25" s="56">
        <v>921.02844450409452</v>
      </c>
      <c r="BHC25" s="56">
        <v>784.31425936576318</v>
      </c>
      <c r="BHD25" s="56">
        <v>641.17770376207056</v>
      </c>
      <c r="BHE25" s="56">
        <v>491.40321014393817</v>
      </c>
      <c r="BHF25" s="56">
        <v>334.76885289597624</v>
      </c>
      <c r="BHG25" s="56">
        <v>171.04617331935162</v>
      </c>
      <c r="BHH25" s="56">
        <v>0</v>
      </c>
      <c r="BHI25" s="56">
        <v>0</v>
      </c>
      <c r="BHJ25" s="56">
        <v>0</v>
      </c>
      <c r="BHK25" s="59">
        <v>0</v>
      </c>
      <c r="BHL25" s="56">
        <v>0</v>
      </c>
      <c r="BHM25" s="56">
        <v>0</v>
      </c>
      <c r="BHN25" s="56">
        <v>0</v>
      </c>
      <c r="BHO25" s="56">
        <v>0</v>
      </c>
      <c r="BHP25" s="56">
        <v>0</v>
      </c>
      <c r="BHQ25" s="56">
        <v>0</v>
      </c>
      <c r="BHR25" s="56">
        <v>0</v>
      </c>
      <c r="BHS25" s="56">
        <v>0</v>
      </c>
      <c r="BHT25" s="56">
        <v>0</v>
      </c>
      <c r="BHU25" s="56">
        <v>0</v>
      </c>
      <c r="BHV25" s="56">
        <v>15799.68</v>
      </c>
      <c r="BHW25" s="56">
        <v>15836.74368671499</v>
      </c>
      <c r="BHX25" s="56">
        <v>15873.894319296789</v>
      </c>
      <c r="BHY25" s="56">
        <v>15911.132101707399</v>
      </c>
      <c r="BHZ25" s="56">
        <v>15948.457238387287</v>
      </c>
      <c r="BIA25" s="59">
        <v>11989.40245069238</v>
      </c>
      <c r="BIB25" s="56">
        <v>2908.4437018979984</v>
      </c>
      <c r="BIC25" s="56">
        <v>2429.3887299299254</v>
      </c>
      <c r="BID25" s="56">
        <v>1948.070170094295</v>
      </c>
      <c r="BIE25" s="56">
        <v>1464.4800385602093</v>
      </c>
      <c r="BIF25" s="56">
        <v>978.61032649557956</v>
      </c>
      <c r="BIG25" s="56">
        <v>490.45299999376459</v>
      </c>
      <c r="BIH25" s="56">
        <v>0</v>
      </c>
      <c r="BII25" s="56">
        <v>0</v>
      </c>
      <c r="BIJ25" s="56">
        <v>0</v>
      </c>
      <c r="BIK25" s="59">
        <v>0</v>
      </c>
      <c r="BIL25" s="56">
        <v>0</v>
      </c>
      <c r="BIM25" s="56">
        <v>0</v>
      </c>
      <c r="BIN25" s="56">
        <v>0</v>
      </c>
      <c r="BIO25" s="56">
        <v>0</v>
      </c>
      <c r="BIP25" s="56">
        <v>0</v>
      </c>
      <c r="BIQ25" s="56">
        <v>0</v>
      </c>
      <c r="BIR25" s="56">
        <v>0</v>
      </c>
      <c r="BIS25" s="56">
        <v>0</v>
      </c>
      <c r="BIT25" s="56">
        <v>0</v>
      </c>
      <c r="BIU25" s="56">
        <v>0</v>
      </c>
      <c r="BIV25" s="61">
        <v>0.9</v>
      </c>
      <c r="BIW25" s="61">
        <v>0.9</v>
      </c>
      <c r="BIX25" s="61">
        <f t="shared" si="15"/>
        <v>0.71400000000000008</v>
      </c>
      <c r="BIY25" s="61">
        <f t="shared" si="15"/>
        <v>0.71400000000000008</v>
      </c>
      <c r="BIZ25" s="61">
        <v>0.1</v>
      </c>
      <c r="BJA25" s="61">
        <v>0.1</v>
      </c>
      <c r="BJB25" s="61">
        <v>0.8</v>
      </c>
      <c r="BJC25" s="61">
        <v>0.8</v>
      </c>
      <c r="BJD25" s="61">
        <v>0.8</v>
      </c>
      <c r="BJE25" s="61">
        <v>0.8</v>
      </c>
      <c r="BJF25" s="61">
        <v>1</v>
      </c>
      <c r="BJG25" s="61">
        <v>1</v>
      </c>
      <c r="BJH25" s="61">
        <f t="shared" si="16"/>
        <v>9</v>
      </c>
      <c r="BJI25" s="61">
        <f t="shared" si="16"/>
        <v>9</v>
      </c>
      <c r="BJJ25" s="62">
        <v>0.3</v>
      </c>
      <c r="BJK25" s="62">
        <v>0.3</v>
      </c>
      <c r="BJL25" s="46">
        <f t="shared" si="17"/>
        <v>1.69</v>
      </c>
      <c r="BJM25" s="46">
        <f t="shared" si="17"/>
        <v>1.5649999999999999</v>
      </c>
      <c r="BJN25" s="46">
        <f t="shared" si="17"/>
        <v>1.423</v>
      </c>
      <c r="BJO25" s="46">
        <v>1.5</v>
      </c>
      <c r="BJP25" s="61">
        <f t="shared" si="1"/>
        <v>0.65</v>
      </c>
      <c r="BJQ25" s="61">
        <f t="shared" si="1"/>
        <v>0.65</v>
      </c>
      <c r="BJR25" s="61">
        <v>0.69</v>
      </c>
      <c r="BJS25" s="61">
        <v>0.69</v>
      </c>
      <c r="BJT25" s="82">
        <v>25.4</v>
      </c>
      <c r="BJU25" s="82">
        <v>25.4</v>
      </c>
      <c r="BJV25" s="61">
        <f t="shared" si="18"/>
        <v>38.099999999999994</v>
      </c>
      <c r="BJW25" s="61">
        <f t="shared" si="18"/>
        <v>38.099999999999994</v>
      </c>
      <c r="BJX25" s="61">
        <v>4</v>
      </c>
      <c r="BJY25" s="61">
        <v>4</v>
      </c>
      <c r="BJZ25" s="63">
        <v>73240200</v>
      </c>
      <c r="BKA25" s="63">
        <v>74842422.374561071</v>
      </c>
      <c r="BKB25" s="63">
        <v>76479695.398049161</v>
      </c>
      <c r="BKC25" s="63">
        <v>78152785.847916454</v>
      </c>
      <c r="BKD25" s="63">
        <v>79862477.275845543</v>
      </c>
      <c r="BKE25" s="63">
        <v>81609570.374707028</v>
      </c>
      <c r="BKF25" s="63">
        <v>83394883.353544787</v>
      </c>
      <c r="BKG25" s="63">
        <v>85219252.320764437</v>
      </c>
      <c r="BKH25" s="63">
        <v>87083531.675704688</v>
      </c>
      <c r="BKI25" s="63">
        <v>88988594.508774683</v>
      </c>
      <c r="BKJ25" s="63">
        <v>90935333.010344878</v>
      </c>
      <c r="BKK25" s="63">
        <v>92924658.888583019</v>
      </c>
      <c r="BKL25" s="63">
        <v>94957503.796430647</v>
      </c>
      <c r="BKM25" s="63">
        <v>97034819.767920479</v>
      </c>
      <c r="BKN25" s="63">
        <v>99157579.664038524</v>
      </c>
      <c r="BKO25" s="63">
        <v>101326777.62834015</v>
      </c>
      <c r="BKP25" s="63">
        <v>103543429.55253346</v>
      </c>
      <c r="BKQ25" s="63">
        <v>105808573.55224751</v>
      </c>
      <c r="BKR25" s="63">
        <v>108123270.45320904</v>
      </c>
      <c r="BKS25" s="63">
        <v>110488604.28805454</v>
      </c>
      <c r="BKT25" s="63">
        <v>112905682.80401088</v>
      </c>
      <c r="BKU25" s="63">
        <v>115375637.9816822</v>
      </c>
      <c r="BKV25" s="63">
        <v>117899626.56518565</v>
      </c>
      <c r="BKW25" s="63">
        <v>120478830.60388486</v>
      </c>
      <c r="BKX25" s="63">
        <v>123114458.0059741</v>
      </c>
      <c r="BKY25" s="63">
        <v>125807743.10417336</v>
      </c>
      <c r="BKZ25" s="64">
        <v>259669800</v>
      </c>
      <c r="BLA25" s="64">
        <v>260278946.52173612</v>
      </c>
      <c r="BLB25" s="64">
        <v>260889522.01012507</v>
      </c>
      <c r="BLC25" s="64">
        <v>261501529.81730893</v>
      </c>
      <c r="BLD25" s="64">
        <v>262114973.30329341</v>
      </c>
      <c r="BLE25" s="64">
        <v>262729855.83596629</v>
      </c>
      <c r="BLF25" s="64">
        <v>263346180.79111594</v>
      </c>
      <c r="BLG25" s="64">
        <v>263963951.55244973</v>
      </c>
      <c r="BLH25" s="64">
        <v>264583171.51161289</v>
      </c>
      <c r="BLI25" s="64">
        <v>265203844.06820676</v>
      </c>
      <c r="BLJ25" s="64">
        <v>265825972.62980768</v>
      </c>
      <c r="BLK25" s="64">
        <v>266449560.61198571</v>
      </c>
      <c r="BLL25" s="64">
        <v>267074611.43832326</v>
      </c>
      <c r="BLM25" s="64">
        <v>267701128.54043403</v>
      </c>
      <c r="BLN25" s="64">
        <v>268329115.35798171</v>
      </c>
      <c r="BLO25" s="64">
        <v>268958575.33869892</v>
      </c>
      <c r="BLP25" s="64">
        <v>269589511.93840623</v>
      </c>
      <c r="BLQ25" s="64">
        <v>270221928.62103093</v>
      </c>
      <c r="BLR25" s="64">
        <v>270855828.85862625</v>
      </c>
      <c r="BLS25" s="64">
        <v>271491216.13139027</v>
      </c>
      <c r="BLT25" s="64">
        <v>272128093.9276852</v>
      </c>
      <c r="BLU25" s="64">
        <v>272766465.7440564</v>
      </c>
      <c r="BLV25" s="64">
        <v>273406335.08525145</v>
      </c>
      <c r="BLW25" s="64">
        <v>274047705.46423972</v>
      </c>
      <c r="BLX25" s="64">
        <v>274690580.4022314</v>
      </c>
      <c r="BLY25" s="64">
        <v>275334963.42869687</v>
      </c>
      <c r="BLZ25" s="65">
        <v>20562321.780000001</v>
      </c>
      <c r="BMA25" s="65">
        <v>21012148.678736497</v>
      </c>
      <c r="BMB25" s="65">
        <v>21471816.11206786</v>
      </c>
      <c r="BMC25" s="65">
        <v>21941539.354183748</v>
      </c>
      <c r="BMD25" s="65">
        <v>22421538.388670079</v>
      </c>
      <c r="BME25" s="65">
        <v>22912038.011533033</v>
      </c>
      <c r="BMF25" s="65">
        <v>23413267.936476879</v>
      </c>
      <c r="BMG25" s="65">
        <v>23925462.902484842</v>
      </c>
      <c r="BMH25" s="65">
        <v>24448862.783753496</v>
      </c>
      <c r="BMI25" s="65">
        <v>24983712.702032026</v>
      </c>
      <c r="BMJ25" s="65">
        <v>25530263.141419161</v>
      </c>
      <c r="BMK25" s="65">
        <v>26088770.065671328</v>
      </c>
      <c r="BML25" s="65">
        <v>26659495.038077164</v>
      </c>
      <c r="BMM25" s="65">
        <v>27242705.343954362</v>
      </c>
      <c r="BMN25" s="65">
        <v>27838674.115826346</v>
      </c>
      <c r="BMO25" s="65">
        <v>28447680.461337294</v>
      </c>
      <c r="BMP25" s="65">
        <v>29070009.593965534</v>
      </c>
      <c r="BMQ25" s="65">
        <v>29705952.966596369</v>
      </c>
      <c r="BMR25" s="65">
        <v>30355808.408017062</v>
      </c>
      <c r="BMS25" s="65">
        <v>31019880.26239777</v>
      </c>
      <c r="BMT25" s="65">
        <v>31698479.531823844</v>
      </c>
      <c r="BMU25" s="65">
        <v>32391924.021946132</v>
      </c>
      <c r="BMV25" s="65">
        <v>33100538.490817666</v>
      </c>
      <c r="BMW25" s="65">
        <v>33824654.800986238</v>
      </c>
      <c r="BMX25" s="65">
        <v>34564612.074914284</v>
      </c>
      <c r="BMY25" s="65">
        <v>35320756.853798717</v>
      </c>
      <c r="BMZ25" s="65">
        <v>72902777.220000014</v>
      </c>
      <c r="BNA25" s="65">
        <v>73073796.234026536</v>
      </c>
      <c r="BNB25" s="65">
        <v>73245216.433087096</v>
      </c>
      <c r="BNC25" s="65">
        <v>73417038.75830175</v>
      </c>
      <c r="BND25" s="65">
        <v>73589264.152998343</v>
      </c>
      <c r="BNE25" s="65">
        <v>73761893.562717617</v>
      </c>
      <c r="BNF25" s="65">
        <v>73934927.935218394</v>
      </c>
      <c r="BNG25" s="65">
        <v>74108368.220482782</v>
      </c>
      <c r="BNH25" s="65">
        <v>74282215.370721459</v>
      </c>
      <c r="BNI25" s="65">
        <v>74456470.340378806</v>
      </c>
      <c r="BNJ25" s="65">
        <v>74631134.086138204</v>
      </c>
      <c r="BNK25" s="65">
        <v>74806207.566927239</v>
      </c>
      <c r="BNL25" s="65">
        <v>74981691.743923053</v>
      </c>
      <c r="BNM25" s="65">
        <v>75157587.58055751</v>
      </c>
      <c r="BNN25" s="65">
        <v>75333896.04252255</v>
      </c>
      <c r="BNO25" s="65">
        <v>75510618.097775549</v>
      </c>
      <c r="BNP25" s="65">
        <v>75687754.716544479</v>
      </c>
      <c r="BNQ25" s="65">
        <v>75865306.871333361</v>
      </c>
      <c r="BNR25" s="65">
        <v>76043275.536927581</v>
      </c>
      <c r="BNS25" s="65">
        <v>76221661.690399185</v>
      </c>
      <c r="BNT25" s="65">
        <v>76400466.311112329</v>
      </c>
      <c r="BNU25" s="65">
        <v>76579690.380728558</v>
      </c>
      <c r="BNV25" s="65">
        <v>76759334.883212283</v>
      </c>
      <c r="BNW25" s="65">
        <v>76939400.804836169</v>
      </c>
      <c r="BNX25" s="65">
        <v>77119889.134186462</v>
      </c>
      <c r="BNY25" s="65">
        <v>77300800.862168565</v>
      </c>
      <c r="BNZ25" s="66">
        <v>383829.73728</v>
      </c>
      <c r="BOA25" s="66">
        <v>392226.50016557262</v>
      </c>
      <c r="BOB25" s="66">
        <v>400806.9529013799</v>
      </c>
      <c r="BOC25" s="66">
        <v>409575.11393614276</v>
      </c>
      <c r="BOD25" s="66">
        <v>418535.0896272508</v>
      </c>
      <c r="BOE25" s="66">
        <v>427691.07616387564</v>
      </c>
      <c r="BOF25" s="66">
        <v>437047.36153215519</v>
      </c>
      <c r="BOG25" s="66">
        <v>446608.32752336905</v>
      </c>
      <c r="BOH25" s="66">
        <v>456378.4517860451</v>
      </c>
      <c r="BOI25" s="66">
        <v>466362.30992295826</v>
      </c>
      <c r="BOJ25" s="66">
        <v>476564.57763400435</v>
      </c>
      <c r="BOK25" s="66">
        <v>486990.03290595132</v>
      </c>
      <c r="BOL25" s="66">
        <v>497643.558250095</v>
      </c>
      <c r="BOM25" s="66">
        <v>508530.14298886538</v>
      </c>
      <c r="BON25" s="66">
        <v>519654.88559245615</v>
      </c>
      <c r="BOO25" s="66">
        <v>531022.99606657017</v>
      </c>
      <c r="BOP25" s="66">
        <v>542639.79839240119</v>
      </c>
      <c r="BOQ25" s="66">
        <v>554510.7330199912</v>
      </c>
      <c r="BOR25" s="66">
        <v>566641.35941613559</v>
      </c>
      <c r="BOS25" s="66">
        <v>579037.35866802512</v>
      </c>
      <c r="BOT25" s="66">
        <v>591704.53614384646</v>
      </c>
      <c r="BOU25" s="66">
        <v>604648.82421158731</v>
      </c>
      <c r="BOV25" s="66">
        <v>617876.28501731774</v>
      </c>
      <c r="BOW25" s="66">
        <v>631393.11332425068</v>
      </c>
      <c r="BOX25" s="66">
        <v>645205.63941391022</v>
      </c>
      <c r="BOY25" s="66">
        <v>659320.33205076749</v>
      </c>
      <c r="BOZ25" s="65">
        <v>1360850.8867200003</v>
      </c>
      <c r="BPA25" s="65">
        <v>1364043.2394088651</v>
      </c>
      <c r="BPB25" s="65">
        <v>1367243.0808797777</v>
      </c>
      <c r="BPC25" s="65">
        <v>1370450.4287003006</v>
      </c>
      <c r="BPD25" s="65">
        <v>1373665.3004792084</v>
      </c>
      <c r="BPE25" s="65">
        <v>1376887.7138665817</v>
      </c>
      <c r="BPF25" s="65">
        <v>1380117.6865539064</v>
      </c>
      <c r="BPG25" s="65">
        <v>1383355.2362741698</v>
      </c>
      <c r="BPH25" s="65">
        <v>1386600.3808019583</v>
      </c>
      <c r="BPI25" s="65">
        <v>1389853.1379535543</v>
      </c>
      <c r="BPJ25" s="65">
        <v>1393113.5255870349</v>
      </c>
      <c r="BPK25" s="65">
        <v>1396381.5616023703</v>
      </c>
      <c r="BPL25" s="65">
        <v>1399657.2639415199</v>
      </c>
      <c r="BPM25" s="65">
        <v>1402940.6505885338</v>
      </c>
      <c r="BPN25" s="65">
        <v>1406231.7395696484</v>
      </c>
      <c r="BPO25" s="65">
        <v>1409530.5489533879</v>
      </c>
      <c r="BPP25" s="65">
        <v>1412837.096850663</v>
      </c>
      <c r="BPQ25" s="65">
        <v>1416151.4014148684</v>
      </c>
      <c r="BPR25" s="65">
        <v>1419473.4808419854</v>
      </c>
      <c r="BPS25" s="65">
        <v>1422803.3533706798</v>
      </c>
      <c r="BPT25" s="65">
        <v>1426141.0372824024</v>
      </c>
      <c r="BPU25" s="65">
        <v>1429486.55090149</v>
      </c>
      <c r="BPV25" s="65">
        <v>1432839.9125952651</v>
      </c>
      <c r="BPW25" s="65">
        <v>1436201.1407741373</v>
      </c>
      <c r="BPX25" s="65">
        <v>1439570.2538917041</v>
      </c>
      <c r="BPY25" s="65">
        <v>1442947.2704448532</v>
      </c>
      <c r="BPZ25" s="66">
        <v>4448129.8026216486</v>
      </c>
      <c r="BQA25" s="66">
        <v>4790891.9579107556</v>
      </c>
      <c r="BQB25" s="66">
        <v>5160066.5382665014</v>
      </c>
      <c r="BQC25" s="66">
        <v>5557688.8214671845</v>
      </c>
      <c r="BQD25" s="66">
        <v>5985950.9188883342</v>
      </c>
      <c r="BQE25" s="66">
        <v>6447213.8607214866</v>
      </c>
      <c r="BQF25" s="66">
        <v>6944020.6124507729</v>
      </c>
      <c r="BQG25" s="66">
        <v>7479110.094347815</v>
      </c>
      <c r="BQH25" s="66">
        <v>8055432.281275061</v>
      </c>
      <c r="BQI25" s="66">
        <v>8676164.4660435803</v>
      </c>
      <c r="BQJ25" s="66">
        <v>9344728.7759859543</v>
      </c>
      <c r="BQK25" s="66">
        <v>10064811.03931408</v>
      </c>
      <c r="BQL25" s="66">
        <v>10840381.105272949</v>
      </c>
      <c r="BQM25" s="66">
        <v>11675714.730116522</v>
      </c>
      <c r="BQN25" s="66">
        <v>12575417.149564082</v>
      </c>
      <c r="BQO25" s="66">
        <v>13544448.467693271</v>
      </c>
      <c r="BQP25" s="66">
        <v>14588151.002239937</v>
      </c>
      <c r="BQQ25" s="66">
        <v>15712278.737060903</v>
      </c>
      <c r="BQR25" s="66">
        <v>16923029.044132438</v>
      </c>
      <c r="BQS25" s="66">
        <v>18227076.849969447</v>
      </c>
      <c r="BQT25" s="66">
        <v>19631611.434826549</v>
      </c>
      <c r="BQU25" s="66">
        <v>21144376.067556802</v>
      </c>
      <c r="BQV25" s="66">
        <v>22773710.694637068</v>
      </c>
      <c r="BQW25" s="66">
        <v>24528597.918706764</v>
      </c>
      <c r="BQX25" s="66">
        <v>26418712.520101845</v>
      </c>
      <c r="BQY25" s="66">
        <v>28454474.79439887</v>
      </c>
      <c r="BQZ25" s="65">
        <v>15770642.027476754</v>
      </c>
      <c r="BRA25" s="65">
        <v>16661250.025604643</v>
      </c>
      <c r="BRB25" s="65">
        <v>17602152.907412432</v>
      </c>
      <c r="BRC25" s="65">
        <v>18596190.952046163</v>
      </c>
      <c r="BRD25" s="65">
        <v>19646364.836390905</v>
      </c>
      <c r="BRE25" s="65">
        <v>20755844.693136331</v>
      </c>
      <c r="BRF25" s="65">
        <v>21927979.680374075</v>
      </c>
      <c r="BRG25" s="65">
        <v>23166308.091614511</v>
      </c>
      <c r="BRH25" s="65">
        <v>24474568.036741666</v>
      </c>
      <c r="BRI25" s="65">
        <v>25856708.726148639</v>
      </c>
      <c r="BRJ25" s="65">
        <v>27316902.392116688</v>
      </c>
      <c r="BRK25" s="65">
        <v>28859556.883424699</v>
      </c>
      <c r="BRL25" s="65">
        <v>30489328.971208058</v>
      </c>
      <c r="BRM25" s="65">
        <v>32211138.406232994</v>
      </c>
      <c r="BRN25" s="65">
        <v>34030182.770020731</v>
      </c>
      <c r="BRO25" s="65">
        <v>35951953.164652102</v>
      </c>
      <c r="BRP25" s="65">
        <v>37982250.788615182</v>
      </c>
      <c r="BRQ25" s="65">
        <v>40127204.448732734</v>
      </c>
      <c r="BRR25" s="65">
        <v>42393289.061032571</v>
      </c>
      <c r="BRS25" s="65">
        <v>44787345.196408808</v>
      </c>
      <c r="BRT25" s="65">
        <v>47316599.730075896</v>
      </c>
      <c r="BRU25" s="65">
        <v>49988687.657149576</v>
      </c>
      <c r="BRV25" s="65">
        <v>52811675.140208773</v>
      </c>
      <c r="BRW25" s="65">
        <v>55794083.858411536</v>
      </c>
      <c r="BRX25" s="65">
        <v>58944916.731667086</v>
      </c>
      <c r="BRY25" s="65">
        <v>62273685.097516827</v>
      </c>
      <c r="BRZ25" s="64">
        <v>73240200</v>
      </c>
      <c r="BSA25" s="64">
        <v>74842422.374561071</v>
      </c>
      <c r="BSB25" s="64">
        <v>76479695.398049161</v>
      </c>
      <c r="BSC25" s="64">
        <v>78152785.847916454</v>
      </c>
      <c r="BSD25" s="64">
        <v>79862477.275845543</v>
      </c>
      <c r="BSE25" s="64">
        <v>81609570.374707028</v>
      </c>
      <c r="BSF25" s="64">
        <v>37646833.05674307</v>
      </c>
      <c r="BSG25" s="64">
        <v>34615248.680767633</v>
      </c>
      <c r="BSH25" s="64">
        <v>31433008.100087695</v>
      </c>
      <c r="BSI25" s="64">
        <v>28094970.552055988</v>
      </c>
      <c r="BSJ25" s="64">
        <v>24595842.452321846</v>
      </c>
      <c r="BSK25" s="64">
        <v>20930173.168714158</v>
      </c>
      <c r="BSL25" s="64">
        <v>0</v>
      </c>
      <c r="BSM25" s="64">
        <v>0</v>
      </c>
      <c r="BSN25" s="64">
        <v>0</v>
      </c>
      <c r="BSO25" s="64">
        <v>0</v>
      </c>
      <c r="BSP25" s="64">
        <v>0</v>
      </c>
      <c r="BSQ25" s="64">
        <v>0</v>
      </c>
      <c r="BSR25" s="64">
        <v>0</v>
      </c>
      <c r="BSS25" s="64">
        <v>0</v>
      </c>
      <c r="BST25" s="64">
        <v>0</v>
      </c>
      <c r="BSU25" s="64">
        <v>0</v>
      </c>
      <c r="BSV25" s="64">
        <v>0</v>
      </c>
      <c r="BSW25" s="64">
        <v>0</v>
      </c>
      <c r="BSX25" s="64">
        <v>0</v>
      </c>
      <c r="BSY25" s="64">
        <v>0</v>
      </c>
      <c r="BSZ25" s="64">
        <v>259669800</v>
      </c>
      <c r="BTA25" s="64">
        <v>260278946.52173612</v>
      </c>
      <c r="BTB25" s="64">
        <v>260889522.01012507</v>
      </c>
      <c r="BTC25" s="64">
        <v>261501529.81730893</v>
      </c>
      <c r="BTD25" s="64">
        <v>262114973.30329341</v>
      </c>
      <c r="BTE25" s="64">
        <v>262729855.83596629</v>
      </c>
      <c r="BTF25" s="63">
        <v>154998037.83705682</v>
      </c>
      <c r="BTG25" s="63">
        <v>138266831.76556888</v>
      </c>
      <c r="BTH25" s="63">
        <v>121456274.92247373</v>
      </c>
      <c r="BTI25" s="63">
        <v>104566087.08975013</v>
      </c>
      <c r="BTJ25" s="63">
        <v>87595987.171346128</v>
      </c>
      <c r="BTK25" s="63">
        <v>70545693.190601915</v>
      </c>
      <c r="BTL25" s="63">
        <v>0</v>
      </c>
      <c r="BTM25" s="63">
        <v>0</v>
      </c>
      <c r="BTN25" s="63">
        <v>0</v>
      </c>
      <c r="BTO25" s="63">
        <v>0</v>
      </c>
      <c r="BTP25" s="63">
        <v>0</v>
      </c>
      <c r="BTQ25" s="63">
        <v>0</v>
      </c>
      <c r="BTR25" s="63">
        <v>0</v>
      </c>
      <c r="BTS25" s="63">
        <v>0</v>
      </c>
      <c r="BTT25" s="63">
        <v>0</v>
      </c>
      <c r="BTU25" s="63">
        <v>0</v>
      </c>
      <c r="BTV25" s="63">
        <v>0</v>
      </c>
      <c r="BTW25" s="63">
        <v>0</v>
      </c>
      <c r="BTX25" s="63">
        <v>0</v>
      </c>
      <c r="BTY25" s="63">
        <v>0</v>
      </c>
      <c r="BTZ25" s="63">
        <v>20562321.780000005</v>
      </c>
      <c r="BUA25" s="63">
        <v>21012148.678736497</v>
      </c>
      <c r="BUB25" s="63">
        <v>21471816.11206786</v>
      </c>
      <c r="BUC25" s="63">
        <v>21941539.354183752</v>
      </c>
      <c r="BUD25" s="63">
        <v>22421538.388670079</v>
      </c>
      <c r="BUE25" s="63">
        <v>22912038.011533033</v>
      </c>
      <c r="BUF25" s="77">
        <v>20068515.374123037</v>
      </c>
      <c r="BUG25" s="77">
        <v>17089616.358917747</v>
      </c>
      <c r="BUH25" s="77">
        <v>13970778.733573427</v>
      </c>
      <c r="BUI25" s="77">
        <v>10707305.443728013</v>
      </c>
      <c r="BUJ25" s="77">
        <v>7294360.8975483309</v>
      </c>
      <c r="BUK25" s="77">
        <v>3726967.1522387615</v>
      </c>
      <c r="BUL25" s="77">
        <v>0</v>
      </c>
      <c r="BUM25" s="63">
        <v>0</v>
      </c>
      <c r="BUN25" s="63">
        <v>0</v>
      </c>
      <c r="BUO25" s="63">
        <v>0</v>
      </c>
      <c r="BUP25" s="63">
        <v>0</v>
      </c>
      <c r="BUQ25" s="63">
        <v>0</v>
      </c>
      <c r="BUR25" s="63">
        <v>0</v>
      </c>
      <c r="BUS25" s="63">
        <v>0</v>
      </c>
      <c r="BUT25" s="63">
        <v>0</v>
      </c>
      <c r="BUU25" s="63">
        <v>0</v>
      </c>
      <c r="BUV25" s="63">
        <v>0</v>
      </c>
      <c r="BUW25" s="63">
        <v>0</v>
      </c>
      <c r="BUX25" s="63">
        <v>0</v>
      </c>
      <c r="BUY25" s="63">
        <v>0</v>
      </c>
      <c r="BUZ25" s="63">
        <v>72902777.220000014</v>
      </c>
      <c r="BVA25" s="63">
        <v>73073796.234026551</v>
      </c>
      <c r="BVB25" s="63">
        <v>73245216.433087081</v>
      </c>
      <c r="BVC25" s="63">
        <v>73417038.758301765</v>
      </c>
      <c r="BVD25" s="63">
        <v>73589264.152998358</v>
      </c>
      <c r="BVE25" s="63">
        <v>73761893.562717617</v>
      </c>
      <c r="BVF25" s="77">
        <v>63372795.373044334</v>
      </c>
      <c r="BVG25" s="77">
        <v>52934548.728916287</v>
      </c>
      <c r="BVH25" s="77">
        <v>42446980.211840838</v>
      </c>
      <c r="BVI25" s="77">
        <v>31909915.860162351</v>
      </c>
      <c r="BVJ25" s="77">
        <v>21323181.167468056</v>
      </c>
      <c r="BVK25" s="77">
        <v>10686601.080989607</v>
      </c>
      <c r="BVL25" s="77">
        <v>0</v>
      </c>
      <c r="BVM25" s="63">
        <v>0</v>
      </c>
      <c r="BVN25" s="63">
        <v>0</v>
      </c>
      <c r="BVO25" s="63">
        <v>0</v>
      </c>
      <c r="BVP25" s="63">
        <v>0</v>
      </c>
      <c r="BVQ25" s="63">
        <v>0</v>
      </c>
      <c r="BVR25" s="63">
        <v>0</v>
      </c>
      <c r="BVS25" s="63">
        <v>0</v>
      </c>
      <c r="BVT25" s="63">
        <v>0</v>
      </c>
      <c r="BVU25" s="63">
        <v>0</v>
      </c>
      <c r="BVV25" s="63">
        <v>0</v>
      </c>
      <c r="BVW25" s="63">
        <v>0</v>
      </c>
      <c r="BVX25" s="63">
        <v>0</v>
      </c>
      <c r="BVY25" s="63">
        <v>0</v>
      </c>
      <c r="BVZ25" s="66">
        <v>383829.73728</v>
      </c>
      <c r="BWA25" s="66">
        <v>392226.50016557262</v>
      </c>
      <c r="BWB25" s="66">
        <v>400806.9529013799</v>
      </c>
      <c r="BWC25" s="66">
        <v>409575.11393614276</v>
      </c>
      <c r="BWD25" s="66">
        <v>418535.0896272508</v>
      </c>
      <c r="BWE25" s="66">
        <v>427691.07616387564</v>
      </c>
      <c r="BWF25" s="66">
        <v>374612.02417041874</v>
      </c>
      <c r="BWG25" s="66">
        <v>319005.94823097793</v>
      </c>
      <c r="BWH25" s="66">
        <v>260787.68673488288</v>
      </c>
      <c r="BWI25" s="66">
        <v>199869.56139555352</v>
      </c>
      <c r="BWJ25" s="66">
        <v>136161.30789542981</v>
      </c>
      <c r="BWK25" s="66">
        <v>69570.004700850186</v>
      </c>
      <c r="BWL25" s="66">
        <v>0</v>
      </c>
      <c r="BWM25" s="66">
        <v>0</v>
      </c>
      <c r="BWN25" s="66">
        <v>0</v>
      </c>
      <c r="BWO25" s="66">
        <v>0</v>
      </c>
      <c r="BWP25" s="66">
        <v>0</v>
      </c>
      <c r="BWQ25" s="66">
        <v>0</v>
      </c>
      <c r="BWR25" s="66">
        <v>0</v>
      </c>
      <c r="BWS25" s="66">
        <v>0</v>
      </c>
      <c r="BWT25" s="66">
        <v>0</v>
      </c>
      <c r="BWU25" s="66">
        <v>0</v>
      </c>
      <c r="BWV25" s="66">
        <v>0</v>
      </c>
      <c r="BWW25" s="66">
        <v>0</v>
      </c>
      <c r="BWX25" s="66">
        <v>0</v>
      </c>
      <c r="BWY25" s="66">
        <v>0</v>
      </c>
      <c r="BWZ25" s="66">
        <v>1360850.8867200003</v>
      </c>
      <c r="BXA25" s="66">
        <v>1364043.2394088651</v>
      </c>
      <c r="BXB25" s="66">
        <v>1367243.0808797777</v>
      </c>
      <c r="BXC25" s="66">
        <v>1370450.4287003006</v>
      </c>
      <c r="BXD25" s="66">
        <v>1373665.3004792084</v>
      </c>
      <c r="BXE25" s="66">
        <v>1376887.7138665817</v>
      </c>
      <c r="BXF25" s="66">
        <v>1182958.0170462052</v>
      </c>
      <c r="BXG25" s="66">
        <v>988110.88305297843</v>
      </c>
      <c r="BXH25" s="66">
        <v>792343.07474397612</v>
      </c>
      <c r="BXI25" s="66">
        <v>595651.3448372375</v>
      </c>
      <c r="BXJ25" s="66">
        <v>398032.43588200997</v>
      </c>
      <c r="BXK25" s="66">
        <v>199483.08022891002</v>
      </c>
      <c r="BXL25" s="66">
        <v>0</v>
      </c>
      <c r="BXM25" s="66">
        <v>0</v>
      </c>
      <c r="BXN25" s="66">
        <v>0</v>
      </c>
      <c r="BXO25" s="66">
        <v>0</v>
      </c>
      <c r="BXP25" s="66">
        <v>0</v>
      </c>
      <c r="BXQ25" s="66">
        <v>0</v>
      </c>
      <c r="BXR25" s="66">
        <v>0</v>
      </c>
      <c r="BXS25" s="66">
        <v>0</v>
      </c>
      <c r="BXT25" s="66">
        <v>0</v>
      </c>
      <c r="BXU25" s="66">
        <v>0</v>
      </c>
      <c r="BXV25" s="66">
        <v>0</v>
      </c>
      <c r="BXW25" s="66">
        <v>0</v>
      </c>
      <c r="BXX25" s="66">
        <v>0</v>
      </c>
      <c r="BXY25" s="66">
        <v>0</v>
      </c>
      <c r="BXZ25" s="66">
        <v>4448129.8026216486</v>
      </c>
      <c r="BYA25" s="66">
        <v>4790891.9579107556</v>
      </c>
      <c r="BYB25" s="66">
        <v>5160066.5382665014</v>
      </c>
      <c r="BYC25" s="66">
        <v>5557688.8214671845</v>
      </c>
      <c r="BYD25" s="66">
        <v>5985950.9188883342</v>
      </c>
      <c r="BYE25" s="66">
        <v>6447213.8607214866</v>
      </c>
      <c r="BYF25" s="66">
        <v>5952017.6678149486</v>
      </c>
      <c r="BYG25" s="66">
        <v>5342221.495962725</v>
      </c>
      <c r="BYH25" s="66">
        <v>4603104.1607286064</v>
      </c>
      <c r="BYI25" s="66">
        <v>3718356.1997329621</v>
      </c>
      <c r="BYJ25" s="66">
        <v>2669922.507424558</v>
      </c>
      <c r="BYK25" s="66">
        <v>1437830.1484734397</v>
      </c>
      <c r="BYL25" s="66">
        <v>0</v>
      </c>
      <c r="BYM25" s="66">
        <v>0</v>
      </c>
      <c r="BYN25" s="66">
        <v>0</v>
      </c>
      <c r="BYO25" s="66">
        <v>0</v>
      </c>
      <c r="BYP25" s="66">
        <v>0</v>
      </c>
      <c r="BYQ25" s="66">
        <v>0</v>
      </c>
      <c r="BYR25" s="66">
        <v>0</v>
      </c>
      <c r="BYS25" s="66">
        <v>0</v>
      </c>
      <c r="BYT25" s="66">
        <v>0</v>
      </c>
      <c r="BYU25" s="66">
        <v>0</v>
      </c>
      <c r="BYV25" s="66">
        <v>0</v>
      </c>
      <c r="BYW25" s="66">
        <v>0</v>
      </c>
      <c r="BYX25" s="66">
        <v>0</v>
      </c>
      <c r="BYY25" s="66">
        <v>0</v>
      </c>
      <c r="BYZ25" s="65">
        <v>15770642.027476754</v>
      </c>
      <c r="BZA25" s="65">
        <v>16661250.025604643</v>
      </c>
      <c r="BZB25" s="65">
        <v>17602152.907412432</v>
      </c>
      <c r="BZC25" s="65">
        <v>18596190.952046163</v>
      </c>
      <c r="BZD25" s="65">
        <v>19646364.836390905</v>
      </c>
      <c r="BZE25" s="65">
        <v>20755844.693136331</v>
      </c>
      <c r="BZF25" s="65">
        <v>18795411.154606346</v>
      </c>
      <c r="BZG25" s="65">
        <v>16547362.922581796</v>
      </c>
      <c r="BZH25" s="65">
        <v>13985467.449566666</v>
      </c>
      <c r="BZI25" s="65">
        <v>11081446.596920844</v>
      </c>
      <c r="BZJ25" s="65">
        <v>7804829.254890481</v>
      </c>
      <c r="BZK25" s="65">
        <v>4122793.8404892427</v>
      </c>
      <c r="BZL25" s="65">
        <v>0</v>
      </c>
      <c r="BZM25" s="65">
        <v>0</v>
      </c>
      <c r="BZN25" s="65">
        <v>0</v>
      </c>
      <c r="BZO25" s="65">
        <v>0</v>
      </c>
      <c r="BZP25" s="65">
        <v>0</v>
      </c>
      <c r="BZQ25" s="65">
        <v>0</v>
      </c>
      <c r="BZR25" s="65">
        <v>0</v>
      </c>
      <c r="BZS25" s="65">
        <v>0</v>
      </c>
      <c r="BZT25" s="65">
        <v>0</v>
      </c>
      <c r="BZU25" s="65">
        <v>0</v>
      </c>
      <c r="BZV25" s="65">
        <v>0</v>
      </c>
      <c r="BZW25" s="65">
        <v>0</v>
      </c>
      <c r="BZX25" s="65">
        <v>0</v>
      </c>
      <c r="BZY25" s="65">
        <v>0</v>
      </c>
      <c r="BZZ25" s="64">
        <v>73240200</v>
      </c>
      <c r="CAA25" s="64">
        <v>74842422.374561071</v>
      </c>
      <c r="CAB25" s="64">
        <v>76479695.398049161</v>
      </c>
      <c r="CAC25" s="64">
        <v>78152785.847916454</v>
      </c>
      <c r="CAD25" s="64">
        <v>79862477.275845543</v>
      </c>
      <c r="CAE25" s="64">
        <v>81609570.374707028</v>
      </c>
      <c r="CAF25" s="66">
        <v>20014772.004850749</v>
      </c>
      <c r="CAG25" s="66">
        <v>20452620.556983463</v>
      </c>
      <c r="CAH25" s="66">
        <v>20900047.602169126</v>
      </c>
      <c r="CAI25" s="66">
        <v>21357262.682105921</v>
      </c>
      <c r="CAJ25" s="66">
        <v>21824479.922482766</v>
      </c>
      <c r="CAK25" s="66">
        <v>22301918.133259922</v>
      </c>
      <c r="CAL25" s="66">
        <v>22789800.911143355</v>
      </c>
      <c r="CAM25" s="66">
        <v>23288356.744300917</v>
      </c>
      <c r="CAN25" s="66">
        <v>23797819.119369242</v>
      </c>
      <c r="CAO25" s="66">
        <v>24318426.630801637</v>
      </c>
      <c r="CAP25" s="66">
        <v>24850423.092608027</v>
      </c>
      <c r="CAQ25" s="66">
        <v>25394057.652539406</v>
      </c>
      <c r="CAR25" s="66">
        <v>25949584.90877017</v>
      </c>
      <c r="CAS25" s="66">
        <v>26517265.029133085</v>
      </c>
      <c r="CAT25" s="66">
        <v>27097363.872962609</v>
      </c>
      <c r="CAU25" s="66">
        <v>27690153.115603726</v>
      </c>
      <c r="CAV25" s="66">
        <v>28295910.375644557</v>
      </c>
      <c r="CAW25" s="66">
        <v>28914919.344932362</v>
      </c>
      <c r="CAX25" s="66">
        <v>29547469.921433784</v>
      </c>
      <c r="CAY25" s="66">
        <v>30193858.345001604</v>
      </c>
      <c r="CAZ25" s="64">
        <v>259669800</v>
      </c>
      <c r="CBA25" s="64">
        <v>260278946.52173612</v>
      </c>
      <c r="CBB25" s="64">
        <v>260889522.01012507</v>
      </c>
      <c r="CBC25" s="64">
        <v>261501529.81730893</v>
      </c>
      <c r="CBD25" s="64">
        <v>262114973.30329341</v>
      </c>
      <c r="CBE25" s="64">
        <v>262729855.83596629</v>
      </c>
      <c r="CBF25" s="64">
        <v>63203083.38986782</v>
      </c>
      <c r="CBG25" s="64">
        <v>63351348.372587934</v>
      </c>
      <c r="CBH25" s="64">
        <v>63499961.162787095</v>
      </c>
      <c r="CBI25" s="64">
        <v>63648922.576369613</v>
      </c>
      <c r="CBJ25" s="64">
        <v>63798233.431153841</v>
      </c>
      <c r="CBK25" s="64">
        <v>63947894.546876565</v>
      </c>
      <c r="CBL25" s="64">
        <v>64097906.745197587</v>
      </c>
      <c r="CBM25" s="64">
        <v>64248270.849704169</v>
      </c>
      <c r="CBN25" s="64">
        <v>64398987.685915604</v>
      </c>
      <c r="CBO25" s="64">
        <v>64550058.081287742</v>
      </c>
      <c r="CBP25" s="64">
        <v>64701482.865217492</v>
      </c>
      <c r="CBQ25" s="64">
        <v>64853262.869047418</v>
      </c>
      <c r="CBR25" s="64">
        <v>65005398.926070295</v>
      </c>
      <c r="CBS25" s="64">
        <v>65157891.87153367</v>
      </c>
      <c r="CBT25" s="64">
        <v>65310742.542644449</v>
      </c>
      <c r="CBU25" s="64">
        <v>65463951.778573528</v>
      </c>
      <c r="CBV25" s="64">
        <v>65617520.420460343</v>
      </c>
      <c r="CBW25" s="64">
        <v>65771449.31141752</v>
      </c>
      <c r="CBX25" s="64">
        <v>65925739.296535522</v>
      </c>
      <c r="CBY25" s="64">
        <v>66080391.222887248</v>
      </c>
      <c r="CBZ25" s="67">
        <v>20562321.780000001</v>
      </c>
      <c r="CCA25" s="67">
        <v>21012148.678736497</v>
      </c>
      <c r="CCB25" s="67">
        <v>21471816.11206786</v>
      </c>
      <c r="CCC25" s="67">
        <v>21941539.354183748</v>
      </c>
      <c r="CCD25" s="67">
        <v>22421538.388670079</v>
      </c>
      <c r="CCE25" s="67">
        <v>22912038.011533033</v>
      </c>
      <c r="CCF25" s="67"/>
      <c r="CCG25" s="67"/>
      <c r="CCH25" s="67"/>
      <c r="CCI25" s="67"/>
      <c r="CCJ25" s="67"/>
      <c r="CCK25" s="67"/>
      <c r="CCL25" s="67"/>
      <c r="CCM25" s="67"/>
      <c r="CCN25" s="67"/>
      <c r="CCO25" s="67"/>
      <c r="CCP25" s="67"/>
      <c r="CCQ25" s="67"/>
      <c r="CCR25" s="67"/>
      <c r="CCS25" s="67"/>
      <c r="CCT25" s="67"/>
      <c r="CCU25" s="67"/>
      <c r="CCV25" s="67"/>
      <c r="CCW25" s="67"/>
      <c r="CCX25" s="67"/>
      <c r="CCY25" s="67"/>
      <c r="CCZ25" s="67">
        <v>72902777.220000014</v>
      </c>
      <c r="CDA25" s="67">
        <v>73073796.234026536</v>
      </c>
      <c r="CDB25" s="67">
        <v>73245216.433087096</v>
      </c>
      <c r="CDC25" s="67">
        <v>73417038.75830175</v>
      </c>
      <c r="CDD25" s="67">
        <v>73589264.152998343</v>
      </c>
      <c r="CDE25" s="67">
        <v>73761893.562717617</v>
      </c>
      <c r="CDF25" s="67"/>
      <c r="CDG25" s="67"/>
      <c r="CDH25" s="67"/>
      <c r="CDI25" s="67"/>
      <c r="CDJ25" s="67"/>
      <c r="CDK25" s="67"/>
      <c r="CDL25" s="67"/>
      <c r="CDM25" s="67"/>
      <c r="CDN25" s="67"/>
      <c r="CDO25" s="67"/>
      <c r="CDP25" s="67"/>
      <c r="CDQ25" s="67"/>
      <c r="CDR25" s="67"/>
      <c r="CDS25" s="67"/>
      <c r="CDT25" s="67"/>
      <c r="CDU25" s="67"/>
      <c r="CDV25" s="67"/>
      <c r="CDW25" s="67"/>
      <c r="CDX25" s="67"/>
      <c r="CDY25" s="67"/>
      <c r="CDZ25" s="65">
        <v>383829.73728</v>
      </c>
      <c r="CEA25" s="65">
        <v>392226.50016557262</v>
      </c>
      <c r="CEB25" s="65">
        <v>400806.9529013799</v>
      </c>
      <c r="CEC25" s="65">
        <v>409575.11393614276</v>
      </c>
      <c r="CED25" s="65">
        <v>418535.0896272508</v>
      </c>
      <c r="CEE25" s="65">
        <v>427691.07616387564</v>
      </c>
      <c r="CEF25" s="65">
        <v>123401.60796202029</v>
      </c>
      <c r="CEG25" s="65">
        <v>126101.17483012774</v>
      </c>
      <c r="CEH25" s="65">
        <v>128859.79815135393</v>
      </c>
      <c r="CEI25" s="65">
        <v>131678.76986059998</v>
      </c>
      <c r="CEJ25" s="65">
        <v>134559.41015548355</v>
      </c>
      <c r="CEK25" s="65">
        <v>137503.06811462154</v>
      </c>
      <c r="CEL25" s="65">
        <v>140511.12232943857</v>
      </c>
      <c r="CEM25" s="65">
        <v>143584.98154979729</v>
      </c>
      <c r="CEN25" s="65">
        <v>146726.08534375232</v>
      </c>
      <c r="CEO25" s="65">
        <v>149935.90477173746</v>
      </c>
      <c r="CEP25" s="65">
        <v>153215.94307550151</v>
      </c>
      <c r="CEQ25" s="65">
        <v>156567.73638211517</v>
      </c>
      <c r="CER25" s="65">
        <v>159992.85442337944</v>
      </c>
      <c r="CES25" s="65">
        <v>163492.90127097178</v>
      </c>
      <c r="CET25" s="65">
        <v>167069.5160876743</v>
      </c>
      <c r="CEU25" s="65">
        <v>170724.37389503641</v>
      </c>
      <c r="CEV25" s="65">
        <v>174459.18635783088</v>
      </c>
      <c r="CEW25" s="65">
        <v>178275.70258567075</v>
      </c>
      <c r="CEX25" s="65">
        <v>182175.7099521629</v>
      </c>
      <c r="CEY25" s="65">
        <v>186161.03493198144</v>
      </c>
      <c r="CEZ25" s="64">
        <v>1360850.8867200003</v>
      </c>
      <c r="CFA25" s="64">
        <v>1364043.2394088651</v>
      </c>
      <c r="CFB25" s="64">
        <v>1367243.0808797777</v>
      </c>
      <c r="CFC25" s="64">
        <v>1370450.4287003006</v>
      </c>
      <c r="CFD25" s="64">
        <v>1373665.3004792084</v>
      </c>
      <c r="CFE25" s="64">
        <v>1376887.7138665817</v>
      </c>
      <c r="CFF25" s="64">
        <v>389680.28796816175</v>
      </c>
      <c r="CFG25" s="64">
        <v>390594.4196538832</v>
      </c>
      <c r="CFH25" s="64">
        <v>391510.69575584697</v>
      </c>
      <c r="CFI25" s="64">
        <v>392429.12130453292</v>
      </c>
      <c r="CFJ25" s="64">
        <v>393349.7013422217</v>
      </c>
      <c r="CFK25" s="64">
        <v>394272.44092302222</v>
      </c>
      <c r="CFL25" s="64">
        <v>395197.34511289978</v>
      </c>
      <c r="CFM25" s="64">
        <v>396124.41898970364</v>
      </c>
      <c r="CFN25" s="64">
        <v>397053.6676431949</v>
      </c>
      <c r="CFO25" s="64">
        <v>397985.09617507429</v>
      </c>
      <c r="CFP25" s="64">
        <v>398918.70969901071</v>
      </c>
      <c r="CFQ25" s="64">
        <v>399854.51334066875</v>
      </c>
      <c r="CFR25" s="64">
        <v>400792.51223773707</v>
      </c>
      <c r="CFS25" s="64">
        <v>401732.71153995662</v>
      </c>
      <c r="CFT25" s="64">
        <v>402675.1164091489</v>
      </c>
      <c r="CFU25" s="64">
        <v>403619.73201924423</v>
      </c>
      <c r="CFV25" s="64">
        <v>404566.56355631008</v>
      </c>
      <c r="CFW25" s="64">
        <v>405515.61621857993</v>
      </c>
      <c r="CFX25" s="64">
        <v>406466.89521648118</v>
      </c>
      <c r="CFY25" s="64">
        <v>407420.40577266447</v>
      </c>
      <c r="CFZ25" s="66">
        <v>4448129.8026216486</v>
      </c>
      <c r="CGA25" s="66">
        <v>4790891.9579107556</v>
      </c>
      <c r="CGB25" s="66">
        <v>5160066.5382665014</v>
      </c>
      <c r="CGC25" s="66">
        <v>5557688.8214671845</v>
      </c>
      <c r="CGD25" s="66">
        <v>5985950.9188883342</v>
      </c>
      <c r="CGE25" s="66">
        <v>6447213.8607214866</v>
      </c>
      <c r="CGF25" s="66">
        <v>1960664.6435155121</v>
      </c>
      <c r="CGG25" s="66">
        <v>2111748.7325217361</v>
      </c>
      <c r="CGH25" s="66">
        <v>2274474.9970658999</v>
      </c>
      <c r="CGI25" s="66">
        <v>2449740.5551181869</v>
      </c>
      <c r="CGJ25" s="66">
        <v>2638511.6543960338</v>
      </c>
      <c r="CGK25" s="66">
        <v>2841828.9993357398</v>
      </c>
      <c r="CGL25" s="66">
        <v>3060813.4885476558</v>
      </c>
      <c r="CGM25" s="66">
        <v>3296672.3943858407</v>
      </c>
      <c r="CGN25" s="66">
        <v>3550706.0187004469</v>
      </c>
      <c r="CGO25" s="66">
        <v>3824314.8614663351</v>
      </c>
      <c r="CGP25" s="66">
        <v>4119007.341808924</v>
      </c>
      <c r="CGQ25" s="66">
        <v>4436408.1139936671</v>
      </c>
      <c r="CGR25" s="66">
        <v>4778267.0242256289</v>
      </c>
      <c r="CGS25" s="66">
        <v>5146468.7576384321</v>
      </c>
      <c r="CGT25" s="66">
        <v>5543043.2286569085</v>
      </c>
      <c r="CGU25" s="66">
        <v>5970176.7720160382</v>
      </c>
      <c r="CGV25" s="66">
        <v>6430224.1961328201</v>
      </c>
      <c r="CGW25" s="66">
        <v>6925721.7652819091</v>
      </c>
      <c r="CGX25" s="66">
        <v>7459401.1821464039</v>
      </c>
      <c r="CGY25" s="66">
        <v>8034204.6478302693</v>
      </c>
      <c r="CGZ25" s="65">
        <v>15770642.027476754</v>
      </c>
      <c r="CHA25" s="65">
        <v>16661250.025604643</v>
      </c>
      <c r="CHB25" s="65">
        <v>17602152.907412432</v>
      </c>
      <c r="CHC25" s="65">
        <v>18596190.952046163</v>
      </c>
      <c r="CHD25" s="65">
        <v>19646364.836390905</v>
      </c>
      <c r="CHE25" s="65">
        <v>20755844.693136331</v>
      </c>
      <c r="CHF25" s="65">
        <v>6191429.5568115031</v>
      </c>
      <c r="CHG25" s="65">
        <v>6541075.2258676272</v>
      </c>
      <c r="CHH25" s="65">
        <v>6910466.2691976465</v>
      </c>
      <c r="CHI25" s="65">
        <v>7300717.757971378</v>
      </c>
      <c r="CHJ25" s="65">
        <v>7713007.7342447108</v>
      </c>
      <c r="CHK25" s="65">
        <v>8148580.7670846209</v>
      </c>
      <c r="CHL25" s="65">
        <v>8608751.7095175683</v>
      </c>
      <c r="CHM25" s="65">
        <v>9094909.6676422581</v>
      </c>
      <c r="CHN25" s="65">
        <v>9608522.1938882042</v>
      </c>
      <c r="CHO25" s="65">
        <v>10151139.717078242</v>
      </c>
      <c r="CHP25" s="65">
        <v>10724400.222667817</v>
      </c>
      <c r="CHQ25" s="65">
        <v>11330034.197289245</v>
      </c>
      <c r="CHR25" s="65">
        <v>11969869.852526845</v>
      </c>
      <c r="CHS25" s="65">
        <v>12645838.643691899</v>
      </c>
      <c r="CHT25" s="65">
        <v>13359981.100256721</v>
      </c>
      <c r="CHU25" s="65">
        <v>14114452.985548116</v>
      </c>
      <c r="CHV25" s="65">
        <v>14911531.804294238</v>
      </c>
      <c r="CHW25" s="65">
        <v>15753623.677669138</v>
      </c>
      <c r="CHX25" s="65">
        <v>16643270.606588352</v>
      </c>
      <c r="CHY25" s="65">
        <v>17583158.145181224</v>
      </c>
      <c r="CHZ25" s="65">
        <v>73240200</v>
      </c>
      <c r="CIA25" s="65">
        <v>74842422.374561071</v>
      </c>
      <c r="CIB25" s="65">
        <v>76479695.398049161</v>
      </c>
      <c r="CIC25" s="65">
        <v>78152785.847916454</v>
      </c>
      <c r="CID25" s="65">
        <v>79862477.275845543</v>
      </c>
      <c r="CIE25" s="65">
        <v>81609570.374707028</v>
      </c>
      <c r="CIF25" s="65">
        <v>9035239.9336183369</v>
      </c>
      <c r="CIG25" s="65">
        <v>8307659.6833842322</v>
      </c>
      <c r="CIH25" s="65">
        <v>7543921.9440210462</v>
      </c>
      <c r="CII25" s="65">
        <v>6742792.932493438</v>
      </c>
      <c r="CIJ25" s="65">
        <v>5903002.188557243</v>
      </c>
      <c r="CIK25" s="65">
        <v>5023241.560491398</v>
      </c>
      <c r="CIL25" s="65">
        <v>0</v>
      </c>
      <c r="CIM25" s="65">
        <v>0</v>
      </c>
      <c r="CIN25" s="65">
        <v>0</v>
      </c>
      <c r="CIO25" s="65">
        <v>0</v>
      </c>
      <c r="CIP25" s="65">
        <v>0</v>
      </c>
      <c r="CIQ25" s="65">
        <v>0</v>
      </c>
      <c r="CIR25" s="65">
        <v>0</v>
      </c>
      <c r="CIS25" s="65">
        <v>0</v>
      </c>
      <c r="CIT25" s="65">
        <v>0</v>
      </c>
      <c r="CIU25" s="65">
        <v>0</v>
      </c>
      <c r="CIV25" s="65">
        <v>0</v>
      </c>
      <c r="CIW25" s="65">
        <v>0</v>
      </c>
      <c r="CIX25" s="65">
        <v>0</v>
      </c>
      <c r="CIY25" s="65">
        <v>0</v>
      </c>
      <c r="CIZ25" s="64">
        <v>259669800</v>
      </c>
      <c r="CJA25" s="64">
        <v>260278946.52173612</v>
      </c>
      <c r="CJB25" s="64">
        <v>260889522.01012507</v>
      </c>
      <c r="CJC25" s="64">
        <v>261501529.81730893</v>
      </c>
      <c r="CJD25" s="64">
        <v>262114973.30329341</v>
      </c>
      <c r="CJE25" s="64">
        <v>262729855.83596629</v>
      </c>
      <c r="CJF25" s="64">
        <v>37199529.080893636</v>
      </c>
      <c r="CJG25" s="64">
        <v>33184039.623736531</v>
      </c>
      <c r="CJH25" s="64">
        <v>29149505.981393695</v>
      </c>
      <c r="CJI25" s="64">
        <v>25095860.901540026</v>
      </c>
      <c r="CJJ25" s="64">
        <v>21023036.921123073</v>
      </c>
      <c r="CJK25" s="64">
        <v>16930966.36574446</v>
      </c>
      <c r="CJL25" s="65">
        <v>0</v>
      </c>
      <c r="CJM25" s="65">
        <v>0</v>
      </c>
      <c r="CJN25" s="65">
        <v>0</v>
      </c>
      <c r="CJO25" s="65">
        <v>0</v>
      </c>
      <c r="CJP25" s="65">
        <v>0</v>
      </c>
      <c r="CJQ25" s="65">
        <v>0</v>
      </c>
      <c r="CJR25" s="65">
        <v>0</v>
      </c>
      <c r="CJS25" s="65">
        <v>0</v>
      </c>
      <c r="CJT25" s="65">
        <v>0</v>
      </c>
      <c r="CJU25" s="65">
        <v>0</v>
      </c>
      <c r="CJV25" s="65">
        <v>0</v>
      </c>
      <c r="CJW25" s="65">
        <v>0</v>
      </c>
      <c r="CJX25" s="65">
        <v>0</v>
      </c>
      <c r="CJY25" s="65">
        <v>0</v>
      </c>
      <c r="CJZ25" s="67">
        <v>20562321.780000001</v>
      </c>
      <c r="CKA25" s="67">
        <v>21012148.678736497</v>
      </c>
      <c r="CKB25" s="67">
        <v>21471816.11206786</v>
      </c>
      <c r="CKC25" s="67">
        <v>21941539.354183748</v>
      </c>
      <c r="CKD25" s="67">
        <v>22421538.388670079</v>
      </c>
      <c r="CKE25" s="67">
        <v>22912038.011533033</v>
      </c>
      <c r="CKF25" s="67"/>
      <c r="CKG25" s="67"/>
      <c r="CKH25" s="67"/>
      <c r="CKI25" s="67"/>
      <c r="CKJ25" s="67"/>
      <c r="CKK25" s="67"/>
      <c r="CKL25" s="67"/>
      <c r="CKM25" s="67"/>
      <c r="CKN25" s="67"/>
      <c r="CKO25" s="67"/>
      <c r="CKP25" s="67"/>
      <c r="CKQ25" s="67"/>
      <c r="CKR25" s="67"/>
      <c r="CKS25" s="67"/>
      <c r="CKT25" s="67"/>
      <c r="CKU25" s="67"/>
      <c r="CKV25" s="67"/>
      <c r="CKW25" s="67"/>
      <c r="CKX25" s="67"/>
      <c r="CKY25" s="67"/>
      <c r="CKZ25" s="67">
        <v>72902777.220000014</v>
      </c>
      <c r="CLA25" s="67">
        <v>73073796.234026536</v>
      </c>
      <c r="CLB25" s="67">
        <v>73245216.433087096</v>
      </c>
      <c r="CLC25" s="67">
        <v>73417038.75830175</v>
      </c>
      <c r="CLD25" s="67">
        <v>73589264.152998343</v>
      </c>
      <c r="CLE25" s="67">
        <v>73761893.562717617</v>
      </c>
      <c r="CLF25" s="67"/>
      <c r="CLG25" s="67"/>
      <c r="CLH25" s="67"/>
      <c r="CLI25" s="67"/>
      <c r="CLJ25" s="67"/>
      <c r="CLK25" s="67"/>
      <c r="CLL25" s="67"/>
      <c r="CLM25" s="67"/>
      <c r="CLN25" s="67"/>
      <c r="CLO25" s="67"/>
      <c r="CLP25" s="67"/>
      <c r="CLQ25" s="67"/>
      <c r="CLR25" s="67"/>
      <c r="CLS25" s="67"/>
      <c r="CLT25" s="67"/>
      <c r="CLU25" s="67"/>
      <c r="CLV25" s="67"/>
      <c r="CLW25" s="67"/>
      <c r="CLX25" s="67"/>
      <c r="CLY25" s="67"/>
      <c r="CLZ25" s="66">
        <v>383829.73728</v>
      </c>
      <c r="CMA25" s="66">
        <v>392226.50016557262</v>
      </c>
      <c r="CMB25" s="66">
        <v>400806.9529013799</v>
      </c>
      <c r="CMC25" s="66">
        <v>409575.11393614276</v>
      </c>
      <c r="CMD25" s="66">
        <v>418535.0896272508</v>
      </c>
      <c r="CME25" s="66">
        <v>427691.07616387564</v>
      </c>
      <c r="CMF25" s="66">
        <v>105772.80682458883</v>
      </c>
      <c r="CMG25" s="66">
        <v>90072.267735805537</v>
      </c>
      <c r="CMH25" s="66">
        <v>73634.170372202236</v>
      </c>
      <c r="CMI25" s="66">
        <v>56433.758511685701</v>
      </c>
      <c r="CMJ25" s="66">
        <v>38445.545758709588</v>
      </c>
      <c r="CMK25" s="66">
        <v>19643.295444945936</v>
      </c>
      <c r="CML25" s="66">
        <v>0</v>
      </c>
      <c r="CMM25" s="66">
        <v>0</v>
      </c>
      <c r="CMN25" s="66">
        <v>0</v>
      </c>
      <c r="CMO25" s="66">
        <v>0</v>
      </c>
      <c r="CMP25" s="66">
        <v>0</v>
      </c>
      <c r="CMQ25" s="66">
        <v>0</v>
      </c>
      <c r="CMR25" s="66">
        <v>0</v>
      </c>
      <c r="CMS25" s="66">
        <v>0</v>
      </c>
      <c r="CMT25" s="66">
        <v>0</v>
      </c>
      <c r="CMU25" s="66">
        <v>0</v>
      </c>
      <c r="CMV25" s="66">
        <v>0</v>
      </c>
      <c r="CMW25" s="66">
        <v>0</v>
      </c>
      <c r="CMX25" s="66">
        <v>0</v>
      </c>
      <c r="CMY25" s="66">
        <v>0</v>
      </c>
      <c r="CMZ25" s="66">
        <v>1360850.8867200003</v>
      </c>
      <c r="CNA25" s="66">
        <v>1364043.2394088651</v>
      </c>
      <c r="CNB25" s="66">
        <v>1367243.0808797777</v>
      </c>
      <c r="CNC25" s="66">
        <v>1370450.4287003006</v>
      </c>
      <c r="CND25" s="66">
        <v>1373665.3004792084</v>
      </c>
      <c r="CNE25" s="66">
        <v>1376887.7138665817</v>
      </c>
      <c r="CNF25" s="66">
        <v>334011.67540128145</v>
      </c>
      <c r="CNG25" s="66">
        <v>278996.01403848798</v>
      </c>
      <c r="CNH25" s="66">
        <v>223720.39757476968</v>
      </c>
      <c r="CNI25" s="66">
        <v>168183.9091305141</v>
      </c>
      <c r="CNJ25" s="66">
        <v>112385.62895492047</v>
      </c>
      <c r="CNK25" s="66">
        <v>56324.634417574605</v>
      </c>
      <c r="CNL25" s="66">
        <v>0</v>
      </c>
      <c r="CNM25" s="66">
        <v>0</v>
      </c>
      <c r="CNN25" s="66">
        <v>0</v>
      </c>
      <c r="CNO25" s="66">
        <v>0</v>
      </c>
      <c r="CNP25" s="66">
        <v>0</v>
      </c>
      <c r="CNQ25" s="66">
        <v>0</v>
      </c>
      <c r="CNR25" s="66">
        <v>0</v>
      </c>
      <c r="CNS25" s="66">
        <v>0</v>
      </c>
      <c r="CNT25" s="66">
        <v>0</v>
      </c>
      <c r="CNU25" s="66">
        <v>0</v>
      </c>
      <c r="CNV25" s="66">
        <v>0</v>
      </c>
      <c r="CNW25" s="66">
        <v>0</v>
      </c>
      <c r="CNX25" s="66">
        <v>0</v>
      </c>
      <c r="CNY25" s="66">
        <v>0</v>
      </c>
      <c r="CNZ25" s="66">
        <v>4448129.8026216486</v>
      </c>
      <c r="COA25" s="66">
        <v>4790891.9579107556</v>
      </c>
      <c r="COB25" s="66">
        <v>5160066.5382665014</v>
      </c>
      <c r="COC25" s="66">
        <v>5557688.8214671845</v>
      </c>
      <c r="COD25" s="66">
        <v>5985950.9188883342</v>
      </c>
      <c r="COE25" s="66">
        <v>6447213.8607214866</v>
      </c>
      <c r="COF25" s="66">
        <v>1680569.6944418678</v>
      </c>
      <c r="COG25" s="66">
        <v>1508391.95180124</v>
      </c>
      <c r="COH25" s="66">
        <v>1299699.9983233712</v>
      </c>
      <c r="COI25" s="66">
        <v>1049888.8093363659</v>
      </c>
      <c r="COJ25" s="66">
        <v>753860.47268458095</v>
      </c>
      <c r="COK25" s="66">
        <v>405975.57133367704</v>
      </c>
      <c r="COL25" s="66">
        <v>0</v>
      </c>
      <c r="COM25" s="66">
        <v>0</v>
      </c>
      <c r="CON25" s="66">
        <v>0</v>
      </c>
      <c r="COO25" s="66">
        <v>0</v>
      </c>
      <c r="COP25" s="66">
        <v>0</v>
      </c>
      <c r="COQ25" s="66">
        <v>0</v>
      </c>
      <c r="COR25" s="66">
        <v>0</v>
      </c>
      <c r="COS25" s="66">
        <v>0</v>
      </c>
      <c r="COT25" s="66">
        <v>0</v>
      </c>
      <c r="COU25" s="66">
        <v>0</v>
      </c>
      <c r="COV25" s="66">
        <v>0</v>
      </c>
      <c r="COW25" s="66">
        <v>0</v>
      </c>
      <c r="COX25" s="66">
        <v>0</v>
      </c>
      <c r="COY25" s="66">
        <v>0</v>
      </c>
      <c r="COZ25" s="65">
        <v>15770642.027476754</v>
      </c>
      <c r="CPA25" s="65">
        <v>16661250.025604643</v>
      </c>
      <c r="CPB25" s="65">
        <v>17602152.907412432</v>
      </c>
      <c r="CPC25" s="65">
        <v>18596190.952046163</v>
      </c>
      <c r="CPD25" s="65">
        <v>19646364.836390905</v>
      </c>
      <c r="CPE25" s="65">
        <v>20755844.693136331</v>
      </c>
      <c r="CPF25" s="65">
        <v>5306939.6201241454</v>
      </c>
      <c r="CPG25" s="65">
        <v>4672196.5899054473</v>
      </c>
      <c r="CPH25" s="65">
        <v>3948837.8681129408</v>
      </c>
      <c r="CPI25" s="65">
        <v>3128879.0391305909</v>
      </c>
      <c r="CPJ25" s="65">
        <v>2203716.4954984887</v>
      </c>
      <c r="CPK25" s="65">
        <v>1164082.9667263746</v>
      </c>
      <c r="CPL25" s="65">
        <v>0</v>
      </c>
      <c r="CPM25" s="65">
        <v>0</v>
      </c>
      <c r="CPN25" s="65">
        <v>0</v>
      </c>
      <c r="CPO25" s="65">
        <v>0</v>
      </c>
      <c r="CPP25" s="65">
        <v>0</v>
      </c>
      <c r="CPQ25" s="65">
        <v>0</v>
      </c>
      <c r="CPR25" s="65">
        <v>0</v>
      </c>
      <c r="CPS25" s="65">
        <v>0</v>
      </c>
      <c r="CPT25" s="65">
        <v>0</v>
      </c>
      <c r="CPU25" s="65">
        <v>0</v>
      </c>
      <c r="CPV25" s="65">
        <v>0</v>
      </c>
      <c r="CPW25" s="65">
        <v>0</v>
      </c>
      <c r="CPX25" s="65">
        <v>0</v>
      </c>
      <c r="CPY25" s="65">
        <v>0</v>
      </c>
      <c r="CPZ25" s="66">
        <v>73240200</v>
      </c>
      <c r="CQA25" s="66">
        <v>74842422.374561071</v>
      </c>
      <c r="CQB25" s="66">
        <v>76479695.398049161</v>
      </c>
      <c r="CQC25" s="66">
        <v>78152785.847916454</v>
      </c>
      <c r="CQD25" s="66">
        <v>79862477.275845543</v>
      </c>
      <c r="CQE25" s="66">
        <v>81609570.374707028</v>
      </c>
      <c r="CQF25" s="66">
        <v>9035239.9336183369</v>
      </c>
      <c r="CQG25" s="66">
        <v>8307659.6833842322</v>
      </c>
      <c r="CQH25" s="66">
        <v>7543921.9440210462</v>
      </c>
      <c r="CQI25" s="66">
        <v>6742792.932493438</v>
      </c>
      <c r="CQJ25" s="66">
        <v>5903002.188557243</v>
      </c>
      <c r="CQK25" s="66">
        <v>5023241.560491398</v>
      </c>
      <c r="CQL25" s="66">
        <v>0</v>
      </c>
      <c r="CQM25" s="66">
        <v>0</v>
      </c>
      <c r="CQN25" s="66">
        <v>0</v>
      </c>
      <c r="CQO25" s="66">
        <v>0</v>
      </c>
      <c r="CQP25" s="66">
        <v>0</v>
      </c>
      <c r="CQQ25" s="66">
        <v>0</v>
      </c>
      <c r="CQR25" s="66">
        <v>0</v>
      </c>
      <c r="CQS25" s="66">
        <v>0</v>
      </c>
      <c r="CQT25" s="66">
        <v>0</v>
      </c>
      <c r="CQU25" s="66">
        <v>0</v>
      </c>
      <c r="CQV25" s="66">
        <v>0</v>
      </c>
      <c r="CQW25" s="66">
        <v>0</v>
      </c>
      <c r="CQX25" s="66">
        <v>0</v>
      </c>
      <c r="CQY25" s="66">
        <v>0</v>
      </c>
      <c r="CQZ25" s="66">
        <v>259669800</v>
      </c>
      <c r="CRA25" s="66">
        <v>260278946.52173612</v>
      </c>
      <c r="CRB25" s="66">
        <v>260889522.01012507</v>
      </c>
      <c r="CRC25" s="66">
        <v>261501529.81730893</v>
      </c>
      <c r="CRD25" s="66">
        <v>262114973.30329341</v>
      </c>
      <c r="CRE25" s="66">
        <v>262729855.83596629</v>
      </c>
      <c r="CRF25" s="66">
        <v>37199529.080893636</v>
      </c>
      <c r="CRG25" s="66">
        <v>33184039.623736531</v>
      </c>
      <c r="CRH25" s="66">
        <v>29149505.981393695</v>
      </c>
      <c r="CRI25" s="66">
        <v>25095860.901540026</v>
      </c>
      <c r="CRJ25" s="66">
        <v>21023036.921123073</v>
      </c>
      <c r="CRK25" s="66">
        <v>16930966.36574446</v>
      </c>
      <c r="CRL25" s="66">
        <v>0</v>
      </c>
      <c r="CRM25" s="66">
        <v>0</v>
      </c>
      <c r="CRN25" s="66">
        <v>0</v>
      </c>
      <c r="CRO25" s="66">
        <v>0</v>
      </c>
      <c r="CRP25" s="66">
        <v>0</v>
      </c>
      <c r="CRQ25" s="66">
        <v>0</v>
      </c>
      <c r="CRR25" s="66">
        <v>0</v>
      </c>
      <c r="CRS25" s="66">
        <v>0</v>
      </c>
      <c r="CRT25" s="66">
        <v>0</v>
      </c>
      <c r="CRU25" s="66">
        <v>0</v>
      </c>
      <c r="CRV25" s="66">
        <v>0</v>
      </c>
      <c r="CRW25" s="66">
        <v>0</v>
      </c>
      <c r="CRX25" s="66">
        <v>0</v>
      </c>
      <c r="CRY25" s="66">
        <v>0</v>
      </c>
      <c r="CRZ25" s="67">
        <v>20562321.780000001</v>
      </c>
      <c r="CSA25" s="67">
        <v>21012148.678736497</v>
      </c>
      <c r="CSB25" s="67">
        <v>21471816.11206786</v>
      </c>
      <c r="CSC25" s="67">
        <v>21941539.354183748</v>
      </c>
      <c r="CSD25" s="67">
        <v>22421538.388670079</v>
      </c>
      <c r="CSE25" s="67">
        <v>22912038.011533033</v>
      </c>
      <c r="CSF25" s="67"/>
      <c r="CSG25" s="67"/>
      <c r="CSH25" s="67"/>
      <c r="CSI25" s="67"/>
      <c r="CSJ25" s="67"/>
      <c r="CSK25" s="67"/>
      <c r="CSL25" s="67"/>
      <c r="CSM25" s="67"/>
      <c r="CSN25" s="67"/>
      <c r="CSO25" s="67"/>
      <c r="CSP25" s="67"/>
      <c r="CSQ25" s="67"/>
      <c r="CSR25" s="67"/>
      <c r="CSS25" s="67"/>
      <c r="CST25" s="67"/>
      <c r="CSU25" s="67"/>
      <c r="CSV25" s="67"/>
      <c r="CSW25" s="67"/>
      <c r="CSX25" s="67"/>
      <c r="CSY25" s="67"/>
      <c r="CSZ25" s="67">
        <v>72902777.220000014</v>
      </c>
      <c r="CTA25" s="67">
        <v>73073796.234026536</v>
      </c>
      <c r="CTB25" s="67">
        <v>73245216.433087096</v>
      </c>
      <c r="CTC25" s="67">
        <v>73417038.75830175</v>
      </c>
      <c r="CTD25" s="67">
        <v>73589264.152998343</v>
      </c>
      <c r="CTE25" s="67">
        <v>73761893.562717617</v>
      </c>
      <c r="CTF25" s="67"/>
      <c r="CTG25" s="67"/>
      <c r="CTH25" s="67"/>
      <c r="CTI25" s="67"/>
      <c r="CTJ25" s="67"/>
      <c r="CTK25" s="67"/>
      <c r="CTL25" s="67"/>
      <c r="CTM25" s="67"/>
      <c r="CTN25" s="67"/>
      <c r="CTO25" s="67"/>
      <c r="CTP25" s="67"/>
      <c r="CTQ25" s="67"/>
      <c r="CTR25" s="67"/>
      <c r="CTS25" s="67"/>
      <c r="CTT25" s="67"/>
      <c r="CTU25" s="67"/>
      <c r="CTV25" s="67"/>
      <c r="CTW25" s="67"/>
      <c r="CTX25" s="67"/>
      <c r="CTY25" s="67"/>
      <c r="CTZ25" s="66">
        <v>383829.73728</v>
      </c>
      <c r="CUA25" s="66">
        <v>392226.50016557262</v>
      </c>
      <c r="CUB25" s="66">
        <v>400806.9529013799</v>
      </c>
      <c r="CUC25" s="66">
        <v>490095.29887405317</v>
      </c>
      <c r="CUD25" s="66">
        <v>500816.75585427997</v>
      </c>
      <c r="CUE25" s="66">
        <v>511772.75831993169</v>
      </c>
      <c r="CUF25" s="66">
        <v>126567.15120032069</v>
      </c>
      <c r="CUG25" s="66">
        <v>107779.97362194688</v>
      </c>
      <c r="CUH25" s="66">
        <v>88110.237922155313</v>
      </c>
      <c r="CUI25" s="66">
        <v>67528.32094354961</v>
      </c>
      <c r="CUJ25" s="66">
        <v>46003.725807248469</v>
      </c>
      <c r="CUK25" s="66">
        <v>23505.057862141188</v>
      </c>
      <c r="CUL25" s="66">
        <v>0</v>
      </c>
      <c r="CUM25" s="66">
        <v>0</v>
      </c>
      <c r="CUN25" s="66">
        <v>0</v>
      </c>
      <c r="CUO25" s="66">
        <v>0</v>
      </c>
      <c r="CUP25" s="66">
        <v>0</v>
      </c>
      <c r="CUQ25" s="66">
        <v>0</v>
      </c>
      <c r="CUR25" s="66">
        <v>0</v>
      </c>
      <c r="CUS25" s="66">
        <v>0</v>
      </c>
      <c r="CUT25" s="66">
        <v>0</v>
      </c>
      <c r="CUU25" s="66">
        <v>0</v>
      </c>
      <c r="CUV25" s="66">
        <v>0</v>
      </c>
      <c r="CUW25" s="66">
        <v>0</v>
      </c>
      <c r="CUX25" s="66">
        <v>0</v>
      </c>
      <c r="CUY25" s="66">
        <v>0</v>
      </c>
      <c r="CUZ25" s="66">
        <v>1360850.8867200003</v>
      </c>
      <c r="CVA25" s="66">
        <v>1364043.2394088651</v>
      </c>
      <c r="CVB25" s="66">
        <v>1367243.0808797777</v>
      </c>
      <c r="CVC25" s="65">
        <v>1639873.3457977283</v>
      </c>
      <c r="CVD25" s="65">
        <v>1643720.2434526749</v>
      </c>
      <c r="CVE25" s="65">
        <v>1647576.1653542842</v>
      </c>
      <c r="CVF25" s="65">
        <v>399676.50941979967</v>
      </c>
      <c r="CVG25" s="65">
        <v>333845.07562190591</v>
      </c>
      <c r="CVH25" s="65">
        <v>267702.5809989117</v>
      </c>
      <c r="CVI25" s="65">
        <v>201247.92841778236</v>
      </c>
      <c r="CVJ25" s="65">
        <v>134480.01730983518</v>
      </c>
      <c r="CVK25" s="65">
        <v>67397.743660658147</v>
      </c>
      <c r="CVL25" s="65">
        <v>0</v>
      </c>
      <c r="CVM25" s="65">
        <v>0</v>
      </c>
      <c r="CVN25" s="65">
        <v>0</v>
      </c>
      <c r="CVO25" s="65">
        <v>0</v>
      </c>
      <c r="CVP25" s="65">
        <v>0</v>
      </c>
      <c r="CVQ25" s="65">
        <v>0</v>
      </c>
      <c r="CVR25" s="65">
        <v>0</v>
      </c>
      <c r="CVS25" s="65">
        <v>0</v>
      </c>
      <c r="CVT25" s="65">
        <v>0</v>
      </c>
      <c r="CVU25" s="65">
        <v>0</v>
      </c>
      <c r="CVV25" s="65">
        <v>0</v>
      </c>
      <c r="CVW25" s="65">
        <v>0</v>
      </c>
      <c r="CVX25" s="65">
        <v>0</v>
      </c>
      <c r="CVY25" s="65">
        <v>0</v>
      </c>
      <c r="CVZ25" s="66">
        <v>4448129.8026216486</v>
      </c>
      <c r="CWA25" s="66">
        <v>4790891.9579107556</v>
      </c>
      <c r="CWB25" s="66">
        <v>5160066.5382665014</v>
      </c>
      <c r="CWC25" s="66">
        <v>5557688.8214671845</v>
      </c>
      <c r="CWD25" s="66">
        <v>5985950.9188883342</v>
      </c>
      <c r="CWE25" s="66">
        <v>6447213.8607214866</v>
      </c>
      <c r="CWF25" s="66">
        <v>1680569.6944418678</v>
      </c>
      <c r="CWG25" s="66">
        <v>1508391.95180124</v>
      </c>
      <c r="CWH25" s="66">
        <v>1299699.9983233712</v>
      </c>
      <c r="CWI25" s="66">
        <v>1049888.8093363659</v>
      </c>
      <c r="CWJ25" s="66">
        <v>753860.47268458095</v>
      </c>
      <c r="CWK25" s="66">
        <v>405975.57133367704</v>
      </c>
      <c r="CWL25" s="66">
        <v>0</v>
      </c>
      <c r="CWM25" s="66">
        <v>0</v>
      </c>
      <c r="CWN25" s="66">
        <v>0</v>
      </c>
      <c r="CWO25" s="66">
        <v>0</v>
      </c>
      <c r="CWP25" s="66">
        <v>0</v>
      </c>
      <c r="CWQ25" s="66">
        <v>0</v>
      </c>
      <c r="CWR25" s="66">
        <v>0</v>
      </c>
      <c r="CWS25" s="66">
        <v>0</v>
      </c>
      <c r="CWT25" s="66">
        <v>0</v>
      </c>
      <c r="CWU25" s="66">
        <v>0</v>
      </c>
      <c r="CWV25" s="66">
        <v>0</v>
      </c>
      <c r="CWW25" s="66">
        <v>0</v>
      </c>
      <c r="CWX25" s="66">
        <v>0</v>
      </c>
      <c r="CWY25" s="66">
        <v>0</v>
      </c>
      <c r="CWZ25" s="65">
        <v>15770642.027476754</v>
      </c>
      <c r="CXA25" s="65">
        <v>16661250.025604643</v>
      </c>
      <c r="CXB25" s="65">
        <v>17602152.907412432</v>
      </c>
      <c r="CXC25" s="65">
        <v>18596190.952046163</v>
      </c>
      <c r="CXD25" s="65">
        <v>19646364.836390905</v>
      </c>
      <c r="CXE25" s="65">
        <v>20755844.693136331</v>
      </c>
      <c r="CXF25" s="65">
        <v>5306939.6201241454</v>
      </c>
      <c r="CXG25" s="65">
        <v>4672196.5899054473</v>
      </c>
      <c r="CXH25" s="65">
        <v>3948837.8681129408</v>
      </c>
      <c r="CXI25" s="65">
        <v>3128879.0391305909</v>
      </c>
      <c r="CXJ25" s="65">
        <v>2203716.4954984887</v>
      </c>
      <c r="CXK25" s="65">
        <v>1164082.9667263746</v>
      </c>
      <c r="CXL25" s="65">
        <v>0</v>
      </c>
      <c r="CXM25" s="65">
        <v>0</v>
      </c>
      <c r="CXN25" s="65">
        <v>0</v>
      </c>
      <c r="CXO25" s="65">
        <v>0</v>
      </c>
      <c r="CXP25" s="65">
        <v>0</v>
      </c>
      <c r="CXQ25" s="65">
        <v>0</v>
      </c>
      <c r="CXR25" s="65">
        <v>0</v>
      </c>
      <c r="CXS25" s="65">
        <v>0</v>
      </c>
      <c r="CXT25" s="65">
        <v>0</v>
      </c>
      <c r="CXU25" s="65">
        <v>0</v>
      </c>
      <c r="CXV25" s="65">
        <v>0</v>
      </c>
      <c r="CXW25" s="65">
        <v>0</v>
      </c>
      <c r="CXX25" s="65">
        <v>0</v>
      </c>
      <c r="CXY25" s="65">
        <v>0</v>
      </c>
      <c r="CXZ25" s="66">
        <v>1516399696.8421052</v>
      </c>
      <c r="CYA25" s="66">
        <v>1549572865.7173684</v>
      </c>
      <c r="CYB25" s="66">
        <v>1583471739.7846854</v>
      </c>
      <c r="CYC25" s="66">
        <v>1618112194.766624</v>
      </c>
      <c r="CYD25" s="66">
        <v>1653510453.6873429</v>
      </c>
      <c r="CYE25" s="66">
        <v>1689683094.470253</v>
      </c>
      <c r="CYF25" s="66">
        <v>1726647057.7018914</v>
      </c>
      <c r="CYG25" s="66">
        <v>1764419654.5656362</v>
      </c>
      <c r="CYH25" s="66">
        <v>1803018574.948983</v>
      </c>
      <c r="CYI25" s="66">
        <v>1842461895.7281792</v>
      </c>
      <c r="CYJ25" s="66">
        <v>1882768089.2340941</v>
      </c>
      <c r="CYK25" s="66">
        <v>1923956031.9032903</v>
      </c>
      <c r="CYL25" s="66">
        <v>1966045013.1183498</v>
      </c>
      <c r="CYM25" s="66">
        <v>2009054744.2415917</v>
      </c>
      <c r="CYN25" s="66">
        <v>2053005367.8464146</v>
      </c>
      <c r="CYO25" s="66">
        <v>2097917467.150588</v>
      </c>
      <c r="CYP25" s="66">
        <v>2143812075.6559057</v>
      </c>
      <c r="CYQ25" s="66">
        <v>2190710686.9987221</v>
      </c>
      <c r="CYR25" s="66">
        <v>2238635265.0159779</v>
      </c>
      <c r="CYS25" s="66">
        <v>2287608254.0314374</v>
      </c>
      <c r="CYT25" s="66">
        <v>2337652589.3669467</v>
      </c>
      <c r="CYU25" s="66">
        <v>2388791708.0836401</v>
      </c>
      <c r="CYV25" s="66">
        <v>2441049559.9581242</v>
      </c>
      <c r="CYW25" s="66">
        <v>2494450618.6987801</v>
      </c>
      <c r="CYX25" s="66">
        <v>2549019893.4074359</v>
      </c>
      <c r="CYY25" s="66">
        <v>2604782940.2917795</v>
      </c>
      <c r="CYZ25" s="66">
        <v>5376326197.8947372</v>
      </c>
      <c r="CZA25" s="66">
        <v>5388938255.219718</v>
      </c>
      <c r="CZB25" s="66">
        <v>5401579898.5452719</v>
      </c>
      <c r="CZC25" s="66">
        <v>5414251197.2757311</v>
      </c>
      <c r="CZD25" s="66">
        <v>5426952220.9782419</v>
      </c>
      <c r="CZE25" s="66">
        <v>5439683039.3831434</v>
      </c>
      <c r="CZF25" s="66">
        <v>5452443722.3843527</v>
      </c>
      <c r="CZG25" s="66">
        <v>5465234340.0397453</v>
      </c>
      <c r="CZH25" s="66">
        <v>5478054962.5715456</v>
      </c>
      <c r="CZI25" s="66">
        <v>5490905660.3667068</v>
      </c>
      <c r="CZJ25" s="66">
        <v>5503786503.9772978</v>
      </c>
      <c r="CZK25" s="66">
        <v>5516697564.1208963</v>
      </c>
      <c r="CZL25" s="66">
        <v>5529638911.6809683</v>
      </c>
      <c r="CZM25" s="66">
        <v>5542610617.7072649</v>
      </c>
      <c r="CZN25" s="66">
        <v>5555612753.4162083</v>
      </c>
      <c r="CZO25" s="66">
        <v>5568645390.1912832</v>
      </c>
      <c r="CZP25" s="66">
        <v>5581708599.5834303</v>
      </c>
      <c r="CZQ25" s="66">
        <v>5594802453.3114376</v>
      </c>
      <c r="CZR25" s="66">
        <v>5607927023.2623348</v>
      </c>
      <c r="CZS25" s="66">
        <v>5621082381.491787</v>
      </c>
      <c r="CZT25" s="66">
        <v>5634268600.224493</v>
      </c>
      <c r="CZU25" s="66">
        <v>5647485751.8545771</v>
      </c>
      <c r="CZV25" s="66">
        <v>5660733908.9459934</v>
      </c>
      <c r="CZW25" s="66">
        <v>5674013144.2329168</v>
      </c>
      <c r="CZX25" s="66">
        <v>5687323530.6201458</v>
      </c>
      <c r="CZY25" s="66">
        <v>5700665141.1835041</v>
      </c>
      <c r="CZZ25" s="66">
        <v>1516399696.8421052</v>
      </c>
      <c r="DAA25" s="66">
        <v>1549572865.7173684</v>
      </c>
      <c r="DAB25" s="66">
        <v>1583471739.7846854</v>
      </c>
      <c r="DAC25" s="66">
        <v>1618112194.766624</v>
      </c>
      <c r="DAD25" s="66">
        <v>1653510453.6873429</v>
      </c>
      <c r="DAE25" s="66">
        <v>1689683094.470253</v>
      </c>
      <c r="DAF25" s="66">
        <v>1479983192.315907</v>
      </c>
      <c r="DAG25" s="66">
        <v>1260299753.2611687</v>
      </c>
      <c r="DAH25" s="66">
        <v>1030296328.5422759</v>
      </c>
      <c r="DAI25" s="66">
        <v>789626526.74064815</v>
      </c>
      <c r="DAJ25" s="66">
        <v>537933739.78116977</v>
      </c>
      <c r="DAK25" s="66">
        <v>274850861.70047003</v>
      </c>
      <c r="DAL25" s="66">
        <v>0</v>
      </c>
      <c r="DAM25" s="66">
        <v>0</v>
      </c>
      <c r="DAN25" s="66">
        <v>0</v>
      </c>
      <c r="DAO25" s="66">
        <v>0</v>
      </c>
      <c r="DAP25" s="66">
        <v>0</v>
      </c>
      <c r="DAQ25" s="66">
        <v>0</v>
      </c>
      <c r="DAR25" s="66">
        <v>0</v>
      </c>
      <c r="DAS25" s="66">
        <v>0</v>
      </c>
      <c r="DAT25" s="66">
        <v>0</v>
      </c>
      <c r="DAU25" s="66">
        <v>0</v>
      </c>
      <c r="DAV25" s="66">
        <v>0</v>
      </c>
      <c r="DAW25" s="66">
        <v>0</v>
      </c>
      <c r="DAX25" s="66">
        <v>0</v>
      </c>
      <c r="DAY25" s="66">
        <v>0</v>
      </c>
      <c r="DAZ25" s="66">
        <v>5376326197.8947372</v>
      </c>
      <c r="DBA25" s="66">
        <v>5388938255.219718</v>
      </c>
      <c r="DBB25" s="66">
        <v>5401579898.5452719</v>
      </c>
      <c r="DBC25" s="66">
        <v>5414251197.2757311</v>
      </c>
      <c r="DBD25" s="66">
        <v>5426952220.9782419</v>
      </c>
      <c r="DBE25" s="66">
        <v>5439683039.3831434</v>
      </c>
      <c r="DBF25" s="66">
        <v>4673523190.615159</v>
      </c>
      <c r="DBG25" s="66">
        <v>3903738814.3141041</v>
      </c>
      <c r="DBH25" s="66">
        <v>3130317121.4694548</v>
      </c>
      <c r="DBI25" s="66">
        <v>2353245283.0143027</v>
      </c>
      <c r="DBJ25" s="66">
        <v>1572510429.7077994</v>
      </c>
      <c r="DBK25" s="66">
        <v>788099652.01727092</v>
      </c>
      <c r="DBL25" s="66">
        <v>0</v>
      </c>
      <c r="DBM25" s="66">
        <v>0</v>
      </c>
      <c r="DBN25" s="66">
        <v>0</v>
      </c>
      <c r="DBO25" s="66">
        <v>0</v>
      </c>
      <c r="DBP25" s="66">
        <v>0</v>
      </c>
      <c r="DBQ25" s="66">
        <v>0</v>
      </c>
      <c r="DBR25" s="66">
        <v>0</v>
      </c>
      <c r="DBS25" s="66">
        <v>0</v>
      </c>
      <c r="DBT25" s="66">
        <v>0</v>
      </c>
      <c r="DBU25" s="66">
        <v>0</v>
      </c>
      <c r="DBV25" s="66">
        <v>0</v>
      </c>
      <c r="DBW25" s="66">
        <v>0</v>
      </c>
      <c r="DBX25" s="66">
        <v>0</v>
      </c>
      <c r="DBY25" s="66">
        <v>0</v>
      </c>
      <c r="DBZ25" s="66">
        <v>1516399696.8421052</v>
      </c>
      <c r="DCA25" s="66">
        <v>1549572865.7173684</v>
      </c>
      <c r="DCB25" s="66">
        <v>1583471739.7846854</v>
      </c>
      <c r="DCC25" s="66">
        <v>1618112194.766624</v>
      </c>
      <c r="DCD25" s="66">
        <v>1653510453.6873429</v>
      </c>
      <c r="DCE25" s="66">
        <v>1689683094.470253</v>
      </c>
      <c r="DCF25" s="66">
        <v>487523875.11582816</v>
      </c>
      <c r="DCG25" s="66">
        <v>498189078.93617964</v>
      </c>
      <c r="DCH25" s="66">
        <v>509087597.63265401</v>
      </c>
      <c r="DCI25" s="66">
        <v>520224535.26442707</v>
      </c>
      <c r="DCJ25" s="66">
        <v>531605107.54845011</v>
      </c>
      <c r="DCK25" s="66">
        <v>543234644.30210555</v>
      </c>
      <c r="DCL25" s="66">
        <v>555118591.93929875</v>
      </c>
      <c r="DCM25" s="66">
        <v>567262516.02115524</v>
      </c>
      <c r="DCN25" s="66">
        <v>579672103.862517</v>
      </c>
      <c r="DCO25" s="66">
        <v>592353167.19546008</v>
      </c>
      <c r="DCP25" s="66">
        <v>605311644.89107919</v>
      </c>
      <c r="DCQ25" s="66">
        <v>618553605.74081552</v>
      </c>
      <c r="DCR25" s="66">
        <v>632085251.29862905</v>
      </c>
      <c r="DCS25" s="66">
        <v>645912918.7853471</v>
      </c>
      <c r="DCT25" s="66">
        <v>660043084.05654967</v>
      </c>
      <c r="DCU25" s="66">
        <v>674482364.63538074</v>
      </c>
      <c r="DCV25" s="66">
        <v>689237522.81170559</v>
      </c>
      <c r="DCW25" s="66">
        <v>704315468.80906725</v>
      </c>
      <c r="DCX25" s="66">
        <v>719723264.02092314</v>
      </c>
      <c r="DCY25" s="66">
        <v>735468124.31767893</v>
      </c>
      <c r="DCZ25" s="66">
        <v>5376326197.8947372</v>
      </c>
      <c r="DDA25" s="66">
        <v>5388938255.219718</v>
      </c>
      <c r="DDB25" s="66">
        <v>5401579898.5452719</v>
      </c>
      <c r="DDC25" s="66">
        <v>5414251197.2757311</v>
      </c>
      <c r="DDD25" s="66">
        <v>5426952220.9782419</v>
      </c>
      <c r="DDE25" s="66">
        <v>5439683039.3831434</v>
      </c>
      <c r="DDF25" s="66">
        <v>1539513521.6144056</v>
      </c>
      <c r="DDG25" s="66">
        <v>1543124990.1288693</v>
      </c>
      <c r="DDH25" s="66">
        <v>1546744930.6084366</v>
      </c>
      <c r="DDI25" s="66">
        <v>1550373362.9270701</v>
      </c>
      <c r="DDJ25" s="66">
        <v>1554010307.0053549</v>
      </c>
      <c r="DDK25" s="66">
        <v>1557655782.810606</v>
      </c>
      <c r="DDL25" s="66">
        <v>1561309810.3569791</v>
      </c>
      <c r="DDM25" s="66">
        <v>1564972409.7055805</v>
      </c>
      <c r="DDN25" s="66">
        <v>1568643600.9645762</v>
      </c>
      <c r="DDO25" s="66">
        <v>1572323404.2893035</v>
      </c>
      <c r="DDP25" s="66">
        <v>1576011839.8823802</v>
      </c>
      <c r="DDQ25" s="66">
        <v>1579708927.9938176</v>
      </c>
      <c r="DDR25" s="66">
        <v>1583414688.9211297</v>
      </c>
      <c r="DDS25" s="66">
        <v>1587129143.0094459</v>
      </c>
      <c r="DDT25" s="66">
        <v>1590852310.6516213</v>
      </c>
      <c r="DDU25" s="66">
        <v>1594584212.2883511</v>
      </c>
      <c r="DDV25" s="66">
        <v>1598324868.4082804</v>
      </c>
      <c r="DDW25" s="66">
        <v>1602074299.5481176</v>
      </c>
      <c r="DDX25" s="66">
        <v>1605832526.292747</v>
      </c>
      <c r="DDY25" s="66">
        <v>1609599569.2753422</v>
      </c>
      <c r="DDZ25" s="66">
        <v>1516399696.8421052</v>
      </c>
      <c r="DEA25" s="66">
        <v>1549572865.7173684</v>
      </c>
      <c r="DEB25" s="66">
        <v>1583471739.7846854</v>
      </c>
      <c r="DEC25" s="66">
        <v>1618112194.766624</v>
      </c>
      <c r="DED25" s="66">
        <v>1653510453.6873429</v>
      </c>
      <c r="DEE25" s="66">
        <v>1689683094.470253</v>
      </c>
      <c r="DEF25" s="66">
        <v>417877607.24213845</v>
      </c>
      <c r="DEG25" s="66">
        <v>355849342.09727114</v>
      </c>
      <c r="DEH25" s="66">
        <v>290907198.64723086</v>
      </c>
      <c r="DEI25" s="66">
        <v>222953372.25618303</v>
      </c>
      <c r="DEJ25" s="66">
        <v>151887173.58527145</v>
      </c>
      <c r="DEK25" s="66">
        <v>77604949.186015069</v>
      </c>
      <c r="DEL25" s="66">
        <v>0</v>
      </c>
      <c r="DEM25" s="66">
        <v>0</v>
      </c>
      <c r="DEN25" s="66">
        <v>0</v>
      </c>
      <c r="DEO25" s="66">
        <v>0</v>
      </c>
      <c r="DEP25" s="66">
        <v>0</v>
      </c>
      <c r="DEQ25" s="66">
        <v>0</v>
      </c>
      <c r="DER25" s="66">
        <v>0</v>
      </c>
      <c r="DES25" s="66">
        <v>0</v>
      </c>
      <c r="DET25" s="66">
        <v>0</v>
      </c>
      <c r="DEU25" s="66">
        <v>0</v>
      </c>
      <c r="DEV25" s="66">
        <v>0</v>
      </c>
      <c r="DEW25" s="66">
        <v>0</v>
      </c>
      <c r="DEX25" s="66">
        <v>0</v>
      </c>
      <c r="DEY25" s="66">
        <v>0</v>
      </c>
      <c r="DEZ25" s="66">
        <v>5376326197.8947372</v>
      </c>
      <c r="DFA25" s="66">
        <v>5388938255.219718</v>
      </c>
      <c r="DFB25" s="66">
        <v>5401579898.5452719</v>
      </c>
      <c r="DFC25" s="66">
        <v>5414251197.2757311</v>
      </c>
      <c r="DFD25" s="66">
        <v>5426952220.9782419</v>
      </c>
      <c r="DFE25" s="66">
        <v>5439683039.3831434</v>
      </c>
      <c r="DFF25" s="66">
        <v>1319583018.5266333</v>
      </c>
      <c r="DFG25" s="66">
        <v>1102232135.8063352</v>
      </c>
      <c r="DFH25" s="66">
        <v>883854246.06196368</v>
      </c>
      <c r="DFI25" s="66">
        <v>664445726.96874428</v>
      </c>
      <c r="DFJ25" s="66">
        <v>444002944.85867274</v>
      </c>
      <c r="DFK25" s="66">
        <v>222522254.68722942</v>
      </c>
      <c r="DFL25" s="66">
        <v>0</v>
      </c>
      <c r="DFM25" s="66">
        <v>0</v>
      </c>
      <c r="DFN25" s="66">
        <v>0</v>
      </c>
      <c r="DFO25" s="66">
        <v>0</v>
      </c>
      <c r="DFP25" s="66">
        <v>0</v>
      </c>
      <c r="DFQ25" s="66">
        <v>0</v>
      </c>
      <c r="DFR25" s="66">
        <v>0</v>
      </c>
      <c r="DFS25" s="66">
        <v>0</v>
      </c>
      <c r="DFT25" s="66">
        <v>0</v>
      </c>
      <c r="DFU25" s="66">
        <v>0</v>
      </c>
      <c r="DFV25" s="66">
        <v>0</v>
      </c>
      <c r="DFW25" s="66">
        <v>0</v>
      </c>
      <c r="DFX25" s="66">
        <v>0</v>
      </c>
      <c r="DFY25" s="66">
        <v>0</v>
      </c>
      <c r="DFZ25" s="66">
        <v>1516399696.8421052</v>
      </c>
      <c r="DGA25" s="66">
        <v>1549572865.7173684</v>
      </c>
      <c r="DGB25" s="66">
        <v>1583471739.7846854</v>
      </c>
      <c r="DGC25" s="66">
        <v>1618112194.766624</v>
      </c>
      <c r="DGD25" s="66">
        <v>1653510453.6873429</v>
      </c>
      <c r="DGE25" s="66">
        <v>1267262320.85269</v>
      </c>
      <c r="DGF25" s="66">
        <v>313408205.43160379</v>
      </c>
      <c r="DGG25" s="66">
        <v>266887006.57295337</v>
      </c>
      <c r="DGH25" s="66">
        <v>218180398.98542318</v>
      </c>
      <c r="DGI25" s="66">
        <v>167215029.19213727</v>
      </c>
      <c r="DGJ25" s="66">
        <v>113915380.18895359</v>
      </c>
      <c r="DGK25" s="66">
        <v>58203711.889511295</v>
      </c>
      <c r="DGL25" s="66">
        <v>0</v>
      </c>
      <c r="DGM25" s="66">
        <v>0</v>
      </c>
      <c r="DGN25" s="66">
        <v>0</v>
      </c>
      <c r="DGO25" s="66">
        <v>0</v>
      </c>
      <c r="DGP25" s="66">
        <v>0</v>
      </c>
      <c r="DGQ25" s="66">
        <v>0</v>
      </c>
      <c r="DGR25" s="66">
        <v>0</v>
      </c>
      <c r="DGS25" s="66">
        <v>0</v>
      </c>
      <c r="DGT25" s="66">
        <v>0</v>
      </c>
      <c r="DGU25" s="66">
        <v>0</v>
      </c>
      <c r="DGV25" s="66">
        <v>0</v>
      </c>
      <c r="DGW25" s="66">
        <v>0</v>
      </c>
      <c r="DGX25" s="66">
        <v>0</v>
      </c>
      <c r="DGY25" s="66">
        <v>0</v>
      </c>
      <c r="DGZ25" s="66">
        <v>5376326197.8947372</v>
      </c>
      <c r="DHA25" s="66">
        <v>5388938255.219718</v>
      </c>
      <c r="DHB25" s="66">
        <v>5401579898.5452719</v>
      </c>
      <c r="DHC25" s="66">
        <v>5414251197.2757311</v>
      </c>
      <c r="DHD25" s="66">
        <v>5426952220.9782419</v>
      </c>
      <c r="DHE25" s="66">
        <v>4079762279.5373578</v>
      </c>
      <c r="DHF25" s="66">
        <v>989687263.89497495</v>
      </c>
      <c r="DHG25" s="66">
        <v>826674101.85475147</v>
      </c>
      <c r="DHH25" s="66">
        <v>662890684.54647267</v>
      </c>
      <c r="DHI25" s="66">
        <v>498334295.22655821</v>
      </c>
      <c r="DHJ25" s="66">
        <v>333002208.64400458</v>
      </c>
      <c r="DHK25" s="66">
        <v>166891691.01542208</v>
      </c>
      <c r="DHL25" s="66">
        <v>0</v>
      </c>
      <c r="DHM25" s="66">
        <v>0</v>
      </c>
      <c r="DHN25" s="66">
        <v>0</v>
      </c>
      <c r="DHO25" s="66">
        <v>0</v>
      </c>
      <c r="DHP25" s="66">
        <v>0</v>
      </c>
      <c r="DHQ25" s="66">
        <v>0</v>
      </c>
      <c r="DHR25" s="66">
        <v>0</v>
      </c>
      <c r="DHS25" s="66">
        <v>0</v>
      </c>
      <c r="DHT25" s="66">
        <v>0</v>
      </c>
      <c r="DHU25" s="66">
        <v>0</v>
      </c>
      <c r="DHV25" s="66">
        <v>0</v>
      </c>
      <c r="DHW25" s="66">
        <v>0</v>
      </c>
      <c r="DHX25" s="66">
        <v>0</v>
      </c>
      <c r="DHY25" s="66">
        <v>0</v>
      </c>
      <c r="DHZ25" s="25">
        <v>0.56000000000000005</v>
      </c>
      <c r="DIA25" s="25">
        <v>0.5</v>
      </c>
      <c r="DIB25" s="25">
        <v>9.5000000000000001E-2</v>
      </c>
      <c r="DIC25" s="25">
        <v>4.7500000000000001E-2</v>
      </c>
      <c r="DID25" s="25">
        <v>2.375E-2</v>
      </c>
      <c r="DIE25" s="25">
        <v>9.5000000000000001E-2</v>
      </c>
      <c r="DIF25" s="25">
        <v>4.7500000000000001E-2</v>
      </c>
      <c r="DIG25" s="25">
        <v>2.375E-2</v>
      </c>
      <c r="DIH25" s="25">
        <v>0.64500000000000002</v>
      </c>
      <c r="DII25" s="25">
        <v>0.58200000000000007</v>
      </c>
      <c r="DIJ25" s="25">
        <v>9.0926743909034045</v>
      </c>
      <c r="DIK25" s="25">
        <v>9.0926743909034045</v>
      </c>
      <c r="DIL25" s="46">
        <v>0.8</v>
      </c>
      <c r="DIM25" s="46">
        <v>0.8</v>
      </c>
      <c r="DIN25" s="25">
        <v>2</v>
      </c>
      <c r="DIO25" s="25">
        <v>2</v>
      </c>
      <c r="DIP25" s="25">
        <v>65635.793398084468</v>
      </c>
      <c r="DIQ25" s="25">
        <v>269142.20660191553</v>
      </c>
      <c r="DIR25" s="25">
        <f t="shared" si="19"/>
        <v>5629.8978692400942</v>
      </c>
      <c r="DIS25" s="25">
        <f t="shared" si="20"/>
        <v>50274.843549593017</v>
      </c>
      <c r="DIT25" s="66">
        <v>143591472.83427161</v>
      </c>
      <c r="DIU25" s="66">
        <v>146732718.63331708</v>
      </c>
      <c r="DIV25" s="66">
        <v>149942683.17293432</v>
      </c>
      <c r="DIW25" s="66">
        <v>153222869.76283166</v>
      </c>
      <c r="DIX25" s="66">
        <v>156574814.59952608</v>
      </c>
      <c r="DIY25" s="66">
        <v>160000087.48578405</v>
      </c>
      <c r="DIZ25" s="66">
        <v>163500292.56580099</v>
      </c>
      <c r="DJA25" s="66">
        <v>167077069.07646325</v>
      </c>
      <c r="DJB25" s="66">
        <v>170732092.11504585</v>
      </c>
      <c r="DJC25" s="66">
        <v>174467073.42370352</v>
      </c>
      <c r="DJD25" s="66">
        <v>178283762.19112423</v>
      </c>
      <c r="DJE25" s="66">
        <v>182183945.87171966</v>
      </c>
      <c r="DJF25" s="66">
        <v>186169451.02273637</v>
      </c>
      <c r="DJG25" s="66">
        <v>190242144.15968004</v>
      </c>
      <c r="DJH25" s="66">
        <v>194403932.63045305</v>
      </c>
      <c r="DJI25" s="66">
        <v>198656765.50861529</v>
      </c>
      <c r="DJJ25" s="66">
        <v>203002634.50618547</v>
      </c>
      <c r="DJK25" s="66">
        <v>207443574.9064118</v>
      </c>
      <c r="DJL25" s="66">
        <v>211981666.51694793</v>
      </c>
      <c r="DJM25" s="66">
        <v>216619034.6438809</v>
      </c>
      <c r="DJN25" s="66">
        <v>221357851.08706716</v>
      </c>
      <c r="DJO25" s="66">
        <v>226200335.15724257</v>
      </c>
      <c r="DJP25" s="66">
        <v>231148754.71538338</v>
      </c>
      <c r="DJQ25" s="66">
        <v>236205427.23480469</v>
      </c>
      <c r="DJR25" s="66">
        <v>241372720.88649273</v>
      </c>
      <c r="DJS25" s="66">
        <v>246653055.64818135</v>
      </c>
      <c r="DJT25" s="66">
        <v>5862443740.7879524</v>
      </c>
      <c r="DJU25" s="66">
        <v>5876196157.1782093</v>
      </c>
      <c r="DJV25" s="66">
        <v>5889980834.6808853</v>
      </c>
      <c r="DJW25" s="66">
        <v>5903797848.9757261</v>
      </c>
      <c r="DJX25" s="66">
        <v>5917647275.9200096</v>
      </c>
      <c r="DJY25" s="66">
        <v>5931529191.5489664</v>
      </c>
      <c r="DJZ25" s="66">
        <v>5945443672.0761909</v>
      </c>
      <c r="DKA25" s="66">
        <v>5959390793.8940668</v>
      </c>
      <c r="DKB25" s="66">
        <v>5973370633.5741796</v>
      </c>
      <c r="DKC25" s="66">
        <v>5987383267.8677416</v>
      </c>
      <c r="DKD25" s="66">
        <v>6001428773.7060127</v>
      </c>
      <c r="DKE25" s="66">
        <v>6015507228.2007227</v>
      </c>
      <c r="DKF25" s="66">
        <v>6029618708.6444893</v>
      </c>
      <c r="DKG25" s="66">
        <v>6043763292.5112534</v>
      </c>
      <c r="DKH25" s="66">
        <v>6057941057.4566946</v>
      </c>
      <c r="DKI25" s="66">
        <v>6072152081.3186617</v>
      </c>
      <c r="DKJ25" s="66">
        <v>6086396442.1175995</v>
      </c>
      <c r="DKK25" s="66">
        <v>6100674218.0569773</v>
      </c>
      <c r="DKL25" s="66">
        <v>6114985487.5237179</v>
      </c>
      <c r="DKM25" s="66">
        <v>6129330329.0886288</v>
      </c>
      <c r="DKN25" s="66">
        <v>6143708821.5068302</v>
      </c>
      <c r="DKO25" s="66">
        <v>6158121043.718194</v>
      </c>
      <c r="DKP25" s="66">
        <v>6172567074.8477716</v>
      </c>
      <c r="DKQ25" s="66">
        <v>6187046994.2062283</v>
      </c>
      <c r="DKR25" s="66">
        <v>6201560881.2902813</v>
      </c>
      <c r="DKS25" s="66">
        <v>6216108815.7831364</v>
      </c>
      <c r="DKT25" s="65">
        <v>143591472.83427161</v>
      </c>
      <c r="DKU25" s="65">
        <v>146732718.63331708</v>
      </c>
      <c r="DKV25" s="65">
        <v>149942683.17293432</v>
      </c>
      <c r="DKW25" s="65">
        <v>153222869.76283166</v>
      </c>
      <c r="DKX25" s="65">
        <v>156574814.59952608</v>
      </c>
      <c r="DKY25" s="65">
        <v>160000087.48578405</v>
      </c>
      <c r="DKZ25" s="78">
        <v>151821700.23967236</v>
      </c>
      <c r="DLA25" s="78">
        <v>143208916.35125422</v>
      </c>
      <c r="DLB25" s="78">
        <v>134146643.80467889</v>
      </c>
      <c r="DLC25" s="78">
        <v>124619338.15978824</v>
      </c>
      <c r="DLD25" s="78">
        <v>114610989.98000844</v>
      </c>
      <c r="DLE25" s="78">
        <v>104105111.92669694</v>
      </c>
      <c r="DLF25" s="78">
        <v>93084725.511368185</v>
      </c>
      <c r="DLG25" s="65">
        <v>95198592.66635938</v>
      </c>
      <c r="DLH25" s="65">
        <v>97360463.769628912</v>
      </c>
      <c r="DLI25" s="65">
        <v>99571428.945996061</v>
      </c>
      <c r="DLJ25" s="65">
        <v>101832603.07599632</v>
      </c>
      <c r="DLK25" s="65">
        <v>104145126.35806063</v>
      </c>
      <c r="DLL25" s="65">
        <v>106510164.88346109</v>
      </c>
      <c r="DLM25" s="65">
        <v>108928911.2243132</v>
      </c>
      <c r="DLN25" s="65">
        <v>111402585.03493111</v>
      </c>
      <c r="DLO25" s="65">
        <v>113932433.66683899</v>
      </c>
      <c r="DLP25" s="65">
        <v>116519732.79774883</v>
      </c>
      <c r="DLQ25" s="65">
        <v>119165787.07482173</v>
      </c>
      <c r="DLR25" s="65">
        <v>121871930.77253695</v>
      </c>
      <c r="DLS25" s="65">
        <v>124639528.46550071</v>
      </c>
      <c r="DLT25" s="65">
        <v>5862443740.7879524</v>
      </c>
      <c r="DLU25" s="65">
        <v>5876196157.1782093</v>
      </c>
      <c r="DLV25" s="65">
        <v>5889980834.6808853</v>
      </c>
      <c r="DLW25" s="65">
        <v>5903797848.9757261</v>
      </c>
      <c r="DLX25" s="65">
        <v>5917647275.9200096</v>
      </c>
      <c r="DLY25" s="65">
        <v>5931529191.5489664</v>
      </c>
      <c r="DLZ25" s="78">
        <v>5520769124.0707483</v>
      </c>
      <c r="DMA25" s="78">
        <v>5108049251.9092007</v>
      </c>
      <c r="DMB25" s="78">
        <v>4693362640.6654272</v>
      </c>
      <c r="DMC25" s="78">
        <v>4276702334.1912436</v>
      </c>
      <c r="DMD25" s="78">
        <v>3858061354.5252938</v>
      </c>
      <c r="DME25" s="78">
        <v>3437432701.8289843</v>
      </c>
      <c r="DMF25" s="78">
        <v>3014809354.3222451</v>
      </c>
      <c r="DMG25" s="65">
        <v>3083272858.2714911</v>
      </c>
      <c r="DMH25" s="65">
        <v>3153291104.4356265</v>
      </c>
      <c r="DMI25" s="65">
        <v>3224899399.5578842</v>
      </c>
      <c r="DMJ25" s="65">
        <v>3298133852.1646519</v>
      </c>
      <c r="DMK25" s="65">
        <v>3373031390.7732177</v>
      </c>
      <c r="DML25" s="65">
        <v>3449629782.5129991</v>
      </c>
      <c r="DMM25" s="65">
        <v>3527967652.1696391</v>
      </c>
      <c r="DMN25" s="65">
        <v>3608084501.6615791</v>
      </c>
      <c r="DMO25" s="65">
        <v>3690020729.9589248</v>
      </c>
      <c r="DMP25" s="65">
        <v>3773817653.4546514</v>
      </c>
      <c r="DMQ25" s="65">
        <v>3859517526.7984204</v>
      </c>
      <c r="DMR25" s="65">
        <v>3947163564.2035117</v>
      </c>
      <c r="DMS25" s="65">
        <v>4036799961.237618</v>
      </c>
      <c r="DMT25" s="65">
        <v>161812164.98918021</v>
      </c>
      <c r="DMU25" s="65">
        <v>174281020.19007811</v>
      </c>
      <c r="DMV25" s="65">
        <v>187710695.30233037</v>
      </c>
      <c r="DMW25" s="65">
        <v>202175228.79115134</v>
      </c>
      <c r="DMX25" s="65">
        <v>217754364.34733057</v>
      </c>
      <c r="DMY25" s="65">
        <v>234533990.51815635</v>
      </c>
      <c r="DMZ25" s="65">
        <v>252606614.21523866</v>
      </c>
      <c r="DNA25" s="65">
        <v>272071870.70970249</v>
      </c>
      <c r="DNB25" s="65">
        <v>293037072.92638087</v>
      </c>
      <c r="DNC25" s="65">
        <v>315617803.06529427</v>
      </c>
      <c r="DND25" s="65">
        <v>339938549.81205344</v>
      </c>
      <c r="DNE25" s="65">
        <v>366133394.65016019</v>
      </c>
      <c r="DNF25" s="65">
        <v>394346751.05887836</v>
      </c>
      <c r="DNG25" s="65">
        <v>424734160.67191011</v>
      </c>
      <c r="DNH25" s="65">
        <v>457463150.78613949</v>
      </c>
      <c r="DNI25" s="65">
        <v>492714157.94793302</v>
      </c>
      <c r="DNJ25" s="65">
        <v>530681522.70877099</v>
      </c>
      <c r="DNK25" s="65">
        <v>571574561.03435147</v>
      </c>
      <c r="DNL25" s="65">
        <v>615618718.27389312</v>
      </c>
      <c r="DNM25" s="65">
        <v>663056812.05153215</v>
      </c>
      <c r="DNN25" s="65">
        <v>714150370.93193126</v>
      </c>
      <c r="DNO25" s="65">
        <v>769181076.24023247</v>
      </c>
      <c r="DNP25" s="65">
        <v>828452314.98517823</v>
      </c>
      <c r="DNQ25" s="65">
        <v>892290852.44674397</v>
      </c>
      <c r="DNR25" s="65">
        <v>961048633.64933872</v>
      </c>
      <c r="DNS25" s="65">
        <v>1035104723.6521868</v>
      </c>
      <c r="DNT25" s="65">
        <v>479341789.41404504</v>
      </c>
      <c r="DNU25" s="65">
        <v>506411431.2678957</v>
      </c>
      <c r="DNV25" s="65">
        <v>535009764.18578136</v>
      </c>
      <c r="DNW25" s="65">
        <v>565223117.21416187</v>
      </c>
      <c r="DNX25" s="65">
        <v>597142694.61885238</v>
      </c>
      <c r="DNY25" s="65">
        <v>630864851.20097601</v>
      </c>
      <c r="DNZ25" s="65">
        <v>666491383.16070509</v>
      </c>
      <c r="DOA25" s="65">
        <v>704129835.38681352</v>
      </c>
      <c r="DOB25" s="65">
        <v>743893826.09964466</v>
      </c>
      <c r="DOC25" s="65">
        <v>785903389.82748866</v>
      </c>
      <c r="DOD25" s="65">
        <v>830285339.75170267</v>
      </c>
      <c r="DOE25" s="65">
        <v>877173650.51437545</v>
      </c>
      <c r="DOF25" s="65">
        <v>926709862.64410639</v>
      </c>
      <c r="DOG25" s="65">
        <v>979043509.82073236</v>
      </c>
      <c r="DOH25" s="65">
        <v>1034332570.2687709</v>
      </c>
      <c r="DOI25" s="65">
        <v>1092743943.642194</v>
      </c>
      <c r="DOJ25" s="65">
        <v>1154453954.8400865</v>
      </c>
      <c r="DOK25" s="65">
        <v>1219648886.2740517</v>
      </c>
      <c r="DOL25" s="65">
        <v>1288525540.1940966</v>
      </c>
      <c r="DOM25" s="65">
        <v>1361291832.7704887</v>
      </c>
      <c r="DON25" s="65">
        <v>1438167421.7249062</v>
      </c>
      <c r="DOO25" s="65">
        <v>1519384369.4055138</v>
      </c>
      <c r="DOP25" s="65">
        <v>1605187843.3075554</v>
      </c>
      <c r="DOQ25" s="65">
        <v>1695836856.1541233</v>
      </c>
      <c r="DOR25" s="65">
        <v>1791605047.7711489</v>
      </c>
      <c r="DOS25" s="65">
        <v>1892781511.1168571</v>
      </c>
      <c r="DOT25" s="65">
        <v>161812164.98918021</v>
      </c>
      <c r="DOU25" s="65">
        <v>174281020.19007811</v>
      </c>
      <c r="DOV25" s="65">
        <v>187710695.30233037</v>
      </c>
      <c r="DOW25" s="65">
        <v>202175228.79115134</v>
      </c>
      <c r="DOX25" s="65">
        <v>217754364.34733057</v>
      </c>
      <c r="DOY25" s="65">
        <v>234533990.51815635</v>
      </c>
      <c r="DOZ25" s="78">
        <v>234563284.62843588</v>
      </c>
      <c r="DPA25" s="78">
        <v>233204460.60831642</v>
      </c>
      <c r="DPB25" s="78">
        <v>230243414.44215637</v>
      </c>
      <c r="DPC25" s="78">
        <v>225441287.90378162</v>
      </c>
      <c r="DPD25" s="78">
        <v>218531924.87917724</v>
      </c>
      <c r="DPE25" s="78">
        <v>209219082.6572344</v>
      </c>
      <c r="DPF25" s="78">
        <v>197173375.52943918</v>
      </c>
      <c r="DPG25" s="65">
        <v>201650998.68491086</v>
      </c>
      <c r="DPH25" s="65">
        <v>206230304.47916976</v>
      </c>
      <c r="DPI25" s="65">
        <v>210913602.02994904</v>
      </c>
      <c r="DPJ25" s="65">
        <v>215703252.89288837</v>
      </c>
      <c r="DPK25" s="65">
        <v>220601672.25234976</v>
      </c>
      <c r="DPL25" s="65">
        <v>225611330.13927585</v>
      </c>
      <c r="DPM25" s="65">
        <v>230734752.67670438</v>
      </c>
      <c r="DPN25" s="65">
        <v>235974523.35356733</v>
      </c>
      <c r="DPO25" s="65">
        <v>241333284.32741681</v>
      </c>
      <c r="DPP25" s="65">
        <v>246813737.75673455</v>
      </c>
      <c r="DPQ25" s="65">
        <v>252418647.16349706</v>
      </c>
      <c r="DPR25" s="65">
        <v>258150838.82668313</v>
      </c>
      <c r="DPS25" s="65">
        <v>264013203.20742688</v>
      </c>
      <c r="DPT25" s="65">
        <v>479341789.41404504</v>
      </c>
      <c r="DPU25" s="65">
        <v>506411431.2678957</v>
      </c>
      <c r="DPV25" s="65">
        <v>535009764.18578136</v>
      </c>
      <c r="DPW25" s="65">
        <v>565223117.21416187</v>
      </c>
      <c r="DPX25" s="65">
        <v>597142694.61885238</v>
      </c>
      <c r="DPY25" s="65">
        <v>630864851.20097601</v>
      </c>
      <c r="DPZ25" s="78">
        <v>618884855.79208338</v>
      </c>
      <c r="DQA25" s="78">
        <v>603539858.90298295</v>
      </c>
      <c r="DQB25" s="78">
        <v>584488006.22114933</v>
      </c>
      <c r="DQC25" s="78">
        <v>561359564.16249192</v>
      </c>
      <c r="DQD25" s="78">
        <v>533754861.26895171</v>
      </c>
      <c r="DQE25" s="78">
        <v>501242086.00821453</v>
      </c>
      <c r="DQF25" s="78">
        <v>463354931.32205325</v>
      </c>
      <c r="DQG25" s="65">
        <v>473877288.93812931</v>
      </c>
      <c r="DQH25" s="65">
        <v>484638599.46549666</v>
      </c>
      <c r="DQI25" s="65">
        <v>495644289.3015368</v>
      </c>
      <c r="DQJ25" s="65">
        <v>506899908.07204622</v>
      </c>
      <c r="DQK25" s="65">
        <v>518411131.4296388</v>
      </c>
      <c r="DQL25" s="65">
        <v>530183763.91569698</v>
      </c>
      <c r="DQM25" s="65">
        <v>542223741.88731515</v>
      </c>
      <c r="DQN25" s="65">
        <v>554537136.51071167</v>
      </c>
      <c r="DQO25" s="65">
        <v>567130156.82261777</v>
      </c>
      <c r="DQP25" s="65">
        <v>580009152.86118829</v>
      </c>
      <c r="DQQ25" s="65">
        <v>593180618.86801243</v>
      </c>
      <c r="DQR25" s="65">
        <v>606651196.56283855</v>
      </c>
      <c r="DQS25" s="65">
        <v>620427678.49266577</v>
      </c>
      <c r="DQT25" s="66">
        <v>1915745597.7505414</v>
      </c>
      <c r="DQU25" s="66">
        <v>2063368333.4188168</v>
      </c>
      <c r="DQV25" s="66">
        <v>2222366521.0843582</v>
      </c>
      <c r="DQW25" s="66">
        <v>2393616725.644547</v>
      </c>
      <c r="DQX25" s="66">
        <v>2578063057.9737935</v>
      </c>
      <c r="DQY25" s="66">
        <v>2776722379.8536334</v>
      </c>
      <c r="DQZ25" s="66">
        <v>2990689909.9821787</v>
      </c>
      <c r="DRA25" s="66">
        <v>3221145261.9691429</v>
      </c>
      <c r="DRB25" s="66">
        <v>3469358947.6041951</v>
      </c>
      <c r="DRC25" s="66">
        <v>3736699381.2514977</v>
      </c>
      <c r="DRD25" s="66">
        <v>4024640423.9859848</v>
      </c>
      <c r="DRE25" s="66">
        <v>4334769509.0626049</v>
      </c>
      <c r="DRF25" s="66">
        <v>4668796393.5146055</v>
      </c>
      <c r="DRG25" s="66">
        <v>5028562584.1288929</v>
      </c>
      <c r="DRH25" s="66">
        <v>5416051489.7643175</v>
      </c>
      <c r="DRI25" s="66">
        <v>5833399355.9831161</v>
      </c>
      <c r="DRJ25" s="66">
        <v>6282907042.2786932</v>
      </c>
      <c r="DRK25" s="66">
        <v>6767052706.8281622</v>
      </c>
      <c r="DRL25" s="66">
        <v>7288505468.7013283</v>
      </c>
      <c r="DRM25" s="66">
        <v>7850140122.8465605</v>
      </c>
      <c r="DRN25" s="66">
        <v>8455052988.9779644</v>
      </c>
      <c r="DRO25" s="66">
        <v>9106578981.7395992</v>
      </c>
      <c r="DRP25" s="66">
        <v>9808309996.2553749</v>
      </c>
      <c r="DRQ25" s="66">
        <v>10564114710.425074</v>
      </c>
      <c r="DRR25" s="66">
        <v>11378159913.137573</v>
      </c>
      <c r="DRS25" s="66">
        <v>12254933475.98472</v>
      </c>
      <c r="DRT25" s="66">
        <v>17107559043.647476</v>
      </c>
      <c r="DRU25" s="66">
        <v>18073666123.256031</v>
      </c>
      <c r="DRV25" s="66">
        <v>19094331710.416042</v>
      </c>
      <c r="DRW25" s="66">
        <v>20172636861.885151</v>
      </c>
      <c r="DRX25" s="66">
        <v>21311836629.48008</v>
      </c>
      <c r="DRY25" s="66">
        <v>22515369886.017181</v>
      </c>
      <c r="DRZ25" s="66">
        <v>23786869706.148655</v>
      </c>
      <c r="DSA25" s="66">
        <v>25130174333.430939</v>
      </c>
      <c r="DSB25" s="66">
        <v>26549338766.730972</v>
      </c>
      <c r="DSC25" s="66">
        <v>28048647000.946247</v>
      </c>
      <c r="DSD25" s="66">
        <v>29632624958.989166</v>
      </c>
      <c r="DSE25" s="66">
        <v>31306054154.073257</v>
      </c>
      <c r="DSF25" s="66">
        <v>33073986123.543205</v>
      </c>
      <c r="DSG25" s="66">
        <v>34941757677.819687</v>
      </c>
      <c r="DSH25" s="66">
        <v>36915007010.490746</v>
      </c>
      <c r="DSI25" s="66">
        <v>38999690718.180626</v>
      </c>
      <c r="DSJ25" s="66">
        <v>41202101781.573631</v>
      </c>
      <c r="DSK25" s="66">
        <v>43528888561.871887</v>
      </c>
      <c r="DSL25" s="66">
        <v>45987074870.030891</v>
      </c>
      <c r="DSM25" s="66">
        <v>48584081169.35582</v>
      </c>
      <c r="DSN25" s="66">
        <v>51327746975.461594</v>
      </c>
      <c r="DSO25" s="66">
        <v>54226354521.215683</v>
      </c>
      <c r="DSP25" s="66">
        <v>57288653758.099693</v>
      </c>
      <c r="DSQ25" s="66">
        <v>60523888769.46125</v>
      </c>
      <c r="DSR25" s="66">
        <v>63941825675.388786</v>
      </c>
      <c r="DSS25" s="66">
        <v>67552782113.445213</v>
      </c>
      <c r="DST25" s="65">
        <v>1915745597.7505414</v>
      </c>
      <c r="DSU25" s="65">
        <v>2063368333.4188168</v>
      </c>
      <c r="DSV25" s="65">
        <v>2222366521.0843582</v>
      </c>
      <c r="DSW25" s="65">
        <v>2393616725.644547</v>
      </c>
      <c r="DSX25" s="65">
        <v>2578063057.9737935</v>
      </c>
      <c r="DSY25" s="65">
        <v>2776722379.8536334</v>
      </c>
      <c r="DSZ25" s="78">
        <v>2777069202.1263089</v>
      </c>
      <c r="DTA25" s="78">
        <v>2760981653.1164083</v>
      </c>
      <c r="DTB25" s="78">
        <v>2725924887.4032965</v>
      </c>
      <c r="DTC25" s="78">
        <v>2669070986.6082125</v>
      </c>
      <c r="DTD25" s="78">
        <v>2587268843.9909902</v>
      </c>
      <c r="DTE25" s="78">
        <v>2477011148.0357742</v>
      </c>
      <c r="DTF25" s="78">
        <v>2334398196.7573028</v>
      </c>
      <c r="DTG25" s="65">
        <v>2387410198.9702039</v>
      </c>
      <c r="DTH25" s="65">
        <v>2441626054.2286243</v>
      </c>
      <c r="DTI25" s="65">
        <v>2497073100.9105668</v>
      </c>
      <c r="DTJ25" s="65">
        <v>2553779298.2230597</v>
      </c>
      <c r="DTK25" s="65">
        <v>2611773240.300602</v>
      </c>
      <c r="DTL25" s="65">
        <v>2671084170.6237745</v>
      </c>
      <c r="DTM25" s="65">
        <v>2731741996.7652817</v>
      </c>
      <c r="DTN25" s="65">
        <v>2793777305.4708648</v>
      </c>
      <c r="DTO25" s="65">
        <v>2857221378.0826859</v>
      </c>
      <c r="DTP25" s="65">
        <v>2922106206.312964</v>
      </c>
      <c r="DTQ25" s="65">
        <v>2988464508.3758144</v>
      </c>
      <c r="DTR25" s="65">
        <v>3056329745.4854307</v>
      </c>
      <c r="DTS25" s="65">
        <v>3125736138.72892</v>
      </c>
      <c r="DTT25" s="65">
        <v>17107559043.647476</v>
      </c>
      <c r="DTU25" s="65">
        <v>18073666123.256031</v>
      </c>
      <c r="DTV25" s="65">
        <v>19094331710.416042</v>
      </c>
      <c r="DTW25" s="65">
        <v>20172636861.885151</v>
      </c>
      <c r="DTX25" s="65">
        <v>21311836629.48008</v>
      </c>
      <c r="DTY25" s="65">
        <v>22515369886.017181</v>
      </c>
      <c r="DTZ25" s="78">
        <v>22087807584.280891</v>
      </c>
      <c r="DUA25" s="78">
        <v>21540149428.65509</v>
      </c>
      <c r="DUB25" s="78">
        <v>20860194745.288624</v>
      </c>
      <c r="DUC25" s="78">
        <v>20034747857.818748</v>
      </c>
      <c r="DUD25" s="78">
        <v>19049544616.493034</v>
      </c>
      <c r="DUE25" s="78">
        <v>17889173802.327576</v>
      </c>
      <c r="DUF25" s="78">
        <v>16536993061.771603</v>
      </c>
      <c r="DUG25" s="65">
        <v>16912532725.057467</v>
      </c>
      <c r="DUH25" s="65">
        <v>17296600543.260857</v>
      </c>
      <c r="DUI25" s="65">
        <v>17689390182.812801</v>
      </c>
      <c r="DUJ25" s="65">
        <v>18091099708.128048</v>
      </c>
      <c r="DUK25" s="65">
        <v>18501931681.479168</v>
      </c>
      <c r="DUL25" s="65">
        <v>18922093265.138706</v>
      </c>
      <c r="DUM25" s="65">
        <v>19351796325.840881</v>
      </c>
      <c r="DUN25" s="65">
        <v>19791257541.61552</v>
      </c>
      <c r="DUO25" s="65">
        <v>20240698511.04808</v>
      </c>
      <c r="DUP25" s="65">
        <v>20700345865.02087</v>
      </c>
      <c r="DUQ25" s="65">
        <v>21170431380.991817</v>
      </c>
      <c r="DUR25" s="65">
        <v>21651192099.868389</v>
      </c>
      <c r="DUS25" s="65">
        <v>22142870445.53561</v>
      </c>
      <c r="DUT25" s="65">
        <v>0</v>
      </c>
      <c r="DUU25" s="65">
        <v>0</v>
      </c>
      <c r="DUV25" s="65">
        <v>0</v>
      </c>
      <c r="DUW25" s="65">
        <v>0</v>
      </c>
      <c r="DUX25" s="65">
        <v>0</v>
      </c>
      <c r="DUY25" s="65">
        <v>0</v>
      </c>
      <c r="DUZ25" s="65">
        <v>0</v>
      </c>
      <c r="DVA25" s="65">
        <v>0</v>
      </c>
      <c r="DVB25" s="65">
        <v>0</v>
      </c>
      <c r="DVC25" s="65">
        <v>0</v>
      </c>
      <c r="DVD25" s="65">
        <v>0</v>
      </c>
      <c r="DVE25" s="65">
        <v>0</v>
      </c>
      <c r="DVF25" s="65">
        <v>0</v>
      </c>
      <c r="DVG25" s="65">
        <v>0</v>
      </c>
      <c r="DVH25" s="65">
        <v>0</v>
      </c>
      <c r="DVI25" s="65">
        <v>0</v>
      </c>
      <c r="DVJ25" s="65">
        <v>0</v>
      </c>
      <c r="DVK25" s="65">
        <v>0</v>
      </c>
      <c r="DVL25" s="65">
        <v>0</v>
      </c>
      <c r="DVM25" s="65">
        <v>0</v>
      </c>
      <c r="DVN25" s="65">
        <v>0</v>
      </c>
      <c r="DVO25" s="65">
        <v>0</v>
      </c>
      <c r="DVP25" s="65">
        <v>0</v>
      </c>
      <c r="DVQ25" s="65">
        <v>0</v>
      </c>
      <c r="DVR25" s="65">
        <v>0</v>
      </c>
      <c r="DVS25" s="65">
        <v>0</v>
      </c>
      <c r="DVT25" s="64">
        <v>0</v>
      </c>
      <c r="DVU25" s="64">
        <v>0</v>
      </c>
      <c r="DVV25" s="64">
        <v>0</v>
      </c>
      <c r="DVW25" s="64">
        <v>0</v>
      </c>
      <c r="DVX25" s="64">
        <v>0</v>
      </c>
      <c r="DVY25" s="64">
        <v>0</v>
      </c>
      <c r="DVZ25" s="64">
        <v>17128375.917119179</v>
      </c>
      <c r="DWA25" s="64">
        <v>36191317.156328551</v>
      </c>
      <c r="DWB25" s="64">
        <v>57352698.404443607</v>
      </c>
      <c r="DWC25" s="64">
        <v>80788733.571714863</v>
      </c>
      <c r="DWD25" s="64">
        <v>106688846.82572927</v>
      </c>
      <c r="DWE25" s="64">
        <v>135256602.6526936</v>
      </c>
      <c r="DWF25" s="64">
        <v>166710698.83509555</v>
      </c>
      <c r="DWG25" s="64">
        <v>176125273.17502055</v>
      </c>
      <c r="DWH25" s="64">
        <v>186071512.31283382</v>
      </c>
      <c r="DWI25" s="64">
        <v>196579440.70286623</v>
      </c>
      <c r="DWJ25" s="64">
        <v>207680778.35623825</v>
      </c>
      <c r="DWK25" s="64">
        <v>219409036.59323567</v>
      </c>
      <c r="DWL25" s="64">
        <v>231799619.20306319</v>
      </c>
      <c r="DWM25" s="64">
        <v>244889929.31634632</v>
      </c>
      <c r="DWN25" s="64">
        <v>258719482.31299153</v>
      </c>
      <c r="DWO25" s="64">
        <v>273330025.10624033</v>
      </c>
      <c r="DWP25" s="64">
        <v>288765662.16299373</v>
      </c>
      <c r="DWQ25" s="64">
        <v>305072988.64082426</v>
      </c>
      <c r="DWR25" s="64">
        <v>322301231.0435698</v>
      </c>
      <c r="DWS25" s="64">
        <v>340502395.82010585</v>
      </c>
      <c r="DWT25" s="65">
        <v>0</v>
      </c>
      <c r="DWU25" s="65">
        <v>0</v>
      </c>
      <c r="DWV25" s="65">
        <v>0</v>
      </c>
      <c r="DWW25" s="65">
        <v>0</v>
      </c>
      <c r="DWX25" s="65">
        <v>0</v>
      </c>
      <c r="DWY25" s="65">
        <v>0</v>
      </c>
      <c r="DWZ25" s="65">
        <v>79883139.278776184</v>
      </c>
      <c r="DXA25" s="65">
        <v>172077482.68397653</v>
      </c>
      <c r="DXB25" s="65">
        <v>278006037.76523143</v>
      </c>
      <c r="DXC25" s="65">
        <v>399238016.7788223</v>
      </c>
      <c r="DXD25" s="65">
        <v>537502919.41530776</v>
      </c>
      <c r="DXE25" s="65">
        <v>694705917.74438453</v>
      </c>
      <c r="DXF25" s="65">
        <v>872944660.44698763</v>
      </c>
      <c r="DXG25" s="65">
        <v>940211670.75018883</v>
      </c>
      <c r="DXH25" s="65">
        <v>1012662114.6433427</v>
      </c>
      <c r="DXI25" s="65">
        <v>1090695415.0183005</v>
      </c>
      <c r="DXJ25" s="65">
        <v>1174741773.3316929</v>
      </c>
      <c r="DXK25" s="65">
        <v>1265264541.3269074</v>
      </c>
      <c r="DXL25" s="65">
        <v>1362762775.5152369</v>
      </c>
      <c r="DXM25" s="65">
        <v>1467773988.4991891</v>
      </c>
      <c r="DXN25" s="65">
        <v>1580877112.3061326</v>
      </c>
      <c r="DXO25" s="65">
        <v>1702695690.0692868</v>
      </c>
      <c r="DXP25" s="65">
        <v>1833901313.6519539</v>
      </c>
      <c r="DXQ25" s="65">
        <v>1975217326.1667836</v>
      </c>
      <c r="DXR25" s="65">
        <v>2127422809.8022397</v>
      </c>
      <c r="DXS25" s="65">
        <v>2291356880.9413614</v>
      </c>
      <c r="DXT25" s="65">
        <v>0</v>
      </c>
      <c r="DXU25" s="65">
        <v>0</v>
      </c>
      <c r="DXV25" s="65">
        <v>0</v>
      </c>
      <c r="DXW25" s="65">
        <v>0</v>
      </c>
      <c r="DXX25" s="65">
        <v>0</v>
      </c>
      <c r="DXY25" s="65">
        <v>0</v>
      </c>
      <c r="DXZ25" s="65">
        <v>646552455.14026785</v>
      </c>
      <c r="DYA25" s="65">
        <v>1366129811.4549963</v>
      </c>
      <c r="DYB25" s="65">
        <v>2164917919.9325438</v>
      </c>
      <c r="DYC25" s="65">
        <v>3049568405.7388711</v>
      </c>
      <c r="DYD25" s="65">
        <v>4027231547.5232129</v>
      </c>
      <c r="DYE25" s="65">
        <v>5105591384.8567009</v>
      </c>
      <c r="DYF25" s="65">
        <v>6292903200.6036158</v>
      </c>
      <c r="DYG25" s="65">
        <v>6648279342.6869612</v>
      </c>
      <c r="DYH25" s="65">
        <v>7023724473.3334751</v>
      </c>
      <c r="DYI25" s="65">
        <v>7420371939.0294685</v>
      </c>
      <c r="DYJ25" s="65">
        <v>7839419089.2006092</v>
      </c>
      <c r="DYK25" s="65">
        <v>8282130890.6196146</v>
      </c>
      <c r="DYL25" s="65">
        <v>8749843745.9286518</v>
      </c>
      <c r="DYM25" s="65">
        <v>9243969527.8033752</v>
      </c>
      <c r="DYN25" s="65">
        <v>9765999840.9363747</v>
      </c>
      <c r="DYO25" s="65">
        <v>10317510524.705616</v>
      </c>
      <c r="DYP25" s="65">
        <v>10900166410.119917</v>
      </c>
      <c r="DYQ25" s="65">
        <v>11515726345.40119</v>
      </c>
      <c r="DYR25" s="65">
        <v>12166048505.373981</v>
      </c>
      <c r="DYS25" s="65">
        <v>12853096000.689646</v>
      </c>
      <c r="DYT25" s="67">
        <v>1939.6</v>
      </c>
      <c r="DYU25" s="68">
        <f ca="1">10000000*'Country Model'!$DYT$8/57000</f>
        <v>59385.964912280702</v>
      </c>
      <c r="DYV25" s="68">
        <f ca="1">10000000*'Country Model'!$DYT$8/57000</f>
        <v>59385.964912280702</v>
      </c>
      <c r="DYW25" s="38">
        <f ca="1">'Country Model'!$DYT$8/(220*8)</f>
        <v>0.19232954545454545</v>
      </c>
      <c r="DYX25" s="38">
        <f ca="1">'Country Model'!$DYT$8/(220*8)</f>
        <v>0.19232954545454545</v>
      </c>
      <c r="DYY25" s="25">
        <v>5.3999999999999999E-2</v>
      </c>
      <c r="DYZ25" s="25">
        <f t="shared" si="21"/>
        <v>5.3999999999999999E-2</v>
      </c>
      <c r="DZA25" s="25">
        <f t="shared" si="22"/>
        <v>0.05</v>
      </c>
      <c r="DZB25" s="25">
        <v>0.02</v>
      </c>
      <c r="DZC25" s="25">
        <v>0.05</v>
      </c>
      <c r="DZD25" s="25">
        <v>0</v>
      </c>
      <c r="DZE25" s="25">
        <v>7.0000000000000007E-2</v>
      </c>
      <c r="DZF25" s="25">
        <v>0.23</v>
      </c>
      <c r="DZG25" s="25">
        <v>0.05</v>
      </c>
      <c r="DZH25" s="25">
        <v>0.09</v>
      </c>
      <c r="DZI25" s="25">
        <v>0.01</v>
      </c>
      <c r="DZJ25" s="25">
        <v>0.56000000000000005</v>
      </c>
      <c r="DZK25" s="25">
        <v>7.0000000000000007E-2</v>
      </c>
      <c r="DZL25" s="46">
        <v>0.67</v>
      </c>
      <c r="DZM25" s="46">
        <v>0.33</v>
      </c>
      <c r="DZN25" s="46">
        <v>0.33</v>
      </c>
      <c r="DZO25" s="46">
        <v>0.33</v>
      </c>
      <c r="DZP25" s="46">
        <v>0.17</v>
      </c>
      <c r="DZQ25" s="46">
        <v>1</v>
      </c>
      <c r="DZR25" s="46">
        <v>0.5</v>
      </c>
      <c r="DZS25" s="46">
        <v>0.33</v>
      </c>
      <c r="DZT25" s="46">
        <v>0.5</v>
      </c>
      <c r="DZU25" s="46">
        <v>0.17</v>
      </c>
      <c r="DZW25" s="69">
        <v>0</v>
      </c>
      <c r="DZX25" s="69">
        <v>1</v>
      </c>
      <c r="DZY25" s="69">
        <v>2</v>
      </c>
      <c r="DZZ25" s="69">
        <v>3</v>
      </c>
      <c r="EAA25" s="69">
        <v>4</v>
      </c>
      <c r="EAB25" s="69">
        <v>5</v>
      </c>
      <c r="EAC25" s="69">
        <v>6</v>
      </c>
      <c r="EAD25" s="69">
        <v>7</v>
      </c>
      <c r="EAE25" s="69">
        <v>8</v>
      </c>
      <c r="EAF25" s="69">
        <v>9</v>
      </c>
      <c r="EAG25" s="69">
        <v>10</v>
      </c>
      <c r="EAH25" s="69">
        <v>11</v>
      </c>
      <c r="EAI25" s="69">
        <v>12</v>
      </c>
      <c r="EAJ25" s="69">
        <v>13</v>
      </c>
      <c r="EAK25" s="69">
        <v>14</v>
      </c>
      <c r="EAL25" s="69">
        <v>15</v>
      </c>
      <c r="EAM25" s="69">
        <v>16</v>
      </c>
      <c r="EAN25" s="69">
        <v>17</v>
      </c>
      <c r="EAO25" s="69">
        <v>18</v>
      </c>
      <c r="EAP25" s="69">
        <v>19</v>
      </c>
      <c r="EAQ25" s="69">
        <v>20</v>
      </c>
      <c r="EAR25" s="69">
        <v>21</v>
      </c>
      <c r="EAS25" s="69">
        <v>22</v>
      </c>
      <c r="EAT25" s="69">
        <v>23</v>
      </c>
      <c r="EAU25" s="69">
        <v>24</v>
      </c>
      <c r="EAV25" s="69">
        <v>25</v>
      </c>
      <c r="EAW25" s="69">
        <v>26</v>
      </c>
      <c r="EAX25" s="69">
        <v>27</v>
      </c>
      <c r="EAY25" s="69">
        <v>28</v>
      </c>
      <c r="EAZ25" s="69">
        <v>29</v>
      </c>
      <c r="EBA25" s="69">
        <v>30</v>
      </c>
      <c r="EBB25" s="69">
        <v>31</v>
      </c>
      <c r="EBC25" s="69">
        <v>32</v>
      </c>
      <c r="EBD25" s="69">
        <v>33</v>
      </c>
      <c r="EBE25" s="69">
        <v>34</v>
      </c>
      <c r="EBF25" s="69">
        <v>35</v>
      </c>
      <c r="EBG25" s="69">
        <v>36</v>
      </c>
      <c r="EBH25" s="69">
        <v>37</v>
      </c>
      <c r="EBI25" s="69">
        <v>38</v>
      </c>
      <c r="EBJ25" s="69">
        <v>39</v>
      </c>
      <c r="EBK25" s="69">
        <v>40</v>
      </c>
      <c r="EBL25" s="69">
        <v>41</v>
      </c>
      <c r="EBM25" s="69">
        <v>42</v>
      </c>
      <c r="EBO25" s="70">
        <v>22377514.130400002</v>
      </c>
      <c r="EBP25" s="70">
        <v>22867050.666711804</v>
      </c>
      <c r="EBQ25" s="70">
        <v>23367296.436363272</v>
      </c>
      <c r="EBR25" s="70">
        <v>23878485.717432175</v>
      </c>
      <c r="EBS25" s="70">
        <v>24400857.913126711</v>
      </c>
      <c r="EBT25" s="70">
        <v>24934657.66390425</v>
      </c>
      <c r="EBU25" s="70">
        <v>25480134.96204282</v>
      </c>
      <c r="EBV25" s="70">
        <v>26037545.268718947</v>
      </c>
      <c r="EBW25" s="70">
        <v>26607149.633646794</v>
      </c>
      <c r="EBX25" s="70">
        <v>27189214.817334488</v>
      </c>
      <c r="EBY25" s="70">
        <v>27784013.416015003</v>
      </c>
      <c r="EBZ25" s="70">
        <v>28391823.989310056</v>
      </c>
      <c r="ECA25" s="70">
        <v>29012931.190686792</v>
      </c>
      <c r="ECB25" s="70">
        <v>29647625.900768407</v>
      </c>
      <c r="ECC25" s="70">
        <v>30296205.363561071</v>
      </c>
      <c r="ECD25" s="70">
        <v>30958973.325661052</v>
      </c>
      <c r="ECE25" s="70">
        <v>31636240.178507086</v>
      </c>
      <c r="ECF25" s="70">
        <v>32328323.10374476</v>
      </c>
      <c r="ECG25" s="70">
        <v>33035546.22177092</v>
      </c>
      <c r="ECH25" s="70">
        <v>33758240.743527658</v>
      </c>
      <c r="ECI25" s="70">
        <v>34496745.125616997</v>
      </c>
      <c r="ECJ25" s="70">
        <v>35251405.228808887</v>
      </c>
      <c r="ECK25" s="70">
        <v>36022574.480016783</v>
      </c>
      <c r="ECL25" s="70">
        <v>36810614.037816681</v>
      </c>
      <c r="ECM25" s="70">
        <v>37615892.961586989</v>
      </c>
      <c r="ECN25" s="70">
        <v>38438788.384348661</v>
      </c>
      <c r="ECO25" s="70">
        <v>1003166914.1675998</v>
      </c>
      <c r="ECP25" s="70">
        <v>1005520193.742221</v>
      </c>
      <c r="ECQ25" s="70">
        <v>1007878993.7588326</v>
      </c>
      <c r="ECR25" s="70">
        <v>1010243327.1675659</v>
      </c>
      <c r="ECS25" s="70">
        <v>1012613206.9489316</v>
      </c>
      <c r="ECT25" s="70">
        <v>1014988646.1138904</v>
      </c>
      <c r="ECU25" s="70">
        <v>1017369657.7039249</v>
      </c>
      <c r="ECV25" s="70">
        <v>1019756254.7911111</v>
      </c>
      <c r="ECW25" s="70">
        <v>1022148450.4781902</v>
      </c>
      <c r="ECX25" s="70">
        <v>1024546257.8986402</v>
      </c>
      <c r="ECY25" s="70">
        <v>1026949690.2167485</v>
      </c>
      <c r="ECZ25" s="70">
        <v>1029358760.627684</v>
      </c>
      <c r="EDA25" s="70">
        <v>1031773482.3575692</v>
      </c>
      <c r="EDB25" s="70">
        <v>1034193868.6635535</v>
      </c>
      <c r="EDC25" s="70">
        <v>1036619932.8338853</v>
      </c>
      <c r="EDD25" s="70">
        <v>1039051688.1879854</v>
      </c>
      <c r="EDE25" s="70">
        <v>1041489148.0765198</v>
      </c>
      <c r="EDF25" s="70">
        <v>1043932325.8814734</v>
      </c>
      <c r="EDG25" s="70">
        <v>1046381235.0162231</v>
      </c>
      <c r="EDH25" s="70">
        <v>1048835888.9256114</v>
      </c>
      <c r="EDI25" s="70">
        <v>1051296301.0860206</v>
      </c>
      <c r="EDJ25" s="70">
        <v>1053762485.0054468</v>
      </c>
      <c r="EDK25" s="70">
        <v>1056234454.2235734</v>
      </c>
      <c r="EDL25" s="70">
        <v>1058712222.3118461</v>
      </c>
      <c r="EDM25" s="70">
        <v>1061195802.8735472</v>
      </c>
      <c r="EDN25" s="70">
        <v>1063685209.54387</v>
      </c>
      <c r="EDO25" s="71">
        <v>22377514.130400002</v>
      </c>
      <c r="EDP25" s="71">
        <v>22867050.666711804</v>
      </c>
      <c r="EDQ25" s="71">
        <v>23367296.436363272</v>
      </c>
      <c r="EDR25" s="71">
        <v>23878485.717432175</v>
      </c>
      <c r="EDS25" s="71">
        <v>24400857.913126711</v>
      </c>
      <c r="EDT25" s="71">
        <v>24934657.66390425</v>
      </c>
      <c r="EDU25" s="79">
        <v>23660125.321896903</v>
      </c>
      <c r="EDV25" s="79">
        <v>22317895.94461624</v>
      </c>
      <c r="EDW25" s="79">
        <v>20905617.569293909</v>
      </c>
      <c r="EDX25" s="79">
        <v>19420867.72666749</v>
      </c>
      <c r="EDY25" s="79">
        <v>17861151.481723931</v>
      </c>
      <c r="EDZ25" s="79">
        <v>16223899.42246289</v>
      </c>
      <c r="EEA25" s="79">
        <v>14506465.595343396</v>
      </c>
      <c r="EEB25" s="71">
        <v>14835893.876820805</v>
      </c>
      <c r="EEC25" s="71">
        <v>15172803.166812927</v>
      </c>
      <c r="EED25" s="71">
        <v>15517363.352034241</v>
      </c>
      <c r="EEE25" s="71">
        <v>15869748.177167805</v>
      </c>
      <c r="EEF25" s="71">
        <v>16230135.332476111</v>
      </c>
      <c r="EEG25" s="71">
        <v>16598706.543401511</v>
      </c>
      <c r="EEH25" s="71">
        <v>16975647.662201382</v>
      </c>
      <c r="EEI25" s="71">
        <v>17361148.761664238</v>
      </c>
      <c r="EEJ25" s="71">
        <v>17755404.230954055</v>
      </c>
      <c r="EEK25" s="71">
        <v>18158612.873631116</v>
      </c>
      <c r="EEL25" s="71">
        <v>18570978.007898837</v>
      </c>
      <c r="EEM25" s="71">
        <v>18992707.569127087</v>
      </c>
      <c r="EEN25" s="71">
        <v>19424014.214703728</v>
      </c>
      <c r="EEO25" s="71">
        <v>1003166914.1675998</v>
      </c>
      <c r="EEP25" s="71">
        <v>1005520193.742221</v>
      </c>
      <c r="EEQ25" s="71">
        <v>1007878993.7588326</v>
      </c>
      <c r="EER25" s="71">
        <v>1010243327.1675659</v>
      </c>
      <c r="EES25" s="71">
        <v>1012613206.9489316</v>
      </c>
      <c r="EET25" s="71">
        <v>1014988646.1138904</v>
      </c>
      <c r="EEU25" s="79">
        <v>944700396.43935883</v>
      </c>
      <c r="EEV25" s="79">
        <v>874076789.82095242</v>
      </c>
      <c r="EEW25" s="79">
        <v>803116639.66143513</v>
      </c>
      <c r="EEX25" s="79">
        <v>731818755.64188576</v>
      </c>
      <c r="EEY25" s="79">
        <v>660181943.71076691</v>
      </c>
      <c r="EEZ25" s="79">
        <v>588205006.07296228</v>
      </c>
      <c r="EFA25" s="79">
        <v>515886741.17878467</v>
      </c>
      <c r="EFB25" s="71">
        <v>527602047.12057525</v>
      </c>
      <c r="EFC25" s="71">
        <v>539583396.71566105</v>
      </c>
      <c r="EFD25" s="71">
        <v>551836831.5668658</v>
      </c>
      <c r="EFE25" s="71">
        <v>564368530.47616911</v>
      </c>
      <c r="EFF25" s="71">
        <v>577184812.56037128</v>
      </c>
      <c r="EFG25" s="71">
        <v>590292140.43751168</v>
      </c>
      <c r="EFH25" s="71">
        <v>603697123.48564792</v>
      </c>
      <c r="EFI25" s="71">
        <v>617406521.17563868</v>
      </c>
      <c r="EFJ25" s="71">
        <v>631427246.47961104</v>
      </c>
      <c r="EFK25" s="71">
        <v>645766369.35683084</v>
      </c>
      <c r="EFL25" s="71">
        <v>660431120.31873393</v>
      </c>
      <c r="EFM25" s="71">
        <v>675428894.07491601</v>
      </c>
      <c r="EFN25" s="71">
        <v>690767253.2619195</v>
      </c>
      <c r="EFO25" s="70">
        <v>0</v>
      </c>
      <c r="EFP25" s="70">
        <v>0</v>
      </c>
      <c r="EFQ25" s="70">
        <v>0</v>
      </c>
      <c r="EFR25" s="70">
        <v>0</v>
      </c>
      <c r="EFS25" s="70">
        <v>0</v>
      </c>
      <c r="EFT25" s="70">
        <v>0</v>
      </c>
      <c r="EFU25" s="70">
        <v>1820009.6401459165</v>
      </c>
      <c r="EFV25" s="70">
        <v>3719649.3241027072</v>
      </c>
      <c r="EFW25" s="70">
        <v>5701532.0643528849</v>
      </c>
      <c r="EFX25" s="70">
        <v>7768347.0906669982</v>
      </c>
      <c r="EFY25" s="70">
        <v>9922861.9342910722</v>
      </c>
      <c r="EFZ25" s="70">
        <v>12167924.566847166</v>
      </c>
      <c r="EGA25" s="70">
        <v>14506465.595343396</v>
      </c>
      <c r="EGB25" s="70">
        <v>14811732.023947602</v>
      </c>
      <c r="EGC25" s="70">
        <v>15123402.196748145</v>
      </c>
      <c r="EGD25" s="70">
        <v>15441609.973626811</v>
      </c>
      <c r="EGE25" s="70">
        <v>15766492.001339281</v>
      </c>
      <c r="EGF25" s="70">
        <v>16098187.771268649</v>
      </c>
      <c r="EGG25" s="70">
        <v>16436839.678369408</v>
      </c>
      <c r="EGH25" s="70">
        <v>16782593.081326276</v>
      </c>
      <c r="EGI25" s="70">
        <v>17135596.36395276</v>
      </c>
      <c r="EGJ25" s="70">
        <v>17496000.997854833</v>
      </c>
      <c r="EGK25" s="70">
        <v>17863961.606385667</v>
      </c>
      <c r="EGL25" s="70">
        <v>18239636.029917844</v>
      </c>
      <c r="EGM25" s="70">
        <v>18623185.392459903</v>
      </c>
      <c r="EGN25" s="70">
        <v>19014774.169644933</v>
      </c>
      <c r="EGO25" s="70">
        <v>0</v>
      </c>
      <c r="EGP25" s="70">
        <v>0</v>
      </c>
      <c r="EGQ25" s="70">
        <v>0</v>
      </c>
      <c r="EGR25" s="70">
        <v>0</v>
      </c>
      <c r="EGS25" s="70">
        <v>0</v>
      </c>
      <c r="EGT25" s="70">
        <v>0</v>
      </c>
      <c r="EGU25" s="70">
        <v>72669261.264566064</v>
      </c>
      <c r="EGV25" s="70">
        <v>145679464.9701587</v>
      </c>
      <c r="EGW25" s="70">
        <v>219031810.81675506</v>
      </c>
      <c r="EGX25" s="70">
        <v>292727502.2567544</v>
      </c>
      <c r="EGY25" s="70">
        <v>366767746.50598156</v>
      </c>
      <c r="EGZ25" s="70">
        <v>441153754.55472171</v>
      </c>
      <c r="EHA25" s="70">
        <v>515886741.17878455</v>
      </c>
      <c r="EHB25" s="70">
        <v>506591821.54297823</v>
      </c>
      <c r="EHC25" s="70">
        <v>497036536.11822426</v>
      </c>
      <c r="EHD25" s="70">
        <v>487214856.62111962</v>
      </c>
      <c r="EHE25" s="70">
        <v>477120617.60035074</v>
      </c>
      <c r="EHF25" s="70">
        <v>466747513.32110214</v>
      </c>
      <c r="EHG25" s="70">
        <v>456089094.57871139</v>
      </c>
      <c r="EHH25" s="70">
        <v>445138765.43996346</v>
      </c>
      <c r="EHI25" s="70">
        <v>433889779.91038191</v>
      </c>
      <c r="EHJ25" s="70">
        <v>422335238.52583575</v>
      </c>
      <c r="EHK25" s="70">
        <v>410468084.86674261</v>
      </c>
      <c r="EHL25" s="70">
        <v>398281101.99311221</v>
      </c>
      <c r="EHM25" s="70">
        <v>385766908.79863119</v>
      </c>
      <c r="EHN25" s="70">
        <v>372917956.28195047</v>
      </c>
      <c r="EHO25" s="70">
        <f t="shared" si="23"/>
        <v>354619619.16220862</v>
      </c>
      <c r="EHP25" s="70">
        <f t="shared" si="24"/>
        <v>704013989.62795401</v>
      </c>
      <c r="EHQ25" s="70">
        <f t="shared" si="25"/>
        <v>27278432.243246816</v>
      </c>
      <c r="EHR25" s="70">
        <f t="shared" si="26"/>
        <v>30609303.896867566</v>
      </c>
      <c r="EHS25" s="70">
        <f t="shared" si="27"/>
        <v>13319613223.989681</v>
      </c>
      <c r="EHT25" s="70">
        <f t="shared" si="28"/>
        <v>23845138296.933811</v>
      </c>
      <c r="EHU25" s="70">
        <f t="shared" si="29"/>
        <v>1024585632.6145909</v>
      </c>
      <c r="EHV25" s="70">
        <f t="shared" si="30"/>
        <v>1036745143.3449483</v>
      </c>
      <c r="EHW25" s="70">
        <f t="shared" si="31"/>
        <v>13674232843.15189</v>
      </c>
      <c r="EHX25" s="70">
        <f t="shared" si="31"/>
        <v>24549152286.561764</v>
      </c>
      <c r="EHY25" s="70">
        <f t="shared" si="31"/>
        <v>1051864064.8578377</v>
      </c>
      <c r="EHZ25" s="70">
        <f t="shared" si="31"/>
        <v>1067354447.2418158</v>
      </c>
      <c r="EIA25" s="70">
        <f t="shared" si="32"/>
        <v>253636084.75213587</v>
      </c>
      <c r="EIB25" s="70">
        <f t="shared" si="33"/>
        <v>429573188.12536186</v>
      </c>
      <c r="EIC25" s="70">
        <f t="shared" si="64"/>
        <v>2076449697.4724286</v>
      </c>
      <c r="EID25" s="70">
        <f t="shared" si="64"/>
        <v>2104099590.5867641</v>
      </c>
      <c r="EIE25" s="70">
        <f t="shared" si="34"/>
        <v>9774853728.1596355</v>
      </c>
      <c r="EIF25" s="70">
        <f t="shared" si="35"/>
        <v>16031623739.786983</v>
      </c>
      <c r="EIG25" s="70">
        <f t="shared" si="65"/>
        <v>3128313762.330266</v>
      </c>
      <c r="EIH25" s="70">
        <f t="shared" si="65"/>
        <v>3171454037.8285799</v>
      </c>
      <c r="EII25" s="70">
        <f t="shared" si="65"/>
        <v>10028489812.911772</v>
      </c>
      <c r="EIJ25" s="70">
        <f t="shared" si="65"/>
        <v>16461196927.912346</v>
      </c>
      <c r="EIK25" s="70">
        <f t="shared" si="65"/>
        <v>5204763459.8026943</v>
      </c>
      <c r="EIL25" s="70">
        <f t="shared" si="65"/>
        <v>5275553628.4153442</v>
      </c>
      <c r="EIM25" s="70">
        <f t="shared" si="36"/>
        <v>100983534.41007274</v>
      </c>
      <c r="EIN25" s="70">
        <f t="shared" si="36"/>
        <v>274440801.50259215</v>
      </c>
      <c r="EIO25" s="70">
        <f t="shared" si="37"/>
        <v>7767964.1853902107</v>
      </c>
      <c r="EIP25" s="70">
        <f t="shared" si="38"/>
        <v>11932208.760982268</v>
      </c>
      <c r="EIQ25" s="70">
        <f t="shared" si="66"/>
        <v>3544759495.8300457</v>
      </c>
      <c r="EIR25" s="70">
        <f t="shared" si="66"/>
        <v>7813514557.1468277</v>
      </c>
      <c r="EIS25" s="70">
        <f t="shared" si="39"/>
        <v>272673807.37154198</v>
      </c>
      <c r="EIT25" s="70">
        <f t="shared" si="40"/>
        <v>339718024.22377509</v>
      </c>
      <c r="EIU25" s="70">
        <f t="shared" si="67"/>
        <v>3645743030.240118</v>
      </c>
      <c r="EIV25" s="70">
        <f t="shared" si="67"/>
        <v>8087955358.6494179</v>
      </c>
      <c r="EIW25" s="70">
        <f t="shared" si="41"/>
        <v>280441771.55693215</v>
      </c>
      <c r="EIX25" s="70">
        <f t="shared" si="42"/>
        <v>351650232.9847573</v>
      </c>
      <c r="EIY25" s="70">
        <v>5629.8978692400942</v>
      </c>
      <c r="EIZ25" s="70">
        <v>6063.7242217401817</v>
      </c>
      <c r="EJA25" s="70">
        <v>6530.9801867296565</v>
      </c>
      <c r="EJB25" s="70">
        <v>7034.2417695266649</v>
      </c>
      <c r="EJC25" s="70">
        <v>7576.2834762067559</v>
      </c>
      <c r="EJD25" s="70">
        <v>8160.0936095925508</v>
      </c>
      <c r="EJE25" s="70">
        <v>8788.8907439154573</v>
      </c>
      <c r="EJF25" s="70">
        <v>9466.1414689751036</v>
      </c>
      <c r="EJG25" s="70">
        <v>10195.579501620907</v>
      </c>
      <c r="EJH25" s="70">
        <v>10981.226269918301</v>
      </c>
      <c r="EJI25" s="70">
        <v>11827.413083481188</v>
      </c>
      <c r="EJJ25" s="70">
        <v>12738.805012196768</v>
      </c>
      <c r="EJK25" s="70">
        <v>13720.426604987242</v>
      </c>
      <c r="EJL25" s="70">
        <v>14777.689590397347</v>
      </c>
      <c r="EJM25" s="70">
        <v>15916.42271172232</v>
      </c>
      <c r="EJN25" s="70">
        <v>17142.90386115888</v>
      </c>
      <c r="EJO25" s="70">
        <v>18463.894690136396</v>
      </c>
      <c r="EJP25" s="70">
        <v>19886.677886636691</v>
      </c>
      <c r="EJQ25" s="70">
        <v>21419.097325014216</v>
      </c>
      <c r="EJR25" s="70">
        <v>23069.601309664569</v>
      </c>
      <c r="EJS25" s="70">
        <v>24847.289150945762</v>
      </c>
      <c r="EJT25" s="70">
        <v>26761.96133012772</v>
      </c>
      <c r="EJU25" s="70">
        <v>28824.173529931755</v>
      </c>
      <c r="EJV25" s="70">
        <v>31045.294828533162</v>
      </c>
      <c r="EJW25" s="70">
        <v>33437.570377853255</v>
      </c>
      <c r="EJX25" s="70">
        <v>36014.188911689482</v>
      </c>
      <c r="EJY25" s="70">
        <v>50274.843549593017</v>
      </c>
      <c r="EJZ25" s="70">
        <v>53113.99097884068</v>
      </c>
      <c r="EKA25" s="70">
        <v>56113.472236219546</v>
      </c>
      <c r="EKB25" s="70">
        <v>59282.341778070411</v>
      </c>
      <c r="EKC25" s="70">
        <v>62630.165388758753</v>
      </c>
      <c r="EKD25" s="70">
        <v>66167.049056660093</v>
      </c>
      <c r="EKE25" s="70">
        <v>69903.669480845201</v>
      </c>
      <c r="EKF25" s="70">
        <v>73851.306300554934</v>
      </c>
      <c r="EKG25" s="70">
        <v>78021.87614475486</v>
      </c>
      <c r="EKH25" s="70">
        <v>82427.968604554349</v>
      </c>
      <c r="EKI25" s="70">
        <v>87082.884237078906</v>
      </c>
      <c r="EKJ25" s="70">
        <v>92000.674715517423</v>
      </c>
      <c r="EKK25" s="70">
        <v>97196.185246543755</v>
      </c>
      <c r="EKL25" s="70">
        <v>102685.09938315747</v>
      </c>
      <c r="EKM25" s="70">
        <v>108483.98636821884</v>
      </c>
      <c r="EKN25" s="70">
        <v>114610.3511515929</v>
      </c>
      <c r="EKO25" s="70">
        <v>121082.68723188787</v>
      </c>
      <c r="EKP25" s="70">
        <v>127920.53248230035</v>
      </c>
      <c r="EKQ25" s="70">
        <v>135144.52812908645</v>
      </c>
      <c r="EKR25" s="70">
        <v>142776.48106069714</v>
      </c>
      <c r="EKS25" s="70">
        <v>150839.42965566667</v>
      </c>
      <c r="EKT25" s="70">
        <v>159357.71332796937</v>
      </c>
      <c r="EKU25" s="70">
        <v>168357.04599977742</v>
      </c>
      <c r="EKV25" s="70">
        <v>177864.59372341161</v>
      </c>
      <c r="EKW25" s="70">
        <v>187909.05668679939</v>
      </c>
      <c r="EKX25" s="70">
        <v>198520.75584998852</v>
      </c>
      <c r="EKY25" s="71">
        <v>5629.8978692400942</v>
      </c>
      <c r="EKZ25" s="71">
        <v>6063.7242217401817</v>
      </c>
      <c r="ELA25" s="71">
        <v>6530.9801867296565</v>
      </c>
      <c r="ELB25" s="71">
        <v>7034.2417695266649</v>
      </c>
      <c r="ELC25" s="71">
        <v>7576.2834762067559</v>
      </c>
      <c r="ELD25" s="71">
        <v>8160.0936095925508</v>
      </c>
      <c r="ELE25" s="79">
        <v>8161.1128336357815</v>
      </c>
      <c r="ELF25" s="79">
        <v>8113.8355448358034</v>
      </c>
      <c r="ELG25" s="79">
        <v>8010.8124655592837</v>
      </c>
      <c r="ELH25" s="79">
        <v>7843.7330499416439</v>
      </c>
      <c r="ELI25" s="79">
        <v>7603.3369822379073</v>
      </c>
      <c r="ELJ25" s="79">
        <v>7279.3171498267247</v>
      </c>
      <c r="ELK25" s="79">
        <v>6860.2133024936211</v>
      </c>
      <c r="ELL25" s="71">
        <v>7016.0023376624895</v>
      </c>
      <c r="ELM25" s="71">
        <v>7175.3291962792127</v>
      </c>
      <c r="ELN25" s="71">
        <v>7338.2742190091949</v>
      </c>
      <c r="ELO25" s="71">
        <v>7504.9195709792966</v>
      </c>
      <c r="ELP25" s="71">
        <v>7675.349283209649</v>
      </c>
      <c r="ELQ25" s="71">
        <v>7849.6492949863468</v>
      </c>
      <c r="ELR25" s="71">
        <v>8027.9074971963864</v>
      </c>
      <c r="ELS25" s="71">
        <v>8210.2137766466985</v>
      </c>
      <c r="ELT25" s="71">
        <v>8396.6600613896244</v>
      </c>
      <c r="ELU25" s="71">
        <v>8587.3403670776952</v>
      </c>
      <c r="ELV25" s="71">
        <v>8782.3508443710798</v>
      </c>
      <c r="ELW25" s="71">
        <v>8981.7898274216132</v>
      </c>
      <c r="ELX25" s="71">
        <v>9185.7578834578508</v>
      </c>
      <c r="ELY25" s="71">
        <v>50274.843549593017</v>
      </c>
      <c r="ELZ25" s="71">
        <v>53113.99097884068</v>
      </c>
      <c r="EMA25" s="71">
        <v>56113.472236219546</v>
      </c>
      <c r="EMB25" s="71">
        <v>59282.341778070411</v>
      </c>
      <c r="EMC25" s="71">
        <v>62630.165388758753</v>
      </c>
      <c r="EMD25" s="71">
        <v>66167.049056660093</v>
      </c>
      <c r="EME25" s="79">
        <v>64910.550232213398</v>
      </c>
      <c r="EMF25" s="79">
        <v>63301.119686189937</v>
      </c>
      <c r="EMG25" s="79">
        <v>61302.902685164532</v>
      </c>
      <c r="EMH25" s="79">
        <v>58877.120431824536</v>
      </c>
      <c r="EMI25" s="79">
        <v>55981.854152407868</v>
      </c>
      <c r="EMJ25" s="79">
        <v>52571.814123152813</v>
      </c>
      <c r="EMK25" s="79">
        <v>48598.092623271878</v>
      </c>
      <c r="EML25" s="71">
        <v>49701.709905561744</v>
      </c>
      <c r="EMM25" s="71">
        <v>50830.389305313925</v>
      </c>
      <c r="EMN25" s="71">
        <v>51984.699959802529</v>
      </c>
      <c r="EMO25" s="71">
        <v>53165.223930877444</v>
      </c>
      <c r="EMP25" s="71">
        <v>54372.556498469414</v>
      </c>
      <c r="EMQ25" s="71">
        <v>55607.306460760286</v>
      </c>
      <c r="EMR25" s="71">
        <v>56870.096441169859</v>
      </c>
      <c r="EMS25" s="71">
        <v>58161.563202314137</v>
      </c>
      <c r="EMT25" s="71">
        <v>59482.35796709326</v>
      </c>
      <c r="EMU25" s="71">
        <v>60833.146747071041</v>
      </c>
      <c r="EMV25" s="71">
        <v>62214.610678311707</v>
      </c>
      <c r="EMW25" s="71">
        <v>63627.446364843185</v>
      </c>
      <c r="EMX25" s="71">
        <v>65072.366229920081</v>
      </c>
      <c r="EMY25" s="70">
        <v>0</v>
      </c>
      <c r="EMZ25" s="70">
        <v>0</v>
      </c>
      <c r="ENA25" s="70">
        <v>0</v>
      </c>
      <c r="ENB25" s="70">
        <v>0</v>
      </c>
      <c r="ENC25" s="70">
        <v>0</v>
      </c>
      <c r="END25" s="70">
        <v>0</v>
      </c>
      <c r="ENE25" s="70">
        <v>627.77791027967578</v>
      </c>
      <c r="ENF25" s="70">
        <v>1352.3059241393003</v>
      </c>
      <c r="ENG25" s="70">
        <v>2184.767036061623</v>
      </c>
      <c r="ENH25" s="70">
        <v>3137.4932199766572</v>
      </c>
      <c r="ENI25" s="70">
        <v>4224.0761012432804</v>
      </c>
      <c r="ENJ25" s="70">
        <v>5459.4878623700433</v>
      </c>
      <c r="ENK25" s="70">
        <v>6860.2133024936211</v>
      </c>
      <c r="ENL25" s="70">
        <v>7761.6872527348578</v>
      </c>
      <c r="ENM25" s="70">
        <v>8741.0935154431063</v>
      </c>
      <c r="ENN25" s="70">
        <v>9804.6296421496845</v>
      </c>
      <c r="ENO25" s="70">
        <v>10958.975119157099</v>
      </c>
      <c r="ENP25" s="70">
        <v>12211.328603427042</v>
      </c>
      <c r="ENQ25" s="70">
        <v>13569.44803002787</v>
      </c>
      <c r="ENR25" s="70">
        <v>15041.693812468184</v>
      </c>
      <c r="ENS25" s="70">
        <v>16637.075374299064</v>
      </c>
      <c r="ENT25" s="70">
        <v>18365.301268738098</v>
      </c>
      <c r="ENU25" s="70">
        <v>20236.833162854062</v>
      </c>
      <c r="ENV25" s="70">
        <v>22262.943984162084</v>
      </c>
      <c r="ENW25" s="70">
        <v>24455.780550431642</v>
      </c>
      <c r="ENX25" s="70">
        <v>26828.431028231629</v>
      </c>
      <c r="ENY25" s="70">
        <v>0</v>
      </c>
      <c r="ENZ25" s="70">
        <v>0</v>
      </c>
      <c r="EOA25" s="70">
        <v>0</v>
      </c>
      <c r="EOB25" s="70">
        <v>0</v>
      </c>
      <c r="EOC25" s="70">
        <v>0</v>
      </c>
      <c r="EOD25" s="70">
        <v>0</v>
      </c>
      <c r="EOE25" s="70">
        <v>4993.1192486318032</v>
      </c>
      <c r="EOF25" s="70">
        <v>10550.186614364997</v>
      </c>
      <c r="EOG25" s="70">
        <v>16718.973459590328</v>
      </c>
      <c r="EOH25" s="70">
        <v>23550.848172729813</v>
      </c>
      <c r="EOI25" s="70">
        <v>31101.030084671038</v>
      </c>
      <c r="EOJ25" s="70">
        <v>39428.86059236461</v>
      </c>
      <c r="EOK25" s="70">
        <v>48598.092623271878</v>
      </c>
      <c r="EOL25" s="70">
        <v>52983.389477595731</v>
      </c>
      <c r="EOM25" s="70">
        <v>57653.597062904919</v>
      </c>
      <c r="EON25" s="70">
        <v>62625.65119179037</v>
      </c>
      <c r="EOO25" s="70">
        <v>67917.46330101043</v>
      </c>
      <c r="EOP25" s="70">
        <v>73547.975983830926</v>
      </c>
      <c r="EOQ25" s="70">
        <v>79537.221668326165</v>
      </c>
      <c r="EOR25" s="70">
        <v>85906.384619527293</v>
      </c>
      <c r="EOS25" s="70">
        <v>92677.86645335253</v>
      </c>
      <c r="EOT25" s="70">
        <v>99875.355360876099</v>
      </c>
      <c r="EOU25" s="70">
        <v>107523.89925270638</v>
      </c>
      <c r="EOV25" s="70">
        <v>115649.98304509991</v>
      </c>
      <c r="EOW25" s="70">
        <v>124281.61032195621</v>
      </c>
      <c r="EOX25" s="70">
        <v>133448.38962006842</v>
      </c>
      <c r="EOY25" s="70">
        <f t="shared" si="43"/>
        <v>148326.11770369948</v>
      </c>
      <c r="EOZ25" s="70">
        <f t="shared" si="44"/>
        <v>412095.86704423244</v>
      </c>
      <c r="EPA25" s="70">
        <f t="shared" si="45"/>
        <v>11409.701361823038</v>
      </c>
      <c r="EPB25" s="70">
        <f t="shared" si="46"/>
        <v>17917.2116106188</v>
      </c>
      <c r="EPC25" s="70">
        <f t="shared" si="47"/>
        <v>1094343.5578563078</v>
      </c>
      <c r="EPD25" s="70">
        <f t="shared" si="48"/>
        <v>2664116.3820038931</v>
      </c>
      <c r="EPE25" s="70">
        <f t="shared" si="49"/>
        <v>84180.273681254446</v>
      </c>
      <c r="EPF25" s="70">
        <f t="shared" si="50"/>
        <v>115831.14704364752</v>
      </c>
      <c r="EPG25" s="70">
        <f t="shared" si="51"/>
        <v>1242669.6755600073</v>
      </c>
      <c r="EPH25" s="70">
        <f t="shared" si="6"/>
        <v>3076212.2490481255</v>
      </c>
      <c r="EPI25" s="70">
        <f t="shared" si="6"/>
        <v>95589.975043077487</v>
      </c>
      <c r="EPJ25" s="70">
        <f t="shared" si="6"/>
        <v>133748.35865426631</v>
      </c>
      <c r="EPK25" s="70">
        <f t="shared" si="52"/>
        <v>98172.585936807634</v>
      </c>
      <c r="EPL25" s="70">
        <f t="shared" si="53"/>
        <v>181374.52434354389</v>
      </c>
      <c r="EPM25" s="70">
        <f t="shared" si="7"/>
        <v>179770.24872433193</v>
      </c>
      <c r="EPN25" s="70">
        <f t="shared" si="7"/>
        <v>249579.50569791382</v>
      </c>
      <c r="EPO25" s="70">
        <f t="shared" si="54"/>
        <v>746139.8093283925</v>
      </c>
      <c r="EPP25" s="70">
        <f t="shared" si="55"/>
        <v>1335546.4838492232</v>
      </c>
      <c r="EPQ25" s="70">
        <f t="shared" si="8"/>
        <v>275360.22376740945</v>
      </c>
      <c r="EPR25" s="70">
        <f t="shared" si="8"/>
        <v>383327.86435218016</v>
      </c>
      <c r="EPS25" s="70">
        <f t="shared" si="8"/>
        <v>844312.39526520018</v>
      </c>
      <c r="EPT25" s="70">
        <f t="shared" si="8"/>
        <v>1516921.0081927672</v>
      </c>
      <c r="EPU25" s="70">
        <f t="shared" si="8"/>
        <v>455130.47249174141</v>
      </c>
      <c r="EPV25" s="70">
        <f t="shared" si="8"/>
        <v>632907.37005009397</v>
      </c>
      <c r="EPW25" s="70">
        <f t="shared" si="56"/>
        <v>50153.531766891843</v>
      </c>
      <c r="EPX25" s="70">
        <f t="shared" si="9"/>
        <v>230721.34270068855</v>
      </c>
      <c r="EPY25" s="70">
        <f t="shared" si="57"/>
        <v>3857.9639820686034</v>
      </c>
      <c r="EPZ25" s="70">
        <f t="shared" si="58"/>
        <v>10031.362726116893</v>
      </c>
      <c r="EQA25" s="70">
        <f t="shared" si="10"/>
        <v>348203.74852791533</v>
      </c>
      <c r="EQB25" s="70">
        <f t="shared" si="10"/>
        <v>1328569.8981546699</v>
      </c>
      <c r="EQC25" s="70">
        <f t="shared" si="59"/>
        <v>26784.903732916566</v>
      </c>
      <c r="EQD25" s="70">
        <f t="shared" si="60"/>
        <v>57763.908615420434</v>
      </c>
      <c r="EQE25" s="70">
        <f t="shared" si="11"/>
        <v>398357.28029480716</v>
      </c>
      <c r="EQF25" s="70">
        <f t="shared" si="11"/>
        <v>1559291.2408553583</v>
      </c>
      <c r="EQG25" s="70">
        <f t="shared" si="61"/>
        <v>30642.867714985165</v>
      </c>
      <c r="EQH25" s="70">
        <f t="shared" si="62"/>
        <v>67795.271341537315</v>
      </c>
      <c r="EQI25" s="25" t="s">
        <v>4324</v>
      </c>
    </row>
    <row r="26" spans="1:3831" s="25" customFormat="1" x14ac:dyDescent="0.25">
      <c r="A26" s="25" t="s">
        <v>4355</v>
      </c>
      <c r="B26" s="26" t="s">
        <v>4356</v>
      </c>
      <c r="C26" s="27">
        <v>1</v>
      </c>
      <c r="D26" s="28">
        <v>1</v>
      </c>
      <c r="E26" s="26" t="s">
        <v>4311</v>
      </c>
      <c r="F26" s="29" t="s">
        <v>4312</v>
      </c>
      <c r="G26" s="30" t="s">
        <v>4321</v>
      </c>
      <c r="H26" s="25" t="s">
        <v>4341</v>
      </c>
      <c r="I26" s="31">
        <v>61640.105000000003</v>
      </c>
      <c r="J26" s="31">
        <v>20719.852999999996</v>
      </c>
      <c r="K26" s="27">
        <v>2019</v>
      </c>
      <c r="L26" s="27">
        <v>2023</v>
      </c>
      <c r="M26" s="25">
        <f t="shared" si="12"/>
        <v>5</v>
      </c>
      <c r="N26" s="32">
        <v>1.45545126751382</v>
      </c>
      <c r="O26" s="32">
        <v>-0.79120884211739495</v>
      </c>
      <c r="P26" s="25">
        <v>8.8040000000000007E-2</v>
      </c>
      <c r="Q26" s="25">
        <v>0.14812</v>
      </c>
      <c r="R26" s="25">
        <v>0.76383000000000001</v>
      </c>
      <c r="S26" s="25">
        <v>8.8040000000000007E-2</v>
      </c>
      <c r="T26" s="25">
        <v>0.14812</v>
      </c>
      <c r="U26" s="25">
        <v>0.76383000000000001</v>
      </c>
      <c r="V26" s="25">
        <v>5</v>
      </c>
      <c r="W26" s="25">
        <v>5.4</v>
      </c>
      <c r="X26" s="97">
        <v>3014212.008108987</v>
      </c>
      <c r="Y26" s="97">
        <v>3014212.008108987</v>
      </c>
      <c r="Z26" s="97">
        <v>2095270.222187032</v>
      </c>
      <c r="AA26" s="97">
        <v>4113369.4341213442</v>
      </c>
      <c r="AB26" s="34">
        <v>0.71</v>
      </c>
      <c r="AC26" s="34">
        <v>0.28999999999999998</v>
      </c>
      <c r="AD26" s="33">
        <f t="shared" si="13"/>
        <v>3088437.911807443</v>
      </c>
      <c r="AE26" s="33">
        <v>2140090.5257573808</v>
      </c>
      <c r="AF26" s="35">
        <v>2171238.5004404602</v>
      </c>
      <c r="AG26" s="35">
        <v>2202839.818715869</v>
      </c>
      <c r="AH26" s="35">
        <v>2234901.0787786683</v>
      </c>
      <c r="AI26" s="35">
        <v>2267428.9748574328</v>
      </c>
      <c r="AJ26" s="35">
        <v>2300430.2986119711</v>
      </c>
      <c r="AK26" s="35">
        <v>2333911.9405513913</v>
      </c>
      <c r="AL26" s="35">
        <v>2367880.891472803</v>
      </c>
      <c r="AM26" s="35">
        <v>2402344.2439209619</v>
      </c>
      <c r="AN26" s="35">
        <v>2437309.1936691552</v>
      </c>
      <c r="AO26" s="35">
        <v>2472783.0412216443</v>
      </c>
      <c r="AP26" s="35">
        <v>2508773.1933379718</v>
      </c>
      <c r="AQ26" s="35">
        <v>2545287.1645794567</v>
      </c>
      <c r="AR26" s="35">
        <v>2582332.578878195</v>
      </c>
      <c r="AS26" s="35">
        <v>2619917.1711289003</v>
      </c>
      <c r="AT26" s="35">
        <v>2658048.7888039085</v>
      </c>
      <c r="AU26" s="35">
        <v>2696735.3935916908</v>
      </c>
      <c r="AV26" s="35">
        <v>2735985.063059215</v>
      </c>
      <c r="AW26" s="35">
        <v>2775805.9923384995</v>
      </c>
      <c r="AX26" s="35">
        <v>2816206.495837715</v>
      </c>
      <c r="AY26" s="35">
        <v>2857195.008977192</v>
      </c>
      <c r="AZ26" s="35">
        <v>2898780.0899506924</v>
      </c>
      <c r="BA26" s="35">
        <v>2940970.4215123183</v>
      </c>
      <c r="BB26" s="35">
        <v>2983774.8127894262</v>
      </c>
      <c r="BC26" s="35">
        <v>3027202.2011219282</v>
      </c>
      <c r="BD26" s="35">
        <v>3071261.6539283637</v>
      </c>
      <c r="BE26" s="33">
        <v>874121.48235160613</v>
      </c>
      <c r="BF26" s="35">
        <v>867205.35589239257</v>
      </c>
      <c r="BG26" s="35">
        <v>860343.95043725637</v>
      </c>
      <c r="BH26" s="35">
        <v>853536.83302877471</v>
      </c>
      <c r="BI26" s="35">
        <v>846783.57413512224</v>
      </c>
      <c r="BJ26" s="35">
        <v>840083.74762296746</v>
      </c>
      <c r="BK26" s="35">
        <v>833436.93073058338</v>
      </c>
      <c r="BL26" s="35">
        <v>826842.70404117112</v>
      </c>
      <c r="BM26" s="35">
        <v>820300.65145639481</v>
      </c>
      <c r="BN26" s="35">
        <v>813810.36017012526</v>
      </c>
      <c r="BO26" s="35">
        <v>807371.42064239178</v>
      </c>
      <c r="BP26" s="35">
        <v>800983.42657354032</v>
      </c>
      <c r="BQ26" s="35">
        <v>794645.97487859556</v>
      </c>
      <c r="BR26" s="35">
        <v>788358.66566182615</v>
      </c>
      <c r="BS26" s="35">
        <v>782121.10219151108</v>
      </c>
      <c r="BT26" s="35">
        <v>775932.89087490574</v>
      </c>
      <c r="BU26" s="35">
        <v>769793.64123340638</v>
      </c>
      <c r="BV26" s="35">
        <v>763702.96587791014</v>
      </c>
      <c r="BW26" s="35">
        <v>757660.48048437131</v>
      </c>
      <c r="BX26" s="35">
        <v>751665.80376954982</v>
      </c>
      <c r="BY26" s="35">
        <v>745718.55746695236</v>
      </c>
      <c r="BZ26" s="35">
        <v>739818.36630296358</v>
      </c>
      <c r="CA26" s="35">
        <v>733964.85797316604</v>
      </c>
      <c r="CB26" s="35">
        <v>728157.663118848</v>
      </c>
      <c r="CC26" s="35">
        <v>722396.4153036963</v>
      </c>
      <c r="CD26" s="35">
        <v>716680.75099067437</v>
      </c>
      <c r="CE26" s="25">
        <v>0.5</v>
      </c>
      <c r="CF26" s="25">
        <v>0.8</v>
      </c>
      <c r="CG26" s="25">
        <v>0.97</v>
      </c>
      <c r="CH26" s="25">
        <v>0.86</v>
      </c>
      <c r="CI26" s="37">
        <v>0.94</v>
      </c>
      <c r="CJ26" s="25">
        <v>0.94</v>
      </c>
      <c r="CK26" s="25">
        <v>0.94</v>
      </c>
      <c r="CL26" s="25">
        <v>0.94</v>
      </c>
      <c r="CM26" s="38">
        <v>0.94</v>
      </c>
      <c r="CN26" s="25">
        <v>0.94</v>
      </c>
      <c r="CO26" s="25">
        <v>0.94</v>
      </c>
      <c r="CP26" s="25">
        <v>0.94</v>
      </c>
      <c r="CQ26" s="38">
        <v>0.94</v>
      </c>
      <c r="CR26" s="25">
        <v>0.94</v>
      </c>
      <c r="CS26" s="25">
        <v>0.94</v>
      </c>
      <c r="CT26" s="25">
        <v>0.94</v>
      </c>
      <c r="CU26" s="25">
        <v>0.94</v>
      </c>
      <c r="CV26" s="25">
        <v>0.94</v>
      </c>
      <c r="CW26" s="25">
        <v>0.94</v>
      </c>
      <c r="CX26" s="38">
        <v>0.94</v>
      </c>
      <c r="CY26" s="25">
        <v>0.94</v>
      </c>
      <c r="CZ26" s="25">
        <v>0.94</v>
      </c>
      <c r="DA26" s="25">
        <v>0.94</v>
      </c>
      <c r="DB26" s="25">
        <v>0.94</v>
      </c>
      <c r="DC26" s="25">
        <v>0.94</v>
      </c>
      <c r="DD26" s="25">
        <v>0.94</v>
      </c>
      <c r="DE26" s="25">
        <v>0.94</v>
      </c>
      <c r="DF26" s="25">
        <v>0.94</v>
      </c>
      <c r="DG26" s="25">
        <v>0.94</v>
      </c>
      <c r="DH26" s="25">
        <v>0.94</v>
      </c>
      <c r="DI26" s="25">
        <v>0.5</v>
      </c>
      <c r="DJ26" s="25">
        <v>0.8</v>
      </c>
      <c r="DK26" s="25">
        <v>0.89</v>
      </c>
      <c r="DL26" s="25">
        <v>0.94</v>
      </c>
      <c r="DM26" s="37">
        <v>0.78</v>
      </c>
      <c r="DN26" s="25">
        <v>0.78</v>
      </c>
      <c r="DO26" s="25">
        <v>0.78</v>
      </c>
      <c r="DP26" s="25">
        <v>0.78</v>
      </c>
      <c r="DQ26" s="38">
        <v>0.78400000000000003</v>
      </c>
      <c r="DR26" s="25">
        <v>0.78800000000000003</v>
      </c>
      <c r="DS26" s="25">
        <v>0.79200000000000004</v>
      </c>
      <c r="DT26" s="25">
        <v>0.79600000000000004</v>
      </c>
      <c r="DU26" s="38">
        <v>0.8</v>
      </c>
      <c r="DV26" s="25">
        <v>0.8</v>
      </c>
      <c r="DW26" s="25">
        <v>0.8</v>
      </c>
      <c r="DX26" s="25">
        <v>0.8</v>
      </c>
      <c r="DY26" s="25">
        <v>0.8</v>
      </c>
      <c r="DZ26" s="25">
        <v>0.8</v>
      </c>
      <c r="EA26" s="25">
        <v>0.8</v>
      </c>
      <c r="EB26" s="46">
        <v>0.8</v>
      </c>
      <c r="EC26" s="25">
        <v>0.8</v>
      </c>
      <c r="ED26" s="25">
        <v>0.8</v>
      </c>
      <c r="EE26" s="25">
        <v>0.8</v>
      </c>
      <c r="EF26" s="25">
        <v>0.8</v>
      </c>
      <c r="EG26" s="25">
        <v>0.8</v>
      </c>
      <c r="EH26" s="25">
        <v>0.8</v>
      </c>
      <c r="EI26" s="25">
        <v>0.8</v>
      </c>
      <c r="EJ26" s="25">
        <v>0.8</v>
      </c>
      <c r="EK26" s="25">
        <v>0.8</v>
      </c>
      <c r="EL26" s="25">
        <v>0.8</v>
      </c>
      <c r="EM26" s="25">
        <v>0.5</v>
      </c>
      <c r="EN26" s="25">
        <v>0.8</v>
      </c>
      <c r="EO26" s="25">
        <v>0.92</v>
      </c>
      <c r="EP26" s="25">
        <v>1</v>
      </c>
      <c r="EQ26" s="37">
        <v>0.84000000000000008</v>
      </c>
      <c r="ER26" s="25">
        <v>0.84000000000000008</v>
      </c>
      <c r="ES26" s="25">
        <v>0.84000000000000008</v>
      </c>
      <c r="ET26" s="25">
        <v>0.84000000000000008</v>
      </c>
      <c r="EU26" s="38">
        <v>0.84000000000000008</v>
      </c>
      <c r="EV26" s="25">
        <v>0.84000000000000008</v>
      </c>
      <c r="EW26" s="25">
        <v>0.84000000000000008</v>
      </c>
      <c r="EX26" s="25">
        <v>0.84000000000000008</v>
      </c>
      <c r="EY26" s="38">
        <v>0.84000000000000008</v>
      </c>
      <c r="EZ26" s="25">
        <v>0.84000000000000008</v>
      </c>
      <c r="FA26" s="25">
        <v>0.84000000000000008</v>
      </c>
      <c r="FB26" s="25">
        <v>0.84000000000000008</v>
      </c>
      <c r="FC26" s="25">
        <v>0.84000000000000008</v>
      </c>
      <c r="FD26" s="25">
        <v>0.84000000000000008</v>
      </c>
      <c r="FE26" s="25">
        <v>0.84000000000000008</v>
      </c>
      <c r="FF26" s="38">
        <v>0.84000000000000008</v>
      </c>
      <c r="FG26" s="25">
        <v>0.84000000000000008</v>
      </c>
      <c r="FH26" s="25">
        <v>0.84000000000000008</v>
      </c>
      <c r="FI26" s="25">
        <v>0.84000000000000008</v>
      </c>
      <c r="FJ26" s="25">
        <v>0.84000000000000008</v>
      </c>
      <c r="FK26" s="25">
        <v>0.84000000000000008</v>
      </c>
      <c r="FL26" s="25">
        <v>0.84000000000000008</v>
      </c>
      <c r="FM26" s="25">
        <v>0.84000000000000008</v>
      </c>
      <c r="FN26" s="25">
        <v>0.84000000000000008</v>
      </c>
      <c r="FO26" s="25">
        <v>0.84000000000000008</v>
      </c>
      <c r="FP26" s="25">
        <v>0.84000000000000008</v>
      </c>
      <c r="FQ26" s="25">
        <v>0.5</v>
      </c>
      <c r="FR26" s="25">
        <v>0.8</v>
      </c>
      <c r="FS26" s="25">
        <v>0.79</v>
      </c>
      <c r="FT26" s="25">
        <v>1</v>
      </c>
      <c r="FU26" s="37">
        <v>0.58000000000000007</v>
      </c>
      <c r="FV26" s="25">
        <v>0.58000000000000007</v>
      </c>
      <c r="FW26" s="25">
        <v>0.58000000000000007</v>
      </c>
      <c r="FX26" s="25">
        <v>0.58000000000000007</v>
      </c>
      <c r="FY26" s="38">
        <v>0.62400000000000011</v>
      </c>
      <c r="FZ26" s="25">
        <v>0.66800000000000015</v>
      </c>
      <c r="GA26" s="25">
        <v>0.71200000000000019</v>
      </c>
      <c r="GB26" s="25">
        <v>0.75600000000000023</v>
      </c>
      <c r="GC26" s="38">
        <v>0.8</v>
      </c>
      <c r="GD26" s="25">
        <v>0.8</v>
      </c>
      <c r="GE26" s="25">
        <v>0.8</v>
      </c>
      <c r="GF26" s="25">
        <v>0.8</v>
      </c>
      <c r="GG26" s="25">
        <v>0.8</v>
      </c>
      <c r="GH26" s="25">
        <v>0.8</v>
      </c>
      <c r="GI26" s="25">
        <v>0.8</v>
      </c>
      <c r="GJ26" s="25">
        <v>0.8</v>
      </c>
      <c r="GK26" s="25">
        <v>0.8</v>
      </c>
      <c r="GL26" s="25">
        <v>0.8</v>
      </c>
      <c r="GM26" s="25">
        <v>0.8</v>
      </c>
      <c r="GN26" s="25">
        <v>0.8</v>
      </c>
      <c r="GO26" s="25">
        <v>0.8</v>
      </c>
      <c r="GP26" s="25">
        <v>0.8</v>
      </c>
      <c r="GQ26" s="25">
        <v>0.8</v>
      </c>
      <c r="GR26" s="25">
        <v>0.8</v>
      </c>
      <c r="GS26" s="25">
        <v>0.8</v>
      </c>
      <c r="GT26" s="25">
        <v>0.8</v>
      </c>
      <c r="GU26" s="25">
        <v>0.5</v>
      </c>
      <c r="GV26" s="25">
        <v>0.8</v>
      </c>
      <c r="GW26" s="36">
        <v>0.92</v>
      </c>
      <c r="GX26" s="25">
        <v>1</v>
      </c>
      <c r="GY26" s="37">
        <v>0.84000000000000008</v>
      </c>
      <c r="GZ26" s="25">
        <v>0.84000000000000008</v>
      </c>
      <c r="HA26" s="25">
        <v>0.84000000000000008</v>
      </c>
      <c r="HB26" s="25">
        <v>0.84000000000000008</v>
      </c>
      <c r="HC26" s="38">
        <v>0.84000000000000008</v>
      </c>
      <c r="HD26" s="25">
        <v>0.84000000000000008</v>
      </c>
      <c r="HE26" s="25">
        <v>0.84000000000000008</v>
      </c>
      <c r="HF26" s="25">
        <v>0.84000000000000008</v>
      </c>
      <c r="HG26" s="38">
        <v>0.84000000000000008</v>
      </c>
      <c r="HH26" s="25">
        <v>0.84000000000000008</v>
      </c>
      <c r="HI26" s="25">
        <v>0.84000000000000008</v>
      </c>
      <c r="HJ26" s="25">
        <v>0.84000000000000008</v>
      </c>
      <c r="HK26" s="25">
        <v>0.84000000000000008</v>
      </c>
      <c r="HL26" s="25">
        <v>0.84000000000000008</v>
      </c>
      <c r="HM26" s="25">
        <v>0.84000000000000008</v>
      </c>
      <c r="HN26" s="38">
        <v>0.84000000000000008</v>
      </c>
      <c r="HO26" s="25">
        <v>0.84000000000000008</v>
      </c>
      <c r="HP26" s="25">
        <v>0.84000000000000008</v>
      </c>
      <c r="HQ26" s="25">
        <v>0.84000000000000008</v>
      </c>
      <c r="HR26" s="25">
        <v>0.84000000000000008</v>
      </c>
      <c r="HS26" s="25">
        <v>0.84000000000000008</v>
      </c>
      <c r="HT26" s="25">
        <v>0.84000000000000008</v>
      </c>
      <c r="HU26" s="25">
        <v>0.84000000000000008</v>
      </c>
      <c r="HV26" s="25">
        <v>0.84000000000000008</v>
      </c>
      <c r="HW26" s="25">
        <v>0.84000000000000008</v>
      </c>
      <c r="HX26" s="25">
        <v>0.84000000000000008</v>
      </c>
      <c r="HY26" s="25">
        <v>0.5</v>
      </c>
      <c r="HZ26" s="25">
        <v>0.8</v>
      </c>
      <c r="IA26" s="36">
        <v>0.79</v>
      </c>
      <c r="IB26" s="25">
        <v>1</v>
      </c>
      <c r="IC26" s="37">
        <v>0.58000000000000007</v>
      </c>
      <c r="ID26" s="25">
        <v>0.58000000000000007</v>
      </c>
      <c r="IE26" s="25">
        <v>0.58000000000000007</v>
      </c>
      <c r="IF26" s="25">
        <v>0.58000000000000007</v>
      </c>
      <c r="IG26" s="38">
        <v>0.62400000000000011</v>
      </c>
      <c r="IH26" s="25">
        <v>0.66800000000000015</v>
      </c>
      <c r="II26" s="25">
        <v>0.71200000000000019</v>
      </c>
      <c r="IJ26" s="25">
        <v>0.75600000000000023</v>
      </c>
      <c r="IK26" s="38">
        <v>0.8</v>
      </c>
      <c r="IL26" s="25">
        <v>0.8</v>
      </c>
      <c r="IM26" s="25">
        <v>0.8</v>
      </c>
      <c r="IN26" s="25">
        <v>0.8</v>
      </c>
      <c r="IO26" s="25">
        <v>0.8</v>
      </c>
      <c r="IP26" s="25">
        <v>0.8</v>
      </c>
      <c r="IQ26" s="25">
        <v>0.8</v>
      </c>
      <c r="IR26" s="25">
        <v>0.8</v>
      </c>
      <c r="IS26" s="25">
        <v>0.8</v>
      </c>
      <c r="IT26" s="25">
        <v>0.8</v>
      </c>
      <c r="IU26" s="25">
        <v>0.8</v>
      </c>
      <c r="IV26" s="25">
        <v>0.8</v>
      </c>
      <c r="IW26" s="25">
        <v>0.8</v>
      </c>
      <c r="IX26" s="25">
        <v>0.8</v>
      </c>
      <c r="IY26" s="25">
        <v>0.8</v>
      </c>
      <c r="IZ26" s="25">
        <v>0.8</v>
      </c>
      <c r="JA26" s="25">
        <v>0.8</v>
      </c>
      <c r="JB26" s="25">
        <v>0.8</v>
      </c>
      <c r="JC26" s="39" t="s">
        <v>4357</v>
      </c>
      <c r="JD26" s="40">
        <v>0</v>
      </c>
      <c r="JE26" s="41">
        <v>0.85</v>
      </c>
      <c r="JF26" s="41">
        <f>D26</f>
        <v>1</v>
      </c>
      <c r="JK26" s="38"/>
      <c r="KK26" s="38"/>
      <c r="LK26" s="38"/>
      <c r="MK26" s="38"/>
      <c r="NG26" s="35">
        <v>0</v>
      </c>
      <c r="NH26" s="35">
        <v>0</v>
      </c>
      <c r="NI26" s="35">
        <v>0</v>
      </c>
      <c r="NJ26" s="35">
        <v>0</v>
      </c>
      <c r="NK26" s="42">
        <v>54192.201510995044</v>
      </c>
      <c r="NL26" s="42">
        <v>54192.201510995044</v>
      </c>
      <c r="NM26" s="42">
        <v>54192.201510995044</v>
      </c>
      <c r="NN26" s="42">
        <v>54192.201510995044</v>
      </c>
      <c r="NO26" s="42">
        <v>54192.201510995044</v>
      </c>
      <c r="NP26" s="35">
        <v>34964.949748193379</v>
      </c>
      <c r="NQ26" s="35">
        <v>35473.847552489024</v>
      </c>
      <c r="NR26" s="35">
        <v>35990.152116327547</v>
      </c>
      <c r="NS26" s="35">
        <v>36513.971241484862</v>
      </c>
      <c r="NT26" s="35">
        <v>37045.414298738353</v>
      </c>
      <c r="NU26" s="35">
        <v>37584.592250705231</v>
      </c>
      <c r="NV26" s="35">
        <v>38131.617675008252</v>
      </c>
      <c r="NW26" s="35">
        <v>38686.6047877823</v>
      </c>
      <c r="NX26" s="35">
        <v>39249.66946752416</v>
      </c>
      <c r="NY26" s="35">
        <v>39820.929279284552</v>
      </c>
      <c r="NZ26" s="35">
        <v>40400.503499215469</v>
      </c>
      <c r="OA26" s="35">
        <v>40988.513139477</v>
      </c>
      <c r="OB26" s="35">
        <v>41585.080973500386</v>
      </c>
      <c r="OC26" s="35">
        <v>42190.331561625935</v>
      </c>
      <c r="OD26" s="35">
        <v>42804.391277107876</v>
      </c>
      <c r="OE26" s="35">
        <v>43427.388332501985</v>
      </c>
      <c r="OF26" s="35">
        <v>44059.452806435525</v>
      </c>
      <c r="OG26" s="35">
        <v>0</v>
      </c>
      <c r="OH26" s="35">
        <v>0</v>
      </c>
      <c r="OI26" s="35">
        <v>0</v>
      </c>
      <c r="OJ26" s="35">
        <v>0</v>
      </c>
      <c r="OK26" s="42">
        <v>31284.465866891791</v>
      </c>
      <c r="OL26" s="42">
        <v>31284.465866891791</v>
      </c>
      <c r="OM26" s="42">
        <v>31284.465866891791</v>
      </c>
      <c r="ON26" s="42">
        <v>31284.465866891791</v>
      </c>
      <c r="OO26" s="42">
        <v>31284.465866891791</v>
      </c>
      <c r="OP26" s="35">
        <v>0</v>
      </c>
      <c r="OQ26" s="35">
        <v>0</v>
      </c>
      <c r="OR26" s="35">
        <v>0</v>
      </c>
      <c r="OS26" s="35">
        <v>0</v>
      </c>
      <c r="OT26" s="35">
        <v>0</v>
      </c>
      <c r="OU26" s="35">
        <v>0</v>
      </c>
      <c r="OV26" s="35">
        <v>0</v>
      </c>
      <c r="OW26" s="35">
        <v>0</v>
      </c>
      <c r="OX26" s="35">
        <v>0</v>
      </c>
      <c r="OY26" s="35">
        <v>0</v>
      </c>
      <c r="OZ26" s="35">
        <v>0</v>
      </c>
      <c r="PA26" s="35">
        <v>0</v>
      </c>
      <c r="PB26" s="35">
        <v>0</v>
      </c>
      <c r="PC26" s="35">
        <v>0</v>
      </c>
      <c r="PD26" s="35">
        <v>0</v>
      </c>
      <c r="PE26" s="35">
        <v>0</v>
      </c>
      <c r="PF26" s="35">
        <v>0</v>
      </c>
      <c r="PG26" s="35">
        <v>0</v>
      </c>
      <c r="PH26" s="35">
        <v>0</v>
      </c>
      <c r="PI26" s="35">
        <v>0</v>
      </c>
      <c r="PJ26" s="35">
        <v>0</v>
      </c>
      <c r="PK26" s="42">
        <v>54192.201510995044</v>
      </c>
      <c r="PL26" s="42">
        <v>54192.201510995044</v>
      </c>
      <c r="PM26" s="42">
        <v>54192.201510995044</v>
      </c>
      <c r="PN26" s="42">
        <v>54192.201510995044</v>
      </c>
      <c r="PO26" s="42">
        <v>54192.201510995044</v>
      </c>
      <c r="PP26" s="35">
        <v>34964.949748193379</v>
      </c>
      <c r="PQ26" s="35">
        <v>35473.847552489024</v>
      </c>
      <c r="PR26" s="35">
        <v>35990.152116327547</v>
      </c>
      <c r="PS26" s="35">
        <v>36513.971241484862</v>
      </c>
      <c r="PT26" s="35">
        <v>37045.414298738353</v>
      </c>
      <c r="PU26" s="35">
        <v>37584.592250705231</v>
      </c>
      <c r="PV26" s="35">
        <v>38131.617675008252</v>
      </c>
      <c r="PW26" s="35">
        <v>38686.6047877823</v>
      </c>
      <c r="PX26" s="35">
        <v>39249.66946752416</v>
      </c>
      <c r="PY26" s="35">
        <v>39820.929279284552</v>
      </c>
      <c r="PZ26" s="35">
        <v>40400.503499215469</v>
      </c>
      <c r="QA26" s="35">
        <v>40988.513139477</v>
      </c>
      <c r="QB26" s="35">
        <v>41585.080973500386</v>
      </c>
      <c r="QC26" s="35">
        <v>42190.331561625935</v>
      </c>
      <c r="QD26" s="35">
        <v>42804.391277107876</v>
      </c>
      <c r="QE26" s="35">
        <v>43427.388332501985</v>
      </c>
      <c r="QF26" s="35">
        <v>44059.452806435525</v>
      </c>
      <c r="QG26" s="35">
        <v>0</v>
      </c>
      <c r="QH26" s="35">
        <v>0</v>
      </c>
      <c r="QI26" s="35">
        <v>0</v>
      </c>
      <c r="QJ26" s="35">
        <v>0</v>
      </c>
      <c r="QK26" s="42">
        <v>31961.892726199887</v>
      </c>
      <c r="QL26" s="42">
        <v>31961.892726199887</v>
      </c>
      <c r="QM26" s="42">
        <v>31961.892726199887</v>
      </c>
      <c r="QN26" s="42">
        <v>31961.892726199887</v>
      </c>
      <c r="QO26" s="42">
        <v>31961.892726199887</v>
      </c>
      <c r="QP26" s="35">
        <v>0</v>
      </c>
      <c r="QQ26" s="35">
        <v>0</v>
      </c>
      <c r="QR26" s="35">
        <v>0</v>
      </c>
      <c r="QS26" s="35">
        <v>0</v>
      </c>
      <c r="QT26" s="35">
        <v>0</v>
      </c>
      <c r="QU26" s="35">
        <v>0</v>
      </c>
      <c r="QV26" s="35">
        <v>0</v>
      </c>
      <c r="QW26" s="35">
        <v>0</v>
      </c>
      <c r="QX26" s="35">
        <v>0</v>
      </c>
      <c r="QY26" s="35">
        <v>0</v>
      </c>
      <c r="QZ26" s="35">
        <v>0</v>
      </c>
      <c r="RA26" s="35">
        <v>0</v>
      </c>
      <c r="RB26" s="35">
        <v>0</v>
      </c>
      <c r="RC26" s="35">
        <v>0</v>
      </c>
      <c r="RD26" s="35">
        <v>0</v>
      </c>
      <c r="RE26" s="35">
        <v>0</v>
      </c>
      <c r="RF26" s="35">
        <v>0</v>
      </c>
      <c r="RG26" s="35">
        <v>0</v>
      </c>
      <c r="RH26" s="35">
        <v>0</v>
      </c>
      <c r="RI26" s="35">
        <v>0</v>
      </c>
      <c r="RJ26" s="35">
        <v>0</v>
      </c>
      <c r="RK26" s="42">
        <v>99540.781008143633</v>
      </c>
      <c r="RL26" s="42">
        <v>99540.781008143633</v>
      </c>
      <c r="RM26" s="42">
        <v>99540.781008143633</v>
      </c>
      <c r="RN26" s="42">
        <v>99540.781008143633</v>
      </c>
      <c r="RO26" s="42">
        <v>99540.781008143633</v>
      </c>
      <c r="RP26" s="35">
        <v>34964.949748193379</v>
      </c>
      <c r="RQ26" s="35">
        <v>35473.847552489024</v>
      </c>
      <c r="RR26" s="35">
        <v>35990.152116327547</v>
      </c>
      <c r="RS26" s="35">
        <v>36513.971241484862</v>
      </c>
      <c r="RT26" s="35">
        <v>37045.414298738353</v>
      </c>
      <c r="RU26" s="35">
        <v>37584.592250705231</v>
      </c>
      <c r="RV26" s="35">
        <v>38131.617675008252</v>
      </c>
      <c r="RW26" s="35">
        <v>38686.6047877823</v>
      </c>
      <c r="RX26" s="35">
        <v>39249.66946752416</v>
      </c>
      <c r="RY26" s="35">
        <v>39820.929279284552</v>
      </c>
      <c r="RZ26" s="35">
        <v>40400.503499215469</v>
      </c>
      <c r="SA26" s="35">
        <v>40988.513139477</v>
      </c>
      <c r="SB26" s="35">
        <v>41585.080973500386</v>
      </c>
      <c r="SC26" s="35">
        <v>42190.331561625935</v>
      </c>
      <c r="SD26" s="35">
        <v>42804.391277107876</v>
      </c>
      <c r="SE26" s="35">
        <v>43427.388332501985</v>
      </c>
      <c r="SF26" s="35">
        <v>44059.452806435525</v>
      </c>
      <c r="SG26" s="35">
        <v>0</v>
      </c>
      <c r="SH26" s="35">
        <v>0</v>
      </c>
      <c r="SI26" s="35">
        <v>0</v>
      </c>
      <c r="SJ26" s="35">
        <v>0</v>
      </c>
      <c r="SK26" s="42">
        <v>58381.54023921569</v>
      </c>
      <c r="SL26" s="42">
        <v>58381.54023921569</v>
      </c>
      <c r="SM26" s="42">
        <v>58381.54023921569</v>
      </c>
      <c r="SN26" s="42">
        <v>58381.54023921569</v>
      </c>
      <c r="SO26" s="42">
        <v>58381.54023921569</v>
      </c>
      <c r="SP26" s="35">
        <v>0</v>
      </c>
      <c r="SQ26" s="35">
        <v>0</v>
      </c>
      <c r="SR26" s="35">
        <v>0</v>
      </c>
      <c r="SS26" s="35">
        <v>0</v>
      </c>
      <c r="ST26" s="35">
        <v>0</v>
      </c>
      <c r="SU26" s="35">
        <v>0</v>
      </c>
      <c r="SV26" s="35">
        <v>0</v>
      </c>
      <c r="SW26" s="35">
        <v>0</v>
      </c>
      <c r="SX26" s="35">
        <v>0</v>
      </c>
      <c r="SY26" s="35">
        <v>0</v>
      </c>
      <c r="SZ26" s="35">
        <v>0</v>
      </c>
      <c r="TA26" s="35">
        <v>0</v>
      </c>
      <c r="TB26" s="35">
        <v>0</v>
      </c>
      <c r="TC26" s="35">
        <v>0</v>
      </c>
      <c r="TD26" s="35">
        <v>0</v>
      </c>
      <c r="TE26" s="35">
        <v>0</v>
      </c>
      <c r="TF26" s="35">
        <v>0</v>
      </c>
      <c r="TG26" s="43">
        <v>0</v>
      </c>
      <c r="TH26" s="43">
        <v>0</v>
      </c>
      <c r="TI26" s="43">
        <v>0</v>
      </c>
      <c r="TJ26" s="43">
        <v>0</v>
      </c>
      <c r="TK26" s="43">
        <v>0</v>
      </c>
      <c r="TL26" s="43">
        <v>0</v>
      </c>
      <c r="TM26" s="43">
        <v>0</v>
      </c>
      <c r="TN26" s="43">
        <v>0</v>
      </c>
      <c r="TO26" s="43">
        <v>0</v>
      </c>
      <c r="TP26" s="43">
        <v>0</v>
      </c>
      <c r="TQ26" s="43">
        <v>0</v>
      </c>
      <c r="TR26" s="43">
        <v>0</v>
      </c>
      <c r="TS26" s="43">
        <v>0</v>
      </c>
      <c r="TT26" s="43">
        <v>0</v>
      </c>
      <c r="TU26" s="43">
        <v>0</v>
      </c>
      <c r="TV26" s="43">
        <v>0</v>
      </c>
      <c r="TW26" s="43">
        <v>0</v>
      </c>
      <c r="TX26" s="43">
        <v>0</v>
      </c>
      <c r="TY26" s="43">
        <v>0</v>
      </c>
      <c r="TZ26" s="43">
        <v>0</v>
      </c>
      <c r="UA26" s="43">
        <v>0</v>
      </c>
      <c r="UB26" s="43">
        <v>0</v>
      </c>
      <c r="UC26" s="43">
        <v>0</v>
      </c>
      <c r="UD26" s="43">
        <v>0</v>
      </c>
      <c r="UE26" s="43">
        <v>0</v>
      </c>
      <c r="UF26" s="43">
        <v>0</v>
      </c>
      <c r="UG26" s="43">
        <v>0</v>
      </c>
      <c r="UH26" s="43">
        <v>0</v>
      </c>
      <c r="UI26" s="43">
        <v>0</v>
      </c>
      <c r="UJ26" s="43">
        <v>0</v>
      </c>
      <c r="UK26" s="43">
        <v>0</v>
      </c>
      <c r="UL26" s="43">
        <v>0</v>
      </c>
      <c r="UM26" s="43">
        <v>0</v>
      </c>
      <c r="UN26" s="43">
        <v>0</v>
      </c>
      <c r="UO26" s="43">
        <v>0</v>
      </c>
      <c r="UP26" s="43">
        <v>0</v>
      </c>
      <c r="UQ26" s="43">
        <v>0</v>
      </c>
      <c r="UR26" s="43">
        <v>0</v>
      </c>
      <c r="US26" s="43">
        <v>0</v>
      </c>
      <c r="UT26" s="43">
        <v>0</v>
      </c>
      <c r="UU26" s="43">
        <v>0</v>
      </c>
      <c r="UV26" s="43">
        <v>0</v>
      </c>
      <c r="UW26" s="43">
        <v>0</v>
      </c>
      <c r="UX26" s="43">
        <v>0</v>
      </c>
      <c r="UY26" s="43">
        <v>0</v>
      </c>
      <c r="UZ26" s="43">
        <v>0</v>
      </c>
      <c r="VA26" s="43">
        <v>0</v>
      </c>
      <c r="VB26" s="43">
        <v>0</v>
      </c>
      <c r="VC26" s="43">
        <v>0</v>
      </c>
      <c r="VD26" s="43">
        <v>0</v>
      </c>
      <c r="VE26" s="43">
        <v>0</v>
      </c>
      <c r="VF26" s="43">
        <v>0</v>
      </c>
      <c r="VG26" s="35"/>
      <c r="VH26" s="35"/>
      <c r="VI26" s="35"/>
      <c r="VJ26" s="43">
        <v>0</v>
      </c>
      <c r="VK26" s="43">
        <v>0</v>
      </c>
      <c r="VL26" s="43">
        <v>0</v>
      </c>
      <c r="VM26" s="43">
        <v>0</v>
      </c>
      <c r="VN26" s="43">
        <v>0</v>
      </c>
      <c r="VO26" s="43">
        <v>0</v>
      </c>
      <c r="VP26" s="43">
        <v>0</v>
      </c>
      <c r="VQ26" s="43">
        <v>0</v>
      </c>
      <c r="VR26" s="43">
        <v>0</v>
      </c>
      <c r="VS26" s="43">
        <v>0</v>
      </c>
      <c r="VT26" s="43">
        <v>0</v>
      </c>
      <c r="VU26" s="43">
        <v>0</v>
      </c>
      <c r="VV26" s="43">
        <v>0</v>
      </c>
      <c r="VW26" s="43">
        <v>0</v>
      </c>
      <c r="VX26" s="43">
        <v>0</v>
      </c>
      <c r="VY26" s="43">
        <v>0</v>
      </c>
      <c r="VZ26" s="43">
        <v>0</v>
      </c>
      <c r="WA26" s="43">
        <v>0</v>
      </c>
      <c r="WB26" s="43">
        <v>0</v>
      </c>
      <c r="WC26" s="43">
        <v>0</v>
      </c>
      <c r="WD26" s="43">
        <v>0</v>
      </c>
      <c r="WE26" s="43">
        <v>0</v>
      </c>
      <c r="WF26" s="43">
        <v>0</v>
      </c>
      <c r="WG26" s="35"/>
      <c r="WH26" s="35"/>
      <c r="WI26" s="35"/>
      <c r="WJ26" s="43">
        <v>0</v>
      </c>
      <c r="WK26" s="43">
        <v>0</v>
      </c>
      <c r="WL26" s="43">
        <v>0</v>
      </c>
      <c r="WM26" s="43">
        <v>0</v>
      </c>
      <c r="WN26" s="43">
        <v>0</v>
      </c>
      <c r="WO26" s="43">
        <v>0</v>
      </c>
      <c r="WP26" s="43">
        <v>0</v>
      </c>
      <c r="WQ26" s="43">
        <v>0</v>
      </c>
      <c r="WR26" s="43">
        <v>0</v>
      </c>
      <c r="WS26" s="43">
        <v>0</v>
      </c>
      <c r="WT26" s="43">
        <v>0</v>
      </c>
      <c r="WU26" s="43">
        <v>0</v>
      </c>
      <c r="WV26" s="43">
        <v>0</v>
      </c>
      <c r="WW26" s="43">
        <v>0</v>
      </c>
      <c r="WX26" s="43">
        <v>0</v>
      </c>
      <c r="WY26" s="43">
        <v>0</v>
      </c>
      <c r="WZ26" s="43">
        <v>0</v>
      </c>
      <c r="XA26" s="43">
        <v>0</v>
      </c>
      <c r="XB26" s="43">
        <v>0</v>
      </c>
      <c r="XC26" s="43">
        <v>0</v>
      </c>
      <c r="XD26" s="43">
        <v>0</v>
      </c>
      <c r="XE26" s="43">
        <v>0</v>
      </c>
      <c r="XF26" s="43">
        <v>0</v>
      </c>
      <c r="XG26" s="25">
        <v>243.63265060063242</v>
      </c>
      <c r="XH26" s="25">
        <v>20</v>
      </c>
      <c r="XI26" s="25">
        <v>1</v>
      </c>
      <c r="XJ26" s="25">
        <v>17.553470858310504</v>
      </c>
      <c r="XK26" s="25">
        <v>60.950965294325464</v>
      </c>
      <c r="XL26" s="25">
        <v>20</v>
      </c>
      <c r="XM26" s="25">
        <v>1</v>
      </c>
      <c r="XN26" s="25">
        <v>5.3898864591870019</v>
      </c>
      <c r="XO26" s="25">
        <v>36.231419177097692</v>
      </c>
      <c r="XP26" s="25">
        <v>10</v>
      </c>
      <c r="XQ26" s="25">
        <v>4.9440587564428808</v>
      </c>
      <c r="XR26" s="25">
        <v>36.231419177097692</v>
      </c>
      <c r="XS26" s="25">
        <v>10</v>
      </c>
      <c r="XT26" s="25">
        <v>5.4249485018843586</v>
      </c>
      <c r="XU26" s="25">
        <v>26.206736372971733</v>
      </c>
      <c r="XV26" s="25">
        <v>5</v>
      </c>
      <c r="XW26" s="25">
        <v>6.3379108916443245</v>
      </c>
      <c r="XX26" s="25">
        <v>17.674310577120472</v>
      </c>
      <c r="XY26" s="25">
        <v>5</v>
      </c>
      <c r="XZ26" s="25">
        <v>6.3379108916443245</v>
      </c>
      <c r="YA26" s="25">
        <v>9</v>
      </c>
      <c r="YB26" s="25">
        <v>9</v>
      </c>
      <c r="YC26" s="43">
        <f>X26/(X$59-X$25)*(372858903.281103/13)</f>
        <v>331990.37132081226</v>
      </c>
      <c r="YD26" s="45"/>
      <c r="YE26" s="46">
        <v>1.69</v>
      </c>
      <c r="YF26" s="46">
        <v>1.5649999999999999</v>
      </c>
      <c r="YG26" s="46">
        <v>1.423</v>
      </c>
      <c r="YH26" s="46">
        <v>2</v>
      </c>
      <c r="YI26" s="25">
        <v>0.65</v>
      </c>
      <c r="YJ26" s="25">
        <v>0.65</v>
      </c>
      <c r="YK26" s="47" t="s">
        <v>4316</v>
      </c>
      <c r="YL26" s="48">
        <v>0</v>
      </c>
      <c r="YM26" s="48">
        <v>0</v>
      </c>
      <c r="YN26" s="48">
        <v>0</v>
      </c>
      <c r="YO26" s="48">
        <v>0</v>
      </c>
      <c r="YP26" s="48">
        <v>13202989.696007321</v>
      </c>
      <c r="YQ26" s="48">
        <v>13202989.696007321</v>
      </c>
      <c r="YR26" s="48">
        <v>13202989.696007321</v>
      </c>
      <c r="YS26" s="48">
        <v>13202989.696007321</v>
      </c>
      <c r="YT26" s="48">
        <v>13202989.696007321</v>
      </c>
      <c r="YU26" s="48">
        <v>8518603.3852702677</v>
      </c>
      <c r="YV26" s="48">
        <v>8642587.506215658</v>
      </c>
      <c r="YW26" s="48">
        <v>8768376.1556208413</v>
      </c>
      <c r="YX26" s="48">
        <v>8895995.5975182224</v>
      </c>
      <c r="YY26" s="48">
        <v>9025472.4782001935</v>
      </c>
      <c r="YZ26" s="48">
        <v>9156833.831783304</v>
      </c>
      <c r="ZA26" s="48">
        <v>9290107.0858521853</v>
      </c>
      <c r="ZB26" s="48">
        <v>9425320.0671865176</v>
      </c>
      <c r="ZC26" s="48">
        <v>9562501.0075716246</v>
      </c>
      <c r="ZD26" s="48">
        <v>9701678.5496924259</v>
      </c>
      <c r="ZE26" s="48">
        <v>9842881.7531139888</v>
      </c>
      <c r="ZF26" s="48">
        <v>9986140.1003496312</v>
      </c>
      <c r="ZG26" s="48">
        <v>10131483.503015827</v>
      </c>
      <c r="ZH26" s="48">
        <v>10278942.308078445</v>
      </c>
      <c r="ZI26" s="48">
        <v>10428547.304188382</v>
      </c>
      <c r="ZJ26" s="48">
        <v>10580329.728110436</v>
      </c>
      <c r="ZK26" s="48">
        <v>10734321.27124536</v>
      </c>
      <c r="ZL26" s="49">
        <v>0</v>
      </c>
      <c r="ZM26" s="49">
        <v>0</v>
      </c>
      <c r="ZN26" s="49">
        <v>0</v>
      </c>
      <c r="ZO26" s="49">
        <v>0</v>
      </c>
      <c r="ZP26" s="49">
        <v>1906818.3933044311</v>
      </c>
      <c r="ZQ26" s="49">
        <v>1906818.3933044311</v>
      </c>
      <c r="ZR26" s="49">
        <v>1906818.3933044311</v>
      </c>
      <c r="ZS26" s="49">
        <v>1906818.3933044311</v>
      </c>
      <c r="ZT26" s="49">
        <v>1906818.3933044311</v>
      </c>
      <c r="ZU26" s="49">
        <v>0</v>
      </c>
      <c r="ZV26" s="49">
        <v>0</v>
      </c>
      <c r="ZW26" s="49">
        <v>0</v>
      </c>
      <c r="ZX26" s="49">
        <v>0</v>
      </c>
      <c r="ZY26" s="49">
        <v>0</v>
      </c>
      <c r="ZZ26" s="49">
        <v>0</v>
      </c>
      <c r="AAA26" s="49">
        <v>0</v>
      </c>
      <c r="AAB26" s="49">
        <v>0</v>
      </c>
      <c r="AAC26" s="49">
        <v>0</v>
      </c>
      <c r="AAD26" s="49">
        <v>0</v>
      </c>
      <c r="AAE26" s="49">
        <v>0</v>
      </c>
      <c r="AAF26" s="49">
        <v>0</v>
      </c>
      <c r="AAG26" s="49">
        <v>0</v>
      </c>
      <c r="AAH26" s="49">
        <v>0</v>
      </c>
      <c r="AAI26" s="49">
        <v>0</v>
      </c>
      <c r="AAJ26" s="49">
        <v>0</v>
      </c>
      <c r="AAK26" s="49">
        <v>0</v>
      </c>
      <c r="AAL26" s="49">
        <v>0</v>
      </c>
      <c r="AAM26" s="49">
        <v>0</v>
      </c>
      <c r="AAN26" s="49">
        <v>0</v>
      </c>
      <c r="AAO26" s="49">
        <v>0</v>
      </c>
      <c r="AAP26" s="49">
        <v>1963460.3690746084</v>
      </c>
      <c r="AAQ26" s="49">
        <v>1963460.3690746084</v>
      </c>
      <c r="AAR26" s="49">
        <v>1963460.3690746084</v>
      </c>
      <c r="AAS26" s="49">
        <v>1963460.3690746084</v>
      </c>
      <c r="AAT26" s="49">
        <v>1963460.3690746084</v>
      </c>
      <c r="AAU26" s="49">
        <v>1266829.7508329507</v>
      </c>
      <c r="AAV26" s="49">
        <v>1285267.8404986907</v>
      </c>
      <c r="AAW26" s="49">
        <v>1303974.287574173</v>
      </c>
      <c r="AAX26" s="49">
        <v>1322952.9978707281</v>
      </c>
      <c r="AAY26" s="49">
        <v>1342207.9340468377</v>
      </c>
      <c r="AAZ26" s="49">
        <v>1361743.1164355988</v>
      </c>
      <c r="ABA26" s="49">
        <v>1381562.6238840513</v>
      </c>
      <c r="ABB26" s="49">
        <v>1401670.5946048549</v>
      </c>
      <c r="ABC26" s="49">
        <v>1422071.2270404005</v>
      </c>
      <c r="ABD26" s="49">
        <v>1442768.7807393214</v>
      </c>
      <c r="ABE26" s="49">
        <v>1463767.5772458778</v>
      </c>
      <c r="ABF26" s="49">
        <v>1485072.0010023676</v>
      </c>
      <c r="ABG26" s="49">
        <v>1506686.5002644423</v>
      </c>
      <c r="ABH26" s="49">
        <v>1528615.5880300039</v>
      </c>
      <c r="ABI26" s="49">
        <v>1550863.8429813995</v>
      </c>
      <c r="ABJ26" s="49">
        <v>1573435.910441481</v>
      </c>
      <c r="ABK26" s="49">
        <v>1596336.5033435188</v>
      </c>
      <c r="ABL26" s="50">
        <v>0</v>
      </c>
      <c r="ABM26" s="50">
        <v>0</v>
      </c>
      <c r="ABN26" s="50">
        <v>0</v>
      </c>
      <c r="ABO26" s="50">
        <v>0</v>
      </c>
      <c r="ABP26" s="50">
        <v>1158024.7330563779</v>
      </c>
      <c r="ABQ26" s="50">
        <v>1158024.7330563779</v>
      </c>
      <c r="ABR26" s="50">
        <v>1158024.7330563779</v>
      </c>
      <c r="ABS26" s="50">
        <v>1158024.7330563779</v>
      </c>
      <c r="ABT26" s="50">
        <v>1158024.7330563779</v>
      </c>
      <c r="ABU26" s="50">
        <v>0</v>
      </c>
      <c r="ABV26" s="50">
        <v>0</v>
      </c>
      <c r="ABW26" s="50">
        <v>0</v>
      </c>
      <c r="ABX26" s="50">
        <v>0</v>
      </c>
      <c r="ABY26" s="50">
        <v>0</v>
      </c>
      <c r="ABZ26" s="50">
        <v>0</v>
      </c>
      <c r="ACA26" s="50">
        <v>0</v>
      </c>
      <c r="ACB26" s="50">
        <v>0</v>
      </c>
      <c r="ACC26" s="50">
        <v>0</v>
      </c>
      <c r="ACD26" s="50">
        <v>0</v>
      </c>
      <c r="ACE26" s="50">
        <v>0</v>
      </c>
      <c r="ACF26" s="50">
        <v>0</v>
      </c>
      <c r="ACG26" s="50">
        <v>0</v>
      </c>
      <c r="ACH26" s="50">
        <v>0</v>
      </c>
      <c r="ACI26" s="50">
        <v>0</v>
      </c>
      <c r="ACJ26" s="50">
        <v>0</v>
      </c>
      <c r="ACK26" s="50">
        <v>0</v>
      </c>
      <c r="ACL26" s="49">
        <v>0</v>
      </c>
      <c r="ACM26" s="49">
        <v>0</v>
      </c>
      <c r="ACN26" s="49">
        <v>0</v>
      </c>
      <c r="ACO26" s="49">
        <v>0</v>
      </c>
      <c r="ACP26" s="49">
        <v>2608639.0062401318</v>
      </c>
      <c r="ACQ26" s="49">
        <v>2608639.0062401318</v>
      </c>
      <c r="ACR26" s="49">
        <v>2608639.0062401318</v>
      </c>
      <c r="ACS26" s="49">
        <v>2608639.0062401318</v>
      </c>
      <c r="ACT26" s="49">
        <v>2608639.0062401318</v>
      </c>
      <c r="ACU26" s="49">
        <v>916317.2203451083</v>
      </c>
      <c r="ACV26" s="49">
        <v>929653.77094306843</v>
      </c>
      <c r="ACW26" s="49">
        <v>943184.42853574676</v>
      </c>
      <c r="ACX26" s="49">
        <v>956912.0182558652</v>
      </c>
      <c r="ACY26" s="49">
        <v>970839.40635455353</v>
      </c>
      <c r="ACZ26" s="49">
        <v>984969.50079986826</v>
      </c>
      <c r="ADA26" s="49">
        <v>999305.2518838906</v>
      </c>
      <c r="ADB26" s="49">
        <v>1013849.6528387568</v>
      </c>
      <c r="ADC26" s="49">
        <v>1028605.7404616835</v>
      </c>
      <c r="ADD26" s="49">
        <v>1043576.5957489616</v>
      </c>
      <c r="ADE26" s="49">
        <v>1058765.3445392619</v>
      </c>
      <c r="ADF26" s="49">
        <v>1074175.1581663617</v>
      </c>
      <c r="ADG26" s="49">
        <v>1089809.2541212074</v>
      </c>
      <c r="ADH26" s="49">
        <v>1105670.8967237996</v>
      </c>
      <c r="ADI26" s="49">
        <v>1121763.397804697</v>
      </c>
      <c r="ADJ26" s="49">
        <v>1138090.1173965479</v>
      </c>
      <c r="ADK26" s="49">
        <v>1154654.4644356454</v>
      </c>
      <c r="ADL26" s="50">
        <v>0</v>
      </c>
      <c r="ADM26" s="50">
        <v>0</v>
      </c>
      <c r="ADN26" s="50">
        <v>0</v>
      </c>
      <c r="ADO26" s="50">
        <v>0</v>
      </c>
      <c r="ADP26" s="50">
        <v>1031853.4741585543</v>
      </c>
      <c r="ADQ26" s="50">
        <v>1031853.4741585543</v>
      </c>
      <c r="ADR26" s="50">
        <v>1031853.4741585543</v>
      </c>
      <c r="ADS26" s="50">
        <v>1031853.4741585543</v>
      </c>
      <c r="ADT26" s="50">
        <v>1031853.4741585543</v>
      </c>
      <c r="ADU26" s="50">
        <v>0</v>
      </c>
      <c r="ADV26" s="50">
        <v>0</v>
      </c>
      <c r="ADW26" s="50">
        <v>0</v>
      </c>
      <c r="ADX26" s="50">
        <v>0</v>
      </c>
      <c r="ADY26" s="50">
        <v>0</v>
      </c>
      <c r="ADZ26" s="50">
        <v>0</v>
      </c>
      <c r="AEA26" s="50">
        <v>0</v>
      </c>
      <c r="AEB26" s="50">
        <v>0</v>
      </c>
      <c r="AEC26" s="50">
        <v>0</v>
      </c>
      <c r="AED26" s="50">
        <v>0</v>
      </c>
      <c r="AEE26" s="50">
        <v>0</v>
      </c>
      <c r="AEF26" s="50">
        <v>0</v>
      </c>
      <c r="AEG26" s="50">
        <v>0</v>
      </c>
      <c r="AEH26" s="50">
        <v>0</v>
      </c>
      <c r="AEI26" s="50">
        <v>0</v>
      </c>
      <c r="AEJ26" s="50">
        <v>0</v>
      </c>
      <c r="AEK26" s="50">
        <v>0</v>
      </c>
      <c r="AEL26" s="48">
        <v>0</v>
      </c>
      <c r="AEM26" s="48">
        <v>0</v>
      </c>
      <c r="AEN26" s="48">
        <v>0</v>
      </c>
      <c r="AEO26" s="96">
        <v>0</v>
      </c>
      <c r="AEP26" s="96">
        <v>901899.02507074701</v>
      </c>
      <c r="AEQ26" s="96">
        <v>915025.72586283227</v>
      </c>
      <c r="AER26" s="96">
        <v>928343.47938798345</v>
      </c>
      <c r="AES26" s="96">
        <v>941855.0663256112</v>
      </c>
      <c r="AET26" s="96">
        <v>955563.30782659864</v>
      </c>
      <c r="AEU26" s="96">
        <v>969471.06610225793</v>
      </c>
      <c r="AEV26" s="96">
        <v>983581.24502202286</v>
      </c>
      <c r="AEW26" s="96">
        <v>997896.7907197224</v>
      </c>
      <c r="AEX26" s="96">
        <v>1012420.6922087336</v>
      </c>
      <c r="AEY26" s="96">
        <v>1027155.9820060518</v>
      </c>
      <c r="AEZ26" s="96">
        <v>1042105.7367655056</v>
      </c>
      <c r="AFA26" s="96">
        <v>1057273.0779200979</v>
      </c>
      <c r="AFB26" s="96">
        <v>1072661.1723337611</v>
      </c>
      <c r="AFC26" s="96">
        <v>1088273.2329626218</v>
      </c>
      <c r="AFD26" s="96">
        <v>1104112.5195257959</v>
      </c>
      <c r="AFE26" s="96">
        <v>1120182.339186009</v>
      </c>
      <c r="AFF26" s="96">
        <v>1136486.047240162</v>
      </c>
      <c r="AFG26" s="96">
        <v>1153027.047819833</v>
      </c>
      <c r="AFH26" s="96">
        <v>1169808.7946021059</v>
      </c>
      <c r="AFI26" s="96">
        <v>1186834.7915306296</v>
      </c>
      <c r="AFJ26" s="96">
        <v>1204108.5935472548</v>
      </c>
      <c r="AFK26" s="96">
        <v>1221633.807334281</v>
      </c>
      <c r="AFL26" s="49">
        <v>0</v>
      </c>
      <c r="AFM26" s="49">
        <v>0</v>
      </c>
      <c r="AFN26" s="49">
        <v>0</v>
      </c>
      <c r="AFO26" s="93">
        <v>39945.523785746693</v>
      </c>
      <c r="AFP26" s="93">
        <v>61272.874846435734</v>
      </c>
      <c r="AFQ26" s="93">
        <v>82260.237496907503</v>
      </c>
      <c r="AFR26" s="93">
        <v>102911.65665733215</v>
      </c>
      <c r="AFS26" s="93">
        <v>123231.13452401085</v>
      </c>
      <c r="AFT26" s="93">
        <v>143222.63099222927</v>
      </c>
      <c r="AFU26" s="93">
        <v>142089.44087190559</v>
      </c>
      <c r="AFV26" s="93">
        <v>140965.21665201191</v>
      </c>
      <c r="AFW26" s="93">
        <v>139849.88739355124</v>
      </c>
      <c r="AFX26" s="93">
        <v>138743.38271880226</v>
      </c>
      <c r="AFY26" s="93">
        <v>137645.6328068783</v>
      </c>
      <c r="AFZ26" s="93">
        <v>136556.56838932185</v>
      </c>
      <c r="AGA26" s="93">
        <v>135476.12074573344</v>
      </c>
      <c r="AGB26" s="93">
        <v>134404.22169943555</v>
      </c>
      <c r="AGC26" s="93">
        <v>133340.80361317054</v>
      </c>
      <c r="AGD26" s="93">
        <v>132285.79938483273</v>
      </c>
      <c r="AGE26" s="93">
        <v>131239.14244323428</v>
      </c>
      <c r="AGF26" s="93">
        <v>130200.76674390434</v>
      </c>
      <c r="AGG26" s="93">
        <v>129170.60676492195</v>
      </c>
      <c r="AGH26" s="93">
        <v>128148.59750278119</v>
      </c>
      <c r="AGI26" s="93">
        <v>127134.67446828974</v>
      </c>
      <c r="AGJ26" s="93">
        <v>126128.77368249948</v>
      </c>
      <c r="AGK26" s="93">
        <v>125130.8316726693</v>
      </c>
      <c r="AGL26" s="49">
        <v>0</v>
      </c>
      <c r="AGM26" s="49">
        <v>0</v>
      </c>
      <c r="AGN26" s="49">
        <v>0</v>
      </c>
      <c r="AGO26" s="49">
        <v>0</v>
      </c>
      <c r="AGP26" s="49">
        <v>0</v>
      </c>
      <c r="AGQ26" s="49">
        <v>0</v>
      </c>
      <c r="AGR26" s="49">
        <v>0</v>
      </c>
      <c r="AGS26" s="49">
        <v>0</v>
      </c>
      <c r="AGT26" s="49">
        <v>0</v>
      </c>
      <c r="AGU26" s="49">
        <v>0</v>
      </c>
      <c r="AGV26" s="49">
        <v>0</v>
      </c>
      <c r="AGW26" s="49">
        <v>0</v>
      </c>
      <c r="AGX26" s="49">
        <v>0</v>
      </c>
      <c r="AGY26" s="49">
        <v>0</v>
      </c>
      <c r="AGZ26" s="49">
        <v>0</v>
      </c>
      <c r="AHA26" s="49">
        <v>0</v>
      </c>
      <c r="AHB26" s="49">
        <v>0</v>
      </c>
      <c r="AHC26" s="49">
        <v>0</v>
      </c>
      <c r="AHD26" s="49">
        <v>0</v>
      </c>
      <c r="AHE26" s="49">
        <v>0</v>
      </c>
      <c r="AHF26" s="49">
        <v>0</v>
      </c>
      <c r="AHG26" s="49">
        <v>0</v>
      </c>
      <c r="AHH26" s="49">
        <v>0</v>
      </c>
      <c r="AHI26" s="49">
        <v>0</v>
      </c>
      <c r="AHJ26" s="49">
        <v>0</v>
      </c>
      <c r="AHK26" s="49">
        <v>0</v>
      </c>
      <c r="AHL26" s="50">
        <v>0</v>
      </c>
      <c r="AHM26" s="50">
        <v>0</v>
      </c>
      <c r="AHN26" s="50">
        <v>0</v>
      </c>
      <c r="AHO26" s="50">
        <v>0</v>
      </c>
      <c r="AHP26" s="50">
        <v>202125.32040468318</v>
      </c>
      <c r="AHQ26" s="50">
        <v>401052.17399496649</v>
      </c>
      <c r="AHR26" s="50">
        <v>596818.52059922146</v>
      </c>
      <c r="AHS26" s="50">
        <v>789461.91959046153</v>
      </c>
      <c r="AHT26" s="50">
        <v>979019.53384688904</v>
      </c>
      <c r="AHU26" s="50">
        <v>971273.44472903607</v>
      </c>
      <c r="AHV26" s="50">
        <v>963588.64335320168</v>
      </c>
      <c r="AHW26" s="50">
        <v>955964.64480535197</v>
      </c>
      <c r="AHX26" s="50">
        <v>948400.96800813591</v>
      </c>
      <c r="AHY26" s="50">
        <v>940897.13569052855</v>
      </c>
      <c r="AHZ26" s="50">
        <v>933452.67435771576</v>
      </c>
      <c r="AIA26" s="50">
        <v>926067.11426121625</v>
      </c>
      <c r="AIB26" s="50">
        <v>918739.98936924001</v>
      </c>
      <c r="AIC26" s="50">
        <v>911470.83733728214</v>
      </c>
      <c r="AID26" s="50">
        <v>904259.19947894802</v>
      </c>
      <c r="AIE26" s="50">
        <v>897104.62073701073</v>
      </c>
      <c r="AIF26" s="50">
        <v>890006.64965469576</v>
      </c>
      <c r="AIG26" s="50">
        <v>882964.83834719507</v>
      </c>
      <c r="AIH26" s="50">
        <v>875978.74247340427</v>
      </c>
      <c r="AII26" s="50">
        <v>869047.92120788607</v>
      </c>
      <c r="AIJ26" s="50">
        <v>862171.93721305183</v>
      </c>
      <c r="AIK26" s="50">
        <v>855350.35661156743</v>
      </c>
      <c r="AIL26" s="49">
        <v>0</v>
      </c>
      <c r="AIM26" s="49">
        <v>0</v>
      </c>
      <c r="AIN26" s="49">
        <v>0</v>
      </c>
      <c r="AIO26" s="49">
        <v>0</v>
      </c>
      <c r="AIP26" s="49">
        <v>0</v>
      </c>
      <c r="AIQ26" s="49">
        <v>0</v>
      </c>
      <c r="AIR26" s="49">
        <v>0</v>
      </c>
      <c r="AIS26" s="49">
        <v>0</v>
      </c>
      <c r="AIT26" s="49">
        <v>0</v>
      </c>
      <c r="AIU26" s="49">
        <v>0</v>
      </c>
      <c r="AIV26" s="49">
        <v>0</v>
      </c>
      <c r="AIW26" s="49">
        <v>0</v>
      </c>
      <c r="AIX26" s="49">
        <v>0</v>
      </c>
      <c r="AIY26" s="49">
        <v>0</v>
      </c>
      <c r="AIZ26" s="49">
        <v>0</v>
      </c>
      <c r="AJA26" s="49">
        <v>0</v>
      </c>
      <c r="AJB26" s="49">
        <v>0</v>
      </c>
      <c r="AJC26" s="49">
        <v>0</v>
      </c>
      <c r="AJD26" s="49">
        <v>0</v>
      </c>
      <c r="AJE26" s="49">
        <v>0</v>
      </c>
      <c r="AJF26" s="49">
        <v>0</v>
      </c>
      <c r="AJG26" s="49">
        <v>0</v>
      </c>
      <c r="AJH26" s="49">
        <v>0</v>
      </c>
      <c r="AJI26" s="49">
        <v>0</v>
      </c>
      <c r="AJJ26" s="49">
        <v>0</v>
      </c>
      <c r="AJK26" s="49">
        <v>0</v>
      </c>
      <c r="AJL26" s="50">
        <v>0</v>
      </c>
      <c r="AJM26" s="50">
        <v>0</v>
      </c>
      <c r="AJN26" s="50">
        <v>0</v>
      </c>
      <c r="AJO26" s="50">
        <v>0</v>
      </c>
      <c r="AJP26" s="50">
        <v>236140.90884456621</v>
      </c>
      <c r="AJQ26" s="50">
        <v>468545.0821878633</v>
      </c>
      <c r="AJR26" s="50">
        <v>697256.86810243013</v>
      </c>
      <c r="AJS26" s="50">
        <v>922320.14681297715</v>
      </c>
      <c r="AJT26" s="50">
        <v>1143778.3353234523</v>
      </c>
      <c r="AJU26" s="50">
        <v>1134728.6600001499</v>
      </c>
      <c r="AJV26" s="50">
        <v>1125750.5865081886</v>
      </c>
      <c r="AJW26" s="50">
        <v>1116843.5483275473</v>
      </c>
      <c r="AJX26" s="50">
        <v>1108006.983420562</v>
      </c>
      <c r="AJY26" s="50">
        <v>1099240.3341964602</v>
      </c>
      <c r="AJZ26" s="50">
        <v>1090543.0474761771</v>
      </c>
      <c r="AKA26" s="50">
        <v>1081914.5744574491</v>
      </c>
      <c r="AKB26" s="50">
        <v>1073354.3706801848</v>
      </c>
      <c r="AKC26" s="50">
        <v>1064861.8959921098</v>
      </c>
      <c r="AKD26" s="50">
        <v>1056436.614514681</v>
      </c>
      <c r="AKE26" s="50">
        <v>1048077.9946092754</v>
      </c>
      <c r="AKF26" s="50">
        <v>1039785.5088436401</v>
      </c>
      <c r="AKG26" s="50">
        <v>1031558.6339586138</v>
      </c>
      <c r="AKH26" s="50">
        <v>1023396.8508351077</v>
      </c>
      <c r="AKI26" s="50">
        <v>1015299.6444613495</v>
      </c>
      <c r="AKJ26" s="50">
        <v>1007266.5039003849</v>
      </c>
      <c r="AKK26" s="50">
        <v>999296.92225783842</v>
      </c>
      <c r="AKL26" s="51">
        <v>0</v>
      </c>
      <c r="AKM26" s="51">
        <v>0</v>
      </c>
      <c r="AKN26" s="51">
        <v>0</v>
      </c>
      <c r="AKO26" s="51">
        <v>0</v>
      </c>
      <c r="AKP26" s="51">
        <v>0</v>
      </c>
      <c r="AKQ26" s="51">
        <v>0</v>
      </c>
      <c r="AKR26" s="51">
        <v>0</v>
      </c>
      <c r="AKS26" s="51">
        <v>0</v>
      </c>
      <c r="AKT26" s="51">
        <v>0</v>
      </c>
      <c r="AKU26" s="51">
        <v>0</v>
      </c>
      <c r="AKV26" s="51">
        <v>0</v>
      </c>
      <c r="AKW26" s="51">
        <v>0</v>
      </c>
      <c r="AKX26" s="51">
        <v>0</v>
      </c>
      <c r="AKY26" s="51">
        <v>0</v>
      </c>
      <c r="AKZ26" s="51">
        <v>0</v>
      </c>
      <c r="ALA26" s="51">
        <v>0</v>
      </c>
      <c r="ALB26" s="51">
        <v>0</v>
      </c>
      <c r="ALC26" s="51">
        <v>0</v>
      </c>
      <c r="ALD26" s="51">
        <v>0</v>
      </c>
      <c r="ALE26" s="51">
        <v>0</v>
      </c>
      <c r="ALF26" s="51">
        <v>0</v>
      </c>
      <c r="ALG26" s="51">
        <v>0</v>
      </c>
      <c r="ALH26" s="51">
        <v>0</v>
      </c>
      <c r="ALI26" s="51">
        <v>0</v>
      </c>
      <c r="ALJ26" s="51">
        <v>0</v>
      </c>
      <c r="ALK26" s="51">
        <v>0</v>
      </c>
      <c r="ALL26" s="51">
        <v>0</v>
      </c>
      <c r="ALM26" s="51">
        <v>0</v>
      </c>
      <c r="ALN26" s="51">
        <v>0</v>
      </c>
      <c r="ALO26" s="51">
        <v>0</v>
      </c>
      <c r="ALP26" s="51">
        <v>0</v>
      </c>
      <c r="ALQ26" s="51">
        <v>0</v>
      </c>
      <c r="ALR26" s="51">
        <v>0</v>
      </c>
      <c r="ALS26" s="51">
        <v>0</v>
      </c>
      <c r="ALT26" s="51">
        <v>0</v>
      </c>
      <c r="ALU26" s="51">
        <v>0</v>
      </c>
      <c r="ALV26" s="51">
        <v>0</v>
      </c>
      <c r="ALW26" s="51">
        <v>0</v>
      </c>
      <c r="ALX26" s="51">
        <v>0</v>
      </c>
      <c r="ALY26" s="51">
        <v>0</v>
      </c>
      <c r="ALZ26" s="51">
        <v>0</v>
      </c>
      <c r="AMA26" s="51">
        <v>0</v>
      </c>
      <c r="AMB26" s="51">
        <v>0</v>
      </c>
      <c r="AMC26" s="51">
        <v>0</v>
      </c>
      <c r="AMD26" s="51">
        <v>0</v>
      </c>
      <c r="AME26" s="51">
        <v>0</v>
      </c>
      <c r="AMF26" s="51">
        <v>0</v>
      </c>
      <c r="AMG26" s="51">
        <v>0</v>
      </c>
      <c r="AMH26" s="51">
        <v>0</v>
      </c>
      <c r="AMI26" s="51">
        <v>0</v>
      </c>
      <c r="AMJ26" s="51">
        <v>0</v>
      </c>
      <c r="AMK26" s="51">
        <v>0</v>
      </c>
      <c r="AML26" s="50">
        <v>0</v>
      </c>
      <c r="AMM26" s="50">
        <v>0</v>
      </c>
      <c r="AMN26" s="50">
        <v>0</v>
      </c>
      <c r="AMO26" s="50">
        <v>0</v>
      </c>
      <c r="AMP26" s="50">
        <v>0</v>
      </c>
      <c r="AMQ26" s="50">
        <v>0</v>
      </c>
      <c r="AMR26" s="50">
        <v>0</v>
      </c>
      <c r="AMS26" s="50">
        <v>0</v>
      </c>
      <c r="AMT26" s="50">
        <v>0</v>
      </c>
      <c r="AMU26" s="50">
        <v>0</v>
      </c>
      <c r="AMV26" s="50">
        <v>0</v>
      </c>
      <c r="AMW26" s="50">
        <v>0</v>
      </c>
      <c r="AMX26" s="50">
        <v>0</v>
      </c>
      <c r="AMY26" s="50">
        <v>0</v>
      </c>
      <c r="AMZ26" s="50">
        <v>0</v>
      </c>
      <c r="ANA26" s="50">
        <v>0</v>
      </c>
      <c r="ANB26" s="50">
        <v>0</v>
      </c>
      <c r="ANC26" s="50">
        <v>0</v>
      </c>
      <c r="AND26" s="50">
        <v>0</v>
      </c>
      <c r="ANE26" s="50">
        <v>0</v>
      </c>
      <c r="ANF26" s="50">
        <v>0</v>
      </c>
      <c r="ANG26" s="50">
        <v>0</v>
      </c>
      <c r="ANH26" s="50">
        <v>0</v>
      </c>
      <c r="ANI26" s="50">
        <v>0</v>
      </c>
      <c r="ANJ26" s="50">
        <v>0</v>
      </c>
      <c r="ANK26" s="50">
        <v>0</v>
      </c>
      <c r="ANL26" s="50">
        <v>0</v>
      </c>
      <c r="ANM26" s="50">
        <v>0</v>
      </c>
      <c r="ANN26" s="50">
        <v>0</v>
      </c>
      <c r="ANO26" s="50">
        <v>0</v>
      </c>
      <c r="ANP26" s="50">
        <v>0</v>
      </c>
      <c r="ANQ26" s="50">
        <v>0</v>
      </c>
      <c r="ANR26" s="50">
        <v>0</v>
      </c>
      <c r="ANS26" s="50">
        <v>0</v>
      </c>
      <c r="ANT26" s="50">
        <v>0</v>
      </c>
      <c r="ANU26" s="50">
        <v>0</v>
      </c>
      <c r="ANV26" s="50">
        <v>0</v>
      </c>
      <c r="ANW26" s="50">
        <v>0</v>
      </c>
      <c r="ANX26" s="50">
        <v>0</v>
      </c>
      <c r="ANY26" s="50">
        <v>0</v>
      </c>
      <c r="ANZ26" s="50">
        <v>0</v>
      </c>
      <c r="AOA26" s="50">
        <v>0</v>
      </c>
      <c r="AOB26" s="50">
        <v>0</v>
      </c>
      <c r="AOC26" s="50">
        <v>0</v>
      </c>
      <c r="AOD26" s="50">
        <v>0</v>
      </c>
      <c r="AOE26" s="50">
        <v>0</v>
      </c>
      <c r="AOF26" s="50">
        <v>0</v>
      </c>
      <c r="AOG26" s="50">
        <v>0</v>
      </c>
      <c r="AOH26" s="50">
        <v>0</v>
      </c>
      <c r="AOI26" s="50">
        <v>0</v>
      </c>
      <c r="AOJ26" s="50">
        <v>0</v>
      </c>
      <c r="AOK26" s="50">
        <v>0</v>
      </c>
      <c r="AOL26" s="98">
        <v>0</v>
      </c>
      <c r="AOM26" s="53">
        <v>0</v>
      </c>
      <c r="AON26" s="98">
        <v>0</v>
      </c>
      <c r="AOO26" s="98">
        <v>0</v>
      </c>
      <c r="AOP26" s="98">
        <v>0</v>
      </c>
      <c r="AOQ26" s="98">
        <v>0</v>
      </c>
      <c r="AOR26" s="52">
        <v>0</v>
      </c>
      <c r="AOS26" s="98">
        <v>0</v>
      </c>
      <c r="AOT26" s="98">
        <v>0</v>
      </c>
      <c r="AOU26" s="98">
        <v>0</v>
      </c>
      <c r="AOV26" s="98">
        <v>0</v>
      </c>
      <c r="AOW26" s="98">
        <v>0</v>
      </c>
      <c r="AOX26" s="98">
        <v>0</v>
      </c>
      <c r="AOY26" s="98">
        <v>0</v>
      </c>
      <c r="AOZ26" s="98">
        <v>0</v>
      </c>
      <c r="APA26" s="98">
        <v>0</v>
      </c>
      <c r="APB26" s="98">
        <v>0</v>
      </c>
      <c r="APC26" s="98">
        <v>0</v>
      </c>
      <c r="APD26" s="98">
        <v>0</v>
      </c>
      <c r="APE26" s="98">
        <v>0</v>
      </c>
      <c r="APF26" s="98">
        <v>0</v>
      </c>
      <c r="APG26" s="98">
        <v>0</v>
      </c>
      <c r="APH26" s="98">
        <v>0</v>
      </c>
      <c r="API26" s="98">
        <v>0</v>
      </c>
      <c r="APJ26" s="98">
        <v>0</v>
      </c>
      <c r="APK26" s="98">
        <v>0</v>
      </c>
      <c r="APL26" s="98">
        <v>0</v>
      </c>
      <c r="APM26" s="54">
        <v>0</v>
      </c>
      <c r="APN26" s="98">
        <v>0</v>
      </c>
      <c r="APO26" s="98">
        <v>0</v>
      </c>
      <c r="APP26" s="98">
        <v>0</v>
      </c>
      <c r="APQ26" s="98">
        <v>0</v>
      </c>
      <c r="APR26" s="52">
        <v>0</v>
      </c>
      <c r="APS26" s="98">
        <v>0</v>
      </c>
      <c r="APT26" s="98">
        <v>0</v>
      </c>
      <c r="APU26" s="98">
        <v>0</v>
      </c>
      <c r="APV26" s="98">
        <v>0</v>
      </c>
      <c r="APW26" s="98">
        <v>0</v>
      </c>
      <c r="APX26" s="98">
        <v>0</v>
      </c>
      <c r="APY26" s="98">
        <v>0</v>
      </c>
      <c r="APZ26" s="98">
        <v>0</v>
      </c>
      <c r="AQA26" s="98">
        <v>0</v>
      </c>
      <c r="AQB26" s="98">
        <v>0</v>
      </c>
      <c r="AQC26" s="98">
        <v>0</v>
      </c>
      <c r="AQD26" s="98">
        <v>0</v>
      </c>
      <c r="AQE26" s="98">
        <v>0</v>
      </c>
      <c r="AQF26" s="98">
        <v>0</v>
      </c>
      <c r="AQG26" s="98">
        <v>0</v>
      </c>
      <c r="AQH26" s="98">
        <v>0</v>
      </c>
      <c r="AQI26" s="98">
        <v>0</v>
      </c>
      <c r="AQJ26" s="98">
        <v>0</v>
      </c>
      <c r="AQK26" s="98">
        <v>0</v>
      </c>
      <c r="AQL26" s="98">
        <v>0</v>
      </c>
      <c r="AQM26" s="98">
        <v>0</v>
      </c>
      <c r="AQN26" s="55">
        <v>0</v>
      </c>
      <c r="AQO26" s="56">
        <v>0</v>
      </c>
      <c r="AQP26" s="56">
        <v>0</v>
      </c>
      <c r="AQQ26" s="56">
        <v>0</v>
      </c>
      <c r="AQR26" s="56">
        <v>0</v>
      </c>
      <c r="AQS26" s="56">
        <v>0</v>
      </c>
      <c r="AQT26" s="56">
        <v>0</v>
      </c>
      <c r="AQU26" s="56">
        <v>0</v>
      </c>
      <c r="AQV26" s="56">
        <v>0</v>
      </c>
      <c r="AQW26" s="56">
        <v>0</v>
      </c>
      <c r="AQX26" s="56">
        <v>0</v>
      </c>
      <c r="AQY26" s="56">
        <v>0</v>
      </c>
      <c r="AQZ26" s="56">
        <v>0</v>
      </c>
      <c r="ARA26" s="56">
        <v>0</v>
      </c>
      <c r="ARB26" s="56">
        <v>0</v>
      </c>
      <c r="ARC26" s="56">
        <v>0</v>
      </c>
      <c r="ARD26" s="56">
        <v>0</v>
      </c>
      <c r="ARE26" s="56">
        <v>0</v>
      </c>
      <c r="ARF26" s="56">
        <v>0</v>
      </c>
      <c r="ARG26" s="56">
        <v>0</v>
      </c>
      <c r="ARH26" s="56">
        <v>0</v>
      </c>
      <c r="ARI26" s="56">
        <v>0</v>
      </c>
      <c r="ARJ26" s="56">
        <v>0</v>
      </c>
      <c r="ARK26" s="56">
        <v>0</v>
      </c>
      <c r="ARL26" s="56">
        <v>0</v>
      </c>
      <c r="ARM26" s="56">
        <v>0</v>
      </c>
      <c r="ARN26" s="55">
        <v>0</v>
      </c>
      <c r="ARO26" s="56">
        <v>0</v>
      </c>
      <c r="ARP26" s="56">
        <v>0</v>
      </c>
      <c r="ARQ26" s="56">
        <v>0</v>
      </c>
      <c r="ARR26" s="56">
        <v>0</v>
      </c>
      <c r="ARS26" s="56">
        <v>0</v>
      </c>
      <c r="ART26" s="56">
        <v>0</v>
      </c>
      <c r="ARU26" s="56">
        <v>0</v>
      </c>
      <c r="ARV26" s="56">
        <v>0</v>
      </c>
      <c r="ARW26" s="56">
        <v>0</v>
      </c>
      <c r="ARX26" s="56">
        <v>0</v>
      </c>
      <c r="ARY26" s="56">
        <v>0</v>
      </c>
      <c r="ARZ26" s="56">
        <v>0</v>
      </c>
      <c r="ASA26" s="56">
        <v>0</v>
      </c>
      <c r="ASB26" s="56">
        <v>0</v>
      </c>
      <c r="ASC26" s="56">
        <v>0</v>
      </c>
      <c r="ASD26" s="56">
        <v>0</v>
      </c>
      <c r="ASE26" s="56">
        <v>0</v>
      </c>
      <c r="ASF26" s="56">
        <v>0</v>
      </c>
      <c r="ASG26" s="56">
        <v>0</v>
      </c>
      <c r="ASH26" s="56">
        <v>0</v>
      </c>
      <c r="ASI26" s="56">
        <v>0</v>
      </c>
      <c r="ASJ26" s="56">
        <v>0</v>
      </c>
      <c r="ASK26" s="56">
        <v>0</v>
      </c>
      <c r="ASL26" s="56">
        <v>0</v>
      </c>
      <c r="ASM26" s="56">
        <v>0</v>
      </c>
      <c r="ASN26" s="57">
        <v>0.5</v>
      </c>
      <c r="ASO26" s="56">
        <v>0</v>
      </c>
      <c r="ASP26" s="56">
        <v>0</v>
      </c>
      <c r="ASQ26" s="56">
        <v>0</v>
      </c>
      <c r="ASR26" s="56">
        <v>0</v>
      </c>
      <c r="ASS26" s="59">
        <v>0</v>
      </c>
      <c r="AST26" s="59">
        <v>0</v>
      </c>
      <c r="ASU26" s="59">
        <v>0</v>
      </c>
      <c r="ASV26" s="59">
        <v>0</v>
      </c>
      <c r="ASW26" s="59">
        <v>0</v>
      </c>
      <c r="ASX26" s="56">
        <v>0</v>
      </c>
      <c r="ASY26" s="56">
        <v>0</v>
      </c>
      <c r="ASZ26" s="56">
        <v>0</v>
      </c>
      <c r="ATA26" s="56">
        <v>0</v>
      </c>
      <c r="ATB26" s="56">
        <v>0</v>
      </c>
      <c r="ATC26" s="56">
        <v>0</v>
      </c>
      <c r="ATD26" s="59">
        <v>0</v>
      </c>
      <c r="ATE26" s="56">
        <v>0</v>
      </c>
      <c r="ATF26" s="56">
        <v>0</v>
      </c>
      <c r="ATG26" s="56">
        <v>0</v>
      </c>
      <c r="ATH26" s="56">
        <v>0</v>
      </c>
      <c r="ATI26" s="56">
        <v>0</v>
      </c>
      <c r="ATJ26" s="56">
        <v>0</v>
      </c>
      <c r="ATK26" s="56">
        <v>0</v>
      </c>
      <c r="ATL26" s="56">
        <v>0</v>
      </c>
      <c r="ATM26" s="56">
        <v>0</v>
      </c>
      <c r="ATN26" s="56">
        <v>0</v>
      </c>
      <c r="ATO26" s="56">
        <v>0</v>
      </c>
      <c r="ATP26" s="56">
        <v>0</v>
      </c>
      <c r="ATQ26" s="56">
        <v>0</v>
      </c>
      <c r="ATR26" s="56">
        <v>0</v>
      </c>
      <c r="ATS26" s="59">
        <v>0</v>
      </c>
      <c r="ATT26" s="59">
        <v>0</v>
      </c>
      <c r="ATU26" s="59">
        <v>0</v>
      </c>
      <c r="ATV26" s="59">
        <v>0</v>
      </c>
      <c r="ATW26" s="59">
        <v>0</v>
      </c>
      <c r="ATX26" s="56">
        <v>0</v>
      </c>
      <c r="ATY26" s="56">
        <v>0</v>
      </c>
      <c r="ATZ26" s="56">
        <v>0</v>
      </c>
      <c r="AUA26" s="56">
        <v>0</v>
      </c>
      <c r="AUB26" s="56">
        <v>0</v>
      </c>
      <c r="AUC26" s="56">
        <v>0</v>
      </c>
      <c r="AUD26" s="59">
        <v>0</v>
      </c>
      <c r="AUE26" s="56">
        <v>0</v>
      </c>
      <c r="AUF26" s="56">
        <v>0</v>
      </c>
      <c r="AUG26" s="56">
        <v>0</v>
      </c>
      <c r="AUH26" s="56">
        <v>0</v>
      </c>
      <c r="AUI26" s="56">
        <v>0</v>
      </c>
      <c r="AUJ26" s="56">
        <v>0</v>
      </c>
      <c r="AUK26" s="56">
        <v>0</v>
      </c>
      <c r="AUL26" s="56">
        <v>0</v>
      </c>
      <c r="AUM26" s="56">
        <v>0</v>
      </c>
      <c r="AUN26" s="56">
        <v>0</v>
      </c>
      <c r="AUO26" s="58">
        <v>0.5</v>
      </c>
      <c r="AUP26" s="56">
        <v>0</v>
      </c>
      <c r="AUQ26" s="56">
        <v>0</v>
      </c>
      <c r="AUR26" s="56">
        <v>0</v>
      </c>
      <c r="AUS26" s="56">
        <v>0</v>
      </c>
      <c r="AUT26" s="59">
        <v>0</v>
      </c>
      <c r="AUU26" s="59">
        <v>0</v>
      </c>
      <c r="AUV26" s="59">
        <v>0</v>
      </c>
      <c r="AUW26" s="59">
        <v>0</v>
      </c>
      <c r="AUX26" s="59">
        <v>0</v>
      </c>
      <c r="AUY26" s="56">
        <v>0</v>
      </c>
      <c r="AUZ26" s="56">
        <v>0</v>
      </c>
      <c r="AVA26" s="56">
        <v>0</v>
      </c>
      <c r="AVB26" s="56">
        <v>0</v>
      </c>
      <c r="AVC26" s="56">
        <v>0</v>
      </c>
      <c r="AVD26" s="56">
        <v>0</v>
      </c>
      <c r="AVE26" s="59">
        <v>0</v>
      </c>
      <c r="AVF26" s="56">
        <v>0</v>
      </c>
      <c r="AVG26" s="56">
        <v>0</v>
      </c>
      <c r="AVH26" s="56">
        <v>0</v>
      </c>
      <c r="AVI26" s="56">
        <v>0</v>
      </c>
      <c r="AVJ26" s="56">
        <v>0</v>
      </c>
      <c r="AVK26" s="56">
        <v>0</v>
      </c>
      <c r="AVL26" s="56">
        <v>0</v>
      </c>
      <c r="AVM26" s="56">
        <v>0</v>
      </c>
      <c r="AVN26" s="56">
        <v>0</v>
      </c>
      <c r="AVO26" s="56">
        <v>0</v>
      </c>
      <c r="AVP26" s="56">
        <v>0</v>
      </c>
      <c r="AVQ26" s="56">
        <v>0</v>
      </c>
      <c r="AVR26" s="56">
        <v>0</v>
      </c>
      <c r="AVS26" s="56">
        <v>0</v>
      </c>
      <c r="AVT26" s="59">
        <v>0</v>
      </c>
      <c r="AVU26" s="59">
        <v>0</v>
      </c>
      <c r="AVV26" s="59">
        <v>0</v>
      </c>
      <c r="AVW26" s="59">
        <v>0</v>
      </c>
      <c r="AVX26" s="59">
        <v>0</v>
      </c>
      <c r="AVY26" s="56">
        <v>0</v>
      </c>
      <c r="AVZ26" s="56">
        <v>0</v>
      </c>
      <c r="AWA26" s="56">
        <v>0</v>
      </c>
      <c r="AWB26" s="56">
        <v>0</v>
      </c>
      <c r="AWC26" s="56">
        <v>0</v>
      </c>
      <c r="AWD26" s="56">
        <v>0</v>
      </c>
      <c r="AWE26" s="59">
        <v>0</v>
      </c>
      <c r="AWF26" s="56">
        <v>0</v>
      </c>
      <c r="AWG26" s="56">
        <v>0</v>
      </c>
      <c r="AWH26" s="56">
        <v>0</v>
      </c>
      <c r="AWI26" s="56">
        <v>0</v>
      </c>
      <c r="AWJ26" s="56">
        <v>0</v>
      </c>
      <c r="AWK26" s="56">
        <v>0</v>
      </c>
      <c r="AWL26" s="56">
        <v>0</v>
      </c>
      <c r="AWM26" s="56">
        <v>0</v>
      </c>
      <c r="AWN26" s="56">
        <v>0</v>
      </c>
      <c r="AWO26" s="56">
        <v>0</v>
      </c>
      <c r="AWP26" s="57">
        <v>0.76</v>
      </c>
      <c r="AWQ26" s="56">
        <v>0</v>
      </c>
      <c r="AWR26" s="56">
        <v>0</v>
      </c>
      <c r="AWS26" s="56">
        <v>0</v>
      </c>
      <c r="AWT26" s="56">
        <v>0</v>
      </c>
      <c r="AWU26" s="59">
        <v>0</v>
      </c>
      <c r="AWV26" s="56">
        <v>0</v>
      </c>
      <c r="AWW26" s="56">
        <v>0</v>
      </c>
      <c r="AWX26" s="56">
        <v>0</v>
      </c>
      <c r="AWY26" s="56">
        <v>0</v>
      </c>
      <c r="AWZ26" s="56">
        <v>0</v>
      </c>
      <c r="AXA26" s="56">
        <v>0</v>
      </c>
      <c r="AXB26" s="56">
        <v>0</v>
      </c>
      <c r="AXC26" s="56">
        <v>0</v>
      </c>
      <c r="AXD26" s="56">
        <v>0</v>
      </c>
      <c r="AXE26" s="56">
        <v>0</v>
      </c>
      <c r="AXF26" s="56">
        <v>0</v>
      </c>
      <c r="AXG26" s="56">
        <v>0</v>
      </c>
      <c r="AXH26" s="56">
        <v>0</v>
      </c>
      <c r="AXI26" s="56">
        <v>0</v>
      </c>
      <c r="AXJ26" s="56">
        <v>0</v>
      </c>
      <c r="AXK26" s="56">
        <v>0</v>
      </c>
      <c r="AXL26" s="56">
        <v>0</v>
      </c>
      <c r="AXM26" s="56">
        <v>0</v>
      </c>
      <c r="AXN26" s="56">
        <v>0</v>
      </c>
      <c r="AXO26" s="56">
        <v>0</v>
      </c>
      <c r="AXP26" s="56">
        <v>0</v>
      </c>
      <c r="AXQ26" s="56">
        <v>0</v>
      </c>
      <c r="AXR26" s="56">
        <v>0</v>
      </c>
      <c r="AXS26" s="56">
        <v>0</v>
      </c>
      <c r="AXT26" s="56">
        <v>0</v>
      </c>
      <c r="AXU26" s="59">
        <v>0</v>
      </c>
      <c r="AXV26" s="56">
        <v>0</v>
      </c>
      <c r="AXW26" s="56">
        <v>0</v>
      </c>
      <c r="AXX26" s="56">
        <v>0</v>
      </c>
      <c r="AXY26" s="56">
        <v>0</v>
      </c>
      <c r="AXZ26" s="56">
        <v>0</v>
      </c>
      <c r="AYA26" s="56">
        <v>0</v>
      </c>
      <c r="AYB26" s="56">
        <v>0</v>
      </c>
      <c r="AYC26" s="56">
        <v>0</v>
      </c>
      <c r="AYD26" s="56">
        <v>0</v>
      </c>
      <c r="AYE26" s="56">
        <v>0</v>
      </c>
      <c r="AYF26" s="56">
        <v>0</v>
      </c>
      <c r="AYG26" s="56">
        <v>0</v>
      </c>
      <c r="AYH26" s="56">
        <v>0</v>
      </c>
      <c r="AYI26" s="56">
        <v>0</v>
      </c>
      <c r="AYJ26" s="56">
        <v>0</v>
      </c>
      <c r="AYK26" s="56">
        <v>0</v>
      </c>
      <c r="AYL26" s="56">
        <v>0</v>
      </c>
      <c r="AYM26" s="56">
        <v>0</v>
      </c>
      <c r="AYN26" s="56">
        <v>0</v>
      </c>
      <c r="AYO26" s="56">
        <v>0</v>
      </c>
      <c r="AYP26" s="56">
        <v>0</v>
      </c>
      <c r="AYQ26" s="60">
        <v>0.76</v>
      </c>
      <c r="AYR26" s="56">
        <v>0</v>
      </c>
      <c r="AYS26" s="56">
        <v>0</v>
      </c>
      <c r="AYT26" s="56">
        <v>0</v>
      </c>
      <c r="AYU26" s="56">
        <v>0</v>
      </c>
      <c r="AYV26" s="59">
        <v>0</v>
      </c>
      <c r="AYW26" s="56">
        <v>0</v>
      </c>
      <c r="AYX26" s="56">
        <v>0</v>
      </c>
      <c r="AYY26" s="56">
        <v>0</v>
      </c>
      <c r="AYZ26" s="56">
        <v>0</v>
      </c>
      <c r="AZA26" s="56">
        <v>0</v>
      </c>
      <c r="AZB26" s="56">
        <v>0</v>
      </c>
      <c r="AZC26" s="56">
        <v>0</v>
      </c>
      <c r="AZD26" s="56">
        <v>0</v>
      </c>
      <c r="AZE26" s="56">
        <v>0</v>
      </c>
      <c r="AZF26" s="56">
        <v>0</v>
      </c>
      <c r="AZG26" s="56">
        <v>0</v>
      </c>
      <c r="AZH26" s="56">
        <v>0</v>
      </c>
      <c r="AZI26" s="56">
        <v>0</v>
      </c>
      <c r="AZJ26" s="56">
        <v>0</v>
      </c>
      <c r="AZK26" s="56">
        <v>0</v>
      </c>
      <c r="AZL26" s="56">
        <v>0</v>
      </c>
      <c r="AZM26" s="56">
        <v>0</v>
      </c>
      <c r="AZN26" s="56">
        <v>0</v>
      </c>
      <c r="AZO26" s="56">
        <v>0</v>
      </c>
      <c r="AZP26" s="56">
        <v>0</v>
      </c>
      <c r="AZQ26" s="56">
        <v>0</v>
      </c>
      <c r="AZR26" s="56">
        <v>0</v>
      </c>
      <c r="AZS26" s="56">
        <v>0</v>
      </c>
      <c r="AZT26" s="56">
        <v>0</v>
      </c>
      <c r="AZU26" s="56">
        <v>0</v>
      </c>
      <c r="AZV26" s="59">
        <v>0</v>
      </c>
      <c r="AZW26" s="56">
        <v>0</v>
      </c>
      <c r="AZX26" s="56">
        <v>0</v>
      </c>
      <c r="AZY26" s="56">
        <v>0</v>
      </c>
      <c r="AZZ26" s="56">
        <v>0</v>
      </c>
      <c r="BAA26" s="56">
        <v>0</v>
      </c>
      <c r="BAB26" s="56">
        <v>0</v>
      </c>
      <c r="BAC26" s="56">
        <v>0</v>
      </c>
      <c r="BAD26" s="56">
        <v>0</v>
      </c>
      <c r="BAE26" s="56">
        <v>0</v>
      </c>
      <c r="BAF26" s="56">
        <v>0</v>
      </c>
      <c r="BAG26" s="56">
        <v>0</v>
      </c>
      <c r="BAH26" s="56">
        <v>0</v>
      </c>
      <c r="BAI26" s="56">
        <v>0</v>
      </c>
      <c r="BAJ26" s="56">
        <v>0</v>
      </c>
      <c r="BAK26" s="56">
        <v>0</v>
      </c>
      <c r="BAL26" s="56">
        <v>0</v>
      </c>
      <c r="BAM26" s="56">
        <v>0</v>
      </c>
      <c r="BAN26" s="56">
        <v>0</v>
      </c>
      <c r="BAO26" s="56">
        <v>0</v>
      </c>
      <c r="BAP26" s="56">
        <v>0</v>
      </c>
      <c r="BAQ26" s="56">
        <v>0</v>
      </c>
      <c r="BAR26" s="57">
        <v>0.76</v>
      </c>
      <c r="BAS26" s="56">
        <v>0</v>
      </c>
      <c r="BAT26" s="56">
        <v>0</v>
      </c>
      <c r="BAU26" s="56">
        <v>0</v>
      </c>
      <c r="BAV26" s="56">
        <v>0</v>
      </c>
      <c r="BAW26" s="56">
        <v>0</v>
      </c>
      <c r="BAX26" s="56">
        <v>0</v>
      </c>
      <c r="BAY26" s="56">
        <v>0</v>
      </c>
      <c r="BAZ26" s="56">
        <v>0</v>
      </c>
      <c r="BBA26" s="56">
        <v>0</v>
      </c>
      <c r="BBB26" s="56">
        <v>0</v>
      </c>
      <c r="BBC26" s="56">
        <v>0</v>
      </c>
      <c r="BBD26" s="56">
        <v>0</v>
      </c>
      <c r="BBE26" s="56">
        <v>0</v>
      </c>
      <c r="BBF26" s="56">
        <v>0</v>
      </c>
      <c r="BBG26" s="56">
        <v>0</v>
      </c>
      <c r="BBH26" s="56">
        <v>0</v>
      </c>
      <c r="BBI26" s="55">
        <v>0</v>
      </c>
      <c r="BBJ26" s="55">
        <v>0</v>
      </c>
      <c r="BBK26" s="55">
        <v>0</v>
      </c>
      <c r="BBL26" s="55">
        <v>0</v>
      </c>
      <c r="BBM26" s="55">
        <v>0</v>
      </c>
      <c r="BBN26" s="55">
        <v>0</v>
      </c>
      <c r="BBO26" s="55">
        <v>0</v>
      </c>
      <c r="BBP26" s="55">
        <v>0</v>
      </c>
      <c r="BBQ26" s="55">
        <v>0</v>
      </c>
      <c r="BBR26" s="55">
        <v>0</v>
      </c>
      <c r="BBS26" s="56">
        <v>0</v>
      </c>
      <c r="BBT26" s="56">
        <v>0</v>
      </c>
      <c r="BBU26" s="56">
        <v>0</v>
      </c>
      <c r="BBV26" s="56">
        <v>0</v>
      </c>
      <c r="BBW26" s="56">
        <v>0</v>
      </c>
      <c r="BBX26" s="56">
        <v>0</v>
      </c>
      <c r="BBY26" s="56">
        <v>0</v>
      </c>
      <c r="BBZ26" s="56">
        <v>0</v>
      </c>
      <c r="BCA26" s="56">
        <v>0</v>
      </c>
      <c r="BCB26" s="56">
        <v>0</v>
      </c>
      <c r="BCC26" s="56">
        <v>0</v>
      </c>
      <c r="BCD26" s="56">
        <v>0</v>
      </c>
      <c r="BCE26" s="56">
        <v>0</v>
      </c>
      <c r="BCF26" s="56">
        <v>0</v>
      </c>
      <c r="BCG26" s="56">
        <v>0</v>
      </c>
      <c r="BCH26" s="59">
        <v>0</v>
      </c>
      <c r="BCI26" s="55">
        <v>0</v>
      </c>
      <c r="BCJ26" s="55">
        <v>0</v>
      </c>
      <c r="BCK26" s="55">
        <v>0</v>
      </c>
      <c r="BCL26" s="55">
        <v>0</v>
      </c>
      <c r="BCM26" s="55">
        <v>0</v>
      </c>
      <c r="BCN26" s="55">
        <v>0</v>
      </c>
      <c r="BCO26" s="55">
        <v>0</v>
      </c>
      <c r="BCP26" s="55">
        <v>0</v>
      </c>
      <c r="BCQ26" s="55">
        <v>0</v>
      </c>
      <c r="BCR26" s="55">
        <v>0</v>
      </c>
      <c r="BCS26" s="57">
        <v>0.76</v>
      </c>
      <c r="BCT26" s="56">
        <v>0</v>
      </c>
      <c r="BCU26" s="56">
        <v>0</v>
      </c>
      <c r="BCV26" s="56">
        <v>0</v>
      </c>
      <c r="BCW26" s="56">
        <v>0</v>
      </c>
      <c r="BCX26" s="56">
        <v>0</v>
      </c>
      <c r="BCY26" s="56">
        <v>0</v>
      </c>
      <c r="BCZ26" s="56">
        <v>0</v>
      </c>
      <c r="BDA26" s="56">
        <v>0</v>
      </c>
      <c r="BDB26" s="56">
        <v>0</v>
      </c>
      <c r="BDC26" s="56">
        <v>0</v>
      </c>
      <c r="BDD26" s="56">
        <v>0</v>
      </c>
      <c r="BDE26" s="56">
        <v>0</v>
      </c>
      <c r="BDF26" s="56">
        <v>0</v>
      </c>
      <c r="BDG26" s="56">
        <v>0</v>
      </c>
      <c r="BDH26" s="56">
        <v>0</v>
      </c>
      <c r="BDI26" s="59">
        <v>0</v>
      </c>
      <c r="BDJ26" s="55">
        <v>0</v>
      </c>
      <c r="BDK26" s="55">
        <v>0</v>
      </c>
      <c r="BDL26" s="55">
        <v>0</v>
      </c>
      <c r="BDM26" s="55">
        <v>0</v>
      </c>
      <c r="BDN26" s="55">
        <v>0</v>
      </c>
      <c r="BDO26" s="55">
        <v>0</v>
      </c>
      <c r="BDP26" s="55">
        <v>0</v>
      </c>
      <c r="BDQ26" s="55">
        <v>0</v>
      </c>
      <c r="BDR26" s="55">
        <v>0</v>
      </c>
      <c r="BDS26" s="55">
        <v>0</v>
      </c>
      <c r="BDT26" s="56">
        <v>0</v>
      </c>
      <c r="BDU26" s="56">
        <v>0</v>
      </c>
      <c r="BDV26" s="56">
        <v>0</v>
      </c>
      <c r="BDW26" s="56">
        <v>0</v>
      </c>
      <c r="BDX26" s="56">
        <v>0</v>
      </c>
      <c r="BDY26" s="56">
        <v>0</v>
      </c>
      <c r="BDZ26" s="56">
        <v>0</v>
      </c>
      <c r="BEA26" s="56">
        <v>0</v>
      </c>
      <c r="BEB26" s="56">
        <v>0</v>
      </c>
      <c r="BEC26" s="56">
        <v>0</v>
      </c>
      <c r="BED26" s="56">
        <v>0</v>
      </c>
      <c r="BEE26" s="56">
        <v>0</v>
      </c>
      <c r="BEF26" s="56">
        <v>0</v>
      </c>
      <c r="BEG26" s="56">
        <v>0</v>
      </c>
      <c r="BEH26" s="56">
        <v>0</v>
      </c>
      <c r="BEI26" s="59">
        <v>0</v>
      </c>
      <c r="BEJ26" s="55">
        <v>0</v>
      </c>
      <c r="BEK26" s="55">
        <v>0</v>
      </c>
      <c r="BEL26" s="55">
        <v>0</v>
      </c>
      <c r="BEM26" s="55">
        <v>0</v>
      </c>
      <c r="BEN26" s="55">
        <v>0</v>
      </c>
      <c r="BEO26" s="55">
        <v>0</v>
      </c>
      <c r="BEP26" s="55">
        <v>0</v>
      </c>
      <c r="BEQ26" s="55">
        <v>0</v>
      </c>
      <c r="BER26" s="55">
        <v>0</v>
      </c>
      <c r="BES26" s="55">
        <v>0</v>
      </c>
      <c r="BET26" s="57">
        <v>0</v>
      </c>
      <c r="BEU26" s="56">
        <v>0</v>
      </c>
      <c r="BEV26" s="56">
        <v>0</v>
      </c>
      <c r="BEW26" s="56">
        <v>0</v>
      </c>
      <c r="BEX26" s="56">
        <v>0</v>
      </c>
      <c r="BEY26" s="56">
        <v>0</v>
      </c>
      <c r="BEZ26" s="56">
        <v>0</v>
      </c>
      <c r="BFA26" s="56">
        <v>0</v>
      </c>
      <c r="BFB26" s="56">
        <v>0</v>
      </c>
      <c r="BFC26" s="56">
        <v>0</v>
      </c>
      <c r="BFD26" s="56">
        <v>0</v>
      </c>
      <c r="BFE26" s="56">
        <v>0</v>
      </c>
      <c r="BFF26" s="56">
        <v>0</v>
      </c>
      <c r="BFG26" s="56">
        <v>0</v>
      </c>
      <c r="BFH26" s="56">
        <v>0</v>
      </c>
      <c r="BFI26" s="56">
        <v>0</v>
      </c>
      <c r="BFJ26" s="56">
        <v>0</v>
      </c>
      <c r="BFK26" s="56">
        <v>0</v>
      </c>
      <c r="BFL26" s="56">
        <v>0</v>
      </c>
      <c r="BFM26" s="56">
        <v>0</v>
      </c>
      <c r="BFN26" s="56">
        <v>0</v>
      </c>
      <c r="BFO26" s="56">
        <v>0</v>
      </c>
      <c r="BFP26" s="56">
        <v>0</v>
      </c>
      <c r="BFQ26" s="56">
        <v>0</v>
      </c>
      <c r="BFR26" s="56">
        <v>0</v>
      </c>
      <c r="BFS26" s="56">
        <v>0</v>
      </c>
      <c r="BFT26" s="56">
        <v>0</v>
      </c>
      <c r="BFU26" s="56">
        <v>0</v>
      </c>
      <c r="BFV26" s="56">
        <v>0</v>
      </c>
      <c r="BFW26" s="56">
        <v>0</v>
      </c>
      <c r="BFX26" s="56">
        <v>0</v>
      </c>
      <c r="BFY26" s="56">
        <v>0</v>
      </c>
      <c r="BFZ26" s="56">
        <v>0</v>
      </c>
      <c r="BGA26" s="56">
        <v>0</v>
      </c>
      <c r="BGB26" s="56">
        <v>0</v>
      </c>
      <c r="BGC26" s="56">
        <v>0</v>
      </c>
      <c r="BGD26" s="56">
        <v>0</v>
      </c>
      <c r="BGE26" s="56">
        <v>0</v>
      </c>
      <c r="BGF26" s="56">
        <v>0</v>
      </c>
      <c r="BGG26" s="56">
        <v>0</v>
      </c>
      <c r="BGH26" s="56">
        <v>0</v>
      </c>
      <c r="BGI26" s="56">
        <v>0</v>
      </c>
      <c r="BGJ26" s="56">
        <v>0</v>
      </c>
      <c r="BGK26" s="56">
        <v>0</v>
      </c>
      <c r="BGL26" s="56">
        <v>0</v>
      </c>
      <c r="BGM26" s="56">
        <v>0</v>
      </c>
      <c r="BGN26" s="56">
        <v>0</v>
      </c>
      <c r="BGO26" s="56">
        <v>0</v>
      </c>
      <c r="BGP26" s="56">
        <v>0</v>
      </c>
      <c r="BGQ26" s="56">
        <v>0</v>
      </c>
      <c r="BGR26" s="56">
        <v>0</v>
      </c>
      <c r="BGS26" s="56">
        <v>0</v>
      </c>
      <c r="BGT26" s="56">
        <v>0</v>
      </c>
      <c r="BGU26" s="57">
        <v>0.25</v>
      </c>
      <c r="BGV26" s="56">
        <v>0</v>
      </c>
      <c r="BGW26" s="56">
        <v>0</v>
      </c>
      <c r="BGX26" s="56">
        <v>0</v>
      </c>
      <c r="BGY26" s="56">
        <v>0</v>
      </c>
      <c r="BGZ26" s="56">
        <v>0</v>
      </c>
      <c r="BHA26" s="56">
        <v>0</v>
      </c>
      <c r="BHB26" s="56">
        <v>0</v>
      </c>
      <c r="BHC26" s="56">
        <v>0</v>
      </c>
      <c r="BHD26" s="56">
        <v>0</v>
      </c>
      <c r="BHE26" s="56">
        <v>0</v>
      </c>
      <c r="BHF26" s="56">
        <v>0</v>
      </c>
      <c r="BHG26" s="56">
        <v>0</v>
      </c>
      <c r="BHH26" s="56">
        <v>0</v>
      </c>
      <c r="BHI26" s="56">
        <v>0</v>
      </c>
      <c r="BHJ26" s="56">
        <v>0</v>
      </c>
      <c r="BHK26" s="59">
        <v>0</v>
      </c>
      <c r="BHL26" s="56">
        <v>0</v>
      </c>
      <c r="BHM26" s="56">
        <v>0</v>
      </c>
      <c r="BHN26" s="56">
        <v>0</v>
      </c>
      <c r="BHO26" s="56">
        <v>0</v>
      </c>
      <c r="BHP26" s="56">
        <v>0</v>
      </c>
      <c r="BHQ26" s="56">
        <v>0</v>
      </c>
      <c r="BHR26" s="56">
        <v>0</v>
      </c>
      <c r="BHS26" s="56">
        <v>0</v>
      </c>
      <c r="BHT26" s="56">
        <v>0</v>
      </c>
      <c r="BHU26" s="56">
        <v>0</v>
      </c>
      <c r="BHV26" s="56">
        <v>0</v>
      </c>
      <c r="BHW26" s="56">
        <v>0</v>
      </c>
      <c r="BHX26" s="56">
        <v>0</v>
      </c>
      <c r="BHY26" s="56">
        <v>0</v>
      </c>
      <c r="BHZ26" s="56">
        <v>0</v>
      </c>
      <c r="BIA26" s="59">
        <v>0</v>
      </c>
      <c r="BIB26" s="56">
        <v>0</v>
      </c>
      <c r="BIC26" s="56">
        <v>0</v>
      </c>
      <c r="BID26" s="56">
        <v>0</v>
      </c>
      <c r="BIE26" s="56">
        <v>0</v>
      </c>
      <c r="BIF26" s="56">
        <v>0</v>
      </c>
      <c r="BIG26" s="56">
        <v>0</v>
      </c>
      <c r="BIH26" s="56">
        <v>0</v>
      </c>
      <c r="BII26" s="56">
        <v>0</v>
      </c>
      <c r="BIJ26" s="56">
        <v>0</v>
      </c>
      <c r="BIK26" s="59">
        <v>0</v>
      </c>
      <c r="BIL26" s="56">
        <v>0</v>
      </c>
      <c r="BIM26" s="56">
        <v>0</v>
      </c>
      <c r="BIN26" s="56">
        <v>0</v>
      </c>
      <c r="BIO26" s="56">
        <v>0</v>
      </c>
      <c r="BIP26" s="56">
        <v>0</v>
      </c>
      <c r="BIQ26" s="56">
        <v>0</v>
      </c>
      <c r="BIR26" s="56">
        <v>0</v>
      </c>
      <c r="BIS26" s="56">
        <v>0</v>
      </c>
      <c r="BIT26" s="56">
        <v>0</v>
      </c>
      <c r="BIU26" s="56">
        <v>0</v>
      </c>
      <c r="BIV26" s="61">
        <v>0.9</v>
      </c>
      <c r="BIW26" s="61">
        <v>0.9</v>
      </c>
      <c r="BIX26" s="61">
        <f t="shared" si="15"/>
        <v>0.71400000000000008</v>
      </c>
      <c r="BIY26" s="61">
        <f t="shared" si="15"/>
        <v>0.71400000000000008</v>
      </c>
      <c r="BIZ26" s="61">
        <v>0.1</v>
      </c>
      <c r="BJA26" s="61">
        <v>0.1</v>
      </c>
      <c r="BJB26" s="61">
        <v>0.8</v>
      </c>
      <c r="BJC26" s="61">
        <v>0.8</v>
      </c>
      <c r="BJD26" s="61">
        <v>0.8</v>
      </c>
      <c r="BJE26" s="61">
        <v>0.8</v>
      </c>
      <c r="BJF26" s="61">
        <v>1</v>
      </c>
      <c r="BJG26" s="61">
        <v>1</v>
      </c>
      <c r="BJH26" s="61">
        <f t="shared" si="16"/>
        <v>9</v>
      </c>
      <c r="BJI26" s="61">
        <f t="shared" si="16"/>
        <v>9</v>
      </c>
      <c r="BJJ26" s="62">
        <v>0.3</v>
      </c>
      <c r="BJK26" s="62">
        <v>0.3</v>
      </c>
      <c r="BJL26" s="46">
        <f t="shared" si="17"/>
        <v>1.69</v>
      </c>
      <c r="BJM26" s="46">
        <f t="shared" si="17"/>
        <v>1.5649999999999999</v>
      </c>
      <c r="BJN26" s="46">
        <f t="shared" si="17"/>
        <v>1.423</v>
      </c>
      <c r="BJO26" s="46">
        <v>1.5</v>
      </c>
      <c r="BJP26" s="61">
        <f t="shared" si="1"/>
        <v>0.65</v>
      </c>
      <c r="BJQ26" s="61">
        <f t="shared" si="1"/>
        <v>0.65</v>
      </c>
      <c r="BJR26" s="61">
        <v>0.69</v>
      </c>
      <c r="BJS26" s="61">
        <v>0.69</v>
      </c>
      <c r="BJT26" s="61">
        <v>48.83</v>
      </c>
      <c r="BJU26" s="61">
        <v>48.83</v>
      </c>
      <c r="BJV26" s="61">
        <f t="shared" si="18"/>
        <v>73.245000000000005</v>
      </c>
      <c r="BJW26" s="61">
        <f t="shared" si="18"/>
        <v>73.245000000000005</v>
      </c>
      <c r="BJX26" s="61">
        <v>4</v>
      </c>
      <c r="BJY26" s="61">
        <v>4</v>
      </c>
      <c r="BJZ26" s="63">
        <v>5200419.9775904352</v>
      </c>
      <c r="BKA26" s="63">
        <v>5276109.5560703175</v>
      </c>
      <c r="BKB26" s="63">
        <v>5352900.7594795609</v>
      </c>
      <c r="BKC26" s="63">
        <v>5430809.6214321638</v>
      </c>
      <c r="BKD26" s="63">
        <v>5509852.4089035615</v>
      </c>
      <c r="BKE26" s="63">
        <v>5590045.6256270893</v>
      </c>
      <c r="BKF26" s="63">
        <v>5671406.0155398808</v>
      </c>
      <c r="BKG26" s="63">
        <v>5753950.5662789112</v>
      </c>
      <c r="BKH26" s="63">
        <v>5837696.5127279377</v>
      </c>
      <c r="BKI26" s="63">
        <v>5922661.3406160465</v>
      </c>
      <c r="BKJ26" s="63">
        <v>6008862.7901685955</v>
      </c>
      <c r="BKK26" s="63">
        <v>6096318.8598112706</v>
      </c>
      <c r="BKL26" s="63">
        <v>6185047.8099280791</v>
      </c>
      <c r="BKM26" s="63">
        <v>6275068.1666740132</v>
      </c>
      <c r="BKN26" s="63">
        <v>6366398.7258432265</v>
      </c>
      <c r="BKO26" s="63">
        <v>6459058.5567934969</v>
      </c>
      <c r="BKP26" s="63">
        <v>6553067.0064278077</v>
      </c>
      <c r="BKQ26" s="63">
        <v>6648443.7032338921</v>
      </c>
      <c r="BKR26" s="63">
        <v>6745208.5613825526</v>
      </c>
      <c r="BKS26" s="63">
        <v>6843381.7848856477</v>
      </c>
      <c r="BKT26" s="63">
        <v>6942983.871814576</v>
      </c>
      <c r="BKU26" s="63">
        <v>7044035.6185801821</v>
      </c>
      <c r="BKV26" s="63">
        <v>7146558.1242749328</v>
      </c>
      <c r="BKW26" s="63">
        <v>7250572.7950783046</v>
      </c>
      <c r="BKX26" s="63">
        <v>7356101.3487262856</v>
      </c>
      <c r="BKY26" s="63">
        <v>7463165.8190459227</v>
      </c>
      <c r="BKZ26" s="64">
        <v>2124115.2021144028</v>
      </c>
      <c r="BLA26" s="64">
        <v>2107309.0148185138</v>
      </c>
      <c r="BLB26" s="64">
        <v>2090635.7995625327</v>
      </c>
      <c r="BLC26" s="64">
        <v>2074094.5042599225</v>
      </c>
      <c r="BLD26" s="64">
        <v>2057684.0851483468</v>
      </c>
      <c r="BLE26" s="64">
        <v>2041403.5067238109</v>
      </c>
      <c r="BLF26" s="64">
        <v>2025251.7416753175</v>
      </c>
      <c r="BLG26" s="64">
        <v>2009227.7708200458</v>
      </c>
      <c r="BLH26" s="64">
        <v>1993330.583039039</v>
      </c>
      <c r="BLI26" s="64">
        <v>1977559.175213404</v>
      </c>
      <c r="BLJ26" s="64">
        <v>1961912.5521610118</v>
      </c>
      <c r="BLK26" s="64">
        <v>1946389.7265737029</v>
      </c>
      <c r="BLL26" s="64">
        <v>1930989.7189549871</v>
      </c>
      <c r="BLM26" s="64">
        <v>1915711.5575582373</v>
      </c>
      <c r="BLN26" s="64">
        <v>1900554.2783253717</v>
      </c>
      <c r="BLO26" s="64">
        <v>1885516.9248260208</v>
      </c>
      <c r="BLP26" s="64">
        <v>1870598.5481971775</v>
      </c>
      <c r="BLQ26" s="64">
        <v>1855798.2070833214</v>
      </c>
      <c r="BLR26" s="64">
        <v>1841114.967577022</v>
      </c>
      <c r="BLS26" s="64">
        <v>1826547.903160006</v>
      </c>
      <c r="BLT26" s="64">
        <v>1812096.0946446941</v>
      </c>
      <c r="BLU26" s="64">
        <v>1797758.6301162012</v>
      </c>
      <c r="BLV26" s="64">
        <v>1783534.6048747934</v>
      </c>
      <c r="BLW26" s="64">
        <v>1769423.1213788006</v>
      </c>
      <c r="BLX26" s="64">
        <v>1755423.289187982</v>
      </c>
      <c r="BLY26" s="64">
        <v>1741534.2249073384</v>
      </c>
      <c r="BLZ26" s="65">
        <v>1460027.5391158808</v>
      </c>
      <c r="BMA26" s="65">
        <v>1481277.528439994</v>
      </c>
      <c r="BMB26" s="65">
        <v>1502836.8010030712</v>
      </c>
      <c r="BMC26" s="65">
        <v>1524709.8582719348</v>
      </c>
      <c r="BMD26" s="65">
        <v>1546901.267230062</v>
      </c>
      <c r="BME26" s="65">
        <v>1569415.6613311495</v>
      </c>
      <c r="BMF26" s="65">
        <v>1592257.7414665541</v>
      </c>
      <c r="BMG26" s="65">
        <v>1615432.2769468164</v>
      </c>
      <c r="BMH26" s="65">
        <v>1638944.1064974663</v>
      </c>
      <c r="BMI26" s="65">
        <v>1662798.1392693268</v>
      </c>
      <c r="BMJ26" s="65">
        <v>1686999.355863519</v>
      </c>
      <c r="BMK26" s="65">
        <v>1711552.8093713848</v>
      </c>
      <c r="BML26" s="65">
        <v>1736463.6264295492</v>
      </c>
      <c r="BMM26" s="65">
        <v>1761737.0082903346</v>
      </c>
      <c r="BMN26" s="65">
        <v>1787378.2319077563</v>
      </c>
      <c r="BMO26" s="65">
        <v>1813392.6510393242</v>
      </c>
      <c r="BMP26" s="65">
        <v>1839785.6973638786</v>
      </c>
      <c r="BMQ26" s="65">
        <v>1866562.8816156993</v>
      </c>
      <c r="BMR26" s="65">
        <v>1893729.7947351176</v>
      </c>
      <c r="BMS26" s="65">
        <v>1921292.109035877</v>
      </c>
      <c r="BMT26" s="65">
        <v>1949255.579389483</v>
      </c>
      <c r="BMU26" s="65">
        <v>1977626.0444267914</v>
      </c>
      <c r="BMV26" s="65">
        <v>2006409.4277570844</v>
      </c>
      <c r="BMW26" s="65">
        <v>2035611.739204892</v>
      </c>
      <c r="BMX26" s="65">
        <v>2065239.0760648097</v>
      </c>
      <c r="BMY26" s="65">
        <v>2095297.6243745859</v>
      </c>
      <c r="BMZ26" s="65">
        <v>596349.27654028928</v>
      </c>
      <c r="BNA26" s="65">
        <v>591630.90833439946</v>
      </c>
      <c r="BNB26" s="65">
        <v>586949.87227495818</v>
      </c>
      <c r="BNC26" s="65">
        <v>582305.87298672204</v>
      </c>
      <c r="BND26" s="65">
        <v>577698.61743148207</v>
      </c>
      <c r="BNE26" s="65">
        <v>573127.81488957431</v>
      </c>
      <c r="BNF26" s="65">
        <v>568593.17694153381</v>
      </c>
      <c r="BNG26" s="65">
        <v>564094.41744989611</v>
      </c>
      <c r="BNH26" s="65">
        <v>559631.25254114193</v>
      </c>
      <c r="BNI26" s="65">
        <v>555203.40058778413</v>
      </c>
      <c r="BNJ26" s="65">
        <v>550810.58219059708</v>
      </c>
      <c r="BNK26" s="65">
        <v>546452.52016098669</v>
      </c>
      <c r="BNL26" s="65">
        <v>542128.93950349966</v>
      </c>
      <c r="BNM26" s="65">
        <v>537839.56739847071</v>
      </c>
      <c r="BNN26" s="65">
        <v>533584.13318480819</v>
      </c>
      <c r="BNO26" s="65">
        <v>529362.36834291439</v>
      </c>
      <c r="BNP26" s="65">
        <v>525174.00647774327</v>
      </c>
      <c r="BNQ26" s="65">
        <v>521018.78330198902</v>
      </c>
      <c r="BNR26" s="65">
        <v>516896.43661941128</v>
      </c>
      <c r="BNS26" s="65">
        <v>512806.70630828873</v>
      </c>
      <c r="BNT26" s="65">
        <v>508749.33430500655</v>
      </c>
      <c r="BNU26" s="65">
        <v>504724.06458777201</v>
      </c>
      <c r="BNV26" s="65">
        <v>500730.64316045912</v>
      </c>
      <c r="BNW26" s="65">
        <v>496768.81803658232</v>
      </c>
      <c r="BNX26" s="65">
        <v>492838.33922339481</v>
      </c>
      <c r="BNY26" s="65">
        <v>488938.95870611479</v>
      </c>
      <c r="BNZ26" s="66">
        <v>0</v>
      </c>
      <c r="BOA26" s="66">
        <v>0</v>
      </c>
      <c r="BOB26" s="66">
        <v>0</v>
      </c>
      <c r="BOC26" s="66">
        <v>0</v>
      </c>
      <c r="BOD26" s="66">
        <v>0</v>
      </c>
      <c r="BOE26" s="66">
        <v>0</v>
      </c>
      <c r="BOF26" s="66">
        <v>0</v>
      </c>
      <c r="BOG26" s="66">
        <v>0</v>
      </c>
      <c r="BOH26" s="66">
        <v>0</v>
      </c>
      <c r="BOI26" s="66">
        <v>0</v>
      </c>
      <c r="BOJ26" s="66">
        <v>0</v>
      </c>
      <c r="BOK26" s="66">
        <v>0</v>
      </c>
      <c r="BOL26" s="66">
        <v>0</v>
      </c>
      <c r="BOM26" s="66">
        <v>0</v>
      </c>
      <c r="BON26" s="66">
        <v>0</v>
      </c>
      <c r="BOO26" s="66">
        <v>0</v>
      </c>
      <c r="BOP26" s="66">
        <v>0</v>
      </c>
      <c r="BOQ26" s="66">
        <v>0</v>
      </c>
      <c r="BOR26" s="66">
        <v>0</v>
      </c>
      <c r="BOS26" s="66">
        <v>0</v>
      </c>
      <c r="BOT26" s="66">
        <v>0</v>
      </c>
      <c r="BOU26" s="66">
        <v>0</v>
      </c>
      <c r="BOV26" s="66">
        <v>0</v>
      </c>
      <c r="BOW26" s="66">
        <v>0</v>
      </c>
      <c r="BOX26" s="66">
        <v>0</v>
      </c>
      <c r="BOY26" s="66">
        <v>0</v>
      </c>
      <c r="BOZ26" s="65">
        <v>0</v>
      </c>
      <c r="BPA26" s="65">
        <v>0</v>
      </c>
      <c r="BPB26" s="65">
        <v>0</v>
      </c>
      <c r="BPC26" s="65">
        <v>0</v>
      </c>
      <c r="BPD26" s="65">
        <v>0</v>
      </c>
      <c r="BPE26" s="65">
        <v>0</v>
      </c>
      <c r="BPF26" s="65">
        <v>0</v>
      </c>
      <c r="BPG26" s="65">
        <v>0</v>
      </c>
      <c r="BPH26" s="65">
        <v>0</v>
      </c>
      <c r="BPI26" s="65">
        <v>0</v>
      </c>
      <c r="BPJ26" s="65">
        <v>0</v>
      </c>
      <c r="BPK26" s="65">
        <v>0</v>
      </c>
      <c r="BPL26" s="65">
        <v>0</v>
      </c>
      <c r="BPM26" s="65">
        <v>0</v>
      </c>
      <c r="BPN26" s="65">
        <v>0</v>
      </c>
      <c r="BPO26" s="65">
        <v>0</v>
      </c>
      <c r="BPP26" s="65">
        <v>0</v>
      </c>
      <c r="BPQ26" s="65">
        <v>0</v>
      </c>
      <c r="BPR26" s="65">
        <v>0</v>
      </c>
      <c r="BPS26" s="65">
        <v>0</v>
      </c>
      <c r="BPT26" s="65">
        <v>0</v>
      </c>
      <c r="BPU26" s="65">
        <v>0</v>
      </c>
      <c r="BPV26" s="65">
        <v>0</v>
      </c>
      <c r="BPW26" s="65">
        <v>0</v>
      </c>
      <c r="BPX26" s="65">
        <v>0</v>
      </c>
      <c r="BPY26" s="65">
        <v>0</v>
      </c>
      <c r="BPZ26" s="66">
        <v>0</v>
      </c>
      <c r="BQA26" s="66">
        <v>0</v>
      </c>
      <c r="BQB26" s="66">
        <v>0</v>
      </c>
      <c r="BQC26" s="66">
        <v>0</v>
      </c>
      <c r="BQD26" s="66">
        <v>0</v>
      </c>
      <c r="BQE26" s="66">
        <v>0</v>
      </c>
      <c r="BQF26" s="66">
        <v>0</v>
      </c>
      <c r="BQG26" s="66">
        <v>0</v>
      </c>
      <c r="BQH26" s="66">
        <v>0</v>
      </c>
      <c r="BQI26" s="66">
        <v>0</v>
      </c>
      <c r="BQJ26" s="66">
        <v>0</v>
      </c>
      <c r="BQK26" s="66">
        <v>0</v>
      </c>
      <c r="BQL26" s="66">
        <v>0</v>
      </c>
      <c r="BQM26" s="66">
        <v>0</v>
      </c>
      <c r="BQN26" s="66">
        <v>0</v>
      </c>
      <c r="BQO26" s="66">
        <v>0</v>
      </c>
      <c r="BQP26" s="66">
        <v>0</v>
      </c>
      <c r="BQQ26" s="66">
        <v>0</v>
      </c>
      <c r="BQR26" s="66">
        <v>0</v>
      </c>
      <c r="BQS26" s="66">
        <v>0</v>
      </c>
      <c r="BQT26" s="66">
        <v>0</v>
      </c>
      <c r="BQU26" s="66">
        <v>0</v>
      </c>
      <c r="BQV26" s="66">
        <v>0</v>
      </c>
      <c r="BQW26" s="66">
        <v>0</v>
      </c>
      <c r="BQX26" s="66">
        <v>0</v>
      </c>
      <c r="BQY26" s="66">
        <v>0</v>
      </c>
      <c r="BQZ26" s="65">
        <v>0</v>
      </c>
      <c r="BRA26" s="65">
        <v>0</v>
      </c>
      <c r="BRB26" s="65">
        <v>0</v>
      </c>
      <c r="BRC26" s="65">
        <v>0</v>
      </c>
      <c r="BRD26" s="65">
        <v>0</v>
      </c>
      <c r="BRE26" s="65">
        <v>0</v>
      </c>
      <c r="BRF26" s="65">
        <v>0</v>
      </c>
      <c r="BRG26" s="65">
        <v>0</v>
      </c>
      <c r="BRH26" s="65">
        <v>0</v>
      </c>
      <c r="BRI26" s="65">
        <v>0</v>
      </c>
      <c r="BRJ26" s="65">
        <v>0</v>
      </c>
      <c r="BRK26" s="65">
        <v>0</v>
      </c>
      <c r="BRL26" s="65">
        <v>0</v>
      </c>
      <c r="BRM26" s="65">
        <v>0</v>
      </c>
      <c r="BRN26" s="65">
        <v>0</v>
      </c>
      <c r="BRO26" s="65">
        <v>0</v>
      </c>
      <c r="BRP26" s="65">
        <v>0</v>
      </c>
      <c r="BRQ26" s="65">
        <v>0</v>
      </c>
      <c r="BRR26" s="65">
        <v>0</v>
      </c>
      <c r="BRS26" s="65">
        <v>0</v>
      </c>
      <c r="BRT26" s="65">
        <v>0</v>
      </c>
      <c r="BRU26" s="65">
        <v>0</v>
      </c>
      <c r="BRV26" s="65">
        <v>0</v>
      </c>
      <c r="BRW26" s="65">
        <v>0</v>
      </c>
      <c r="BRX26" s="65">
        <v>0</v>
      </c>
      <c r="BRY26" s="65">
        <v>0</v>
      </c>
      <c r="BRZ26" s="64">
        <v>5200419.9775904352</v>
      </c>
      <c r="BSA26" s="64">
        <v>5276109.5560703175</v>
      </c>
      <c r="BSB26" s="64">
        <v>5352900.7594795609</v>
      </c>
      <c r="BSC26" s="64">
        <v>5430809.6214321638</v>
      </c>
      <c r="BSD26" s="64">
        <v>697914.63846111763</v>
      </c>
      <c r="BSE26" s="64">
        <v>708072.44591276452</v>
      </c>
      <c r="BSF26" s="64">
        <v>718378.09530171799</v>
      </c>
      <c r="BSG26" s="64">
        <v>728833.73839532852</v>
      </c>
      <c r="BSH26" s="64">
        <v>0</v>
      </c>
      <c r="BSI26" s="64">
        <v>0</v>
      </c>
      <c r="BSJ26" s="64">
        <v>0</v>
      </c>
      <c r="BSK26" s="64">
        <v>0</v>
      </c>
      <c r="BSL26" s="64">
        <v>0</v>
      </c>
      <c r="BSM26" s="64">
        <v>0</v>
      </c>
      <c r="BSN26" s="64">
        <v>0</v>
      </c>
      <c r="BSO26" s="64">
        <v>0</v>
      </c>
      <c r="BSP26" s="64">
        <v>0</v>
      </c>
      <c r="BSQ26" s="64">
        <v>0</v>
      </c>
      <c r="BSR26" s="64">
        <v>0</v>
      </c>
      <c r="BSS26" s="64">
        <v>0</v>
      </c>
      <c r="BST26" s="64">
        <v>0</v>
      </c>
      <c r="BSU26" s="64">
        <v>0</v>
      </c>
      <c r="BSV26" s="64">
        <v>0</v>
      </c>
      <c r="BSW26" s="64">
        <v>0</v>
      </c>
      <c r="BSX26" s="64">
        <v>0</v>
      </c>
      <c r="BSY26" s="64">
        <v>0</v>
      </c>
      <c r="BSZ26" s="64">
        <v>2124115.2021144028</v>
      </c>
      <c r="BTA26" s="64">
        <v>2107309.0148185138</v>
      </c>
      <c r="BTB26" s="64">
        <v>2090635.7995625327</v>
      </c>
      <c r="BTC26" s="64">
        <v>2074094.5042599225</v>
      </c>
      <c r="BTD26" s="63">
        <v>663946.06480786658</v>
      </c>
      <c r="BTE26" s="63">
        <v>596089.82396335225</v>
      </c>
      <c r="BTF26" s="63">
        <v>529265.78849114943</v>
      </c>
      <c r="BTG26" s="63">
        <v>463461.87246915669</v>
      </c>
      <c r="BTH26" s="63">
        <v>0</v>
      </c>
      <c r="BTI26" s="63">
        <v>0</v>
      </c>
      <c r="BTJ26" s="63">
        <v>0</v>
      </c>
      <c r="BTK26" s="63">
        <v>0</v>
      </c>
      <c r="BTL26" s="63">
        <v>0</v>
      </c>
      <c r="BTM26" s="63">
        <v>0</v>
      </c>
      <c r="BTN26" s="63">
        <v>0</v>
      </c>
      <c r="BTO26" s="63">
        <v>0</v>
      </c>
      <c r="BTP26" s="63">
        <v>0</v>
      </c>
      <c r="BTQ26" s="63">
        <v>0</v>
      </c>
      <c r="BTR26" s="63">
        <v>0</v>
      </c>
      <c r="BTS26" s="63">
        <v>0</v>
      </c>
      <c r="BTT26" s="63">
        <v>0</v>
      </c>
      <c r="BTU26" s="63">
        <v>0</v>
      </c>
      <c r="BTV26" s="63">
        <v>0</v>
      </c>
      <c r="BTW26" s="63">
        <v>0</v>
      </c>
      <c r="BTX26" s="63">
        <v>0</v>
      </c>
      <c r="BTY26" s="63">
        <v>0</v>
      </c>
      <c r="BTZ26" s="63">
        <v>1460027.5391158808</v>
      </c>
      <c r="BUA26" s="63">
        <v>1481277.528439994</v>
      </c>
      <c r="BUB26" s="63">
        <v>1502836.8010030715</v>
      </c>
      <c r="BUC26" s="63">
        <v>1524709.8582719348</v>
      </c>
      <c r="BUD26" s="77">
        <v>1237521.0137840498</v>
      </c>
      <c r="BUE26" s="77">
        <v>941649.39679868973</v>
      </c>
      <c r="BUF26" s="77">
        <v>636903.09658662183</v>
      </c>
      <c r="BUG26" s="77">
        <v>323086.45538936323</v>
      </c>
      <c r="BUH26" s="77">
        <v>0</v>
      </c>
      <c r="BUI26" s="63">
        <v>0</v>
      </c>
      <c r="BUJ26" s="63">
        <v>0</v>
      </c>
      <c r="BUK26" s="63">
        <v>0</v>
      </c>
      <c r="BUL26" s="63">
        <v>0</v>
      </c>
      <c r="BUM26" s="63">
        <v>0</v>
      </c>
      <c r="BUN26" s="63">
        <v>0</v>
      </c>
      <c r="BUO26" s="63">
        <v>0</v>
      </c>
      <c r="BUP26" s="63">
        <v>0</v>
      </c>
      <c r="BUQ26" s="63">
        <v>0</v>
      </c>
      <c r="BUR26" s="63">
        <v>0</v>
      </c>
      <c r="BUS26" s="63">
        <v>0</v>
      </c>
      <c r="BUT26" s="63">
        <v>0</v>
      </c>
      <c r="BUU26" s="63">
        <v>0</v>
      </c>
      <c r="BUV26" s="63">
        <v>0</v>
      </c>
      <c r="BUW26" s="63">
        <v>0</v>
      </c>
      <c r="BUX26" s="63">
        <v>0</v>
      </c>
      <c r="BUY26" s="63">
        <v>0</v>
      </c>
      <c r="BUZ26" s="63">
        <v>596349.27654028928</v>
      </c>
      <c r="BVA26" s="63">
        <v>591630.90833439934</v>
      </c>
      <c r="BVB26" s="63">
        <v>586949.87227495818</v>
      </c>
      <c r="BVC26" s="63">
        <v>582305.87298672204</v>
      </c>
      <c r="BVD26" s="77">
        <v>462158.8939451857</v>
      </c>
      <c r="BVE26" s="77">
        <v>343876.68893374456</v>
      </c>
      <c r="BVF26" s="77">
        <v>227437.27077661353</v>
      </c>
      <c r="BVG26" s="77">
        <v>112818.88348997923</v>
      </c>
      <c r="BVH26" s="77">
        <v>0</v>
      </c>
      <c r="BVI26" s="63">
        <v>0</v>
      </c>
      <c r="BVJ26" s="63">
        <v>0</v>
      </c>
      <c r="BVK26" s="63">
        <v>0</v>
      </c>
      <c r="BVL26" s="63">
        <v>0</v>
      </c>
      <c r="BVM26" s="63">
        <v>0</v>
      </c>
      <c r="BVN26" s="63">
        <v>0</v>
      </c>
      <c r="BVO26" s="63">
        <v>0</v>
      </c>
      <c r="BVP26" s="63">
        <v>0</v>
      </c>
      <c r="BVQ26" s="63">
        <v>0</v>
      </c>
      <c r="BVR26" s="63">
        <v>0</v>
      </c>
      <c r="BVS26" s="63">
        <v>0</v>
      </c>
      <c r="BVT26" s="63">
        <v>0</v>
      </c>
      <c r="BVU26" s="63">
        <v>0</v>
      </c>
      <c r="BVV26" s="63">
        <v>0</v>
      </c>
      <c r="BVW26" s="63">
        <v>0</v>
      </c>
      <c r="BVX26" s="63">
        <v>0</v>
      </c>
      <c r="BVY26" s="63">
        <v>0</v>
      </c>
      <c r="BVZ26" s="66">
        <v>0</v>
      </c>
      <c r="BWA26" s="66">
        <v>0</v>
      </c>
      <c r="BWB26" s="66">
        <v>0</v>
      </c>
      <c r="BWC26" s="66">
        <v>0</v>
      </c>
      <c r="BWD26" s="66">
        <v>0</v>
      </c>
      <c r="BWE26" s="66">
        <v>0</v>
      </c>
      <c r="BWF26" s="66">
        <v>0</v>
      </c>
      <c r="BWG26" s="66">
        <v>0</v>
      </c>
      <c r="BWH26" s="66">
        <v>0</v>
      </c>
      <c r="BWI26" s="66">
        <v>0</v>
      </c>
      <c r="BWJ26" s="66">
        <v>0</v>
      </c>
      <c r="BWK26" s="66">
        <v>0</v>
      </c>
      <c r="BWL26" s="66">
        <v>0</v>
      </c>
      <c r="BWM26" s="66">
        <v>0</v>
      </c>
      <c r="BWN26" s="66">
        <v>0</v>
      </c>
      <c r="BWO26" s="66">
        <v>0</v>
      </c>
      <c r="BWP26" s="66">
        <v>0</v>
      </c>
      <c r="BWQ26" s="66">
        <v>0</v>
      </c>
      <c r="BWR26" s="66">
        <v>0</v>
      </c>
      <c r="BWS26" s="66">
        <v>0</v>
      </c>
      <c r="BWT26" s="66">
        <v>0</v>
      </c>
      <c r="BWU26" s="66">
        <v>0</v>
      </c>
      <c r="BWV26" s="66">
        <v>0</v>
      </c>
      <c r="BWW26" s="66">
        <v>0</v>
      </c>
      <c r="BWX26" s="66">
        <v>0</v>
      </c>
      <c r="BWY26" s="66">
        <v>0</v>
      </c>
      <c r="BWZ26" s="66">
        <v>0</v>
      </c>
      <c r="BXA26" s="66">
        <v>0</v>
      </c>
      <c r="BXB26" s="66">
        <v>0</v>
      </c>
      <c r="BXC26" s="66">
        <v>0</v>
      </c>
      <c r="BXD26" s="66">
        <v>0</v>
      </c>
      <c r="BXE26" s="66">
        <v>0</v>
      </c>
      <c r="BXF26" s="66">
        <v>0</v>
      </c>
      <c r="BXG26" s="66">
        <v>0</v>
      </c>
      <c r="BXH26" s="66">
        <v>0</v>
      </c>
      <c r="BXI26" s="66">
        <v>0</v>
      </c>
      <c r="BXJ26" s="66">
        <v>0</v>
      </c>
      <c r="BXK26" s="66">
        <v>0</v>
      </c>
      <c r="BXL26" s="66">
        <v>0</v>
      </c>
      <c r="BXM26" s="66">
        <v>0</v>
      </c>
      <c r="BXN26" s="66">
        <v>0</v>
      </c>
      <c r="BXO26" s="66">
        <v>0</v>
      </c>
      <c r="BXP26" s="66">
        <v>0</v>
      </c>
      <c r="BXQ26" s="66">
        <v>0</v>
      </c>
      <c r="BXR26" s="66">
        <v>0</v>
      </c>
      <c r="BXS26" s="66">
        <v>0</v>
      </c>
      <c r="BXT26" s="66">
        <v>0</v>
      </c>
      <c r="BXU26" s="66">
        <v>0</v>
      </c>
      <c r="BXV26" s="66">
        <v>0</v>
      </c>
      <c r="BXW26" s="66">
        <v>0</v>
      </c>
      <c r="BXX26" s="66">
        <v>0</v>
      </c>
      <c r="BXY26" s="66">
        <v>0</v>
      </c>
      <c r="BXZ26" s="66">
        <v>0</v>
      </c>
      <c r="BYA26" s="66">
        <v>0</v>
      </c>
      <c r="BYB26" s="66">
        <v>0</v>
      </c>
      <c r="BYC26" s="66">
        <v>0</v>
      </c>
      <c r="BYD26" s="66">
        <v>0</v>
      </c>
      <c r="BYE26" s="66">
        <v>0</v>
      </c>
      <c r="BYF26" s="66">
        <v>0</v>
      </c>
      <c r="BYG26" s="66">
        <v>0</v>
      </c>
      <c r="BYH26" s="66">
        <v>0</v>
      </c>
      <c r="BYI26" s="66">
        <v>0</v>
      </c>
      <c r="BYJ26" s="66">
        <v>0</v>
      </c>
      <c r="BYK26" s="66">
        <v>0</v>
      </c>
      <c r="BYL26" s="66">
        <v>0</v>
      </c>
      <c r="BYM26" s="66">
        <v>0</v>
      </c>
      <c r="BYN26" s="66">
        <v>0</v>
      </c>
      <c r="BYO26" s="66">
        <v>0</v>
      </c>
      <c r="BYP26" s="66">
        <v>0</v>
      </c>
      <c r="BYQ26" s="66">
        <v>0</v>
      </c>
      <c r="BYR26" s="66">
        <v>0</v>
      </c>
      <c r="BYS26" s="66">
        <v>0</v>
      </c>
      <c r="BYT26" s="66">
        <v>0</v>
      </c>
      <c r="BYU26" s="66">
        <v>0</v>
      </c>
      <c r="BYV26" s="66">
        <v>0</v>
      </c>
      <c r="BYW26" s="66">
        <v>0</v>
      </c>
      <c r="BYX26" s="66">
        <v>0</v>
      </c>
      <c r="BYY26" s="66">
        <v>0</v>
      </c>
      <c r="BYZ26" s="65">
        <v>0</v>
      </c>
      <c r="BZA26" s="65">
        <v>0</v>
      </c>
      <c r="BZB26" s="65">
        <v>0</v>
      </c>
      <c r="BZC26" s="65">
        <v>0</v>
      </c>
      <c r="BZD26" s="65">
        <v>0</v>
      </c>
      <c r="BZE26" s="65">
        <v>0</v>
      </c>
      <c r="BZF26" s="65">
        <v>0</v>
      </c>
      <c r="BZG26" s="65">
        <v>0</v>
      </c>
      <c r="BZH26" s="65">
        <v>0</v>
      </c>
      <c r="BZI26" s="65">
        <v>0</v>
      </c>
      <c r="BZJ26" s="65">
        <v>0</v>
      </c>
      <c r="BZK26" s="65">
        <v>0</v>
      </c>
      <c r="BZL26" s="65">
        <v>0</v>
      </c>
      <c r="BZM26" s="65">
        <v>0</v>
      </c>
      <c r="BZN26" s="65">
        <v>0</v>
      </c>
      <c r="BZO26" s="65">
        <v>0</v>
      </c>
      <c r="BZP26" s="65">
        <v>0</v>
      </c>
      <c r="BZQ26" s="65">
        <v>0</v>
      </c>
      <c r="BZR26" s="65">
        <v>0</v>
      </c>
      <c r="BZS26" s="65">
        <v>0</v>
      </c>
      <c r="BZT26" s="65">
        <v>0</v>
      </c>
      <c r="BZU26" s="65">
        <v>0</v>
      </c>
      <c r="BZV26" s="65">
        <v>0</v>
      </c>
      <c r="BZW26" s="65">
        <v>0</v>
      </c>
      <c r="BZX26" s="65">
        <v>0</v>
      </c>
      <c r="BZY26" s="65">
        <v>0</v>
      </c>
      <c r="BZZ26" s="64">
        <v>5200419.9775904352</v>
      </c>
      <c r="CAA26" s="64">
        <v>5276109.5560703175</v>
      </c>
      <c r="CAB26" s="64">
        <v>5352900.7594795609</v>
      </c>
      <c r="CAC26" s="64">
        <v>5430809.6214321638</v>
      </c>
      <c r="CAD26" s="66">
        <v>1322364.5781368546</v>
      </c>
      <c r="CAE26" s="66">
        <v>1341610.9501505014</v>
      </c>
      <c r="CAF26" s="66">
        <v>1361137.4437295713</v>
      </c>
      <c r="CAG26" s="66">
        <v>1380948.1359069385</v>
      </c>
      <c r="CAH26" s="66">
        <v>1401047.1630547049</v>
      </c>
      <c r="CAI26" s="66">
        <v>1421438.7217478512</v>
      </c>
      <c r="CAJ26" s="66">
        <v>1442127.0696404628</v>
      </c>
      <c r="CAK26" s="66">
        <v>1463116.526354705</v>
      </c>
      <c r="CAL26" s="66">
        <v>1484411.474382739</v>
      </c>
      <c r="CAM26" s="66">
        <v>1506016.3600017631</v>
      </c>
      <c r="CAN26" s="66">
        <v>1527935.6942023744</v>
      </c>
      <c r="CAO26" s="66">
        <v>1550174.0536304393</v>
      </c>
      <c r="CAP26" s="66">
        <v>1572736.081542674</v>
      </c>
      <c r="CAQ26" s="66">
        <v>1595626.4887761341</v>
      </c>
      <c r="CAR26" s="66">
        <v>1618850.0547318128</v>
      </c>
      <c r="CAS26" s="66">
        <v>1642411.6283725551</v>
      </c>
      <c r="CAT26" s="66">
        <v>1666316.1292354981</v>
      </c>
      <c r="CAU26" s="66">
        <v>1690568.5484592437</v>
      </c>
      <c r="CAV26" s="66">
        <v>1715173.949825984</v>
      </c>
      <c r="CAW26" s="66">
        <v>1740137.4708187932</v>
      </c>
      <c r="CAX26" s="66">
        <v>1765464.3236943083</v>
      </c>
      <c r="CAY26" s="66">
        <v>1791159.7965710214</v>
      </c>
      <c r="CAZ26" s="64">
        <v>2124115.2021144028</v>
      </c>
      <c r="CBA26" s="64">
        <v>2107309.0148185138</v>
      </c>
      <c r="CBB26" s="64">
        <v>2090635.7995625327</v>
      </c>
      <c r="CBC26" s="64">
        <v>2074094.5042599225</v>
      </c>
      <c r="CBD26" s="64">
        <v>493844.18043560325</v>
      </c>
      <c r="CBE26" s="64">
        <v>489936.84161371458</v>
      </c>
      <c r="CBF26" s="64">
        <v>486060.41800207616</v>
      </c>
      <c r="CBG26" s="64">
        <v>482214.66499681096</v>
      </c>
      <c r="CBH26" s="64">
        <v>478399.33992936939</v>
      </c>
      <c r="CBI26" s="64">
        <v>474614.20205121703</v>
      </c>
      <c r="CBJ26" s="64">
        <v>470859.01251864282</v>
      </c>
      <c r="CBK26" s="64">
        <v>467133.53437768866</v>
      </c>
      <c r="CBL26" s="64">
        <v>463437.53254919691</v>
      </c>
      <c r="CBM26" s="64">
        <v>459770.77381397696</v>
      </c>
      <c r="CBN26" s="64">
        <v>456133.02679808921</v>
      </c>
      <c r="CBO26" s="64">
        <v>452524.061958245</v>
      </c>
      <c r="CBP26" s="64">
        <v>448943.65156732255</v>
      </c>
      <c r="CBQ26" s="64">
        <v>445391.56969999714</v>
      </c>
      <c r="CBR26" s="64">
        <v>441867.59221848531</v>
      </c>
      <c r="CBS26" s="64">
        <v>438371.49675840139</v>
      </c>
      <c r="CBT26" s="64">
        <v>434903.06271472655</v>
      </c>
      <c r="CBU26" s="64">
        <v>431462.07122788834</v>
      </c>
      <c r="CBV26" s="64">
        <v>428048.30516995041</v>
      </c>
      <c r="CBW26" s="64">
        <v>424661.54913091211</v>
      </c>
      <c r="CBX26" s="64">
        <v>421301.58940511564</v>
      </c>
      <c r="CBY26" s="64">
        <v>417968.21397776128</v>
      </c>
      <c r="CBZ26" s="67">
        <v>1460027.5391158808</v>
      </c>
      <c r="CCA26" s="67">
        <v>1481277.528439994</v>
      </c>
      <c r="CCB26" s="67">
        <v>1502836.8010030712</v>
      </c>
      <c r="CCC26" s="67">
        <v>1524709.8582719348</v>
      </c>
      <c r="CCD26" s="67"/>
      <c r="CCE26" s="67"/>
      <c r="CCF26" s="67"/>
      <c r="CCG26" s="67"/>
      <c r="CCH26" s="67"/>
      <c r="CCI26" s="67"/>
      <c r="CCJ26" s="67"/>
      <c r="CCK26" s="67"/>
      <c r="CCL26" s="67"/>
      <c r="CCM26" s="67"/>
      <c r="CCN26" s="67"/>
      <c r="CCO26" s="67"/>
      <c r="CCP26" s="67"/>
      <c r="CCQ26" s="67"/>
      <c r="CCR26" s="67"/>
      <c r="CCS26" s="67"/>
      <c r="CCT26" s="67"/>
      <c r="CCU26" s="67"/>
      <c r="CCV26" s="67"/>
      <c r="CCW26" s="67"/>
      <c r="CCX26" s="67"/>
      <c r="CCY26" s="67"/>
      <c r="CCZ26" s="67">
        <v>596349.27654028928</v>
      </c>
      <c r="CDA26" s="67">
        <v>591630.90833439946</v>
      </c>
      <c r="CDB26" s="67">
        <v>586949.87227495818</v>
      </c>
      <c r="CDC26" s="67">
        <v>582305.87298672204</v>
      </c>
      <c r="CDD26" s="67"/>
      <c r="CDE26" s="67"/>
      <c r="CDF26" s="67"/>
      <c r="CDG26" s="67"/>
      <c r="CDH26" s="67"/>
      <c r="CDI26" s="67"/>
      <c r="CDJ26" s="67"/>
      <c r="CDK26" s="67"/>
      <c r="CDL26" s="67"/>
      <c r="CDM26" s="67"/>
      <c r="CDN26" s="67"/>
      <c r="CDO26" s="67"/>
      <c r="CDP26" s="67"/>
      <c r="CDQ26" s="67"/>
      <c r="CDR26" s="67"/>
      <c r="CDS26" s="67"/>
      <c r="CDT26" s="67"/>
      <c r="CDU26" s="67"/>
      <c r="CDV26" s="67"/>
      <c r="CDW26" s="67"/>
      <c r="CDX26" s="67"/>
      <c r="CDY26" s="67"/>
      <c r="CDZ26" s="65">
        <v>0</v>
      </c>
      <c r="CEA26" s="65">
        <v>0</v>
      </c>
      <c r="CEB26" s="65">
        <v>0</v>
      </c>
      <c r="CEC26" s="65">
        <v>0</v>
      </c>
      <c r="CED26" s="65">
        <v>0</v>
      </c>
      <c r="CEE26" s="65">
        <v>0</v>
      </c>
      <c r="CEF26" s="65">
        <v>0</v>
      </c>
      <c r="CEG26" s="65">
        <v>0</v>
      </c>
      <c r="CEH26" s="65">
        <v>0</v>
      </c>
      <c r="CEI26" s="65">
        <v>0</v>
      </c>
      <c r="CEJ26" s="65">
        <v>0</v>
      </c>
      <c r="CEK26" s="65">
        <v>0</v>
      </c>
      <c r="CEL26" s="65">
        <v>0</v>
      </c>
      <c r="CEM26" s="65">
        <v>0</v>
      </c>
      <c r="CEN26" s="65">
        <v>0</v>
      </c>
      <c r="CEO26" s="65">
        <v>0</v>
      </c>
      <c r="CEP26" s="65">
        <v>0</v>
      </c>
      <c r="CEQ26" s="65">
        <v>0</v>
      </c>
      <c r="CER26" s="65">
        <v>0</v>
      </c>
      <c r="CES26" s="65">
        <v>0</v>
      </c>
      <c r="CET26" s="65">
        <v>0</v>
      </c>
      <c r="CEU26" s="65">
        <v>0</v>
      </c>
      <c r="CEV26" s="65">
        <v>0</v>
      </c>
      <c r="CEW26" s="65">
        <v>0</v>
      </c>
      <c r="CEX26" s="65">
        <v>0</v>
      </c>
      <c r="CEY26" s="65">
        <v>0</v>
      </c>
      <c r="CEZ26" s="64">
        <v>0</v>
      </c>
      <c r="CFA26" s="64">
        <v>0</v>
      </c>
      <c r="CFB26" s="64">
        <v>0</v>
      </c>
      <c r="CFC26" s="64">
        <v>0</v>
      </c>
      <c r="CFD26" s="64">
        <v>0</v>
      </c>
      <c r="CFE26" s="64">
        <v>0</v>
      </c>
      <c r="CFF26" s="64">
        <v>0</v>
      </c>
      <c r="CFG26" s="64">
        <v>0</v>
      </c>
      <c r="CFH26" s="64">
        <v>0</v>
      </c>
      <c r="CFI26" s="64">
        <v>0</v>
      </c>
      <c r="CFJ26" s="64">
        <v>0</v>
      </c>
      <c r="CFK26" s="64">
        <v>0</v>
      </c>
      <c r="CFL26" s="64">
        <v>0</v>
      </c>
      <c r="CFM26" s="64">
        <v>0</v>
      </c>
      <c r="CFN26" s="64">
        <v>0</v>
      </c>
      <c r="CFO26" s="64">
        <v>0</v>
      </c>
      <c r="CFP26" s="64">
        <v>0</v>
      </c>
      <c r="CFQ26" s="64">
        <v>0</v>
      </c>
      <c r="CFR26" s="64">
        <v>0</v>
      </c>
      <c r="CFS26" s="64">
        <v>0</v>
      </c>
      <c r="CFT26" s="64">
        <v>0</v>
      </c>
      <c r="CFU26" s="64">
        <v>0</v>
      </c>
      <c r="CFV26" s="64">
        <v>0</v>
      </c>
      <c r="CFW26" s="64">
        <v>0</v>
      </c>
      <c r="CFX26" s="64">
        <v>0</v>
      </c>
      <c r="CFY26" s="64">
        <v>0</v>
      </c>
      <c r="CFZ26" s="66">
        <v>0</v>
      </c>
      <c r="CGA26" s="66">
        <v>0</v>
      </c>
      <c r="CGB26" s="66">
        <v>0</v>
      </c>
      <c r="CGC26" s="66">
        <v>0</v>
      </c>
      <c r="CGD26" s="66">
        <v>0</v>
      </c>
      <c r="CGE26" s="66">
        <v>0</v>
      </c>
      <c r="CGF26" s="66">
        <v>0</v>
      </c>
      <c r="CGG26" s="66">
        <v>0</v>
      </c>
      <c r="CGH26" s="66">
        <v>0</v>
      </c>
      <c r="CGI26" s="66">
        <v>0</v>
      </c>
      <c r="CGJ26" s="66">
        <v>0</v>
      </c>
      <c r="CGK26" s="66">
        <v>0</v>
      </c>
      <c r="CGL26" s="66">
        <v>0</v>
      </c>
      <c r="CGM26" s="66">
        <v>0</v>
      </c>
      <c r="CGN26" s="66">
        <v>0</v>
      </c>
      <c r="CGO26" s="66">
        <v>0</v>
      </c>
      <c r="CGP26" s="66">
        <v>0</v>
      </c>
      <c r="CGQ26" s="66">
        <v>0</v>
      </c>
      <c r="CGR26" s="66">
        <v>0</v>
      </c>
      <c r="CGS26" s="66">
        <v>0</v>
      </c>
      <c r="CGT26" s="66">
        <v>0</v>
      </c>
      <c r="CGU26" s="66">
        <v>0</v>
      </c>
      <c r="CGV26" s="66">
        <v>0</v>
      </c>
      <c r="CGW26" s="66">
        <v>0</v>
      </c>
      <c r="CGX26" s="66">
        <v>0</v>
      </c>
      <c r="CGY26" s="66">
        <v>0</v>
      </c>
      <c r="CGZ26" s="65">
        <v>0</v>
      </c>
      <c r="CHA26" s="65">
        <v>0</v>
      </c>
      <c r="CHB26" s="65">
        <v>0</v>
      </c>
      <c r="CHC26" s="65">
        <v>0</v>
      </c>
      <c r="CHD26" s="65">
        <v>0</v>
      </c>
      <c r="CHE26" s="65">
        <v>0</v>
      </c>
      <c r="CHF26" s="65">
        <v>0</v>
      </c>
      <c r="CHG26" s="65">
        <v>0</v>
      </c>
      <c r="CHH26" s="65">
        <v>0</v>
      </c>
      <c r="CHI26" s="65">
        <v>0</v>
      </c>
      <c r="CHJ26" s="65">
        <v>0</v>
      </c>
      <c r="CHK26" s="65">
        <v>0</v>
      </c>
      <c r="CHL26" s="65">
        <v>0</v>
      </c>
      <c r="CHM26" s="65">
        <v>0</v>
      </c>
      <c r="CHN26" s="65">
        <v>0</v>
      </c>
      <c r="CHO26" s="65">
        <v>0</v>
      </c>
      <c r="CHP26" s="65">
        <v>0</v>
      </c>
      <c r="CHQ26" s="65">
        <v>0</v>
      </c>
      <c r="CHR26" s="65">
        <v>0</v>
      </c>
      <c r="CHS26" s="65">
        <v>0</v>
      </c>
      <c r="CHT26" s="65">
        <v>0</v>
      </c>
      <c r="CHU26" s="65">
        <v>0</v>
      </c>
      <c r="CHV26" s="65">
        <v>0</v>
      </c>
      <c r="CHW26" s="65">
        <v>0</v>
      </c>
      <c r="CHX26" s="65">
        <v>0</v>
      </c>
      <c r="CHY26" s="65">
        <v>0</v>
      </c>
      <c r="CHZ26" s="65">
        <v>5200419.9775904352</v>
      </c>
      <c r="CIA26" s="65">
        <v>5276109.5560703175</v>
      </c>
      <c r="CIB26" s="65">
        <v>5352900.7594795609</v>
      </c>
      <c r="CIC26" s="65">
        <v>5430809.6214321638</v>
      </c>
      <c r="CID26" s="65">
        <v>167499.51323066824</v>
      </c>
      <c r="CIE26" s="65">
        <v>169937.38701906349</v>
      </c>
      <c r="CIF26" s="65">
        <v>172410.74287241235</v>
      </c>
      <c r="CIG26" s="65">
        <v>174920.09721487886</v>
      </c>
      <c r="CIH26" s="65">
        <v>0</v>
      </c>
      <c r="CII26" s="65">
        <v>0</v>
      </c>
      <c r="CIJ26" s="65">
        <v>0</v>
      </c>
      <c r="CIK26" s="65">
        <v>0</v>
      </c>
      <c r="CIL26" s="65">
        <v>0</v>
      </c>
      <c r="CIM26" s="65">
        <v>0</v>
      </c>
      <c r="CIN26" s="65">
        <v>0</v>
      </c>
      <c r="CIO26" s="65">
        <v>0</v>
      </c>
      <c r="CIP26" s="65">
        <v>0</v>
      </c>
      <c r="CIQ26" s="65">
        <v>0</v>
      </c>
      <c r="CIR26" s="65">
        <v>0</v>
      </c>
      <c r="CIS26" s="65">
        <v>0</v>
      </c>
      <c r="CIT26" s="65">
        <v>0</v>
      </c>
      <c r="CIU26" s="65">
        <v>0</v>
      </c>
      <c r="CIV26" s="65">
        <v>0</v>
      </c>
      <c r="CIW26" s="65">
        <v>0</v>
      </c>
      <c r="CIX26" s="65">
        <v>0</v>
      </c>
      <c r="CIY26" s="65">
        <v>0</v>
      </c>
      <c r="CIZ26" s="64">
        <v>2124115.2021144028</v>
      </c>
      <c r="CJA26" s="64">
        <v>2107309.0148185138</v>
      </c>
      <c r="CJB26" s="64">
        <v>2090635.7995625327</v>
      </c>
      <c r="CJC26" s="64">
        <v>2074094.5042599225</v>
      </c>
      <c r="CJD26" s="64">
        <v>159347.055553888</v>
      </c>
      <c r="CJE26" s="64">
        <v>143061.55775120456</v>
      </c>
      <c r="CJF26" s="64">
        <v>127023.78923787588</v>
      </c>
      <c r="CJG26" s="64">
        <v>111230.84939259762</v>
      </c>
      <c r="CJH26" s="65">
        <v>0</v>
      </c>
      <c r="CJI26" s="65">
        <v>0</v>
      </c>
      <c r="CJJ26" s="65">
        <v>0</v>
      </c>
      <c r="CJK26" s="65">
        <v>0</v>
      </c>
      <c r="CJL26" s="65">
        <v>0</v>
      </c>
      <c r="CJM26" s="65">
        <v>0</v>
      </c>
      <c r="CJN26" s="65">
        <v>0</v>
      </c>
      <c r="CJO26" s="65">
        <v>0</v>
      </c>
      <c r="CJP26" s="65">
        <v>0</v>
      </c>
      <c r="CJQ26" s="65">
        <v>0</v>
      </c>
      <c r="CJR26" s="65">
        <v>0</v>
      </c>
      <c r="CJS26" s="65">
        <v>0</v>
      </c>
      <c r="CJT26" s="65">
        <v>0</v>
      </c>
      <c r="CJU26" s="65">
        <v>0</v>
      </c>
      <c r="CJV26" s="65">
        <v>0</v>
      </c>
      <c r="CJW26" s="65">
        <v>0</v>
      </c>
      <c r="CJX26" s="65">
        <v>0</v>
      </c>
      <c r="CJY26" s="65">
        <v>0</v>
      </c>
      <c r="CJZ26" s="67">
        <v>1460027.5391158808</v>
      </c>
      <c r="CKA26" s="67">
        <v>1481277.528439994</v>
      </c>
      <c r="CKB26" s="67">
        <v>1502836.8010030712</v>
      </c>
      <c r="CKC26" s="67">
        <v>1524709.8582719348</v>
      </c>
      <c r="CKD26" s="67"/>
      <c r="CKE26" s="67"/>
      <c r="CKF26" s="67"/>
      <c r="CKG26" s="67"/>
      <c r="CKH26" s="67"/>
      <c r="CKI26" s="67"/>
      <c r="CKJ26" s="67"/>
      <c r="CKK26" s="67"/>
      <c r="CKL26" s="67"/>
      <c r="CKM26" s="67"/>
      <c r="CKN26" s="67"/>
      <c r="CKO26" s="67"/>
      <c r="CKP26" s="67"/>
      <c r="CKQ26" s="67"/>
      <c r="CKR26" s="67"/>
      <c r="CKS26" s="67"/>
      <c r="CKT26" s="67"/>
      <c r="CKU26" s="67"/>
      <c r="CKV26" s="67"/>
      <c r="CKW26" s="67"/>
      <c r="CKX26" s="67"/>
      <c r="CKY26" s="67"/>
      <c r="CKZ26" s="67">
        <v>596349.27654028928</v>
      </c>
      <c r="CLA26" s="67">
        <v>591630.90833439946</v>
      </c>
      <c r="CLB26" s="67">
        <v>586949.87227495818</v>
      </c>
      <c r="CLC26" s="67">
        <v>582305.87298672204</v>
      </c>
      <c r="CLD26" s="67"/>
      <c r="CLE26" s="67"/>
      <c r="CLF26" s="67"/>
      <c r="CLG26" s="67"/>
      <c r="CLH26" s="67"/>
      <c r="CLI26" s="67"/>
      <c r="CLJ26" s="67"/>
      <c r="CLK26" s="67"/>
      <c r="CLL26" s="67"/>
      <c r="CLM26" s="67"/>
      <c r="CLN26" s="67"/>
      <c r="CLO26" s="67"/>
      <c r="CLP26" s="67"/>
      <c r="CLQ26" s="67"/>
      <c r="CLR26" s="67"/>
      <c r="CLS26" s="67"/>
      <c r="CLT26" s="67"/>
      <c r="CLU26" s="67"/>
      <c r="CLV26" s="67"/>
      <c r="CLW26" s="67"/>
      <c r="CLX26" s="67"/>
      <c r="CLY26" s="67"/>
      <c r="CLZ26" s="66">
        <v>0</v>
      </c>
      <c r="CMA26" s="66">
        <v>0</v>
      </c>
      <c r="CMB26" s="66">
        <v>0</v>
      </c>
      <c r="CMC26" s="66">
        <v>0</v>
      </c>
      <c r="CMD26" s="66">
        <v>0</v>
      </c>
      <c r="CME26" s="66">
        <v>0</v>
      </c>
      <c r="CMF26" s="66">
        <v>0</v>
      </c>
      <c r="CMG26" s="66">
        <v>0</v>
      </c>
      <c r="CMH26" s="66">
        <v>0</v>
      </c>
      <c r="CMI26" s="66">
        <v>0</v>
      </c>
      <c r="CMJ26" s="66">
        <v>0</v>
      </c>
      <c r="CMK26" s="66">
        <v>0</v>
      </c>
      <c r="CML26" s="66">
        <v>0</v>
      </c>
      <c r="CMM26" s="66">
        <v>0</v>
      </c>
      <c r="CMN26" s="66">
        <v>0</v>
      </c>
      <c r="CMO26" s="66">
        <v>0</v>
      </c>
      <c r="CMP26" s="66">
        <v>0</v>
      </c>
      <c r="CMQ26" s="66">
        <v>0</v>
      </c>
      <c r="CMR26" s="66">
        <v>0</v>
      </c>
      <c r="CMS26" s="66">
        <v>0</v>
      </c>
      <c r="CMT26" s="66">
        <v>0</v>
      </c>
      <c r="CMU26" s="66">
        <v>0</v>
      </c>
      <c r="CMV26" s="66">
        <v>0</v>
      </c>
      <c r="CMW26" s="66">
        <v>0</v>
      </c>
      <c r="CMX26" s="66">
        <v>0</v>
      </c>
      <c r="CMY26" s="66">
        <v>0</v>
      </c>
      <c r="CMZ26" s="66">
        <v>0</v>
      </c>
      <c r="CNA26" s="66">
        <v>0</v>
      </c>
      <c r="CNB26" s="66">
        <v>0</v>
      </c>
      <c r="CNC26" s="66">
        <v>0</v>
      </c>
      <c r="CND26" s="66">
        <v>0</v>
      </c>
      <c r="CNE26" s="66">
        <v>0</v>
      </c>
      <c r="CNF26" s="66">
        <v>0</v>
      </c>
      <c r="CNG26" s="66">
        <v>0</v>
      </c>
      <c r="CNH26" s="66">
        <v>0</v>
      </c>
      <c r="CNI26" s="66">
        <v>0</v>
      </c>
      <c r="CNJ26" s="66">
        <v>0</v>
      </c>
      <c r="CNK26" s="66">
        <v>0</v>
      </c>
      <c r="CNL26" s="66">
        <v>0</v>
      </c>
      <c r="CNM26" s="66">
        <v>0</v>
      </c>
      <c r="CNN26" s="66">
        <v>0</v>
      </c>
      <c r="CNO26" s="66">
        <v>0</v>
      </c>
      <c r="CNP26" s="66">
        <v>0</v>
      </c>
      <c r="CNQ26" s="66">
        <v>0</v>
      </c>
      <c r="CNR26" s="66">
        <v>0</v>
      </c>
      <c r="CNS26" s="66">
        <v>0</v>
      </c>
      <c r="CNT26" s="66">
        <v>0</v>
      </c>
      <c r="CNU26" s="66">
        <v>0</v>
      </c>
      <c r="CNV26" s="66">
        <v>0</v>
      </c>
      <c r="CNW26" s="66">
        <v>0</v>
      </c>
      <c r="CNX26" s="66">
        <v>0</v>
      </c>
      <c r="CNY26" s="66">
        <v>0</v>
      </c>
      <c r="CNZ26" s="66">
        <v>0</v>
      </c>
      <c r="COA26" s="66">
        <v>0</v>
      </c>
      <c r="COB26" s="66">
        <v>0</v>
      </c>
      <c r="COC26" s="66">
        <v>0</v>
      </c>
      <c r="COD26" s="66">
        <v>0</v>
      </c>
      <c r="COE26" s="66">
        <v>0</v>
      </c>
      <c r="COF26" s="66">
        <v>0</v>
      </c>
      <c r="COG26" s="66">
        <v>0</v>
      </c>
      <c r="COH26" s="66">
        <v>0</v>
      </c>
      <c r="COI26" s="66">
        <v>0</v>
      </c>
      <c r="COJ26" s="66">
        <v>0</v>
      </c>
      <c r="COK26" s="66">
        <v>0</v>
      </c>
      <c r="COL26" s="66">
        <v>0</v>
      </c>
      <c r="COM26" s="66">
        <v>0</v>
      </c>
      <c r="CON26" s="66">
        <v>0</v>
      </c>
      <c r="COO26" s="66">
        <v>0</v>
      </c>
      <c r="COP26" s="66">
        <v>0</v>
      </c>
      <c r="COQ26" s="66">
        <v>0</v>
      </c>
      <c r="COR26" s="66">
        <v>0</v>
      </c>
      <c r="COS26" s="66">
        <v>0</v>
      </c>
      <c r="COT26" s="66">
        <v>0</v>
      </c>
      <c r="COU26" s="66">
        <v>0</v>
      </c>
      <c r="COV26" s="66">
        <v>0</v>
      </c>
      <c r="COW26" s="66">
        <v>0</v>
      </c>
      <c r="COX26" s="66">
        <v>0</v>
      </c>
      <c r="COY26" s="66">
        <v>0</v>
      </c>
      <c r="COZ26" s="65">
        <v>0</v>
      </c>
      <c r="CPA26" s="65">
        <v>0</v>
      </c>
      <c r="CPB26" s="65">
        <v>0</v>
      </c>
      <c r="CPC26" s="65">
        <v>0</v>
      </c>
      <c r="CPD26" s="65">
        <v>0</v>
      </c>
      <c r="CPE26" s="65">
        <v>0</v>
      </c>
      <c r="CPF26" s="65">
        <v>0</v>
      </c>
      <c r="CPG26" s="65">
        <v>0</v>
      </c>
      <c r="CPH26" s="65">
        <v>0</v>
      </c>
      <c r="CPI26" s="65">
        <v>0</v>
      </c>
      <c r="CPJ26" s="65">
        <v>0</v>
      </c>
      <c r="CPK26" s="65">
        <v>0</v>
      </c>
      <c r="CPL26" s="65">
        <v>0</v>
      </c>
      <c r="CPM26" s="65">
        <v>0</v>
      </c>
      <c r="CPN26" s="65">
        <v>0</v>
      </c>
      <c r="CPO26" s="65">
        <v>0</v>
      </c>
      <c r="CPP26" s="65">
        <v>0</v>
      </c>
      <c r="CPQ26" s="65">
        <v>0</v>
      </c>
      <c r="CPR26" s="65">
        <v>0</v>
      </c>
      <c r="CPS26" s="65">
        <v>0</v>
      </c>
      <c r="CPT26" s="65">
        <v>0</v>
      </c>
      <c r="CPU26" s="65">
        <v>0</v>
      </c>
      <c r="CPV26" s="65">
        <v>0</v>
      </c>
      <c r="CPW26" s="65">
        <v>0</v>
      </c>
      <c r="CPX26" s="65">
        <v>0</v>
      </c>
      <c r="CPY26" s="65">
        <v>0</v>
      </c>
      <c r="CPZ26" s="66">
        <v>5200419.9775904352</v>
      </c>
      <c r="CQA26" s="66">
        <v>5276109.5560703175</v>
      </c>
      <c r="CQB26" s="66">
        <v>5352900.7594795609</v>
      </c>
      <c r="CQC26" s="66">
        <v>5430809.6214321638</v>
      </c>
      <c r="CQD26" s="66">
        <v>167499.51323066824</v>
      </c>
      <c r="CQE26" s="66">
        <v>169937.38701906349</v>
      </c>
      <c r="CQF26" s="66">
        <v>172410.74287241235</v>
      </c>
      <c r="CQG26" s="66">
        <v>174920.09721487886</v>
      </c>
      <c r="CQH26" s="66">
        <v>0</v>
      </c>
      <c r="CQI26" s="66">
        <v>0</v>
      </c>
      <c r="CQJ26" s="66">
        <v>0</v>
      </c>
      <c r="CQK26" s="66">
        <v>0</v>
      </c>
      <c r="CQL26" s="66">
        <v>0</v>
      </c>
      <c r="CQM26" s="66">
        <v>0</v>
      </c>
      <c r="CQN26" s="66">
        <v>0</v>
      </c>
      <c r="CQO26" s="66">
        <v>0</v>
      </c>
      <c r="CQP26" s="66">
        <v>0</v>
      </c>
      <c r="CQQ26" s="66">
        <v>0</v>
      </c>
      <c r="CQR26" s="66">
        <v>0</v>
      </c>
      <c r="CQS26" s="66">
        <v>0</v>
      </c>
      <c r="CQT26" s="66">
        <v>0</v>
      </c>
      <c r="CQU26" s="66">
        <v>0</v>
      </c>
      <c r="CQV26" s="66">
        <v>0</v>
      </c>
      <c r="CQW26" s="66">
        <v>0</v>
      </c>
      <c r="CQX26" s="66">
        <v>0</v>
      </c>
      <c r="CQY26" s="66">
        <v>0</v>
      </c>
      <c r="CQZ26" s="66">
        <v>2124115.2021144028</v>
      </c>
      <c r="CRA26" s="66">
        <v>2107309.0148185138</v>
      </c>
      <c r="CRB26" s="66">
        <v>2090635.7995625327</v>
      </c>
      <c r="CRC26" s="66">
        <v>2074094.5042599225</v>
      </c>
      <c r="CRD26" s="66">
        <v>159347.055553888</v>
      </c>
      <c r="CRE26" s="66">
        <v>143061.55775120456</v>
      </c>
      <c r="CRF26" s="66">
        <v>127023.78923787588</v>
      </c>
      <c r="CRG26" s="66">
        <v>111230.84939259762</v>
      </c>
      <c r="CRH26" s="66">
        <v>0</v>
      </c>
      <c r="CRI26" s="66">
        <v>0</v>
      </c>
      <c r="CRJ26" s="66">
        <v>0</v>
      </c>
      <c r="CRK26" s="66">
        <v>0</v>
      </c>
      <c r="CRL26" s="66">
        <v>0</v>
      </c>
      <c r="CRM26" s="66">
        <v>0</v>
      </c>
      <c r="CRN26" s="66">
        <v>0</v>
      </c>
      <c r="CRO26" s="66">
        <v>0</v>
      </c>
      <c r="CRP26" s="66">
        <v>0</v>
      </c>
      <c r="CRQ26" s="66">
        <v>0</v>
      </c>
      <c r="CRR26" s="66">
        <v>0</v>
      </c>
      <c r="CRS26" s="66">
        <v>0</v>
      </c>
      <c r="CRT26" s="66">
        <v>0</v>
      </c>
      <c r="CRU26" s="66">
        <v>0</v>
      </c>
      <c r="CRV26" s="66">
        <v>0</v>
      </c>
      <c r="CRW26" s="66">
        <v>0</v>
      </c>
      <c r="CRX26" s="66">
        <v>0</v>
      </c>
      <c r="CRY26" s="66">
        <v>0</v>
      </c>
      <c r="CRZ26" s="67">
        <v>1460027.5391158808</v>
      </c>
      <c r="CSA26" s="67">
        <v>1481277.528439994</v>
      </c>
      <c r="CSB26" s="67">
        <v>1502836.8010030712</v>
      </c>
      <c r="CSC26" s="67">
        <v>1524709.8582719348</v>
      </c>
      <c r="CSD26" s="67"/>
      <c r="CSE26" s="67"/>
      <c r="CSF26" s="67"/>
      <c r="CSG26" s="67"/>
      <c r="CSH26" s="67"/>
      <c r="CSI26" s="67"/>
      <c r="CSJ26" s="67"/>
      <c r="CSK26" s="67"/>
      <c r="CSL26" s="67"/>
      <c r="CSM26" s="67"/>
      <c r="CSN26" s="67"/>
      <c r="CSO26" s="67"/>
      <c r="CSP26" s="67"/>
      <c r="CSQ26" s="67"/>
      <c r="CSR26" s="67"/>
      <c r="CSS26" s="67"/>
      <c r="CST26" s="67"/>
      <c r="CSU26" s="67"/>
      <c r="CSV26" s="67"/>
      <c r="CSW26" s="67"/>
      <c r="CSX26" s="67"/>
      <c r="CSY26" s="67"/>
      <c r="CSZ26" s="67">
        <v>596349.27654028928</v>
      </c>
      <c r="CTA26" s="67">
        <v>591630.90833439946</v>
      </c>
      <c r="CTB26" s="67">
        <v>586949.87227495818</v>
      </c>
      <c r="CTC26" s="67">
        <v>582305.87298672204</v>
      </c>
      <c r="CTD26" s="67"/>
      <c r="CTE26" s="67"/>
      <c r="CTF26" s="67"/>
      <c r="CTG26" s="67"/>
      <c r="CTH26" s="67"/>
      <c r="CTI26" s="67"/>
      <c r="CTJ26" s="67"/>
      <c r="CTK26" s="67"/>
      <c r="CTL26" s="67"/>
      <c r="CTM26" s="67"/>
      <c r="CTN26" s="67"/>
      <c r="CTO26" s="67"/>
      <c r="CTP26" s="67"/>
      <c r="CTQ26" s="67"/>
      <c r="CTR26" s="67"/>
      <c r="CTS26" s="67"/>
      <c r="CTT26" s="67"/>
      <c r="CTU26" s="67"/>
      <c r="CTV26" s="67"/>
      <c r="CTW26" s="67"/>
      <c r="CTX26" s="67"/>
      <c r="CTY26" s="67"/>
      <c r="CTZ26" s="66">
        <v>0</v>
      </c>
      <c r="CUA26" s="66">
        <v>0</v>
      </c>
      <c r="CUB26" s="66">
        <v>0</v>
      </c>
      <c r="CUC26" s="66">
        <v>0</v>
      </c>
      <c r="CUD26" s="66">
        <v>0</v>
      </c>
      <c r="CUE26" s="66">
        <v>0</v>
      </c>
      <c r="CUF26" s="66">
        <v>0</v>
      </c>
      <c r="CUG26" s="66">
        <v>0</v>
      </c>
      <c r="CUH26" s="66">
        <v>0</v>
      </c>
      <c r="CUI26" s="66">
        <v>0</v>
      </c>
      <c r="CUJ26" s="66">
        <v>0</v>
      </c>
      <c r="CUK26" s="66">
        <v>0</v>
      </c>
      <c r="CUL26" s="66">
        <v>0</v>
      </c>
      <c r="CUM26" s="66">
        <v>0</v>
      </c>
      <c r="CUN26" s="66">
        <v>0</v>
      </c>
      <c r="CUO26" s="66">
        <v>0</v>
      </c>
      <c r="CUP26" s="66">
        <v>0</v>
      </c>
      <c r="CUQ26" s="66">
        <v>0</v>
      </c>
      <c r="CUR26" s="66">
        <v>0</v>
      </c>
      <c r="CUS26" s="66">
        <v>0</v>
      </c>
      <c r="CUT26" s="66">
        <v>0</v>
      </c>
      <c r="CUU26" s="66">
        <v>0</v>
      </c>
      <c r="CUV26" s="66">
        <v>0</v>
      </c>
      <c r="CUW26" s="66">
        <v>0</v>
      </c>
      <c r="CUX26" s="66">
        <v>0</v>
      </c>
      <c r="CUY26" s="66">
        <v>0</v>
      </c>
      <c r="CUZ26" s="66">
        <v>0</v>
      </c>
      <c r="CVA26" s="66">
        <v>0</v>
      </c>
      <c r="CVB26" s="66">
        <v>0</v>
      </c>
      <c r="CVC26" s="65">
        <v>0</v>
      </c>
      <c r="CVD26" s="65">
        <v>0</v>
      </c>
      <c r="CVE26" s="65">
        <v>0</v>
      </c>
      <c r="CVF26" s="65">
        <v>0</v>
      </c>
      <c r="CVG26" s="65">
        <v>0</v>
      </c>
      <c r="CVH26" s="65">
        <v>0</v>
      </c>
      <c r="CVI26" s="65">
        <v>0</v>
      </c>
      <c r="CVJ26" s="65">
        <v>0</v>
      </c>
      <c r="CVK26" s="65">
        <v>0</v>
      </c>
      <c r="CVL26" s="65">
        <v>0</v>
      </c>
      <c r="CVM26" s="65">
        <v>0</v>
      </c>
      <c r="CVN26" s="65">
        <v>0</v>
      </c>
      <c r="CVO26" s="65">
        <v>0</v>
      </c>
      <c r="CVP26" s="65">
        <v>0</v>
      </c>
      <c r="CVQ26" s="65">
        <v>0</v>
      </c>
      <c r="CVR26" s="65">
        <v>0</v>
      </c>
      <c r="CVS26" s="65">
        <v>0</v>
      </c>
      <c r="CVT26" s="65">
        <v>0</v>
      </c>
      <c r="CVU26" s="65">
        <v>0</v>
      </c>
      <c r="CVV26" s="65">
        <v>0</v>
      </c>
      <c r="CVW26" s="65">
        <v>0</v>
      </c>
      <c r="CVX26" s="65">
        <v>0</v>
      </c>
      <c r="CVY26" s="65">
        <v>0</v>
      </c>
      <c r="CVZ26" s="66">
        <v>0</v>
      </c>
      <c r="CWA26" s="66">
        <v>0</v>
      </c>
      <c r="CWB26" s="66">
        <v>0</v>
      </c>
      <c r="CWC26" s="66">
        <v>0</v>
      </c>
      <c r="CWD26" s="66">
        <v>0</v>
      </c>
      <c r="CWE26" s="66">
        <v>0</v>
      </c>
      <c r="CWF26" s="66">
        <v>0</v>
      </c>
      <c r="CWG26" s="66">
        <v>0</v>
      </c>
      <c r="CWH26" s="66">
        <v>0</v>
      </c>
      <c r="CWI26" s="66">
        <v>0</v>
      </c>
      <c r="CWJ26" s="66">
        <v>0</v>
      </c>
      <c r="CWK26" s="66">
        <v>0</v>
      </c>
      <c r="CWL26" s="66">
        <v>0</v>
      </c>
      <c r="CWM26" s="66">
        <v>0</v>
      </c>
      <c r="CWN26" s="66">
        <v>0</v>
      </c>
      <c r="CWO26" s="66">
        <v>0</v>
      </c>
      <c r="CWP26" s="66">
        <v>0</v>
      </c>
      <c r="CWQ26" s="66">
        <v>0</v>
      </c>
      <c r="CWR26" s="66">
        <v>0</v>
      </c>
      <c r="CWS26" s="66">
        <v>0</v>
      </c>
      <c r="CWT26" s="66">
        <v>0</v>
      </c>
      <c r="CWU26" s="66">
        <v>0</v>
      </c>
      <c r="CWV26" s="66">
        <v>0</v>
      </c>
      <c r="CWW26" s="66">
        <v>0</v>
      </c>
      <c r="CWX26" s="66">
        <v>0</v>
      </c>
      <c r="CWY26" s="66">
        <v>0</v>
      </c>
      <c r="CWZ26" s="65">
        <v>0</v>
      </c>
      <c r="CXA26" s="65">
        <v>0</v>
      </c>
      <c r="CXB26" s="65">
        <v>0</v>
      </c>
      <c r="CXC26" s="65">
        <v>0</v>
      </c>
      <c r="CXD26" s="65">
        <v>0</v>
      </c>
      <c r="CXE26" s="65">
        <v>0</v>
      </c>
      <c r="CXF26" s="65">
        <v>0</v>
      </c>
      <c r="CXG26" s="65">
        <v>0</v>
      </c>
      <c r="CXH26" s="65">
        <v>0</v>
      </c>
      <c r="CXI26" s="65">
        <v>0</v>
      </c>
      <c r="CXJ26" s="65">
        <v>0</v>
      </c>
      <c r="CXK26" s="65">
        <v>0</v>
      </c>
      <c r="CXL26" s="65">
        <v>0</v>
      </c>
      <c r="CXM26" s="65">
        <v>0</v>
      </c>
      <c r="CXN26" s="65">
        <v>0</v>
      </c>
      <c r="CXO26" s="65">
        <v>0</v>
      </c>
      <c r="CXP26" s="65">
        <v>0</v>
      </c>
      <c r="CXQ26" s="65">
        <v>0</v>
      </c>
      <c r="CXR26" s="65">
        <v>0</v>
      </c>
      <c r="CXS26" s="65">
        <v>0</v>
      </c>
      <c r="CXT26" s="65">
        <v>0</v>
      </c>
      <c r="CXU26" s="65">
        <v>0</v>
      </c>
      <c r="CXV26" s="65">
        <v>0</v>
      </c>
      <c r="CXW26" s="65">
        <v>0</v>
      </c>
      <c r="CXX26" s="65">
        <v>0</v>
      </c>
      <c r="CXY26" s="65">
        <v>0</v>
      </c>
      <c r="CXZ26" s="66">
        <v>0</v>
      </c>
      <c r="CYA26" s="66">
        <v>0</v>
      </c>
      <c r="CYB26" s="66">
        <v>0</v>
      </c>
      <c r="CYC26" s="66">
        <v>0</v>
      </c>
      <c r="CYD26" s="66">
        <v>0</v>
      </c>
      <c r="CYE26" s="66">
        <v>0</v>
      </c>
      <c r="CYF26" s="66">
        <v>0</v>
      </c>
      <c r="CYG26" s="66">
        <v>0</v>
      </c>
      <c r="CYH26" s="66">
        <v>0</v>
      </c>
      <c r="CYI26" s="66">
        <v>0</v>
      </c>
      <c r="CYJ26" s="66">
        <v>0</v>
      </c>
      <c r="CYK26" s="66">
        <v>0</v>
      </c>
      <c r="CYL26" s="66">
        <v>0</v>
      </c>
      <c r="CYM26" s="66">
        <v>0</v>
      </c>
      <c r="CYN26" s="66">
        <v>0</v>
      </c>
      <c r="CYO26" s="66">
        <v>0</v>
      </c>
      <c r="CYP26" s="66">
        <v>0</v>
      </c>
      <c r="CYQ26" s="66">
        <v>0</v>
      </c>
      <c r="CYR26" s="66">
        <v>0</v>
      </c>
      <c r="CYS26" s="66">
        <v>0</v>
      </c>
      <c r="CYT26" s="66">
        <v>0</v>
      </c>
      <c r="CYU26" s="66">
        <v>0</v>
      </c>
      <c r="CYV26" s="66">
        <v>0</v>
      </c>
      <c r="CYW26" s="66">
        <v>0</v>
      </c>
      <c r="CYX26" s="66">
        <v>0</v>
      </c>
      <c r="CYY26" s="66">
        <v>0</v>
      </c>
      <c r="CYZ26" s="66">
        <v>0</v>
      </c>
      <c r="CZA26" s="66">
        <v>0</v>
      </c>
      <c r="CZB26" s="66">
        <v>0</v>
      </c>
      <c r="CZC26" s="66">
        <v>0</v>
      </c>
      <c r="CZD26" s="66">
        <v>0</v>
      </c>
      <c r="CZE26" s="66">
        <v>0</v>
      </c>
      <c r="CZF26" s="66">
        <v>0</v>
      </c>
      <c r="CZG26" s="66">
        <v>0</v>
      </c>
      <c r="CZH26" s="66">
        <v>0</v>
      </c>
      <c r="CZI26" s="66">
        <v>0</v>
      </c>
      <c r="CZJ26" s="66">
        <v>0</v>
      </c>
      <c r="CZK26" s="66">
        <v>0</v>
      </c>
      <c r="CZL26" s="66">
        <v>0</v>
      </c>
      <c r="CZM26" s="66">
        <v>0</v>
      </c>
      <c r="CZN26" s="66">
        <v>0</v>
      </c>
      <c r="CZO26" s="66">
        <v>0</v>
      </c>
      <c r="CZP26" s="66">
        <v>0</v>
      </c>
      <c r="CZQ26" s="66">
        <v>0</v>
      </c>
      <c r="CZR26" s="66">
        <v>0</v>
      </c>
      <c r="CZS26" s="66">
        <v>0</v>
      </c>
      <c r="CZT26" s="66">
        <v>0</v>
      </c>
      <c r="CZU26" s="66">
        <v>0</v>
      </c>
      <c r="CZV26" s="66">
        <v>0</v>
      </c>
      <c r="CZW26" s="66">
        <v>0</v>
      </c>
      <c r="CZX26" s="66">
        <v>0</v>
      </c>
      <c r="CZY26" s="66">
        <v>0</v>
      </c>
      <c r="CZZ26" s="66">
        <v>0</v>
      </c>
      <c r="DAA26" s="66">
        <v>0</v>
      </c>
      <c r="DAB26" s="66">
        <v>0</v>
      </c>
      <c r="DAC26" s="66">
        <v>0</v>
      </c>
      <c r="DAD26" s="66">
        <v>0</v>
      </c>
      <c r="DAE26" s="66">
        <v>0</v>
      </c>
      <c r="DAF26" s="66">
        <v>0</v>
      </c>
      <c r="DAG26" s="66">
        <v>0</v>
      </c>
      <c r="DAH26" s="66">
        <v>0</v>
      </c>
      <c r="DAI26" s="66">
        <v>0</v>
      </c>
      <c r="DAJ26" s="66">
        <v>0</v>
      </c>
      <c r="DAK26" s="66">
        <v>0</v>
      </c>
      <c r="DAL26" s="66">
        <v>0</v>
      </c>
      <c r="DAM26" s="66">
        <v>0</v>
      </c>
      <c r="DAN26" s="66">
        <v>0</v>
      </c>
      <c r="DAO26" s="66">
        <v>0</v>
      </c>
      <c r="DAP26" s="66">
        <v>0</v>
      </c>
      <c r="DAQ26" s="66">
        <v>0</v>
      </c>
      <c r="DAR26" s="66">
        <v>0</v>
      </c>
      <c r="DAS26" s="66">
        <v>0</v>
      </c>
      <c r="DAT26" s="66">
        <v>0</v>
      </c>
      <c r="DAU26" s="66">
        <v>0</v>
      </c>
      <c r="DAV26" s="66">
        <v>0</v>
      </c>
      <c r="DAW26" s="66">
        <v>0</v>
      </c>
      <c r="DAX26" s="66">
        <v>0</v>
      </c>
      <c r="DAY26" s="66">
        <v>0</v>
      </c>
      <c r="DAZ26" s="66">
        <v>0</v>
      </c>
      <c r="DBA26" s="66">
        <v>0</v>
      </c>
      <c r="DBB26" s="66">
        <v>0</v>
      </c>
      <c r="DBC26" s="66">
        <v>0</v>
      </c>
      <c r="DBD26" s="66">
        <v>0</v>
      </c>
      <c r="DBE26" s="66">
        <v>0</v>
      </c>
      <c r="DBF26" s="66">
        <v>0</v>
      </c>
      <c r="DBG26" s="66">
        <v>0</v>
      </c>
      <c r="DBH26" s="66">
        <v>0</v>
      </c>
      <c r="DBI26" s="66">
        <v>0</v>
      </c>
      <c r="DBJ26" s="66">
        <v>0</v>
      </c>
      <c r="DBK26" s="66">
        <v>0</v>
      </c>
      <c r="DBL26" s="66">
        <v>0</v>
      </c>
      <c r="DBM26" s="66">
        <v>0</v>
      </c>
      <c r="DBN26" s="66">
        <v>0</v>
      </c>
      <c r="DBO26" s="66">
        <v>0</v>
      </c>
      <c r="DBP26" s="66">
        <v>0</v>
      </c>
      <c r="DBQ26" s="66">
        <v>0</v>
      </c>
      <c r="DBR26" s="66">
        <v>0</v>
      </c>
      <c r="DBS26" s="66">
        <v>0</v>
      </c>
      <c r="DBT26" s="66">
        <v>0</v>
      </c>
      <c r="DBU26" s="66">
        <v>0</v>
      </c>
      <c r="DBV26" s="66">
        <v>0</v>
      </c>
      <c r="DBW26" s="66">
        <v>0</v>
      </c>
      <c r="DBX26" s="66">
        <v>0</v>
      </c>
      <c r="DBY26" s="66">
        <v>0</v>
      </c>
      <c r="DBZ26" s="66">
        <v>0</v>
      </c>
      <c r="DCA26" s="66">
        <v>0</v>
      </c>
      <c r="DCB26" s="66">
        <v>0</v>
      </c>
      <c r="DCC26" s="66">
        <v>0</v>
      </c>
      <c r="DCD26" s="66">
        <v>0</v>
      </c>
      <c r="DCE26" s="66">
        <v>0</v>
      </c>
      <c r="DCF26" s="66">
        <v>0</v>
      </c>
      <c r="DCG26" s="66">
        <v>0</v>
      </c>
      <c r="DCH26" s="66">
        <v>0</v>
      </c>
      <c r="DCI26" s="66">
        <v>0</v>
      </c>
      <c r="DCJ26" s="66">
        <v>0</v>
      </c>
      <c r="DCK26" s="66">
        <v>0</v>
      </c>
      <c r="DCL26" s="66">
        <v>0</v>
      </c>
      <c r="DCM26" s="66">
        <v>0</v>
      </c>
      <c r="DCN26" s="66">
        <v>0</v>
      </c>
      <c r="DCO26" s="66">
        <v>0</v>
      </c>
      <c r="DCP26" s="66">
        <v>0</v>
      </c>
      <c r="DCQ26" s="66">
        <v>0</v>
      </c>
      <c r="DCR26" s="66">
        <v>0</v>
      </c>
      <c r="DCS26" s="66">
        <v>0</v>
      </c>
      <c r="DCT26" s="66">
        <v>0</v>
      </c>
      <c r="DCU26" s="66">
        <v>0</v>
      </c>
      <c r="DCV26" s="66">
        <v>0</v>
      </c>
      <c r="DCW26" s="66">
        <v>0</v>
      </c>
      <c r="DCX26" s="66">
        <v>0</v>
      </c>
      <c r="DCY26" s="66">
        <v>0</v>
      </c>
      <c r="DCZ26" s="66">
        <v>0</v>
      </c>
      <c r="DDA26" s="66">
        <v>0</v>
      </c>
      <c r="DDB26" s="66">
        <v>0</v>
      </c>
      <c r="DDC26" s="66">
        <v>0</v>
      </c>
      <c r="DDD26" s="66">
        <v>0</v>
      </c>
      <c r="DDE26" s="66">
        <v>0</v>
      </c>
      <c r="DDF26" s="66">
        <v>0</v>
      </c>
      <c r="DDG26" s="66">
        <v>0</v>
      </c>
      <c r="DDH26" s="66">
        <v>0</v>
      </c>
      <c r="DDI26" s="66">
        <v>0</v>
      </c>
      <c r="DDJ26" s="66">
        <v>0</v>
      </c>
      <c r="DDK26" s="66">
        <v>0</v>
      </c>
      <c r="DDL26" s="66">
        <v>0</v>
      </c>
      <c r="DDM26" s="66">
        <v>0</v>
      </c>
      <c r="DDN26" s="66">
        <v>0</v>
      </c>
      <c r="DDO26" s="66">
        <v>0</v>
      </c>
      <c r="DDP26" s="66">
        <v>0</v>
      </c>
      <c r="DDQ26" s="66">
        <v>0</v>
      </c>
      <c r="DDR26" s="66">
        <v>0</v>
      </c>
      <c r="DDS26" s="66">
        <v>0</v>
      </c>
      <c r="DDT26" s="66">
        <v>0</v>
      </c>
      <c r="DDU26" s="66">
        <v>0</v>
      </c>
      <c r="DDV26" s="66">
        <v>0</v>
      </c>
      <c r="DDW26" s="66">
        <v>0</v>
      </c>
      <c r="DDX26" s="66">
        <v>0</v>
      </c>
      <c r="DDY26" s="66">
        <v>0</v>
      </c>
      <c r="DDZ26" s="66">
        <v>0</v>
      </c>
      <c r="DEA26" s="66">
        <v>0</v>
      </c>
      <c r="DEB26" s="66">
        <v>0</v>
      </c>
      <c r="DEC26" s="66">
        <v>0</v>
      </c>
      <c r="DED26" s="66">
        <v>0</v>
      </c>
      <c r="DEE26" s="66">
        <v>0</v>
      </c>
      <c r="DEF26" s="66">
        <v>0</v>
      </c>
      <c r="DEG26" s="66">
        <v>0</v>
      </c>
      <c r="DEH26" s="66">
        <v>0</v>
      </c>
      <c r="DEI26" s="66">
        <v>0</v>
      </c>
      <c r="DEJ26" s="66">
        <v>0</v>
      </c>
      <c r="DEK26" s="66">
        <v>0</v>
      </c>
      <c r="DEL26" s="66">
        <v>0</v>
      </c>
      <c r="DEM26" s="66">
        <v>0</v>
      </c>
      <c r="DEN26" s="66">
        <v>0</v>
      </c>
      <c r="DEO26" s="66">
        <v>0</v>
      </c>
      <c r="DEP26" s="66">
        <v>0</v>
      </c>
      <c r="DEQ26" s="66">
        <v>0</v>
      </c>
      <c r="DER26" s="66">
        <v>0</v>
      </c>
      <c r="DES26" s="66">
        <v>0</v>
      </c>
      <c r="DET26" s="66">
        <v>0</v>
      </c>
      <c r="DEU26" s="66">
        <v>0</v>
      </c>
      <c r="DEV26" s="66">
        <v>0</v>
      </c>
      <c r="DEW26" s="66">
        <v>0</v>
      </c>
      <c r="DEX26" s="66">
        <v>0</v>
      </c>
      <c r="DEY26" s="66">
        <v>0</v>
      </c>
      <c r="DEZ26" s="66">
        <v>0</v>
      </c>
      <c r="DFA26" s="66">
        <v>0</v>
      </c>
      <c r="DFB26" s="66">
        <v>0</v>
      </c>
      <c r="DFC26" s="66">
        <v>0</v>
      </c>
      <c r="DFD26" s="66">
        <v>0</v>
      </c>
      <c r="DFE26" s="66">
        <v>0</v>
      </c>
      <c r="DFF26" s="66">
        <v>0</v>
      </c>
      <c r="DFG26" s="66">
        <v>0</v>
      </c>
      <c r="DFH26" s="66">
        <v>0</v>
      </c>
      <c r="DFI26" s="66">
        <v>0</v>
      </c>
      <c r="DFJ26" s="66">
        <v>0</v>
      </c>
      <c r="DFK26" s="66">
        <v>0</v>
      </c>
      <c r="DFL26" s="66">
        <v>0</v>
      </c>
      <c r="DFM26" s="66">
        <v>0</v>
      </c>
      <c r="DFN26" s="66">
        <v>0</v>
      </c>
      <c r="DFO26" s="66">
        <v>0</v>
      </c>
      <c r="DFP26" s="66">
        <v>0</v>
      </c>
      <c r="DFQ26" s="66">
        <v>0</v>
      </c>
      <c r="DFR26" s="66">
        <v>0</v>
      </c>
      <c r="DFS26" s="66">
        <v>0</v>
      </c>
      <c r="DFT26" s="66">
        <v>0</v>
      </c>
      <c r="DFU26" s="66">
        <v>0</v>
      </c>
      <c r="DFV26" s="66">
        <v>0</v>
      </c>
      <c r="DFW26" s="66">
        <v>0</v>
      </c>
      <c r="DFX26" s="66">
        <v>0</v>
      </c>
      <c r="DFY26" s="66">
        <v>0</v>
      </c>
      <c r="DFZ26" s="66">
        <v>0</v>
      </c>
      <c r="DGA26" s="66">
        <v>0</v>
      </c>
      <c r="DGB26" s="66">
        <v>0</v>
      </c>
      <c r="DGC26" s="66">
        <v>0</v>
      </c>
      <c r="DGD26" s="66">
        <v>0</v>
      </c>
      <c r="DGE26" s="66">
        <v>0</v>
      </c>
      <c r="DGF26" s="66">
        <v>0</v>
      </c>
      <c r="DGG26" s="66">
        <v>0</v>
      </c>
      <c r="DGH26" s="66">
        <v>0</v>
      </c>
      <c r="DGI26" s="66">
        <v>0</v>
      </c>
      <c r="DGJ26" s="66">
        <v>0</v>
      </c>
      <c r="DGK26" s="66">
        <v>0</v>
      </c>
      <c r="DGL26" s="66">
        <v>0</v>
      </c>
      <c r="DGM26" s="66">
        <v>0</v>
      </c>
      <c r="DGN26" s="66">
        <v>0</v>
      </c>
      <c r="DGO26" s="66">
        <v>0</v>
      </c>
      <c r="DGP26" s="66">
        <v>0</v>
      </c>
      <c r="DGQ26" s="66">
        <v>0</v>
      </c>
      <c r="DGR26" s="66">
        <v>0</v>
      </c>
      <c r="DGS26" s="66">
        <v>0</v>
      </c>
      <c r="DGT26" s="66">
        <v>0</v>
      </c>
      <c r="DGU26" s="66">
        <v>0</v>
      </c>
      <c r="DGV26" s="66">
        <v>0</v>
      </c>
      <c r="DGW26" s="66">
        <v>0</v>
      </c>
      <c r="DGX26" s="66">
        <v>0</v>
      </c>
      <c r="DGY26" s="66">
        <v>0</v>
      </c>
      <c r="DGZ26" s="66">
        <v>0</v>
      </c>
      <c r="DHA26" s="66">
        <v>0</v>
      </c>
      <c r="DHB26" s="66">
        <v>0</v>
      </c>
      <c r="DHC26" s="66">
        <v>0</v>
      </c>
      <c r="DHD26" s="66">
        <v>0</v>
      </c>
      <c r="DHE26" s="66">
        <v>0</v>
      </c>
      <c r="DHF26" s="66">
        <v>0</v>
      </c>
      <c r="DHG26" s="66">
        <v>0</v>
      </c>
      <c r="DHH26" s="66">
        <v>0</v>
      </c>
      <c r="DHI26" s="66">
        <v>0</v>
      </c>
      <c r="DHJ26" s="66">
        <v>0</v>
      </c>
      <c r="DHK26" s="66">
        <v>0</v>
      </c>
      <c r="DHL26" s="66">
        <v>0</v>
      </c>
      <c r="DHM26" s="66">
        <v>0</v>
      </c>
      <c r="DHN26" s="66">
        <v>0</v>
      </c>
      <c r="DHO26" s="66">
        <v>0</v>
      </c>
      <c r="DHP26" s="66">
        <v>0</v>
      </c>
      <c r="DHQ26" s="66">
        <v>0</v>
      </c>
      <c r="DHR26" s="66">
        <v>0</v>
      </c>
      <c r="DHS26" s="66">
        <v>0</v>
      </c>
      <c r="DHT26" s="66">
        <v>0</v>
      </c>
      <c r="DHU26" s="66">
        <v>0</v>
      </c>
      <c r="DHV26" s="66">
        <v>0</v>
      </c>
      <c r="DHW26" s="66">
        <v>0</v>
      </c>
      <c r="DHX26" s="66">
        <v>0</v>
      </c>
      <c r="DHY26" s="66">
        <v>0</v>
      </c>
      <c r="DHZ26" s="25">
        <v>0.56000000000000005</v>
      </c>
      <c r="DIA26" s="25">
        <v>0.5</v>
      </c>
      <c r="DIB26" s="25">
        <v>0.17899999999999999</v>
      </c>
      <c r="DIC26" s="25">
        <v>8.9499999999999996E-2</v>
      </c>
      <c r="DID26" s="25">
        <v>4.4749999999999998E-2</v>
      </c>
      <c r="DIE26" s="25">
        <v>0.17899999999999999</v>
      </c>
      <c r="DIF26" s="25">
        <v>8.9499999999999996E-2</v>
      </c>
      <c r="DIG26" s="25">
        <v>4.4749999999999998E-2</v>
      </c>
      <c r="DIH26" s="25">
        <v>0.55500000000000005</v>
      </c>
      <c r="DII26" s="25">
        <v>0.56999999999999995</v>
      </c>
      <c r="DIJ26" s="25">
        <v>45.961737916682367</v>
      </c>
      <c r="DIK26" s="25">
        <v>45.961737916682367</v>
      </c>
      <c r="DIL26" s="46">
        <v>0.8</v>
      </c>
      <c r="DIM26" s="46">
        <v>0.8</v>
      </c>
      <c r="DIN26" s="25">
        <v>2</v>
      </c>
      <c r="DIO26" s="25">
        <v>2</v>
      </c>
      <c r="DIP26" s="25">
        <v>380.01180011765223</v>
      </c>
      <c r="DIQ26" s="25">
        <v>309.98819988234766</v>
      </c>
      <c r="DIR26" s="25">
        <f t="shared" si="19"/>
        <v>16.533822232098363</v>
      </c>
      <c r="DIS26" s="25">
        <f t="shared" si="20"/>
        <v>19.409946901355053</v>
      </c>
      <c r="DIT26" s="66">
        <v>73313019.079588056</v>
      </c>
      <c r="DIU26" s="66">
        <v>74380054.345034584</v>
      </c>
      <c r="DIV26" s="66">
        <v>75462619.78877686</v>
      </c>
      <c r="DIW26" s="66">
        <v>76560941.444991753</v>
      </c>
      <c r="DIX26" s="66">
        <v>77675248.637673408</v>
      </c>
      <c r="DIY26" s="66">
        <v>78805774.028514951</v>
      </c>
      <c r="DIZ26" s="66">
        <v>79952753.665487066</v>
      </c>
      <c r="DJA26" s="66">
        <v>81116427.032123595</v>
      </c>
      <c r="DJB26" s="66">
        <v>82297037.097524568</v>
      </c>
      <c r="DJC26" s="66">
        <v>83494830.367086828</v>
      </c>
      <c r="DJD26" s="66">
        <v>84710056.933973119</v>
      </c>
      <c r="DJE26" s="66">
        <v>85942970.531330317</v>
      </c>
      <c r="DJF26" s="66">
        <v>87193828.585267618</v>
      </c>
      <c r="DJG26" s="66">
        <v>88462892.268605724</v>
      </c>
      <c r="DJH26" s="66">
        <v>89750426.555408537</v>
      </c>
      <c r="DJI26" s="66">
        <v>91056700.276308298</v>
      </c>
      <c r="DJJ26" s="66">
        <v>92381986.174636096</v>
      </c>
      <c r="DJK26" s="66">
        <v>93726560.96336928</v>
      </c>
      <c r="DJL26" s="66">
        <v>95090705.382907763</v>
      </c>
      <c r="DJM26" s="66">
        <v>96474704.259691134</v>
      </c>
      <c r="DJN26" s="66">
        <v>97878846.56566903</v>
      </c>
      <c r="DJO26" s="66">
        <v>99303425.47863698</v>
      </c>
      <c r="DJP26" s="66">
        <v>100748738.44345047</v>
      </c>
      <c r="DJQ26" s="66">
        <v>102215087.23412985</v>
      </c>
      <c r="DJR26" s="66">
        <v>103702778.01686935</v>
      </c>
      <c r="DJS26" s="66">
        <v>105212121.41396293</v>
      </c>
      <c r="DJT26" s="66">
        <v>444967784.04156834</v>
      </c>
      <c r="DJU26" s="66">
        <v>441447159.5896576</v>
      </c>
      <c r="DJV26" s="66">
        <v>437954390.62970811</v>
      </c>
      <c r="DJW26" s="66">
        <v>434489256.76660454</v>
      </c>
      <c r="DJX26" s="66">
        <v>431051539.34901696</v>
      </c>
      <c r="DJY26" s="66">
        <v>427641021.45560443</v>
      </c>
      <c r="DJZ26" s="66">
        <v>424257487.88132656</v>
      </c>
      <c r="DKA26" s="66">
        <v>420900725.12386435</v>
      </c>
      <c r="DKB26" s="66">
        <v>417570521.37014806</v>
      </c>
      <c r="DKC26" s="66">
        <v>414266666.48299181</v>
      </c>
      <c r="DKD26" s="66">
        <v>410988951.98783338</v>
      </c>
      <c r="DKE26" s="66">
        <v>407737171.05958003</v>
      </c>
      <c r="DKF26" s="66">
        <v>404511118.50955725</v>
      </c>
      <c r="DKG26" s="66">
        <v>401310590.77256167</v>
      </c>
      <c r="DKH26" s="66">
        <v>398135385.89401561</v>
      </c>
      <c r="DKI26" s="66">
        <v>394985303.51722395</v>
      </c>
      <c r="DKJ26" s="66">
        <v>391860144.87073141</v>
      </c>
      <c r="DKK26" s="66">
        <v>388759712.7557801</v>
      </c>
      <c r="DKL26" s="66">
        <v>385683811.53386623</v>
      </c>
      <c r="DKM26" s="66">
        <v>382632247.11439484</v>
      </c>
      <c r="DKN26" s="66">
        <v>379604826.9424333</v>
      </c>
      <c r="DKO26" s="66">
        <v>376601359.98656034</v>
      </c>
      <c r="DKP26" s="66">
        <v>373621656.7268123</v>
      </c>
      <c r="DKQ26" s="66">
        <v>370665529.14272422</v>
      </c>
      <c r="DKR26" s="66">
        <v>367732790.70146579</v>
      </c>
      <c r="DKS26" s="66">
        <v>364823256.34607077</v>
      </c>
      <c r="DKT26" s="65">
        <v>73313019.079588056</v>
      </c>
      <c r="DKU26" s="65">
        <v>74380054.345034584</v>
      </c>
      <c r="DKV26" s="65">
        <v>75462619.78877686</v>
      </c>
      <c r="DKW26" s="65">
        <v>76560941.444991753</v>
      </c>
      <c r="DKX26" s="78">
        <v>69907723.773906067</v>
      </c>
      <c r="DKY26" s="78">
        <v>63044619.22281196</v>
      </c>
      <c r="DKZ26" s="78">
        <v>55966927.565840945</v>
      </c>
      <c r="DLA26" s="78">
        <v>48669856.219274156</v>
      </c>
      <c r="DLB26" s="78">
        <v>41148518.548762284</v>
      </c>
      <c r="DLC26" s="65">
        <v>42048694.641930632</v>
      </c>
      <c r="DLD26" s="65">
        <v>42968563.230170257</v>
      </c>
      <c r="DLE26" s="65">
        <v>43908555.111816145</v>
      </c>
      <c r="DLF26" s="65">
        <v>44869110.509463884</v>
      </c>
      <c r="DLG26" s="65">
        <v>45850679.27613733</v>
      </c>
      <c r="DLH26" s="65">
        <v>46853721.105966456</v>
      </c>
      <c r="DLI26" s="65">
        <v>47878705.749474041</v>
      </c>
      <c r="DLJ26" s="65">
        <v>48926113.233572029</v>
      </c>
      <c r="DLK26" s="65">
        <v>49996434.086370602</v>
      </c>
      <c r="DLL26" s="65">
        <v>51090169.566905215</v>
      </c>
      <c r="DLM26" s="65">
        <v>52207831.899889216</v>
      </c>
      <c r="DLN26" s="65">
        <v>53349944.515601985</v>
      </c>
      <c r="DLO26" s="65">
        <v>54517042.295024894</v>
      </c>
      <c r="DLP26" s="65">
        <v>55709671.820339978</v>
      </c>
      <c r="DLQ26" s="65">
        <v>56928391.630908541</v>
      </c>
      <c r="DLR26" s="65">
        <v>58173772.484849647</v>
      </c>
      <c r="DLS26" s="65">
        <v>59446397.626340955</v>
      </c>
      <c r="DLT26" s="65">
        <v>444967784.04156834</v>
      </c>
      <c r="DLU26" s="65">
        <v>441447159.5896576</v>
      </c>
      <c r="DLV26" s="65">
        <v>437954390.62970811</v>
      </c>
      <c r="DLW26" s="65">
        <v>434489256.76660454</v>
      </c>
      <c r="DLX26" s="78">
        <v>387946385.41411531</v>
      </c>
      <c r="DLY26" s="78">
        <v>342112817.16448355</v>
      </c>
      <c r="DLZ26" s="78">
        <v>296980241.51692855</v>
      </c>
      <c r="DMA26" s="78">
        <v>252540435.07431859</v>
      </c>
      <c r="DMB26" s="78">
        <v>208785260.68507403</v>
      </c>
      <c r="DMC26" s="65">
        <v>213352703.37567556</v>
      </c>
      <c r="DMD26" s="65">
        <v>218020064.67482004</v>
      </c>
      <c r="DME26" s="65">
        <v>222789530.42894483</v>
      </c>
      <c r="DMF26" s="65">
        <v>227663334.3026537</v>
      </c>
      <c r="DMG26" s="65">
        <v>232643758.82479987</v>
      </c>
      <c r="DMH26" s="65">
        <v>237733136.45745361</v>
      </c>
      <c r="DMI26" s="65">
        <v>242933850.68825465</v>
      </c>
      <c r="DMJ26" s="65">
        <v>248248337.1466614</v>
      </c>
      <c r="DMK26" s="65">
        <v>253679084.7446194</v>
      </c>
      <c r="DML26" s="65">
        <v>259228636.84218338</v>
      </c>
      <c r="DMM26" s="65">
        <v>264899592.43863881</v>
      </c>
      <c r="DMN26" s="65">
        <v>270694607.38968068</v>
      </c>
      <c r="DMO26" s="65">
        <v>276616395.65121973</v>
      </c>
      <c r="DMP26" s="65">
        <v>282667730.55039835</v>
      </c>
      <c r="DMQ26" s="65">
        <v>288851446.0844118</v>
      </c>
      <c r="DMR26" s="65">
        <v>295170438.24774241</v>
      </c>
      <c r="DMS26" s="65">
        <v>301627666.38842922</v>
      </c>
      <c r="DMT26" s="65">
        <v>59750181.954639159</v>
      </c>
      <c r="DMU26" s="65">
        <v>62559650.870767459</v>
      </c>
      <c r="DMV26" s="65">
        <v>65501221.737592451</v>
      </c>
      <c r="DMW26" s="65">
        <v>68581106.022796765</v>
      </c>
      <c r="DMX26" s="65">
        <v>71805807.258870348</v>
      </c>
      <c r="DMY26" s="65">
        <v>75182134.776072711</v>
      </c>
      <c r="DMZ26" s="65">
        <v>78717218.081122681</v>
      </c>
      <c r="DNA26" s="65">
        <v>82418521.911977932</v>
      </c>
      <c r="DNB26" s="65">
        <v>86293862.000493988</v>
      </c>
      <c r="DNC26" s="65">
        <v>90351421.576247379</v>
      </c>
      <c r="DND26" s="65">
        <v>94599768.646373078</v>
      </c>
      <c r="DNE26" s="65">
        <v>99047874.087904334</v>
      </c>
      <c r="DNF26" s="65">
        <v>103705130.59081864</v>
      </c>
      <c r="DNG26" s="65">
        <v>108581372.49179094</v>
      </c>
      <c r="DNH26" s="65">
        <v>113686896.54053479</v>
      </c>
      <c r="DNI26" s="65">
        <v>119032483.64258254</v>
      </c>
      <c r="DNJ26" s="65">
        <v>124629421.62441608</v>
      </c>
      <c r="DNK26" s="65">
        <v>130489529.06902042</v>
      </c>
      <c r="DNL26" s="65">
        <v>136625180.27219081</v>
      </c>
      <c r="DNM26" s="65">
        <v>143049331.37229201</v>
      </c>
      <c r="DNN26" s="65">
        <v>149775547.70864555</v>
      </c>
      <c r="DNO26" s="65">
        <v>156818032.46631515</v>
      </c>
      <c r="DNP26" s="65">
        <v>164191656.66777751</v>
      </c>
      <c r="DNQ26" s="65">
        <v>171911990.57480943</v>
      </c>
      <c r="DNR26" s="65">
        <v>179995336.56689918</v>
      </c>
      <c r="DNS26" s="65">
        <v>188458763.56560966</v>
      </c>
      <c r="DNT26" s="65">
        <v>21414845.298859861</v>
      </c>
      <c r="DNU26" s="65">
        <v>21925262.242108062</v>
      </c>
      <c r="DNV26" s="65">
        <v>22447844.832705989</v>
      </c>
      <c r="DNW26" s="65">
        <v>22982883.035509624</v>
      </c>
      <c r="DNX26" s="65">
        <v>23530673.726607464</v>
      </c>
      <c r="DNY26" s="65">
        <v>24091520.858047888</v>
      </c>
      <c r="DNZ26" s="65">
        <v>24665735.626492638</v>
      </c>
      <c r="DOA26" s="65">
        <v>25253636.645890288</v>
      </c>
      <c r="DOB26" s="65">
        <v>25855550.124265149</v>
      </c>
      <c r="DOC26" s="65">
        <v>26471810.04471999</v>
      </c>
      <c r="DOD26" s="65">
        <v>27102758.350752927</v>
      </c>
      <c r="DOE26" s="65">
        <v>27748745.135991227</v>
      </c>
      <c r="DOF26" s="65">
        <v>28410128.838447403</v>
      </c>
      <c r="DOG26" s="65">
        <v>29087276.439405326</v>
      </c>
      <c r="DOH26" s="65">
        <v>29780563.667046756</v>
      </c>
      <c r="DOI26" s="65">
        <v>30490375.204931255</v>
      </c>
      <c r="DOJ26" s="65">
        <v>31217104.905445158</v>
      </c>
      <c r="DOK26" s="65">
        <v>31961156.008337982</v>
      </c>
      <c r="DOL26" s="65">
        <v>32722941.364467695</v>
      </c>
      <c r="DOM26" s="65">
        <v>33502883.664878853</v>
      </c>
      <c r="DON26" s="65">
        <v>34301415.67534069</v>
      </c>
      <c r="DOO26" s="65">
        <v>35118980.476475425</v>
      </c>
      <c r="DOP26" s="65">
        <v>35956031.709609956</v>
      </c>
      <c r="DOQ26" s="65">
        <v>36813033.828487352</v>
      </c>
      <c r="DOR26" s="65">
        <v>37690462.356977805</v>
      </c>
      <c r="DOS26" s="65">
        <v>38588804.152932055</v>
      </c>
      <c r="DOT26" s="65">
        <v>59750181.954639159</v>
      </c>
      <c r="DOU26" s="65">
        <v>62559650.870767459</v>
      </c>
      <c r="DOV26" s="65">
        <v>65501221.737592451</v>
      </c>
      <c r="DOW26" s="65">
        <v>68581106.022796765</v>
      </c>
      <c r="DOX26" s="78">
        <v>64625226.532983318</v>
      </c>
      <c r="DOY26" s="78">
        <v>60145707.820858166</v>
      </c>
      <c r="DOZ26" s="78">
        <v>55102052.656785883</v>
      </c>
      <c r="DPA26" s="78">
        <v>49451113.147186756</v>
      </c>
      <c r="DPB26" s="78">
        <v>43146931.000246994</v>
      </c>
      <c r="DPC26" s="65">
        <v>44090824.903352648</v>
      </c>
      <c r="DPD26" s="65">
        <v>45055367.684134327</v>
      </c>
      <c r="DPE26" s="65">
        <v>46041011.063010901</v>
      </c>
      <c r="DPF26" s="65">
        <v>47048216.642358996</v>
      </c>
      <c r="DPG26" s="65">
        <v>48077456.122693352</v>
      </c>
      <c r="DPH26" s="65">
        <v>49129211.523576446</v>
      </c>
      <c r="DPI26" s="65">
        <v>50203975.409360729</v>
      </c>
      <c r="DPJ26" s="65">
        <v>51302251.119869329</v>
      </c>
      <c r="DPK26" s="65">
        <v>52424553.006123133</v>
      </c>
      <c r="DPL26" s="65">
        <v>53571406.671224728</v>
      </c>
      <c r="DPM26" s="65">
        <v>54743349.216511972</v>
      </c>
      <c r="DPN26" s="65">
        <v>55940929.493096501</v>
      </c>
      <c r="DPO26" s="65">
        <v>57164708.358904935</v>
      </c>
      <c r="DPP26" s="65">
        <v>58415258.941343218</v>
      </c>
      <c r="DPQ26" s="65">
        <v>59693166.905707039</v>
      </c>
      <c r="DPR26" s="65">
        <v>60999030.729464114</v>
      </c>
      <c r="DPS26" s="65">
        <v>62333461.982536688</v>
      </c>
      <c r="DPT26" s="65">
        <v>21414845.298859861</v>
      </c>
      <c r="DPU26" s="65">
        <v>21925262.242108062</v>
      </c>
      <c r="DPV26" s="65">
        <v>22447844.832705989</v>
      </c>
      <c r="DPW26" s="65">
        <v>22982883.035509624</v>
      </c>
      <c r="DPX26" s="78">
        <v>21177606.353946719</v>
      </c>
      <c r="DPY26" s="78">
        <v>19273216.686438311</v>
      </c>
      <c r="DPZ26" s="78">
        <v>17266014.938544847</v>
      </c>
      <c r="DQA26" s="78">
        <v>15152181.987534171</v>
      </c>
      <c r="DQB26" s="78">
        <v>12927775.062132575</v>
      </c>
      <c r="DQC26" s="65">
        <v>13210586.557156367</v>
      </c>
      <c r="DQD26" s="65">
        <v>13499584.91274458</v>
      </c>
      <c r="DQE26" s="65">
        <v>13794905.474328062</v>
      </c>
      <c r="DQF26" s="65">
        <v>14096686.548190825</v>
      </c>
      <c r="DQG26" s="65">
        <v>14405069.466242462</v>
      </c>
      <c r="DQH26" s="65">
        <v>14720198.652207552</v>
      </c>
      <c r="DQI26" s="65">
        <v>15042221.689263031</v>
      </c>
      <c r="DQJ26" s="65">
        <v>15371289.389155237</v>
      </c>
      <c r="DQK26" s="65">
        <v>15707555.862828955</v>
      </c>
      <c r="DQL26" s="65">
        <v>16051178.592601575</v>
      </c>
      <c r="DQM26" s="65">
        <v>16402318.505916148</v>
      </c>
      <c r="DQN26" s="65">
        <v>16761140.05070789</v>
      </c>
      <c r="DQO26" s="65">
        <v>17127811.272419408</v>
      </c>
      <c r="DQP26" s="65">
        <v>17502503.892700754</v>
      </c>
      <c r="DQQ26" s="65">
        <v>17885393.389831122</v>
      </c>
      <c r="DQR26" s="65">
        <v>18276659.080899883</v>
      </c>
      <c r="DQS26" s="65">
        <v>18676484.205785435</v>
      </c>
      <c r="DQT26" s="66">
        <v>15707711.25460685</v>
      </c>
      <c r="DQU26" s="66">
        <v>16446291.875948541</v>
      </c>
      <c r="DQV26" s="66">
        <v>17219600.747980569</v>
      </c>
      <c r="DQW26" s="66">
        <v>18029270.801978365</v>
      </c>
      <c r="DQX26" s="66">
        <v>18877011.750065718</v>
      </c>
      <c r="DQY26" s="66">
        <v>19764613.695470009</v>
      </c>
      <c r="DQZ26" s="66">
        <v>20693950.912532579</v>
      </c>
      <c r="DRA26" s="66">
        <v>21666985.804456126</v>
      </c>
      <c r="DRB26" s="66">
        <v>22685773.047146462</v>
      </c>
      <c r="DRC26" s="66">
        <v>23752463.927898675</v>
      </c>
      <c r="DRD26" s="66">
        <v>24869310.888089538</v>
      </c>
      <c r="DRE26" s="66">
        <v>26038672.279468421</v>
      </c>
      <c r="DRF26" s="66">
        <v>27263017.344090238</v>
      </c>
      <c r="DRG26" s="66">
        <v>28544931.428406112</v>
      </c>
      <c r="DRH26" s="66">
        <v>29887121.442521933</v>
      </c>
      <c r="DRI26" s="66">
        <v>31292421.57615269</v>
      </c>
      <c r="DRJ26" s="66">
        <v>32763799.283342376</v>
      </c>
      <c r="DRK26" s="66">
        <v>34304361.548586994</v>
      </c>
      <c r="DRL26" s="66">
        <v>35917361.447592296</v>
      </c>
      <c r="DRM26" s="66">
        <v>37606205.016520031</v>
      </c>
      <c r="DRN26" s="66">
        <v>39374458.444227926</v>
      </c>
      <c r="DRO26" s="66">
        <v>41225855.602690555</v>
      </c>
      <c r="DRP26" s="66">
        <v>43164305.93150264</v>
      </c>
      <c r="DRQ26" s="66">
        <v>45193902.693113707</v>
      </c>
      <c r="DRR26" s="66">
        <v>47318931.616225988</v>
      </c>
      <c r="DRS26" s="66">
        <v>49543879.945607029</v>
      </c>
      <c r="DRT26" s="66">
        <v>18440130.607055768</v>
      </c>
      <c r="DRU26" s="66">
        <v>18879646.044416979</v>
      </c>
      <c r="DRV26" s="66">
        <v>19329637.211250782</v>
      </c>
      <c r="DRW26" s="66">
        <v>19790353.793685708</v>
      </c>
      <c r="DRX26" s="66">
        <v>20262051.429050431</v>
      </c>
      <c r="DRY26" s="66">
        <v>20744991.847718995</v>
      </c>
      <c r="DRZ26" s="66">
        <v>21239443.018336851</v>
      </c>
      <c r="DSA26" s="66">
        <v>21745679.296508379</v>
      </c>
      <c r="DSB26" s="66">
        <v>22263981.577028267</v>
      </c>
      <c r="DSC26" s="66">
        <v>22794637.4497413</v>
      </c>
      <c r="DSD26" s="66">
        <v>23337941.359117076</v>
      </c>
      <c r="DSE26" s="66">
        <v>23894194.767628066</v>
      </c>
      <c r="DSF26" s="66">
        <v>24463706.323021799</v>
      </c>
      <c r="DSG26" s="66">
        <v>25046792.029579923</v>
      </c>
      <c r="DSH26" s="66">
        <v>25643775.423459135</v>
      </c>
      <c r="DSI26" s="66">
        <v>26254987.752211384</v>
      </c>
      <c r="DSJ26" s="66">
        <v>26880768.158582862</v>
      </c>
      <c r="DSK26" s="66">
        <v>27521463.868693739</v>
      </c>
      <c r="DSL26" s="66">
        <v>28177430.384703189</v>
      </c>
      <c r="DSM26" s="66">
        <v>28849031.682066511</v>
      </c>
      <c r="DSN26" s="66">
        <v>29536640.411493804</v>
      </c>
      <c r="DSO26" s="66">
        <v>30240638.105722249</v>
      </c>
      <c r="DSP26" s="66">
        <v>30961415.391216792</v>
      </c>
      <c r="DSQ26" s="66">
        <v>31699372.204916682</v>
      </c>
      <c r="DSR26" s="66">
        <v>32454918.01614802</v>
      </c>
      <c r="DSS26" s="66">
        <v>33228472.053825594</v>
      </c>
      <c r="DST26" s="65">
        <v>15707711.25460685</v>
      </c>
      <c r="DSU26" s="65">
        <v>16446291.875948541</v>
      </c>
      <c r="DSV26" s="65">
        <v>17219600.747980569</v>
      </c>
      <c r="DSW26" s="65">
        <v>18029270.801978365</v>
      </c>
      <c r="DSX26" s="78">
        <v>16989310.575059146</v>
      </c>
      <c r="DSY26" s="78">
        <v>15811690.956376007</v>
      </c>
      <c r="DSZ26" s="78">
        <v>14485765.638772806</v>
      </c>
      <c r="DTA26" s="78">
        <v>13000191.482673675</v>
      </c>
      <c r="DTB26" s="78">
        <v>11342886.523573231</v>
      </c>
      <c r="DTC26" s="65">
        <v>11591026.569342854</v>
      </c>
      <c r="DTD26" s="65">
        <v>11844594.993699055</v>
      </c>
      <c r="DTE26" s="65">
        <v>12103710.549316309</v>
      </c>
      <c r="DTF26" s="65">
        <v>12368494.586734634</v>
      </c>
      <c r="DTG26" s="65">
        <v>12639071.1111912</v>
      </c>
      <c r="DTH26" s="65">
        <v>12915566.840695204</v>
      </c>
      <c r="DTI26" s="65">
        <v>13198111.265373195</v>
      </c>
      <c r="DTJ26" s="65">
        <v>13486836.708112668</v>
      </c>
      <c r="DTK26" s="65">
        <v>13781878.386532305</v>
      </c>
      <c r="DTL26" s="65">
        <v>14083374.476307889</v>
      </c>
      <c r="DTM26" s="65">
        <v>14391466.175883573</v>
      </c>
      <c r="DTN26" s="65">
        <v>14706297.77259876</v>
      </c>
      <c r="DTO26" s="65">
        <v>15028016.710261621</v>
      </c>
      <c r="DTP26" s="65">
        <v>15356773.658200853</v>
      </c>
      <c r="DTQ26" s="65">
        <v>15692722.581828035</v>
      </c>
      <c r="DTR26" s="65">
        <v>16036020.814743631</v>
      </c>
      <c r="DTS26" s="65">
        <v>16386829.132420391</v>
      </c>
      <c r="DTT26" s="65">
        <v>18440130.607055768</v>
      </c>
      <c r="DTU26" s="65">
        <v>18879646.044416979</v>
      </c>
      <c r="DTV26" s="65">
        <v>19329637.211250782</v>
      </c>
      <c r="DTW26" s="65">
        <v>19790353.793685708</v>
      </c>
      <c r="DTX26" s="78">
        <v>18235846.286145389</v>
      </c>
      <c r="DTY26" s="78">
        <v>16595993.478175197</v>
      </c>
      <c r="DTZ26" s="78">
        <v>14867610.112835795</v>
      </c>
      <c r="DUA26" s="78">
        <v>13047407.577905027</v>
      </c>
      <c r="DUB26" s="78">
        <v>11131990.788514134</v>
      </c>
      <c r="DUC26" s="65">
        <v>11375517.222286368</v>
      </c>
      <c r="DUD26" s="65">
        <v>11624371.106024425</v>
      </c>
      <c r="DUE26" s="65">
        <v>11878668.984461045</v>
      </c>
      <c r="DUF26" s="65">
        <v>12138529.951892978</v>
      </c>
      <c r="DUG26" s="65">
        <v>12404075.707955942</v>
      </c>
      <c r="DUH26" s="65">
        <v>12675430.614619721</v>
      </c>
      <c r="DUI26" s="65">
        <v>12952721.7544301</v>
      </c>
      <c r="DUJ26" s="65">
        <v>13236078.990024922</v>
      </c>
      <c r="DUK26" s="65">
        <v>13525635.02495213</v>
      </c>
      <c r="DUL26" s="65">
        <v>13821525.465818284</v>
      </c>
      <c r="DUM26" s="65">
        <v>14123888.885796653</v>
      </c>
      <c r="DUN26" s="65">
        <v>14432866.889524633</v>
      </c>
      <c r="DUO26" s="65">
        <v>14748604.179420866</v>
      </c>
      <c r="DUP26" s="65">
        <v>15071248.623453148</v>
      </c>
      <c r="DUQ26" s="65">
        <v>15400951.32438883</v>
      </c>
      <c r="DUR26" s="65">
        <v>15737866.690560166</v>
      </c>
      <c r="DUS26" s="65">
        <v>16082152.508177744</v>
      </c>
      <c r="DUT26" s="65">
        <v>0</v>
      </c>
      <c r="DUU26" s="65">
        <v>0</v>
      </c>
      <c r="DUV26" s="65">
        <v>0</v>
      </c>
      <c r="DUW26" s="65">
        <v>0</v>
      </c>
      <c r="DUX26" s="65">
        <v>0</v>
      </c>
      <c r="DUY26" s="65">
        <v>0</v>
      </c>
      <c r="DUZ26" s="65">
        <v>0</v>
      </c>
      <c r="DVA26" s="65">
        <v>0</v>
      </c>
      <c r="DVB26" s="65">
        <v>0</v>
      </c>
      <c r="DVC26" s="65">
        <v>0</v>
      </c>
      <c r="DVD26" s="65">
        <v>0</v>
      </c>
      <c r="DVE26" s="65">
        <v>0</v>
      </c>
      <c r="DVF26" s="65">
        <v>0</v>
      </c>
      <c r="DVG26" s="65">
        <v>0</v>
      </c>
      <c r="DVH26" s="65">
        <v>0</v>
      </c>
      <c r="DVI26" s="65">
        <v>0</v>
      </c>
      <c r="DVJ26" s="65">
        <v>0</v>
      </c>
      <c r="DVK26" s="65">
        <v>0</v>
      </c>
      <c r="DVL26" s="65">
        <v>0</v>
      </c>
      <c r="DVM26" s="65">
        <v>0</v>
      </c>
      <c r="DVN26" s="65">
        <v>0</v>
      </c>
      <c r="DVO26" s="65">
        <v>0</v>
      </c>
      <c r="DVP26" s="65">
        <v>0</v>
      </c>
      <c r="DVQ26" s="65">
        <v>0</v>
      </c>
      <c r="DVR26" s="65">
        <v>0</v>
      </c>
      <c r="DVS26" s="65">
        <v>0</v>
      </c>
      <c r="DVT26" s="64">
        <v>0</v>
      </c>
      <c r="DVU26" s="64">
        <v>0</v>
      </c>
      <c r="DVV26" s="64">
        <v>0</v>
      </c>
      <c r="DVW26" s="64">
        <v>0</v>
      </c>
      <c r="DVX26" s="64">
        <v>55930.690811520413</v>
      </c>
      <c r="DVY26" s="64">
        <v>114527.56686410787</v>
      </c>
      <c r="DVZ26" s="64">
        <v>175885.94984478972</v>
      </c>
      <c r="DWA26" s="64">
        <v>240104.19072882392</v>
      </c>
      <c r="DWB26" s="64">
        <v>307283.76003251318</v>
      </c>
      <c r="DWC26" s="64">
        <v>314607.78387283295</v>
      </c>
      <c r="DWD26" s="64">
        <v>322106.37380544445</v>
      </c>
      <c r="DWE26" s="64">
        <v>329783.69056510797</v>
      </c>
      <c r="DWF26" s="64">
        <v>337643.99405655154</v>
      </c>
      <c r="DWG26" s="64">
        <v>345691.6457181602</v>
      </c>
      <c r="DWH26" s="64">
        <v>353931.1109420018</v>
      </c>
      <c r="DWI26" s="64">
        <v>362366.96155153547</v>
      </c>
      <c r="DWJ26" s="64">
        <v>371003.87833837414</v>
      </c>
      <c r="DWK26" s="64">
        <v>379846.65365951008</v>
      </c>
      <c r="DWL26" s="64">
        <v>388900.19409644551</v>
      </c>
      <c r="DWM26" s="64">
        <v>398169.52317770239</v>
      </c>
      <c r="DWN26" s="64">
        <v>407659.78416622232</v>
      </c>
      <c r="DWO26" s="64">
        <v>417376.24291320314</v>
      </c>
      <c r="DWP26" s="64">
        <v>427324.29077995656</v>
      </c>
      <c r="DWQ26" s="64">
        <v>437509.44762940722</v>
      </c>
      <c r="DWR26" s="64">
        <v>447937.36488889373</v>
      </c>
      <c r="DWS26" s="64">
        <v>458613.82868596906</v>
      </c>
      <c r="DWT26" s="65">
        <v>0</v>
      </c>
      <c r="DWU26" s="65">
        <v>0</v>
      </c>
      <c r="DWV26" s="65">
        <v>0</v>
      </c>
      <c r="DWW26" s="65">
        <v>0</v>
      </c>
      <c r="DWX26" s="65">
        <v>0</v>
      </c>
      <c r="DWY26" s="65">
        <v>0</v>
      </c>
      <c r="DWZ26" s="65">
        <v>0</v>
      </c>
      <c r="DXA26" s="65">
        <v>0</v>
      </c>
      <c r="DXB26" s="65">
        <v>0</v>
      </c>
      <c r="DXC26" s="65">
        <v>0</v>
      </c>
      <c r="DXD26" s="65">
        <v>0</v>
      </c>
      <c r="DXE26" s="65">
        <v>0</v>
      </c>
      <c r="DXF26" s="65">
        <v>0</v>
      </c>
      <c r="DXG26" s="65">
        <v>0</v>
      </c>
      <c r="DXH26" s="65">
        <v>0</v>
      </c>
      <c r="DXI26" s="65">
        <v>0</v>
      </c>
      <c r="DXJ26" s="65">
        <v>0</v>
      </c>
      <c r="DXK26" s="65">
        <v>0</v>
      </c>
      <c r="DXL26" s="65">
        <v>0</v>
      </c>
      <c r="DXM26" s="65">
        <v>0</v>
      </c>
      <c r="DXN26" s="65">
        <v>0</v>
      </c>
      <c r="DXO26" s="65">
        <v>0</v>
      </c>
      <c r="DXP26" s="65">
        <v>0</v>
      </c>
      <c r="DXQ26" s="65">
        <v>0</v>
      </c>
      <c r="DXR26" s="65">
        <v>0</v>
      </c>
      <c r="DXS26" s="65">
        <v>0</v>
      </c>
      <c r="DXT26" s="65">
        <v>0</v>
      </c>
      <c r="DXU26" s="65">
        <v>0</v>
      </c>
      <c r="DXV26" s="65">
        <v>0</v>
      </c>
      <c r="DXW26" s="65">
        <v>0</v>
      </c>
      <c r="DXX26" s="65">
        <v>1110591.7571482987</v>
      </c>
      <c r="DXY26" s="65">
        <v>2274124.8119776482</v>
      </c>
      <c r="DXZ26" s="65">
        <v>3492491.9263751982</v>
      </c>
      <c r="DYA26" s="65">
        <v>4767646.01350623</v>
      </c>
      <c r="DYB26" s="65">
        <v>6101601.9299255945</v>
      </c>
      <c r="DYC26" s="65">
        <v>6247031.9324554661</v>
      </c>
      <c r="DYD26" s="65">
        <v>6395928.2190659316</v>
      </c>
      <c r="DYE26" s="65">
        <v>6548373.4076839583</v>
      </c>
      <c r="DYF26" s="65">
        <v>6704452.085412059</v>
      </c>
      <c r="DYG26" s="65">
        <v>6864250.8554630503</v>
      </c>
      <c r="DYH26" s="65">
        <v>7027858.3852134906</v>
      </c>
      <c r="DYI26" s="65">
        <v>7195365.4554024544</v>
      </c>
      <c r="DYJ26" s="65">
        <v>7366865.0105029438</v>
      </c>
      <c r="DYK26" s="65">
        <v>7542452.2102938872</v>
      </c>
      <c r="DYL26" s="65">
        <v>7722224.4826613562</v>
      </c>
      <c r="DYM26" s="65">
        <v>7906281.5776582696</v>
      </c>
      <c r="DYN26" s="65">
        <v>8094725.6228526002</v>
      </c>
      <c r="DYO26" s="65">
        <v>8287661.1799947908</v>
      </c>
      <c r="DYP26" s="65">
        <v>8485195.3030358255</v>
      </c>
      <c r="DYQ26" s="65">
        <v>8687437.5975281484</v>
      </c>
      <c r="DYR26" s="65">
        <v>8894500.281442374</v>
      </c>
      <c r="DYS26" s="65">
        <v>9106498.2474335581</v>
      </c>
      <c r="DYT26" s="67">
        <v>5415.2</v>
      </c>
      <c r="DYU26" s="68">
        <f ca="1">10000000*'Country Model'!$DYT$8/57000</f>
        <v>59385.964912280702</v>
      </c>
      <c r="DYV26" s="68">
        <f ca="1">10000000*'Country Model'!$DYT$8/57000</f>
        <v>59385.964912280702</v>
      </c>
      <c r="DYW26" s="38">
        <f ca="1">'Country Model'!$DYT$8/(220*8)</f>
        <v>0.19232954545454545</v>
      </c>
      <c r="DYX26" s="38">
        <f ca="1">'Country Model'!$DYT$8/(220*8)</f>
        <v>0.19232954545454545</v>
      </c>
      <c r="DYY26" s="25">
        <v>3.2000000000000001E-2</v>
      </c>
      <c r="DYZ26" s="25">
        <f t="shared" si="21"/>
        <v>3.2000000000000001E-2</v>
      </c>
      <c r="DZA26" s="25">
        <f t="shared" si="22"/>
        <v>0.05</v>
      </c>
      <c r="DZB26" s="25">
        <v>0.01</v>
      </c>
      <c r="DZC26" s="25">
        <v>0.02</v>
      </c>
      <c r="DZD26" s="25">
        <v>0</v>
      </c>
      <c r="DZE26" s="25">
        <v>0</v>
      </c>
      <c r="DZF26" s="25">
        <v>7.0000000000000007E-2</v>
      </c>
      <c r="DZG26" s="25">
        <v>0.04</v>
      </c>
      <c r="DZH26" s="25">
        <v>0.06</v>
      </c>
      <c r="DZI26" s="25">
        <v>0</v>
      </c>
      <c r="DZJ26" s="25">
        <v>0.02</v>
      </c>
      <c r="DZK26" s="25">
        <v>0.17</v>
      </c>
      <c r="DZL26" s="46">
        <v>0.67</v>
      </c>
      <c r="DZM26" s="46">
        <v>0.33</v>
      </c>
      <c r="DZN26" s="46">
        <v>0.33</v>
      </c>
      <c r="DZO26" s="46">
        <v>0.33</v>
      </c>
      <c r="DZP26" s="46">
        <v>0.17</v>
      </c>
      <c r="DZQ26" s="46">
        <v>1</v>
      </c>
      <c r="DZR26" s="46">
        <v>0.5</v>
      </c>
      <c r="DZS26" s="46">
        <v>0.33</v>
      </c>
      <c r="DZT26" s="46">
        <v>0.5</v>
      </c>
      <c r="DZU26" s="46">
        <v>0.17</v>
      </c>
      <c r="DZW26" s="69">
        <v>0</v>
      </c>
      <c r="DZX26" s="69">
        <v>1</v>
      </c>
      <c r="DZY26" s="69">
        <v>2</v>
      </c>
      <c r="DZZ26" s="69">
        <v>3</v>
      </c>
      <c r="EAA26" s="69">
        <v>4</v>
      </c>
      <c r="EAB26" s="69">
        <v>5</v>
      </c>
      <c r="EAC26" s="69">
        <v>6</v>
      </c>
      <c r="EAD26" s="69">
        <v>7</v>
      </c>
      <c r="EAE26" s="69">
        <v>8</v>
      </c>
      <c r="EAF26" s="69">
        <v>9</v>
      </c>
      <c r="EAG26" s="69">
        <v>10</v>
      </c>
      <c r="EAH26" s="69">
        <v>11</v>
      </c>
      <c r="EAI26" s="69">
        <v>12</v>
      </c>
      <c r="EAJ26" s="69">
        <v>13</v>
      </c>
      <c r="EAK26" s="69">
        <v>14</v>
      </c>
      <c r="EAL26" s="69">
        <v>15</v>
      </c>
      <c r="EAM26" s="69">
        <v>16</v>
      </c>
      <c r="EAN26" s="69">
        <v>17</v>
      </c>
      <c r="EAO26" s="69">
        <v>18</v>
      </c>
      <c r="EAP26" s="69">
        <v>19</v>
      </c>
      <c r="EAQ26" s="69">
        <v>20</v>
      </c>
      <c r="EAR26" s="69">
        <v>21</v>
      </c>
      <c r="EAS26" s="69">
        <v>22</v>
      </c>
      <c r="EAT26" s="69">
        <v>23</v>
      </c>
      <c r="EAU26" s="69">
        <v>24</v>
      </c>
      <c r="EAV26" s="69">
        <v>25</v>
      </c>
      <c r="EAW26" s="69">
        <v>26</v>
      </c>
      <c r="EAX26" s="69">
        <v>27</v>
      </c>
      <c r="EAY26" s="69">
        <v>28</v>
      </c>
      <c r="EAZ26" s="69">
        <v>29</v>
      </c>
      <c r="EBA26" s="69">
        <v>30</v>
      </c>
      <c r="EBB26" s="69">
        <v>31</v>
      </c>
      <c r="EBC26" s="69">
        <v>32</v>
      </c>
      <c r="EBD26" s="69">
        <v>33</v>
      </c>
      <c r="EBE26" s="69">
        <v>34</v>
      </c>
      <c r="EBF26" s="69">
        <v>35</v>
      </c>
      <c r="EBG26" s="69">
        <v>36</v>
      </c>
      <c r="EBH26" s="69">
        <v>37</v>
      </c>
      <c r="EBI26" s="69">
        <v>38</v>
      </c>
      <c r="EBJ26" s="69">
        <v>39</v>
      </c>
      <c r="EBK26" s="69">
        <v>40</v>
      </c>
      <c r="EBL26" s="69">
        <v>41</v>
      </c>
      <c r="EBM26" s="69">
        <v>42</v>
      </c>
      <c r="EBO26" s="70">
        <v>2813156.8802015739</v>
      </c>
      <c r="EBP26" s="70">
        <v>2854101.0076716202</v>
      </c>
      <c r="EBQ26" s="70">
        <v>2895641.056963902</v>
      </c>
      <c r="EBR26" s="70">
        <v>2937785.7014301335</v>
      </c>
      <c r="EBS26" s="70">
        <v>2980543.7406584388</v>
      </c>
      <c r="EBT26" s="70">
        <v>3023924.1023106561</v>
      </c>
      <c r="EBU26" s="70">
        <v>3067935.843986393</v>
      </c>
      <c r="EBV26" s="70">
        <v>3112588.1551142037</v>
      </c>
      <c r="EBW26" s="70">
        <v>3157890.3588702991</v>
      </c>
      <c r="EBX26" s="70">
        <v>3203851.9141251738</v>
      </c>
      <c r="EBY26" s="70">
        <v>3250482.4174185749</v>
      </c>
      <c r="EBZ26" s="70">
        <v>3297791.6049632081</v>
      </c>
      <c r="ECA26" s="70">
        <v>3345789.3546776101</v>
      </c>
      <c r="ECB26" s="70">
        <v>3394485.6882486078</v>
      </c>
      <c r="ECC26" s="70">
        <v>3443890.7732237978</v>
      </c>
      <c r="ECD26" s="70">
        <v>3494014.9251344753</v>
      </c>
      <c r="ECE26" s="70">
        <v>3544868.6096494673</v>
      </c>
      <c r="ECF26" s="70">
        <v>3596462.4447603105</v>
      </c>
      <c r="ECG26" s="70">
        <v>3648807.202998233</v>
      </c>
      <c r="ECH26" s="70">
        <v>3701913.8136834069</v>
      </c>
      <c r="ECI26" s="70">
        <v>3755793.3652069317</v>
      </c>
      <c r="ECJ26" s="70">
        <v>3810457.1073460365</v>
      </c>
      <c r="ECK26" s="70">
        <v>3865916.4536129753</v>
      </c>
      <c r="ECL26" s="70">
        <v>3922182.983638111</v>
      </c>
      <c r="ECM26" s="70">
        <v>3979268.4455876835</v>
      </c>
      <c r="ECN26" s="70">
        <v>4037184.7586167669</v>
      </c>
      <c r="ECO26" s="70">
        <v>16634191.153519936</v>
      </c>
      <c r="ECP26" s="70">
        <v>16502579.962298576</v>
      </c>
      <c r="ECQ26" s="70">
        <v>16372010.090459377</v>
      </c>
      <c r="ECR26" s="70">
        <v>16242473.298991309</v>
      </c>
      <c r="ECS26" s="70">
        <v>16113961.414071133</v>
      </c>
      <c r="ECT26" s="70">
        <v>15986466.326547617</v>
      </c>
      <c r="ECU26" s="70">
        <v>15859979.991429854</v>
      </c>
      <c r="ECV26" s="70">
        <v>15734494.42737961</v>
      </c>
      <c r="ECW26" s="70">
        <v>15610001.716207713</v>
      </c>
      <c r="ECX26" s="70">
        <v>15486494.002374401</v>
      </c>
      <c r="ECY26" s="70">
        <v>15363963.492493635</v>
      </c>
      <c r="ECZ26" s="70">
        <v>15242402.454841336</v>
      </c>
      <c r="EDA26" s="70">
        <v>15121803.218867512</v>
      </c>
      <c r="EDB26" s="70">
        <v>15002158.174712239</v>
      </c>
      <c r="EDC26" s="70">
        <v>14883459.77272548</v>
      </c>
      <c r="EDD26" s="70">
        <v>14765700.522990689</v>
      </c>
      <c r="EDE26" s="70">
        <v>14648872.994852211</v>
      </c>
      <c r="EDF26" s="70">
        <v>14532969.816446392</v>
      </c>
      <c r="EDG26" s="70">
        <v>14417983.674236417</v>
      </c>
      <c r="EDH26" s="70">
        <v>14303907.312550815</v>
      </c>
      <c r="EDI26" s="70">
        <v>14190733.533125637</v>
      </c>
      <c r="EDJ26" s="70">
        <v>14078455.194650229</v>
      </c>
      <c r="EDK26" s="70">
        <v>13967065.212316619</v>
      </c>
      <c r="EDL26" s="70">
        <v>13856556.557372468</v>
      </c>
      <c r="EDM26" s="70">
        <v>13746922.25667754</v>
      </c>
      <c r="EDN26" s="70">
        <v>13638155.392263703</v>
      </c>
      <c r="EDO26" s="71">
        <v>2813156.8802015739</v>
      </c>
      <c r="EDP26" s="71">
        <v>2854101.0076716202</v>
      </c>
      <c r="EDQ26" s="71">
        <v>2895641.056963902</v>
      </c>
      <c r="EDR26" s="71">
        <v>2937785.7014301335</v>
      </c>
      <c r="EDS26" s="79">
        <v>2682489.3665925949</v>
      </c>
      <c r="EDT26" s="79">
        <v>2419139.2818485247</v>
      </c>
      <c r="EDU26" s="79">
        <v>2147555.0907904753</v>
      </c>
      <c r="EDV26" s="79">
        <v>1867552.8930685222</v>
      </c>
      <c r="EDW26" s="79">
        <v>1578945.1794351495</v>
      </c>
      <c r="EDX26" s="71">
        <v>1613486.6101616679</v>
      </c>
      <c r="EDY26" s="71">
        <v>1648783.6785456392</v>
      </c>
      <c r="EDZ26" s="71">
        <v>1684852.9151203202</v>
      </c>
      <c r="EEA26" s="71">
        <v>1721711.2120453727</v>
      </c>
      <c r="EEB26" s="71">
        <v>1759375.831017901</v>
      </c>
      <c r="EEC26" s="71">
        <v>1797864.411356552</v>
      </c>
      <c r="EED26" s="71">
        <v>1837194.9782624664</v>
      </c>
      <c r="EEE26" s="71">
        <v>1877385.9512609479</v>
      </c>
      <c r="EEF26" s="71">
        <v>1918456.1528278049</v>
      </c>
      <c r="EEG26" s="71">
        <v>1960424.8172044051</v>
      </c>
      <c r="EEH26" s="71">
        <v>2003311.5994055693</v>
      </c>
      <c r="EEI26" s="71">
        <v>2047136.5844245253</v>
      </c>
      <c r="EEJ26" s="71">
        <v>2091920.2966392315</v>
      </c>
      <c r="EEK26" s="71">
        <v>2137683.7094244757</v>
      </c>
      <c r="EEL26" s="71">
        <v>2184448.2549742507</v>
      </c>
      <c r="EEM26" s="71">
        <v>2232235.8343390073</v>
      </c>
      <c r="EEN26" s="71">
        <v>2281068.8276824849</v>
      </c>
      <c r="EEO26" s="71">
        <v>16634191.153519936</v>
      </c>
      <c r="EEP26" s="71">
        <v>16502579.962298576</v>
      </c>
      <c r="EEQ26" s="71">
        <v>16372010.090459377</v>
      </c>
      <c r="EER26" s="71">
        <v>16242473.298991309</v>
      </c>
      <c r="EES26" s="79">
        <v>14502565.27266402</v>
      </c>
      <c r="EET26" s="79">
        <v>12789173.061238093</v>
      </c>
      <c r="EEU26" s="79">
        <v>11101985.994000899</v>
      </c>
      <c r="EEV26" s="79">
        <v>9440696.6564277671</v>
      </c>
      <c r="EEW26" s="79">
        <v>7805000.8581038564</v>
      </c>
      <c r="EEX26" s="71">
        <v>7975745.162574931</v>
      </c>
      <c r="EEY26" s="71">
        <v>8150224.715515459</v>
      </c>
      <c r="EEZ26" s="71">
        <v>8328521.2302286839</v>
      </c>
      <c r="EFA26" s="71">
        <v>8510718.2076001186</v>
      </c>
      <c r="EFB26" s="71">
        <v>8696900.9752031732</v>
      </c>
      <c r="EFC26" s="71">
        <v>8887156.7272602748</v>
      </c>
      <c r="EFD26" s="71">
        <v>9081574.5654781852</v>
      </c>
      <c r="EFE26" s="71">
        <v>9280245.5407766402</v>
      </c>
      <c r="EFF26" s="71">
        <v>9483262.6959298626</v>
      </c>
      <c r="EFG26" s="71">
        <v>9690721.1091409028</v>
      </c>
      <c r="EFH26" s="71">
        <v>9902717.9385692347</v>
      </c>
      <c r="EFI26" s="71">
        <v>10119352.467832441</v>
      </c>
      <c r="EFJ26" s="71">
        <v>10340726.152503304</v>
      </c>
      <c r="EFK26" s="71">
        <v>10566942.667624094</v>
      </c>
      <c r="EFL26" s="71">
        <v>10798107.956260271</v>
      </c>
      <c r="EFM26" s="71">
        <v>11034330.279116383</v>
      </c>
      <c r="EFN26" s="71">
        <v>11275720.265237352</v>
      </c>
      <c r="EFO26" s="70">
        <v>0</v>
      </c>
      <c r="EFP26" s="70">
        <v>0</v>
      </c>
      <c r="EFQ26" s="70">
        <v>0</v>
      </c>
      <c r="EFR26" s="70">
        <v>0</v>
      </c>
      <c r="EFS26" s="70">
        <v>298054.37406584388</v>
      </c>
      <c r="EFT26" s="70">
        <v>604784.82046213141</v>
      </c>
      <c r="EFU26" s="70">
        <v>920380.7531959177</v>
      </c>
      <c r="EFV26" s="70">
        <v>1245035.2620456815</v>
      </c>
      <c r="EFW26" s="70">
        <v>1578945.1794351495</v>
      </c>
      <c r="EFX26" s="70">
        <v>1590365.3039635059</v>
      </c>
      <c r="EFY26" s="70">
        <v>1601698.7388729358</v>
      </c>
      <c r="EFZ26" s="70">
        <v>1612938.6898428879</v>
      </c>
      <c r="EGA26" s="70">
        <v>1624078.1426322374</v>
      </c>
      <c r="EGB26" s="70">
        <v>1635109.8572307068</v>
      </c>
      <c r="EGC26" s="70">
        <v>1646026.3618672458</v>
      </c>
      <c r="EGD26" s="70">
        <v>1656819.946872009</v>
      </c>
      <c r="EGE26" s="70">
        <v>1667482.6583885194</v>
      </c>
      <c r="EGF26" s="70">
        <v>1678006.2919325056</v>
      </c>
      <c r="EGG26" s="70">
        <v>1688382.3857938279</v>
      </c>
      <c r="EGH26" s="70">
        <v>1698602.2142778377</v>
      </c>
      <c r="EGI26" s="70">
        <v>1708656.7807824065</v>
      </c>
      <c r="EGJ26" s="70">
        <v>1718536.810706805</v>
      </c>
      <c r="EGK26" s="70">
        <v>1728232.7441884996</v>
      </c>
      <c r="EGL26" s="70">
        <v>1737734.7286638604</v>
      </c>
      <c r="EGM26" s="70">
        <v>1747032.6112486762</v>
      </c>
      <c r="EGN26" s="70">
        <v>1756115.930934282</v>
      </c>
      <c r="EGO26" s="70">
        <v>0</v>
      </c>
      <c r="EGP26" s="70">
        <v>0</v>
      </c>
      <c r="EGQ26" s="70">
        <v>0</v>
      </c>
      <c r="EGR26" s="70">
        <v>0</v>
      </c>
      <c r="EGS26" s="70">
        <v>1611396.1414071135</v>
      </c>
      <c r="EGT26" s="70">
        <v>3197293.2653095238</v>
      </c>
      <c r="EGU26" s="70">
        <v>4757993.9974289555</v>
      </c>
      <c r="EGV26" s="70">
        <v>6293797.7709518429</v>
      </c>
      <c r="EGW26" s="70">
        <v>7805000.8581038564</v>
      </c>
      <c r="EGX26" s="70">
        <v>7510748.8397994703</v>
      </c>
      <c r="EGY26" s="70">
        <v>7213738.7769781761</v>
      </c>
      <c r="EGZ26" s="70">
        <v>6913881.2246126523</v>
      </c>
      <c r="EHA26" s="70">
        <v>6611085.0112673938</v>
      </c>
      <c r="EHB26" s="70">
        <v>6305257.1995090656</v>
      </c>
      <c r="EHC26" s="70">
        <v>5996303.0454652049</v>
      </c>
      <c r="EHD26" s="70">
        <v>5684125.9575125035</v>
      </c>
      <c r="EHE26" s="70">
        <v>5368627.4540755711</v>
      </c>
      <c r="EHF26" s="70">
        <v>5049707.1205165293</v>
      </c>
      <c r="EHG26" s="70">
        <v>4727262.5650955141</v>
      </c>
      <c r="EHH26" s="70">
        <v>4401189.3739815801</v>
      </c>
      <c r="EHI26" s="70">
        <v>4071381.0652931966</v>
      </c>
      <c r="EHJ26" s="70">
        <v>3737729.0421469249</v>
      </c>
      <c r="EHK26" s="70">
        <v>3400122.5446925256</v>
      </c>
      <c r="EHL26" s="70">
        <v>3058448.6011121962</v>
      </c>
      <c r="EHM26" s="70">
        <v>2712591.9775611572</v>
      </c>
      <c r="EHN26" s="70">
        <v>2362435.1270263512</v>
      </c>
      <c r="EHO26" s="70">
        <f t="shared" si="23"/>
        <v>41710974.580161564</v>
      </c>
      <c r="EHP26" s="70">
        <f t="shared" si="24"/>
        <v>79573829.765261471</v>
      </c>
      <c r="EHQ26" s="70">
        <f t="shared" si="25"/>
        <v>3208536.5061662742</v>
      </c>
      <c r="EHR26" s="70">
        <f t="shared" si="26"/>
        <v>3459731.7289244118</v>
      </c>
      <c r="EHS26" s="70">
        <f t="shared" si="27"/>
        <v>201413358.81363255</v>
      </c>
      <c r="EHT26" s="70">
        <f t="shared" si="28"/>
        <v>342794980.75812459</v>
      </c>
      <c r="EHU26" s="70">
        <f t="shared" si="29"/>
        <v>15493335.29335635</v>
      </c>
      <c r="EHV26" s="70">
        <f t="shared" si="30"/>
        <v>14904129.598179329</v>
      </c>
      <c r="EHW26" s="70">
        <f t="shared" si="31"/>
        <v>243124333.39379412</v>
      </c>
      <c r="EHX26" s="70">
        <f t="shared" si="31"/>
        <v>422368810.52338606</v>
      </c>
      <c r="EHY26" s="70">
        <f t="shared" si="31"/>
        <v>18701871.799522623</v>
      </c>
      <c r="EHZ26" s="70">
        <f t="shared" si="31"/>
        <v>18363861.327103741</v>
      </c>
      <c r="EIA26" s="70">
        <f t="shared" si="32"/>
        <v>25696737.149675317</v>
      </c>
      <c r="EIB26" s="70">
        <f t="shared" si="33"/>
        <v>46430809.177858025</v>
      </c>
      <c r="EIC26" s="70">
        <f t="shared" si="64"/>
        <v>34195207.092878975</v>
      </c>
      <c r="EID26" s="70">
        <f t="shared" si="64"/>
        <v>33267990.925283071</v>
      </c>
      <c r="EIE26" s="70">
        <f t="shared" si="34"/>
        <v>131512736.72528677</v>
      </c>
      <c r="EIF26" s="70">
        <f t="shared" si="35"/>
        <v>234004863.79827726</v>
      </c>
      <c r="EIG26" s="70">
        <f t="shared" si="65"/>
        <v>52897078.892401598</v>
      </c>
      <c r="EIH26" s="70">
        <f t="shared" si="65"/>
        <v>51631852.252386808</v>
      </c>
      <c r="EII26" s="70">
        <f t="shared" si="65"/>
        <v>157209473.87496209</v>
      </c>
      <c r="EIJ26" s="70">
        <f t="shared" si="65"/>
        <v>280435672.97613525</v>
      </c>
      <c r="EIK26" s="70">
        <f t="shared" si="65"/>
        <v>87092285.985280573</v>
      </c>
      <c r="EIL26" s="70">
        <f t="shared" si="65"/>
        <v>84899843.177669883</v>
      </c>
      <c r="EIM26" s="70">
        <f t="shared" si="36"/>
        <v>16014237.430486247</v>
      </c>
      <c r="EIN26" s="70">
        <f t="shared" si="36"/>
        <v>33143020.587403446</v>
      </c>
      <c r="EIO26" s="70">
        <f t="shared" si="37"/>
        <v>1231864.4177297114</v>
      </c>
      <c r="EIP26" s="70">
        <f t="shared" si="38"/>
        <v>1441000.8951044977</v>
      </c>
      <c r="EIQ26" s="70">
        <f t="shared" si="66"/>
        <v>69900622.088345781</v>
      </c>
      <c r="EIR26" s="70">
        <f t="shared" si="66"/>
        <v>108790116.95984733</v>
      </c>
      <c r="EIS26" s="70">
        <f t="shared" si="39"/>
        <v>5376970.9298727522</v>
      </c>
      <c r="EIT26" s="70">
        <f t="shared" si="40"/>
        <v>4730005.0852107536</v>
      </c>
      <c r="EIU26" s="70">
        <f t="shared" si="67"/>
        <v>85914859.518832028</v>
      </c>
      <c r="EIV26" s="70">
        <f t="shared" si="67"/>
        <v>141933137.54725081</v>
      </c>
      <c r="EIW26" s="70">
        <f t="shared" si="41"/>
        <v>6608835.3476024633</v>
      </c>
      <c r="EIX26" s="70">
        <f t="shared" si="42"/>
        <v>6171005.9803152522</v>
      </c>
      <c r="EIY26" s="70">
        <v>16.533822232098363</v>
      </c>
      <c r="EIZ26" s="70">
        <v>17.311246803978928</v>
      </c>
      <c r="EJA26" s="70">
        <v>18.125226079090201</v>
      </c>
      <c r="EJB26" s="70">
        <v>18.977478868975602</v>
      </c>
      <c r="EJC26" s="70">
        <v>19.869804804139203</v>
      </c>
      <c r="EJD26" s="70">
        <v>20.804088134174005</v>
      </c>
      <c r="EJE26" s="70">
        <v>21.782301706573293</v>
      </c>
      <c r="EJF26" s="70">
        <v>22.806511132626667</v>
      </c>
      <c r="EJG26" s="70">
        <v>23.878879149197601</v>
      </c>
      <c r="EJH26" s="70">
        <v>25.001670185592861</v>
      </c>
      <c r="EJI26" s="70">
        <v>26.177255145167379</v>
      </c>
      <c r="EJJ26" s="70">
        <v>27.408116411761338</v>
      </c>
      <c r="EJK26" s="70">
        <v>28.696853091541286</v>
      </c>
      <c r="EJL26" s="70">
        <v>30.046186501313862</v>
      </c>
      <c r="EJM26" s="70">
        <v>31.458965914901579</v>
      </c>
      <c r="EJN26" s="70">
        <v>32.938174579714577</v>
      </c>
      <c r="EJO26" s="70">
        <v>34.48693601622314</v>
      </c>
      <c r="EJP26" s="70">
        <v>36.108520613633083</v>
      </c>
      <c r="EJQ26" s="70">
        <v>37.806352535691396</v>
      </c>
      <c r="EJR26" s="70">
        <v>39.584016951204795</v>
      </c>
      <c r="EJS26" s="70">
        <v>41.445267604538934</v>
      </c>
      <c r="EJT26" s="70">
        <v>43.394034742084528</v>
      </c>
      <c r="EJU26" s="70">
        <v>45.434433411428024</v>
      </c>
      <c r="EJV26" s="70">
        <v>47.570772150751246</v>
      </c>
      <c r="EJW26" s="70">
        <v>49.807562086809007</v>
      </c>
      <c r="EJX26" s="70">
        <v>52.149526460695832</v>
      </c>
      <c r="EJY26" s="70">
        <v>19.409946901355053</v>
      </c>
      <c r="EJZ26" s="70">
        <v>19.872577643148318</v>
      </c>
      <c r="EKA26" s="70">
        <v>20.346235061332816</v>
      </c>
      <c r="EKB26" s="70">
        <v>20.831181973705228</v>
      </c>
      <c r="EKC26" s="70">
        <v>21.327687462252079</v>
      </c>
      <c r="EKD26" s="70">
        <v>21.836027022454992</v>
      </c>
      <c r="EKE26" s="70">
        <v>22.356482716154538</v>
      </c>
      <c r="EKF26" s="70">
        <v>22.889343328057645</v>
      </c>
      <c r="EKG26" s="70">
        <v>23.434904525975242</v>
      </c>
      <c r="EKH26" s="70">
        <v>23.993469024879122</v>
      </c>
      <c r="EKI26" s="70">
        <v>24.565346754869132</v>
      </c>
      <c r="EKJ26" s="70">
        <v>25.150855033143738</v>
      </c>
      <c r="EKK26" s="70">
        <v>25.750318740069485</v>
      </c>
      <c r="EKL26" s="70">
        <v>26.364070499447031</v>
      </c>
      <c r="EKM26" s="70">
        <v>26.992450863073767</v>
      </c>
      <c r="EKN26" s="70">
        <v>27.635808499705433</v>
      </c>
      <c r="EKO26" s="70">
        <v>28.29450038852163</v>
      </c>
      <c r="EKP26" s="70">
        <v>28.968892017202371</v>
      </c>
      <c r="EKQ26" s="70">
        <v>29.659357584725992</v>
      </c>
      <c r="EKR26" s="70">
        <v>30.366280209000429</v>
      </c>
      <c r="EKS26" s="70">
        <v>31.090052139443543</v>
      </c>
      <c r="EKT26" s="70">
        <v>31.831074974630081</v>
      </c>
      <c r="EKU26" s="70">
        <v>32.589759885126256</v>
      </c>
      <c r="EKV26" s="70">
        <v>33.366527841635595</v>
      </c>
      <c r="EKW26" s="70">
        <v>34.16180984858245</v>
      </c>
      <c r="EKX26" s="70">
        <v>34.976047183263013</v>
      </c>
      <c r="EKY26" s="71">
        <v>16.533822232098363</v>
      </c>
      <c r="EKZ26" s="71">
        <v>17.311246803978928</v>
      </c>
      <c r="ELA26" s="71">
        <v>18.125226079090201</v>
      </c>
      <c r="ELB26" s="71">
        <v>18.977478868975602</v>
      </c>
      <c r="ELC26" s="79">
        <v>17.882824323725281</v>
      </c>
      <c r="ELD26" s="79">
        <v>16.643270507339203</v>
      </c>
      <c r="ELE26" s="79">
        <v>15.247611194601305</v>
      </c>
      <c r="ELF26" s="79">
        <v>13.683906679576001</v>
      </c>
      <c r="ELG26" s="79">
        <v>11.939439574598801</v>
      </c>
      <c r="ELH26" s="71">
        <v>12.20062997585579</v>
      </c>
      <c r="ELI26" s="71">
        <v>12.467534248796836</v>
      </c>
      <c r="ELJ26" s="71">
        <v>12.740277391620433</v>
      </c>
      <c r="ELK26" s="71">
        <v>13.018987137019392</v>
      </c>
      <c r="ELL26" s="71">
        <v>13.303794012001374</v>
      </c>
      <c r="ELM26" s="71">
        <v>13.594831399018071</v>
      </c>
      <c r="ELN26" s="71">
        <v>13.892235598431675</v>
      </c>
      <c r="ELO26" s="71">
        <v>14.196145892347873</v>
      </c>
      <c r="ELP26" s="71">
        <v>14.506704609845274</v>
      </c>
      <c r="ELQ26" s="71">
        <v>14.824057193631807</v>
      </c>
      <c r="ELR26" s="71">
        <v>15.148352268159321</v>
      </c>
      <c r="ELS26" s="71">
        <v>15.47974170922827</v>
      </c>
      <c r="ELT26" s="71">
        <v>15.81838071511509</v>
      </c>
      <c r="ELU26" s="71">
        <v>16.164427879255587</v>
      </c>
      <c r="ELV26" s="71">
        <v>16.518045264518356</v>
      </c>
      <c r="ELW26" s="71">
        <v>16.879398479103024</v>
      </c>
      <c r="ELX26" s="71">
        <v>17.248656754098874</v>
      </c>
      <c r="ELY26" s="71">
        <v>19.409946901355053</v>
      </c>
      <c r="ELZ26" s="71">
        <v>19.872577643148318</v>
      </c>
      <c r="EMA26" s="71">
        <v>20.346235061332816</v>
      </c>
      <c r="EMB26" s="71">
        <v>20.831181973705228</v>
      </c>
      <c r="EMC26" s="79">
        <v>19.194918716026869</v>
      </c>
      <c r="EMD26" s="79">
        <v>17.468821617963993</v>
      </c>
      <c r="EME26" s="79">
        <v>15.649537901308175</v>
      </c>
      <c r="EMF26" s="79">
        <v>13.733605996834587</v>
      </c>
      <c r="EMG26" s="79">
        <v>11.717452262987621</v>
      </c>
      <c r="EMH26" s="71">
        <v>11.973786409926189</v>
      </c>
      <c r="EMI26" s="71">
        <v>12.235728191819181</v>
      </c>
      <c r="EMJ26" s="71">
        <v>12.503400282801735</v>
      </c>
      <c r="EMK26" s="71">
        <v>12.776928040661465</v>
      </c>
      <c r="EML26" s="71">
        <v>13.05643956554677</v>
      </c>
      <c r="EMM26" s="71">
        <v>13.34206575995945</v>
      </c>
      <c r="EMN26" s="71">
        <v>13.633940390059754</v>
      </c>
      <c r="EMO26" s="71">
        <v>13.932200148312541</v>
      </c>
      <c r="EMP26" s="71">
        <v>14.236984717503908</v>
      </c>
      <c r="EMQ26" s="71">
        <v>14.548436836158267</v>
      </c>
      <c r="EMR26" s="71">
        <v>14.866702365386496</v>
      </c>
      <c r="EMS26" s="71">
        <v>15.19193035719649</v>
      </c>
      <c r="EMT26" s="71">
        <v>15.52427312429808</v>
      </c>
      <c r="EMU26" s="71">
        <v>15.86388631143503</v>
      </c>
      <c r="EMV26" s="71">
        <v>16.210928968277507</v>
      </c>
      <c r="EMW26" s="71">
        <v>16.565563623909178</v>
      </c>
      <c r="EMX26" s="71">
        <v>16.927956362943785</v>
      </c>
      <c r="EMY26" s="70">
        <v>0</v>
      </c>
      <c r="EMZ26" s="70">
        <v>0</v>
      </c>
      <c r="ENA26" s="70">
        <v>0</v>
      </c>
      <c r="ENB26" s="70">
        <v>0</v>
      </c>
      <c r="ENC26" s="70">
        <v>1.9869804804139228</v>
      </c>
      <c r="END26" s="70">
        <v>4.1608176268348025</v>
      </c>
      <c r="ENE26" s="70">
        <v>6.5346905119719878</v>
      </c>
      <c r="ENF26" s="70">
        <v>9.1226044530506663</v>
      </c>
      <c r="ENG26" s="70">
        <v>11.939439574598801</v>
      </c>
      <c r="ENH26" s="70">
        <v>12.801040209737071</v>
      </c>
      <c r="ENI26" s="70">
        <v>13.709720896370543</v>
      </c>
      <c r="ENJ26" s="70">
        <v>14.667839020140905</v>
      </c>
      <c r="ENK26" s="70">
        <v>15.677865954521893</v>
      </c>
      <c r="ENL26" s="70">
        <v>16.742392489312486</v>
      </c>
      <c r="ENM26" s="70">
        <v>17.864134515883507</v>
      </c>
      <c r="ENN26" s="70">
        <v>19.045938981282902</v>
      </c>
      <c r="ENO26" s="70">
        <v>20.290790123875269</v>
      </c>
      <c r="ENP26" s="70">
        <v>21.60181600378781</v>
      </c>
      <c r="ENQ26" s="70">
        <v>22.982295342059587</v>
      </c>
      <c r="ENR26" s="70">
        <v>24.435664683045474</v>
      </c>
      <c r="ENS26" s="70">
        <v>25.965525895310662</v>
      </c>
      <c r="ENT26" s="70">
        <v>27.575654026969438</v>
      </c>
      <c r="ENU26" s="70">
        <v>29.270005532172437</v>
      </c>
      <c r="ENV26" s="70">
        <v>31.05272688623289</v>
      </c>
      <c r="ENW26" s="70">
        <v>32.928163607705983</v>
      </c>
      <c r="ENX26" s="70">
        <v>34.900869706596957</v>
      </c>
      <c r="ENY26" s="70">
        <v>0</v>
      </c>
      <c r="ENZ26" s="70">
        <v>0</v>
      </c>
      <c r="EOA26" s="70">
        <v>0</v>
      </c>
      <c r="EOB26" s="70">
        <v>0</v>
      </c>
      <c r="EOC26" s="70">
        <v>2.1327687462252101</v>
      </c>
      <c r="EOD26" s="70">
        <v>4.3672054044909991</v>
      </c>
      <c r="EOE26" s="70">
        <v>6.7069448148463628</v>
      </c>
      <c r="EOF26" s="70">
        <v>9.1557373312230581</v>
      </c>
      <c r="EOG26" s="70">
        <v>11.717452262987621</v>
      </c>
      <c r="EOH26" s="70">
        <v>12.019682614952933</v>
      </c>
      <c r="EOI26" s="70">
        <v>12.329618563049952</v>
      </c>
      <c r="EOJ26" s="70">
        <v>12.647454750342003</v>
      </c>
      <c r="EOK26" s="70">
        <v>12.97339069940802</v>
      </c>
      <c r="EOL26" s="70">
        <v>13.307630933900262</v>
      </c>
      <c r="EOM26" s="70">
        <v>13.650385103114317</v>
      </c>
      <c r="EON26" s="70">
        <v>14.001868109645679</v>
      </c>
      <c r="EOO26" s="70">
        <v>14.362300240209089</v>
      </c>
      <c r="EOP26" s="70">
        <v>14.731907299698463</v>
      </c>
      <c r="EOQ26" s="70">
        <v>15.110920748567725</v>
      </c>
      <c r="EOR26" s="70">
        <v>15.499577843613933</v>
      </c>
      <c r="EOS26" s="70">
        <v>15.898121782247053</v>
      </c>
      <c r="EOT26" s="70">
        <v>16.306801850332</v>
      </c>
      <c r="EOU26" s="70">
        <v>16.725873573691224</v>
      </c>
      <c r="EOV26" s="70">
        <v>17.155598873358088</v>
      </c>
      <c r="EOW26" s="70">
        <v>17.596246224673273</v>
      </c>
      <c r="EOX26" s="70">
        <v>18.048090820319228</v>
      </c>
      <c r="EOY26" s="70">
        <f t="shared" si="43"/>
        <v>329.84628562567929</v>
      </c>
      <c r="EOZ26" s="70">
        <f t="shared" si="44"/>
        <v>757.63370819873921</v>
      </c>
      <c r="EPA26" s="70">
        <f t="shared" si="45"/>
        <v>25.372791201975328</v>
      </c>
      <c r="EPB26" s="70">
        <f t="shared" si="46"/>
        <v>32.940596008640838</v>
      </c>
      <c r="EPC26" s="70">
        <f t="shared" si="47"/>
        <v>313.12794644378738</v>
      </c>
      <c r="EPD26" s="70">
        <f t="shared" si="48"/>
        <v>628.4322485159189</v>
      </c>
      <c r="EPE26" s="70">
        <f t="shared" si="49"/>
        <v>24.086765111060569</v>
      </c>
      <c r="EPF26" s="70">
        <f t="shared" si="50"/>
        <v>27.323141239822561</v>
      </c>
      <c r="EPG26" s="70">
        <f t="shared" si="51"/>
        <v>642.97423206946667</v>
      </c>
      <c r="EPH26" s="70">
        <f t="shared" si="6"/>
        <v>1386.0659567146581</v>
      </c>
      <c r="EPI26" s="70">
        <f t="shared" si="6"/>
        <v>49.459556313035897</v>
      </c>
      <c r="EPJ26" s="70">
        <f t="shared" si="6"/>
        <v>60.2637372484634</v>
      </c>
      <c r="EPK26" s="70">
        <f t="shared" si="52"/>
        <v>185.59282091155976</v>
      </c>
      <c r="EPL26" s="70">
        <f t="shared" si="53"/>
        <v>342.3767316768633</v>
      </c>
      <c r="EPM26" s="70">
        <f t="shared" si="7"/>
        <v>73.546321424096462</v>
      </c>
      <c r="EPN26" s="70">
        <f t="shared" si="7"/>
        <v>87.586878488285961</v>
      </c>
      <c r="EPO26" s="70">
        <f t="shared" si="54"/>
        <v>188.11780710960102</v>
      </c>
      <c r="EPP26" s="70">
        <f t="shared" si="55"/>
        <v>341.98666992502228</v>
      </c>
      <c r="EPQ26" s="70">
        <f t="shared" si="8"/>
        <v>123.00587773713235</v>
      </c>
      <c r="EPR26" s="70">
        <f t="shared" si="8"/>
        <v>147.85061573674938</v>
      </c>
      <c r="EPS26" s="70">
        <f t="shared" si="8"/>
        <v>373.7106280211608</v>
      </c>
      <c r="EPT26" s="70">
        <f t="shared" si="8"/>
        <v>684.36340160188558</v>
      </c>
      <c r="EPU26" s="70">
        <f t="shared" si="8"/>
        <v>196.55219916122883</v>
      </c>
      <c r="EPV26" s="70">
        <f t="shared" si="8"/>
        <v>235.43749422503532</v>
      </c>
      <c r="EPW26" s="70">
        <f t="shared" si="56"/>
        <v>144.25346471411953</v>
      </c>
      <c r="EPX26" s="70">
        <f t="shared" si="9"/>
        <v>415.25697652187591</v>
      </c>
      <c r="EPY26" s="70">
        <f t="shared" si="57"/>
        <v>11.096420362624579</v>
      </c>
      <c r="EPZ26" s="70">
        <f t="shared" si="58"/>
        <v>18.05465115312504</v>
      </c>
      <c r="EQA26" s="70">
        <f t="shared" si="10"/>
        <v>125.01013933418636</v>
      </c>
      <c r="EQB26" s="70">
        <f t="shared" si="10"/>
        <v>286.44557859089662</v>
      </c>
      <c r="EQC26" s="70">
        <f t="shared" si="59"/>
        <v>9.6161645641681819</v>
      </c>
      <c r="EQD26" s="70">
        <f t="shared" si="60"/>
        <v>12.454155590908549</v>
      </c>
      <c r="EQE26" s="70">
        <f t="shared" si="11"/>
        <v>269.26360404830587</v>
      </c>
      <c r="EQF26" s="70">
        <f t="shared" si="11"/>
        <v>701.70255511277253</v>
      </c>
      <c r="EQG26" s="70">
        <f t="shared" si="61"/>
        <v>20.712584926792758</v>
      </c>
      <c r="EQH26" s="70">
        <f t="shared" si="62"/>
        <v>30.508806744033588</v>
      </c>
      <c r="EQI26" s="25" t="s">
        <v>4324</v>
      </c>
    </row>
    <row r="27" spans="1:3831" s="25" customFormat="1" x14ac:dyDescent="0.25">
      <c r="A27" s="25" t="s">
        <v>4358</v>
      </c>
      <c r="B27" s="26" t="s">
        <v>4359</v>
      </c>
      <c r="C27" s="27">
        <v>3</v>
      </c>
      <c r="D27" s="28">
        <v>2</v>
      </c>
      <c r="E27" s="26" t="s">
        <v>4360</v>
      </c>
      <c r="F27" s="29" t="s">
        <v>4312</v>
      </c>
      <c r="G27" s="30" t="s">
        <v>4321</v>
      </c>
      <c r="H27" s="25" t="s">
        <v>4341</v>
      </c>
      <c r="I27" s="31">
        <v>27042.423999999999</v>
      </c>
      <c r="J27" s="31">
        <v>11663.694000000003</v>
      </c>
      <c r="K27" s="27">
        <v>2018</v>
      </c>
      <c r="L27" s="27">
        <v>2040</v>
      </c>
      <c r="M27" s="25">
        <f t="shared" si="12"/>
        <v>23</v>
      </c>
      <c r="N27" s="32">
        <v>2.6328565994347399</v>
      </c>
      <c r="O27" s="32">
        <v>1.69773842452891</v>
      </c>
      <c r="P27" s="25">
        <v>0.15121000000000001</v>
      </c>
      <c r="Q27" s="25">
        <v>0.26107999999999998</v>
      </c>
      <c r="R27" s="25">
        <v>0.58770999999999995</v>
      </c>
      <c r="S27" s="25">
        <v>0.15121000000000001</v>
      </c>
      <c r="T27" s="25">
        <v>0.26107999999999998</v>
      </c>
      <c r="U27" s="25">
        <v>0.58770999999999995</v>
      </c>
      <c r="V27" s="25">
        <v>5</v>
      </c>
      <c r="W27" s="25">
        <v>5.4</v>
      </c>
      <c r="X27" s="33">
        <v>1547763</v>
      </c>
      <c r="Y27" s="33">
        <v>1547763</v>
      </c>
      <c r="Z27" s="33">
        <v>1075897.0225645814</v>
      </c>
      <c r="AA27" s="33">
        <v>2112167.6240212745</v>
      </c>
      <c r="AB27" s="34">
        <v>0.71</v>
      </c>
      <c r="AC27" s="34">
        <v>0.28999999999999998</v>
      </c>
      <c r="AD27" s="33">
        <f t="shared" si="13"/>
        <v>1660117.9182369756</v>
      </c>
      <c r="AE27" s="33">
        <v>1098911.73</v>
      </c>
      <c r="AF27" s="35">
        <v>1127844.5000052673</v>
      </c>
      <c r="AG27" s="35">
        <v>1157539.0283550175</v>
      </c>
      <c r="AH27" s="35">
        <v>1188015.3710540952</v>
      </c>
      <c r="AI27" s="35">
        <v>1219294.1121531921</v>
      </c>
      <c r="AJ27" s="35">
        <v>1251396.3776515364</v>
      </c>
      <c r="AK27" s="35">
        <v>1284343.8497656221</v>
      </c>
      <c r="AL27" s="35">
        <v>1318158.7815736104</v>
      </c>
      <c r="AM27" s="35">
        <v>1352864.0120452996</v>
      </c>
      <c r="AN27" s="35">
        <v>1388482.9814678119</v>
      </c>
      <c r="AO27" s="35">
        <v>1425039.7472774151</v>
      </c>
      <c r="AP27" s="35">
        <v>1462559.0003081765</v>
      </c>
      <c r="AQ27" s="35">
        <v>1501066.0814684168</v>
      </c>
      <c r="AR27" s="35">
        <v>1540586.9988562344</v>
      </c>
      <c r="AS27" s="35">
        <v>1581148.4453256542</v>
      </c>
      <c r="AT27" s="35">
        <v>1622777.8165152704</v>
      </c>
      <c r="AU27" s="35">
        <v>1665503.2293515555</v>
      </c>
      <c r="AV27" s="35">
        <v>1709353.5410393365</v>
      </c>
      <c r="AW27" s="35">
        <v>1754358.368552262</v>
      </c>
      <c r="AX27" s="35">
        <v>1800548.1086364256</v>
      </c>
      <c r="AY27" s="35">
        <v>1847953.9583406569</v>
      </c>
      <c r="AZ27" s="35">
        <v>1896607.9360873443</v>
      </c>
      <c r="BA27" s="35">
        <v>1946542.9032980227</v>
      </c>
      <c r="BB27" s="35">
        <v>1997792.5865883331</v>
      </c>
      <c r="BC27" s="35">
        <v>2050391.6005473419</v>
      </c>
      <c r="BD27" s="35">
        <v>2104375.471116608</v>
      </c>
      <c r="BE27" s="33">
        <v>448851.26999999996</v>
      </c>
      <c r="BF27" s="35">
        <v>456471.59047977597</v>
      </c>
      <c r="BG27" s="35">
        <v>464221.28406840941</v>
      </c>
      <c r="BH27" s="35">
        <v>472102.54718288034</v>
      </c>
      <c r="BI27" s="35">
        <v>480117.61352958385</v>
      </c>
      <c r="BJ27" s="35">
        <v>488268.75473740685</v>
      </c>
      <c r="BK27" s="35">
        <v>496558.28100155265</v>
      </c>
      <c r="BL27" s="35">
        <v>504988.54173829628</v>
      </c>
      <c r="BM27" s="35">
        <v>513561.92625085555</v>
      </c>
      <c r="BN27" s="35">
        <v>522280.86440656718</v>
      </c>
      <c r="BO27" s="35">
        <v>531147.82732555922</v>
      </c>
      <c r="BP27" s="35">
        <v>540165.32808111573</v>
      </c>
      <c r="BQ27" s="35">
        <v>549335.92241193156</v>
      </c>
      <c r="BR27" s="35">
        <v>558662.20944645931</v>
      </c>
      <c r="BS27" s="35">
        <v>568146.83243955404</v>
      </c>
      <c r="BT27" s="35">
        <v>577792.47952162428</v>
      </c>
      <c r="BU27" s="35">
        <v>587601.88446050126</v>
      </c>
      <c r="BV27" s="35">
        <v>597577.82743624318</v>
      </c>
      <c r="BW27" s="35">
        <v>607723.1358290934</v>
      </c>
      <c r="BX27" s="35">
        <v>618040.68502081593</v>
      </c>
      <c r="BY27" s="35">
        <v>628533.39920963603</v>
      </c>
      <c r="BZ27" s="35">
        <v>639204.25223901577</v>
      </c>
      <c r="CA27" s="35">
        <v>650056.26844050025</v>
      </c>
      <c r="CB27" s="35">
        <v>661092.52349087351</v>
      </c>
      <c r="CC27" s="35">
        <v>672316.14528386598</v>
      </c>
      <c r="CD27" s="35">
        <v>683730.31481666188</v>
      </c>
      <c r="CE27" s="25">
        <v>0.5</v>
      </c>
      <c r="CF27" s="25">
        <v>0.8</v>
      </c>
      <c r="CG27" s="25">
        <v>0.9</v>
      </c>
      <c r="CH27" s="36">
        <v>0.53</v>
      </c>
      <c r="CI27" s="37">
        <v>0.8</v>
      </c>
      <c r="CJ27" s="25">
        <v>0.8</v>
      </c>
      <c r="CK27" s="25">
        <v>0.8</v>
      </c>
      <c r="CL27" s="38">
        <v>0.8</v>
      </c>
      <c r="CM27" s="25">
        <v>0.8</v>
      </c>
      <c r="CN27" s="25">
        <v>0.8</v>
      </c>
      <c r="CO27" s="25">
        <v>0.8</v>
      </c>
      <c r="CP27" s="25">
        <v>0.8</v>
      </c>
      <c r="CQ27" s="25">
        <v>0.8</v>
      </c>
      <c r="CR27" s="25">
        <v>0.8</v>
      </c>
      <c r="CS27" s="25">
        <v>0.8</v>
      </c>
      <c r="CT27" s="25">
        <v>0.8</v>
      </c>
      <c r="CU27" s="25">
        <v>0.8</v>
      </c>
      <c r="CV27" s="25">
        <v>0.8</v>
      </c>
      <c r="CW27" s="25">
        <v>0.8</v>
      </c>
      <c r="CX27" s="25">
        <v>0.8</v>
      </c>
      <c r="CY27" s="25">
        <v>0.8</v>
      </c>
      <c r="CZ27" s="25">
        <v>0.8</v>
      </c>
      <c r="DA27" s="25">
        <v>0.8</v>
      </c>
      <c r="DB27" s="25">
        <v>0.8</v>
      </c>
      <c r="DC27" s="25">
        <v>0.8</v>
      </c>
      <c r="DD27" s="25">
        <v>0.8</v>
      </c>
      <c r="DE27" s="25">
        <v>0.8</v>
      </c>
      <c r="DF27" s="25">
        <v>0.8</v>
      </c>
      <c r="DG27" s="25">
        <v>0.8</v>
      </c>
      <c r="DH27" s="25">
        <v>0.8</v>
      </c>
      <c r="DI27" s="25">
        <v>0.5</v>
      </c>
      <c r="DJ27" s="25">
        <v>0.8</v>
      </c>
      <c r="DK27" s="25">
        <v>0.78</v>
      </c>
      <c r="DL27" s="36">
        <v>0.6</v>
      </c>
      <c r="DM27" s="37">
        <v>0.56000000000000005</v>
      </c>
      <c r="DN27" s="25">
        <v>0.56000000000000005</v>
      </c>
      <c r="DO27" s="25">
        <v>0.56000000000000005</v>
      </c>
      <c r="DP27" s="38">
        <v>0.56000000000000005</v>
      </c>
      <c r="DQ27" s="25">
        <v>0.56000000000000005</v>
      </c>
      <c r="DR27" s="25">
        <v>0.56000000000000005</v>
      </c>
      <c r="DS27" s="25">
        <v>0.56000000000000005</v>
      </c>
      <c r="DT27" s="25">
        <v>0.56000000000000005</v>
      </c>
      <c r="DU27" s="25">
        <v>0.56000000000000005</v>
      </c>
      <c r="DV27" s="25">
        <v>0.56000000000000005</v>
      </c>
      <c r="DW27" s="25">
        <v>0.56000000000000005</v>
      </c>
      <c r="DX27" s="25">
        <v>0.56000000000000005</v>
      </c>
      <c r="DY27" s="25">
        <v>0.56000000000000005</v>
      </c>
      <c r="DZ27" s="25">
        <v>0.56000000000000005</v>
      </c>
      <c r="EA27" s="25">
        <v>0.56000000000000005</v>
      </c>
      <c r="EB27" s="25">
        <v>0.56000000000000005</v>
      </c>
      <c r="EC27" s="25">
        <v>0.56000000000000005</v>
      </c>
      <c r="ED27" s="25">
        <v>0.56000000000000005</v>
      </c>
      <c r="EE27" s="25">
        <v>0.56000000000000005</v>
      </c>
      <c r="EF27" s="25">
        <v>0.56000000000000005</v>
      </c>
      <c r="EG27" s="25">
        <v>0.56000000000000005</v>
      </c>
      <c r="EH27" s="25">
        <v>0.56000000000000005</v>
      </c>
      <c r="EI27" s="25">
        <v>0.56000000000000005</v>
      </c>
      <c r="EJ27" s="25">
        <v>0.56000000000000005</v>
      </c>
      <c r="EK27" s="25">
        <v>0.56000000000000005</v>
      </c>
      <c r="EL27" s="25">
        <v>0.56000000000000005</v>
      </c>
      <c r="EM27" s="25">
        <v>0.5</v>
      </c>
      <c r="EN27" s="25">
        <v>0.8</v>
      </c>
      <c r="EO27" s="25">
        <v>0.86</v>
      </c>
      <c r="EP27" s="25">
        <v>1</v>
      </c>
      <c r="EQ27" s="37">
        <v>0.72</v>
      </c>
      <c r="ER27" s="25">
        <v>0.72</v>
      </c>
      <c r="ES27" s="25">
        <v>0.72</v>
      </c>
      <c r="ET27" s="38">
        <v>0.72</v>
      </c>
      <c r="EU27" s="25">
        <v>0.72</v>
      </c>
      <c r="EV27" s="25">
        <v>0.72</v>
      </c>
      <c r="EW27" s="25">
        <v>0.72</v>
      </c>
      <c r="EX27" s="25">
        <v>0.72</v>
      </c>
      <c r="EY27" s="25">
        <v>0.72</v>
      </c>
      <c r="EZ27" s="25">
        <v>0.72</v>
      </c>
      <c r="FA27" s="25">
        <v>0.72</v>
      </c>
      <c r="FB27" s="25">
        <v>0.72</v>
      </c>
      <c r="FC27" s="25">
        <v>0.72</v>
      </c>
      <c r="FD27" s="25">
        <v>0.72</v>
      </c>
      <c r="FE27" s="25">
        <v>0.72</v>
      </c>
      <c r="FF27" s="25">
        <v>0.72</v>
      </c>
      <c r="FG27" s="25">
        <v>0.72</v>
      </c>
      <c r="FH27" s="25">
        <v>0.72</v>
      </c>
      <c r="FI27" s="25">
        <v>0.72</v>
      </c>
      <c r="FJ27" s="25">
        <v>0.72</v>
      </c>
      <c r="FK27" s="25">
        <v>0.72</v>
      </c>
      <c r="FL27" s="25">
        <v>0.72</v>
      </c>
      <c r="FM27" s="25">
        <v>0.72</v>
      </c>
      <c r="FN27" s="25">
        <v>0.72</v>
      </c>
      <c r="FO27" s="25">
        <v>0.72</v>
      </c>
      <c r="FP27" s="25">
        <v>0.72</v>
      </c>
      <c r="FQ27" s="25">
        <v>0.5</v>
      </c>
      <c r="FR27" s="25">
        <v>0.8</v>
      </c>
      <c r="FS27" s="25">
        <v>0.86</v>
      </c>
      <c r="FT27" s="25">
        <v>1</v>
      </c>
      <c r="FU27" s="37">
        <v>0.72</v>
      </c>
      <c r="FV27" s="25">
        <v>0.72</v>
      </c>
      <c r="FW27" s="25">
        <v>0.72</v>
      </c>
      <c r="FX27" s="38">
        <v>0.72</v>
      </c>
      <c r="FY27" s="25">
        <v>0.72</v>
      </c>
      <c r="FZ27" s="25">
        <v>0.72</v>
      </c>
      <c r="GA27" s="25">
        <v>0.72</v>
      </c>
      <c r="GB27" s="25">
        <v>0.72</v>
      </c>
      <c r="GC27" s="25">
        <v>0.72</v>
      </c>
      <c r="GD27" s="25">
        <v>0.72</v>
      </c>
      <c r="GE27" s="25">
        <v>0.72</v>
      </c>
      <c r="GF27" s="25">
        <v>0.72</v>
      </c>
      <c r="GG27" s="25">
        <v>0.72</v>
      </c>
      <c r="GH27" s="25">
        <v>0.72</v>
      </c>
      <c r="GI27" s="25">
        <v>0.72</v>
      </c>
      <c r="GJ27" s="25">
        <v>0.72</v>
      </c>
      <c r="GK27" s="25">
        <v>0.72</v>
      </c>
      <c r="GL27" s="25">
        <v>0.72</v>
      </c>
      <c r="GM27" s="25">
        <v>0.72</v>
      </c>
      <c r="GN27" s="25">
        <v>0.72</v>
      </c>
      <c r="GO27" s="25">
        <v>0.72</v>
      </c>
      <c r="GP27" s="25">
        <v>0.72</v>
      </c>
      <c r="GQ27" s="25">
        <v>0.72</v>
      </c>
      <c r="GR27" s="25">
        <v>0.72</v>
      </c>
      <c r="GS27" s="25">
        <v>0.72</v>
      </c>
      <c r="GT27" s="25">
        <v>0.72</v>
      </c>
      <c r="GU27" s="25">
        <v>0.5</v>
      </c>
      <c r="GV27" s="25">
        <v>0.8</v>
      </c>
      <c r="GW27" s="25">
        <v>0.95</v>
      </c>
      <c r="GX27" s="25">
        <v>1</v>
      </c>
      <c r="GY27" s="37">
        <v>0.89999999999999991</v>
      </c>
      <c r="GZ27" s="25">
        <v>0.89999999999999991</v>
      </c>
      <c r="HA27" s="25">
        <v>0.89999999999999991</v>
      </c>
      <c r="HB27" s="38">
        <v>0.89999999999999991</v>
      </c>
      <c r="HC27" s="25">
        <v>0.89999999999999991</v>
      </c>
      <c r="HD27" s="25">
        <v>0.89999999999999991</v>
      </c>
      <c r="HE27" s="25">
        <v>0.89999999999999991</v>
      </c>
      <c r="HF27" s="25">
        <v>0.89999999999999991</v>
      </c>
      <c r="HG27" s="25">
        <v>0.89999999999999991</v>
      </c>
      <c r="HH27" s="25">
        <v>0.89999999999999991</v>
      </c>
      <c r="HI27" s="25">
        <v>0.89999999999999991</v>
      </c>
      <c r="HJ27" s="25">
        <v>0.89999999999999991</v>
      </c>
      <c r="HK27" s="25">
        <v>0.89999999999999991</v>
      </c>
      <c r="HL27" s="25">
        <v>0.89999999999999991</v>
      </c>
      <c r="HM27" s="25">
        <v>0.89999999999999991</v>
      </c>
      <c r="HN27" s="38">
        <v>0.89999999999999991</v>
      </c>
      <c r="HO27" s="25">
        <v>0.89999999999999991</v>
      </c>
      <c r="HP27" s="25">
        <v>0.89999999999999991</v>
      </c>
      <c r="HQ27" s="25">
        <v>0.89999999999999991</v>
      </c>
      <c r="HR27" s="25">
        <v>0.89999999999999991</v>
      </c>
      <c r="HS27" s="25">
        <v>0.89999999999999991</v>
      </c>
      <c r="HT27" s="25">
        <v>0.89999999999999991</v>
      </c>
      <c r="HU27" s="25">
        <v>0.89999999999999991</v>
      </c>
      <c r="HV27" s="25">
        <v>0.89999999999999991</v>
      </c>
      <c r="HW27" s="25">
        <v>0.89999999999999991</v>
      </c>
      <c r="HX27" s="25">
        <v>0.89999999999999991</v>
      </c>
      <c r="HY27" s="25">
        <v>0.5</v>
      </c>
      <c r="HZ27" s="25">
        <v>0.8</v>
      </c>
      <c r="IA27" s="25">
        <v>0.81</v>
      </c>
      <c r="IB27" s="25">
        <v>1</v>
      </c>
      <c r="IC27" s="37">
        <v>0.62000000000000011</v>
      </c>
      <c r="ID27" s="25">
        <v>0.62000000000000011</v>
      </c>
      <c r="IE27" s="25">
        <v>0.62000000000000011</v>
      </c>
      <c r="IF27" s="38">
        <v>0.62000000000000011</v>
      </c>
      <c r="IG27" s="25">
        <v>0.62000000000000011</v>
      </c>
      <c r="IH27" s="25">
        <v>0.62000000000000011</v>
      </c>
      <c r="II27" s="25">
        <v>0.62000000000000011</v>
      </c>
      <c r="IJ27" s="25">
        <v>0.62000000000000011</v>
      </c>
      <c r="IK27" s="25">
        <v>0.62000000000000011</v>
      </c>
      <c r="IL27" s="25">
        <v>0.62000000000000011</v>
      </c>
      <c r="IM27" s="25">
        <v>0.62000000000000011</v>
      </c>
      <c r="IN27" s="25">
        <v>0.62000000000000011</v>
      </c>
      <c r="IO27" s="25">
        <v>0.62000000000000011</v>
      </c>
      <c r="IP27" s="25">
        <v>0.62000000000000011</v>
      </c>
      <c r="IQ27" s="25">
        <v>0.62000000000000011</v>
      </c>
      <c r="IR27" s="25">
        <v>0.62000000000000011</v>
      </c>
      <c r="IS27" s="25">
        <v>0.62000000000000011</v>
      </c>
      <c r="IT27" s="25">
        <v>0.62000000000000011</v>
      </c>
      <c r="IU27" s="25">
        <v>0.62000000000000011</v>
      </c>
      <c r="IV27" s="25">
        <v>0.62000000000000011</v>
      </c>
      <c r="IW27" s="25">
        <v>0.62000000000000011</v>
      </c>
      <c r="IX27" s="25">
        <v>0.62000000000000011</v>
      </c>
      <c r="IY27" s="25">
        <v>0.62000000000000011</v>
      </c>
      <c r="IZ27" s="25">
        <v>0.62000000000000011</v>
      </c>
      <c r="JA27" s="25">
        <v>0.62000000000000011</v>
      </c>
      <c r="JB27" s="25">
        <v>0.62000000000000011</v>
      </c>
      <c r="JC27" s="39" t="s">
        <v>4315</v>
      </c>
      <c r="JD27" s="40">
        <v>8</v>
      </c>
      <c r="JE27" s="41">
        <v>0.85</v>
      </c>
      <c r="JF27" s="41">
        <v>3</v>
      </c>
      <c r="JJ27" s="38">
        <v>0.28333333333333333</v>
      </c>
      <c r="JK27" s="38">
        <v>0.28333333333333333</v>
      </c>
      <c r="JL27" s="38">
        <v>0.28333333333333333</v>
      </c>
      <c r="JM27" s="38">
        <v>0.28333333333333333</v>
      </c>
      <c r="JN27" s="38">
        <v>0.28333333333333333</v>
      </c>
      <c r="JO27" s="38">
        <v>0.28333333333333333</v>
      </c>
      <c r="JP27" s="38">
        <v>0.28333333333333333</v>
      </c>
      <c r="JQ27" s="38">
        <v>0.28333333333333333</v>
      </c>
      <c r="JR27" s="38">
        <v>0.28333333333333333</v>
      </c>
      <c r="JS27" s="38">
        <v>0.28333333333333333</v>
      </c>
      <c r="JT27" s="38">
        <v>0.28333333333333333</v>
      </c>
      <c r="JU27" s="38">
        <v>0.28333333333333333</v>
      </c>
      <c r="JV27" s="38">
        <v>0.28333333333333333</v>
      </c>
      <c r="JW27" s="38">
        <v>0.28333333333333333</v>
      </c>
      <c r="JX27" s="38">
        <v>0.28333333333333333</v>
      </c>
      <c r="JY27" s="38">
        <v>0.28333333333333333</v>
      </c>
      <c r="JZ27" s="38">
        <v>0.28333333333333333</v>
      </c>
      <c r="KA27" s="38">
        <v>0.28333333333333333</v>
      </c>
      <c r="KB27" s="38">
        <v>0.28333333333333333</v>
      </c>
      <c r="KC27" s="38">
        <v>0.28333333333333333</v>
      </c>
      <c r="KD27" s="38">
        <v>0.28333333333333333</v>
      </c>
      <c r="KE27" s="38">
        <v>0.28333333333333333</v>
      </c>
      <c r="KF27" s="38">
        <v>0.28333333333333333</v>
      </c>
      <c r="KJ27" s="38">
        <v>0.28333333333333333</v>
      </c>
      <c r="KK27" s="38">
        <v>0.28333333333333333</v>
      </c>
      <c r="KL27" s="38">
        <v>0.28333333333333333</v>
      </c>
      <c r="KM27" s="38">
        <v>0.28333333333333333</v>
      </c>
      <c r="KN27" s="38">
        <v>0.28333333333333333</v>
      </c>
      <c r="KO27" s="38">
        <v>0.28333333333333333</v>
      </c>
      <c r="KP27" s="38">
        <v>0.28333333333333333</v>
      </c>
      <c r="KQ27" s="38">
        <v>0.28333333333333333</v>
      </c>
      <c r="KR27" s="38">
        <v>0.28333333333333333</v>
      </c>
      <c r="KS27" s="38">
        <v>0.28333333333333333</v>
      </c>
      <c r="KT27" s="38">
        <v>0.28333333333333333</v>
      </c>
      <c r="KU27" s="38">
        <v>0.28333333333333333</v>
      </c>
      <c r="KV27" s="38">
        <v>0.28333333333333333</v>
      </c>
      <c r="KW27" s="38">
        <v>0.28333333333333333</v>
      </c>
      <c r="KX27" s="38">
        <v>0.28333333333333333</v>
      </c>
      <c r="KY27" s="38">
        <v>0.28333333333333333</v>
      </c>
      <c r="KZ27" s="38">
        <v>0.28333333333333333</v>
      </c>
      <c r="LA27" s="38">
        <v>0.28333333333333333</v>
      </c>
      <c r="LB27" s="38">
        <v>0.28333333333333333</v>
      </c>
      <c r="LC27" s="38">
        <v>0.28333333333333333</v>
      </c>
      <c r="LD27" s="38">
        <v>0.28333333333333333</v>
      </c>
      <c r="LE27" s="38">
        <v>0.28333333333333333</v>
      </c>
      <c r="LF27" s="38">
        <v>0.28333333333333333</v>
      </c>
      <c r="LJ27" s="38">
        <v>0.28333333333333333</v>
      </c>
      <c r="LK27" s="38">
        <v>0.28333333333333333</v>
      </c>
      <c r="LL27" s="38">
        <v>0.28333333333333333</v>
      </c>
      <c r="LM27" s="38">
        <v>0.28333333333333333</v>
      </c>
      <c r="LN27" s="38">
        <v>0.28333333333333333</v>
      </c>
      <c r="LO27" s="38">
        <v>0.28333333333333333</v>
      </c>
      <c r="LP27" s="38">
        <v>0.28333333333333333</v>
      </c>
      <c r="LQ27" s="38">
        <v>0.28333333333333333</v>
      </c>
      <c r="LR27" s="38">
        <v>0.28333333333333333</v>
      </c>
      <c r="LS27" s="38">
        <v>0.28333333333333333</v>
      </c>
      <c r="LT27" s="38">
        <v>0.28333333333333333</v>
      </c>
      <c r="LU27" s="38">
        <v>0.28333333333333333</v>
      </c>
      <c r="LV27" s="38">
        <v>0.28333333333333333</v>
      </c>
      <c r="LW27" s="38">
        <v>0.28333333333333333</v>
      </c>
      <c r="LX27" s="38">
        <v>0.28333333333333333</v>
      </c>
      <c r="LY27" s="38">
        <v>0.28333333333333333</v>
      </c>
      <c r="LZ27" s="38">
        <v>0.28333333333333333</v>
      </c>
      <c r="MA27" s="38">
        <v>0.28333333333333333</v>
      </c>
      <c r="MB27" s="38">
        <v>0.28333333333333333</v>
      </c>
      <c r="MC27" s="38">
        <v>0.28333333333333333</v>
      </c>
      <c r="MD27" s="38">
        <v>0.28333333333333333</v>
      </c>
      <c r="ME27" s="38">
        <v>0.28333333333333333</v>
      </c>
      <c r="MF27" s="38">
        <v>0.28333333333333333</v>
      </c>
      <c r="MJ27" s="38">
        <v>0.28333333333333333</v>
      </c>
      <c r="MK27" s="38">
        <v>0.28333333333333333</v>
      </c>
      <c r="ML27" s="38">
        <v>0.28333333333333333</v>
      </c>
      <c r="MM27" s="38">
        <v>0.28333333333333333</v>
      </c>
      <c r="MN27" s="38">
        <v>0.28333333333333333</v>
      </c>
      <c r="MO27" s="38">
        <v>0.28333333333333333</v>
      </c>
      <c r="MP27" s="38">
        <v>0.28333333333333333</v>
      </c>
      <c r="MQ27" s="38">
        <v>0.28333333333333333</v>
      </c>
      <c r="MR27" s="38">
        <v>0.28333333333333333</v>
      </c>
      <c r="MS27" s="38">
        <v>0.28333333333333333</v>
      </c>
      <c r="MT27" s="38">
        <v>0.28333333333333333</v>
      </c>
      <c r="MU27" s="38">
        <v>0.28333333333333333</v>
      </c>
      <c r="MV27" s="38">
        <v>0.28333333333333333</v>
      </c>
      <c r="MW27" s="38">
        <v>0.28333333333333333</v>
      </c>
      <c r="MX27" s="38">
        <v>0.28333333333333333</v>
      </c>
      <c r="MY27" s="38">
        <v>0.28333333333333333</v>
      </c>
      <c r="MZ27" s="38">
        <v>0.28333333333333333</v>
      </c>
      <c r="NA27" s="38">
        <v>0.28333333333333333</v>
      </c>
      <c r="NB27" s="38">
        <v>0.28333333333333333</v>
      </c>
      <c r="NC27" s="38">
        <v>0.28333333333333333</v>
      </c>
      <c r="ND27" s="38">
        <v>0.28333333333333333</v>
      </c>
      <c r="NE27" s="38">
        <v>0.28333333333333333</v>
      </c>
      <c r="NF27" s="38">
        <v>0.28333333333333333</v>
      </c>
      <c r="NG27" s="35">
        <v>0</v>
      </c>
      <c r="NH27" s="35">
        <v>0</v>
      </c>
      <c r="NI27" s="35">
        <v>0</v>
      </c>
      <c r="NJ27" s="42">
        <v>30476.342699077679</v>
      </c>
      <c r="NK27" s="35">
        <v>31278.741099096835</v>
      </c>
      <c r="NL27" s="35">
        <v>32102.265498344321</v>
      </c>
      <c r="NM27" s="35">
        <v>32947.472114085685</v>
      </c>
      <c r="NN27" s="35">
        <v>33814.931807988323</v>
      </c>
      <c r="NO27" s="35">
        <v>34705.230471689254</v>
      </c>
      <c r="NP27" s="35">
        <v>35618.969422512222</v>
      </c>
      <c r="NQ27" s="35">
        <v>36556.765809603268</v>
      </c>
      <c r="NR27" s="35">
        <v>37519.253030761378</v>
      </c>
      <c r="NS27" s="35">
        <v>38507.081160240341</v>
      </c>
      <c r="NT27" s="35">
        <v>39520.917387817521</v>
      </c>
      <c r="NU27" s="35">
        <v>40561.446469419869</v>
      </c>
      <c r="NV27" s="35">
        <v>41629.371189616155</v>
      </c>
      <c r="NW27" s="35">
        <v>42725.412836285075</v>
      </c>
      <c r="NX27" s="35">
        <v>43850.31168778101</v>
      </c>
      <c r="NY27" s="35">
        <v>45004.827512925491</v>
      </c>
      <c r="NZ27" s="35">
        <v>46189.740084163612</v>
      </c>
      <c r="OA27" s="35">
        <v>47405.849704231368</v>
      </c>
      <c r="OB27" s="35">
        <v>48653.977746687364</v>
      </c>
      <c r="OC27" s="35">
        <v>49934.967210678384</v>
      </c>
      <c r="OD27" s="35">
        <v>51249.683290310437</v>
      </c>
      <c r="OE27" s="35">
        <v>52599.013959008735</v>
      </c>
      <c r="OF27" s="35">
        <v>53983.870569266146</v>
      </c>
      <c r="OG27" s="35">
        <v>0</v>
      </c>
      <c r="OH27" s="35">
        <v>0</v>
      </c>
      <c r="OI27" s="35">
        <v>0</v>
      </c>
      <c r="OJ27" s="42">
        <v>7881.2631144709303</v>
      </c>
      <c r="OK27" s="35">
        <v>8015.0663467035047</v>
      </c>
      <c r="OL27" s="35">
        <v>8151.141207823006</v>
      </c>
      <c r="OM27" s="35">
        <v>8289.5262641457957</v>
      </c>
      <c r="ON27" s="35">
        <v>8430.2607367436285</v>
      </c>
      <c r="OO27" s="35">
        <v>8573.3845125592779</v>
      </c>
      <c r="OP27" s="35">
        <v>8718.9381557116285</v>
      </c>
      <c r="OQ27" s="35">
        <v>8866.9629189920379</v>
      </c>
      <c r="OR27" s="35">
        <v>9017.5007555565098</v>
      </c>
      <c r="OS27" s="35">
        <v>9170.5943308158312</v>
      </c>
      <c r="OT27" s="35">
        <v>9326.2870345277479</v>
      </c>
      <c r="OU27" s="35">
        <v>9484.6229930947302</v>
      </c>
      <c r="OV27" s="35">
        <v>9645.647082070238</v>
      </c>
      <c r="OW27" s="35">
        <v>9809.4049388769781</v>
      </c>
      <c r="OX27" s="35">
        <v>9975.9429757419275</v>
      </c>
      <c r="OY27" s="35">
        <v>10145.308392850216</v>
      </c>
      <c r="OZ27" s="35">
        <v>10317.54919172253</v>
      </c>
      <c r="PA27" s="35">
        <v>10492.7141888201</v>
      </c>
      <c r="PB27" s="35">
        <v>10670.853029379738</v>
      </c>
      <c r="PC27" s="35">
        <v>10852.016201484483</v>
      </c>
      <c r="PD27" s="35">
        <v>11036.255050373264</v>
      </c>
      <c r="PE27" s="35">
        <v>11223.621792992461</v>
      </c>
      <c r="PF27" s="35">
        <v>11414.169532795902</v>
      </c>
      <c r="PG27" s="35">
        <v>0</v>
      </c>
      <c r="PH27" s="35">
        <v>0</v>
      </c>
      <c r="PI27" s="35">
        <v>0</v>
      </c>
      <c r="PJ27" s="42">
        <v>30476.342699077679</v>
      </c>
      <c r="PK27" s="35">
        <v>31278.741099096835</v>
      </c>
      <c r="PL27" s="35">
        <v>32102.265498344321</v>
      </c>
      <c r="PM27" s="35">
        <v>32947.472114085685</v>
      </c>
      <c r="PN27" s="35">
        <v>33814.931807988323</v>
      </c>
      <c r="PO27" s="35">
        <v>34705.230471689254</v>
      </c>
      <c r="PP27" s="35">
        <v>35618.969422512222</v>
      </c>
      <c r="PQ27" s="35">
        <v>36556.765809603268</v>
      </c>
      <c r="PR27" s="35">
        <v>37519.253030761378</v>
      </c>
      <c r="PS27" s="35">
        <v>38507.081160240341</v>
      </c>
      <c r="PT27" s="35">
        <v>39520.917387817521</v>
      </c>
      <c r="PU27" s="35">
        <v>40561.446469419869</v>
      </c>
      <c r="PV27" s="35">
        <v>41629.371189616155</v>
      </c>
      <c r="PW27" s="35">
        <v>42725.412836285075</v>
      </c>
      <c r="PX27" s="35">
        <v>43850.31168778101</v>
      </c>
      <c r="PY27" s="35">
        <v>45004.827512925491</v>
      </c>
      <c r="PZ27" s="35">
        <v>46189.740084163612</v>
      </c>
      <c r="QA27" s="35">
        <v>47405.849704231368</v>
      </c>
      <c r="QB27" s="35">
        <v>48653.977746687364</v>
      </c>
      <c r="QC27" s="35">
        <v>49934.967210678384</v>
      </c>
      <c r="QD27" s="35">
        <v>51249.683290310437</v>
      </c>
      <c r="QE27" s="35">
        <v>52599.013959008735</v>
      </c>
      <c r="QF27" s="35">
        <v>53983.870569266146</v>
      </c>
      <c r="QG27" s="35">
        <v>0</v>
      </c>
      <c r="QH27" s="35">
        <v>0</v>
      </c>
      <c r="QI27" s="35">
        <v>0</v>
      </c>
      <c r="QJ27" s="42">
        <v>7881.2631144709303</v>
      </c>
      <c r="QK27" s="35">
        <v>8015.0663467035047</v>
      </c>
      <c r="QL27" s="35">
        <v>8151.141207823006</v>
      </c>
      <c r="QM27" s="35">
        <v>8289.5262641457957</v>
      </c>
      <c r="QN27" s="35">
        <v>8430.2607367436285</v>
      </c>
      <c r="QO27" s="35">
        <v>8573.3845125592779</v>
      </c>
      <c r="QP27" s="35">
        <v>8718.9381557116285</v>
      </c>
      <c r="QQ27" s="35">
        <v>8866.9629189920379</v>
      </c>
      <c r="QR27" s="35">
        <v>9017.5007555565098</v>
      </c>
      <c r="QS27" s="35">
        <v>9170.5943308158312</v>
      </c>
      <c r="QT27" s="35">
        <v>9326.2870345277479</v>
      </c>
      <c r="QU27" s="35">
        <v>9484.6229930947302</v>
      </c>
      <c r="QV27" s="35">
        <v>9645.647082070238</v>
      </c>
      <c r="QW27" s="35">
        <v>9809.4049388769781</v>
      </c>
      <c r="QX27" s="35">
        <v>9975.9429757419275</v>
      </c>
      <c r="QY27" s="35">
        <v>10145.308392850216</v>
      </c>
      <c r="QZ27" s="35">
        <v>10317.54919172253</v>
      </c>
      <c r="RA27" s="35">
        <v>10492.7141888201</v>
      </c>
      <c r="RB27" s="35">
        <v>10670.853029379738</v>
      </c>
      <c r="RC27" s="35">
        <v>10852.016201484483</v>
      </c>
      <c r="RD27" s="35">
        <v>11036.255050373264</v>
      </c>
      <c r="RE27" s="35">
        <v>11223.621792992461</v>
      </c>
      <c r="RF27" s="35">
        <v>11414.169532795902</v>
      </c>
      <c r="RG27" s="35">
        <v>0</v>
      </c>
      <c r="RH27" s="35">
        <v>0</v>
      </c>
      <c r="RI27" s="35">
        <v>0</v>
      </c>
      <c r="RJ27" s="42">
        <v>30476.342699077679</v>
      </c>
      <c r="RK27" s="35">
        <v>31278.741099096835</v>
      </c>
      <c r="RL27" s="35">
        <v>32102.265498344321</v>
      </c>
      <c r="RM27" s="35">
        <v>32947.472114085685</v>
      </c>
      <c r="RN27" s="35">
        <v>33814.931807988323</v>
      </c>
      <c r="RO27" s="35">
        <v>34705.230471689254</v>
      </c>
      <c r="RP27" s="35">
        <v>35618.969422512222</v>
      </c>
      <c r="RQ27" s="35">
        <v>36556.765809603268</v>
      </c>
      <c r="RR27" s="35">
        <v>37519.253030761378</v>
      </c>
      <c r="RS27" s="35">
        <v>38507.081160240341</v>
      </c>
      <c r="RT27" s="35">
        <v>39520.917387817521</v>
      </c>
      <c r="RU27" s="35">
        <v>40561.446469419869</v>
      </c>
      <c r="RV27" s="35">
        <v>41629.371189616155</v>
      </c>
      <c r="RW27" s="35">
        <v>42725.412836285075</v>
      </c>
      <c r="RX27" s="35">
        <v>43850.31168778101</v>
      </c>
      <c r="RY27" s="35">
        <v>45004.827512925491</v>
      </c>
      <c r="RZ27" s="35">
        <v>46189.740084163612</v>
      </c>
      <c r="SA27" s="35">
        <v>47405.849704231368</v>
      </c>
      <c r="SB27" s="35">
        <v>48653.977746687364</v>
      </c>
      <c r="SC27" s="35">
        <v>49934.967210678384</v>
      </c>
      <c r="SD27" s="35">
        <v>51249.683290310437</v>
      </c>
      <c r="SE27" s="35">
        <v>52599.013959008735</v>
      </c>
      <c r="SF27" s="35">
        <v>53983.870569266146</v>
      </c>
      <c r="SG27" s="35">
        <v>0</v>
      </c>
      <c r="SH27" s="35">
        <v>0</v>
      </c>
      <c r="SI27" s="35">
        <v>0</v>
      </c>
      <c r="SJ27" s="42">
        <v>7881.2631144709303</v>
      </c>
      <c r="SK27" s="35">
        <v>8015.0663467035047</v>
      </c>
      <c r="SL27" s="35">
        <v>8151.141207823006</v>
      </c>
      <c r="SM27" s="35">
        <v>8289.5262641457957</v>
      </c>
      <c r="SN27" s="35">
        <v>8430.2607367436285</v>
      </c>
      <c r="SO27" s="35">
        <v>8573.3845125592779</v>
      </c>
      <c r="SP27" s="35">
        <v>8718.9381557116285</v>
      </c>
      <c r="SQ27" s="35">
        <v>8866.9629189920379</v>
      </c>
      <c r="SR27" s="35">
        <v>9017.5007555565098</v>
      </c>
      <c r="SS27" s="35">
        <v>9170.5943308158312</v>
      </c>
      <c r="ST27" s="35">
        <v>9326.2870345277479</v>
      </c>
      <c r="SU27" s="35">
        <v>9484.6229930947302</v>
      </c>
      <c r="SV27" s="35">
        <v>9645.647082070238</v>
      </c>
      <c r="SW27" s="35">
        <v>9809.4049388769781</v>
      </c>
      <c r="SX27" s="35">
        <v>9975.9429757419275</v>
      </c>
      <c r="SY27" s="35">
        <v>10145.308392850216</v>
      </c>
      <c r="SZ27" s="35">
        <v>10317.54919172253</v>
      </c>
      <c r="TA27" s="35">
        <v>10492.7141888201</v>
      </c>
      <c r="TB27" s="35">
        <v>10670.853029379738</v>
      </c>
      <c r="TC27" s="35">
        <v>10852.016201484483</v>
      </c>
      <c r="TD27" s="35">
        <v>11036.255050373264</v>
      </c>
      <c r="TE27" s="35">
        <v>11223.621792992461</v>
      </c>
      <c r="TF27" s="35">
        <v>11414.169532795902</v>
      </c>
      <c r="TG27" s="43">
        <v>0</v>
      </c>
      <c r="TH27" s="43">
        <v>0</v>
      </c>
      <c r="TI27" s="43">
        <v>0</v>
      </c>
      <c r="TJ27" s="43">
        <v>336604.35513199365</v>
      </c>
      <c r="TK27" s="43">
        <v>345466.66511007107</v>
      </c>
      <c r="TL27" s="43">
        <v>354562.30700126861</v>
      </c>
      <c r="TM27" s="43">
        <v>363897.42410025955</v>
      </c>
      <c r="TN27" s="43">
        <v>373478.32144585624</v>
      </c>
      <c r="TO27" s="43">
        <v>383311.47007950157</v>
      </c>
      <c r="TP27" s="43">
        <v>393403.51141588</v>
      </c>
      <c r="TQ27" s="43">
        <v>403761.26172860095</v>
      </c>
      <c r="TR27" s="43">
        <v>414391.71675398335</v>
      </c>
      <c r="TS27" s="43">
        <v>425302.0564160514</v>
      </c>
      <c r="TT27" s="43">
        <v>436499.64967593306</v>
      </c>
      <c r="TU27" s="43">
        <v>447992.05950893537</v>
      </c>
      <c r="TV27" s="43">
        <v>459787.04801265994</v>
      </c>
      <c r="TW27" s="43">
        <v>471892.5816496074</v>
      </c>
      <c r="TX27" s="43">
        <v>484316.83662781201</v>
      </c>
      <c r="TY27" s="43">
        <v>497068.20442314085</v>
      </c>
      <c r="TZ27" s="43">
        <v>510155.29744698724</v>
      </c>
      <c r="UA27" s="43">
        <v>523586.95486318611</v>
      </c>
      <c r="UB27" s="43">
        <v>537372.24855808087</v>
      </c>
      <c r="UC27" s="43">
        <v>551520.48926777311</v>
      </c>
      <c r="UD27" s="43">
        <v>566041.23286669434</v>
      </c>
      <c r="UE27" s="43">
        <v>580944.28682174685</v>
      </c>
      <c r="UF27" s="43">
        <v>596239.71681637224</v>
      </c>
      <c r="UG27" s="43">
        <v>0</v>
      </c>
      <c r="UH27" s="43">
        <v>0</v>
      </c>
      <c r="UI27" s="43">
        <v>0</v>
      </c>
      <c r="UJ27" s="43">
        <v>133762.38836848276</v>
      </c>
      <c r="UK27" s="43">
        <v>136033.32383338208</v>
      </c>
      <c r="UL27" s="43">
        <v>138342.81384226528</v>
      </c>
      <c r="UM27" s="43">
        <v>140691.51295043991</v>
      </c>
      <c r="UN27" s="43">
        <v>143080.08682585059</v>
      </c>
      <c r="UO27" s="43">
        <v>145509.21243774239</v>
      </c>
      <c r="UP27" s="43">
        <v>147979.57824852737</v>
      </c>
      <c r="UQ27" s="43">
        <v>150491.88440890843</v>
      </c>
      <c r="UR27" s="43">
        <v>153046.84295631613</v>
      </c>
      <c r="US27" s="43">
        <v>155645.17801671394</v>
      </c>
      <c r="UT27" s="43">
        <v>158287.62600983013</v>
      </c>
      <c r="UU27" s="43">
        <v>160974.93585787364</v>
      </c>
      <c r="UV27" s="43">
        <v>163707.86919779354</v>
      </c>
      <c r="UW27" s="43">
        <v>166487.20059714201</v>
      </c>
      <c r="UX27" s="43">
        <v>169313.71777360223</v>
      </c>
      <c r="UY27" s="43">
        <v>172188.22181824312</v>
      </c>
      <c r="UZ27" s="43">
        <v>175111.52742256451</v>
      </c>
      <c r="VA27" s="43">
        <v>178084.46310939686</v>
      </c>
      <c r="VB27" s="43">
        <v>181107.87146772112</v>
      </c>
      <c r="VC27" s="43">
        <v>184182.60939147507</v>
      </c>
      <c r="VD27" s="43">
        <v>187309.54832241416</v>
      </c>
      <c r="VE27" s="43">
        <v>190489.57449709537</v>
      </c>
      <c r="VF27" s="43">
        <v>193723.58919805419</v>
      </c>
      <c r="VG27" s="35"/>
      <c r="VH27" s="35"/>
      <c r="VI27" s="35"/>
      <c r="VJ27" s="43">
        <v>336604.35513199365</v>
      </c>
      <c r="VK27" s="43">
        <v>345466.66511007107</v>
      </c>
      <c r="VL27" s="43">
        <v>354562.30700126861</v>
      </c>
      <c r="VM27" s="43">
        <v>363897.42410025955</v>
      </c>
      <c r="VN27" s="43">
        <v>373478.32144585624</v>
      </c>
      <c r="VO27" s="43">
        <v>383311.47007950157</v>
      </c>
      <c r="VP27" s="43">
        <v>393403.51141588</v>
      </c>
      <c r="VQ27" s="43">
        <v>403761.26172860095</v>
      </c>
      <c r="VR27" s="43">
        <v>414391.71675398335</v>
      </c>
      <c r="VS27" s="43">
        <v>425302.0564160514</v>
      </c>
      <c r="VT27" s="43">
        <v>436499.64967593306</v>
      </c>
      <c r="VU27" s="43">
        <v>447992.05950893537</v>
      </c>
      <c r="VV27" s="43">
        <v>459787.04801265994</v>
      </c>
      <c r="VW27" s="43">
        <v>471892.5816496074</v>
      </c>
      <c r="VX27" s="43">
        <v>484316.83662781201</v>
      </c>
      <c r="VY27" s="43">
        <v>497068.20442314085</v>
      </c>
      <c r="VZ27" s="43">
        <v>510155.29744698724</v>
      </c>
      <c r="WA27" s="43">
        <v>523586.95486318611</v>
      </c>
      <c r="WB27" s="43">
        <v>537372.24855808087</v>
      </c>
      <c r="WC27" s="43">
        <v>551520.48926777311</v>
      </c>
      <c r="WD27" s="43">
        <v>566041.23286669434</v>
      </c>
      <c r="WE27" s="43">
        <v>580944.28682174685</v>
      </c>
      <c r="WF27" s="43">
        <v>596239.71681637224</v>
      </c>
      <c r="WG27" s="35"/>
      <c r="WH27" s="35"/>
      <c r="WI27" s="35"/>
      <c r="WJ27" s="43">
        <v>133762.38836848276</v>
      </c>
      <c r="WK27" s="43">
        <v>136033.32383338208</v>
      </c>
      <c r="WL27" s="43">
        <v>138342.81384226528</v>
      </c>
      <c r="WM27" s="43">
        <v>140691.51295043991</v>
      </c>
      <c r="WN27" s="43">
        <v>143080.08682585059</v>
      </c>
      <c r="WO27" s="43">
        <v>145509.21243774239</v>
      </c>
      <c r="WP27" s="43">
        <v>147979.57824852737</v>
      </c>
      <c r="WQ27" s="43">
        <v>150491.88440890843</v>
      </c>
      <c r="WR27" s="43">
        <v>153046.84295631613</v>
      </c>
      <c r="WS27" s="43">
        <v>155645.17801671394</v>
      </c>
      <c r="WT27" s="43">
        <v>158287.62600983013</v>
      </c>
      <c r="WU27" s="43">
        <v>160974.93585787364</v>
      </c>
      <c r="WV27" s="43">
        <v>163707.86919779354</v>
      </c>
      <c r="WW27" s="43">
        <v>166487.20059714201</v>
      </c>
      <c r="WX27" s="43">
        <v>169313.71777360223</v>
      </c>
      <c r="WY27" s="43">
        <v>172188.22181824312</v>
      </c>
      <c r="WZ27" s="43">
        <v>175111.52742256451</v>
      </c>
      <c r="XA27" s="43">
        <v>178084.46310939686</v>
      </c>
      <c r="XB27" s="43">
        <v>181107.87146772112</v>
      </c>
      <c r="XC27" s="43">
        <v>184182.60939147507</v>
      </c>
      <c r="XD27" s="43">
        <v>187309.54832241416</v>
      </c>
      <c r="XE27" s="43">
        <v>190489.57449709537</v>
      </c>
      <c r="XF27" s="43">
        <v>193723.58919805419</v>
      </c>
      <c r="XG27" s="44">
        <v>105</v>
      </c>
      <c r="XH27" s="44">
        <v>25</v>
      </c>
      <c r="XI27" s="25">
        <v>1</v>
      </c>
      <c r="XJ27" s="44">
        <v>10</v>
      </c>
      <c r="XK27" s="44">
        <v>105</v>
      </c>
      <c r="XL27" s="44">
        <v>25</v>
      </c>
      <c r="XM27" s="25">
        <v>1</v>
      </c>
      <c r="XN27" s="44">
        <v>10</v>
      </c>
      <c r="XO27" s="44">
        <v>628</v>
      </c>
      <c r="XP27" s="44">
        <v>20</v>
      </c>
      <c r="XQ27" s="44">
        <v>15</v>
      </c>
      <c r="XR27" s="44">
        <v>628</v>
      </c>
      <c r="XS27" s="44">
        <v>20</v>
      </c>
      <c r="XT27" s="44">
        <v>20</v>
      </c>
      <c r="XU27" s="44">
        <v>44</v>
      </c>
      <c r="XV27" s="44">
        <v>1</v>
      </c>
      <c r="XW27" s="44">
        <v>14</v>
      </c>
      <c r="XX27" s="44">
        <v>34</v>
      </c>
      <c r="XY27" s="44">
        <v>1</v>
      </c>
      <c r="XZ27" s="44">
        <v>12</v>
      </c>
      <c r="YA27" s="44">
        <v>10</v>
      </c>
      <c r="YB27" s="44">
        <v>36</v>
      </c>
      <c r="YC27" s="43">
        <f t="shared" ref="YC27:YC52" si="68">X27/(X$59-X$25)*(372858903.281103/13)</f>
        <v>170473.21545539907</v>
      </c>
      <c r="YD27" s="45"/>
      <c r="YE27" s="46">
        <v>1.69</v>
      </c>
      <c r="YF27" s="46">
        <v>1.5649999999999999</v>
      </c>
      <c r="YG27" s="46">
        <v>1.423</v>
      </c>
      <c r="YH27" s="46">
        <v>2</v>
      </c>
      <c r="YI27" s="25">
        <v>0.65</v>
      </c>
      <c r="YJ27" s="25">
        <v>0.65</v>
      </c>
      <c r="YK27" s="47" t="s">
        <v>4316</v>
      </c>
      <c r="YL27" s="48">
        <v>0</v>
      </c>
      <c r="YM27" s="48">
        <v>0</v>
      </c>
      <c r="YN27" s="48">
        <v>0</v>
      </c>
      <c r="YO27" s="48">
        <v>3200015.9834031565</v>
      </c>
      <c r="YP27" s="48">
        <v>3284267.8154051676</v>
      </c>
      <c r="YQ27" s="48">
        <v>3370737.8773261537</v>
      </c>
      <c r="YR27" s="48">
        <v>3459484.571978997</v>
      </c>
      <c r="YS27" s="48">
        <v>3550567.8398387739</v>
      </c>
      <c r="YT27" s="48">
        <v>3644049.1995273717</v>
      </c>
      <c r="YU27" s="48">
        <v>3739991.7893637833</v>
      </c>
      <c r="YV27" s="48">
        <v>3838460.4100083429</v>
      </c>
      <c r="YW27" s="48">
        <v>3939521.5682299444</v>
      </c>
      <c r="YX27" s="48">
        <v>4043243.5218252358</v>
      </c>
      <c r="YY27" s="48">
        <v>4149696.3257208397</v>
      </c>
      <c r="YZ27" s="48">
        <v>4258951.879289086</v>
      </c>
      <c r="ZA27" s="48">
        <v>4371083.9749096967</v>
      </c>
      <c r="ZB27" s="48">
        <v>4486168.3478099331</v>
      </c>
      <c r="ZC27" s="48">
        <v>4604282.7272170056</v>
      </c>
      <c r="ZD27" s="48">
        <v>4725506.8888571765</v>
      </c>
      <c r="ZE27" s="48">
        <v>4849922.7088371795</v>
      </c>
      <c r="ZF27" s="48">
        <v>4977614.2189442934</v>
      </c>
      <c r="ZG27" s="48">
        <v>5108667.6634021737</v>
      </c>
      <c r="ZH27" s="48">
        <v>5243171.5571212303</v>
      </c>
      <c r="ZI27" s="48">
        <v>5381216.7454825956</v>
      </c>
      <c r="ZJ27" s="48">
        <v>5522896.4656959176</v>
      </c>
      <c r="ZK27" s="48">
        <v>5668306.4097729456</v>
      </c>
      <c r="ZL27" s="49">
        <v>0</v>
      </c>
      <c r="ZM27" s="49">
        <v>0</v>
      </c>
      <c r="ZN27" s="49">
        <v>0</v>
      </c>
      <c r="ZO27" s="49">
        <v>827532.62701944774</v>
      </c>
      <c r="ZP27" s="49">
        <v>841581.96640386805</v>
      </c>
      <c r="ZQ27" s="49">
        <v>855869.82682141569</v>
      </c>
      <c r="ZR27" s="49">
        <v>870400.25773530849</v>
      </c>
      <c r="ZS27" s="49">
        <v>885177.37735808105</v>
      </c>
      <c r="ZT27" s="49">
        <v>900205.37381872418</v>
      </c>
      <c r="ZU27" s="49">
        <v>915488.50634972099</v>
      </c>
      <c r="ZV27" s="49">
        <v>931031.10649416398</v>
      </c>
      <c r="ZW27" s="49">
        <v>946837.57933343353</v>
      </c>
      <c r="ZX27" s="49">
        <v>962912.40473566228</v>
      </c>
      <c r="ZY27" s="49">
        <v>979260.13862541353</v>
      </c>
      <c r="ZZ27" s="49">
        <v>995885.41427494667</v>
      </c>
      <c r="AAA27" s="49">
        <v>1012792.943617375</v>
      </c>
      <c r="AAB27" s="49">
        <v>1029987.5185820827</v>
      </c>
      <c r="AAC27" s="49">
        <v>1047474.0124529024</v>
      </c>
      <c r="AAD27" s="49">
        <v>1065257.3812492727</v>
      </c>
      <c r="AAE27" s="49">
        <v>1083342.6651308658</v>
      </c>
      <c r="AAF27" s="49">
        <v>1101734.9898261107</v>
      </c>
      <c r="AAG27" s="49">
        <v>1120439.5680848723</v>
      </c>
      <c r="AAH27" s="49">
        <v>1139461.7011558707</v>
      </c>
      <c r="AAI27" s="49">
        <v>1158806.7802891927</v>
      </c>
      <c r="AAJ27" s="49">
        <v>1178480.2882642085</v>
      </c>
      <c r="AAK27" s="49">
        <v>1198487.8009435697</v>
      </c>
      <c r="AAL27" s="49">
        <v>0</v>
      </c>
      <c r="AAM27" s="49">
        <v>0</v>
      </c>
      <c r="AAN27" s="49">
        <v>0</v>
      </c>
      <c r="AAO27" s="49">
        <v>19139143.215020783</v>
      </c>
      <c r="AAP27" s="49">
        <v>19643049.410232812</v>
      </c>
      <c r="AAQ27" s="49">
        <v>20160222.732960232</v>
      </c>
      <c r="AAR27" s="49">
        <v>20691012.487645812</v>
      </c>
      <c r="AAS27" s="49">
        <v>21235777.175416667</v>
      </c>
      <c r="AAT27" s="49">
        <v>21794884.736220852</v>
      </c>
      <c r="AAU27" s="49">
        <v>22368712.797337674</v>
      </c>
      <c r="AAV27" s="49">
        <v>22957648.928430852</v>
      </c>
      <c r="AAW27" s="49">
        <v>23562090.903318144</v>
      </c>
      <c r="AAX27" s="49">
        <v>24182446.968630932</v>
      </c>
      <c r="AAY27" s="49">
        <v>24819136.119549401</v>
      </c>
      <c r="AAZ27" s="49">
        <v>25472588.382795677</v>
      </c>
      <c r="ABA27" s="49">
        <v>26143245.107078947</v>
      </c>
      <c r="ABB27" s="49">
        <v>26831559.261187028</v>
      </c>
      <c r="ABC27" s="49">
        <v>27537995.739926472</v>
      </c>
      <c r="ABD27" s="49">
        <v>28263031.678117208</v>
      </c>
      <c r="ABE27" s="49">
        <v>29007156.772854749</v>
      </c>
      <c r="ABF27" s="49">
        <v>29770873.614257298</v>
      </c>
      <c r="ABG27" s="49">
        <v>30554698.024919666</v>
      </c>
      <c r="ABH27" s="49">
        <v>31359159.408306025</v>
      </c>
      <c r="ABI27" s="49">
        <v>32184801.106314953</v>
      </c>
      <c r="ABJ27" s="49">
        <v>33032180.766257487</v>
      </c>
      <c r="ABK27" s="49">
        <v>33901870.717499137</v>
      </c>
      <c r="ABL27" s="50">
        <v>0</v>
      </c>
      <c r="ABM27" s="50">
        <v>0</v>
      </c>
      <c r="ABN27" s="50">
        <v>0</v>
      </c>
      <c r="ABO27" s="50">
        <v>4949433.2358877445</v>
      </c>
      <c r="ABP27" s="50">
        <v>5033461.6657298012</v>
      </c>
      <c r="ABQ27" s="50">
        <v>5118916.678512848</v>
      </c>
      <c r="ABR27" s="50">
        <v>5205822.4938835595</v>
      </c>
      <c r="ABS27" s="50">
        <v>5294203.7426749989</v>
      </c>
      <c r="ABT27" s="50">
        <v>5384085.4738872265</v>
      </c>
      <c r="ABU27" s="50">
        <v>5475493.1617869027</v>
      </c>
      <c r="ABV27" s="50">
        <v>5568452.7131270003</v>
      </c>
      <c r="ABW27" s="50">
        <v>5662990.4744894877</v>
      </c>
      <c r="ABX27" s="50">
        <v>5759133.239752342</v>
      </c>
      <c r="ABY27" s="50">
        <v>5856908.2576834261</v>
      </c>
      <c r="ABZ27" s="50">
        <v>5956343.239663491</v>
      </c>
      <c r="ACA27" s="50">
        <v>6057466.3675401099</v>
      </c>
      <c r="ACB27" s="50">
        <v>6160306.3016147427</v>
      </c>
      <c r="ACC27" s="50">
        <v>6264892.18876593</v>
      </c>
      <c r="ACD27" s="50">
        <v>6371253.6707099359</v>
      </c>
      <c r="ACE27" s="50">
        <v>6479420.8924017493</v>
      </c>
      <c r="ACF27" s="50">
        <v>6589424.5105790235</v>
      </c>
      <c r="ACG27" s="50">
        <v>6701295.7024504747</v>
      </c>
      <c r="ACH27" s="50">
        <v>6815066.1745322552</v>
      </c>
      <c r="ACI27" s="50">
        <v>6930768.1716344096</v>
      </c>
      <c r="ACJ27" s="50">
        <v>7048434.4859992657</v>
      </c>
      <c r="ACK27" s="50">
        <v>7168098.4665958267</v>
      </c>
      <c r="ACL27" s="49">
        <v>0</v>
      </c>
      <c r="ACM27" s="49">
        <v>0</v>
      </c>
      <c r="ACN27" s="49">
        <v>0</v>
      </c>
      <c r="ACO27" s="49">
        <v>1340959.0787594179</v>
      </c>
      <c r="ACP27" s="49">
        <v>1376264.6083602607</v>
      </c>
      <c r="ACQ27" s="49">
        <v>1412499.6819271501</v>
      </c>
      <c r="ACR27" s="49">
        <v>1449688.7730197702</v>
      </c>
      <c r="ACS27" s="49">
        <v>1487856.9995514862</v>
      </c>
      <c r="ACT27" s="49">
        <v>1527030.1407543272</v>
      </c>
      <c r="ACU27" s="49">
        <v>1567234.6545905378</v>
      </c>
      <c r="ACV27" s="49">
        <v>1608497.6956225438</v>
      </c>
      <c r="ACW27" s="49">
        <v>1650847.1333535006</v>
      </c>
      <c r="ACX27" s="49">
        <v>1694311.571050575</v>
      </c>
      <c r="ACY27" s="49">
        <v>1738920.3650639709</v>
      </c>
      <c r="ACZ27" s="49">
        <v>1784703.6446544742</v>
      </c>
      <c r="ADA27" s="49">
        <v>1831692.3323431108</v>
      </c>
      <c r="ADB27" s="49">
        <v>1879918.1647965433</v>
      </c>
      <c r="ADC27" s="49">
        <v>1929413.7142623644</v>
      </c>
      <c r="ADD27" s="49">
        <v>1980212.4105687216</v>
      </c>
      <c r="ADE27" s="49">
        <v>2032348.5637031989</v>
      </c>
      <c r="ADF27" s="49">
        <v>2085857.3869861802</v>
      </c>
      <c r="ADG27" s="49">
        <v>2140775.020854244</v>
      </c>
      <c r="ADH27" s="49">
        <v>2197138.5572698489</v>
      </c>
      <c r="ADI27" s="49">
        <v>2254986.0647736592</v>
      </c>
      <c r="ADJ27" s="49">
        <v>2314356.6141963843</v>
      </c>
      <c r="ADK27" s="49">
        <v>2375290.3050477104</v>
      </c>
      <c r="ADL27" s="50">
        <v>0</v>
      </c>
      <c r="ADM27" s="50">
        <v>0</v>
      </c>
      <c r="ADN27" s="50">
        <v>0</v>
      </c>
      <c r="ADO27" s="50">
        <v>267962.94589201163</v>
      </c>
      <c r="ADP27" s="50">
        <v>272512.25578791916</v>
      </c>
      <c r="ADQ27" s="50">
        <v>277138.8010659822</v>
      </c>
      <c r="ADR27" s="50">
        <v>281843.89298095705</v>
      </c>
      <c r="ADS27" s="50">
        <v>286628.86504928337</v>
      </c>
      <c r="ADT27" s="50">
        <v>291495.07342701545</v>
      </c>
      <c r="ADU27" s="50">
        <v>296443.89729419537</v>
      </c>
      <c r="ADV27" s="50">
        <v>301476.73924572929</v>
      </c>
      <c r="ADW27" s="50">
        <v>306595.02568892133</v>
      </c>
      <c r="ADX27" s="50">
        <v>311800.20724773826</v>
      </c>
      <c r="ADY27" s="50">
        <v>317093.75917394343</v>
      </c>
      <c r="ADZ27" s="50">
        <v>322477.18176522083</v>
      </c>
      <c r="AEA27" s="50">
        <v>327952.00079038809</v>
      </c>
      <c r="AEB27" s="50">
        <v>333519.76792181726</v>
      </c>
      <c r="AEC27" s="50">
        <v>339182.06117522554</v>
      </c>
      <c r="AED27" s="50">
        <v>344940.48535690736</v>
      </c>
      <c r="AEE27" s="50">
        <v>350796.67251856602</v>
      </c>
      <c r="AEF27" s="50">
        <v>356752.28241988341</v>
      </c>
      <c r="AEG27" s="50">
        <v>362809.00299891108</v>
      </c>
      <c r="AEH27" s="50">
        <v>368968.55085047241</v>
      </c>
      <c r="AEI27" s="50">
        <v>375232.67171269096</v>
      </c>
      <c r="AEJ27" s="50">
        <v>381603.14096174366</v>
      </c>
      <c r="AEK27" s="50">
        <v>388081.76411506068</v>
      </c>
      <c r="AEL27" s="48">
        <v>0</v>
      </c>
      <c r="AEM27" s="48">
        <v>0</v>
      </c>
      <c r="AEN27" s="48">
        <v>0</v>
      </c>
      <c r="AEO27" s="96">
        <v>335239.76968985447</v>
      </c>
      <c r="AEP27" s="96">
        <v>344066.15209006518</v>
      </c>
      <c r="AEQ27" s="96">
        <v>353124.92048178753</v>
      </c>
      <c r="AER27" s="96">
        <v>362422.19325494254</v>
      </c>
      <c r="AES27" s="96">
        <v>371964.24988787156</v>
      </c>
      <c r="AET27" s="96">
        <v>381757.53518858179</v>
      </c>
      <c r="AEU27" s="96">
        <v>391808.66364763444</v>
      </c>
      <c r="AEV27" s="96">
        <v>402124.42390563595</v>
      </c>
      <c r="AEW27" s="96">
        <v>412711.78333837516</v>
      </c>
      <c r="AEX27" s="96">
        <v>423577.89276264375</v>
      </c>
      <c r="AEY27" s="96">
        <v>434730.09126599273</v>
      </c>
      <c r="AEZ27" s="96">
        <v>446175.91116361856</v>
      </c>
      <c r="AFA27" s="96">
        <v>457923.0830857777</v>
      </c>
      <c r="AFB27" s="96">
        <v>469979.54119913583</v>
      </c>
      <c r="AFC27" s="96">
        <v>482353.42856559111</v>
      </c>
      <c r="AFD27" s="96">
        <v>495053.1026421804</v>
      </c>
      <c r="AFE27" s="96">
        <v>508087.14092579973</v>
      </c>
      <c r="AFF27" s="96">
        <v>521464.34674654505</v>
      </c>
      <c r="AFG27" s="96">
        <v>535193.755213561</v>
      </c>
      <c r="AFH27" s="96">
        <v>549284.63931746222</v>
      </c>
      <c r="AFI27" s="96">
        <v>563746.51619341481</v>
      </c>
      <c r="AFJ27" s="96">
        <v>578589.15354909608</v>
      </c>
      <c r="AFK27" s="96">
        <v>593822.57626192761</v>
      </c>
      <c r="AFL27" s="49">
        <v>0</v>
      </c>
      <c r="AFM27" s="49">
        <v>0</v>
      </c>
      <c r="AFN27" s="49">
        <v>0</v>
      </c>
      <c r="AFO27" s="49">
        <v>105750.97056896522</v>
      </c>
      <c r="AFP27" s="49">
        <v>88165.729813738551</v>
      </c>
      <c r="AFQ27" s="49">
        <v>89662.553286053066</v>
      </c>
      <c r="AFR27" s="49">
        <v>91184.788905603753</v>
      </c>
      <c r="AFS27" s="49">
        <v>92732.868104179914</v>
      </c>
      <c r="AFT27" s="49">
        <v>94307.229638152057</v>
      </c>
      <c r="AFU27" s="49">
        <v>95908.319712827913</v>
      </c>
      <c r="AFV27" s="49">
        <v>97536.592108912417</v>
      </c>
      <c r="AFW27" s="49">
        <v>99192.508311121608</v>
      </c>
      <c r="AFX27" s="49">
        <v>100876.53763897414</v>
      </c>
      <c r="AFY27" s="49">
        <v>102589.15737980523</v>
      </c>
      <c r="AFZ27" s="49">
        <v>104330.85292404203</v>
      </c>
      <c r="AGA27" s="49">
        <v>106102.11790277262</v>
      </c>
      <c r="AGB27" s="49">
        <v>107903.45432764676</v>
      </c>
      <c r="AGC27" s="49">
        <v>109735.3727331612</v>
      </c>
      <c r="AGD27" s="49">
        <v>111598.39232135238</v>
      </c>
      <c r="AGE27" s="49">
        <v>113493.04110894783</v>
      </c>
      <c r="AGF27" s="49">
        <v>115419.8560770211</v>
      </c>
      <c r="AGG27" s="49">
        <v>117379.38332317711</v>
      </c>
      <c r="AGH27" s="49">
        <v>119372.17821632931</v>
      </c>
      <c r="AGI27" s="49">
        <v>121398.8055541059</v>
      </c>
      <c r="AGJ27" s="49">
        <v>123459.83972291707</v>
      </c>
      <c r="AGK27" s="49">
        <v>125555.86486075493</v>
      </c>
      <c r="AGL27" s="49">
        <v>0</v>
      </c>
      <c r="AGM27" s="49">
        <v>0</v>
      </c>
      <c r="AGN27" s="49">
        <v>0</v>
      </c>
      <c r="AGO27" s="49">
        <v>457145.14048616518</v>
      </c>
      <c r="AGP27" s="49">
        <v>469181.11648645252</v>
      </c>
      <c r="AGQ27" s="49">
        <v>481533.98247516481</v>
      </c>
      <c r="AGR27" s="49">
        <v>494212.08171128528</v>
      </c>
      <c r="AGS27" s="49">
        <v>507223.97711982485</v>
      </c>
      <c r="AGT27" s="49">
        <v>520578.45707533881</v>
      </c>
      <c r="AGU27" s="49">
        <v>534284.54133768333</v>
      </c>
      <c r="AGV27" s="49">
        <v>548351.48714404902</v>
      </c>
      <c r="AGW27" s="49">
        <v>562788.79546142067</v>
      </c>
      <c r="AGX27" s="49">
        <v>577606.21740360511</v>
      </c>
      <c r="AGY27" s="49">
        <v>592813.76081726281</v>
      </c>
      <c r="AGZ27" s="49">
        <v>608421.69704129803</v>
      </c>
      <c r="AHA27" s="49">
        <v>624440.56784424232</v>
      </c>
      <c r="AHB27" s="49">
        <v>640881.19254427613</v>
      </c>
      <c r="AHC27" s="49">
        <v>657754.67531671515</v>
      </c>
      <c r="AHD27" s="49">
        <v>675072.41269388236</v>
      </c>
      <c r="AHE27" s="49">
        <v>692846.10126245418</v>
      </c>
      <c r="AHF27" s="49">
        <v>711087.74556347053</v>
      </c>
      <c r="AHG27" s="49">
        <v>729809.66620031046</v>
      </c>
      <c r="AHH27" s="49">
        <v>749024.50816017576</v>
      </c>
      <c r="AHI27" s="49">
        <v>768745.24935465655</v>
      </c>
      <c r="AHJ27" s="49">
        <v>788985.20938513102</v>
      </c>
      <c r="AHK27" s="49">
        <v>809758.05853899219</v>
      </c>
      <c r="AHL27" s="50">
        <v>0</v>
      </c>
      <c r="AHM27" s="50">
        <v>0</v>
      </c>
      <c r="AHN27" s="50">
        <v>0</v>
      </c>
      <c r="AHO27" s="50">
        <v>157625.26228941861</v>
      </c>
      <c r="AHP27" s="50">
        <v>160301.32693407009</v>
      </c>
      <c r="AHQ27" s="50">
        <v>163022.82415646012</v>
      </c>
      <c r="AHR27" s="50">
        <v>165790.52528291591</v>
      </c>
      <c r="AHS27" s="50">
        <v>168605.21473487257</v>
      </c>
      <c r="AHT27" s="50">
        <v>171467.69025118556</v>
      </c>
      <c r="AHU27" s="50">
        <v>174378.76311423257</v>
      </c>
      <c r="AHV27" s="50">
        <v>177339.25837984076</v>
      </c>
      <c r="AHW27" s="50">
        <v>180350.0151111302</v>
      </c>
      <c r="AHX27" s="50">
        <v>183411.88661631662</v>
      </c>
      <c r="AHY27" s="50">
        <v>186525.74069055496</v>
      </c>
      <c r="AHZ27" s="50">
        <v>189692.4598618946</v>
      </c>
      <c r="AIA27" s="50">
        <v>192912.94164140476</v>
      </c>
      <c r="AIB27" s="50">
        <v>196188.09877753956</v>
      </c>
      <c r="AIC27" s="50">
        <v>199518.85951483855</v>
      </c>
      <c r="AID27" s="50">
        <v>202906.16785700433</v>
      </c>
      <c r="AIE27" s="50">
        <v>206350.9838344506</v>
      </c>
      <c r="AIF27" s="50">
        <v>209854.28377640201</v>
      </c>
      <c r="AIG27" s="50">
        <v>213417.06058759475</v>
      </c>
      <c r="AIH27" s="50">
        <v>217040.32402968965</v>
      </c>
      <c r="AII27" s="50">
        <v>220725.10100746527</v>
      </c>
      <c r="AIJ27" s="50">
        <v>224472.43585984921</v>
      </c>
      <c r="AIK27" s="50">
        <v>228283.39065591805</v>
      </c>
      <c r="AIL27" s="49">
        <v>0</v>
      </c>
      <c r="AIM27" s="49">
        <v>0</v>
      </c>
      <c r="AIN27" s="49">
        <v>0</v>
      </c>
      <c r="AIO27" s="49">
        <v>426668.7977870875</v>
      </c>
      <c r="AIP27" s="49">
        <v>437902.37538735569</v>
      </c>
      <c r="AIQ27" s="49">
        <v>449431.71697682049</v>
      </c>
      <c r="AIR27" s="49">
        <v>461264.6095971996</v>
      </c>
      <c r="AIS27" s="49">
        <v>473409.04531183653</v>
      </c>
      <c r="AIT27" s="49">
        <v>485873.22660364956</v>
      </c>
      <c r="AIU27" s="49">
        <v>498665.57191517111</v>
      </c>
      <c r="AIV27" s="49">
        <v>511794.72133444576</v>
      </c>
      <c r="AIW27" s="49">
        <v>525269.54243065929</v>
      </c>
      <c r="AIX27" s="49">
        <v>539099.13624336477</v>
      </c>
      <c r="AIY27" s="49">
        <v>553292.84342944529</v>
      </c>
      <c r="AIZ27" s="49">
        <v>567860.25057187816</v>
      </c>
      <c r="AJA27" s="49">
        <v>582811.19665462617</v>
      </c>
      <c r="AJB27" s="49">
        <v>598155.77970799105</v>
      </c>
      <c r="AJC27" s="49">
        <v>613904.36362893414</v>
      </c>
      <c r="AJD27" s="49">
        <v>630067.58518095687</v>
      </c>
      <c r="AJE27" s="49">
        <v>646656.36117829056</v>
      </c>
      <c r="AJF27" s="49">
        <v>663681.89585923916</v>
      </c>
      <c r="AJG27" s="49">
        <v>681155.68845362309</v>
      </c>
      <c r="AJH27" s="49">
        <v>699089.54094949737</v>
      </c>
      <c r="AJI27" s="49">
        <v>717495.56606434612</v>
      </c>
      <c r="AJJ27" s="49">
        <v>736386.19542612229</v>
      </c>
      <c r="AJK27" s="49">
        <v>755774.18796972604</v>
      </c>
      <c r="AJL27" s="50">
        <v>0</v>
      </c>
      <c r="AJM27" s="50">
        <v>0</v>
      </c>
      <c r="AJN27" s="50">
        <v>0</v>
      </c>
      <c r="AJO27" s="50">
        <v>94575.157373651164</v>
      </c>
      <c r="AJP27" s="50">
        <v>96180.796160442056</v>
      </c>
      <c r="AJQ27" s="50">
        <v>97813.694493876072</v>
      </c>
      <c r="AJR27" s="50">
        <v>99474.315169749549</v>
      </c>
      <c r="AJS27" s="50">
        <v>101163.12884092354</v>
      </c>
      <c r="AJT27" s="50">
        <v>102880.61415071134</v>
      </c>
      <c r="AJU27" s="50">
        <v>104627.25786853954</v>
      </c>
      <c r="AJV27" s="50">
        <v>106403.55502790445</v>
      </c>
      <c r="AJW27" s="50">
        <v>108210.00906667812</v>
      </c>
      <c r="AJX27" s="50">
        <v>110047.13196978997</v>
      </c>
      <c r="AJY27" s="50">
        <v>111915.44441433297</v>
      </c>
      <c r="AJZ27" s="50">
        <v>113815.47591713676</v>
      </c>
      <c r="AKA27" s="50">
        <v>115747.76498484286</v>
      </c>
      <c r="AKB27" s="50">
        <v>117712.85926652374</v>
      </c>
      <c r="AKC27" s="50">
        <v>119711.31570890313</v>
      </c>
      <c r="AKD27" s="50">
        <v>121743.7007142026</v>
      </c>
      <c r="AKE27" s="50">
        <v>123810.59030067036</v>
      </c>
      <c r="AKF27" s="50">
        <v>125912.5702658412</v>
      </c>
      <c r="AKG27" s="50">
        <v>128050.23635255685</v>
      </c>
      <c r="AKH27" s="50">
        <v>130224.19441781379</v>
      </c>
      <c r="AKI27" s="50">
        <v>132435.06060447916</v>
      </c>
      <c r="AKJ27" s="50">
        <v>134683.46151590953</v>
      </c>
      <c r="AKK27" s="50">
        <v>136970.03439355083</v>
      </c>
      <c r="AKL27" s="51">
        <v>0</v>
      </c>
      <c r="AKM27" s="51">
        <v>0</v>
      </c>
      <c r="AKN27" s="51">
        <v>0</v>
      </c>
      <c r="AKO27" s="51">
        <v>1575308.3820177303</v>
      </c>
      <c r="AKP27" s="51">
        <v>1530417.3264376149</v>
      </c>
      <c r="AKQ27" s="51">
        <v>1570711.0200156199</v>
      </c>
      <c r="AKR27" s="51">
        <v>1508718.720319676</v>
      </c>
      <c r="AKS27" s="51">
        <v>1548441.1207145199</v>
      </c>
      <c r="AKT27" s="51">
        <v>1589209.3549496136</v>
      </c>
      <c r="AKU27" s="51">
        <v>1631050.9583302385</v>
      </c>
      <c r="AKV27" s="51">
        <v>1673994.1911267794</v>
      </c>
      <c r="AKW27" s="51">
        <v>1718068.0576620148</v>
      </c>
      <c r="AKX27" s="51">
        <v>1763302.3259009491</v>
      </c>
      <c r="AKY27" s="51">
        <v>1809727.5475564185</v>
      </c>
      <c r="AKZ27" s="51">
        <v>1857375.078724046</v>
      </c>
      <c r="ALA27" s="51">
        <v>1906277.101060488</v>
      </c>
      <c r="ALB27" s="51">
        <v>1956466.6435192723</v>
      </c>
      <c r="ALC27" s="51">
        <v>2007977.6046589084</v>
      </c>
      <c r="ALD27" s="51">
        <v>2060844.7755383418</v>
      </c>
      <c r="ALE27" s="51">
        <v>2115103.863215209</v>
      </c>
      <c r="ALF27" s="51">
        <v>2170791.5148627697</v>
      </c>
      <c r="ALG27" s="51">
        <v>2227945.3425218035</v>
      </c>
      <c r="ALH27" s="51">
        <v>2286603.9485041872</v>
      </c>
      <c r="ALI27" s="51">
        <v>2346806.9514653147</v>
      </c>
      <c r="ALJ27" s="51">
        <v>2408595.0131629622</v>
      </c>
      <c r="ALK27" s="51">
        <v>2472009.8659206792</v>
      </c>
      <c r="ALL27" s="51">
        <v>0</v>
      </c>
      <c r="ALM27" s="51">
        <v>0</v>
      </c>
      <c r="ALN27" s="51">
        <v>0</v>
      </c>
      <c r="ALO27" s="51">
        <v>626007.97756449925</v>
      </c>
      <c r="ALP27" s="51">
        <v>602627.62458188261</v>
      </c>
      <c r="ALQ27" s="51">
        <v>612858.6653212352</v>
      </c>
      <c r="ALR27" s="51">
        <v>583307.01269252389</v>
      </c>
      <c r="ALS27" s="51">
        <v>593210.0399799766</v>
      </c>
      <c r="ALT27" s="51">
        <v>603281.1947668799</v>
      </c>
      <c r="ALU27" s="51">
        <v>613523.33141839446</v>
      </c>
      <c r="ALV27" s="51">
        <v>623939.35275933438</v>
      </c>
      <c r="ALW27" s="51">
        <v>634532.21089688665</v>
      </c>
      <c r="ALX27" s="51">
        <v>645304.90805729595</v>
      </c>
      <c r="ALY27" s="51">
        <v>656260.49743675569</v>
      </c>
      <c r="ALZ27" s="51">
        <v>667402.08406674408</v>
      </c>
      <c r="AMA27" s="51">
        <v>678732.82569405204</v>
      </c>
      <c r="AMB27" s="51">
        <v>690255.93367575074</v>
      </c>
      <c r="AMC27" s="51">
        <v>701974.6738893548</v>
      </c>
      <c r="AMD27" s="51">
        <v>713892.36765843595</v>
      </c>
      <c r="AME27" s="51">
        <v>726012.39269395242</v>
      </c>
      <c r="AMF27" s="51">
        <v>738338.18405155942</v>
      </c>
      <c r="AMG27" s="51">
        <v>750873.2351051718</v>
      </c>
      <c r="AMH27" s="51">
        <v>763621.09853705566</v>
      </c>
      <c r="AMI27" s="51">
        <v>776585.38734472916</v>
      </c>
      <c r="AMJ27" s="51">
        <v>789769.77586495737</v>
      </c>
      <c r="AMK27" s="51">
        <v>803178.00081513263</v>
      </c>
      <c r="AML27" s="50">
        <v>0</v>
      </c>
      <c r="AMM27" s="50">
        <v>0</v>
      </c>
      <c r="AMN27" s="50">
        <v>0</v>
      </c>
      <c r="AMO27" s="50">
        <v>1575308.3820177303</v>
      </c>
      <c r="AMP27" s="50">
        <v>1530417.3264376149</v>
      </c>
      <c r="AMQ27" s="50">
        <v>1570711.0200156199</v>
      </c>
      <c r="AMR27" s="50">
        <v>1508718.720319676</v>
      </c>
      <c r="AMS27" s="50">
        <v>1548441.1207145199</v>
      </c>
      <c r="AMT27" s="50">
        <v>1589209.3549496136</v>
      </c>
      <c r="AMU27" s="50">
        <v>1631050.9583302385</v>
      </c>
      <c r="AMV27" s="50">
        <v>1673994.1911267794</v>
      </c>
      <c r="AMW27" s="50">
        <v>1718068.0576620148</v>
      </c>
      <c r="AMX27" s="50">
        <v>1763302.3259009491</v>
      </c>
      <c r="AMY27" s="50">
        <v>1809727.5475564185</v>
      </c>
      <c r="AMZ27" s="50">
        <v>1857375.078724046</v>
      </c>
      <c r="ANA27" s="50">
        <v>1906277.101060488</v>
      </c>
      <c r="ANB27" s="50">
        <v>1956466.6435192723</v>
      </c>
      <c r="ANC27" s="50">
        <v>2007977.6046589084</v>
      </c>
      <c r="AND27" s="50">
        <v>2060844.7755383418</v>
      </c>
      <c r="ANE27" s="50">
        <v>2115103.863215209</v>
      </c>
      <c r="ANF27" s="50">
        <v>2170791.5148627697</v>
      </c>
      <c r="ANG27" s="50">
        <v>2227945.3425218035</v>
      </c>
      <c r="ANH27" s="50">
        <v>2286603.9485041872</v>
      </c>
      <c r="ANI27" s="50">
        <v>2346806.9514653147</v>
      </c>
      <c r="ANJ27" s="50">
        <v>2408595.0131629622</v>
      </c>
      <c r="ANK27" s="50">
        <v>2472009.8659206792</v>
      </c>
      <c r="ANL27" s="50">
        <v>0</v>
      </c>
      <c r="ANM27" s="50">
        <v>0</v>
      </c>
      <c r="ANN27" s="50">
        <v>0</v>
      </c>
      <c r="ANO27" s="50">
        <v>626007.97756449925</v>
      </c>
      <c r="ANP27" s="50">
        <v>602627.62458188261</v>
      </c>
      <c r="ANQ27" s="50">
        <v>612858.6653212352</v>
      </c>
      <c r="ANR27" s="50">
        <v>583307.01269252389</v>
      </c>
      <c r="ANS27" s="50">
        <v>593210.0399799766</v>
      </c>
      <c r="ANT27" s="50">
        <v>603281.1947668799</v>
      </c>
      <c r="ANU27" s="50">
        <v>613523.33141839446</v>
      </c>
      <c r="ANV27" s="50">
        <v>623939.35275933438</v>
      </c>
      <c r="ANW27" s="50">
        <v>634532.21089688665</v>
      </c>
      <c r="ANX27" s="50">
        <v>645304.90805729595</v>
      </c>
      <c r="ANY27" s="50">
        <v>656260.49743675569</v>
      </c>
      <c r="ANZ27" s="50">
        <v>667402.08406674408</v>
      </c>
      <c r="AOA27" s="50">
        <v>678732.82569405204</v>
      </c>
      <c r="AOB27" s="50">
        <v>690255.93367575074</v>
      </c>
      <c r="AOC27" s="50">
        <v>701974.6738893548</v>
      </c>
      <c r="AOD27" s="50">
        <v>713892.36765843595</v>
      </c>
      <c r="AOE27" s="50">
        <v>726012.39269395242</v>
      </c>
      <c r="AOF27" s="50">
        <v>738338.18405155942</v>
      </c>
      <c r="AOG27" s="50">
        <v>750873.2351051718</v>
      </c>
      <c r="AOH27" s="50">
        <v>763621.09853705566</v>
      </c>
      <c r="AOI27" s="50">
        <v>776585.38734472916</v>
      </c>
      <c r="AOJ27" s="50">
        <v>789769.77586495737</v>
      </c>
      <c r="AOK27" s="50">
        <v>803178.00081513263</v>
      </c>
      <c r="AOL27" s="98">
        <f>AOL$6*((I27+J27)/(I$6+J$6))</f>
        <v>33225.77444454642</v>
      </c>
      <c r="AOM27" s="53">
        <v>23590.299855627956</v>
      </c>
      <c r="AON27" s="98">
        <v>24211.398622203298</v>
      </c>
      <c r="AOO27" s="98">
        <v>24848.850028643428</v>
      </c>
      <c r="AOP27" s="98">
        <v>25503.084616506207</v>
      </c>
      <c r="AOQ27" s="98">
        <v>26174.544262891315</v>
      </c>
      <c r="AOR27" s="52">
        <v>26863.682478888815</v>
      </c>
      <c r="AOS27" s="98">
        <v>27570.964715885431</v>
      </c>
      <c r="AOT27" s="98">
        <v>28296.86867993544</v>
      </c>
      <c r="AOU27" s="98">
        <v>29041.884654408499</v>
      </c>
      <c r="AOV27" s="98">
        <v>29806.515831132314</v>
      </c>
      <c r="AOW27" s="98">
        <v>30591.27865025384</v>
      </c>
      <c r="AOX27" s="98">
        <v>31396.703149048517</v>
      </c>
      <c r="AOY27" s="98">
        <v>32223.333319913174</v>
      </c>
      <c r="AOZ27" s="98">
        <v>33071.727477784356</v>
      </c>
      <c r="APA27" s="98">
        <v>33942.458637230273</v>
      </c>
      <c r="APB27" s="98">
        <v>34836.114899470995</v>
      </c>
      <c r="APC27" s="98">
        <v>35753.29984958838</v>
      </c>
      <c r="APD27" s="98">
        <v>36694.632964193952</v>
      </c>
      <c r="APE27" s="98">
        <v>37660.750029830087</v>
      </c>
      <c r="APF27" s="98">
        <v>38652.303572387085</v>
      </c>
      <c r="APG27" s="98">
        <v>39669.963297826223</v>
      </c>
      <c r="APH27" s="98">
        <v>40714.416544506377</v>
      </c>
      <c r="API27" s="98">
        <v>41786.368747419758</v>
      </c>
      <c r="APJ27" s="98">
        <v>42886.543914650327</v>
      </c>
      <c r="APK27" s="98">
        <v>44015.68511637667</v>
      </c>
      <c r="APL27" s="98">
        <v>45174.554986749601</v>
      </c>
      <c r="APM27" s="54">
        <v>9635.4745889184614</v>
      </c>
      <c r="APN27" s="98">
        <v>9799.0597434002502</v>
      </c>
      <c r="APO27" s="98">
        <v>9965.4221459065011</v>
      </c>
      <c r="APP27" s="98">
        <v>10134.60894684407</v>
      </c>
      <c r="APQ27" s="98">
        <v>10306.668097110387</v>
      </c>
      <c r="APR27" s="52">
        <v>10481.648361683694</v>
      </c>
      <c r="APS27" s="98">
        <v>10659.599333444005</v>
      </c>
      <c r="APT27" s="98">
        <v>10840.571447228711</v>
      </c>
      <c r="APU27" s="98">
        <v>11024.615994126823</v>
      </c>
      <c r="APV27" s="98">
        <v>11211.785136015875</v>
      </c>
      <c r="APW27" s="98">
        <v>11402.131920345639</v>
      </c>
      <c r="APX27" s="98">
        <v>11595.710295172823</v>
      </c>
      <c r="APY27" s="98">
        <v>11792.575124451027</v>
      </c>
      <c r="APZ27" s="98">
        <v>11992.782203580271</v>
      </c>
      <c r="AQA27" s="98">
        <v>12196.388275220519</v>
      </c>
      <c r="AQB27" s="98">
        <v>12403.451045373677</v>
      </c>
      <c r="AQC27" s="98">
        <v>12614.029199738619</v>
      </c>
      <c r="AQD27" s="98">
        <v>12828.182420343879</v>
      </c>
      <c r="AQE27" s="98">
        <v>13045.971402462721</v>
      </c>
      <c r="AQF27" s="98">
        <v>13267.457871815384</v>
      </c>
      <c r="AQG27" s="98">
        <v>13492.704602063381</v>
      </c>
      <c r="AQH27" s="98">
        <v>13721.775432600793</v>
      </c>
      <c r="AQI27" s="98">
        <v>13954.735286647625</v>
      </c>
      <c r="AQJ27" s="98">
        <v>14191.650189650338</v>
      </c>
      <c r="AQK27" s="98">
        <v>14432.587287994762</v>
      </c>
      <c r="AQL27" s="98">
        <v>14677.614868036724</v>
      </c>
      <c r="AQM27" s="98">
        <f>AOL27*0.01</f>
        <v>332.2577444454642</v>
      </c>
      <c r="AQN27" s="55">
        <v>235.90299855627956</v>
      </c>
      <c r="AQO27" s="56">
        <v>242.11398622203296</v>
      </c>
      <c r="AQP27" s="56">
        <v>248.48850028643426</v>
      </c>
      <c r="AQQ27" s="56">
        <v>255.03084616506203</v>
      </c>
      <c r="AQR27" s="56">
        <v>261.74544262891311</v>
      </c>
      <c r="AQS27" s="56">
        <v>268.63682478888808</v>
      </c>
      <c r="AQT27" s="56">
        <v>275.70964715885424</v>
      </c>
      <c r="AQU27" s="56">
        <v>282.96868679935432</v>
      </c>
      <c r="AQV27" s="56">
        <v>290.41884654408489</v>
      </c>
      <c r="AQW27" s="56">
        <v>298.06515831132305</v>
      </c>
      <c r="AQX27" s="56">
        <v>305.91278650253827</v>
      </c>
      <c r="AQY27" s="56">
        <v>313.967031490485</v>
      </c>
      <c r="AQZ27" s="56">
        <v>322.23333319913155</v>
      </c>
      <c r="ARA27" s="56">
        <v>330.71727477784339</v>
      </c>
      <c r="ARB27" s="56">
        <v>339.42458637230254</v>
      </c>
      <c r="ARC27" s="56">
        <v>348.36114899470977</v>
      </c>
      <c r="ARD27" s="56">
        <v>357.53299849588365</v>
      </c>
      <c r="ARE27" s="56">
        <v>366.94632964193937</v>
      </c>
      <c r="ARF27" s="56">
        <v>376.60750029830069</v>
      </c>
      <c r="ARG27" s="56">
        <v>386.52303572387069</v>
      </c>
      <c r="ARH27" s="56">
        <v>396.69963297826206</v>
      </c>
      <c r="ARI27" s="56">
        <v>407.14416544506361</v>
      </c>
      <c r="ARJ27" s="56">
        <v>417.86368747419743</v>
      </c>
      <c r="ARK27" s="56">
        <v>428.86543914650315</v>
      </c>
      <c r="ARL27" s="56">
        <v>440.15685116376659</v>
      </c>
      <c r="ARM27" s="56">
        <v>451.74554986749592</v>
      </c>
      <c r="ARN27" s="55">
        <v>96.354745889184613</v>
      </c>
      <c r="ARO27" s="56">
        <v>97.990597434002495</v>
      </c>
      <c r="ARP27" s="56">
        <v>99.654221459064999</v>
      </c>
      <c r="ARQ27" s="56">
        <v>101.34608946844068</v>
      </c>
      <c r="ARR27" s="56">
        <v>103.06668097110385</v>
      </c>
      <c r="ARS27" s="56">
        <v>104.81648361683692</v>
      </c>
      <c r="ART27" s="56">
        <v>106.59599333444001</v>
      </c>
      <c r="ARU27" s="56">
        <v>108.40571447228709</v>
      </c>
      <c r="ARV27" s="56">
        <v>110.2461599412682</v>
      </c>
      <c r="ARW27" s="56">
        <v>112.11785136015872</v>
      </c>
      <c r="ARX27" s="56">
        <v>114.02131920345636</v>
      </c>
      <c r="ARY27" s="56">
        <v>115.9571029517282</v>
      </c>
      <c r="ARZ27" s="56">
        <v>117.92575124451025</v>
      </c>
      <c r="ASA27" s="56">
        <v>119.92782203580269</v>
      </c>
      <c r="ASB27" s="56">
        <v>121.96388275220517</v>
      </c>
      <c r="ASC27" s="56">
        <v>124.03451045373674</v>
      </c>
      <c r="ASD27" s="56">
        <v>126.14029199738617</v>
      </c>
      <c r="ASE27" s="56">
        <v>128.28182420343876</v>
      </c>
      <c r="ASF27" s="56">
        <v>130.45971402462717</v>
      </c>
      <c r="ASG27" s="56">
        <v>132.67457871815381</v>
      </c>
      <c r="ASH27" s="56">
        <v>134.92704602063378</v>
      </c>
      <c r="ASI27" s="56">
        <v>137.21775432600791</v>
      </c>
      <c r="ASJ27" s="56">
        <v>139.54735286647625</v>
      </c>
      <c r="ASK27" s="56">
        <v>141.91650189650338</v>
      </c>
      <c r="ASL27" s="56">
        <v>144.32587287994761</v>
      </c>
      <c r="ASM27" s="56">
        <v>146.77614868036724</v>
      </c>
      <c r="ASN27" s="57">
        <v>0.5</v>
      </c>
      <c r="ASO27" s="56">
        <v>23590.299855627956</v>
      </c>
      <c r="ASP27" s="56">
        <v>24211.398622203298</v>
      </c>
      <c r="ASQ27" s="56">
        <v>24848.850028643428</v>
      </c>
      <c r="ASR27" s="56">
        <v>25503.084616506207</v>
      </c>
      <c r="ASS27" s="56">
        <v>26174.544262891315</v>
      </c>
      <c r="AST27" s="56">
        <v>26863.682478888815</v>
      </c>
      <c r="ASU27" s="56">
        <v>27570.964715885431</v>
      </c>
      <c r="ASV27" s="56">
        <v>28296.86867993544</v>
      </c>
      <c r="ASW27" s="56">
        <v>29041.884654408499</v>
      </c>
      <c r="ASX27" s="56">
        <v>29806.515831132314</v>
      </c>
      <c r="ASY27" s="56">
        <v>30591.27865025384</v>
      </c>
      <c r="ASZ27" s="56">
        <v>31396.703149048517</v>
      </c>
      <c r="ATA27" s="56">
        <v>32223.333319913174</v>
      </c>
      <c r="ATB27" s="56">
        <v>33071.727477784356</v>
      </c>
      <c r="ATC27" s="56">
        <v>33942.458637230273</v>
      </c>
      <c r="ATD27" s="56">
        <v>34836.114899470995</v>
      </c>
      <c r="ATE27" s="56">
        <v>35753.29984958838</v>
      </c>
      <c r="ATF27" s="56">
        <v>36694.632964193952</v>
      </c>
      <c r="ATG27" s="56">
        <v>37660.750029830087</v>
      </c>
      <c r="ATH27" s="56">
        <v>38652.303572387085</v>
      </c>
      <c r="ATI27" s="56">
        <v>39669.963297826223</v>
      </c>
      <c r="ATJ27" s="56">
        <v>40714.416544506377</v>
      </c>
      <c r="ATK27" s="56">
        <v>41786.368747419758</v>
      </c>
      <c r="ATL27" s="56">
        <v>42886.543914650327</v>
      </c>
      <c r="ATM27" s="56">
        <v>44015.68511637667</v>
      </c>
      <c r="ATN27" s="56">
        <v>45174.554986749601</v>
      </c>
      <c r="ATO27" s="56">
        <v>9635.4745889184614</v>
      </c>
      <c r="ATP27" s="56">
        <v>9799.0597434002502</v>
      </c>
      <c r="ATQ27" s="56">
        <v>9965.4221459065011</v>
      </c>
      <c r="ATR27" s="56">
        <v>10134.60894684407</v>
      </c>
      <c r="ATS27" s="56">
        <v>10306.668097110387</v>
      </c>
      <c r="ATT27" s="56">
        <v>10481.648361683694</v>
      </c>
      <c r="ATU27" s="56">
        <v>10659.599333444005</v>
      </c>
      <c r="ATV27" s="56">
        <v>10840.571447228711</v>
      </c>
      <c r="ATW27" s="56">
        <v>11024.615994126823</v>
      </c>
      <c r="ATX27" s="56">
        <v>11211.785136015875</v>
      </c>
      <c r="ATY27" s="56">
        <v>11402.131920345639</v>
      </c>
      <c r="ATZ27" s="56">
        <v>11595.710295172823</v>
      </c>
      <c r="AUA27" s="56">
        <v>11792.575124451027</v>
      </c>
      <c r="AUB27" s="56">
        <v>11992.782203580271</v>
      </c>
      <c r="AUC27" s="56">
        <v>12196.388275220519</v>
      </c>
      <c r="AUD27" s="56">
        <v>12403.451045373677</v>
      </c>
      <c r="AUE27" s="56">
        <v>12614.029199738619</v>
      </c>
      <c r="AUF27" s="56">
        <v>12828.182420343879</v>
      </c>
      <c r="AUG27" s="56">
        <v>13045.971402462721</v>
      </c>
      <c r="AUH27" s="56">
        <v>13267.457871815384</v>
      </c>
      <c r="AUI27" s="56">
        <v>13492.704602063381</v>
      </c>
      <c r="AUJ27" s="56">
        <v>13721.775432600793</v>
      </c>
      <c r="AUK27" s="56">
        <v>13954.735286647625</v>
      </c>
      <c r="AUL27" s="56">
        <v>14191.650189650338</v>
      </c>
      <c r="AUM27" s="56">
        <v>14432.587287994762</v>
      </c>
      <c r="AUN27" s="56">
        <v>14677.614868036724</v>
      </c>
      <c r="AUO27" s="58">
        <v>0.5</v>
      </c>
      <c r="AUP27" s="56">
        <v>235.90299855627956</v>
      </c>
      <c r="AUQ27" s="56">
        <v>242.11398622203296</v>
      </c>
      <c r="AUR27" s="56">
        <v>248.48850028643426</v>
      </c>
      <c r="AUS27" s="56">
        <v>255.03084616506203</v>
      </c>
      <c r="AUT27" s="56">
        <v>261.74544262891311</v>
      </c>
      <c r="AUU27" s="56">
        <v>268.63682478888808</v>
      </c>
      <c r="AUV27" s="56">
        <v>275.70964715885424</v>
      </c>
      <c r="AUW27" s="56">
        <v>282.96868679935432</v>
      </c>
      <c r="AUX27" s="56">
        <v>290.41884654408489</v>
      </c>
      <c r="AUY27" s="56">
        <v>298.06515831132305</v>
      </c>
      <c r="AUZ27" s="56">
        <v>305.91278650253827</v>
      </c>
      <c r="AVA27" s="56">
        <v>313.967031490485</v>
      </c>
      <c r="AVB27" s="56">
        <v>322.23333319913155</v>
      </c>
      <c r="AVC27" s="56">
        <v>330.71727477784339</v>
      </c>
      <c r="AVD27" s="56">
        <v>339.42458637230254</v>
      </c>
      <c r="AVE27" s="56">
        <v>348.36114899470977</v>
      </c>
      <c r="AVF27" s="56">
        <v>357.53299849588365</v>
      </c>
      <c r="AVG27" s="56">
        <v>366.94632964193937</v>
      </c>
      <c r="AVH27" s="56">
        <v>376.60750029830069</v>
      </c>
      <c r="AVI27" s="56">
        <v>386.52303572387069</v>
      </c>
      <c r="AVJ27" s="56">
        <v>396.69963297826206</v>
      </c>
      <c r="AVK27" s="56">
        <v>407.14416544506361</v>
      </c>
      <c r="AVL27" s="56">
        <v>417.86368747419743</v>
      </c>
      <c r="AVM27" s="56">
        <v>428.86543914650315</v>
      </c>
      <c r="AVN27" s="56">
        <v>440.15685116376659</v>
      </c>
      <c r="AVO27" s="56">
        <v>451.74554986749592</v>
      </c>
      <c r="AVP27" s="56">
        <v>96.354745889184613</v>
      </c>
      <c r="AVQ27" s="56">
        <v>97.990597434002495</v>
      </c>
      <c r="AVR27" s="56">
        <v>99.654221459064999</v>
      </c>
      <c r="AVS27" s="56">
        <v>101.34608946844068</v>
      </c>
      <c r="AVT27" s="56">
        <v>103.06668097110385</v>
      </c>
      <c r="AVU27" s="56">
        <v>104.81648361683692</v>
      </c>
      <c r="AVV27" s="56">
        <v>106.59599333444001</v>
      </c>
      <c r="AVW27" s="56">
        <v>108.40571447228709</v>
      </c>
      <c r="AVX27" s="56">
        <v>110.2461599412682</v>
      </c>
      <c r="AVY27" s="56">
        <v>112.11785136015872</v>
      </c>
      <c r="AVZ27" s="56">
        <v>114.02131920345636</v>
      </c>
      <c r="AWA27" s="56">
        <v>115.9571029517282</v>
      </c>
      <c r="AWB27" s="56">
        <v>117.92575124451025</v>
      </c>
      <c r="AWC27" s="56">
        <v>119.92782203580269</v>
      </c>
      <c r="AWD27" s="56">
        <v>121.96388275220517</v>
      </c>
      <c r="AWE27" s="56">
        <v>124.03451045373674</v>
      </c>
      <c r="AWF27" s="56">
        <v>126.14029199738617</v>
      </c>
      <c r="AWG27" s="56">
        <v>128.28182420343876</v>
      </c>
      <c r="AWH27" s="56">
        <v>130.45971402462717</v>
      </c>
      <c r="AWI27" s="56">
        <v>132.67457871815381</v>
      </c>
      <c r="AWJ27" s="56">
        <v>134.92704602063378</v>
      </c>
      <c r="AWK27" s="56">
        <v>137.21775432600791</v>
      </c>
      <c r="AWL27" s="56">
        <v>139.54735286647625</v>
      </c>
      <c r="AWM27" s="56">
        <v>141.91650189650338</v>
      </c>
      <c r="AWN27" s="56">
        <v>144.32587287994761</v>
      </c>
      <c r="AWO27" s="56">
        <v>146.77614868036724</v>
      </c>
      <c r="AWP27" s="57">
        <v>0.76</v>
      </c>
      <c r="AWQ27" s="56">
        <v>23590.299855627956</v>
      </c>
      <c r="AWR27" s="56">
        <v>24211.398622203298</v>
      </c>
      <c r="AWS27" s="56">
        <v>24848.850028643428</v>
      </c>
      <c r="AWT27" s="59">
        <v>7200.8709505429288</v>
      </c>
      <c r="AWU27" s="56">
        <v>7390.4595565810769</v>
      </c>
      <c r="AWV27" s="56">
        <v>7585.0397587450771</v>
      </c>
      <c r="AWW27" s="56">
        <v>7784.7429786029452</v>
      </c>
      <c r="AWX27" s="56">
        <v>7989.7040978641244</v>
      </c>
      <c r="AWY27" s="56">
        <v>8200.0615494800459</v>
      </c>
      <c r="AWZ27" s="56">
        <v>8415.9574111432412</v>
      </c>
      <c r="AXA27" s="56">
        <v>8637.5375012481436</v>
      </c>
      <c r="AXB27" s="56">
        <v>8864.9514773784049</v>
      </c>
      <c r="AXC27" s="56">
        <v>9098.3529373872498</v>
      </c>
      <c r="AXD27" s="56">
        <v>9337.8995231391127</v>
      </c>
      <c r="AXE27" s="56">
        <v>9583.7530269826657</v>
      </c>
      <c r="AXF27" s="56">
        <v>9836.0795010271049</v>
      </c>
      <c r="AXG27" s="56">
        <v>10095.049369295542</v>
      </c>
      <c r="AXH27" s="56">
        <v>10360.837542831234</v>
      </c>
      <c r="AXI27" s="56">
        <v>10633.623537834377</v>
      </c>
      <c r="AXJ27" s="56">
        <v>10913.591596909295</v>
      </c>
      <c r="AXK27" s="56">
        <v>11200.930813503875</v>
      </c>
      <c r="AXL27" s="56">
        <v>11495.83525962533</v>
      </c>
      <c r="AXM27" s="56">
        <v>11798.504116918519</v>
      </c>
      <c r="AXN27" s="56">
        <v>12109.141811195386</v>
      </c>
      <c r="AXO27" s="56">
        <v>12427.958150506354</v>
      </c>
      <c r="AXP27" s="56">
        <v>12755.168466846946</v>
      </c>
      <c r="AXQ27" s="56">
        <v>9635.4745889184614</v>
      </c>
      <c r="AXR27" s="56">
        <v>9799.0597434002502</v>
      </c>
      <c r="AXS27" s="56">
        <v>9965.4221459065011</v>
      </c>
      <c r="AXT27" s="59">
        <v>2861.5366438147962</v>
      </c>
      <c r="AXU27" s="56">
        <v>2910.1180509488149</v>
      </c>
      <c r="AXV27" s="56">
        <v>2959.5242432989253</v>
      </c>
      <c r="AXW27" s="56">
        <v>3009.7692235606601</v>
      </c>
      <c r="AXX27" s="56">
        <v>3060.8672321586946</v>
      </c>
      <c r="AXY27" s="56">
        <v>3112.8327512828678</v>
      </c>
      <c r="AXZ27" s="56">
        <v>3165.6805089927175</v>
      </c>
      <c r="AYA27" s="56">
        <v>3219.4254833917098</v>
      </c>
      <c r="AYB27" s="56">
        <v>3274.0829068723265</v>
      </c>
      <c r="AYC27" s="56">
        <v>3329.6682704332311</v>
      </c>
      <c r="AYD27" s="56">
        <v>3386.1973280697234</v>
      </c>
      <c r="AYE27" s="56">
        <v>3443.6861012387349</v>
      </c>
      <c r="AYF27" s="56">
        <v>3502.1508833996263</v>
      </c>
      <c r="AYG27" s="56">
        <v>3561.6082446320806</v>
      </c>
      <c r="AYH27" s="56">
        <v>3622.0750363323896</v>
      </c>
      <c r="AYI27" s="56">
        <v>3683.5683959894741</v>
      </c>
      <c r="AYJ27" s="56">
        <v>3746.1057520419909</v>
      </c>
      <c r="AYK27" s="56">
        <v>3809.7048288178958</v>
      </c>
      <c r="AYL27" s="56">
        <v>3874.383651557871</v>
      </c>
      <c r="AYM27" s="56">
        <v>3940.1605515240353</v>
      </c>
      <c r="AYN27" s="56">
        <v>4007.0541711953892</v>
      </c>
      <c r="AYO27" s="56">
        <v>4075.0834695514623</v>
      </c>
      <c r="AYP27" s="56">
        <v>4144.2677274456628</v>
      </c>
      <c r="AYQ27" s="60">
        <v>0.76</v>
      </c>
      <c r="AYR27" s="56">
        <v>235.90299855627956</v>
      </c>
      <c r="AYS27" s="56">
        <v>242.11398622203296</v>
      </c>
      <c r="AYT27" s="56">
        <v>248.48850028643426</v>
      </c>
      <c r="AYU27" s="59">
        <v>72.00870950542928</v>
      </c>
      <c r="AYV27" s="56">
        <v>73.904595565810766</v>
      </c>
      <c r="AYW27" s="56">
        <v>75.850397587450743</v>
      </c>
      <c r="AYX27" s="56">
        <v>77.847429786029437</v>
      </c>
      <c r="AYY27" s="56">
        <v>79.897040978641215</v>
      </c>
      <c r="AYZ27" s="56">
        <v>82.000615494800442</v>
      </c>
      <c r="AZA27" s="56">
        <v>84.159574111432391</v>
      </c>
      <c r="AZB27" s="56">
        <v>86.375375012481399</v>
      </c>
      <c r="AZC27" s="56">
        <v>88.649514773783991</v>
      </c>
      <c r="AZD27" s="56">
        <v>90.983529373872443</v>
      </c>
      <c r="AZE27" s="56">
        <v>93.378995231391073</v>
      </c>
      <c r="AZF27" s="56">
        <v>95.837530269826601</v>
      </c>
      <c r="AZG27" s="56">
        <v>98.360795010270991</v>
      </c>
      <c r="AZH27" s="56">
        <v>100.95049369295538</v>
      </c>
      <c r="AZI27" s="56">
        <v>103.60837542831229</v>
      </c>
      <c r="AZJ27" s="56">
        <v>106.33623537834373</v>
      </c>
      <c r="AZK27" s="56">
        <v>109.13591596909291</v>
      </c>
      <c r="AZL27" s="56">
        <v>112.00930813503869</v>
      </c>
      <c r="AZM27" s="56">
        <v>114.95835259625325</v>
      </c>
      <c r="AZN27" s="56">
        <v>117.98504116918515</v>
      </c>
      <c r="AZO27" s="56">
        <v>121.09141811195383</v>
      </c>
      <c r="AZP27" s="56">
        <v>124.2795815050635</v>
      </c>
      <c r="AZQ27" s="56">
        <v>127.55168466846943</v>
      </c>
      <c r="AZR27" s="56">
        <v>96.354745889184613</v>
      </c>
      <c r="AZS27" s="56">
        <v>97.990597434002495</v>
      </c>
      <c r="AZT27" s="56">
        <v>99.654221459064999</v>
      </c>
      <c r="AZU27" s="59">
        <v>28.615366438147955</v>
      </c>
      <c r="AZV27" s="56">
        <v>29.101180509488145</v>
      </c>
      <c r="AZW27" s="56">
        <v>29.595242432989249</v>
      </c>
      <c r="AZX27" s="56">
        <v>30.097692235606591</v>
      </c>
      <c r="AZY27" s="56">
        <v>30.608672321586941</v>
      </c>
      <c r="AZZ27" s="56">
        <v>31.128327512828669</v>
      </c>
      <c r="BAA27" s="56">
        <v>31.656805089927168</v>
      </c>
      <c r="BAB27" s="56">
        <v>32.194254833917086</v>
      </c>
      <c r="BAC27" s="56">
        <v>32.740829068723258</v>
      </c>
      <c r="BAD27" s="56">
        <v>33.296682704332305</v>
      </c>
      <c r="BAE27" s="56">
        <v>33.861973280697228</v>
      </c>
      <c r="BAF27" s="56">
        <v>34.43686101238734</v>
      </c>
      <c r="BAG27" s="56">
        <v>35.021508833996258</v>
      </c>
      <c r="BAH27" s="56">
        <v>35.616082446320803</v>
      </c>
      <c r="BAI27" s="56">
        <v>36.220750363323887</v>
      </c>
      <c r="BAJ27" s="56">
        <v>36.83568395989473</v>
      </c>
      <c r="BAK27" s="56">
        <v>37.461057520419899</v>
      </c>
      <c r="BAL27" s="56">
        <v>38.097048288178947</v>
      </c>
      <c r="BAM27" s="56">
        <v>38.7438365155787</v>
      </c>
      <c r="BAN27" s="56">
        <v>39.401605515240348</v>
      </c>
      <c r="BAO27" s="56">
        <v>40.070541711953894</v>
      </c>
      <c r="BAP27" s="56">
        <v>40.750834695514619</v>
      </c>
      <c r="BAQ27" s="56">
        <v>41.442677274456635</v>
      </c>
      <c r="BAR27" s="57">
        <v>0.76</v>
      </c>
      <c r="BAS27" s="56">
        <v>23590.299855627956</v>
      </c>
      <c r="BAT27" s="56">
        <v>24211.398622203298</v>
      </c>
      <c r="BAU27" s="56">
        <v>24848.850028643428</v>
      </c>
      <c r="BAV27" s="56">
        <v>7200.8709505429288</v>
      </c>
      <c r="BAW27" s="56">
        <v>7390.4595565810769</v>
      </c>
      <c r="BAX27" s="56">
        <v>7585.0397587450771</v>
      </c>
      <c r="BAY27" s="56">
        <v>7784.7429786029452</v>
      </c>
      <c r="BAZ27" s="56">
        <v>7989.7040978641244</v>
      </c>
      <c r="BBA27" s="56">
        <v>8200.0615494800459</v>
      </c>
      <c r="BBB27" s="56">
        <v>8415.9574111432412</v>
      </c>
      <c r="BBC27" s="56">
        <v>8637.5375012481436</v>
      </c>
      <c r="BBD27" s="56">
        <v>8864.9514773784049</v>
      </c>
      <c r="BBE27" s="56">
        <v>9098.3529373872498</v>
      </c>
      <c r="BBF27" s="56">
        <v>9337.8995231391127</v>
      </c>
      <c r="BBG27" s="56">
        <v>9583.7530269826657</v>
      </c>
      <c r="BBH27" s="56">
        <v>9836.0795010271049</v>
      </c>
      <c r="BBI27" s="56">
        <v>10095.049369295542</v>
      </c>
      <c r="BBJ27" s="56">
        <v>10360.837542831234</v>
      </c>
      <c r="BBK27" s="56">
        <v>10633.623537834377</v>
      </c>
      <c r="BBL27" s="56">
        <v>10913.591596909295</v>
      </c>
      <c r="BBM27" s="56">
        <v>11200.930813503875</v>
      </c>
      <c r="BBN27" s="56">
        <v>11495.83525962533</v>
      </c>
      <c r="BBO27" s="56">
        <v>11798.504116918519</v>
      </c>
      <c r="BBP27" s="56">
        <v>12109.141811195386</v>
      </c>
      <c r="BBQ27" s="56">
        <v>12427.958150506354</v>
      </c>
      <c r="BBR27" s="56">
        <v>12755.168466846946</v>
      </c>
      <c r="BBS27" s="56">
        <v>9635.4745889184614</v>
      </c>
      <c r="BBT27" s="56">
        <v>9799.0597434002502</v>
      </c>
      <c r="BBU27" s="56">
        <v>9965.4221459065011</v>
      </c>
      <c r="BBV27" s="56">
        <v>2861.5366438147962</v>
      </c>
      <c r="BBW27" s="56">
        <v>2910.1180509488149</v>
      </c>
      <c r="BBX27" s="56">
        <v>2959.5242432989253</v>
      </c>
      <c r="BBY27" s="56">
        <v>3009.7692235606601</v>
      </c>
      <c r="BBZ27" s="56">
        <v>3060.8672321586946</v>
      </c>
      <c r="BCA27" s="56">
        <v>3112.8327512828678</v>
      </c>
      <c r="BCB27" s="56">
        <v>3165.6805089927175</v>
      </c>
      <c r="BCC27" s="56">
        <v>3219.4254833917098</v>
      </c>
      <c r="BCD27" s="56">
        <v>3274.0829068723265</v>
      </c>
      <c r="BCE27" s="56">
        <v>3329.6682704332311</v>
      </c>
      <c r="BCF27" s="56">
        <v>3386.1973280697234</v>
      </c>
      <c r="BCG27" s="56">
        <v>3443.6861012387349</v>
      </c>
      <c r="BCH27" s="56">
        <v>3502.1508833996263</v>
      </c>
      <c r="BCI27" s="56">
        <v>3561.6082446320806</v>
      </c>
      <c r="BCJ27" s="56">
        <v>3622.0750363323896</v>
      </c>
      <c r="BCK27" s="56">
        <v>3683.5683959894741</v>
      </c>
      <c r="BCL27" s="56">
        <v>3746.1057520419909</v>
      </c>
      <c r="BCM27" s="56">
        <v>3809.7048288178958</v>
      </c>
      <c r="BCN27" s="56">
        <v>3874.383651557871</v>
      </c>
      <c r="BCO27" s="56">
        <v>3940.1605515240353</v>
      </c>
      <c r="BCP27" s="56">
        <v>4007.0541711953892</v>
      </c>
      <c r="BCQ27" s="56">
        <v>4075.0834695514623</v>
      </c>
      <c r="BCR27" s="56">
        <v>4144.2677274456628</v>
      </c>
      <c r="BCS27" s="57">
        <v>0.76</v>
      </c>
      <c r="BCT27" s="56">
        <v>235.90299855627956</v>
      </c>
      <c r="BCU27" s="56">
        <v>242.11398622203296</v>
      </c>
      <c r="BCV27" s="56">
        <v>248.48850028643426</v>
      </c>
      <c r="BCW27" s="56">
        <v>72.00870950542928</v>
      </c>
      <c r="BCX27" s="56">
        <v>73.904595565810766</v>
      </c>
      <c r="BCY27" s="56">
        <v>75.850397587450743</v>
      </c>
      <c r="BCZ27" s="56">
        <v>77.847429786029437</v>
      </c>
      <c r="BDA27" s="56">
        <v>79.897040978641215</v>
      </c>
      <c r="BDB27" s="56">
        <v>82.000615494800442</v>
      </c>
      <c r="BDC27" s="56">
        <v>84.159574111432391</v>
      </c>
      <c r="BDD27" s="56">
        <v>86.375375012481399</v>
      </c>
      <c r="BDE27" s="56">
        <v>88.649514773783991</v>
      </c>
      <c r="BDF27" s="56">
        <v>90.983529373872443</v>
      </c>
      <c r="BDG27" s="56">
        <v>93.378995231391073</v>
      </c>
      <c r="BDH27" s="56">
        <v>95.837530269826601</v>
      </c>
      <c r="BDI27" s="56">
        <v>98.360795010270991</v>
      </c>
      <c r="BDJ27" s="56">
        <v>100.95049369295538</v>
      </c>
      <c r="BDK27" s="56">
        <v>103.60837542831229</v>
      </c>
      <c r="BDL27" s="56">
        <v>106.33623537834373</v>
      </c>
      <c r="BDM27" s="56">
        <v>109.13591596909291</v>
      </c>
      <c r="BDN27" s="56">
        <v>112.00930813503869</v>
      </c>
      <c r="BDO27" s="56">
        <v>114.95835259625325</v>
      </c>
      <c r="BDP27" s="56">
        <v>117.98504116918515</v>
      </c>
      <c r="BDQ27" s="56">
        <v>121.09141811195383</v>
      </c>
      <c r="BDR27" s="56">
        <v>124.2795815050635</v>
      </c>
      <c r="BDS27" s="56">
        <v>127.55168466846943</v>
      </c>
      <c r="BDT27" s="56">
        <v>96.354745889184613</v>
      </c>
      <c r="BDU27" s="56">
        <v>97.990597434002495</v>
      </c>
      <c r="BDV27" s="56">
        <v>99.654221459064999</v>
      </c>
      <c r="BDW27" s="56">
        <v>28.615366438147955</v>
      </c>
      <c r="BDX27" s="56">
        <v>29.101180509488145</v>
      </c>
      <c r="BDY27" s="56">
        <v>29.595242432989249</v>
      </c>
      <c r="BDZ27" s="56">
        <v>30.097692235606591</v>
      </c>
      <c r="BEA27" s="56">
        <v>30.608672321586941</v>
      </c>
      <c r="BEB27" s="56">
        <v>31.128327512828669</v>
      </c>
      <c r="BEC27" s="56">
        <v>31.656805089927168</v>
      </c>
      <c r="BED27" s="56">
        <v>32.194254833917086</v>
      </c>
      <c r="BEE27" s="56">
        <v>32.740829068723258</v>
      </c>
      <c r="BEF27" s="56">
        <v>33.296682704332305</v>
      </c>
      <c r="BEG27" s="56">
        <v>33.861973280697228</v>
      </c>
      <c r="BEH27" s="56">
        <v>34.43686101238734</v>
      </c>
      <c r="BEI27" s="56">
        <v>35.021508833996258</v>
      </c>
      <c r="BEJ27" s="56">
        <v>35.616082446320803</v>
      </c>
      <c r="BEK27" s="56">
        <v>36.220750363323887</v>
      </c>
      <c r="BEL27" s="56">
        <v>36.83568395989473</v>
      </c>
      <c r="BEM27" s="56">
        <v>37.461057520419899</v>
      </c>
      <c r="BEN27" s="56">
        <v>38.097048288178947</v>
      </c>
      <c r="BEO27" s="56">
        <v>38.7438365155787</v>
      </c>
      <c r="BEP27" s="56">
        <v>39.401605515240348</v>
      </c>
      <c r="BEQ27" s="56">
        <v>40.070541711953894</v>
      </c>
      <c r="BER27" s="56">
        <v>40.750834695514619</v>
      </c>
      <c r="BES27" s="56">
        <v>41.442677274456635</v>
      </c>
      <c r="BET27" s="57">
        <v>0</v>
      </c>
      <c r="BEU27" s="56">
        <v>23590.299855627956</v>
      </c>
      <c r="BEV27" s="56">
        <v>24211.398622203298</v>
      </c>
      <c r="BEW27" s="56">
        <v>24848.850028643428</v>
      </c>
      <c r="BEX27" s="56">
        <v>7200.8709505429288</v>
      </c>
      <c r="BEY27" s="56">
        <v>7390.4595565810769</v>
      </c>
      <c r="BEZ27" s="56">
        <v>7585.0397587450771</v>
      </c>
      <c r="BFA27" s="56">
        <v>7784.7429786029452</v>
      </c>
      <c r="BFB27" s="56">
        <v>7989.7040978641244</v>
      </c>
      <c r="BFC27" s="56">
        <v>8200.0615494800459</v>
      </c>
      <c r="BFD27" s="56">
        <v>8415.9574111432412</v>
      </c>
      <c r="BFE27" s="56">
        <v>8637.5375012481436</v>
      </c>
      <c r="BFF27" s="56">
        <v>8864.9514773784049</v>
      </c>
      <c r="BFG27" s="56">
        <v>9098.3529373872498</v>
      </c>
      <c r="BFH27" s="56">
        <v>9337.8995231391127</v>
      </c>
      <c r="BFI27" s="56">
        <v>9583.7530269826657</v>
      </c>
      <c r="BFJ27" s="56">
        <v>9836.0795010271049</v>
      </c>
      <c r="BFK27" s="56">
        <v>10095.049369295542</v>
      </c>
      <c r="BFL27" s="56">
        <v>10360.837542831234</v>
      </c>
      <c r="BFM27" s="56">
        <v>10633.623537834377</v>
      </c>
      <c r="BFN27" s="56">
        <v>10913.591596909295</v>
      </c>
      <c r="BFO27" s="56">
        <v>11200.930813503875</v>
      </c>
      <c r="BFP27" s="56">
        <v>11495.83525962533</v>
      </c>
      <c r="BFQ27" s="56">
        <v>11798.504116918519</v>
      </c>
      <c r="BFR27" s="56">
        <v>12109.141811195386</v>
      </c>
      <c r="BFS27" s="56">
        <v>12427.958150506354</v>
      </c>
      <c r="BFT27" s="56">
        <v>12755.168466846946</v>
      </c>
      <c r="BFU27" s="56">
        <v>9635.4745889184614</v>
      </c>
      <c r="BFV27" s="56">
        <v>9799.0597434002502</v>
      </c>
      <c r="BFW27" s="56">
        <v>9965.4221459065011</v>
      </c>
      <c r="BFX27" s="56">
        <v>2861.5366438147962</v>
      </c>
      <c r="BFY27" s="56">
        <v>2910.1180509488149</v>
      </c>
      <c r="BFZ27" s="56">
        <v>2959.5242432989253</v>
      </c>
      <c r="BGA27" s="56">
        <v>3009.7692235606601</v>
      </c>
      <c r="BGB27" s="56">
        <v>3060.8672321586946</v>
      </c>
      <c r="BGC27" s="56">
        <v>3112.8327512828678</v>
      </c>
      <c r="BGD27" s="56">
        <v>3165.6805089927175</v>
      </c>
      <c r="BGE27" s="56">
        <v>3219.4254833917098</v>
      </c>
      <c r="BGF27" s="56">
        <v>3274.0829068723265</v>
      </c>
      <c r="BGG27" s="56">
        <v>3329.6682704332311</v>
      </c>
      <c r="BGH27" s="56">
        <v>3386.1973280697234</v>
      </c>
      <c r="BGI27" s="56">
        <v>3443.6861012387349</v>
      </c>
      <c r="BGJ27" s="56">
        <v>3502.1508833996263</v>
      </c>
      <c r="BGK27" s="56">
        <v>3561.6082446320806</v>
      </c>
      <c r="BGL27" s="56">
        <v>3622.0750363323896</v>
      </c>
      <c r="BGM27" s="56">
        <v>3683.5683959894741</v>
      </c>
      <c r="BGN27" s="56">
        <v>3746.1057520419909</v>
      </c>
      <c r="BGO27" s="56">
        <v>3809.7048288178958</v>
      </c>
      <c r="BGP27" s="56">
        <v>3874.383651557871</v>
      </c>
      <c r="BGQ27" s="56">
        <v>3940.1605515240353</v>
      </c>
      <c r="BGR27" s="56">
        <v>4007.0541711953892</v>
      </c>
      <c r="BGS27" s="56">
        <v>4075.0834695514623</v>
      </c>
      <c r="BGT27" s="56">
        <v>4144.2677274456628</v>
      </c>
      <c r="BGU27" s="57">
        <v>0.25</v>
      </c>
      <c r="BGV27" s="56">
        <v>235.90299855627956</v>
      </c>
      <c r="BGW27" s="56">
        <v>242.11398622203296</v>
      </c>
      <c r="BGX27" s="56">
        <v>248.48850028643426</v>
      </c>
      <c r="BGY27" s="56">
        <v>72.00870950542928</v>
      </c>
      <c r="BGZ27" s="56">
        <v>73.904595565810766</v>
      </c>
      <c r="BHA27" s="56">
        <v>56.887798190588057</v>
      </c>
      <c r="BHB27" s="56">
        <v>58.385572339522078</v>
      </c>
      <c r="BHC27" s="56">
        <v>59.922780733980915</v>
      </c>
      <c r="BHD27" s="56">
        <v>61.500461621100328</v>
      </c>
      <c r="BHE27" s="56">
        <v>63.119680583574294</v>
      </c>
      <c r="BHF27" s="56">
        <v>64.781531259361046</v>
      </c>
      <c r="BHG27" s="56">
        <v>66.48713608033799</v>
      </c>
      <c r="BHH27" s="56">
        <v>68.237647030404332</v>
      </c>
      <c r="BHI27" s="56">
        <v>70.034246423543308</v>
      </c>
      <c r="BHJ27" s="56">
        <v>71.878147702369944</v>
      </c>
      <c r="BHK27" s="59">
        <v>73.770596257703247</v>
      </c>
      <c r="BHL27" s="56">
        <v>75.712870269716532</v>
      </c>
      <c r="BHM27" s="56">
        <v>77.706281571234214</v>
      </c>
      <c r="BHN27" s="56">
        <v>79.75217653375779</v>
      </c>
      <c r="BHO27" s="56">
        <v>81.851936976819673</v>
      </c>
      <c r="BHP27" s="56">
        <v>84.006981101279024</v>
      </c>
      <c r="BHQ27" s="56">
        <v>86.21876444718994</v>
      </c>
      <c r="BHR27" s="56">
        <v>88.488780876888868</v>
      </c>
      <c r="BHS27" s="56">
        <v>90.818563583965371</v>
      </c>
      <c r="BHT27" s="56">
        <v>93.209686128797628</v>
      </c>
      <c r="BHU27" s="56">
        <v>95.663763501352079</v>
      </c>
      <c r="BHV27" s="56">
        <v>96.354745889184613</v>
      </c>
      <c r="BHW27" s="56">
        <v>97.990597434002495</v>
      </c>
      <c r="BHX27" s="56">
        <v>99.654221459064999</v>
      </c>
      <c r="BHY27" s="56">
        <v>28.615366438147955</v>
      </c>
      <c r="BHZ27" s="56">
        <v>29.101180509488145</v>
      </c>
      <c r="BIA27" s="59">
        <v>22.196431824741936</v>
      </c>
      <c r="BIB27" s="56">
        <v>22.573269176704944</v>
      </c>
      <c r="BIC27" s="56">
        <v>22.956504241190206</v>
      </c>
      <c r="BID27" s="56">
        <v>23.346245634621503</v>
      </c>
      <c r="BIE27" s="56">
        <v>23.742603817445378</v>
      </c>
      <c r="BIF27" s="56">
        <v>24.145691125437814</v>
      </c>
      <c r="BIG27" s="56">
        <v>24.555621801542443</v>
      </c>
      <c r="BIH27" s="56">
        <v>24.972512028249227</v>
      </c>
      <c r="BII27" s="56">
        <v>25.396479960522921</v>
      </c>
      <c r="BIJ27" s="56">
        <v>25.827645759290505</v>
      </c>
      <c r="BIK27" s="59">
        <v>26.266131625497195</v>
      </c>
      <c r="BIL27" s="56">
        <v>26.712061834740602</v>
      </c>
      <c r="BIM27" s="56">
        <v>27.165562772492915</v>
      </c>
      <c r="BIN27" s="56">
        <v>27.626762969921046</v>
      </c>
      <c r="BIO27" s="56">
        <v>28.095793140314925</v>
      </c>
      <c r="BIP27" s="56">
        <v>28.572786216134212</v>
      </c>
      <c r="BIQ27" s="56">
        <v>29.057877386684027</v>
      </c>
      <c r="BIR27" s="56">
        <v>29.551204136430261</v>
      </c>
      <c r="BIS27" s="56">
        <v>30.05290628396542</v>
      </c>
      <c r="BIT27" s="56">
        <v>30.563126021635966</v>
      </c>
      <c r="BIU27" s="56">
        <v>31.082007955842478</v>
      </c>
      <c r="BIV27" s="83">
        <v>1</v>
      </c>
      <c r="BIW27" s="83">
        <v>1</v>
      </c>
      <c r="BIX27" s="61">
        <f t="shared" si="15"/>
        <v>0.71400000000000008</v>
      </c>
      <c r="BIY27" s="61">
        <f t="shared" si="15"/>
        <v>0.71400000000000008</v>
      </c>
      <c r="BIZ27" s="61">
        <v>0.1</v>
      </c>
      <c r="BJA27" s="61">
        <v>0.1</v>
      </c>
      <c r="BJB27" s="61">
        <v>0.8</v>
      </c>
      <c r="BJC27" s="61">
        <v>0.8</v>
      </c>
      <c r="BJD27" s="61">
        <v>0.8</v>
      </c>
      <c r="BJE27" s="61">
        <v>0.8</v>
      </c>
      <c r="BJF27" s="61">
        <v>1</v>
      </c>
      <c r="BJG27" s="61">
        <v>1</v>
      </c>
      <c r="BJH27" s="61">
        <f t="shared" si="16"/>
        <v>10</v>
      </c>
      <c r="BJI27" s="61">
        <f t="shared" si="16"/>
        <v>36</v>
      </c>
      <c r="BJJ27" s="62">
        <v>0.3</v>
      </c>
      <c r="BJK27" s="62">
        <v>0.3</v>
      </c>
      <c r="BJL27" s="46">
        <f t="shared" si="17"/>
        <v>1.69</v>
      </c>
      <c r="BJM27" s="46">
        <f t="shared" si="17"/>
        <v>1.5649999999999999</v>
      </c>
      <c r="BJN27" s="46">
        <f t="shared" si="17"/>
        <v>1.423</v>
      </c>
      <c r="BJO27" s="46">
        <v>1.5</v>
      </c>
      <c r="BJP27" s="61">
        <f t="shared" si="1"/>
        <v>0.65</v>
      </c>
      <c r="BJQ27" s="61">
        <f t="shared" si="1"/>
        <v>0.65</v>
      </c>
      <c r="BJR27" s="61">
        <v>0.69</v>
      </c>
      <c r="BJS27" s="61">
        <v>0.69</v>
      </c>
      <c r="BJT27" s="61">
        <v>48.83</v>
      </c>
      <c r="BJU27" s="61">
        <v>48.83</v>
      </c>
      <c r="BJV27" s="61">
        <f t="shared" si="18"/>
        <v>73.245000000000005</v>
      </c>
      <c r="BJW27" s="61">
        <f t="shared" si="18"/>
        <v>73.245000000000005</v>
      </c>
      <c r="BJX27" s="61">
        <v>4</v>
      </c>
      <c r="BJY27" s="61">
        <v>4</v>
      </c>
      <c r="BJZ27" s="63">
        <v>3296735.19</v>
      </c>
      <c r="BKA27" s="63">
        <v>3383533.5000158022</v>
      </c>
      <c r="BKB27" s="63">
        <v>3472617.0850650524</v>
      </c>
      <c r="BKC27" s="63">
        <v>3564046.1131622856</v>
      </c>
      <c r="BKD27" s="63">
        <v>3657882.3364595762</v>
      </c>
      <c r="BKE27" s="63">
        <v>3754189.1329546091</v>
      </c>
      <c r="BKF27" s="63">
        <v>3853031.5492968662</v>
      </c>
      <c r="BKG27" s="63">
        <v>3954476.3447208311</v>
      </c>
      <c r="BKH27" s="63">
        <v>4058592.0361358989</v>
      </c>
      <c r="BKI27" s="63">
        <v>4165448.9444034351</v>
      </c>
      <c r="BKJ27" s="63">
        <v>4275119.2418322451</v>
      </c>
      <c r="BKK27" s="63">
        <v>4387677.0009245295</v>
      </c>
      <c r="BKL27" s="63">
        <v>4503198.2444052501</v>
      </c>
      <c r="BKM27" s="63">
        <v>4621760.9965687031</v>
      </c>
      <c r="BKN27" s="63">
        <v>4743445.335976962</v>
      </c>
      <c r="BKO27" s="63">
        <v>4868333.4495458109</v>
      </c>
      <c r="BKP27" s="63">
        <v>4996509.6880546669</v>
      </c>
      <c r="BKQ27" s="63">
        <v>5128060.6231180094</v>
      </c>
      <c r="BKR27" s="63">
        <v>5263075.1056567859</v>
      </c>
      <c r="BKS27" s="63">
        <v>5401644.3259092765</v>
      </c>
      <c r="BKT27" s="63">
        <v>5543861.8750219699</v>
      </c>
      <c r="BKU27" s="63">
        <v>5689823.8082620325</v>
      </c>
      <c r="BKV27" s="63">
        <v>5839628.7098940676</v>
      </c>
      <c r="BKW27" s="63">
        <v>5993377.7597649992</v>
      </c>
      <c r="BKX27" s="63">
        <v>6151174.8016420258</v>
      </c>
      <c r="BKY27" s="63">
        <v>6313126.413349824</v>
      </c>
      <c r="BKZ27" s="64">
        <v>4847593.7159999991</v>
      </c>
      <c r="BLA27" s="64">
        <v>4929893.1771815801</v>
      </c>
      <c r="BLB27" s="64">
        <v>5013589.8679388212</v>
      </c>
      <c r="BLC27" s="64">
        <v>5098707.5095751071</v>
      </c>
      <c r="BLD27" s="64">
        <v>5185270.2261195052</v>
      </c>
      <c r="BLE27" s="64">
        <v>5273302.5511639938</v>
      </c>
      <c r="BLF27" s="64">
        <v>5362829.4348167684</v>
      </c>
      <c r="BLG27" s="64">
        <v>5453876.2507735994</v>
      </c>
      <c r="BLH27" s="64">
        <v>5546468.80350924</v>
      </c>
      <c r="BLI27" s="64">
        <v>5640633.3355909251</v>
      </c>
      <c r="BLJ27" s="64">
        <v>5736396.5351160392</v>
      </c>
      <c r="BLK27" s="64">
        <v>5833785.5432760501</v>
      </c>
      <c r="BLL27" s="64">
        <v>5932827.9620488612</v>
      </c>
      <c r="BLM27" s="64">
        <v>6033551.8620217601</v>
      </c>
      <c r="BLN27" s="64">
        <v>6135985.7903471831</v>
      </c>
      <c r="BLO27" s="64">
        <v>6240158.778833543</v>
      </c>
      <c r="BLP27" s="64">
        <v>6346100.3521734132</v>
      </c>
      <c r="BLQ27" s="64">
        <v>6453840.5363114262</v>
      </c>
      <c r="BLR27" s="64">
        <v>6563409.8669542084</v>
      </c>
      <c r="BLS27" s="64">
        <v>6674839.3982248111</v>
      </c>
      <c r="BLT27" s="64">
        <v>6788160.7114640689</v>
      </c>
      <c r="BLU27" s="64">
        <v>6903405.9241813701</v>
      </c>
      <c r="BLV27" s="64">
        <v>7020607.6991574019</v>
      </c>
      <c r="BLW27" s="64">
        <v>7139799.2537014335</v>
      </c>
      <c r="BLX27" s="64">
        <v>7261014.3690657523</v>
      </c>
      <c r="BLY27" s="64">
        <v>7384287.4000199484</v>
      </c>
      <c r="BLZ27" s="65">
        <v>749707.25282271008</v>
      </c>
      <c r="BMA27" s="65">
        <v>769445.96970509354</v>
      </c>
      <c r="BMB27" s="65">
        <v>789704.37869755866</v>
      </c>
      <c r="BMC27" s="65">
        <v>810496.16254812235</v>
      </c>
      <c r="BMD27" s="65">
        <v>831835.36425193585</v>
      </c>
      <c r="BME27" s="65">
        <v>853736.3965360747</v>
      </c>
      <c r="BMF27" s="65">
        <v>876214.05159405118</v>
      </c>
      <c r="BMG27" s="65">
        <v>899283.51107661962</v>
      </c>
      <c r="BMH27" s="65">
        <v>922960.35634562874</v>
      </c>
      <c r="BMI27" s="65">
        <v>947260.57899784087</v>
      </c>
      <c r="BMJ27" s="65">
        <v>972200.59166582918</v>
      </c>
      <c r="BMK27" s="65">
        <v>997797.23910324648</v>
      </c>
      <c r="BML27" s="65">
        <v>1024067.8095619538</v>
      </c>
      <c r="BMM27" s="65">
        <v>1051030.0464686924</v>
      </c>
      <c r="BMN27" s="65">
        <v>1078702.1604091851</v>
      </c>
      <c r="BMO27" s="65">
        <v>1107102.8414277635</v>
      </c>
      <c r="BMP27" s="65">
        <v>1136251.2716508238</v>
      </c>
      <c r="BMQ27" s="65">
        <v>1166167.1382426436</v>
      </c>
      <c r="BMR27" s="65">
        <v>1196870.6467023042</v>
      </c>
      <c r="BMS27" s="65">
        <v>1228382.5345107028</v>
      </c>
      <c r="BMT27" s="65">
        <v>1260724.0851368713</v>
      </c>
      <c r="BMU27" s="65">
        <v>1293917.1424130609</v>
      </c>
      <c r="BMV27" s="65">
        <v>1327984.1252883002</v>
      </c>
      <c r="BMW27" s="65">
        <v>1362948.0429703987</v>
      </c>
      <c r="BMX27" s="65">
        <v>1398832.5104666115</v>
      </c>
      <c r="BMY27" s="65">
        <v>1435661.7645334702</v>
      </c>
      <c r="BMZ27" s="65">
        <v>306218.45537828997</v>
      </c>
      <c r="BNA27" s="65">
        <v>311417.24375824619</v>
      </c>
      <c r="BNB27" s="65">
        <v>316704.29396613879</v>
      </c>
      <c r="BNC27" s="65">
        <v>322081.10445693496</v>
      </c>
      <c r="BND27" s="65">
        <v>327549.19912544737</v>
      </c>
      <c r="BNE27" s="65">
        <v>333110.12773823692</v>
      </c>
      <c r="BNF27" s="65">
        <v>338765.46637284633</v>
      </c>
      <c r="BNG27" s="65">
        <v>344516.81786449271</v>
      </c>
      <c r="BNH27" s="65">
        <v>350365.81226034247</v>
      </c>
      <c r="BNI27" s="65">
        <v>356314.10728149913</v>
      </c>
      <c r="BNJ27" s="65">
        <v>362363.3887928343</v>
      </c>
      <c r="BNK27" s="65">
        <v>368515.37128079537</v>
      </c>
      <c r="BNL27" s="65">
        <v>374771.79833932483</v>
      </c>
      <c r="BNM27" s="65">
        <v>381134.44316402962</v>
      </c>
      <c r="BNN27" s="65">
        <v>387605.1090547397</v>
      </c>
      <c r="BNO27" s="65">
        <v>394185.62992659921</v>
      </c>
      <c r="BNP27" s="65">
        <v>400877.87082983443</v>
      </c>
      <c r="BNQ27" s="65">
        <v>407683.7284783459</v>
      </c>
      <c r="BNR27" s="65">
        <v>414605.13178727496</v>
      </c>
      <c r="BNS27" s="65">
        <v>421644.04241969623</v>
      </c>
      <c r="BNT27" s="65">
        <v>428802.45534259244</v>
      </c>
      <c r="BNU27" s="65">
        <v>436082.39939226705</v>
      </c>
      <c r="BNV27" s="65">
        <v>443485.9378493572</v>
      </c>
      <c r="BNW27" s="65">
        <v>451015.16902360821</v>
      </c>
      <c r="BNX27" s="65">
        <v>458672.22684857604</v>
      </c>
      <c r="BNY27" s="65">
        <v>466459.28148642683</v>
      </c>
      <c r="BNZ27" s="66">
        <v>105174.99287633167</v>
      </c>
      <c r="BOA27" s="66">
        <v>107944.09961723119</v>
      </c>
      <c r="BOB27" s="66">
        <v>110786.11296770387</v>
      </c>
      <c r="BOC27" s="66">
        <v>113702.95245423127</v>
      </c>
      <c r="BOD27" s="66">
        <v>116696.58814167464</v>
      </c>
      <c r="BOE27" s="66">
        <v>119769.04196387788</v>
      </c>
      <c r="BOF27" s="66">
        <v>122922.38908930362</v>
      </c>
      <c r="BOG27" s="66">
        <v>126158.75932262417</v>
      </c>
      <c r="BOH27" s="66">
        <v>129480.33854321486</v>
      </c>
      <c r="BOI27" s="66">
        <v>132889.37018152032</v>
      </c>
      <c r="BOJ27" s="66">
        <v>136388.15673429173</v>
      </c>
      <c r="BOK27" s="66">
        <v>139979.0613197179</v>
      </c>
      <c r="BOL27" s="66">
        <v>143664.50927350088</v>
      </c>
      <c r="BOM27" s="66">
        <v>147446.98978695378</v>
      </c>
      <c r="BON27" s="66">
        <v>151329.05758822744</v>
      </c>
      <c r="BOO27" s="66">
        <v>155313.33466780148</v>
      </c>
      <c r="BOP27" s="66">
        <v>159402.51204940485</v>
      </c>
      <c r="BOQ27" s="66">
        <v>163599.35160756233</v>
      </c>
      <c r="BOR27" s="66">
        <v>167906.68793299448</v>
      </c>
      <c r="BOS27" s="66">
        <v>172327.43024713057</v>
      </c>
      <c r="BOT27" s="66">
        <v>176864.56436702842</v>
      </c>
      <c r="BOU27" s="66">
        <v>181521.15472202722</v>
      </c>
      <c r="BOV27" s="66">
        <v>186300.34642349623</v>
      </c>
      <c r="BOW27" s="66">
        <v>191205.367389077</v>
      </c>
      <c r="BOX27" s="66">
        <v>196239.53052285372</v>
      </c>
      <c r="BOY27" s="66">
        <v>201406.23595292441</v>
      </c>
      <c r="BOZ27" s="65">
        <v>42958.799907234068</v>
      </c>
      <c r="BPA27" s="65">
        <v>43688.127959975674</v>
      </c>
      <c r="BPB27" s="65">
        <v>44429.83809530954</v>
      </c>
      <c r="BPC27" s="65">
        <v>45184.140528609605</v>
      </c>
      <c r="BPD27" s="65">
        <v>45951.249044156953</v>
      </c>
      <c r="BPE27" s="65">
        <v>46731.381055730577</v>
      </c>
      <c r="BPF27" s="65">
        <v>47524.757668226754</v>
      </c>
      <c r="BPG27" s="65">
        <v>48331.603740324485</v>
      </c>
      <c r="BPH27" s="65">
        <v>49152.147948215032</v>
      </c>
      <c r="BPI27" s="65">
        <v>49986.62285041318</v>
      </c>
      <c r="BPJ27" s="65">
        <v>50835.264953669001</v>
      </c>
      <c r="BPK27" s="65">
        <v>51698.314779998516</v>
      </c>
      <c r="BPL27" s="65">
        <v>52576.016934852458</v>
      </c>
      <c r="BPM27" s="65">
        <v>53468.620176442288</v>
      </c>
      <c r="BPN27" s="65">
        <v>54376.37748624316</v>
      </c>
      <c r="BPO27" s="65">
        <v>55299.546140694001</v>
      </c>
      <c r="BPP27" s="65">
        <v>56238.38778411466</v>
      </c>
      <c r="BPQ27" s="65">
        <v>57193.168502861154</v>
      </c>
      <c r="BPR27" s="65">
        <v>58164.158900739792</v>
      </c>
      <c r="BPS27" s="65">
        <v>59151.634175701707</v>
      </c>
      <c r="BPT27" s="65">
        <v>60155.874197839381</v>
      </c>
      <c r="BPU27" s="65">
        <v>61177.163588707372</v>
      </c>
      <c r="BPV27" s="65">
        <v>62215.79180198977</v>
      </c>
      <c r="BPW27" s="65">
        <v>63272.053205537064</v>
      </c>
      <c r="BPX27" s="65">
        <v>64346.247164795845</v>
      </c>
      <c r="BPY27" s="65">
        <v>65438.67812765493</v>
      </c>
      <c r="BPZ27" s="66">
        <v>1758899.9516337046</v>
      </c>
      <c r="BQA27" s="66">
        <v>1805209.2650877465</v>
      </c>
      <c r="BQB27" s="66">
        <v>1852737.8363572168</v>
      </c>
      <c r="BQC27" s="66">
        <v>1901517.7667519723</v>
      </c>
      <c r="BQD27" s="66">
        <v>1951582.0027633253</v>
      </c>
      <c r="BQE27" s="66">
        <v>2002964.3583164604</v>
      </c>
      <c r="BQF27" s="66">
        <v>2055699.5376087208</v>
      </c>
      <c r="BQG27" s="66">
        <v>2109823.1585492012</v>
      </c>
      <c r="BQH27" s="66">
        <v>2165371.7768154657</v>
      </c>
      <c r="BQI27" s="66">
        <v>2222382.910543649</v>
      </c>
      <c r="BQJ27" s="66">
        <v>2280895.0656686071</v>
      </c>
      <c r="BQK27" s="66">
        <v>2340947.7619312438</v>
      </c>
      <c r="BQL27" s="66">
        <v>2402581.5595705705</v>
      </c>
      <c r="BQM27" s="66">
        <v>2465838.0867185257</v>
      </c>
      <c r="BQN27" s="66">
        <v>2530760.0675160699</v>
      </c>
      <c r="BQO27" s="66">
        <v>2597391.3509695255</v>
      </c>
      <c r="BQP27" s="66">
        <v>2665776.9405666739</v>
      </c>
      <c r="BQQ27" s="66">
        <v>2735963.0246725925</v>
      </c>
      <c r="BQR27" s="66">
        <v>2807997.007725779</v>
      </c>
      <c r="BQS27" s="66">
        <v>2881927.5422556167</v>
      </c>
      <c r="BQT27" s="66">
        <v>2957804.5617428208</v>
      </c>
      <c r="BQU27" s="66">
        <v>3035679.3143450483</v>
      </c>
      <c r="BQV27" s="66">
        <v>3115604.3975104564</v>
      </c>
      <c r="BQW27" s="66">
        <v>3197633.7935025892</v>
      </c>
      <c r="BQX27" s="66">
        <v>3281822.9058605772</v>
      </c>
      <c r="BQY27" s="66">
        <v>3368228.5968192876</v>
      </c>
      <c r="BQZ27" s="65">
        <v>718423.92390672443</v>
      </c>
      <c r="BRA27" s="65">
        <v>730620.88291389728</v>
      </c>
      <c r="BRB27" s="65">
        <v>743024.914380759</v>
      </c>
      <c r="BRC27" s="65">
        <v>755639.53385602415</v>
      </c>
      <c r="BRD27" s="65">
        <v>768468.31657322915</v>
      </c>
      <c r="BRE27" s="65">
        <v>781514.89846402337</v>
      </c>
      <c r="BRF27" s="65">
        <v>794782.97718866519</v>
      </c>
      <c r="BRG27" s="65">
        <v>808276.31318401208</v>
      </c>
      <c r="BRH27" s="65">
        <v>821998.73072930274</v>
      </c>
      <c r="BRI27" s="65">
        <v>835954.11903003405</v>
      </c>
      <c r="BRJ27" s="65">
        <v>850146.43332023919</v>
      </c>
      <c r="BRK27" s="65">
        <v>864579.69598347903</v>
      </c>
      <c r="BRL27" s="65">
        <v>879257.99769286579</v>
      </c>
      <c r="BRM27" s="65">
        <v>894185.49857044115</v>
      </c>
      <c r="BRN27" s="65">
        <v>909366.42936623702</v>
      </c>
      <c r="BRO27" s="65">
        <v>924805.09265735431</v>
      </c>
      <c r="BRP27" s="65">
        <v>940505.86406739836</v>
      </c>
      <c r="BRQ27" s="65">
        <v>956473.19350661826</v>
      </c>
      <c r="BRR27" s="65">
        <v>972711.6064330989</v>
      </c>
      <c r="BRS27" s="65">
        <v>989225.70513536606</v>
      </c>
      <c r="BRT27" s="65">
        <v>1006020.1700367664</v>
      </c>
      <c r="BRU27" s="65">
        <v>1023099.7610219918</v>
      </c>
      <c r="BRV27" s="65">
        <v>1040469.3187861256</v>
      </c>
      <c r="BRW27" s="65">
        <v>1058133.7662065921</v>
      </c>
      <c r="BRX27" s="65">
        <v>1076098.1097383962</v>
      </c>
      <c r="BRY27" s="65">
        <v>1094367.4408330543</v>
      </c>
      <c r="BRZ27" s="64">
        <v>3296735.19</v>
      </c>
      <c r="BSA27" s="64">
        <v>3383533.5000158022</v>
      </c>
      <c r="BSB27" s="64">
        <v>3472617.0850650524</v>
      </c>
      <c r="BSC27" s="64">
        <v>3564046.1131622856</v>
      </c>
      <c r="BSD27" s="64">
        <v>3657882.3364595762</v>
      </c>
      <c r="BSE27" s="64">
        <v>3754189.1329546091</v>
      </c>
      <c r="BSF27" s="64">
        <v>3853031.5492968662</v>
      </c>
      <c r="BSG27" s="64">
        <v>3954476.3447208311</v>
      </c>
      <c r="BSH27" s="64">
        <v>4058592.0361358989</v>
      </c>
      <c r="BSI27" s="64">
        <v>4165448.9444034351</v>
      </c>
      <c r="BSJ27" s="64">
        <v>4275119.2418322451</v>
      </c>
      <c r="BSK27" s="64">
        <v>4387677.0009245295</v>
      </c>
      <c r="BSL27" s="64">
        <v>4503198.2444052501</v>
      </c>
      <c r="BSM27" s="64">
        <v>4621760.9965687031</v>
      </c>
      <c r="BSN27" s="64">
        <v>4743445.335976962</v>
      </c>
      <c r="BSO27" s="64">
        <v>4868333.4495458109</v>
      </c>
      <c r="BSP27" s="64">
        <v>4996509.6880546669</v>
      </c>
      <c r="BSQ27" s="64">
        <v>5128060.6231180094</v>
      </c>
      <c r="BSR27" s="64">
        <v>5263075.1056567859</v>
      </c>
      <c r="BSS27" s="64">
        <v>5401644.3259092765</v>
      </c>
      <c r="BST27" s="64">
        <v>5543861.8750219699</v>
      </c>
      <c r="BSU27" s="64">
        <v>5689823.8082620325</v>
      </c>
      <c r="BSV27" s="64">
        <v>5839628.7098940676</v>
      </c>
      <c r="BSW27" s="64">
        <v>5993377.7597649992</v>
      </c>
      <c r="BSX27" s="64">
        <v>6151174.8016420258</v>
      </c>
      <c r="BSY27" s="64">
        <v>6313126.413349824</v>
      </c>
      <c r="BSZ27" s="64">
        <v>4847593.7159999991</v>
      </c>
      <c r="BTA27" s="64">
        <v>4929893.1771815801</v>
      </c>
      <c r="BTB27" s="64">
        <v>5013589.8679388212</v>
      </c>
      <c r="BTC27" s="64">
        <v>5098707.5095751071</v>
      </c>
      <c r="BTD27" s="64">
        <v>5185270.2261195052</v>
      </c>
      <c r="BTE27" s="64">
        <v>5273302.5511639938</v>
      </c>
      <c r="BTF27" s="64">
        <v>5362829.4348167684</v>
      </c>
      <c r="BTG27" s="64">
        <v>5453876.2507735994</v>
      </c>
      <c r="BTH27" s="64">
        <v>5546468.80350924</v>
      </c>
      <c r="BTI27" s="64">
        <v>5640633.3355909251</v>
      </c>
      <c r="BTJ27" s="64">
        <v>5736396.5351160392</v>
      </c>
      <c r="BTK27" s="64">
        <v>5833785.5432760501</v>
      </c>
      <c r="BTL27" s="64">
        <v>5932827.9620488612</v>
      </c>
      <c r="BTM27" s="64">
        <v>6033551.8620217601</v>
      </c>
      <c r="BTN27" s="64">
        <v>6135985.7903471831</v>
      </c>
      <c r="BTO27" s="64">
        <v>6240158.778833543</v>
      </c>
      <c r="BTP27" s="64">
        <v>6346100.3521734132</v>
      </c>
      <c r="BTQ27" s="64">
        <v>6453840.5363114262</v>
      </c>
      <c r="BTR27" s="64">
        <v>6563409.8669542084</v>
      </c>
      <c r="BTS27" s="64">
        <v>6674839.3982248111</v>
      </c>
      <c r="BTT27" s="64">
        <v>6788160.7114640689</v>
      </c>
      <c r="BTU27" s="64">
        <v>6903405.9241813701</v>
      </c>
      <c r="BTV27" s="64">
        <v>7020607.6991574019</v>
      </c>
      <c r="BTW27" s="64">
        <v>7139799.2537014335</v>
      </c>
      <c r="BTX27" s="64">
        <v>7261014.3690657523</v>
      </c>
      <c r="BTY27" s="64">
        <v>7384287.4000199484</v>
      </c>
      <c r="BTZ27" s="63">
        <v>749707.25282271008</v>
      </c>
      <c r="BUA27" s="63">
        <v>769445.96970509365</v>
      </c>
      <c r="BUB27" s="63">
        <v>789704.37869755866</v>
      </c>
      <c r="BUC27" s="63">
        <v>810496.16254812235</v>
      </c>
      <c r="BUD27" s="63">
        <v>831835.36425193597</v>
      </c>
      <c r="BUE27" s="63">
        <v>853736.39653607493</v>
      </c>
      <c r="BUF27" s="63">
        <v>876214.05159405118</v>
      </c>
      <c r="BUG27" s="63">
        <v>899283.51107661962</v>
      </c>
      <c r="BUH27" s="63">
        <v>922960.35634562874</v>
      </c>
      <c r="BUI27" s="63">
        <v>947260.57899784099</v>
      </c>
      <c r="BUJ27" s="63">
        <v>972200.59166582918</v>
      </c>
      <c r="BUK27" s="63">
        <v>997797.2391032466</v>
      </c>
      <c r="BUL27" s="63">
        <v>1024067.8095619538</v>
      </c>
      <c r="BUM27" s="63">
        <v>1051030.0464686924</v>
      </c>
      <c r="BUN27" s="63">
        <v>1078702.1604091853</v>
      </c>
      <c r="BUO27" s="63">
        <v>1107102.8414277637</v>
      </c>
      <c r="BUP27" s="63">
        <v>1136251.2716508238</v>
      </c>
      <c r="BUQ27" s="63">
        <v>1166167.1382426436</v>
      </c>
      <c r="BUR27" s="63">
        <v>1196870.6467023042</v>
      </c>
      <c r="BUS27" s="63">
        <v>1228382.5345107031</v>
      </c>
      <c r="BUT27" s="63">
        <v>1260724.0851368716</v>
      </c>
      <c r="BUU27" s="63">
        <v>1293917.1424130609</v>
      </c>
      <c r="BUV27" s="63">
        <v>1327984.1252883002</v>
      </c>
      <c r="BUW27" s="63">
        <v>1362948.0429703989</v>
      </c>
      <c r="BUX27" s="63">
        <v>1398832.5104666115</v>
      </c>
      <c r="BUY27" s="63">
        <v>1435661.7645334704</v>
      </c>
      <c r="BUZ27" s="63">
        <v>306218.45537829003</v>
      </c>
      <c r="BVA27" s="63">
        <v>311417.24375824619</v>
      </c>
      <c r="BVB27" s="63">
        <v>316704.29396613879</v>
      </c>
      <c r="BVC27" s="63">
        <v>322081.10445693496</v>
      </c>
      <c r="BVD27" s="63">
        <v>327549.19912544743</v>
      </c>
      <c r="BVE27" s="63">
        <v>333110.12773823692</v>
      </c>
      <c r="BVF27" s="63">
        <v>338765.46637284628</v>
      </c>
      <c r="BVG27" s="63">
        <v>344516.81786449271</v>
      </c>
      <c r="BVH27" s="63">
        <v>350365.81226034253</v>
      </c>
      <c r="BVI27" s="63">
        <v>356314.10728149919</v>
      </c>
      <c r="BVJ27" s="63">
        <v>362363.38879283436</v>
      </c>
      <c r="BVK27" s="63">
        <v>368515.37128079537</v>
      </c>
      <c r="BVL27" s="63">
        <v>374771.79833932489</v>
      </c>
      <c r="BVM27" s="63">
        <v>381134.44316402962</v>
      </c>
      <c r="BVN27" s="63">
        <v>387605.1090547397</v>
      </c>
      <c r="BVO27" s="63">
        <v>394185.62992659921</v>
      </c>
      <c r="BVP27" s="63">
        <v>400877.87082983443</v>
      </c>
      <c r="BVQ27" s="63">
        <v>407683.72847834596</v>
      </c>
      <c r="BVR27" s="63">
        <v>414605.13178727496</v>
      </c>
      <c r="BVS27" s="63">
        <v>421644.04241969623</v>
      </c>
      <c r="BVT27" s="63">
        <v>428802.45534259244</v>
      </c>
      <c r="BVU27" s="63">
        <v>436082.39939226705</v>
      </c>
      <c r="BVV27" s="63">
        <v>443485.93784935726</v>
      </c>
      <c r="BVW27" s="63">
        <v>451015.16902360821</v>
      </c>
      <c r="BVX27" s="63">
        <v>458672.2268485761</v>
      </c>
      <c r="BVY27" s="63">
        <v>466459.28148642689</v>
      </c>
      <c r="BVZ27" s="66">
        <v>105174.99287633167</v>
      </c>
      <c r="BWA27" s="66">
        <v>107944.09961723119</v>
      </c>
      <c r="BWB27" s="66">
        <v>110786.11296770387</v>
      </c>
      <c r="BWC27" s="66">
        <v>113702.95245423127</v>
      </c>
      <c r="BWD27" s="66">
        <v>116696.58814167464</v>
      </c>
      <c r="BWE27" s="66">
        <v>119769.04196387788</v>
      </c>
      <c r="BWF27" s="66">
        <v>122922.38908930362</v>
      </c>
      <c r="BWG27" s="66">
        <v>126158.75932262417</v>
      </c>
      <c r="BWH27" s="66">
        <v>129480.33854321486</v>
      </c>
      <c r="BWI27" s="66">
        <v>132889.37018152032</v>
      </c>
      <c r="BWJ27" s="66">
        <v>136388.15673429173</v>
      </c>
      <c r="BWK27" s="66">
        <v>139979.0613197179</v>
      </c>
      <c r="BWL27" s="66">
        <v>143664.50927350088</v>
      </c>
      <c r="BWM27" s="66">
        <v>147446.98978695378</v>
      </c>
      <c r="BWN27" s="66">
        <v>151329.05758822744</v>
      </c>
      <c r="BWO27" s="66">
        <v>155313.33466780148</v>
      </c>
      <c r="BWP27" s="66">
        <v>159402.51204940485</v>
      </c>
      <c r="BWQ27" s="66">
        <v>163599.35160756233</v>
      </c>
      <c r="BWR27" s="66">
        <v>167906.68793299448</v>
      </c>
      <c r="BWS27" s="66">
        <v>172327.43024713057</v>
      </c>
      <c r="BWT27" s="66">
        <v>176864.56436702842</v>
      </c>
      <c r="BWU27" s="66">
        <v>181521.15472202722</v>
      </c>
      <c r="BWV27" s="66">
        <v>186300.34642349623</v>
      </c>
      <c r="BWW27" s="66">
        <v>191205.367389077</v>
      </c>
      <c r="BWX27" s="66">
        <v>196239.53052285372</v>
      </c>
      <c r="BWY27" s="66">
        <v>201406.23595292441</v>
      </c>
      <c r="BWZ27" s="66">
        <v>42958.799907234068</v>
      </c>
      <c r="BXA27" s="66">
        <v>43688.127959975674</v>
      </c>
      <c r="BXB27" s="66">
        <v>44429.83809530954</v>
      </c>
      <c r="BXC27" s="66">
        <v>45184.140528609605</v>
      </c>
      <c r="BXD27" s="66">
        <v>45951.249044156953</v>
      </c>
      <c r="BXE27" s="66">
        <v>46731.381055730577</v>
      </c>
      <c r="BXF27" s="66">
        <v>47524.757668226754</v>
      </c>
      <c r="BXG27" s="66">
        <v>48331.603740324485</v>
      </c>
      <c r="BXH27" s="66">
        <v>49152.147948215032</v>
      </c>
      <c r="BXI27" s="66">
        <v>49986.62285041318</v>
      </c>
      <c r="BXJ27" s="66">
        <v>50835.264953669001</v>
      </c>
      <c r="BXK27" s="66">
        <v>51698.314779998516</v>
      </c>
      <c r="BXL27" s="66">
        <v>52576.016934852458</v>
      </c>
      <c r="BXM27" s="66">
        <v>53468.620176442288</v>
      </c>
      <c r="BXN27" s="66">
        <v>54376.37748624316</v>
      </c>
      <c r="BXO27" s="66">
        <v>55299.546140694001</v>
      </c>
      <c r="BXP27" s="66">
        <v>56238.38778411466</v>
      </c>
      <c r="BXQ27" s="66">
        <v>57193.168502861154</v>
      </c>
      <c r="BXR27" s="66">
        <v>58164.158900739792</v>
      </c>
      <c r="BXS27" s="66">
        <v>59151.634175701707</v>
      </c>
      <c r="BXT27" s="66">
        <v>60155.874197839381</v>
      </c>
      <c r="BXU27" s="66">
        <v>61177.163588707372</v>
      </c>
      <c r="BXV27" s="66">
        <v>62215.79180198977</v>
      </c>
      <c r="BXW27" s="66">
        <v>63272.053205537064</v>
      </c>
      <c r="BXX27" s="66">
        <v>64346.247164795845</v>
      </c>
      <c r="BXY27" s="66">
        <v>65438.67812765493</v>
      </c>
      <c r="BXZ27" s="66">
        <v>1758899.9516337046</v>
      </c>
      <c r="BYA27" s="66">
        <v>1805209.2650877465</v>
      </c>
      <c r="BYB27" s="66">
        <v>1852737.8363572168</v>
      </c>
      <c r="BYC27" s="66">
        <v>1901517.7667519723</v>
      </c>
      <c r="BYD27" s="66">
        <v>1951582.0027633253</v>
      </c>
      <c r="BYE27" s="66">
        <v>2002964.3583164604</v>
      </c>
      <c r="BYF27" s="66">
        <v>2055699.5376087208</v>
      </c>
      <c r="BYG27" s="66">
        <v>2109823.1585492012</v>
      </c>
      <c r="BYH27" s="66">
        <v>2165371.7768154657</v>
      </c>
      <c r="BYI27" s="66">
        <v>2222382.910543649</v>
      </c>
      <c r="BYJ27" s="66">
        <v>2280895.0656686071</v>
      </c>
      <c r="BYK27" s="66">
        <v>2340947.7619312438</v>
      </c>
      <c r="BYL27" s="66">
        <v>2402581.5595705705</v>
      </c>
      <c r="BYM27" s="66">
        <v>2465838.0867185257</v>
      </c>
      <c r="BYN27" s="66">
        <v>2530760.0675160699</v>
      </c>
      <c r="BYO27" s="66">
        <v>2597391.3509695255</v>
      </c>
      <c r="BYP27" s="66">
        <v>2665776.9405666739</v>
      </c>
      <c r="BYQ27" s="66">
        <v>2735963.0246725925</v>
      </c>
      <c r="BYR27" s="66">
        <v>2807997.007725779</v>
      </c>
      <c r="BYS27" s="66">
        <v>2881927.5422556167</v>
      </c>
      <c r="BYT27" s="66">
        <v>2957804.5617428208</v>
      </c>
      <c r="BYU27" s="66">
        <v>3035679.3143450483</v>
      </c>
      <c r="BYV27" s="66">
        <v>3115604.3975104564</v>
      </c>
      <c r="BYW27" s="66">
        <v>3197633.7935025892</v>
      </c>
      <c r="BYX27" s="66">
        <v>3281822.9058605772</v>
      </c>
      <c r="BYY27" s="66">
        <v>3368228.5968192876</v>
      </c>
      <c r="BYZ27" s="65">
        <v>718423.92390672443</v>
      </c>
      <c r="BZA27" s="65">
        <v>730620.88291389728</v>
      </c>
      <c r="BZB27" s="65">
        <v>743024.914380759</v>
      </c>
      <c r="BZC27" s="65">
        <v>755639.53385602415</v>
      </c>
      <c r="BZD27" s="65">
        <v>768468.31657322915</v>
      </c>
      <c r="BZE27" s="65">
        <v>781514.89846402337</v>
      </c>
      <c r="BZF27" s="65">
        <v>794782.97718866519</v>
      </c>
      <c r="BZG27" s="65">
        <v>808276.31318401208</v>
      </c>
      <c r="BZH27" s="65">
        <v>821998.73072930274</v>
      </c>
      <c r="BZI27" s="65">
        <v>835954.11903003405</v>
      </c>
      <c r="BZJ27" s="65">
        <v>850146.43332023919</v>
      </c>
      <c r="BZK27" s="65">
        <v>864579.69598347903</v>
      </c>
      <c r="BZL27" s="65">
        <v>879257.99769286579</v>
      </c>
      <c r="BZM27" s="65">
        <v>894185.49857044115</v>
      </c>
      <c r="BZN27" s="65">
        <v>909366.42936623702</v>
      </c>
      <c r="BZO27" s="65">
        <v>924805.09265735431</v>
      </c>
      <c r="BZP27" s="65">
        <v>940505.86406739836</v>
      </c>
      <c r="BZQ27" s="65">
        <v>956473.19350661826</v>
      </c>
      <c r="BZR27" s="65">
        <v>972711.6064330989</v>
      </c>
      <c r="BZS27" s="65">
        <v>989225.70513536606</v>
      </c>
      <c r="BZT27" s="65">
        <v>1006020.1700367664</v>
      </c>
      <c r="BZU27" s="65">
        <v>1023099.7610219918</v>
      </c>
      <c r="BZV27" s="65">
        <v>1040469.3187861256</v>
      </c>
      <c r="BZW27" s="65">
        <v>1058133.7662065921</v>
      </c>
      <c r="BZX27" s="65">
        <v>1076098.1097383962</v>
      </c>
      <c r="BZY27" s="65">
        <v>1094367.4408330543</v>
      </c>
      <c r="BZZ27" s="64">
        <v>3296735.19</v>
      </c>
      <c r="CAA27" s="64">
        <v>3383533.5000158022</v>
      </c>
      <c r="CAB27" s="64">
        <v>3472617.0850650524</v>
      </c>
      <c r="CAC27" s="64">
        <v>3564046.1131622856</v>
      </c>
      <c r="CAD27" s="64">
        <v>3657882.3364595762</v>
      </c>
      <c r="CAE27" s="64">
        <v>3754189.1329546091</v>
      </c>
      <c r="CAF27" s="64">
        <v>3853031.5492968662</v>
      </c>
      <c r="CAG27" s="64">
        <v>3954476.3447208311</v>
      </c>
      <c r="CAH27" s="64">
        <v>4058592.0361358989</v>
      </c>
      <c r="CAI27" s="64">
        <v>4165448.9444034351</v>
      </c>
      <c r="CAJ27" s="64">
        <v>4275119.2418322451</v>
      </c>
      <c r="CAK27" s="64">
        <v>4387677.0009245295</v>
      </c>
      <c r="CAL27" s="64">
        <v>4503198.2444052501</v>
      </c>
      <c r="CAM27" s="64">
        <v>4621760.9965687031</v>
      </c>
      <c r="CAN27" s="64">
        <v>4743445.335976962</v>
      </c>
      <c r="CAO27" s="64">
        <v>4868333.4495458109</v>
      </c>
      <c r="CAP27" s="64">
        <v>4996509.6880546669</v>
      </c>
      <c r="CAQ27" s="64">
        <v>5128060.6231180094</v>
      </c>
      <c r="CAR27" s="64">
        <v>5263075.1056567859</v>
      </c>
      <c r="CAS27" s="64">
        <v>5401644.3259092765</v>
      </c>
      <c r="CAT27" s="64">
        <v>5543861.8750219699</v>
      </c>
      <c r="CAU27" s="64">
        <v>5689823.8082620325</v>
      </c>
      <c r="CAV27" s="64">
        <v>5839628.7098940676</v>
      </c>
      <c r="CAW27" s="64">
        <v>5993377.7597649992</v>
      </c>
      <c r="CAX27" s="64">
        <v>6151174.8016420258</v>
      </c>
      <c r="CAY27" s="64">
        <v>6313126.413349824</v>
      </c>
      <c r="CAZ27" s="64">
        <v>4847593.7159999991</v>
      </c>
      <c r="CBA27" s="64">
        <v>4929893.1771815801</v>
      </c>
      <c r="CBB27" s="64">
        <v>5013589.8679388212</v>
      </c>
      <c r="CBC27" s="64">
        <v>5098707.5095751071</v>
      </c>
      <c r="CBD27" s="64">
        <v>5185270.2261195052</v>
      </c>
      <c r="CBE27" s="64">
        <v>5273302.5511639938</v>
      </c>
      <c r="CBF27" s="64">
        <v>5362829.4348167684</v>
      </c>
      <c r="CBG27" s="64">
        <v>5453876.2507735994</v>
      </c>
      <c r="CBH27" s="64">
        <v>5546468.80350924</v>
      </c>
      <c r="CBI27" s="64">
        <v>5640633.3355909251</v>
      </c>
      <c r="CBJ27" s="64">
        <v>5736396.5351160392</v>
      </c>
      <c r="CBK27" s="64">
        <v>5833785.5432760501</v>
      </c>
      <c r="CBL27" s="64">
        <v>5932827.9620488612</v>
      </c>
      <c r="CBM27" s="64">
        <v>6033551.8620217601</v>
      </c>
      <c r="CBN27" s="64">
        <v>6135985.7903471831</v>
      </c>
      <c r="CBO27" s="64">
        <v>6240158.778833543</v>
      </c>
      <c r="CBP27" s="64">
        <v>6346100.3521734132</v>
      </c>
      <c r="CBQ27" s="64">
        <v>6453840.5363114262</v>
      </c>
      <c r="CBR27" s="64">
        <v>6563409.8669542084</v>
      </c>
      <c r="CBS27" s="64">
        <v>6674839.3982248111</v>
      </c>
      <c r="CBT27" s="64">
        <v>6788160.7114640689</v>
      </c>
      <c r="CBU27" s="64">
        <v>6903405.9241813701</v>
      </c>
      <c r="CBV27" s="64">
        <v>7020607.6991574019</v>
      </c>
      <c r="CBW27" s="64">
        <v>7139799.2537014335</v>
      </c>
      <c r="CBX27" s="64">
        <v>7261014.3690657523</v>
      </c>
      <c r="CBY27" s="64">
        <v>7384287.4000199484</v>
      </c>
      <c r="CBZ27" s="67">
        <v>749707.25282271008</v>
      </c>
      <c r="CCA27" s="67">
        <v>769445.96970509354</v>
      </c>
      <c r="CCB27" s="67">
        <v>789704.37869755866</v>
      </c>
      <c r="CCC27" s="67"/>
      <c r="CCD27" s="67"/>
      <c r="CCE27" s="67"/>
      <c r="CCF27" s="67"/>
      <c r="CCG27" s="67"/>
      <c r="CCH27" s="67"/>
      <c r="CCI27" s="67"/>
      <c r="CCJ27" s="67"/>
      <c r="CCK27" s="67"/>
      <c r="CCL27" s="67"/>
      <c r="CCM27" s="67"/>
      <c r="CCN27" s="67"/>
      <c r="CCO27" s="67"/>
      <c r="CCP27" s="67"/>
      <c r="CCQ27" s="67"/>
      <c r="CCR27" s="67"/>
      <c r="CCS27" s="67"/>
      <c r="CCT27" s="67"/>
      <c r="CCU27" s="67"/>
      <c r="CCV27" s="67"/>
      <c r="CCW27" s="67"/>
      <c r="CCX27" s="67"/>
      <c r="CCY27" s="67"/>
      <c r="CCZ27" s="67">
        <v>306218.45537828997</v>
      </c>
      <c r="CDA27" s="67">
        <v>311417.24375824619</v>
      </c>
      <c r="CDB27" s="67">
        <v>316704.29396613879</v>
      </c>
      <c r="CDC27" s="67"/>
      <c r="CDD27" s="67"/>
      <c r="CDE27" s="67"/>
      <c r="CDF27" s="67"/>
      <c r="CDG27" s="67"/>
      <c r="CDH27" s="67"/>
      <c r="CDI27" s="67"/>
      <c r="CDJ27" s="67"/>
      <c r="CDK27" s="67"/>
      <c r="CDL27" s="67"/>
      <c r="CDM27" s="67"/>
      <c r="CDN27" s="67"/>
      <c r="CDO27" s="67"/>
      <c r="CDP27" s="67"/>
      <c r="CDQ27" s="67"/>
      <c r="CDR27" s="67"/>
      <c r="CDS27" s="67"/>
      <c r="CDT27" s="67"/>
      <c r="CDU27" s="67"/>
      <c r="CDV27" s="67"/>
      <c r="CDW27" s="67"/>
      <c r="CDX27" s="67"/>
      <c r="CDY27" s="67"/>
      <c r="CDZ27" s="65">
        <v>105174.99287633167</v>
      </c>
      <c r="CEA27" s="65">
        <v>107944.09961723119</v>
      </c>
      <c r="CEB27" s="65">
        <v>110786.11296770387</v>
      </c>
      <c r="CEC27" s="65">
        <v>32104.363045900594</v>
      </c>
      <c r="CED27" s="65">
        <v>32949.624887061073</v>
      </c>
      <c r="CEE27" s="65">
        <v>33817.141260389049</v>
      </c>
      <c r="CEF27" s="65">
        <v>34707.49809580337</v>
      </c>
      <c r="CEG27" s="65">
        <v>35621.296749917412</v>
      </c>
      <c r="CEH27" s="65">
        <v>36559.154412201839</v>
      </c>
      <c r="CEI27" s="65">
        <v>37521.704521841028</v>
      </c>
      <c r="CEJ27" s="65">
        <v>38509.597195564726</v>
      </c>
      <c r="CEK27" s="65">
        <v>39523.499666743875</v>
      </c>
      <c r="CEL27" s="65">
        <v>40564.096736047315</v>
      </c>
      <c r="CEM27" s="65">
        <v>41632.091233963423</v>
      </c>
      <c r="CEN27" s="65">
        <v>42728.204495499522</v>
      </c>
      <c r="CEO27" s="65">
        <v>43853.176847379247</v>
      </c>
      <c r="CEP27" s="65">
        <v>45007.768108067241</v>
      </c>
      <c r="CEQ27" s="65">
        <v>46192.758100958774</v>
      </c>
      <c r="CER27" s="65">
        <v>47408.947181080788</v>
      </c>
      <c r="CES27" s="65">
        <v>48657.156775660405</v>
      </c>
      <c r="CET27" s="65">
        <v>49938.22993892568</v>
      </c>
      <c r="CEU27" s="65">
        <v>51253.031921513568</v>
      </c>
      <c r="CEV27" s="65">
        <v>52602.450754869526</v>
      </c>
      <c r="CEW27" s="65">
        <v>53987.397851033507</v>
      </c>
      <c r="CEX27" s="65">
        <v>55408.808618217532</v>
      </c>
      <c r="CEY27" s="65">
        <v>56867.643092590421</v>
      </c>
      <c r="CEZ27" s="64">
        <v>42958.799907234068</v>
      </c>
      <c r="CFA27" s="64">
        <v>43688.127959975674</v>
      </c>
      <c r="CFB27" s="64">
        <v>44429.83809530954</v>
      </c>
      <c r="CFC27" s="64">
        <v>12757.874972783888</v>
      </c>
      <c r="CFD27" s="64">
        <v>12974.470318350197</v>
      </c>
      <c r="CFE27" s="64">
        <v>13194.742886323927</v>
      </c>
      <c r="CFF27" s="64">
        <v>13418.755106322847</v>
      </c>
      <c r="CFG27" s="64">
        <v>13646.570467856323</v>
      </c>
      <c r="CFH27" s="64">
        <v>13878.253538319539</v>
      </c>
      <c r="CFI27" s="64">
        <v>14113.86998129313</v>
      </c>
      <c r="CFJ27" s="64">
        <v>14353.4865751536</v>
      </c>
      <c r="CFK27" s="64">
        <v>14597.17123199958</v>
      </c>
      <c r="CFL27" s="64">
        <v>14844.993016899518</v>
      </c>
      <c r="CFM27" s="64">
        <v>15097.022167466053</v>
      </c>
      <c r="CFN27" s="64">
        <v>15353.330113762775</v>
      </c>
      <c r="CFO27" s="64">
        <v>15613.989498548895</v>
      </c>
      <c r="CFP27" s="64">
        <v>15879.074197867669</v>
      </c>
      <c r="CFQ27" s="64">
        <v>16148.659341984327</v>
      </c>
      <c r="CFR27" s="64">
        <v>16422.82133667947</v>
      </c>
      <c r="CFS27" s="64">
        <v>16701.637884904012</v>
      </c>
      <c r="CFT27" s="64">
        <v>16985.188008801706</v>
      </c>
      <c r="CFU27" s="64">
        <v>17273.552072105613</v>
      </c>
      <c r="CFV27" s="64">
        <v>17566.811802914759</v>
      </c>
      <c r="CFW27" s="64">
        <v>17865.050316857523</v>
      </c>
      <c r="CFX27" s="64">
        <v>18168.35214064824</v>
      </c>
      <c r="CFY27" s="64">
        <v>18476.803236043743</v>
      </c>
      <c r="CFZ27" s="66">
        <v>1758899.9516337046</v>
      </c>
      <c r="CGA27" s="66">
        <v>1805209.2650877465</v>
      </c>
      <c r="CGB27" s="66">
        <v>1852737.8363572168</v>
      </c>
      <c r="CGC27" s="66">
        <v>536899.13414173329</v>
      </c>
      <c r="CGD27" s="66">
        <v>551034.91842729191</v>
      </c>
      <c r="CGE27" s="66">
        <v>565542.87764229462</v>
      </c>
      <c r="CGF27" s="66">
        <v>580432.81061893282</v>
      </c>
      <c r="CGG27" s="66">
        <v>595714.77417859784</v>
      </c>
      <c r="CGH27" s="66">
        <v>611399.0899243668</v>
      </c>
      <c r="CGI27" s="66">
        <v>627496.35121232434</v>
      </c>
      <c r="CGJ27" s="66">
        <v>644017.43030643021</v>
      </c>
      <c r="CGK27" s="66">
        <v>660973.48572176299</v>
      </c>
      <c r="CGL27" s="66">
        <v>678375.96976110234</v>
      </c>
      <c r="CGM27" s="66">
        <v>696236.63624993677</v>
      </c>
      <c r="CGN27" s="66">
        <v>714567.54847512569</v>
      </c>
      <c r="CGO27" s="66">
        <v>733381.08733257209</v>
      </c>
      <c r="CGP27" s="66">
        <v>752689.95968941366</v>
      </c>
      <c r="CGQ27" s="66">
        <v>772507.20696637908</v>
      </c>
      <c r="CGR27" s="66">
        <v>792846.2139461023</v>
      </c>
      <c r="CGS27" s="66">
        <v>813720.71781335073</v>
      </c>
      <c r="CGT27" s="66">
        <v>835144.81743326713</v>
      </c>
      <c r="CGU27" s="66">
        <v>857132.9828738959</v>
      </c>
      <c r="CGV27" s="66">
        <v>879700.06517942296</v>
      </c>
      <c r="CGW27" s="66">
        <v>902861.30640073109</v>
      </c>
      <c r="CGX27" s="66">
        <v>926632.34989004536</v>
      </c>
      <c r="CGY27" s="66">
        <v>951029.25086662243</v>
      </c>
      <c r="CGZ27" s="65">
        <v>718423.92390672443</v>
      </c>
      <c r="CHA27" s="65">
        <v>730620.88291389728</v>
      </c>
      <c r="CHB27" s="65">
        <v>743024.914380759</v>
      </c>
      <c r="CHC27" s="65">
        <v>213357.04485346566</v>
      </c>
      <c r="CHD27" s="65">
        <v>216979.28938538232</v>
      </c>
      <c r="CHE27" s="65">
        <v>220663.03015454777</v>
      </c>
      <c r="CHF27" s="65">
        <v>224409.31120621139</v>
      </c>
      <c r="CHG27" s="65">
        <v>228219.19431077986</v>
      </c>
      <c r="CHH27" s="65">
        <v>232093.75926474429</v>
      </c>
      <c r="CHI27" s="65">
        <v>236034.10419671549</v>
      </c>
      <c r="CHJ27" s="65">
        <v>240041.34587865582</v>
      </c>
      <c r="CHK27" s="65">
        <v>244116.62004239406</v>
      </c>
      <c r="CHL27" s="65">
        <v>248261.08170151504</v>
      </c>
      <c r="CHM27" s="65">
        <v>252475.90547871281</v>
      </c>
      <c r="CHN27" s="65">
        <v>256762.28593870223</v>
      </c>
      <c r="CHO27" s="65">
        <v>261121.43792678238</v>
      </c>
      <c r="CHP27" s="65">
        <v>265554.59691314778</v>
      </c>
      <c r="CHQ27" s="65">
        <v>270063.01934304519</v>
      </c>
      <c r="CHR27" s="65">
        <v>274647.98299287498</v>
      </c>
      <c r="CHS27" s="65">
        <v>279310.78733233869</v>
      </c>
      <c r="CHT27" s="65">
        <v>284052.75389273406</v>
      </c>
      <c r="CHU27" s="65">
        <v>288875.22664150357</v>
      </c>
      <c r="CHV27" s="65">
        <v>293779.57236314134</v>
      </c>
      <c r="CHW27" s="65">
        <v>298767.18104656716</v>
      </c>
      <c r="CHX27" s="65">
        <v>303839.46627907659</v>
      </c>
      <c r="CHY27" s="65">
        <v>308997.86564698</v>
      </c>
      <c r="CHZ27" s="65">
        <v>3296735.19</v>
      </c>
      <c r="CIA27" s="65">
        <v>3383533.5000158022</v>
      </c>
      <c r="CIB27" s="65">
        <v>3472617.0850650524</v>
      </c>
      <c r="CIC27" s="65">
        <v>3564046.1131622856</v>
      </c>
      <c r="CID27" s="65">
        <v>3657882.3364595762</v>
      </c>
      <c r="CIE27" s="65">
        <v>3754189.1329546091</v>
      </c>
      <c r="CIF27" s="65">
        <v>3853031.5492968662</v>
      </c>
      <c r="CIG27" s="65">
        <v>5453876.2507735994</v>
      </c>
      <c r="CIH27" s="65">
        <v>5546468.80350924</v>
      </c>
      <c r="CII27" s="65">
        <v>5640633.3355909251</v>
      </c>
      <c r="CIJ27" s="65">
        <v>972200.59166582918</v>
      </c>
      <c r="CIK27" s="65">
        <v>997797.23910324648</v>
      </c>
      <c r="CIL27" s="65">
        <v>1024067.8095619538</v>
      </c>
      <c r="CIM27" s="65">
        <v>1051030.0464686924</v>
      </c>
      <c r="CIN27" s="65">
        <v>1078702.1604091851</v>
      </c>
      <c r="CIO27" s="65">
        <v>1107102.8414277635</v>
      </c>
      <c r="CIP27" s="65">
        <v>1136251.2716508238</v>
      </c>
      <c r="CIQ27" s="65">
        <v>1166167.1382426436</v>
      </c>
      <c r="CIR27" s="65">
        <v>1196870.6467023042</v>
      </c>
      <c r="CIS27" s="65">
        <v>1228382.5345107028</v>
      </c>
      <c r="CIT27" s="65">
        <v>1260724.0851368713</v>
      </c>
      <c r="CIU27" s="65">
        <v>1293917.1424130609</v>
      </c>
      <c r="CIV27" s="65">
        <v>1327984.1252883002</v>
      </c>
      <c r="CIW27" s="65">
        <v>1362948.0429703987</v>
      </c>
      <c r="CIX27" s="65">
        <v>1398832.5104666115</v>
      </c>
      <c r="CIY27" s="65">
        <v>1435661.7645334702</v>
      </c>
      <c r="CIZ27" s="64">
        <v>4847593.7159999991</v>
      </c>
      <c r="CJA27" s="64">
        <v>4929893.1771815801</v>
      </c>
      <c r="CJB27" s="64">
        <v>5013589.8679388212</v>
      </c>
      <c r="CJC27" s="64">
        <v>5098707.5095751071</v>
      </c>
      <c r="CJD27" s="64">
        <v>5185270.2261195052</v>
      </c>
      <c r="CJE27" s="64">
        <v>5273302.5511639938</v>
      </c>
      <c r="CJF27" s="64">
        <v>5362829.4348167684</v>
      </c>
      <c r="CJG27" s="64">
        <v>5453876.2507735994</v>
      </c>
      <c r="CJH27" s="64">
        <v>5546468.80350924</v>
      </c>
      <c r="CJI27" s="64">
        <v>5640633.3355909251</v>
      </c>
      <c r="CJJ27" s="64">
        <v>5736396.5351160392</v>
      </c>
      <c r="CJK27" s="64">
        <v>5833785.5432760501</v>
      </c>
      <c r="CJL27" s="64">
        <v>5932827.9620488612</v>
      </c>
      <c r="CJM27" s="64">
        <v>6033551.8620217601</v>
      </c>
      <c r="CJN27" s="64">
        <v>6135985.7903471831</v>
      </c>
      <c r="CJO27" s="64">
        <v>6240158.778833543</v>
      </c>
      <c r="CJP27" s="64">
        <v>6346100.3521734132</v>
      </c>
      <c r="CJQ27" s="64">
        <v>6453840.5363114262</v>
      </c>
      <c r="CJR27" s="64">
        <v>6563409.8669542084</v>
      </c>
      <c r="CJS27" s="64">
        <v>6674839.3982248111</v>
      </c>
      <c r="CJT27" s="64">
        <v>6788160.7114640689</v>
      </c>
      <c r="CJU27" s="64">
        <v>6903405.9241813701</v>
      </c>
      <c r="CJV27" s="64">
        <v>7020607.6991574019</v>
      </c>
      <c r="CJW27" s="64">
        <v>7139799.2537014335</v>
      </c>
      <c r="CJX27" s="64">
        <v>7261014.3690657523</v>
      </c>
      <c r="CJY27" s="64">
        <v>7384287.4000199484</v>
      </c>
      <c r="CJZ27" s="67">
        <v>749707.25282271008</v>
      </c>
      <c r="CKA27" s="67">
        <v>769445.96970509354</v>
      </c>
      <c r="CKB27" s="67">
        <v>789704.37869755866</v>
      </c>
      <c r="CKC27" s="67"/>
      <c r="CKD27" s="67"/>
      <c r="CKE27" s="67"/>
      <c r="CKF27" s="67"/>
      <c r="CKG27" s="67"/>
      <c r="CKH27" s="67"/>
      <c r="CKI27" s="67"/>
      <c r="CKJ27" s="67"/>
      <c r="CKK27" s="67"/>
      <c r="CKL27" s="67"/>
      <c r="CKM27" s="67"/>
      <c r="CKN27" s="67"/>
      <c r="CKO27" s="67"/>
      <c r="CKP27" s="67"/>
      <c r="CKQ27" s="67"/>
      <c r="CKR27" s="67"/>
      <c r="CKS27" s="67"/>
      <c r="CKT27" s="67"/>
      <c r="CKU27" s="67"/>
      <c r="CKV27" s="67"/>
      <c r="CKW27" s="67"/>
      <c r="CKX27" s="67"/>
      <c r="CKY27" s="67"/>
      <c r="CKZ27" s="67">
        <v>306218.45537828997</v>
      </c>
      <c r="CLA27" s="67">
        <v>311417.24375824619</v>
      </c>
      <c r="CLB27" s="67">
        <v>316704.29396613879</v>
      </c>
      <c r="CLC27" s="67"/>
      <c r="CLD27" s="67"/>
      <c r="CLE27" s="67"/>
      <c r="CLF27" s="67"/>
      <c r="CLG27" s="67"/>
      <c r="CLH27" s="67"/>
      <c r="CLI27" s="67"/>
      <c r="CLJ27" s="67"/>
      <c r="CLK27" s="67"/>
      <c r="CLL27" s="67"/>
      <c r="CLM27" s="67"/>
      <c r="CLN27" s="67"/>
      <c r="CLO27" s="67"/>
      <c r="CLP27" s="67"/>
      <c r="CLQ27" s="67"/>
      <c r="CLR27" s="67"/>
      <c r="CLS27" s="67"/>
      <c r="CLT27" s="67"/>
      <c r="CLU27" s="67"/>
      <c r="CLV27" s="67"/>
      <c r="CLW27" s="67"/>
      <c r="CLX27" s="67"/>
      <c r="CLY27" s="67"/>
      <c r="CLZ27" s="66">
        <v>105174.99287633167</v>
      </c>
      <c r="CMA27" s="66">
        <v>107944.09961723119</v>
      </c>
      <c r="CMB27" s="66">
        <v>110786.11296770387</v>
      </c>
      <c r="CMC27" s="66">
        <v>32104.363045900594</v>
      </c>
      <c r="CMD27" s="66">
        <v>32949.624887061073</v>
      </c>
      <c r="CME27" s="66">
        <v>33817.141260389049</v>
      </c>
      <c r="CMF27" s="66">
        <v>34707.49809580337</v>
      </c>
      <c r="CMG27" s="66">
        <v>35621.296749917412</v>
      </c>
      <c r="CMH27" s="66">
        <v>36559.154412201839</v>
      </c>
      <c r="CMI27" s="66">
        <v>37521.704521841028</v>
      </c>
      <c r="CMJ27" s="66">
        <v>38509.597195564726</v>
      </c>
      <c r="CMK27" s="66">
        <v>39523.499666743875</v>
      </c>
      <c r="CML27" s="66">
        <v>40564.096736047315</v>
      </c>
      <c r="CMM27" s="66">
        <v>41632.091233963423</v>
      </c>
      <c r="CMN27" s="66">
        <v>42728.204495499522</v>
      </c>
      <c r="CMO27" s="66">
        <v>43853.176847379247</v>
      </c>
      <c r="CMP27" s="66">
        <v>45007.768108067241</v>
      </c>
      <c r="CMQ27" s="66">
        <v>46192.758100958774</v>
      </c>
      <c r="CMR27" s="66">
        <v>47408.947181080788</v>
      </c>
      <c r="CMS27" s="66">
        <v>48657.156775660405</v>
      </c>
      <c r="CMT27" s="66">
        <v>49938.22993892568</v>
      </c>
      <c r="CMU27" s="66">
        <v>51253.031921513568</v>
      </c>
      <c r="CMV27" s="66">
        <v>52602.450754869526</v>
      </c>
      <c r="CMW27" s="66">
        <v>53987.397851033507</v>
      </c>
      <c r="CMX27" s="66">
        <v>55408.808618217532</v>
      </c>
      <c r="CMY27" s="66">
        <v>56867.643092590421</v>
      </c>
      <c r="CMZ27" s="66">
        <v>42958.799907234068</v>
      </c>
      <c r="CNA27" s="66">
        <v>43688.127959975674</v>
      </c>
      <c r="CNB27" s="66">
        <v>44429.83809530954</v>
      </c>
      <c r="CNC27" s="66">
        <v>12757.874972783888</v>
      </c>
      <c r="CND27" s="66">
        <v>12974.470318350197</v>
      </c>
      <c r="CNE27" s="66">
        <v>13194.742886323927</v>
      </c>
      <c r="CNF27" s="66">
        <v>13418.755106322847</v>
      </c>
      <c r="CNG27" s="66">
        <v>13646.570467856323</v>
      </c>
      <c r="CNH27" s="66">
        <v>13878.253538319539</v>
      </c>
      <c r="CNI27" s="66">
        <v>14113.86998129313</v>
      </c>
      <c r="CNJ27" s="66">
        <v>14353.4865751536</v>
      </c>
      <c r="CNK27" s="66">
        <v>14597.17123199958</v>
      </c>
      <c r="CNL27" s="66">
        <v>14844.993016899518</v>
      </c>
      <c r="CNM27" s="66">
        <v>15097.022167466053</v>
      </c>
      <c r="CNN27" s="66">
        <v>15353.330113762775</v>
      </c>
      <c r="CNO27" s="66">
        <v>15613.989498548895</v>
      </c>
      <c r="CNP27" s="66">
        <v>15879.074197867669</v>
      </c>
      <c r="CNQ27" s="66">
        <v>16148.659341984327</v>
      </c>
      <c r="CNR27" s="66">
        <v>16422.82133667947</v>
      </c>
      <c r="CNS27" s="66">
        <v>16701.637884904012</v>
      </c>
      <c r="CNT27" s="66">
        <v>16985.188008801706</v>
      </c>
      <c r="CNU27" s="66">
        <v>17273.552072105613</v>
      </c>
      <c r="CNV27" s="66">
        <v>17566.811802914759</v>
      </c>
      <c r="CNW27" s="66">
        <v>17865.050316857523</v>
      </c>
      <c r="CNX27" s="66">
        <v>18168.35214064824</v>
      </c>
      <c r="CNY27" s="66">
        <v>18476.803236043743</v>
      </c>
      <c r="CNZ27" s="66">
        <v>1758899.9516337046</v>
      </c>
      <c r="COA27" s="66">
        <v>1805209.2650877465</v>
      </c>
      <c r="COB27" s="66">
        <v>1852737.8363572168</v>
      </c>
      <c r="COC27" s="66">
        <v>536899.13414173329</v>
      </c>
      <c r="COD27" s="66">
        <v>551034.91842729191</v>
      </c>
      <c r="COE27" s="66">
        <v>565542.87764229462</v>
      </c>
      <c r="COF27" s="66">
        <v>580432.81061893282</v>
      </c>
      <c r="COG27" s="66">
        <v>595714.77417859784</v>
      </c>
      <c r="COH27" s="66">
        <v>611399.0899243668</v>
      </c>
      <c r="COI27" s="66">
        <v>627496.35121232434</v>
      </c>
      <c r="COJ27" s="66">
        <v>644017.43030643021</v>
      </c>
      <c r="COK27" s="66">
        <v>660973.48572176299</v>
      </c>
      <c r="COL27" s="66">
        <v>678375.96976110234</v>
      </c>
      <c r="COM27" s="66">
        <v>696236.63624993677</v>
      </c>
      <c r="CON27" s="66">
        <v>714567.54847512569</v>
      </c>
      <c r="COO27" s="66">
        <v>733381.08733257209</v>
      </c>
      <c r="COP27" s="66">
        <v>752689.95968941366</v>
      </c>
      <c r="COQ27" s="66">
        <v>772507.20696637908</v>
      </c>
      <c r="COR27" s="66">
        <v>792846.2139461023</v>
      </c>
      <c r="COS27" s="66">
        <v>813720.71781335073</v>
      </c>
      <c r="COT27" s="66">
        <v>835144.81743326713</v>
      </c>
      <c r="COU27" s="66">
        <v>857132.9828738959</v>
      </c>
      <c r="COV27" s="66">
        <v>879700.06517942296</v>
      </c>
      <c r="COW27" s="66">
        <v>902861.30640073109</v>
      </c>
      <c r="COX27" s="66">
        <v>926632.34989004536</v>
      </c>
      <c r="COY27" s="66">
        <v>951029.25086662243</v>
      </c>
      <c r="COZ27" s="65">
        <v>718423.92390672443</v>
      </c>
      <c r="CPA27" s="65">
        <v>730620.88291389728</v>
      </c>
      <c r="CPB27" s="65">
        <v>743024.914380759</v>
      </c>
      <c r="CPC27" s="65">
        <v>213357.04485346566</v>
      </c>
      <c r="CPD27" s="65">
        <v>216979.28938538232</v>
      </c>
      <c r="CPE27" s="65">
        <v>220663.03015454777</v>
      </c>
      <c r="CPF27" s="65">
        <v>224409.31120621139</v>
      </c>
      <c r="CPG27" s="65">
        <v>228219.19431077986</v>
      </c>
      <c r="CPH27" s="65">
        <v>232093.75926474429</v>
      </c>
      <c r="CPI27" s="65">
        <v>236034.10419671549</v>
      </c>
      <c r="CPJ27" s="65">
        <v>240041.34587865582</v>
      </c>
      <c r="CPK27" s="65">
        <v>244116.62004239406</v>
      </c>
      <c r="CPL27" s="65">
        <v>248261.08170151504</v>
      </c>
      <c r="CPM27" s="65">
        <v>252475.90547871281</v>
      </c>
      <c r="CPN27" s="65">
        <v>256762.28593870223</v>
      </c>
      <c r="CPO27" s="65">
        <v>261121.43792678238</v>
      </c>
      <c r="CPP27" s="65">
        <v>265554.59691314778</v>
      </c>
      <c r="CPQ27" s="65">
        <v>270063.01934304519</v>
      </c>
      <c r="CPR27" s="65">
        <v>274647.98299287498</v>
      </c>
      <c r="CPS27" s="65">
        <v>279310.78733233869</v>
      </c>
      <c r="CPT27" s="65">
        <v>284052.75389273406</v>
      </c>
      <c r="CPU27" s="65">
        <v>288875.22664150357</v>
      </c>
      <c r="CPV27" s="65">
        <v>293779.57236314134</v>
      </c>
      <c r="CPW27" s="65">
        <v>298767.18104656716</v>
      </c>
      <c r="CPX27" s="65">
        <v>303839.46627907659</v>
      </c>
      <c r="CPY27" s="65">
        <v>308997.86564698</v>
      </c>
      <c r="CPZ27" s="66">
        <v>3296735.19</v>
      </c>
      <c r="CQA27" s="66">
        <v>3383533.5000158022</v>
      </c>
      <c r="CQB27" s="66">
        <v>3472617.0850650524</v>
      </c>
      <c r="CQC27" s="66">
        <v>3564046.1131622856</v>
      </c>
      <c r="CQD27" s="66">
        <v>3657882.3364595762</v>
      </c>
      <c r="CQE27" s="66">
        <v>3754189.1329546091</v>
      </c>
      <c r="CQF27" s="66">
        <v>3853031.5492968662</v>
      </c>
      <c r="CQG27" s="66">
        <v>5453876.2507735994</v>
      </c>
      <c r="CQH27" s="66">
        <v>5546468.80350924</v>
      </c>
      <c r="CQI27" s="66">
        <v>5640633.3355909251</v>
      </c>
      <c r="CQJ27" s="66">
        <v>972200.59166582918</v>
      </c>
      <c r="CQK27" s="66">
        <v>997797.23910324648</v>
      </c>
      <c r="CQL27" s="66">
        <v>1024067.8095619538</v>
      </c>
      <c r="CQM27" s="66">
        <v>1051030.0464686924</v>
      </c>
      <c r="CQN27" s="66">
        <v>1078702.1604091851</v>
      </c>
      <c r="CQO27" s="66">
        <v>1107102.8414277635</v>
      </c>
      <c r="CQP27" s="66">
        <v>1136251.2716508238</v>
      </c>
      <c r="CQQ27" s="66">
        <v>1166167.1382426436</v>
      </c>
      <c r="CQR27" s="66">
        <v>1196870.6467023042</v>
      </c>
      <c r="CQS27" s="66">
        <v>1228382.5345107028</v>
      </c>
      <c r="CQT27" s="66">
        <v>1260724.0851368713</v>
      </c>
      <c r="CQU27" s="66">
        <v>1293917.1424130609</v>
      </c>
      <c r="CQV27" s="66">
        <v>1327984.1252883002</v>
      </c>
      <c r="CQW27" s="66">
        <v>1362948.0429703987</v>
      </c>
      <c r="CQX27" s="66">
        <v>1398832.5104666115</v>
      </c>
      <c r="CQY27" s="66">
        <v>1435661.7645334702</v>
      </c>
      <c r="CQZ27" s="66">
        <v>4847593.7159999991</v>
      </c>
      <c r="CRA27" s="66">
        <v>4929893.1771815801</v>
      </c>
      <c r="CRB27" s="66">
        <v>5013589.8679388212</v>
      </c>
      <c r="CRC27" s="66">
        <v>5098707.5095751071</v>
      </c>
      <c r="CRD27" s="66">
        <v>5185270.2261195052</v>
      </c>
      <c r="CRE27" s="66">
        <v>5273302.5511639938</v>
      </c>
      <c r="CRF27" s="66">
        <v>5362829.4348167684</v>
      </c>
      <c r="CRG27" s="66">
        <v>5453876.2507735994</v>
      </c>
      <c r="CRH27" s="66">
        <v>5546468.80350924</v>
      </c>
      <c r="CRI27" s="66">
        <v>5640633.3355909251</v>
      </c>
      <c r="CRJ27" s="66">
        <v>5736396.5351160392</v>
      </c>
      <c r="CRK27" s="66">
        <v>5833785.5432760501</v>
      </c>
      <c r="CRL27" s="66">
        <v>5932827.9620488612</v>
      </c>
      <c r="CRM27" s="66">
        <v>6033551.8620217601</v>
      </c>
      <c r="CRN27" s="66">
        <v>6135985.7903471831</v>
      </c>
      <c r="CRO27" s="66">
        <v>6240158.778833543</v>
      </c>
      <c r="CRP27" s="66">
        <v>6346100.3521734132</v>
      </c>
      <c r="CRQ27" s="66">
        <v>6453840.5363114262</v>
      </c>
      <c r="CRR27" s="66">
        <v>6563409.8669542084</v>
      </c>
      <c r="CRS27" s="66">
        <v>6674839.3982248111</v>
      </c>
      <c r="CRT27" s="66">
        <v>6788160.7114640689</v>
      </c>
      <c r="CRU27" s="66">
        <v>6903405.9241813701</v>
      </c>
      <c r="CRV27" s="66">
        <v>7020607.6991574019</v>
      </c>
      <c r="CRW27" s="66">
        <v>7139799.2537014335</v>
      </c>
      <c r="CRX27" s="66">
        <v>7261014.3690657523</v>
      </c>
      <c r="CRY27" s="66">
        <v>7384287.4000199484</v>
      </c>
      <c r="CRZ27" s="67">
        <v>749707.25282271008</v>
      </c>
      <c r="CSA27" s="67">
        <v>769445.96970509354</v>
      </c>
      <c r="CSB27" s="67">
        <v>789704.37869755866</v>
      </c>
      <c r="CSC27" s="67"/>
      <c r="CSD27" s="67"/>
      <c r="CSE27" s="67"/>
      <c r="CSF27" s="67"/>
      <c r="CSG27" s="67"/>
      <c r="CSH27" s="67"/>
      <c r="CSI27" s="67"/>
      <c r="CSJ27" s="67"/>
      <c r="CSK27" s="67"/>
      <c r="CSL27" s="67"/>
      <c r="CSM27" s="67"/>
      <c r="CSN27" s="67"/>
      <c r="CSO27" s="67"/>
      <c r="CSP27" s="67"/>
      <c r="CSQ27" s="67"/>
      <c r="CSR27" s="67"/>
      <c r="CSS27" s="67"/>
      <c r="CST27" s="67"/>
      <c r="CSU27" s="67"/>
      <c r="CSV27" s="67"/>
      <c r="CSW27" s="67"/>
      <c r="CSX27" s="67"/>
      <c r="CSY27" s="67"/>
      <c r="CSZ27" s="67">
        <v>306218.45537828997</v>
      </c>
      <c r="CTA27" s="67">
        <v>311417.24375824619</v>
      </c>
      <c r="CTB27" s="67">
        <v>316704.29396613879</v>
      </c>
      <c r="CTC27" s="67"/>
      <c r="CTD27" s="67"/>
      <c r="CTE27" s="67"/>
      <c r="CTF27" s="67"/>
      <c r="CTG27" s="67"/>
      <c r="CTH27" s="67"/>
      <c r="CTI27" s="67"/>
      <c r="CTJ27" s="67"/>
      <c r="CTK27" s="67"/>
      <c r="CTL27" s="67"/>
      <c r="CTM27" s="67"/>
      <c r="CTN27" s="67"/>
      <c r="CTO27" s="67"/>
      <c r="CTP27" s="67"/>
      <c r="CTQ27" s="67"/>
      <c r="CTR27" s="67"/>
      <c r="CTS27" s="67"/>
      <c r="CTT27" s="67"/>
      <c r="CTU27" s="67"/>
      <c r="CTV27" s="67"/>
      <c r="CTW27" s="67"/>
      <c r="CTX27" s="67"/>
      <c r="CTY27" s="67"/>
      <c r="CTZ27" s="66">
        <v>105174.99287633167</v>
      </c>
      <c r="CUA27" s="66">
        <v>107944.09961723119</v>
      </c>
      <c r="CUB27" s="66">
        <v>110786.11296770387</v>
      </c>
      <c r="CUC27" s="66">
        <v>39136.733616200814</v>
      </c>
      <c r="CUD27" s="66">
        <v>40167.147690018151</v>
      </c>
      <c r="CUE27" s="66">
        <v>41224.691088779495</v>
      </c>
      <c r="CUF27" s="66">
        <v>42310.078088707007</v>
      </c>
      <c r="CUG27" s="66">
        <v>43424.041771891512</v>
      </c>
      <c r="CUH27" s="66">
        <v>44567.334521424047</v>
      </c>
      <c r="CUI27" s="66">
        <v>45740.728529563516</v>
      </c>
      <c r="CUJ27" s="66">
        <v>46945.016319283663</v>
      </c>
      <c r="CUK27" s="66">
        <v>48181.011279551625</v>
      </c>
      <c r="CUL27" s="66">
        <v>49449.548214699702</v>
      </c>
      <c r="CUM27" s="66">
        <v>50751.483908261078</v>
      </c>
      <c r="CUN27" s="66">
        <v>52087.697701650788</v>
      </c>
      <c r="CUO27" s="66">
        <v>53459.092088082311</v>
      </c>
      <c r="CUP27" s="66">
        <v>54866.593322121269</v>
      </c>
      <c r="CUQ27" s="66">
        <v>56311.152045287752</v>
      </c>
      <c r="CUR27" s="66">
        <v>57793.743928129843</v>
      </c>
      <c r="CUS27" s="66">
        <v>59315.370329202022</v>
      </c>
      <c r="CUT27" s="66">
        <v>60877.058971393562</v>
      </c>
      <c r="CUU27" s="66">
        <v>62479.864636063663</v>
      </c>
      <c r="CUV27" s="66">
        <v>64124.869875452147</v>
      </c>
      <c r="CUW27" s="66">
        <v>65813.185743846931</v>
      </c>
      <c r="CUX27" s="66">
        <v>67545.952548002038</v>
      </c>
      <c r="CUY27" s="66">
        <v>69324.340617313152</v>
      </c>
      <c r="CUZ27" s="66">
        <v>42958.799907234068</v>
      </c>
      <c r="CVA27" s="66">
        <v>43688.127959975674</v>
      </c>
      <c r="CVB27" s="66">
        <v>44429.83809530954</v>
      </c>
      <c r="CVC27" s="65">
        <v>15552.451659133418</v>
      </c>
      <c r="CVD27" s="65">
        <v>15816.491606906808</v>
      </c>
      <c r="CVE27" s="65">
        <v>16085.014262329658</v>
      </c>
      <c r="CVF27" s="65">
        <v>16358.095730052188</v>
      </c>
      <c r="CVG27" s="65">
        <v>16635.813406782505</v>
      </c>
      <c r="CVH27" s="65">
        <v>16918.246003222386</v>
      </c>
      <c r="CVI27" s="65">
        <v>17205.473566375418</v>
      </c>
      <c r="CVJ27" s="65">
        <v>17497.57750223394</v>
      </c>
      <c r="CVK27" s="65">
        <v>17794.640598851096</v>
      </c>
      <c r="CVL27" s="65">
        <v>18096.74704980461</v>
      </c>
      <c r="CVM27" s="65">
        <v>18403.982478058944</v>
      </c>
      <c r="CVN27" s="65">
        <v>18716.433960232524</v>
      </c>
      <c r="CVO27" s="65">
        <v>19034.190051276968</v>
      </c>
      <c r="CVP27" s="65">
        <v>19357.340809575358</v>
      </c>
      <c r="CVQ27" s="65">
        <v>19685.977822466535</v>
      </c>
      <c r="CVR27" s="65">
        <v>20020.19423220279</v>
      </c>
      <c r="CVS27" s="65">
        <v>20360.084762348219</v>
      </c>
      <c r="CVT27" s="65">
        <v>20705.745744625263</v>
      </c>
      <c r="CVU27" s="65">
        <v>21057.275146217027</v>
      </c>
      <c r="CVV27" s="65">
        <v>21414.77259753313</v>
      </c>
      <c r="CVW27" s="65">
        <v>21778.33942044694</v>
      </c>
      <c r="CVX27" s="65">
        <v>22148.0786570122</v>
      </c>
      <c r="CVY27" s="65">
        <v>22524.095098667178</v>
      </c>
      <c r="CVZ27" s="66">
        <v>1758899.9516337046</v>
      </c>
      <c r="CWA27" s="66">
        <v>1805209.2650877465</v>
      </c>
      <c r="CWB27" s="66">
        <v>1852737.8363572168</v>
      </c>
      <c r="CWC27" s="66">
        <v>536899.13414173329</v>
      </c>
      <c r="CWD27" s="66">
        <v>551034.91842729191</v>
      </c>
      <c r="CWE27" s="66">
        <v>565542.87764229462</v>
      </c>
      <c r="CWF27" s="66">
        <v>580432.81061893282</v>
      </c>
      <c r="CWG27" s="66">
        <v>595714.77417859784</v>
      </c>
      <c r="CWH27" s="66">
        <v>611399.0899243668</v>
      </c>
      <c r="CWI27" s="66">
        <v>627496.35121232434</v>
      </c>
      <c r="CWJ27" s="66">
        <v>644017.43030643021</v>
      </c>
      <c r="CWK27" s="66">
        <v>660973.48572176299</v>
      </c>
      <c r="CWL27" s="66">
        <v>678375.96976110234</v>
      </c>
      <c r="CWM27" s="66">
        <v>696236.63624993677</v>
      </c>
      <c r="CWN27" s="66">
        <v>714567.54847512569</v>
      </c>
      <c r="CWO27" s="66">
        <v>733381.08733257209</v>
      </c>
      <c r="CWP27" s="66">
        <v>752689.95968941366</v>
      </c>
      <c r="CWQ27" s="66">
        <v>772507.20696637908</v>
      </c>
      <c r="CWR27" s="66">
        <v>792846.2139461023</v>
      </c>
      <c r="CWS27" s="66">
        <v>813720.71781335073</v>
      </c>
      <c r="CWT27" s="66">
        <v>835144.81743326713</v>
      </c>
      <c r="CWU27" s="66">
        <v>857132.9828738959</v>
      </c>
      <c r="CWV27" s="66">
        <v>879700.06517942296</v>
      </c>
      <c r="CWW27" s="66">
        <v>902861.30640073109</v>
      </c>
      <c r="CWX27" s="66">
        <v>926632.34989004536</v>
      </c>
      <c r="CWY27" s="66">
        <v>951029.25086662243</v>
      </c>
      <c r="CWZ27" s="65">
        <v>718423.92390672443</v>
      </c>
      <c r="CXA27" s="65">
        <v>730620.88291389728</v>
      </c>
      <c r="CXB27" s="65">
        <v>743024.914380759</v>
      </c>
      <c r="CXC27" s="65">
        <v>213357.04485346566</v>
      </c>
      <c r="CXD27" s="65">
        <v>216979.28938538232</v>
      </c>
      <c r="CXE27" s="65">
        <v>220663.03015454777</v>
      </c>
      <c r="CXF27" s="65">
        <v>224409.31120621139</v>
      </c>
      <c r="CXG27" s="65">
        <v>228219.19431077986</v>
      </c>
      <c r="CXH27" s="65">
        <v>232093.75926474429</v>
      </c>
      <c r="CXI27" s="65">
        <v>236034.10419671549</v>
      </c>
      <c r="CXJ27" s="65">
        <v>240041.34587865582</v>
      </c>
      <c r="CXK27" s="65">
        <v>244116.62004239406</v>
      </c>
      <c r="CXL27" s="65">
        <v>248261.08170151504</v>
      </c>
      <c r="CXM27" s="65">
        <v>252475.90547871281</v>
      </c>
      <c r="CXN27" s="65">
        <v>256762.28593870223</v>
      </c>
      <c r="CXO27" s="65">
        <v>261121.43792678238</v>
      </c>
      <c r="CXP27" s="65">
        <v>265554.59691314778</v>
      </c>
      <c r="CXQ27" s="65">
        <v>270063.01934304519</v>
      </c>
      <c r="CXR27" s="65">
        <v>274647.98299287498</v>
      </c>
      <c r="CXS27" s="65">
        <v>279310.78733233869</v>
      </c>
      <c r="CXT27" s="65">
        <v>284052.75389273406</v>
      </c>
      <c r="CXU27" s="65">
        <v>288875.22664150357</v>
      </c>
      <c r="CXV27" s="65">
        <v>293779.57236314134</v>
      </c>
      <c r="CXW27" s="65">
        <v>298767.18104656716</v>
      </c>
      <c r="CXX27" s="65">
        <v>303839.46627907659</v>
      </c>
      <c r="CXY27" s="65">
        <v>308997.86564698</v>
      </c>
      <c r="CXZ27" s="66">
        <v>213790196.42845145</v>
      </c>
      <c r="CYA27" s="66">
        <v>219418985.72406241</v>
      </c>
      <c r="CYB27" s="66">
        <v>225195972.97011113</v>
      </c>
      <c r="CYC27" s="66">
        <v>231125060.00611594</v>
      </c>
      <c r="CYD27" s="66">
        <v>237210251.40143448</v>
      </c>
      <c r="CYE27" s="66">
        <v>243455657.15999284</v>
      </c>
      <c r="CYF27" s="66">
        <v>249865495.49622691</v>
      </c>
      <c r="CYG27" s="66">
        <v>256444095.68410957</v>
      </c>
      <c r="CYH27" s="66">
        <v>263195900.98118934</v>
      </c>
      <c r="CYI27" s="66">
        <v>270125471.62961429</v>
      </c>
      <c r="CYJ27" s="66">
        <v>277237487.93616879</v>
      </c>
      <c r="CYK27" s="66">
        <v>284536753.43340325</v>
      </c>
      <c r="CYL27" s="66">
        <v>292028198.12399191</v>
      </c>
      <c r="CYM27" s="66">
        <v>299716881.81050974</v>
      </c>
      <c r="CYN27" s="66">
        <v>307607997.51287776</v>
      </c>
      <c r="CYO27" s="66">
        <v>315706874.9757846</v>
      </c>
      <c r="CYP27" s="66">
        <v>324018984.26845372</v>
      </c>
      <c r="CYQ27" s="66">
        <v>332549939.47918707</v>
      </c>
      <c r="CYR27" s="66">
        <v>341305502.50718105</v>
      </c>
      <c r="CYS27" s="66">
        <v>350291586.95417523</v>
      </c>
      <c r="CYT27" s="66">
        <v>359514262.11856288</v>
      </c>
      <c r="CYU27" s="66">
        <v>368979757.09466052</v>
      </c>
      <c r="CYV27" s="66">
        <v>378694464.97990555</v>
      </c>
      <c r="CYW27" s="66">
        <v>388664947.19282305</v>
      </c>
      <c r="CYX27" s="66">
        <v>398897937.90467876</v>
      </c>
      <c r="CYY27" s="66">
        <v>409400348.58781117</v>
      </c>
      <c r="CYZ27" s="66">
        <v>87322756.287677363</v>
      </c>
      <c r="CZA27" s="66">
        <v>88805268.274531007</v>
      </c>
      <c r="CZB27" s="66">
        <v>90312949.437033698</v>
      </c>
      <c r="CZC27" s="66">
        <v>91846227.081951588</v>
      </c>
      <c r="CZD27" s="66">
        <v>93405535.770601958</v>
      </c>
      <c r="CZE27" s="66">
        <v>94991317.442016572</v>
      </c>
      <c r="CZF27" s="66">
        <v>96604021.538195923</v>
      </c>
      <c r="CZG27" s="66">
        <v>98244105.131490067</v>
      </c>
      <c r="CZH27" s="66">
        <v>99912033.054141954</v>
      </c>
      <c r="CZI27" s="66">
        <v>101608278.03003016</v>
      </c>
      <c r="CZJ27" s="66">
        <v>103333320.80864815</v>
      </c>
      <c r="CZK27" s="66">
        <v>105087650.30135831</v>
      </c>
      <c r="CZL27" s="66">
        <v>106871763.71995905</v>
      </c>
      <c r="CZM27" s="66">
        <v>108686166.71760456</v>
      </c>
      <c r="CZN27" s="66">
        <v>110531373.53211689</v>
      </c>
      <c r="CZO27" s="66">
        <v>112407907.13173121</v>
      </c>
      <c r="CZP27" s="66">
        <v>114316299.36331539</v>
      </c>
      <c r="CZQ27" s="66">
        <v>116257091.1031059</v>
      </c>
      <c r="CZR27" s="66">
        <v>118230832.41000292</v>
      </c>
      <c r="CZS27" s="66">
        <v>120238082.68146792</v>
      </c>
      <c r="CZT27" s="66">
        <v>122279410.81206806</v>
      </c>
      <c r="CZU27" s="66">
        <v>124355395.35471211</v>
      </c>
      <c r="CZV27" s="66">
        <v>126466624.68462393</v>
      </c>
      <c r="CZW27" s="66">
        <v>128613697.16609956</v>
      </c>
      <c r="CZX27" s="66">
        <v>130797221.32209568</v>
      </c>
      <c r="CZY27" s="66">
        <v>133017816.00669703</v>
      </c>
      <c r="CZZ27" s="66">
        <v>213790196.42845145</v>
      </c>
      <c r="DAA27" s="66">
        <v>219418985.72406241</v>
      </c>
      <c r="DAB27" s="66">
        <v>225195972.97011113</v>
      </c>
      <c r="DAC27" s="66">
        <v>231125060.00611594</v>
      </c>
      <c r="DAD27" s="66">
        <v>237210251.40143448</v>
      </c>
      <c r="DAE27" s="66">
        <v>243455657.15999284</v>
      </c>
      <c r="DAF27" s="66">
        <v>249865495.49622691</v>
      </c>
      <c r="DAG27" s="66">
        <v>256444095.68410957</v>
      </c>
      <c r="DAH27" s="66">
        <v>263195900.98118934</v>
      </c>
      <c r="DAI27" s="66">
        <v>270125471.62961429</v>
      </c>
      <c r="DAJ27" s="66">
        <v>277237487.93616879</v>
      </c>
      <c r="DAK27" s="66">
        <v>284536753.43340325</v>
      </c>
      <c r="DAL27" s="66">
        <v>292028198.12399191</v>
      </c>
      <c r="DAM27" s="66">
        <v>299716881.81050974</v>
      </c>
      <c r="DAN27" s="66">
        <v>307607997.51287776</v>
      </c>
      <c r="DAO27" s="66">
        <v>315706874.9757846</v>
      </c>
      <c r="DAP27" s="66">
        <v>324018984.26845372</v>
      </c>
      <c r="DAQ27" s="66">
        <v>332549939.47918707</v>
      </c>
      <c r="DAR27" s="66">
        <v>341305502.50718105</v>
      </c>
      <c r="DAS27" s="66">
        <v>350291586.95417523</v>
      </c>
      <c r="DAT27" s="66">
        <v>359514262.11856288</v>
      </c>
      <c r="DAU27" s="66">
        <v>368979757.09466052</v>
      </c>
      <c r="DAV27" s="66">
        <v>378694464.97990555</v>
      </c>
      <c r="DAW27" s="66">
        <v>388664947.19282305</v>
      </c>
      <c r="DAX27" s="66">
        <v>398897937.90467876</v>
      </c>
      <c r="DAY27" s="66">
        <v>409400348.58781117</v>
      </c>
      <c r="DAZ27" s="66">
        <v>87322756.287677363</v>
      </c>
      <c r="DBA27" s="66">
        <v>88805268.274531007</v>
      </c>
      <c r="DBB27" s="66">
        <v>90312949.437033698</v>
      </c>
      <c r="DBC27" s="66">
        <v>91846227.081951588</v>
      </c>
      <c r="DBD27" s="66">
        <v>93405535.770601958</v>
      </c>
      <c r="DBE27" s="66">
        <v>94991317.442016572</v>
      </c>
      <c r="DBF27" s="66">
        <v>96604021.538195923</v>
      </c>
      <c r="DBG27" s="66">
        <v>98244105.131490067</v>
      </c>
      <c r="DBH27" s="66">
        <v>99912033.054141954</v>
      </c>
      <c r="DBI27" s="66">
        <v>101608278.03003016</v>
      </c>
      <c r="DBJ27" s="66">
        <v>103333320.80864815</v>
      </c>
      <c r="DBK27" s="66">
        <v>105087650.30135831</v>
      </c>
      <c r="DBL27" s="66">
        <v>106871763.71995905</v>
      </c>
      <c r="DBM27" s="66">
        <v>108686166.71760456</v>
      </c>
      <c r="DBN27" s="66">
        <v>110531373.53211689</v>
      </c>
      <c r="DBO27" s="66">
        <v>112407907.13173121</v>
      </c>
      <c r="DBP27" s="66">
        <v>114316299.36331539</v>
      </c>
      <c r="DBQ27" s="66">
        <v>116257091.1031059</v>
      </c>
      <c r="DBR27" s="66">
        <v>118230832.41000292</v>
      </c>
      <c r="DBS27" s="66">
        <v>120238082.68146792</v>
      </c>
      <c r="DBT27" s="66">
        <v>122279410.81206806</v>
      </c>
      <c r="DBU27" s="66">
        <v>124355395.35471211</v>
      </c>
      <c r="DBV27" s="66">
        <v>126466624.68462393</v>
      </c>
      <c r="DBW27" s="66">
        <v>128613697.16609956</v>
      </c>
      <c r="DBX27" s="66">
        <v>130797221.32209568</v>
      </c>
      <c r="DBY27" s="66">
        <v>133017816.00669703</v>
      </c>
      <c r="DBZ27" s="66">
        <v>213790196.42845145</v>
      </c>
      <c r="DCA27" s="66">
        <v>219418985.72406241</v>
      </c>
      <c r="DCB27" s="66">
        <v>225195972.97011113</v>
      </c>
      <c r="DCC27" s="66">
        <v>65258840.472315095</v>
      </c>
      <c r="DCD27" s="66">
        <v>66977012.160405032</v>
      </c>
      <c r="DCE27" s="66">
        <v>68740420.845174447</v>
      </c>
      <c r="DCF27" s="66">
        <v>70550257.55187583</v>
      </c>
      <c r="DCG27" s="66">
        <v>72407744.663748577</v>
      </c>
      <c r="DCH27" s="66">
        <v>74314136.747629941</v>
      </c>
      <c r="DCI27" s="66">
        <v>76270721.401302859</v>
      </c>
      <c r="DCJ27" s="66">
        <v>78278820.123153538</v>
      </c>
      <c r="DCK27" s="66">
        <v>80339789.204725608</v>
      </c>
      <c r="DCL27" s="66">
        <v>82455020.646774188</v>
      </c>
      <c r="DCM27" s="66">
        <v>84625943.099438041</v>
      </c>
      <c r="DCN27" s="66">
        <v>86854022.827165484</v>
      </c>
      <c r="DCO27" s="66">
        <v>89140764.699045062</v>
      </c>
      <c r="DCP27" s="66">
        <v>91487713.205210462</v>
      </c>
      <c r="DCQ27" s="66">
        <v>93896453.500005752</v>
      </c>
      <c r="DCR27" s="66">
        <v>96368612.472615823</v>
      </c>
      <c r="DCS27" s="66">
        <v>98905859.845884785</v>
      </c>
      <c r="DCT27" s="66">
        <v>101509909.30406481</v>
      </c>
      <c r="DCU27" s="66">
        <v>104182519.6502571</v>
      </c>
      <c r="DCV27" s="66">
        <v>106925495.99432628</v>
      </c>
      <c r="DCW27" s="66">
        <v>109740690.97209121</v>
      </c>
      <c r="DCX27" s="66">
        <v>112630005.99661519</v>
      </c>
      <c r="DCY27" s="66">
        <v>115595392.5424408</v>
      </c>
      <c r="DCZ27" s="66">
        <v>87322756.287677363</v>
      </c>
      <c r="DDA27" s="66">
        <v>88805268.274531007</v>
      </c>
      <c r="DDB27" s="66">
        <v>90312949.437033698</v>
      </c>
      <c r="DDC27" s="66">
        <v>25933052.352551036</v>
      </c>
      <c r="DDD27" s="66">
        <v>26373327.746993493</v>
      </c>
      <c r="DDE27" s="66">
        <v>26821077.86598115</v>
      </c>
      <c r="DDF27" s="66">
        <v>27276429.610784732</v>
      </c>
      <c r="DDG27" s="66">
        <v>27739512.037126608</v>
      </c>
      <c r="DDH27" s="66">
        <v>28210456.39175773</v>
      </c>
      <c r="DDI27" s="66">
        <v>28689396.149655573</v>
      </c>
      <c r="DDJ27" s="66">
        <v>29176467.051853593</v>
      </c>
      <c r="DDK27" s="66">
        <v>29671807.143912937</v>
      </c>
      <c r="DDL27" s="66">
        <v>30175556.81504726</v>
      </c>
      <c r="DDM27" s="66">
        <v>30687858.837911874</v>
      </c>
      <c r="DDN27" s="66">
        <v>31208858.409068294</v>
      </c>
      <c r="DDO27" s="66">
        <v>31738703.190135874</v>
      </c>
      <c r="DDP27" s="66">
        <v>32277543.349641997</v>
      </c>
      <c r="DDQ27" s="66">
        <v>32825531.605582844</v>
      </c>
      <c r="DDR27" s="66">
        <v>33382823.268706705</v>
      </c>
      <c r="DDS27" s="66">
        <v>33949576.286532119</v>
      </c>
      <c r="DDT27" s="66">
        <v>34525951.288113333</v>
      </c>
      <c r="DDU27" s="66">
        <v>35112111.629565768</v>
      </c>
      <c r="DDV27" s="66">
        <v>35708223.440364398</v>
      </c>
      <c r="DDW27" s="66">
        <v>36314455.670428112</v>
      </c>
      <c r="DDX27" s="66">
        <v>36930980.138003483</v>
      </c>
      <c r="DDY27" s="66">
        <v>37557971.578361519</v>
      </c>
      <c r="DDZ27" s="66">
        <v>213790196.42845145</v>
      </c>
      <c r="DEA27" s="66">
        <v>219418985.72406241</v>
      </c>
      <c r="DEB27" s="66">
        <v>225195972.97011113</v>
      </c>
      <c r="DEC27" s="66">
        <v>65258840.472315095</v>
      </c>
      <c r="DED27" s="66">
        <v>66977012.160405032</v>
      </c>
      <c r="DEE27" s="66">
        <v>68740420.845174447</v>
      </c>
      <c r="DEF27" s="66">
        <v>70550257.55187583</v>
      </c>
      <c r="DEG27" s="66">
        <v>72407744.663748577</v>
      </c>
      <c r="DEH27" s="66">
        <v>74314136.747629941</v>
      </c>
      <c r="DEI27" s="66">
        <v>76270721.401302859</v>
      </c>
      <c r="DEJ27" s="66">
        <v>78278820.123153538</v>
      </c>
      <c r="DEK27" s="66">
        <v>80339789.204725608</v>
      </c>
      <c r="DEL27" s="66">
        <v>82455020.646774188</v>
      </c>
      <c r="DEM27" s="66">
        <v>84625943.099438041</v>
      </c>
      <c r="DEN27" s="66">
        <v>86854022.827165484</v>
      </c>
      <c r="DEO27" s="66">
        <v>89140764.699045062</v>
      </c>
      <c r="DEP27" s="66">
        <v>91487713.205210462</v>
      </c>
      <c r="DEQ27" s="66">
        <v>93896453.500005752</v>
      </c>
      <c r="DER27" s="66">
        <v>96368612.472615823</v>
      </c>
      <c r="DES27" s="66">
        <v>98905859.845884785</v>
      </c>
      <c r="DET27" s="66">
        <v>101509909.30406481</v>
      </c>
      <c r="DEU27" s="66">
        <v>104182519.6502571</v>
      </c>
      <c r="DEV27" s="66">
        <v>106925495.99432628</v>
      </c>
      <c r="DEW27" s="66">
        <v>109740690.97209121</v>
      </c>
      <c r="DEX27" s="66">
        <v>112630005.99661519</v>
      </c>
      <c r="DEY27" s="66">
        <v>115595392.5424408</v>
      </c>
      <c r="DEZ27" s="66">
        <v>87322756.287677363</v>
      </c>
      <c r="DFA27" s="66">
        <v>88805268.274531007</v>
      </c>
      <c r="DFB27" s="66">
        <v>90312949.437033698</v>
      </c>
      <c r="DFC27" s="66">
        <v>25933052.352551036</v>
      </c>
      <c r="DFD27" s="66">
        <v>26373327.746993493</v>
      </c>
      <c r="DFE27" s="66">
        <v>26821077.86598115</v>
      </c>
      <c r="DFF27" s="66">
        <v>27276429.610784732</v>
      </c>
      <c r="DFG27" s="66">
        <v>27739512.037126608</v>
      </c>
      <c r="DFH27" s="66">
        <v>28210456.39175773</v>
      </c>
      <c r="DFI27" s="66">
        <v>28689396.149655573</v>
      </c>
      <c r="DFJ27" s="66">
        <v>29176467.051853593</v>
      </c>
      <c r="DFK27" s="66">
        <v>29671807.143912937</v>
      </c>
      <c r="DFL27" s="66">
        <v>30175556.81504726</v>
      </c>
      <c r="DFM27" s="66">
        <v>30687858.837911874</v>
      </c>
      <c r="DFN27" s="66">
        <v>31208858.409068294</v>
      </c>
      <c r="DFO27" s="66">
        <v>31738703.190135874</v>
      </c>
      <c r="DFP27" s="66">
        <v>32277543.349641997</v>
      </c>
      <c r="DFQ27" s="66">
        <v>32825531.605582844</v>
      </c>
      <c r="DFR27" s="66">
        <v>33382823.268706705</v>
      </c>
      <c r="DFS27" s="66">
        <v>33949576.286532119</v>
      </c>
      <c r="DFT27" s="66">
        <v>34525951.288113333</v>
      </c>
      <c r="DFU27" s="66">
        <v>35112111.629565768</v>
      </c>
      <c r="DFV27" s="66">
        <v>35708223.440364398</v>
      </c>
      <c r="DFW27" s="66">
        <v>36314455.670428112</v>
      </c>
      <c r="DFX27" s="66">
        <v>36930980.138003483</v>
      </c>
      <c r="DFY27" s="66">
        <v>37557971.578361519</v>
      </c>
      <c r="DFZ27" s="66">
        <v>213790196.42845145</v>
      </c>
      <c r="DGA27" s="66">
        <v>219418985.72406241</v>
      </c>
      <c r="DGB27" s="66">
        <v>225195972.97011113</v>
      </c>
      <c r="DGC27" s="66">
        <v>65258840.472315095</v>
      </c>
      <c r="DGD27" s="66">
        <v>66977012.160405032</v>
      </c>
      <c r="DGE27" s="66">
        <v>51555315.633880831</v>
      </c>
      <c r="DGF27" s="66">
        <v>52912693.16390688</v>
      </c>
      <c r="DGG27" s="66">
        <v>54305808.497811444</v>
      </c>
      <c r="DGH27" s="66">
        <v>55735602.560722448</v>
      </c>
      <c r="DGI27" s="66">
        <v>57203041.050977148</v>
      </c>
      <c r="DGJ27" s="66">
        <v>58709115.092365153</v>
      </c>
      <c r="DGK27" s="66">
        <v>60254841.903544202</v>
      </c>
      <c r="DGL27" s="66">
        <v>61841265.485080644</v>
      </c>
      <c r="DGM27" s="66">
        <v>63469457.324578539</v>
      </c>
      <c r="DGN27" s="66">
        <v>65140517.120374106</v>
      </c>
      <c r="DGO27" s="66">
        <v>66855573.524283804</v>
      </c>
      <c r="DGP27" s="66">
        <v>68615784.903907835</v>
      </c>
      <c r="DGQ27" s="66">
        <v>70422340.125004306</v>
      </c>
      <c r="DGR27" s="66">
        <v>72276459.354461864</v>
      </c>
      <c r="DGS27" s="66">
        <v>74179394.88441357</v>
      </c>
      <c r="DGT27" s="66">
        <v>76132431.978048608</v>
      </c>
      <c r="DGU27" s="66">
        <v>78136889.737692818</v>
      </c>
      <c r="DGV27" s="66">
        <v>80194121.995744705</v>
      </c>
      <c r="DGW27" s="66">
        <v>82305518.229068413</v>
      </c>
      <c r="DGX27" s="66">
        <v>84472504.497461393</v>
      </c>
      <c r="DGY27" s="66">
        <v>86696544.406830609</v>
      </c>
      <c r="DGZ27" s="66">
        <v>87322756.287677363</v>
      </c>
      <c r="DHA27" s="66">
        <v>88805268.274531007</v>
      </c>
      <c r="DHB27" s="66">
        <v>90312949.437033698</v>
      </c>
      <c r="DHC27" s="66">
        <v>25933052.352551036</v>
      </c>
      <c r="DHD27" s="66">
        <v>26373327.746993493</v>
      </c>
      <c r="DHE27" s="66">
        <v>20115808.399485864</v>
      </c>
      <c r="DHF27" s="66">
        <v>20457322.208088551</v>
      </c>
      <c r="DHG27" s="66">
        <v>20804634.027844958</v>
      </c>
      <c r="DHH27" s="66">
        <v>21157842.293818299</v>
      </c>
      <c r="DHI27" s="66">
        <v>21517047.112241682</v>
      </c>
      <c r="DHJ27" s="66">
        <v>21882350.288890198</v>
      </c>
      <c r="DHK27" s="66">
        <v>22253855.357934702</v>
      </c>
      <c r="DHL27" s="66">
        <v>22631667.611285444</v>
      </c>
      <c r="DHM27" s="66">
        <v>23015894.128433906</v>
      </c>
      <c r="DHN27" s="66">
        <v>23406643.806801222</v>
      </c>
      <c r="DHO27" s="66">
        <v>23804027.392601907</v>
      </c>
      <c r="DHP27" s="66">
        <v>24208157.512231495</v>
      </c>
      <c r="DHQ27" s="66">
        <v>24619148.704187132</v>
      </c>
      <c r="DHR27" s="66">
        <v>25037117.451530024</v>
      </c>
      <c r="DHS27" s="66">
        <v>25462182.214899089</v>
      </c>
      <c r="DHT27" s="66">
        <v>25894463.466084998</v>
      </c>
      <c r="DHU27" s="66">
        <v>26334083.722174328</v>
      </c>
      <c r="DHV27" s="66">
        <v>26781167.5802733</v>
      </c>
      <c r="DHW27" s="66">
        <v>27235841.752821084</v>
      </c>
      <c r="DHX27" s="66">
        <v>27698235.103502616</v>
      </c>
      <c r="DHY27" s="66">
        <v>28168478.683771137</v>
      </c>
      <c r="DHZ27" s="25">
        <v>0.56000000000000005</v>
      </c>
      <c r="DIA27" s="25">
        <v>0.5</v>
      </c>
      <c r="DIB27" s="25">
        <v>0.17899999999999999</v>
      </c>
      <c r="DIC27" s="25">
        <v>8.9499999999999996E-2</v>
      </c>
      <c r="DID27" s="25">
        <v>4.4749999999999998E-2</v>
      </c>
      <c r="DIE27" s="25">
        <v>0.17899999999999999</v>
      </c>
      <c r="DIF27" s="25">
        <v>8.9499999999999996E-2</v>
      </c>
      <c r="DIG27" s="25">
        <v>4.4749999999999998E-2</v>
      </c>
      <c r="DIH27" s="25">
        <v>0.72299999999999998</v>
      </c>
      <c r="DII27" s="25">
        <v>0.56399999999999995</v>
      </c>
      <c r="DIJ27" s="25">
        <v>32.038308086120473</v>
      </c>
      <c r="DIK27" s="25">
        <v>32.038308086120473</v>
      </c>
      <c r="DIL27" s="46">
        <v>0.8</v>
      </c>
      <c r="DIM27" s="46">
        <v>0.8</v>
      </c>
      <c r="DIN27" s="25">
        <v>2</v>
      </c>
      <c r="DIO27" s="25">
        <v>2</v>
      </c>
      <c r="DIP27" s="25">
        <v>503.64087438130196</v>
      </c>
      <c r="DIQ27" s="25">
        <v>752.35912561869804</v>
      </c>
      <c r="DIR27" s="25">
        <f t="shared" si="19"/>
        <v>26.550863942793502</v>
      </c>
      <c r="DIS27" s="25">
        <f t="shared" si="20"/>
        <v>46.288062992164001</v>
      </c>
      <c r="DIT27" s="66">
        <v>41595442.88195207</v>
      </c>
      <c r="DIU27" s="66">
        <v>42690591.244933642</v>
      </c>
      <c r="DIV27" s="66">
        <v>43814573.29386358</v>
      </c>
      <c r="DIW27" s="66">
        <v>44968148.178345233</v>
      </c>
      <c r="DIX27" s="66">
        <v>46152095.035302393</v>
      </c>
      <c r="DIY27" s="66">
        <v>47367213.515216731</v>
      </c>
      <c r="DIZ27" s="66">
        <v>48614324.32222046</v>
      </c>
      <c r="DJA27" s="66">
        <v>49894269.768408649</v>
      </c>
      <c r="DJB27" s="66">
        <v>51207914.34274596</v>
      </c>
      <c r="DJC27" s="66">
        <v>52556145.294951841</v>
      </c>
      <c r="DJD27" s="66">
        <v>53939873.234758474</v>
      </c>
      <c r="DJE27" s="66">
        <v>55360032.746946536</v>
      </c>
      <c r="DJF27" s="66">
        <v>56817583.022573747</v>
      </c>
      <c r="DJG27" s="66">
        <v>58313508.506822884</v>
      </c>
      <c r="DJH27" s="66">
        <v>59848819.563906707</v>
      </c>
      <c r="DJI27" s="66">
        <v>61424553.159478813</v>
      </c>
      <c r="DJJ27" s="66">
        <v>63041773.561011441</v>
      </c>
      <c r="DJK27" s="66">
        <v>64701573.056613229</v>
      </c>
      <c r="DJL27" s="66">
        <v>66405072.692772359</v>
      </c>
      <c r="DJM27" s="66">
        <v>68153423.031523436</v>
      </c>
      <c r="DJN27" s="66">
        <v>69947804.927549571</v>
      </c>
      <c r="DJO27" s="66">
        <v>71789430.325744301</v>
      </c>
      <c r="DJP27" s="66">
        <v>73679543.079772249</v>
      </c>
      <c r="DJQ27" s="66">
        <v>75619419.792181388</v>
      </c>
      <c r="DJR27" s="66">
        <v>77610370.676634088</v>
      </c>
      <c r="DJS27" s="66">
        <v>79653740.442839608</v>
      </c>
      <c r="DJT27" s="66">
        <v>161692253.43239132</v>
      </c>
      <c r="DJU27" s="66">
        <v>164437364.94839969</v>
      </c>
      <c r="DJV27" s="66">
        <v>167229081.27741152</v>
      </c>
      <c r="DJW27" s="66">
        <v>170068193.64724487</v>
      </c>
      <c r="DJX27" s="66">
        <v>172955506.71869636</v>
      </c>
      <c r="DJY27" s="66">
        <v>175891838.81359839</v>
      </c>
      <c r="DJZ27" s="66">
        <v>178878022.14674729</v>
      </c>
      <c r="DKA27" s="66">
        <v>181914903.06176996</v>
      </c>
      <c r="DKB27" s="66">
        <v>185003342.27099416</v>
      </c>
      <c r="DKC27" s="66">
        <v>188144215.09939158</v>
      </c>
      <c r="DKD27" s="66">
        <v>191338411.73266229</v>
      </c>
      <c r="DKE27" s="66">
        <v>194586837.46953103</v>
      </c>
      <c r="DKF27" s="66">
        <v>197890412.97832689</v>
      </c>
      <c r="DKG27" s="66">
        <v>201250074.55791891</v>
      </c>
      <c r="DKH27" s="66">
        <v>204666774.40308177</v>
      </c>
      <c r="DKI27" s="66">
        <v>208141480.87436685</v>
      </c>
      <c r="DKJ27" s="66">
        <v>211675178.77255446</v>
      </c>
      <c r="DKK27" s="66">
        <v>215268869.61776638</v>
      </c>
      <c r="DKL27" s="66">
        <v>218923571.93331626</v>
      </c>
      <c r="DKM27" s="66">
        <v>222640321.53437936</v>
      </c>
      <c r="DKN27" s="66">
        <v>226420171.82156324</v>
      </c>
      <c r="DKO27" s="66">
        <v>230264194.07946232</v>
      </c>
      <c r="DKP27" s="66">
        <v>234173477.78028119</v>
      </c>
      <c r="DKQ27" s="66">
        <v>238149130.8926127</v>
      </c>
      <c r="DKR27" s="66">
        <v>242192280.19545829</v>
      </c>
      <c r="DKS27" s="66">
        <v>246304071.59757933</v>
      </c>
      <c r="DKT27" s="65">
        <v>41595442.88195207</v>
      </c>
      <c r="DKU27" s="65">
        <v>42690591.244933642</v>
      </c>
      <c r="DKV27" s="65">
        <v>43814573.29386358</v>
      </c>
      <c r="DKW27" s="65">
        <v>44391360.736104406</v>
      </c>
      <c r="DKX27" s="65">
        <v>44983334.164582983</v>
      </c>
      <c r="DKY27" s="65">
        <v>45590893.404540166</v>
      </c>
      <c r="DKZ27" s="65">
        <v>46214448.80804202</v>
      </c>
      <c r="DLA27" s="65">
        <v>46854421.53113611</v>
      </c>
      <c r="DLB27" s="65">
        <v>47511243.818304762</v>
      </c>
      <c r="DLC27" s="65">
        <v>48185359.29440771</v>
      </c>
      <c r="DLD27" s="65">
        <v>48877223.264311031</v>
      </c>
      <c r="DLE27" s="65">
        <v>49587303.020405054</v>
      </c>
      <c r="DLF27" s="65">
        <v>50316078.158218667</v>
      </c>
      <c r="DLG27" s="65">
        <v>51064040.900343224</v>
      </c>
      <c r="DLH27" s="65">
        <v>51831696.42888514</v>
      </c>
      <c r="DLI27" s="65">
        <v>52619563.226671189</v>
      </c>
      <c r="DLJ27" s="65">
        <v>53428173.427437514</v>
      </c>
      <c r="DLK27" s="65">
        <v>54258073.175238408</v>
      </c>
      <c r="DLL27" s="65">
        <v>55109822.993317969</v>
      </c>
      <c r="DLM27" s="65">
        <v>55983998.162693508</v>
      </c>
      <c r="DLN27" s="65">
        <v>56881189.110706575</v>
      </c>
      <c r="DLO27" s="65">
        <v>57802001.809803948</v>
      </c>
      <c r="DLP27" s="65">
        <v>58747058.186817914</v>
      </c>
      <c r="DLQ27" s="65">
        <v>59716996.543022491</v>
      </c>
      <c r="DLR27" s="65">
        <v>60712471.985248841</v>
      </c>
      <c r="DLS27" s="65">
        <v>61734156.868351594</v>
      </c>
      <c r="DLT27" s="65">
        <v>161692253.43239132</v>
      </c>
      <c r="DLU27" s="65">
        <v>164437364.94839969</v>
      </c>
      <c r="DLV27" s="65">
        <v>167229081.27741152</v>
      </c>
      <c r="DLW27" s="65">
        <v>168648637.46232817</v>
      </c>
      <c r="DLX27" s="65">
        <v>170092293.99805394</v>
      </c>
      <c r="DLY27" s="65">
        <v>171560460.04550499</v>
      </c>
      <c r="DLZ27" s="65">
        <v>173053551.71207941</v>
      </c>
      <c r="DMA27" s="65">
        <v>174571992.16959077</v>
      </c>
      <c r="DMB27" s="65">
        <v>176116211.77420285</v>
      </c>
      <c r="DMC27" s="65">
        <v>177686648.18840155</v>
      </c>
      <c r="DMD27" s="65">
        <v>179283746.50503689</v>
      </c>
      <c r="DME27" s="65">
        <v>180907959.37347129</v>
      </c>
      <c r="DMF27" s="65">
        <v>182559747.12786922</v>
      </c>
      <c r="DMG27" s="65">
        <v>184239577.91766521</v>
      </c>
      <c r="DMH27" s="65">
        <v>185947927.84024665</v>
      </c>
      <c r="DMI27" s="65">
        <v>187685281.07588917</v>
      </c>
      <c r="DMJ27" s="65">
        <v>189452130.02498302</v>
      </c>
      <c r="DMK27" s="65">
        <v>191248975.44758895</v>
      </c>
      <c r="DML27" s="65">
        <v>193076326.60536388</v>
      </c>
      <c r="DMM27" s="65">
        <v>194934701.40589547</v>
      </c>
      <c r="DMN27" s="65">
        <v>196824626.54948738</v>
      </c>
      <c r="DMO27" s="65">
        <v>198746637.67843693</v>
      </c>
      <c r="DMP27" s="65">
        <v>200701279.52884635</v>
      </c>
      <c r="DMQ27" s="65">
        <v>202689106.08501211</v>
      </c>
      <c r="DMR27" s="65">
        <v>204710680.73643491</v>
      </c>
      <c r="DMS27" s="65">
        <v>206766576.43749544</v>
      </c>
      <c r="DMT27" s="65">
        <v>30966937.659470402</v>
      </c>
      <c r="DMU27" s="65">
        <v>31782252.721280612</v>
      </c>
      <c r="DMV27" s="65">
        <v>32619033.859501868</v>
      </c>
      <c r="DMW27" s="65">
        <v>33477846.245143607</v>
      </c>
      <c r="DMX27" s="65">
        <v>34359269.929357484</v>
      </c>
      <c r="DMY27" s="65">
        <v>35263900.235210165</v>
      </c>
      <c r="DMZ27" s="65">
        <v>36192348.15977098</v>
      </c>
      <c r="DNA27" s="65">
        <v>37145240.786785901</v>
      </c>
      <c r="DNB27" s="65">
        <v>38123221.710216723</v>
      </c>
      <c r="DNC27" s="65">
        <v>39126951.468931295</v>
      </c>
      <c r="DND27" s="65">
        <v>40157107.992838673</v>
      </c>
      <c r="DNE27" s="65">
        <v>41214387.060770258</v>
      </c>
      <c r="DNF27" s="65">
        <v>42299502.770416319</v>
      </c>
      <c r="DNG27" s="65">
        <v>43413188.020635307</v>
      </c>
      <c r="DNH27" s="65">
        <v>44556195.006461605</v>
      </c>
      <c r="DNI27" s="65">
        <v>45729295.727146238</v>
      </c>
      <c r="DNJ27" s="65">
        <v>46933282.507573426</v>
      </c>
      <c r="DNK27" s="65">
        <v>48168968.533405423</v>
      </c>
      <c r="DNL27" s="65">
        <v>49437188.400316827</v>
      </c>
      <c r="DNM27" s="65">
        <v>50738798.677689552</v>
      </c>
      <c r="DNN27" s="65">
        <v>52074678.487149008</v>
      </c>
      <c r="DNO27" s="65">
        <v>53445730.096332327</v>
      </c>
      <c r="DNP27" s="65">
        <v>54852879.528289676</v>
      </c>
      <c r="DNQ27" s="65">
        <v>56297077.186930239</v>
      </c>
      <c r="DNR27" s="65">
        <v>57779298.498935193</v>
      </c>
      <c r="DNS27" s="65">
        <v>59300544.572571501</v>
      </c>
      <c r="DNT27" s="65">
        <v>10066804.979474718</v>
      </c>
      <c r="DNU27" s="65">
        <v>10237712.99573365</v>
      </c>
      <c r="DNV27" s="65">
        <v>10411522.583055211</v>
      </c>
      <c r="DNW27" s="65">
        <v>10588283.002526246</v>
      </c>
      <c r="DNX27" s="65">
        <v>10768044.351557996</v>
      </c>
      <c r="DNY27" s="65">
        <v>10950857.578084715</v>
      </c>
      <c r="DNZ27" s="65">
        <v>11136774.495003294</v>
      </c>
      <c r="DOA27" s="65">
        <v>11325847.794858102</v>
      </c>
      <c r="DOB27" s="65">
        <v>11518131.064775068</v>
      </c>
      <c r="DOC27" s="65">
        <v>11713678.801649354</v>
      </c>
      <c r="DOD27" s="65">
        <v>11912546.427590854</v>
      </c>
      <c r="DOE27" s="65">
        <v>12114790.30563191</v>
      </c>
      <c r="DOF27" s="65">
        <v>12320467.755701728</v>
      </c>
      <c r="DOG27" s="65">
        <v>12529637.070871973</v>
      </c>
      <c r="DOH27" s="65">
        <v>12742357.533878185</v>
      </c>
      <c r="DOI27" s="65">
        <v>12958689.433921691</v>
      </c>
      <c r="DOJ27" s="65">
        <v>13178694.083756749</v>
      </c>
      <c r="DOK27" s="65">
        <v>13402433.837067805</v>
      </c>
      <c r="DOL27" s="65">
        <v>13629972.10614177</v>
      </c>
      <c r="DOM27" s="65">
        <v>13861373.379840311</v>
      </c>
      <c r="DON27" s="65">
        <v>14096703.241877282</v>
      </c>
      <c r="DOO27" s="65">
        <v>14336028.389406446</v>
      </c>
      <c r="DOP27" s="65">
        <v>14579416.651924774</v>
      </c>
      <c r="DOQ27" s="65">
        <v>14826937.010496669</v>
      </c>
      <c r="DOR27" s="65">
        <v>15078659.617304571</v>
      </c>
      <c r="DOS27" s="65">
        <v>15334655.815531477</v>
      </c>
      <c r="DOT27" s="65">
        <v>30966937.659470402</v>
      </c>
      <c r="DOU27" s="65">
        <v>31782252.721280612</v>
      </c>
      <c r="DOV27" s="65">
        <v>32619033.859501868</v>
      </c>
      <c r="DOW27" s="65">
        <v>33048440.05232273</v>
      </c>
      <c r="DOX27" s="65">
        <v>33489151.894429673</v>
      </c>
      <c r="DOY27" s="65">
        <v>33941467.047356017</v>
      </c>
      <c r="DOZ27" s="65">
        <v>34405691.009636417</v>
      </c>
      <c r="DPA27" s="65">
        <v>34882137.323143885</v>
      </c>
      <c r="DPB27" s="65">
        <v>35371127.784859292</v>
      </c>
      <c r="DPC27" s="65">
        <v>35872992.664216578</v>
      </c>
      <c r="DPD27" s="65">
        <v>36388070.926170275</v>
      </c>
      <c r="DPE27" s="65">
        <v>36916710.460136056</v>
      </c>
      <c r="DPF27" s="65">
        <v>37459268.314959094</v>
      </c>
      <c r="DPG27" s="65">
        <v>38016110.94006858</v>
      </c>
      <c r="DPH27" s="65">
        <v>38587614.432981737</v>
      </c>
      <c r="DPI27" s="65">
        <v>39174164.793324053</v>
      </c>
      <c r="DPJ27" s="65">
        <v>39776158.183537655</v>
      </c>
      <c r="DPK27" s="65">
        <v>40394001.196453646</v>
      </c>
      <c r="DPL27" s="65">
        <v>41028111.129909344</v>
      </c>
      <c r="DPM27" s="65">
        <v>41678916.26859571</v>
      </c>
      <c r="DPN27" s="65">
        <v>42346856.173325434</v>
      </c>
      <c r="DPO27" s="65">
        <v>43032381.977917098</v>
      </c>
      <c r="DPP27" s="65">
        <v>43735956.693895772</v>
      </c>
      <c r="DPQ27" s="65">
        <v>44458055.523216054</v>
      </c>
      <c r="DPR27" s="65">
        <v>45199166.179218531</v>
      </c>
      <c r="DPS27" s="65">
        <v>45959789.216036677</v>
      </c>
      <c r="DPT27" s="65">
        <v>10066804.979474718</v>
      </c>
      <c r="DPU27" s="65">
        <v>10237712.99573365</v>
      </c>
      <c r="DPV27" s="65">
        <v>10411522.583055211</v>
      </c>
      <c r="DPW27" s="65">
        <v>10499902.792790728</v>
      </c>
      <c r="DPX27" s="65">
        <v>10589783.467306605</v>
      </c>
      <c r="DPY27" s="65">
        <v>10681190.080569964</v>
      </c>
      <c r="DPZ27" s="65">
        <v>10774148.539029252</v>
      </c>
      <c r="DQA27" s="65">
        <v>10868685.188956657</v>
      </c>
      <c r="DQB27" s="65">
        <v>10964826.823915141</v>
      </c>
      <c r="DQC27" s="65">
        <v>11062600.692352284</v>
      </c>
      <c r="DQD27" s="65">
        <v>11162034.505323032</v>
      </c>
      <c r="DQE27" s="65">
        <v>11263156.444343561</v>
      </c>
      <c r="DQF27" s="65">
        <v>11365995.169378471</v>
      </c>
      <c r="DQG27" s="65">
        <v>11470579.826963592</v>
      </c>
      <c r="DQH27" s="65">
        <v>11576940.058466699</v>
      </c>
      <c r="DQI27" s="65">
        <v>11685106.00848845</v>
      </c>
      <c r="DQJ27" s="65">
        <v>11795108.333405981</v>
      </c>
      <c r="DQK27" s="65">
        <v>11906978.210061507</v>
      </c>
      <c r="DQL27" s="65">
        <v>12020747.344598491</v>
      </c>
      <c r="DQM27" s="65">
        <v>12136447.981447762</v>
      </c>
      <c r="DQN27" s="65">
        <v>12254112.912466247</v>
      </c>
      <c r="DQO27" s="65">
        <v>12373775.486230832</v>
      </c>
      <c r="DQP27" s="65">
        <v>12495469.617489994</v>
      </c>
      <c r="DQQ27" s="65">
        <v>12619229.796775941</v>
      </c>
      <c r="DQR27" s="65">
        <v>12745091.100179888</v>
      </c>
      <c r="DQS27" s="65">
        <v>12873089.199293343</v>
      </c>
      <c r="DQT27" s="66">
        <v>24062069.801629543</v>
      </c>
      <c r="DQU27" s="66">
        <v>24695589.594362337</v>
      </c>
      <c r="DQV27" s="66">
        <v>25345789.054766823</v>
      </c>
      <c r="DQW27" s="66">
        <v>26013107.334574051</v>
      </c>
      <c r="DQX27" s="66">
        <v>26697995.14775043</v>
      </c>
      <c r="DQY27" s="66">
        <v>27400915.074914735</v>
      </c>
      <c r="DQZ27" s="66">
        <v>28122341.875770137</v>
      </c>
      <c r="DRA27" s="66">
        <v>28862762.809761949</v>
      </c>
      <c r="DRB27" s="66">
        <v>29622677.965177961</v>
      </c>
      <c r="DRC27" s="66">
        <v>30402600.596913446</v>
      </c>
      <c r="DRD27" s="66">
        <v>31203057.473129064</v>
      </c>
      <c r="DRE27" s="66">
        <v>32024589.23103575</v>
      </c>
      <c r="DRF27" s="66">
        <v>32867750.742046937</v>
      </c>
      <c r="DRG27" s="66">
        <v>33733111.486544676</v>
      </c>
      <c r="DRH27" s="66">
        <v>34621255.938512847</v>
      </c>
      <c r="DRI27" s="66">
        <v>35532783.960297167</v>
      </c>
      <c r="DRJ27" s="66">
        <v>36468311.20775874</v>
      </c>
      <c r="DRK27" s="66">
        <v>37428469.546094611</v>
      </c>
      <c r="DRL27" s="66">
        <v>38413907.476606384</v>
      </c>
      <c r="DRM27" s="66">
        <v>39425290.574704967</v>
      </c>
      <c r="DRN27" s="66">
        <v>40463301.939447403</v>
      </c>
      <c r="DRO27" s="66">
        <v>41528642.654909343</v>
      </c>
      <c r="DRP27" s="66">
        <v>42622032.263704792</v>
      </c>
      <c r="DRQ27" s="66">
        <v>43744209.252972946</v>
      </c>
      <c r="DRR27" s="66">
        <v>44895931.553160384</v>
      </c>
      <c r="DRS27" s="66">
        <v>46077977.049935468</v>
      </c>
      <c r="DRT27" s="66">
        <v>41949166.140109047</v>
      </c>
      <c r="DRU27" s="66">
        <v>42661353.252439149</v>
      </c>
      <c r="DRV27" s="66">
        <v>43385631.439029828</v>
      </c>
      <c r="DRW27" s="66">
        <v>44122205.974694736</v>
      </c>
      <c r="DRX27" s="66">
        <v>44871285.619276926</v>
      </c>
      <c r="DRY27" s="66">
        <v>45633082.67681551</v>
      </c>
      <c r="DRZ27" s="66">
        <v>46407813.055716842</v>
      </c>
      <c r="DSA27" s="66">
        <v>47195696.3299473</v>
      </c>
      <c r="DSB27" s="66">
        <v>47996955.801264793</v>
      </c>
      <c r="DSC27" s="66">
        <v>48811818.562507026</v>
      </c>
      <c r="DSD27" s="66">
        <v>49640515.561954051</v>
      </c>
      <c r="DSE27" s="66">
        <v>50483281.66878359</v>
      </c>
      <c r="DSF27" s="66">
        <v>51340355.739637703</v>
      </c>
      <c r="DSG27" s="66">
        <v>52211980.686319374</v>
      </c>
      <c r="DSH27" s="66">
        <v>53098403.544638626</v>
      </c>
      <c r="DSI27" s="66">
        <v>53999875.544427387</v>
      </c>
      <c r="DSJ27" s="66">
        <v>54916652.180742919</v>
      </c>
      <c r="DSK27" s="66">
        <v>55848993.286280289</v>
      </c>
      <c r="DSL27" s="66">
        <v>56797163.105014041</v>
      </c>
      <c r="DSM27" s="66">
        <v>57761430.367090225</v>
      </c>
      <c r="DSN27" s="66">
        <v>58742068.364989832</v>
      </c>
      <c r="DSO27" s="66">
        <v>59739355.030985311</v>
      </c>
      <c r="DSP27" s="66">
        <v>60753573.015912093</v>
      </c>
      <c r="DSQ27" s="66">
        <v>61785009.769277468</v>
      </c>
      <c r="DSR27" s="66">
        <v>62833957.620729439</v>
      </c>
      <c r="DSS27" s="66">
        <v>63900713.862908781</v>
      </c>
      <c r="DST27" s="65">
        <v>24062069.801629543</v>
      </c>
      <c r="DSU27" s="65">
        <v>24695589.594362337</v>
      </c>
      <c r="DSV27" s="65">
        <v>25345789.054766823</v>
      </c>
      <c r="DSW27" s="65">
        <v>25679448.194670435</v>
      </c>
      <c r="DSX27" s="65">
        <v>26021892.101258621</v>
      </c>
      <c r="DSY27" s="65">
        <v>26373352.064840782</v>
      </c>
      <c r="DSZ27" s="65">
        <v>26734065.465268474</v>
      </c>
      <c r="DTA27" s="65">
        <v>27104275.93226438</v>
      </c>
      <c r="DTB27" s="65">
        <v>27484233.509972386</v>
      </c>
      <c r="DTC27" s="65">
        <v>27874194.825840134</v>
      </c>
      <c r="DTD27" s="65">
        <v>28274423.263947945</v>
      </c>
      <c r="DTE27" s="65">
        <v>28685189.142901283</v>
      </c>
      <c r="DTF27" s="65">
        <v>29106769.898406878</v>
      </c>
      <c r="DTG27" s="65">
        <v>29539450.270655748</v>
      </c>
      <c r="DTH27" s="65">
        <v>29983522.496639837</v>
      </c>
      <c r="DTI27" s="65">
        <v>30439286.507531997</v>
      </c>
      <c r="DTJ27" s="65">
        <v>30907050.131262783</v>
      </c>
      <c r="DTK27" s="65">
        <v>31387129.300430715</v>
      </c>
      <c r="DTL27" s="65">
        <v>31879848.265686601</v>
      </c>
      <c r="DTM27" s="65">
        <v>32385539.814735889</v>
      </c>
      <c r="DTN27" s="65">
        <v>32904545.497107111</v>
      </c>
      <c r="DTO27" s="65">
        <v>33437215.854838084</v>
      </c>
      <c r="DTP27" s="65">
        <v>33983910.659235805</v>
      </c>
      <c r="DTQ27" s="65">
        <v>34544999.153869882</v>
      </c>
      <c r="DTR27" s="65">
        <v>35120860.303963602</v>
      </c>
      <c r="DTS27" s="65">
        <v>35711883.052351139</v>
      </c>
      <c r="DTT27" s="65">
        <v>41949166.140109047</v>
      </c>
      <c r="DTU27" s="65">
        <v>42661353.252439149</v>
      </c>
      <c r="DTV27" s="65">
        <v>43385631.439029828</v>
      </c>
      <c r="DTW27" s="65">
        <v>43753918.706862278</v>
      </c>
      <c r="DTX27" s="65">
        <v>44128458.529153369</v>
      </c>
      <c r="DTY27" s="65">
        <v>44509357.057922669</v>
      </c>
      <c r="DTZ27" s="65">
        <v>44896722.247373343</v>
      </c>
      <c r="DUA27" s="65">
        <v>45290663.88448856</v>
      </c>
      <c r="DUB27" s="65">
        <v>45691293.620147318</v>
      </c>
      <c r="DUC27" s="65">
        <v>46098725.000768431</v>
      </c>
      <c r="DUD27" s="65">
        <v>46513073.500491932</v>
      </c>
      <c r="DUE27" s="65">
        <v>46934456.553906716</v>
      </c>
      <c r="DUF27" s="65">
        <v>47362993.589333773</v>
      </c>
      <c r="DUG27" s="65">
        <v>47798806.062674597</v>
      </c>
      <c r="DUH27" s="65">
        <v>48242017.491834231</v>
      </c>
      <c r="DUI27" s="65">
        <v>48692753.491728604</v>
      </c>
      <c r="DUJ27" s="65">
        <v>49151141.809886381</v>
      </c>
      <c r="DUK27" s="65">
        <v>49617312.362655059</v>
      </c>
      <c r="DUL27" s="65">
        <v>50091397.272021934</v>
      </c>
      <c r="DUM27" s="65">
        <v>50573530.903060026</v>
      </c>
      <c r="DUN27" s="65">
        <v>51063849.90200983</v>
      </c>
      <c r="DUO27" s="65">
        <v>51562493.235007569</v>
      </c>
      <c r="DUP27" s="65">
        <v>52069602.227470964</v>
      </c>
      <c r="DUQ27" s="65">
        <v>52585320.604153648</v>
      </c>
      <c r="DUR27" s="65">
        <v>53109794.52987963</v>
      </c>
      <c r="DUS27" s="65">
        <v>53643172.650969304</v>
      </c>
      <c r="DUT27" s="65">
        <v>0</v>
      </c>
      <c r="DUU27" s="65">
        <v>0</v>
      </c>
      <c r="DUV27" s="65">
        <v>0</v>
      </c>
      <c r="DUW27" s="65">
        <v>2076487.5975904786</v>
      </c>
      <c r="DUX27" s="65">
        <v>4207646.1359305708</v>
      </c>
      <c r="DUY27" s="65">
        <v>6394915.022491755</v>
      </c>
      <c r="DUZ27" s="65">
        <v>8639771.5622801576</v>
      </c>
      <c r="DVA27" s="65">
        <v>10943731.955624223</v>
      </c>
      <c r="DVB27" s="65">
        <v>13308352.322232805</v>
      </c>
      <c r="DVC27" s="65">
        <v>15735229.752215225</v>
      </c>
      <c r="DVD27" s="65">
        <v>18226003.384773117</v>
      </c>
      <c r="DVE27" s="65">
        <v>20782355.51529279</v>
      </c>
      <c r="DVF27" s="65">
        <v>23406012.73158564</v>
      </c>
      <c r="DVG27" s="65">
        <v>26098747.080044203</v>
      </c>
      <c r="DVH27" s="65">
        <v>28862377.262501415</v>
      </c>
      <c r="DVI27" s="65">
        <v>31698769.864601415</v>
      </c>
      <c r="DVJ27" s="65">
        <v>34609840.61651168</v>
      </c>
      <c r="DVK27" s="65">
        <v>37597555.686827838</v>
      </c>
      <c r="DVL27" s="65">
        <v>40663933.01054512</v>
      </c>
      <c r="DVM27" s="65">
        <v>43811043.651993446</v>
      </c>
      <c r="DVN27" s="65">
        <v>47041013.203656673</v>
      </c>
      <c r="DVO27" s="65">
        <v>50356023.221820593</v>
      </c>
      <c r="DVP27" s="65">
        <v>53758312.700019665</v>
      </c>
      <c r="DVQ27" s="65">
        <v>57250179.58127737</v>
      </c>
      <c r="DVR27" s="65">
        <v>60833982.310161754</v>
      </c>
      <c r="DVS27" s="65">
        <v>64512141.425704293</v>
      </c>
      <c r="DVT27" s="64">
        <v>0</v>
      </c>
      <c r="DVU27" s="64">
        <v>0</v>
      </c>
      <c r="DVV27" s="64">
        <v>0</v>
      </c>
      <c r="DVW27" s="64">
        <v>1137294.1355197483</v>
      </c>
      <c r="DVX27" s="64">
        <v>2293896.5505781258</v>
      </c>
      <c r="DVY27" s="64">
        <v>3470135.0492559834</v>
      </c>
      <c r="DVZ27" s="64">
        <v>4666343.0008899923</v>
      </c>
      <c r="DWA27" s="64">
        <v>5882859.4345561638</v>
      </c>
      <c r="DWB27" s="64">
        <v>7120029.1351573905</v>
      </c>
      <c r="DWC27" s="64">
        <v>8378202.7411423605</v>
      </c>
      <c r="DWD27" s="64">
        <v>9657736.843883412</v>
      </c>
      <c r="DWE27" s="64">
        <v>10958994.088741651</v>
      </c>
      <c r="DWF27" s="64">
        <v>12282343.277847825</v>
      </c>
      <c r="DWG27" s="64">
        <v>13628159.474628139</v>
      </c>
      <c r="DWH27" s="64">
        <v>14996824.110104725</v>
      </c>
      <c r="DWI27" s="64">
        <v>16388725.091000738</v>
      </c>
      <c r="DWJ27" s="64">
        <v>17804256.909680814</v>
      </c>
      <c r="DWK27" s="64">
        <v>19243820.755958058</v>
      </c>
      <c r="DWL27" s="64">
        <v>20707824.630799178</v>
      </c>
      <c r="DWM27" s="64">
        <v>22196683.461960059</v>
      </c>
      <c r="DWN27" s="64">
        <v>23710819.221584551</v>
      </c>
      <c r="DWO27" s="64">
        <v>25250661.045799732</v>
      </c>
      <c r="DWP27" s="64">
        <v>26816645.356341571</v>
      </c>
      <c r="DWQ27" s="64">
        <v>28409215.984245583</v>
      </c>
      <c r="DWR27" s="64">
        <v>30028824.295637283</v>
      </c>
      <c r="DWS27" s="64">
        <v>31675929.31965835</v>
      </c>
      <c r="DWT27" s="65">
        <v>0</v>
      </c>
      <c r="DWU27" s="65">
        <v>0</v>
      </c>
      <c r="DWV27" s="65">
        <v>0</v>
      </c>
      <c r="DWW27" s="65">
        <v>610539.59237330104</v>
      </c>
      <c r="DWX27" s="65">
        <v>1237153.8166965672</v>
      </c>
      <c r="DWY27" s="65">
        <v>1880265.8949779219</v>
      </c>
      <c r="DWZ27" s="65">
        <v>2540310.1920540715</v>
      </c>
      <c r="DXA27" s="65">
        <v>3217732.5089649842</v>
      </c>
      <c r="DXB27" s="65">
        <v>3912990.3840527274</v>
      </c>
      <c r="DXC27" s="65">
        <v>4626553.4019878097</v>
      </c>
      <c r="DXD27" s="65">
        <v>5358903.5109317182</v>
      </c>
      <c r="DXE27" s="65">
        <v>6110535.3480499238</v>
      </c>
      <c r="DXF27" s="65">
        <v>6881956.5735951494</v>
      </c>
      <c r="DXG27" s="65">
        <v>7673688.2137865825</v>
      </c>
      <c r="DXH27" s="65">
        <v>8486265.01271661</v>
      </c>
      <c r="DXI27" s="65">
        <v>9320235.7935227435</v>
      </c>
      <c r="DXJ27" s="65">
        <v>10176163.829068687</v>
      </c>
      <c r="DXK27" s="65">
        <v>11054627.222384915</v>
      </c>
      <c r="DXL27" s="65">
        <v>11956219.297125686</v>
      </c>
      <c r="DXM27" s="65">
        <v>12881548.99830625</v>
      </c>
      <c r="DXN27" s="65">
        <v>13831241.303590879</v>
      </c>
      <c r="DXO27" s="65">
        <v>14805937.645409513</v>
      </c>
      <c r="DXP27" s="65">
        <v>15806296.344188172</v>
      </c>
      <c r="DXQ27" s="65">
        <v>16832993.052985646</v>
      </c>
      <c r="DXR27" s="65">
        <v>17886721.213836867</v>
      </c>
      <c r="DXS27" s="65">
        <v>18968192.526111167</v>
      </c>
      <c r="DXT27" s="65">
        <v>0</v>
      </c>
      <c r="DXU27" s="65">
        <v>0</v>
      </c>
      <c r="DXV27" s="65">
        <v>0</v>
      </c>
      <c r="DXW27" s="65">
        <v>337726.54358418653</v>
      </c>
      <c r="DXX27" s="65">
        <v>681186.80046863423</v>
      </c>
      <c r="DXY27" s="65">
        <v>1030478.1141071962</v>
      </c>
      <c r="DXZ27" s="65">
        <v>1385699.4805909405</v>
      </c>
      <c r="DYA27" s="65">
        <v>1746951.5767056164</v>
      </c>
      <c r="DYB27" s="65">
        <v>2114336.7884654463</v>
      </c>
      <c r="DYC27" s="65">
        <v>2487959.2401313614</v>
      </c>
      <c r="DYD27" s="65">
        <v>2867924.823721874</v>
      </c>
      <c r="DYE27" s="65">
        <v>3254341.2290249891</v>
      </c>
      <c r="DYF27" s="65">
        <v>3647317.9741196209</v>
      </c>
      <c r="DYG27" s="65">
        <v>4046966.4364151866</v>
      </c>
      <c r="DYH27" s="65">
        <v>4453399.8842181806</v>
      </c>
      <c r="DYI27" s="65">
        <v>4866733.5088346666</v>
      </c>
      <c r="DYJ27" s="65">
        <v>5287084.4572177622</v>
      </c>
      <c r="DYK27" s="65">
        <v>5714571.8651694302</v>
      </c>
      <c r="DYL27" s="65">
        <v>6149316.8911059164</v>
      </c>
      <c r="DYM27" s="65">
        <v>6591442.7503964519</v>
      </c>
      <c r="DYN27" s="65">
        <v>7041074.7502849437</v>
      </c>
      <c r="DYO27" s="65">
        <v>7498340.3254045211</v>
      </c>
      <c r="DYP27" s="65">
        <v>7963369.0738950465</v>
      </c>
      <c r="DYQ27" s="65">
        <v>8436292.7941338029</v>
      </c>
      <c r="DYR27" s="65">
        <v>8917245.5220897645</v>
      </c>
      <c r="DYS27" s="65">
        <v>9406363.5693120547</v>
      </c>
      <c r="DYT27" s="67">
        <v>5165.7</v>
      </c>
      <c r="DYU27" s="68">
        <f ca="1">10000000*'Country Model'!$DYT$8/57000</f>
        <v>59385.964912280702</v>
      </c>
      <c r="DYV27" s="68">
        <f ca="1">10000000*'Country Model'!$DYT$8/57000</f>
        <v>59385.964912280702</v>
      </c>
      <c r="DYW27" s="38">
        <f ca="1">'Country Model'!$DYT$8/(220*8)</f>
        <v>0.19232954545454545</v>
      </c>
      <c r="DYX27" s="38">
        <f ca="1">'Country Model'!$DYT$8/(220*8)</f>
        <v>0.19232954545454545</v>
      </c>
      <c r="DYY27" s="25">
        <v>0</v>
      </c>
      <c r="DYZ27" s="25">
        <f t="shared" si="21"/>
        <v>0</v>
      </c>
      <c r="DZA27" s="25">
        <f t="shared" si="22"/>
        <v>0.05</v>
      </c>
      <c r="DZB27" s="25">
        <v>0.09</v>
      </c>
      <c r="DZC27" s="25">
        <v>0.01</v>
      </c>
      <c r="DZD27" s="25">
        <v>0</v>
      </c>
      <c r="DZE27" s="25">
        <v>0</v>
      </c>
      <c r="DZF27" s="25">
        <v>0.11</v>
      </c>
      <c r="DZG27" s="25">
        <v>0.08</v>
      </c>
      <c r="DZH27" s="25">
        <v>0.05</v>
      </c>
      <c r="DZI27" s="25">
        <v>0.09</v>
      </c>
      <c r="DZJ27" s="25">
        <v>0</v>
      </c>
      <c r="DZK27" s="25">
        <v>0.09</v>
      </c>
      <c r="DZL27" s="46">
        <v>0.67</v>
      </c>
      <c r="DZM27" s="46">
        <v>0.33</v>
      </c>
      <c r="DZN27" s="46">
        <v>0.33</v>
      </c>
      <c r="DZO27" s="46">
        <v>0.33</v>
      </c>
      <c r="DZP27" s="46">
        <v>0.17</v>
      </c>
      <c r="DZQ27" s="46">
        <v>1</v>
      </c>
      <c r="DZR27" s="46">
        <v>0.5</v>
      </c>
      <c r="DZS27" s="46">
        <v>0.33</v>
      </c>
      <c r="DZT27" s="46">
        <v>0.5</v>
      </c>
      <c r="DZU27" s="46">
        <v>0.17</v>
      </c>
      <c r="DZW27" s="69">
        <v>0</v>
      </c>
      <c r="DZX27" s="69">
        <v>1</v>
      </c>
      <c r="DZY27" s="69">
        <v>2</v>
      </c>
      <c r="DZZ27" s="69">
        <v>3</v>
      </c>
      <c r="EAA27" s="69">
        <v>4</v>
      </c>
      <c r="EAB27" s="69">
        <v>5</v>
      </c>
      <c r="EAC27" s="69">
        <v>6</v>
      </c>
      <c r="EAD27" s="69">
        <v>7</v>
      </c>
      <c r="EAE27" s="69">
        <v>8</v>
      </c>
      <c r="EAF27" s="69">
        <v>9</v>
      </c>
      <c r="EAG27" s="69">
        <v>10</v>
      </c>
      <c r="EAH27" s="69">
        <v>11</v>
      </c>
      <c r="EAI27" s="69">
        <v>12</v>
      </c>
      <c r="EAJ27" s="69">
        <v>13</v>
      </c>
      <c r="EAK27" s="69">
        <v>14</v>
      </c>
      <c r="EAL27" s="69">
        <v>15</v>
      </c>
      <c r="EAM27" s="69">
        <v>16</v>
      </c>
      <c r="EAN27" s="69">
        <v>17</v>
      </c>
      <c r="EAO27" s="69">
        <v>18</v>
      </c>
      <c r="EAP27" s="69">
        <v>19</v>
      </c>
      <c r="EAQ27" s="69">
        <v>20</v>
      </c>
      <c r="EAR27" s="69">
        <v>21</v>
      </c>
      <c r="EAS27" s="69">
        <v>22</v>
      </c>
      <c r="EAT27" s="69">
        <v>23</v>
      </c>
      <c r="EAU27" s="69">
        <v>24</v>
      </c>
      <c r="EAV27" s="69">
        <v>25</v>
      </c>
      <c r="EAW27" s="69">
        <v>26</v>
      </c>
      <c r="EAX27" s="69">
        <v>27</v>
      </c>
      <c r="EAY27" s="69">
        <v>28</v>
      </c>
      <c r="EAZ27" s="69">
        <v>29</v>
      </c>
      <c r="EBA27" s="69">
        <v>30</v>
      </c>
      <c r="EBB27" s="69">
        <v>31</v>
      </c>
      <c r="EBC27" s="69">
        <v>32</v>
      </c>
      <c r="EBD27" s="69">
        <v>33</v>
      </c>
      <c r="EBE27" s="69">
        <v>34</v>
      </c>
      <c r="EBF27" s="69">
        <v>35</v>
      </c>
      <c r="EBG27" s="69">
        <v>36</v>
      </c>
      <c r="EBH27" s="69">
        <v>37</v>
      </c>
      <c r="EBI27" s="69">
        <v>38</v>
      </c>
      <c r="EBJ27" s="69">
        <v>39</v>
      </c>
      <c r="EBK27" s="69">
        <v>40</v>
      </c>
      <c r="EBL27" s="69">
        <v>41</v>
      </c>
      <c r="EBM27" s="69">
        <v>42</v>
      </c>
      <c r="EBO27" s="70">
        <v>1753920.3392159576</v>
      </c>
      <c r="EBP27" s="70">
        <v>1800098.5466158327</v>
      </c>
      <c r="EBQ27" s="70">
        <v>1847492.5599967362</v>
      </c>
      <c r="EBR27" s="70">
        <v>1896134.3897866758</v>
      </c>
      <c r="EBS27" s="70">
        <v>1946056.8892023261</v>
      </c>
      <c r="EBT27" s="70">
        <v>1997293.7764384435</v>
      </c>
      <c r="EBU27" s="70">
        <v>2049879.6574415022</v>
      </c>
      <c r="EBV27" s="70">
        <v>2103850.049282921</v>
      </c>
      <c r="EBW27" s="70">
        <v>2159241.4041476771</v>
      </c>
      <c r="EBX27" s="70">
        <v>2216091.1339545068</v>
      </c>
      <c r="EBY27" s="70">
        <v>2274437.6356243156</v>
      </c>
      <c r="EBZ27" s="70">
        <v>2334320.3170138774</v>
      </c>
      <c r="ECA27" s="70">
        <v>2395779.6235323232</v>
      </c>
      <c r="ECB27" s="70">
        <v>2458857.0654584062</v>
      </c>
      <c r="ECC27" s="70">
        <v>2523595.2459769952</v>
      </c>
      <c r="ECD27" s="70">
        <v>2590037.8899537218</v>
      </c>
      <c r="ECE27" s="70">
        <v>2658229.8734672284</v>
      </c>
      <c r="ECF27" s="70">
        <v>2728217.2541189557</v>
      </c>
      <c r="ECG27" s="70">
        <v>2800047.3021409437</v>
      </c>
      <c r="ECH27" s="70">
        <v>2873768.5323226554</v>
      </c>
      <c r="ECI27" s="70">
        <v>2949430.7367783911</v>
      </c>
      <c r="ECJ27" s="70">
        <v>3027085.0185774174</v>
      </c>
      <c r="ECK27" s="70">
        <v>3106783.8262595329</v>
      </c>
      <c r="ECL27" s="70">
        <v>3188580.9892593781</v>
      </c>
      <c r="ECM27" s="70">
        <v>3272531.7542634145</v>
      </c>
      <c r="ECN27" s="70">
        <v>3358692.8225241364</v>
      </c>
      <c r="ECO27" s="70">
        <v>8683045.6788397338</v>
      </c>
      <c r="ECP27" s="70">
        <v>8830461.0817487929</v>
      </c>
      <c r="ECQ27" s="70">
        <v>8980379.2125967145</v>
      </c>
      <c r="ECR27" s="70">
        <v>9132842.5611573774</v>
      </c>
      <c r="ECS27" s="70">
        <v>9287894.3385698758</v>
      </c>
      <c r="ECT27" s="70">
        <v>9445578.4895854238</v>
      </c>
      <c r="ECU27" s="70">
        <v>9605939.7050221525</v>
      </c>
      <c r="ECV27" s="70">
        <v>9769023.4344313927</v>
      </c>
      <c r="ECW27" s="70">
        <v>9934875.8989789691</v>
      </c>
      <c r="ECX27" s="70">
        <v>10103544.104545198</v>
      </c>
      <c r="ECY27" s="70">
        <v>10275075.855047287</v>
      </c>
      <c r="ECZ27" s="70">
        <v>10449519.765987918</v>
      </c>
      <c r="EDA27" s="70">
        <v>10626925.278233839</v>
      </c>
      <c r="EDB27" s="70">
        <v>10807342.672028393</v>
      </c>
      <c r="EDC27" s="70">
        <v>10990823.081241928</v>
      </c>
      <c r="EDD27" s="70">
        <v>11177418.507864166</v>
      </c>
      <c r="EDE27" s="70">
        <v>11367181.836742582</v>
      </c>
      <c r="EDF27" s="70">
        <v>11560166.850571033</v>
      </c>
      <c r="EDG27" s="70">
        <v>11756428.245132832</v>
      </c>
      <c r="EDH27" s="70">
        <v>11956021.644802621</v>
      </c>
      <c r="EDI27" s="70">
        <v>12159003.618311429</v>
      </c>
      <c r="EDJ27" s="70">
        <v>12365431.694779364</v>
      </c>
      <c r="EDK27" s="70">
        <v>12575364.38002051</v>
      </c>
      <c r="EDL27" s="70">
        <v>12788861.173124641</v>
      </c>
      <c r="EDM27" s="70">
        <v>13005982.583320439</v>
      </c>
      <c r="EDN27" s="70">
        <v>13226790.147125009</v>
      </c>
      <c r="EDO27" s="71">
        <v>1753920.3392159576</v>
      </c>
      <c r="EDP27" s="71">
        <v>1800098.5466158327</v>
      </c>
      <c r="EDQ27" s="71">
        <v>1847492.5599967362</v>
      </c>
      <c r="EDR27" s="71">
        <v>1871813.4748917059</v>
      </c>
      <c r="EDS27" s="71">
        <v>1896774.7245995309</v>
      </c>
      <c r="EDT27" s="71">
        <v>1922393.1682175901</v>
      </c>
      <c r="EDU27" s="71">
        <v>1948686.1087191191</v>
      </c>
      <c r="EDV27" s="71">
        <v>1975671.3046398284</v>
      </c>
      <c r="EDW27" s="71">
        <v>2003366.9820722064</v>
      </c>
      <c r="EDX27" s="71">
        <v>2031791.8469756215</v>
      </c>
      <c r="EDY27" s="71">
        <v>2060965.0978105259</v>
      </c>
      <c r="EDZ27" s="71">
        <v>2090906.4385053066</v>
      </c>
      <c r="EEA27" s="71">
        <v>2121636.0917645297</v>
      </c>
      <c r="EEB27" s="71">
        <v>2153174.812727571</v>
      </c>
      <c r="EEC27" s="71">
        <v>2185543.9029868655</v>
      </c>
      <c r="EED27" s="71">
        <v>2218765.2249752288</v>
      </c>
      <c r="EEE27" s="71">
        <v>2252861.2167319823</v>
      </c>
      <c r="EEF27" s="71">
        <v>2287854.907057846</v>
      </c>
      <c r="EEG27" s="71">
        <v>2323769.93106884</v>
      </c>
      <c r="EEH27" s="71">
        <v>2360630.5461596958</v>
      </c>
      <c r="EEI27" s="71">
        <v>2398461.6483875634</v>
      </c>
      <c r="EEJ27" s="71">
        <v>2437288.7892870773</v>
      </c>
      <c r="EEK27" s="71">
        <v>2477138.1931281346</v>
      </c>
      <c r="EEL27" s="71">
        <v>2518036.7746280571</v>
      </c>
      <c r="EEM27" s="71">
        <v>2560012.1571300756</v>
      </c>
      <c r="EEN27" s="71">
        <v>2603092.6912604361</v>
      </c>
      <c r="EEO27" s="71">
        <v>8683045.6788397338</v>
      </c>
      <c r="EEP27" s="71">
        <v>8830461.0817487929</v>
      </c>
      <c r="EEQ27" s="71">
        <v>8980379.2125967145</v>
      </c>
      <c r="EER27" s="71">
        <v>9056610.886877045</v>
      </c>
      <c r="EES27" s="71">
        <v>9134136.7755832952</v>
      </c>
      <c r="EET27" s="71">
        <v>9212978.8510910701</v>
      </c>
      <c r="EEU27" s="71">
        <v>9293159.4588094335</v>
      </c>
      <c r="EEV27" s="71">
        <v>9374701.3235140555</v>
      </c>
      <c r="EEW27" s="71">
        <v>9457627.5557878427</v>
      </c>
      <c r="EEX27" s="71">
        <v>9541961.6585709564</v>
      </c>
      <c r="EEY27" s="71">
        <v>9627727.533822</v>
      </c>
      <c r="EEZ27" s="71">
        <v>9714949.4892923161</v>
      </c>
      <c r="EFA27" s="71">
        <v>9803652.2454152778</v>
      </c>
      <c r="EFB27" s="71">
        <v>9893860.9423125535</v>
      </c>
      <c r="EFC27" s="71">
        <v>9985601.1469193213</v>
      </c>
      <c r="EFD27" s="71">
        <v>10078898.86023044</v>
      </c>
      <c r="EFE27" s="71">
        <v>10173780.524669649</v>
      </c>
      <c r="EFF27" s="71">
        <v>10270273.031583874</v>
      </c>
      <c r="EFG27" s="71">
        <v>10368403.728864772</v>
      </c>
      <c r="EFH27" s="71">
        <v>10468200.428699668</v>
      </c>
      <c r="EFI27" s="71">
        <v>10569691.415454071</v>
      </c>
      <c r="EFJ27" s="71">
        <v>10672905.45368804</v>
      </c>
      <c r="EFK27" s="71">
        <v>10777871.796308612</v>
      </c>
      <c r="EFL27" s="71">
        <v>10884620.192860678</v>
      </c>
      <c r="EFM27" s="71">
        <v>10993180.897958577</v>
      </c>
      <c r="EFN27" s="71">
        <v>11103584.679860862</v>
      </c>
      <c r="EFO27" s="70">
        <v>0</v>
      </c>
      <c r="EFP27" s="70">
        <v>0</v>
      </c>
      <c r="EFQ27" s="70">
        <v>0</v>
      </c>
      <c r="EFR27" s="70">
        <v>24320.914894969901</v>
      </c>
      <c r="EFS27" s="70">
        <v>49282.16460279515</v>
      </c>
      <c r="EFT27" s="70">
        <v>74900.608220853377</v>
      </c>
      <c r="EFU27" s="70">
        <v>101193.5487223831</v>
      </c>
      <c r="EFV27" s="70">
        <v>128178.74464309262</v>
      </c>
      <c r="EFW27" s="70">
        <v>155874.42207547068</v>
      </c>
      <c r="EFX27" s="70">
        <v>184299.2869788853</v>
      </c>
      <c r="EFY27" s="70">
        <v>213472.53781378968</v>
      </c>
      <c r="EFZ27" s="70">
        <v>243413.87850857084</v>
      </c>
      <c r="EGA27" s="70">
        <v>274143.53176779347</v>
      </c>
      <c r="EGB27" s="70">
        <v>305682.25273083523</v>
      </c>
      <c r="EGC27" s="70">
        <v>338051.34299012972</v>
      </c>
      <c r="EGD27" s="70">
        <v>371272.66497849301</v>
      </c>
      <c r="EGE27" s="70">
        <v>405368.65673524607</v>
      </c>
      <c r="EGF27" s="70">
        <v>440362.34706110973</v>
      </c>
      <c r="EGG27" s="70">
        <v>476277.37107210374</v>
      </c>
      <c r="EGH27" s="70">
        <v>513137.9861629596</v>
      </c>
      <c r="EGI27" s="70">
        <v>550969.08839082764</v>
      </c>
      <c r="EGJ27" s="70">
        <v>589796.2292903401</v>
      </c>
      <c r="EGK27" s="70">
        <v>629645.63313139835</v>
      </c>
      <c r="EGL27" s="70">
        <v>670544.21463132091</v>
      </c>
      <c r="EGM27" s="70">
        <v>712519.59713333892</v>
      </c>
      <c r="EGN27" s="70">
        <v>755600.13126370031</v>
      </c>
      <c r="EGO27" s="70">
        <v>0</v>
      </c>
      <c r="EGP27" s="70">
        <v>0</v>
      </c>
      <c r="EGQ27" s="70">
        <v>0</v>
      </c>
      <c r="EGR27" s="70">
        <v>76231.674280332401</v>
      </c>
      <c r="EGS27" s="70">
        <v>153757.56298658065</v>
      </c>
      <c r="EGT27" s="70">
        <v>232599.63849435374</v>
      </c>
      <c r="EGU27" s="70">
        <v>312780.24621271901</v>
      </c>
      <c r="EGV27" s="70">
        <v>394322.11091733724</v>
      </c>
      <c r="EGW27" s="70">
        <v>477248.34319112636</v>
      </c>
      <c r="EGX27" s="70">
        <v>561582.44597424194</v>
      </c>
      <c r="EGY27" s="70">
        <v>647348.32122528739</v>
      </c>
      <c r="EGZ27" s="70">
        <v>734570.27669560164</v>
      </c>
      <c r="EHA27" s="70">
        <v>823273.03281856142</v>
      </c>
      <c r="EHB27" s="70">
        <v>913481.72971583903</v>
      </c>
      <c r="EHC27" s="70">
        <v>1005221.9343226068</v>
      </c>
      <c r="EHD27" s="70">
        <v>1098519.6476337258</v>
      </c>
      <c r="EHE27" s="70">
        <v>1193401.3120729327</v>
      </c>
      <c r="EHF27" s="70">
        <v>1289893.8189871591</v>
      </c>
      <c r="EHG27" s="70">
        <v>1388024.5162680596</v>
      </c>
      <c r="EHH27" s="70">
        <v>1487821.2161029521</v>
      </c>
      <c r="EHI27" s="70">
        <v>1589312.2028573584</v>
      </c>
      <c r="EHJ27" s="70">
        <v>1692526.241091324</v>
      </c>
      <c r="EHK27" s="70">
        <v>1797492.583711898</v>
      </c>
      <c r="EHL27" s="70">
        <v>1904240.9802639633</v>
      </c>
      <c r="EHM27" s="70">
        <v>2012801.6853618622</v>
      </c>
      <c r="EHN27" s="70">
        <v>2123205.4672641475</v>
      </c>
      <c r="EHO27" s="70">
        <f t="shared" si="23"/>
        <v>28945575.077813689</v>
      </c>
      <c r="EHP27" s="70">
        <f t="shared" si="24"/>
        <v>58908943.187525742</v>
      </c>
      <c r="EHQ27" s="70">
        <f t="shared" si="25"/>
        <v>2226582.6982933609</v>
      </c>
      <c r="EHR27" s="70">
        <f t="shared" si="26"/>
        <v>2561258.3994576409</v>
      </c>
      <c r="EHS27" s="70">
        <f t="shared" si="27"/>
        <v>131606803.6926939</v>
      </c>
      <c r="EHT27" s="70">
        <f t="shared" si="28"/>
        <v>254368035.86662439</v>
      </c>
      <c r="EHU27" s="70">
        <f t="shared" si="29"/>
        <v>10123600.284053378</v>
      </c>
      <c r="EHV27" s="70">
        <f t="shared" si="30"/>
        <v>11059479.820288017</v>
      </c>
      <c r="EHW27" s="70">
        <f t="shared" si="31"/>
        <v>160552378.7705076</v>
      </c>
      <c r="EHX27" s="70">
        <f t="shared" si="31"/>
        <v>313276979.0541501</v>
      </c>
      <c r="EHY27" s="70">
        <f t="shared" si="31"/>
        <v>12350182.98234674</v>
      </c>
      <c r="EHZ27" s="70">
        <f t="shared" si="31"/>
        <v>13620738.219745658</v>
      </c>
      <c r="EIA27" s="70">
        <f t="shared" si="32"/>
        <v>26481489.178885624</v>
      </c>
      <c r="EIB27" s="70">
        <f t="shared" si="33"/>
        <v>50700636.033725329</v>
      </c>
      <c r="EIC27" s="70">
        <f t="shared" si="64"/>
        <v>22473783.266400117</v>
      </c>
      <c r="EID27" s="70">
        <f t="shared" si="64"/>
        <v>24680218.040033676</v>
      </c>
      <c r="EIE27" s="70">
        <f t="shared" si="34"/>
        <v>124175866.72822562</v>
      </c>
      <c r="EIF27" s="70">
        <f t="shared" si="35"/>
        <v>230458378.87817439</v>
      </c>
      <c r="EIG27" s="70">
        <f t="shared" si="65"/>
        <v>34823966.248746857</v>
      </c>
      <c r="EIH27" s="70">
        <f t="shared" si="65"/>
        <v>38300956.259779334</v>
      </c>
      <c r="EII27" s="70">
        <f t="shared" si="65"/>
        <v>150657355.90711123</v>
      </c>
      <c r="EIJ27" s="70">
        <f t="shared" si="65"/>
        <v>281159014.91189975</v>
      </c>
      <c r="EIK27" s="70">
        <f t="shared" si="65"/>
        <v>57297749.515146971</v>
      </c>
      <c r="EIL27" s="70">
        <f t="shared" si="65"/>
        <v>62981174.29981301</v>
      </c>
      <c r="EIM27" s="70">
        <f t="shared" si="36"/>
        <v>2464085.8989280649</v>
      </c>
      <c r="EIN27" s="70">
        <f t="shared" si="36"/>
        <v>8208307.153800413</v>
      </c>
      <c r="EIO27" s="70">
        <f t="shared" si="37"/>
        <v>189545.06914831267</v>
      </c>
      <c r="EIP27" s="70">
        <f t="shared" si="38"/>
        <v>356882.91973045276</v>
      </c>
      <c r="EIQ27" s="70">
        <f t="shared" si="66"/>
        <v>7430936.9644682854</v>
      </c>
      <c r="EIR27" s="70">
        <f t="shared" si="66"/>
        <v>23909656.988449991</v>
      </c>
      <c r="EIS27" s="70">
        <f t="shared" si="39"/>
        <v>571610.53572832968</v>
      </c>
      <c r="EIT27" s="70">
        <f t="shared" si="40"/>
        <v>1039550.3038456518</v>
      </c>
      <c r="EIU27" s="70">
        <f t="shared" si="67"/>
        <v>9895022.8633963764</v>
      </c>
      <c r="EIV27" s="70">
        <f t="shared" si="67"/>
        <v>32117964.142250359</v>
      </c>
      <c r="EIW27" s="70">
        <f t="shared" si="41"/>
        <v>761155.60487664433</v>
      </c>
      <c r="EIX27" s="70">
        <f t="shared" si="42"/>
        <v>1396433.2235761026</v>
      </c>
      <c r="EIY27" s="70">
        <v>26.550863942793502</v>
      </c>
      <c r="EIZ27" s="70">
        <v>27.249910116318276</v>
      </c>
      <c r="EJA27" s="70">
        <v>27.967361173155794</v>
      </c>
      <c r="EJB27" s="70">
        <v>28.703701687490966</v>
      </c>
      <c r="EJC27" s="70">
        <v>29.459428991652135</v>
      </c>
      <c r="EJD27" s="70">
        <v>30.23505351201463</v>
      </c>
      <c r="EJE27" s="70">
        <v>31.031099113748336</v>
      </c>
      <c r="EJF27" s="70">
        <v>31.848103454641791</v>
      </c>
      <c r="EJG27" s="70">
        <v>32.686618348242128</v>
      </c>
      <c r="EJH27" s="70">
        <v>33.547210136555869</v>
      </c>
      <c r="EJI27" s="70">
        <v>34.430460072562411</v>
      </c>
      <c r="EJJ27" s="70">
        <v>35.336964712798611</v>
      </c>
      <c r="EJK27" s="70">
        <v>36.267336320279448</v>
      </c>
      <c r="EJL27" s="70">
        <v>37.222203278027109</v>
      </c>
      <c r="EJM27" s="70">
        <v>38.202210513487664</v>
      </c>
      <c r="EJN27" s="70">
        <v>39.208019934121971</v>
      </c>
      <c r="EJO27" s="70">
        <v>40.24031087446518</v>
      </c>
      <c r="EJP27" s="70">
        <v>41.299780554956591</v>
      </c>
      <c r="EJQ27" s="70">
        <v>42.387144552849833</v>
      </c>
      <c r="EJR27" s="70">
        <v>43.503137285521476</v>
      </c>
      <c r="EJS27" s="70">
        <v>44.648512506504481</v>
      </c>
      <c r="EJT27" s="70">
        <v>45.824043814581422</v>
      </c>
      <c r="EJU27" s="70">
        <v>47.030525176281493</v>
      </c>
      <c r="EJV27" s="70">
        <v>48.268771462134033</v>
      </c>
      <c r="EJW27" s="70">
        <v>49.539618997040897</v>
      </c>
      <c r="EJX27" s="70">
        <v>50.843926125139312</v>
      </c>
      <c r="EJY27" s="70">
        <v>46.288062992164001</v>
      </c>
      <c r="EJZ27" s="70">
        <v>47.073913223552118</v>
      </c>
      <c r="EKA27" s="70">
        <v>47.873105136277758</v>
      </c>
      <c r="EKB27" s="70">
        <v>48.685865237191479</v>
      </c>
      <c r="EKC27" s="70">
        <v>49.512423878637641</v>
      </c>
      <c r="EKD27" s="70">
        <v>50.353015323740905</v>
      </c>
      <c r="EKE27" s="70">
        <v>51.20787781280098</v>
      </c>
      <c r="EKF27" s="70">
        <v>52.077253630814724</v>
      </c>
      <c r="EKG27" s="70">
        <v>52.961389176144436</v>
      </c>
      <c r="EKH27" s="70">
        <v>53.860535030352139</v>
      </c>
      <c r="EKI27" s="70">
        <v>54.774946029219294</v>
      </c>
      <c r="EKJ27" s="70">
        <v>55.704881334972313</v>
      </c>
      <c r="EKK27" s="70">
        <v>56.650604509734386</v>
      </c>
      <c r="EKL27" s="70">
        <v>57.612383590224063</v>
      </c>
      <c r="EKM27" s="70">
        <v>58.590491163722277</v>
      </c>
      <c r="EKN27" s="70">
        <v>59.585204445329019</v>
      </c>
      <c r="EKO27" s="70">
        <v>60.596805356531476</v>
      </c>
      <c r="EKP27" s="70">
        <v>61.625580605106308</v>
      </c>
      <c r="EKQ27" s="70">
        <v>62.671821766378237</v>
      </c>
      <c r="EKR27" s="70">
        <v>63.735825365858318</v>
      </c>
      <c r="EKS27" s="70">
        <v>64.817892963285146</v>
      </c>
      <c r="EKT27" s="70">
        <v>65.918331238092861</v>
      </c>
      <c r="EKU27" s="70">
        <v>67.037452076330212</v>
      </c>
      <c r="EKV27" s="70">
        <v>68.17557265905522</v>
      </c>
      <c r="EKW27" s="70">
        <v>69.333015552230634</v>
      </c>
      <c r="EKX27" s="70">
        <v>70.510108798145467</v>
      </c>
      <c r="EKY27" s="71">
        <v>26.550863942793502</v>
      </c>
      <c r="EKZ27" s="71">
        <v>27.249910116318276</v>
      </c>
      <c r="ELA27" s="71">
        <v>27.967361173155794</v>
      </c>
      <c r="ELB27" s="71">
        <v>28.335531430323378</v>
      </c>
      <c r="ELC27" s="71">
        <v>28.713395082403959</v>
      </c>
      <c r="ELD27" s="71">
        <v>29.101207342585219</v>
      </c>
      <c r="ELE27" s="71">
        <v>29.49923014345206</v>
      </c>
      <c r="ELF27" s="71">
        <v>29.907732313898787</v>
      </c>
      <c r="ELG27" s="71">
        <v>30.326989760698954</v>
      </c>
      <c r="ELH27" s="71">
        <v>30.757285654855828</v>
      </c>
      <c r="ELI27" s="71">
        <v>31.198910622859103</v>
      </c>
      <c r="ELJ27" s="71">
        <v>31.652162942977199</v>
      </c>
      <c r="ELK27" s="71">
        <v>32.117348746717617</v>
      </c>
      <c r="ELL27" s="71">
        <v>32.594782225591452</v>
      </c>
      <c r="ELM27" s="71">
        <v>33.084785843321733</v>
      </c>
      <c r="ELN27" s="71">
        <v>33.587690553638879</v>
      </c>
      <c r="ELO27" s="71">
        <v>34.103836023810494</v>
      </c>
      <c r="ELP27" s="71">
        <v>34.633570864056189</v>
      </c>
      <c r="ELQ27" s="71">
        <v>35.177252863002813</v>
      </c>
      <c r="ELR27" s="71">
        <v>35.735249229338635</v>
      </c>
      <c r="ELS27" s="71">
        <v>36.307936839830134</v>
      </c>
      <c r="ELT27" s="71">
        <v>36.895702493868612</v>
      </c>
      <c r="ELU27" s="71">
        <v>37.49894317471864</v>
      </c>
      <c r="ELV27" s="71">
        <v>38.11806631764491</v>
      </c>
      <c r="ELW27" s="71">
        <v>38.753490085098342</v>
      </c>
      <c r="ELX27" s="71">
        <v>39.405643649147549</v>
      </c>
      <c r="ELY27" s="71">
        <v>46.288062992164001</v>
      </c>
      <c r="ELZ27" s="71">
        <v>47.073913223552118</v>
      </c>
      <c r="EMA27" s="71">
        <v>47.873105136277758</v>
      </c>
      <c r="EMB27" s="71">
        <v>48.279485186734611</v>
      </c>
      <c r="EMC27" s="71">
        <v>48.692764507457696</v>
      </c>
      <c r="EMD27" s="71">
        <v>49.113060230009339</v>
      </c>
      <c r="EME27" s="71">
        <v>49.540491474539373</v>
      </c>
      <c r="EMF27" s="71">
        <v>49.975179383546241</v>
      </c>
      <c r="EMG27" s="71">
        <v>50.417247156211104</v>
      </c>
      <c r="EMH27" s="71">
        <v>50.866820083314956</v>
      </c>
      <c r="EMI27" s="71">
        <v>51.324025582748519</v>
      </c>
      <c r="EMJ27" s="71">
        <v>51.78899323562505</v>
      </c>
      <c r="EMK27" s="71">
        <v>52.261854823006075</v>
      </c>
      <c r="EML27" s="71">
        <v>52.742744363250907</v>
      </c>
      <c r="EMM27" s="71">
        <v>53.231798150000024</v>
      </c>
      <c r="EMN27" s="71">
        <v>53.729154790803385</v>
      </c>
      <c r="EMO27" s="71">
        <v>54.234955246404624</v>
      </c>
      <c r="EMP27" s="71">
        <v>54.749342870692033</v>
      </c>
      <c r="EMQ27" s="71">
        <v>55.272463451328001</v>
      </c>
      <c r="EMR27" s="71">
        <v>55.804465251068038</v>
      </c>
      <c r="EMS27" s="71">
        <v>56.345499049781452</v>
      </c>
      <c r="EMT27" s="71">
        <v>56.895718187185309</v>
      </c>
      <c r="EMU27" s="71">
        <v>57.455278606303985</v>
      </c>
      <c r="EMV27" s="71">
        <v>58.024338897666489</v>
      </c>
      <c r="EMW27" s="71">
        <v>58.603060344254196</v>
      </c>
      <c r="EMX27" s="71">
        <v>59.191606967211619</v>
      </c>
      <c r="EMY27" s="70">
        <v>0</v>
      </c>
      <c r="EMZ27" s="70">
        <v>0</v>
      </c>
      <c r="ENA27" s="70">
        <v>0</v>
      </c>
      <c r="ENB27" s="70">
        <v>0.36817025716758778</v>
      </c>
      <c r="ENC27" s="70">
        <v>0.74603390924817603</v>
      </c>
      <c r="END27" s="70">
        <v>1.1338461694294111</v>
      </c>
      <c r="ENE27" s="70">
        <v>1.5318689702962764</v>
      </c>
      <c r="ENF27" s="70">
        <v>1.9403711407430038</v>
      </c>
      <c r="ENG27" s="70">
        <v>2.3596285875431739</v>
      </c>
      <c r="ENH27" s="70">
        <v>2.7899244817000408</v>
      </c>
      <c r="ENI27" s="70">
        <v>3.2315494497033086</v>
      </c>
      <c r="ENJ27" s="70">
        <v>3.6848017698214122</v>
      </c>
      <c r="ENK27" s="70">
        <v>4.1499875735618303</v>
      </c>
      <c r="ENL27" s="70">
        <v>4.6274210524356576</v>
      </c>
      <c r="ENM27" s="70">
        <v>5.1174246701659314</v>
      </c>
      <c r="ENN27" s="70">
        <v>5.6203293804830921</v>
      </c>
      <c r="ENO27" s="70">
        <v>6.136474850654686</v>
      </c>
      <c r="ENP27" s="70">
        <v>6.6662096909004021</v>
      </c>
      <c r="ENQ27" s="70">
        <v>7.2098916898470193</v>
      </c>
      <c r="ENR27" s="70">
        <v>7.7678880561828407</v>
      </c>
      <c r="ENS27" s="70">
        <v>8.3405756666743471</v>
      </c>
      <c r="ENT27" s="70">
        <v>8.9283413207128106</v>
      </c>
      <c r="ENU27" s="70">
        <v>9.5315820015628532</v>
      </c>
      <c r="ENV27" s="70">
        <v>10.150705144489123</v>
      </c>
      <c r="ENW27" s="70">
        <v>10.786128911942555</v>
      </c>
      <c r="ENX27" s="70">
        <v>11.438282475991763</v>
      </c>
      <c r="ENY27" s="70">
        <v>0</v>
      </c>
      <c r="ENZ27" s="70">
        <v>0</v>
      </c>
      <c r="EOA27" s="70">
        <v>0</v>
      </c>
      <c r="EOB27" s="70">
        <v>0.40638005045686754</v>
      </c>
      <c r="EOC27" s="70">
        <v>0.81965937117994514</v>
      </c>
      <c r="EOD27" s="70">
        <v>1.2399550937315666</v>
      </c>
      <c r="EOE27" s="70">
        <v>1.6673863382616076</v>
      </c>
      <c r="EOF27" s="70">
        <v>2.102074247268483</v>
      </c>
      <c r="EOG27" s="70">
        <v>2.5441420199333322</v>
      </c>
      <c r="EOH27" s="70">
        <v>2.9937149470371835</v>
      </c>
      <c r="EOI27" s="70">
        <v>3.450920446470775</v>
      </c>
      <c r="EOJ27" s="70">
        <v>3.9158880993472636</v>
      </c>
      <c r="EOK27" s="70">
        <v>4.3887496867283105</v>
      </c>
      <c r="EOL27" s="70">
        <v>4.8696392269731561</v>
      </c>
      <c r="EOM27" s="70">
        <v>5.3586930137222524</v>
      </c>
      <c r="EON27" s="70">
        <v>5.8560496545256342</v>
      </c>
      <c r="EOO27" s="70">
        <v>6.3618501101268521</v>
      </c>
      <c r="EOP27" s="70">
        <v>6.8762377344142749</v>
      </c>
      <c r="EOQ27" s="70">
        <v>7.399358315050236</v>
      </c>
      <c r="EOR27" s="70">
        <v>7.9313601147902801</v>
      </c>
      <c r="EOS27" s="70">
        <v>8.4723939135036943</v>
      </c>
      <c r="EOT27" s="70">
        <v>9.0226130509075517</v>
      </c>
      <c r="EOU27" s="70">
        <v>9.5821734700262269</v>
      </c>
      <c r="EOV27" s="70">
        <v>10.151233761388731</v>
      </c>
      <c r="EOW27" s="70">
        <v>10.729955207976438</v>
      </c>
      <c r="EOX27" s="70">
        <v>11.318501830933847</v>
      </c>
      <c r="EOY27" s="70">
        <f t="shared" si="43"/>
        <v>438.17841007562305</v>
      </c>
      <c r="EOZ27" s="70">
        <f t="shared" si="44"/>
        <v>891.76418142509772</v>
      </c>
      <c r="EPA27" s="70">
        <f t="shared" si="45"/>
        <v>33.706031544278694</v>
      </c>
      <c r="EPB27" s="70">
        <f t="shared" si="46"/>
        <v>38.772355714134683</v>
      </c>
      <c r="EPC27" s="70">
        <f t="shared" si="47"/>
        <v>701.57687116288366</v>
      </c>
      <c r="EPD27" s="70">
        <f t="shared" si="48"/>
        <v>1355.9992775438975</v>
      </c>
      <c r="EPE27" s="70">
        <f t="shared" si="49"/>
        <v>53.96745162791413</v>
      </c>
      <c r="EPF27" s="70">
        <f t="shared" si="50"/>
        <v>58.956490327995546</v>
      </c>
      <c r="EPG27" s="70">
        <f t="shared" si="51"/>
        <v>1139.7552812385068</v>
      </c>
      <c r="EPH27" s="70">
        <f t="shared" si="6"/>
        <v>2247.7634589689951</v>
      </c>
      <c r="EPI27" s="70">
        <f t="shared" si="6"/>
        <v>87.673483172192817</v>
      </c>
      <c r="EPJ27" s="70">
        <f t="shared" si="6"/>
        <v>97.728846042130229</v>
      </c>
      <c r="EPK27" s="70">
        <f t="shared" si="52"/>
        <v>400.87705266332415</v>
      </c>
      <c r="EPL27" s="70">
        <f t="shared" si="53"/>
        <v>767.50674420384053</v>
      </c>
      <c r="EPM27" s="70">
        <f t="shared" si="7"/>
        <v>141.64093480010695</v>
      </c>
      <c r="EPN27" s="70">
        <f t="shared" si="7"/>
        <v>156.68533637012578</v>
      </c>
      <c r="EPO27" s="70">
        <f t="shared" si="54"/>
        <v>661.96361896724727</v>
      </c>
      <c r="EPP27" s="70">
        <f t="shared" si="55"/>
        <v>1228.5403478391429</v>
      </c>
      <c r="EPQ27" s="70">
        <f t="shared" si="8"/>
        <v>229.31441797229976</v>
      </c>
      <c r="EPR27" s="70">
        <f t="shared" si="8"/>
        <v>254.41418241225603</v>
      </c>
      <c r="EPS27" s="70">
        <f t="shared" si="8"/>
        <v>1062.8406716305715</v>
      </c>
      <c r="EPT27" s="70">
        <f t="shared" si="8"/>
        <v>1996.0470920429834</v>
      </c>
      <c r="EPU27" s="70">
        <f t="shared" si="8"/>
        <v>370.95535277240674</v>
      </c>
      <c r="EPV27" s="70">
        <f t="shared" si="8"/>
        <v>411.09951878238178</v>
      </c>
      <c r="EPW27" s="70">
        <f t="shared" si="56"/>
        <v>37.301357412298898</v>
      </c>
      <c r="EPX27" s="70">
        <f t="shared" si="9"/>
        <v>124.25743722125719</v>
      </c>
      <c r="EPY27" s="70">
        <f t="shared" si="57"/>
        <v>2.8693351855614537</v>
      </c>
      <c r="EPZ27" s="70">
        <f t="shared" si="58"/>
        <v>5.4024972704894427</v>
      </c>
      <c r="EQA27" s="70">
        <f t="shared" si="10"/>
        <v>39.613252195636392</v>
      </c>
      <c r="EQB27" s="70">
        <f t="shared" si="10"/>
        <v>127.45892970475461</v>
      </c>
      <c r="EQC27" s="70">
        <f t="shared" si="59"/>
        <v>3.0471732458181839</v>
      </c>
      <c r="EQD27" s="70">
        <f t="shared" si="60"/>
        <v>5.5416925958588958</v>
      </c>
      <c r="EQE27" s="70">
        <f t="shared" si="11"/>
        <v>76.91460960793529</v>
      </c>
      <c r="EQF27" s="70">
        <f t="shared" si="11"/>
        <v>251.71636692601169</v>
      </c>
      <c r="EQG27" s="70">
        <f t="shared" si="61"/>
        <v>5.9165084313796381</v>
      </c>
      <c r="EQH27" s="70">
        <f t="shared" si="62"/>
        <v>10.944189866348335</v>
      </c>
      <c r="EQI27" s="72" t="s">
        <v>4317</v>
      </c>
    </row>
    <row r="28" spans="1:3831" s="25" customFormat="1" x14ac:dyDescent="0.25">
      <c r="A28" s="25" t="s">
        <v>4361</v>
      </c>
      <c r="B28" s="26" t="s">
        <v>4362</v>
      </c>
      <c r="C28" s="27">
        <v>2</v>
      </c>
      <c r="D28" s="28">
        <v>2</v>
      </c>
      <c r="E28" s="26" t="s">
        <v>4319</v>
      </c>
      <c r="F28" s="29" t="s">
        <v>4320</v>
      </c>
      <c r="G28" s="30" t="s">
        <v>4313</v>
      </c>
      <c r="H28" s="25" t="s">
        <v>4314</v>
      </c>
      <c r="I28" s="31">
        <v>13580.933999999999</v>
      </c>
      <c r="J28" s="31">
        <v>36828.434000000001</v>
      </c>
      <c r="K28" s="27">
        <v>2019</v>
      </c>
      <c r="L28" s="27">
        <v>2025</v>
      </c>
      <c r="M28" s="25">
        <f t="shared" si="12"/>
        <v>7</v>
      </c>
      <c r="N28" s="32">
        <v>3.982062024753187</v>
      </c>
      <c r="O28" s="32">
        <v>1.6506627668093266</v>
      </c>
      <c r="P28" s="25">
        <v>0.16481000000000001</v>
      </c>
      <c r="Q28" s="25">
        <v>0.26085000000000003</v>
      </c>
      <c r="R28" s="25">
        <v>0.57433999999999996</v>
      </c>
      <c r="S28" s="25">
        <v>0.16481000000000001</v>
      </c>
      <c r="T28" s="25">
        <v>0.26085000000000003</v>
      </c>
      <c r="U28" s="25">
        <v>0.57433999999999996</v>
      </c>
      <c r="V28" s="25">
        <v>3.1</v>
      </c>
      <c r="W28" s="25">
        <v>4.5999999999999996</v>
      </c>
      <c r="X28" s="33">
        <v>2843874</v>
      </c>
      <c r="Y28" s="33">
        <v>2843874</v>
      </c>
      <c r="Z28" s="33">
        <v>1879012</v>
      </c>
      <c r="AA28" s="33">
        <v>4099104</v>
      </c>
      <c r="AB28" s="34">
        <v>0.48</v>
      </c>
      <c r="AC28" s="34">
        <v>0.52</v>
      </c>
      <c r="AD28" s="33">
        <f t="shared" si="13"/>
        <v>3087972.5573979532</v>
      </c>
      <c r="AE28" s="33">
        <v>1365059.52</v>
      </c>
      <c r="AF28" s="35">
        <v>1419417.0367611982</v>
      </c>
      <c r="AG28" s="35">
        <v>1475939.1035549429</v>
      </c>
      <c r="AH28" s="35">
        <v>1534711.9141060871</v>
      </c>
      <c r="AI28" s="35">
        <v>1595825.0944270685</v>
      </c>
      <c r="AJ28" s="35">
        <v>1659371.8394937306</v>
      </c>
      <c r="AK28" s="35">
        <v>1725449.055363659</v>
      </c>
      <c r="AL28" s="35">
        <v>1794157.5069537582</v>
      </c>
      <c r="AM28" s="35">
        <v>1865601.9717024225</v>
      </c>
      <c r="AN28" s="35">
        <v>1939891.3993506315</v>
      </c>
      <c r="AO28" s="35">
        <v>2017139.0780856265</v>
      </c>
      <c r="AP28" s="35">
        <v>2097462.8073005308</v>
      </c>
      <c r="AQ28" s="35">
        <v>2180985.0772333676</v>
      </c>
      <c r="AR28" s="35">
        <v>2267833.2557594115</v>
      </c>
      <c r="AS28" s="35">
        <v>2358139.7826217311</v>
      </c>
      <c r="AT28" s="35">
        <v>2452042.3713961085</v>
      </c>
      <c r="AU28" s="35">
        <v>2549684.2194983307</v>
      </c>
      <c r="AV28" s="35">
        <v>2651214.2265540985</v>
      </c>
      <c r="AW28" s="35">
        <v>2756787.2214645636</v>
      </c>
      <c r="AX28" s="35">
        <v>2866564.1985137528</v>
      </c>
      <c r="AY28" s="35">
        <v>2980712.5628779395</v>
      </c>
      <c r="AZ28" s="35">
        <v>3099406.3859113497</v>
      </c>
      <c r="BA28" s="35">
        <v>3222826.6705975011</v>
      </c>
      <c r="BB28" s="35">
        <v>3351161.6275709821</v>
      </c>
      <c r="BC28" s="35">
        <v>3484606.9621305875</v>
      </c>
      <c r="BD28" s="35">
        <v>3623366.1726814955</v>
      </c>
      <c r="BE28" s="33">
        <v>1478814.48</v>
      </c>
      <c r="BF28" s="35">
        <v>1503224.7200115449</v>
      </c>
      <c r="BG28" s="35">
        <v>1528037.890766249</v>
      </c>
      <c r="BH28" s="35">
        <v>1553260.6432918659</v>
      </c>
      <c r="BI28" s="35">
        <v>1578899.7384021876</v>
      </c>
      <c r="BJ28" s="35">
        <v>1604962.0485092422</v>
      </c>
      <c r="BK28" s="35">
        <v>1631454.5594654044</v>
      </c>
      <c r="BL28" s="35">
        <v>1658384.3724359127</v>
      </c>
      <c r="BM28" s="35">
        <v>1685758.7058022968</v>
      </c>
      <c r="BN28" s="35">
        <v>1713584.8970972218</v>
      </c>
      <c r="BO28" s="35">
        <v>1741870.4049712734</v>
      </c>
      <c r="BP28" s="35">
        <v>1770622.8111922049</v>
      </c>
      <c r="BQ28" s="35">
        <v>1799849.8226771872</v>
      </c>
      <c r="BR28" s="35">
        <v>1829559.2735586031</v>
      </c>
      <c r="BS28" s="35">
        <v>1859759.127283942</v>
      </c>
      <c r="BT28" s="35">
        <v>1890457.478750356</v>
      </c>
      <c r="BU28" s="35">
        <v>1921662.5564744503</v>
      </c>
      <c r="BV28" s="35">
        <v>1953382.7247978901</v>
      </c>
      <c r="BW28" s="35">
        <v>1985626.4861294141</v>
      </c>
      <c r="BX28" s="35">
        <v>2018402.4832238564</v>
      </c>
      <c r="BY28" s="35">
        <v>2051719.5014987874</v>
      </c>
      <c r="BZ28" s="35">
        <v>2085586.4713893938</v>
      </c>
      <c r="CA28" s="35">
        <v>2120012.4707422308</v>
      </c>
      <c r="CB28" s="35">
        <v>2155006.7272484871</v>
      </c>
      <c r="CC28" s="35">
        <v>2190578.6209174138</v>
      </c>
      <c r="CD28" s="35">
        <v>2226737.6865905826</v>
      </c>
      <c r="CE28" s="25">
        <v>0.5</v>
      </c>
      <c r="CF28" s="25">
        <v>0.8</v>
      </c>
      <c r="CG28" s="25">
        <v>0.83</v>
      </c>
      <c r="CH28" s="36">
        <v>0.72</v>
      </c>
      <c r="CI28" s="37">
        <v>0.65999999999999992</v>
      </c>
      <c r="CJ28" s="25">
        <v>0.65999999999999992</v>
      </c>
      <c r="CK28" s="25">
        <v>0.65999999999999992</v>
      </c>
      <c r="CL28" s="25">
        <v>0.65999999999999992</v>
      </c>
      <c r="CM28" s="38">
        <v>0.67999999999999994</v>
      </c>
      <c r="CN28" s="25">
        <v>0.7</v>
      </c>
      <c r="CO28" s="25">
        <v>0.72</v>
      </c>
      <c r="CP28" s="25">
        <v>0.74</v>
      </c>
      <c r="CQ28" s="25">
        <v>0.76</v>
      </c>
      <c r="CR28" s="25">
        <v>0.78</v>
      </c>
      <c r="CS28" s="38">
        <v>0.8</v>
      </c>
      <c r="CT28" s="25">
        <v>0.8</v>
      </c>
      <c r="CU28" s="25">
        <v>0.8</v>
      </c>
      <c r="CV28" s="25">
        <v>0.8</v>
      </c>
      <c r="CW28" s="25">
        <v>0.8</v>
      </c>
      <c r="CX28" s="25">
        <v>0.8</v>
      </c>
      <c r="CY28" s="25">
        <v>0.8</v>
      </c>
      <c r="CZ28" s="25">
        <v>0.8</v>
      </c>
      <c r="DA28" s="25">
        <v>0.8</v>
      </c>
      <c r="DB28" s="25">
        <v>0.8</v>
      </c>
      <c r="DC28" s="25">
        <v>0.8</v>
      </c>
      <c r="DD28" s="25">
        <v>0.8</v>
      </c>
      <c r="DE28" s="25">
        <v>0.8</v>
      </c>
      <c r="DF28" s="25">
        <v>0.8</v>
      </c>
      <c r="DG28" s="25">
        <v>0.8</v>
      </c>
      <c r="DH28" s="25">
        <v>0.8</v>
      </c>
      <c r="DI28" s="25">
        <v>0.5</v>
      </c>
      <c r="DJ28" s="25">
        <v>0.8</v>
      </c>
      <c r="DK28" s="25">
        <v>0.5</v>
      </c>
      <c r="DL28" s="73">
        <v>0.28999999999999998</v>
      </c>
      <c r="DM28" s="25">
        <v>0.25</v>
      </c>
      <c r="DN28" s="25">
        <v>0.25</v>
      </c>
      <c r="DO28" s="25">
        <v>0.25</v>
      </c>
      <c r="DP28" s="25">
        <v>0.25</v>
      </c>
      <c r="DQ28" s="38">
        <v>0.32857142857142857</v>
      </c>
      <c r="DR28" s="25">
        <v>0.40714285714285714</v>
      </c>
      <c r="DS28" s="25">
        <v>0.48571428571428571</v>
      </c>
      <c r="DT28" s="25">
        <v>0.56428571428571428</v>
      </c>
      <c r="DU28" s="25">
        <v>0.6428571428571429</v>
      </c>
      <c r="DV28" s="25">
        <v>0.72142857142857153</v>
      </c>
      <c r="DW28" s="38">
        <v>0.8</v>
      </c>
      <c r="DX28" s="25">
        <v>0.8</v>
      </c>
      <c r="DY28" s="25">
        <v>0.8</v>
      </c>
      <c r="DZ28" s="25">
        <v>0.8</v>
      </c>
      <c r="EA28" s="25">
        <v>0.8</v>
      </c>
      <c r="EB28" s="46">
        <v>0.8</v>
      </c>
      <c r="EC28" s="25">
        <v>0.8</v>
      </c>
      <c r="ED28" s="25">
        <v>0.8</v>
      </c>
      <c r="EE28" s="25">
        <v>0.8</v>
      </c>
      <c r="EF28" s="25">
        <v>0.8</v>
      </c>
      <c r="EG28" s="25">
        <v>0.8</v>
      </c>
      <c r="EH28" s="25">
        <v>0.8</v>
      </c>
      <c r="EI28" s="25">
        <v>0.8</v>
      </c>
      <c r="EJ28" s="25">
        <v>0.8</v>
      </c>
      <c r="EK28" s="25">
        <v>0.8</v>
      </c>
      <c r="EL28" s="25">
        <v>0.8</v>
      </c>
      <c r="EM28" s="25">
        <v>0.5</v>
      </c>
      <c r="EN28" s="25">
        <v>0.8</v>
      </c>
      <c r="EO28" s="25">
        <v>0.35</v>
      </c>
      <c r="EP28" s="25">
        <v>1</v>
      </c>
      <c r="EQ28" s="25">
        <v>0.17499999999999999</v>
      </c>
      <c r="ER28" s="25">
        <v>0.17499999999999999</v>
      </c>
      <c r="ES28" s="25">
        <v>0.17499999999999999</v>
      </c>
      <c r="ET28" s="25">
        <v>0.17499999999999999</v>
      </c>
      <c r="EU28" s="38">
        <v>0.26428571428571429</v>
      </c>
      <c r="EV28" s="25">
        <v>0.35357142857142859</v>
      </c>
      <c r="EW28" s="25">
        <v>0.44285714285714289</v>
      </c>
      <c r="EX28" s="25">
        <v>0.53214285714285714</v>
      </c>
      <c r="EY28" s="25">
        <v>0.62142857142857144</v>
      </c>
      <c r="EZ28" s="25">
        <v>0.71071428571428574</v>
      </c>
      <c r="FA28" s="38">
        <v>0.8</v>
      </c>
      <c r="FB28" s="25">
        <v>0.8</v>
      </c>
      <c r="FC28" s="25">
        <v>0.8</v>
      </c>
      <c r="FD28" s="25">
        <v>0.8</v>
      </c>
      <c r="FE28" s="25">
        <v>0.8</v>
      </c>
      <c r="FF28" s="25">
        <v>0.8</v>
      </c>
      <c r="FG28" s="25">
        <v>0.8</v>
      </c>
      <c r="FH28" s="25">
        <v>0.8</v>
      </c>
      <c r="FI28" s="25">
        <v>0.8</v>
      </c>
      <c r="FJ28" s="25">
        <v>0.8</v>
      </c>
      <c r="FK28" s="25">
        <v>0.8</v>
      </c>
      <c r="FL28" s="25">
        <v>0.8</v>
      </c>
      <c r="FM28" s="25">
        <v>0.8</v>
      </c>
      <c r="FN28" s="25">
        <v>0.8</v>
      </c>
      <c r="FO28" s="25">
        <v>0.8</v>
      </c>
      <c r="FP28" s="25">
        <v>0.8</v>
      </c>
      <c r="FQ28" s="25">
        <v>0.5</v>
      </c>
      <c r="FR28" s="25">
        <v>0.8</v>
      </c>
      <c r="FS28" s="25">
        <v>0.28000000000000003</v>
      </c>
      <c r="FT28" s="25">
        <v>1</v>
      </c>
      <c r="FU28" s="25">
        <v>0.14000000000000001</v>
      </c>
      <c r="FV28" s="25">
        <v>0.14000000000000001</v>
      </c>
      <c r="FW28" s="25">
        <v>0.14000000000000001</v>
      </c>
      <c r="FX28" s="25">
        <v>0.14000000000000001</v>
      </c>
      <c r="FY28" s="38">
        <v>0.23428571428571432</v>
      </c>
      <c r="FZ28" s="25">
        <v>0.32857142857142863</v>
      </c>
      <c r="GA28" s="25">
        <v>0.42285714285714293</v>
      </c>
      <c r="GB28" s="25">
        <v>0.51714285714285724</v>
      </c>
      <c r="GC28" s="25">
        <v>0.61142857142857154</v>
      </c>
      <c r="GD28" s="25">
        <v>0.70571428571428585</v>
      </c>
      <c r="GE28" s="38">
        <v>0.8</v>
      </c>
      <c r="GF28" s="25">
        <v>0.8</v>
      </c>
      <c r="GG28" s="25">
        <v>0.8</v>
      </c>
      <c r="GH28" s="25">
        <v>0.8</v>
      </c>
      <c r="GI28" s="25">
        <v>0.8</v>
      </c>
      <c r="GJ28" s="25">
        <v>0.8</v>
      </c>
      <c r="GK28" s="25">
        <v>0.8</v>
      </c>
      <c r="GL28" s="25">
        <v>0.8</v>
      </c>
      <c r="GM28" s="25">
        <v>0.8</v>
      </c>
      <c r="GN28" s="25">
        <v>0.8</v>
      </c>
      <c r="GO28" s="25">
        <v>0.8</v>
      </c>
      <c r="GP28" s="25">
        <v>0.8</v>
      </c>
      <c r="GQ28" s="25">
        <v>0.8</v>
      </c>
      <c r="GR28" s="25">
        <v>0.8</v>
      </c>
      <c r="GS28" s="25">
        <v>0.8</v>
      </c>
      <c r="GT28" s="25">
        <v>0.8</v>
      </c>
      <c r="GU28" s="25">
        <v>0.5</v>
      </c>
      <c r="GV28" s="25">
        <v>0.8</v>
      </c>
      <c r="GW28" s="25">
        <v>0.26</v>
      </c>
      <c r="GX28" s="25">
        <v>1</v>
      </c>
      <c r="GY28" s="25">
        <v>0.13</v>
      </c>
      <c r="GZ28" s="25">
        <v>0.13</v>
      </c>
      <c r="HA28" s="25">
        <v>0.13</v>
      </c>
      <c r="HB28" s="25">
        <v>0.13</v>
      </c>
      <c r="HC28" s="38">
        <v>0.22571428571428573</v>
      </c>
      <c r="HD28" s="25">
        <v>0.32142857142857145</v>
      </c>
      <c r="HE28" s="25">
        <v>0.41714285714285715</v>
      </c>
      <c r="HF28" s="25">
        <v>0.5128571428571429</v>
      </c>
      <c r="HG28" s="25">
        <v>0.60857142857142865</v>
      </c>
      <c r="HH28" s="25">
        <v>0.7042857142857144</v>
      </c>
      <c r="HI28" s="38">
        <v>0.8</v>
      </c>
      <c r="HJ28" s="25">
        <v>0.8</v>
      </c>
      <c r="HK28" s="25">
        <v>0.8</v>
      </c>
      <c r="HL28" s="25">
        <v>0.8</v>
      </c>
      <c r="HM28" s="25">
        <v>0.8</v>
      </c>
      <c r="HN28" s="25">
        <v>0.8</v>
      </c>
      <c r="HO28" s="25">
        <v>0.8</v>
      </c>
      <c r="HP28" s="25">
        <v>0.8</v>
      </c>
      <c r="HQ28" s="25">
        <v>0.8</v>
      </c>
      <c r="HR28" s="25">
        <v>0.8</v>
      </c>
      <c r="HS28" s="25">
        <v>0.8</v>
      </c>
      <c r="HT28" s="25">
        <v>0.8</v>
      </c>
      <c r="HU28" s="25">
        <v>0.8</v>
      </c>
      <c r="HV28" s="25">
        <v>0.8</v>
      </c>
      <c r="HW28" s="25">
        <v>0.8</v>
      </c>
      <c r="HX28" s="25">
        <v>0.8</v>
      </c>
      <c r="HY28" s="25">
        <v>0.5</v>
      </c>
      <c r="HZ28" s="25">
        <v>0.8</v>
      </c>
      <c r="IA28" s="25">
        <v>0.16</v>
      </c>
      <c r="IB28" s="25">
        <v>1</v>
      </c>
      <c r="IC28" s="25">
        <v>0.08</v>
      </c>
      <c r="ID28" s="25">
        <v>0.08</v>
      </c>
      <c r="IE28" s="25">
        <v>0.08</v>
      </c>
      <c r="IF28" s="25">
        <v>0.08</v>
      </c>
      <c r="IG28" s="38">
        <v>0.18285714285714288</v>
      </c>
      <c r="IH28" s="25">
        <v>0.28571428571428575</v>
      </c>
      <c r="II28" s="25">
        <v>0.38857142857142862</v>
      </c>
      <c r="IJ28" s="25">
        <v>0.49142857142857149</v>
      </c>
      <c r="IK28" s="25">
        <v>0.59428571428571431</v>
      </c>
      <c r="IL28" s="25">
        <v>0.69714285714285718</v>
      </c>
      <c r="IM28" s="38">
        <v>0.8</v>
      </c>
      <c r="IN28" s="25">
        <v>0.8</v>
      </c>
      <c r="IO28" s="25">
        <v>0.8</v>
      </c>
      <c r="IP28" s="25">
        <v>0.8</v>
      </c>
      <c r="IQ28" s="25">
        <v>0.8</v>
      </c>
      <c r="IR28" s="25">
        <v>0.8</v>
      </c>
      <c r="IS28" s="25">
        <v>0.8</v>
      </c>
      <c r="IT28" s="25">
        <v>0.8</v>
      </c>
      <c r="IU28" s="25">
        <v>0.8</v>
      </c>
      <c r="IV28" s="25">
        <v>0.8</v>
      </c>
      <c r="IW28" s="25">
        <v>0.8</v>
      </c>
      <c r="IX28" s="25">
        <v>0.8</v>
      </c>
      <c r="IY28" s="25">
        <v>0.8</v>
      </c>
      <c r="IZ28" s="25">
        <v>0.8</v>
      </c>
      <c r="JA28" s="25">
        <v>0.8</v>
      </c>
      <c r="JB28" s="25">
        <v>0.8</v>
      </c>
      <c r="JC28" s="74" t="s">
        <v>4322</v>
      </c>
      <c r="JD28" s="75">
        <v>2</v>
      </c>
      <c r="JE28" s="41">
        <v>0.85</v>
      </c>
      <c r="JF28" s="41">
        <f t="shared" ref="JF28:JF37" si="69">D28</f>
        <v>2</v>
      </c>
      <c r="JK28" s="38">
        <v>0.42499999999999999</v>
      </c>
      <c r="JL28" s="38">
        <v>0.42499999999999999</v>
      </c>
      <c r="JN28" s="38">
        <v>0.42499999999999999</v>
      </c>
      <c r="JO28" s="38">
        <v>0.42499999999999999</v>
      </c>
      <c r="KK28" s="38">
        <v>0.42499999999999999</v>
      </c>
      <c r="KL28" s="38">
        <v>0.42499999999999999</v>
      </c>
      <c r="KN28" s="38">
        <v>0.42499999999999999</v>
      </c>
      <c r="KO28" s="38">
        <v>0.42499999999999999</v>
      </c>
      <c r="LK28" s="38">
        <v>0.42499999999999999</v>
      </c>
      <c r="LL28" s="38">
        <v>0.42499999999999999</v>
      </c>
      <c r="LN28" s="38">
        <v>0.42499999999999999</v>
      </c>
      <c r="LO28" s="38">
        <v>0.42499999999999999</v>
      </c>
      <c r="LQ28" s="38">
        <v>0.42499999999999999</v>
      </c>
      <c r="LR28" s="38">
        <v>0.42499999999999999</v>
      </c>
      <c r="LT28" s="38">
        <v>0.42499999999999999</v>
      </c>
      <c r="LU28" s="38">
        <v>0.42499999999999999</v>
      </c>
      <c r="LW28" s="38">
        <v>0.42499999999999999</v>
      </c>
      <c r="LX28" s="38">
        <v>0.42499999999999999</v>
      </c>
      <c r="LZ28" s="38">
        <v>0.42499999999999999</v>
      </c>
      <c r="MA28" s="38">
        <v>0.42499999999999999</v>
      </c>
      <c r="MC28" s="38">
        <v>0.42499999999999999</v>
      </c>
      <c r="MD28" s="38">
        <v>0.42499999999999999</v>
      </c>
      <c r="MF28" s="38">
        <v>0.42499999999999999</v>
      </c>
      <c r="MK28" s="38">
        <v>0.42499999999999999</v>
      </c>
      <c r="ML28" s="38">
        <v>0.42499999999999999</v>
      </c>
      <c r="MN28" s="38">
        <v>0.42499999999999999</v>
      </c>
      <c r="MO28" s="38">
        <v>0.42499999999999999</v>
      </c>
      <c r="MQ28" s="38">
        <v>0.42499999999999999</v>
      </c>
      <c r="MR28" s="38">
        <v>0.42499999999999999</v>
      </c>
      <c r="MT28" s="38">
        <v>0.42499999999999999</v>
      </c>
      <c r="MU28" s="38">
        <v>0.42499999999999999</v>
      </c>
      <c r="MW28" s="38">
        <v>0.42499999999999999</v>
      </c>
      <c r="MX28" s="38">
        <v>0.42499999999999999</v>
      </c>
      <c r="MZ28" s="38">
        <v>0.42499999999999999</v>
      </c>
      <c r="NA28" s="38">
        <v>0.42499999999999999</v>
      </c>
      <c r="NC28" s="38">
        <v>0.42499999999999999</v>
      </c>
      <c r="ND28" s="38">
        <v>0.42499999999999999</v>
      </c>
      <c r="NF28" s="38">
        <v>0.42499999999999999</v>
      </c>
      <c r="NG28" s="35">
        <v>0</v>
      </c>
      <c r="NH28" s="35">
        <v>0</v>
      </c>
      <c r="NI28" s="35">
        <v>0</v>
      </c>
      <c r="NJ28" s="35">
        <v>0</v>
      </c>
      <c r="NK28" s="42">
        <v>133139.71626788858</v>
      </c>
      <c r="NL28" s="42">
        <v>133139.71626788858</v>
      </c>
      <c r="NM28" s="42">
        <v>133139.71626788858</v>
      </c>
      <c r="NN28" s="42">
        <v>133139.71626788858</v>
      </c>
      <c r="NO28" s="42">
        <v>133139.71626788858</v>
      </c>
      <c r="NP28" s="42">
        <v>133139.71626788858</v>
      </c>
      <c r="NQ28" s="42">
        <v>133139.71626788858</v>
      </c>
      <c r="NR28" s="35">
        <v>80323.729214904364</v>
      </c>
      <c r="NS28" s="35">
        <v>83522.26993283676</v>
      </c>
      <c r="NT28" s="35">
        <v>86848.178526043892</v>
      </c>
      <c r="NU28" s="35">
        <v>90306.526862319559</v>
      </c>
      <c r="NV28" s="35">
        <v>93902.58877437748</v>
      </c>
      <c r="NW28" s="35">
        <v>97641.848102222197</v>
      </c>
      <c r="NX28" s="35">
        <v>101530.00705576781</v>
      </c>
      <c r="NY28" s="35">
        <v>105572.99491046509</v>
      </c>
      <c r="NZ28" s="35">
        <v>109776.97704918915</v>
      </c>
      <c r="OA28" s="35">
        <v>114148.36436418677</v>
      </c>
      <c r="OB28" s="35">
        <v>118693.82303341012</v>
      </c>
      <c r="OC28" s="35">
        <v>123420.28468615143</v>
      </c>
      <c r="OD28" s="35">
        <v>128334.95697348099</v>
      </c>
      <c r="OE28" s="35">
        <v>133445.33455960546</v>
      </c>
      <c r="OF28" s="35">
        <v>138759.210550908</v>
      </c>
      <c r="OG28" s="35">
        <v>0</v>
      </c>
      <c r="OH28" s="35">
        <v>0</v>
      </c>
      <c r="OI28" s="35">
        <v>0</v>
      </c>
      <c r="OJ28" s="35">
        <v>0</v>
      </c>
      <c r="OK28" s="42">
        <v>174727.00890763028</v>
      </c>
      <c r="OL28" s="42">
        <v>174727.00890763028</v>
      </c>
      <c r="OM28" s="42">
        <v>174727.00890763028</v>
      </c>
      <c r="ON28" s="42">
        <v>174727.00890763028</v>
      </c>
      <c r="OO28" s="42">
        <v>174727.00890763028</v>
      </c>
      <c r="OP28" s="42">
        <v>174727.00890763028</v>
      </c>
      <c r="OQ28" s="42">
        <v>174727.00890763028</v>
      </c>
      <c r="OR28" s="35">
        <v>28752.40622093156</v>
      </c>
      <c r="OS28" s="35">
        <v>29227.011484982213</v>
      </c>
      <c r="OT28" s="35">
        <v>29709.450881415978</v>
      </c>
      <c r="OU28" s="35">
        <v>30199.85372533882</v>
      </c>
      <c r="OV28" s="35">
        <v>30698.351466414053</v>
      </c>
      <c r="OW28" s="35">
        <v>31205.07772409427</v>
      </c>
      <c r="OX28" s="35">
        <v>31720.168323439779</v>
      </c>
      <c r="OY28" s="35">
        <v>32243.761331524001</v>
      </c>
      <c r="OZ28" s="35">
        <v>32775.997094442369</v>
      </c>
      <c r="PA28" s="35">
        <v>33317.018274931004</v>
      </c>
      <c r="PB28" s="35">
        <v>33866.969890606357</v>
      </c>
      <c r="PC28" s="35">
        <v>34425.999352836981</v>
      </c>
      <c r="PD28" s="35">
        <v>34994.256506256294</v>
      </c>
      <c r="PE28" s="35">
        <v>35571.893668926787</v>
      </c>
      <c r="PF28" s="35">
        <v>36159.065673168749</v>
      </c>
      <c r="PG28" s="35">
        <v>0</v>
      </c>
      <c r="PH28" s="35">
        <v>0</v>
      </c>
      <c r="PI28" s="35">
        <v>0</v>
      </c>
      <c r="PJ28" s="35">
        <v>0</v>
      </c>
      <c r="PK28" s="42">
        <v>227912.18616141449</v>
      </c>
      <c r="PL28" s="42">
        <v>227912.18616141449</v>
      </c>
      <c r="PM28" s="42">
        <v>227912.18616141449</v>
      </c>
      <c r="PN28" s="42">
        <v>227912.18616141449</v>
      </c>
      <c r="PO28" s="42">
        <v>227912.18616141449</v>
      </c>
      <c r="PP28" s="42">
        <v>227912.18616141449</v>
      </c>
      <c r="PQ28" s="42">
        <v>227912.18616141449</v>
      </c>
      <c r="PR28" s="35">
        <v>80323.729214904364</v>
      </c>
      <c r="PS28" s="35">
        <v>83522.26993283676</v>
      </c>
      <c r="PT28" s="35">
        <v>86848.178526043892</v>
      </c>
      <c r="PU28" s="35">
        <v>90306.526862319559</v>
      </c>
      <c r="PV28" s="35">
        <v>93902.58877437748</v>
      </c>
      <c r="PW28" s="35">
        <v>97641.848102222197</v>
      </c>
      <c r="PX28" s="35">
        <v>101530.00705576781</v>
      </c>
      <c r="PY28" s="35">
        <v>105572.99491046509</v>
      </c>
      <c r="PZ28" s="35">
        <v>109776.97704918915</v>
      </c>
      <c r="QA28" s="35">
        <v>114148.36436418677</v>
      </c>
      <c r="QB28" s="35">
        <v>118693.82303341012</v>
      </c>
      <c r="QC28" s="35">
        <v>123420.28468615143</v>
      </c>
      <c r="QD28" s="35">
        <v>128334.95697348099</v>
      </c>
      <c r="QE28" s="35">
        <v>133445.33455960546</v>
      </c>
      <c r="QF28" s="35">
        <v>138759.210550908</v>
      </c>
      <c r="QG28" s="35">
        <v>0</v>
      </c>
      <c r="QH28" s="35">
        <v>0</v>
      </c>
      <c r="QI28" s="35">
        <v>0</v>
      </c>
      <c r="QJ28" s="35">
        <v>0</v>
      </c>
      <c r="QK28" s="42">
        <v>189227.1085460177</v>
      </c>
      <c r="QL28" s="42">
        <v>189227.1085460177</v>
      </c>
      <c r="QM28" s="42">
        <v>189227.1085460177</v>
      </c>
      <c r="QN28" s="42">
        <v>189227.1085460177</v>
      </c>
      <c r="QO28" s="42">
        <v>189227.1085460177</v>
      </c>
      <c r="QP28" s="42">
        <v>189227.1085460177</v>
      </c>
      <c r="QQ28" s="42">
        <v>189227.1085460177</v>
      </c>
      <c r="QR28" s="35">
        <v>28752.40622093156</v>
      </c>
      <c r="QS28" s="35">
        <v>29227.011484982213</v>
      </c>
      <c r="QT28" s="35">
        <v>29709.450881415978</v>
      </c>
      <c r="QU28" s="35">
        <v>30199.85372533882</v>
      </c>
      <c r="QV28" s="35">
        <v>30698.351466414053</v>
      </c>
      <c r="QW28" s="35">
        <v>31205.07772409427</v>
      </c>
      <c r="QX28" s="35">
        <v>31720.168323439779</v>
      </c>
      <c r="QY28" s="35">
        <v>32243.761331524001</v>
      </c>
      <c r="QZ28" s="35">
        <v>32775.997094442369</v>
      </c>
      <c r="RA28" s="35">
        <v>33317.018274931004</v>
      </c>
      <c r="RB28" s="35">
        <v>33866.969890606357</v>
      </c>
      <c r="RC28" s="35">
        <v>34425.999352836981</v>
      </c>
      <c r="RD28" s="35">
        <v>34994.256506256294</v>
      </c>
      <c r="RE28" s="35">
        <v>35571.893668926787</v>
      </c>
      <c r="RF28" s="35">
        <v>36159.065673168749</v>
      </c>
      <c r="RG28" s="35">
        <v>0</v>
      </c>
      <c r="RH28" s="35">
        <v>0</v>
      </c>
      <c r="RI28" s="35">
        <v>0</v>
      </c>
      <c r="RJ28" s="35">
        <v>0</v>
      </c>
      <c r="RK28" s="42">
        <v>236705.50811029831</v>
      </c>
      <c r="RL28" s="42">
        <v>236705.50811029831</v>
      </c>
      <c r="RM28" s="42">
        <v>236705.50811029831</v>
      </c>
      <c r="RN28" s="42">
        <v>236705.50811029831</v>
      </c>
      <c r="RO28" s="42">
        <v>236705.50811029831</v>
      </c>
      <c r="RP28" s="42">
        <v>236705.50811029831</v>
      </c>
      <c r="RQ28" s="42">
        <v>236705.50811029831</v>
      </c>
      <c r="RR28" s="35">
        <v>80323.729214904364</v>
      </c>
      <c r="RS28" s="35">
        <v>83522.26993283676</v>
      </c>
      <c r="RT28" s="35">
        <v>86848.178526043892</v>
      </c>
      <c r="RU28" s="35">
        <v>90306.526862319559</v>
      </c>
      <c r="RV28" s="35">
        <v>93902.58877437748</v>
      </c>
      <c r="RW28" s="35">
        <v>97641.848102222197</v>
      </c>
      <c r="RX28" s="35">
        <v>101530.00705576781</v>
      </c>
      <c r="RY28" s="35">
        <v>105572.99491046509</v>
      </c>
      <c r="RZ28" s="35">
        <v>109776.97704918915</v>
      </c>
      <c r="SA28" s="35">
        <v>114148.36436418677</v>
      </c>
      <c r="SB28" s="35">
        <v>118693.82303341012</v>
      </c>
      <c r="SC28" s="35">
        <v>123420.28468615143</v>
      </c>
      <c r="SD28" s="35">
        <v>128334.95697348099</v>
      </c>
      <c r="SE28" s="35">
        <v>133445.33455960546</v>
      </c>
      <c r="SF28" s="35">
        <v>138759.210550908</v>
      </c>
      <c r="SG28" s="35">
        <v>0</v>
      </c>
      <c r="SH28" s="35">
        <v>0</v>
      </c>
      <c r="SI28" s="35">
        <v>0</v>
      </c>
      <c r="SJ28" s="35">
        <v>0</v>
      </c>
      <c r="SK28" s="42">
        <v>207593.90142130846</v>
      </c>
      <c r="SL28" s="42">
        <v>207593.90142130846</v>
      </c>
      <c r="SM28" s="42">
        <v>207593.90142130846</v>
      </c>
      <c r="SN28" s="42">
        <v>207593.90142130846</v>
      </c>
      <c r="SO28" s="42">
        <v>207593.90142130846</v>
      </c>
      <c r="SP28" s="42">
        <v>207593.90142130846</v>
      </c>
      <c r="SQ28" s="42">
        <v>207593.90142130846</v>
      </c>
      <c r="SR28" s="35">
        <v>28752.40622093156</v>
      </c>
      <c r="SS28" s="35">
        <v>29227.011484982213</v>
      </c>
      <c r="ST28" s="35">
        <v>29709.450881415978</v>
      </c>
      <c r="SU28" s="35">
        <v>30199.85372533882</v>
      </c>
      <c r="SV28" s="35">
        <v>30698.351466414053</v>
      </c>
      <c r="SW28" s="35">
        <v>31205.07772409427</v>
      </c>
      <c r="SX28" s="35">
        <v>31720.168323439779</v>
      </c>
      <c r="SY28" s="35">
        <v>32243.761331524001</v>
      </c>
      <c r="SZ28" s="35">
        <v>32775.997094442369</v>
      </c>
      <c r="TA28" s="35">
        <v>33317.018274931004</v>
      </c>
      <c r="TB28" s="35">
        <v>33866.969890606357</v>
      </c>
      <c r="TC28" s="35">
        <v>34425.999352836981</v>
      </c>
      <c r="TD28" s="35">
        <v>34994.256506256294</v>
      </c>
      <c r="TE28" s="35">
        <v>35571.893668926787</v>
      </c>
      <c r="TF28" s="35">
        <v>36159.065673168749</v>
      </c>
      <c r="TG28" s="43">
        <v>0</v>
      </c>
      <c r="TH28" s="43">
        <v>0</v>
      </c>
      <c r="TI28" s="43">
        <v>0</v>
      </c>
      <c r="TJ28" s="43">
        <v>0</v>
      </c>
      <c r="TK28" s="43">
        <v>678225.66513150407</v>
      </c>
      <c r="TL28" s="43">
        <v>705233.0317848355</v>
      </c>
      <c r="TM28" s="43">
        <v>0</v>
      </c>
      <c r="TN28" s="43">
        <v>762516.94045534718</v>
      </c>
      <c r="TO28" s="43">
        <v>792880.83797352959</v>
      </c>
      <c r="TP28" s="43">
        <v>0</v>
      </c>
      <c r="TQ28" s="43">
        <v>0</v>
      </c>
      <c r="TR28" s="43">
        <v>0</v>
      </c>
      <c r="TS28" s="43">
        <v>0</v>
      </c>
      <c r="TT28" s="43">
        <v>0</v>
      </c>
      <c r="TU28" s="43">
        <v>0</v>
      </c>
      <c r="TV28" s="43">
        <v>0</v>
      </c>
      <c r="TW28" s="43">
        <v>0</v>
      </c>
      <c r="TX28" s="43">
        <v>0</v>
      </c>
      <c r="TY28" s="43">
        <v>0</v>
      </c>
      <c r="TZ28" s="43">
        <v>0</v>
      </c>
      <c r="UA28" s="43">
        <v>0</v>
      </c>
      <c r="UB28" s="43">
        <v>0</v>
      </c>
      <c r="UC28" s="43">
        <v>0</v>
      </c>
      <c r="UD28" s="43">
        <v>0</v>
      </c>
      <c r="UE28" s="43">
        <v>0</v>
      </c>
      <c r="UF28" s="43">
        <v>0</v>
      </c>
      <c r="UG28" s="43">
        <v>0</v>
      </c>
      <c r="UH28" s="43">
        <v>0</v>
      </c>
      <c r="UI28" s="43">
        <v>0</v>
      </c>
      <c r="UJ28" s="43">
        <v>0</v>
      </c>
      <c r="UK28" s="43">
        <v>671032.38882092969</v>
      </c>
      <c r="UL28" s="43">
        <v>682108.87061642797</v>
      </c>
      <c r="UM28" s="43">
        <v>0</v>
      </c>
      <c r="UN28" s="43">
        <v>704813.35828526283</v>
      </c>
      <c r="UO28" s="43">
        <v>716447.44996597606</v>
      </c>
      <c r="UP28" s="43">
        <v>0</v>
      </c>
      <c r="UQ28" s="43">
        <v>0</v>
      </c>
      <c r="UR28" s="43">
        <v>0</v>
      </c>
      <c r="US28" s="43">
        <v>0</v>
      </c>
      <c r="UT28" s="43">
        <v>0</v>
      </c>
      <c r="UU28" s="43">
        <v>0</v>
      </c>
      <c r="UV28" s="43">
        <v>0</v>
      </c>
      <c r="UW28" s="43">
        <v>0</v>
      </c>
      <c r="UX28" s="43">
        <v>0</v>
      </c>
      <c r="UY28" s="43">
        <v>0</v>
      </c>
      <c r="UZ28" s="43">
        <v>0</v>
      </c>
      <c r="VA28" s="43">
        <v>0</v>
      </c>
      <c r="VB28" s="43">
        <v>0</v>
      </c>
      <c r="VC28" s="43">
        <v>0</v>
      </c>
      <c r="VD28" s="43">
        <v>0</v>
      </c>
      <c r="VE28" s="43">
        <v>0</v>
      </c>
      <c r="VF28" s="43">
        <v>0</v>
      </c>
      <c r="VG28" s="35"/>
      <c r="VH28" s="35"/>
      <c r="VI28" s="35"/>
      <c r="VJ28" s="43">
        <v>0</v>
      </c>
      <c r="VK28" s="43">
        <v>678225.66513150407</v>
      </c>
      <c r="VL28" s="43">
        <v>705233.0317848355</v>
      </c>
      <c r="VM28" s="43">
        <v>0</v>
      </c>
      <c r="VN28" s="43">
        <v>762516.94045534718</v>
      </c>
      <c r="VO28" s="43">
        <v>792880.83797352959</v>
      </c>
      <c r="VP28" s="43">
        <v>0</v>
      </c>
      <c r="VQ28" s="43">
        <v>857284.10818639118</v>
      </c>
      <c r="VR28" s="43">
        <v>891421.69310272555</v>
      </c>
      <c r="VS28" s="43">
        <v>0</v>
      </c>
      <c r="VT28" s="43">
        <v>963829.13369774981</v>
      </c>
      <c r="VU28" s="43">
        <v>1002209.4076142356</v>
      </c>
      <c r="VV28" s="43">
        <v>0</v>
      </c>
      <c r="VW28" s="43">
        <v>1083615.7932867906</v>
      </c>
      <c r="VX28" s="43">
        <v>1126766.0462854919</v>
      </c>
      <c r="VY28" s="43">
        <v>0</v>
      </c>
      <c r="VZ28" s="43">
        <v>1218289.7843683448</v>
      </c>
      <c r="WA28" s="43">
        <v>1266802.8392231243</v>
      </c>
      <c r="WB28" s="43">
        <v>0</v>
      </c>
      <c r="WC28" s="43">
        <v>1369701.3350039378</v>
      </c>
      <c r="WD28" s="43">
        <v>1424243.6917176673</v>
      </c>
      <c r="WE28" s="43">
        <v>0</v>
      </c>
      <c r="WF28" s="43">
        <v>1539930.6233896355</v>
      </c>
      <c r="WG28" s="35"/>
      <c r="WH28" s="35"/>
      <c r="WI28" s="35"/>
      <c r="WJ28" s="43">
        <v>0</v>
      </c>
      <c r="WK28" s="43">
        <v>671032.38882092969</v>
      </c>
      <c r="WL28" s="43">
        <v>682108.87061642797</v>
      </c>
      <c r="WM28" s="43">
        <v>0</v>
      </c>
      <c r="WN28" s="43">
        <v>704813.35828526283</v>
      </c>
      <c r="WO28" s="43">
        <v>716447.44996597606</v>
      </c>
      <c r="WP28" s="43">
        <v>0</v>
      </c>
      <c r="WQ28" s="43">
        <v>740294.92211279122</v>
      </c>
      <c r="WR28" s="43">
        <v>752514.69475668704</v>
      </c>
      <c r="WS28" s="43">
        <v>0</v>
      </c>
      <c r="WT28" s="43">
        <v>777562.6912624063</v>
      </c>
      <c r="WU28" s="43">
        <v>790397.62909567531</v>
      </c>
      <c r="WV28" s="43">
        <v>0</v>
      </c>
      <c r="WW28" s="43">
        <v>816706.58650164132</v>
      </c>
      <c r="WX28" s="43">
        <v>830187.65803910326</v>
      </c>
      <c r="WY28" s="43">
        <v>0</v>
      </c>
      <c r="WZ28" s="43">
        <v>857821.05537013896</v>
      </c>
      <c r="XA28" s="43">
        <v>871980.78813698469</v>
      </c>
      <c r="XB28" s="43">
        <v>0</v>
      </c>
      <c r="XC28" s="43">
        <v>901005.30006544804</v>
      </c>
      <c r="XD28" s="43">
        <v>915877.85908060696</v>
      </c>
      <c r="XE28" s="43">
        <v>0</v>
      </c>
      <c r="XF28" s="43">
        <v>946363.51680099755</v>
      </c>
      <c r="XG28" s="25">
        <v>65.632519036137211</v>
      </c>
      <c r="XH28" s="25">
        <v>20</v>
      </c>
      <c r="XI28" s="25">
        <v>1</v>
      </c>
      <c r="XJ28" s="25">
        <v>4.7287525190819117</v>
      </c>
      <c r="XK28" s="25">
        <v>44.94</v>
      </c>
      <c r="XL28" s="25">
        <v>20</v>
      </c>
      <c r="XM28" s="25">
        <v>1</v>
      </c>
      <c r="XN28" s="25">
        <v>3.9740387425564636</v>
      </c>
      <c r="XO28" s="25">
        <v>47.988377373422459</v>
      </c>
      <c r="XP28" s="25">
        <v>10</v>
      </c>
      <c r="XQ28" s="25">
        <v>6.5483870836207219</v>
      </c>
      <c r="XR28" s="25">
        <v>47.988377373422459</v>
      </c>
      <c r="XS28" s="25">
        <v>10</v>
      </c>
      <c r="XT28" s="25">
        <v>7.1853237287588749</v>
      </c>
      <c r="XU28" s="25">
        <v>24.090272043126575</v>
      </c>
      <c r="XV28" s="25">
        <v>5</v>
      </c>
      <c r="XW28" s="25">
        <v>1.4</v>
      </c>
      <c r="XX28" s="25">
        <v>8.6293271381413703</v>
      </c>
      <c r="XY28" s="25">
        <v>5</v>
      </c>
      <c r="XZ28" s="25">
        <v>1.4</v>
      </c>
      <c r="YA28" s="25">
        <v>9</v>
      </c>
      <c r="YB28" s="25">
        <v>9</v>
      </c>
      <c r="YC28" s="43">
        <f t="shared" si="68"/>
        <v>313229.0571166306</v>
      </c>
      <c r="YD28" s="45"/>
      <c r="YE28" s="46">
        <v>1.69</v>
      </c>
      <c r="YF28" s="46">
        <v>1.5649999999999999</v>
      </c>
      <c r="YG28" s="46">
        <v>1.423</v>
      </c>
      <c r="YH28" s="46">
        <v>2</v>
      </c>
      <c r="YI28" s="25">
        <v>0.65</v>
      </c>
      <c r="YJ28" s="25">
        <v>0.65</v>
      </c>
      <c r="YK28" s="76" t="s">
        <v>4323</v>
      </c>
      <c r="YL28" s="48">
        <v>0</v>
      </c>
      <c r="YM28" s="48">
        <v>0</v>
      </c>
      <c r="YN28" s="48">
        <v>0</v>
      </c>
      <c r="YO28" s="48">
        <v>0</v>
      </c>
      <c r="YP28" s="48">
        <v>8738294.9624181036</v>
      </c>
      <c r="YQ28" s="48">
        <v>8738294.9624181036</v>
      </c>
      <c r="YR28" s="48">
        <v>8738294.9624181036</v>
      </c>
      <c r="YS28" s="48">
        <v>8738294.9624181036</v>
      </c>
      <c r="YT28" s="48">
        <v>8738294.9624181036</v>
      </c>
      <c r="YU28" s="48">
        <v>8738294.9624181036</v>
      </c>
      <c r="YV28" s="48">
        <v>8738294.9624181036</v>
      </c>
      <c r="YW28" s="48">
        <v>5271848.6867507417</v>
      </c>
      <c r="YX28" s="48">
        <v>5481776.9713082993</v>
      </c>
      <c r="YY28" s="48">
        <v>5700064.7303644186</v>
      </c>
      <c r="YZ28" s="48">
        <v>5927044.8433786249</v>
      </c>
      <c r="ZA28" s="48">
        <v>6163063.4452768946</v>
      </c>
      <c r="ZB28" s="48">
        <v>6408480.4542927165</v>
      </c>
      <c r="ZC28" s="48">
        <v>6663670.1208268264</v>
      </c>
      <c r="ZD28" s="48">
        <v>6929021.5981631167</v>
      </c>
      <c r="ZE28" s="48">
        <v>7204939.5359105049</v>
      </c>
      <c r="ZF28" s="48">
        <v>7491844.6970764147</v>
      </c>
      <c r="ZG28" s="48">
        <v>7790174.5997121911</v>
      </c>
      <c r="ZH28" s="48">
        <v>8100384.1841093078</v>
      </c>
      <c r="ZI28" s="48">
        <v>8422946.5065638404</v>
      </c>
      <c r="ZJ28" s="48">
        <v>8758353.4607670046</v>
      </c>
      <c r="ZK28" s="48">
        <v>9107116.5279218405</v>
      </c>
      <c r="ZL28" s="49">
        <v>0</v>
      </c>
      <c r="ZM28" s="49">
        <v>0</v>
      </c>
      <c r="ZN28" s="49">
        <v>0</v>
      </c>
      <c r="ZO28" s="49">
        <v>0</v>
      </c>
      <c r="ZP28" s="49">
        <v>7852231.7803089041</v>
      </c>
      <c r="ZQ28" s="49">
        <v>7852231.7803089041</v>
      </c>
      <c r="ZR28" s="49">
        <v>7852231.7803089041</v>
      </c>
      <c r="ZS28" s="49">
        <v>7852231.7803089041</v>
      </c>
      <c r="ZT28" s="49">
        <v>7852231.7803089041</v>
      </c>
      <c r="ZU28" s="49">
        <v>7852231.7803089041</v>
      </c>
      <c r="ZV28" s="49">
        <v>7852231.7803089041</v>
      </c>
      <c r="ZW28" s="49">
        <v>1292133.1355686642</v>
      </c>
      <c r="ZX28" s="49">
        <v>1313461.8961351006</v>
      </c>
      <c r="ZY28" s="49">
        <v>1335142.7226108341</v>
      </c>
      <c r="ZZ28" s="49">
        <v>1357181.4264167266</v>
      </c>
      <c r="AAA28" s="49">
        <v>1379583.9149006475</v>
      </c>
      <c r="AAB28" s="49">
        <v>1402356.1929207963</v>
      </c>
      <c r="AAC28" s="49">
        <v>1425504.3644553835</v>
      </c>
      <c r="AAD28" s="49">
        <v>1449034.6342386885</v>
      </c>
      <c r="AAE28" s="49">
        <v>1472953.3094242399</v>
      </c>
      <c r="AAF28" s="49">
        <v>1497266.8012753993</v>
      </c>
      <c r="AAG28" s="49">
        <v>1521981.6268838495</v>
      </c>
      <c r="AAH28" s="49">
        <v>1547104.410916494</v>
      </c>
      <c r="AAI28" s="49">
        <v>1572641.8873911577</v>
      </c>
      <c r="AAJ28" s="49">
        <v>1598600.9014815697</v>
      </c>
      <c r="AAK28" s="49">
        <v>1624988.4113522035</v>
      </c>
      <c r="AAL28" s="49">
        <v>0</v>
      </c>
      <c r="AAM28" s="49">
        <v>0</v>
      </c>
      <c r="AAN28" s="49">
        <v>0</v>
      </c>
      <c r="AAO28" s="49">
        <v>0</v>
      </c>
      <c r="AAP28" s="49">
        <v>10937135.997515671</v>
      </c>
      <c r="AAQ28" s="49">
        <v>10937135.997515671</v>
      </c>
      <c r="AAR28" s="49">
        <v>10937135.997515671</v>
      </c>
      <c r="AAS28" s="49">
        <v>10937135.997515671</v>
      </c>
      <c r="AAT28" s="49">
        <v>10937135.997515671</v>
      </c>
      <c r="AAU28" s="49">
        <v>10937135.997515671</v>
      </c>
      <c r="AAV28" s="49">
        <v>10937135.997515671</v>
      </c>
      <c r="AAW28" s="49">
        <v>3854605.4296054291</v>
      </c>
      <c r="AAX28" s="49">
        <v>4008098.2086218265</v>
      </c>
      <c r="AAY28" s="49">
        <v>4167703.1653021588</v>
      </c>
      <c r="AAZ28" s="49">
        <v>4333663.6903521037</v>
      </c>
      <c r="ABA28" s="49">
        <v>4506232.86644613</v>
      </c>
      <c r="ABB28" s="49">
        <v>4685673.8541678321</v>
      </c>
      <c r="ABC28" s="49">
        <v>4872260.2933184309</v>
      </c>
      <c r="ABD28" s="49">
        <v>5066276.7202058071</v>
      </c>
      <c r="ABE28" s="49">
        <v>5268019.0015500253</v>
      </c>
      <c r="ABF28" s="49">
        <v>5477794.7856675228</v>
      </c>
      <c r="ABG28" s="49">
        <v>5695923.9716215078</v>
      </c>
      <c r="ABH28" s="49">
        <v>5922739.1970542679</v>
      </c>
      <c r="ABI28" s="49">
        <v>6158586.3454453405</v>
      </c>
      <c r="ABJ28" s="49">
        <v>6403825.0735689607</v>
      </c>
      <c r="ABK28" s="49">
        <v>6658829.3599551562</v>
      </c>
      <c r="ABL28" s="50">
        <v>0</v>
      </c>
      <c r="ABM28" s="50">
        <v>0</v>
      </c>
      <c r="ABN28" s="50">
        <v>0</v>
      </c>
      <c r="ABO28" s="50">
        <v>0</v>
      </c>
      <c r="ABP28" s="50">
        <v>9080701.8941878714</v>
      </c>
      <c r="ABQ28" s="50">
        <v>9080701.8941878714</v>
      </c>
      <c r="ABR28" s="50">
        <v>9080701.8941878714</v>
      </c>
      <c r="ABS28" s="50">
        <v>9080701.8941878714</v>
      </c>
      <c r="ABT28" s="50">
        <v>9080701.8941878714</v>
      </c>
      <c r="ABU28" s="50">
        <v>9080701.8941878714</v>
      </c>
      <c r="ABV28" s="50">
        <v>9080701.8941878714</v>
      </c>
      <c r="ABW28" s="50">
        <v>1379781.3201240031</v>
      </c>
      <c r="ABX28" s="50">
        <v>1402556.8566386788</v>
      </c>
      <c r="ABY28" s="50">
        <v>1425708.3404545484</v>
      </c>
      <c r="ABZ28" s="50">
        <v>1449241.9771937174</v>
      </c>
      <c r="ACA28" s="50">
        <v>1473164.0749122342</v>
      </c>
      <c r="ACB28" s="50">
        <v>1497481.0457908146</v>
      </c>
      <c r="ACC28" s="50">
        <v>1522199.4078537093</v>
      </c>
      <c r="ACD28" s="50">
        <v>1547325.7867157403</v>
      </c>
      <c r="ACE28" s="50">
        <v>1572866.9173582986</v>
      </c>
      <c r="ACF28" s="50">
        <v>1598829.6459346015</v>
      </c>
      <c r="ACG28" s="50">
        <v>1625220.9316047537</v>
      </c>
      <c r="ACH28" s="50">
        <v>1652047.8484011383</v>
      </c>
      <c r="ACI28" s="50">
        <v>1679317.5871245712</v>
      </c>
      <c r="ACJ28" s="50">
        <v>1707037.4572717159</v>
      </c>
      <c r="ACK28" s="50">
        <v>1735214.8889943878</v>
      </c>
      <c r="ACL28" s="49">
        <v>0</v>
      </c>
      <c r="ACM28" s="49">
        <v>0</v>
      </c>
      <c r="ACN28" s="49">
        <v>0</v>
      </c>
      <c r="ACO28" s="49">
        <v>0</v>
      </c>
      <c r="ACP28" s="49">
        <v>5702300.08448359</v>
      </c>
      <c r="ACQ28" s="49">
        <v>5702300.08448359</v>
      </c>
      <c r="ACR28" s="49">
        <v>5702300.08448359</v>
      </c>
      <c r="ACS28" s="49">
        <v>5702300.08448359</v>
      </c>
      <c r="ACT28" s="49">
        <v>5702300.08448359</v>
      </c>
      <c r="ACU28" s="49">
        <v>5702300.08448359</v>
      </c>
      <c r="ACV28" s="49">
        <v>5702300.08448359</v>
      </c>
      <c r="ACW28" s="49">
        <v>1935020.48830548</v>
      </c>
      <c r="ACX28" s="49">
        <v>2012074.2043414887</v>
      </c>
      <c r="ACY28" s="49">
        <v>2092196.2471424208</v>
      </c>
      <c r="ACZ28" s="49">
        <v>2175508.799383196</v>
      </c>
      <c r="ADA28" s="49">
        <v>2262138.909128597</v>
      </c>
      <c r="ADB28" s="49">
        <v>2352218.683576175</v>
      </c>
      <c r="ADC28" s="49">
        <v>2445885.4905140074</v>
      </c>
      <c r="ADD28" s="49">
        <v>2543282.1678007212</v>
      </c>
      <c r="ADE28" s="49">
        <v>2644557.2411870291</v>
      </c>
      <c r="ADF28" s="49">
        <v>2749865.1508111944</v>
      </c>
      <c r="ADG28" s="49">
        <v>2859366.4867135729</v>
      </c>
      <c r="ADH28" s="49">
        <v>2973228.2337295166</v>
      </c>
      <c r="ADI28" s="49">
        <v>3091624.0261341012</v>
      </c>
      <c r="ADJ28" s="49">
        <v>3214734.412426936</v>
      </c>
      <c r="ADK28" s="49">
        <v>3342747.1306608529</v>
      </c>
      <c r="ADL28" s="50">
        <v>0</v>
      </c>
      <c r="ADM28" s="50">
        <v>0</v>
      </c>
      <c r="ADN28" s="50">
        <v>0</v>
      </c>
      <c r="ADO28" s="50">
        <v>0</v>
      </c>
      <c r="ADP28" s="50">
        <v>1791395.6872475415</v>
      </c>
      <c r="ADQ28" s="50">
        <v>1791395.6872475415</v>
      </c>
      <c r="ADR28" s="50">
        <v>1791395.6872475415</v>
      </c>
      <c r="ADS28" s="50">
        <v>1791395.6872475415</v>
      </c>
      <c r="ADT28" s="50">
        <v>1791395.6872475415</v>
      </c>
      <c r="ADU28" s="50">
        <v>1791395.6872475415</v>
      </c>
      <c r="ADV28" s="50">
        <v>1791395.6872475415</v>
      </c>
      <c r="ADW28" s="50">
        <v>248113.91928914946</v>
      </c>
      <c r="ADX28" s="50">
        <v>252209.44337412651</v>
      </c>
      <c r="ADY28" s="50">
        <v>256372.57075028095</v>
      </c>
      <c r="ADZ28" s="50">
        <v>260604.41731996604</v>
      </c>
      <c r="AEA28" s="50">
        <v>264906.11740532872</v>
      </c>
      <c r="AEB28" s="50">
        <v>269278.82405233744</v>
      </c>
      <c r="AEC28" s="50">
        <v>273723.70933987113</v>
      </c>
      <c r="AED28" s="50">
        <v>278241.96469387336</v>
      </c>
      <c r="AEE28" s="50">
        <v>282834.80120671424</v>
      </c>
      <c r="AEF28" s="50">
        <v>287503.4499618141</v>
      </c>
      <c r="AEG28" s="50">
        <v>292249.16236362612</v>
      </c>
      <c r="AEH28" s="50">
        <v>297073.21047307341</v>
      </c>
      <c r="AEI28" s="50">
        <v>301976.88734851766</v>
      </c>
      <c r="AEJ28" s="50">
        <v>306961.50739234913</v>
      </c>
      <c r="AEK28" s="50">
        <v>312028.40670331114</v>
      </c>
      <c r="AEL28" s="48">
        <v>0</v>
      </c>
      <c r="AEM28" s="48">
        <v>0</v>
      </c>
      <c r="AEN28" s="48">
        <v>0</v>
      </c>
      <c r="AEO28" s="48">
        <v>0</v>
      </c>
      <c r="AEP28" s="48">
        <v>827852.5037573158</v>
      </c>
      <c r="AEQ28" s="48">
        <v>1050940.71604227</v>
      </c>
      <c r="AER28" s="48">
        <v>1290483.2396477009</v>
      </c>
      <c r="AES28" s="48">
        <v>1547436.7694213386</v>
      </c>
      <c r="AET28" s="48">
        <v>1822808.1012734214</v>
      </c>
      <c r="AEU28" s="48">
        <v>2117656.605273861</v>
      </c>
      <c r="AEV28" s="48">
        <v>2433096.8162655816</v>
      </c>
      <c r="AEW28" s="48">
        <v>2529984.2406115714</v>
      </c>
      <c r="AEX28" s="48">
        <v>2630729.7822892061</v>
      </c>
      <c r="AEY28" s="48">
        <v>2735487.0739236148</v>
      </c>
      <c r="AEZ28" s="48">
        <v>2844415.8658863609</v>
      </c>
      <c r="AFA28" s="48">
        <v>2957682.2699078764</v>
      </c>
      <c r="AFB28" s="48">
        <v>3075459.0123907365</v>
      </c>
      <c r="AFC28" s="48">
        <v>3197925.6978099965</v>
      </c>
      <c r="AFD28" s="48">
        <v>3325269.0826023137</v>
      </c>
      <c r="AFE28" s="48">
        <v>3457683.3599614785</v>
      </c>
      <c r="AFF28" s="48">
        <v>3595370.4559747139</v>
      </c>
      <c r="AFG28" s="48">
        <v>3738540.3375512799</v>
      </c>
      <c r="AFH28" s="48">
        <v>3887411.3326129895</v>
      </c>
      <c r="AFI28" s="48">
        <v>4042210.4630349246</v>
      </c>
      <c r="AFJ28" s="48">
        <v>4203173.7908440391</v>
      </c>
      <c r="AFK28" s="48">
        <v>4370546.7782036169</v>
      </c>
      <c r="AFL28" s="49">
        <v>0</v>
      </c>
      <c r="AFM28" s="49">
        <v>0</v>
      </c>
      <c r="AFN28" s="49">
        <v>0</v>
      </c>
      <c r="AFO28" s="93">
        <v>0</v>
      </c>
      <c r="AFP28" s="93">
        <v>897316.08330690418</v>
      </c>
      <c r="AFQ28" s="93">
        <v>1539374.7279788952</v>
      </c>
      <c r="AFR28" s="93">
        <v>2202385.3280304177</v>
      </c>
      <c r="AFS28" s="93">
        <v>2886864.634793391</v>
      </c>
      <c r="AFT28" s="93">
        <v>3593340.750490163</v>
      </c>
      <c r="AFU28" s="93">
        <v>4322353.3621647572</v>
      </c>
      <c r="AFV28" s="93">
        <v>5074453.9802441988</v>
      </c>
      <c r="AFW28" s="93">
        <v>5158216.1027149633</v>
      </c>
      <c r="AFX28" s="93">
        <v>5243360.8553540418</v>
      </c>
      <c r="AFY28" s="93">
        <v>5329911.0607228251</v>
      </c>
      <c r="AFZ28" s="93">
        <v>5417889.918106229</v>
      </c>
      <c r="AGA28" s="93">
        <v>5507321.0097311242</v>
      </c>
      <c r="AGB28" s="93">
        <v>5598228.3070874233</v>
      </c>
      <c r="AGC28" s="93">
        <v>5690636.1773534948</v>
      </c>
      <c r="AGD28" s="93">
        <v>5784569.3899276489</v>
      </c>
      <c r="AGE28" s="93">
        <v>5880053.1230674339</v>
      </c>
      <c r="AGF28" s="93">
        <v>5977112.9706385173</v>
      </c>
      <c r="AGG28" s="93">
        <v>6075774.9489749772</v>
      </c>
      <c r="AGH28" s="93">
        <v>6176065.5038528349</v>
      </c>
      <c r="AGI28" s="93">
        <v>6278011.5175786894</v>
      </c>
      <c r="AGJ28" s="93">
        <v>6381640.3161953604</v>
      </c>
      <c r="AGK28" s="93">
        <v>6486979.6768064899</v>
      </c>
      <c r="AGL28" s="49">
        <v>0</v>
      </c>
      <c r="AGM28" s="49">
        <v>0</v>
      </c>
      <c r="AGN28" s="49">
        <v>0</v>
      </c>
      <c r="AGO28" s="49">
        <v>0</v>
      </c>
      <c r="AGP28" s="49">
        <v>933042.89607714617</v>
      </c>
      <c r="AGQ28" s="49">
        <v>1940394.4858329829</v>
      </c>
      <c r="AGR28" s="49">
        <v>3026493.296675615</v>
      </c>
      <c r="AGS28" s="49">
        <v>4196013.5158989811</v>
      </c>
      <c r="AGT28" s="49">
        <v>5453876.7208363814</v>
      </c>
      <c r="AGU28" s="49">
        <v>6805264.1695363959</v>
      </c>
      <c r="AGV28" s="49">
        <v>8255629.6780015798</v>
      </c>
      <c r="AGW28" s="49">
        <v>8584373.9723135345</v>
      </c>
      <c r="AGX28" s="49">
        <v>8926209.0683278292</v>
      </c>
      <c r="AGY28" s="49">
        <v>9281656.2498877868</v>
      </c>
      <c r="AGZ28" s="49">
        <v>9651257.5586826988</v>
      </c>
      <c r="AHA28" s="49">
        <v>10035576.620838126</v>
      </c>
      <c r="AHB28" s="49">
        <v>10435199.506421531</v>
      </c>
      <c r="AHC28" s="49">
        <v>10850735.623173976</v>
      </c>
      <c r="AHD28" s="49">
        <v>11282818.645830754</v>
      </c>
      <c r="AHE28" s="49">
        <v>11732107.482448155</v>
      </c>
      <c r="AHF28" s="49">
        <v>12199287.279209949</v>
      </c>
      <c r="AHG28" s="49">
        <v>12685070.465245916</v>
      </c>
      <c r="AHH28" s="49">
        <v>13190197.839055657</v>
      </c>
      <c r="AHI28" s="49">
        <v>13715439.698194509</v>
      </c>
      <c r="AHJ28" s="49">
        <v>14261597.013944238</v>
      </c>
      <c r="AHK28" s="49">
        <v>14829502.652759846</v>
      </c>
      <c r="AHL28" s="50">
        <v>0</v>
      </c>
      <c r="AHM28" s="50">
        <v>0</v>
      </c>
      <c r="AHN28" s="50">
        <v>0</v>
      </c>
      <c r="AHO28" s="50">
        <v>0</v>
      </c>
      <c r="AHP28" s="50">
        <v>1069662.5426776856</v>
      </c>
      <c r="AHQ28" s="50">
        <v>2174638.1280003437</v>
      </c>
      <c r="AHR28" s="50">
        <v>3315801.1048381263</v>
      </c>
      <c r="AHS28" s="50">
        <v>4494045.0654628547</v>
      </c>
      <c r="AHT28" s="50">
        <v>5710283.2426026026</v>
      </c>
      <c r="AHU28" s="50">
        <v>6965448.9143611146</v>
      </c>
      <c r="AHV28" s="50">
        <v>8260495.8171535283</v>
      </c>
      <c r="AHW28" s="50">
        <v>8396848.7459611222</v>
      </c>
      <c r="AHX28" s="50">
        <v>8535452.4017959982</v>
      </c>
      <c r="AHY28" s="50">
        <v>8676343.9365711771</v>
      </c>
      <c r="AHZ28" s="50">
        <v>8819561.1154524758</v>
      </c>
      <c r="AIA28" s="50">
        <v>8965142.3269812427</v>
      </c>
      <c r="AIB28" s="50">
        <v>9113126.5933641829</v>
      </c>
      <c r="AIC28" s="50">
        <v>9263553.5809330456</v>
      </c>
      <c r="AID28" s="50">
        <v>9416463.6107769385</v>
      </c>
      <c r="AIE28" s="50">
        <v>9571897.6695501823</v>
      </c>
      <c r="AIF28" s="50">
        <v>9729897.4204585347</v>
      </c>
      <c r="AIG28" s="50">
        <v>9890505.2144267838</v>
      </c>
      <c r="AIH28" s="50">
        <v>10053764.101450661</v>
      </c>
      <c r="AII28" s="50">
        <v>10219717.842136148</v>
      </c>
      <c r="AIJ28" s="50">
        <v>10388410.919429259</v>
      </c>
      <c r="AIK28" s="50">
        <v>10559888.55053943</v>
      </c>
      <c r="AIL28" s="49">
        <v>0</v>
      </c>
      <c r="AIM28" s="49">
        <v>0</v>
      </c>
      <c r="AIN28" s="49">
        <v>0</v>
      </c>
      <c r="AIO28" s="49">
        <v>0</v>
      </c>
      <c r="AIP28" s="49">
        <v>213840.56265322719</v>
      </c>
      <c r="AIQ28" s="49">
        <v>444711.65298431984</v>
      </c>
      <c r="AIR28" s="49">
        <v>693630.52025619091</v>
      </c>
      <c r="AIS28" s="49">
        <v>961668.42372721434</v>
      </c>
      <c r="AIT28" s="49">
        <v>1249953.3210406231</v>
      </c>
      <c r="AIU28" s="49">
        <v>1559672.685077908</v>
      </c>
      <c r="AIV28" s="49">
        <v>1892076.4552443177</v>
      </c>
      <c r="AIW28" s="49">
        <v>1967420.1132478977</v>
      </c>
      <c r="AIX28" s="49">
        <v>2045764.0024448989</v>
      </c>
      <c r="AIY28" s="49">
        <v>2127227.5939023281</v>
      </c>
      <c r="AIZ28" s="49">
        <v>2211935.1160991839</v>
      </c>
      <c r="AJA28" s="49">
        <v>2300015.7443695497</v>
      </c>
      <c r="AJB28" s="49">
        <v>2391603.7978894343</v>
      </c>
      <c r="AJC28" s="49">
        <v>2486838.9445077442</v>
      </c>
      <c r="AJD28" s="49">
        <v>2585866.4137337608</v>
      </c>
      <c r="AJE28" s="49">
        <v>2688837.2182058999</v>
      </c>
      <c r="AJF28" s="49">
        <v>2795908.3839795073</v>
      </c>
      <c r="AJG28" s="49">
        <v>2907243.1899848459</v>
      </c>
      <c r="AJH28" s="49">
        <v>3023011.4170204559</v>
      </c>
      <c r="AJI28" s="49">
        <v>3143389.6066615814</v>
      </c>
      <c r="AJJ28" s="49">
        <v>3268561.3304784913</v>
      </c>
      <c r="AJK28" s="49">
        <v>3398717.4699752429</v>
      </c>
      <c r="AJL28" s="50">
        <v>0</v>
      </c>
      <c r="AJM28" s="50">
        <v>0</v>
      </c>
      <c r="AJN28" s="50">
        <v>0</v>
      </c>
      <c r="AJO28" s="50">
        <v>0</v>
      </c>
      <c r="AJP28" s="50">
        <v>227361.56232991503</v>
      </c>
      <c r="AJQ28" s="50">
        <v>462229.06997066183</v>
      </c>
      <c r="AJR28" s="50">
        <v>704788.36968905467</v>
      </c>
      <c r="AJS28" s="50">
        <v>955229.39852308575</v>
      </c>
      <c r="AJT28" s="50">
        <v>1213746.2681776537</v>
      </c>
      <c r="AJU28" s="50">
        <v>1480537.3510919998</v>
      </c>
      <c r="AJV28" s="50">
        <v>1755805.3682110438</v>
      </c>
      <c r="AJW28" s="50">
        <v>1784787.7936817429</v>
      </c>
      <c r="AJX28" s="50">
        <v>1814248.6212586048</v>
      </c>
      <c r="AJY28" s="50">
        <v>1844195.7477470723</v>
      </c>
      <c r="AJZ28" s="50">
        <v>1874637.2003022137</v>
      </c>
      <c r="AKA28" s="50">
        <v>1905581.1385803588</v>
      </c>
      <c r="AKB28" s="50">
        <v>1937035.8569262461</v>
      </c>
      <c r="AKC28" s="50">
        <v>1969009.7865962733</v>
      </c>
      <c r="AKD28" s="50">
        <v>2001511.4980184494</v>
      </c>
      <c r="AKE28" s="50">
        <v>2034549.7030896472</v>
      </c>
      <c r="AKF28" s="50">
        <v>2068133.257510778</v>
      </c>
      <c r="AKG28" s="50">
        <v>2102271.163160509</v>
      </c>
      <c r="AKH28" s="50">
        <v>2136972.5705081685</v>
      </c>
      <c r="AKI28" s="50">
        <v>2172246.781066475</v>
      </c>
      <c r="AKJ28" s="50">
        <v>2208103.249884753</v>
      </c>
      <c r="AKK28" s="50">
        <v>2244551.5880833073</v>
      </c>
      <c r="AKL28" s="51">
        <v>0</v>
      </c>
      <c r="AKM28" s="51">
        <v>0</v>
      </c>
      <c r="AKN28" s="51">
        <v>0</v>
      </c>
      <c r="AKO28" s="51">
        <v>0</v>
      </c>
      <c r="AKP28" s="51">
        <v>3004539.6965325628</v>
      </c>
      <c r="AKQ28" s="51">
        <v>3124182.3308068211</v>
      </c>
      <c r="AKR28" s="51">
        <v>0</v>
      </c>
      <c r="AKS28" s="51">
        <v>3161395.2351278695</v>
      </c>
      <c r="AKT28" s="51">
        <v>3287283.9542382536</v>
      </c>
      <c r="AKU28" s="51">
        <v>0</v>
      </c>
      <c r="AKV28" s="51">
        <v>0</v>
      </c>
      <c r="AKW28" s="51">
        <v>0</v>
      </c>
      <c r="AKX28" s="51">
        <v>0</v>
      </c>
      <c r="AKY28" s="51">
        <v>0</v>
      </c>
      <c r="AKZ28" s="51">
        <v>0</v>
      </c>
      <c r="ALA28" s="51">
        <v>0</v>
      </c>
      <c r="ALB28" s="51">
        <v>0</v>
      </c>
      <c r="ALC28" s="51">
        <v>0</v>
      </c>
      <c r="ALD28" s="51">
        <v>0</v>
      </c>
      <c r="ALE28" s="51">
        <v>0</v>
      </c>
      <c r="ALF28" s="51">
        <v>0</v>
      </c>
      <c r="ALG28" s="51">
        <v>0</v>
      </c>
      <c r="ALH28" s="51">
        <v>0</v>
      </c>
      <c r="ALI28" s="51">
        <v>0</v>
      </c>
      <c r="ALJ28" s="51">
        <v>0</v>
      </c>
      <c r="ALK28" s="51">
        <v>0</v>
      </c>
      <c r="ALL28" s="51">
        <v>0</v>
      </c>
      <c r="ALM28" s="51">
        <v>0</v>
      </c>
      <c r="ALN28" s="51">
        <v>0</v>
      </c>
      <c r="ALO28" s="51">
        <v>0</v>
      </c>
      <c r="ALP28" s="51">
        <v>2972673.4824767183</v>
      </c>
      <c r="ALQ28" s="51">
        <v>3021742.2968307757</v>
      </c>
      <c r="ALR28" s="51">
        <v>0</v>
      </c>
      <c r="ALS28" s="51">
        <v>2922156.1834506998</v>
      </c>
      <c r="ALT28" s="51">
        <v>2970391.1275589368</v>
      </c>
      <c r="ALU28" s="51">
        <v>0</v>
      </c>
      <c r="ALV28" s="51">
        <v>0</v>
      </c>
      <c r="ALW28" s="51">
        <v>0</v>
      </c>
      <c r="ALX28" s="51">
        <v>0</v>
      </c>
      <c r="ALY28" s="51">
        <v>0</v>
      </c>
      <c r="ALZ28" s="51">
        <v>0</v>
      </c>
      <c r="AMA28" s="51">
        <v>0</v>
      </c>
      <c r="AMB28" s="51">
        <v>0</v>
      </c>
      <c r="AMC28" s="51">
        <v>0</v>
      </c>
      <c r="AMD28" s="51">
        <v>0</v>
      </c>
      <c r="AME28" s="51">
        <v>0</v>
      </c>
      <c r="AMF28" s="51">
        <v>0</v>
      </c>
      <c r="AMG28" s="51">
        <v>0</v>
      </c>
      <c r="AMH28" s="51">
        <v>0</v>
      </c>
      <c r="AMI28" s="51">
        <v>0</v>
      </c>
      <c r="AMJ28" s="51">
        <v>0</v>
      </c>
      <c r="AMK28" s="51">
        <v>0</v>
      </c>
      <c r="AML28" s="50">
        <v>0</v>
      </c>
      <c r="AMM28" s="50">
        <v>0</v>
      </c>
      <c r="AMN28" s="50">
        <v>0</v>
      </c>
      <c r="AMO28" s="50">
        <v>0</v>
      </c>
      <c r="AMP28" s="50">
        <v>3004539.6965325628</v>
      </c>
      <c r="AMQ28" s="50">
        <v>3124182.3308068211</v>
      </c>
      <c r="AMR28" s="50">
        <v>0</v>
      </c>
      <c r="AMS28" s="50">
        <v>3161395.2351278695</v>
      </c>
      <c r="AMT28" s="50">
        <v>3287283.9542382536</v>
      </c>
      <c r="AMU28" s="50">
        <v>0</v>
      </c>
      <c r="AMV28" s="50">
        <v>3554299.9125407776</v>
      </c>
      <c r="AMW28" s="50">
        <v>3695834.3396039</v>
      </c>
      <c r="AMX28" s="50">
        <v>0</v>
      </c>
      <c r="AMY28" s="50">
        <v>3996035.5883108708</v>
      </c>
      <c r="AMZ28" s="50">
        <v>4155160.2039686209</v>
      </c>
      <c r="ANA28" s="50">
        <v>0</v>
      </c>
      <c r="ANB28" s="50">
        <v>4492671.0789670339</v>
      </c>
      <c r="ANC28" s="50">
        <v>4671572.027899649</v>
      </c>
      <c r="AND28" s="50">
        <v>0</v>
      </c>
      <c r="ANE28" s="50">
        <v>5051029.4459911576</v>
      </c>
      <c r="ANF28" s="50">
        <v>5252164.5714190733</v>
      </c>
      <c r="ANG28" s="50">
        <v>0</v>
      </c>
      <c r="ANH28" s="50">
        <v>5678781.7349263262</v>
      </c>
      <c r="ANI28" s="50">
        <v>5904914.345861448</v>
      </c>
      <c r="ANJ28" s="50">
        <v>0</v>
      </c>
      <c r="ANK28" s="50">
        <v>6384552.3645734284</v>
      </c>
      <c r="ANL28" s="50">
        <v>0</v>
      </c>
      <c r="ANM28" s="50">
        <v>0</v>
      </c>
      <c r="ANN28" s="50">
        <v>0</v>
      </c>
      <c r="ANO28" s="50">
        <v>0</v>
      </c>
      <c r="ANP28" s="50">
        <v>2972673.4824767183</v>
      </c>
      <c r="ANQ28" s="50">
        <v>3021742.2968307757</v>
      </c>
      <c r="ANR28" s="50">
        <v>0</v>
      </c>
      <c r="ANS28" s="50">
        <v>2922156.1834506998</v>
      </c>
      <c r="ANT28" s="50">
        <v>2970391.1275589368</v>
      </c>
      <c r="ANU28" s="50">
        <v>0</v>
      </c>
      <c r="ANV28" s="50">
        <v>3069262.7470796322</v>
      </c>
      <c r="ANW28" s="50">
        <v>3119925.9244612246</v>
      </c>
      <c r="ANX28" s="50">
        <v>0</v>
      </c>
      <c r="ANY28" s="50">
        <v>3223774.9179739365</v>
      </c>
      <c r="ANZ28" s="50">
        <v>3276988.5702306698</v>
      </c>
      <c r="AOA28" s="50">
        <v>0</v>
      </c>
      <c r="AOB28" s="50">
        <v>3386065.5076358048</v>
      </c>
      <c r="AOC28" s="50">
        <v>3441958.0302301222</v>
      </c>
      <c r="AOD28" s="50">
        <v>0</v>
      </c>
      <c r="AOE28" s="50">
        <v>3556526.0955645959</v>
      </c>
      <c r="AOF28" s="50">
        <v>3615232.3476159386</v>
      </c>
      <c r="AOG28" s="50">
        <v>0</v>
      </c>
      <c r="AOH28" s="50">
        <v>3735567.9740713476</v>
      </c>
      <c r="AOI28" s="50">
        <v>3797229.6037481963</v>
      </c>
      <c r="AOJ28" s="50">
        <v>0</v>
      </c>
      <c r="AOK28" s="50">
        <v>3923623.1406569355</v>
      </c>
      <c r="AOL28" s="52">
        <v>111273</v>
      </c>
      <c r="AOM28" s="53">
        <v>53411.040000000001</v>
      </c>
      <c r="AON28" s="52">
        <v>55537.900740865742</v>
      </c>
      <c r="AOO28" s="52">
        <v>57749.454395612884</v>
      </c>
      <c r="AOP28" s="52">
        <v>60049.073488602749</v>
      </c>
      <c r="AOQ28" s="52">
        <v>62440.26484020854</v>
      </c>
      <c r="AOR28" s="52">
        <v>64926.674914565803</v>
      </c>
      <c r="AOS28" s="52">
        <v>67512.095380273691</v>
      </c>
      <c r="AOT28" s="52">
        <v>70200.468892526726</v>
      </c>
      <c r="AOU28" s="52">
        <v>72995.89510549471</v>
      </c>
      <c r="AOV28" s="52">
        <v>75902.636924119288</v>
      </c>
      <c r="AOW28" s="52">
        <v>78925.127004860944</v>
      </c>
      <c r="AOX28" s="52">
        <v>82067.974515309746</v>
      </c>
      <c r="AOY28" s="52">
        <v>85335.972162968028</v>
      </c>
      <c r="AOZ28" s="52">
        <v>88734.103503923543</v>
      </c>
      <c r="APA28" s="52">
        <v>92267.550542558485</v>
      </c>
      <c r="APB28" s="52">
        <v>95941.701633883669</v>
      </c>
      <c r="APC28" s="52">
        <v>99762.159700548567</v>
      </c>
      <c r="APD28" s="52">
        <v>103734.75077705775</v>
      </c>
      <c r="APE28" s="52">
        <v>107865.53289422333</v>
      </c>
      <c r="APF28" s="52">
        <v>112160.80531740187</v>
      </c>
      <c r="APG28" s="52">
        <v>116627.11815260349</v>
      </c>
      <c r="APH28" s="52">
        <v>121271.28233512236</v>
      </c>
      <c r="API28" s="52">
        <v>126100.3800159205</v>
      </c>
      <c r="APJ28" s="52">
        <v>131121.77536160394</v>
      </c>
      <c r="APK28" s="52">
        <v>136343.12578446057</v>
      </c>
      <c r="APL28" s="52">
        <v>141772.39361968506</v>
      </c>
      <c r="APM28" s="54">
        <v>57861.96</v>
      </c>
      <c r="APN28" s="52">
        <v>58817.0658298661</v>
      </c>
      <c r="APO28" s="52">
        <v>59787.937236049424</v>
      </c>
      <c r="APP28" s="52">
        <v>60774.834455048214</v>
      </c>
      <c r="APQ28" s="52">
        <v>61778.022018987693</v>
      </c>
      <c r="APR28" s="52">
        <v>62797.768826526386</v>
      </c>
      <c r="APS28" s="52">
        <v>63834.348214932848</v>
      </c>
      <c r="APT28" s="52">
        <v>64888.038033352153</v>
      </c>
      <c r="APU28" s="52">
        <v>65959.120717281767</v>
      </c>
      <c r="APV28" s="52">
        <v>67047.883364276742</v>
      </c>
      <c r="APW28" s="52">
        <v>68154.617810904601</v>
      </c>
      <c r="APX28" s="52">
        <v>69279.620710970397</v>
      </c>
      <c r="APY28" s="52">
        <v>70423.193615033102</v>
      </c>
      <c r="APZ28" s="52">
        <v>71585.643051234496</v>
      </c>
      <c r="AQA28" s="52">
        <v>72767.280607462249</v>
      </c>
      <c r="AQB28" s="52">
        <v>73968.423014869288</v>
      </c>
      <c r="AQC28" s="52">
        <v>75189.392232771745</v>
      </c>
      <c r="AQD28" s="52">
        <v>76430.515534948325</v>
      </c>
      <c r="AQE28" s="52">
        <v>77692.125597364124</v>
      </c>
      <c r="AQF28" s="52">
        <v>78974.560587342552</v>
      </c>
      <c r="AQG28" s="52">
        <v>80278.164254209085</v>
      </c>
      <c r="AQH28" s="52">
        <v>81603.28602143134</v>
      </c>
      <c r="AQI28" s="52">
        <v>82950.281080280023</v>
      </c>
      <c r="AQJ28" s="52">
        <v>84319.510485035877</v>
      </c>
      <c r="AQK28" s="52">
        <v>85711.341249768244</v>
      </c>
      <c r="AQL28" s="52">
        <v>87126.146446711049</v>
      </c>
      <c r="AQM28" s="52">
        <v>4228</v>
      </c>
      <c r="AQN28" s="55">
        <v>2029.4399999999998</v>
      </c>
      <c r="AQO28" s="56">
        <v>2110.2535595551512</v>
      </c>
      <c r="AQP28" s="56">
        <v>2194.2851651761994</v>
      </c>
      <c r="AQQ28" s="56">
        <v>2281.6629614534736</v>
      </c>
      <c r="AQR28" s="56">
        <v>2372.5201957743716</v>
      </c>
      <c r="AQS28" s="56">
        <v>2466.9954215199032</v>
      </c>
      <c r="AQT28" s="56">
        <v>2565.2327093526474</v>
      </c>
      <c r="AQU28" s="56">
        <v>2667.3818669183265</v>
      </c>
      <c r="AQV28" s="56">
        <v>2773.5986672960339</v>
      </c>
      <c r="AQW28" s="56">
        <v>2884.04508654549</v>
      </c>
      <c r="AQX28" s="56">
        <v>2998.8895507135785</v>
      </c>
      <c r="AQY28" s="56">
        <v>3118.3071926768357</v>
      </c>
      <c r="AQZ28" s="56">
        <v>3242.4801192115674</v>
      </c>
      <c r="ARA28" s="56">
        <v>3371.5976886988633</v>
      </c>
      <c r="ARB28" s="56">
        <v>3505.8567998879971</v>
      </c>
      <c r="ARC28" s="56">
        <v>3645.4621921585649</v>
      </c>
      <c r="ARD28" s="56">
        <v>3790.6267577392464</v>
      </c>
      <c r="ARE28" s="56">
        <v>3941.5718663593143</v>
      </c>
      <c r="ARF28" s="56">
        <v>4098.5277028279643</v>
      </c>
      <c r="ARG28" s="56">
        <v>4261.7336180562661</v>
      </c>
      <c r="ARH28" s="56">
        <v>4431.4384940570253</v>
      </c>
      <c r="ARI28" s="56">
        <v>4607.9011234791651</v>
      </c>
      <c r="ARJ28" s="56">
        <v>4791.3906042554045</v>
      </c>
      <c r="ARK28" s="56">
        <v>4982.1867499650516</v>
      </c>
      <c r="ARL28" s="56">
        <v>5180.5805165376951</v>
      </c>
      <c r="ARM28" s="56">
        <v>5386.874445948506</v>
      </c>
      <c r="ARN28" s="55">
        <v>2198.56</v>
      </c>
      <c r="ARO28" s="56">
        <v>2234.8508113259627</v>
      </c>
      <c r="ARP28" s="56">
        <v>2271.7406615622563</v>
      </c>
      <c r="ARQ28" s="56">
        <v>2309.2394388211324</v>
      </c>
      <c r="ARR28" s="56">
        <v>2347.3571944342293</v>
      </c>
      <c r="ARS28" s="56">
        <v>2386.1041456467751</v>
      </c>
      <c r="ART28" s="56">
        <v>2425.4906783562601</v>
      </c>
      <c r="ARU28" s="56">
        <v>2465.5273498963174</v>
      </c>
      <c r="ARV28" s="56">
        <v>2506.2248918665564</v>
      </c>
      <c r="ARW28" s="56">
        <v>2547.5942130091048</v>
      </c>
      <c r="ARX28" s="56">
        <v>2589.6464021326351</v>
      </c>
      <c r="ARY28" s="56">
        <v>2632.3927310846557</v>
      </c>
      <c r="ARZ28" s="56">
        <v>2675.844657772865</v>
      </c>
      <c r="ASA28" s="56">
        <v>2720.0138292363781</v>
      </c>
      <c r="ASB28" s="56">
        <v>2764.9120847676472</v>
      </c>
      <c r="ASC28" s="56">
        <v>2810.5514590859179</v>
      </c>
      <c r="ASD28" s="56">
        <v>2856.9441855630653</v>
      </c>
      <c r="ASE28" s="56">
        <v>2904.1026995026787</v>
      </c>
      <c r="ASF28" s="56">
        <v>2952.0396414732736</v>
      </c>
      <c r="ASG28" s="56">
        <v>3000.7678606965242</v>
      </c>
      <c r="ASH28" s="56">
        <v>3050.3004184914221</v>
      </c>
      <c r="ASI28" s="56">
        <v>3100.6505917752888</v>
      </c>
      <c r="ASJ28" s="56">
        <v>3151.8318766225761</v>
      </c>
      <c r="ASK28" s="56">
        <v>3203.8579918824125</v>
      </c>
      <c r="ASL28" s="56">
        <v>3256.7428828558604</v>
      </c>
      <c r="ASM28" s="56">
        <v>3310.5007250338745</v>
      </c>
      <c r="ASN28" s="57">
        <v>0.5</v>
      </c>
      <c r="ASO28" s="56">
        <v>53411.040000000001</v>
      </c>
      <c r="ASP28" s="56">
        <v>55537.900740865742</v>
      </c>
      <c r="ASQ28" s="56">
        <v>57749.454395612884</v>
      </c>
      <c r="ASR28" s="56">
        <v>60049.073488602749</v>
      </c>
      <c r="ASS28" s="59">
        <v>53520.22700589303</v>
      </c>
      <c r="AST28" s="59">
        <v>46376.196367547003</v>
      </c>
      <c r="ASU28" s="59">
        <v>38578.34021729925</v>
      </c>
      <c r="ASV28" s="59">
        <v>30085.91523965431</v>
      </c>
      <c r="ASW28" s="59">
        <v>20855.970030141343</v>
      </c>
      <c r="ASX28" s="59">
        <v>10843.233846302755</v>
      </c>
      <c r="ASY28" s="59">
        <v>0</v>
      </c>
      <c r="ASZ28" s="56">
        <v>0</v>
      </c>
      <c r="ATA28" s="56">
        <v>0</v>
      </c>
      <c r="ATB28" s="56">
        <v>0</v>
      </c>
      <c r="ATC28" s="56">
        <v>0</v>
      </c>
      <c r="ATD28" s="59">
        <v>0</v>
      </c>
      <c r="ATE28" s="56">
        <v>0</v>
      </c>
      <c r="ATF28" s="56">
        <v>0</v>
      </c>
      <c r="ATG28" s="56">
        <v>0</v>
      </c>
      <c r="ATH28" s="56">
        <v>0</v>
      </c>
      <c r="ATI28" s="56">
        <v>0</v>
      </c>
      <c r="ATJ28" s="56">
        <v>0</v>
      </c>
      <c r="ATK28" s="56">
        <v>0</v>
      </c>
      <c r="ATL28" s="56">
        <v>0</v>
      </c>
      <c r="ATM28" s="56">
        <v>0</v>
      </c>
      <c r="ATN28" s="56">
        <v>0</v>
      </c>
      <c r="ATO28" s="56">
        <v>57861.96</v>
      </c>
      <c r="ATP28" s="56">
        <v>58817.0658298661</v>
      </c>
      <c r="ATQ28" s="56">
        <v>59787.937236049424</v>
      </c>
      <c r="ATR28" s="56">
        <v>60774.834455048214</v>
      </c>
      <c r="ATS28" s="59">
        <v>52952.590301989447</v>
      </c>
      <c r="ATT28" s="59">
        <v>44855.549161804563</v>
      </c>
      <c r="ATU28" s="59">
        <v>36476.770408533055</v>
      </c>
      <c r="ATV28" s="59">
        <v>27809.15915715092</v>
      </c>
      <c r="ATW28" s="59">
        <v>18845.463062080504</v>
      </c>
      <c r="ATX28" s="59">
        <v>9578.2690520395336</v>
      </c>
      <c r="ATY28" s="59">
        <v>0</v>
      </c>
      <c r="ATZ28" s="56">
        <v>0</v>
      </c>
      <c r="AUA28" s="56">
        <v>0</v>
      </c>
      <c r="AUB28" s="56">
        <v>0</v>
      </c>
      <c r="AUC28" s="56">
        <v>0</v>
      </c>
      <c r="AUD28" s="59">
        <v>0</v>
      </c>
      <c r="AUE28" s="56">
        <v>0</v>
      </c>
      <c r="AUF28" s="56">
        <v>0</v>
      </c>
      <c r="AUG28" s="56">
        <v>0</v>
      </c>
      <c r="AUH28" s="56">
        <v>0</v>
      </c>
      <c r="AUI28" s="56">
        <v>0</v>
      </c>
      <c r="AUJ28" s="56">
        <v>0</v>
      </c>
      <c r="AUK28" s="56">
        <v>0</v>
      </c>
      <c r="AUL28" s="56">
        <v>0</v>
      </c>
      <c r="AUM28" s="56">
        <v>0</v>
      </c>
      <c r="AUN28" s="56">
        <v>0</v>
      </c>
      <c r="AUO28" s="58">
        <v>0.5</v>
      </c>
      <c r="AUP28" s="56">
        <v>2029.4399999999998</v>
      </c>
      <c r="AUQ28" s="56">
        <v>2110.2535595551512</v>
      </c>
      <c r="AUR28" s="56">
        <v>2194.2851651761994</v>
      </c>
      <c r="AUS28" s="56">
        <v>2281.6629614534736</v>
      </c>
      <c r="AUT28" s="59">
        <v>2033.5887392351756</v>
      </c>
      <c r="AUU28" s="59">
        <v>1762.1395867999308</v>
      </c>
      <c r="AUV28" s="59">
        <v>1465.847262487227</v>
      </c>
      <c r="AUW28" s="59">
        <v>1143.1636572507114</v>
      </c>
      <c r="AUX28" s="59">
        <v>792.4567620845811</v>
      </c>
      <c r="AUY28" s="59">
        <v>412.00644093506997</v>
      </c>
      <c r="AUZ28" s="59">
        <v>0</v>
      </c>
      <c r="AVA28" s="56">
        <v>0</v>
      </c>
      <c r="AVB28" s="56">
        <v>0</v>
      </c>
      <c r="AVC28" s="56">
        <v>0</v>
      </c>
      <c r="AVD28" s="56">
        <v>0</v>
      </c>
      <c r="AVE28" s="59">
        <v>0</v>
      </c>
      <c r="AVF28" s="56">
        <v>0</v>
      </c>
      <c r="AVG28" s="56">
        <v>0</v>
      </c>
      <c r="AVH28" s="56">
        <v>0</v>
      </c>
      <c r="AVI28" s="56">
        <v>0</v>
      </c>
      <c r="AVJ28" s="56">
        <v>0</v>
      </c>
      <c r="AVK28" s="56">
        <v>0</v>
      </c>
      <c r="AVL28" s="56">
        <v>0</v>
      </c>
      <c r="AVM28" s="56">
        <v>0</v>
      </c>
      <c r="AVN28" s="56">
        <v>0</v>
      </c>
      <c r="AVO28" s="56">
        <v>0</v>
      </c>
      <c r="AVP28" s="56">
        <v>2198.56</v>
      </c>
      <c r="AVQ28" s="56">
        <v>2234.8508113259627</v>
      </c>
      <c r="AVR28" s="56">
        <v>2271.7406615622563</v>
      </c>
      <c r="AVS28" s="56">
        <v>2309.2394388211324</v>
      </c>
      <c r="AVT28" s="59">
        <v>2012.0204523721964</v>
      </c>
      <c r="AVU28" s="59">
        <v>1704.3601040334108</v>
      </c>
      <c r="AVV28" s="59">
        <v>1385.9946733464342</v>
      </c>
      <c r="AVW28" s="59">
        <v>1056.6545785269932</v>
      </c>
      <c r="AVX28" s="59">
        <v>716.06425481901613</v>
      </c>
      <c r="AVY28" s="59">
        <v>363.94203042987209</v>
      </c>
      <c r="AVZ28" s="59">
        <v>0</v>
      </c>
      <c r="AWA28" s="56">
        <v>0</v>
      </c>
      <c r="AWB28" s="56">
        <v>0</v>
      </c>
      <c r="AWC28" s="56">
        <v>0</v>
      </c>
      <c r="AWD28" s="56">
        <v>0</v>
      </c>
      <c r="AWE28" s="59">
        <v>0</v>
      </c>
      <c r="AWF28" s="56">
        <v>0</v>
      </c>
      <c r="AWG28" s="56">
        <v>0</v>
      </c>
      <c r="AWH28" s="56">
        <v>0</v>
      </c>
      <c r="AWI28" s="56">
        <v>0</v>
      </c>
      <c r="AWJ28" s="56">
        <v>0</v>
      </c>
      <c r="AWK28" s="56">
        <v>0</v>
      </c>
      <c r="AWL28" s="56">
        <v>0</v>
      </c>
      <c r="AWM28" s="56">
        <v>0</v>
      </c>
      <c r="AWN28" s="56">
        <v>0</v>
      </c>
      <c r="AWO28" s="56">
        <v>0</v>
      </c>
      <c r="AWP28" s="57">
        <v>0.76</v>
      </c>
      <c r="AWQ28" s="56">
        <v>53411.040000000001</v>
      </c>
      <c r="AWR28" s="56">
        <v>55537.900740865742</v>
      </c>
      <c r="AWS28" s="56">
        <v>57749.454395612884</v>
      </c>
      <c r="AWT28" s="56">
        <v>60049.073488602749</v>
      </c>
      <c r="AWU28" s="59">
        <v>17630.192425470646</v>
      </c>
      <c r="AWV28" s="56">
        <v>18332.237622936227</v>
      </c>
      <c r="AWW28" s="56">
        <v>19062.238695606688</v>
      </c>
      <c r="AWX28" s="56">
        <v>19821.30886377225</v>
      </c>
      <c r="AWY28" s="56">
        <v>20610.605676845564</v>
      </c>
      <c r="AWZ28" s="56">
        <v>21431.332778574859</v>
      </c>
      <c r="AXA28" s="56">
        <v>22284.741742548973</v>
      </c>
      <c r="AXB28" s="56">
        <v>23172.13398079334</v>
      </c>
      <c r="AXC28" s="56">
        <v>24094.862728367443</v>
      </c>
      <c r="AXD28" s="56">
        <v>25054.335106990176</v>
      </c>
      <c r="AXE28" s="56">
        <v>26052.014270840042</v>
      </c>
      <c r="AXF28" s="56">
        <v>27089.421637802447</v>
      </c>
      <c r="AXG28" s="56">
        <v>28168.139209566652</v>
      </c>
      <c r="AXH28" s="56">
        <v>29289.811984110424</v>
      </c>
      <c r="AXI28" s="56">
        <v>30456.150464251292</v>
      </c>
      <c r="AXJ28" s="56">
        <v>31668.933266089938</v>
      </c>
      <c r="AXK28" s="56">
        <v>32930.009831323339</v>
      </c>
      <c r="AXL28" s="56">
        <v>34241.303247563963</v>
      </c>
      <c r="AXM28" s="56">
        <v>35604.813180965786</v>
      </c>
      <c r="AXN28" s="56">
        <v>37022.618925629351</v>
      </c>
      <c r="AXO28" s="56">
        <v>38496.882574435927</v>
      </c>
      <c r="AXP28" s="56">
        <v>40029.852316146367</v>
      </c>
      <c r="AXQ28" s="56">
        <v>57861.96</v>
      </c>
      <c r="AXR28" s="56">
        <v>58817.0658298661</v>
      </c>
      <c r="AXS28" s="56">
        <v>59787.937236049424</v>
      </c>
      <c r="AXT28" s="56">
        <v>60774.834455048214</v>
      </c>
      <c r="AXU28" s="59">
        <v>17443.206217125935</v>
      </c>
      <c r="AXV28" s="56">
        <v>17731.134727489803</v>
      </c>
      <c r="AXW28" s="56">
        <v>18023.815966569273</v>
      </c>
      <c r="AXX28" s="56">
        <v>18321.328385887668</v>
      </c>
      <c r="AXY28" s="56">
        <v>18623.751731938381</v>
      </c>
      <c r="AXZ28" s="56">
        <v>18931.167067560491</v>
      </c>
      <c r="AYA28" s="56">
        <v>19243.656793667182</v>
      </c>
      <c r="AYB28" s="56">
        <v>19561.304671332819</v>
      </c>
      <c r="AYC28" s="56">
        <v>19884.195844244641</v>
      </c>
      <c r="AYD28" s="56">
        <v>20212.416861525035</v>
      </c>
      <c r="AYE28" s="56">
        <v>20546.055700930516</v>
      </c>
      <c r="AYF28" s="56">
        <v>20885.20179243368</v>
      </c>
      <c r="AYG28" s="56">
        <v>21229.946042194373</v>
      </c>
      <c r="AYH28" s="56">
        <v>21580.380856926586</v>
      </c>
      <c r="AYI28" s="56">
        <v>21936.600168667515</v>
      </c>
      <c r="AYJ28" s="56">
        <v>22298.699459955544</v>
      </c>
      <c r="AYK28" s="56">
        <v>22666.77578942374</v>
      </c>
      <c r="AYL28" s="56">
        <v>23040.927817815907</v>
      </c>
      <c r="AYM28" s="56">
        <v>23421.255834432006</v>
      </c>
      <c r="AYN28" s="56">
        <v>23807.861784010129</v>
      </c>
      <c r="AYO28" s="56">
        <v>24200.849294052208</v>
      </c>
      <c r="AYP28" s="56">
        <v>24600.323702600766</v>
      </c>
      <c r="AYQ28" s="60">
        <v>0.76</v>
      </c>
      <c r="AYR28" s="56">
        <v>2029.4399999999998</v>
      </c>
      <c r="AYS28" s="56">
        <v>2110.2535595551512</v>
      </c>
      <c r="AYT28" s="56">
        <v>2194.2851651761994</v>
      </c>
      <c r="AYU28" s="56">
        <v>2281.6629614534736</v>
      </c>
      <c r="AYV28" s="59">
        <v>669.88805527746956</v>
      </c>
      <c r="AYW28" s="56">
        <v>696.56341313503151</v>
      </c>
      <c r="AYX28" s="56">
        <v>724.30100028780635</v>
      </c>
      <c r="AYY28" s="56">
        <v>753.14311536517448</v>
      </c>
      <c r="AYZ28" s="56">
        <v>783.13374135417428</v>
      </c>
      <c r="AZA28" s="56">
        <v>814.31861267166778</v>
      </c>
      <c r="AZB28" s="56">
        <v>846.74528490736338</v>
      </c>
      <c r="AZC28" s="56">
        <v>880.46320734404776</v>
      </c>
      <c r="AZD28" s="56">
        <v>915.52379836561897</v>
      </c>
      <c r="AZE28" s="56">
        <v>951.98052386791437</v>
      </c>
      <c r="AZF28" s="56">
        <v>989.88897879190506</v>
      </c>
      <c r="AZG28" s="56">
        <v>1029.3069719035948</v>
      </c>
      <c r="AZH28" s="56">
        <v>1070.2946139499049</v>
      </c>
      <c r="AZI28" s="56">
        <v>1112.9144093249829</v>
      </c>
      <c r="AZJ28" s="56">
        <v>1157.2313513867193</v>
      </c>
      <c r="AZK28" s="56">
        <v>1203.3130215688282</v>
      </c>
      <c r="AZL28" s="56">
        <v>1251.2296924396308</v>
      </c>
      <c r="AZM28" s="56">
        <v>1301.0544348647054</v>
      </c>
      <c r="AZN28" s="56">
        <v>1352.8632294368201</v>
      </c>
      <c r="AZO28" s="56">
        <v>1406.7350823430734</v>
      </c>
      <c r="AZP28" s="56">
        <v>1462.7521458459373</v>
      </c>
      <c r="AZQ28" s="56">
        <v>1520.9998435619311</v>
      </c>
      <c r="AZR28" s="56">
        <v>2198.56</v>
      </c>
      <c r="AZS28" s="56">
        <v>2234.8508113259627</v>
      </c>
      <c r="AZT28" s="56">
        <v>2271.7406615622563</v>
      </c>
      <c r="AZU28" s="56">
        <v>2309.2394388211324</v>
      </c>
      <c r="AZV28" s="59">
        <v>662.783207840253</v>
      </c>
      <c r="AZW28" s="56">
        <v>673.72352347673655</v>
      </c>
      <c r="AZX28" s="56">
        <v>684.84442683000282</v>
      </c>
      <c r="AZY28" s="56">
        <v>696.14889879425436</v>
      </c>
      <c r="AZZ28" s="56">
        <v>707.63996946820419</v>
      </c>
      <c r="BAA28" s="56">
        <v>719.32071896727666</v>
      </c>
      <c r="BAB28" s="56">
        <v>731.19427824921456</v>
      </c>
      <c r="BAC28" s="56">
        <v>743.26382995331448</v>
      </c>
      <c r="BAD28" s="56">
        <v>755.53260925351481</v>
      </c>
      <c r="BAE28" s="56">
        <v>768.00390472556558</v>
      </c>
      <c r="BAF28" s="56">
        <v>780.68105922851214</v>
      </c>
      <c r="BAG28" s="56">
        <v>793.56747080072978</v>
      </c>
      <c r="BAH28" s="56">
        <v>806.66659357074786</v>
      </c>
      <c r="BAI28" s="56">
        <v>819.98193868310921</v>
      </c>
      <c r="BAJ28" s="56">
        <v>833.51707523951256</v>
      </c>
      <c r="BAK28" s="56">
        <v>847.2756312554892</v>
      </c>
      <c r="BAL28" s="56">
        <v>861.26129463287214</v>
      </c>
      <c r="BAM28" s="56">
        <v>875.47781414831684</v>
      </c>
      <c r="BAN28" s="56">
        <v>889.92900045813917</v>
      </c>
      <c r="BAO28" s="56">
        <v>904.61872711974002</v>
      </c>
      <c r="BAP28" s="56">
        <v>919.55093162988999</v>
      </c>
      <c r="BAQ28" s="56">
        <v>934.7296164801528</v>
      </c>
      <c r="BAR28" s="57">
        <v>0.76</v>
      </c>
      <c r="BAS28" s="56">
        <v>53411.040000000001</v>
      </c>
      <c r="BAT28" s="56">
        <v>55537.900740865742</v>
      </c>
      <c r="BAU28" s="56">
        <v>57749.454395612884</v>
      </c>
      <c r="BAV28" s="56">
        <v>60049.073488602749</v>
      </c>
      <c r="BAW28" s="56">
        <v>15111.593507546268</v>
      </c>
      <c r="BAX28" s="56">
        <v>13094.455444954448</v>
      </c>
      <c r="BAY28" s="56">
        <v>10892.707826060963</v>
      </c>
      <c r="BAZ28" s="56">
        <v>8494.8466559023927</v>
      </c>
      <c r="BBA28" s="56">
        <v>5888.744479098732</v>
      </c>
      <c r="BBB28" s="56">
        <v>3061.6189683678367</v>
      </c>
      <c r="BBC28" s="56">
        <v>0</v>
      </c>
      <c r="BBD28" s="56">
        <v>0</v>
      </c>
      <c r="BBE28" s="56">
        <v>0</v>
      </c>
      <c r="BBF28" s="56">
        <v>0</v>
      </c>
      <c r="BBG28" s="56">
        <v>0</v>
      </c>
      <c r="BBH28" s="56">
        <v>0</v>
      </c>
      <c r="BBI28" s="55">
        <v>0</v>
      </c>
      <c r="BBJ28" s="55">
        <v>0</v>
      </c>
      <c r="BBK28" s="55">
        <v>0</v>
      </c>
      <c r="BBL28" s="55">
        <v>0</v>
      </c>
      <c r="BBM28" s="55">
        <v>0</v>
      </c>
      <c r="BBN28" s="55">
        <v>0</v>
      </c>
      <c r="BBO28" s="55">
        <v>0</v>
      </c>
      <c r="BBP28" s="55">
        <v>0</v>
      </c>
      <c r="BBQ28" s="55">
        <v>0</v>
      </c>
      <c r="BBR28" s="55">
        <v>0</v>
      </c>
      <c r="BBS28" s="56">
        <v>57861.96</v>
      </c>
      <c r="BBT28" s="56">
        <v>58817.0658298661</v>
      </c>
      <c r="BBU28" s="56">
        <v>59787.937236049424</v>
      </c>
      <c r="BBV28" s="56">
        <v>60774.834455048214</v>
      </c>
      <c r="BBW28" s="56">
        <v>14951.319614679373</v>
      </c>
      <c r="BBX28" s="56">
        <v>12665.096233921289</v>
      </c>
      <c r="BBY28" s="56">
        <v>10299.323409468156</v>
      </c>
      <c r="BBZ28" s="56">
        <v>7851.9978796661426</v>
      </c>
      <c r="BCA28" s="56">
        <v>5321.0719234109656</v>
      </c>
      <c r="BCB28" s="56">
        <v>2704.452438222927</v>
      </c>
      <c r="BCC28" s="56">
        <v>0</v>
      </c>
      <c r="BCD28" s="56">
        <v>0</v>
      </c>
      <c r="BCE28" s="56">
        <v>0</v>
      </c>
      <c r="BCF28" s="56">
        <v>0</v>
      </c>
      <c r="BCG28" s="56">
        <v>0</v>
      </c>
      <c r="BCH28" s="59">
        <v>0</v>
      </c>
      <c r="BCI28" s="55">
        <v>0</v>
      </c>
      <c r="BCJ28" s="55">
        <v>0</v>
      </c>
      <c r="BCK28" s="55">
        <v>0</v>
      </c>
      <c r="BCL28" s="55">
        <v>0</v>
      </c>
      <c r="BCM28" s="55">
        <v>0</v>
      </c>
      <c r="BCN28" s="55">
        <v>0</v>
      </c>
      <c r="BCO28" s="55">
        <v>0</v>
      </c>
      <c r="BCP28" s="55">
        <v>0</v>
      </c>
      <c r="BCQ28" s="55">
        <v>0</v>
      </c>
      <c r="BCR28" s="55">
        <v>0</v>
      </c>
      <c r="BCS28" s="57">
        <v>0.76</v>
      </c>
      <c r="BCT28" s="56">
        <v>2029.4399999999998</v>
      </c>
      <c r="BCU28" s="56">
        <v>2110.2535595551512</v>
      </c>
      <c r="BCV28" s="56">
        <v>2194.2851651761994</v>
      </c>
      <c r="BCW28" s="56">
        <v>2281.6629614534736</v>
      </c>
      <c r="BCX28" s="56">
        <v>574.18976166640243</v>
      </c>
      <c r="BCY28" s="56">
        <v>497.54529509645107</v>
      </c>
      <c r="BCZ28" s="56">
        <v>413.88628587874643</v>
      </c>
      <c r="BDA28" s="56">
        <v>322.77562087078906</v>
      </c>
      <c r="BDB28" s="56">
        <v>223.75249752976407</v>
      </c>
      <c r="BDC28" s="56">
        <v>116.33123038166681</v>
      </c>
      <c r="BDD28" s="56">
        <v>0</v>
      </c>
      <c r="BDE28" s="56">
        <v>0</v>
      </c>
      <c r="BDF28" s="56">
        <v>0</v>
      </c>
      <c r="BDG28" s="56">
        <v>0</v>
      </c>
      <c r="BDH28" s="56">
        <v>0</v>
      </c>
      <c r="BDI28" s="59">
        <v>0</v>
      </c>
      <c r="BDJ28" s="55">
        <v>0</v>
      </c>
      <c r="BDK28" s="55">
        <v>0</v>
      </c>
      <c r="BDL28" s="55">
        <v>0</v>
      </c>
      <c r="BDM28" s="55">
        <v>0</v>
      </c>
      <c r="BDN28" s="55">
        <v>0</v>
      </c>
      <c r="BDO28" s="55">
        <v>0</v>
      </c>
      <c r="BDP28" s="55">
        <v>0</v>
      </c>
      <c r="BDQ28" s="55">
        <v>0</v>
      </c>
      <c r="BDR28" s="55">
        <v>0</v>
      </c>
      <c r="BDS28" s="55">
        <v>0</v>
      </c>
      <c r="BDT28" s="56">
        <v>2198.56</v>
      </c>
      <c r="BDU28" s="56">
        <v>2234.8508113259627</v>
      </c>
      <c r="BDV28" s="56">
        <v>2271.7406615622563</v>
      </c>
      <c r="BDW28" s="56">
        <v>2309.2394388211324</v>
      </c>
      <c r="BDX28" s="56">
        <v>577.47730583720272</v>
      </c>
      <c r="BDY28" s="56">
        <v>489.17459059285915</v>
      </c>
      <c r="BDZ28" s="56">
        <v>397.79937073957387</v>
      </c>
      <c r="BEA28" s="56">
        <v>303.27427262923032</v>
      </c>
      <c r="BEB28" s="56">
        <v>205.5202054192219</v>
      </c>
      <c r="BEC28" s="56">
        <v>104.4563254641735</v>
      </c>
      <c r="BED28" s="56">
        <v>0</v>
      </c>
      <c r="BEE28" s="56">
        <v>0</v>
      </c>
      <c r="BEF28" s="56">
        <v>0</v>
      </c>
      <c r="BEG28" s="56">
        <v>0</v>
      </c>
      <c r="BEH28" s="56">
        <v>0</v>
      </c>
      <c r="BEI28" s="59">
        <v>0</v>
      </c>
      <c r="BEJ28" s="55">
        <v>0</v>
      </c>
      <c r="BEK28" s="55">
        <v>0</v>
      </c>
      <c r="BEL28" s="55">
        <v>0</v>
      </c>
      <c r="BEM28" s="55">
        <v>0</v>
      </c>
      <c r="BEN28" s="55">
        <v>0</v>
      </c>
      <c r="BEO28" s="55">
        <v>0</v>
      </c>
      <c r="BEP28" s="55">
        <v>0</v>
      </c>
      <c r="BEQ28" s="55">
        <v>0</v>
      </c>
      <c r="BER28" s="55">
        <v>0</v>
      </c>
      <c r="BES28" s="55">
        <v>0</v>
      </c>
      <c r="BET28" s="57">
        <v>0</v>
      </c>
      <c r="BEU28" s="56">
        <v>53411.040000000001</v>
      </c>
      <c r="BEV28" s="56">
        <v>55537.900740865742</v>
      </c>
      <c r="BEW28" s="56">
        <v>57749.454395612884</v>
      </c>
      <c r="BEX28" s="56">
        <v>60049.073488602749</v>
      </c>
      <c r="BEY28" s="56">
        <v>15111.593507546268</v>
      </c>
      <c r="BEZ28" s="56">
        <v>13094.455444954448</v>
      </c>
      <c r="BFA28" s="56">
        <v>10892.707826060963</v>
      </c>
      <c r="BFB28" s="56">
        <v>8494.8466559023927</v>
      </c>
      <c r="BFC28" s="56">
        <v>5888.744479098732</v>
      </c>
      <c r="BFD28" s="56">
        <v>3061.6189683678367</v>
      </c>
      <c r="BFE28" s="56">
        <v>0</v>
      </c>
      <c r="BFF28" s="56">
        <v>0</v>
      </c>
      <c r="BFG28" s="56">
        <v>0</v>
      </c>
      <c r="BFH28" s="56">
        <v>0</v>
      </c>
      <c r="BFI28" s="56">
        <v>0</v>
      </c>
      <c r="BFJ28" s="56">
        <v>0</v>
      </c>
      <c r="BFK28" s="56">
        <v>0</v>
      </c>
      <c r="BFL28" s="56">
        <v>0</v>
      </c>
      <c r="BFM28" s="56">
        <v>0</v>
      </c>
      <c r="BFN28" s="56">
        <v>0</v>
      </c>
      <c r="BFO28" s="56">
        <v>0</v>
      </c>
      <c r="BFP28" s="56">
        <v>0</v>
      </c>
      <c r="BFQ28" s="56">
        <v>0</v>
      </c>
      <c r="BFR28" s="56">
        <v>0</v>
      </c>
      <c r="BFS28" s="56">
        <v>0</v>
      </c>
      <c r="BFT28" s="56">
        <v>0</v>
      </c>
      <c r="BFU28" s="56">
        <v>57861.96</v>
      </c>
      <c r="BFV28" s="56">
        <v>58817.0658298661</v>
      </c>
      <c r="BFW28" s="56">
        <v>59787.937236049424</v>
      </c>
      <c r="BFX28" s="56">
        <v>60774.834455048214</v>
      </c>
      <c r="BFY28" s="56">
        <v>14951.319614679373</v>
      </c>
      <c r="BFZ28" s="56">
        <v>12665.096233921289</v>
      </c>
      <c r="BGA28" s="56">
        <v>10299.323409468156</v>
      </c>
      <c r="BGB28" s="56">
        <v>7851.9978796661426</v>
      </c>
      <c r="BGC28" s="56">
        <v>5321.0719234109656</v>
      </c>
      <c r="BGD28" s="56">
        <v>2704.452438222927</v>
      </c>
      <c r="BGE28" s="56">
        <v>0</v>
      </c>
      <c r="BGF28" s="56">
        <v>0</v>
      </c>
      <c r="BGG28" s="56">
        <v>0</v>
      </c>
      <c r="BGH28" s="56">
        <v>0</v>
      </c>
      <c r="BGI28" s="56">
        <v>0</v>
      </c>
      <c r="BGJ28" s="56">
        <v>0</v>
      </c>
      <c r="BGK28" s="56">
        <v>0</v>
      </c>
      <c r="BGL28" s="56">
        <v>0</v>
      </c>
      <c r="BGM28" s="56">
        <v>0</v>
      </c>
      <c r="BGN28" s="56">
        <v>0</v>
      </c>
      <c r="BGO28" s="56">
        <v>0</v>
      </c>
      <c r="BGP28" s="56">
        <v>0</v>
      </c>
      <c r="BGQ28" s="56">
        <v>0</v>
      </c>
      <c r="BGR28" s="56">
        <v>0</v>
      </c>
      <c r="BGS28" s="56">
        <v>0</v>
      </c>
      <c r="BGT28" s="56">
        <v>0</v>
      </c>
      <c r="BGU28" s="57">
        <v>0.25</v>
      </c>
      <c r="BGV28" s="56">
        <v>2029.4399999999998</v>
      </c>
      <c r="BGW28" s="56">
        <v>2110.2535595551512</v>
      </c>
      <c r="BGX28" s="56">
        <v>2194.2851651761994</v>
      </c>
      <c r="BGY28" s="56">
        <v>2281.6629614534736</v>
      </c>
      <c r="BGZ28" s="56">
        <v>574.18976166640243</v>
      </c>
      <c r="BHA28" s="56">
        <v>373.15897132233829</v>
      </c>
      <c r="BHB28" s="56">
        <v>310.4147144090598</v>
      </c>
      <c r="BHC28" s="56">
        <v>242.08171565309181</v>
      </c>
      <c r="BHD28" s="56">
        <v>167.81437314732307</v>
      </c>
      <c r="BHE28" s="56">
        <v>87.248422786250103</v>
      </c>
      <c r="BHF28" s="56">
        <v>0</v>
      </c>
      <c r="BHG28" s="56">
        <v>0</v>
      </c>
      <c r="BHH28" s="56">
        <v>0</v>
      </c>
      <c r="BHI28" s="56">
        <v>0</v>
      </c>
      <c r="BHJ28" s="56">
        <v>0</v>
      </c>
      <c r="BHK28" s="59">
        <v>0</v>
      </c>
      <c r="BHL28" s="56">
        <v>0</v>
      </c>
      <c r="BHM28" s="56">
        <v>0</v>
      </c>
      <c r="BHN28" s="56">
        <v>0</v>
      </c>
      <c r="BHO28" s="56">
        <v>0</v>
      </c>
      <c r="BHP28" s="56">
        <v>0</v>
      </c>
      <c r="BHQ28" s="56">
        <v>0</v>
      </c>
      <c r="BHR28" s="56">
        <v>0</v>
      </c>
      <c r="BHS28" s="56">
        <v>0</v>
      </c>
      <c r="BHT28" s="56">
        <v>0</v>
      </c>
      <c r="BHU28" s="56">
        <v>0</v>
      </c>
      <c r="BHV28" s="56">
        <v>2198.56</v>
      </c>
      <c r="BHW28" s="56">
        <v>2234.8508113259627</v>
      </c>
      <c r="BHX28" s="56">
        <v>2271.7406615622563</v>
      </c>
      <c r="BHY28" s="56">
        <v>2309.2394388211324</v>
      </c>
      <c r="BHZ28" s="56">
        <v>577.47730583720272</v>
      </c>
      <c r="BIA28" s="59">
        <v>366.88094294464435</v>
      </c>
      <c r="BIB28" s="56">
        <v>298.34952805468038</v>
      </c>
      <c r="BIC28" s="56">
        <v>227.45570447192273</v>
      </c>
      <c r="BID28" s="56">
        <v>154.14015406441644</v>
      </c>
      <c r="BIE28" s="56">
        <v>78.342244098130124</v>
      </c>
      <c r="BIF28" s="56">
        <v>0</v>
      </c>
      <c r="BIG28" s="56">
        <v>0</v>
      </c>
      <c r="BIH28" s="56">
        <v>0</v>
      </c>
      <c r="BII28" s="56">
        <v>0</v>
      </c>
      <c r="BIJ28" s="56">
        <v>0</v>
      </c>
      <c r="BIK28" s="59">
        <v>0</v>
      </c>
      <c r="BIL28" s="56">
        <v>0</v>
      </c>
      <c r="BIM28" s="56">
        <v>0</v>
      </c>
      <c r="BIN28" s="56">
        <v>0</v>
      </c>
      <c r="BIO28" s="56">
        <v>0</v>
      </c>
      <c r="BIP28" s="56">
        <v>0</v>
      </c>
      <c r="BIQ28" s="56">
        <v>0</v>
      </c>
      <c r="BIR28" s="56">
        <v>0</v>
      </c>
      <c r="BIS28" s="56">
        <v>0</v>
      </c>
      <c r="BIT28" s="56">
        <v>0</v>
      </c>
      <c r="BIU28" s="56">
        <v>0</v>
      </c>
      <c r="BIV28" s="61">
        <v>0.9</v>
      </c>
      <c r="BIW28" s="61">
        <v>0.9</v>
      </c>
      <c r="BIX28" s="61">
        <f t="shared" si="15"/>
        <v>0.71400000000000008</v>
      </c>
      <c r="BIY28" s="61">
        <f t="shared" si="15"/>
        <v>0.71400000000000008</v>
      </c>
      <c r="BIZ28" s="61">
        <v>0.1</v>
      </c>
      <c r="BJA28" s="61">
        <v>0.1</v>
      </c>
      <c r="BJB28" s="61">
        <v>0.8</v>
      </c>
      <c r="BJC28" s="61">
        <v>0.8</v>
      </c>
      <c r="BJD28" s="61">
        <v>0.8</v>
      </c>
      <c r="BJE28" s="61">
        <v>0.8</v>
      </c>
      <c r="BJF28" s="61">
        <v>1</v>
      </c>
      <c r="BJG28" s="61">
        <v>1</v>
      </c>
      <c r="BJH28" s="61">
        <f t="shared" si="16"/>
        <v>9</v>
      </c>
      <c r="BJI28" s="61">
        <f t="shared" si="16"/>
        <v>9</v>
      </c>
      <c r="BJJ28" s="62">
        <v>0.3</v>
      </c>
      <c r="BJK28" s="62">
        <v>0.3</v>
      </c>
      <c r="BJL28" s="46">
        <f t="shared" si="17"/>
        <v>1.69</v>
      </c>
      <c r="BJM28" s="46">
        <f t="shared" si="17"/>
        <v>1.5649999999999999</v>
      </c>
      <c r="BJN28" s="46">
        <f t="shared" si="17"/>
        <v>1.423</v>
      </c>
      <c r="BJO28" s="46">
        <v>1.5</v>
      </c>
      <c r="BJP28" s="61">
        <f t="shared" si="1"/>
        <v>0.65</v>
      </c>
      <c r="BJQ28" s="61">
        <f t="shared" si="1"/>
        <v>0.65</v>
      </c>
      <c r="BJR28" s="61">
        <v>0.69</v>
      </c>
      <c r="BJS28" s="61">
        <v>0.69</v>
      </c>
      <c r="BJT28" s="61">
        <v>48.83</v>
      </c>
      <c r="BJU28" s="61">
        <v>48.83</v>
      </c>
      <c r="BJV28" s="61">
        <f t="shared" si="18"/>
        <v>73.245000000000005</v>
      </c>
      <c r="BJW28" s="61">
        <f t="shared" si="18"/>
        <v>73.245000000000005</v>
      </c>
      <c r="BJX28" s="61">
        <v>4</v>
      </c>
      <c r="BJY28" s="61">
        <v>4</v>
      </c>
      <c r="BJZ28" s="63">
        <v>3317094.6335999998</v>
      </c>
      <c r="BKA28" s="63">
        <v>3449183.3993297112</v>
      </c>
      <c r="BKB28" s="63">
        <v>3586532.0216385107</v>
      </c>
      <c r="BKC28" s="63">
        <v>3729349.9512777915</v>
      </c>
      <c r="BKD28" s="63">
        <v>3877854.9794577761</v>
      </c>
      <c r="BKE28" s="63">
        <v>4032273.5699697649</v>
      </c>
      <c r="BKF28" s="63">
        <v>4192841.2045336911</v>
      </c>
      <c r="BKG28" s="63">
        <v>4359802.7418976324</v>
      </c>
      <c r="BKH28" s="63">
        <v>4533412.7912368858</v>
      </c>
      <c r="BKI28" s="63">
        <v>4713936.100422034</v>
      </c>
      <c r="BKJ28" s="63">
        <v>4901647.9597480725</v>
      </c>
      <c r="BKK28" s="63">
        <v>5096834.62174029</v>
      </c>
      <c r="BKL28" s="63">
        <v>5299793.7376770824</v>
      </c>
      <c r="BKM28" s="63">
        <v>5510834.8114953693</v>
      </c>
      <c r="BKN28" s="63">
        <v>5730279.6717708055</v>
      </c>
      <c r="BKO28" s="63">
        <v>5958462.9624925433</v>
      </c>
      <c r="BKP28" s="63">
        <v>6195732.6533809435</v>
      </c>
      <c r="BKQ28" s="63">
        <v>6442450.5705264583</v>
      </c>
      <c r="BKR28" s="63">
        <v>6698992.9481588891</v>
      </c>
      <c r="BKS28" s="63">
        <v>6965751.0023884187</v>
      </c>
      <c r="BKT28" s="63">
        <v>7243131.5277933935</v>
      </c>
      <c r="BKU28" s="63">
        <v>7531557.5177645786</v>
      </c>
      <c r="BKV28" s="63">
        <v>7831468.8095519273</v>
      </c>
      <c r="BKW28" s="63">
        <v>8143322.7549974862</v>
      </c>
      <c r="BKX28" s="63">
        <v>8467594.9179773275</v>
      </c>
      <c r="BKY28" s="63">
        <v>8804779.7996160332</v>
      </c>
      <c r="BKZ28" s="64">
        <v>3593519.1863999995</v>
      </c>
      <c r="BLA28" s="64">
        <v>3652836.0696280538</v>
      </c>
      <c r="BLB28" s="64">
        <v>3713132.0745619847</v>
      </c>
      <c r="BLC28" s="64">
        <v>3774423.363199234</v>
      </c>
      <c r="BLD28" s="64">
        <v>3836726.3643173156</v>
      </c>
      <c r="BLE28" s="64">
        <v>3900057.7778774584</v>
      </c>
      <c r="BLF28" s="64">
        <v>3964434.5795009322</v>
      </c>
      <c r="BLG28" s="64">
        <v>4029874.0250192676</v>
      </c>
      <c r="BLH28" s="64">
        <v>4096393.655099581</v>
      </c>
      <c r="BLI28" s="64">
        <v>4164011.2999462485</v>
      </c>
      <c r="BLJ28" s="64">
        <v>4232745.0840801941</v>
      </c>
      <c r="BLK28" s="64">
        <v>4302613.4311970575</v>
      </c>
      <c r="BLL28" s="64">
        <v>4373635.0691055646</v>
      </c>
      <c r="BLM28" s="64">
        <v>4445829.034747405</v>
      </c>
      <c r="BLN28" s="64">
        <v>4519214.6792999785</v>
      </c>
      <c r="BLO28" s="64">
        <v>4593811.6733633643</v>
      </c>
      <c r="BLP28" s="64">
        <v>4669640.0122329136</v>
      </c>
      <c r="BLQ28" s="64">
        <v>4746720.021258872</v>
      </c>
      <c r="BLR28" s="64">
        <v>4825072.3612944754</v>
      </c>
      <c r="BLS28" s="64">
        <v>4904718.0342339706</v>
      </c>
      <c r="BLT28" s="64">
        <v>4985678.3886420531</v>
      </c>
      <c r="BLU28" s="64">
        <v>5067975.1254762262</v>
      </c>
      <c r="BLV28" s="64">
        <v>5151630.3039036207</v>
      </c>
      <c r="BLW28" s="64">
        <v>5236666.3472138224</v>
      </c>
      <c r="BLX28" s="64">
        <v>5323106.0488293162</v>
      </c>
      <c r="BLY28" s="64">
        <v>5410972.5784151154</v>
      </c>
      <c r="BLZ28" s="65">
        <v>931280.46115104016</v>
      </c>
      <c r="BMA28" s="65">
        <v>968364.62673848204</v>
      </c>
      <c r="BMB28" s="65">
        <v>1006925.5068009782</v>
      </c>
      <c r="BMC28" s="65">
        <v>1047021.9050248535</v>
      </c>
      <c r="BMD28" s="65">
        <v>1088714.9666956956</v>
      </c>
      <c r="BME28" s="65">
        <v>1132068.2719422893</v>
      </c>
      <c r="BMF28" s="65">
        <v>1177147.9326935832</v>
      </c>
      <c r="BMG28" s="65">
        <v>1224022.6934965416</v>
      </c>
      <c r="BMH28" s="65">
        <v>1272764.0363486286</v>
      </c>
      <c r="BMI28" s="65">
        <v>1323446.2897047834</v>
      </c>
      <c r="BMJ28" s="65">
        <v>1376146.7418251226</v>
      </c>
      <c r="BMK28" s="65">
        <v>1430945.7586362194</v>
      </c>
      <c r="BML28" s="65">
        <v>1487926.9062856887</v>
      </c>
      <c r="BMM28" s="65">
        <v>1547177.0785769762</v>
      </c>
      <c r="BMN28" s="65">
        <v>1608786.629478676</v>
      </c>
      <c r="BMO28" s="65">
        <v>1672849.510910453</v>
      </c>
      <c r="BMP28" s="65">
        <v>1739463.4160156879</v>
      </c>
      <c r="BMQ28" s="65">
        <v>1808729.9281393234</v>
      </c>
      <c r="BMR28" s="65">
        <v>1880754.6757381051</v>
      </c>
      <c r="BMS28" s="65">
        <v>1955647.4934594422</v>
      </c>
      <c r="BMT28" s="65">
        <v>2033522.5896345282</v>
      </c>
      <c r="BMU28" s="65">
        <v>2114498.7204411426</v>
      </c>
      <c r="BMV28" s="65">
        <v>2198699.3710017218</v>
      </c>
      <c r="BMW28" s="65">
        <v>2286252.9436928686</v>
      </c>
      <c r="BMX28" s="65">
        <v>2377292.9539534645</v>
      </c>
      <c r="BMY28" s="65">
        <v>2471958.2338899788</v>
      </c>
      <c r="BMZ28" s="65">
        <v>1008887.1662469601</v>
      </c>
      <c r="BNA28" s="65">
        <v>1025540.4910593164</v>
      </c>
      <c r="BNB28" s="65">
        <v>1042468.706103786</v>
      </c>
      <c r="BNC28" s="65">
        <v>1059676.3488910801</v>
      </c>
      <c r="BND28" s="65">
        <v>1077168.0318309092</v>
      </c>
      <c r="BNE28" s="65">
        <v>1094948.4434683148</v>
      </c>
      <c r="BNF28" s="65">
        <v>1113022.3497404046</v>
      </c>
      <c r="BNG28" s="65">
        <v>1131394.5952538354</v>
      </c>
      <c r="BNH28" s="65">
        <v>1150070.1045833838</v>
      </c>
      <c r="BNI28" s="65">
        <v>1169053.8835919464</v>
      </c>
      <c r="BNJ28" s="65">
        <v>1188351.020772337</v>
      </c>
      <c r="BNK28" s="65">
        <v>1207966.6886112245</v>
      </c>
      <c r="BNL28" s="65">
        <v>1227906.1449755896</v>
      </c>
      <c r="BNM28" s="65">
        <v>1248174.7345220651</v>
      </c>
      <c r="BNN28" s="65">
        <v>1268777.8901295417</v>
      </c>
      <c r="BNO28" s="65">
        <v>1289721.1343554193</v>
      </c>
      <c r="BNP28" s="65">
        <v>1311010.0809158948</v>
      </c>
      <c r="BNQ28" s="65">
        <v>1332650.4361906901</v>
      </c>
      <c r="BNR28" s="65">
        <v>1354648.000752612</v>
      </c>
      <c r="BNS28" s="65">
        <v>1377008.670922362</v>
      </c>
      <c r="BNT28" s="65">
        <v>1399738.4403490133</v>
      </c>
      <c r="BNU28" s="65">
        <v>1422843.4016165722</v>
      </c>
      <c r="BNV28" s="65">
        <v>1446329.7478770602</v>
      </c>
      <c r="BNW28" s="65">
        <v>1470203.7745105538</v>
      </c>
      <c r="BNX28" s="65">
        <v>1494471.8808126247</v>
      </c>
      <c r="BNY28" s="65">
        <v>1519140.5717096333</v>
      </c>
      <c r="BNZ28" s="66">
        <v>238127.78073600002</v>
      </c>
      <c r="BOA28" s="66">
        <v>247610.17666307581</v>
      </c>
      <c r="BOB28" s="66">
        <v>257470.16747740048</v>
      </c>
      <c r="BOC28" s="66">
        <v>267722.78924158646</v>
      </c>
      <c r="BOD28" s="66">
        <v>278383.67676358577</v>
      </c>
      <c r="BOE28" s="66">
        <v>289469.0874391002</v>
      </c>
      <c r="BOF28" s="66">
        <v>300995.92604341224</v>
      </c>
      <c r="BOG28" s="66">
        <v>312981.77051044116</v>
      </c>
      <c r="BOH28" s="66">
        <v>325444.89873833756</v>
      </c>
      <c r="BOI28" s="66">
        <v>338404.31646249344</v>
      </c>
      <c r="BOJ28" s="66">
        <v>351879.78623847204</v>
      </c>
      <c r="BOK28" s="66">
        <v>365891.85757905699</v>
      </c>
      <c r="BOL28" s="66">
        <v>380461.89829137665</v>
      </c>
      <c r="BOM28" s="66">
        <v>395612.12706189271</v>
      </c>
      <c r="BON28" s="66">
        <v>411365.64733894274</v>
      </c>
      <c r="BOO28" s="66">
        <v>427746.48256450694</v>
      </c>
      <c r="BOP28" s="66">
        <v>444779.61280892574</v>
      </c>
      <c r="BOQ28" s="66">
        <v>462491.01286443428</v>
      </c>
      <c r="BOR28" s="66">
        <v>480907.69185560534</v>
      </c>
      <c r="BOS28" s="66">
        <v>500057.73442710453</v>
      </c>
      <c r="BOT28" s="66">
        <v>519970.34357156744</v>
      </c>
      <c r="BOU28" s="66">
        <v>540675.88516290952</v>
      </c>
      <c r="BOV28" s="66">
        <v>562205.93426298001</v>
      </c>
      <c r="BOW28" s="66">
        <v>584593.32327217504</v>
      </c>
      <c r="BOX28" s="66">
        <v>607872.19199743902</v>
      </c>
      <c r="BOY28" s="66">
        <v>632078.03971400391</v>
      </c>
      <c r="BOZ28" s="65">
        <v>257971.762464</v>
      </c>
      <c r="BPA28" s="65">
        <v>262230.00629587501</v>
      </c>
      <c r="BPB28" s="65">
        <v>266558.53937320272</v>
      </c>
      <c r="BPC28" s="65">
        <v>270958.52193438698</v>
      </c>
      <c r="BPD28" s="65">
        <v>275431.13336945476</v>
      </c>
      <c r="BPE28" s="65">
        <v>279977.57253618527</v>
      </c>
      <c r="BPF28" s="65">
        <v>284599.05808145658</v>
      </c>
      <c r="BPG28" s="65">
        <v>289296.82876789721</v>
      </c>
      <c r="BPH28" s="65">
        <v>294072.14380592905</v>
      </c>
      <c r="BPI28" s="65">
        <v>298926.28319129144</v>
      </c>
      <c r="BPJ28" s="65">
        <v>303860.54804813705</v>
      </c>
      <c r="BPK28" s="65">
        <v>308876.26097779046</v>
      </c>
      <c r="BPL28" s="65">
        <v>313974.76641326363</v>
      </c>
      <c r="BPM28" s="65">
        <v>319157.43097962387</v>
      </c>
      <c r="BPN28" s="65">
        <v>324425.64386030968</v>
      </c>
      <c r="BPO28" s="65">
        <v>329780.81716949318</v>
      </c>
      <c r="BPP28" s="65">
        <v>335224.38633058954</v>
      </c>
      <c r="BPQ28" s="65">
        <v>340757.81046101364</v>
      </c>
      <c r="BPR28" s="65">
        <v>346382.57276328822</v>
      </c>
      <c r="BPS28" s="65">
        <v>352100.18092260807</v>
      </c>
      <c r="BPT28" s="65">
        <v>357912.16751096578</v>
      </c>
      <c r="BPU28" s="65">
        <v>363820.09039794951</v>
      </c>
      <c r="BPV28" s="65">
        <v>369825.53316832049</v>
      </c>
      <c r="BPW28" s="65">
        <v>375930.105546484</v>
      </c>
      <c r="BPX28" s="65">
        <v>382135.44382796675</v>
      </c>
      <c r="BPY28" s="65">
        <v>388443.21131801652</v>
      </c>
      <c r="BPZ28" s="66">
        <v>1152605.3157887824</v>
      </c>
      <c r="BQA28" s="66">
        <v>1226068.3381744684</v>
      </c>
      <c r="BQB28" s="66">
        <v>1304213.6360833643</v>
      </c>
      <c r="BQC28" s="66">
        <v>1387339.6413436651</v>
      </c>
      <c r="BQD28" s="66">
        <v>1475763.8067821453</v>
      </c>
      <c r="BQE28" s="66">
        <v>1569823.8185559316</v>
      </c>
      <c r="BQF28" s="66">
        <v>1669878.8857540521</v>
      </c>
      <c r="BQG28" s="66">
        <v>1776311.1121936655</v>
      </c>
      <c r="BQH28" s="66">
        <v>1889526.9556497775</v>
      </c>
      <c r="BQI28" s="66">
        <v>2009958.7800911404</v>
      </c>
      <c r="BQJ28" s="66">
        <v>2138066.5068502282</v>
      </c>
      <c r="BQK28" s="66">
        <v>2274339.371032998</v>
      </c>
      <c r="BQL28" s="66">
        <v>2419297.789876055</v>
      </c>
      <c r="BQM28" s="66">
        <v>2573495.3501863475</v>
      </c>
      <c r="BQN28" s="66">
        <v>2737520.9224533108</v>
      </c>
      <c r="BQO28" s="66">
        <v>2912000.9097070941</v>
      </c>
      <c r="BQP28" s="66">
        <v>3097601.6397111472</v>
      </c>
      <c r="BQQ28" s="66">
        <v>3295031.9096247535</v>
      </c>
      <c r="BQR28" s="66">
        <v>3505045.6928534536</v>
      </c>
      <c r="BQS28" s="66">
        <v>3728445.0184246111</v>
      </c>
      <c r="BQT28" s="66">
        <v>3966083.0338842925</v>
      </c>
      <c r="BQU28" s="66">
        <v>4218867.2634124542</v>
      </c>
      <c r="BQV28" s="66">
        <v>4487763.0735989679</v>
      </c>
      <c r="BQW28" s="66">
        <v>4773797.3601160608</v>
      </c>
      <c r="BQX28" s="66">
        <v>5078062.4693663474</v>
      </c>
      <c r="BQY28" s="66">
        <v>5401720.3700829297</v>
      </c>
      <c r="BQZ28" s="65">
        <v>1248655.7587711811</v>
      </c>
      <c r="BRA28" s="65">
        <v>1298459.9921195745</v>
      </c>
      <c r="BRB28" s="65">
        <v>1350250.7310696896</v>
      </c>
      <c r="BRC28" s="65">
        <v>1404107.209940386</v>
      </c>
      <c r="BRD28" s="65">
        <v>1460111.8234127588</v>
      </c>
      <c r="BRE28" s="65">
        <v>1518350.2525852327</v>
      </c>
      <c r="BRF28" s="65">
        <v>1578911.5960565242</v>
      </c>
      <c r="BRG28" s="65">
        <v>1641888.5062370133</v>
      </c>
      <c r="BRH28" s="65">
        <v>1707377.3310970748</v>
      </c>
      <c r="BRI28" s="65">
        <v>1775478.2615692166</v>
      </c>
      <c r="BRJ28" s="65">
        <v>1846295.484829545</v>
      </c>
      <c r="BRK28" s="65">
        <v>1919937.3436930545</v>
      </c>
      <c r="BRL28" s="65">
        <v>1996516.5023666073</v>
      </c>
      <c r="BRM28" s="65">
        <v>2076150.1188131771</v>
      </c>
      <c r="BRN28" s="65">
        <v>2158960.023991066</v>
      </c>
      <c r="BRO28" s="65">
        <v>2245072.9082423034</v>
      </c>
      <c r="BRP28" s="65">
        <v>2334620.5151153887</v>
      </c>
      <c r="BRQ28" s="65">
        <v>2427739.842918898</v>
      </c>
      <c r="BRR28" s="65">
        <v>2524573.354314317</v>
      </c>
      <c r="BRS28" s="65">
        <v>2625269.1942687519</v>
      </c>
      <c r="BRT28" s="65">
        <v>2729981.4167009639</v>
      </c>
      <c r="BRU28" s="65">
        <v>2838870.2201674664</v>
      </c>
      <c r="BRV28" s="65">
        <v>2952102.1929492741</v>
      </c>
      <c r="BRW28" s="65">
        <v>3069850.5679142368</v>
      </c>
      <c r="BRX28" s="65">
        <v>3192295.4875448975</v>
      </c>
      <c r="BRY28" s="65">
        <v>3319624.2795373145</v>
      </c>
      <c r="BRZ28" s="64">
        <v>3317094.6335999998</v>
      </c>
      <c r="BSA28" s="64">
        <v>3449183.3993297112</v>
      </c>
      <c r="BSB28" s="64">
        <v>3586532.0216385107</v>
      </c>
      <c r="BSC28" s="64">
        <v>3729349.9512777915</v>
      </c>
      <c r="BSD28" s="64">
        <v>2365491.5374692441</v>
      </c>
      <c r="BSE28" s="64">
        <v>2184148.1837336225</v>
      </c>
      <c r="BSF28" s="64">
        <v>1984611.5034792807</v>
      </c>
      <c r="BSG28" s="64">
        <v>1765720.1104685406</v>
      </c>
      <c r="BSH28" s="64">
        <v>1526248.9730497522</v>
      </c>
      <c r="BSI28" s="64">
        <v>1264906.1869465783</v>
      </c>
      <c r="BSJ28" s="64">
        <v>0</v>
      </c>
      <c r="BSK28" s="64">
        <v>0</v>
      </c>
      <c r="BSL28" s="64">
        <v>0</v>
      </c>
      <c r="BSM28" s="64">
        <v>0</v>
      </c>
      <c r="BSN28" s="64">
        <v>0</v>
      </c>
      <c r="BSO28" s="64">
        <v>0</v>
      </c>
      <c r="BSP28" s="64">
        <v>0</v>
      </c>
      <c r="BSQ28" s="64">
        <v>0</v>
      </c>
      <c r="BSR28" s="64">
        <v>0</v>
      </c>
      <c r="BSS28" s="64">
        <v>0</v>
      </c>
      <c r="BST28" s="64">
        <v>0</v>
      </c>
      <c r="BSU28" s="64">
        <v>0</v>
      </c>
      <c r="BSV28" s="64">
        <v>0</v>
      </c>
      <c r="BSW28" s="64">
        <v>0</v>
      </c>
      <c r="BSX28" s="64">
        <v>0</v>
      </c>
      <c r="BSY28" s="64">
        <v>0</v>
      </c>
      <c r="BSZ28" s="64">
        <v>3593519.1863999995</v>
      </c>
      <c r="BTA28" s="64">
        <v>3652836.0696280538</v>
      </c>
      <c r="BTB28" s="64">
        <v>3713132.0745619847</v>
      </c>
      <c r="BTC28" s="64">
        <v>3774423.363199234</v>
      </c>
      <c r="BTD28" s="63">
        <v>2883025.8109012968</v>
      </c>
      <c r="BTE28" s="63">
        <v>2572180.9630287043</v>
      </c>
      <c r="BTF28" s="63">
        <v>2250288.5803643381</v>
      </c>
      <c r="BTG28" s="63">
        <v>1917068.6433305943</v>
      </c>
      <c r="BTH28" s="63">
        <v>1572234.8981001244</v>
      </c>
      <c r="BTI28" s="63">
        <v>1215494.7270795472</v>
      </c>
      <c r="BTJ28" s="63">
        <v>0</v>
      </c>
      <c r="BTK28" s="63">
        <v>0</v>
      </c>
      <c r="BTL28" s="63">
        <v>0</v>
      </c>
      <c r="BTM28" s="63">
        <v>0</v>
      </c>
      <c r="BTN28" s="63">
        <v>0</v>
      </c>
      <c r="BTO28" s="63">
        <v>0</v>
      </c>
      <c r="BTP28" s="63">
        <v>0</v>
      </c>
      <c r="BTQ28" s="63">
        <v>0</v>
      </c>
      <c r="BTR28" s="63">
        <v>0</v>
      </c>
      <c r="BTS28" s="63">
        <v>0</v>
      </c>
      <c r="BTT28" s="63">
        <v>0</v>
      </c>
      <c r="BTU28" s="63">
        <v>0</v>
      </c>
      <c r="BTV28" s="63">
        <v>0</v>
      </c>
      <c r="BTW28" s="63">
        <v>0</v>
      </c>
      <c r="BTX28" s="63">
        <v>0</v>
      </c>
      <c r="BTY28" s="63">
        <v>0</v>
      </c>
      <c r="BTZ28" s="63">
        <v>931280.46115104028</v>
      </c>
      <c r="BUA28" s="63">
        <v>968364.62673848204</v>
      </c>
      <c r="BUB28" s="63">
        <v>1006925.5068009781</v>
      </c>
      <c r="BUC28" s="63">
        <v>1047021.9050248537</v>
      </c>
      <c r="BUD28" s="77">
        <v>933184.25716773933</v>
      </c>
      <c r="BUE28" s="77">
        <v>808620.19424449233</v>
      </c>
      <c r="BUF28" s="77">
        <v>672655.96153919038</v>
      </c>
      <c r="BUG28" s="77">
        <v>524581.15435566066</v>
      </c>
      <c r="BUH28" s="77">
        <v>363646.86752817966</v>
      </c>
      <c r="BUI28" s="77">
        <v>189063.7556721119</v>
      </c>
      <c r="BUJ28" s="77">
        <v>0</v>
      </c>
      <c r="BUK28" s="63">
        <v>0</v>
      </c>
      <c r="BUL28" s="63">
        <v>0</v>
      </c>
      <c r="BUM28" s="63">
        <v>0</v>
      </c>
      <c r="BUN28" s="63">
        <v>0</v>
      </c>
      <c r="BUO28" s="63">
        <v>0</v>
      </c>
      <c r="BUP28" s="63">
        <v>0</v>
      </c>
      <c r="BUQ28" s="63">
        <v>0</v>
      </c>
      <c r="BUR28" s="63">
        <v>0</v>
      </c>
      <c r="BUS28" s="63">
        <v>0</v>
      </c>
      <c r="BUT28" s="63">
        <v>0</v>
      </c>
      <c r="BUU28" s="63">
        <v>0</v>
      </c>
      <c r="BUV28" s="63">
        <v>0</v>
      </c>
      <c r="BUW28" s="63">
        <v>0</v>
      </c>
      <c r="BUX28" s="63">
        <v>0</v>
      </c>
      <c r="BUY28" s="63">
        <v>0</v>
      </c>
      <c r="BUZ28" s="63">
        <v>1008887.1662469601</v>
      </c>
      <c r="BVA28" s="63">
        <v>1025540.4910593163</v>
      </c>
      <c r="BVB28" s="63">
        <v>1042468.706103786</v>
      </c>
      <c r="BVC28" s="63">
        <v>1059676.3488910801</v>
      </c>
      <c r="BVD28" s="77">
        <v>923286.88442649378</v>
      </c>
      <c r="BVE28" s="77">
        <v>782106.03104879649</v>
      </c>
      <c r="BVF28" s="77">
        <v>636012.77128023119</v>
      </c>
      <c r="BVG28" s="77">
        <v>484883.39796592953</v>
      </c>
      <c r="BVH28" s="77">
        <v>328591.45845239534</v>
      </c>
      <c r="BVI28" s="77">
        <v>167007.69765599235</v>
      </c>
      <c r="BVJ28" s="77">
        <v>0</v>
      </c>
      <c r="BVK28" s="63">
        <v>0</v>
      </c>
      <c r="BVL28" s="63">
        <v>0</v>
      </c>
      <c r="BVM28" s="63">
        <v>0</v>
      </c>
      <c r="BVN28" s="63">
        <v>0</v>
      </c>
      <c r="BVO28" s="63">
        <v>0</v>
      </c>
      <c r="BVP28" s="63">
        <v>0</v>
      </c>
      <c r="BVQ28" s="63">
        <v>0</v>
      </c>
      <c r="BVR28" s="63">
        <v>0</v>
      </c>
      <c r="BVS28" s="63">
        <v>0</v>
      </c>
      <c r="BVT28" s="63">
        <v>0</v>
      </c>
      <c r="BVU28" s="63">
        <v>0</v>
      </c>
      <c r="BVV28" s="63">
        <v>0</v>
      </c>
      <c r="BVW28" s="63">
        <v>0</v>
      </c>
      <c r="BVX28" s="63">
        <v>0</v>
      </c>
      <c r="BVY28" s="63">
        <v>0</v>
      </c>
      <c r="BVZ28" s="66">
        <v>238127.78073600002</v>
      </c>
      <c r="BWA28" s="66">
        <v>247610.17666307581</v>
      </c>
      <c r="BWB28" s="66">
        <v>257470.16747740048</v>
      </c>
      <c r="BWC28" s="66">
        <v>267722.78924158646</v>
      </c>
      <c r="BWD28" s="66">
        <v>238614.5800830735</v>
      </c>
      <c r="BWE28" s="66">
        <v>206763.63388507155</v>
      </c>
      <c r="BWF28" s="66">
        <v>171997.67202480696</v>
      </c>
      <c r="BWG28" s="66">
        <v>134135.04450447479</v>
      </c>
      <c r="BWH28" s="66">
        <v>92984.256782382159</v>
      </c>
      <c r="BWI28" s="66">
        <v>48343.473780356202</v>
      </c>
      <c r="BWJ28" s="66">
        <v>0</v>
      </c>
      <c r="BWK28" s="66">
        <v>0</v>
      </c>
      <c r="BWL28" s="66">
        <v>0</v>
      </c>
      <c r="BWM28" s="66">
        <v>0</v>
      </c>
      <c r="BWN28" s="66">
        <v>0</v>
      </c>
      <c r="BWO28" s="66">
        <v>0</v>
      </c>
      <c r="BWP28" s="66">
        <v>0</v>
      </c>
      <c r="BWQ28" s="66">
        <v>0</v>
      </c>
      <c r="BWR28" s="66">
        <v>0</v>
      </c>
      <c r="BWS28" s="66">
        <v>0</v>
      </c>
      <c r="BWT28" s="66">
        <v>0</v>
      </c>
      <c r="BWU28" s="66">
        <v>0</v>
      </c>
      <c r="BWV28" s="66">
        <v>0</v>
      </c>
      <c r="BWW28" s="66">
        <v>0</v>
      </c>
      <c r="BWX28" s="66">
        <v>0</v>
      </c>
      <c r="BWY28" s="66">
        <v>0</v>
      </c>
      <c r="BWZ28" s="66">
        <v>257971.762464</v>
      </c>
      <c r="BXA28" s="66">
        <v>262230.00629587501</v>
      </c>
      <c r="BXB28" s="66">
        <v>266558.53937320272</v>
      </c>
      <c r="BXC28" s="66">
        <v>270958.52193438698</v>
      </c>
      <c r="BXD28" s="66">
        <v>236083.82860238975</v>
      </c>
      <c r="BXE28" s="66">
        <v>199983.98038298948</v>
      </c>
      <c r="BXF28" s="66">
        <v>162628.0331894038</v>
      </c>
      <c r="BXG28" s="66">
        <v>123984.35518624166</v>
      </c>
      <c r="BXH28" s="66">
        <v>84020.612515979723</v>
      </c>
      <c r="BXI28" s="66">
        <v>42703.754741613055</v>
      </c>
      <c r="BXJ28" s="66">
        <v>0</v>
      </c>
      <c r="BXK28" s="66">
        <v>0</v>
      </c>
      <c r="BXL28" s="66">
        <v>0</v>
      </c>
      <c r="BXM28" s="66">
        <v>0</v>
      </c>
      <c r="BXN28" s="66">
        <v>0</v>
      </c>
      <c r="BXO28" s="66">
        <v>0</v>
      </c>
      <c r="BXP28" s="66">
        <v>0</v>
      </c>
      <c r="BXQ28" s="66">
        <v>0</v>
      </c>
      <c r="BXR28" s="66">
        <v>0</v>
      </c>
      <c r="BXS28" s="66">
        <v>0</v>
      </c>
      <c r="BXT28" s="66">
        <v>0</v>
      </c>
      <c r="BXU28" s="66">
        <v>0</v>
      </c>
      <c r="BXV28" s="66">
        <v>0</v>
      </c>
      <c r="BXW28" s="66">
        <v>0</v>
      </c>
      <c r="BXX28" s="66">
        <v>0</v>
      </c>
      <c r="BXY28" s="66">
        <v>0</v>
      </c>
      <c r="BXZ28" s="66">
        <v>1152605.3157887824</v>
      </c>
      <c r="BYA28" s="66">
        <v>1226068.3381744684</v>
      </c>
      <c r="BYB28" s="66">
        <v>1304213.6360833643</v>
      </c>
      <c r="BYC28" s="66">
        <v>1387339.6413436651</v>
      </c>
      <c r="BYD28" s="66">
        <v>1264940.405813267</v>
      </c>
      <c r="BYE28" s="66">
        <v>1121302.727539951</v>
      </c>
      <c r="BYF28" s="66">
        <v>954216.50614517264</v>
      </c>
      <c r="BYG28" s="66">
        <v>761276.19094014226</v>
      </c>
      <c r="BYH28" s="66">
        <v>539864.84447136486</v>
      </c>
      <c r="BYI28" s="66">
        <v>287136.96858444862</v>
      </c>
      <c r="BYJ28" s="66">
        <v>0</v>
      </c>
      <c r="BYK28" s="66">
        <v>0</v>
      </c>
      <c r="BYL28" s="66">
        <v>0</v>
      </c>
      <c r="BYM28" s="66">
        <v>0</v>
      </c>
      <c r="BYN28" s="66">
        <v>0</v>
      </c>
      <c r="BYO28" s="66">
        <v>0</v>
      </c>
      <c r="BYP28" s="66">
        <v>0</v>
      </c>
      <c r="BYQ28" s="66">
        <v>0</v>
      </c>
      <c r="BYR28" s="66">
        <v>0</v>
      </c>
      <c r="BYS28" s="66">
        <v>0</v>
      </c>
      <c r="BYT28" s="66">
        <v>0</v>
      </c>
      <c r="BYU28" s="66">
        <v>0</v>
      </c>
      <c r="BYV28" s="66">
        <v>0</v>
      </c>
      <c r="BYW28" s="66">
        <v>0</v>
      </c>
      <c r="BYX28" s="66">
        <v>0</v>
      </c>
      <c r="BYY28" s="66">
        <v>0</v>
      </c>
      <c r="BYZ28" s="65">
        <v>1248655.7587711811</v>
      </c>
      <c r="BZA28" s="65">
        <v>1298459.9921195745</v>
      </c>
      <c r="BZB28" s="65">
        <v>1350250.7310696896</v>
      </c>
      <c r="BZC28" s="65">
        <v>1404107.209940386</v>
      </c>
      <c r="BZD28" s="65">
        <v>1251524.4200680789</v>
      </c>
      <c r="BZE28" s="65">
        <v>1084535.8947037379</v>
      </c>
      <c r="BZF28" s="65">
        <v>902235.19774658512</v>
      </c>
      <c r="BZG28" s="65">
        <v>703666.50267300557</v>
      </c>
      <c r="BZH28" s="65">
        <v>487822.09459916427</v>
      </c>
      <c r="BZI28" s="65">
        <v>253639.75165274521</v>
      </c>
      <c r="BZJ28" s="65">
        <v>0</v>
      </c>
      <c r="BZK28" s="65">
        <v>0</v>
      </c>
      <c r="BZL28" s="65">
        <v>0</v>
      </c>
      <c r="BZM28" s="65">
        <v>0</v>
      </c>
      <c r="BZN28" s="65">
        <v>0</v>
      </c>
      <c r="BZO28" s="65">
        <v>0</v>
      </c>
      <c r="BZP28" s="65">
        <v>0</v>
      </c>
      <c r="BZQ28" s="65">
        <v>0</v>
      </c>
      <c r="BZR28" s="65">
        <v>0</v>
      </c>
      <c r="BZS28" s="65">
        <v>0</v>
      </c>
      <c r="BZT28" s="65">
        <v>0</v>
      </c>
      <c r="BZU28" s="65">
        <v>0</v>
      </c>
      <c r="BZV28" s="65">
        <v>0</v>
      </c>
      <c r="BZW28" s="65">
        <v>0</v>
      </c>
      <c r="BZX28" s="65">
        <v>0</v>
      </c>
      <c r="BZY28" s="65">
        <v>0</v>
      </c>
      <c r="BZZ28" s="64">
        <v>3317094.6335999998</v>
      </c>
      <c r="CAA28" s="64">
        <v>3449183.3993297112</v>
      </c>
      <c r="CAB28" s="64">
        <v>3586532.0216385107</v>
      </c>
      <c r="CAC28" s="64">
        <v>3729349.9512777915</v>
      </c>
      <c r="CAD28" s="66">
        <v>930685.19506986625</v>
      </c>
      <c r="CAE28" s="66">
        <v>967745.6567927436</v>
      </c>
      <c r="CAF28" s="66">
        <v>1006281.8890880859</v>
      </c>
      <c r="CAG28" s="66">
        <v>1046352.6580554317</v>
      </c>
      <c r="CAH28" s="66">
        <v>1088019.0698968526</v>
      </c>
      <c r="CAI28" s="66">
        <v>1131344.6641012882</v>
      </c>
      <c r="CAJ28" s="66">
        <v>1176395.5103395372</v>
      </c>
      <c r="CAK28" s="66">
        <v>1223240.3092176695</v>
      </c>
      <c r="CAL28" s="66">
        <v>1271950.4970424999</v>
      </c>
      <c r="CAM28" s="66">
        <v>1322600.3547588887</v>
      </c>
      <c r="CAN28" s="66">
        <v>1375267.1212249934</v>
      </c>
      <c r="CAO28" s="66">
        <v>1430031.1109982103</v>
      </c>
      <c r="CAP28" s="66">
        <v>1486975.8368114263</v>
      </c>
      <c r="CAQ28" s="66">
        <v>1546188.1369263502</v>
      </c>
      <c r="CAR28" s="66">
        <v>1607758.3075581333</v>
      </c>
      <c r="CAS28" s="66">
        <v>1671780.2405732204</v>
      </c>
      <c r="CAT28" s="66">
        <v>1738351.5666704141</v>
      </c>
      <c r="CAU28" s="66">
        <v>1807573.8042634989</v>
      </c>
      <c r="CAV28" s="66">
        <v>1879552.5142924625</v>
      </c>
      <c r="CAW28" s="66">
        <v>1954397.4611993965</v>
      </c>
      <c r="CAX28" s="66">
        <v>2032222.7803145584</v>
      </c>
      <c r="CAY28" s="66">
        <v>2113147.1519078482</v>
      </c>
      <c r="CAZ28" s="64">
        <v>3593519.1863999995</v>
      </c>
      <c r="CBA28" s="64">
        <v>3652836.0696280538</v>
      </c>
      <c r="CBB28" s="64">
        <v>3713132.0745619847</v>
      </c>
      <c r="CBC28" s="64">
        <v>3774423.363199234</v>
      </c>
      <c r="CBD28" s="64">
        <v>920814.32743615576</v>
      </c>
      <c r="CBE28" s="64">
        <v>936013.86669058993</v>
      </c>
      <c r="CBF28" s="64">
        <v>951464.29908022378</v>
      </c>
      <c r="CBG28" s="64">
        <v>967169.76600462419</v>
      </c>
      <c r="CBH28" s="64">
        <v>983134.47722389933</v>
      </c>
      <c r="CBI28" s="64">
        <v>999362.71198709961</v>
      </c>
      <c r="CBJ28" s="64">
        <v>1015858.8201792465</v>
      </c>
      <c r="CBK28" s="64">
        <v>1032627.2234872938</v>
      </c>
      <c r="CBL28" s="64">
        <v>1049672.4165853355</v>
      </c>
      <c r="CBM28" s="64">
        <v>1066998.9683393773</v>
      </c>
      <c r="CBN28" s="64">
        <v>1084611.5230319949</v>
      </c>
      <c r="CBO28" s="64">
        <v>1102514.8016072074</v>
      </c>
      <c r="CBP28" s="64">
        <v>1120713.6029358993</v>
      </c>
      <c r="CBQ28" s="64">
        <v>1139212.8051021295</v>
      </c>
      <c r="CBR28" s="64">
        <v>1158017.3667106743</v>
      </c>
      <c r="CBS28" s="64">
        <v>1177132.328216153</v>
      </c>
      <c r="CBT28" s="64">
        <v>1196562.8132740927</v>
      </c>
      <c r="CBU28" s="64">
        <v>1216314.0301142943</v>
      </c>
      <c r="CBV28" s="64">
        <v>1236391.2729368689</v>
      </c>
      <c r="CBW28" s="64">
        <v>1256799.9233313175</v>
      </c>
      <c r="CBX28" s="64">
        <v>1277545.4517190356</v>
      </c>
      <c r="CBY28" s="64">
        <v>1298633.4188196277</v>
      </c>
      <c r="CBZ28" s="67">
        <v>931280.46115104016</v>
      </c>
      <c r="CCA28" s="67">
        <v>968364.62673848204</v>
      </c>
      <c r="CCB28" s="67">
        <v>1006925.5068009782</v>
      </c>
      <c r="CCC28" s="67">
        <v>1047021.9050248535</v>
      </c>
      <c r="CCD28" s="67"/>
      <c r="CCE28" s="67"/>
      <c r="CCF28" s="67"/>
      <c r="CCG28" s="67"/>
      <c r="CCH28" s="67"/>
      <c r="CCI28" s="67"/>
      <c r="CCJ28" s="67"/>
      <c r="CCK28" s="67"/>
      <c r="CCL28" s="67"/>
      <c r="CCM28" s="67"/>
      <c r="CCN28" s="67"/>
      <c r="CCO28" s="67"/>
      <c r="CCP28" s="67"/>
      <c r="CCQ28" s="67"/>
      <c r="CCR28" s="67"/>
      <c r="CCS28" s="67"/>
      <c r="CCT28" s="67"/>
      <c r="CCU28" s="67"/>
      <c r="CCV28" s="67"/>
      <c r="CCW28" s="67"/>
      <c r="CCX28" s="67"/>
      <c r="CCY28" s="67"/>
      <c r="CCZ28" s="67">
        <v>1008887.1662469601</v>
      </c>
      <c r="CDA28" s="67">
        <v>1025540.4910593164</v>
      </c>
      <c r="CDB28" s="67">
        <v>1042468.706103786</v>
      </c>
      <c r="CDC28" s="67">
        <v>1059676.3488910801</v>
      </c>
      <c r="CDD28" s="67"/>
      <c r="CDE28" s="67"/>
      <c r="CDF28" s="67"/>
      <c r="CDG28" s="67"/>
      <c r="CDH28" s="67"/>
      <c r="CDI28" s="67"/>
      <c r="CDJ28" s="67"/>
      <c r="CDK28" s="67"/>
      <c r="CDL28" s="67"/>
      <c r="CDM28" s="67"/>
      <c r="CDN28" s="67"/>
      <c r="CDO28" s="67"/>
      <c r="CDP28" s="67"/>
      <c r="CDQ28" s="67"/>
      <c r="CDR28" s="67"/>
      <c r="CDS28" s="67"/>
      <c r="CDT28" s="67"/>
      <c r="CDU28" s="67"/>
      <c r="CDV28" s="67"/>
      <c r="CDW28" s="67"/>
      <c r="CDX28" s="67"/>
      <c r="CDY28" s="67"/>
      <c r="CDZ28" s="65">
        <v>238127.78073600002</v>
      </c>
      <c r="CEA28" s="65">
        <v>247610.17666307581</v>
      </c>
      <c r="CEB28" s="65">
        <v>257470.16747740048</v>
      </c>
      <c r="CEC28" s="65">
        <v>267722.78924158646</v>
      </c>
      <c r="CED28" s="65">
        <v>78602.449909718329</v>
      </c>
      <c r="CEE28" s="65">
        <v>81732.448218098885</v>
      </c>
      <c r="CEF28" s="65">
        <v>84987.085000492851</v>
      </c>
      <c r="CEG28" s="65">
        <v>88371.323438242194</v>
      </c>
      <c r="CEH28" s="65">
        <v>91890.324349648261</v>
      </c>
      <c r="CEI28" s="65">
        <v>95549.454059998156</v>
      </c>
      <c r="CEJ28" s="65">
        <v>99354.292584980343</v>
      </c>
      <c r="CEK28" s="65">
        <v>103310.64213996903</v>
      </c>
      <c r="CEL28" s="65">
        <v>107424.53598815341</v>
      </c>
      <c r="CEM28" s="65">
        <v>111702.247641005</v>
      </c>
      <c r="CEN28" s="65">
        <v>116150.30042511324</v>
      </c>
      <c r="CEO28" s="65">
        <v>120775.47742997842</v>
      </c>
      <c r="CEP28" s="65">
        <v>125584.83185193196</v>
      </c>
      <c r="CEQ28" s="65">
        <v>130585.69774995791</v>
      </c>
      <c r="CER28" s="65">
        <v>135785.70122981796</v>
      </c>
      <c r="CES28" s="65">
        <v>141192.77207353537</v>
      </c>
      <c r="CET28" s="65">
        <v>146815.15583197199</v>
      </c>
      <c r="CEU28" s="65">
        <v>152661.42639893919</v>
      </c>
      <c r="CEV28" s="65">
        <v>158740.49908601787</v>
      </c>
      <c r="CEW28" s="65">
        <v>165061.6442180259</v>
      </c>
      <c r="CEX28" s="65">
        <v>171634.50126986514</v>
      </c>
      <c r="CEY28" s="65">
        <v>178469.09356630695</v>
      </c>
      <c r="CEZ28" s="64">
        <v>257971.762464</v>
      </c>
      <c r="CFA28" s="64">
        <v>262230.00629587501</v>
      </c>
      <c r="CFB28" s="64">
        <v>266558.53937320272</v>
      </c>
      <c r="CFC28" s="64">
        <v>270958.52193438698</v>
      </c>
      <c r="CFD28" s="64">
        <v>77768.790598434265</v>
      </c>
      <c r="CFE28" s="64">
        <v>79052.491069040552</v>
      </c>
      <c r="CFF28" s="64">
        <v>80357.381105352455</v>
      </c>
      <c r="CFG28" s="64">
        <v>81683.810475641571</v>
      </c>
      <c r="CFH28" s="64">
        <v>83032.134721674083</v>
      </c>
      <c r="CFI28" s="64">
        <v>84402.715254011695</v>
      </c>
      <c r="CFJ28" s="64">
        <v>85795.919448885761</v>
      </c>
      <c r="CFK28" s="64">
        <v>87212.120746670247</v>
      </c>
      <c r="CFL28" s="64">
        <v>88651.698751980308</v>
      </c>
      <c r="CFM28" s="64">
        <v>90115.039335423222</v>
      </c>
      <c r="CFN28" s="64">
        <v>91602.534737028604</v>
      </c>
      <c r="CFO28" s="64">
        <v>93114.583671386325</v>
      </c>
      <c r="CFP28" s="64">
        <v>94651.591434519389</v>
      </c>
      <c r="CFQ28" s="64">
        <v>96213.970012521488</v>
      </c>
      <c r="CFR28" s="64">
        <v>97802.138191987251</v>
      </c>
      <c r="CFS28" s="64">
        <v>99416.521672265793</v>
      </c>
      <c r="CFT28" s="64">
        <v>101057.55317956681</v>
      </c>
      <c r="CFU28" s="64">
        <v>102725.67258295044</v>
      </c>
      <c r="CFV28" s="64">
        <v>104421.32701223165</v>
      </c>
      <c r="CFW28" s="64">
        <v>106144.97097783076</v>
      </c>
      <c r="CFX28" s="64">
        <v>107897.06649260237</v>
      </c>
      <c r="CFY28" s="64">
        <v>109678.08319567525</v>
      </c>
      <c r="CFZ28" s="66">
        <v>1152605.3157887824</v>
      </c>
      <c r="CGA28" s="66">
        <v>1226068.3381744684</v>
      </c>
      <c r="CGB28" s="66">
        <v>1304213.6360833643</v>
      </c>
      <c r="CGC28" s="66">
        <v>1387339.6413436651</v>
      </c>
      <c r="CGD28" s="66">
        <v>416686.25132672337</v>
      </c>
      <c r="CGE28" s="66">
        <v>443244.37229814538</v>
      </c>
      <c r="CGF28" s="66">
        <v>471495.21480114403</v>
      </c>
      <c r="CGG28" s="66">
        <v>501546.66697232903</v>
      </c>
      <c r="CGH28" s="66">
        <v>533513.49335993722</v>
      </c>
      <c r="CGI28" s="66">
        <v>567517.77320220438</v>
      </c>
      <c r="CGJ28" s="66">
        <v>603689.3666400644</v>
      </c>
      <c r="CGK28" s="66">
        <v>642166.41064461123</v>
      </c>
      <c r="CGL28" s="66">
        <v>683095.84655323892</v>
      </c>
      <c r="CGM28" s="66">
        <v>726633.98122908641</v>
      </c>
      <c r="CGN28" s="66">
        <v>772947.08398681716</v>
      </c>
      <c r="CGO28" s="66">
        <v>822212.02156435617</v>
      </c>
      <c r="CGP28" s="66">
        <v>874616.93356550043</v>
      </c>
      <c r="CGQ28" s="66">
        <v>930361.95095287182</v>
      </c>
      <c r="CGR28" s="66">
        <v>989659.96033509285</v>
      </c>
      <c r="CGS28" s="66">
        <v>1052737.4169669489</v>
      </c>
      <c r="CGT28" s="66">
        <v>1119835.2095673298</v>
      </c>
      <c r="CGU28" s="66">
        <v>1191209.5802576342</v>
      </c>
      <c r="CGV28" s="66">
        <v>1267133.1031338261</v>
      </c>
      <c r="CGW28" s="66">
        <v>1347895.725209241</v>
      </c>
      <c r="CGX28" s="66">
        <v>1433805.8737034395</v>
      </c>
      <c r="CGY28" s="66">
        <v>1525191.6339057684</v>
      </c>
      <c r="CGZ28" s="65">
        <v>1248655.7587711811</v>
      </c>
      <c r="CHA28" s="65">
        <v>1298459.9921195745</v>
      </c>
      <c r="CHB28" s="65">
        <v>1350250.7310696896</v>
      </c>
      <c r="CHC28" s="65">
        <v>1404107.209940386</v>
      </c>
      <c r="CHD28" s="65">
        <v>412266.86778713187</v>
      </c>
      <c r="CHE28" s="65">
        <v>428710.65955347748</v>
      </c>
      <c r="CHF28" s="65">
        <v>445810.33300419501</v>
      </c>
      <c r="CHG28" s="65">
        <v>463592.04881986254</v>
      </c>
      <c r="CHH28" s="65">
        <v>482083.0111332917</v>
      </c>
      <c r="CHI28" s="65">
        <v>501311.50914895529</v>
      </c>
      <c r="CHJ28" s="65">
        <v>521306.96042245976</v>
      </c>
      <c r="CHK28" s="65">
        <v>542099.95586627419</v>
      </c>
      <c r="CHL28" s="65">
        <v>563722.30655057146</v>
      </c>
      <c r="CHM28" s="65">
        <v>586207.09237077937</v>
      </c>
      <c r="CHN28" s="65">
        <v>609588.71265630098</v>
      </c>
      <c r="CHO28" s="65">
        <v>633902.93879782665</v>
      </c>
      <c r="CHP28" s="65">
        <v>659186.96897375677</v>
      </c>
      <c r="CHQ28" s="65">
        <v>685479.48505945352</v>
      </c>
      <c r="CHR28" s="65">
        <v>712820.71180639544</v>
      </c>
      <c r="CHS28" s="65">
        <v>741252.47838176531</v>
      </c>
      <c r="CHT28" s="65">
        <v>770818.282362625</v>
      </c>
      <c r="CHU28" s="65">
        <v>801563.35628257866</v>
      </c>
      <c r="CHV28" s="65">
        <v>833534.73683273629</v>
      </c>
      <c r="CHW28" s="65">
        <v>866781.3368228433</v>
      </c>
      <c r="CHX28" s="65">
        <v>901354.02001267683</v>
      </c>
      <c r="CHY28" s="65">
        <v>937305.67892818293</v>
      </c>
      <c r="CHZ28" s="65">
        <v>3317094.6335999998</v>
      </c>
      <c r="CIA28" s="65">
        <v>3449183.3993297112</v>
      </c>
      <c r="CIB28" s="65">
        <v>3586532.0216385107</v>
      </c>
      <c r="CIC28" s="65">
        <v>3729349.9512777915</v>
      </c>
      <c r="CID28" s="65">
        <v>567717.96899261849</v>
      </c>
      <c r="CIE28" s="65">
        <v>524195.56409606931</v>
      </c>
      <c r="CIF28" s="65">
        <v>476306.76083502738</v>
      </c>
      <c r="CIG28" s="65">
        <v>423772.82651244983</v>
      </c>
      <c r="CIH28" s="65">
        <v>366299.75353194051</v>
      </c>
      <c r="CII28" s="65">
        <v>303577.48486717878</v>
      </c>
      <c r="CIJ28" s="65">
        <v>0</v>
      </c>
      <c r="CIK28" s="65">
        <v>0</v>
      </c>
      <c r="CIL28" s="65">
        <v>0</v>
      </c>
      <c r="CIM28" s="65">
        <v>0</v>
      </c>
      <c r="CIN28" s="65">
        <v>0</v>
      </c>
      <c r="CIO28" s="65">
        <v>0</v>
      </c>
      <c r="CIP28" s="65">
        <v>0</v>
      </c>
      <c r="CIQ28" s="65">
        <v>0</v>
      </c>
      <c r="CIR28" s="65">
        <v>0</v>
      </c>
      <c r="CIS28" s="65">
        <v>0</v>
      </c>
      <c r="CIT28" s="65">
        <v>0</v>
      </c>
      <c r="CIU28" s="65">
        <v>0</v>
      </c>
      <c r="CIV28" s="65">
        <v>0</v>
      </c>
      <c r="CIW28" s="65">
        <v>0</v>
      </c>
      <c r="CIX28" s="65">
        <v>0</v>
      </c>
      <c r="CIY28" s="65">
        <v>0</v>
      </c>
      <c r="CIZ28" s="64">
        <v>3593519.1863999995</v>
      </c>
      <c r="CJA28" s="64">
        <v>3652836.0696280538</v>
      </c>
      <c r="CJB28" s="64">
        <v>3713132.0745619847</v>
      </c>
      <c r="CJC28" s="64">
        <v>3774423.363199234</v>
      </c>
      <c r="CJD28" s="64">
        <v>691926.19461631111</v>
      </c>
      <c r="CJE28" s="64">
        <v>617323.43112688907</v>
      </c>
      <c r="CJF28" s="64">
        <v>540069.25928744115</v>
      </c>
      <c r="CJG28" s="64">
        <v>460096.47439934261</v>
      </c>
      <c r="CJH28" s="64">
        <v>377336.37554402987</v>
      </c>
      <c r="CJI28" s="64">
        <v>291718.73449909134</v>
      </c>
      <c r="CJJ28" s="65">
        <v>0</v>
      </c>
      <c r="CJK28" s="65">
        <v>0</v>
      </c>
      <c r="CJL28" s="65">
        <v>0</v>
      </c>
      <c r="CJM28" s="65">
        <v>0</v>
      </c>
      <c r="CJN28" s="65">
        <v>0</v>
      </c>
      <c r="CJO28" s="65">
        <v>0</v>
      </c>
      <c r="CJP28" s="65">
        <v>0</v>
      </c>
      <c r="CJQ28" s="65">
        <v>0</v>
      </c>
      <c r="CJR28" s="65">
        <v>0</v>
      </c>
      <c r="CJS28" s="65">
        <v>0</v>
      </c>
      <c r="CJT28" s="65">
        <v>0</v>
      </c>
      <c r="CJU28" s="65">
        <v>0</v>
      </c>
      <c r="CJV28" s="65">
        <v>0</v>
      </c>
      <c r="CJW28" s="65">
        <v>0</v>
      </c>
      <c r="CJX28" s="65">
        <v>0</v>
      </c>
      <c r="CJY28" s="65">
        <v>0</v>
      </c>
      <c r="CJZ28" s="67">
        <v>931280.46115104016</v>
      </c>
      <c r="CKA28" s="67">
        <v>968364.62673848204</v>
      </c>
      <c r="CKB28" s="67">
        <v>1006925.5068009782</v>
      </c>
      <c r="CKC28" s="67">
        <v>1047021.9050248535</v>
      </c>
      <c r="CKD28" s="67"/>
      <c r="CKE28" s="67"/>
      <c r="CKF28" s="67"/>
      <c r="CKG28" s="67"/>
      <c r="CKH28" s="67"/>
      <c r="CKI28" s="67"/>
      <c r="CKJ28" s="67"/>
      <c r="CKK28" s="67"/>
      <c r="CKL28" s="67"/>
      <c r="CKM28" s="67"/>
      <c r="CKN28" s="67"/>
      <c r="CKO28" s="67"/>
      <c r="CKP28" s="67"/>
      <c r="CKQ28" s="67"/>
      <c r="CKR28" s="67"/>
      <c r="CKS28" s="67"/>
      <c r="CKT28" s="67"/>
      <c r="CKU28" s="67"/>
      <c r="CKV28" s="67"/>
      <c r="CKW28" s="67"/>
      <c r="CKX28" s="67"/>
      <c r="CKY28" s="67"/>
      <c r="CKZ28" s="67">
        <v>1008887.1662469601</v>
      </c>
      <c r="CLA28" s="67">
        <v>1025540.4910593164</v>
      </c>
      <c r="CLB28" s="67">
        <v>1042468.706103786</v>
      </c>
      <c r="CLC28" s="67">
        <v>1059676.3488910801</v>
      </c>
      <c r="CLD28" s="67"/>
      <c r="CLE28" s="67"/>
      <c r="CLF28" s="67"/>
      <c r="CLG28" s="67"/>
      <c r="CLH28" s="67"/>
      <c r="CLI28" s="67"/>
      <c r="CLJ28" s="67"/>
      <c r="CLK28" s="67"/>
      <c r="CLL28" s="67"/>
      <c r="CLM28" s="67"/>
      <c r="CLN28" s="67"/>
      <c r="CLO28" s="67"/>
      <c r="CLP28" s="67"/>
      <c r="CLQ28" s="67"/>
      <c r="CLR28" s="67"/>
      <c r="CLS28" s="67"/>
      <c r="CLT28" s="67"/>
      <c r="CLU28" s="67"/>
      <c r="CLV28" s="67"/>
      <c r="CLW28" s="67"/>
      <c r="CLX28" s="67"/>
      <c r="CLY28" s="67"/>
      <c r="CLZ28" s="66">
        <v>238127.78073600002</v>
      </c>
      <c r="CMA28" s="66">
        <v>247610.17666307581</v>
      </c>
      <c r="CMB28" s="66">
        <v>257470.16747740048</v>
      </c>
      <c r="CMC28" s="66">
        <v>267722.78924158646</v>
      </c>
      <c r="CMD28" s="66">
        <v>67373.52849404428</v>
      </c>
      <c r="CME28" s="66">
        <v>58380.320155784917</v>
      </c>
      <c r="CMF28" s="66">
        <v>48564.048571710198</v>
      </c>
      <c r="CMG28" s="66">
        <v>37873.424330675232</v>
      </c>
      <c r="CMH28" s="66">
        <v>26254.378385613789</v>
      </c>
      <c r="CMI28" s="66">
        <v>13649.922008571162</v>
      </c>
      <c r="CMJ28" s="66">
        <v>0</v>
      </c>
      <c r="CMK28" s="66">
        <v>0</v>
      </c>
      <c r="CML28" s="66">
        <v>0</v>
      </c>
      <c r="CMM28" s="66">
        <v>0</v>
      </c>
      <c r="CMN28" s="66">
        <v>0</v>
      </c>
      <c r="CMO28" s="66">
        <v>0</v>
      </c>
      <c r="CMP28" s="66">
        <v>0</v>
      </c>
      <c r="CMQ28" s="66">
        <v>0</v>
      </c>
      <c r="CMR28" s="66">
        <v>0</v>
      </c>
      <c r="CMS28" s="66">
        <v>0</v>
      </c>
      <c r="CMT28" s="66">
        <v>0</v>
      </c>
      <c r="CMU28" s="66">
        <v>0</v>
      </c>
      <c r="CMV28" s="66">
        <v>0</v>
      </c>
      <c r="CMW28" s="66">
        <v>0</v>
      </c>
      <c r="CMX28" s="66">
        <v>0</v>
      </c>
      <c r="CMY28" s="66">
        <v>0</v>
      </c>
      <c r="CMZ28" s="66">
        <v>257971.762464</v>
      </c>
      <c r="CNA28" s="66">
        <v>262230.00629587501</v>
      </c>
      <c r="CNB28" s="66">
        <v>266558.53937320272</v>
      </c>
      <c r="CNC28" s="66">
        <v>270958.52193438698</v>
      </c>
      <c r="CND28" s="66">
        <v>66658.963370086523</v>
      </c>
      <c r="CNE28" s="66">
        <v>56466.065049314675</v>
      </c>
      <c r="CNF28" s="66">
        <v>45918.503488772825</v>
      </c>
      <c r="CNG28" s="66">
        <v>35007.347346703529</v>
      </c>
      <c r="CNH28" s="66">
        <v>23723.467063335451</v>
      </c>
      <c r="CNI28" s="66">
        <v>12057.530750573096</v>
      </c>
      <c r="CNJ28" s="66">
        <v>0</v>
      </c>
      <c r="CNK28" s="66">
        <v>0</v>
      </c>
      <c r="CNL28" s="66">
        <v>0</v>
      </c>
      <c r="CNM28" s="66">
        <v>0</v>
      </c>
      <c r="CNN28" s="66">
        <v>0</v>
      </c>
      <c r="CNO28" s="66">
        <v>0</v>
      </c>
      <c r="CNP28" s="66">
        <v>0</v>
      </c>
      <c r="CNQ28" s="66">
        <v>0</v>
      </c>
      <c r="CNR28" s="66">
        <v>0</v>
      </c>
      <c r="CNS28" s="66">
        <v>0</v>
      </c>
      <c r="CNT28" s="66">
        <v>0</v>
      </c>
      <c r="CNU28" s="66">
        <v>0</v>
      </c>
      <c r="CNV28" s="66">
        <v>0</v>
      </c>
      <c r="CNW28" s="66">
        <v>0</v>
      </c>
      <c r="CNX28" s="66">
        <v>0</v>
      </c>
      <c r="CNY28" s="66">
        <v>0</v>
      </c>
      <c r="CNZ28" s="66">
        <v>1152605.3157887824</v>
      </c>
      <c r="COA28" s="66">
        <v>1226068.3381744684</v>
      </c>
      <c r="COB28" s="66">
        <v>1304213.6360833643</v>
      </c>
      <c r="COC28" s="66">
        <v>1387339.6413436651</v>
      </c>
      <c r="COD28" s="66">
        <v>357159.64399433433</v>
      </c>
      <c r="COE28" s="66">
        <v>316603.12307010387</v>
      </c>
      <c r="COF28" s="66">
        <v>269425.83702922513</v>
      </c>
      <c r="COG28" s="66">
        <v>214948.57155956954</v>
      </c>
      <c r="COH28" s="66">
        <v>152432.42667426774</v>
      </c>
      <c r="COI28" s="66">
        <v>81073.967600314907</v>
      </c>
      <c r="COJ28" s="66">
        <v>0</v>
      </c>
      <c r="COK28" s="66">
        <v>0</v>
      </c>
      <c r="COL28" s="66">
        <v>0</v>
      </c>
      <c r="COM28" s="66">
        <v>0</v>
      </c>
      <c r="CON28" s="66">
        <v>0</v>
      </c>
      <c r="COO28" s="66">
        <v>0</v>
      </c>
      <c r="COP28" s="66">
        <v>0</v>
      </c>
      <c r="COQ28" s="66">
        <v>0</v>
      </c>
      <c r="COR28" s="66">
        <v>0</v>
      </c>
      <c r="COS28" s="66">
        <v>0</v>
      </c>
      <c r="COT28" s="66">
        <v>0</v>
      </c>
      <c r="COU28" s="66">
        <v>0</v>
      </c>
      <c r="COV28" s="66">
        <v>0</v>
      </c>
      <c r="COW28" s="66">
        <v>0</v>
      </c>
      <c r="COX28" s="66">
        <v>0</v>
      </c>
      <c r="COY28" s="66">
        <v>0</v>
      </c>
      <c r="COZ28" s="65">
        <v>1248655.7587711811</v>
      </c>
      <c r="CPA28" s="65">
        <v>1298459.9921195745</v>
      </c>
      <c r="CPB28" s="65">
        <v>1350250.7310696896</v>
      </c>
      <c r="CPC28" s="65">
        <v>1404107.209940386</v>
      </c>
      <c r="CPD28" s="65">
        <v>353371.60096039873</v>
      </c>
      <c r="CPE28" s="65">
        <v>306221.89968105534</v>
      </c>
      <c r="CPF28" s="65">
        <v>254748.76171668284</v>
      </c>
      <c r="CPG28" s="65">
        <v>198682.30663708394</v>
      </c>
      <c r="CPH28" s="65">
        <v>137738.00318094049</v>
      </c>
      <c r="CPI28" s="65">
        <v>71615.929878422176</v>
      </c>
      <c r="CPJ28" s="65">
        <v>0</v>
      </c>
      <c r="CPK28" s="65">
        <v>0</v>
      </c>
      <c r="CPL28" s="65">
        <v>0</v>
      </c>
      <c r="CPM28" s="65">
        <v>0</v>
      </c>
      <c r="CPN28" s="65">
        <v>0</v>
      </c>
      <c r="CPO28" s="65">
        <v>0</v>
      </c>
      <c r="CPP28" s="65">
        <v>0</v>
      </c>
      <c r="CPQ28" s="65">
        <v>0</v>
      </c>
      <c r="CPR28" s="65">
        <v>0</v>
      </c>
      <c r="CPS28" s="65">
        <v>0</v>
      </c>
      <c r="CPT28" s="65">
        <v>0</v>
      </c>
      <c r="CPU28" s="65">
        <v>0</v>
      </c>
      <c r="CPV28" s="65">
        <v>0</v>
      </c>
      <c r="CPW28" s="65">
        <v>0</v>
      </c>
      <c r="CPX28" s="65">
        <v>0</v>
      </c>
      <c r="CPY28" s="65">
        <v>0</v>
      </c>
      <c r="CPZ28" s="66">
        <v>3317094.6335999998</v>
      </c>
      <c r="CQA28" s="66">
        <v>3449183.3993297112</v>
      </c>
      <c r="CQB28" s="66">
        <v>3586532.0216385107</v>
      </c>
      <c r="CQC28" s="66">
        <v>3729349.9512777915</v>
      </c>
      <c r="CQD28" s="66">
        <v>567717.96899261849</v>
      </c>
      <c r="CQE28" s="66">
        <v>524195.56409606931</v>
      </c>
      <c r="CQF28" s="66">
        <v>476306.76083502738</v>
      </c>
      <c r="CQG28" s="66">
        <v>423772.82651244983</v>
      </c>
      <c r="CQH28" s="66">
        <v>366299.75353194051</v>
      </c>
      <c r="CQI28" s="66">
        <v>303577.48486717878</v>
      </c>
      <c r="CQJ28" s="66">
        <v>0</v>
      </c>
      <c r="CQK28" s="66">
        <v>0</v>
      </c>
      <c r="CQL28" s="66">
        <v>0</v>
      </c>
      <c r="CQM28" s="66">
        <v>0</v>
      </c>
      <c r="CQN28" s="66">
        <v>0</v>
      </c>
      <c r="CQO28" s="66">
        <v>0</v>
      </c>
      <c r="CQP28" s="66">
        <v>0</v>
      </c>
      <c r="CQQ28" s="66">
        <v>0</v>
      </c>
      <c r="CQR28" s="66">
        <v>0</v>
      </c>
      <c r="CQS28" s="66">
        <v>0</v>
      </c>
      <c r="CQT28" s="66">
        <v>0</v>
      </c>
      <c r="CQU28" s="66">
        <v>0</v>
      </c>
      <c r="CQV28" s="66">
        <v>0</v>
      </c>
      <c r="CQW28" s="66">
        <v>0</v>
      </c>
      <c r="CQX28" s="66">
        <v>0</v>
      </c>
      <c r="CQY28" s="66">
        <v>0</v>
      </c>
      <c r="CQZ28" s="66">
        <v>3593519.1863999995</v>
      </c>
      <c r="CRA28" s="66">
        <v>3652836.0696280538</v>
      </c>
      <c r="CRB28" s="66">
        <v>3713132.0745619847</v>
      </c>
      <c r="CRC28" s="66">
        <v>3774423.363199234</v>
      </c>
      <c r="CRD28" s="66">
        <v>691926.19461631111</v>
      </c>
      <c r="CRE28" s="66">
        <v>617323.43112688907</v>
      </c>
      <c r="CRF28" s="66">
        <v>540069.25928744115</v>
      </c>
      <c r="CRG28" s="66">
        <v>460096.47439934261</v>
      </c>
      <c r="CRH28" s="66">
        <v>377336.37554402987</v>
      </c>
      <c r="CRI28" s="66">
        <v>291718.73449909134</v>
      </c>
      <c r="CRJ28" s="66">
        <v>0</v>
      </c>
      <c r="CRK28" s="66">
        <v>0</v>
      </c>
      <c r="CRL28" s="66">
        <v>0</v>
      </c>
      <c r="CRM28" s="66">
        <v>0</v>
      </c>
      <c r="CRN28" s="66">
        <v>0</v>
      </c>
      <c r="CRO28" s="66">
        <v>0</v>
      </c>
      <c r="CRP28" s="66">
        <v>0</v>
      </c>
      <c r="CRQ28" s="66">
        <v>0</v>
      </c>
      <c r="CRR28" s="66">
        <v>0</v>
      </c>
      <c r="CRS28" s="66">
        <v>0</v>
      </c>
      <c r="CRT28" s="66">
        <v>0</v>
      </c>
      <c r="CRU28" s="66">
        <v>0</v>
      </c>
      <c r="CRV28" s="66">
        <v>0</v>
      </c>
      <c r="CRW28" s="66">
        <v>0</v>
      </c>
      <c r="CRX28" s="66">
        <v>0</v>
      </c>
      <c r="CRY28" s="66">
        <v>0</v>
      </c>
      <c r="CRZ28" s="67">
        <v>931280.46115104016</v>
      </c>
      <c r="CSA28" s="67">
        <v>968364.62673848204</v>
      </c>
      <c r="CSB28" s="67">
        <v>1006925.5068009782</v>
      </c>
      <c r="CSC28" s="67">
        <v>1047021.9050248535</v>
      </c>
      <c r="CSD28" s="67"/>
      <c r="CSE28" s="67"/>
      <c r="CSF28" s="67"/>
      <c r="CSG28" s="67"/>
      <c r="CSH28" s="67"/>
      <c r="CSI28" s="67"/>
      <c r="CSJ28" s="67"/>
      <c r="CSK28" s="67"/>
      <c r="CSL28" s="67"/>
      <c r="CSM28" s="67"/>
      <c r="CSN28" s="67"/>
      <c r="CSO28" s="67"/>
      <c r="CSP28" s="67"/>
      <c r="CSQ28" s="67"/>
      <c r="CSR28" s="67"/>
      <c r="CSS28" s="67"/>
      <c r="CST28" s="67"/>
      <c r="CSU28" s="67"/>
      <c r="CSV28" s="67"/>
      <c r="CSW28" s="67"/>
      <c r="CSX28" s="67"/>
      <c r="CSY28" s="67"/>
      <c r="CSZ28" s="67">
        <v>1008887.1662469601</v>
      </c>
      <c r="CTA28" s="67">
        <v>1025540.4910593164</v>
      </c>
      <c r="CTB28" s="67">
        <v>1042468.706103786</v>
      </c>
      <c r="CTC28" s="67">
        <v>1059676.3488910801</v>
      </c>
      <c r="CTD28" s="67"/>
      <c r="CTE28" s="67"/>
      <c r="CTF28" s="67"/>
      <c r="CTG28" s="67"/>
      <c r="CTH28" s="67"/>
      <c r="CTI28" s="67"/>
      <c r="CTJ28" s="67"/>
      <c r="CTK28" s="67"/>
      <c r="CTL28" s="67"/>
      <c r="CTM28" s="67"/>
      <c r="CTN28" s="67"/>
      <c r="CTO28" s="67"/>
      <c r="CTP28" s="67"/>
      <c r="CTQ28" s="67"/>
      <c r="CTR28" s="67"/>
      <c r="CTS28" s="67"/>
      <c r="CTT28" s="67"/>
      <c r="CTU28" s="67"/>
      <c r="CTV28" s="67"/>
      <c r="CTW28" s="67"/>
      <c r="CTX28" s="67"/>
      <c r="CTY28" s="67"/>
      <c r="CTZ28" s="66">
        <v>238127.78073600002</v>
      </c>
      <c r="CUA28" s="66">
        <v>247610.17666307581</v>
      </c>
      <c r="CUB28" s="66">
        <v>257470.16747740048</v>
      </c>
      <c r="CUC28" s="66">
        <v>326366.71441055596</v>
      </c>
      <c r="CUD28" s="66">
        <v>82131.510713513955</v>
      </c>
      <c r="CUE28" s="66">
        <v>71168.36534332743</v>
      </c>
      <c r="CUF28" s="66">
        <v>59201.867034641335</v>
      </c>
      <c r="CUG28" s="66">
        <v>46169.49157482951</v>
      </c>
      <c r="CUH28" s="66">
        <v>32005.326243901611</v>
      </c>
      <c r="CUI28" s="66">
        <v>16639.899093079192</v>
      </c>
      <c r="CUJ28" s="66">
        <v>0</v>
      </c>
      <c r="CUK28" s="66">
        <v>0</v>
      </c>
      <c r="CUL28" s="66">
        <v>0</v>
      </c>
      <c r="CUM28" s="66">
        <v>0</v>
      </c>
      <c r="CUN28" s="66">
        <v>0</v>
      </c>
      <c r="CUO28" s="66">
        <v>0</v>
      </c>
      <c r="CUP28" s="66">
        <v>0</v>
      </c>
      <c r="CUQ28" s="66">
        <v>0</v>
      </c>
      <c r="CUR28" s="66">
        <v>0</v>
      </c>
      <c r="CUS28" s="66">
        <v>0</v>
      </c>
      <c r="CUT28" s="66">
        <v>0</v>
      </c>
      <c r="CUU28" s="66">
        <v>0</v>
      </c>
      <c r="CUV28" s="66">
        <v>0</v>
      </c>
      <c r="CUW28" s="66">
        <v>0</v>
      </c>
      <c r="CUX28" s="66">
        <v>0</v>
      </c>
      <c r="CUY28" s="66">
        <v>0</v>
      </c>
      <c r="CUZ28" s="66">
        <v>257971.762464</v>
      </c>
      <c r="CVA28" s="66">
        <v>262230.00629587501</v>
      </c>
      <c r="CVB28" s="66">
        <v>266558.53937320272</v>
      </c>
      <c r="CVC28" s="65">
        <v>330311.22526318702</v>
      </c>
      <c r="CVD28" s="65">
        <v>81260.422105782389</v>
      </c>
      <c r="CVE28" s="65">
        <v>68834.79803136221</v>
      </c>
      <c r="CVF28" s="65">
        <v>55976.822730459426</v>
      </c>
      <c r="CVG28" s="65">
        <v>42675.608475985486</v>
      </c>
      <c r="CVH28" s="65">
        <v>28920.025903738599</v>
      </c>
      <c r="CVI28" s="65">
        <v>14698.699001741606</v>
      </c>
      <c r="CVJ28" s="65">
        <v>0</v>
      </c>
      <c r="CVK28" s="65">
        <v>0</v>
      </c>
      <c r="CVL28" s="65">
        <v>0</v>
      </c>
      <c r="CVM28" s="65">
        <v>0</v>
      </c>
      <c r="CVN28" s="65">
        <v>0</v>
      </c>
      <c r="CVO28" s="65">
        <v>0</v>
      </c>
      <c r="CVP28" s="65">
        <v>0</v>
      </c>
      <c r="CVQ28" s="65">
        <v>0</v>
      </c>
      <c r="CVR28" s="65">
        <v>0</v>
      </c>
      <c r="CVS28" s="65">
        <v>0</v>
      </c>
      <c r="CVT28" s="65">
        <v>0</v>
      </c>
      <c r="CVU28" s="65">
        <v>0</v>
      </c>
      <c r="CVV28" s="65">
        <v>0</v>
      </c>
      <c r="CVW28" s="65">
        <v>0</v>
      </c>
      <c r="CVX28" s="65">
        <v>0</v>
      </c>
      <c r="CVY28" s="65">
        <v>0</v>
      </c>
      <c r="CVZ28" s="66">
        <v>1152605.3157887824</v>
      </c>
      <c r="CWA28" s="66">
        <v>1226068.3381744684</v>
      </c>
      <c r="CWB28" s="66">
        <v>1304213.6360833643</v>
      </c>
      <c r="CWC28" s="66">
        <v>1387339.6413436651</v>
      </c>
      <c r="CWD28" s="66">
        <v>357159.64399433433</v>
      </c>
      <c r="CWE28" s="66">
        <v>316603.12307010387</v>
      </c>
      <c r="CWF28" s="66">
        <v>269425.83702922513</v>
      </c>
      <c r="CWG28" s="66">
        <v>214948.57155956954</v>
      </c>
      <c r="CWH28" s="66">
        <v>152432.42667426774</v>
      </c>
      <c r="CWI28" s="66">
        <v>81073.967600314907</v>
      </c>
      <c r="CWJ28" s="66">
        <v>0</v>
      </c>
      <c r="CWK28" s="66">
        <v>0</v>
      </c>
      <c r="CWL28" s="66">
        <v>0</v>
      </c>
      <c r="CWM28" s="66">
        <v>0</v>
      </c>
      <c r="CWN28" s="66">
        <v>0</v>
      </c>
      <c r="CWO28" s="66">
        <v>0</v>
      </c>
      <c r="CWP28" s="66">
        <v>0</v>
      </c>
      <c r="CWQ28" s="66">
        <v>0</v>
      </c>
      <c r="CWR28" s="66">
        <v>0</v>
      </c>
      <c r="CWS28" s="66">
        <v>0</v>
      </c>
      <c r="CWT28" s="66">
        <v>0</v>
      </c>
      <c r="CWU28" s="66">
        <v>0</v>
      </c>
      <c r="CWV28" s="66">
        <v>0</v>
      </c>
      <c r="CWW28" s="66">
        <v>0</v>
      </c>
      <c r="CWX28" s="66">
        <v>0</v>
      </c>
      <c r="CWY28" s="66">
        <v>0</v>
      </c>
      <c r="CWZ28" s="65">
        <v>1248655.7587711811</v>
      </c>
      <c r="CXA28" s="65">
        <v>1298459.9921195745</v>
      </c>
      <c r="CXB28" s="65">
        <v>1350250.7310696896</v>
      </c>
      <c r="CXC28" s="65">
        <v>1404107.209940386</v>
      </c>
      <c r="CXD28" s="65">
        <v>353371.60096039873</v>
      </c>
      <c r="CXE28" s="65">
        <v>306221.89968105534</v>
      </c>
      <c r="CXF28" s="65">
        <v>254748.76171668284</v>
      </c>
      <c r="CXG28" s="65">
        <v>198682.30663708394</v>
      </c>
      <c r="CXH28" s="65">
        <v>137738.00318094049</v>
      </c>
      <c r="CXI28" s="65">
        <v>71615.929878422176</v>
      </c>
      <c r="CXJ28" s="65">
        <v>0</v>
      </c>
      <c r="CXK28" s="65">
        <v>0</v>
      </c>
      <c r="CXL28" s="65">
        <v>0</v>
      </c>
      <c r="CXM28" s="65">
        <v>0</v>
      </c>
      <c r="CXN28" s="65">
        <v>0</v>
      </c>
      <c r="CXO28" s="65">
        <v>0</v>
      </c>
      <c r="CXP28" s="65">
        <v>0</v>
      </c>
      <c r="CXQ28" s="65">
        <v>0</v>
      </c>
      <c r="CXR28" s="65">
        <v>0</v>
      </c>
      <c r="CXS28" s="65">
        <v>0</v>
      </c>
      <c r="CXT28" s="65">
        <v>0</v>
      </c>
      <c r="CXU28" s="65">
        <v>0</v>
      </c>
      <c r="CXV28" s="65">
        <v>0</v>
      </c>
      <c r="CXW28" s="65">
        <v>0</v>
      </c>
      <c r="CXX28" s="65">
        <v>0</v>
      </c>
      <c r="CXY28" s="65">
        <v>0</v>
      </c>
      <c r="CXZ28" s="66">
        <v>536840286.31578946</v>
      </c>
      <c r="CYA28" s="66">
        <v>558217599.49074686</v>
      </c>
      <c r="CYB28" s="66">
        <v>580446170.53555679</v>
      </c>
      <c r="CYC28" s="66">
        <v>603559897.06658733</v>
      </c>
      <c r="CYD28" s="66">
        <v>627594026.52431536</v>
      </c>
      <c r="CYE28" s="66">
        <v>652585209.92415977</v>
      </c>
      <c r="CYF28" s="66">
        <v>678571557.74770558</v>
      </c>
      <c r="CYG28" s="66">
        <v>705592698.05955315</v>
      </c>
      <c r="CYH28" s="66">
        <v>733689836.9384141</v>
      </c>
      <c r="CYI28" s="66">
        <v>762905821.31461227</v>
      </c>
      <c r="CYJ28" s="66">
        <v>793285204.30981302</v>
      </c>
      <c r="CYK28" s="66">
        <v>824874313.17861986</v>
      </c>
      <c r="CYL28" s="66">
        <v>857721319.95564938</v>
      </c>
      <c r="CYM28" s="66">
        <v>891876314.91581523</v>
      </c>
      <c r="CYN28" s="66">
        <v>927391382.95984602</v>
      </c>
      <c r="CYO28" s="66">
        <v>964320683.04152358</v>
      </c>
      <c r="CYP28" s="66">
        <v>1002720530.7577608</v>
      </c>
      <c r="CYQ28" s="66">
        <v>1042649484.2274692</v>
      </c>
      <c r="CYR28" s="66">
        <v>1084168433.3901763</v>
      </c>
      <c r="CYS28" s="66">
        <v>1127340692.8605683</v>
      </c>
      <c r="CYT28" s="66">
        <v>1172232098.4805584</v>
      </c>
      <c r="CYU28" s="66">
        <v>1218911107.7161202</v>
      </c>
      <c r="CYV28" s="66">
        <v>1267448904.0519824</v>
      </c>
      <c r="CYW28" s="66">
        <v>1317919505.5433869</v>
      </c>
      <c r="CYX28" s="66">
        <v>1370399877.6904452</v>
      </c>
      <c r="CYY28" s="66">
        <v>1424970050.8072207</v>
      </c>
      <c r="CYZ28" s="66">
        <v>581576976.84210527</v>
      </c>
      <c r="CZA28" s="66">
        <v>591176851.45917308</v>
      </c>
      <c r="CZB28" s="66">
        <v>600935187.63220537</v>
      </c>
      <c r="CZC28" s="66">
        <v>610854601.02710593</v>
      </c>
      <c r="CZD28" s="66">
        <v>620937750.48560202</v>
      </c>
      <c r="CZE28" s="66">
        <v>631187338.73793125</v>
      </c>
      <c r="CZF28" s="66">
        <v>641606113.12729287</v>
      </c>
      <c r="CZG28" s="66">
        <v>652196866.34625745</v>
      </c>
      <c r="CZH28" s="66">
        <v>662962437.1853323</v>
      </c>
      <c r="CZI28" s="66">
        <v>673905711.29388225</v>
      </c>
      <c r="CZJ28" s="66">
        <v>685029621.95361185</v>
      </c>
      <c r="CZK28" s="66">
        <v>696337150.86481476</v>
      </c>
      <c r="CZL28" s="66">
        <v>707831328.94560111</v>
      </c>
      <c r="CZM28" s="66">
        <v>719515237.14431775</v>
      </c>
      <c r="CZN28" s="66">
        <v>731392007.26537871</v>
      </c>
      <c r="CZO28" s="66">
        <v>743464822.80872762</v>
      </c>
      <c r="CZP28" s="66">
        <v>755736919.82315624</v>
      </c>
      <c r="CZQ28" s="66">
        <v>768211587.7737087</v>
      </c>
      <c r="CZR28" s="66">
        <v>780892170.42340398</v>
      </c>
      <c r="CZS28" s="66">
        <v>793782066.72951221</v>
      </c>
      <c r="CZT28" s="66">
        <v>806884731.75462568</v>
      </c>
      <c r="CZU28" s="66">
        <v>820203677.59276855</v>
      </c>
      <c r="CZV28" s="66">
        <v>833742474.31079316</v>
      </c>
      <c r="CZW28" s="66">
        <v>847504750.90531611</v>
      </c>
      <c r="CZX28" s="66">
        <v>861494196.27545035</v>
      </c>
      <c r="CZY28" s="66">
        <v>875714560.21159232</v>
      </c>
      <c r="CZZ28" s="66">
        <v>536840286.31578946</v>
      </c>
      <c r="DAA28" s="66">
        <v>558217599.49074686</v>
      </c>
      <c r="DAB28" s="66">
        <v>580446170.53555679</v>
      </c>
      <c r="DAC28" s="66">
        <v>603559897.06658733</v>
      </c>
      <c r="DAD28" s="66">
        <v>537937737.02084172</v>
      </c>
      <c r="DAE28" s="66">
        <v>466132292.80297124</v>
      </c>
      <c r="DAF28" s="66">
        <v>387755175.85583174</v>
      </c>
      <c r="DAG28" s="66">
        <v>302396870.59695137</v>
      </c>
      <c r="DAH28" s="66">
        <v>209625667.69668972</v>
      </c>
      <c r="DAI28" s="66">
        <v>108986545.90208746</v>
      </c>
      <c r="DAJ28" s="66">
        <v>0</v>
      </c>
      <c r="DAK28" s="66">
        <v>0</v>
      </c>
      <c r="DAL28" s="66">
        <v>0</v>
      </c>
      <c r="DAM28" s="66">
        <v>0</v>
      </c>
      <c r="DAN28" s="66">
        <v>0</v>
      </c>
      <c r="DAO28" s="66">
        <v>0</v>
      </c>
      <c r="DAP28" s="66">
        <v>0</v>
      </c>
      <c r="DAQ28" s="66">
        <v>0</v>
      </c>
      <c r="DAR28" s="66">
        <v>0</v>
      </c>
      <c r="DAS28" s="66">
        <v>0</v>
      </c>
      <c r="DAT28" s="66">
        <v>0</v>
      </c>
      <c r="DAU28" s="66">
        <v>0</v>
      </c>
      <c r="DAV28" s="66">
        <v>0</v>
      </c>
      <c r="DAW28" s="66">
        <v>0</v>
      </c>
      <c r="DAX28" s="66">
        <v>0</v>
      </c>
      <c r="DAY28" s="66">
        <v>0</v>
      </c>
      <c r="DAZ28" s="66">
        <v>581576976.84210527</v>
      </c>
      <c r="DBA28" s="66">
        <v>591176851.45917308</v>
      </c>
      <c r="DBB28" s="66">
        <v>600935187.63220537</v>
      </c>
      <c r="DBC28" s="66">
        <v>610854601.02710593</v>
      </c>
      <c r="DBD28" s="66">
        <v>532232357.55908734</v>
      </c>
      <c r="DBE28" s="66">
        <v>450848099.09852231</v>
      </c>
      <c r="DBF28" s="66">
        <v>366632064.6441673</v>
      </c>
      <c r="DBG28" s="66">
        <v>279512942.71982467</v>
      </c>
      <c r="DBH28" s="66">
        <v>189417839.19580925</v>
      </c>
      <c r="DBI28" s="66">
        <v>96272244.47055459</v>
      </c>
      <c r="DBJ28" s="66">
        <v>0</v>
      </c>
      <c r="DBK28" s="66">
        <v>0</v>
      </c>
      <c r="DBL28" s="66">
        <v>0</v>
      </c>
      <c r="DBM28" s="66">
        <v>0</v>
      </c>
      <c r="DBN28" s="66">
        <v>0</v>
      </c>
      <c r="DBO28" s="66">
        <v>0</v>
      </c>
      <c r="DBP28" s="66">
        <v>0</v>
      </c>
      <c r="DBQ28" s="66">
        <v>0</v>
      </c>
      <c r="DBR28" s="66">
        <v>0</v>
      </c>
      <c r="DBS28" s="66">
        <v>0</v>
      </c>
      <c r="DBT28" s="66">
        <v>0</v>
      </c>
      <c r="DBU28" s="66">
        <v>0</v>
      </c>
      <c r="DBV28" s="66">
        <v>0</v>
      </c>
      <c r="DBW28" s="66">
        <v>0</v>
      </c>
      <c r="DBX28" s="66">
        <v>0</v>
      </c>
      <c r="DBY28" s="66">
        <v>0</v>
      </c>
      <c r="DBZ28" s="66">
        <v>536840286.31578946</v>
      </c>
      <c r="DCA28" s="66">
        <v>558217599.49074686</v>
      </c>
      <c r="DCB28" s="66">
        <v>580446170.53555679</v>
      </c>
      <c r="DCC28" s="66">
        <v>603559897.06658733</v>
      </c>
      <c r="DCD28" s="66">
        <v>177203019.25392434</v>
      </c>
      <c r="DCE28" s="66">
        <v>184259353.390351</v>
      </c>
      <c r="DCF28" s="66">
        <v>191596675.12876394</v>
      </c>
      <c r="DCG28" s="66">
        <v>199226173.56975618</v>
      </c>
      <c r="DCH28" s="66">
        <v>207159483.37084633</v>
      </c>
      <c r="DCI28" s="66">
        <v>215408702.48883173</v>
      </c>
      <c r="DCJ28" s="66">
        <v>223986410.62865308</v>
      </c>
      <c r="DCK28" s="66">
        <v>232905688.42690444</v>
      </c>
      <c r="DCL28" s="66">
        <v>242180137.39924219</v>
      </c>
      <c r="DCM28" s="66">
        <v>251823900.68211254</v>
      </c>
      <c r="DCN28" s="66">
        <v>261851684.60042712</v>
      </c>
      <c r="DCO28" s="66">
        <v>272278781.09407723</v>
      </c>
      <c r="DCP28" s="66">
        <v>283121091.03748542</v>
      </c>
      <c r="DCQ28" s="66">
        <v>294395148.48775601</v>
      </c>
      <c r="DCR28" s="66">
        <v>306118145.89840275</v>
      </c>
      <c r="DCS28" s="66">
        <v>318307960.33710164</v>
      </c>
      <c r="DCT28" s="66">
        <v>330983180.74745184</v>
      </c>
      <c r="DCU28" s="66">
        <v>344163136.29631633</v>
      </c>
      <c r="DCV28" s="66">
        <v>357867925.84997147</v>
      </c>
      <c r="DCW28" s="66">
        <v>372118448.62401515</v>
      </c>
      <c r="DCX28" s="66">
        <v>386936436.05377275</v>
      </c>
      <c r="DCY28" s="66">
        <v>402344484.9338035</v>
      </c>
      <c r="DCZ28" s="66">
        <v>581576976.84210527</v>
      </c>
      <c r="DDA28" s="66">
        <v>591176851.45917308</v>
      </c>
      <c r="DDB28" s="66">
        <v>600935187.63220537</v>
      </c>
      <c r="DDC28" s="66">
        <v>610854601.02710593</v>
      </c>
      <c r="DDD28" s="66">
        <v>175323600.13711116</v>
      </c>
      <c r="DDE28" s="66">
        <v>178217601.52600411</v>
      </c>
      <c r="DDF28" s="66">
        <v>181159373.11829445</v>
      </c>
      <c r="DDG28" s="66">
        <v>184149703.4389433</v>
      </c>
      <c r="DDH28" s="66">
        <v>187189394.02879971</v>
      </c>
      <c r="DDI28" s="66">
        <v>190279259.6594491</v>
      </c>
      <c r="DDJ28" s="66">
        <v>193420128.55160803</v>
      </c>
      <c r="DDK28" s="66">
        <v>196612842.59712416</v>
      </c>
      <c r="DDL28" s="66">
        <v>199858257.58464029</v>
      </c>
      <c r="DDM28" s="66">
        <v>203157243.42898384</v>
      </c>
      <c r="DDN28" s="66">
        <v>206510684.40434223</v>
      </c>
      <c r="DDO28" s="66">
        <v>209919479.38128781</v>
      </c>
      <c r="DDP28" s="66">
        <v>213384542.06771469</v>
      </c>
      <c r="DDQ28" s="66">
        <v>216906801.25375301</v>
      </c>
      <c r="DDR28" s="66">
        <v>220487201.06072581</v>
      </c>
      <c r="DDS28" s="66">
        <v>224126701.19421521</v>
      </c>
      <c r="DDT28" s="66">
        <v>227826277.2013061</v>
      </c>
      <c r="DDU28" s="66">
        <v>231586920.73207584</v>
      </c>
      <c r="DDV28" s="66">
        <v>235409639.8054004</v>
      </c>
      <c r="DDW28" s="66">
        <v>239295459.07914808</v>
      </c>
      <c r="DDX28" s="66">
        <v>243245420.12483302</v>
      </c>
      <c r="DDY28" s="66">
        <v>247260581.70680255</v>
      </c>
      <c r="DDZ28" s="66">
        <v>536840286.31578946</v>
      </c>
      <c r="DEA28" s="66">
        <v>558217599.49074686</v>
      </c>
      <c r="DEB28" s="66">
        <v>580446170.53555679</v>
      </c>
      <c r="DEC28" s="66">
        <v>603559897.06658733</v>
      </c>
      <c r="DED28" s="66">
        <v>151888302.21764943</v>
      </c>
      <c r="DEE28" s="66">
        <v>131613823.85025071</v>
      </c>
      <c r="DEF28" s="66">
        <v>109483814.35929367</v>
      </c>
      <c r="DEG28" s="66">
        <v>85382645.815609783</v>
      </c>
      <c r="DEH28" s="66">
        <v>59188423.820241809</v>
      </c>
      <c r="DEI28" s="66">
        <v>30772671.784118813</v>
      </c>
      <c r="DEJ28" s="66">
        <v>0</v>
      </c>
      <c r="DEK28" s="66">
        <v>0</v>
      </c>
      <c r="DEL28" s="66">
        <v>0</v>
      </c>
      <c r="DEM28" s="66">
        <v>0</v>
      </c>
      <c r="DEN28" s="66">
        <v>0</v>
      </c>
      <c r="DEO28" s="66">
        <v>0</v>
      </c>
      <c r="DEP28" s="66">
        <v>0</v>
      </c>
      <c r="DEQ28" s="66">
        <v>0</v>
      </c>
      <c r="DER28" s="66">
        <v>0</v>
      </c>
      <c r="DES28" s="66">
        <v>0</v>
      </c>
      <c r="DET28" s="66">
        <v>0</v>
      </c>
      <c r="DEU28" s="66">
        <v>0</v>
      </c>
      <c r="DEV28" s="66">
        <v>0</v>
      </c>
      <c r="DEW28" s="66">
        <v>0</v>
      </c>
      <c r="DEX28" s="66">
        <v>0</v>
      </c>
      <c r="DEY28" s="66">
        <v>0</v>
      </c>
      <c r="DEZ28" s="66">
        <v>581576976.84210527</v>
      </c>
      <c r="DFA28" s="66">
        <v>591176851.45917308</v>
      </c>
      <c r="DFB28" s="66">
        <v>600935187.63220537</v>
      </c>
      <c r="DFC28" s="66">
        <v>610854601.02710593</v>
      </c>
      <c r="DFD28" s="66">
        <v>152757944.16514638</v>
      </c>
      <c r="DFE28" s="66">
        <v>129399552.22735317</v>
      </c>
      <c r="DFF28" s="66">
        <v>105228401.96511045</v>
      </c>
      <c r="DFG28" s="66">
        <v>80224026.012342721</v>
      </c>
      <c r="DFH28" s="66">
        <v>54365502.759842597</v>
      </c>
      <c r="DFI28" s="66">
        <v>27631446.935944002</v>
      </c>
      <c r="DFJ28" s="66">
        <v>0</v>
      </c>
      <c r="DFK28" s="66">
        <v>0</v>
      </c>
      <c r="DFL28" s="66">
        <v>0</v>
      </c>
      <c r="DFM28" s="66">
        <v>0</v>
      </c>
      <c r="DFN28" s="66">
        <v>0</v>
      </c>
      <c r="DFO28" s="66">
        <v>0</v>
      </c>
      <c r="DFP28" s="66">
        <v>0</v>
      </c>
      <c r="DFQ28" s="66">
        <v>0</v>
      </c>
      <c r="DFR28" s="66">
        <v>0</v>
      </c>
      <c r="DFS28" s="66">
        <v>0</v>
      </c>
      <c r="DFT28" s="66">
        <v>0</v>
      </c>
      <c r="DFU28" s="66">
        <v>0</v>
      </c>
      <c r="DFV28" s="66">
        <v>0</v>
      </c>
      <c r="DFW28" s="66">
        <v>0</v>
      </c>
      <c r="DFX28" s="66">
        <v>0</v>
      </c>
      <c r="DFY28" s="66">
        <v>0</v>
      </c>
      <c r="DFZ28" s="66">
        <v>536840286.31578946</v>
      </c>
      <c r="DGA28" s="66">
        <v>558217599.49074686</v>
      </c>
      <c r="DGB28" s="66">
        <v>580446170.53555679</v>
      </c>
      <c r="DGC28" s="66">
        <v>603559897.06658733</v>
      </c>
      <c r="DGD28" s="66">
        <v>151888302.21764943</v>
      </c>
      <c r="DGE28" s="66">
        <v>98710367.887688026</v>
      </c>
      <c r="DGF28" s="66">
        <v>82112860.769470245</v>
      </c>
      <c r="DGG28" s="66">
        <v>64036984.361707345</v>
      </c>
      <c r="DGH28" s="66">
        <v>44391317.865181357</v>
      </c>
      <c r="DGI28" s="66">
        <v>23079503.838089108</v>
      </c>
      <c r="DGJ28" s="66">
        <v>0</v>
      </c>
      <c r="DGK28" s="66">
        <v>0</v>
      </c>
      <c r="DGL28" s="66">
        <v>0</v>
      </c>
      <c r="DGM28" s="66">
        <v>0</v>
      </c>
      <c r="DGN28" s="66">
        <v>0</v>
      </c>
      <c r="DGO28" s="66">
        <v>0</v>
      </c>
      <c r="DGP28" s="66">
        <v>0</v>
      </c>
      <c r="DGQ28" s="66">
        <v>0</v>
      </c>
      <c r="DGR28" s="66">
        <v>0</v>
      </c>
      <c r="DGS28" s="66">
        <v>0</v>
      </c>
      <c r="DGT28" s="66">
        <v>0</v>
      </c>
      <c r="DGU28" s="66">
        <v>0</v>
      </c>
      <c r="DGV28" s="66">
        <v>0</v>
      </c>
      <c r="DGW28" s="66">
        <v>0</v>
      </c>
      <c r="DGX28" s="66">
        <v>0</v>
      </c>
      <c r="DGY28" s="66">
        <v>0</v>
      </c>
      <c r="DGZ28" s="66">
        <v>581576976.84210527</v>
      </c>
      <c r="DHA28" s="66">
        <v>591176851.45917308</v>
      </c>
      <c r="DHB28" s="66">
        <v>600935187.63220537</v>
      </c>
      <c r="DHC28" s="66">
        <v>610854601.02710593</v>
      </c>
      <c r="DHD28" s="66">
        <v>152757944.16514638</v>
      </c>
      <c r="DHE28" s="66">
        <v>97049664.170514882</v>
      </c>
      <c r="DHF28" s="66">
        <v>78921301.473832831</v>
      </c>
      <c r="DHG28" s="66">
        <v>60168019.509257041</v>
      </c>
      <c r="DHH28" s="66">
        <v>40774127.069881953</v>
      </c>
      <c r="DHI28" s="66">
        <v>20723585.201958001</v>
      </c>
      <c r="DHJ28" s="66">
        <v>0</v>
      </c>
      <c r="DHK28" s="66">
        <v>0</v>
      </c>
      <c r="DHL28" s="66">
        <v>0</v>
      </c>
      <c r="DHM28" s="66">
        <v>0</v>
      </c>
      <c r="DHN28" s="66">
        <v>0</v>
      </c>
      <c r="DHO28" s="66">
        <v>0</v>
      </c>
      <c r="DHP28" s="66">
        <v>0</v>
      </c>
      <c r="DHQ28" s="66">
        <v>0</v>
      </c>
      <c r="DHR28" s="66">
        <v>0</v>
      </c>
      <c r="DHS28" s="66">
        <v>0</v>
      </c>
      <c r="DHT28" s="66">
        <v>0</v>
      </c>
      <c r="DHU28" s="66">
        <v>0</v>
      </c>
      <c r="DHV28" s="66">
        <v>0</v>
      </c>
      <c r="DHW28" s="66">
        <v>0</v>
      </c>
      <c r="DHX28" s="66">
        <v>0</v>
      </c>
      <c r="DHY28" s="66">
        <v>0</v>
      </c>
      <c r="DHZ28" s="25">
        <v>0.56000000000000005</v>
      </c>
      <c r="DIA28" s="25">
        <v>0.5</v>
      </c>
      <c r="DIB28" s="25">
        <v>0.19800000000000001</v>
      </c>
      <c r="DIC28" s="25">
        <v>9.9000000000000005E-2</v>
      </c>
      <c r="DID28" s="25">
        <v>4.9500000000000002E-2</v>
      </c>
      <c r="DIE28" s="25">
        <v>0.19800000000000001</v>
      </c>
      <c r="DIF28" s="25">
        <v>9.9000000000000005E-2</v>
      </c>
      <c r="DIG28" s="25">
        <v>4.9500000000000002E-2</v>
      </c>
      <c r="DIH28" s="25">
        <v>0.48299999999999998</v>
      </c>
      <c r="DII28" s="25">
        <v>0.48700000000000004</v>
      </c>
      <c r="DIJ28" s="25">
        <v>6.256060769403911</v>
      </c>
      <c r="DIK28" s="25">
        <v>6.256060769403911</v>
      </c>
      <c r="DIL28" s="46">
        <v>0.8</v>
      </c>
      <c r="DIM28" s="46">
        <v>0.8</v>
      </c>
      <c r="DIN28" s="25">
        <v>2</v>
      </c>
      <c r="DIO28" s="25">
        <v>2</v>
      </c>
      <c r="DIP28" s="25">
        <v>2879.5914647940631</v>
      </c>
      <c r="DIQ28" s="25">
        <v>10617.408535205936</v>
      </c>
      <c r="DIR28" s="25">
        <f t="shared" si="19"/>
        <v>390.48949023190727</v>
      </c>
      <c r="DIS28" s="25">
        <f t="shared" si="20"/>
        <v>680.64898641792672</v>
      </c>
      <c r="DIT28" s="66">
        <v>8816208.7780296933</v>
      </c>
      <c r="DIU28" s="66">
        <v>9167275.6798025724</v>
      </c>
      <c r="DIV28" s="66">
        <v>9532322.2833524235</v>
      </c>
      <c r="DIW28" s="66">
        <v>9911905.2690748889</v>
      </c>
      <c r="DIX28" s="66">
        <v>10306603.484724229</v>
      </c>
      <c r="DIY28" s="66">
        <v>10717018.828131322</v>
      </c>
      <c r="DIZ28" s="66">
        <v>11143777.165071992</v>
      </c>
      <c r="DJA28" s="66">
        <v>11587529.283685442</v>
      </c>
      <c r="DJB28" s="66">
        <v>12048951.886898236</v>
      </c>
      <c r="DJC28" s="66">
        <v>12528748.624367194</v>
      </c>
      <c r="DJD28" s="66">
        <v>13027651.165514911</v>
      </c>
      <c r="DJE28" s="66">
        <v>13546420.315294195</v>
      </c>
      <c r="DJF28" s="66">
        <v>14085847.174382977</v>
      </c>
      <c r="DJG28" s="66">
        <v>14646754.345578851</v>
      </c>
      <c r="DJH28" s="66">
        <v>15229997.188233037</v>
      </c>
      <c r="DJI28" s="66">
        <v>15836465.122636642</v>
      </c>
      <c r="DJJ28" s="66">
        <v>16467082.986348441</v>
      </c>
      <c r="DJK28" s="66">
        <v>17122812.444532417</v>
      </c>
      <c r="DJL28" s="66">
        <v>17804653.45645586</v>
      </c>
      <c r="DJM28" s="66">
        <v>18513645.800384294</v>
      </c>
      <c r="DJN28" s="66">
        <v>19250870.659198709</v>
      </c>
      <c r="DJO28" s="66">
        <v>20017452.269153018</v>
      </c>
      <c r="DJP28" s="66">
        <v>20814559.634286057</v>
      </c>
      <c r="DJQ28" s="66">
        <v>21643408.309102569</v>
      </c>
      <c r="DJR28" s="66">
        <v>22505262.252241623</v>
      </c>
      <c r="DJS28" s="66">
        <v>23401435.753959253</v>
      </c>
      <c r="DJT28" s="66">
        <v>72231642.715355903</v>
      </c>
      <c r="DJU28" s="66">
        <v>73423943.547513008</v>
      </c>
      <c r="DJV28" s="66">
        <v>74635925.245574892</v>
      </c>
      <c r="DJW28" s="66">
        <v>75867912.674267232</v>
      </c>
      <c r="DJX28" s="66">
        <v>77120236.060736775</v>
      </c>
      <c r="DJY28" s="66">
        <v>78393231.083066806</v>
      </c>
      <c r="DJZ28" s="66">
        <v>79687238.96025379</v>
      </c>
      <c r="DKA28" s="66">
        <v>81002606.54366906</v>
      </c>
      <c r="DKB28" s="66">
        <v>82339686.410030439</v>
      </c>
      <c r="DKC28" s="66">
        <v>83698836.955908358</v>
      </c>
      <c r="DKD28" s="66">
        <v>85080422.493791983</v>
      </c>
      <c r="DKE28" s="66">
        <v>86484813.349741071</v>
      </c>
      <c r="DKF28" s="66">
        <v>87912385.962649778</v>
      </c>
      <c r="DKG28" s="66">
        <v>89363522.985148951</v>
      </c>
      <c r="DKH28" s="66">
        <v>90838613.386173889</v>
      </c>
      <c r="DKI28" s="66">
        <v>92338052.555225328</v>
      </c>
      <c r="DKJ28" s="66">
        <v>93862242.408351243</v>
      </c>
      <c r="DKK28" s="66">
        <v>95411591.495878205</v>
      </c>
      <c r="DKL28" s="66">
        <v>96986515.111920878</v>
      </c>
      <c r="DKM28" s="66">
        <v>98587435.405699238</v>
      </c>
      <c r="DKN28" s="66">
        <v>100214781.49469331</v>
      </c>
      <c r="DKO28" s="66">
        <v>101868989.57966553</v>
      </c>
      <c r="DKP28" s="66">
        <v>103550503.06158194</v>
      </c>
      <c r="DKQ28" s="66">
        <v>105259772.66046321</v>
      </c>
      <c r="DKR28" s="66">
        <v>106997256.53619762</v>
      </c>
      <c r="DKS28" s="66">
        <v>108763420.41134807</v>
      </c>
      <c r="DKT28" s="65">
        <v>8816208.7780296933</v>
      </c>
      <c r="DKU28" s="65">
        <v>9167275.6798025724</v>
      </c>
      <c r="DKV28" s="65">
        <v>9532322.2833524235</v>
      </c>
      <c r="DKW28" s="65">
        <v>9911905.2690748889</v>
      </c>
      <c r="DKX28" s="78">
        <v>9570417.521529641</v>
      </c>
      <c r="DKY28" s="78">
        <v>9186016.1383982766</v>
      </c>
      <c r="DKZ28" s="78">
        <v>8755824.9154137094</v>
      </c>
      <c r="DLA28" s="78">
        <v>8276806.631203888</v>
      </c>
      <c r="DLB28" s="78">
        <v>7745754.7844345802</v>
      </c>
      <c r="DLC28" s="78">
        <v>7159284.9282098254</v>
      </c>
      <c r="DLD28" s="78">
        <v>6513825.5827574553</v>
      </c>
      <c r="DLE28" s="65">
        <v>6685325.2694887528</v>
      </c>
      <c r="DLF28" s="65">
        <v>6861340.2970401654</v>
      </c>
      <c r="DLG28" s="65">
        <v>7041989.5478604622</v>
      </c>
      <c r="DLH28" s="65">
        <v>7227395.03440281</v>
      </c>
      <c r="DLI28" s="65">
        <v>7417681.981533302</v>
      </c>
      <c r="DLJ28" s="65">
        <v>7612978.9111091821</v>
      </c>
      <c r="DLK28" s="65">
        <v>7813417.7287838943</v>
      </c>
      <c r="DLL28" s="65">
        <v>8019133.8130975841</v>
      </c>
      <c r="DLM28" s="65">
        <v>8230266.1069132257</v>
      </c>
      <c r="DLN28" s="65">
        <v>8446957.2112601306</v>
      </c>
      <c r="DLO28" s="65">
        <v>8669353.4816482216</v>
      </c>
      <c r="DLP28" s="65">
        <v>8897605.1269181222</v>
      </c>
      <c r="DLQ28" s="65">
        <v>9131866.3106938284</v>
      </c>
      <c r="DLR28" s="65">
        <v>9372295.2555064876</v>
      </c>
      <c r="DLS28" s="65">
        <v>9619054.3496595975</v>
      </c>
      <c r="DLT28" s="65">
        <v>72231642.715355903</v>
      </c>
      <c r="DLU28" s="65">
        <v>73423943.547513008</v>
      </c>
      <c r="DLV28" s="65">
        <v>74635925.245574892</v>
      </c>
      <c r="DLW28" s="65">
        <v>75867912.674267232</v>
      </c>
      <c r="DLX28" s="78">
        <v>71611647.770684153</v>
      </c>
      <c r="DLY28" s="78">
        <v>67194198.071200117</v>
      </c>
      <c r="DLZ28" s="78">
        <v>62611402.040199406</v>
      </c>
      <c r="DMA28" s="78">
        <v>57859004.674049325</v>
      </c>
      <c r="DMB28" s="78">
        <v>52932655.549305283</v>
      </c>
      <c r="DMC28" s="78">
        <v>47827906.831947632</v>
      </c>
      <c r="DMD28" s="78">
        <v>42540211.246895991</v>
      </c>
      <c r="DME28" s="65">
        <v>43660234.006123364</v>
      </c>
      <c r="DMF28" s="65">
        <v>44809745.358482227</v>
      </c>
      <c r="DMG28" s="65">
        <v>45989521.696342923</v>
      </c>
      <c r="DMH28" s="65">
        <v>47200359.853373557</v>
      </c>
      <c r="DMI28" s="65">
        <v>48443077.642730042</v>
      </c>
      <c r="DMJ28" s="65">
        <v>49718514.409415953</v>
      </c>
      <c r="DMK28" s="65">
        <v>51027531.597185165</v>
      </c>
      <c r="DML28" s="65">
        <v>52371013.3303703</v>
      </c>
      <c r="DMM28" s="65">
        <v>53749867.011029795</v>
      </c>
      <c r="DMN28" s="65">
        <v>55165023.931817085</v>
      </c>
      <c r="DMO28" s="65">
        <v>56617439.904985681</v>
      </c>
      <c r="DMP28" s="65">
        <v>58108095.907955088</v>
      </c>
      <c r="DMQ28" s="65">
        <v>59637998.745873548</v>
      </c>
      <c r="DMR28" s="65">
        <v>61208181.73162508</v>
      </c>
      <c r="DMS28" s="65">
        <v>62819705.383740172</v>
      </c>
      <c r="DMT28" s="65">
        <v>12566498.776069921</v>
      </c>
      <c r="DMU28" s="65">
        <v>13367443.35636135</v>
      </c>
      <c r="DMV28" s="65">
        <v>14219437.336499922</v>
      </c>
      <c r="DMW28" s="65">
        <v>15125734.426278897</v>
      </c>
      <c r="DMX28" s="65">
        <v>16089795.715547921</v>
      </c>
      <c r="DMY28" s="65">
        <v>17115302.891890854</v>
      </c>
      <c r="DMZ28" s="65">
        <v>18206172.300752044</v>
      </c>
      <c r="DNA28" s="65">
        <v>19366569.901705757</v>
      </c>
      <c r="DNB28" s="65">
        <v>20600927.177985813</v>
      </c>
      <c r="DNC28" s="65">
        <v>21913958.060032859</v>
      </c>
      <c r="DND28" s="65">
        <v>23310676.927689191</v>
      </c>
      <c r="DNE28" s="65">
        <v>24796417.759790413</v>
      </c>
      <c r="DNF28" s="65">
        <v>26376854.504284933</v>
      </c>
      <c r="DNG28" s="65">
        <v>28058022.746673424</v>
      </c>
      <c r="DNH28" s="65">
        <v>29846342.75951872</v>
      </c>
      <c r="DNI28" s="65">
        <v>31748644.021050617</v>
      </c>
      <c r="DNJ28" s="65">
        <v>33772191.296500638</v>
      </c>
      <c r="DNK28" s="65">
        <v>35924712.381769642</v>
      </c>
      <c r="DNL28" s="65">
        <v>38214427.615379497</v>
      </c>
      <c r="DNM28" s="65">
        <v>40650081.27141317</v>
      </c>
      <c r="DNN28" s="65">
        <v>43240974.953330748</v>
      </c>
      <c r="DNO28" s="65">
        <v>45997003.11619021</v>
      </c>
      <c r="DNP28" s="65">
        <v>48928690.852930076</v>
      </c>
      <c r="DNQ28" s="65">
        <v>52047234.089017138</v>
      </c>
      <c r="DNR28" s="65">
        <v>55364542.338960327</v>
      </c>
      <c r="DNS28" s="65">
        <v>58893284.187974684</v>
      </c>
      <c r="DNT28" s="65">
        <v>10869893.058701228</v>
      </c>
      <c r="DNU28" s="65">
        <v>11303452.657946102</v>
      </c>
      <c r="DNV28" s="65">
        <v>11754305.336808436</v>
      </c>
      <c r="DNW28" s="65">
        <v>12223140.851905715</v>
      </c>
      <c r="DNX28" s="65">
        <v>12710676.471681084</v>
      </c>
      <c r="DNY28" s="65">
        <v>13217658.073747717</v>
      </c>
      <c r="DNZ28" s="65">
        <v>13744861.286002185</v>
      </c>
      <c r="DOA28" s="65">
        <v>14293092.673252605</v>
      </c>
      <c r="DOB28" s="65">
        <v>14863190.971176954</v>
      </c>
      <c r="DOC28" s="65">
        <v>15456028.369499385</v>
      </c>
      <c r="DOD28" s="65">
        <v>16072511.846347705</v>
      </c>
      <c r="DOE28" s="65">
        <v>16713584.555833371</v>
      </c>
      <c r="DOF28" s="65">
        <v>17380227.270976905</v>
      </c>
      <c r="DOG28" s="65">
        <v>18073459.884186253</v>
      </c>
      <c r="DOH28" s="65">
        <v>18794342.967583612</v>
      </c>
      <c r="DOI28" s="65">
        <v>19543979.395567924</v>
      </c>
      <c r="DOJ28" s="65">
        <v>20323516.032095321</v>
      </c>
      <c r="DOK28" s="65">
        <v>21134145.485258944</v>
      </c>
      <c r="DOL28" s="65">
        <v>21977107.931852378</v>
      </c>
      <c r="DOM28" s="65">
        <v>22853693.014708169</v>
      </c>
      <c r="DON28" s="65">
        <v>23765241.815714147</v>
      </c>
      <c r="DOO28" s="65">
        <v>24713148.907525927</v>
      </c>
      <c r="DOP28" s="65">
        <v>25698864.48711472</v>
      </c>
      <c r="DOQ28" s="65">
        <v>26723896.594414309</v>
      </c>
      <c r="DOR28" s="65">
        <v>27789813.419461727</v>
      </c>
      <c r="DOS28" s="65">
        <v>28898245.701561041</v>
      </c>
      <c r="DOT28" s="65">
        <v>12566498.776069921</v>
      </c>
      <c r="DOU28" s="65">
        <v>13367443.35636135</v>
      </c>
      <c r="DOV28" s="65">
        <v>14219437.336499922</v>
      </c>
      <c r="DOW28" s="65">
        <v>15125734.426278897</v>
      </c>
      <c r="DOX28" s="78">
        <v>14940524.593008785</v>
      </c>
      <c r="DOY28" s="78">
        <v>14670259.621620731</v>
      </c>
      <c r="DOZ28" s="78">
        <v>14304849.664876606</v>
      </c>
      <c r="DPA28" s="78">
        <v>13833264.215504112</v>
      </c>
      <c r="DPB28" s="78">
        <v>13243453.185848024</v>
      </c>
      <c r="DPC28" s="78">
        <v>12522261.748590205</v>
      </c>
      <c r="DPD28" s="78">
        <v>11655338.463844595</v>
      </c>
      <c r="DPE28" s="65">
        <v>11962206.811776383</v>
      </c>
      <c r="DPF28" s="65">
        <v>12277154.563258268</v>
      </c>
      <c r="DPG28" s="65">
        <v>12600394.437399816</v>
      </c>
      <c r="DPH28" s="65">
        <v>12932144.753899703</v>
      </c>
      <c r="DPI28" s="65">
        <v>13272629.580501202</v>
      </c>
      <c r="DPJ28" s="65">
        <v>13622078.884329954</v>
      </c>
      <c r="DPK28" s="65">
        <v>13980728.687216241</v>
      </c>
      <c r="DPL28" s="65">
        <v>14348821.225106679</v>
      </c>
      <c r="DPM28" s="65">
        <v>14726605.111672992</v>
      </c>
      <c r="DPN28" s="65">
        <v>15114335.506228367</v>
      </c>
      <c r="DPO28" s="65">
        <v>15512274.286064807</v>
      </c>
      <c r="DPP28" s="65">
        <v>15920690.223327881</v>
      </c>
      <c r="DPQ28" s="65">
        <v>16339859.166548328</v>
      </c>
      <c r="DPR28" s="65">
        <v>16770064.226953138</v>
      </c>
      <c r="DPS28" s="65">
        <v>17211595.969681915</v>
      </c>
      <c r="DPT28" s="65">
        <v>10869893.058701228</v>
      </c>
      <c r="DPU28" s="65">
        <v>11303452.657946102</v>
      </c>
      <c r="DPV28" s="65">
        <v>11754305.336808436</v>
      </c>
      <c r="DPW28" s="65">
        <v>12223140.851905715</v>
      </c>
      <c r="DPX28" s="78">
        <v>11802771.009418149</v>
      </c>
      <c r="DPY28" s="78">
        <v>11329421.206069471</v>
      </c>
      <c r="DPZ28" s="78">
        <v>10799533.867573146</v>
      </c>
      <c r="DQA28" s="78">
        <v>10209351.909466147</v>
      </c>
      <c r="DQB28" s="78">
        <v>9554908.4814708997</v>
      </c>
      <c r="DQC28" s="78">
        <v>8832016.2111425065</v>
      </c>
      <c r="DQD28" s="78">
        <v>8036255.9231738523</v>
      </c>
      <c r="DQE28" s="65">
        <v>8247839.0175945992</v>
      </c>
      <c r="DQF28" s="65">
        <v>8464992.7914800905</v>
      </c>
      <c r="DQG28" s="65">
        <v>8687863.912832249</v>
      </c>
      <c r="DQH28" s="65">
        <v>8916602.9112111609</v>
      </c>
      <c r="DQI28" s="65">
        <v>9151364.2794043738</v>
      </c>
      <c r="DQJ28" s="65">
        <v>9392306.5777729843</v>
      </c>
      <c r="DQK28" s="65">
        <v>9639592.5413450226</v>
      </c>
      <c r="DQL28" s="65">
        <v>9893389.1897284426</v>
      </c>
      <c r="DQM28" s="65">
        <v>10153867.93991797</v>
      </c>
      <c r="DQN28" s="65">
        <v>10421204.722071989</v>
      </c>
      <c r="DQO28" s="65">
        <v>10695580.098337665</v>
      </c>
      <c r="DQP28" s="65">
        <v>10977179.384804577</v>
      </c>
      <c r="DQQ28" s="65">
        <v>11266192.776669193</v>
      </c>
      <c r="DQR28" s="65">
        <v>11562815.476694766</v>
      </c>
      <c r="DQS28" s="65">
        <v>11867247.827053385</v>
      </c>
      <c r="DQT28" s="66">
        <v>103294746.20555611</v>
      </c>
      <c r="DQU28" s="66">
        <v>109878391.23033151</v>
      </c>
      <c r="DQV28" s="66">
        <v>116881654.71010552</v>
      </c>
      <c r="DQW28" s="66">
        <v>124331281.65423283</v>
      </c>
      <c r="DQX28" s="66">
        <v>132255721.70521009</v>
      </c>
      <c r="DQY28" s="66">
        <v>140685237.78601682</v>
      </c>
      <c r="DQZ28" s="66">
        <v>149652021.6722571</v>
      </c>
      <c r="DRA28" s="66">
        <v>159190316.93046391</v>
      </c>
      <c r="DRB28" s="66">
        <v>169336549.69206107</v>
      </c>
      <c r="DRC28" s="66">
        <v>180129467.76239756</v>
      </c>
      <c r="DRD28" s="66">
        <v>191610288.59610572</v>
      </c>
      <c r="DRE28" s="66">
        <v>203822856.70388892</v>
      </c>
      <c r="DRF28" s="66">
        <v>216813811.09186623</v>
      </c>
      <c r="DRG28" s="66">
        <v>230632763.37291434</v>
      </c>
      <c r="DRH28" s="66">
        <v>245332487.23020208</v>
      </c>
      <c r="DRI28" s="66">
        <v>260969119.95646563</v>
      </c>
      <c r="DRJ28" s="66">
        <v>277602376.83869213</v>
      </c>
      <c r="DRK28" s="66">
        <v>295295779.20692962</v>
      </c>
      <c r="DRL28" s="66">
        <v>314116897.01813072</v>
      </c>
      <c r="DRM28" s="66">
        <v>334137606.901438</v>
      </c>
      <c r="DRN28" s="66">
        <v>355434366.65037364</v>
      </c>
      <c r="DRO28" s="66">
        <v>378088507.21019685</v>
      </c>
      <c r="DRP28" s="66">
        <v>402186543.27551311</v>
      </c>
      <c r="DRQ28" s="66">
        <v>427820503.6842857</v>
      </c>
      <c r="DRR28" s="66">
        <v>455088282.87000442</v>
      </c>
      <c r="DRS28" s="66">
        <v>484094014.71418154</v>
      </c>
      <c r="DRT28" s="66">
        <v>180049568.72297367</v>
      </c>
      <c r="DRU28" s="66">
        <v>187231076.25374529</v>
      </c>
      <c r="DRV28" s="66">
        <v>194699027.40546152</v>
      </c>
      <c r="DRW28" s="66">
        <v>202464847.34862155</v>
      </c>
      <c r="DRX28" s="66">
        <v>210540416.96127525</v>
      </c>
      <c r="DRY28" s="66">
        <v>218938091.00550228</v>
      </c>
      <c r="DRZ28" s="66">
        <v>227670717.0288834</v>
      </c>
      <c r="DSA28" s="66">
        <v>236751655.01988044</v>
      </c>
      <c r="DSB28" s="66">
        <v>246194797.84719768</v>
      </c>
      <c r="DSC28" s="66">
        <v>256014592.51439172</v>
      </c>
      <c r="DSD28" s="66">
        <v>266226062.26224974</v>
      </c>
      <c r="DSE28" s="66">
        <v>276844829.5527491</v>
      </c>
      <c r="DSF28" s="66">
        <v>287887139.96976125</v>
      </c>
      <c r="DSG28" s="66">
        <v>299369887.07306689</v>
      </c>
      <c r="DSH28" s="66">
        <v>311310638.24370354</v>
      </c>
      <c r="DSI28" s="66">
        <v>323727661.56018984</v>
      </c>
      <c r="DSJ28" s="66">
        <v>336639953.74674112</v>
      </c>
      <c r="DSK28" s="66">
        <v>350067269.23623586</v>
      </c>
      <c r="DSL28" s="66">
        <v>364030150.3923955</v>
      </c>
      <c r="DSM28" s="66">
        <v>378549958.93741494</v>
      </c>
      <c r="DSN28" s="66">
        <v>393648908.63312429</v>
      </c>
      <c r="DSO28" s="66">
        <v>409350099.26567972</v>
      </c>
      <c r="DSP28" s="66">
        <v>425677551.98577887</v>
      </c>
      <c r="DSQ28" s="66">
        <v>442656246.05846411</v>
      </c>
      <c r="DSR28" s="66">
        <v>460312157.07874048</v>
      </c>
      <c r="DSS28" s="66">
        <v>478672296.71147102</v>
      </c>
      <c r="DST28" s="65">
        <v>103294746.20555611</v>
      </c>
      <c r="DSU28" s="65">
        <v>109878391.23033151</v>
      </c>
      <c r="DSV28" s="65">
        <v>116881654.71010552</v>
      </c>
      <c r="DSW28" s="65">
        <v>124331281.65423283</v>
      </c>
      <c r="DSX28" s="78">
        <v>122808884.44055223</v>
      </c>
      <c r="DSY28" s="78">
        <v>120587346.6737287</v>
      </c>
      <c r="DSZ28" s="78">
        <v>117583731.3139163</v>
      </c>
      <c r="DTA28" s="78">
        <v>113707369.23604564</v>
      </c>
      <c r="DTB28" s="78">
        <v>108859210.51632497</v>
      </c>
      <c r="DTC28" s="78">
        <v>102931124.43565574</v>
      </c>
      <c r="DTD28" s="78">
        <v>95805144.298052862</v>
      </c>
      <c r="DTE28" s="65">
        <v>98327556.36230211</v>
      </c>
      <c r="DTF28" s="65">
        <v>100916379.91904989</v>
      </c>
      <c r="DTG28" s="65">
        <v>103573363.48765922</v>
      </c>
      <c r="DTH28" s="65">
        <v>106300301.62350057</v>
      </c>
      <c r="DTI28" s="65">
        <v>109099036.13001393</v>
      </c>
      <c r="DTJ28" s="65">
        <v>111971457.30268268</v>
      </c>
      <c r="DTK28" s="65">
        <v>114919505.2057596</v>
      </c>
      <c r="DTL28" s="65">
        <v>117945170.98260719</v>
      </c>
      <c r="DTM28" s="65">
        <v>121050498.20053734</v>
      </c>
      <c r="DTN28" s="65">
        <v>124237584.23105881</v>
      </c>
      <c r="DTO28" s="65">
        <v>127508581.66646452</v>
      </c>
      <c r="DTP28" s="65">
        <v>130865699.77371566</v>
      </c>
      <c r="DTQ28" s="65">
        <v>134311205.98660436</v>
      </c>
      <c r="DTR28" s="65">
        <v>137847427.43720305</v>
      </c>
      <c r="DTS28" s="65">
        <v>141476752.52763444</v>
      </c>
      <c r="DTT28" s="65">
        <v>180049568.72297367</v>
      </c>
      <c r="DTU28" s="65">
        <v>187231076.25374529</v>
      </c>
      <c r="DTV28" s="65">
        <v>194699027.40546152</v>
      </c>
      <c r="DTW28" s="65">
        <v>202464847.34862155</v>
      </c>
      <c r="DTX28" s="78">
        <v>195501815.74975559</v>
      </c>
      <c r="DTY28" s="78">
        <v>187661220.86185911</v>
      </c>
      <c r="DTZ28" s="78">
        <v>178884134.80840841</v>
      </c>
      <c r="DUA28" s="78">
        <v>169108325.0142003</v>
      </c>
      <c r="DUB28" s="78">
        <v>158268084.33034137</v>
      </c>
      <c r="DUC28" s="78">
        <v>146294052.8653667</v>
      </c>
      <c r="DUD28" s="78">
        <v>133113031.13112487</v>
      </c>
      <c r="DUE28" s="65">
        <v>136617706.3559683</v>
      </c>
      <c r="DUF28" s="65">
        <v>140214654.65375778</v>
      </c>
      <c r="DUG28" s="65">
        <v>143906305.44218385</v>
      </c>
      <c r="DUH28" s="65">
        <v>147695152.1020211</v>
      </c>
      <c r="DUI28" s="65">
        <v>151583753.66118431</v>
      </c>
      <c r="DUJ28" s="65">
        <v>155574736.52312368</v>
      </c>
      <c r="DUK28" s="65">
        <v>159670796.24072593</v>
      </c>
      <c r="DUL28" s="65">
        <v>163874699.33691987</v>
      </c>
      <c r="DUM28" s="65">
        <v>168189285.17321578</v>
      </c>
      <c r="DUN28" s="65">
        <v>172617467.86744088</v>
      </c>
      <c r="DUO28" s="65">
        <v>177162238.26196593</v>
      </c>
      <c r="DUP28" s="65">
        <v>181826665.94375238</v>
      </c>
      <c r="DUQ28" s="65">
        <v>186613901.3175846</v>
      </c>
      <c r="DUR28" s="65">
        <v>191527177.73388726</v>
      </c>
      <c r="DUS28" s="65">
        <v>196569813.67256498</v>
      </c>
      <c r="DUT28" s="65">
        <v>0</v>
      </c>
      <c r="DUU28" s="65">
        <v>0</v>
      </c>
      <c r="DUV28" s="65">
        <v>0</v>
      </c>
      <c r="DUW28" s="65">
        <v>0</v>
      </c>
      <c r="DUX28" s="65">
        <v>234125.18942334797</v>
      </c>
      <c r="DUY28" s="65">
        <v>498095.01654887386</v>
      </c>
      <c r="DUZ28" s="65">
        <v>794762.7702573092</v>
      </c>
      <c r="DVA28" s="65">
        <v>1127224.2176041729</v>
      </c>
      <c r="DVB28" s="65">
        <v>1498836.9222058444</v>
      </c>
      <c r="DVC28" s="65">
        <v>1913241.0401690835</v>
      </c>
      <c r="DVD28" s="65">
        <v>2374381.7034330135</v>
      </c>
      <c r="DVE28" s="65">
        <v>2525716.4698461741</v>
      </c>
      <c r="DVF28" s="65">
        <v>2686696.7837684876</v>
      </c>
      <c r="DVG28" s="65">
        <v>2857937.4185858471</v>
      </c>
      <c r="DVH28" s="65">
        <v>3040092.3311846843</v>
      </c>
      <c r="DVI28" s="65">
        <v>3233857.1593709337</v>
      </c>
      <c r="DVJ28" s="65">
        <v>3439971.878465734</v>
      </c>
      <c r="DVK28" s="65">
        <v>3659223.6272232132</v>
      </c>
      <c r="DVL28" s="65">
        <v>3892449.7138623893</v>
      </c>
      <c r="DVM28" s="65">
        <v>4140540.8136929837</v>
      </c>
      <c r="DVN28" s="65">
        <v>4404444.3705467116</v>
      </c>
      <c r="DVO28" s="65">
        <v>4685168.2150038667</v>
      </c>
      <c r="DVP28" s="65">
        <v>4983784.4132329971</v>
      </c>
      <c r="DVQ28" s="65">
        <v>5301433.3611421185</v>
      </c>
      <c r="DVR28" s="65">
        <v>5639328.1394767826</v>
      </c>
      <c r="DVS28" s="65">
        <v>5998759.1464968212</v>
      </c>
      <c r="DVT28" s="64">
        <v>0</v>
      </c>
      <c r="DVU28" s="64">
        <v>0</v>
      </c>
      <c r="DVV28" s="64">
        <v>0</v>
      </c>
      <c r="DVW28" s="64">
        <v>0</v>
      </c>
      <c r="DVX28" s="64">
        <v>2315486.08274162</v>
      </c>
      <c r="DVY28" s="64">
        <v>4815684.4184316583</v>
      </c>
      <c r="DVZ28" s="64">
        <v>7511646.2340598544</v>
      </c>
      <c r="DWA28" s="64">
        <v>10415010.479729563</v>
      </c>
      <c r="DWB28" s="64">
        <v>13538033.131268673</v>
      </c>
      <c r="DWC28" s="64">
        <v>16893617.895367082</v>
      </c>
      <c r="DWD28" s="64">
        <v>20495348.382505964</v>
      </c>
      <c r="DWE28" s="64">
        <v>21312831.588929079</v>
      </c>
      <c r="DWF28" s="64">
        <v>22162921.159504268</v>
      </c>
      <c r="DWG28" s="64">
        <v>23046917.640805308</v>
      </c>
      <c r="DWH28" s="64">
        <v>23966173.453370869</v>
      </c>
      <c r="DWI28" s="64">
        <v>24922094.960764065</v>
      </c>
      <c r="DWJ28" s="64">
        <v>25916144.621159036</v>
      </c>
      <c r="DWK28" s="64">
        <v>26949843.224746257</v>
      </c>
      <c r="DWL28" s="64">
        <v>28024772.220379751</v>
      </c>
      <c r="DWM28" s="64">
        <v>29142576.135025483</v>
      </c>
      <c r="DWN28" s="64">
        <v>30304965.089712642</v>
      </c>
      <c r="DWO28" s="64">
        <v>31513717.415836778</v>
      </c>
      <c r="DWP28" s="64">
        <v>32770682.375817627</v>
      </c>
      <c r="DWQ28" s="64">
        <v>34077782.992273748</v>
      </c>
      <c r="DWR28" s="64">
        <v>35437018.990042552</v>
      </c>
      <c r="DWS28" s="64">
        <v>36850469.85554643</v>
      </c>
      <c r="DWT28" s="65">
        <v>0</v>
      </c>
      <c r="DWU28" s="65">
        <v>0</v>
      </c>
      <c r="DWV28" s="65">
        <v>0</v>
      </c>
      <c r="DWW28" s="65">
        <v>0</v>
      </c>
      <c r="DWX28" s="65">
        <v>3967201.7191780298</v>
      </c>
      <c r="DWY28" s="65">
        <v>8440114.4995705541</v>
      </c>
      <c r="DWZ28" s="65">
        <v>13467086.716595141</v>
      </c>
      <c r="DXA28" s="65">
        <v>19100575.486955374</v>
      </c>
      <c r="DXB28" s="65">
        <v>25397474.014598932</v>
      </c>
      <c r="DXC28" s="65">
        <v>32419463.973336235</v>
      </c>
      <c r="DXD28" s="65">
        <v>40233394.787826888</v>
      </c>
      <c r="DXE28" s="65">
        <v>42797730.33396963</v>
      </c>
      <c r="DXF28" s="65">
        <v>45525507.638579167</v>
      </c>
      <c r="DXG28" s="65">
        <v>48427143.906397253</v>
      </c>
      <c r="DXH28" s="65">
        <v>51513720.298278518</v>
      </c>
      <c r="DXI28" s="65">
        <v>54797024.249425545</v>
      </c>
      <c r="DXJ28" s="65">
        <v>58289594.484840117</v>
      </c>
      <c r="DXK28" s="65">
        <v>62004768.903901257</v>
      </c>
      <c r="DXL28" s="65">
        <v>65956735.516938545</v>
      </c>
      <c r="DXM28" s="65">
        <v>70160586.628324121</v>
      </c>
      <c r="DXN28" s="65">
        <v>74632376.473004952</v>
      </c>
      <c r="DXO28" s="65">
        <v>79389182.526585579</v>
      </c>
      <c r="DXP28" s="65">
        <v>84449170.723100752</v>
      </c>
      <c r="DXQ28" s="65">
        <v>89831664.829540059</v>
      </c>
      <c r="DXR28" s="65">
        <v>95557220.242061913</v>
      </c>
      <c r="DXS28" s="65">
        <v>101647702.48571913</v>
      </c>
      <c r="DXT28" s="65">
        <v>0</v>
      </c>
      <c r="DXU28" s="65">
        <v>0</v>
      </c>
      <c r="DXV28" s="65">
        <v>0</v>
      </c>
      <c r="DXW28" s="65">
        <v>0</v>
      </c>
      <c r="DXX28" s="65">
        <v>3849230.0751631358</v>
      </c>
      <c r="DXY28" s="65">
        <v>8005523.0882552015</v>
      </c>
      <c r="DXZ28" s="65">
        <v>12487250.436804095</v>
      </c>
      <c r="DYA28" s="65">
        <v>17313760.540614661</v>
      </c>
      <c r="DYB28" s="65">
        <v>22505427.553998932</v>
      </c>
      <c r="DYC28" s="65">
        <v>28083702.409546018</v>
      </c>
      <c r="DYD28" s="65">
        <v>34071166.30192735</v>
      </c>
      <c r="DYE28" s="65">
        <v>35430138.38453164</v>
      </c>
      <c r="DYF28" s="65">
        <v>36843314.808276817</v>
      </c>
      <c r="DYG28" s="65">
        <v>38312857.582696527</v>
      </c>
      <c r="DYH28" s="65">
        <v>39841014.951842211</v>
      </c>
      <c r="DYI28" s="65">
        <v>41430124.833857335</v>
      </c>
      <c r="DYJ28" s="65">
        <v>43082618.397743277</v>
      </c>
      <c r="DYK28" s="65">
        <v>44801023.782789193</v>
      </c>
      <c r="DYL28" s="65">
        <v>46587969.966356069</v>
      </c>
      <c r="DYM28" s="65">
        <v>48446190.785932265</v>
      </c>
      <c r="DYN28" s="65">
        <v>50378529.121614046</v>
      </c>
      <c r="DYO28" s="65">
        <v>52387941.245409392</v>
      </c>
      <c r="DYP28" s="65">
        <v>54477501.344019756</v>
      </c>
      <c r="DYQ28" s="65">
        <v>56650406.222018376</v>
      </c>
      <c r="DYR28" s="65">
        <v>58909980.192621194</v>
      </c>
      <c r="DYS28" s="65">
        <v>61259680.163532235</v>
      </c>
      <c r="DYT28" s="67">
        <v>1507.8</v>
      </c>
      <c r="DYU28" s="68">
        <f ca="1">10000000*'Country Model'!$DYT$8/57000</f>
        <v>59385.964912280702</v>
      </c>
      <c r="DYV28" s="68">
        <f ca="1">10000000*'Country Model'!$DYT$8/57000</f>
        <v>59385.964912280702</v>
      </c>
      <c r="DYW28" s="38">
        <f ca="1">'Country Model'!$DYT$8/(220*8)</f>
        <v>0.19232954545454545</v>
      </c>
      <c r="DYX28" s="38">
        <f ca="1">'Country Model'!$DYT$8/(220*8)</f>
        <v>0.19232954545454545</v>
      </c>
      <c r="DYY28" s="25">
        <v>2.3E-2</v>
      </c>
      <c r="DYZ28" s="25">
        <f t="shared" si="21"/>
        <v>2.3E-2</v>
      </c>
      <c r="DZA28" s="25">
        <f t="shared" si="22"/>
        <v>0.05</v>
      </c>
      <c r="DZB28" s="25">
        <v>0.04</v>
      </c>
      <c r="DZC28" s="25">
        <v>0.05</v>
      </c>
      <c r="DZD28" s="25">
        <v>7.0000000000000007E-2</v>
      </c>
      <c r="DZE28" s="25">
        <v>0.03</v>
      </c>
      <c r="DZF28" s="25">
        <v>0.42</v>
      </c>
      <c r="DZG28" s="25">
        <v>0.1</v>
      </c>
      <c r="DZH28" s="25">
        <v>0.11</v>
      </c>
      <c r="DZI28" s="25">
        <v>0.28999999999999998</v>
      </c>
      <c r="DZJ28" s="25">
        <v>0.15</v>
      </c>
      <c r="DZK28" s="25">
        <v>0.14000000000000001</v>
      </c>
      <c r="DZL28" s="46">
        <v>0.67</v>
      </c>
      <c r="DZM28" s="46">
        <v>0.33</v>
      </c>
      <c r="DZN28" s="46">
        <v>0.33</v>
      </c>
      <c r="DZO28" s="46">
        <v>0.33</v>
      </c>
      <c r="DZP28" s="46">
        <v>0.17</v>
      </c>
      <c r="DZQ28" s="46">
        <v>1</v>
      </c>
      <c r="DZR28" s="46">
        <v>0.5</v>
      </c>
      <c r="DZS28" s="46">
        <v>0.33</v>
      </c>
      <c r="DZT28" s="46">
        <v>0.5</v>
      </c>
      <c r="DZU28" s="46">
        <v>0.17</v>
      </c>
      <c r="DZW28" s="69">
        <v>0</v>
      </c>
      <c r="DZX28" s="69">
        <v>1</v>
      </c>
      <c r="DZY28" s="69">
        <v>2</v>
      </c>
      <c r="DZZ28" s="69">
        <v>3</v>
      </c>
      <c r="EAA28" s="69">
        <v>4</v>
      </c>
      <c r="EAB28" s="69">
        <v>5</v>
      </c>
      <c r="EAC28" s="69">
        <v>6</v>
      </c>
      <c r="EAD28" s="69">
        <v>7</v>
      </c>
      <c r="EAE28" s="69">
        <v>8</v>
      </c>
      <c r="EAF28" s="69">
        <v>9</v>
      </c>
      <c r="EAG28" s="69">
        <v>10</v>
      </c>
      <c r="EAH28" s="69">
        <v>11</v>
      </c>
      <c r="EAI28" s="69">
        <v>12</v>
      </c>
      <c r="EAJ28" s="69">
        <v>13</v>
      </c>
      <c r="EAK28" s="69">
        <v>14</v>
      </c>
      <c r="EAL28" s="69">
        <v>15</v>
      </c>
      <c r="EAM28" s="69">
        <v>16</v>
      </c>
      <c r="EAN28" s="69">
        <v>17</v>
      </c>
      <c r="EAO28" s="69">
        <v>18</v>
      </c>
      <c r="EAP28" s="69">
        <v>19</v>
      </c>
      <c r="EAQ28" s="69">
        <v>20</v>
      </c>
      <c r="EAR28" s="69">
        <v>21</v>
      </c>
      <c r="EAS28" s="69">
        <v>22</v>
      </c>
      <c r="EAT28" s="69">
        <v>23</v>
      </c>
      <c r="EAU28" s="69">
        <v>24</v>
      </c>
      <c r="EAV28" s="69">
        <v>25</v>
      </c>
      <c r="EAW28" s="69">
        <v>26</v>
      </c>
      <c r="EAX28" s="69">
        <v>27</v>
      </c>
      <c r="EAY28" s="69">
        <v>28</v>
      </c>
      <c r="EAZ28" s="69">
        <v>29</v>
      </c>
      <c r="EBA28" s="69">
        <v>30</v>
      </c>
      <c r="EBB28" s="69">
        <v>31</v>
      </c>
      <c r="EBC28" s="69">
        <v>32</v>
      </c>
      <c r="EBD28" s="69">
        <v>33</v>
      </c>
      <c r="EBE28" s="69">
        <v>34</v>
      </c>
      <c r="EBF28" s="69">
        <v>35</v>
      </c>
      <c r="EBG28" s="69">
        <v>36</v>
      </c>
      <c r="EBH28" s="69">
        <v>37</v>
      </c>
      <c r="EBI28" s="69">
        <v>38</v>
      </c>
      <c r="EBJ28" s="69">
        <v>39</v>
      </c>
      <c r="EBK28" s="69">
        <v>40</v>
      </c>
      <c r="EBL28" s="69">
        <v>41</v>
      </c>
      <c r="EBM28" s="69">
        <v>42</v>
      </c>
      <c r="EBO28" s="70">
        <v>2466985.0998238618</v>
      </c>
      <c r="EBP28" s="70">
        <v>2565221.9766402678</v>
      </c>
      <c r="EBQ28" s="70">
        <v>2667370.7068226826</v>
      </c>
      <c r="EBR28" s="70">
        <v>2773587.06279846</v>
      </c>
      <c r="EBS28" s="70">
        <v>2884033.0199496248</v>
      </c>
      <c r="EBT28" s="70">
        <v>2998877.0036183815</v>
      </c>
      <c r="EBU28" s="70">
        <v>3118294.145948526</v>
      </c>
      <c r="EBV28" s="70">
        <v>3242466.5529544442</v>
      </c>
      <c r="EBW28" s="70">
        <v>3371583.5822249674</v>
      </c>
      <c r="EBX28" s="70">
        <v>3505842.131685561</v>
      </c>
      <c r="EBY28" s="70">
        <v>3645446.93985921</v>
      </c>
      <c r="EBZ28" s="70">
        <v>3790610.8980838708</v>
      </c>
      <c r="ECA28" s="70">
        <v>3941555.3751626248</v>
      </c>
      <c r="ECB28" s="70">
        <v>4098510.5549415937</v>
      </c>
      <c r="ECC28" s="70">
        <v>4261715.7873304244</v>
      </c>
      <c r="ECD28" s="70">
        <v>4431419.9533006204</v>
      </c>
      <c r="ECE28" s="70">
        <v>4607881.8444183404</v>
      </c>
      <c r="ECF28" s="70">
        <v>4791370.5574904205</v>
      </c>
      <c r="ECG28" s="70">
        <v>4982165.9049254525</v>
      </c>
      <c r="ECH28" s="70">
        <v>5180558.8414356904</v>
      </c>
      <c r="ECI28" s="70">
        <v>5386851.9077304946</v>
      </c>
      <c r="ECJ28" s="70">
        <v>5601359.6918779239</v>
      </c>
      <c r="ECK28" s="70">
        <v>5824409.3090380272</v>
      </c>
      <c r="ECL28" s="70">
        <v>6056340.9002994206</v>
      </c>
      <c r="ECM28" s="70">
        <v>6297508.1513798404</v>
      </c>
      <c r="ECN28" s="70">
        <v>6548278.8319816738</v>
      </c>
      <c r="ECO28" s="70">
        <v>20071584.379694391</v>
      </c>
      <c r="ECP28" s="70">
        <v>20402898.549758721</v>
      </c>
      <c r="ECQ28" s="70">
        <v>20739681.599469464</v>
      </c>
      <c r="ECR28" s="70">
        <v>21082023.80158671</v>
      </c>
      <c r="ECS28" s="70">
        <v>21430016.918969382</v>
      </c>
      <c r="ECT28" s="70">
        <v>21783754.229171745</v>
      </c>
      <c r="ECU28" s="70">
        <v>22143330.549445935</v>
      </c>
      <c r="ECV28" s="70">
        <v>22508842.26215715</v>
      </c>
      <c r="ECW28" s="70">
        <v>22880387.340618417</v>
      </c>
      <c r="ECX28" s="70">
        <v>23258065.375351757</v>
      </c>
      <c r="ECY28" s="70">
        <v>23641977.60078286</v>
      </c>
      <c r="ECZ28" s="70">
        <v>24032226.922376383</v>
      </c>
      <c r="EDA28" s="70">
        <v>24428917.944219172</v>
      </c>
      <c r="EDB28" s="70">
        <v>24832156.997058801</v>
      </c>
      <c r="EDC28" s="70">
        <v>25242052.166804884</v>
      </c>
      <c r="EDD28" s="70">
        <v>25658713.32350092</v>
      </c>
      <c r="EDE28" s="70">
        <v>26082252.150774289</v>
      </c>
      <c r="EDF28" s="70">
        <v>26512782.175772443</v>
      </c>
      <c r="EDG28" s="70">
        <v>26950418.799593177</v>
      </c>
      <c r="EDH28" s="70">
        <v>27395279.328217238</v>
      </c>
      <c r="EDI28" s="70">
        <v>27847483.003951531</v>
      </c>
      <c r="EDJ28" s="70">
        <v>28307151.037391312</v>
      </c>
      <c r="EDK28" s="70">
        <v>28774406.639910009</v>
      </c>
      <c r="EDL28" s="70">
        <v>29249375.056685314</v>
      </c>
      <c r="EDM28" s="70">
        <v>29732183.600270428</v>
      </c>
      <c r="EDN28" s="70">
        <v>30222961.684719477</v>
      </c>
      <c r="EDO28" s="71">
        <v>2466985.0998238618</v>
      </c>
      <c r="EDP28" s="71">
        <v>2565221.9766402678</v>
      </c>
      <c r="EDQ28" s="71">
        <v>2667370.7068226826</v>
      </c>
      <c r="EDR28" s="71">
        <v>2773587.06279846</v>
      </c>
      <c r="EDS28" s="79">
        <v>2678030.6613817946</v>
      </c>
      <c r="EDT28" s="79">
        <v>2570466.0031014695</v>
      </c>
      <c r="EDU28" s="79">
        <v>2450088.2575309845</v>
      </c>
      <c r="EDV28" s="79">
        <v>2316047.5378246033</v>
      </c>
      <c r="EDW28" s="79">
        <v>2167446.5885731936</v>
      </c>
      <c r="EDX28" s="79">
        <v>2003338.3609631776</v>
      </c>
      <c r="EDY28" s="79">
        <v>1822723.469929605</v>
      </c>
      <c r="EDZ28" s="71">
        <v>1870713.1650970923</v>
      </c>
      <c r="EEA28" s="71">
        <v>1919966.3601208455</v>
      </c>
      <c r="EEB28" s="71">
        <v>1970516.3211402139</v>
      </c>
      <c r="EEC28" s="71">
        <v>2022397.1901442925</v>
      </c>
      <c r="EED28" s="71">
        <v>2075644.008031789</v>
      </c>
      <c r="EEE28" s="71">
        <v>2130292.7382780253</v>
      </c>
      <c r="EEF28" s="71">
        <v>2186380.2912250571</v>
      </c>
      <c r="EEG28" s="71">
        <v>2243944.5490113162</v>
      </c>
      <c r="EEH28" s="71">
        <v>2303024.3911576164</v>
      </c>
      <c r="EEI28" s="71">
        <v>2363659.7208268014</v>
      </c>
      <c r="EEJ28" s="71">
        <v>2425891.4917747704</v>
      </c>
      <c r="EEK28" s="71">
        <v>2489761.7360110879</v>
      </c>
      <c r="EEL28" s="71">
        <v>2555313.5921878563</v>
      </c>
      <c r="EEM28" s="71">
        <v>2622591.3347360268</v>
      </c>
      <c r="EEN28" s="71">
        <v>2691640.4037688277</v>
      </c>
      <c r="EEO28" s="71">
        <v>20071584.379694391</v>
      </c>
      <c r="EEP28" s="71">
        <v>20402898.549758721</v>
      </c>
      <c r="EEQ28" s="71">
        <v>20739681.599469464</v>
      </c>
      <c r="EER28" s="71">
        <v>21082023.80158671</v>
      </c>
      <c r="EES28" s="79">
        <v>19899301.424757283</v>
      </c>
      <c r="EET28" s="79">
        <v>18671789.339290068</v>
      </c>
      <c r="EEU28" s="79">
        <v>17398331.145993236</v>
      </c>
      <c r="EEV28" s="79">
        <v>16077744.472969392</v>
      </c>
      <c r="EEW28" s="79">
        <v>14708820.433254698</v>
      </c>
      <c r="EEX28" s="79">
        <v>13290323.071629575</v>
      </c>
      <c r="EEY28" s="79">
        <v>11820988.80039143</v>
      </c>
      <c r="EEZ28" s="71">
        <v>12132218.484140975</v>
      </c>
      <c r="EFA28" s="71">
        <v>12451642.399158521</v>
      </c>
      <c r="EFB28" s="71">
        <v>12779476.287802778</v>
      </c>
      <c r="EFC28" s="71">
        <v>13115941.57261939</v>
      </c>
      <c r="EFD28" s="71">
        <v>13461265.505892104</v>
      </c>
      <c r="EFE28" s="71">
        <v>13815681.323131414</v>
      </c>
      <c r="EFF28" s="71">
        <v>14179428.40060435</v>
      </c>
      <c r="EFG28" s="71">
        <v>14552752.417011784</v>
      </c>
      <c r="EFH28" s="71">
        <v>14935905.519422477</v>
      </c>
      <c r="EFI28" s="71">
        <v>15329146.493575929</v>
      </c>
      <c r="EFJ28" s="71">
        <v>15732740.938669059</v>
      </c>
      <c r="EFK28" s="71">
        <v>16146961.446744777</v>
      </c>
      <c r="EFL28" s="71">
        <v>16572087.786803579</v>
      </c>
      <c r="EFM28" s="71">
        <v>17008407.093762554</v>
      </c>
      <c r="EFN28" s="71">
        <v>17456214.062389407</v>
      </c>
      <c r="EFO28" s="70">
        <v>0</v>
      </c>
      <c r="EFP28" s="70">
        <v>0</v>
      </c>
      <c r="EFQ28" s="70">
        <v>0</v>
      </c>
      <c r="EFR28" s="70">
        <v>0</v>
      </c>
      <c r="EFS28" s="70">
        <v>206002.35856783018</v>
      </c>
      <c r="EFT28" s="70">
        <v>428411.00051691197</v>
      </c>
      <c r="EFU28" s="70">
        <v>668205.88841754152</v>
      </c>
      <c r="EFV28" s="70">
        <v>926419.01512984093</v>
      </c>
      <c r="EFW28" s="70">
        <v>1204136.9936517738</v>
      </c>
      <c r="EFX28" s="70">
        <v>1502503.7707223834</v>
      </c>
      <c r="EFY28" s="70">
        <v>1822723.469929605</v>
      </c>
      <c r="EFZ28" s="70">
        <v>1919897.7329867785</v>
      </c>
      <c r="EGA28" s="70">
        <v>2021589.0150417793</v>
      </c>
      <c r="EGB28" s="70">
        <v>2127994.2338013798</v>
      </c>
      <c r="EGC28" s="70">
        <v>2239318.5971861319</v>
      </c>
      <c r="EGD28" s="70">
        <v>2355775.9452688312</v>
      </c>
      <c r="EGE28" s="70">
        <v>2477589.1061403151</v>
      </c>
      <c r="EGF28" s="70">
        <v>2604990.2662653634</v>
      </c>
      <c r="EGG28" s="70">
        <v>2738221.3559141364</v>
      </c>
      <c r="EGH28" s="70">
        <v>2877534.450278074</v>
      </c>
      <c r="EGI28" s="70">
        <v>3023192.1869036932</v>
      </c>
      <c r="EGJ28" s="70">
        <v>3175468.2001031535</v>
      </c>
      <c r="EGK28" s="70">
        <v>3334647.5730269393</v>
      </c>
      <c r="EGL28" s="70">
        <v>3501027.3081115643</v>
      </c>
      <c r="EGM28" s="70">
        <v>3674916.8166438136</v>
      </c>
      <c r="EGN28" s="70">
        <v>3856638.4282128462</v>
      </c>
      <c r="EGO28" s="70">
        <v>0</v>
      </c>
      <c r="EGP28" s="70">
        <v>0</v>
      </c>
      <c r="EGQ28" s="70">
        <v>0</v>
      </c>
      <c r="EGR28" s="70">
        <v>0</v>
      </c>
      <c r="EGS28" s="70">
        <v>1530715.4942120984</v>
      </c>
      <c r="EGT28" s="70">
        <v>3111964.8898816779</v>
      </c>
      <c r="EGU28" s="70">
        <v>4744999.4034526981</v>
      </c>
      <c r="EGV28" s="70">
        <v>6431097.7891877573</v>
      </c>
      <c r="EGW28" s="70">
        <v>8171566.9073637184</v>
      </c>
      <c r="EGX28" s="70">
        <v>9967742.3037221823</v>
      </c>
      <c r="EGY28" s="70">
        <v>11820988.80039143</v>
      </c>
      <c r="EGZ28" s="70">
        <v>11900008.438235408</v>
      </c>
      <c r="EHA28" s="70">
        <v>11977275.545060651</v>
      </c>
      <c r="EHB28" s="70">
        <v>12052680.709256023</v>
      </c>
      <c r="EHC28" s="70">
        <v>12126110.594185494</v>
      </c>
      <c r="EHD28" s="70">
        <v>12197447.817608817</v>
      </c>
      <c r="EHE28" s="70">
        <v>12266570.827642875</v>
      </c>
      <c r="EHF28" s="70">
        <v>12333353.775168093</v>
      </c>
      <c r="EHG28" s="70">
        <v>12397666.382581392</v>
      </c>
      <c r="EHH28" s="70">
        <v>12459373.808794761</v>
      </c>
      <c r="EHI28" s="70">
        <v>12518336.510375602</v>
      </c>
      <c r="EHJ28" s="70">
        <v>12574410.098722253</v>
      </c>
      <c r="EHK28" s="70">
        <v>12627445.193165231</v>
      </c>
      <c r="EHL28" s="70">
        <v>12677287.269881735</v>
      </c>
      <c r="EHM28" s="70">
        <v>12723776.506507874</v>
      </c>
      <c r="EHN28" s="70">
        <v>12766747.62233007</v>
      </c>
      <c r="EHO28" s="70">
        <f t="shared" si="23"/>
        <v>46063943.007858306</v>
      </c>
      <c r="EHP28" s="70">
        <f t="shared" si="24"/>
        <v>101340668.94843557</v>
      </c>
      <c r="EHQ28" s="70">
        <f t="shared" si="25"/>
        <v>3543380.2313737157</v>
      </c>
      <c r="EHR28" s="70">
        <f t="shared" si="26"/>
        <v>4406116.0412363289</v>
      </c>
      <c r="EHS28" s="70">
        <f t="shared" si="27"/>
        <v>302922465.43204421</v>
      </c>
      <c r="EHT28" s="70">
        <f t="shared" si="28"/>
        <v>583996758.9093293</v>
      </c>
      <c r="EHU28" s="70">
        <f t="shared" si="29"/>
        <v>23301728.110157248</v>
      </c>
      <c r="EHV28" s="70">
        <f t="shared" si="30"/>
        <v>25391163.430840403</v>
      </c>
      <c r="EHW28" s="70">
        <f t="shared" si="31"/>
        <v>348986408.43990254</v>
      </c>
      <c r="EHX28" s="70">
        <f t="shared" si="31"/>
        <v>685337427.85776484</v>
      </c>
      <c r="EHY28" s="70">
        <f t="shared" si="31"/>
        <v>26845108.341530964</v>
      </c>
      <c r="EHZ28" s="70">
        <f t="shared" si="31"/>
        <v>29797279.472076733</v>
      </c>
      <c r="EIA28" s="70">
        <f t="shared" si="32"/>
        <v>28640964.986637522</v>
      </c>
      <c r="EIB28" s="70">
        <f t="shared" si="33"/>
        <v>52653465.235614911</v>
      </c>
      <c r="EIC28" s="70">
        <f t="shared" si="64"/>
        <v>50146836.451688215</v>
      </c>
      <c r="EID28" s="70">
        <f t="shared" si="64"/>
        <v>55188442.902917132</v>
      </c>
      <c r="EIE28" s="70">
        <f t="shared" si="34"/>
        <v>196889866.73948613</v>
      </c>
      <c r="EIF28" s="70">
        <f t="shared" si="35"/>
        <v>352619192.22160155</v>
      </c>
      <c r="EIG28" s="70">
        <f t="shared" si="65"/>
        <v>76991944.793219179</v>
      </c>
      <c r="EIH28" s="70">
        <f t="shared" si="65"/>
        <v>84985722.374993861</v>
      </c>
      <c r="EII28" s="70">
        <f t="shared" si="65"/>
        <v>225530831.72612366</v>
      </c>
      <c r="EIJ28" s="70">
        <f t="shared" si="65"/>
        <v>405272657.45721644</v>
      </c>
      <c r="EIK28" s="70">
        <f t="shared" si="65"/>
        <v>127138781.24490739</v>
      </c>
      <c r="EIL28" s="70">
        <f t="shared" si="65"/>
        <v>140174165.27791101</v>
      </c>
      <c r="EIM28" s="70">
        <f t="shared" si="36"/>
        <v>17422978.021220785</v>
      </c>
      <c r="EIN28" s="70">
        <f t="shared" si="36"/>
        <v>48687203.712820664</v>
      </c>
      <c r="EIO28" s="70">
        <f t="shared" si="37"/>
        <v>1340229.078555445</v>
      </c>
      <c r="EIP28" s="70">
        <f t="shared" si="38"/>
        <v>2116834.944035681</v>
      </c>
      <c r="EIQ28" s="70">
        <f t="shared" si="66"/>
        <v>106032598.69255808</v>
      </c>
      <c r="EIR28" s="70">
        <f t="shared" si="66"/>
        <v>231377566.68772775</v>
      </c>
      <c r="EIS28" s="70">
        <f t="shared" si="39"/>
        <v>8156353.7455813903</v>
      </c>
      <c r="EIT28" s="70">
        <f t="shared" si="40"/>
        <v>10059894.203814249</v>
      </c>
      <c r="EIU28" s="70">
        <f t="shared" si="67"/>
        <v>123455576.71377888</v>
      </c>
      <c r="EIV28" s="70">
        <f t="shared" si="67"/>
        <v>280064770.4005484</v>
      </c>
      <c r="EIW28" s="70">
        <f t="shared" si="41"/>
        <v>9496582.8241368365</v>
      </c>
      <c r="EIX28" s="70">
        <f t="shared" si="42"/>
        <v>12176729.14784993</v>
      </c>
      <c r="EIY28" s="70">
        <v>390.48949023190727</v>
      </c>
      <c r="EIZ28" s="70">
        <v>415.37792148354526</v>
      </c>
      <c r="EJA28" s="70">
        <v>441.85265409709604</v>
      </c>
      <c r="EJB28" s="70">
        <v>470.01479336060959</v>
      </c>
      <c r="EJC28" s="70">
        <v>499.97188865877274</v>
      </c>
      <c r="EJD28" s="70">
        <v>531.83834419703931</v>
      </c>
      <c r="EJE28" s="70">
        <v>565.73585590387677</v>
      </c>
      <c r="EJF28" s="70">
        <v>601.7938761796288</v>
      </c>
      <c r="EJG28" s="70">
        <v>640.15010826684431</v>
      </c>
      <c r="EJH28" s="70">
        <v>680.95103213003438</v>
      </c>
      <c r="EJI28" s="70">
        <v>724.35246385316543</v>
      </c>
      <c r="EJJ28" s="70">
        <v>770.52015069118374</v>
      </c>
      <c r="EJK28" s="70">
        <v>819.63040404804178</v>
      </c>
      <c r="EJL28" s="70">
        <v>871.87077279852213</v>
      </c>
      <c r="EJM28" s="70">
        <v>927.44075952523656</v>
      </c>
      <c r="EJN28" s="70">
        <v>986.55258240605792</v>
      </c>
      <c r="EJO28" s="70">
        <v>1049.4319856615896</v>
      </c>
      <c r="EJP28" s="70">
        <v>1116.3191016577125</v>
      </c>
      <c r="EJQ28" s="70">
        <v>1187.4693679555278</v>
      </c>
      <c r="EJR28" s="70">
        <v>1263.154502810848</v>
      </c>
      <c r="EJS28" s="70">
        <v>1343.6635428486072</v>
      </c>
      <c r="EJT28" s="70">
        <v>1429.303946874998</v>
      </c>
      <c r="EJU28" s="70">
        <v>1520.4027700427275</v>
      </c>
      <c r="EJV28" s="70">
        <v>1617.3079128534478</v>
      </c>
      <c r="EJW28" s="70">
        <v>1720.3894497672272</v>
      </c>
      <c r="EJX28" s="70">
        <v>1830.0410424929264</v>
      </c>
      <c r="EJY28" s="70">
        <v>680.64898641792672</v>
      </c>
      <c r="EJZ28" s="70">
        <v>707.79754254300849</v>
      </c>
      <c r="EKA28" s="70">
        <v>736.02895358212675</v>
      </c>
      <c r="EKB28" s="70">
        <v>765.38641058969552</v>
      </c>
      <c r="EKC28" s="70">
        <v>795.91482735062266</v>
      </c>
      <c r="EKD28" s="70">
        <v>827.66090909362197</v>
      </c>
      <c r="EKE28" s="70">
        <v>860.6732239452416</v>
      </c>
      <c r="EKF28" s="70">
        <v>895.00227723392925</v>
      </c>
      <c r="EKG28" s="70">
        <v>930.70058875781058</v>
      </c>
      <c r="EKH28" s="70">
        <v>967.82277313438965</v>
      </c>
      <c r="EKI28" s="70">
        <v>1006.4256233551025</v>
      </c>
      <c r="EKJ28" s="70">
        <v>1046.5681976725493</v>
      </c>
      <c r="EKK28" s="70">
        <v>1088.3119099533355</v>
      </c>
      <c r="EKL28" s="70">
        <v>1131.7206236347533</v>
      </c>
      <c r="EKM28" s="70">
        <v>1176.8607494290425</v>
      </c>
      <c r="EKN28" s="70">
        <v>1223.8013469247128</v>
      </c>
      <c r="EKO28" s="70">
        <v>1272.6142302403664</v>
      </c>
      <c r="EKP28" s="70">
        <v>1323.3740778926547</v>
      </c>
      <c r="EKQ28" s="70">
        <v>1376.1585470464613</v>
      </c>
      <c r="EKR28" s="70">
        <v>1431.0483923221018</v>
      </c>
      <c r="EKS28" s="70">
        <v>1488.1275893412974</v>
      </c>
      <c r="EKT28" s="70">
        <v>1547.4834632009381</v>
      </c>
      <c r="EKU28" s="70">
        <v>1609.2068220711897</v>
      </c>
      <c r="EKV28" s="70">
        <v>1673.3920961223275</v>
      </c>
      <c r="EKW28" s="70">
        <v>1740.137481992851</v>
      </c>
      <c r="EKX28" s="70">
        <v>1809.5450930198863</v>
      </c>
      <c r="EKY28" s="71">
        <v>390.48949023190727</v>
      </c>
      <c r="EKZ28" s="71">
        <v>415.37792148354526</v>
      </c>
      <c r="ELA28" s="71">
        <v>441.85265409709604</v>
      </c>
      <c r="ELB28" s="71">
        <v>470.01479336060959</v>
      </c>
      <c r="ELC28" s="79">
        <v>464.2596108974318</v>
      </c>
      <c r="ELD28" s="79">
        <v>455.86143788317656</v>
      </c>
      <c r="ELE28" s="79">
        <v>444.50674392447456</v>
      </c>
      <c r="ELF28" s="79">
        <v>429.85276869973484</v>
      </c>
      <c r="ELG28" s="79">
        <v>411.52506960011425</v>
      </c>
      <c r="ELH28" s="79">
        <v>389.11487550287677</v>
      </c>
      <c r="ELI28" s="79">
        <v>362.17623192658272</v>
      </c>
      <c r="ELJ28" s="71">
        <v>371.7118127504458</v>
      </c>
      <c r="ELK28" s="71">
        <v>381.49845174332438</v>
      </c>
      <c r="ELL28" s="71">
        <v>391.5427589067898</v>
      </c>
      <c r="ELM28" s="71">
        <v>401.85151827427603</v>
      </c>
      <c r="ELN28" s="71">
        <v>412.43169249308897</v>
      </c>
      <c r="ELO28" s="71">
        <v>423.29042752705362</v>
      </c>
      <c r="ELP28" s="71">
        <v>434.43505748297514</v>
      </c>
      <c r="ELQ28" s="71">
        <v>445.87310956417372</v>
      </c>
      <c r="ELR28" s="71">
        <v>457.61230915443889</v>
      </c>
      <c r="ELS28" s="71">
        <v>469.66058503583719</v>
      </c>
      <c r="ELT28" s="71">
        <v>482.02607474389697</v>
      </c>
      <c r="ELU28" s="71">
        <v>494.71713006378786</v>
      </c>
      <c r="ELV28" s="71">
        <v>507.74232267120641</v>
      </c>
      <c r="ELW28" s="71">
        <v>521.11044992177847</v>
      </c>
      <c r="ELX28" s="71">
        <v>534.83054079288797</v>
      </c>
      <c r="ELY28" s="71">
        <v>680.64898641792672</v>
      </c>
      <c r="ELZ28" s="71">
        <v>707.79754254300849</v>
      </c>
      <c r="EMA28" s="71">
        <v>736.02895358212675</v>
      </c>
      <c r="EMB28" s="71">
        <v>765.38641058969552</v>
      </c>
      <c r="EMC28" s="79">
        <v>739.06376825414952</v>
      </c>
      <c r="EMD28" s="79">
        <v>709.42363636596178</v>
      </c>
      <c r="EME28" s="79">
        <v>676.24324738554697</v>
      </c>
      <c r="EMF28" s="79">
        <v>639.2873408813781</v>
      </c>
      <c r="EMG28" s="79">
        <v>598.30752134430679</v>
      </c>
      <c r="EMH28" s="79">
        <v>553.04158464822262</v>
      </c>
      <c r="EMI28" s="79">
        <v>503.21281167755126</v>
      </c>
      <c r="EMJ28" s="71">
        <v>516.46168339900476</v>
      </c>
      <c r="EMK28" s="71">
        <v>530.05937891392716</v>
      </c>
      <c r="EML28" s="71">
        <v>544.01508225258522</v>
      </c>
      <c r="EMM28" s="71">
        <v>558.33821924759263</v>
      </c>
      <c r="EMN28" s="71">
        <v>573.0384639002192</v>
      </c>
      <c r="EMO28" s="71">
        <v>588.12574491431553</v>
      </c>
      <c r="EMP28" s="71">
        <v>603.61025240226672</v>
      </c>
      <c r="EMQ28" s="71">
        <v>619.50244476750447</v>
      </c>
      <c r="EMR28" s="71">
        <v>635.81305576822524</v>
      </c>
      <c r="EMS28" s="71">
        <v>652.55310176708656</v>
      </c>
      <c r="EMT28" s="71">
        <v>669.73388917177738</v>
      </c>
      <c r="EMU28" s="71">
        <v>687.36702207148744</v>
      </c>
      <c r="EMV28" s="71">
        <v>705.46441007443457</v>
      </c>
      <c r="EMW28" s="71">
        <v>724.03827635174264</v>
      </c>
      <c r="EMX28" s="71">
        <v>743.10116589310292</v>
      </c>
      <c r="EMY28" s="70">
        <v>0</v>
      </c>
      <c r="EMZ28" s="70">
        <v>0</v>
      </c>
      <c r="ENA28" s="70">
        <v>0</v>
      </c>
      <c r="ENB28" s="70">
        <v>0</v>
      </c>
      <c r="ENC28" s="70">
        <v>35.712277761340943</v>
      </c>
      <c r="END28" s="70">
        <v>75.976906313862742</v>
      </c>
      <c r="ENE28" s="70">
        <v>121.22911197940221</v>
      </c>
      <c r="ENF28" s="70">
        <v>171.94110747989396</v>
      </c>
      <c r="ENG28" s="70">
        <v>228.62503866673006</v>
      </c>
      <c r="ENH28" s="70">
        <v>291.83615662715761</v>
      </c>
      <c r="ENI28" s="70">
        <v>362.17623192658272</v>
      </c>
      <c r="ENJ28" s="70">
        <v>398.80833794073794</v>
      </c>
      <c r="ENK28" s="70">
        <v>438.1319523047174</v>
      </c>
      <c r="ENL28" s="70">
        <v>480.32801389173233</v>
      </c>
      <c r="ENM28" s="70">
        <v>525.58924125096053</v>
      </c>
      <c r="ENN28" s="70">
        <v>574.12088991296901</v>
      </c>
      <c r="ENO28" s="70">
        <v>626.1415581345359</v>
      </c>
      <c r="ENP28" s="70">
        <v>681.88404417473737</v>
      </c>
      <c r="ENQ28" s="70">
        <v>741.59625839135401</v>
      </c>
      <c r="ENR28" s="70">
        <v>805.54219365640915</v>
      </c>
      <c r="ENS28" s="70">
        <v>874.00295781277009</v>
      </c>
      <c r="ENT28" s="70">
        <v>947.27787213110105</v>
      </c>
      <c r="ENU28" s="70">
        <v>1025.6856399789397</v>
      </c>
      <c r="ENV28" s="70">
        <v>1109.5655901822413</v>
      </c>
      <c r="ENW28" s="70">
        <v>1199.2789998454487</v>
      </c>
      <c r="ENX28" s="70">
        <v>1295.2105017000385</v>
      </c>
      <c r="ENY28" s="70">
        <v>0</v>
      </c>
      <c r="ENZ28" s="70">
        <v>0</v>
      </c>
      <c r="EOA28" s="70">
        <v>0</v>
      </c>
      <c r="EOB28" s="70">
        <v>0</v>
      </c>
      <c r="EOC28" s="70">
        <v>56.851059096473136</v>
      </c>
      <c r="EOD28" s="70">
        <v>118.23727272766018</v>
      </c>
      <c r="EOE28" s="70">
        <v>184.42997655969464</v>
      </c>
      <c r="EOF28" s="70">
        <v>255.71493635255115</v>
      </c>
      <c r="EOG28" s="70">
        <v>332.39306741350379</v>
      </c>
      <c r="EOH28" s="70">
        <v>414.78118848616703</v>
      </c>
      <c r="EOI28" s="70">
        <v>503.21281167755126</v>
      </c>
      <c r="EOJ28" s="70">
        <v>530.10651427354458</v>
      </c>
      <c r="EOK28" s="70">
        <v>558.25253103940838</v>
      </c>
      <c r="EOL28" s="70">
        <v>587.70554138216812</v>
      </c>
      <c r="EOM28" s="70">
        <v>618.52253018144984</v>
      </c>
      <c r="EON28" s="70">
        <v>650.76288302449359</v>
      </c>
      <c r="EOO28" s="70">
        <v>684.48848532605086</v>
      </c>
      <c r="EOP28" s="70">
        <v>719.76382549038794</v>
      </c>
      <c r="EOQ28" s="70">
        <v>756.65610227895684</v>
      </c>
      <c r="EOR28" s="70">
        <v>795.23533655387655</v>
      </c>
      <c r="EOS28" s="70">
        <v>835.57448757421082</v>
      </c>
      <c r="EOT28" s="70">
        <v>877.74957402916073</v>
      </c>
      <c r="EOU28" s="70">
        <v>921.83979999970222</v>
      </c>
      <c r="EOV28" s="70">
        <v>967.92768604789296</v>
      </c>
      <c r="EOW28" s="70">
        <v>1016.0992056411084</v>
      </c>
      <c r="EOX28" s="70">
        <v>1066.4439271267834</v>
      </c>
      <c r="EOY28" s="70">
        <f t="shared" si="43"/>
        <v>9090.8230320190141</v>
      </c>
      <c r="EOZ28" s="70">
        <f t="shared" si="44"/>
        <v>23168.306654984626</v>
      </c>
      <c r="EPA28" s="70">
        <f t="shared" si="45"/>
        <v>699.29407938607801</v>
      </c>
      <c r="EPB28" s="70">
        <f t="shared" si="46"/>
        <v>1007.3176806515055</v>
      </c>
      <c r="EPC28" s="70">
        <f t="shared" si="47"/>
        <v>12716.849461074808</v>
      </c>
      <c r="EPD28" s="70">
        <f t="shared" si="48"/>
        <v>27987.937254324872</v>
      </c>
      <c r="EPE28" s="70">
        <f t="shared" si="49"/>
        <v>978.21918931344669</v>
      </c>
      <c r="EPF28" s="70">
        <f t="shared" si="50"/>
        <v>1216.8668371445597</v>
      </c>
      <c r="EPG28" s="70">
        <f t="shared" si="51"/>
        <v>21807.672493093822</v>
      </c>
      <c r="EPH28" s="70">
        <f t="shared" si="6"/>
        <v>51156.243909309502</v>
      </c>
      <c r="EPI28" s="70">
        <f t="shared" si="6"/>
        <v>1677.5132686995248</v>
      </c>
      <c r="EPJ28" s="70">
        <f t="shared" si="6"/>
        <v>2224.1845177960649</v>
      </c>
      <c r="EPK28" s="70">
        <f t="shared" si="52"/>
        <v>5386.3477659629252</v>
      </c>
      <c r="EPL28" s="70">
        <f t="shared" si="53"/>
        <v>10157.645772920961</v>
      </c>
      <c r="EPM28" s="70">
        <f t="shared" si="7"/>
        <v>2655.7324580129716</v>
      </c>
      <c r="EPN28" s="70">
        <f t="shared" si="7"/>
        <v>3441.0513549406246</v>
      </c>
      <c r="EPO28" s="70">
        <f t="shared" si="54"/>
        <v>7905.8791488601428</v>
      </c>
      <c r="EPP28" s="70">
        <f t="shared" si="55"/>
        <v>14535.188512042085</v>
      </c>
      <c r="EPQ28" s="70">
        <f t="shared" si="8"/>
        <v>4333.2457267124964</v>
      </c>
      <c r="EPR28" s="70">
        <f t="shared" si="8"/>
        <v>5665.23587273669</v>
      </c>
      <c r="EPS28" s="70">
        <f t="shared" si="8"/>
        <v>13292.226914823068</v>
      </c>
      <c r="EPT28" s="70">
        <f t="shared" si="8"/>
        <v>24692.834284963046</v>
      </c>
      <c r="EPU28" s="70">
        <f t="shared" si="8"/>
        <v>6988.9781847254681</v>
      </c>
      <c r="EPV28" s="70">
        <f t="shared" si="8"/>
        <v>9106.2872276773141</v>
      </c>
      <c r="EPW28" s="70">
        <f t="shared" si="56"/>
        <v>3704.4752660560889</v>
      </c>
      <c r="EPX28" s="70">
        <f t="shared" si="9"/>
        <v>13010.660882063665</v>
      </c>
      <c r="EPY28" s="70">
        <f t="shared" si="57"/>
        <v>284.95963585046837</v>
      </c>
      <c r="EPZ28" s="70">
        <f t="shared" si="58"/>
        <v>565.68090791581153</v>
      </c>
      <c r="EQA28" s="70">
        <f t="shared" si="10"/>
        <v>4810.9703122146648</v>
      </c>
      <c r="EQB28" s="70">
        <f t="shared" si="10"/>
        <v>13452.748742282787</v>
      </c>
      <c r="EQC28" s="70">
        <f t="shared" si="59"/>
        <v>370.07463940112808</v>
      </c>
      <c r="EQD28" s="70">
        <f t="shared" si="60"/>
        <v>584.90211922968638</v>
      </c>
      <c r="EQE28" s="70">
        <f t="shared" si="11"/>
        <v>8515.4455782707537</v>
      </c>
      <c r="EQF28" s="70">
        <f t="shared" si="11"/>
        <v>26463.409624346456</v>
      </c>
      <c r="EQG28" s="70">
        <f t="shared" si="61"/>
        <v>655.03427525159645</v>
      </c>
      <c r="EQH28" s="70">
        <f t="shared" si="62"/>
        <v>1150.5830271454981</v>
      </c>
      <c r="EQI28" s="25" t="s">
        <v>4324</v>
      </c>
    </row>
    <row r="29" spans="1:3831" s="25" customFormat="1" x14ac:dyDescent="0.25">
      <c r="A29" s="25" t="s">
        <v>4363</v>
      </c>
      <c r="B29" s="26" t="s">
        <v>4364</v>
      </c>
      <c r="C29" s="27">
        <v>1</v>
      </c>
      <c r="D29" s="28">
        <v>1</v>
      </c>
      <c r="E29" s="26" t="s">
        <v>4319</v>
      </c>
      <c r="F29" s="29" t="s">
        <v>4320</v>
      </c>
      <c r="G29" s="30" t="s">
        <v>4313</v>
      </c>
      <c r="H29" s="25" t="s">
        <v>4314</v>
      </c>
      <c r="I29" s="31">
        <v>2467.489</v>
      </c>
      <c r="J29" s="31">
        <v>2378.69</v>
      </c>
      <c r="K29" s="27">
        <v>2022</v>
      </c>
      <c r="L29" s="27">
        <v>2026</v>
      </c>
      <c r="M29" s="25">
        <f t="shared" si="12"/>
        <v>5</v>
      </c>
      <c r="N29" s="32">
        <v>3.1591729726375539</v>
      </c>
      <c r="O29" s="32">
        <v>1.4132868201889435</v>
      </c>
      <c r="P29" s="25">
        <v>0.16555</v>
      </c>
      <c r="Q29" s="25">
        <v>0.26791999999999999</v>
      </c>
      <c r="R29" s="25">
        <v>0.56652000000000002</v>
      </c>
      <c r="S29" s="25">
        <v>0.16555</v>
      </c>
      <c r="T29" s="25">
        <v>0.26791999999999999</v>
      </c>
      <c r="U29" s="25">
        <v>0.56652000000000002</v>
      </c>
      <c r="V29" s="25">
        <v>4.9000000000000004</v>
      </c>
      <c r="W29" s="25">
        <v>5</v>
      </c>
      <c r="X29" s="33">
        <v>181714</v>
      </c>
      <c r="Y29" s="33">
        <v>181714</v>
      </c>
      <c r="Z29" s="33">
        <v>99856</v>
      </c>
      <c r="AA29" s="33">
        <v>434411</v>
      </c>
      <c r="AB29" s="34">
        <v>0.48</v>
      </c>
      <c r="AC29" s="34">
        <v>0.52</v>
      </c>
      <c r="AD29" s="33">
        <f t="shared" si="13"/>
        <v>194307.64014756831</v>
      </c>
      <c r="AE29" s="33">
        <v>87222.720000000001</v>
      </c>
      <c r="AF29" s="35">
        <v>89978.236596239323</v>
      </c>
      <c r="AG29" s="35">
        <v>92820.804728043586</v>
      </c>
      <c r="AH29" s="35">
        <v>95753.174503996619</v>
      </c>
      <c r="AI29" s="35">
        <v>98778.182913369354</v>
      </c>
      <c r="AJ29" s="35">
        <v>101898.756570831</v>
      </c>
      <c r="AK29" s="35">
        <v>105117.91454787042</v>
      </c>
      <c r="AL29" s="35">
        <v>108438.77129366697</v>
      </c>
      <c r="AM29" s="35">
        <v>111864.53964823674</v>
      </c>
      <c r="AN29" s="35">
        <v>115398.53395076924</v>
      </c>
      <c r="AO29" s="35">
        <v>119044.17324616191</v>
      </c>
      <c r="AP29" s="35">
        <v>122804.98459285448</v>
      </c>
      <c r="AQ29" s="35">
        <v>126684.60647516364</v>
      </c>
      <c r="AR29" s="35">
        <v>130686.79232341926</v>
      </c>
      <c r="AS29" s="35">
        <v>134815.41414530767</v>
      </c>
      <c r="AT29" s="35">
        <v>139074.46627193561</v>
      </c>
      <c r="AU29" s="35">
        <v>143468.06922223853</v>
      </c>
      <c r="AV29" s="35">
        <v>148000.47368947242</v>
      </c>
      <c r="AW29" s="35">
        <v>152676.06465364576</v>
      </c>
      <c r="AX29" s="35">
        <v>157499.36562387037</v>
      </c>
      <c r="AY29" s="35">
        <v>162475.04301473527</v>
      </c>
      <c r="AZ29" s="35">
        <v>167607.91066093801</v>
      </c>
      <c r="BA29" s="35">
        <v>172902.93447454085</v>
      </c>
      <c r="BB29" s="35">
        <v>178365.23724935774</v>
      </c>
      <c r="BC29" s="35">
        <v>184000.1036171203</v>
      </c>
      <c r="BD29" s="35">
        <v>189812.98516021745</v>
      </c>
      <c r="BE29" s="33">
        <v>94491.28</v>
      </c>
      <c r="BF29" s="35">
        <v>95826.71280646784</v>
      </c>
      <c r="BG29" s="35">
        <v>97181.019108781969</v>
      </c>
      <c r="BH29" s="35">
        <v>98554.46564357169</v>
      </c>
      <c r="BI29" s="35">
        <v>99947.322917219935</v>
      </c>
      <c r="BJ29" s="35">
        <v>101359.8652591407</v>
      </c>
      <c r="BK29" s="35">
        <v>102792.37087580941</v>
      </c>
      <c r="BL29" s="35">
        <v>104245.12190555698</v>
      </c>
      <c r="BM29" s="35">
        <v>105718.40447413812</v>
      </c>
      <c r="BN29" s="35">
        <v>107212.50875108516</v>
      </c>
      <c r="BO29" s="35">
        <v>108727.72900685818</v>
      </c>
      <c r="BP29" s="35">
        <v>110264.36367080286</v>
      </c>
      <c r="BQ29" s="35">
        <v>111822.71538992754</v>
      </c>
      <c r="BR29" s="35">
        <v>113403.09108851079</v>
      </c>
      <c r="BS29" s="35">
        <v>115005.80202855158</v>
      </c>
      <c r="BT29" s="35">
        <v>116631.1638710737</v>
      </c>
      <c r="BU29" s="35">
        <v>118279.49673829657</v>
      </c>
      <c r="BV29" s="35">
        <v>119951.12527668473</v>
      </c>
      <c r="BW29" s="35">
        <v>121646.37872088846</v>
      </c>
      <c r="BX29" s="35">
        <v>123365.59095858791</v>
      </c>
      <c r="BY29" s="35">
        <v>125109.10059625385</v>
      </c>
      <c r="BZ29" s="35">
        <v>126877.25102583764</v>
      </c>
      <c r="CA29" s="35">
        <v>128670.39049240387</v>
      </c>
      <c r="CB29" s="35">
        <v>130488.87216271868</v>
      </c>
      <c r="CC29" s="35">
        <v>132333.0541948076</v>
      </c>
      <c r="CD29" s="35">
        <v>134203.29980849632</v>
      </c>
      <c r="CE29" s="25">
        <v>0.5</v>
      </c>
      <c r="CF29" s="25">
        <v>0.8</v>
      </c>
      <c r="CG29" s="25">
        <v>0.8</v>
      </c>
      <c r="CH29" s="36">
        <v>0.72</v>
      </c>
      <c r="CI29" s="37">
        <v>0.60000000000000009</v>
      </c>
      <c r="CJ29" s="25">
        <v>0.60000000000000009</v>
      </c>
      <c r="CK29" s="25">
        <v>0.60000000000000009</v>
      </c>
      <c r="CL29" s="25">
        <v>0.60000000000000009</v>
      </c>
      <c r="CM29" s="25">
        <v>0.60000000000000009</v>
      </c>
      <c r="CN29" s="25">
        <v>0.60000000000000009</v>
      </c>
      <c r="CO29" s="25">
        <v>0.60000000000000009</v>
      </c>
      <c r="CP29" s="38">
        <v>0.64000000000000012</v>
      </c>
      <c r="CQ29" s="25">
        <v>0.68000000000000016</v>
      </c>
      <c r="CR29" s="25">
        <v>0.7200000000000002</v>
      </c>
      <c r="CS29" s="25">
        <v>0.76000000000000023</v>
      </c>
      <c r="CT29" s="38">
        <v>0.8</v>
      </c>
      <c r="CU29" s="25">
        <v>0.8</v>
      </c>
      <c r="CV29" s="25">
        <v>0.8</v>
      </c>
      <c r="CW29" s="25">
        <v>0.8</v>
      </c>
      <c r="CX29" s="25">
        <v>0.8</v>
      </c>
      <c r="CY29" s="25">
        <v>0.8</v>
      </c>
      <c r="CZ29" s="25">
        <v>0.8</v>
      </c>
      <c r="DA29" s="25">
        <v>0.8</v>
      </c>
      <c r="DB29" s="25">
        <v>0.8</v>
      </c>
      <c r="DC29" s="25">
        <v>0.8</v>
      </c>
      <c r="DD29" s="25">
        <v>0.8</v>
      </c>
      <c r="DE29" s="25">
        <v>0.8</v>
      </c>
      <c r="DF29" s="25">
        <v>0.8</v>
      </c>
      <c r="DG29" s="25">
        <v>0.8</v>
      </c>
      <c r="DH29" s="25">
        <v>0.8</v>
      </c>
      <c r="DI29" s="25">
        <v>0.5</v>
      </c>
      <c r="DJ29" s="25">
        <v>0.8</v>
      </c>
      <c r="DK29" s="25">
        <v>0.6</v>
      </c>
      <c r="DL29" s="73">
        <v>0.28999999999999998</v>
      </c>
      <c r="DM29" s="25">
        <v>0.3</v>
      </c>
      <c r="DN29" s="25">
        <v>0.3</v>
      </c>
      <c r="DO29" s="25">
        <v>0.3</v>
      </c>
      <c r="DP29" s="25">
        <v>0.3</v>
      </c>
      <c r="DQ29" s="25">
        <v>0.3</v>
      </c>
      <c r="DR29" s="25">
        <v>0.3</v>
      </c>
      <c r="DS29" s="25">
        <v>0.3</v>
      </c>
      <c r="DT29" s="38">
        <v>0.4</v>
      </c>
      <c r="DU29" s="25">
        <v>0.5</v>
      </c>
      <c r="DV29" s="25">
        <v>0.6</v>
      </c>
      <c r="DW29" s="25">
        <v>0.7</v>
      </c>
      <c r="DX29" s="38">
        <v>0.8</v>
      </c>
      <c r="DY29" s="25">
        <v>0.8</v>
      </c>
      <c r="DZ29" s="25">
        <v>0.8</v>
      </c>
      <c r="EA29" s="25">
        <v>0.8</v>
      </c>
      <c r="EB29" s="46">
        <v>0.8</v>
      </c>
      <c r="EC29" s="25">
        <v>0.8</v>
      </c>
      <c r="ED29" s="25">
        <v>0.8</v>
      </c>
      <c r="EE29" s="25">
        <v>0.8</v>
      </c>
      <c r="EF29" s="25">
        <v>0.8</v>
      </c>
      <c r="EG29" s="25">
        <v>0.8</v>
      </c>
      <c r="EH29" s="25">
        <v>0.8</v>
      </c>
      <c r="EI29" s="25">
        <v>0.8</v>
      </c>
      <c r="EJ29" s="25">
        <v>0.8</v>
      </c>
      <c r="EK29" s="25">
        <v>0.8</v>
      </c>
      <c r="EL29" s="25">
        <v>0.8</v>
      </c>
      <c r="EM29" s="25">
        <v>0.5</v>
      </c>
      <c r="EN29" s="25">
        <v>0.8</v>
      </c>
      <c r="EO29" s="25">
        <v>0.28000000000000003</v>
      </c>
      <c r="EP29" s="25">
        <v>1</v>
      </c>
      <c r="EQ29" s="25">
        <v>0.14000000000000001</v>
      </c>
      <c r="ER29" s="25">
        <v>0.14000000000000001</v>
      </c>
      <c r="ES29" s="25">
        <v>0.14000000000000001</v>
      </c>
      <c r="ET29" s="25">
        <v>0.14000000000000001</v>
      </c>
      <c r="EU29" s="25">
        <v>0.14000000000000001</v>
      </c>
      <c r="EV29" s="25">
        <v>0.14000000000000001</v>
      </c>
      <c r="EW29" s="25">
        <v>0.14000000000000001</v>
      </c>
      <c r="EX29" s="38">
        <v>0.27200000000000002</v>
      </c>
      <c r="EY29" s="25">
        <v>0.40400000000000003</v>
      </c>
      <c r="EZ29" s="25">
        <v>0.53600000000000003</v>
      </c>
      <c r="FA29" s="25">
        <v>0.66800000000000004</v>
      </c>
      <c r="FB29" s="38">
        <v>0.8</v>
      </c>
      <c r="FC29" s="25">
        <v>0.8</v>
      </c>
      <c r="FD29" s="25">
        <v>0.8</v>
      </c>
      <c r="FE29" s="25">
        <v>0.8</v>
      </c>
      <c r="FF29" s="25">
        <v>0.8</v>
      </c>
      <c r="FG29" s="25">
        <v>0.8</v>
      </c>
      <c r="FH29" s="25">
        <v>0.8</v>
      </c>
      <c r="FI29" s="25">
        <v>0.8</v>
      </c>
      <c r="FJ29" s="25">
        <v>0.8</v>
      </c>
      <c r="FK29" s="25">
        <v>0.8</v>
      </c>
      <c r="FL29" s="25">
        <v>0.8</v>
      </c>
      <c r="FM29" s="25">
        <v>0.8</v>
      </c>
      <c r="FN29" s="25">
        <v>0.8</v>
      </c>
      <c r="FO29" s="25">
        <v>0.8</v>
      </c>
      <c r="FP29" s="25">
        <v>0.8</v>
      </c>
      <c r="FQ29" s="25">
        <v>0.5</v>
      </c>
      <c r="FR29" s="25">
        <v>0.8</v>
      </c>
      <c r="FS29" s="25">
        <v>0.06</v>
      </c>
      <c r="FT29" s="25">
        <v>1</v>
      </c>
      <c r="FU29" s="25">
        <v>0.03</v>
      </c>
      <c r="FV29" s="25">
        <v>0.03</v>
      </c>
      <c r="FW29" s="25">
        <v>0.03</v>
      </c>
      <c r="FX29" s="25">
        <v>0.03</v>
      </c>
      <c r="FY29" s="25">
        <v>0.03</v>
      </c>
      <c r="FZ29" s="25">
        <v>0.03</v>
      </c>
      <c r="GA29" s="25">
        <v>0.03</v>
      </c>
      <c r="GB29" s="38">
        <v>0.184</v>
      </c>
      <c r="GC29" s="25">
        <v>0.33799999999999997</v>
      </c>
      <c r="GD29" s="25">
        <v>0.49199999999999999</v>
      </c>
      <c r="GE29" s="25">
        <v>0.64600000000000002</v>
      </c>
      <c r="GF29" s="38">
        <v>0.8</v>
      </c>
      <c r="GG29" s="25">
        <v>0.8</v>
      </c>
      <c r="GH29" s="25">
        <v>0.8</v>
      </c>
      <c r="GI29" s="25">
        <v>0.8</v>
      </c>
      <c r="GJ29" s="25">
        <v>0.8</v>
      </c>
      <c r="GK29" s="25">
        <v>0.8</v>
      </c>
      <c r="GL29" s="25">
        <v>0.8</v>
      </c>
      <c r="GM29" s="25">
        <v>0.8</v>
      </c>
      <c r="GN29" s="25">
        <v>0.8</v>
      </c>
      <c r="GO29" s="25">
        <v>0.8</v>
      </c>
      <c r="GP29" s="25">
        <v>0.8</v>
      </c>
      <c r="GQ29" s="25">
        <v>0.8</v>
      </c>
      <c r="GR29" s="25">
        <v>0.8</v>
      </c>
      <c r="GS29" s="25">
        <v>0.8</v>
      </c>
      <c r="GT29" s="25">
        <v>0.8</v>
      </c>
      <c r="GU29" s="25">
        <v>0.5</v>
      </c>
      <c r="GV29" s="25">
        <v>0.8</v>
      </c>
      <c r="GW29" s="25">
        <v>0.01</v>
      </c>
      <c r="GX29" s="25">
        <v>1</v>
      </c>
      <c r="GY29" s="25">
        <v>5.0000000000000001E-3</v>
      </c>
      <c r="GZ29" s="25">
        <v>5.0000000000000001E-3</v>
      </c>
      <c r="HA29" s="25">
        <v>5.0000000000000001E-3</v>
      </c>
      <c r="HB29" s="25">
        <v>5.0000000000000001E-3</v>
      </c>
      <c r="HC29" s="25">
        <v>5.0000000000000001E-3</v>
      </c>
      <c r="HD29" s="25">
        <v>5.0000000000000001E-3</v>
      </c>
      <c r="HE29" s="25">
        <v>5.0000000000000001E-3</v>
      </c>
      <c r="HF29" s="38">
        <v>0.16400000000000001</v>
      </c>
      <c r="HG29" s="25">
        <v>0.32300000000000001</v>
      </c>
      <c r="HH29" s="25">
        <v>0.48199999999999998</v>
      </c>
      <c r="HI29" s="25">
        <v>0.64100000000000001</v>
      </c>
      <c r="HJ29" s="38">
        <v>0.8</v>
      </c>
      <c r="HK29" s="25">
        <v>0.8</v>
      </c>
      <c r="HL29" s="25">
        <v>0.8</v>
      </c>
      <c r="HM29" s="25">
        <v>0.8</v>
      </c>
      <c r="HN29" s="25">
        <v>0.8</v>
      </c>
      <c r="HO29" s="25">
        <v>0.8</v>
      </c>
      <c r="HP29" s="25">
        <v>0.8</v>
      </c>
      <c r="HQ29" s="25">
        <v>0.8</v>
      </c>
      <c r="HR29" s="25">
        <v>0.8</v>
      </c>
      <c r="HS29" s="25">
        <v>0.8</v>
      </c>
      <c r="HT29" s="25">
        <v>0.8</v>
      </c>
      <c r="HU29" s="25">
        <v>0.8</v>
      </c>
      <c r="HV29" s="25">
        <v>0.8</v>
      </c>
      <c r="HW29" s="25">
        <v>0.8</v>
      </c>
      <c r="HX29" s="25">
        <v>0.8</v>
      </c>
      <c r="HY29" s="25">
        <v>0.5</v>
      </c>
      <c r="HZ29" s="25">
        <v>0.8</v>
      </c>
      <c r="IA29" s="25">
        <v>0.01</v>
      </c>
      <c r="IB29" s="25">
        <v>1</v>
      </c>
      <c r="IC29" s="25">
        <v>5.0000000000000001E-3</v>
      </c>
      <c r="ID29" s="25">
        <v>5.0000000000000001E-3</v>
      </c>
      <c r="IE29" s="25">
        <v>5.0000000000000001E-3</v>
      </c>
      <c r="IF29" s="25">
        <v>5.0000000000000001E-3</v>
      </c>
      <c r="IG29" s="25">
        <v>5.0000000000000001E-3</v>
      </c>
      <c r="IH29" s="25">
        <v>5.0000000000000001E-3</v>
      </c>
      <c r="II29" s="25">
        <v>5.0000000000000001E-3</v>
      </c>
      <c r="IJ29" s="38">
        <v>0.16400000000000001</v>
      </c>
      <c r="IK29" s="25">
        <v>0.32300000000000001</v>
      </c>
      <c r="IL29" s="25">
        <v>0.48199999999999998</v>
      </c>
      <c r="IM29" s="25">
        <v>0.64100000000000001</v>
      </c>
      <c r="IN29" s="38">
        <v>0.8</v>
      </c>
      <c r="IO29" s="25">
        <v>0.8</v>
      </c>
      <c r="IP29" s="25">
        <v>0.8</v>
      </c>
      <c r="IQ29" s="25">
        <v>0.8</v>
      </c>
      <c r="IR29" s="25">
        <v>0.8</v>
      </c>
      <c r="IS29" s="25">
        <v>0.8</v>
      </c>
      <c r="IT29" s="25">
        <v>0.8</v>
      </c>
      <c r="IU29" s="25">
        <v>0.8</v>
      </c>
      <c r="IV29" s="25">
        <v>0.8</v>
      </c>
      <c r="IW29" s="25">
        <v>0.8</v>
      </c>
      <c r="IX29" s="25">
        <v>0.8</v>
      </c>
      <c r="IY29" s="25">
        <v>0.8</v>
      </c>
      <c r="IZ29" s="25">
        <v>0.8</v>
      </c>
      <c r="JA29" s="25">
        <v>0.8</v>
      </c>
      <c r="JB29" s="25">
        <v>0.8</v>
      </c>
      <c r="JC29" s="74" t="s">
        <v>4322</v>
      </c>
      <c r="JD29" s="75">
        <v>2</v>
      </c>
      <c r="JE29" s="41">
        <v>0.85</v>
      </c>
      <c r="JF29" s="41">
        <f t="shared" si="69"/>
        <v>1</v>
      </c>
      <c r="JN29" s="38">
        <v>0.85</v>
      </c>
      <c r="JQ29" s="38">
        <v>0.85</v>
      </c>
      <c r="KN29" s="38">
        <v>0.85</v>
      </c>
      <c r="KQ29" s="38">
        <v>0.85</v>
      </c>
      <c r="LN29" s="38">
        <v>0.85</v>
      </c>
      <c r="LQ29" s="38">
        <v>0.85</v>
      </c>
      <c r="LT29" s="38">
        <v>0.85</v>
      </c>
      <c r="LW29" s="38">
        <v>0.85</v>
      </c>
      <c r="LZ29" s="38">
        <v>0.85</v>
      </c>
      <c r="MC29" s="38">
        <v>0.85</v>
      </c>
      <c r="MF29" s="38">
        <v>0.85</v>
      </c>
      <c r="MN29" s="38">
        <v>0.85</v>
      </c>
      <c r="MQ29" s="38">
        <v>0.85</v>
      </c>
      <c r="MT29" s="38">
        <v>0.85</v>
      </c>
      <c r="MW29" s="38">
        <v>0.85</v>
      </c>
      <c r="MZ29" s="38">
        <v>0.85</v>
      </c>
      <c r="NC29" s="38">
        <v>0.85</v>
      </c>
      <c r="NF29" s="38">
        <v>0.85</v>
      </c>
      <c r="NG29" s="35">
        <v>0</v>
      </c>
      <c r="NH29" s="35">
        <v>0</v>
      </c>
      <c r="NI29" s="35">
        <v>0</v>
      </c>
      <c r="NJ29" s="35">
        <v>0</v>
      </c>
      <c r="NK29" s="35">
        <v>0</v>
      </c>
      <c r="NL29" s="35">
        <v>0</v>
      </c>
      <c r="NM29" s="35">
        <v>0</v>
      </c>
      <c r="NN29" s="42">
        <v>10680.834192981521</v>
      </c>
      <c r="NO29" s="42">
        <v>10680.834192981521</v>
      </c>
      <c r="NP29" s="42">
        <v>10680.834192981521</v>
      </c>
      <c r="NQ29" s="42">
        <v>10680.834192981521</v>
      </c>
      <c r="NR29" s="42">
        <v>10680.834192981521</v>
      </c>
      <c r="NS29" s="35">
        <v>3879.6218823091622</v>
      </c>
      <c r="NT29" s="35">
        <v>4002.1858482556127</v>
      </c>
      <c r="NU29" s="35">
        <v>4128.6218218884169</v>
      </c>
      <c r="NV29" s="35">
        <v>4259.0521266279393</v>
      </c>
      <c r="NW29" s="35">
        <v>4393.6029503029131</v>
      </c>
      <c r="NX29" s="35">
        <v>4532.4044672338932</v>
      </c>
      <c r="NY29" s="35">
        <v>4675.5909641733451</v>
      </c>
      <c r="NZ29" s="35">
        <v>4823.3009702246054</v>
      </c>
      <c r="OA29" s="35">
        <v>4975.6773908649047</v>
      </c>
      <c r="OB29" s="35">
        <v>5132.8676462027361</v>
      </c>
      <c r="OC29" s="35">
        <v>5295.0238136028347</v>
      </c>
      <c r="OD29" s="35">
        <v>5462.302774816897</v>
      </c>
      <c r="OE29" s="35">
        <v>5634.8663677625591</v>
      </c>
      <c r="OF29" s="35">
        <v>5812.8815430971445</v>
      </c>
      <c r="OG29" s="35">
        <v>0</v>
      </c>
      <c r="OH29" s="35">
        <v>0</v>
      </c>
      <c r="OI29" s="35">
        <v>0</v>
      </c>
      <c r="OJ29" s="35">
        <v>0</v>
      </c>
      <c r="OK29" s="35">
        <v>0</v>
      </c>
      <c r="OL29" s="35">
        <v>0</v>
      </c>
      <c r="OM29" s="35">
        <v>0</v>
      </c>
      <c r="ON29" s="42">
        <v>13713.262981716014</v>
      </c>
      <c r="OO29" s="42">
        <v>13713.262981716014</v>
      </c>
      <c r="OP29" s="42">
        <v>13713.262981716014</v>
      </c>
      <c r="OQ29" s="42">
        <v>13713.262981716014</v>
      </c>
      <c r="OR29" s="42">
        <v>13713.262981716014</v>
      </c>
      <c r="OS29" s="35">
        <v>1558.3517191246792</v>
      </c>
      <c r="OT29" s="35">
        <v>1580.3756985832442</v>
      </c>
      <c r="OU29" s="35">
        <v>1602.7109400407935</v>
      </c>
      <c r="OV29" s="35">
        <v>1625.3618425221212</v>
      </c>
      <c r="OW29" s="35">
        <v>1648.3328672228672</v>
      </c>
      <c r="OX29" s="35">
        <v>1671.6285383881623</v>
      </c>
      <c r="OY29" s="35">
        <v>1695.2534442037286</v>
      </c>
      <c r="OZ29" s="35">
        <v>1719.2122376994521</v>
      </c>
      <c r="PA29" s="35">
        <v>1743.5096376659349</v>
      </c>
      <c r="PB29" s="35">
        <v>1768.1504295837949</v>
      </c>
      <c r="PC29" s="35">
        <v>1793.1394665662228</v>
      </c>
      <c r="PD29" s="35">
        <v>1818.4816703148099</v>
      </c>
      <c r="PE29" s="35">
        <v>1844.1820320889237</v>
      </c>
      <c r="PF29" s="35">
        <v>1870.2456136887195</v>
      </c>
      <c r="PG29" s="35">
        <v>0</v>
      </c>
      <c r="PH29" s="35">
        <v>0</v>
      </c>
      <c r="PI29" s="35">
        <v>0</v>
      </c>
      <c r="PJ29" s="35">
        <v>0</v>
      </c>
      <c r="PK29" s="35">
        <v>0</v>
      </c>
      <c r="PL29" s="35">
        <v>0</v>
      </c>
      <c r="PM29" s="35">
        <v>0</v>
      </c>
      <c r="PN29" s="42">
        <v>18661.927760195413</v>
      </c>
      <c r="PO29" s="42">
        <v>18661.927760195413</v>
      </c>
      <c r="PP29" s="42">
        <v>18661.927760195413</v>
      </c>
      <c r="PQ29" s="42">
        <v>18661.927760195413</v>
      </c>
      <c r="PR29" s="42">
        <v>18661.927760195413</v>
      </c>
      <c r="PS29" s="35">
        <v>3879.6218823091622</v>
      </c>
      <c r="PT29" s="35">
        <v>4002.1858482556127</v>
      </c>
      <c r="PU29" s="35">
        <v>4128.6218218884169</v>
      </c>
      <c r="PV29" s="35">
        <v>4259.0521266279393</v>
      </c>
      <c r="PW29" s="35">
        <v>4393.6029503029131</v>
      </c>
      <c r="PX29" s="35">
        <v>4532.4044672338932</v>
      </c>
      <c r="PY29" s="35">
        <v>4675.5909641733451</v>
      </c>
      <c r="PZ29" s="35">
        <v>4823.3009702246054</v>
      </c>
      <c r="QA29" s="35">
        <v>4975.6773908649047</v>
      </c>
      <c r="QB29" s="35">
        <v>5132.8676462027361</v>
      </c>
      <c r="QC29" s="35">
        <v>5295.0238136028347</v>
      </c>
      <c r="QD29" s="35">
        <v>5462.302774816897</v>
      </c>
      <c r="QE29" s="35">
        <v>5634.8663677625591</v>
      </c>
      <c r="QF29" s="35">
        <v>5812.8815430971445</v>
      </c>
      <c r="QG29" s="35">
        <v>0</v>
      </c>
      <c r="QH29" s="35">
        <v>0</v>
      </c>
      <c r="QI29" s="35">
        <v>0</v>
      </c>
      <c r="QJ29" s="35">
        <v>0</v>
      </c>
      <c r="QK29" s="35">
        <v>0</v>
      </c>
      <c r="QL29" s="35">
        <v>0</v>
      </c>
      <c r="QM29" s="35">
        <v>0</v>
      </c>
      <c r="QN29" s="42">
        <v>16381.938102498272</v>
      </c>
      <c r="QO29" s="42">
        <v>16381.938102498272</v>
      </c>
      <c r="QP29" s="42">
        <v>16381.938102498272</v>
      </c>
      <c r="QQ29" s="42">
        <v>16381.938102498272</v>
      </c>
      <c r="QR29" s="42">
        <v>16381.938102498272</v>
      </c>
      <c r="QS29" s="35">
        <v>1558.3517191246792</v>
      </c>
      <c r="QT29" s="35">
        <v>1580.3756985832442</v>
      </c>
      <c r="QU29" s="35">
        <v>1602.7109400407935</v>
      </c>
      <c r="QV29" s="35">
        <v>1625.3618425221212</v>
      </c>
      <c r="QW29" s="35">
        <v>1648.3328672228672</v>
      </c>
      <c r="QX29" s="35">
        <v>1671.6285383881623</v>
      </c>
      <c r="QY29" s="35">
        <v>1695.2534442037286</v>
      </c>
      <c r="QZ29" s="35">
        <v>1719.2122376994521</v>
      </c>
      <c r="RA29" s="35">
        <v>1743.5096376659349</v>
      </c>
      <c r="RB29" s="35">
        <v>1768.1504295837949</v>
      </c>
      <c r="RC29" s="35">
        <v>1793.1394665662228</v>
      </c>
      <c r="RD29" s="35">
        <v>1818.4816703148099</v>
      </c>
      <c r="RE29" s="35">
        <v>1844.1820320889237</v>
      </c>
      <c r="RF29" s="35">
        <v>1870.2456136887195</v>
      </c>
      <c r="RG29" s="35">
        <v>0</v>
      </c>
      <c r="RH29" s="35">
        <v>0</v>
      </c>
      <c r="RI29" s="35">
        <v>0</v>
      </c>
      <c r="RJ29" s="35">
        <v>0</v>
      </c>
      <c r="RK29" s="35">
        <v>0</v>
      </c>
      <c r="RL29" s="35">
        <v>0</v>
      </c>
      <c r="RM29" s="35">
        <v>0</v>
      </c>
      <c r="RN29" s="42">
        <v>21004.205220138618</v>
      </c>
      <c r="RO29" s="42">
        <v>21004.205220138618</v>
      </c>
      <c r="RP29" s="42">
        <v>21004.205220138618</v>
      </c>
      <c r="RQ29" s="42">
        <v>21004.205220138618</v>
      </c>
      <c r="RR29" s="42">
        <v>21004.205220138618</v>
      </c>
      <c r="RS29" s="35">
        <v>3879.6218823091622</v>
      </c>
      <c r="RT29" s="35">
        <v>4002.1858482556127</v>
      </c>
      <c r="RU29" s="35">
        <v>4128.6218218884169</v>
      </c>
      <c r="RV29" s="35">
        <v>4259.0521266279393</v>
      </c>
      <c r="RW29" s="35">
        <v>4393.6029503029131</v>
      </c>
      <c r="RX29" s="35">
        <v>4532.4044672338932</v>
      </c>
      <c r="RY29" s="35">
        <v>4675.5909641733451</v>
      </c>
      <c r="RZ29" s="35">
        <v>4823.3009702246054</v>
      </c>
      <c r="SA29" s="35">
        <v>4975.6773908649047</v>
      </c>
      <c r="SB29" s="35">
        <v>5132.8676462027361</v>
      </c>
      <c r="SC29" s="35">
        <v>5295.0238136028347</v>
      </c>
      <c r="SD29" s="35">
        <v>5462.302774816897</v>
      </c>
      <c r="SE29" s="35">
        <v>5634.8663677625591</v>
      </c>
      <c r="SF29" s="35">
        <v>5812.8815430971445</v>
      </c>
      <c r="SG29" s="35">
        <v>0</v>
      </c>
      <c r="SH29" s="35">
        <v>0</v>
      </c>
      <c r="SI29" s="35">
        <v>0</v>
      </c>
      <c r="SJ29" s="35">
        <v>0</v>
      </c>
      <c r="SK29" s="35">
        <v>0</v>
      </c>
      <c r="SL29" s="35">
        <v>0</v>
      </c>
      <c r="SM29" s="35">
        <v>0</v>
      </c>
      <c r="SN29" s="42">
        <v>18633.632735658302</v>
      </c>
      <c r="SO29" s="42">
        <v>18633.632735658302</v>
      </c>
      <c r="SP29" s="42">
        <v>18633.632735658302</v>
      </c>
      <c r="SQ29" s="42">
        <v>18633.632735658302</v>
      </c>
      <c r="SR29" s="42">
        <v>18633.632735658302</v>
      </c>
      <c r="SS29" s="35">
        <v>1558.3517191246792</v>
      </c>
      <c r="ST29" s="35">
        <v>1580.3756985832442</v>
      </c>
      <c r="SU29" s="35">
        <v>1602.7109400407935</v>
      </c>
      <c r="SV29" s="35">
        <v>1625.3618425221212</v>
      </c>
      <c r="SW29" s="35">
        <v>1648.3328672228672</v>
      </c>
      <c r="SX29" s="35">
        <v>1671.6285383881623</v>
      </c>
      <c r="SY29" s="35">
        <v>1695.2534442037286</v>
      </c>
      <c r="SZ29" s="35">
        <v>1719.2122376994521</v>
      </c>
      <c r="TA29" s="35">
        <v>1743.5096376659349</v>
      </c>
      <c r="TB29" s="35">
        <v>1768.1504295837949</v>
      </c>
      <c r="TC29" s="35">
        <v>1793.1394665662228</v>
      </c>
      <c r="TD29" s="35">
        <v>1818.4816703148099</v>
      </c>
      <c r="TE29" s="35">
        <v>1844.1820320889237</v>
      </c>
      <c r="TF29" s="35">
        <v>1870.2456136887195</v>
      </c>
      <c r="TG29" s="43">
        <v>0</v>
      </c>
      <c r="TH29" s="43">
        <v>0</v>
      </c>
      <c r="TI29" s="43">
        <v>0</v>
      </c>
      <c r="TJ29" s="43">
        <v>0</v>
      </c>
      <c r="TK29" s="43">
        <v>0</v>
      </c>
      <c r="TL29" s="43">
        <v>0</v>
      </c>
      <c r="TM29" s="43">
        <v>0</v>
      </c>
      <c r="TN29" s="43">
        <v>92172.955599616922</v>
      </c>
      <c r="TO29" s="43">
        <v>0</v>
      </c>
      <c r="TP29" s="43">
        <v>0</v>
      </c>
      <c r="TQ29" s="43">
        <v>101187.54725923762</v>
      </c>
      <c r="TR29" s="43">
        <v>0</v>
      </c>
      <c r="TS29" s="43">
        <v>0</v>
      </c>
      <c r="TT29" s="43">
        <v>0</v>
      </c>
      <c r="TU29" s="43">
        <v>0</v>
      </c>
      <c r="TV29" s="43">
        <v>0</v>
      </c>
      <c r="TW29" s="43">
        <v>0</v>
      </c>
      <c r="TX29" s="43">
        <v>0</v>
      </c>
      <c r="TY29" s="43">
        <v>0</v>
      </c>
      <c r="TZ29" s="43">
        <v>0</v>
      </c>
      <c r="UA29" s="43">
        <v>0</v>
      </c>
      <c r="UB29" s="43">
        <v>0</v>
      </c>
      <c r="UC29" s="43">
        <v>0</v>
      </c>
      <c r="UD29" s="43">
        <v>0</v>
      </c>
      <c r="UE29" s="43">
        <v>0</v>
      </c>
      <c r="UF29" s="43">
        <v>0</v>
      </c>
      <c r="UG29" s="43">
        <v>0</v>
      </c>
      <c r="UH29" s="43">
        <v>0</v>
      </c>
      <c r="UI29" s="43">
        <v>0</v>
      </c>
      <c r="UJ29" s="43">
        <v>0</v>
      </c>
      <c r="UK29" s="43">
        <v>0</v>
      </c>
      <c r="UL29" s="43">
        <v>0</v>
      </c>
      <c r="UM29" s="43">
        <v>0</v>
      </c>
      <c r="UN29" s="43">
        <v>88608.353619723435</v>
      </c>
      <c r="UO29" s="43">
        <v>0</v>
      </c>
      <c r="UP29" s="43">
        <v>0</v>
      </c>
      <c r="UQ29" s="43">
        <v>92418.569655829444</v>
      </c>
      <c r="UR29" s="43">
        <v>0</v>
      </c>
      <c r="US29" s="43">
        <v>0</v>
      </c>
      <c r="UT29" s="43">
        <v>0</v>
      </c>
      <c r="UU29" s="43">
        <v>0</v>
      </c>
      <c r="UV29" s="43">
        <v>0</v>
      </c>
      <c r="UW29" s="43">
        <v>0</v>
      </c>
      <c r="UX29" s="43">
        <v>0</v>
      </c>
      <c r="UY29" s="43">
        <v>0</v>
      </c>
      <c r="UZ29" s="43">
        <v>0</v>
      </c>
      <c r="VA29" s="43">
        <v>0</v>
      </c>
      <c r="VB29" s="43">
        <v>0</v>
      </c>
      <c r="VC29" s="43">
        <v>0</v>
      </c>
      <c r="VD29" s="43">
        <v>0</v>
      </c>
      <c r="VE29" s="43">
        <v>0</v>
      </c>
      <c r="VF29" s="43">
        <v>0</v>
      </c>
      <c r="VG29" s="35"/>
      <c r="VH29" s="35"/>
      <c r="VI29" s="35"/>
      <c r="VJ29" s="43">
        <v>0</v>
      </c>
      <c r="VK29" s="43">
        <v>0</v>
      </c>
      <c r="VL29" s="43">
        <v>0</v>
      </c>
      <c r="VM29" s="43">
        <v>0</v>
      </c>
      <c r="VN29" s="43">
        <v>92172.955599616922</v>
      </c>
      <c r="VO29" s="43">
        <v>0</v>
      </c>
      <c r="VP29" s="43">
        <v>0</v>
      </c>
      <c r="VQ29" s="43">
        <v>101187.54725923762</v>
      </c>
      <c r="VR29" s="43">
        <v>0</v>
      </c>
      <c r="VS29" s="43">
        <v>0</v>
      </c>
      <c r="VT29" s="43">
        <v>111083.77347490637</v>
      </c>
      <c r="VU29" s="43">
        <v>0</v>
      </c>
      <c r="VV29" s="43">
        <v>0</v>
      </c>
      <c r="VW29" s="43">
        <v>121947.85883890274</v>
      </c>
      <c r="VX29" s="43">
        <v>0</v>
      </c>
      <c r="VY29" s="43">
        <v>0</v>
      </c>
      <c r="VZ29" s="43">
        <v>133874.46078028981</v>
      </c>
      <c r="WA29" s="43">
        <v>0</v>
      </c>
      <c r="WB29" s="43">
        <v>0</v>
      </c>
      <c r="WC29" s="43">
        <v>146967.49430335971</v>
      </c>
      <c r="WD29" s="43">
        <v>0</v>
      </c>
      <c r="WE29" s="43">
        <v>0</v>
      </c>
      <c r="WF29" s="43">
        <v>161341.03738618482</v>
      </c>
      <c r="WG29" s="35"/>
      <c r="WH29" s="35"/>
      <c r="WI29" s="35"/>
      <c r="WJ29" s="43">
        <v>0</v>
      </c>
      <c r="WK29" s="43">
        <v>0</v>
      </c>
      <c r="WL29" s="43">
        <v>0</v>
      </c>
      <c r="WM29" s="43">
        <v>0</v>
      </c>
      <c r="WN29" s="43">
        <v>88608.353619723435</v>
      </c>
      <c r="WO29" s="43">
        <v>0</v>
      </c>
      <c r="WP29" s="43">
        <v>0</v>
      </c>
      <c r="WQ29" s="43">
        <v>92418.569655829444</v>
      </c>
      <c r="WR29" s="43">
        <v>0</v>
      </c>
      <c r="WS29" s="43">
        <v>0</v>
      </c>
      <c r="WT29" s="43">
        <v>96392.627425234168</v>
      </c>
      <c r="WU29" s="43">
        <v>0</v>
      </c>
      <c r="WV29" s="43">
        <v>0</v>
      </c>
      <c r="WW29" s="43">
        <v>100537.57222755208</v>
      </c>
      <c r="WX29" s="43">
        <v>0</v>
      </c>
      <c r="WY29" s="43">
        <v>0</v>
      </c>
      <c r="WZ29" s="43">
        <v>104860.75231479973</v>
      </c>
      <c r="XA29" s="43">
        <v>0</v>
      </c>
      <c r="XB29" s="43">
        <v>0</v>
      </c>
      <c r="XC29" s="43">
        <v>109369.83191854328</v>
      </c>
      <c r="XD29" s="43">
        <v>0</v>
      </c>
      <c r="XE29" s="43">
        <v>0</v>
      </c>
      <c r="XF29" s="43">
        <v>114072.80483722186</v>
      </c>
      <c r="XG29" s="25">
        <v>38.137803526701283</v>
      </c>
      <c r="XH29" s="25">
        <v>20</v>
      </c>
      <c r="XI29" s="25">
        <v>1</v>
      </c>
      <c r="XJ29" s="25">
        <v>2.7477877909857815</v>
      </c>
      <c r="XK29" s="25">
        <v>84.525000000000006</v>
      </c>
      <c r="XL29" s="25">
        <v>20</v>
      </c>
      <c r="XM29" s="25">
        <v>1</v>
      </c>
      <c r="XN29" s="25">
        <v>7.4745354854157791</v>
      </c>
      <c r="XO29" s="25">
        <v>29.375895553710404</v>
      </c>
      <c r="XP29" s="25">
        <v>10</v>
      </c>
      <c r="XQ29" s="25">
        <v>4.0085692732808784</v>
      </c>
      <c r="XR29" s="25">
        <v>29.375895553710404</v>
      </c>
      <c r="XS29" s="25">
        <v>10</v>
      </c>
      <c r="XT29" s="25">
        <v>4.3984675233573984</v>
      </c>
      <c r="XU29" s="25">
        <v>8.8668825443146737</v>
      </c>
      <c r="XV29" s="25">
        <v>5</v>
      </c>
      <c r="XW29" s="25">
        <v>1.0292455882543234</v>
      </c>
      <c r="XX29" s="25">
        <v>8.8668825443146737</v>
      </c>
      <c r="XY29" s="25">
        <v>5</v>
      </c>
      <c r="XZ29" s="25">
        <v>0.99384031690610874</v>
      </c>
      <c r="YA29" s="25">
        <v>9</v>
      </c>
      <c r="YB29" s="25">
        <v>9</v>
      </c>
      <c r="YC29" s="43">
        <f t="shared" si="68"/>
        <v>20014.285050916958</v>
      </c>
      <c r="YD29" s="45"/>
      <c r="YE29" s="46">
        <v>1.69</v>
      </c>
      <c r="YF29" s="46">
        <v>1.5649999999999999</v>
      </c>
      <c r="YG29" s="46">
        <v>1.423</v>
      </c>
      <c r="YH29" s="46">
        <v>2</v>
      </c>
      <c r="YI29" s="25">
        <v>0.65</v>
      </c>
      <c r="YJ29" s="25">
        <v>0.65</v>
      </c>
      <c r="YK29" s="76" t="s">
        <v>4323</v>
      </c>
      <c r="YL29" s="48">
        <v>0</v>
      </c>
      <c r="YM29" s="48">
        <v>0</v>
      </c>
      <c r="YN29" s="48">
        <v>0</v>
      </c>
      <c r="YO29" s="48">
        <v>0</v>
      </c>
      <c r="YP29" s="48">
        <v>0</v>
      </c>
      <c r="YQ29" s="48">
        <v>0</v>
      </c>
      <c r="YR29" s="48">
        <v>0</v>
      </c>
      <c r="YS29" s="48">
        <v>407343.5559532023</v>
      </c>
      <c r="YT29" s="48">
        <v>407343.5559532023</v>
      </c>
      <c r="YU29" s="48">
        <v>407343.5559532023</v>
      </c>
      <c r="YV29" s="48">
        <v>407343.5559532023</v>
      </c>
      <c r="YW29" s="48">
        <v>407343.5559532023</v>
      </c>
      <c r="YX29" s="48">
        <v>147960.25710539785</v>
      </c>
      <c r="YY29" s="48">
        <v>152634.57755811687</v>
      </c>
      <c r="YZ29" s="48">
        <v>157456.56787923194</v>
      </c>
      <c r="ZA29" s="48">
        <v>162430.89321531562</v>
      </c>
      <c r="ZB29" s="48">
        <v>167562.36609298759</v>
      </c>
      <c r="ZC29" s="48">
        <v>172855.95107490942</v>
      </c>
      <c r="ZD29" s="48">
        <v>178316.76956286284</v>
      </c>
      <c r="ZE29" s="48">
        <v>183950.10475257368</v>
      </c>
      <c r="ZF29" s="48">
        <v>189761.4067450554</v>
      </c>
      <c r="ZG29" s="48">
        <v>195756.29781944162</v>
      </c>
      <c r="ZH29" s="48">
        <v>201940.57787238946</v>
      </c>
      <c r="ZI29" s="48">
        <v>208320.23002932206</v>
      </c>
      <c r="ZJ29" s="48">
        <v>214901.42643294539</v>
      </c>
      <c r="ZK29" s="48">
        <v>221690.53421462709</v>
      </c>
      <c r="ZL29" s="49">
        <v>0</v>
      </c>
      <c r="ZM29" s="49">
        <v>0</v>
      </c>
      <c r="ZN29" s="49">
        <v>0</v>
      </c>
      <c r="ZO29" s="49">
        <v>0</v>
      </c>
      <c r="ZP29" s="49">
        <v>0</v>
      </c>
      <c r="ZQ29" s="49">
        <v>0</v>
      </c>
      <c r="ZR29" s="49">
        <v>0</v>
      </c>
      <c r="ZS29" s="49">
        <v>1159113.5535295461</v>
      </c>
      <c r="ZT29" s="49">
        <v>1159113.5535295461</v>
      </c>
      <c r="ZU29" s="49">
        <v>1159113.5535295461</v>
      </c>
      <c r="ZV29" s="49">
        <v>1159113.5535295461</v>
      </c>
      <c r="ZW29" s="49">
        <v>1159113.5535295461</v>
      </c>
      <c r="ZX29" s="49">
        <v>131719.67905901352</v>
      </c>
      <c r="ZY29" s="49">
        <v>133581.25592274874</v>
      </c>
      <c r="ZZ29" s="49">
        <v>135469.14220694808</v>
      </c>
      <c r="AAA29" s="49">
        <v>137383.70973918229</v>
      </c>
      <c r="AAB29" s="49">
        <v>139325.33560201287</v>
      </c>
      <c r="AAC29" s="49">
        <v>141294.40220725944</v>
      </c>
      <c r="AAD29" s="49">
        <v>143291.29737132016</v>
      </c>
      <c r="AAE29" s="49">
        <v>145316.41439154619</v>
      </c>
      <c r="AAF29" s="49">
        <v>147370.15212371317</v>
      </c>
      <c r="AAG29" s="49">
        <v>149452.91506057026</v>
      </c>
      <c r="AAH29" s="49">
        <v>151565.11341150998</v>
      </c>
      <c r="AAI29" s="49">
        <v>153707.16318335931</v>
      </c>
      <c r="AAJ29" s="49">
        <v>155879.48626231629</v>
      </c>
      <c r="AAK29" s="49">
        <v>158082.51049703901</v>
      </c>
      <c r="AAL29" s="49">
        <v>0</v>
      </c>
      <c r="AAM29" s="49">
        <v>0</v>
      </c>
      <c r="AAN29" s="49">
        <v>0</v>
      </c>
      <c r="AAO29" s="49">
        <v>0</v>
      </c>
      <c r="AAP29" s="49">
        <v>0</v>
      </c>
      <c r="AAQ29" s="49">
        <v>0</v>
      </c>
      <c r="AAR29" s="49">
        <v>0</v>
      </c>
      <c r="AAS29" s="49">
        <v>548210.84071438923</v>
      </c>
      <c r="AAT29" s="49">
        <v>548210.84071438923</v>
      </c>
      <c r="AAU29" s="49">
        <v>548210.84071438923</v>
      </c>
      <c r="AAV29" s="49">
        <v>548210.84071438923</v>
      </c>
      <c r="AAW29" s="49">
        <v>548210.84071438923</v>
      </c>
      <c r="AAX29" s="49">
        <v>113967.3672026033</v>
      </c>
      <c r="AAY29" s="49">
        <v>117567.79346489476</v>
      </c>
      <c r="AAZ29" s="49">
        <v>121281.9634205637</v>
      </c>
      <c r="ABA29" s="49">
        <v>125113.47042963051</v>
      </c>
      <c r="ABB29" s="49">
        <v>129066.02137257226</v>
      </c>
      <c r="ABC29" s="49">
        <v>133143.44023663329</v>
      </c>
      <c r="ABD29" s="49">
        <v>137349.6718154283</v>
      </c>
      <c r="ABE29" s="49">
        <v>141688.78552542807</v>
      </c>
      <c r="ABF29" s="49">
        <v>146164.97934300575</v>
      </c>
      <c r="ABG29" s="49">
        <v>150782.58386587093</v>
      </c>
      <c r="ABH29" s="49">
        <v>155546.06650280621</v>
      </c>
      <c r="ABI29" s="49">
        <v>160460.03579576369</v>
      </c>
      <c r="ABJ29" s="49">
        <v>165529.24587850846</v>
      </c>
      <c r="ABK29" s="49">
        <v>170758.60107611268</v>
      </c>
      <c r="ABL29" s="50">
        <v>0</v>
      </c>
      <c r="ABM29" s="50">
        <v>0</v>
      </c>
      <c r="ABN29" s="50">
        <v>0</v>
      </c>
      <c r="ABO29" s="50">
        <v>0</v>
      </c>
      <c r="ABP29" s="50">
        <v>0</v>
      </c>
      <c r="ABQ29" s="50">
        <v>0</v>
      </c>
      <c r="ABR29" s="50">
        <v>0</v>
      </c>
      <c r="ABS29" s="50">
        <v>481234.10266633803</v>
      </c>
      <c r="ABT29" s="50">
        <v>481234.10266633803</v>
      </c>
      <c r="ABU29" s="50">
        <v>481234.10266633803</v>
      </c>
      <c r="ABV29" s="50">
        <v>481234.10266633803</v>
      </c>
      <c r="ABW29" s="50">
        <v>481234.10266633803</v>
      </c>
      <c r="ABX29" s="50">
        <v>45777.977336951626</v>
      </c>
      <c r="ABY29" s="50">
        <v>46424.951457203497</v>
      </c>
      <c r="ABZ29" s="50">
        <v>47081.069177427366</v>
      </c>
      <c r="ACA29" s="50">
        <v>47746.45972291613</v>
      </c>
      <c r="ACB29" s="50">
        <v>48421.254145286948</v>
      </c>
      <c r="ACC29" s="50">
        <v>49105.585348292239</v>
      </c>
      <c r="ACD29" s="50">
        <v>49799.588113996557</v>
      </c>
      <c r="ACE29" s="50">
        <v>50503.399129319849</v>
      </c>
      <c r="ACF29" s="50">
        <v>51217.157012961972</v>
      </c>
      <c r="ACG29" s="50">
        <v>51941.002342701744</v>
      </c>
      <c r="ACH29" s="50">
        <v>52675.07768308535</v>
      </c>
      <c r="ACI29" s="50">
        <v>53419.527613504695</v>
      </c>
      <c r="ACJ29" s="50">
        <v>54174.498756673631</v>
      </c>
      <c r="ACK29" s="50">
        <v>54940.139807504842</v>
      </c>
      <c r="ACL29" s="49">
        <v>0</v>
      </c>
      <c r="ACM29" s="49">
        <v>0</v>
      </c>
      <c r="ACN29" s="49">
        <v>0</v>
      </c>
      <c r="ACO29" s="49">
        <v>0</v>
      </c>
      <c r="ACP29" s="49">
        <v>0</v>
      </c>
      <c r="ACQ29" s="49">
        <v>0</v>
      </c>
      <c r="ACR29" s="49">
        <v>0</v>
      </c>
      <c r="ACS29" s="49">
        <v>186241.82062365024</v>
      </c>
      <c r="ACT29" s="49">
        <v>186241.82062365024</v>
      </c>
      <c r="ACU29" s="49">
        <v>186241.82062365024</v>
      </c>
      <c r="ACV29" s="49">
        <v>186241.82062365024</v>
      </c>
      <c r="ACW29" s="49">
        <v>186241.82062365024</v>
      </c>
      <c r="ACX29" s="49">
        <v>34400.151546788351</v>
      </c>
      <c r="ACY29" s="49">
        <v>35486.911837000909</v>
      </c>
      <c r="ACZ29" s="49">
        <v>36608.004764579047</v>
      </c>
      <c r="ADA29" s="49">
        <v>37764.514956923565</v>
      </c>
      <c r="ADB29" s="49">
        <v>38957.561306690353</v>
      </c>
      <c r="ADC29" s="49">
        <v>40188.298054290055</v>
      </c>
      <c r="ADD29" s="49">
        <v>41457.91590458405</v>
      </c>
      <c r="ADE29" s="49">
        <v>42767.643178860584</v>
      </c>
      <c r="ADF29" s="49">
        <v>44118.747003201206</v>
      </c>
      <c r="ADG29" s="49">
        <v>45512.534534392587</v>
      </c>
      <c r="ADH29" s="49">
        <v>46950.35422456549</v>
      </c>
      <c r="ADI29" s="49">
        <v>48433.597125785549</v>
      </c>
      <c r="ADJ29" s="49">
        <v>49963.698235859665</v>
      </c>
      <c r="ADK29" s="49">
        <v>51542.137886657016</v>
      </c>
      <c r="ADL29" s="50">
        <v>0</v>
      </c>
      <c r="ADM29" s="50">
        <v>0</v>
      </c>
      <c r="ADN29" s="50">
        <v>0</v>
      </c>
      <c r="ADO29" s="50">
        <v>0</v>
      </c>
      <c r="ADP29" s="50">
        <v>0</v>
      </c>
      <c r="ADQ29" s="50">
        <v>0</v>
      </c>
      <c r="ADR29" s="50">
        <v>0</v>
      </c>
      <c r="ADS29" s="50">
        <v>165222.23284097909</v>
      </c>
      <c r="ADT29" s="50">
        <v>165222.23284097909</v>
      </c>
      <c r="ADU29" s="50">
        <v>165222.23284097909</v>
      </c>
      <c r="ADV29" s="50">
        <v>165222.23284097909</v>
      </c>
      <c r="ADW29" s="50">
        <v>165222.23284097909</v>
      </c>
      <c r="ADX29" s="50">
        <v>13817.721656209382</v>
      </c>
      <c r="ADY29" s="50">
        <v>14013.005695226877</v>
      </c>
      <c r="ADZ29" s="50">
        <v>14211.049657829873</v>
      </c>
      <c r="AEA29" s="50">
        <v>14411.892549654531</v>
      </c>
      <c r="AEB29" s="50">
        <v>14615.573927598598</v>
      </c>
      <c r="AEC29" s="50">
        <v>14822.133907612248</v>
      </c>
      <c r="AED29" s="50">
        <v>15031.613172599371</v>
      </c>
      <c r="AEE29" s="50">
        <v>15244.052980429442</v>
      </c>
      <c r="AEF29" s="50">
        <v>15459.495172064479</v>
      </c>
      <c r="AEG29" s="50">
        <v>15677.982179799043</v>
      </c>
      <c r="AEH29" s="50">
        <v>15899.557035617767</v>
      </c>
      <c r="AEI29" s="50">
        <v>16124.26337967058</v>
      </c>
      <c r="AEJ29" s="50">
        <v>16352.145468868041</v>
      </c>
      <c r="AEK29" s="50">
        <v>16583.248185597589</v>
      </c>
      <c r="AEL29" s="48">
        <v>0</v>
      </c>
      <c r="AEM29" s="48">
        <v>0</v>
      </c>
      <c r="AEN29" s="48">
        <v>0</v>
      </c>
      <c r="AEO29" s="48">
        <v>0</v>
      </c>
      <c r="AEP29" s="48">
        <v>0</v>
      </c>
      <c r="AEQ29" s="48">
        <v>0</v>
      </c>
      <c r="AER29" s="48">
        <v>0</v>
      </c>
      <c r="AES29" s="48">
        <v>46919.800069801349</v>
      </c>
      <c r="AET29" s="48">
        <v>65171.859949938342</v>
      </c>
      <c r="AEU29" s="48">
        <v>84530.320400776051</v>
      </c>
      <c r="AEV29" s="48">
        <v>105046.87139975981</v>
      </c>
      <c r="AEW29" s="48">
        <v>126775.36464679416</v>
      </c>
      <c r="AEX29" s="48">
        <v>130780.41770267836</v>
      </c>
      <c r="AEY29" s="48">
        <v>134911.99731224388</v>
      </c>
      <c r="AEZ29" s="48">
        <v>139174.10066817774</v>
      </c>
      <c r="AFA29" s="48">
        <v>143570.8512413982</v>
      </c>
      <c r="AFB29" s="48">
        <v>148106.50277040215</v>
      </c>
      <c r="AFC29" s="48">
        <v>152785.44337664338</v>
      </c>
      <c r="AFD29" s="48">
        <v>157612.19980992266</v>
      </c>
      <c r="AFE29" s="48">
        <v>162591.44182789727</v>
      </c>
      <c r="AFF29" s="48">
        <v>167727.98671394589</v>
      </c>
      <c r="AFG29" s="48">
        <v>173026.80393776193</v>
      </c>
      <c r="AFH29" s="48">
        <v>178493.01996318228</v>
      </c>
      <c r="AFI29" s="48">
        <v>184131.92320790369</v>
      </c>
      <c r="AFJ29" s="48">
        <v>189948.96915988554</v>
      </c>
      <c r="AFK29" s="48">
        <v>195949.7856553882</v>
      </c>
      <c r="AFL29" s="49">
        <v>0</v>
      </c>
      <c r="AFM29" s="49">
        <v>0</v>
      </c>
      <c r="AFN29" s="49">
        <v>0</v>
      </c>
      <c r="AFO29" s="49">
        <v>0</v>
      </c>
      <c r="AFP29" s="49">
        <v>0</v>
      </c>
      <c r="AFQ29" s="49">
        <v>0</v>
      </c>
      <c r="AFR29" s="49">
        <v>0</v>
      </c>
      <c r="AFS29" s="49">
        <v>110547.10944289732</v>
      </c>
      <c r="AFT29" s="49">
        <v>201700.89418851578</v>
      </c>
      <c r="AFU29" s="49">
        <v>295409.12733143737</v>
      </c>
      <c r="AFV29" s="49">
        <v>391725.80536537681</v>
      </c>
      <c r="AFW29" s="49">
        <v>490705.9408143856</v>
      </c>
      <c r="AFX29" s="49">
        <v>497641.0232017996</v>
      </c>
      <c r="AFY29" s="49">
        <v>504674.11819456401</v>
      </c>
      <c r="AFZ29" s="49">
        <v>511806.6109919126</v>
      </c>
      <c r="AGA29" s="49">
        <v>519039.90636991709</v>
      </c>
      <c r="AGB29" s="49">
        <v>526375.42895816418</v>
      </c>
      <c r="AGC29" s="49">
        <v>533814.62352034298</v>
      </c>
      <c r="AGD29" s="49">
        <v>541358.95523879724</v>
      </c>
      <c r="AGE29" s="49">
        <v>549009.91000309982</v>
      </c>
      <c r="AGF29" s="49">
        <v>556768.99470270483</v>
      </c>
      <c r="AGG29" s="49">
        <v>564637.73752373667</v>
      </c>
      <c r="AGH29" s="49">
        <v>572617.68824997288</v>
      </c>
      <c r="AGI29" s="49">
        <v>580710.41856808029</v>
      </c>
      <c r="AGJ29" s="49">
        <v>588917.52237716725</v>
      </c>
      <c r="AGK29" s="49">
        <v>597240.61610270699</v>
      </c>
      <c r="AGL29" s="49">
        <v>0</v>
      </c>
      <c r="AGM29" s="49">
        <v>0</v>
      </c>
      <c r="AGN29" s="49">
        <v>0</v>
      </c>
      <c r="AGO29" s="49">
        <v>0</v>
      </c>
      <c r="AGP29" s="49">
        <v>0</v>
      </c>
      <c r="AGQ29" s="49">
        <v>0</v>
      </c>
      <c r="AGR29" s="49">
        <v>0</v>
      </c>
      <c r="AGS29" s="49">
        <v>57378.331116496629</v>
      </c>
      <c r="AGT29" s="49">
        <v>118382.02369055894</v>
      </c>
      <c r="AGU29" s="49">
        <v>183182.87488117869</v>
      </c>
      <c r="AGV29" s="49">
        <v>251959.91833990047</v>
      </c>
      <c r="AGW29" s="49">
        <v>324899.70997746784</v>
      </c>
      <c r="AGX29" s="49">
        <v>335163.85380325373</v>
      </c>
      <c r="AGY29" s="49">
        <v>345752.25968665653</v>
      </c>
      <c r="AGZ29" s="49">
        <v>356675.17162696098</v>
      </c>
      <c r="AHA29" s="49">
        <v>367943.15724910854</v>
      </c>
      <c r="AHB29" s="49">
        <v>379567.11802759167</v>
      </c>
      <c r="AHC29" s="49">
        <v>391558.29983333859</v>
      </c>
      <c r="AHD29" s="49">
        <v>403928.30381379247</v>
      </c>
      <c r="AHE29" s="49">
        <v>416689.09761671111</v>
      </c>
      <c r="AHF29" s="49">
        <v>429853.02696854551</v>
      </c>
      <c r="AHG29" s="49">
        <v>443432.82761860022</v>
      </c>
      <c r="AHH29" s="49">
        <v>457441.63766052941</v>
      </c>
      <c r="AHI29" s="49">
        <v>471893.01024309144</v>
      </c>
      <c r="AHJ29" s="49">
        <v>486800.92668245692</v>
      </c>
      <c r="AHK29" s="49">
        <v>502179.80998875829</v>
      </c>
      <c r="AHL29" s="50">
        <v>0</v>
      </c>
      <c r="AHM29" s="50">
        <v>0</v>
      </c>
      <c r="AHN29" s="50">
        <v>0</v>
      </c>
      <c r="AHO29" s="50">
        <v>0</v>
      </c>
      <c r="AHP29" s="50">
        <v>0</v>
      </c>
      <c r="AHQ29" s="50">
        <v>0</v>
      </c>
      <c r="AHR29" s="50">
        <v>0</v>
      </c>
      <c r="AHS29" s="50">
        <v>70611.892608183887</v>
      </c>
      <c r="AHT29" s="50">
        <v>143219.68235980262</v>
      </c>
      <c r="AHU29" s="50">
        <v>217865.68088176535</v>
      </c>
      <c r="AHV29" s="50">
        <v>294592.99711384304</v>
      </c>
      <c r="AHW29" s="50">
        <v>373445.55139406578</v>
      </c>
      <c r="AHX29" s="50">
        <v>378723.40815250005</v>
      </c>
      <c r="AHY29" s="50">
        <v>384075.85616488976</v>
      </c>
      <c r="AHZ29" s="50">
        <v>389503.94961959601</v>
      </c>
      <c r="AIA29" s="50">
        <v>395008.7576036852</v>
      </c>
      <c r="AIB29" s="50">
        <v>400591.36431349022</v>
      </c>
      <c r="AIC29" s="50">
        <v>406252.86926814786</v>
      </c>
      <c r="AID29" s="50">
        <v>411994.38752615405</v>
      </c>
      <c r="AIE29" s="50">
        <v>417817.04990497936</v>
      </c>
      <c r="AIF29" s="50">
        <v>423722.00320378877</v>
      </c>
      <c r="AIG29" s="50">
        <v>429710.41042930848</v>
      </c>
      <c r="AIH29" s="50">
        <v>435783.45102488581</v>
      </c>
      <c r="AII29" s="50">
        <v>441942.32110278512</v>
      </c>
      <c r="AIJ29" s="50">
        <v>448188.23367976793</v>
      </c>
      <c r="AIK29" s="50">
        <v>454522.41891600174</v>
      </c>
      <c r="AIL29" s="49">
        <v>0</v>
      </c>
      <c r="AIM29" s="49">
        <v>0</v>
      </c>
      <c r="AIN29" s="49">
        <v>0</v>
      </c>
      <c r="AIO29" s="49">
        <v>0</v>
      </c>
      <c r="AIP29" s="49">
        <v>0</v>
      </c>
      <c r="AIQ29" s="49">
        <v>0</v>
      </c>
      <c r="AIR29" s="49">
        <v>0</v>
      </c>
      <c r="AIS29" s="49">
        <v>17746.010185006482</v>
      </c>
      <c r="AIT29" s="49">
        <v>36613.274684985423</v>
      </c>
      <c r="AIU29" s="49">
        <v>56654.927044846547</v>
      </c>
      <c r="AIV29" s="49">
        <v>77926.338916953144</v>
      </c>
      <c r="AIW29" s="49">
        <v>100485.20844322933</v>
      </c>
      <c r="AIX29" s="49">
        <v>103659.70998986634</v>
      </c>
      <c r="AIY29" s="49">
        <v>106934.49953138066</v>
      </c>
      <c r="AIZ29" s="49">
        <v>110312.74533900127</v>
      </c>
      <c r="AJA29" s="49">
        <v>113797.71577512549</v>
      </c>
      <c r="AJB29" s="49">
        <v>117392.78245537214</v>
      </c>
      <c r="AJC29" s="49">
        <v>121101.42351052945</v>
      </c>
      <c r="AJD29" s="49">
        <v>124927.22695155343</v>
      </c>
      <c r="AJE29" s="49">
        <v>128873.89414087246</v>
      </c>
      <c r="AJF29" s="49">
        <v>132945.24337335644</v>
      </c>
      <c r="AJG29" s="49">
        <v>137145.21357041472</v>
      </c>
      <c r="AJH29" s="49">
        <v>141477.8680907973</v>
      </c>
      <c r="AJI29" s="49">
        <v>145947.39866178556</v>
      </c>
      <c r="AJJ29" s="49">
        <v>150558.12943457629</v>
      </c>
      <c r="AJK29" s="49">
        <v>155314.52116778205</v>
      </c>
      <c r="AJL29" s="50">
        <v>0</v>
      </c>
      <c r="AJM29" s="50">
        <v>0</v>
      </c>
      <c r="AJN29" s="50">
        <v>0</v>
      </c>
      <c r="AJO29" s="50">
        <v>0</v>
      </c>
      <c r="AJP29" s="50">
        <v>0</v>
      </c>
      <c r="AJQ29" s="50">
        <v>0</v>
      </c>
      <c r="AJR29" s="50">
        <v>0</v>
      </c>
      <c r="AJS29" s="50">
        <v>16472.877793495016</v>
      </c>
      <c r="AJT29" s="50">
        <v>33411.373608512622</v>
      </c>
      <c r="AJU29" s="50">
        <v>50825.358222248738</v>
      </c>
      <c r="AJV29" s="50">
        <v>68724.888415090129</v>
      </c>
      <c r="AJW29" s="50">
        <v>87120.210256562714</v>
      </c>
      <c r="AJX29" s="50">
        <v>88351.468705839623</v>
      </c>
      <c r="AJY29" s="50">
        <v>89600.128368502614</v>
      </c>
      <c r="AJZ29" s="50">
        <v>90866.435173607053</v>
      </c>
      <c r="AKA29" s="50">
        <v>92150.638525891161</v>
      </c>
      <c r="AKB29" s="50">
        <v>93452.99135489756</v>
      </c>
      <c r="AKC29" s="50">
        <v>94773.750164788653</v>
      </c>
      <c r="AKD29" s="50">
        <v>96113.175084866423</v>
      </c>
      <c r="AKE29" s="50">
        <v>97471.529920805959</v>
      </c>
      <c r="AKF29" s="50">
        <v>98849.082206613239</v>
      </c>
      <c r="AKG29" s="50">
        <v>100246.10325731705</v>
      </c>
      <c r="AKH29" s="50">
        <v>101662.86822240573</v>
      </c>
      <c r="AKI29" s="50">
        <v>103099.65614001904</v>
      </c>
      <c r="AKJ29" s="50">
        <v>104556.74999190608</v>
      </c>
      <c r="AKK29" s="50">
        <v>106034.43675915959</v>
      </c>
      <c r="AKL29" s="51">
        <v>0</v>
      </c>
      <c r="AKM29" s="51">
        <v>0</v>
      </c>
      <c r="AKN29" s="51">
        <v>0</v>
      </c>
      <c r="AKO29" s="51">
        <v>0</v>
      </c>
      <c r="AKP29" s="51">
        <v>0</v>
      </c>
      <c r="AKQ29" s="51">
        <v>0</v>
      </c>
      <c r="AKR29" s="51">
        <v>0</v>
      </c>
      <c r="AKS29" s="51">
        <v>382149.07391601172</v>
      </c>
      <c r="AKT29" s="51">
        <v>0</v>
      </c>
      <c r="AKU29" s="51">
        <v>0</v>
      </c>
      <c r="AKV29" s="51">
        <v>419523.57093679917</v>
      </c>
      <c r="AKW29" s="51">
        <v>0</v>
      </c>
      <c r="AKX29" s="51">
        <v>0</v>
      </c>
      <c r="AKY29" s="51">
        <v>0</v>
      </c>
      <c r="AKZ29" s="51">
        <v>0</v>
      </c>
      <c r="ALA29" s="51">
        <v>0</v>
      </c>
      <c r="ALB29" s="51">
        <v>0</v>
      </c>
      <c r="ALC29" s="51">
        <v>0</v>
      </c>
      <c r="ALD29" s="51">
        <v>0</v>
      </c>
      <c r="ALE29" s="51">
        <v>0</v>
      </c>
      <c r="ALF29" s="51">
        <v>0</v>
      </c>
      <c r="ALG29" s="51">
        <v>0</v>
      </c>
      <c r="ALH29" s="51">
        <v>0</v>
      </c>
      <c r="ALI29" s="51">
        <v>0</v>
      </c>
      <c r="ALJ29" s="51">
        <v>0</v>
      </c>
      <c r="ALK29" s="51">
        <v>0</v>
      </c>
      <c r="ALL29" s="51">
        <v>0</v>
      </c>
      <c r="ALM29" s="51">
        <v>0</v>
      </c>
      <c r="ALN29" s="51">
        <v>0</v>
      </c>
      <c r="ALO29" s="51">
        <v>0</v>
      </c>
      <c r="ALP29" s="51">
        <v>0</v>
      </c>
      <c r="ALQ29" s="51">
        <v>0</v>
      </c>
      <c r="ALR29" s="51">
        <v>0</v>
      </c>
      <c r="ALS29" s="51">
        <v>367370.23410737334</v>
      </c>
      <c r="ALT29" s="51">
        <v>0</v>
      </c>
      <c r="ALU29" s="51">
        <v>0</v>
      </c>
      <c r="ALV29" s="51">
        <v>383167.38979306887</v>
      </c>
      <c r="ALW29" s="51">
        <v>0</v>
      </c>
      <c r="ALX29" s="51">
        <v>0</v>
      </c>
      <c r="ALY29" s="51">
        <v>0</v>
      </c>
      <c r="ALZ29" s="51">
        <v>0</v>
      </c>
      <c r="AMA29" s="51">
        <v>0</v>
      </c>
      <c r="AMB29" s="51">
        <v>0</v>
      </c>
      <c r="AMC29" s="51">
        <v>0</v>
      </c>
      <c r="AMD29" s="51">
        <v>0</v>
      </c>
      <c r="AME29" s="51">
        <v>0</v>
      </c>
      <c r="AMF29" s="51">
        <v>0</v>
      </c>
      <c r="AMG29" s="51">
        <v>0</v>
      </c>
      <c r="AMH29" s="51">
        <v>0</v>
      </c>
      <c r="AMI29" s="51">
        <v>0</v>
      </c>
      <c r="AMJ29" s="51">
        <v>0</v>
      </c>
      <c r="AMK29" s="51">
        <v>0</v>
      </c>
      <c r="AML29" s="50">
        <v>0</v>
      </c>
      <c r="AMM29" s="50">
        <v>0</v>
      </c>
      <c r="AMN29" s="50">
        <v>0</v>
      </c>
      <c r="AMO29" s="50">
        <v>0</v>
      </c>
      <c r="AMP29" s="50">
        <v>0</v>
      </c>
      <c r="AMQ29" s="50">
        <v>0</v>
      </c>
      <c r="AMR29" s="50">
        <v>0</v>
      </c>
      <c r="AMS29" s="50">
        <v>382149.07391601172</v>
      </c>
      <c r="AMT29" s="50">
        <v>0</v>
      </c>
      <c r="AMU29" s="50">
        <v>0</v>
      </c>
      <c r="AMV29" s="50">
        <v>419523.57093679917</v>
      </c>
      <c r="AMW29" s="50">
        <v>0</v>
      </c>
      <c r="AMX29" s="50">
        <v>0</v>
      </c>
      <c r="AMY29" s="50">
        <v>460553.32482696179</v>
      </c>
      <c r="AMZ29" s="50">
        <v>0</v>
      </c>
      <c r="ANA29" s="50">
        <v>0</v>
      </c>
      <c r="ANB29" s="50">
        <v>505595.82274609077</v>
      </c>
      <c r="ANC29" s="50">
        <v>0</v>
      </c>
      <c r="AND29" s="50">
        <v>0</v>
      </c>
      <c r="ANE29" s="50">
        <v>555043.51439508155</v>
      </c>
      <c r="ANF29" s="50">
        <v>0</v>
      </c>
      <c r="ANG29" s="50">
        <v>0</v>
      </c>
      <c r="ANH29" s="50">
        <v>609327.23138172936</v>
      </c>
      <c r="ANI29" s="50">
        <v>0</v>
      </c>
      <c r="ANJ29" s="50">
        <v>0</v>
      </c>
      <c r="ANK29" s="50">
        <v>668919.94100312225</v>
      </c>
      <c r="ANL29" s="50">
        <v>0</v>
      </c>
      <c r="ANM29" s="50">
        <v>0</v>
      </c>
      <c r="ANN29" s="50">
        <v>0</v>
      </c>
      <c r="ANO29" s="50">
        <v>0</v>
      </c>
      <c r="ANP29" s="50">
        <v>0</v>
      </c>
      <c r="ANQ29" s="50">
        <v>0</v>
      </c>
      <c r="ANR29" s="50">
        <v>0</v>
      </c>
      <c r="ANS29" s="50">
        <v>367370.23410737334</v>
      </c>
      <c r="ANT29" s="50">
        <v>0</v>
      </c>
      <c r="ANU29" s="50">
        <v>0</v>
      </c>
      <c r="ANV29" s="50">
        <v>383167.38979306887</v>
      </c>
      <c r="ANW29" s="50">
        <v>0</v>
      </c>
      <c r="ANX29" s="50">
        <v>0</v>
      </c>
      <c r="ANY29" s="50">
        <v>399643.83330502087</v>
      </c>
      <c r="ANZ29" s="50">
        <v>0</v>
      </c>
      <c r="AOA29" s="50">
        <v>0</v>
      </c>
      <c r="AOB29" s="50">
        <v>416828.77445543092</v>
      </c>
      <c r="AOC29" s="50">
        <v>0</v>
      </c>
      <c r="AOD29" s="50">
        <v>0</v>
      </c>
      <c r="AOE29" s="50">
        <v>434752.67909715965</v>
      </c>
      <c r="AOF29" s="50">
        <v>0</v>
      </c>
      <c r="AOG29" s="50">
        <v>0</v>
      </c>
      <c r="AOH29" s="50">
        <v>453447.32313428039</v>
      </c>
      <c r="AOI29" s="50">
        <v>0</v>
      </c>
      <c r="AOJ29" s="50">
        <v>0</v>
      </c>
      <c r="AOK29" s="50">
        <v>472945.84885512182</v>
      </c>
      <c r="AOL29" s="52">
        <v>6491</v>
      </c>
      <c r="AOM29" s="53">
        <v>3115.68</v>
      </c>
      <c r="AON29" s="52">
        <v>3214.1097204738735</v>
      </c>
      <c r="AOO29" s="52">
        <v>3315.6490060740002</v>
      </c>
      <c r="AOP29" s="52">
        <v>3420.3960933414155</v>
      </c>
      <c r="AOQ29" s="52">
        <v>3528.4523222794082</v>
      </c>
      <c r="AOR29" s="52">
        <v>3639.922234397261</v>
      </c>
      <c r="AOS29" s="52">
        <v>3754.9136738513639</v>
      </c>
      <c r="AOT29" s="52">
        <v>3873.5378917815478</v>
      </c>
      <c r="AOU29" s="52">
        <v>3995.9096539435845</v>
      </c>
      <c r="AOV29" s="52">
        <v>4122.1473517419845</v>
      </c>
      <c r="AOW29" s="52">
        <v>4252.3731167705118</v>
      </c>
      <c r="AOX29" s="52">
        <v>4386.7129389712309</v>
      </c>
      <c r="AOY29" s="52">
        <v>4525.2967885264043</v>
      </c>
      <c r="AOZ29" s="52">
        <v>4668.2587416011656</v>
      </c>
      <c r="APA29" s="52">
        <v>4815.7371100586197</v>
      </c>
      <c r="APB29" s="52">
        <v>4967.8745752728682</v>
      </c>
      <c r="APC29" s="52">
        <v>5124.8183261694212</v>
      </c>
      <c r="APD29" s="52">
        <v>5286.7202016265419</v>
      </c>
      <c r="APE29" s="52">
        <v>5453.736837375297</v>
      </c>
      <c r="APF29" s="52">
        <v>5626.029817540435</v>
      </c>
      <c r="APG29" s="52">
        <v>5803.7658309687022</v>
      </c>
      <c r="APH29" s="52">
        <v>5987.116832495838</v>
      </c>
      <c r="API29" s="52">
        <v>6176.2602093082796</v>
      </c>
      <c r="APJ29" s="52">
        <v>6371.3789525605143</v>
      </c>
      <c r="APK29" s="52">
        <v>6572.6618344141234</v>
      </c>
      <c r="APL29" s="52">
        <v>6780.3035906697978</v>
      </c>
      <c r="APM29" s="54">
        <v>3375.32</v>
      </c>
      <c r="APN29" s="52">
        <v>3423.0229526992021</v>
      </c>
      <c r="APO29" s="52">
        <v>3471.4000849417425</v>
      </c>
      <c r="APP29" s="52">
        <v>3520.4609248182524</v>
      </c>
      <c r="APQ29" s="52">
        <v>3570.2151350786107</v>
      </c>
      <c r="APR29" s="52">
        <v>3620.672515035068</v>
      </c>
      <c r="APS29" s="52">
        <v>3671.8430024922627</v>
      </c>
      <c r="APT29" s="52">
        <v>3723.7366757045161</v>
      </c>
      <c r="APU29" s="52">
        <v>3776.36375536079</v>
      </c>
      <c r="APV29" s="52">
        <v>3829.7346065976967</v>
      </c>
      <c r="APW29" s="52">
        <v>3883.859741040957</v>
      </c>
      <c r="APX29" s="52">
        <v>3938.7498188757136</v>
      </c>
      <c r="APY29" s="52">
        <v>3994.4156509461004</v>
      </c>
      <c r="APZ29" s="52">
        <v>4050.8682008844862</v>
      </c>
      <c r="AQA29" s="52">
        <v>4108.118587270812</v>
      </c>
      <c r="AQB29" s="52">
        <v>4166.1780858224429</v>
      </c>
      <c r="AQC29" s="52">
        <v>4225.0581316149719</v>
      </c>
      <c r="AQD29" s="52">
        <v>4284.7703213344075</v>
      </c>
      <c r="AQE29" s="52">
        <v>4345.3264155611942</v>
      </c>
      <c r="AQF29" s="52">
        <v>4406.7383410865095</v>
      </c>
      <c r="AQG29" s="52">
        <v>4469.0181932612986</v>
      </c>
      <c r="AQH29" s="52">
        <v>4532.1782383785066</v>
      </c>
      <c r="AQI29" s="52">
        <v>4596.2309160889818</v>
      </c>
      <c r="AQJ29" s="52">
        <v>4661.1888418515173</v>
      </c>
      <c r="AQK29" s="52">
        <v>4727.0648094175231</v>
      </c>
      <c r="AQL29" s="52">
        <v>4793.8717933508105</v>
      </c>
      <c r="AQM29" s="52">
        <v>247</v>
      </c>
      <c r="AQN29" s="55">
        <v>118.56</v>
      </c>
      <c r="AQO29" s="56">
        <v>122.30551547635908</v>
      </c>
      <c r="AQP29" s="56">
        <v>126.16935826533324</v>
      </c>
      <c r="AQQ29" s="56">
        <v>130.15526653140188</v>
      </c>
      <c r="AQR29" s="56">
        <v>134.2670965341263</v>
      </c>
      <c r="AQS29" s="56">
        <v>138.50882635897759</v>
      </c>
      <c r="AQT29" s="56">
        <v>142.88455976602788</v>
      </c>
      <c r="AQU29" s="56">
        <v>147.39853016022838</v>
      </c>
      <c r="AQV29" s="56">
        <v>152.05510468711532</v>
      </c>
      <c r="AQW29" s="56">
        <v>156.8587884579064</v>
      </c>
      <c r="AQX29" s="56">
        <v>161.81422890807528</v>
      </c>
      <c r="AQY29" s="56">
        <v>166.92622029362104</v>
      </c>
      <c r="AQZ29" s="56">
        <v>172.19970832938253</v>
      </c>
      <c r="ARA29" s="56">
        <v>177.63979497388507</v>
      </c>
      <c r="ARB29" s="56">
        <v>183.2517433653488</v>
      </c>
      <c r="ARC29" s="56">
        <v>189.04098291363402</v>
      </c>
      <c r="ARD29" s="56">
        <v>195.01311455304992</v>
      </c>
      <c r="ARE29" s="56">
        <v>201.17391616110856</v>
      </c>
      <c r="ARF29" s="56">
        <v>207.52934814846682</v>
      </c>
      <c r="ARG29" s="56">
        <v>214.08555922546407</v>
      </c>
      <c r="ARH29" s="56">
        <v>220.84889235083489</v>
      </c>
      <c r="ARI29" s="56">
        <v>227.82589086835185</v>
      </c>
      <c r="ARJ29" s="56">
        <v>235.02330483733553</v>
      </c>
      <c r="ARK29" s="56">
        <v>242.44809756315618</v>
      </c>
      <c r="ARL29" s="56">
        <v>250.10745233404532</v>
      </c>
      <c r="ARM29" s="56">
        <v>258.00877937073483</v>
      </c>
      <c r="ARN29" s="55">
        <v>128.44</v>
      </c>
      <c r="ARO29" s="56">
        <v>130.25522559185069</v>
      </c>
      <c r="ARP29" s="56">
        <v>132.09610552774771</v>
      </c>
      <c r="ARQ29" s="56">
        <v>133.96300237715425</v>
      </c>
      <c r="ARR29" s="56">
        <v>135.85628383367998</v>
      </c>
      <c r="ARS29" s="56">
        <v>137.77632278749988</v>
      </c>
      <c r="ART29" s="56">
        <v>139.72349739879661</v>
      </c>
      <c r="ARU29" s="56">
        <v>141.69819117224085</v>
      </c>
      <c r="ARV29" s="56">
        <v>143.70079303252427</v>
      </c>
      <c r="ARW29" s="56">
        <v>145.73169740095994</v>
      </c>
      <c r="ARX29" s="56">
        <v>147.79130427316537</v>
      </c>
      <c r="ARY29" s="56">
        <v>149.88001929784338</v>
      </c>
      <c r="ARZ29" s="56">
        <v>151.99825385667646</v>
      </c>
      <c r="ASA29" s="56">
        <v>154.14642514535021</v>
      </c>
      <c r="ASB29" s="56">
        <v>156.32495625572187</v>
      </c>
      <c r="ASC29" s="56">
        <v>158.53427625915015</v>
      </c>
      <c r="ASD29" s="56">
        <v>160.77482029100267</v>
      </c>
      <c r="ASE29" s="56">
        <v>163.04702963635788</v>
      </c>
      <c r="ASF29" s="56">
        <v>165.35135181691811</v>
      </c>
      <c r="ASG29" s="56">
        <v>167.68824067915088</v>
      </c>
      <c r="ASH29" s="56">
        <v>170.05815648367604</v>
      </c>
      <c r="ASI29" s="56">
        <v>172.46156599591615</v>
      </c>
      <c r="ASJ29" s="56">
        <v>174.89894257802791</v>
      </c>
      <c r="ASK29" s="56">
        <v>177.37076628213302</v>
      </c>
      <c r="ASL29" s="56">
        <v>179.87752394486657</v>
      </c>
      <c r="ASM29" s="56">
        <v>182.4197092832616</v>
      </c>
      <c r="ASN29" s="57">
        <v>0.5</v>
      </c>
      <c r="ASO29" s="56">
        <v>3115.68</v>
      </c>
      <c r="ASP29" s="56">
        <v>3214.1097204738735</v>
      </c>
      <c r="ASQ29" s="56">
        <v>3315.6490060740002</v>
      </c>
      <c r="ASR29" s="56">
        <v>3420.3960933414155</v>
      </c>
      <c r="ASS29" s="56">
        <v>3528.4523222794082</v>
      </c>
      <c r="AST29" s="56">
        <v>3639.922234397261</v>
      </c>
      <c r="ASU29" s="56">
        <v>3754.9136738513639</v>
      </c>
      <c r="ASV29" s="59">
        <v>3098.8303134252383</v>
      </c>
      <c r="ASW29" s="59">
        <v>2397.5457923661506</v>
      </c>
      <c r="ASX29" s="59">
        <v>1648.858940696794</v>
      </c>
      <c r="ASY29" s="59">
        <v>850.47462335410239</v>
      </c>
      <c r="ASZ29" s="59">
        <v>0</v>
      </c>
      <c r="ATA29" s="56">
        <v>0</v>
      </c>
      <c r="ATB29" s="56">
        <v>0</v>
      </c>
      <c r="ATC29" s="56">
        <v>0</v>
      </c>
      <c r="ATD29" s="59">
        <v>0</v>
      </c>
      <c r="ATE29" s="56">
        <v>0</v>
      </c>
      <c r="ATF29" s="56">
        <v>0</v>
      </c>
      <c r="ATG29" s="56">
        <v>0</v>
      </c>
      <c r="ATH29" s="56">
        <v>0</v>
      </c>
      <c r="ATI29" s="56">
        <v>0</v>
      </c>
      <c r="ATJ29" s="56">
        <v>0</v>
      </c>
      <c r="ATK29" s="56">
        <v>0</v>
      </c>
      <c r="ATL29" s="56">
        <v>0</v>
      </c>
      <c r="ATM29" s="56">
        <v>0</v>
      </c>
      <c r="ATN29" s="56">
        <v>0</v>
      </c>
      <c r="ATO29" s="56">
        <v>3375.32</v>
      </c>
      <c r="ATP29" s="56">
        <v>3423.0229526992021</v>
      </c>
      <c r="ATQ29" s="56">
        <v>3471.4000849417425</v>
      </c>
      <c r="ATR29" s="56">
        <v>3520.4609248182524</v>
      </c>
      <c r="ATS29" s="56">
        <v>3570.2151350786107</v>
      </c>
      <c r="ATT29" s="56">
        <v>3620.672515035068</v>
      </c>
      <c r="ATU29" s="56">
        <v>3671.8430024922627</v>
      </c>
      <c r="ATV29" s="59">
        <v>2978.989340563613</v>
      </c>
      <c r="ATW29" s="59">
        <v>2265.8182532164737</v>
      </c>
      <c r="ATX29" s="59">
        <v>1531.8938426390787</v>
      </c>
      <c r="ATY29" s="59">
        <v>776.77194820819147</v>
      </c>
      <c r="ATZ29" s="59">
        <v>0</v>
      </c>
      <c r="AUA29" s="56">
        <v>0</v>
      </c>
      <c r="AUB29" s="56">
        <v>0</v>
      </c>
      <c r="AUC29" s="56">
        <v>0</v>
      </c>
      <c r="AUD29" s="59">
        <v>0</v>
      </c>
      <c r="AUE29" s="56">
        <v>0</v>
      </c>
      <c r="AUF29" s="56">
        <v>0</v>
      </c>
      <c r="AUG29" s="56">
        <v>0</v>
      </c>
      <c r="AUH29" s="56">
        <v>0</v>
      </c>
      <c r="AUI29" s="56">
        <v>0</v>
      </c>
      <c r="AUJ29" s="56">
        <v>0</v>
      </c>
      <c r="AUK29" s="56">
        <v>0</v>
      </c>
      <c r="AUL29" s="56">
        <v>0</v>
      </c>
      <c r="AUM29" s="56">
        <v>0</v>
      </c>
      <c r="AUN29" s="56">
        <v>0</v>
      </c>
      <c r="AUO29" s="58">
        <v>0.5</v>
      </c>
      <c r="AUP29" s="56">
        <v>118.56</v>
      </c>
      <c r="AUQ29" s="56">
        <v>122.30551547635908</v>
      </c>
      <c r="AUR29" s="56">
        <v>126.16935826533324</v>
      </c>
      <c r="AUS29" s="56">
        <v>130.15526653140188</v>
      </c>
      <c r="AUT29" s="56">
        <v>134.2670965341263</v>
      </c>
      <c r="AUU29" s="56">
        <v>138.50882635897759</v>
      </c>
      <c r="AUV29" s="56">
        <v>142.88455976602788</v>
      </c>
      <c r="AUW29" s="59">
        <v>117.91882412818271</v>
      </c>
      <c r="AUX29" s="59">
        <v>91.233062812269182</v>
      </c>
      <c r="AUY29" s="59">
        <v>62.74351538316256</v>
      </c>
      <c r="AUZ29" s="59">
        <v>32.362845781615057</v>
      </c>
      <c r="AVA29" s="59">
        <v>0</v>
      </c>
      <c r="AVB29" s="56">
        <v>0</v>
      </c>
      <c r="AVC29" s="56">
        <v>0</v>
      </c>
      <c r="AVD29" s="56">
        <v>0</v>
      </c>
      <c r="AVE29" s="59">
        <v>0</v>
      </c>
      <c r="AVF29" s="56">
        <v>0</v>
      </c>
      <c r="AVG29" s="56">
        <v>0</v>
      </c>
      <c r="AVH29" s="56">
        <v>0</v>
      </c>
      <c r="AVI29" s="56">
        <v>0</v>
      </c>
      <c r="AVJ29" s="56">
        <v>0</v>
      </c>
      <c r="AVK29" s="56">
        <v>0</v>
      </c>
      <c r="AVL29" s="56">
        <v>0</v>
      </c>
      <c r="AVM29" s="56">
        <v>0</v>
      </c>
      <c r="AVN29" s="56">
        <v>0</v>
      </c>
      <c r="AVO29" s="56">
        <v>0</v>
      </c>
      <c r="AVP29" s="56">
        <v>128.44</v>
      </c>
      <c r="AVQ29" s="56">
        <v>130.25522559185069</v>
      </c>
      <c r="AVR29" s="56">
        <v>132.09610552774771</v>
      </c>
      <c r="AVS29" s="56">
        <v>133.96300237715425</v>
      </c>
      <c r="AVT29" s="56">
        <v>135.85628383367998</v>
      </c>
      <c r="AVU29" s="56">
        <v>137.77632278749988</v>
      </c>
      <c r="AVV29" s="56">
        <v>139.72349739879661</v>
      </c>
      <c r="AVW29" s="59">
        <v>113.35855293779269</v>
      </c>
      <c r="AVX29" s="59">
        <v>86.220475819514562</v>
      </c>
      <c r="AVY29" s="59">
        <v>58.292678960383981</v>
      </c>
      <c r="AVZ29" s="59">
        <v>29.558260854633076</v>
      </c>
      <c r="AWA29" s="59">
        <v>0</v>
      </c>
      <c r="AWB29" s="56">
        <v>0</v>
      </c>
      <c r="AWC29" s="56">
        <v>0</v>
      </c>
      <c r="AWD29" s="56">
        <v>0</v>
      </c>
      <c r="AWE29" s="59">
        <v>0</v>
      </c>
      <c r="AWF29" s="56">
        <v>0</v>
      </c>
      <c r="AWG29" s="56">
        <v>0</v>
      </c>
      <c r="AWH29" s="56">
        <v>0</v>
      </c>
      <c r="AWI29" s="56">
        <v>0</v>
      </c>
      <c r="AWJ29" s="56">
        <v>0</v>
      </c>
      <c r="AWK29" s="56">
        <v>0</v>
      </c>
      <c r="AWL29" s="56">
        <v>0</v>
      </c>
      <c r="AWM29" s="56">
        <v>0</v>
      </c>
      <c r="AWN29" s="56">
        <v>0</v>
      </c>
      <c r="AWO29" s="56">
        <v>0</v>
      </c>
      <c r="AWP29" s="57">
        <v>0.76</v>
      </c>
      <c r="AWQ29" s="56">
        <v>3115.68</v>
      </c>
      <c r="AWR29" s="56">
        <v>3214.1097204738735</v>
      </c>
      <c r="AWS29" s="56">
        <v>3315.6490060740002</v>
      </c>
      <c r="AWT29" s="56">
        <v>3420.3960933414155</v>
      </c>
      <c r="AWU29" s="56">
        <v>3528.4523222794082</v>
      </c>
      <c r="AWV29" s="56">
        <v>3639.922234397261</v>
      </c>
      <c r="AWW29" s="56">
        <v>3754.9136738513639</v>
      </c>
      <c r="AWX29" s="59">
        <v>1093.7048165030253</v>
      </c>
      <c r="AWY29" s="56">
        <v>1128.2568434664238</v>
      </c>
      <c r="AWZ29" s="56">
        <v>1163.9004287271484</v>
      </c>
      <c r="AXA29" s="56">
        <v>1200.6700564999092</v>
      </c>
      <c r="AXB29" s="56">
        <v>1238.6013004154063</v>
      </c>
      <c r="AXC29" s="56">
        <v>1277.7308579368671</v>
      </c>
      <c r="AXD29" s="56">
        <v>1318.0965858638585</v>
      </c>
      <c r="AXE29" s="56">
        <v>1359.7375369577278</v>
      </c>
      <c r="AXF29" s="56">
        <v>1402.6939977241041</v>
      </c>
      <c r="AXG29" s="56">
        <v>1447.0075273890129</v>
      </c>
      <c r="AXH29" s="56">
        <v>1492.7209981063177</v>
      </c>
      <c r="AXI29" s="56">
        <v>1539.878636435378</v>
      </c>
      <c r="AXJ29" s="56">
        <v>1588.526066129064</v>
      </c>
      <c r="AXK29" s="56">
        <v>1638.7103522735158</v>
      </c>
      <c r="AXL29" s="56">
        <v>1690.4800468223543</v>
      </c>
      <c r="AXM29" s="56">
        <v>1743.8852355693966</v>
      </c>
      <c r="AXN29" s="56">
        <v>1798.9775866053217</v>
      </c>
      <c r="AXO29" s="56">
        <v>1855.8104003051642</v>
      </c>
      <c r="AXP29" s="56">
        <v>1914.4386608950017</v>
      </c>
      <c r="AXQ29" s="56">
        <v>3375.32</v>
      </c>
      <c r="AXR29" s="56">
        <v>3423.0229526992021</v>
      </c>
      <c r="AXS29" s="56">
        <v>3471.4000849417425</v>
      </c>
      <c r="AXT29" s="56">
        <v>3520.4609248182524</v>
      </c>
      <c r="AXU29" s="56">
        <v>3570.2151350786107</v>
      </c>
      <c r="AXV29" s="56">
        <v>3620.672515035068</v>
      </c>
      <c r="AXW29" s="56">
        <v>3671.8430024922627</v>
      </c>
      <c r="AXX29" s="59">
        <v>1051.4080025518633</v>
      </c>
      <c r="AXY29" s="56">
        <v>1066.2674132783407</v>
      </c>
      <c r="AXZ29" s="56">
        <v>1081.3368300981731</v>
      </c>
      <c r="AYA29" s="56">
        <v>1096.6192209997996</v>
      </c>
      <c r="AYB29" s="56">
        <v>1112.1175959178486</v>
      </c>
      <c r="AYC29" s="56">
        <v>1127.8350073259578</v>
      </c>
      <c r="AYD29" s="56">
        <v>1143.7745508379726</v>
      </c>
      <c r="AYE29" s="56">
        <v>1159.9393658176409</v>
      </c>
      <c r="AYF29" s="56">
        <v>1176.3326359969251</v>
      </c>
      <c r="AYG29" s="56">
        <v>1192.957590103051</v>
      </c>
      <c r="AYH29" s="56">
        <v>1209.817502494421</v>
      </c>
      <c r="AYI29" s="56">
        <v>1226.9156938055137</v>
      </c>
      <c r="AYJ29" s="56">
        <v>1244.2555316008968</v>
      </c>
      <c r="AYK29" s="56">
        <v>1261.8404310384842</v>
      </c>
      <c r="AYL29" s="56">
        <v>1279.6738555421666</v>
      </c>
      <c r="AYM29" s="56">
        <v>1297.7593174839478</v>
      </c>
      <c r="AYN29" s="56">
        <v>1316.1003788757225</v>
      </c>
      <c r="AYO29" s="56">
        <v>1334.7006520708301</v>
      </c>
      <c r="AYP29" s="56">
        <v>1353.5638004755231</v>
      </c>
      <c r="AYQ29" s="60">
        <v>0.76</v>
      </c>
      <c r="AYR29" s="56">
        <v>118.56</v>
      </c>
      <c r="AYS29" s="56">
        <v>122.30551547635908</v>
      </c>
      <c r="AYT29" s="56">
        <v>126.16935826533324</v>
      </c>
      <c r="AYU29" s="56">
        <v>130.15526653140188</v>
      </c>
      <c r="AYV29" s="56">
        <v>134.2670965341263</v>
      </c>
      <c r="AYW29" s="56">
        <v>138.50882635897759</v>
      </c>
      <c r="AYX29" s="56">
        <v>142.88455976602788</v>
      </c>
      <c r="AYY29" s="59">
        <v>41.618408515829188</v>
      </c>
      <c r="AYZ29" s="56">
        <v>42.93320602930315</v>
      </c>
      <c r="AZA29" s="56">
        <v>44.28954027046769</v>
      </c>
      <c r="AZB29" s="56">
        <v>45.688723456397724</v>
      </c>
      <c r="AZC29" s="56">
        <v>47.132109259375355</v>
      </c>
      <c r="AZD29" s="56">
        <v>48.621094116531538</v>
      </c>
      <c r="AZE29" s="56">
        <v>50.15711858086167</v>
      </c>
      <c r="AZF29" s="56">
        <v>51.741668714922014</v>
      </c>
      <c r="AZG29" s="56">
        <v>53.376277528555491</v>
      </c>
      <c r="AZH29" s="56">
        <v>55.062526462037624</v>
      </c>
      <c r="AZI29" s="56">
        <v>56.802046916077714</v>
      </c>
      <c r="AZJ29" s="56">
        <v>58.596521830155339</v>
      </c>
      <c r="AZK29" s="56">
        <v>60.447687310719267</v>
      </c>
      <c r="AZL29" s="56">
        <v>62.357334310823965</v>
      </c>
      <c r="AZM29" s="56">
        <v>64.327310362828754</v>
      </c>
      <c r="AZN29" s="56">
        <v>66.359521365835917</v>
      </c>
      <c r="AZO29" s="56">
        <v>68.455933429597039</v>
      </c>
      <c r="AZP29" s="56">
        <v>70.618574776671622</v>
      </c>
      <c r="AZQ29" s="56">
        <v>72.84953770467807</v>
      </c>
      <c r="AZR29" s="56">
        <v>128.44</v>
      </c>
      <c r="AZS29" s="56">
        <v>130.25522559185069</v>
      </c>
      <c r="AZT29" s="56">
        <v>132.09610552774771</v>
      </c>
      <c r="AZU29" s="56">
        <v>133.96300237715425</v>
      </c>
      <c r="AZV29" s="56">
        <v>135.85628383367998</v>
      </c>
      <c r="AZW29" s="56">
        <v>137.77632278749988</v>
      </c>
      <c r="AZX29" s="56">
        <v>139.72349739879661</v>
      </c>
      <c r="AZY29" s="59">
        <v>40.008901036868004</v>
      </c>
      <c r="AZZ29" s="56">
        <v>40.574341562124502</v>
      </c>
      <c r="BAA29" s="56">
        <v>41.147773383800455</v>
      </c>
      <c r="BAB29" s="56">
        <v>41.729309441834928</v>
      </c>
      <c r="BAC29" s="56">
        <v>42.319064272332248</v>
      </c>
      <c r="BAD29" s="56">
        <v>42.917154030120408</v>
      </c>
      <c r="BAE29" s="56">
        <v>43.523696511628295</v>
      </c>
      <c r="BAF29" s="56">
        <v>44.138811178086172</v>
      </c>
      <c r="BAG29" s="56">
        <v>44.762619179054155</v>
      </c>
      <c r="BAH29" s="56">
        <v>45.395243376283105</v>
      </c>
      <c r="BAI29" s="56">
        <v>46.036808367912812</v>
      </c>
      <c r="BAJ29" s="56">
        <v>46.68744051301217</v>
      </c>
      <c r="BAK29" s="56">
        <v>47.347267956466133</v>
      </c>
      <c r="BAL29" s="56">
        <v>48.016420654214414</v>
      </c>
      <c r="BAM29" s="56">
        <v>48.69503039884691</v>
      </c>
      <c r="BAN29" s="56">
        <v>49.383230845560824</v>
      </c>
      <c r="BAO29" s="56">
        <v>50.081157538484618</v>
      </c>
      <c r="BAP29" s="56">
        <v>50.78894793737409</v>
      </c>
      <c r="BAQ29" s="56">
        <v>51.506741444685623</v>
      </c>
      <c r="BAR29" s="57">
        <v>0.76</v>
      </c>
      <c r="BAS29" s="56">
        <v>3115.68</v>
      </c>
      <c r="BAT29" s="56">
        <v>3214.1097204738735</v>
      </c>
      <c r="BAU29" s="56">
        <v>3315.6490060740002</v>
      </c>
      <c r="BAV29" s="56">
        <v>3420.3960933414155</v>
      </c>
      <c r="BAW29" s="56">
        <v>3528.4523222794082</v>
      </c>
      <c r="BAX29" s="56">
        <v>3639.922234397261</v>
      </c>
      <c r="BAY29" s="56">
        <v>3754.9136738513639</v>
      </c>
      <c r="BAZ29" s="56">
        <v>874.9638532024203</v>
      </c>
      <c r="BBA29" s="56">
        <v>676.95410607985423</v>
      </c>
      <c r="BBB29" s="56">
        <v>465.56017149085937</v>
      </c>
      <c r="BBC29" s="56">
        <v>240.13401129998184</v>
      </c>
      <c r="BBD29" s="56">
        <v>0</v>
      </c>
      <c r="BBE29" s="56">
        <v>0</v>
      </c>
      <c r="BBF29" s="56">
        <v>0</v>
      </c>
      <c r="BBG29" s="56">
        <v>0</v>
      </c>
      <c r="BBH29" s="56">
        <v>0</v>
      </c>
      <c r="BBI29" s="55">
        <v>0</v>
      </c>
      <c r="BBJ29" s="55">
        <v>0</v>
      </c>
      <c r="BBK29" s="55">
        <v>0</v>
      </c>
      <c r="BBL29" s="55">
        <v>0</v>
      </c>
      <c r="BBM29" s="55">
        <v>0</v>
      </c>
      <c r="BBN29" s="55">
        <v>0</v>
      </c>
      <c r="BBO29" s="55">
        <v>0</v>
      </c>
      <c r="BBP29" s="55">
        <v>0</v>
      </c>
      <c r="BBQ29" s="55">
        <v>0</v>
      </c>
      <c r="BBR29" s="55">
        <v>0</v>
      </c>
      <c r="BBS29" s="56">
        <v>3375.32</v>
      </c>
      <c r="BBT29" s="56">
        <v>3423.0229526992021</v>
      </c>
      <c r="BBU29" s="56">
        <v>3471.4000849417425</v>
      </c>
      <c r="BBV29" s="56">
        <v>3520.4609248182524</v>
      </c>
      <c r="BBW29" s="56">
        <v>3570.2151350786107</v>
      </c>
      <c r="BBX29" s="56">
        <v>3620.672515035068</v>
      </c>
      <c r="BBY29" s="56">
        <v>3671.8430024922627</v>
      </c>
      <c r="BBZ29" s="56">
        <v>841.12640204149068</v>
      </c>
      <c r="BCA29" s="56">
        <v>639.76044796700432</v>
      </c>
      <c r="BCB29" s="56">
        <v>432.53473203926927</v>
      </c>
      <c r="BCC29" s="56">
        <v>219.32384419995992</v>
      </c>
      <c r="BCD29" s="56">
        <v>0</v>
      </c>
      <c r="BCE29" s="56">
        <v>0</v>
      </c>
      <c r="BCF29" s="56">
        <v>0</v>
      </c>
      <c r="BCG29" s="56">
        <v>0</v>
      </c>
      <c r="BCH29" s="59">
        <v>0</v>
      </c>
      <c r="BCI29" s="55">
        <v>0</v>
      </c>
      <c r="BCJ29" s="55">
        <v>0</v>
      </c>
      <c r="BCK29" s="55">
        <v>0</v>
      </c>
      <c r="BCL29" s="55">
        <v>0</v>
      </c>
      <c r="BCM29" s="55">
        <v>0</v>
      </c>
      <c r="BCN29" s="55">
        <v>0</v>
      </c>
      <c r="BCO29" s="55">
        <v>0</v>
      </c>
      <c r="BCP29" s="55">
        <v>0</v>
      </c>
      <c r="BCQ29" s="55">
        <v>0</v>
      </c>
      <c r="BCR29" s="55">
        <v>0</v>
      </c>
      <c r="BCS29" s="57">
        <v>0.76</v>
      </c>
      <c r="BCT29" s="56">
        <v>118.56</v>
      </c>
      <c r="BCU29" s="56">
        <v>122.30551547635908</v>
      </c>
      <c r="BCV29" s="56">
        <v>126.16935826533324</v>
      </c>
      <c r="BCW29" s="56">
        <v>130.15526653140188</v>
      </c>
      <c r="BCX29" s="56">
        <v>134.2670965341263</v>
      </c>
      <c r="BCY29" s="56">
        <v>138.50882635897759</v>
      </c>
      <c r="BCZ29" s="56">
        <v>142.88455976602788</v>
      </c>
      <c r="BDA29" s="56">
        <v>33.294726812663349</v>
      </c>
      <c r="BDB29" s="56">
        <v>25.75992361758189</v>
      </c>
      <c r="BDC29" s="56">
        <v>17.715816108187077</v>
      </c>
      <c r="BDD29" s="56">
        <v>9.1377446912795453</v>
      </c>
      <c r="BDE29" s="56">
        <v>0</v>
      </c>
      <c r="BDF29" s="56">
        <v>0</v>
      </c>
      <c r="BDG29" s="56">
        <v>0</v>
      </c>
      <c r="BDH29" s="56">
        <v>0</v>
      </c>
      <c r="BDI29" s="59">
        <v>0</v>
      </c>
      <c r="BDJ29" s="55">
        <v>0</v>
      </c>
      <c r="BDK29" s="55">
        <v>0</v>
      </c>
      <c r="BDL29" s="55">
        <v>0</v>
      </c>
      <c r="BDM29" s="55">
        <v>0</v>
      </c>
      <c r="BDN29" s="55">
        <v>0</v>
      </c>
      <c r="BDO29" s="55">
        <v>0</v>
      </c>
      <c r="BDP29" s="55">
        <v>0</v>
      </c>
      <c r="BDQ29" s="55">
        <v>0</v>
      </c>
      <c r="BDR29" s="55">
        <v>0</v>
      </c>
      <c r="BDS29" s="55">
        <v>0</v>
      </c>
      <c r="BDT29" s="56">
        <v>128.44</v>
      </c>
      <c r="BDU29" s="56">
        <v>130.25522559185069</v>
      </c>
      <c r="BDV29" s="56">
        <v>132.09610552774771</v>
      </c>
      <c r="BDW29" s="56">
        <v>133.96300237715425</v>
      </c>
      <c r="BDX29" s="56">
        <v>135.85628383367998</v>
      </c>
      <c r="BDY29" s="56">
        <v>137.77632278749988</v>
      </c>
      <c r="BDZ29" s="56">
        <v>139.72349739879661</v>
      </c>
      <c r="BEA29" s="56">
        <v>111.77879791903729</v>
      </c>
      <c r="BEB29" s="56">
        <v>24.005340622120801</v>
      </c>
      <c r="BEC29" s="56">
        <v>16.229736624849803</v>
      </c>
      <c r="BED29" s="56">
        <v>8.2295546767600918</v>
      </c>
      <c r="BEE29" s="56">
        <v>0</v>
      </c>
      <c r="BEF29" s="56">
        <v>0</v>
      </c>
      <c r="BEG29" s="56">
        <v>0</v>
      </c>
      <c r="BEH29" s="56">
        <v>0</v>
      </c>
      <c r="BEI29" s="59">
        <v>0</v>
      </c>
      <c r="BEJ29" s="55">
        <v>0</v>
      </c>
      <c r="BEK29" s="55">
        <v>0</v>
      </c>
      <c r="BEL29" s="55">
        <v>0</v>
      </c>
      <c r="BEM29" s="55">
        <v>0</v>
      </c>
      <c r="BEN29" s="55">
        <v>0</v>
      </c>
      <c r="BEO29" s="55">
        <v>0</v>
      </c>
      <c r="BEP29" s="55">
        <v>0</v>
      </c>
      <c r="BEQ29" s="55">
        <v>0</v>
      </c>
      <c r="BER29" s="55">
        <v>0</v>
      </c>
      <c r="BES29" s="55">
        <v>0</v>
      </c>
      <c r="BET29" s="57">
        <v>0</v>
      </c>
      <c r="BEU29" s="56">
        <v>3115.68</v>
      </c>
      <c r="BEV29" s="56">
        <v>3214.1097204738735</v>
      </c>
      <c r="BEW29" s="56">
        <v>3315.6490060740002</v>
      </c>
      <c r="BEX29" s="56">
        <v>3420.3960933414155</v>
      </c>
      <c r="BEY29" s="56">
        <v>3528.4523222794082</v>
      </c>
      <c r="BEZ29" s="56">
        <v>3639.922234397261</v>
      </c>
      <c r="BFA29" s="56">
        <v>3754.9136738513639</v>
      </c>
      <c r="BFB29" s="56">
        <v>874.9638532024203</v>
      </c>
      <c r="BFC29" s="56">
        <v>676.95410607985423</v>
      </c>
      <c r="BFD29" s="56">
        <v>465.56017149085937</v>
      </c>
      <c r="BFE29" s="56">
        <v>240.13401129998184</v>
      </c>
      <c r="BFF29" s="56">
        <v>0</v>
      </c>
      <c r="BFG29" s="56">
        <v>0</v>
      </c>
      <c r="BFH29" s="56">
        <v>0</v>
      </c>
      <c r="BFI29" s="56">
        <v>0</v>
      </c>
      <c r="BFJ29" s="56">
        <v>0</v>
      </c>
      <c r="BFK29" s="56">
        <v>0</v>
      </c>
      <c r="BFL29" s="56">
        <v>0</v>
      </c>
      <c r="BFM29" s="56">
        <v>0</v>
      </c>
      <c r="BFN29" s="56">
        <v>0</v>
      </c>
      <c r="BFO29" s="56">
        <v>0</v>
      </c>
      <c r="BFP29" s="56">
        <v>0</v>
      </c>
      <c r="BFQ29" s="56">
        <v>0</v>
      </c>
      <c r="BFR29" s="56">
        <v>0</v>
      </c>
      <c r="BFS29" s="56">
        <v>0</v>
      </c>
      <c r="BFT29" s="56">
        <v>0</v>
      </c>
      <c r="BFU29" s="56">
        <v>3375.32</v>
      </c>
      <c r="BFV29" s="56">
        <v>3423.0229526992021</v>
      </c>
      <c r="BFW29" s="56">
        <v>3471.4000849417425</v>
      </c>
      <c r="BFX29" s="56">
        <v>3520.4609248182524</v>
      </c>
      <c r="BFY29" s="56">
        <v>3570.2151350786107</v>
      </c>
      <c r="BFZ29" s="56">
        <v>3620.672515035068</v>
      </c>
      <c r="BGA29" s="56">
        <v>3671.8430024922627</v>
      </c>
      <c r="BGB29" s="56">
        <v>841.12640204149068</v>
      </c>
      <c r="BGC29" s="56">
        <v>639.76044796700432</v>
      </c>
      <c r="BGD29" s="56">
        <v>432.53473203926927</v>
      </c>
      <c r="BGE29" s="56">
        <v>219.32384419995992</v>
      </c>
      <c r="BGF29" s="56">
        <v>0</v>
      </c>
      <c r="BGG29" s="56">
        <v>0</v>
      </c>
      <c r="BGH29" s="56">
        <v>0</v>
      </c>
      <c r="BGI29" s="56">
        <v>0</v>
      </c>
      <c r="BGJ29" s="56">
        <v>0</v>
      </c>
      <c r="BGK29" s="56">
        <v>0</v>
      </c>
      <c r="BGL29" s="56">
        <v>0</v>
      </c>
      <c r="BGM29" s="56">
        <v>0</v>
      </c>
      <c r="BGN29" s="56">
        <v>0</v>
      </c>
      <c r="BGO29" s="56">
        <v>0</v>
      </c>
      <c r="BGP29" s="56">
        <v>0</v>
      </c>
      <c r="BGQ29" s="56">
        <v>0</v>
      </c>
      <c r="BGR29" s="56">
        <v>0</v>
      </c>
      <c r="BGS29" s="56">
        <v>0</v>
      </c>
      <c r="BGT29" s="56">
        <v>0</v>
      </c>
      <c r="BGU29" s="57">
        <v>0.25</v>
      </c>
      <c r="BGV29" s="56">
        <v>118.56</v>
      </c>
      <c r="BGW29" s="56">
        <v>122.30551547635908</v>
      </c>
      <c r="BGX29" s="56">
        <v>126.16935826533324</v>
      </c>
      <c r="BGY29" s="56">
        <v>130.15526653140188</v>
      </c>
      <c r="BGZ29" s="56">
        <v>134.2670965341263</v>
      </c>
      <c r="BHA29" s="56">
        <v>103.8816197692332</v>
      </c>
      <c r="BHB29" s="56">
        <v>107.1634198245209</v>
      </c>
      <c r="BHC29" s="56">
        <v>24.97104510949751</v>
      </c>
      <c r="BHD29" s="56">
        <v>19.319942713186418</v>
      </c>
      <c r="BHE29" s="56">
        <v>13.286862081140308</v>
      </c>
      <c r="BHF29" s="56">
        <v>6.8533085184596594</v>
      </c>
      <c r="BHG29" s="56">
        <v>0</v>
      </c>
      <c r="BHH29" s="56">
        <v>0</v>
      </c>
      <c r="BHI29" s="56">
        <v>0</v>
      </c>
      <c r="BHJ29" s="56">
        <v>0</v>
      </c>
      <c r="BHK29" s="59">
        <v>0</v>
      </c>
      <c r="BHL29" s="56">
        <v>0</v>
      </c>
      <c r="BHM29" s="56">
        <v>0</v>
      </c>
      <c r="BHN29" s="56">
        <v>0</v>
      </c>
      <c r="BHO29" s="56">
        <v>0</v>
      </c>
      <c r="BHP29" s="56">
        <v>0</v>
      </c>
      <c r="BHQ29" s="56">
        <v>0</v>
      </c>
      <c r="BHR29" s="56">
        <v>0</v>
      </c>
      <c r="BHS29" s="56">
        <v>0</v>
      </c>
      <c r="BHT29" s="56">
        <v>0</v>
      </c>
      <c r="BHU29" s="56">
        <v>0</v>
      </c>
      <c r="BHV29" s="56">
        <v>128.44</v>
      </c>
      <c r="BHW29" s="56">
        <v>130.25522559185069</v>
      </c>
      <c r="BHX29" s="56">
        <v>132.09610552774771</v>
      </c>
      <c r="BHY29" s="56">
        <v>133.96300237715425</v>
      </c>
      <c r="BHZ29" s="56">
        <v>135.85628383367998</v>
      </c>
      <c r="BIA29" s="59">
        <v>103.3322420906249</v>
      </c>
      <c r="BIB29" s="56">
        <v>104.79262304909746</v>
      </c>
      <c r="BIC29" s="56">
        <v>83.834098439277966</v>
      </c>
      <c r="BID29" s="56">
        <v>18.004005466590602</v>
      </c>
      <c r="BIE29" s="56">
        <v>12.172302468637351</v>
      </c>
      <c r="BIF29" s="56">
        <v>6.1721660075700688</v>
      </c>
      <c r="BIG29" s="56">
        <v>0</v>
      </c>
      <c r="BIH29" s="56">
        <v>0</v>
      </c>
      <c r="BII29" s="56">
        <v>0</v>
      </c>
      <c r="BIJ29" s="56">
        <v>0</v>
      </c>
      <c r="BIK29" s="59">
        <v>0</v>
      </c>
      <c r="BIL29" s="56">
        <v>0</v>
      </c>
      <c r="BIM29" s="56">
        <v>0</v>
      </c>
      <c r="BIN29" s="56">
        <v>0</v>
      </c>
      <c r="BIO29" s="56">
        <v>0</v>
      </c>
      <c r="BIP29" s="56">
        <v>0</v>
      </c>
      <c r="BIQ29" s="56">
        <v>0</v>
      </c>
      <c r="BIR29" s="56">
        <v>0</v>
      </c>
      <c r="BIS29" s="56">
        <v>0</v>
      </c>
      <c r="BIT29" s="56">
        <v>0</v>
      </c>
      <c r="BIU29" s="56">
        <v>0</v>
      </c>
      <c r="BIV29" s="61">
        <v>0.9</v>
      </c>
      <c r="BIW29" s="61">
        <v>0.9</v>
      </c>
      <c r="BIX29" s="61">
        <f t="shared" si="15"/>
        <v>0.71400000000000008</v>
      </c>
      <c r="BIY29" s="61">
        <f t="shared" si="15"/>
        <v>0.71400000000000008</v>
      </c>
      <c r="BIZ29" s="61">
        <v>0.1</v>
      </c>
      <c r="BJA29" s="61">
        <v>0.1</v>
      </c>
      <c r="BJB29" s="61">
        <v>0.8</v>
      </c>
      <c r="BJC29" s="61">
        <v>0.8</v>
      </c>
      <c r="BJD29" s="61">
        <v>0.8</v>
      </c>
      <c r="BJE29" s="61">
        <v>0.8</v>
      </c>
      <c r="BJF29" s="61">
        <v>1</v>
      </c>
      <c r="BJG29" s="61">
        <v>1</v>
      </c>
      <c r="BJH29" s="61">
        <f t="shared" si="16"/>
        <v>9</v>
      </c>
      <c r="BJI29" s="61">
        <f t="shared" si="16"/>
        <v>9</v>
      </c>
      <c r="BJJ29" s="62">
        <v>0.3</v>
      </c>
      <c r="BJK29" s="62">
        <v>0.3</v>
      </c>
      <c r="BJL29" s="46">
        <f t="shared" si="17"/>
        <v>1.69</v>
      </c>
      <c r="BJM29" s="46">
        <f t="shared" si="17"/>
        <v>1.5649999999999999</v>
      </c>
      <c r="BJN29" s="46">
        <f t="shared" si="17"/>
        <v>1.423</v>
      </c>
      <c r="BJO29" s="46">
        <v>1.5</v>
      </c>
      <c r="BJP29" s="61">
        <f t="shared" si="1"/>
        <v>0.65</v>
      </c>
      <c r="BJQ29" s="61">
        <f t="shared" si="1"/>
        <v>0.65</v>
      </c>
      <c r="BJR29" s="61">
        <v>0.69</v>
      </c>
      <c r="BJS29" s="61">
        <v>0.69</v>
      </c>
      <c r="BJT29" s="61">
        <v>48.83</v>
      </c>
      <c r="BJU29" s="61">
        <v>48.83</v>
      </c>
      <c r="BJV29" s="61">
        <f t="shared" si="18"/>
        <v>73.245000000000005</v>
      </c>
      <c r="BJW29" s="61">
        <f t="shared" si="18"/>
        <v>73.245000000000005</v>
      </c>
      <c r="BJX29" s="61">
        <v>4</v>
      </c>
      <c r="BJY29" s="61">
        <v>4</v>
      </c>
      <c r="BJZ29" s="63">
        <v>211951.2096</v>
      </c>
      <c r="BKA29" s="63">
        <v>218647.11492886153</v>
      </c>
      <c r="BKB29" s="63">
        <v>225554.55548914592</v>
      </c>
      <c r="BKC29" s="63">
        <v>232680.21404471176</v>
      </c>
      <c r="BKD29" s="63">
        <v>240030.9844794875</v>
      </c>
      <c r="BKE29" s="63">
        <v>247613.97846711933</v>
      </c>
      <c r="BKF29" s="63">
        <v>255436.53235132509</v>
      </c>
      <c r="BKG29" s="63">
        <v>263506.21424361068</v>
      </c>
      <c r="BKH29" s="63">
        <v>271830.83134521527</v>
      </c>
      <c r="BKI29" s="63">
        <v>280418.43750036927</v>
      </c>
      <c r="BKJ29" s="63">
        <v>289277.34098817338</v>
      </c>
      <c r="BKK29" s="63">
        <v>298416.11256063636</v>
      </c>
      <c r="BKL29" s="63">
        <v>307843.59373464761</v>
      </c>
      <c r="BKM29" s="63">
        <v>317568.90534590877</v>
      </c>
      <c r="BKN29" s="63">
        <v>327601.45637309761</v>
      </c>
      <c r="BKO29" s="63">
        <v>337950.95304080355</v>
      </c>
      <c r="BKP29" s="63">
        <v>348627.4082100396</v>
      </c>
      <c r="BKQ29" s="63">
        <v>359641.15106541797</v>
      </c>
      <c r="BKR29" s="63">
        <v>371002.83710835921</v>
      </c>
      <c r="BKS29" s="63">
        <v>382723.45846600499</v>
      </c>
      <c r="BKT29" s="63">
        <v>394814.35452580667</v>
      </c>
      <c r="BKU29" s="63">
        <v>407287.22290607938</v>
      </c>
      <c r="BKV29" s="63">
        <v>420154.13077313424</v>
      </c>
      <c r="BKW29" s="63">
        <v>433427.52651593927</v>
      </c>
      <c r="BKX29" s="63">
        <v>447120.25178960228</v>
      </c>
      <c r="BKY29" s="63">
        <v>461245.55393932835</v>
      </c>
      <c r="BKZ29" s="64">
        <v>229613.81039999996</v>
      </c>
      <c r="BLA29" s="64">
        <v>232858.91211971681</v>
      </c>
      <c r="BLB29" s="64">
        <v>236149.87643434017</v>
      </c>
      <c r="BLC29" s="64">
        <v>239487.3515138792</v>
      </c>
      <c r="BLD29" s="64">
        <v>242871.99468884442</v>
      </c>
      <c r="BLE29" s="64">
        <v>246304.47257971187</v>
      </c>
      <c r="BLF29" s="64">
        <v>249785.46122821688</v>
      </c>
      <c r="BLG29" s="64">
        <v>253315.64623050345</v>
      </c>
      <c r="BLH29" s="64">
        <v>256895.7228721556</v>
      </c>
      <c r="BLI29" s="64">
        <v>260526.39626513692</v>
      </c>
      <c r="BLJ29" s="64">
        <v>264208.38148666534</v>
      </c>
      <c r="BLK29" s="64">
        <v>267942.40372005093</v>
      </c>
      <c r="BLL29" s="64">
        <v>271729.1983975239</v>
      </c>
      <c r="BLM29" s="64">
        <v>275569.51134508121</v>
      </c>
      <c r="BLN29" s="64">
        <v>279464.09892938036</v>
      </c>
      <c r="BLO29" s="64">
        <v>283413.72820670909</v>
      </c>
      <c r="BLP29" s="64">
        <v>287419.17707406066</v>
      </c>
      <c r="BLQ29" s="64">
        <v>291481.2344223439</v>
      </c>
      <c r="BLR29" s="64">
        <v>295600.70029175893</v>
      </c>
      <c r="BLS29" s="64">
        <v>299778.38602936862</v>
      </c>
      <c r="BLT29" s="64">
        <v>304015.11444889678</v>
      </c>
      <c r="BLU29" s="64">
        <v>308311.71999278548</v>
      </c>
      <c r="BLV29" s="64">
        <v>312669.04889654135</v>
      </c>
      <c r="BLW29" s="64">
        <v>317087.95935540635</v>
      </c>
      <c r="BLX29" s="64">
        <v>321569.3216933824</v>
      </c>
      <c r="BLY29" s="64">
        <v>326114.01853464602</v>
      </c>
      <c r="BLZ29" s="65">
        <v>59505.694597440008</v>
      </c>
      <c r="BMA29" s="65">
        <v>61385.582418342572</v>
      </c>
      <c r="BMB29" s="65">
        <v>63324.859147199</v>
      </c>
      <c r="BMC29" s="65">
        <v>65325.400982338106</v>
      </c>
      <c r="BMD29" s="65">
        <v>67389.143394439248</v>
      </c>
      <c r="BME29" s="65">
        <v>69518.082999048333</v>
      </c>
      <c r="BMF29" s="65">
        <v>71714.279488250002</v>
      </c>
      <c r="BMG29" s="65">
        <v>73979.857623364544</v>
      </c>
      <c r="BMH29" s="65">
        <v>76317.009290597605</v>
      </c>
      <c r="BMI29" s="65">
        <v>78727.99562163146</v>
      </c>
      <c r="BMJ29" s="65">
        <v>81215.149181209301</v>
      </c>
      <c r="BMK29" s="65">
        <v>83780.876223829342</v>
      </c>
      <c r="BML29" s="65">
        <v>86427.659021731481</v>
      </c>
      <c r="BMM29" s="65">
        <v>89158.058266429362</v>
      </c>
      <c r="BMN29" s="65">
        <v>91974.71554611082</v>
      </c>
      <c r="BMO29" s="65">
        <v>94880.355901303818</v>
      </c>
      <c r="BMP29" s="65">
        <v>97877.790461280136</v>
      </c>
      <c r="BMQ29" s="65">
        <v>100969.91916374771</v>
      </c>
      <c r="BMR29" s="65">
        <v>104159.73356046282</v>
      </c>
      <c r="BMS29" s="65">
        <v>107450.31971147623</v>
      </c>
      <c r="BMT29" s="65">
        <v>110844.86117081382</v>
      </c>
      <c r="BMU29" s="65">
        <v>114346.64206647976</v>
      </c>
      <c r="BMV29" s="65">
        <v>117959.0502777626</v>
      </c>
      <c r="BMW29" s="65">
        <v>121685.5807129176</v>
      </c>
      <c r="BMX29" s="65">
        <v>125529.83869039714</v>
      </c>
      <c r="BMY29" s="65">
        <v>129495.54342689968</v>
      </c>
      <c r="BMZ29" s="65">
        <v>64464.502480560004</v>
      </c>
      <c r="BNA29" s="65">
        <v>65375.570797818131</v>
      </c>
      <c r="BNB29" s="65">
        <v>66299.515123526988</v>
      </c>
      <c r="BNC29" s="65">
        <v>67236.51743261698</v>
      </c>
      <c r="BND29" s="65">
        <v>68186.762271846208</v>
      </c>
      <c r="BNE29" s="65">
        <v>69150.436796147784</v>
      </c>
      <c r="BNF29" s="65">
        <v>70127.730805490821</v>
      </c>
      <c r="BNG29" s="65">
        <v>71118.836782262428</v>
      </c>
      <c r="BNH29" s="65">
        <v>72123.949929177834</v>
      </c>
      <c r="BNI29" s="65">
        <v>73143.268207726578</v>
      </c>
      <c r="BNJ29" s="65">
        <v>74176.992377161834</v>
      </c>
      <c r="BNK29" s="65">
        <v>75225.326034040831</v>
      </c>
      <c r="BNL29" s="65">
        <v>76288.475652324109</v>
      </c>
      <c r="BNM29" s="65">
        <v>77366.65062404146</v>
      </c>
      <c r="BNN29" s="65">
        <v>78460.063300532667</v>
      </c>
      <c r="BNO29" s="65">
        <v>79568.929034271001</v>
      </c>
      <c r="BNP29" s="65">
        <v>80693.466221277864</v>
      </c>
      <c r="BNQ29" s="65">
        <v>81833.896344136781</v>
      </c>
      <c r="BNR29" s="65">
        <v>82990.444015615576</v>
      </c>
      <c r="BNS29" s="65">
        <v>84163.337022904583</v>
      </c>
      <c r="BNT29" s="65">
        <v>85352.806372480496</v>
      </c>
      <c r="BNU29" s="65">
        <v>86559.086335604152</v>
      </c>
      <c r="BNV29" s="65">
        <v>87782.41449446122</v>
      </c>
      <c r="BNW29" s="65">
        <v>89023.031788955079</v>
      </c>
      <c r="BNX29" s="65">
        <v>90281.182564161005</v>
      </c>
      <c r="BNY29" s="65">
        <v>91557.114618451029</v>
      </c>
      <c r="BNZ29" s="66">
        <v>13890.947711999999</v>
      </c>
      <c r="BOA29" s="66">
        <v>14329.786777760717</v>
      </c>
      <c r="BOB29" s="66">
        <v>14782.489528680324</v>
      </c>
      <c r="BOC29" s="66">
        <v>15249.493942553367</v>
      </c>
      <c r="BOD29" s="66">
        <v>15731.251833650513</v>
      </c>
      <c r="BOE29" s="66">
        <v>16228.229289836749</v>
      </c>
      <c r="BOF29" s="66">
        <v>16740.907123498921</v>
      </c>
      <c r="BOG29" s="66">
        <v>17269.781336718854</v>
      </c>
      <c r="BOH29" s="66">
        <v>17815.363601142079</v>
      </c>
      <c r="BOI29" s="66">
        <v>18378.181753006465</v>
      </c>
      <c r="BOJ29" s="66">
        <v>18958.78030380965</v>
      </c>
      <c r="BOK29" s="66">
        <v>19557.720967109337</v>
      </c>
      <c r="BOL29" s="66">
        <v>20175.583201966121</v>
      </c>
      <c r="BOM29" s="66">
        <v>20812.964773554639</v>
      </c>
      <c r="BON29" s="66">
        <v>21470.482331485349</v>
      </c>
      <c r="BOO29" s="66">
        <v>22148.772006396557</v>
      </c>
      <c r="BOP29" s="66">
        <v>22848.490025393745</v>
      </c>
      <c r="BOQ29" s="66">
        <v>23570.313346931773</v>
      </c>
      <c r="BOR29" s="66">
        <v>24314.940315754026</v>
      </c>
      <c r="BOS29" s="66">
        <v>25083.091338522278</v>
      </c>
      <c r="BOT29" s="66">
        <v>25875.509580790862</v>
      </c>
      <c r="BOU29" s="66">
        <v>26692.961685999446</v>
      </c>
      <c r="BOV29" s="66">
        <v>27536.238517180034</v>
      </c>
      <c r="BOW29" s="66">
        <v>28406.155922095797</v>
      </c>
      <c r="BOX29" s="66">
        <v>29303.555522551927</v>
      </c>
      <c r="BOY29" s="66">
        <v>30229.305528642224</v>
      </c>
      <c r="BOZ29" s="65">
        <v>15048.526688</v>
      </c>
      <c r="BPA29" s="65">
        <v>15261.205532314123</v>
      </c>
      <c r="BPB29" s="65">
        <v>15476.890138704266</v>
      </c>
      <c r="BPC29" s="65">
        <v>15695.622987209696</v>
      </c>
      <c r="BPD29" s="65">
        <v>15917.447158234478</v>
      </c>
      <c r="BPE29" s="65">
        <v>16142.406341032349</v>
      </c>
      <c r="BPF29" s="65">
        <v>16370.544842311503</v>
      </c>
      <c r="BPG29" s="65">
        <v>16601.907594961016</v>
      </c>
      <c r="BPH29" s="65">
        <v>16836.540166900548</v>
      </c>
      <c r="BPI29" s="65">
        <v>17074.48877005517</v>
      </c>
      <c r="BPJ29" s="65">
        <v>17315.800269457002</v>
      </c>
      <c r="BPK29" s="65">
        <v>17560.522192475481</v>
      </c>
      <c r="BPL29" s="65">
        <v>17808.702738178094</v>
      </c>
      <c r="BPM29" s="65">
        <v>18060.390786823395</v>
      </c>
      <c r="BPN29" s="65">
        <v>18315.635909488188</v>
      </c>
      <c r="BPO29" s="65">
        <v>18574.488377830778</v>
      </c>
      <c r="BPP29" s="65">
        <v>18836.99917399219</v>
      </c>
      <c r="BPQ29" s="65">
        <v>19103.220000637324</v>
      </c>
      <c r="BPR29" s="65">
        <v>19373.203291138027</v>
      </c>
      <c r="BPS29" s="65">
        <v>19647.002219900092</v>
      </c>
      <c r="BPT29" s="65">
        <v>19924.670712836174</v>
      </c>
      <c r="BPU29" s="65">
        <v>20206.263457986734</v>
      </c>
      <c r="BPV29" s="65">
        <v>20491.835916291115</v>
      </c>
      <c r="BPW29" s="65">
        <v>20781.444332510808</v>
      </c>
      <c r="BPX29" s="65">
        <v>21075.145746307084</v>
      </c>
      <c r="BPY29" s="65">
        <v>21372.998003475255</v>
      </c>
      <c r="BPZ29" s="66">
        <v>20237.338929168</v>
      </c>
      <c r="BQA29" s="66">
        <v>20876.671470999332</v>
      </c>
      <c r="BQB29" s="66">
        <v>21536.201633697478</v>
      </c>
      <c r="BQC29" s="66">
        <v>22216.567495041974</v>
      </c>
      <c r="BQD29" s="66">
        <v>22918.427290793119</v>
      </c>
      <c r="BQE29" s="66">
        <v>23642.460051517442</v>
      </c>
      <c r="BQF29" s="66">
        <v>24389.366259531609</v>
      </c>
      <c r="BQG29" s="66">
        <v>25159.868526600316</v>
      </c>
      <c r="BQH29" s="66">
        <v>25954.712293043809</v>
      </c>
      <c r="BQI29" s="66">
        <v>26774.666548931484</v>
      </c>
      <c r="BQJ29" s="66">
        <v>27620.524578059158</v>
      </c>
      <c r="BQK29" s="66">
        <v>28493.104725429912</v>
      </c>
      <c r="BQL29" s="66">
        <v>29393.251188981005</v>
      </c>
      <c r="BQM29" s="66">
        <v>30321.83483632276</v>
      </c>
      <c r="BQN29" s="66">
        <v>31279.754047279668</v>
      </c>
      <c r="BQO29" s="66">
        <v>32267.935583048828</v>
      </c>
      <c r="BQP29" s="66">
        <v>33287.335482816598</v>
      </c>
      <c r="BQQ29" s="66">
        <v>34338.939988700935</v>
      </c>
      <c r="BQR29" s="66">
        <v>35423.7664999142</v>
      </c>
      <c r="BQS29" s="66">
        <v>36542.864557069726</v>
      </c>
      <c r="BQT29" s="66">
        <v>37697.316857584221</v>
      </c>
      <c r="BQU29" s="66">
        <v>38888.240303158549</v>
      </c>
      <c r="BQV29" s="66">
        <v>40116.787080350274</v>
      </c>
      <c r="BQW29" s="66">
        <v>41384.145775283258</v>
      </c>
      <c r="BQX29" s="66">
        <v>42691.542523572927</v>
      </c>
      <c r="BQY29" s="66">
        <v>44040.242196579711</v>
      </c>
      <c r="BQZ29" s="65">
        <v>21923.783839932003</v>
      </c>
      <c r="BRA29" s="65">
        <v>22233.629787428476</v>
      </c>
      <c r="BRB29" s="65">
        <v>22547.854746863806</v>
      </c>
      <c r="BRC29" s="65">
        <v>22866.520606236583</v>
      </c>
      <c r="BRD29" s="65">
        <v>23189.690128200316</v>
      </c>
      <c r="BRE29" s="65">
        <v>23517.42696242483</v>
      </c>
      <c r="BRF29" s="65">
        <v>23849.795658132345</v>
      </c>
      <c r="BRG29" s="65">
        <v>24186.861676810724</v>
      </c>
      <c r="BRH29" s="65">
        <v>24528.691405106423</v>
      </c>
      <c r="BRI29" s="65">
        <v>24875.352167899611</v>
      </c>
      <c r="BRJ29" s="65">
        <v>25226.912241564125</v>
      </c>
      <c r="BRK29" s="65">
        <v>25583.440867414785</v>
      </c>
      <c r="BRL29" s="65">
        <v>25945.008265344793</v>
      </c>
      <c r="BRM29" s="65">
        <v>26311.685647655842</v>
      </c>
      <c r="BRN29" s="65">
        <v>26683.545233083711</v>
      </c>
      <c r="BRO29" s="65">
        <v>27060.660261022043</v>
      </c>
      <c r="BRP29" s="65">
        <v>27443.105005947175</v>
      </c>
      <c r="BRQ29" s="65">
        <v>27830.954792046836</v>
      </c>
      <c r="BRR29" s="65">
        <v>28224.28600805558</v>
      </c>
      <c r="BRS29" s="65">
        <v>28623.176122299865</v>
      </c>
      <c r="BRT29" s="65">
        <v>29027.7036979558</v>
      </c>
      <c r="BRU29" s="65">
        <v>29437.948408522509</v>
      </c>
      <c r="BRV29" s="65">
        <v>29853.991053514179</v>
      </c>
      <c r="BRW29" s="65">
        <v>30275.913574373884</v>
      </c>
      <c r="BRX29" s="65">
        <v>30703.799070612309</v>
      </c>
      <c r="BRY29" s="65">
        <v>31137.731816174568</v>
      </c>
      <c r="BRZ29" s="64">
        <v>211951.2096</v>
      </c>
      <c r="BSA29" s="64">
        <v>218647.11492886153</v>
      </c>
      <c r="BSB29" s="64">
        <v>225554.55548914592</v>
      </c>
      <c r="BSC29" s="64">
        <v>232680.21404471176</v>
      </c>
      <c r="BSD29" s="64">
        <v>240030.9844794875</v>
      </c>
      <c r="BSE29" s="64">
        <v>247613.97846711933</v>
      </c>
      <c r="BSF29" s="64">
        <v>255436.53235132509</v>
      </c>
      <c r="BSG29" s="64">
        <v>168995.31873490236</v>
      </c>
      <c r="BSH29" s="64">
        <v>144342.17144430929</v>
      </c>
      <c r="BSI29" s="64">
        <v>117962.6893751553</v>
      </c>
      <c r="BSJ29" s="64">
        <v>89772.401486663104</v>
      </c>
      <c r="BSK29" s="64">
        <v>0</v>
      </c>
      <c r="BSL29" s="64">
        <v>0</v>
      </c>
      <c r="BSM29" s="64">
        <v>0</v>
      </c>
      <c r="BSN29" s="64">
        <v>0</v>
      </c>
      <c r="BSO29" s="64">
        <v>0</v>
      </c>
      <c r="BSP29" s="64">
        <v>0</v>
      </c>
      <c r="BSQ29" s="64">
        <v>0</v>
      </c>
      <c r="BSR29" s="64">
        <v>0</v>
      </c>
      <c r="BSS29" s="64">
        <v>0</v>
      </c>
      <c r="BST29" s="64">
        <v>0</v>
      </c>
      <c r="BSU29" s="64">
        <v>0</v>
      </c>
      <c r="BSV29" s="64">
        <v>0</v>
      </c>
      <c r="BSW29" s="64">
        <v>0</v>
      </c>
      <c r="BSX29" s="64">
        <v>0</v>
      </c>
      <c r="BSY29" s="64">
        <v>0</v>
      </c>
      <c r="BSZ29" s="64">
        <v>229613.81039999996</v>
      </c>
      <c r="BTA29" s="64">
        <v>232858.91211971681</v>
      </c>
      <c r="BTB29" s="64">
        <v>236149.87643434017</v>
      </c>
      <c r="BTC29" s="64">
        <v>239487.3515138792</v>
      </c>
      <c r="BTD29" s="64">
        <v>242871.99468884442</v>
      </c>
      <c r="BTE29" s="64">
        <v>246304.47257971187</v>
      </c>
      <c r="BTF29" s="64">
        <v>249785.46122821688</v>
      </c>
      <c r="BTG29" s="63">
        <v>190155.61177036457</v>
      </c>
      <c r="BTH29" s="63">
        <v>157477.07812063137</v>
      </c>
      <c r="BTI29" s="63">
        <v>123836.8803580284</v>
      </c>
      <c r="BTJ29" s="63">
        <v>89214.363481997309</v>
      </c>
      <c r="BTK29" s="63">
        <v>0</v>
      </c>
      <c r="BTL29" s="63">
        <v>0</v>
      </c>
      <c r="BTM29" s="63">
        <v>0</v>
      </c>
      <c r="BTN29" s="63">
        <v>0</v>
      </c>
      <c r="BTO29" s="63">
        <v>0</v>
      </c>
      <c r="BTP29" s="63">
        <v>0</v>
      </c>
      <c r="BTQ29" s="63">
        <v>0</v>
      </c>
      <c r="BTR29" s="63">
        <v>0</v>
      </c>
      <c r="BTS29" s="63">
        <v>0</v>
      </c>
      <c r="BTT29" s="63">
        <v>0</v>
      </c>
      <c r="BTU29" s="63">
        <v>0</v>
      </c>
      <c r="BTV29" s="63">
        <v>0</v>
      </c>
      <c r="BTW29" s="63">
        <v>0</v>
      </c>
      <c r="BTX29" s="63">
        <v>0</v>
      </c>
      <c r="BTY29" s="63">
        <v>0</v>
      </c>
      <c r="BTZ29" s="63">
        <v>59505.694597440015</v>
      </c>
      <c r="BUA29" s="63">
        <v>61385.582418342579</v>
      </c>
      <c r="BUB29" s="63">
        <v>63324.859147199</v>
      </c>
      <c r="BUC29" s="63">
        <v>65325.400982338113</v>
      </c>
      <c r="BUD29" s="63">
        <v>67389.143394439248</v>
      </c>
      <c r="BUE29" s="63">
        <v>69518.082999048333</v>
      </c>
      <c r="BUF29" s="63">
        <v>71714.279488250002</v>
      </c>
      <c r="BUG29" s="77">
        <v>59183.886098691641</v>
      </c>
      <c r="BUH29" s="77">
        <v>45790.205574358573</v>
      </c>
      <c r="BUI29" s="77">
        <v>31491.198248652585</v>
      </c>
      <c r="BUJ29" s="77">
        <v>16243.029836241863</v>
      </c>
      <c r="BUK29" s="77">
        <v>0</v>
      </c>
      <c r="BUL29" s="63">
        <v>0</v>
      </c>
      <c r="BUM29" s="63">
        <v>0</v>
      </c>
      <c r="BUN29" s="63">
        <v>0</v>
      </c>
      <c r="BUO29" s="63">
        <v>0</v>
      </c>
      <c r="BUP29" s="63">
        <v>0</v>
      </c>
      <c r="BUQ29" s="63">
        <v>0</v>
      </c>
      <c r="BUR29" s="63">
        <v>0</v>
      </c>
      <c r="BUS29" s="63">
        <v>0</v>
      </c>
      <c r="BUT29" s="63">
        <v>0</v>
      </c>
      <c r="BUU29" s="63">
        <v>0</v>
      </c>
      <c r="BUV29" s="63">
        <v>0</v>
      </c>
      <c r="BUW29" s="63">
        <v>0</v>
      </c>
      <c r="BUX29" s="63">
        <v>0</v>
      </c>
      <c r="BUY29" s="63">
        <v>0</v>
      </c>
      <c r="BUZ29" s="63">
        <v>64464.502480560011</v>
      </c>
      <c r="BVA29" s="63">
        <v>65375.570797818138</v>
      </c>
      <c r="BVB29" s="63">
        <v>66299.515123527002</v>
      </c>
      <c r="BVC29" s="63">
        <v>67236.517432616994</v>
      </c>
      <c r="BVD29" s="63">
        <v>68186.762271846208</v>
      </c>
      <c r="BVE29" s="63">
        <v>69150.436796147798</v>
      </c>
      <c r="BVF29" s="63">
        <v>70127.730805490835</v>
      </c>
      <c r="BVG29" s="77">
        <v>56895.069425809954</v>
      </c>
      <c r="BVH29" s="77">
        <v>43274.3699575067</v>
      </c>
      <c r="BVI29" s="77">
        <v>29257.307283090639</v>
      </c>
      <c r="BVJ29" s="77">
        <v>14835.39847543237</v>
      </c>
      <c r="BVK29" s="77">
        <v>0</v>
      </c>
      <c r="BVL29" s="63">
        <v>0</v>
      </c>
      <c r="BVM29" s="63">
        <v>0</v>
      </c>
      <c r="BVN29" s="63">
        <v>0</v>
      </c>
      <c r="BVO29" s="63">
        <v>0</v>
      </c>
      <c r="BVP29" s="63">
        <v>0</v>
      </c>
      <c r="BVQ29" s="63">
        <v>0</v>
      </c>
      <c r="BVR29" s="63">
        <v>0</v>
      </c>
      <c r="BVS29" s="63">
        <v>0</v>
      </c>
      <c r="BVT29" s="63">
        <v>0</v>
      </c>
      <c r="BVU29" s="63">
        <v>0</v>
      </c>
      <c r="BVV29" s="63">
        <v>0</v>
      </c>
      <c r="BVW29" s="63">
        <v>0</v>
      </c>
      <c r="BVX29" s="63">
        <v>0</v>
      </c>
      <c r="BVY29" s="63">
        <v>0</v>
      </c>
      <c r="BVZ29" s="66">
        <v>13890.947711999999</v>
      </c>
      <c r="BWA29" s="66">
        <v>14329.786777760717</v>
      </c>
      <c r="BWB29" s="66">
        <v>14782.489528680324</v>
      </c>
      <c r="BWC29" s="66">
        <v>15249.493942553367</v>
      </c>
      <c r="BWD29" s="66">
        <v>15731.251833650513</v>
      </c>
      <c r="BWE29" s="66">
        <v>16228.229289836749</v>
      </c>
      <c r="BWF29" s="66">
        <v>16740.907123498921</v>
      </c>
      <c r="BWG29" s="66">
        <v>13815.825069375083</v>
      </c>
      <c r="BWH29" s="66">
        <v>10689.218160685246</v>
      </c>
      <c r="BWI29" s="66">
        <v>7351.2727012025871</v>
      </c>
      <c r="BWJ29" s="66">
        <v>3791.7560607619298</v>
      </c>
      <c r="BWK29" s="66">
        <v>0</v>
      </c>
      <c r="BWL29" s="66">
        <v>0</v>
      </c>
      <c r="BWM29" s="66">
        <v>0</v>
      </c>
      <c r="BWN29" s="66">
        <v>0</v>
      </c>
      <c r="BWO29" s="66">
        <v>0</v>
      </c>
      <c r="BWP29" s="66">
        <v>0</v>
      </c>
      <c r="BWQ29" s="66">
        <v>0</v>
      </c>
      <c r="BWR29" s="66">
        <v>0</v>
      </c>
      <c r="BWS29" s="66">
        <v>0</v>
      </c>
      <c r="BWT29" s="66">
        <v>0</v>
      </c>
      <c r="BWU29" s="66">
        <v>0</v>
      </c>
      <c r="BWV29" s="66">
        <v>0</v>
      </c>
      <c r="BWW29" s="66">
        <v>0</v>
      </c>
      <c r="BWX29" s="66">
        <v>0</v>
      </c>
      <c r="BWY29" s="66">
        <v>0</v>
      </c>
      <c r="BWZ29" s="66">
        <v>15048.526688</v>
      </c>
      <c r="BXA29" s="66">
        <v>15261.205532314123</v>
      </c>
      <c r="BXB29" s="66">
        <v>15476.890138704266</v>
      </c>
      <c r="BXC29" s="66">
        <v>15695.622987209696</v>
      </c>
      <c r="BXD29" s="66">
        <v>15917.447158234478</v>
      </c>
      <c r="BXE29" s="66">
        <v>16142.406341032349</v>
      </c>
      <c r="BXF29" s="66">
        <v>16370.544842311503</v>
      </c>
      <c r="BXG29" s="66">
        <v>13281.526075968812</v>
      </c>
      <c r="BXH29" s="66">
        <v>10101.924100140328</v>
      </c>
      <c r="BXI29" s="66">
        <v>6829.7955080220681</v>
      </c>
      <c r="BXJ29" s="66">
        <v>3463.1600538914008</v>
      </c>
      <c r="BXK29" s="66">
        <v>0</v>
      </c>
      <c r="BXL29" s="66">
        <v>0</v>
      </c>
      <c r="BXM29" s="66">
        <v>0</v>
      </c>
      <c r="BXN29" s="66">
        <v>0</v>
      </c>
      <c r="BXO29" s="66">
        <v>0</v>
      </c>
      <c r="BXP29" s="66">
        <v>0</v>
      </c>
      <c r="BXQ29" s="66">
        <v>0</v>
      </c>
      <c r="BXR29" s="66">
        <v>0</v>
      </c>
      <c r="BXS29" s="66">
        <v>0</v>
      </c>
      <c r="BXT29" s="66">
        <v>0</v>
      </c>
      <c r="BXU29" s="66">
        <v>0</v>
      </c>
      <c r="BXV29" s="66">
        <v>0</v>
      </c>
      <c r="BXW29" s="66">
        <v>0</v>
      </c>
      <c r="BXX29" s="66">
        <v>0</v>
      </c>
      <c r="BXY29" s="66">
        <v>0</v>
      </c>
      <c r="BXZ29" s="66">
        <v>20237.338929168</v>
      </c>
      <c r="BYA29" s="66">
        <v>20876.671470999332</v>
      </c>
      <c r="BYB29" s="66">
        <v>21536.201633697478</v>
      </c>
      <c r="BYC29" s="66">
        <v>22216.567495041974</v>
      </c>
      <c r="BYD29" s="66">
        <v>22918.427290793119</v>
      </c>
      <c r="BYE29" s="66">
        <v>23642.460051517442</v>
      </c>
      <c r="BYF29" s="66">
        <v>24389.366259531609</v>
      </c>
      <c r="BYG29" s="66">
        <v>20127.894821280253</v>
      </c>
      <c r="BYH29" s="66">
        <v>15572.827375826286</v>
      </c>
      <c r="BYI29" s="66">
        <v>10709.866619572595</v>
      </c>
      <c r="BYJ29" s="66">
        <v>5524.1049156118315</v>
      </c>
      <c r="BYK29" s="66">
        <v>0</v>
      </c>
      <c r="BYL29" s="66">
        <v>0</v>
      </c>
      <c r="BYM29" s="66">
        <v>0</v>
      </c>
      <c r="BYN29" s="66">
        <v>0</v>
      </c>
      <c r="BYO29" s="66">
        <v>0</v>
      </c>
      <c r="BYP29" s="66">
        <v>0</v>
      </c>
      <c r="BYQ29" s="66">
        <v>0</v>
      </c>
      <c r="BYR29" s="66">
        <v>0</v>
      </c>
      <c r="BYS29" s="66">
        <v>0</v>
      </c>
      <c r="BYT29" s="66">
        <v>0</v>
      </c>
      <c r="BYU29" s="66">
        <v>0</v>
      </c>
      <c r="BYV29" s="66">
        <v>0</v>
      </c>
      <c r="BYW29" s="66">
        <v>0</v>
      </c>
      <c r="BYX29" s="66">
        <v>0</v>
      </c>
      <c r="BYY29" s="66">
        <v>0</v>
      </c>
      <c r="BYZ29" s="65">
        <v>21923.783839932003</v>
      </c>
      <c r="BZA29" s="65">
        <v>22233.629787428476</v>
      </c>
      <c r="BZB29" s="65">
        <v>22547.854746863806</v>
      </c>
      <c r="BZC29" s="65">
        <v>22866.520606236583</v>
      </c>
      <c r="BZD29" s="65">
        <v>23189.690128200316</v>
      </c>
      <c r="BZE29" s="65">
        <v>23517.42696242483</v>
      </c>
      <c r="BZF29" s="65">
        <v>23849.795658132345</v>
      </c>
      <c r="BZG29" s="65">
        <v>19349.489341448581</v>
      </c>
      <c r="BZH29" s="65">
        <v>14717.214843063852</v>
      </c>
      <c r="BZI29" s="65">
        <v>9950.1408671598456</v>
      </c>
      <c r="BZJ29" s="65">
        <v>5045.3824483128255</v>
      </c>
      <c r="BZK29" s="65">
        <v>0</v>
      </c>
      <c r="BZL29" s="65">
        <v>0</v>
      </c>
      <c r="BZM29" s="65">
        <v>0</v>
      </c>
      <c r="BZN29" s="65">
        <v>0</v>
      </c>
      <c r="BZO29" s="65">
        <v>0</v>
      </c>
      <c r="BZP29" s="65">
        <v>0</v>
      </c>
      <c r="BZQ29" s="65">
        <v>0</v>
      </c>
      <c r="BZR29" s="65">
        <v>0</v>
      </c>
      <c r="BZS29" s="65">
        <v>0</v>
      </c>
      <c r="BZT29" s="65">
        <v>0</v>
      </c>
      <c r="BZU29" s="65">
        <v>0</v>
      </c>
      <c r="BZV29" s="65">
        <v>0</v>
      </c>
      <c r="BZW29" s="65">
        <v>0</v>
      </c>
      <c r="BZX29" s="65">
        <v>0</v>
      </c>
      <c r="BZY29" s="65">
        <v>0</v>
      </c>
      <c r="BZZ29" s="64">
        <v>211951.2096</v>
      </c>
      <c r="CAA29" s="64">
        <v>218647.11492886153</v>
      </c>
      <c r="CAB29" s="64">
        <v>225554.55548914592</v>
      </c>
      <c r="CAC29" s="64">
        <v>232680.21404471176</v>
      </c>
      <c r="CAD29" s="64">
        <v>240030.9844794875</v>
      </c>
      <c r="CAE29" s="64">
        <v>247613.97846711933</v>
      </c>
      <c r="CAF29" s="64">
        <v>255436.53235132509</v>
      </c>
      <c r="CAG29" s="66">
        <v>63241.491418466569</v>
      </c>
      <c r="CAH29" s="66">
        <v>65239.399522851658</v>
      </c>
      <c r="CAI29" s="66">
        <v>67300.42500008861</v>
      </c>
      <c r="CAJ29" s="66">
        <v>69426.561837161615</v>
      </c>
      <c r="CAK29" s="66">
        <v>71619.867014552729</v>
      </c>
      <c r="CAL29" s="66">
        <v>73882.462496315435</v>
      </c>
      <c r="CAM29" s="66">
        <v>76216.5372830181</v>
      </c>
      <c r="CAN29" s="66">
        <v>78624.349529543426</v>
      </c>
      <c r="CAO29" s="66">
        <v>81108.228729792841</v>
      </c>
      <c r="CAP29" s="66">
        <v>83670.577970409504</v>
      </c>
      <c r="CAQ29" s="66">
        <v>86313.876255700307</v>
      </c>
      <c r="CAR29" s="66">
        <v>89040.680906006208</v>
      </c>
      <c r="CAS29" s="66">
        <v>91853.630031841196</v>
      </c>
      <c r="CAT29" s="66">
        <v>94755.445086193606</v>
      </c>
      <c r="CAU29" s="66">
        <v>97748.933497459031</v>
      </c>
      <c r="CAV29" s="66">
        <v>100836.99138555222</v>
      </c>
      <c r="CAW29" s="66">
        <v>104022.60636382543</v>
      </c>
      <c r="CAX29" s="66">
        <v>107308.86042950455</v>
      </c>
      <c r="CAY29" s="66">
        <v>110698.93294543881</v>
      </c>
      <c r="CAZ29" s="64">
        <v>229613.81039999996</v>
      </c>
      <c r="CBA29" s="64">
        <v>232858.91211971681</v>
      </c>
      <c r="CBB29" s="64">
        <v>236149.87643434017</v>
      </c>
      <c r="CBC29" s="64">
        <v>239487.3515138792</v>
      </c>
      <c r="CBD29" s="64">
        <v>242871.99468884442</v>
      </c>
      <c r="CBE29" s="64">
        <v>246304.47257971187</v>
      </c>
      <c r="CBF29" s="64">
        <v>249785.46122821688</v>
      </c>
      <c r="CBG29" s="64">
        <v>60795.755095320827</v>
      </c>
      <c r="CBH29" s="64">
        <v>61654.973489317345</v>
      </c>
      <c r="CBI29" s="64">
        <v>62526.33510363286</v>
      </c>
      <c r="CBJ29" s="64">
        <v>63410.011556799684</v>
      </c>
      <c r="CBK29" s="64">
        <v>64306.176892812226</v>
      </c>
      <c r="CBL29" s="64">
        <v>65215.007615405739</v>
      </c>
      <c r="CBM29" s="64">
        <v>66136.682722819489</v>
      </c>
      <c r="CBN29" s="64">
        <v>67071.383743051279</v>
      </c>
      <c r="CBO29" s="64">
        <v>68019.294769610176</v>
      </c>
      <c r="CBP29" s="64">
        <v>68980.602497774555</v>
      </c>
      <c r="CBQ29" s="64">
        <v>69955.496261362525</v>
      </c>
      <c r="CBR29" s="64">
        <v>70944.168070022148</v>
      </c>
      <c r="CBS29" s="64">
        <v>71946.812647048457</v>
      </c>
      <c r="CBT29" s="64">
        <v>72963.627467735234</v>
      </c>
      <c r="CBU29" s="64">
        <v>73994.812798268511</v>
      </c>
      <c r="CBV29" s="64">
        <v>75040.571735169928</v>
      </c>
      <c r="CBW29" s="64">
        <v>76101.110245297517</v>
      </c>
      <c r="CBX29" s="64">
        <v>77176.63720641179</v>
      </c>
      <c r="CBY29" s="64">
        <v>78267.364448315042</v>
      </c>
      <c r="CBZ29" s="67">
        <v>59505.694597440008</v>
      </c>
      <c r="CCA29" s="67">
        <v>61385.582418342572</v>
      </c>
      <c r="CCB29" s="67">
        <v>63324.859147199</v>
      </c>
      <c r="CCC29" s="67">
        <v>65325.400982338106</v>
      </c>
      <c r="CCD29" s="67">
        <v>67389.143394439248</v>
      </c>
      <c r="CCE29" s="67">
        <v>69518.082999048333</v>
      </c>
      <c r="CCF29" s="67">
        <v>71714.279488250002</v>
      </c>
      <c r="CCG29" s="67"/>
      <c r="CCH29" s="67"/>
      <c r="CCI29" s="67"/>
      <c r="CCJ29" s="67"/>
      <c r="CCK29" s="67"/>
      <c r="CCL29" s="67"/>
      <c r="CCM29" s="67"/>
      <c r="CCN29" s="67"/>
      <c r="CCO29" s="67"/>
      <c r="CCP29" s="67"/>
      <c r="CCQ29" s="67"/>
      <c r="CCR29" s="67"/>
      <c r="CCS29" s="67"/>
      <c r="CCT29" s="67"/>
      <c r="CCU29" s="67"/>
      <c r="CCV29" s="67"/>
      <c r="CCW29" s="67"/>
      <c r="CCX29" s="67"/>
      <c r="CCY29" s="67"/>
      <c r="CCZ29" s="67">
        <v>64464.502480560004</v>
      </c>
      <c r="CDA29" s="67">
        <v>65375.570797818131</v>
      </c>
      <c r="CDB29" s="67">
        <v>66299.515123526988</v>
      </c>
      <c r="CDC29" s="67">
        <v>67236.51743261698</v>
      </c>
      <c r="CDD29" s="67">
        <v>68186.762271846208</v>
      </c>
      <c r="CDE29" s="67">
        <v>69150.436796147784</v>
      </c>
      <c r="CDF29" s="67">
        <v>70127.730805490821</v>
      </c>
      <c r="CDG29" s="67"/>
      <c r="CDH29" s="67"/>
      <c r="CDI29" s="67"/>
      <c r="CDJ29" s="67"/>
      <c r="CDK29" s="67"/>
      <c r="CDL29" s="67"/>
      <c r="CDM29" s="67"/>
      <c r="CDN29" s="67"/>
      <c r="CDO29" s="67"/>
      <c r="CDP29" s="67"/>
      <c r="CDQ29" s="67"/>
      <c r="CDR29" s="67"/>
      <c r="CDS29" s="67"/>
      <c r="CDT29" s="67"/>
      <c r="CDU29" s="67"/>
      <c r="CDV29" s="67"/>
      <c r="CDW29" s="67"/>
      <c r="CDX29" s="67"/>
      <c r="CDY29" s="67"/>
      <c r="CDZ29" s="65">
        <v>13890.947711999999</v>
      </c>
      <c r="CEA29" s="65">
        <v>14329.786777760717</v>
      </c>
      <c r="CEB29" s="65">
        <v>14782.489528680324</v>
      </c>
      <c r="CEC29" s="65">
        <v>15249.493942553367</v>
      </c>
      <c r="CED29" s="65">
        <v>15731.251833650513</v>
      </c>
      <c r="CEE29" s="65">
        <v>16228.229289836749</v>
      </c>
      <c r="CEF29" s="65">
        <v>16740.907123498921</v>
      </c>
      <c r="CEG29" s="65">
        <v>4876.1735538970879</v>
      </c>
      <c r="CEH29" s="65">
        <v>5030.220310910704</v>
      </c>
      <c r="CEI29" s="65">
        <v>5189.1336714371182</v>
      </c>
      <c r="CEJ29" s="65">
        <v>5353.0673798991957</v>
      </c>
      <c r="CEK29" s="65">
        <v>5522.1800377720474</v>
      </c>
      <c r="CEL29" s="65">
        <v>5696.6352570257286</v>
      </c>
      <c r="CEM29" s="65">
        <v>5876.6018184154273</v>
      </c>
      <c r="CEN29" s="65">
        <v>6062.2538347723339</v>
      </c>
      <c r="CEO29" s="65">
        <v>6253.7709194531453</v>
      </c>
      <c r="CEP29" s="65">
        <v>6451.3383601111746</v>
      </c>
      <c r="CEQ29" s="65">
        <v>6655.1472979572063</v>
      </c>
      <c r="CER29" s="65">
        <v>6865.3949126834887</v>
      </c>
      <c r="CES29" s="65">
        <v>7082.2846132298191</v>
      </c>
      <c r="CET29" s="65">
        <v>7306.026234576243</v>
      </c>
      <c r="CEU29" s="65">
        <v>7536.8362407527839</v>
      </c>
      <c r="CEV29" s="65">
        <v>7774.937934262598</v>
      </c>
      <c r="CEW29" s="65">
        <v>8020.5616721211663</v>
      </c>
      <c r="CEX29" s="65">
        <v>8273.9450887205439</v>
      </c>
      <c r="CEY29" s="65">
        <v>8535.3333257342747</v>
      </c>
      <c r="CEZ29" s="64">
        <v>15048.526688</v>
      </c>
      <c r="CFA29" s="64">
        <v>15261.205532314123</v>
      </c>
      <c r="CFB29" s="64">
        <v>15476.890138704266</v>
      </c>
      <c r="CFC29" s="64">
        <v>15695.622987209696</v>
      </c>
      <c r="CFD29" s="64">
        <v>15917.447158234478</v>
      </c>
      <c r="CFE29" s="64">
        <v>16142.406341032349</v>
      </c>
      <c r="CFF29" s="64">
        <v>16370.544842311503</v>
      </c>
      <c r="CFG29" s="64">
        <v>4687.5974385772279</v>
      </c>
      <c r="CFH29" s="64">
        <v>4753.8466353601543</v>
      </c>
      <c r="CFI29" s="64">
        <v>4821.0321233096947</v>
      </c>
      <c r="CFJ29" s="64">
        <v>4889.1671349055068</v>
      </c>
      <c r="CFK29" s="64">
        <v>4958.2650896401365</v>
      </c>
      <c r="CFL29" s="64">
        <v>5028.3395966620501</v>
      </c>
      <c r="CFM29" s="64">
        <v>5099.4044574560176</v>
      </c>
      <c r="CFN29" s="64">
        <v>5171.4736685613707</v>
      </c>
      <c r="CFO29" s="64">
        <v>5244.5614243286909</v>
      </c>
      <c r="CFP29" s="64">
        <v>5318.6821197154432</v>
      </c>
      <c r="CFQ29" s="64">
        <v>5393.8503531211272</v>
      </c>
      <c r="CFR29" s="64">
        <v>5470.0809292625017</v>
      </c>
      <c r="CFS29" s="64">
        <v>5547.3888620894377</v>
      </c>
      <c r="CFT29" s="64">
        <v>5625.7893777419786</v>
      </c>
      <c r="CFU29" s="64">
        <v>5705.2979175491964</v>
      </c>
      <c r="CFV29" s="64">
        <v>5785.9301410704329</v>
      </c>
      <c r="CFW29" s="64">
        <v>5867.7019291795214</v>
      </c>
      <c r="CFX29" s="64">
        <v>5950.6293871925891</v>
      </c>
      <c r="CFY29" s="64">
        <v>6034.7288480400721</v>
      </c>
      <c r="CFZ29" s="66">
        <v>20237.338929168</v>
      </c>
      <c r="CGA29" s="66">
        <v>20876.671470999332</v>
      </c>
      <c r="CGB29" s="66">
        <v>21536.201633697478</v>
      </c>
      <c r="CGC29" s="66">
        <v>22216.567495041974</v>
      </c>
      <c r="CGD29" s="66">
        <v>22918.427290793119</v>
      </c>
      <c r="CGE29" s="66">
        <v>23642.460051517442</v>
      </c>
      <c r="CGF29" s="66">
        <v>24389.366259531609</v>
      </c>
      <c r="CGG29" s="66">
        <v>7103.9628780989124</v>
      </c>
      <c r="CGH29" s="66">
        <v>7328.389353330017</v>
      </c>
      <c r="CGI29" s="66">
        <v>7559.9058491100659</v>
      </c>
      <c r="CGJ29" s="66">
        <v>7798.7363514519957</v>
      </c>
      <c r="CGK29" s="66">
        <v>8045.111922474327</v>
      </c>
      <c r="CGL29" s="66">
        <v>8299.2709239475789</v>
      </c>
      <c r="CGM29" s="66">
        <v>8561.4592479028961</v>
      </c>
      <c r="CGN29" s="66">
        <v>8831.9305545260231</v>
      </c>
      <c r="CGO29" s="66">
        <v>9110.9465175667283</v>
      </c>
      <c r="CGP29" s="66">
        <v>9398.7770775011577</v>
      </c>
      <c r="CGQ29" s="66">
        <v>9695.7007026920273</v>
      </c>
      <c r="CGR29" s="66">
        <v>10002.004658799304</v>
      </c>
      <c r="CGS29" s="66">
        <v>10317.98528670204</v>
      </c>
      <c r="CGT29" s="66">
        <v>10643.948289200249</v>
      </c>
      <c r="CGU29" s="66">
        <v>10980.209026774181</v>
      </c>
      <c r="CGV29" s="66">
        <v>11327.092822687138</v>
      </c>
      <c r="CGW29" s="66">
        <v>11684.935277727038</v>
      </c>
      <c r="CGX29" s="66">
        <v>12054.082594891179</v>
      </c>
      <c r="CGY29" s="66">
        <v>12434.891914328391</v>
      </c>
      <c r="CGZ29" s="65">
        <v>21923.783839932003</v>
      </c>
      <c r="CHA29" s="65">
        <v>22233.629787428476</v>
      </c>
      <c r="CHB29" s="65">
        <v>22547.854746863806</v>
      </c>
      <c r="CHC29" s="65">
        <v>22866.520606236583</v>
      </c>
      <c r="CHD29" s="65">
        <v>23189.690128200316</v>
      </c>
      <c r="CHE29" s="65">
        <v>23517.42696242483</v>
      </c>
      <c r="CHF29" s="65">
        <v>23849.795658132345</v>
      </c>
      <c r="CHG29" s="65">
        <v>6829.2315322759696</v>
      </c>
      <c r="CHH29" s="65">
        <v>6925.7481614418139</v>
      </c>
      <c r="CHI29" s="65">
        <v>7023.6288474069488</v>
      </c>
      <c r="CHJ29" s="65">
        <v>7122.8928682063415</v>
      </c>
      <c r="CHK29" s="65">
        <v>7223.5597743288808</v>
      </c>
      <c r="CHL29" s="65">
        <v>7325.6493925679415</v>
      </c>
      <c r="CHM29" s="65">
        <v>7429.1818299263559</v>
      </c>
      <c r="CHN29" s="65">
        <v>7534.1774775765762</v>
      </c>
      <c r="CHO29" s="65">
        <v>7640.6570148768114</v>
      </c>
      <c r="CHP29" s="65">
        <v>7748.6414134439083</v>
      </c>
      <c r="CHQ29" s="65">
        <v>7858.1519412838134</v>
      </c>
      <c r="CHR29" s="65">
        <v>7969.2101669803988</v>
      </c>
      <c r="CHS29" s="65">
        <v>8081.8379639434906</v>
      </c>
      <c r="CHT29" s="65">
        <v>8196.0575147169311</v>
      </c>
      <c r="CHU29" s="65">
        <v>8311.8913153475314</v>
      </c>
      <c r="CHV29" s="65">
        <v>8429.3621798157692</v>
      </c>
      <c r="CHW29" s="65">
        <v>8548.493244529096</v>
      </c>
      <c r="CHX29" s="65">
        <v>8669.3079728787707</v>
      </c>
      <c r="CHY29" s="65">
        <v>8791.8301598610542</v>
      </c>
      <c r="CHZ29" s="65">
        <v>211951.2096</v>
      </c>
      <c r="CIA29" s="65">
        <v>218647.11492886153</v>
      </c>
      <c r="CIB29" s="65">
        <v>225554.55548914592</v>
      </c>
      <c r="CIC29" s="65">
        <v>232680.21404471176</v>
      </c>
      <c r="CID29" s="65">
        <v>240030.9844794875</v>
      </c>
      <c r="CIE29" s="65">
        <v>247613.97846711933</v>
      </c>
      <c r="CIF29" s="65">
        <v>255436.53235132509</v>
      </c>
      <c r="CIG29" s="65">
        <v>40558.876496376557</v>
      </c>
      <c r="CIH29" s="65">
        <v>34642.121146634236</v>
      </c>
      <c r="CII29" s="65">
        <v>28311.045450037273</v>
      </c>
      <c r="CIJ29" s="65">
        <v>21545.376356799148</v>
      </c>
      <c r="CIK29" s="65">
        <v>0</v>
      </c>
      <c r="CIL29" s="65">
        <v>0</v>
      </c>
      <c r="CIM29" s="65">
        <v>0</v>
      </c>
      <c r="CIN29" s="65">
        <v>0</v>
      </c>
      <c r="CIO29" s="65">
        <v>0</v>
      </c>
      <c r="CIP29" s="65">
        <v>0</v>
      </c>
      <c r="CIQ29" s="65">
        <v>0</v>
      </c>
      <c r="CIR29" s="65">
        <v>0</v>
      </c>
      <c r="CIS29" s="65">
        <v>0</v>
      </c>
      <c r="CIT29" s="65">
        <v>0</v>
      </c>
      <c r="CIU29" s="65">
        <v>0</v>
      </c>
      <c r="CIV29" s="65">
        <v>0</v>
      </c>
      <c r="CIW29" s="65">
        <v>0</v>
      </c>
      <c r="CIX29" s="65">
        <v>0</v>
      </c>
      <c r="CIY29" s="65">
        <v>0</v>
      </c>
      <c r="CIZ29" s="64">
        <v>229613.81039999996</v>
      </c>
      <c r="CJA29" s="64">
        <v>232858.91211971681</v>
      </c>
      <c r="CJB29" s="64">
        <v>236149.87643434017</v>
      </c>
      <c r="CJC29" s="64">
        <v>239487.3515138792</v>
      </c>
      <c r="CJD29" s="64">
        <v>242871.99468884442</v>
      </c>
      <c r="CJE29" s="64">
        <v>246304.47257971187</v>
      </c>
      <c r="CJF29" s="64">
        <v>249785.46122821688</v>
      </c>
      <c r="CJG29" s="64">
        <v>45637.3468248875</v>
      </c>
      <c r="CJH29" s="64">
        <v>37794.498748951533</v>
      </c>
      <c r="CJI29" s="64">
        <v>29720.851285926819</v>
      </c>
      <c r="CJJ29" s="64">
        <v>21411.447235679359</v>
      </c>
      <c r="CJK29" s="65">
        <v>0</v>
      </c>
      <c r="CJL29" s="65">
        <v>0</v>
      </c>
      <c r="CJM29" s="65">
        <v>0</v>
      </c>
      <c r="CJN29" s="65">
        <v>0</v>
      </c>
      <c r="CJO29" s="65">
        <v>0</v>
      </c>
      <c r="CJP29" s="65">
        <v>0</v>
      </c>
      <c r="CJQ29" s="65">
        <v>0</v>
      </c>
      <c r="CJR29" s="65">
        <v>0</v>
      </c>
      <c r="CJS29" s="65">
        <v>0</v>
      </c>
      <c r="CJT29" s="65">
        <v>0</v>
      </c>
      <c r="CJU29" s="65">
        <v>0</v>
      </c>
      <c r="CJV29" s="65">
        <v>0</v>
      </c>
      <c r="CJW29" s="65">
        <v>0</v>
      </c>
      <c r="CJX29" s="65">
        <v>0</v>
      </c>
      <c r="CJY29" s="65">
        <v>0</v>
      </c>
      <c r="CJZ29" s="67">
        <v>59505.694597440008</v>
      </c>
      <c r="CKA29" s="67">
        <v>61385.582418342572</v>
      </c>
      <c r="CKB29" s="67">
        <v>63324.859147199</v>
      </c>
      <c r="CKC29" s="67">
        <v>65325.400982338106</v>
      </c>
      <c r="CKD29" s="67">
        <v>67389.143394439248</v>
      </c>
      <c r="CKE29" s="67">
        <v>69518.082999048333</v>
      </c>
      <c r="CKF29" s="67">
        <v>71714.279488250002</v>
      </c>
      <c r="CKG29" s="67"/>
      <c r="CKH29" s="67"/>
      <c r="CKI29" s="67"/>
      <c r="CKJ29" s="67"/>
      <c r="CKK29" s="67"/>
      <c r="CKL29" s="67"/>
      <c r="CKM29" s="67"/>
      <c r="CKN29" s="67"/>
      <c r="CKO29" s="67"/>
      <c r="CKP29" s="67"/>
      <c r="CKQ29" s="67"/>
      <c r="CKR29" s="67"/>
      <c r="CKS29" s="67"/>
      <c r="CKT29" s="67"/>
      <c r="CKU29" s="67"/>
      <c r="CKV29" s="67"/>
      <c r="CKW29" s="67"/>
      <c r="CKX29" s="67"/>
      <c r="CKY29" s="67"/>
      <c r="CKZ29" s="67">
        <v>64464.502480560004</v>
      </c>
      <c r="CLA29" s="67">
        <v>65375.570797818131</v>
      </c>
      <c r="CLB29" s="67">
        <v>66299.515123526988</v>
      </c>
      <c r="CLC29" s="67">
        <v>67236.51743261698</v>
      </c>
      <c r="CLD29" s="67">
        <v>68186.762271846208</v>
      </c>
      <c r="CLE29" s="67">
        <v>69150.436796147784</v>
      </c>
      <c r="CLF29" s="67">
        <v>70127.730805490821</v>
      </c>
      <c r="CLG29" s="67"/>
      <c r="CLH29" s="67"/>
      <c r="CLI29" s="67"/>
      <c r="CLJ29" s="67"/>
      <c r="CLK29" s="67"/>
      <c r="CLL29" s="67"/>
      <c r="CLM29" s="67"/>
      <c r="CLN29" s="67"/>
      <c r="CLO29" s="67"/>
      <c r="CLP29" s="67"/>
      <c r="CLQ29" s="67"/>
      <c r="CLR29" s="67"/>
      <c r="CLS29" s="67"/>
      <c r="CLT29" s="67"/>
      <c r="CLU29" s="67"/>
      <c r="CLV29" s="67"/>
      <c r="CLW29" s="67"/>
      <c r="CLX29" s="67"/>
      <c r="CLY29" s="67"/>
      <c r="CLZ29" s="66">
        <v>13890.947711999999</v>
      </c>
      <c r="CMA29" s="66">
        <v>14329.786777760717</v>
      </c>
      <c r="CMB29" s="66">
        <v>14782.489528680324</v>
      </c>
      <c r="CMC29" s="66">
        <v>15249.493942553367</v>
      </c>
      <c r="CMD29" s="66">
        <v>15731.251833650513</v>
      </c>
      <c r="CME29" s="66">
        <v>16228.229289836749</v>
      </c>
      <c r="CMF29" s="66">
        <v>16740.907123498921</v>
      </c>
      <c r="CMG29" s="66">
        <v>3900.9388431176708</v>
      </c>
      <c r="CMH29" s="66">
        <v>3018.132186546422</v>
      </c>
      <c r="CMI29" s="66">
        <v>2075.6534685748475</v>
      </c>
      <c r="CMJ29" s="66">
        <v>1070.613475979839</v>
      </c>
      <c r="CMK29" s="66">
        <v>0</v>
      </c>
      <c r="CML29" s="66">
        <v>0</v>
      </c>
      <c r="CMM29" s="66">
        <v>0</v>
      </c>
      <c r="CMN29" s="66">
        <v>0</v>
      </c>
      <c r="CMO29" s="66">
        <v>0</v>
      </c>
      <c r="CMP29" s="66">
        <v>0</v>
      </c>
      <c r="CMQ29" s="66">
        <v>0</v>
      </c>
      <c r="CMR29" s="66">
        <v>0</v>
      </c>
      <c r="CMS29" s="66">
        <v>0</v>
      </c>
      <c r="CMT29" s="66">
        <v>0</v>
      </c>
      <c r="CMU29" s="66">
        <v>0</v>
      </c>
      <c r="CMV29" s="66">
        <v>0</v>
      </c>
      <c r="CMW29" s="66">
        <v>0</v>
      </c>
      <c r="CMX29" s="66">
        <v>0</v>
      </c>
      <c r="CMY29" s="66">
        <v>0</v>
      </c>
      <c r="CMZ29" s="66">
        <v>15048.526688</v>
      </c>
      <c r="CNA29" s="66">
        <v>15261.205532314123</v>
      </c>
      <c r="CNB29" s="66">
        <v>15476.890138704266</v>
      </c>
      <c r="CNC29" s="66">
        <v>15695.622987209696</v>
      </c>
      <c r="CND29" s="66">
        <v>15917.447158234478</v>
      </c>
      <c r="CNE29" s="66">
        <v>16142.406341032349</v>
      </c>
      <c r="CNF29" s="66">
        <v>16370.544842311503</v>
      </c>
      <c r="CNG29" s="66">
        <v>3750.0779508617825</v>
      </c>
      <c r="CNH29" s="66">
        <v>2852.3079812160922</v>
      </c>
      <c r="CNI29" s="66">
        <v>1928.4128493238782</v>
      </c>
      <c r="CNJ29" s="66">
        <v>977.8334269811013</v>
      </c>
      <c r="CNK29" s="66">
        <v>0</v>
      </c>
      <c r="CNL29" s="66">
        <v>0</v>
      </c>
      <c r="CNM29" s="66">
        <v>0</v>
      </c>
      <c r="CNN29" s="66">
        <v>0</v>
      </c>
      <c r="CNO29" s="66">
        <v>0</v>
      </c>
      <c r="CNP29" s="66">
        <v>0</v>
      </c>
      <c r="CNQ29" s="66">
        <v>0</v>
      </c>
      <c r="CNR29" s="66">
        <v>0</v>
      </c>
      <c r="CNS29" s="66">
        <v>0</v>
      </c>
      <c r="CNT29" s="66">
        <v>0</v>
      </c>
      <c r="CNU29" s="66">
        <v>0</v>
      </c>
      <c r="CNV29" s="66">
        <v>0</v>
      </c>
      <c r="CNW29" s="66">
        <v>0</v>
      </c>
      <c r="CNX29" s="66">
        <v>0</v>
      </c>
      <c r="CNY29" s="66">
        <v>0</v>
      </c>
      <c r="CNZ29" s="66">
        <v>20237.338929168</v>
      </c>
      <c r="COA29" s="66">
        <v>20876.671470999332</v>
      </c>
      <c r="COB29" s="66">
        <v>21536.201633697478</v>
      </c>
      <c r="COC29" s="66">
        <v>22216.567495041974</v>
      </c>
      <c r="COD29" s="66">
        <v>22918.427290793119</v>
      </c>
      <c r="COE29" s="66">
        <v>23642.460051517442</v>
      </c>
      <c r="COF29" s="66">
        <v>24389.366259531609</v>
      </c>
      <c r="COG29" s="66">
        <v>5683.1703024791304</v>
      </c>
      <c r="COH29" s="66">
        <v>4397.0336119980093</v>
      </c>
      <c r="COI29" s="66">
        <v>3023.9623396440261</v>
      </c>
      <c r="COJ29" s="66">
        <v>1559.7472702903992</v>
      </c>
      <c r="COK29" s="66">
        <v>0</v>
      </c>
      <c r="COL29" s="66">
        <v>0</v>
      </c>
      <c r="COM29" s="66">
        <v>0</v>
      </c>
      <c r="CON29" s="66">
        <v>0</v>
      </c>
      <c r="COO29" s="66">
        <v>0</v>
      </c>
      <c r="COP29" s="66">
        <v>0</v>
      </c>
      <c r="COQ29" s="66">
        <v>0</v>
      </c>
      <c r="COR29" s="66">
        <v>0</v>
      </c>
      <c r="COS29" s="66">
        <v>0</v>
      </c>
      <c r="COT29" s="66">
        <v>0</v>
      </c>
      <c r="COU29" s="66">
        <v>0</v>
      </c>
      <c r="COV29" s="66">
        <v>0</v>
      </c>
      <c r="COW29" s="66">
        <v>0</v>
      </c>
      <c r="COX29" s="66">
        <v>0</v>
      </c>
      <c r="COY29" s="66">
        <v>0</v>
      </c>
      <c r="COZ29" s="65">
        <v>21923.783839932003</v>
      </c>
      <c r="CPA29" s="65">
        <v>22233.629787428476</v>
      </c>
      <c r="CPB29" s="65">
        <v>22547.854746863806</v>
      </c>
      <c r="CPC29" s="65">
        <v>22866.520606236583</v>
      </c>
      <c r="CPD29" s="65">
        <v>23189.690128200316</v>
      </c>
      <c r="CPE29" s="65">
        <v>23517.42696242483</v>
      </c>
      <c r="CPF29" s="65">
        <v>23849.795658132345</v>
      </c>
      <c r="CPG29" s="65">
        <v>5463.3852258207762</v>
      </c>
      <c r="CPH29" s="65">
        <v>4155.4488968650876</v>
      </c>
      <c r="CPI29" s="65">
        <v>2809.4515389627795</v>
      </c>
      <c r="CPJ29" s="65">
        <v>1424.5785736412681</v>
      </c>
      <c r="CPK29" s="65">
        <v>0</v>
      </c>
      <c r="CPL29" s="65">
        <v>0</v>
      </c>
      <c r="CPM29" s="65">
        <v>0</v>
      </c>
      <c r="CPN29" s="65">
        <v>0</v>
      </c>
      <c r="CPO29" s="65">
        <v>0</v>
      </c>
      <c r="CPP29" s="65">
        <v>0</v>
      </c>
      <c r="CPQ29" s="65">
        <v>0</v>
      </c>
      <c r="CPR29" s="65">
        <v>0</v>
      </c>
      <c r="CPS29" s="65">
        <v>0</v>
      </c>
      <c r="CPT29" s="65">
        <v>0</v>
      </c>
      <c r="CPU29" s="65">
        <v>0</v>
      </c>
      <c r="CPV29" s="65">
        <v>0</v>
      </c>
      <c r="CPW29" s="65">
        <v>0</v>
      </c>
      <c r="CPX29" s="65">
        <v>0</v>
      </c>
      <c r="CPY29" s="65">
        <v>0</v>
      </c>
      <c r="CPZ29" s="66">
        <v>211951.2096</v>
      </c>
      <c r="CQA29" s="66">
        <v>218647.11492886153</v>
      </c>
      <c r="CQB29" s="66">
        <v>225554.55548914592</v>
      </c>
      <c r="CQC29" s="66">
        <v>232680.21404471176</v>
      </c>
      <c r="CQD29" s="66">
        <v>240030.9844794875</v>
      </c>
      <c r="CQE29" s="66">
        <v>247613.97846711933</v>
      </c>
      <c r="CQF29" s="66">
        <v>255436.53235132509</v>
      </c>
      <c r="CQG29" s="66">
        <v>40558.876496376557</v>
      </c>
      <c r="CQH29" s="66">
        <v>34642.121146634236</v>
      </c>
      <c r="CQI29" s="66">
        <v>28311.045450037273</v>
      </c>
      <c r="CQJ29" s="66">
        <v>21545.376356799148</v>
      </c>
      <c r="CQK29" s="66">
        <v>0</v>
      </c>
      <c r="CQL29" s="66">
        <v>0</v>
      </c>
      <c r="CQM29" s="66">
        <v>0</v>
      </c>
      <c r="CQN29" s="66">
        <v>0</v>
      </c>
      <c r="CQO29" s="66">
        <v>0</v>
      </c>
      <c r="CQP29" s="66">
        <v>0</v>
      </c>
      <c r="CQQ29" s="66">
        <v>0</v>
      </c>
      <c r="CQR29" s="66">
        <v>0</v>
      </c>
      <c r="CQS29" s="66">
        <v>0</v>
      </c>
      <c r="CQT29" s="66">
        <v>0</v>
      </c>
      <c r="CQU29" s="66">
        <v>0</v>
      </c>
      <c r="CQV29" s="66">
        <v>0</v>
      </c>
      <c r="CQW29" s="66">
        <v>0</v>
      </c>
      <c r="CQX29" s="66">
        <v>0</v>
      </c>
      <c r="CQY29" s="66">
        <v>0</v>
      </c>
      <c r="CQZ29" s="66">
        <v>229613.81039999996</v>
      </c>
      <c r="CRA29" s="66">
        <v>232858.91211971681</v>
      </c>
      <c r="CRB29" s="66">
        <v>236149.87643434017</v>
      </c>
      <c r="CRC29" s="66">
        <v>239487.3515138792</v>
      </c>
      <c r="CRD29" s="66">
        <v>242871.99468884442</v>
      </c>
      <c r="CRE29" s="66">
        <v>246304.47257971187</v>
      </c>
      <c r="CRF29" s="66">
        <v>249785.46122821688</v>
      </c>
      <c r="CRG29" s="66">
        <v>45637.3468248875</v>
      </c>
      <c r="CRH29" s="66">
        <v>37794.498748951533</v>
      </c>
      <c r="CRI29" s="66">
        <v>29720.851285926819</v>
      </c>
      <c r="CRJ29" s="66">
        <v>21411.447235679359</v>
      </c>
      <c r="CRK29" s="66">
        <v>0</v>
      </c>
      <c r="CRL29" s="66">
        <v>0</v>
      </c>
      <c r="CRM29" s="66">
        <v>0</v>
      </c>
      <c r="CRN29" s="66">
        <v>0</v>
      </c>
      <c r="CRO29" s="66">
        <v>0</v>
      </c>
      <c r="CRP29" s="66">
        <v>0</v>
      </c>
      <c r="CRQ29" s="66">
        <v>0</v>
      </c>
      <c r="CRR29" s="66">
        <v>0</v>
      </c>
      <c r="CRS29" s="66">
        <v>0</v>
      </c>
      <c r="CRT29" s="66">
        <v>0</v>
      </c>
      <c r="CRU29" s="66">
        <v>0</v>
      </c>
      <c r="CRV29" s="66">
        <v>0</v>
      </c>
      <c r="CRW29" s="66">
        <v>0</v>
      </c>
      <c r="CRX29" s="66">
        <v>0</v>
      </c>
      <c r="CRY29" s="66">
        <v>0</v>
      </c>
      <c r="CRZ29" s="67">
        <v>59505.694597440008</v>
      </c>
      <c r="CSA29" s="67">
        <v>61385.582418342572</v>
      </c>
      <c r="CSB29" s="67">
        <v>63324.859147199</v>
      </c>
      <c r="CSC29" s="67">
        <v>65325.400982338106</v>
      </c>
      <c r="CSD29" s="67">
        <v>67389.143394439248</v>
      </c>
      <c r="CSE29" s="67">
        <v>69518.082999048333</v>
      </c>
      <c r="CSF29" s="67">
        <v>71714.279488250002</v>
      </c>
      <c r="CSG29" s="67"/>
      <c r="CSH29" s="67"/>
      <c r="CSI29" s="67"/>
      <c r="CSJ29" s="67"/>
      <c r="CSK29" s="67"/>
      <c r="CSL29" s="67"/>
      <c r="CSM29" s="67"/>
      <c r="CSN29" s="67"/>
      <c r="CSO29" s="67"/>
      <c r="CSP29" s="67"/>
      <c r="CSQ29" s="67"/>
      <c r="CSR29" s="67"/>
      <c r="CSS29" s="67"/>
      <c r="CST29" s="67"/>
      <c r="CSU29" s="67"/>
      <c r="CSV29" s="67"/>
      <c r="CSW29" s="67"/>
      <c r="CSX29" s="67"/>
      <c r="CSY29" s="67"/>
      <c r="CSZ29" s="67">
        <v>64464.502480560004</v>
      </c>
      <c r="CTA29" s="67">
        <v>65375.570797818131</v>
      </c>
      <c r="CTB29" s="67">
        <v>66299.515123526988</v>
      </c>
      <c r="CTC29" s="67">
        <v>67236.51743261698</v>
      </c>
      <c r="CTD29" s="67">
        <v>68186.762271846208</v>
      </c>
      <c r="CTE29" s="67">
        <v>69150.436796147784</v>
      </c>
      <c r="CTF29" s="67">
        <v>70127.730805490821</v>
      </c>
      <c r="CTG29" s="67"/>
      <c r="CTH29" s="67"/>
      <c r="CTI29" s="67"/>
      <c r="CTJ29" s="67"/>
      <c r="CTK29" s="67"/>
      <c r="CTL29" s="67"/>
      <c r="CTM29" s="67"/>
      <c r="CTN29" s="67"/>
      <c r="CTO29" s="67"/>
      <c r="CTP29" s="67"/>
      <c r="CTQ29" s="67"/>
      <c r="CTR29" s="67"/>
      <c r="CTS29" s="67"/>
      <c r="CTT29" s="67"/>
      <c r="CTU29" s="67"/>
      <c r="CTV29" s="67"/>
      <c r="CTW29" s="67"/>
      <c r="CTX29" s="67"/>
      <c r="CTY29" s="67"/>
      <c r="CTZ29" s="66">
        <v>13890.947711999999</v>
      </c>
      <c r="CUA29" s="66">
        <v>14329.786777760717</v>
      </c>
      <c r="CUB29" s="66">
        <v>14782.489528680324</v>
      </c>
      <c r="CUC29" s="66">
        <v>18589.852767310593</v>
      </c>
      <c r="CUD29" s="66">
        <v>19177.138371588586</v>
      </c>
      <c r="CUE29" s="66">
        <v>19782.977343949115</v>
      </c>
      <c r="CUF29" s="66">
        <v>20407.955817382164</v>
      </c>
      <c r="CUG29" s="66">
        <v>4755.428542155154</v>
      </c>
      <c r="CUH29" s="66">
        <v>3679.2455665440075</v>
      </c>
      <c r="CUI29" s="66">
        <v>2530.3195320528207</v>
      </c>
      <c r="CUJ29" s="66">
        <v>1305.1283514154013</v>
      </c>
      <c r="CUK29" s="66">
        <v>0</v>
      </c>
      <c r="CUL29" s="66">
        <v>0</v>
      </c>
      <c r="CUM29" s="66">
        <v>0</v>
      </c>
      <c r="CUN29" s="66">
        <v>0</v>
      </c>
      <c r="CUO29" s="66">
        <v>0</v>
      </c>
      <c r="CUP29" s="66">
        <v>0</v>
      </c>
      <c r="CUQ29" s="66">
        <v>0</v>
      </c>
      <c r="CUR29" s="66">
        <v>0</v>
      </c>
      <c r="CUS29" s="66">
        <v>0</v>
      </c>
      <c r="CUT29" s="66">
        <v>0</v>
      </c>
      <c r="CUU29" s="66">
        <v>0</v>
      </c>
      <c r="CUV29" s="66">
        <v>0</v>
      </c>
      <c r="CUW29" s="66">
        <v>0</v>
      </c>
      <c r="CUX29" s="66">
        <v>0</v>
      </c>
      <c r="CUY29" s="66">
        <v>0</v>
      </c>
      <c r="CUZ29" s="66">
        <v>15048.526688</v>
      </c>
      <c r="CVA29" s="66">
        <v>15261.205532314123</v>
      </c>
      <c r="CVB29" s="66">
        <v>15476.890138704266</v>
      </c>
      <c r="CVC29" s="65">
        <v>19133.705126387202</v>
      </c>
      <c r="CVD29" s="65">
        <v>19404.119259152252</v>
      </c>
      <c r="CVE29" s="65">
        <v>19678.355119215594</v>
      </c>
      <c r="CVF29" s="65">
        <v>19956.466718545445</v>
      </c>
      <c r="CVG29" s="65">
        <v>4571.5219950955016</v>
      </c>
      <c r="CVH29" s="65">
        <v>3477.0980347006684</v>
      </c>
      <c r="CVI29" s="65">
        <v>2350.8262686334288</v>
      </c>
      <c r="CVJ29" s="65">
        <v>1192.0250932267822</v>
      </c>
      <c r="CVK29" s="65">
        <v>0</v>
      </c>
      <c r="CVL29" s="65">
        <v>0</v>
      </c>
      <c r="CVM29" s="65">
        <v>0</v>
      </c>
      <c r="CVN29" s="65">
        <v>0</v>
      </c>
      <c r="CVO29" s="65">
        <v>0</v>
      </c>
      <c r="CVP29" s="65">
        <v>0</v>
      </c>
      <c r="CVQ29" s="65">
        <v>0</v>
      </c>
      <c r="CVR29" s="65">
        <v>0</v>
      </c>
      <c r="CVS29" s="65">
        <v>0</v>
      </c>
      <c r="CVT29" s="65">
        <v>0</v>
      </c>
      <c r="CVU29" s="65">
        <v>0</v>
      </c>
      <c r="CVV29" s="65">
        <v>0</v>
      </c>
      <c r="CVW29" s="65">
        <v>0</v>
      </c>
      <c r="CVX29" s="65">
        <v>0</v>
      </c>
      <c r="CVY29" s="65">
        <v>0</v>
      </c>
      <c r="CVZ29" s="66">
        <v>20237.338929168</v>
      </c>
      <c r="CWA29" s="66">
        <v>20876.671470999332</v>
      </c>
      <c r="CWB29" s="66">
        <v>21536.201633697478</v>
      </c>
      <c r="CWC29" s="66">
        <v>22216.567495041974</v>
      </c>
      <c r="CWD29" s="66">
        <v>22918.427290793119</v>
      </c>
      <c r="CWE29" s="66">
        <v>23642.460051517442</v>
      </c>
      <c r="CWF29" s="66">
        <v>24389.366259531609</v>
      </c>
      <c r="CWG29" s="66">
        <v>5683.1703024791304</v>
      </c>
      <c r="CWH29" s="66">
        <v>4397.0336119980093</v>
      </c>
      <c r="CWI29" s="66">
        <v>3023.9623396440261</v>
      </c>
      <c r="CWJ29" s="66">
        <v>1559.7472702903992</v>
      </c>
      <c r="CWK29" s="66">
        <v>0</v>
      </c>
      <c r="CWL29" s="66">
        <v>0</v>
      </c>
      <c r="CWM29" s="66">
        <v>0</v>
      </c>
      <c r="CWN29" s="66">
        <v>0</v>
      </c>
      <c r="CWO29" s="66">
        <v>0</v>
      </c>
      <c r="CWP29" s="66">
        <v>0</v>
      </c>
      <c r="CWQ29" s="66">
        <v>0</v>
      </c>
      <c r="CWR29" s="66">
        <v>0</v>
      </c>
      <c r="CWS29" s="66">
        <v>0</v>
      </c>
      <c r="CWT29" s="66">
        <v>0</v>
      </c>
      <c r="CWU29" s="66">
        <v>0</v>
      </c>
      <c r="CWV29" s="66">
        <v>0</v>
      </c>
      <c r="CWW29" s="66">
        <v>0</v>
      </c>
      <c r="CWX29" s="66">
        <v>0</v>
      </c>
      <c r="CWY29" s="66">
        <v>0</v>
      </c>
      <c r="CWZ29" s="65">
        <v>21923.783839932003</v>
      </c>
      <c r="CXA29" s="65">
        <v>22233.629787428476</v>
      </c>
      <c r="CXB29" s="65">
        <v>22547.854746863806</v>
      </c>
      <c r="CXC29" s="65">
        <v>22866.520606236583</v>
      </c>
      <c r="CXD29" s="65">
        <v>23189.690128200316</v>
      </c>
      <c r="CXE29" s="65">
        <v>23517.42696242483</v>
      </c>
      <c r="CXF29" s="65">
        <v>23849.795658132345</v>
      </c>
      <c r="CXG29" s="65">
        <v>5463.3852258207762</v>
      </c>
      <c r="CXH29" s="65">
        <v>4155.4488968650876</v>
      </c>
      <c r="CXI29" s="65">
        <v>2809.4515389627795</v>
      </c>
      <c r="CXJ29" s="65">
        <v>1424.5785736412681</v>
      </c>
      <c r="CXK29" s="65">
        <v>0</v>
      </c>
      <c r="CXL29" s="65">
        <v>0</v>
      </c>
      <c r="CXM29" s="65">
        <v>0</v>
      </c>
      <c r="CXN29" s="65">
        <v>0</v>
      </c>
      <c r="CXO29" s="65">
        <v>0</v>
      </c>
      <c r="CXP29" s="65">
        <v>0</v>
      </c>
      <c r="CXQ29" s="65">
        <v>0</v>
      </c>
      <c r="CXR29" s="65">
        <v>0</v>
      </c>
      <c r="CXS29" s="65">
        <v>0</v>
      </c>
      <c r="CXT29" s="65">
        <v>0</v>
      </c>
      <c r="CXU29" s="65">
        <v>0</v>
      </c>
      <c r="CXV29" s="65">
        <v>0</v>
      </c>
      <c r="CXW29" s="65">
        <v>0</v>
      </c>
      <c r="CXX29" s="65">
        <v>0</v>
      </c>
      <c r="CXY29" s="65">
        <v>0</v>
      </c>
      <c r="CXZ29" s="66">
        <v>9486880.0000000019</v>
      </c>
      <c r="CYA29" s="66">
        <v>9786586.9489065576</v>
      </c>
      <c r="CYB29" s="66">
        <v>10095762.158740086</v>
      </c>
      <c r="CYC29" s="66">
        <v>10414704.748240773</v>
      </c>
      <c r="CYD29" s="66">
        <v>10743723.285827195</v>
      </c>
      <c r="CYE29" s="66">
        <v>11083136.088128014</v>
      </c>
      <c r="CYF29" s="66">
        <v>11433271.527944794</v>
      </c>
      <c r="CYG29" s="66">
        <v>11794468.35194389</v>
      </c>
      <c r="CYH29" s="66">
        <v>12167076.00838479</v>
      </c>
      <c r="CYI29" s="66">
        <v>12551454.985201949</v>
      </c>
      <c r="CYJ29" s="66">
        <v>12947977.158767218</v>
      </c>
      <c r="CYK29" s="66">
        <v>13357026.153670274</v>
      </c>
      <c r="CYL29" s="66">
        <v>13778997.713865153</v>
      </c>
      <c r="CYM29" s="66">
        <v>14214300.085541928</v>
      </c>
      <c r="CYN29" s="66">
        <v>14663354.412093963</v>
      </c>
      <c r="CYO29" s="66">
        <v>15126595.141562892</v>
      </c>
      <c r="CYP29" s="66">
        <v>15604470.446955452</v>
      </c>
      <c r="CYQ29" s="66">
        <v>16097442.659838881</v>
      </c>
      <c r="CYR29" s="66">
        <v>16605988.717634337</v>
      </c>
      <c r="CYS29" s="66">
        <v>17130600.625041083</v>
      </c>
      <c r="CYT29" s="66">
        <v>17671785.93003786</v>
      </c>
      <c r="CYU29" s="66">
        <v>18230068.214921981</v>
      </c>
      <c r="CYV29" s="66">
        <v>18805987.602861185</v>
      </c>
      <c r="CYW29" s="66">
        <v>19400101.28044834</v>
      </c>
      <c r="CYX29" s="66">
        <v>20012984.036764577</v>
      </c>
      <c r="CYY29" s="66">
        <v>20645228.819472309</v>
      </c>
      <c r="CYZ29" s="66">
        <v>10277453.333333334</v>
      </c>
      <c r="CZA29" s="66">
        <v>10422703.226744404</v>
      </c>
      <c r="CZB29" s="66">
        <v>10570005.917755391</v>
      </c>
      <c r="CZC29" s="66">
        <v>10719390.418284221</v>
      </c>
      <c r="CZD29" s="66">
        <v>10870886.150270429</v>
      </c>
      <c r="CZE29" s="66">
        <v>11024522.951469947</v>
      </c>
      <c r="CZF29" s="66">
        <v>11180331.081331778</v>
      </c>
      <c r="CZG29" s="66">
        <v>11338341.226957729</v>
      </c>
      <c r="CZH29" s="66">
        <v>11498584.509146374</v>
      </c>
      <c r="CZI29" s="66">
        <v>11661092.488522427</v>
      </c>
      <c r="CZJ29" s="66">
        <v>11825897.17175276</v>
      </c>
      <c r="CZK29" s="66">
        <v>11993031.017850241</v>
      </c>
      <c r="CZL29" s="66">
        <v>12162526.944566691</v>
      </c>
      <c r="CZM29" s="66">
        <v>12334418.334876182</v>
      </c>
      <c r="CZN29" s="66">
        <v>12508739.043549957</v>
      </c>
      <c r="CZO29" s="66">
        <v>12685523.403824279</v>
      </c>
      <c r="CZP29" s="66">
        <v>12864806.234162513</v>
      </c>
      <c r="CZQ29" s="66">
        <v>13046622.845112778</v>
      </c>
      <c r="CZR29" s="66">
        <v>13231009.046262519</v>
      </c>
      <c r="CZS29" s="66">
        <v>13418001.153291354</v>
      </c>
      <c r="CZT29" s="66">
        <v>13607635.995123623</v>
      </c>
      <c r="CZU29" s="66">
        <v>13799950.921181994</v>
      </c>
      <c r="CZV29" s="66">
        <v>13994983.808743604</v>
      </c>
      <c r="CZW29" s="66">
        <v>14192773.070400154</v>
      </c>
      <c r="CZX29" s="66">
        <v>14393357.661623446</v>
      </c>
      <c r="CZY29" s="66">
        <v>14596777.088437829</v>
      </c>
      <c r="CZZ29" s="66">
        <v>9486880.0000000019</v>
      </c>
      <c r="DAA29" s="66">
        <v>9786586.9489065576</v>
      </c>
      <c r="DAB29" s="66">
        <v>10095762.158740086</v>
      </c>
      <c r="DAC29" s="66">
        <v>10414704.748240773</v>
      </c>
      <c r="DAD29" s="66">
        <v>10743723.285827195</v>
      </c>
      <c r="DAE29" s="66">
        <v>11083136.088128014</v>
      </c>
      <c r="DAF29" s="66">
        <v>11433271.527944794</v>
      </c>
      <c r="DAG29" s="66">
        <v>9435574.681555111</v>
      </c>
      <c r="DAH29" s="66">
        <v>7300245.6050308729</v>
      </c>
      <c r="DAI29" s="66">
        <v>5020581.9940807801</v>
      </c>
      <c r="DAJ29" s="66">
        <v>2589595.4317534436</v>
      </c>
      <c r="DAK29" s="66">
        <v>0</v>
      </c>
      <c r="DAL29" s="66">
        <v>0</v>
      </c>
      <c r="DAM29" s="66">
        <v>0</v>
      </c>
      <c r="DAN29" s="66">
        <v>0</v>
      </c>
      <c r="DAO29" s="66">
        <v>0</v>
      </c>
      <c r="DAP29" s="66">
        <v>0</v>
      </c>
      <c r="DAQ29" s="66">
        <v>0</v>
      </c>
      <c r="DAR29" s="66">
        <v>0</v>
      </c>
      <c r="DAS29" s="66">
        <v>0</v>
      </c>
      <c r="DAT29" s="66">
        <v>0</v>
      </c>
      <c r="DAU29" s="66">
        <v>0</v>
      </c>
      <c r="DAV29" s="66">
        <v>0</v>
      </c>
      <c r="DAW29" s="66">
        <v>0</v>
      </c>
      <c r="DAX29" s="66">
        <v>0</v>
      </c>
      <c r="DAY29" s="66">
        <v>0</v>
      </c>
      <c r="DAZ29" s="66">
        <v>10277453.333333334</v>
      </c>
      <c r="DBA29" s="66">
        <v>10422703.226744404</v>
      </c>
      <c r="DBB29" s="66">
        <v>10570005.917755391</v>
      </c>
      <c r="DBC29" s="66">
        <v>10719390.418284221</v>
      </c>
      <c r="DBD29" s="66">
        <v>10870886.150270429</v>
      </c>
      <c r="DBE29" s="66">
        <v>11024522.951469947</v>
      </c>
      <c r="DBF29" s="66">
        <v>11180331.081331778</v>
      </c>
      <c r="DBG29" s="66">
        <v>9070672.9815661851</v>
      </c>
      <c r="DBH29" s="66">
        <v>6899150.705487824</v>
      </c>
      <c r="DBI29" s="66">
        <v>4664436.9954089709</v>
      </c>
      <c r="DBJ29" s="66">
        <v>2365179.434350552</v>
      </c>
      <c r="DBK29" s="66">
        <v>0</v>
      </c>
      <c r="DBL29" s="66">
        <v>0</v>
      </c>
      <c r="DBM29" s="66">
        <v>0</v>
      </c>
      <c r="DBN29" s="66">
        <v>0</v>
      </c>
      <c r="DBO29" s="66">
        <v>0</v>
      </c>
      <c r="DBP29" s="66">
        <v>0</v>
      </c>
      <c r="DBQ29" s="66">
        <v>0</v>
      </c>
      <c r="DBR29" s="66">
        <v>0</v>
      </c>
      <c r="DBS29" s="66">
        <v>0</v>
      </c>
      <c r="DBT29" s="66">
        <v>0</v>
      </c>
      <c r="DBU29" s="66">
        <v>0</v>
      </c>
      <c r="DBV29" s="66">
        <v>0</v>
      </c>
      <c r="DBW29" s="66">
        <v>0</v>
      </c>
      <c r="DBX29" s="66">
        <v>0</v>
      </c>
      <c r="DBY29" s="66">
        <v>0</v>
      </c>
      <c r="DBZ29" s="66">
        <v>9486880.0000000019</v>
      </c>
      <c r="DCA29" s="66">
        <v>9786586.9489065576</v>
      </c>
      <c r="DCB29" s="66">
        <v>10095762.158740086</v>
      </c>
      <c r="DCC29" s="66">
        <v>10414704.748240773</v>
      </c>
      <c r="DCD29" s="66">
        <v>10743723.285827195</v>
      </c>
      <c r="DCE29" s="66">
        <v>11083136.088128014</v>
      </c>
      <c r="DCF29" s="66">
        <v>11433271.527944794</v>
      </c>
      <c r="DCG29" s="66">
        <v>3330202.8287841571</v>
      </c>
      <c r="DCH29" s="66">
        <v>3435409.6964851171</v>
      </c>
      <c r="DCI29" s="66">
        <v>3543940.2311158446</v>
      </c>
      <c r="DCJ29" s="66">
        <v>3655899.433063685</v>
      </c>
      <c r="DCK29" s="66">
        <v>3771395.6198598421</v>
      </c>
      <c r="DCL29" s="66">
        <v>3890540.5309736906</v>
      </c>
      <c r="DCM29" s="66">
        <v>4013449.4359177211</v>
      </c>
      <c r="DCN29" s="66">
        <v>4140241.2457677075</v>
      </c>
      <c r="DCO29" s="66">
        <v>4271038.6282059932</v>
      </c>
      <c r="DCP29" s="66">
        <v>4405968.1261991868</v>
      </c>
      <c r="DCQ29" s="66">
        <v>4545160.2804250959</v>
      </c>
      <c r="DCR29" s="66">
        <v>4688749.755567343</v>
      </c>
      <c r="DCS29" s="66">
        <v>4836875.4705998348</v>
      </c>
      <c r="DCT29" s="66">
        <v>4989680.7331871605</v>
      </c>
      <c r="DCU29" s="66">
        <v>5147313.3783309115</v>
      </c>
      <c r="DCV29" s="66">
        <v>5309925.9113960993</v>
      </c>
      <c r="DCW29" s="66">
        <v>5477675.6556560025</v>
      </c>
      <c r="DCX29" s="66">
        <v>5650724.9044982335</v>
      </c>
      <c r="DCY29" s="66">
        <v>5829241.0784392403</v>
      </c>
      <c r="DCZ29" s="66">
        <v>10277453.333333334</v>
      </c>
      <c r="DDA29" s="66">
        <v>10422703.226744404</v>
      </c>
      <c r="DDB29" s="66">
        <v>10570005.917755391</v>
      </c>
      <c r="DDC29" s="66">
        <v>10719390.418284221</v>
      </c>
      <c r="DDD29" s="66">
        <v>10870886.150270429</v>
      </c>
      <c r="DDE29" s="66">
        <v>11024522.951469947</v>
      </c>
      <c r="DDF29" s="66">
        <v>11180331.081331778</v>
      </c>
      <c r="DDG29" s="66">
        <v>3201413.9934939472</v>
      </c>
      <c r="DDH29" s="66">
        <v>3246659.155523682</v>
      </c>
      <c r="DDI29" s="66">
        <v>3292543.761465156</v>
      </c>
      <c r="DDJ29" s="66">
        <v>3339076.8484948971</v>
      </c>
      <c r="DDK29" s="66">
        <v>3386267.581510656</v>
      </c>
      <c r="DDL29" s="66">
        <v>3434125.2549364772</v>
      </c>
      <c r="DDM29" s="66">
        <v>3482659.2945532748</v>
      </c>
      <c r="DDN29" s="66">
        <v>3531879.2593552815</v>
      </c>
      <c r="DDO29" s="66">
        <v>3581794.843432737</v>
      </c>
      <c r="DDP29" s="66">
        <v>3632415.87788118</v>
      </c>
      <c r="DDQ29" s="66">
        <v>3683752.3327377257</v>
      </c>
      <c r="DDR29" s="66">
        <v>3735814.3189447108</v>
      </c>
      <c r="DDS29" s="66">
        <v>3788612.0903410888</v>
      </c>
      <c r="DDT29" s="66">
        <v>3842156.0456819641</v>
      </c>
      <c r="DDU29" s="66">
        <v>3896456.7306866804</v>
      </c>
      <c r="DDV29" s="66">
        <v>3951524.840115841</v>
      </c>
      <c r="DDW29" s="66">
        <v>4007371.2198776905</v>
      </c>
      <c r="DDX29" s="66">
        <v>4064006.8691642676</v>
      </c>
      <c r="DDY29" s="66">
        <v>4121442.9426177396</v>
      </c>
      <c r="DDZ29" s="66">
        <v>9486880.0000000019</v>
      </c>
      <c r="DEA29" s="66">
        <v>9786586.9489065576</v>
      </c>
      <c r="DEB29" s="66">
        <v>10095762.158740086</v>
      </c>
      <c r="DEC29" s="66">
        <v>10414704.748240773</v>
      </c>
      <c r="DED29" s="66">
        <v>10743723.285827195</v>
      </c>
      <c r="DEE29" s="66">
        <v>11083136.088128014</v>
      </c>
      <c r="DEF29" s="66">
        <v>11433271.527944794</v>
      </c>
      <c r="DEG29" s="66">
        <v>2664162.2630273253</v>
      </c>
      <c r="DEH29" s="66">
        <v>2061245.8178910704</v>
      </c>
      <c r="DEI29" s="66">
        <v>1417576.0924463379</v>
      </c>
      <c r="DEJ29" s="66">
        <v>731179.88661273697</v>
      </c>
      <c r="DEK29" s="66">
        <v>0</v>
      </c>
      <c r="DEL29" s="66">
        <v>0</v>
      </c>
      <c r="DEM29" s="66">
        <v>0</v>
      </c>
      <c r="DEN29" s="66">
        <v>0</v>
      </c>
      <c r="DEO29" s="66">
        <v>0</v>
      </c>
      <c r="DEP29" s="66">
        <v>0</v>
      </c>
      <c r="DEQ29" s="66">
        <v>0</v>
      </c>
      <c r="DER29" s="66">
        <v>0</v>
      </c>
      <c r="DES29" s="66">
        <v>0</v>
      </c>
      <c r="DET29" s="66">
        <v>0</v>
      </c>
      <c r="DEU29" s="66">
        <v>0</v>
      </c>
      <c r="DEV29" s="66">
        <v>0</v>
      </c>
      <c r="DEW29" s="66">
        <v>0</v>
      </c>
      <c r="DEX29" s="66">
        <v>0</v>
      </c>
      <c r="DEY29" s="66">
        <v>0</v>
      </c>
      <c r="DEZ29" s="66">
        <v>10277453.333333334</v>
      </c>
      <c r="DFA29" s="66">
        <v>10422703.226744404</v>
      </c>
      <c r="DFB29" s="66">
        <v>10570005.917755391</v>
      </c>
      <c r="DFC29" s="66">
        <v>10719390.418284221</v>
      </c>
      <c r="DFD29" s="66">
        <v>10870886.150270429</v>
      </c>
      <c r="DFE29" s="66">
        <v>11024522.951469947</v>
      </c>
      <c r="DFF29" s="66">
        <v>11180331.081331778</v>
      </c>
      <c r="DFG29" s="66">
        <v>8944264.8650654238</v>
      </c>
      <c r="DFH29" s="66">
        <v>1920848.3960963681</v>
      </c>
      <c r="DFI29" s="66">
        <v>1298663.6622094729</v>
      </c>
      <c r="DFJ29" s="66">
        <v>658508.75229303131</v>
      </c>
      <c r="DFK29" s="66">
        <v>0</v>
      </c>
      <c r="DFL29" s="66">
        <v>0</v>
      </c>
      <c r="DFM29" s="66">
        <v>0</v>
      </c>
      <c r="DFN29" s="66">
        <v>0</v>
      </c>
      <c r="DFO29" s="66">
        <v>0</v>
      </c>
      <c r="DFP29" s="66">
        <v>0</v>
      </c>
      <c r="DFQ29" s="66">
        <v>0</v>
      </c>
      <c r="DFR29" s="66">
        <v>0</v>
      </c>
      <c r="DFS29" s="66">
        <v>0</v>
      </c>
      <c r="DFT29" s="66">
        <v>0</v>
      </c>
      <c r="DFU29" s="66">
        <v>0</v>
      </c>
      <c r="DFV29" s="66">
        <v>0</v>
      </c>
      <c r="DFW29" s="66">
        <v>0</v>
      </c>
      <c r="DFX29" s="66">
        <v>0</v>
      </c>
      <c r="DFY29" s="66">
        <v>0</v>
      </c>
      <c r="DFZ29" s="66">
        <v>9486880.0000000019</v>
      </c>
      <c r="DGA29" s="66">
        <v>9786586.9489065576</v>
      </c>
      <c r="DGB29" s="66">
        <v>10095762.158740086</v>
      </c>
      <c r="DGC29" s="66">
        <v>10414704.748240773</v>
      </c>
      <c r="DGD29" s="66">
        <v>10743723.285827195</v>
      </c>
      <c r="DGE29" s="66">
        <v>8312352.0660960115</v>
      </c>
      <c r="DGF29" s="66">
        <v>8574953.645958595</v>
      </c>
      <c r="DGG29" s="66">
        <v>1998121.697270494</v>
      </c>
      <c r="DGH29" s="66">
        <v>1545934.3634183027</v>
      </c>
      <c r="DGI29" s="66">
        <v>1063182.0693347536</v>
      </c>
      <c r="DGJ29" s="66">
        <v>548384.91495955281</v>
      </c>
      <c r="DGK29" s="66">
        <v>0</v>
      </c>
      <c r="DGL29" s="66">
        <v>0</v>
      </c>
      <c r="DGM29" s="66">
        <v>0</v>
      </c>
      <c r="DGN29" s="66">
        <v>0</v>
      </c>
      <c r="DGO29" s="66">
        <v>0</v>
      </c>
      <c r="DGP29" s="66">
        <v>0</v>
      </c>
      <c r="DGQ29" s="66">
        <v>0</v>
      </c>
      <c r="DGR29" s="66">
        <v>0</v>
      </c>
      <c r="DGS29" s="66">
        <v>0</v>
      </c>
      <c r="DGT29" s="66">
        <v>0</v>
      </c>
      <c r="DGU29" s="66">
        <v>0</v>
      </c>
      <c r="DGV29" s="66">
        <v>0</v>
      </c>
      <c r="DGW29" s="66">
        <v>0</v>
      </c>
      <c r="DGX29" s="66">
        <v>0</v>
      </c>
      <c r="DGY29" s="66">
        <v>0</v>
      </c>
      <c r="DGZ29" s="66">
        <v>10277453.333333334</v>
      </c>
      <c r="DHA29" s="66">
        <v>10422703.226744404</v>
      </c>
      <c r="DHB29" s="66">
        <v>10570005.917755391</v>
      </c>
      <c r="DHC29" s="66">
        <v>10719390.418284221</v>
      </c>
      <c r="DHD29" s="66">
        <v>10870886.150270429</v>
      </c>
      <c r="DHE29" s="66">
        <v>8268392.21360246</v>
      </c>
      <c r="DHF29" s="66">
        <v>8385248.3109988337</v>
      </c>
      <c r="DHG29" s="66">
        <v>6708198.6487990674</v>
      </c>
      <c r="DHH29" s="66">
        <v>1440636.2970722762</v>
      </c>
      <c r="DHI29" s="66">
        <v>973997.74665710458</v>
      </c>
      <c r="DHJ29" s="66">
        <v>493881.56421977346</v>
      </c>
      <c r="DHK29" s="66">
        <v>0</v>
      </c>
      <c r="DHL29" s="66">
        <v>0</v>
      </c>
      <c r="DHM29" s="66">
        <v>0</v>
      </c>
      <c r="DHN29" s="66">
        <v>0</v>
      </c>
      <c r="DHO29" s="66">
        <v>0</v>
      </c>
      <c r="DHP29" s="66">
        <v>0</v>
      </c>
      <c r="DHQ29" s="66">
        <v>0</v>
      </c>
      <c r="DHR29" s="66">
        <v>0</v>
      </c>
      <c r="DHS29" s="66">
        <v>0</v>
      </c>
      <c r="DHT29" s="66">
        <v>0</v>
      </c>
      <c r="DHU29" s="66">
        <v>0</v>
      </c>
      <c r="DHV29" s="66">
        <v>0</v>
      </c>
      <c r="DHW29" s="66">
        <v>0</v>
      </c>
      <c r="DHX29" s="66">
        <v>0</v>
      </c>
      <c r="DHY29" s="66">
        <v>0</v>
      </c>
      <c r="DHZ29" s="25">
        <v>0.56000000000000005</v>
      </c>
      <c r="DIA29" s="25">
        <v>0.5</v>
      </c>
      <c r="DIB29" s="25">
        <v>0.214</v>
      </c>
      <c r="DIC29" s="25">
        <v>0.107</v>
      </c>
      <c r="DID29" s="25">
        <v>5.3499999999999999E-2</v>
      </c>
      <c r="DIE29" s="25">
        <v>0.214</v>
      </c>
      <c r="DIF29" s="25">
        <v>0.107</v>
      </c>
      <c r="DIG29" s="25">
        <v>5.3499999999999999E-2</v>
      </c>
      <c r="DIH29" s="25">
        <v>0.52400000000000002</v>
      </c>
      <c r="DII29" s="25">
        <v>0.48</v>
      </c>
      <c r="DIJ29" s="25">
        <v>2.4382400715708057</v>
      </c>
      <c r="DIK29" s="25">
        <v>2.4382400715708057</v>
      </c>
      <c r="DIL29" s="46">
        <v>0.8</v>
      </c>
      <c r="DIM29" s="46">
        <v>0.8</v>
      </c>
      <c r="DIN29" s="25">
        <v>2</v>
      </c>
      <c r="DIO29" s="25">
        <v>2</v>
      </c>
      <c r="DIP29" s="25">
        <v>509.89708657410978</v>
      </c>
      <c r="DIQ29" s="25">
        <v>518.10291342589028</v>
      </c>
      <c r="DIR29" s="25">
        <f t="shared" si="19"/>
        <v>23.744429114687946</v>
      </c>
      <c r="DIS29" s="25">
        <f t="shared" si="20"/>
        <v>32.628573200888212</v>
      </c>
      <c r="DIT29" s="66">
        <v>313363.41866027843</v>
      </c>
      <c r="DIU29" s="66">
        <v>323263.11108872702</v>
      </c>
      <c r="DIV29" s="66">
        <v>333475.55192474934</v>
      </c>
      <c r="DIW29" s="66">
        <v>344010.62143150991</v>
      </c>
      <c r="DIX29" s="66">
        <v>354878.5120067767</v>
      </c>
      <c r="DIY29" s="66">
        <v>366089.73804379313</v>
      </c>
      <c r="DIZ29" s="66">
        <v>377655.14610367222</v>
      </c>
      <c r="DJA29" s="66">
        <v>389585.92540915427</v>
      </c>
      <c r="DJB29" s="66">
        <v>401893.61866988009</v>
      </c>
      <c r="DJC29" s="66">
        <v>414590.13324965397</v>
      </c>
      <c r="DJD29" s="66">
        <v>427687.75268649904</v>
      </c>
      <c r="DJE29" s="66">
        <v>441199.14857665182</v>
      </c>
      <c r="DJF29" s="66">
        <v>455137.39283399243</v>
      </c>
      <c r="DJG29" s="66">
        <v>469515.9703367711</v>
      </c>
      <c r="DJH29" s="66">
        <v>484348.79197386734</v>
      </c>
      <c r="DJI29" s="66">
        <v>499650.20810320217</v>
      </c>
      <c r="DJJ29" s="66">
        <v>515435.02243532572</v>
      </c>
      <c r="DJK29" s="66">
        <v>531718.50635561091</v>
      </c>
      <c r="DJL29" s="66">
        <v>548516.41369890945</v>
      </c>
      <c r="DJM29" s="66">
        <v>565844.9959909661</v>
      </c>
      <c r="DJN29" s="66">
        <v>583721.01817133464</v>
      </c>
      <c r="DJO29" s="66">
        <v>602161.77481300826</v>
      </c>
      <c r="DJP29" s="66">
        <v>621185.1068544552</v>
      </c>
      <c r="DJQ29" s="66">
        <v>640809.41886025097</v>
      </c>
      <c r="DJR29" s="66">
        <v>661053.69682699977</v>
      </c>
      <c r="DJS29" s="66">
        <v>681937.52655177959</v>
      </c>
      <c r="DJT29" s="66">
        <v>3695232.634930592</v>
      </c>
      <c r="DJU29" s="66">
        <v>3747456.8707353873</v>
      </c>
      <c r="DJV29" s="66">
        <v>3800419.1847817553</v>
      </c>
      <c r="DJW29" s="66">
        <v>3854130.0082322089</v>
      </c>
      <c r="DJX29" s="66">
        <v>3908599.9196715015</v>
      </c>
      <c r="DJY29" s="66">
        <v>3963839.6471901354</v>
      </c>
      <c r="DJZ29" s="66">
        <v>4019860.0704972977</v>
      </c>
      <c r="DKA29" s="66">
        <v>4076672.2230636738</v>
      </c>
      <c r="DKB29" s="66">
        <v>4134287.294294537</v>
      </c>
      <c r="DKC29" s="66">
        <v>4192716.6317335479</v>
      </c>
      <c r="DKD29" s="66">
        <v>4251971.7432977082</v>
      </c>
      <c r="DKE29" s="66">
        <v>4312064.2995438939</v>
      </c>
      <c r="DKF29" s="66">
        <v>4373006.1359674204</v>
      </c>
      <c r="DKG29" s="66">
        <v>4434809.2553331023</v>
      </c>
      <c r="DKH29" s="66">
        <v>4497485.8300392451</v>
      </c>
      <c r="DKI29" s="66">
        <v>4561048.2045150548</v>
      </c>
      <c r="DKJ29" s="66">
        <v>4625508.8976519313</v>
      </c>
      <c r="DKK29" s="66">
        <v>4690880.6052691126</v>
      </c>
      <c r="DKL29" s="66">
        <v>4757176.2026141817</v>
      </c>
      <c r="DKM29" s="66">
        <v>4824408.7468988933</v>
      </c>
      <c r="DKN29" s="66">
        <v>4892591.4798708577</v>
      </c>
      <c r="DKO29" s="66">
        <v>4961737.8304215604</v>
      </c>
      <c r="DKP29" s="66">
        <v>5031861.4172312375</v>
      </c>
      <c r="DKQ29" s="66">
        <v>5102976.0514511401</v>
      </c>
      <c r="DKR29" s="66">
        <v>5175095.7394236978</v>
      </c>
      <c r="DKS29" s="66">
        <v>5248234.6854411336</v>
      </c>
      <c r="DKT29" s="65">
        <v>313363.41866027843</v>
      </c>
      <c r="DKU29" s="65">
        <v>323263.11108872702</v>
      </c>
      <c r="DKV29" s="65">
        <v>333475.55192474934</v>
      </c>
      <c r="DKW29" s="65">
        <v>344010.62143150991</v>
      </c>
      <c r="DKX29" s="65">
        <v>354878.5120067767</v>
      </c>
      <c r="DKY29" s="65">
        <v>366089.73804379313</v>
      </c>
      <c r="DKZ29" s="65">
        <v>377655.14610367222</v>
      </c>
      <c r="DLA29" s="78">
        <v>350627.33286823879</v>
      </c>
      <c r="DLB29" s="78">
        <v>321514.89493590407</v>
      </c>
      <c r="DLC29" s="78">
        <v>290213.09327475779</v>
      </c>
      <c r="DLD29" s="78">
        <v>256612.6516118994</v>
      </c>
      <c r="DLE29" s="78">
        <v>220599.57428832591</v>
      </c>
      <c r="DLF29" s="65">
        <v>229383.98616282854</v>
      </c>
      <c r="DLG29" s="65">
        <v>238518.19876668366</v>
      </c>
      <c r="DLH29" s="65">
        <v>248016.14138189712</v>
      </c>
      <c r="DLI29" s="65">
        <v>257892.29796312386</v>
      </c>
      <c r="DLJ29" s="65">
        <v>268161.72922507679</v>
      </c>
      <c r="DLK29" s="65">
        <v>278840.0956094701</v>
      </c>
      <c r="DLL29" s="65">
        <v>289943.68116652028</v>
      </c>
      <c r="DLM29" s="65">
        <v>301489.41838742379</v>
      </c>
      <c r="DLN29" s="65">
        <v>313494.91402567871</v>
      </c>
      <c r="DLO29" s="65">
        <v>325978.47594662796</v>
      </c>
      <c r="DLP29" s="65">
        <v>338959.14104616788</v>
      </c>
      <c r="DLQ29" s="65">
        <v>352456.70428119693</v>
      </c>
      <c r="DLR29" s="65">
        <v>366491.74885607517</v>
      </c>
      <c r="DLS29" s="65">
        <v>381085.6776111268</v>
      </c>
      <c r="DLT29" s="65">
        <v>3695232.634930592</v>
      </c>
      <c r="DLU29" s="65">
        <v>3747456.8707353873</v>
      </c>
      <c r="DLV29" s="65">
        <v>3800419.1847817553</v>
      </c>
      <c r="DLW29" s="65">
        <v>3854130.0082322089</v>
      </c>
      <c r="DLX29" s="65">
        <v>3908599.9196715015</v>
      </c>
      <c r="DLY29" s="65">
        <v>3963839.6471901354</v>
      </c>
      <c r="DLZ29" s="65">
        <v>4019860.0704972977</v>
      </c>
      <c r="DMA29" s="78">
        <v>3669005.0007573068</v>
      </c>
      <c r="DMB29" s="78">
        <v>3307429.8354356298</v>
      </c>
      <c r="DMC29" s="78">
        <v>2934901.6422134833</v>
      </c>
      <c r="DMD29" s="78">
        <v>2551183.0459786253</v>
      </c>
      <c r="DME29" s="78">
        <v>2156032.1497719469</v>
      </c>
      <c r="DMF29" s="65">
        <v>2241886.6872494854</v>
      </c>
      <c r="DMG29" s="65">
        <v>2331160.0056604445</v>
      </c>
      <c r="DMH29" s="65">
        <v>2423988.2429820835</v>
      </c>
      <c r="DMI29" s="65">
        <v>2520512.9582903553</v>
      </c>
      <c r="DMJ29" s="65">
        <v>2620881.3476314191</v>
      </c>
      <c r="DMK29" s="65">
        <v>2725246.4684892897</v>
      </c>
      <c r="DML29" s="65">
        <v>2833767.4731919295</v>
      </c>
      <c r="DMM29" s="65">
        <v>2946609.8516117134</v>
      </c>
      <c r="DMN29" s="65">
        <v>3063945.68353038</v>
      </c>
      <c r="DMO29" s="65">
        <v>3185953.901053308</v>
      </c>
      <c r="DMP29" s="65">
        <v>3312820.5614732951</v>
      </c>
      <c r="DMQ29" s="65">
        <v>3444739.1309999386</v>
      </c>
      <c r="DMR29" s="65">
        <v>3581910.7797873006</v>
      </c>
      <c r="DMS29" s="65">
        <v>3724544.6887097517</v>
      </c>
      <c r="DMT29" s="65">
        <v>262681.41042516206</v>
      </c>
      <c r="DMU29" s="65">
        <v>270979.97054745688</v>
      </c>
      <c r="DMV29" s="65">
        <v>279540.69653825334</v>
      </c>
      <c r="DMW29" s="65">
        <v>288371.87067081255</v>
      </c>
      <c r="DMX29" s="65">
        <v>297482.03686973423</v>
      </c>
      <c r="DMY29" s="65">
        <v>306880.00897697452</v>
      </c>
      <c r="DMZ29" s="65">
        <v>316574.87927900278</v>
      </c>
      <c r="DNA29" s="65">
        <v>326576.02730334504</v>
      </c>
      <c r="DNB29" s="65">
        <v>336893.12889302563</v>
      </c>
      <c r="DNC29" s="65">
        <v>347536.16556768707</v>
      </c>
      <c r="DND29" s="65">
        <v>358515.43418044236</v>
      </c>
      <c r="DNE29" s="65">
        <v>369841.55687980505</v>
      </c>
      <c r="DNF29" s="65">
        <v>381525.49138633377</v>
      </c>
      <c r="DNG29" s="65">
        <v>393578.54159393348</v>
      </c>
      <c r="DNH29" s="65">
        <v>406012.36850607005</v>
      </c>
      <c r="DNI29" s="65">
        <v>418839.00151747931</v>
      </c>
      <c r="DNJ29" s="65">
        <v>432070.85005228454</v>
      </c>
      <c r="DNK29" s="65">
        <v>445720.71556978161</v>
      </c>
      <c r="DNL29" s="65">
        <v>459801.80394950876</v>
      </c>
      <c r="DNM29" s="65">
        <v>474327.73826758156</v>
      </c>
      <c r="DNN29" s="65">
        <v>489312.571976654</v>
      </c>
      <c r="DNO29" s="65">
        <v>504770.8025022581</v>
      </c>
      <c r="DNP29" s="65">
        <v>520717.38526867499</v>
      </c>
      <c r="DNQ29" s="65">
        <v>537167.74816790794</v>
      </c>
      <c r="DNR29" s="65">
        <v>554137.8064857542</v>
      </c>
      <c r="DNS29" s="65">
        <v>571643.9782994187</v>
      </c>
      <c r="DNT29" s="65">
        <v>225699.10539758991</v>
      </c>
      <c r="DNU29" s="65">
        <v>228888.88110745847</v>
      </c>
      <c r="DNV29" s="65">
        <v>232123.73749702814</v>
      </c>
      <c r="DNW29" s="65">
        <v>235404.31168560364</v>
      </c>
      <c r="DNX29" s="65">
        <v>238731.24979681277</v>
      </c>
      <c r="DNY29" s="65">
        <v>242105.20708586351</v>
      </c>
      <c r="DNZ29" s="65">
        <v>245526.84806859918</v>
      </c>
      <c r="DOA29" s="65">
        <v>248996.84665237804</v>
      </c>
      <c r="DOB29" s="65">
        <v>252515.88626880222</v>
      </c>
      <c r="DOC29" s="65">
        <v>256084.66000832251</v>
      </c>
      <c r="DOD29" s="65">
        <v>259703.8707567458</v>
      </c>
      <c r="DOE29" s="65">
        <v>263374.23133367149</v>
      </c>
      <c r="DOF29" s="65">
        <v>267096.46463288425</v>
      </c>
      <c r="DOG29" s="65">
        <v>270871.30376473139</v>
      </c>
      <c r="DOH29" s="65">
        <v>274699.49220051232</v>
      </c>
      <c r="DOI29" s="65">
        <v>278581.78391890816</v>
      </c>
      <c r="DOJ29" s="65">
        <v>282518.94355448138</v>
      </c>
      <c r="DOK29" s="65">
        <v>286511.74654827389</v>
      </c>
      <c r="DOL29" s="65">
        <v>290560.97930053383</v>
      </c>
      <c r="DOM29" s="65">
        <v>294667.43932560022</v>
      </c>
      <c r="DON29" s="65">
        <v>298831.93540897721</v>
      </c>
      <c r="DOO29" s="65">
        <v>303055.28776662785</v>
      </c>
      <c r="DOP29" s="65">
        <v>307338.32820651931</v>
      </c>
      <c r="DOQ29" s="65">
        <v>311681.90029245114</v>
      </c>
      <c r="DOR29" s="65">
        <v>316086.85951019882</v>
      </c>
      <c r="DOS29" s="65">
        <v>320554.07343600568</v>
      </c>
      <c r="DOT29" s="65">
        <v>262681.41042516206</v>
      </c>
      <c r="DOU29" s="65">
        <v>270979.97054745688</v>
      </c>
      <c r="DOV29" s="65">
        <v>279540.69653825334</v>
      </c>
      <c r="DOW29" s="65">
        <v>288371.87067081255</v>
      </c>
      <c r="DOX29" s="65">
        <v>297482.03686973423</v>
      </c>
      <c r="DOY29" s="65">
        <v>306880.00897697452</v>
      </c>
      <c r="DOZ29" s="65">
        <v>316574.87927900278</v>
      </c>
      <c r="DPA29" s="78">
        <v>293918.42457301053</v>
      </c>
      <c r="DPB29" s="78">
        <v>269514.50311442051</v>
      </c>
      <c r="DPC29" s="78">
        <v>243275.31589738093</v>
      </c>
      <c r="DPD29" s="78">
        <v>215109.26050826543</v>
      </c>
      <c r="DPE29" s="78">
        <v>184920.77843990253</v>
      </c>
      <c r="DPF29" s="65">
        <v>192284.43853403587</v>
      </c>
      <c r="DPG29" s="65">
        <v>199941.32414040962</v>
      </c>
      <c r="DPH29" s="65">
        <v>207903.11168079358</v>
      </c>
      <c r="DPI29" s="65">
        <v>216181.94253931468</v>
      </c>
      <c r="DPJ29" s="65">
        <v>224790.4415775465</v>
      </c>
      <c r="DPK29" s="65">
        <v>233741.73638688101</v>
      </c>
      <c r="DPL29" s="65">
        <v>243049.47730754173</v>
      </c>
      <c r="DPM29" s="65">
        <v>252727.85824476648</v>
      </c>
      <c r="DPN29" s="65">
        <v>262791.63831390342</v>
      </c>
      <c r="DPO29" s="65">
        <v>273256.16434742813</v>
      </c>
      <c r="DPP29" s="65">
        <v>284137.39429820422</v>
      </c>
      <c r="DPQ29" s="65">
        <v>295451.92157467629</v>
      </c>
      <c r="DPR29" s="65">
        <v>307217.00034510507</v>
      </c>
      <c r="DPS29" s="65">
        <v>319450.57184943341</v>
      </c>
      <c r="DPT29" s="65">
        <v>225699.10539758991</v>
      </c>
      <c r="DPU29" s="65">
        <v>228888.88110745847</v>
      </c>
      <c r="DPV29" s="65">
        <v>232123.73749702814</v>
      </c>
      <c r="DPW29" s="65">
        <v>235404.31168560364</v>
      </c>
      <c r="DPX29" s="65">
        <v>238731.24979681277</v>
      </c>
      <c r="DPY29" s="65">
        <v>242105.20708586351</v>
      </c>
      <c r="DPZ29" s="65">
        <v>245526.84806859918</v>
      </c>
      <c r="DQA29" s="78">
        <v>224097.16198714022</v>
      </c>
      <c r="DQB29" s="78">
        <v>202012.70901504176</v>
      </c>
      <c r="DQC29" s="78">
        <v>179259.26200582576</v>
      </c>
      <c r="DQD29" s="78">
        <v>155822.32245404748</v>
      </c>
      <c r="DQE29" s="78">
        <v>131687.11566683574</v>
      </c>
      <c r="DQF29" s="65">
        <v>136930.97829129762</v>
      </c>
      <c r="DQG29" s="65">
        <v>142383.65477795844</v>
      </c>
      <c r="DQH29" s="65">
        <v>148053.46022432722</v>
      </c>
      <c r="DQI29" s="65">
        <v>153949.04084025323</v>
      </c>
      <c r="DQJ29" s="65">
        <v>160079.38713302475</v>
      </c>
      <c r="DQK29" s="65">
        <v>166453.84761750657</v>
      </c>
      <c r="DQL29" s="65">
        <v>173082.14307222384</v>
      </c>
      <c r="DQM29" s="65">
        <v>179974.38136313186</v>
      </c>
      <c r="DQN29" s="65">
        <v>187141.07285767765</v>
      </c>
      <c r="DQO29" s="65">
        <v>194593.14645265893</v>
      </c>
      <c r="DQP29" s="65">
        <v>202341.96624032262</v>
      </c>
      <c r="DQQ29" s="65">
        <v>210399.34883811744</v>
      </c>
      <c r="DQR29" s="65">
        <v>218777.58140852812</v>
      </c>
      <c r="DQS29" s="65">
        <v>227489.44039647063</v>
      </c>
      <c r="DQT29" s="66">
        <v>1899970.8981068726</v>
      </c>
      <c r="DQU29" s="66">
        <v>1959994.2652078439</v>
      </c>
      <c r="DQV29" s="66">
        <v>2021913.8742995358</v>
      </c>
      <c r="DQW29" s="66">
        <v>2085789.6309464157</v>
      </c>
      <c r="DQX29" s="66">
        <v>2151683.3332333514</v>
      </c>
      <c r="DQY29" s="66">
        <v>2219658.7315536062</v>
      </c>
      <c r="DQZ29" s="66">
        <v>2289781.590285637</v>
      </c>
      <c r="DRA29" s="66">
        <v>2362119.7514183708</v>
      </c>
      <c r="DRB29" s="66">
        <v>2436743.2001865134</v>
      </c>
      <c r="DRC29" s="66">
        <v>2513724.1327793887</v>
      </c>
      <c r="DRD29" s="66">
        <v>2593137.0261888229</v>
      </c>
      <c r="DRE29" s="66">
        <v>2675058.7102636374</v>
      </c>
      <c r="DRF29" s="66">
        <v>2759568.4420404728</v>
      </c>
      <c r="DRG29" s="66">
        <v>2846747.9824228506</v>
      </c>
      <c r="DRH29" s="66">
        <v>2936681.6752826581</v>
      </c>
      <c r="DRI29" s="66">
        <v>3029456.5290605873</v>
      </c>
      <c r="DRJ29" s="66">
        <v>3125162.3009444731</v>
      </c>
      <c r="DRK29" s="66">
        <v>3223891.5837069685</v>
      </c>
      <c r="DRL29" s="66">
        <v>3325739.8952865754</v>
      </c>
      <c r="DRM29" s="66">
        <v>3430805.7711986932</v>
      </c>
      <c r="DRN29" s="66">
        <v>3539190.8598660911</v>
      </c>
      <c r="DRO29" s="66">
        <v>3651000.0209610392</v>
      </c>
      <c r="DRP29" s="66">
        <v>3766341.4268542314</v>
      </c>
      <c r="DRQ29" s="66">
        <v>3885326.6672686618</v>
      </c>
      <c r="DRR29" s="66">
        <v>4008070.8572396925</v>
      </c>
      <c r="DRS29" s="66">
        <v>4134692.748485771</v>
      </c>
      <c r="DRT29" s="66">
        <v>2610858.2871798449</v>
      </c>
      <c r="DRU29" s="66">
        <v>2647757.2032463686</v>
      </c>
      <c r="DRV29" s="66">
        <v>2685177.6068304535</v>
      </c>
      <c r="DRW29" s="66">
        <v>2723126.8680464532</v>
      </c>
      <c r="DRX29" s="66">
        <v>2761612.4611695777</v>
      </c>
      <c r="DRY29" s="66">
        <v>2800641.9661079836</v>
      </c>
      <c r="DRZ29" s="66">
        <v>2840223.069895668</v>
      </c>
      <c r="DSA29" s="66">
        <v>2880363.5682064695</v>
      </c>
      <c r="DSB29" s="66">
        <v>2921071.3668894558</v>
      </c>
      <c r="DSC29" s="66">
        <v>2962354.4835260175</v>
      </c>
      <c r="DSD29" s="66">
        <v>3004221.0490089674</v>
      </c>
      <c r="DSE29" s="66">
        <v>3046679.309143954</v>
      </c>
      <c r="DSF29" s="66">
        <v>3089737.6262735091</v>
      </c>
      <c r="DSG29" s="66">
        <v>3133404.4809240513</v>
      </c>
      <c r="DSH29" s="66">
        <v>3177688.4734761608</v>
      </c>
      <c r="DSI29" s="66">
        <v>3222598.3258584635</v>
      </c>
      <c r="DSJ29" s="66">
        <v>3268142.8832654506</v>
      </c>
      <c r="DSK29" s="66">
        <v>3314331.1158995847</v>
      </c>
      <c r="DSL29" s="66">
        <v>3361172.120738015</v>
      </c>
      <c r="DSM29" s="66">
        <v>3408675.1233242704</v>
      </c>
      <c r="DSN29" s="66">
        <v>3456849.4795852723</v>
      </c>
      <c r="DSO29" s="66">
        <v>3505704.6776740211</v>
      </c>
      <c r="DSP29" s="66">
        <v>3555250.3398383362</v>
      </c>
      <c r="DSQ29" s="66">
        <v>3605496.224315994</v>
      </c>
      <c r="DSR29" s="66">
        <v>3656452.2272566631</v>
      </c>
      <c r="DSS29" s="66">
        <v>3708128.3846709863</v>
      </c>
      <c r="DST29" s="65">
        <v>1899970.8981068726</v>
      </c>
      <c r="DSU29" s="65">
        <v>1959994.2652078439</v>
      </c>
      <c r="DSV29" s="65">
        <v>2021913.8742995358</v>
      </c>
      <c r="DSW29" s="65">
        <v>2085789.6309464157</v>
      </c>
      <c r="DSX29" s="65">
        <v>2151683.3332333514</v>
      </c>
      <c r="DSY29" s="65">
        <v>2219658.7315536062</v>
      </c>
      <c r="DSZ29" s="65">
        <v>2289781.590285637</v>
      </c>
      <c r="DTA29" s="78">
        <v>2125907.7762765335</v>
      </c>
      <c r="DTB29" s="78">
        <v>1949394.5601492107</v>
      </c>
      <c r="DTC29" s="78">
        <v>1759606.892945572</v>
      </c>
      <c r="DTD29" s="78">
        <v>1555882.2157132938</v>
      </c>
      <c r="DTE29" s="78">
        <v>1337529.3551318187</v>
      </c>
      <c r="DTF29" s="65">
        <v>1390790.6036524491</v>
      </c>
      <c r="DTG29" s="65">
        <v>1446172.7481243289</v>
      </c>
      <c r="DTH29" s="65">
        <v>1503760.2439397175</v>
      </c>
      <c r="DTI29" s="65">
        <v>1563640.909556977</v>
      </c>
      <c r="DTJ29" s="65">
        <v>1625906.0604199509</v>
      </c>
      <c r="DTK29" s="65">
        <v>1690650.6482100945</v>
      </c>
      <c r="DTL29" s="65">
        <v>1757973.4056437125</v>
      </c>
      <c r="DTM29" s="65">
        <v>1827976.9970351113</v>
      </c>
      <c r="DTN29" s="65">
        <v>1900768.1748552704</v>
      </c>
      <c r="DTO29" s="65">
        <v>1976457.9425247766</v>
      </c>
      <c r="DTP29" s="65">
        <v>2055161.7236892742</v>
      </c>
      <c r="DTQ29" s="65">
        <v>2136999.538235568</v>
      </c>
      <c r="DTR29" s="65">
        <v>2222096.1853167978</v>
      </c>
      <c r="DTS29" s="65">
        <v>2310581.4336657873</v>
      </c>
      <c r="DTT29" s="65">
        <v>2610858.2871798449</v>
      </c>
      <c r="DTU29" s="65">
        <v>2647757.2032463686</v>
      </c>
      <c r="DTV29" s="65">
        <v>2685177.6068304535</v>
      </c>
      <c r="DTW29" s="65">
        <v>2723126.8680464532</v>
      </c>
      <c r="DTX29" s="65">
        <v>2761612.4611695777</v>
      </c>
      <c r="DTY29" s="65">
        <v>2800641.9661079836</v>
      </c>
      <c r="DTZ29" s="65">
        <v>2840223.069895668</v>
      </c>
      <c r="DUA29" s="78">
        <v>2592327.2113858229</v>
      </c>
      <c r="DUB29" s="78">
        <v>2336857.0935115647</v>
      </c>
      <c r="DUC29" s="78">
        <v>2073648.1384682122</v>
      </c>
      <c r="DUD29" s="78">
        <v>1802532.6294053805</v>
      </c>
      <c r="DUE29" s="78">
        <v>1523339.654571977</v>
      </c>
      <c r="DUF29" s="65">
        <v>1583999.9844646943</v>
      </c>
      <c r="DUG29" s="65">
        <v>1647075.8463181595</v>
      </c>
      <c r="DUH29" s="65">
        <v>1712663.4281132773</v>
      </c>
      <c r="DUI29" s="65">
        <v>1780862.7480960123</v>
      </c>
      <c r="DUJ29" s="65">
        <v>1851777.8073009197</v>
      </c>
      <c r="DUK29" s="65">
        <v>1925516.7481482569</v>
      </c>
      <c r="DUL29" s="65">
        <v>2002192.0193565313</v>
      </c>
      <c r="DUM29" s="65">
        <v>2081920.5474219669</v>
      </c>
      <c r="DUN29" s="65">
        <v>2164823.9149263911</v>
      </c>
      <c r="DUO29" s="65">
        <v>2251028.5459454502</v>
      </c>
      <c r="DUP29" s="65">
        <v>2340665.8988398979</v>
      </c>
      <c r="DUQ29" s="65">
        <v>2433872.6667239494</v>
      </c>
      <c r="DUR29" s="65">
        <v>2530790.9859164115</v>
      </c>
      <c r="DUS29" s="65">
        <v>2631568.652692466</v>
      </c>
      <c r="DUT29" s="65">
        <v>0</v>
      </c>
      <c r="DUU29" s="65">
        <v>0</v>
      </c>
      <c r="DUV29" s="65">
        <v>0</v>
      </c>
      <c r="DUW29" s="65">
        <v>0</v>
      </c>
      <c r="DUX29" s="65">
        <v>0</v>
      </c>
      <c r="DUY29" s="65">
        <v>0</v>
      </c>
      <c r="DUZ29" s="65">
        <v>0</v>
      </c>
      <c r="DVA29" s="65">
        <v>8088.4609775301369</v>
      </c>
      <c r="DVB29" s="65">
        <v>16687.978901269209</v>
      </c>
      <c r="DVC29" s="65">
        <v>25822.771530596339</v>
      </c>
      <c r="DVD29" s="65">
        <v>35518.076732769179</v>
      </c>
      <c r="DVE29" s="65">
        <v>45800.192766639324</v>
      </c>
      <c r="DVF29" s="65">
        <v>47247.100077938878</v>
      </c>
      <c r="DVG29" s="65">
        <v>48739.71769395614</v>
      </c>
      <c r="DVH29" s="65">
        <v>50279.489682283449</v>
      </c>
      <c r="DVI29" s="65">
        <v>51867.905731106228</v>
      </c>
      <c r="DVJ29" s="65">
        <v>53506.502590436459</v>
      </c>
      <c r="DVK29" s="65">
        <v>55196.865558877136</v>
      </c>
      <c r="DVL29" s="65">
        <v>56940.630017356263</v>
      </c>
      <c r="DVM29" s="65">
        <v>58739.483011314129</v>
      </c>
      <c r="DVN29" s="65">
        <v>60595.164882874582</v>
      </c>
      <c r="DVO29" s="65">
        <v>62509.470954579505</v>
      </c>
      <c r="DVP29" s="65">
        <v>64484.253266315296</v>
      </c>
      <c r="DVQ29" s="65">
        <v>66521.422367111882</v>
      </c>
      <c r="DVR29" s="65">
        <v>68622.949163547746</v>
      </c>
      <c r="DVS29" s="65">
        <v>70790.866826549347</v>
      </c>
      <c r="DVT29" s="64">
        <v>0</v>
      </c>
      <c r="DVU29" s="64">
        <v>0</v>
      </c>
      <c r="DVV29" s="64">
        <v>0</v>
      </c>
      <c r="DVW29" s="64">
        <v>0</v>
      </c>
      <c r="DVX29" s="64">
        <v>0</v>
      </c>
      <c r="DVY29" s="64">
        <v>0</v>
      </c>
      <c r="DVZ29" s="64">
        <v>0</v>
      </c>
      <c r="DWA29" s="64">
        <v>32657.755896731513</v>
      </c>
      <c r="DWB29" s="64">
        <v>66238.607313178974</v>
      </c>
      <c r="DWC29" s="64">
        <v>100762.12323031927</v>
      </c>
      <c r="DWD29" s="64">
        <v>136248.24138356792</v>
      </c>
      <c r="DWE29" s="64">
        <v>172717.27477722638</v>
      </c>
      <c r="DWF29" s="64">
        <v>175158.26525784246</v>
      </c>
      <c r="DWG29" s="64">
        <v>177633.75393520316</v>
      </c>
      <c r="DWH29" s="64">
        <v>180144.22836777626</v>
      </c>
      <c r="DWI29" s="64">
        <v>182690.1830046291</v>
      </c>
      <c r="DWJ29" s="64">
        <v>185272.11928281261</v>
      </c>
      <c r="DWK29" s="64">
        <v>187890.54572612137</v>
      </c>
      <c r="DWL29" s="64">
        <v>190545.97804524974</v>
      </c>
      <c r="DWM29" s="64">
        <v>193238.93923936339</v>
      </c>
      <c r="DWN29" s="64">
        <v>195969.95969910626</v>
      </c>
      <c r="DWO29" s="64">
        <v>198739.57731106333</v>
      </c>
      <c r="DWP29" s="64">
        <v>201548.33756369981</v>
      </c>
      <c r="DWQ29" s="64">
        <v>204396.79365479757</v>
      </c>
      <c r="DWR29" s="64">
        <v>207285.50660040963</v>
      </c>
      <c r="DWS29" s="64">
        <v>210215.04534535512</v>
      </c>
      <c r="DWT29" s="65">
        <v>0</v>
      </c>
      <c r="DWU29" s="65">
        <v>0</v>
      </c>
      <c r="DWV29" s="65">
        <v>0</v>
      </c>
      <c r="DWW29" s="65">
        <v>0</v>
      </c>
      <c r="DWX29" s="65">
        <v>0</v>
      </c>
      <c r="DWY29" s="65">
        <v>0</v>
      </c>
      <c r="DWZ29" s="65">
        <v>0</v>
      </c>
      <c r="DXA29" s="65">
        <v>174116.43106891064</v>
      </c>
      <c r="DXB29" s="65">
        <v>359234.14060032147</v>
      </c>
      <c r="DXC29" s="65">
        <v>555874.45271798049</v>
      </c>
      <c r="DXD29" s="65">
        <v>764580.65092005825</v>
      </c>
      <c r="DXE29" s="65">
        <v>985918.8452474263</v>
      </c>
      <c r="DXF29" s="65">
        <v>1017065.7269386231</v>
      </c>
      <c r="DXG29" s="65">
        <v>1049196.592498028</v>
      </c>
      <c r="DXH29" s="65">
        <v>1082342.5276780596</v>
      </c>
      <c r="DXI29" s="65">
        <v>1116535.6002838269</v>
      </c>
      <c r="DXJ29" s="65">
        <v>1151808.89119787</v>
      </c>
      <c r="DXK29" s="65">
        <v>1188196.5263850293</v>
      </c>
      <c r="DXL29" s="65">
        <v>1225733.7099084032</v>
      </c>
      <c r="DXM29" s="65">
        <v>1264456.7579883372</v>
      </c>
      <c r="DXN29" s="65">
        <v>1304403.1341373937</v>
      </c>
      <c r="DXO29" s="65">
        <v>1345611.4854052989</v>
      </c>
      <c r="DXP29" s="65">
        <v>1388121.6797689297</v>
      </c>
      <c r="DXQ29" s="65">
        <v>1431974.8447035125</v>
      </c>
      <c r="DXR29" s="65">
        <v>1477213.4069723543</v>
      </c>
      <c r="DXS29" s="65">
        <v>1523881.1336736029</v>
      </c>
      <c r="DXT29" s="65">
        <v>0</v>
      </c>
      <c r="DXU29" s="65">
        <v>0</v>
      </c>
      <c r="DXV29" s="65">
        <v>0</v>
      </c>
      <c r="DXW29" s="65">
        <v>0</v>
      </c>
      <c r="DXX29" s="65">
        <v>0</v>
      </c>
      <c r="DXY29" s="65">
        <v>0</v>
      </c>
      <c r="DXZ29" s="65">
        <v>0</v>
      </c>
      <c r="DYA29" s="65">
        <v>187839.28692075956</v>
      </c>
      <c r="DYB29" s="65">
        <v>380987.98961189506</v>
      </c>
      <c r="DYC29" s="65">
        <v>579558.66398337437</v>
      </c>
      <c r="DYD29" s="65">
        <v>783665.98692895286</v>
      </c>
      <c r="DYE29" s="65">
        <v>993426.7937956542</v>
      </c>
      <c r="DYF29" s="65">
        <v>1007466.7637405938</v>
      </c>
      <c r="DYG29" s="65">
        <v>1021705.1587303239</v>
      </c>
      <c r="DYH29" s="65">
        <v>1036144.7830798501</v>
      </c>
      <c r="DYI29" s="65">
        <v>1050788.4807371933</v>
      </c>
      <c r="DYJ29" s="65">
        <v>1065639.1358435156</v>
      </c>
      <c r="DYK29" s="65">
        <v>1080699.6733011673</v>
      </c>
      <c r="DYL29" s="65">
        <v>1095973.0593497579</v>
      </c>
      <c r="DYM29" s="65">
        <v>1111462.3021503696</v>
      </c>
      <c r="DYN29" s="65">
        <v>1127170.4523780297</v>
      </c>
      <c r="DYO29" s="65">
        <v>1143100.6038225524</v>
      </c>
      <c r="DYP29" s="65">
        <v>1159255.8939978769</v>
      </c>
      <c r="DYQ29" s="65">
        <v>1175639.5047600125</v>
      </c>
      <c r="DYR29" s="65">
        <v>1192254.6629337207</v>
      </c>
      <c r="DYS29" s="65">
        <v>1209104.6409480511</v>
      </c>
      <c r="DYT29" s="67">
        <v>456.1</v>
      </c>
      <c r="DYU29" s="68">
        <f ca="1">10000000*'Country Model'!$DYT$8/57000</f>
        <v>59385.964912280702</v>
      </c>
      <c r="DYV29" s="68">
        <f ca="1">10000000*'Country Model'!$DYT$8/57000</f>
        <v>59385.964912280702</v>
      </c>
      <c r="DYW29" s="38">
        <f ca="1">'Country Model'!$DYT$8/(220*8)</f>
        <v>0.19232954545454545</v>
      </c>
      <c r="DYX29" s="38">
        <f ca="1">'Country Model'!$DYT$8/(220*8)</f>
        <v>0.19232954545454545</v>
      </c>
      <c r="DYY29" s="25">
        <v>0</v>
      </c>
      <c r="DYZ29" s="25">
        <f t="shared" si="21"/>
        <v>0</v>
      </c>
      <c r="DZA29" s="25">
        <f t="shared" si="22"/>
        <v>0.05</v>
      </c>
      <c r="DZB29" s="25">
        <v>0.09</v>
      </c>
      <c r="DZC29" s="25">
        <v>0.09</v>
      </c>
      <c r="DZD29" s="25">
        <v>0.02</v>
      </c>
      <c r="DZE29" s="25">
        <v>0.23</v>
      </c>
      <c r="DZF29" s="25">
        <v>0.31</v>
      </c>
      <c r="DZG29" s="25">
        <v>0.04</v>
      </c>
      <c r="DZH29" s="25">
        <v>0.04</v>
      </c>
      <c r="DZI29" s="25">
        <v>0.32</v>
      </c>
      <c r="DZJ29" s="25">
        <v>0.61</v>
      </c>
      <c r="DZK29" s="25">
        <v>0.19</v>
      </c>
      <c r="DZL29" s="46">
        <v>0.67</v>
      </c>
      <c r="DZM29" s="46">
        <v>0.33</v>
      </c>
      <c r="DZN29" s="46">
        <v>0.33</v>
      </c>
      <c r="DZO29" s="46">
        <v>0.33</v>
      </c>
      <c r="DZP29" s="46">
        <v>0.17</v>
      </c>
      <c r="DZQ29" s="46">
        <v>1</v>
      </c>
      <c r="DZR29" s="46">
        <v>0.5</v>
      </c>
      <c r="DZS29" s="46">
        <v>0.33</v>
      </c>
      <c r="DZT29" s="46">
        <v>0.5</v>
      </c>
      <c r="DZU29" s="46">
        <v>0.17</v>
      </c>
      <c r="DZW29" s="69">
        <v>0</v>
      </c>
      <c r="DZX29" s="69">
        <v>1</v>
      </c>
      <c r="DZY29" s="69">
        <v>2</v>
      </c>
      <c r="DZZ29" s="69">
        <v>3</v>
      </c>
      <c r="EAA29" s="69">
        <v>4</v>
      </c>
      <c r="EAB29" s="69">
        <v>5</v>
      </c>
      <c r="EAC29" s="69">
        <v>6</v>
      </c>
      <c r="EAD29" s="69">
        <v>7</v>
      </c>
      <c r="EAE29" s="69">
        <v>8</v>
      </c>
      <c r="EAF29" s="69">
        <v>9</v>
      </c>
      <c r="EAG29" s="69">
        <v>10</v>
      </c>
      <c r="EAH29" s="69">
        <v>11</v>
      </c>
      <c r="EAI29" s="69">
        <v>12</v>
      </c>
      <c r="EAJ29" s="69">
        <v>13</v>
      </c>
      <c r="EAK29" s="69">
        <v>14</v>
      </c>
      <c r="EAL29" s="69">
        <v>15</v>
      </c>
      <c r="EAM29" s="69">
        <v>16</v>
      </c>
      <c r="EAN29" s="69">
        <v>17</v>
      </c>
      <c r="EAO29" s="69">
        <v>18</v>
      </c>
      <c r="EAP29" s="69">
        <v>19</v>
      </c>
      <c r="EAQ29" s="69">
        <v>20</v>
      </c>
      <c r="EAR29" s="69">
        <v>21</v>
      </c>
      <c r="EAS29" s="69">
        <v>22</v>
      </c>
      <c r="EAT29" s="69">
        <v>23</v>
      </c>
      <c r="EAU29" s="69">
        <v>24</v>
      </c>
      <c r="EAV29" s="69">
        <v>25</v>
      </c>
      <c r="EAW29" s="69">
        <v>26</v>
      </c>
      <c r="EAX29" s="69">
        <v>27</v>
      </c>
      <c r="EAY29" s="69">
        <v>28</v>
      </c>
      <c r="EAZ29" s="69">
        <v>29</v>
      </c>
      <c r="EBA29" s="69">
        <v>30</v>
      </c>
      <c r="EBB29" s="69">
        <v>31</v>
      </c>
      <c r="EBC29" s="69">
        <v>32</v>
      </c>
      <c r="EBD29" s="69">
        <v>33</v>
      </c>
      <c r="EBE29" s="69">
        <v>34</v>
      </c>
      <c r="EBF29" s="69">
        <v>35</v>
      </c>
      <c r="EBG29" s="69">
        <v>36</v>
      </c>
      <c r="EBH29" s="69">
        <v>37</v>
      </c>
      <c r="EBI29" s="69">
        <v>38</v>
      </c>
      <c r="EBJ29" s="69">
        <v>39</v>
      </c>
      <c r="EBK29" s="69">
        <v>40</v>
      </c>
      <c r="EBL29" s="69">
        <v>41</v>
      </c>
      <c r="EBM29" s="69">
        <v>42</v>
      </c>
      <c r="EBO29" s="70">
        <v>171270.73953540093</v>
      </c>
      <c r="EBP29" s="70">
        <v>176681.47844883977</v>
      </c>
      <c r="EBQ29" s="70">
        <v>182263.15196365194</v>
      </c>
      <c r="EBR29" s="70">
        <v>188021.16019956494</v>
      </c>
      <c r="EBS29" s="70">
        <v>193961.07387542917</v>
      </c>
      <c r="EBT29" s="70">
        <v>200088.63969873928</v>
      </c>
      <c r="EBU29" s="70">
        <v>206409.78592541997</v>
      </c>
      <c r="EBV29" s="70">
        <v>212930.62809525485</v>
      </c>
      <c r="EBW29" s="70">
        <v>219657.4749485075</v>
      </c>
      <c r="EBX29" s="70">
        <v>226596.83452945884</v>
      </c>
      <c r="EBY29" s="70">
        <v>233755.42048276574</v>
      </c>
      <c r="EBZ29" s="70">
        <v>241140.15854873252</v>
      </c>
      <c r="ECA29" s="70">
        <v>248758.19326377942</v>
      </c>
      <c r="ECB29" s="70">
        <v>256616.89487259023</v>
      </c>
      <c r="ECC29" s="70">
        <v>264723.86645862681</v>
      </c>
      <c r="ECD29" s="70">
        <v>273086.95129990886</v>
      </c>
      <c r="ECE29" s="70">
        <v>281714.24045717542</v>
      </c>
      <c r="ECF29" s="70">
        <v>290614.08060176967</v>
      </c>
      <c r="ECG29" s="70">
        <v>299795.08209081989</v>
      </c>
      <c r="ECH29" s="70">
        <v>309266.1272975296</v>
      </c>
      <c r="ECI29" s="70">
        <v>319036.37920463597</v>
      </c>
      <c r="ECJ29" s="70">
        <v>329115.29026935028</v>
      </c>
      <c r="ECK29" s="70">
        <v>339512.61156835716</v>
      </c>
      <c r="ECL29" s="70">
        <v>350238.40223172063</v>
      </c>
      <c r="ECM29" s="70">
        <v>361303.03917482274</v>
      </c>
      <c r="ECN29" s="70">
        <v>372717.22713775176</v>
      </c>
      <c r="ECO29" s="70">
        <v>2145453.2498440039</v>
      </c>
      <c r="ECP29" s="70">
        <v>2175774.657857365</v>
      </c>
      <c r="ECQ29" s="70">
        <v>2206524.5943338741</v>
      </c>
      <c r="ECR29" s="70">
        <v>2237709.1156098228</v>
      </c>
      <c r="ECS29" s="70">
        <v>2269334.3636149028</v>
      </c>
      <c r="ECT29" s="70">
        <v>2301406.5670818915</v>
      </c>
      <c r="ECU29" s="70">
        <v>2333932.0427734228</v>
      </c>
      <c r="ECV29" s="70">
        <v>2366917.1967261061</v>
      </c>
      <c r="ECW29" s="70">
        <v>2400368.5255122222</v>
      </c>
      <c r="ECX29" s="70">
        <v>2434292.6175192501</v>
      </c>
      <c r="ECY29" s="70">
        <v>2468696.1542474823</v>
      </c>
      <c r="ECZ29" s="70">
        <v>2503585.9116259739</v>
      </c>
      <c r="EDA29" s="70">
        <v>2538968.7613470913</v>
      </c>
      <c r="EDB29" s="70">
        <v>2574851.6722199242</v>
      </c>
      <c r="EDC29" s="70">
        <v>2611241.7115428234</v>
      </c>
      <c r="EDD29" s="70">
        <v>2648146.0464953342</v>
      </c>
      <c r="EDE29" s="70">
        <v>2685571.945549808</v>
      </c>
      <c r="EDF29" s="70">
        <v>2723526.7799029551</v>
      </c>
      <c r="EDG29" s="70">
        <v>2762018.0249276403</v>
      </c>
      <c r="EDH29" s="70">
        <v>2801053.2616451858</v>
      </c>
      <c r="EDI29" s="70">
        <v>2840640.17821849</v>
      </c>
      <c r="EDJ29" s="70">
        <v>2880786.5714662438</v>
      </c>
      <c r="EDK29" s="70">
        <v>2921500.3483985495</v>
      </c>
      <c r="EDL29" s="70">
        <v>2962789.5277742408</v>
      </c>
      <c r="EDM29" s="70">
        <v>3004662.2416802128</v>
      </c>
      <c r="EDN29" s="70">
        <v>3047126.7371330732</v>
      </c>
      <c r="EDO29" s="71">
        <v>171270.73953540093</v>
      </c>
      <c r="EDP29" s="71">
        <v>176681.47844883977</v>
      </c>
      <c r="EDQ29" s="71">
        <v>182263.15196365194</v>
      </c>
      <c r="EDR29" s="71">
        <v>188021.16019956494</v>
      </c>
      <c r="EDS29" s="71">
        <v>193961.07387542917</v>
      </c>
      <c r="EDT29" s="71">
        <v>200088.63969873928</v>
      </c>
      <c r="EDU29" s="71">
        <v>206409.78592541997</v>
      </c>
      <c r="EDV29" s="79">
        <v>191637.56528572936</v>
      </c>
      <c r="EDW29" s="79">
        <v>175725.97995880601</v>
      </c>
      <c r="EDX29" s="79">
        <v>158617.78417062119</v>
      </c>
      <c r="EDY29" s="79">
        <v>140253.25228965943</v>
      </c>
      <c r="EDZ29" s="79">
        <v>120570.07927436626</v>
      </c>
      <c r="EEA29" s="71">
        <v>125371.25461436562</v>
      </c>
      <c r="EEB29" s="71">
        <v>130363.61573432092</v>
      </c>
      <c r="EEC29" s="71">
        <v>135554.77577057251</v>
      </c>
      <c r="EED29" s="71">
        <v>140952.65101927181</v>
      </c>
      <c r="EEE29" s="71">
        <v>146565.47300839314</v>
      </c>
      <c r="EEF29" s="71">
        <v>152401.80105046026</v>
      </c>
      <c r="EEG29" s="71">
        <v>158470.53529513054</v>
      </c>
      <c r="EEH29" s="71">
        <v>164780.93030154106</v>
      </c>
      <c r="EEI29" s="71">
        <v>171342.60915111375</v>
      </c>
      <c r="EEJ29" s="71">
        <v>178165.57812234154</v>
      </c>
      <c r="EEK29" s="71">
        <v>185260.24194993329</v>
      </c>
      <c r="EEL29" s="71">
        <v>192637.41969158748</v>
      </c>
      <c r="EEM29" s="71">
        <v>200308.36122659061</v>
      </c>
      <c r="EEN29" s="71">
        <v>208284.76441140013</v>
      </c>
      <c r="EEO29" s="71">
        <v>2145453.2498440039</v>
      </c>
      <c r="EEP29" s="71">
        <v>2175774.657857365</v>
      </c>
      <c r="EEQ29" s="71">
        <v>2206524.5943338741</v>
      </c>
      <c r="EER29" s="71">
        <v>2237709.1156098228</v>
      </c>
      <c r="EES29" s="71">
        <v>2269334.3636149028</v>
      </c>
      <c r="EET29" s="71">
        <v>2301406.5670818915</v>
      </c>
      <c r="EEU29" s="71">
        <v>2333932.0427734228</v>
      </c>
      <c r="EEV29" s="79">
        <v>2130225.4770534956</v>
      </c>
      <c r="EEW29" s="79">
        <v>1920294.8204097778</v>
      </c>
      <c r="EEX29" s="79">
        <v>1704004.8322634748</v>
      </c>
      <c r="EEY29" s="79">
        <v>1481217.6925484894</v>
      </c>
      <c r="EEZ29" s="79">
        <v>1251792.9558129869</v>
      </c>
      <c r="EFA29" s="71">
        <v>1301640.1277349514</v>
      </c>
      <c r="EFB29" s="71">
        <v>1353472.244960434</v>
      </c>
      <c r="EFC29" s="71">
        <v>1407368.349242578</v>
      </c>
      <c r="EFD29" s="71">
        <v>1463410.6298261627</v>
      </c>
      <c r="EFE29" s="71">
        <v>1521684.5487826718</v>
      </c>
      <c r="EFF29" s="71">
        <v>1582278.9713362837</v>
      </c>
      <c r="EFG29" s="71">
        <v>1645286.3013795214</v>
      </c>
      <c r="EFH29" s="71">
        <v>1710802.6223852218</v>
      </c>
      <c r="EFI29" s="71">
        <v>1778927.8439297054</v>
      </c>
      <c r="EFJ29" s="71">
        <v>1849765.8540505911</v>
      </c>
      <c r="EFK29" s="71">
        <v>1923424.6776715913</v>
      </c>
      <c r="EFL29" s="71">
        <v>2000016.6413358834</v>
      </c>
      <c r="EFM29" s="71">
        <v>2079658.5444992639</v>
      </c>
      <c r="EFN29" s="71">
        <v>2162471.8376443041</v>
      </c>
      <c r="EFO29" s="70">
        <v>0</v>
      </c>
      <c r="EFP29" s="70">
        <v>0</v>
      </c>
      <c r="EFQ29" s="70">
        <v>0</v>
      </c>
      <c r="EFR29" s="70">
        <v>0</v>
      </c>
      <c r="EFS29" s="70">
        <v>0</v>
      </c>
      <c r="EFT29" s="70">
        <v>0</v>
      </c>
      <c r="EFU29" s="70">
        <v>0</v>
      </c>
      <c r="EFV29" s="70">
        <v>21293.062809525494</v>
      </c>
      <c r="EFW29" s="70">
        <v>43931.494989701489</v>
      </c>
      <c r="EFX29" s="70">
        <v>67979.050358837645</v>
      </c>
      <c r="EFY29" s="70">
        <v>93502.168193106307</v>
      </c>
      <c r="EFZ29" s="70">
        <v>120570.07927436626</v>
      </c>
      <c r="EGA29" s="70">
        <v>123386.9386494138</v>
      </c>
      <c r="EGB29" s="70">
        <v>126253.27913826931</v>
      </c>
      <c r="EGC29" s="70">
        <v>129169.0906880543</v>
      </c>
      <c r="EGD29" s="70">
        <v>132134.30028063705</v>
      </c>
      <c r="EGE29" s="70">
        <v>135148.76744878228</v>
      </c>
      <c r="EGF29" s="70">
        <v>138212.27955130942</v>
      </c>
      <c r="EGG29" s="70">
        <v>141324.54679568936</v>
      </c>
      <c r="EGH29" s="70">
        <v>144485.19699598855</v>
      </c>
      <c r="EGI29" s="70">
        <v>147693.77005352222</v>
      </c>
      <c r="EGJ29" s="70">
        <v>150949.71214700874</v>
      </c>
      <c r="EGK29" s="70">
        <v>154252.36961842387</v>
      </c>
      <c r="EGL29" s="70">
        <v>157600.98254013315</v>
      </c>
      <c r="EGM29" s="70">
        <v>160994.67794823213</v>
      </c>
      <c r="EGN29" s="70">
        <v>164432.46272635163</v>
      </c>
      <c r="EGO29" s="70">
        <v>0</v>
      </c>
      <c r="EGP29" s="70">
        <v>0</v>
      </c>
      <c r="EGQ29" s="70">
        <v>0</v>
      </c>
      <c r="EGR29" s="70">
        <v>0</v>
      </c>
      <c r="EGS29" s="70">
        <v>0</v>
      </c>
      <c r="EGT29" s="70">
        <v>0</v>
      </c>
      <c r="EGU29" s="70">
        <v>0</v>
      </c>
      <c r="EGV29" s="70">
        <v>236691.71967261052</v>
      </c>
      <c r="EGW29" s="70">
        <v>480073.70510244439</v>
      </c>
      <c r="EGX29" s="70">
        <v>730287.78525577532</v>
      </c>
      <c r="EGY29" s="70">
        <v>987478.46169899288</v>
      </c>
      <c r="EGZ29" s="70">
        <v>1251792.9558129869</v>
      </c>
      <c r="EHA29" s="70">
        <v>1237328.6336121398</v>
      </c>
      <c r="EHB29" s="70">
        <v>1221379.4272594901</v>
      </c>
      <c r="EHC29" s="70">
        <v>1203873.3623002453</v>
      </c>
      <c r="EHD29" s="70">
        <v>1184735.4166691715</v>
      </c>
      <c r="EHE29" s="70">
        <v>1163887.3967671362</v>
      </c>
      <c r="EHF29" s="70">
        <v>1141247.8085666713</v>
      </c>
      <c r="EHG29" s="70">
        <v>1116731.723548119</v>
      </c>
      <c r="EHH29" s="70">
        <v>1090250.639259964</v>
      </c>
      <c r="EHI29" s="70">
        <v>1061712.3342887845</v>
      </c>
      <c r="EHJ29" s="70">
        <v>1031020.7174156527</v>
      </c>
      <c r="EHK29" s="70">
        <v>998075.6707269582</v>
      </c>
      <c r="EHL29" s="70">
        <v>962772.88643835741</v>
      </c>
      <c r="EHM29" s="70">
        <v>925003.69718094892</v>
      </c>
      <c r="EHN29" s="70">
        <v>884654.89948876901</v>
      </c>
      <c r="EHO29" s="70">
        <f t="shared" si="23"/>
        <v>2965747.0821987786</v>
      </c>
      <c r="EHP29" s="70">
        <f t="shared" si="24"/>
        <v>6219059.5622327114</v>
      </c>
      <c r="EHQ29" s="70">
        <f t="shared" si="25"/>
        <v>228134.39093836758</v>
      </c>
      <c r="EHR29" s="70">
        <f t="shared" si="26"/>
        <v>270393.89401011786</v>
      </c>
      <c r="EHS29" s="70">
        <f t="shared" si="27"/>
        <v>31689450.686316248</v>
      </c>
      <c r="EHT29" s="70">
        <f t="shared" si="28"/>
        <v>60319126.303012647</v>
      </c>
      <c r="EHU29" s="70">
        <f t="shared" si="29"/>
        <v>2437650.0527935578</v>
      </c>
      <c r="EHV29" s="70">
        <f t="shared" si="30"/>
        <v>2622570.7088266369</v>
      </c>
      <c r="EHW29" s="70">
        <f t="shared" si="31"/>
        <v>34655197.768515028</v>
      </c>
      <c r="EHX29" s="70">
        <f t="shared" si="31"/>
        <v>66538185.865245357</v>
      </c>
      <c r="EHY29" s="70">
        <f t="shared" si="31"/>
        <v>2665784.4437319255</v>
      </c>
      <c r="EHZ29" s="70">
        <f t="shared" si="31"/>
        <v>2892964.6028367546</v>
      </c>
      <c r="EIA29" s="70">
        <f t="shared" si="32"/>
        <v>2107527.6178168664</v>
      </c>
      <c r="EIB29" s="70">
        <f t="shared" si="33"/>
        <v>3865745.3320253585</v>
      </c>
      <c r="EIC29" s="70">
        <f t="shared" si="64"/>
        <v>5103434.4965254832</v>
      </c>
      <c r="EID29" s="70">
        <f t="shared" si="64"/>
        <v>5515535.3116633911</v>
      </c>
      <c r="EIE29" s="70">
        <f t="shared" si="34"/>
        <v>23155809.21893239</v>
      </c>
      <c r="EIF29" s="70">
        <f t="shared" si="35"/>
        <v>41410127.06194742</v>
      </c>
      <c r="EIG29" s="70">
        <f t="shared" si="65"/>
        <v>7769218.9402574087</v>
      </c>
      <c r="EIH29" s="70">
        <f t="shared" si="65"/>
        <v>8408499.9145001452</v>
      </c>
      <c r="EII29" s="70">
        <f t="shared" si="65"/>
        <v>25263336.836749256</v>
      </c>
      <c r="EIJ29" s="70">
        <f t="shared" si="65"/>
        <v>45275872.393972777</v>
      </c>
      <c r="EIK29" s="70">
        <f t="shared" si="65"/>
        <v>12872653.436782893</v>
      </c>
      <c r="EIL29" s="70">
        <f t="shared" si="65"/>
        <v>13924035.226163536</v>
      </c>
      <c r="EIM29" s="70">
        <f t="shared" si="36"/>
        <v>858219.46438191226</v>
      </c>
      <c r="EIN29" s="70">
        <f t="shared" si="36"/>
        <v>2353314.2302073529</v>
      </c>
      <c r="EIO29" s="70">
        <f t="shared" si="37"/>
        <v>66016.881875531719</v>
      </c>
      <c r="EIP29" s="70">
        <f t="shared" si="38"/>
        <v>102318.01000901534</v>
      </c>
      <c r="EIQ29" s="70">
        <f t="shared" si="66"/>
        <v>8533641.4673838578</v>
      </c>
      <c r="EIR29" s="70">
        <f t="shared" si="66"/>
        <v>18908999.241065226</v>
      </c>
      <c r="EIS29" s="70">
        <f t="shared" si="39"/>
        <v>656433.9590295275</v>
      </c>
      <c r="EIT29" s="70">
        <f t="shared" si="40"/>
        <v>822130.40178544458</v>
      </c>
      <c r="EIU29" s="70">
        <f t="shared" si="67"/>
        <v>9391860.9317657724</v>
      </c>
      <c r="EIV29" s="70">
        <f t="shared" si="67"/>
        <v>21262313.47127258</v>
      </c>
      <c r="EIW29" s="70">
        <f t="shared" si="41"/>
        <v>722450.84090505936</v>
      </c>
      <c r="EIX29" s="70">
        <f t="shared" si="42"/>
        <v>924448.41179446003</v>
      </c>
      <c r="EIY29" s="70">
        <v>23.744429114687946</v>
      </c>
      <c r="EIZ29" s="70">
        <v>24.494556701786248</v>
      </c>
      <c r="EJA29" s="70">
        <v>25.26838211687646</v>
      </c>
      <c r="EJB29" s="70">
        <v>26.066654015335601</v>
      </c>
      <c r="EJC29" s="70">
        <v>26.890144703859029</v>
      </c>
      <c r="EJD29" s="70">
        <v>27.739650887646466</v>
      </c>
      <c r="EJE29" s="70">
        <v>28.615994441193006</v>
      </c>
      <c r="EJF29" s="70">
        <v>29.520023203430636</v>
      </c>
      <c r="EJG29" s="70">
        <v>30.452611797989746</v>
      </c>
      <c r="EJH29" s="70">
        <v>31.414662479374073</v>
      </c>
      <c r="EJI29" s="70">
        <v>32.407106005867767</v>
      </c>
      <c r="EJJ29" s="70">
        <v>33.43090254001914</v>
      </c>
      <c r="EJK29" s="70">
        <v>34.487042577572225</v>
      </c>
      <c r="EJL29" s="70">
        <v>35.576547905744896</v>
      </c>
      <c r="EJM29" s="70">
        <v>36.700472591780638</v>
      </c>
      <c r="EJN29" s="70">
        <v>37.859904002730417</v>
      </c>
      <c r="EJO29" s="70">
        <v>39.055963857451204</v>
      </c>
      <c r="EJP29" s="70">
        <v>40.289809311838894</v>
      </c>
      <c r="EJQ29" s="70">
        <v>41.56263407834571</v>
      </c>
      <c r="EJR29" s="70">
        <v>42.875669580865051</v>
      </c>
      <c r="EJS29" s="70">
        <v>44.230186146101111</v>
      </c>
      <c r="EJT29" s="70">
        <v>45.627494232576019</v>
      </c>
      <c r="EJU29" s="70">
        <v>47.06894569846331</v>
      </c>
      <c r="EJV29" s="70">
        <v>48.555935109474611</v>
      </c>
      <c r="EJW29" s="70">
        <v>50.089901088064558</v>
      </c>
      <c r="EJX29" s="70">
        <v>51.672327705259576</v>
      </c>
      <c r="EJY29" s="70">
        <v>32.628573200888212</v>
      </c>
      <c r="EJZ29" s="70">
        <v>33.089708525552069</v>
      </c>
      <c r="EKA29" s="70">
        <v>33.557361014982639</v>
      </c>
      <c r="EKB29" s="70">
        <v>34.031622775410611</v>
      </c>
      <c r="EKC29" s="70">
        <v>34.512587214791914</v>
      </c>
      <c r="EKD29" s="70">
        <v>35.000349061204787</v>
      </c>
      <c r="EKE29" s="70">
        <v>35.495004381506917</v>
      </c>
      <c r="EKF29" s="70">
        <v>35.996650600256245</v>
      </c>
      <c r="EKG29" s="70">
        <v>36.505386518899137</v>
      </c>
      <c r="EKH29" s="70">
        <v>37.021312335229773</v>
      </c>
      <c r="EKI29" s="70">
        <v>37.544529663124557</v>
      </c>
      <c r="EKJ29" s="70">
        <v>38.075141552555436</v>
      </c>
      <c r="EKK29" s="70">
        <v>38.613252509885989</v>
      </c>
      <c r="EKL29" s="70">
        <v>39.158968518454486</v>
      </c>
      <c r="EKM29" s="70">
        <v>39.712397059447738</v>
      </c>
      <c r="EKN29" s="70">
        <v>40.273647133070021</v>
      </c>
      <c r="EKO29" s="70">
        <v>40.842829280011109</v>
      </c>
      <c r="EKP29" s="70">
        <v>41.420055603217783</v>
      </c>
      <c r="EKQ29" s="70">
        <v>42.005439789972989</v>
      </c>
      <c r="EKR29" s="70">
        <v>42.599097134287085</v>
      </c>
      <c r="EKS29" s="70">
        <v>43.201144559605453</v>
      </c>
      <c r="EKT29" s="70">
        <v>43.811700641837135</v>
      </c>
      <c r="EKU29" s="70">
        <v>44.430885632708865</v>
      </c>
      <c r="EKV29" s="70">
        <v>45.058821483449165</v>
      </c>
      <c r="EKW29" s="70">
        <v>45.695631868807226</v>
      </c>
      <c r="EKX29" s="70">
        <v>46.341442211411135</v>
      </c>
      <c r="EKY29" s="71">
        <v>23.744429114687946</v>
      </c>
      <c r="EKZ29" s="71">
        <v>24.494556701786248</v>
      </c>
      <c r="ELA29" s="71">
        <v>25.26838211687646</v>
      </c>
      <c r="ELB29" s="71">
        <v>26.066654015335601</v>
      </c>
      <c r="ELC29" s="71">
        <v>26.890144703859029</v>
      </c>
      <c r="ELD29" s="71">
        <v>27.739650887646466</v>
      </c>
      <c r="ELE29" s="71">
        <v>28.615994441193006</v>
      </c>
      <c r="ELF29" s="79">
        <v>26.56802088308757</v>
      </c>
      <c r="ELG29" s="79">
        <v>24.362089438391799</v>
      </c>
      <c r="ELH29" s="79">
        <v>21.99026373556185</v>
      </c>
      <c r="ELI29" s="79">
        <v>19.44426360352066</v>
      </c>
      <c r="ELJ29" s="79">
        <v>16.71545127000957</v>
      </c>
      <c r="ELK29" s="71">
        <v>17.381070907298746</v>
      </c>
      <c r="ELL29" s="71">
        <v>18.073195931393716</v>
      </c>
      <c r="ELM29" s="71">
        <v>18.792881803236984</v>
      </c>
      <c r="ELN29" s="71">
        <v>19.541226012880436</v>
      </c>
      <c r="ELO29" s="71">
        <v>20.319369753110543</v>
      </c>
      <c r="ELP29" s="71">
        <v>21.128499659718344</v>
      </c>
      <c r="ELQ29" s="71">
        <v>21.969849621068096</v>
      </c>
      <c r="ELR29" s="71">
        <v>22.844702659724032</v>
      </c>
      <c r="ELS29" s="71">
        <v>23.754392889004684</v>
      </c>
      <c r="ELT29" s="71">
        <v>24.700307547448414</v>
      </c>
      <c r="ELU29" s="71">
        <v>25.683889114292604</v>
      </c>
      <c r="ELV29" s="71">
        <v>26.706637509192571</v>
      </c>
      <c r="ELW29" s="71">
        <v>27.770112379534623</v>
      </c>
      <c r="ELX29" s="71">
        <v>28.875935478831359</v>
      </c>
      <c r="ELY29" s="71">
        <v>32.628573200888212</v>
      </c>
      <c r="ELZ29" s="71">
        <v>33.089708525552069</v>
      </c>
      <c r="EMA29" s="71">
        <v>33.557361014982639</v>
      </c>
      <c r="EMB29" s="71">
        <v>34.031622775410611</v>
      </c>
      <c r="EMC29" s="71">
        <v>34.512587214791914</v>
      </c>
      <c r="EMD29" s="71">
        <v>35.000349061204787</v>
      </c>
      <c r="EME29" s="71">
        <v>35.495004381506917</v>
      </c>
      <c r="EMF29" s="79">
        <v>32.396985540230624</v>
      </c>
      <c r="EMG29" s="79">
        <v>29.204309215119309</v>
      </c>
      <c r="EMH29" s="79">
        <v>25.914918634660843</v>
      </c>
      <c r="EMI29" s="79">
        <v>22.526717797874731</v>
      </c>
      <c r="EMJ29" s="79">
        <v>19.037570776277718</v>
      </c>
      <c r="EMK29" s="71">
        <v>19.795658652595385</v>
      </c>
      <c r="EML29" s="71">
        <v>20.583934058350156</v>
      </c>
      <c r="EMM29" s="71">
        <v>21.403599079687957</v>
      </c>
      <c r="EMN29" s="71">
        <v>22.255903670570635</v>
      </c>
      <c r="EMO29" s="71">
        <v>23.142147558902082</v>
      </c>
      <c r="EMP29" s="71">
        <v>24.063682228557472</v>
      </c>
      <c r="EMQ29" s="71">
        <v>25.021912980338143</v>
      </c>
      <c r="EMR29" s="71">
        <v>26.01830107499498</v>
      </c>
      <c r="EMS29" s="71">
        <v>27.054365961588307</v>
      </c>
      <c r="EMT29" s="71">
        <v>28.13168759458247</v>
      </c>
      <c r="EMU29" s="71">
        <v>29.251908843208543</v>
      </c>
      <c r="EMV29" s="71">
        <v>30.416737996769374</v>
      </c>
      <c r="EMW29" s="71">
        <v>31.627951369707404</v>
      </c>
      <c r="EMX29" s="71">
        <v>32.887396010407933</v>
      </c>
      <c r="EMY29" s="70">
        <v>0</v>
      </c>
      <c r="EMZ29" s="70">
        <v>0</v>
      </c>
      <c r="ENA29" s="70">
        <v>0</v>
      </c>
      <c r="ENB29" s="70">
        <v>0</v>
      </c>
      <c r="ENC29" s="70">
        <v>0</v>
      </c>
      <c r="END29" s="70">
        <v>0</v>
      </c>
      <c r="ENE29" s="70">
        <v>0</v>
      </c>
      <c r="ENF29" s="70">
        <v>2.9520023203430661</v>
      </c>
      <c r="ENG29" s="70">
        <v>6.0905223595979479</v>
      </c>
      <c r="ENH29" s="70">
        <v>9.4243987438122225</v>
      </c>
      <c r="ENI29" s="70">
        <v>12.962842402347107</v>
      </c>
      <c r="ENJ29" s="70">
        <v>16.71545127000957</v>
      </c>
      <c r="ENK29" s="70">
        <v>17.10597167027348</v>
      </c>
      <c r="ENL29" s="70">
        <v>17.50335197435118</v>
      </c>
      <c r="ENM29" s="70">
        <v>17.907590788543654</v>
      </c>
      <c r="ENN29" s="70">
        <v>18.318677989849981</v>
      </c>
      <c r="ENO29" s="70">
        <v>18.736594104340661</v>
      </c>
      <c r="ENP29" s="70">
        <v>19.161309652120551</v>
      </c>
      <c r="ENQ29" s="70">
        <v>19.592784457277613</v>
      </c>
      <c r="ENR29" s="70">
        <v>20.030966921141019</v>
      </c>
      <c r="ENS29" s="70">
        <v>20.475793257096427</v>
      </c>
      <c r="ENT29" s="70">
        <v>20.927186685127605</v>
      </c>
      <c r="ENU29" s="70">
        <v>21.385056584170705</v>
      </c>
      <c r="ENV29" s="70">
        <v>21.849297600282039</v>
      </c>
      <c r="ENW29" s="70">
        <v>22.319788708529934</v>
      </c>
      <c r="ENX29" s="70">
        <v>22.796392226428217</v>
      </c>
      <c r="ENY29" s="70">
        <v>0</v>
      </c>
      <c r="ENZ29" s="70">
        <v>0</v>
      </c>
      <c r="EOA29" s="70">
        <v>0</v>
      </c>
      <c r="EOB29" s="70">
        <v>0</v>
      </c>
      <c r="EOC29" s="70">
        <v>0</v>
      </c>
      <c r="EOD29" s="70">
        <v>0</v>
      </c>
      <c r="EOE29" s="70">
        <v>0</v>
      </c>
      <c r="EOF29" s="70">
        <v>3.5996650600256217</v>
      </c>
      <c r="EOG29" s="70">
        <v>7.3010773037798273</v>
      </c>
      <c r="EOH29" s="70">
        <v>11.10639370056893</v>
      </c>
      <c r="EOI29" s="70">
        <v>15.017811865249826</v>
      </c>
      <c r="EOJ29" s="70">
        <v>19.037570776277718</v>
      </c>
      <c r="EOK29" s="70">
        <v>18.817593857290603</v>
      </c>
      <c r="EOL29" s="70">
        <v>18.57503446010433</v>
      </c>
      <c r="EOM29" s="70">
        <v>18.308797979759781</v>
      </c>
      <c r="EON29" s="70">
        <v>18.017743462499386</v>
      </c>
      <c r="EOO29" s="70">
        <v>17.700681721109028</v>
      </c>
      <c r="EOP29" s="70">
        <v>17.356373374660311</v>
      </c>
      <c r="EOQ29" s="70">
        <v>16.983526809634846</v>
      </c>
      <c r="EOR29" s="70">
        <v>16.580796059292105</v>
      </c>
      <c r="EOS29" s="70">
        <v>16.146778598017146</v>
      </c>
      <c r="EOT29" s="70">
        <v>15.680013047254665</v>
      </c>
      <c r="EOU29" s="70">
        <v>15.178976789500322</v>
      </c>
      <c r="EOV29" s="70">
        <v>14.642083486679791</v>
      </c>
      <c r="EOW29" s="70">
        <v>14.067680499099822</v>
      </c>
      <c r="EOX29" s="70">
        <v>13.454046201003202</v>
      </c>
      <c r="EOY29" s="70">
        <f t="shared" si="43"/>
        <v>411.1617171525437</v>
      </c>
      <c r="EOZ29" s="70">
        <f t="shared" si="44"/>
        <v>862.19058396098387</v>
      </c>
      <c r="EPA29" s="70">
        <f t="shared" si="45"/>
        <v>31.627824396349517</v>
      </c>
      <c r="EPB29" s="70">
        <f t="shared" si="46"/>
        <v>37.48654712873843</v>
      </c>
      <c r="EPC29" s="70">
        <f t="shared" si="47"/>
        <v>481.94084932383765</v>
      </c>
      <c r="EPD29" s="70">
        <f t="shared" si="48"/>
        <v>917.3478975291456</v>
      </c>
      <c r="EPE29" s="70">
        <f t="shared" si="49"/>
        <v>37.07237302491059</v>
      </c>
      <c r="EPF29" s="70">
        <f t="shared" si="50"/>
        <v>39.884691196919377</v>
      </c>
      <c r="EPG29" s="70">
        <f t="shared" si="51"/>
        <v>893.1025664763813</v>
      </c>
      <c r="EPH29" s="70">
        <f t="shared" si="6"/>
        <v>1779.5384814901295</v>
      </c>
      <c r="EPI29" s="70">
        <f t="shared" si="6"/>
        <v>68.7001974212601</v>
      </c>
      <c r="EPJ29" s="70">
        <f t="shared" si="6"/>
        <v>77.371238325657799</v>
      </c>
      <c r="EPK29" s="70">
        <f t="shared" si="52"/>
        <v>292.18090763341542</v>
      </c>
      <c r="EPL29" s="70">
        <f t="shared" si="53"/>
        <v>535.93460424534055</v>
      </c>
      <c r="EPM29" s="70">
        <f t="shared" si="7"/>
        <v>105.77257044617069</v>
      </c>
      <c r="EPN29" s="70">
        <f t="shared" si="7"/>
        <v>117.25592952257718</v>
      </c>
      <c r="EPO29" s="70">
        <f t="shared" si="54"/>
        <v>352.15916085828161</v>
      </c>
      <c r="EPP29" s="70">
        <f t="shared" si="55"/>
        <v>629.7752524773382</v>
      </c>
      <c r="EPQ29" s="70">
        <f t="shared" si="8"/>
        <v>174.47276786743078</v>
      </c>
      <c r="EPR29" s="70">
        <f t="shared" si="8"/>
        <v>194.62716784823499</v>
      </c>
      <c r="EPS29" s="70">
        <f t="shared" si="8"/>
        <v>644.34006849169702</v>
      </c>
      <c r="EPT29" s="70">
        <f t="shared" si="8"/>
        <v>1165.7098567226788</v>
      </c>
      <c r="EPU29" s="70">
        <f t="shared" si="8"/>
        <v>280.24533831360145</v>
      </c>
      <c r="EPV29" s="70">
        <f t="shared" si="8"/>
        <v>311.88309737081215</v>
      </c>
      <c r="EPW29" s="70">
        <f t="shared" si="56"/>
        <v>118.98080951912829</v>
      </c>
      <c r="EPX29" s="70">
        <f t="shared" si="9"/>
        <v>326.25597971564332</v>
      </c>
      <c r="EPY29" s="70">
        <f t="shared" si="57"/>
        <v>9.1523699630098676</v>
      </c>
      <c r="EPZ29" s="70">
        <f t="shared" si="58"/>
        <v>14.185042596332318</v>
      </c>
      <c r="EQA29" s="70">
        <f t="shared" si="10"/>
        <v>129.78168846555604</v>
      </c>
      <c r="EQB29" s="70">
        <f t="shared" si="10"/>
        <v>287.5726450518074</v>
      </c>
      <c r="EQC29" s="70">
        <f t="shared" si="59"/>
        <v>9.9832068050427729</v>
      </c>
      <c r="EQD29" s="70">
        <f t="shared" si="60"/>
        <v>12.503158480513365</v>
      </c>
      <c r="EQE29" s="70">
        <f t="shared" si="11"/>
        <v>248.76249798468427</v>
      </c>
      <c r="EQF29" s="70">
        <f t="shared" si="11"/>
        <v>613.82862476745072</v>
      </c>
      <c r="EQG29" s="70">
        <f t="shared" si="61"/>
        <v>19.135576768052637</v>
      </c>
      <c r="EQH29" s="70">
        <f t="shared" si="62"/>
        <v>26.688201076845683</v>
      </c>
      <c r="EQI29" s="25" t="s">
        <v>4324</v>
      </c>
    </row>
    <row r="30" spans="1:3831" s="25" customFormat="1" x14ac:dyDescent="0.25">
      <c r="A30" s="25" t="s">
        <v>4365</v>
      </c>
      <c r="B30" s="26" t="s">
        <v>4366</v>
      </c>
      <c r="C30" s="27">
        <v>2</v>
      </c>
      <c r="D30" s="28">
        <v>1</v>
      </c>
      <c r="E30" s="26" t="s">
        <v>4319</v>
      </c>
      <c r="F30" s="29" t="s">
        <v>4320</v>
      </c>
      <c r="G30" s="30" t="s">
        <v>4313</v>
      </c>
      <c r="H30" s="25" t="s">
        <v>4314</v>
      </c>
      <c r="I30" s="31">
        <v>3172.78</v>
      </c>
      <c r="J30" s="31">
        <v>15651.815000000001</v>
      </c>
      <c r="K30" s="27">
        <v>2018</v>
      </c>
      <c r="L30" s="27">
        <v>2024</v>
      </c>
      <c r="M30" s="25">
        <f t="shared" si="12"/>
        <v>7</v>
      </c>
      <c r="N30" s="32">
        <v>4.2208078310923502</v>
      </c>
      <c r="O30" s="32">
        <v>2.3622411736826234</v>
      </c>
      <c r="P30" s="25">
        <v>0.18184999999999998</v>
      </c>
      <c r="Q30" s="25">
        <v>0.27627000000000002</v>
      </c>
      <c r="R30" s="25">
        <v>0.54188000000000003</v>
      </c>
      <c r="S30" s="25">
        <v>0.18184999999999998</v>
      </c>
      <c r="T30" s="25">
        <v>0.27627000000000002</v>
      </c>
      <c r="U30" s="25">
        <v>0.54188000000000003</v>
      </c>
      <c r="V30" s="25">
        <v>4.4000000000000004</v>
      </c>
      <c r="W30" s="25">
        <v>4.7</v>
      </c>
      <c r="X30" s="33">
        <v>461497</v>
      </c>
      <c r="Y30" s="33">
        <v>461497</v>
      </c>
      <c r="Z30" s="33">
        <v>100828</v>
      </c>
      <c r="AA30" s="33">
        <v>859960</v>
      </c>
      <c r="AB30" s="34">
        <v>0.48</v>
      </c>
      <c r="AC30" s="34">
        <v>0.52</v>
      </c>
      <c r="AD30" s="33">
        <f t="shared" si="13"/>
        <v>508158.70466262079</v>
      </c>
      <c r="AE30" s="33">
        <v>221518.56</v>
      </c>
      <c r="AF30" s="35">
        <v>230868.43272780301</v>
      </c>
      <c r="AG30" s="35">
        <v>240612.94561589829</v>
      </c>
      <c r="AH30" s="35">
        <v>250768.75566707613</v>
      </c>
      <c r="AI30" s="35">
        <v>261353.22294420493</v>
      </c>
      <c r="AJ30" s="35">
        <v>272384.44024504616</v>
      </c>
      <c r="AK30" s="35">
        <v>283881.26402958616</v>
      </c>
      <c r="AL30" s="35">
        <v>295863.34665275092</v>
      </c>
      <c r="AM30" s="35">
        <v>308351.16995760216</v>
      </c>
      <c r="AN30" s="35">
        <v>321366.08028643753</v>
      </c>
      <c r="AO30" s="35">
        <v>334930.32496964204</v>
      </c>
      <c r="AP30" s="35">
        <v>349067.09035466379</v>
      </c>
      <c r="AQ30" s="35">
        <v>363800.54144011968</v>
      </c>
      <c r="AR30" s="35">
        <v>379155.86318278062</v>
      </c>
      <c r="AS30" s="35">
        <v>395159.30354804522</v>
      </c>
      <c r="AT30" s="35">
        <v>411838.21837749111</v>
      </c>
      <c r="AU30" s="35">
        <v>429221.11815019947</v>
      </c>
      <c r="AV30" s="35">
        <v>447337.71671778528</v>
      </c>
      <c r="AW30" s="35">
        <v>466218.98209643929</v>
      </c>
      <c r="AX30" s="35">
        <v>485897.18940280488</v>
      </c>
      <c r="AY30" s="35">
        <v>506405.97602417611</v>
      </c>
      <c r="AZ30" s="35">
        <v>527780.39911732415</v>
      </c>
      <c r="BA30" s="35">
        <v>550056.99553423864</v>
      </c>
      <c r="BB30" s="35">
        <v>573273.84427721915</v>
      </c>
      <c r="BC30" s="35">
        <v>597470.63159007626</v>
      </c>
      <c r="BD30" s="35">
        <v>622688.71879670711</v>
      </c>
      <c r="BE30" s="33">
        <v>239978.44</v>
      </c>
      <c r="BF30" s="35">
        <v>245647.30951764126</v>
      </c>
      <c r="BG30" s="35">
        <v>251450.09140511058</v>
      </c>
      <c r="BH30" s="35">
        <v>257389.94899554469</v>
      </c>
      <c r="BI30" s="35">
        <v>263470.12034763815</v>
      </c>
      <c r="BJ30" s="35">
        <v>269693.92001084122</v>
      </c>
      <c r="BK30" s="35">
        <v>276064.74083225598</v>
      </c>
      <c r="BL30" s="35">
        <v>282586.05580621574</v>
      </c>
      <c r="BM30" s="35">
        <v>289261.41996755591</v>
      </c>
      <c r="BN30" s="35">
        <v>296094.47232960851</v>
      </c>
      <c r="BO30" s="35">
        <v>303088.93786797684</v>
      </c>
      <c r="BP30" s="35">
        <v>310248.62955117156</v>
      </c>
      <c r="BQ30" s="35">
        <v>317577.45041921543</v>
      </c>
      <c r="BR30" s="35">
        <v>325079.39571134967</v>
      </c>
      <c r="BS30" s="35">
        <v>332758.55504400184</v>
      </c>
      <c r="BT30" s="35">
        <v>340619.11464020261</v>
      </c>
      <c r="BU30" s="35">
        <v>348665.3596116667</v>
      </c>
      <c r="BV30" s="35">
        <v>356901.67629478208</v>
      </c>
      <c r="BW30" s="35">
        <v>365332.55464178091</v>
      </c>
      <c r="BX30" s="35">
        <v>373962.59066839563</v>
      </c>
      <c r="BY30" s="35">
        <v>382796.48895933467</v>
      </c>
      <c r="BZ30" s="35">
        <v>391839.06523294351</v>
      </c>
      <c r="CA30" s="35">
        <v>401095.24896644923</v>
      </c>
      <c r="CB30" s="35">
        <v>410570.0860832195</v>
      </c>
      <c r="CC30" s="35">
        <v>420268.7417035015</v>
      </c>
      <c r="CD30" s="35">
        <v>430196.50296013948</v>
      </c>
      <c r="CE30" s="25">
        <v>0.5</v>
      </c>
      <c r="CF30" s="25">
        <v>0.8</v>
      </c>
      <c r="CG30" s="25">
        <v>0.87</v>
      </c>
      <c r="CH30" s="36">
        <v>0.72</v>
      </c>
      <c r="CI30" s="37">
        <v>0.74</v>
      </c>
      <c r="CJ30" s="25">
        <v>0.74</v>
      </c>
      <c r="CK30" s="25">
        <v>0.74</v>
      </c>
      <c r="CL30" s="38">
        <v>0.74857142857142855</v>
      </c>
      <c r="CM30" s="25">
        <v>0.75714285714285712</v>
      </c>
      <c r="CN30" s="25">
        <v>0.76571428571428568</v>
      </c>
      <c r="CO30" s="25">
        <v>0.77428571428571424</v>
      </c>
      <c r="CP30" s="25">
        <v>0.78285714285714281</v>
      </c>
      <c r="CQ30" s="25">
        <v>0.79142857142857137</v>
      </c>
      <c r="CR30" s="38">
        <v>0.8</v>
      </c>
      <c r="CS30" s="25">
        <v>0.8</v>
      </c>
      <c r="CT30" s="25">
        <v>0.8</v>
      </c>
      <c r="CU30" s="25">
        <v>0.8</v>
      </c>
      <c r="CV30" s="25">
        <v>0.8</v>
      </c>
      <c r="CW30" s="25">
        <v>0.8</v>
      </c>
      <c r="CX30" s="25">
        <v>0.8</v>
      </c>
      <c r="CY30" s="25">
        <v>0.8</v>
      </c>
      <c r="CZ30" s="25">
        <v>0.8</v>
      </c>
      <c r="DA30" s="25">
        <v>0.8</v>
      </c>
      <c r="DB30" s="25">
        <v>0.8</v>
      </c>
      <c r="DC30" s="25">
        <v>0.8</v>
      </c>
      <c r="DD30" s="25">
        <v>0.8</v>
      </c>
      <c r="DE30" s="25">
        <v>0.8</v>
      </c>
      <c r="DF30" s="25">
        <v>0.8</v>
      </c>
      <c r="DG30" s="25">
        <v>0.8</v>
      </c>
      <c r="DH30" s="25">
        <v>0.8</v>
      </c>
      <c r="DI30" s="25">
        <v>0.5</v>
      </c>
      <c r="DJ30" s="25">
        <v>0.8</v>
      </c>
      <c r="DK30" s="25">
        <v>0.63</v>
      </c>
      <c r="DL30" s="73">
        <v>0.28999999999999998</v>
      </c>
      <c r="DM30" s="25">
        <v>0.315</v>
      </c>
      <c r="DN30" s="25">
        <v>0.315</v>
      </c>
      <c r="DO30" s="25">
        <v>0.315</v>
      </c>
      <c r="DP30" s="38">
        <v>0.38428571428571429</v>
      </c>
      <c r="DQ30" s="25">
        <v>0.45357142857142857</v>
      </c>
      <c r="DR30" s="25">
        <v>0.52285714285714291</v>
      </c>
      <c r="DS30" s="25">
        <v>0.59214285714285719</v>
      </c>
      <c r="DT30" s="25">
        <v>0.66142857142857148</v>
      </c>
      <c r="DU30" s="25">
        <v>0.73071428571428576</v>
      </c>
      <c r="DV30" s="38">
        <v>0.8</v>
      </c>
      <c r="DW30" s="25">
        <v>0.8</v>
      </c>
      <c r="DX30" s="25">
        <v>0.8</v>
      </c>
      <c r="DY30" s="25">
        <v>0.8</v>
      </c>
      <c r="DZ30" s="25">
        <v>0.8</v>
      </c>
      <c r="EA30" s="25">
        <v>0.8</v>
      </c>
      <c r="EB30" s="46">
        <v>0.8</v>
      </c>
      <c r="EC30" s="25">
        <v>0.8</v>
      </c>
      <c r="ED30" s="25">
        <v>0.8</v>
      </c>
      <c r="EE30" s="25">
        <v>0.8</v>
      </c>
      <c r="EF30" s="25">
        <v>0.8</v>
      </c>
      <c r="EG30" s="25">
        <v>0.8</v>
      </c>
      <c r="EH30" s="25">
        <v>0.8</v>
      </c>
      <c r="EI30" s="25">
        <v>0.8</v>
      </c>
      <c r="EJ30" s="25">
        <v>0.8</v>
      </c>
      <c r="EK30" s="25">
        <v>0.8</v>
      </c>
      <c r="EL30" s="25">
        <v>0.8</v>
      </c>
      <c r="EM30" s="25">
        <v>0.5</v>
      </c>
      <c r="EN30" s="25">
        <v>0.8</v>
      </c>
      <c r="EO30" s="25">
        <v>0.49</v>
      </c>
      <c r="EP30" s="25">
        <v>1</v>
      </c>
      <c r="EQ30" s="25">
        <v>0.245</v>
      </c>
      <c r="ER30" s="25">
        <v>0.245</v>
      </c>
      <c r="ES30" s="25">
        <v>0.245</v>
      </c>
      <c r="ET30" s="38">
        <v>0.32428571428571429</v>
      </c>
      <c r="EU30" s="25">
        <v>0.40357142857142858</v>
      </c>
      <c r="EV30" s="25">
        <v>0.48285714285714287</v>
      </c>
      <c r="EW30" s="25">
        <v>0.56214285714285717</v>
      </c>
      <c r="EX30" s="25">
        <v>0.64142857142857146</v>
      </c>
      <c r="EY30" s="25">
        <v>0.72071428571428575</v>
      </c>
      <c r="EZ30" s="38">
        <v>0.8</v>
      </c>
      <c r="FA30" s="25">
        <v>0.8</v>
      </c>
      <c r="FB30" s="25">
        <v>0.8</v>
      </c>
      <c r="FC30" s="25">
        <v>0.8</v>
      </c>
      <c r="FD30" s="25">
        <v>0.8</v>
      </c>
      <c r="FE30" s="25">
        <v>0.8</v>
      </c>
      <c r="FF30" s="25">
        <v>0.8</v>
      </c>
      <c r="FG30" s="25">
        <v>0.8</v>
      </c>
      <c r="FH30" s="25">
        <v>0.8</v>
      </c>
      <c r="FI30" s="25">
        <v>0.8</v>
      </c>
      <c r="FJ30" s="25">
        <v>0.8</v>
      </c>
      <c r="FK30" s="25">
        <v>0.8</v>
      </c>
      <c r="FL30" s="25">
        <v>0.8</v>
      </c>
      <c r="FM30" s="25">
        <v>0.8</v>
      </c>
      <c r="FN30" s="25">
        <v>0.8</v>
      </c>
      <c r="FO30" s="25">
        <v>0.8</v>
      </c>
      <c r="FP30" s="25">
        <v>0.8</v>
      </c>
      <c r="FQ30" s="25">
        <v>0.5</v>
      </c>
      <c r="FR30" s="25">
        <v>0.8</v>
      </c>
      <c r="FS30" s="25">
        <v>0.43</v>
      </c>
      <c r="FT30" s="25">
        <v>1</v>
      </c>
      <c r="FU30" s="25">
        <v>0.215</v>
      </c>
      <c r="FV30" s="25">
        <v>0.215</v>
      </c>
      <c r="FW30" s="25">
        <v>0.215</v>
      </c>
      <c r="FX30" s="38">
        <v>0.2985714285714286</v>
      </c>
      <c r="FY30" s="25">
        <v>0.38214285714285717</v>
      </c>
      <c r="FZ30" s="25">
        <v>0.46571428571428575</v>
      </c>
      <c r="GA30" s="25">
        <v>0.54928571428571438</v>
      </c>
      <c r="GB30" s="25">
        <v>0.63285714285714301</v>
      </c>
      <c r="GC30" s="25">
        <v>0.71642857142857164</v>
      </c>
      <c r="GD30" s="38">
        <v>0.8</v>
      </c>
      <c r="GE30" s="25">
        <v>0.8</v>
      </c>
      <c r="GF30" s="25">
        <v>0.8</v>
      </c>
      <c r="GG30" s="25">
        <v>0.8</v>
      </c>
      <c r="GH30" s="25">
        <v>0.8</v>
      </c>
      <c r="GI30" s="25">
        <v>0.8</v>
      </c>
      <c r="GJ30" s="25">
        <v>0.8</v>
      </c>
      <c r="GK30" s="25">
        <v>0.8</v>
      </c>
      <c r="GL30" s="25">
        <v>0.8</v>
      </c>
      <c r="GM30" s="25">
        <v>0.8</v>
      </c>
      <c r="GN30" s="25">
        <v>0.8</v>
      </c>
      <c r="GO30" s="25">
        <v>0.8</v>
      </c>
      <c r="GP30" s="25">
        <v>0.8</v>
      </c>
      <c r="GQ30" s="25">
        <v>0.8</v>
      </c>
      <c r="GR30" s="25">
        <v>0.8</v>
      </c>
      <c r="GS30" s="25">
        <v>0.8</v>
      </c>
      <c r="GT30" s="25">
        <v>0.8</v>
      </c>
      <c r="GU30" s="25">
        <v>0.5</v>
      </c>
      <c r="GV30" s="25">
        <v>0.8</v>
      </c>
      <c r="GW30" s="25">
        <v>0.18</v>
      </c>
      <c r="GX30" s="25">
        <v>1</v>
      </c>
      <c r="GY30" s="25">
        <v>0.09</v>
      </c>
      <c r="GZ30" s="25">
        <v>0.09</v>
      </c>
      <c r="HA30" s="25">
        <v>0.09</v>
      </c>
      <c r="HB30" s="38">
        <v>0.19142857142857145</v>
      </c>
      <c r="HC30" s="25">
        <v>0.29285714285714287</v>
      </c>
      <c r="HD30" s="25">
        <v>0.39428571428571429</v>
      </c>
      <c r="HE30" s="25">
        <v>0.49571428571428572</v>
      </c>
      <c r="HF30" s="25">
        <v>0.5971428571428572</v>
      </c>
      <c r="HG30" s="25">
        <v>0.69857142857142862</v>
      </c>
      <c r="HH30" s="38">
        <v>0.8</v>
      </c>
      <c r="HI30" s="25">
        <v>0.8</v>
      </c>
      <c r="HJ30" s="25">
        <v>0.8</v>
      </c>
      <c r="HK30" s="25">
        <v>0.8</v>
      </c>
      <c r="HL30" s="25">
        <v>0.8</v>
      </c>
      <c r="HM30" s="25">
        <v>0.8</v>
      </c>
      <c r="HN30" s="25">
        <v>0.8</v>
      </c>
      <c r="HO30" s="25">
        <v>0.8</v>
      </c>
      <c r="HP30" s="25">
        <v>0.8</v>
      </c>
      <c r="HQ30" s="25">
        <v>0.8</v>
      </c>
      <c r="HR30" s="25">
        <v>0.8</v>
      </c>
      <c r="HS30" s="25">
        <v>0.8</v>
      </c>
      <c r="HT30" s="25">
        <v>0.8</v>
      </c>
      <c r="HU30" s="25">
        <v>0.8</v>
      </c>
      <c r="HV30" s="25">
        <v>0.8</v>
      </c>
      <c r="HW30" s="25">
        <v>0.8</v>
      </c>
      <c r="HX30" s="25">
        <v>0.8</v>
      </c>
      <c r="HY30" s="25">
        <v>0.5</v>
      </c>
      <c r="HZ30" s="25">
        <v>0.8</v>
      </c>
      <c r="IA30" s="25">
        <v>0.08</v>
      </c>
      <c r="IB30" s="25">
        <v>1</v>
      </c>
      <c r="IC30" s="25">
        <v>0.04</v>
      </c>
      <c r="ID30" s="25">
        <v>0.04</v>
      </c>
      <c r="IE30" s="25">
        <v>0.04</v>
      </c>
      <c r="IF30" s="38">
        <v>0.14857142857142858</v>
      </c>
      <c r="IG30" s="25">
        <v>0.25714285714285712</v>
      </c>
      <c r="IH30" s="25">
        <v>0.36571428571428566</v>
      </c>
      <c r="II30" s="25">
        <v>0.4742857142857142</v>
      </c>
      <c r="IJ30" s="25">
        <v>0.58285714285714274</v>
      </c>
      <c r="IK30" s="25">
        <v>0.69142857142857128</v>
      </c>
      <c r="IL30" s="38">
        <v>0.8</v>
      </c>
      <c r="IM30" s="25">
        <v>0.8</v>
      </c>
      <c r="IN30" s="25">
        <v>0.8</v>
      </c>
      <c r="IO30" s="25">
        <v>0.8</v>
      </c>
      <c r="IP30" s="25">
        <v>0.8</v>
      </c>
      <c r="IQ30" s="25">
        <v>0.8</v>
      </c>
      <c r="IR30" s="25">
        <v>0.8</v>
      </c>
      <c r="IS30" s="25">
        <v>0.8</v>
      </c>
      <c r="IT30" s="25">
        <v>0.8</v>
      </c>
      <c r="IU30" s="25">
        <v>0.8</v>
      </c>
      <c r="IV30" s="25">
        <v>0.8</v>
      </c>
      <c r="IW30" s="25">
        <v>0.8</v>
      </c>
      <c r="IX30" s="25">
        <v>0.8</v>
      </c>
      <c r="IY30" s="25">
        <v>0.8</v>
      </c>
      <c r="IZ30" s="25">
        <v>0.8</v>
      </c>
      <c r="JA30" s="25">
        <v>0.8</v>
      </c>
      <c r="JB30" s="25">
        <v>0.8</v>
      </c>
      <c r="JC30" s="74" t="s">
        <v>4322</v>
      </c>
      <c r="JD30" s="75">
        <v>2</v>
      </c>
      <c r="JE30" s="41">
        <v>0.85</v>
      </c>
      <c r="JF30" s="41">
        <f t="shared" si="69"/>
        <v>1</v>
      </c>
      <c r="JJ30" s="38">
        <v>0.85</v>
      </c>
      <c r="JM30" s="38">
        <v>0.85</v>
      </c>
      <c r="KJ30" s="38">
        <v>0.85</v>
      </c>
      <c r="KM30" s="38">
        <v>0.85</v>
      </c>
      <c r="LJ30" s="38">
        <v>0.85</v>
      </c>
      <c r="LM30" s="38">
        <v>0.85</v>
      </c>
      <c r="LP30" s="38">
        <v>0.85</v>
      </c>
      <c r="LS30" s="38">
        <v>0.85</v>
      </c>
      <c r="LV30" s="38">
        <v>0.85</v>
      </c>
      <c r="LY30" s="38">
        <v>0.85</v>
      </c>
      <c r="MB30" s="38">
        <v>0.85</v>
      </c>
      <c r="ME30" s="38">
        <v>0.85</v>
      </c>
      <c r="MJ30" s="38">
        <v>0.85</v>
      </c>
      <c r="MM30" s="38">
        <v>0.85</v>
      </c>
      <c r="MP30" s="38">
        <v>0.85</v>
      </c>
      <c r="MS30" s="38">
        <v>0.85</v>
      </c>
      <c r="MV30" s="38">
        <v>0.85</v>
      </c>
      <c r="MY30" s="38">
        <v>0.85</v>
      </c>
      <c r="NB30" s="38">
        <v>0.85</v>
      </c>
      <c r="NE30" s="38">
        <v>0.85</v>
      </c>
      <c r="NG30" s="35">
        <v>0</v>
      </c>
      <c r="NH30" s="35">
        <v>0</v>
      </c>
      <c r="NI30" s="35">
        <v>0</v>
      </c>
      <c r="NJ30" s="42">
        <v>19092.536373664974</v>
      </c>
      <c r="NK30" s="42">
        <v>19092.536373664974</v>
      </c>
      <c r="NL30" s="42">
        <v>19092.536373664974</v>
      </c>
      <c r="NM30" s="42">
        <v>19092.536373664974</v>
      </c>
      <c r="NN30" s="42">
        <v>19092.536373664974</v>
      </c>
      <c r="NO30" s="42">
        <v>19092.536373664974</v>
      </c>
      <c r="NP30" s="42">
        <v>19092.536373664974</v>
      </c>
      <c r="NQ30" s="35">
        <v>13564.24468320451</v>
      </c>
      <c r="NR30" s="35">
        <v>14136.765385021747</v>
      </c>
      <c r="NS30" s="35">
        <v>14733.45108545589</v>
      </c>
      <c r="NT30" s="35">
        <v>15355.321742660948</v>
      </c>
      <c r="NU30" s="35">
        <v>16003.4403652646</v>
      </c>
      <c r="NV30" s="35">
        <v>16678.914829445886</v>
      </c>
      <c r="NW30" s="35">
        <v>17382.899772708362</v>
      </c>
      <c r="NX30" s="35">
        <v>18116.59856758581</v>
      </c>
      <c r="NY30" s="35">
        <v>18881.265378654003</v>
      </c>
      <c r="NZ30" s="35">
        <v>19678.207306365599</v>
      </c>
      <c r="OA30" s="35">
        <v>20508.786621371226</v>
      </c>
      <c r="OB30" s="35">
        <v>21374.423093148042</v>
      </c>
      <c r="OC30" s="35">
        <v>22276.596416914486</v>
      </c>
      <c r="OD30" s="35">
        <v>23216.84874298051</v>
      </c>
      <c r="OE30" s="35">
        <v>24196.787312857108</v>
      </c>
      <c r="OF30" s="35">
        <v>25218.087206630851</v>
      </c>
      <c r="OG30" s="35">
        <v>0</v>
      </c>
      <c r="OH30" s="35">
        <v>0</v>
      </c>
      <c r="OI30" s="35">
        <v>0</v>
      </c>
      <c r="OJ30" s="42">
        <v>28169.027418556005</v>
      </c>
      <c r="OK30" s="42">
        <v>28169.027418556005</v>
      </c>
      <c r="OL30" s="42">
        <v>28169.027418556005</v>
      </c>
      <c r="OM30" s="42">
        <v>28169.027418556005</v>
      </c>
      <c r="ON30" s="42">
        <v>28169.027418556005</v>
      </c>
      <c r="OO30" s="42">
        <v>28169.027418556005</v>
      </c>
      <c r="OP30" s="42">
        <v>28169.027418556005</v>
      </c>
      <c r="OQ30" s="35">
        <v>6994.4655383683275</v>
      </c>
      <c r="OR30" s="35">
        <v>7159.6916831947165</v>
      </c>
      <c r="OS30" s="35">
        <v>7328.8208680438693</v>
      </c>
      <c r="OT30" s="35">
        <v>7501.9452921342454</v>
      </c>
      <c r="OU30" s="35">
        <v>7679.1593326521688</v>
      </c>
      <c r="OV30" s="35">
        <v>7860.5595962007646</v>
      </c>
      <c r="OW30" s="35">
        <v>8046.244971464097</v>
      </c>
      <c r="OX30" s="35">
        <v>8236.3166831153794</v>
      </c>
      <c r="OY30" s="35">
        <v>8430.8783469988266</v>
      </c>
      <c r="OZ30" s="35">
        <v>8630.0360266147181</v>
      </c>
      <c r="PA30" s="35">
        <v>8833.898290939047</v>
      </c>
      <c r="PB30" s="35">
        <v>9042.5762736088363</v>
      </c>
      <c r="PC30" s="35">
        <v>9256.1837335057207</v>
      </c>
      <c r="PD30" s="35">
        <v>9474.8371167702717</v>
      </c>
      <c r="PE30" s="35">
        <v>9698.655620281992</v>
      </c>
      <c r="PF30" s="35">
        <v>9927.761256637983</v>
      </c>
      <c r="PG30" s="35">
        <v>0</v>
      </c>
      <c r="PH30" s="35">
        <v>0</v>
      </c>
      <c r="PI30" s="35">
        <v>0</v>
      </c>
      <c r="PJ30" s="42">
        <v>34292.193604914282</v>
      </c>
      <c r="PK30" s="42">
        <v>34292.193604914282</v>
      </c>
      <c r="PL30" s="42">
        <v>34292.193604914282</v>
      </c>
      <c r="PM30" s="42">
        <v>34292.193604914282</v>
      </c>
      <c r="PN30" s="42">
        <v>34292.193604914282</v>
      </c>
      <c r="PO30" s="42">
        <v>34292.193604914282</v>
      </c>
      <c r="PP30" s="42">
        <v>34292.193604914282</v>
      </c>
      <c r="PQ30" s="35">
        <v>13564.24468320451</v>
      </c>
      <c r="PR30" s="35">
        <v>14136.765385021747</v>
      </c>
      <c r="PS30" s="35">
        <v>14733.45108545589</v>
      </c>
      <c r="PT30" s="35">
        <v>15355.321742660948</v>
      </c>
      <c r="PU30" s="35">
        <v>16003.4403652646</v>
      </c>
      <c r="PV30" s="35">
        <v>16678.914829445886</v>
      </c>
      <c r="PW30" s="35">
        <v>17382.899772708362</v>
      </c>
      <c r="PX30" s="35">
        <v>18116.59856758581</v>
      </c>
      <c r="PY30" s="35">
        <v>18881.265378654003</v>
      </c>
      <c r="PZ30" s="35">
        <v>19678.207306365599</v>
      </c>
      <c r="QA30" s="35">
        <v>20508.786621371226</v>
      </c>
      <c r="QB30" s="35">
        <v>21374.423093148042</v>
      </c>
      <c r="QC30" s="35">
        <v>22276.596416914486</v>
      </c>
      <c r="QD30" s="35">
        <v>23216.84874298051</v>
      </c>
      <c r="QE30" s="35">
        <v>24196.787312857108</v>
      </c>
      <c r="QF30" s="35">
        <v>25218.087206630851</v>
      </c>
      <c r="QG30" s="35">
        <v>0</v>
      </c>
      <c r="QH30" s="35">
        <v>0</v>
      </c>
      <c r="QI30" s="35">
        <v>0</v>
      </c>
      <c r="QJ30" s="42">
        <v>30375.226981374963</v>
      </c>
      <c r="QK30" s="42">
        <v>30375.226981374963</v>
      </c>
      <c r="QL30" s="42">
        <v>30375.226981374963</v>
      </c>
      <c r="QM30" s="42">
        <v>30375.226981374963</v>
      </c>
      <c r="QN30" s="42">
        <v>30375.226981374963</v>
      </c>
      <c r="QO30" s="42">
        <v>30375.226981374963</v>
      </c>
      <c r="QP30" s="42">
        <v>30375.226981374963</v>
      </c>
      <c r="QQ30" s="35">
        <v>6994.4655383683275</v>
      </c>
      <c r="QR30" s="35">
        <v>7159.6916831947165</v>
      </c>
      <c r="QS30" s="35">
        <v>7328.8208680438693</v>
      </c>
      <c r="QT30" s="35">
        <v>7501.9452921342454</v>
      </c>
      <c r="QU30" s="35">
        <v>7679.1593326521688</v>
      </c>
      <c r="QV30" s="35">
        <v>7860.5595962007646</v>
      </c>
      <c r="QW30" s="35">
        <v>8046.244971464097</v>
      </c>
      <c r="QX30" s="35">
        <v>8236.3166831153794</v>
      </c>
      <c r="QY30" s="35">
        <v>8430.8783469988266</v>
      </c>
      <c r="QZ30" s="35">
        <v>8630.0360266147181</v>
      </c>
      <c r="RA30" s="35">
        <v>8833.898290939047</v>
      </c>
      <c r="RB30" s="35">
        <v>9042.5762736088363</v>
      </c>
      <c r="RC30" s="35">
        <v>9256.1837335057207</v>
      </c>
      <c r="RD30" s="35">
        <v>9474.8371167702717</v>
      </c>
      <c r="RE30" s="35">
        <v>9698.655620281992</v>
      </c>
      <c r="RF30" s="35">
        <v>9927.761256637983</v>
      </c>
      <c r="RG30" s="35">
        <v>0</v>
      </c>
      <c r="RH30" s="35">
        <v>0</v>
      </c>
      <c r="RI30" s="35">
        <v>0</v>
      </c>
      <c r="RJ30" s="42">
        <v>39051.682232881234</v>
      </c>
      <c r="RK30" s="42">
        <v>39051.682232881234</v>
      </c>
      <c r="RL30" s="42">
        <v>39051.682232881234</v>
      </c>
      <c r="RM30" s="42">
        <v>39051.682232881234</v>
      </c>
      <c r="RN30" s="42">
        <v>39051.682232881234</v>
      </c>
      <c r="RO30" s="42">
        <v>39051.682232881234</v>
      </c>
      <c r="RP30" s="42">
        <v>39051.682232881234</v>
      </c>
      <c r="RQ30" s="35">
        <v>13564.24468320451</v>
      </c>
      <c r="RR30" s="35">
        <v>14136.765385021747</v>
      </c>
      <c r="RS30" s="35">
        <v>14733.45108545589</v>
      </c>
      <c r="RT30" s="35">
        <v>15355.321742660948</v>
      </c>
      <c r="RU30" s="35">
        <v>16003.4403652646</v>
      </c>
      <c r="RV30" s="35">
        <v>16678.914829445886</v>
      </c>
      <c r="RW30" s="35">
        <v>17382.899772708362</v>
      </c>
      <c r="RX30" s="35">
        <v>18116.59856758581</v>
      </c>
      <c r="RY30" s="35">
        <v>18881.265378654003</v>
      </c>
      <c r="RZ30" s="35">
        <v>19678.207306365599</v>
      </c>
      <c r="SA30" s="35">
        <v>20508.786621371226</v>
      </c>
      <c r="SB30" s="35">
        <v>21374.423093148042</v>
      </c>
      <c r="SC30" s="35">
        <v>22276.596416914486</v>
      </c>
      <c r="SD30" s="35">
        <v>23216.84874298051</v>
      </c>
      <c r="SE30" s="35">
        <v>24196.787312857108</v>
      </c>
      <c r="SF30" s="35">
        <v>25218.087206630851</v>
      </c>
      <c r="SG30" s="35">
        <v>0</v>
      </c>
      <c r="SH30" s="35">
        <v>0</v>
      </c>
      <c r="SI30" s="35">
        <v>0</v>
      </c>
      <c r="SJ30" s="42">
        <v>36836.239986773326</v>
      </c>
      <c r="SK30" s="42">
        <v>36836.239986773326</v>
      </c>
      <c r="SL30" s="42">
        <v>36836.239986773326</v>
      </c>
      <c r="SM30" s="42">
        <v>36836.239986773326</v>
      </c>
      <c r="SN30" s="42">
        <v>36836.239986773326</v>
      </c>
      <c r="SO30" s="42">
        <v>36836.239986773326</v>
      </c>
      <c r="SP30" s="42">
        <v>36836.239986773326</v>
      </c>
      <c r="SQ30" s="35">
        <v>6994.4655383683275</v>
      </c>
      <c r="SR30" s="35">
        <v>7159.6916831947165</v>
      </c>
      <c r="SS30" s="35">
        <v>7328.8208680438693</v>
      </c>
      <c r="ST30" s="35">
        <v>7501.9452921342454</v>
      </c>
      <c r="SU30" s="35">
        <v>7679.1593326521688</v>
      </c>
      <c r="SV30" s="35">
        <v>7860.5595962007646</v>
      </c>
      <c r="SW30" s="35">
        <v>8046.244971464097</v>
      </c>
      <c r="SX30" s="35">
        <v>8236.3166831153794</v>
      </c>
      <c r="SY30" s="35">
        <v>8430.8783469988266</v>
      </c>
      <c r="SZ30" s="35">
        <v>8630.0360266147181</v>
      </c>
      <c r="TA30" s="35">
        <v>8833.898290939047</v>
      </c>
      <c r="TB30" s="35">
        <v>9042.5762736088363</v>
      </c>
      <c r="TC30" s="35">
        <v>9256.1837335057207</v>
      </c>
      <c r="TD30" s="35">
        <v>9474.8371167702717</v>
      </c>
      <c r="TE30" s="35">
        <v>9698.655620281992</v>
      </c>
      <c r="TF30" s="35">
        <v>9927.761256637983</v>
      </c>
      <c r="TG30" s="43">
        <v>0</v>
      </c>
      <c r="TH30" s="43">
        <v>0</v>
      </c>
      <c r="TI30" s="43">
        <v>0</v>
      </c>
      <c r="TJ30" s="43">
        <v>213153.44231701471</v>
      </c>
      <c r="TK30" s="43">
        <v>0</v>
      </c>
      <c r="TL30" s="43">
        <v>0</v>
      </c>
      <c r="TM30" s="43">
        <v>241299.07442514822</v>
      </c>
      <c r="TN30" s="43">
        <v>0</v>
      </c>
      <c r="TO30" s="43">
        <v>0</v>
      </c>
      <c r="TP30" s="43">
        <v>0</v>
      </c>
      <c r="TQ30" s="43">
        <v>0</v>
      </c>
      <c r="TR30" s="43">
        <v>0</v>
      </c>
      <c r="TS30" s="43">
        <v>0</v>
      </c>
      <c r="TT30" s="43">
        <v>0</v>
      </c>
      <c r="TU30" s="43">
        <v>0</v>
      </c>
      <c r="TV30" s="43">
        <v>0</v>
      </c>
      <c r="TW30" s="43">
        <v>0</v>
      </c>
      <c r="TX30" s="43">
        <v>0</v>
      </c>
      <c r="TY30" s="43">
        <v>0</v>
      </c>
      <c r="TZ30" s="43">
        <v>0</v>
      </c>
      <c r="UA30" s="43">
        <v>0</v>
      </c>
      <c r="UB30" s="43">
        <v>0</v>
      </c>
      <c r="UC30" s="43">
        <v>0</v>
      </c>
      <c r="UD30" s="43">
        <v>0</v>
      </c>
      <c r="UE30" s="43">
        <v>0</v>
      </c>
      <c r="UF30" s="43">
        <v>0</v>
      </c>
      <c r="UG30" s="43">
        <v>0</v>
      </c>
      <c r="UH30" s="43">
        <v>0</v>
      </c>
      <c r="UI30" s="43">
        <v>0</v>
      </c>
      <c r="UJ30" s="43">
        <v>218781.45664621299</v>
      </c>
      <c r="UK30" s="43">
        <v>0</v>
      </c>
      <c r="UL30" s="43">
        <v>0</v>
      </c>
      <c r="UM30" s="43">
        <v>234655.02970741756</v>
      </c>
      <c r="UN30" s="43">
        <v>0</v>
      </c>
      <c r="UO30" s="43">
        <v>0</v>
      </c>
      <c r="UP30" s="43">
        <v>0</v>
      </c>
      <c r="UQ30" s="43">
        <v>0</v>
      </c>
      <c r="UR30" s="43">
        <v>0</v>
      </c>
      <c r="US30" s="43">
        <v>0</v>
      </c>
      <c r="UT30" s="43">
        <v>0</v>
      </c>
      <c r="UU30" s="43">
        <v>0</v>
      </c>
      <c r="UV30" s="43">
        <v>0</v>
      </c>
      <c r="UW30" s="43">
        <v>0</v>
      </c>
      <c r="UX30" s="43">
        <v>0</v>
      </c>
      <c r="UY30" s="43">
        <v>0</v>
      </c>
      <c r="UZ30" s="43">
        <v>0</v>
      </c>
      <c r="VA30" s="43">
        <v>0</v>
      </c>
      <c r="VB30" s="43">
        <v>0</v>
      </c>
      <c r="VC30" s="43">
        <v>0</v>
      </c>
      <c r="VD30" s="43">
        <v>0</v>
      </c>
      <c r="VE30" s="43">
        <v>0</v>
      </c>
      <c r="VF30" s="43">
        <v>0</v>
      </c>
      <c r="VG30" s="35"/>
      <c r="VH30" s="35"/>
      <c r="VI30" s="35"/>
      <c r="VJ30" s="43">
        <v>213153.44231701471</v>
      </c>
      <c r="VK30" s="43">
        <v>0</v>
      </c>
      <c r="VL30" s="43">
        <v>0</v>
      </c>
      <c r="VM30" s="43">
        <v>241299.07442514822</v>
      </c>
      <c r="VN30" s="43">
        <v>0</v>
      </c>
      <c r="VO30" s="43">
        <v>0</v>
      </c>
      <c r="VP30" s="43">
        <v>273161.16824347188</v>
      </c>
      <c r="VQ30" s="43">
        <v>0</v>
      </c>
      <c r="VR30" s="43">
        <v>0</v>
      </c>
      <c r="VS30" s="43">
        <v>309230.46022410173</v>
      </c>
      <c r="VT30" s="43">
        <v>0</v>
      </c>
      <c r="VU30" s="43">
        <v>0</v>
      </c>
      <c r="VV30" s="43">
        <v>350062.48562086746</v>
      </c>
      <c r="VW30" s="43">
        <v>0</v>
      </c>
      <c r="VX30" s="43">
        <v>0</v>
      </c>
      <c r="VY30" s="43">
        <v>396286.13478197338</v>
      </c>
      <c r="VZ30" s="43">
        <v>0</v>
      </c>
      <c r="WA30" s="43">
        <v>0</v>
      </c>
      <c r="WB30" s="43">
        <v>448613.33924972551</v>
      </c>
      <c r="WC30" s="43">
        <v>0</v>
      </c>
      <c r="WD30" s="43">
        <v>0</v>
      </c>
      <c r="WE30" s="43">
        <v>507850.03685156483</v>
      </c>
      <c r="WF30" s="43">
        <v>0</v>
      </c>
      <c r="WG30" s="35"/>
      <c r="WH30" s="35"/>
      <c r="WI30" s="35"/>
      <c r="WJ30" s="43">
        <v>218781.45664621299</v>
      </c>
      <c r="WK30" s="43">
        <v>0</v>
      </c>
      <c r="WL30" s="43">
        <v>0</v>
      </c>
      <c r="WM30" s="43">
        <v>234655.02970741756</v>
      </c>
      <c r="WN30" s="43">
        <v>0</v>
      </c>
      <c r="WO30" s="43">
        <v>0</v>
      </c>
      <c r="WP30" s="43">
        <v>251680.30148016723</v>
      </c>
      <c r="WQ30" s="43">
        <v>0</v>
      </c>
      <c r="WR30" s="43">
        <v>0</v>
      </c>
      <c r="WS30" s="43">
        <v>269940.83285633312</v>
      </c>
      <c r="WT30" s="43">
        <v>0</v>
      </c>
      <c r="WU30" s="43">
        <v>0</v>
      </c>
      <c r="WV30" s="43">
        <v>289526.24744417222</v>
      </c>
      <c r="WW30" s="43">
        <v>0</v>
      </c>
      <c r="WX30" s="43">
        <v>0</v>
      </c>
      <c r="WY30" s="43">
        <v>310532.67144551378</v>
      </c>
      <c r="WZ30" s="43">
        <v>0</v>
      </c>
      <c r="XA30" s="43">
        <v>0</v>
      </c>
      <c r="XB30" s="43">
        <v>333063.20544800197</v>
      </c>
      <c r="XC30" s="43">
        <v>0</v>
      </c>
      <c r="XD30" s="43">
        <v>0</v>
      </c>
      <c r="XE30" s="43">
        <v>357228.43044797628</v>
      </c>
      <c r="XF30" s="43">
        <v>0</v>
      </c>
      <c r="XG30" s="25">
        <v>33.881273813026972</v>
      </c>
      <c r="XH30" s="25">
        <v>20</v>
      </c>
      <c r="XI30" s="25">
        <v>1</v>
      </c>
      <c r="XJ30" s="25">
        <v>2.4411093958597023</v>
      </c>
      <c r="XK30" s="25">
        <v>24.465</v>
      </c>
      <c r="XL30" s="25">
        <v>20</v>
      </c>
      <c r="XM30" s="25">
        <v>1</v>
      </c>
      <c r="XN30" s="25">
        <v>2.1634369790085421</v>
      </c>
      <c r="XO30" s="25">
        <v>38.61</v>
      </c>
      <c r="XP30" s="25">
        <v>10</v>
      </c>
      <c r="XQ30" s="25">
        <v>5.2686345973144624</v>
      </c>
      <c r="XR30" s="25">
        <v>38.61</v>
      </c>
      <c r="XS30" s="25">
        <v>10</v>
      </c>
      <c r="XT30" s="25">
        <v>5.7810945973144623</v>
      </c>
      <c r="XU30" s="25">
        <v>17.499201106759248</v>
      </c>
      <c r="XV30" s="25">
        <v>5</v>
      </c>
      <c r="XW30" s="25">
        <v>11.114799258530546</v>
      </c>
      <c r="XX30" s="25">
        <v>3.1001201385378412</v>
      </c>
      <c r="XY30" s="25">
        <v>5</v>
      </c>
      <c r="XZ30" s="25">
        <v>5.3609711862608647</v>
      </c>
      <c r="YA30" s="25">
        <v>9</v>
      </c>
      <c r="YB30" s="25">
        <v>9</v>
      </c>
      <c r="YC30" s="43">
        <f t="shared" si="68"/>
        <v>50830.054415966981</v>
      </c>
      <c r="YD30" s="45"/>
      <c r="YE30" s="46">
        <v>1.69</v>
      </c>
      <c r="YF30" s="46">
        <v>1.5649999999999999</v>
      </c>
      <c r="YG30" s="46">
        <v>1.423</v>
      </c>
      <c r="YH30" s="46">
        <v>2</v>
      </c>
      <c r="YI30" s="25">
        <v>0.65</v>
      </c>
      <c r="YJ30" s="25">
        <v>0.65</v>
      </c>
      <c r="YK30" s="81" t="s">
        <v>4365</v>
      </c>
      <c r="YL30" s="48">
        <v>0</v>
      </c>
      <c r="YM30" s="48">
        <v>0</v>
      </c>
      <c r="YN30" s="48">
        <v>0</v>
      </c>
      <c r="YO30" s="48">
        <v>646879.45266131999</v>
      </c>
      <c r="YP30" s="48">
        <v>646879.45266131999</v>
      </c>
      <c r="YQ30" s="48">
        <v>646879.45266131999</v>
      </c>
      <c r="YR30" s="48">
        <v>646879.45266131999</v>
      </c>
      <c r="YS30" s="48">
        <v>646879.45266131999</v>
      </c>
      <c r="YT30" s="48">
        <v>646879.45266131999</v>
      </c>
      <c r="YU30" s="48">
        <v>646879.45266131999</v>
      </c>
      <c r="YV30" s="48">
        <v>459573.88817854732</v>
      </c>
      <c r="YW30" s="48">
        <v>478971.61884044349</v>
      </c>
      <c r="YX30" s="48">
        <v>499188.09043717047</v>
      </c>
      <c r="YY30" s="48">
        <v>520257.8604502221</v>
      </c>
      <c r="YZ30" s="48">
        <v>542216.94496597827</v>
      </c>
      <c r="ZA30" s="48">
        <v>565102.8802406122</v>
      </c>
      <c r="ZB30" s="48">
        <v>588954.78686353634</v>
      </c>
      <c r="ZC30" s="48">
        <v>613813.43662906706</v>
      </c>
      <c r="ZD30" s="48">
        <v>639721.32223060273</v>
      </c>
      <c r="ZE30" s="48">
        <v>666722.7298964808</v>
      </c>
      <c r="ZF30" s="48">
        <v>694863.81509162288</v>
      </c>
      <c r="ZG30" s="48">
        <v>724192.68141443573</v>
      </c>
      <c r="ZH30" s="48">
        <v>754759.46282377525</v>
      </c>
      <c r="ZI30" s="48">
        <v>786616.40933655377</v>
      </c>
      <c r="ZJ30" s="48">
        <v>819817.97634248878</v>
      </c>
      <c r="ZK30" s="48">
        <v>854420.91768865241</v>
      </c>
      <c r="ZL30" s="49">
        <v>0</v>
      </c>
      <c r="ZM30" s="49">
        <v>0</v>
      </c>
      <c r="ZN30" s="49">
        <v>0</v>
      </c>
      <c r="ZO30" s="49">
        <v>689155.25579497265</v>
      </c>
      <c r="ZP30" s="49">
        <v>689155.25579497265</v>
      </c>
      <c r="ZQ30" s="49">
        <v>689155.25579497265</v>
      </c>
      <c r="ZR30" s="49">
        <v>689155.25579497265</v>
      </c>
      <c r="ZS30" s="49">
        <v>689155.25579497265</v>
      </c>
      <c r="ZT30" s="49">
        <v>689155.25579497265</v>
      </c>
      <c r="ZU30" s="49">
        <v>689155.25579497265</v>
      </c>
      <c r="ZV30" s="49">
        <v>171119.59939618112</v>
      </c>
      <c r="ZW30" s="49">
        <v>175161.85702935874</v>
      </c>
      <c r="ZX30" s="49">
        <v>179299.60253669327</v>
      </c>
      <c r="ZY30" s="49">
        <v>183535.09157206432</v>
      </c>
      <c r="ZZ30" s="49">
        <v>187870.63307333531</v>
      </c>
      <c r="AAA30" s="49">
        <v>192308.59052105169</v>
      </c>
      <c r="AAB30" s="49">
        <v>196851.38322686913</v>
      </c>
      <c r="AAC30" s="49">
        <v>201501.48765241777</v>
      </c>
      <c r="AAD30" s="49">
        <v>206261.43875932629</v>
      </c>
      <c r="AAE30" s="49">
        <v>211133.83139112909</v>
      </c>
      <c r="AAF30" s="49">
        <v>216121.32168782377</v>
      </c>
      <c r="AAG30" s="49">
        <v>221226.62853384018</v>
      </c>
      <c r="AAH30" s="49">
        <v>226452.53504021745</v>
      </c>
      <c r="AAI30" s="49">
        <v>231801.89006178468</v>
      </c>
      <c r="AAJ30" s="49">
        <v>237277.60975019893</v>
      </c>
      <c r="AAK30" s="49">
        <v>242882.67914364825</v>
      </c>
      <c r="AAL30" s="49">
        <v>0</v>
      </c>
      <c r="AAM30" s="49">
        <v>0</v>
      </c>
      <c r="AAN30" s="49">
        <v>0</v>
      </c>
      <c r="AAO30" s="49">
        <v>1324021.5950857403</v>
      </c>
      <c r="AAP30" s="49">
        <v>1324021.5950857403</v>
      </c>
      <c r="AAQ30" s="49">
        <v>1324021.5950857403</v>
      </c>
      <c r="AAR30" s="49">
        <v>1324021.5950857403</v>
      </c>
      <c r="AAS30" s="49">
        <v>1324021.5950857403</v>
      </c>
      <c r="AAT30" s="49">
        <v>1324021.5950857403</v>
      </c>
      <c r="AAU30" s="49">
        <v>1324021.5950857403</v>
      </c>
      <c r="AAV30" s="49">
        <v>523715.48721852613</v>
      </c>
      <c r="AAW30" s="49">
        <v>545820.51151568966</v>
      </c>
      <c r="AAX30" s="49">
        <v>568858.54640945187</v>
      </c>
      <c r="AAY30" s="49">
        <v>592868.97248413914</v>
      </c>
      <c r="AAZ30" s="49">
        <v>617892.83250286616</v>
      </c>
      <c r="ABA30" s="49">
        <v>643972.90156490565</v>
      </c>
      <c r="ABB30" s="49">
        <v>671153.76022426982</v>
      </c>
      <c r="ABC30" s="49">
        <v>699481.87069448817</v>
      </c>
      <c r="ABD30" s="49">
        <v>729005.656269831</v>
      </c>
      <c r="ABE30" s="49">
        <v>759775.58409877575</v>
      </c>
      <c r="ABF30" s="49">
        <v>791844.25145114306</v>
      </c>
      <c r="ABG30" s="49">
        <v>825266.47562644584</v>
      </c>
      <c r="ABH30" s="49">
        <v>860099.38765706832</v>
      </c>
      <c r="ABI30" s="49">
        <v>896402.52996647742</v>
      </c>
      <c r="ABJ30" s="49">
        <v>934237.95814941288</v>
      </c>
      <c r="ABK30" s="49">
        <v>973670.3470480172</v>
      </c>
      <c r="ABL30" s="50">
        <v>0</v>
      </c>
      <c r="ABM30" s="50">
        <v>0</v>
      </c>
      <c r="ABN30" s="50">
        <v>0</v>
      </c>
      <c r="ABO30" s="50">
        <v>1172787.5137508872</v>
      </c>
      <c r="ABP30" s="50">
        <v>1172787.5137508872</v>
      </c>
      <c r="ABQ30" s="50">
        <v>1172787.5137508872</v>
      </c>
      <c r="ABR30" s="50">
        <v>1172787.5137508872</v>
      </c>
      <c r="ABS30" s="50">
        <v>1172787.5137508872</v>
      </c>
      <c r="ABT30" s="50">
        <v>1172787.5137508872</v>
      </c>
      <c r="ABU30" s="50">
        <v>1172787.5137508872</v>
      </c>
      <c r="ABV30" s="50">
        <v>270056.31443640112</v>
      </c>
      <c r="ABW30" s="50">
        <v>276435.69588814798</v>
      </c>
      <c r="ABX30" s="50">
        <v>282965.77371517377</v>
      </c>
      <c r="ABY30" s="50">
        <v>289650.10772930318</v>
      </c>
      <c r="ABZ30" s="50">
        <v>296492.34183370025</v>
      </c>
      <c r="ACA30" s="50">
        <v>303496.20600931154</v>
      </c>
      <c r="ACB30" s="50">
        <v>310665.51834822877</v>
      </c>
      <c r="ACC30" s="50">
        <v>318004.18713508482</v>
      </c>
      <c r="ACD30" s="50">
        <v>325516.21297762467</v>
      </c>
      <c r="ACE30" s="50">
        <v>333205.69098759425</v>
      </c>
      <c r="ACF30" s="50">
        <v>341076.81301315658</v>
      </c>
      <c r="ACG30" s="50">
        <v>349133.86992403719</v>
      </c>
      <c r="ACH30" s="50">
        <v>357381.25395065587</v>
      </c>
      <c r="ACI30" s="50">
        <v>365823.4610785002</v>
      </c>
      <c r="ACJ30" s="50">
        <v>374465.09349908773</v>
      </c>
      <c r="ACK30" s="50">
        <v>383310.86211879255</v>
      </c>
      <c r="ACL30" s="49">
        <v>0</v>
      </c>
      <c r="ACM30" s="49">
        <v>0</v>
      </c>
      <c r="ACN30" s="49">
        <v>0</v>
      </c>
      <c r="ACO30" s="49">
        <v>683373.24095044576</v>
      </c>
      <c r="ACP30" s="49">
        <v>683373.24095044576</v>
      </c>
      <c r="ACQ30" s="49">
        <v>683373.24095044576</v>
      </c>
      <c r="ACR30" s="49">
        <v>683373.24095044576</v>
      </c>
      <c r="ACS30" s="49">
        <v>683373.24095044576</v>
      </c>
      <c r="ACT30" s="49">
        <v>683373.24095044576</v>
      </c>
      <c r="ACU30" s="49">
        <v>683373.24095044576</v>
      </c>
      <c r="ACV30" s="49">
        <v>237363.4455726856</v>
      </c>
      <c r="ACW30" s="49">
        <v>247382.10047156838</v>
      </c>
      <c r="ACX30" s="49">
        <v>257823.62354099296</v>
      </c>
      <c r="ACY30" s="49">
        <v>268705.86323381681</v>
      </c>
      <c r="ACZ30" s="49">
        <v>280047.42135179392</v>
      </c>
      <c r="ADA30" s="49">
        <v>291867.68484298268</v>
      </c>
      <c r="ADB30" s="49">
        <v>304186.85894126323</v>
      </c>
      <c r="ADC30" s="49">
        <v>317026.00170461059</v>
      </c>
      <c r="ADD30" s="49">
        <v>330407.06001115718</v>
      </c>
      <c r="ADE30" s="49">
        <v>344352.9070745908</v>
      </c>
      <c r="ADF30" s="49">
        <v>358887.38154298859</v>
      </c>
      <c r="ADG30" s="49">
        <v>374035.32824795664</v>
      </c>
      <c r="ADH30" s="49">
        <v>389822.64067369909</v>
      </c>
      <c r="ADI30" s="49">
        <v>406276.30521862657</v>
      </c>
      <c r="ADJ30" s="49">
        <v>423424.44732516725</v>
      </c>
      <c r="ADK30" s="49">
        <v>441296.37955662585</v>
      </c>
      <c r="ADL30" s="50">
        <v>0</v>
      </c>
      <c r="ADM30" s="50">
        <v>0</v>
      </c>
      <c r="ADN30" s="50">
        <v>0</v>
      </c>
      <c r="ADO30" s="50">
        <v>114196.76941100889</v>
      </c>
      <c r="ADP30" s="50">
        <v>114196.76941100889</v>
      </c>
      <c r="ADQ30" s="50">
        <v>114196.76941100889</v>
      </c>
      <c r="ADR30" s="50">
        <v>114196.76941100889</v>
      </c>
      <c r="ADS30" s="50">
        <v>114196.76941100889</v>
      </c>
      <c r="ADT30" s="50">
        <v>114196.76941100889</v>
      </c>
      <c r="ADU30" s="50">
        <v>114196.76941100889</v>
      </c>
      <c r="ADV30" s="50">
        <v>21683.683473804576</v>
      </c>
      <c r="ADW30" s="50">
        <v>22195.904372793833</v>
      </c>
      <c r="ADX30" s="50">
        <v>22720.22516475918</v>
      </c>
      <c r="ADY30" s="50">
        <v>23256.931678354522</v>
      </c>
      <c r="ADZ30" s="50">
        <v>23806.316494195798</v>
      </c>
      <c r="AEA30" s="50">
        <v>24368.679104358871</v>
      </c>
      <c r="AEB30" s="50">
        <v>24944.326075644683</v>
      </c>
      <c r="AEC30" s="50">
        <v>25533.571216701184</v>
      </c>
      <c r="AED30" s="50">
        <v>26136.735749093688</v>
      </c>
      <c r="AEE30" s="50">
        <v>26754.148482415381</v>
      </c>
      <c r="AEF30" s="50">
        <v>27386.145993535156</v>
      </c>
      <c r="AEG30" s="50">
        <v>28033.072810079222</v>
      </c>
      <c r="AEH30" s="50">
        <v>28695.281598247468</v>
      </c>
      <c r="AEI30" s="50">
        <v>29373.133355065333</v>
      </c>
      <c r="AEJ30" s="50">
        <v>30066.997605179422</v>
      </c>
      <c r="AEK30" s="50">
        <v>30777.252602299155</v>
      </c>
      <c r="AEL30" s="48">
        <v>0</v>
      </c>
      <c r="AEM30" s="48">
        <v>0</v>
      </c>
      <c r="AEN30" s="48">
        <v>0</v>
      </c>
      <c r="AEO30" s="96">
        <v>94303.020032298518</v>
      </c>
      <c r="AEP30" s="96">
        <v>105992.04098201991</v>
      </c>
      <c r="AEQ30" s="96">
        <v>118499.80126195107</v>
      </c>
      <c r="AER30" s="96">
        <v>131874.59145310801</v>
      </c>
      <c r="AES30" s="96">
        <v>146167.32003972991</v>
      </c>
      <c r="AET30" s="96">
        <v>161431.64837188268</v>
      </c>
      <c r="AEU30" s="96">
        <v>177724.13235723262</v>
      </c>
      <c r="AEV30" s="96">
        <v>185225.52645350769</v>
      </c>
      <c r="AEW30" s="96">
        <v>193043.5399792394</v>
      </c>
      <c r="AEX30" s="96">
        <v>201191.536832101</v>
      </c>
      <c r="AEY30" s="96">
        <v>209683.44497420531</v>
      </c>
      <c r="AEZ30" s="96">
        <v>218533.78024018079</v>
      </c>
      <c r="AFA30" s="96">
        <v>227757.67115014049</v>
      </c>
      <c r="AFB30" s="96">
        <v>237370.8847699592</v>
      </c>
      <c r="AFC30" s="96">
        <v>247389.85366306297</v>
      </c>
      <c r="AFD30" s="96">
        <v>257831.70397980133</v>
      </c>
      <c r="AFE30" s="96">
        <v>268714.28473241976</v>
      </c>
      <c r="AFF30" s="96">
        <v>280056.19830566942</v>
      </c>
      <c r="AFG30" s="96">
        <v>291876.83225521445</v>
      </c>
      <c r="AFH30" s="96">
        <v>304196.39244818699</v>
      </c>
      <c r="AFI30" s="96">
        <v>317035.93760254071</v>
      </c>
      <c r="AFJ30" s="96">
        <v>330417.41528424586</v>
      </c>
      <c r="AFK30" s="96">
        <v>344363.69942385593</v>
      </c>
      <c r="AFL30" s="49">
        <v>0</v>
      </c>
      <c r="AFM30" s="49">
        <v>0</v>
      </c>
      <c r="AFN30" s="49">
        <v>0</v>
      </c>
      <c r="AFO30" s="93">
        <v>113980.2461069464</v>
      </c>
      <c r="AFP30" s="93">
        <v>174420.3764049497</v>
      </c>
      <c r="AFQ30" s="93">
        <v>237652.38692230717</v>
      </c>
      <c r="AFR30" s="93">
        <v>303774.4528461892</v>
      </c>
      <c r="AFS30" s="93">
        <v>372887.8297127987</v>
      </c>
      <c r="AFT30" s="93">
        <v>445096.94415436237</v>
      </c>
      <c r="AFU30" s="93">
        <v>520509.48721455695</v>
      </c>
      <c r="AFV30" s="93">
        <v>532805.1766344636</v>
      </c>
      <c r="AFW30" s="93">
        <v>545391.31989243533</v>
      </c>
      <c r="AFX30" s="93">
        <v>558274.7782086255</v>
      </c>
      <c r="AFY30" s="93">
        <v>571462.57488175516</v>
      </c>
      <c r="AFZ30" s="93">
        <v>584961.89911779878</v>
      </c>
      <c r="AGA30" s="93">
        <v>598780.1099491152</v>
      </c>
      <c r="AGB30" s="93">
        <v>612924.74024615542</v>
      </c>
      <c r="AGC30" s="93">
        <v>627403.50082393724</v>
      </c>
      <c r="AGD30" s="93">
        <v>642224.28464552655</v>
      </c>
      <c r="AGE30" s="93">
        <v>657395.17112481187</v>
      </c>
      <c r="AGF30" s="93">
        <v>672924.43053092354</v>
      </c>
      <c r="AGG30" s="93">
        <v>688820.52849669429</v>
      </c>
      <c r="AGH30" s="93">
        <v>705092.13063362148</v>
      </c>
      <c r="AGI30" s="93">
        <v>721748.10725584498</v>
      </c>
      <c r="AGJ30" s="93">
        <v>738797.53821571742</v>
      </c>
      <c r="AGK30" s="93">
        <v>756249.71785360284</v>
      </c>
      <c r="AGL30" s="49">
        <v>0</v>
      </c>
      <c r="AGM30" s="49">
        <v>0</v>
      </c>
      <c r="AGN30" s="49">
        <v>0</v>
      </c>
      <c r="AGO30" s="49">
        <v>104752.99468976361</v>
      </c>
      <c r="AGP30" s="49">
        <v>218348.83458586581</v>
      </c>
      <c r="AGQ30" s="49">
        <v>341347.37894274737</v>
      </c>
      <c r="AGR30" s="49">
        <v>474339.99445918849</v>
      </c>
      <c r="AGS30" s="49">
        <v>617951.21761415619</v>
      </c>
      <c r="AGT30" s="49">
        <v>772840.50119945407</v>
      </c>
      <c r="AGU30" s="49">
        <v>939704.04919525655</v>
      </c>
      <c r="AGV30" s="49">
        <v>979367.15129278181</v>
      </c>
      <c r="AGW30" s="49">
        <v>1020704.3567096938</v>
      </c>
      <c r="AGX30" s="49">
        <v>1063786.3261299974</v>
      </c>
      <c r="AGY30" s="49">
        <v>1108686.702689382</v>
      </c>
      <c r="AGZ30" s="49">
        <v>1155482.2378587751</v>
      </c>
      <c r="AHA30" s="49">
        <v>1204252.9226411993</v>
      </c>
      <c r="AHB30" s="49">
        <v>1255082.1243061975</v>
      </c>
      <c r="AHC30" s="49">
        <v>1308056.7288955539</v>
      </c>
      <c r="AHD30" s="49">
        <v>1363267.2897439077</v>
      </c>
      <c r="AHE30" s="49">
        <v>1420808.1822681392</v>
      </c>
      <c r="AHF30" s="49">
        <v>1480777.7652901139</v>
      </c>
      <c r="AHG30" s="49">
        <v>1543278.5491685532</v>
      </c>
      <c r="AHH30" s="49">
        <v>1608417.371027428</v>
      </c>
      <c r="AHI30" s="49">
        <v>1676305.5773804034</v>
      </c>
      <c r="AHJ30" s="49">
        <v>1747059.2144635136</v>
      </c>
      <c r="AHK30" s="49">
        <v>1820799.22660141</v>
      </c>
      <c r="AHL30" s="50">
        <v>0</v>
      </c>
      <c r="AHM30" s="50">
        <v>0</v>
      </c>
      <c r="AHN30" s="50">
        <v>0</v>
      </c>
      <c r="AHO30" s="50">
        <v>124353.92163879937</v>
      </c>
      <c r="AHP30" s="50">
        <v>254582.92235368019</v>
      </c>
      <c r="AHQ30" s="50">
        <v>390895.17745002493</v>
      </c>
      <c r="AHR30" s="50">
        <v>533505.4190369189</v>
      </c>
      <c r="AHS30" s="50">
        <v>682635.12963654636</v>
      </c>
      <c r="AHT30" s="50">
        <v>838512.74128181115</v>
      </c>
      <c r="AHU30" s="50">
        <v>1001373.8402534353</v>
      </c>
      <c r="AHV30" s="50">
        <v>1025028.7054103889</v>
      </c>
      <c r="AHW30" s="50">
        <v>1049242.355531659</v>
      </c>
      <c r="AHX30" s="50">
        <v>1074027.9904657453</v>
      </c>
      <c r="AHY30" s="50">
        <v>1099399.1218734034</v>
      </c>
      <c r="AHZ30" s="50">
        <v>1125369.580593402</v>
      </c>
      <c r="AIA30" s="50">
        <v>1151953.5241822789</v>
      </c>
      <c r="AIB30" s="50">
        <v>1179165.4446322008</v>
      </c>
      <c r="AIC30" s="50">
        <v>1207020.1762711406</v>
      </c>
      <c r="AID30" s="50">
        <v>1235532.9038496739</v>
      </c>
      <c r="AIE30" s="50">
        <v>1264719.1708188076</v>
      </c>
      <c r="AIF30" s="50">
        <v>1294594.8878033468</v>
      </c>
      <c r="AIG30" s="50">
        <v>1325176.3412754277</v>
      </c>
      <c r="AIH30" s="50">
        <v>1356480.202432937</v>
      </c>
      <c r="AII30" s="50">
        <v>1388523.5362876609</v>
      </c>
      <c r="AIJ30" s="50">
        <v>1421323.8109681222</v>
      </c>
      <c r="AIK30" s="50">
        <v>1454898.9072421661</v>
      </c>
      <c r="AIL30" s="49">
        <v>0</v>
      </c>
      <c r="AIM30" s="49">
        <v>0</v>
      </c>
      <c r="AIN30" s="49">
        <v>0</v>
      </c>
      <c r="AIO30" s="49">
        <v>282706.21564017754</v>
      </c>
      <c r="AIP30" s="49">
        <v>589277.40345780586</v>
      </c>
      <c r="AIQ30" s="49">
        <v>921224.50537471566</v>
      </c>
      <c r="AIR30" s="49">
        <v>1280143.4952526847</v>
      </c>
      <c r="AIS30" s="49">
        <v>1667719.8651869125</v>
      </c>
      <c r="AIT30" s="49">
        <v>2085733.3390288854</v>
      </c>
      <c r="AIU30" s="49">
        <v>2536062.8243280407</v>
      </c>
      <c r="AIV30" s="49">
        <v>2643105.1626187004</v>
      </c>
      <c r="AIW30" s="49">
        <v>2754665.552306517</v>
      </c>
      <c r="AIX30" s="49">
        <v>2870934.6916586743</v>
      </c>
      <c r="AIY30" s="49">
        <v>2992111.3279497502</v>
      </c>
      <c r="AIZ30" s="49">
        <v>3118402.5971948551</v>
      </c>
      <c r="AJA30" s="49">
        <v>3250024.3782222425</v>
      </c>
      <c r="AJB30" s="49">
        <v>3387201.661690657</v>
      </c>
      <c r="AJC30" s="49">
        <v>3530168.9346821872</v>
      </c>
      <c r="AJD30" s="49">
        <v>3679170.5815280429</v>
      </c>
      <c r="AJE30" s="49">
        <v>3834461.3015524247</v>
      </c>
      <c r="AJF30" s="49">
        <v>3996306.544448555</v>
      </c>
      <c r="AJG30" s="49">
        <v>4164982.9640310956</v>
      </c>
      <c r="AJH30" s="49">
        <v>4340778.891140582</v>
      </c>
      <c r="AJI30" s="49">
        <v>4523994.8265082482</v>
      </c>
      <c r="AJJ30" s="49">
        <v>4714943.9544237219</v>
      </c>
      <c r="AJK30" s="49">
        <v>4913952.6780836536</v>
      </c>
      <c r="AJL30" s="50">
        <v>0</v>
      </c>
      <c r="AJM30" s="50">
        <v>0</v>
      </c>
      <c r="AJN30" s="50">
        <v>0</v>
      </c>
      <c r="AJO30" s="50">
        <v>149813.38230724059</v>
      </c>
      <c r="AJP30" s="50">
        <v>306704.67141557753</v>
      </c>
      <c r="AJQ30" s="50">
        <v>470924.66316804651</v>
      </c>
      <c r="AJR30" s="50">
        <v>642732.05261123762</v>
      </c>
      <c r="AJS30" s="50">
        <v>822393.66724309465</v>
      </c>
      <c r="AJT30" s="50">
        <v>1010184.7068725632</v>
      </c>
      <c r="AJU30" s="50">
        <v>1206388.990273311</v>
      </c>
      <c r="AJV30" s="50">
        <v>1234886.8077163214</v>
      </c>
      <c r="AJW30" s="50">
        <v>1264057.8123365713</v>
      </c>
      <c r="AJX30" s="50">
        <v>1293917.9064387376</v>
      </c>
      <c r="AJY30" s="50">
        <v>1324483.3679782858</v>
      </c>
      <c r="AJZ30" s="50">
        <v>1355770.8594352473</v>
      </c>
      <c r="AKA30" s="50">
        <v>1387797.4368976175</v>
      </c>
      <c r="AKB30" s="50">
        <v>1420580.5593593253</v>
      </c>
      <c r="AKC30" s="50">
        <v>1454138.0982378421</v>
      </c>
      <c r="AKD30" s="50">
        <v>1488488.3471166217</v>
      </c>
      <c r="AKE30" s="50">
        <v>1523650.0317176788</v>
      </c>
      <c r="AKF30" s="50">
        <v>1559642.320109742</v>
      </c>
      <c r="AKG30" s="50">
        <v>1596484.8331575531</v>
      </c>
      <c r="AKH30" s="50">
        <v>1634197.6552179994</v>
      </c>
      <c r="AKI30" s="50">
        <v>1672801.3450889147</v>
      </c>
      <c r="AKJ30" s="50">
        <v>1712316.9472165217</v>
      </c>
      <c r="AKK30" s="50">
        <v>1752766.0031676157</v>
      </c>
      <c r="AKL30" s="51">
        <v>0</v>
      </c>
      <c r="AKM30" s="51">
        <v>0</v>
      </c>
      <c r="AKN30" s="51">
        <v>0</v>
      </c>
      <c r="AKO30" s="51">
        <v>997558.11004362872</v>
      </c>
      <c r="AKP30" s="51">
        <v>0</v>
      </c>
      <c r="AKQ30" s="51">
        <v>0</v>
      </c>
      <c r="AKR30" s="51">
        <v>1000425.9625666646</v>
      </c>
      <c r="AKS30" s="51">
        <v>0</v>
      </c>
      <c r="AKT30" s="51">
        <v>0</v>
      </c>
      <c r="AKU30" s="51">
        <v>0</v>
      </c>
      <c r="AKV30" s="51">
        <v>0</v>
      </c>
      <c r="AKW30" s="51">
        <v>0</v>
      </c>
      <c r="AKX30" s="51">
        <v>0</v>
      </c>
      <c r="AKY30" s="51">
        <v>0</v>
      </c>
      <c r="AKZ30" s="51">
        <v>0</v>
      </c>
      <c r="ALA30" s="51">
        <v>0</v>
      </c>
      <c r="ALB30" s="51">
        <v>0</v>
      </c>
      <c r="ALC30" s="51">
        <v>0</v>
      </c>
      <c r="ALD30" s="51">
        <v>0</v>
      </c>
      <c r="ALE30" s="51">
        <v>0</v>
      </c>
      <c r="ALF30" s="51">
        <v>0</v>
      </c>
      <c r="ALG30" s="51">
        <v>0</v>
      </c>
      <c r="ALH30" s="51">
        <v>0</v>
      </c>
      <c r="ALI30" s="51">
        <v>0</v>
      </c>
      <c r="ALJ30" s="51">
        <v>0</v>
      </c>
      <c r="ALK30" s="51">
        <v>0</v>
      </c>
      <c r="ALL30" s="51">
        <v>0</v>
      </c>
      <c r="ALM30" s="51">
        <v>0</v>
      </c>
      <c r="ALN30" s="51">
        <v>0</v>
      </c>
      <c r="ALO30" s="51">
        <v>1023897.2171042768</v>
      </c>
      <c r="ALP30" s="51">
        <v>0</v>
      </c>
      <c r="ALQ30" s="51">
        <v>0</v>
      </c>
      <c r="ALR30" s="51">
        <v>972879.75316695322</v>
      </c>
      <c r="ALS30" s="51">
        <v>0</v>
      </c>
      <c r="ALT30" s="51">
        <v>0</v>
      </c>
      <c r="ALU30" s="51">
        <v>0</v>
      </c>
      <c r="ALV30" s="51">
        <v>0</v>
      </c>
      <c r="ALW30" s="51">
        <v>0</v>
      </c>
      <c r="ALX30" s="51">
        <v>0</v>
      </c>
      <c r="ALY30" s="51">
        <v>0</v>
      </c>
      <c r="ALZ30" s="51">
        <v>0</v>
      </c>
      <c r="AMA30" s="51">
        <v>0</v>
      </c>
      <c r="AMB30" s="51">
        <v>0</v>
      </c>
      <c r="AMC30" s="51">
        <v>0</v>
      </c>
      <c r="AMD30" s="51">
        <v>0</v>
      </c>
      <c r="AME30" s="51">
        <v>0</v>
      </c>
      <c r="AMF30" s="51">
        <v>0</v>
      </c>
      <c r="AMG30" s="51">
        <v>0</v>
      </c>
      <c r="AMH30" s="51">
        <v>0</v>
      </c>
      <c r="AMI30" s="51">
        <v>0</v>
      </c>
      <c r="AMJ30" s="51">
        <v>0</v>
      </c>
      <c r="AMK30" s="51">
        <v>0</v>
      </c>
      <c r="AML30" s="50">
        <v>0</v>
      </c>
      <c r="AMM30" s="50">
        <v>0</v>
      </c>
      <c r="AMN30" s="50">
        <v>0</v>
      </c>
      <c r="AMO30" s="50">
        <v>997558.11004362872</v>
      </c>
      <c r="AMP30" s="50">
        <v>0</v>
      </c>
      <c r="AMQ30" s="50">
        <v>0</v>
      </c>
      <c r="AMR30" s="50">
        <v>1000425.9625666646</v>
      </c>
      <c r="AMS30" s="50">
        <v>0</v>
      </c>
      <c r="AMT30" s="50">
        <v>0</v>
      </c>
      <c r="AMU30" s="50">
        <v>1132526.2035374343</v>
      </c>
      <c r="AMV30" s="50">
        <v>0</v>
      </c>
      <c r="AMW30" s="50">
        <v>0</v>
      </c>
      <c r="AMX30" s="50">
        <v>1282069.4880891258</v>
      </c>
      <c r="AMY30" s="50">
        <v>0</v>
      </c>
      <c r="AMZ30" s="50">
        <v>0</v>
      </c>
      <c r="ANA30" s="50">
        <v>1451359.0653841165</v>
      </c>
      <c r="ANB30" s="50">
        <v>0</v>
      </c>
      <c r="ANC30" s="50">
        <v>0</v>
      </c>
      <c r="AND30" s="50">
        <v>1643002.3148060616</v>
      </c>
      <c r="ANE30" s="50">
        <v>0</v>
      </c>
      <c r="ANF30" s="50">
        <v>0</v>
      </c>
      <c r="ANG30" s="50">
        <v>1859950.904529362</v>
      </c>
      <c r="ANH30" s="50">
        <v>0</v>
      </c>
      <c r="ANI30" s="50">
        <v>0</v>
      </c>
      <c r="ANJ30" s="50">
        <v>2105546.2527865879</v>
      </c>
      <c r="ANK30" s="50">
        <v>0</v>
      </c>
      <c r="ANL30" s="50">
        <v>0</v>
      </c>
      <c r="ANM30" s="50">
        <v>0</v>
      </c>
      <c r="ANN30" s="50">
        <v>0</v>
      </c>
      <c r="ANO30" s="50">
        <v>1023897.2171042768</v>
      </c>
      <c r="ANP30" s="50">
        <v>0</v>
      </c>
      <c r="ANQ30" s="50">
        <v>0</v>
      </c>
      <c r="ANR30" s="50">
        <v>972879.75316695322</v>
      </c>
      <c r="ANS30" s="50">
        <v>0</v>
      </c>
      <c r="ANT30" s="50">
        <v>0</v>
      </c>
      <c r="ANU30" s="50">
        <v>1043466.5299367732</v>
      </c>
      <c r="ANV30" s="50">
        <v>0</v>
      </c>
      <c r="ANW30" s="50">
        <v>0</v>
      </c>
      <c r="ANX30" s="50">
        <v>1119174.6930223571</v>
      </c>
      <c r="ANY30" s="50">
        <v>0</v>
      </c>
      <c r="ANZ30" s="50">
        <v>0</v>
      </c>
      <c r="AOA30" s="50">
        <v>1200375.821903538</v>
      </c>
      <c r="AOB30" s="50">
        <v>0</v>
      </c>
      <c r="AOC30" s="50">
        <v>0</v>
      </c>
      <c r="AOD30" s="50">
        <v>1287468.4558131001</v>
      </c>
      <c r="AOE30" s="50">
        <v>0</v>
      </c>
      <c r="AOF30" s="50">
        <v>0</v>
      </c>
      <c r="AOG30" s="50">
        <v>1380880.0497874161</v>
      </c>
      <c r="AOH30" s="50">
        <v>0</v>
      </c>
      <c r="AOI30" s="50">
        <v>0</v>
      </c>
      <c r="AOJ30" s="50">
        <v>1481069.0726373096</v>
      </c>
      <c r="AOK30" s="50">
        <v>0</v>
      </c>
      <c r="AOL30" s="52">
        <v>29427</v>
      </c>
      <c r="AOM30" s="53">
        <v>14124.96</v>
      </c>
      <c r="AON30" s="52">
        <v>14721.147417818662</v>
      </c>
      <c r="AOO30" s="52">
        <v>15342.498760856603</v>
      </c>
      <c r="AOP30" s="52">
        <v>15990.076150040086</v>
      </c>
      <c r="AOQ30" s="52">
        <v>16664.986536378608</v>
      </c>
      <c r="AOR30" s="52">
        <v>17368.383593156563</v>
      </c>
      <c r="AOS30" s="52">
        <v>18101.469687990673</v>
      </c>
      <c r="AOT30" s="52">
        <v>18865.497938124194</v>
      </c>
      <c r="AOU30" s="52">
        <v>19661.774352471108</v>
      </c>
      <c r="AOV30" s="52">
        <v>20491.660064071915</v>
      </c>
      <c r="AOW30" s="52">
        <v>21356.573656777087</v>
      </c>
      <c r="AOX30" s="52">
        <v>22257.993590135342</v>
      </c>
      <c r="AOY30" s="52">
        <v>23197.460726631809</v>
      </c>
      <c r="AOZ30" s="52">
        <v>24176.580965596058</v>
      </c>
      <c r="APA30" s="52">
        <v>25197.02798828232</v>
      </c>
      <c r="APB30" s="52">
        <v>26260.546118814273</v>
      </c>
      <c r="APC30" s="52">
        <v>27368.953305884806</v>
      </c>
      <c r="APD30" s="52">
        <v>28524.144230307604</v>
      </c>
      <c r="APE30" s="52">
        <v>29728.093543732506</v>
      </c>
      <c r="APF30" s="52">
        <v>30982.85924406083</v>
      </c>
      <c r="APG30" s="52">
        <v>32290.58619333047</v>
      </c>
      <c r="APH30" s="52">
        <v>33653.509784084192</v>
      </c>
      <c r="API30" s="52">
        <v>35073.959760488251</v>
      </c>
      <c r="APJ30" s="52">
        <v>36554.364200733122</v>
      </c>
      <c r="APK30" s="52">
        <v>38097.253667523684</v>
      </c>
      <c r="APL30" s="52">
        <v>39705.265533753642</v>
      </c>
      <c r="APM30" s="54">
        <v>15302.04</v>
      </c>
      <c r="APN30" s="52">
        <v>15663.511089293384</v>
      </c>
      <c r="APO30" s="52">
        <v>16033.520997489017</v>
      </c>
      <c r="APP30" s="52">
        <v>16412.271432082751</v>
      </c>
      <c r="APQ30" s="52">
        <v>16799.96886538796</v>
      </c>
      <c r="APR30" s="52">
        <v>17196.824647092017</v>
      </c>
      <c r="APS30" s="52">
        <v>17603.055119471624</v>
      </c>
      <c r="APT30" s="52">
        <v>18018.881735329829</v>
      </c>
      <c r="APU30" s="52">
        <v>18444.531178718968</v>
      </c>
      <c r="APV30" s="52">
        <v>18880.235488515395</v>
      </c>
      <c r="APW30" s="52">
        <v>19326.232184913344</v>
      </c>
      <c r="APX30" s="52">
        <v>19782.764398906871</v>
      </c>
      <c r="APY30" s="52">
        <v>20250.081004830477</v>
      </c>
      <c r="APZ30" s="52">
        <v>20728.436756030667</v>
      </c>
      <c r="AQA30" s="52">
        <v>21218.092423742386</v>
      </c>
      <c r="AQB30" s="52">
        <v>21719.314939246062</v>
      </c>
      <c r="AQC30" s="52">
        <v>22232.377539382735</v>
      </c>
      <c r="AQD30" s="52">
        <v>22757.559915506601</v>
      </c>
      <c r="AQE30" s="52">
        <v>23295.148365956189</v>
      </c>
      <c r="AQF30" s="52">
        <v>23845.43595212726</v>
      </c>
      <c r="AQG30" s="52">
        <v>24408.722658232527</v>
      </c>
      <c r="AQH30" s="52">
        <v>24985.315554835295</v>
      </c>
      <c r="AQI30" s="52">
        <v>25575.528966246144</v>
      </c>
      <c r="AQJ30" s="52">
        <v>26179.684641873937</v>
      </c>
      <c r="AQK30" s="52">
        <v>26798.111931624549</v>
      </c>
      <c r="AQL30" s="52">
        <v>27431.147965442939</v>
      </c>
      <c r="AQM30" s="52">
        <v>1118</v>
      </c>
      <c r="AQN30" s="55">
        <v>536.64</v>
      </c>
      <c r="AQO30" s="56">
        <v>559.29054314477401</v>
      </c>
      <c r="AQP30" s="56">
        <v>582.89712218838758</v>
      </c>
      <c r="AQQ30" s="56">
        <v>607.50008956892702</v>
      </c>
      <c r="AQR30" s="56">
        <v>633.14150092334535</v>
      </c>
      <c r="AQS30" s="56">
        <v>659.86518697621364</v>
      </c>
      <c r="AQT30" s="56">
        <v>687.71682846275792</v>
      </c>
      <c r="AQU30" s="56">
        <v>716.74403421425393</v>
      </c>
      <c r="AQV30" s="56">
        <v>746.9964225392564</v>
      </c>
      <c r="AQW30" s="56">
        <v>778.52570603977313</v>
      </c>
      <c r="AQX30" s="56">
        <v>811.38578000736686</v>
      </c>
      <c r="AQY30" s="56">
        <v>845.63281455028755</v>
      </c>
      <c r="AQZ30" s="56">
        <v>881.32535060911277</v>
      </c>
      <c r="ARA30" s="56">
        <v>918.52440002502431</v>
      </c>
      <c r="ARB30" s="56">
        <v>957.29354983177461</v>
      </c>
      <c r="ARC30" s="56">
        <v>997.69907094961616</v>
      </c>
      <c r="ARD30" s="56">
        <v>1039.8100314669932</v>
      </c>
      <c r="ARE30" s="56">
        <v>1083.698414703636</v>
      </c>
      <c r="ARF30" s="56">
        <v>1129.4392422568708</v>
      </c>
      <c r="ARG30" s="56">
        <v>1177.110702241479</v>
      </c>
      <c r="ARH30" s="56">
        <v>1226.7942829423134</v>
      </c>
      <c r="ARI30" s="56">
        <v>1278.574912108136</v>
      </c>
      <c r="ARJ30" s="56">
        <v>1332.5411021247785</v>
      </c>
      <c r="ARK30" s="56">
        <v>1388.7851013157856</v>
      </c>
      <c r="ARL30" s="56">
        <v>1447.4030516291662</v>
      </c>
      <c r="ARM30" s="56">
        <v>1508.4951529797997</v>
      </c>
      <c r="ARN30" s="55">
        <v>581.36</v>
      </c>
      <c r="ARO30" s="56">
        <v>595.0931252873213</v>
      </c>
      <c r="ARP30" s="56">
        <v>609.15066011461306</v>
      </c>
      <c r="ARQ30" s="56">
        <v>623.5402678175999</v>
      </c>
      <c r="ARR30" s="56">
        <v>638.26979275847816</v>
      </c>
      <c r="ARS30" s="56">
        <v>653.3472646021977</v>
      </c>
      <c r="ART30" s="56">
        <v>668.78090269375991</v>
      </c>
      <c r="ARU30" s="56">
        <v>684.57912053891823</v>
      </c>
      <c r="ARV30" s="56">
        <v>700.75053039072293</v>
      </c>
      <c r="ARW30" s="56">
        <v>717.3039479444119</v>
      </c>
      <c r="ARX30" s="56">
        <v>734.24839714320581</v>
      </c>
      <c r="ARY30" s="56">
        <v>751.59311509762733</v>
      </c>
      <c r="ARZ30" s="56">
        <v>769.34755712102731</v>
      </c>
      <c r="ASA30" s="56">
        <v>787.52140188406167</v>
      </c>
      <c r="ASB30" s="56">
        <v>806.12455669092958</v>
      </c>
      <c r="ASC30" s="56">
        <v>825.16716288024918</v>
      </c>
      <c r="ASD30" s="56">
        <v>844.6596013535152</v>
      </c>
      <c r="ASE30" s="56">
        <v>864.61249823415142</v>
      </c>
      <c r="ASF30" s="56">
        <v>885.03673066024453</v>
      </c>
      <c r="ASG30" s="56">
        <v>905.94343271411537</v>
      </c>
      <c r="ASH30" s="56">
        <v>927.34400149196188</v>
      </c>
      <c r="ASI30" s="56">
        <v>949.250103316881</v>
      </c>
      <c r="ASJ30" s="56">
        <v>971.6736800986572</v>
      </c>
      <c r="ASK30" s="56">
        <v>994.6269558437848</v>
      </c>
      <c r="ASL30" s="56">
        <v>1018.1224433192727</v>
      </c>
      <c r="ASM30" s="56">
        <v>1042.1729508738642</v>
      </c>
      <c r="ASN30" s="57">
        <v>0.5</v>
      </c>
      <c r="ASO30" s="56">
        <v>14124.96</v>
      </c>
      <c r="ASP30" s="56">
        <v>14721.147417818662</v>
      </c>
      <c r="ASQ30" s="56">
        <v>15342.498760856603</v>
      </c>
      <c r="ASR30" s="59">
        <v>13705.779557177215</v>
      </c>
      <c r="ASS30" s="59">
        <v>11903.561811699006</v>
      </c>
      <c r="AST30" s="59">
        <v>9924.7906246608927</v>
      </c>
      <c r="ASU30" s="59">
        <v>7757.772723424574</v>
      </c>
      <c r="ASV30" s="59">
        <v>5390.1422680354835</v>
      </c>
      <c r="ASW30" s="59">
        <v>2808.8249074958726</v>
      </c>
      <c r="ASX30" s="59">
        <v>0</v>
      </c>
      <c r="ASY30" s="56">
        <v>0</v>
      </c>
      <c r="ASZ30" s="56">
        <v>0</v>
      </c>
      <c r="ATA30" s="56">
        <v>0</v>
      </c>
      <c r="ATB30" s="56">
        <v>0</v>
      </c>
      <c r="ATC30" s="56">
        <v>0</v>
      </c>
      <c r="ATD30" s="59">
        <v>0</v>
      </c>
      <c r="ATE30" s="56">
        <v>0</v>
      </c>
      <c r="ATF30" s="56">
        <v>0</v>
      </c>
      <c r="ATG30" s="56">
        <v>0</v>
      </c>
      <c r="ATH30" s="56">
        <v>0</v>
      </c>
      <c r="ATI30" s="56">
        <v>0</v>
      </c>
      <c r="ATJ30" s="56">
        <v>0</v>
      </c>
      <c r="ATK30" s="56">
        <v>0</v>
      </c>
      <c r="ATL30" s="56">
        <v>0</v>
      </c>
      <c r="ATM30" s="56">
        <v>0</v>
      </c>
      <c r="ATN30" s="56">
        <v>0</v>
      </c>
      <c r="ATO30" s="56">
        <v>15302.04</v>
      </c>
      <c r="ATP30" s="56">
        <v>15663.511089293384</v>
      </c>
      <c r="ATQ30" s="56">
        <v>16033.520997489017</v>
      </c>
      <c r="ATR30" s="59">
        <v>14067.6612274995</v>
      </c>
      <c r="ATS30" s="59">
        <v>11999.9777609914</v>
      </c>
      <c r="ATT30" s="59">
        <v>9826.7569411954373</v>
      </c>
      <c r="ATU30" s="59">
        <v>7544.166479773553</v>
      </c>
      <c r="ATV30" s="59">
        <v>5148.2519243799507</v>
      </c>
      <c r="ATW30" s="59">
        <v>2634.9330255312811</v>
      </c>
      <c r="ATX30" s="59">
        <v>0</v>
      </c>
      <c r="ATY30" s="56">
        <v>0</v>
      </c>
      <c r="ATZ30" s="56">
        <v>0</v>
      </c>
      <c r="AUA30" s="56">
        <v>0</v>
      </c>
      <c r="AUB30" s="56">
        <v>0</v>
      </c>
      <c r="AUC30" s="56">
        <v>0</v>
      </c>
      <c r="AUD30" s="59">
        <v>0</v>
      </c>
      <c r="AUE30" s="56">
        <v>0</v>
      </c>
      <c r="AUF30" s="56">
        <v>0</v>
      </c>
      <c r="AUG30" s="56">
        <v>0</v>
      </c>
      <c r="AUH30" s="56">
        <v>0</v>
      </c>
      <c r="AUI30" s="56">
        <v>0</v>
      </c>
      <c r="AUJ30" s="56">
        <v>0</v>
      </c>
      <c r="AUK30" s="56">
        <v>0</v>
      </c>
      <c r="AUL30" s="56">
        <v>0</v>
      </c>
      <c r="AUM30" s="56">
        <v>0</v>
      </c>
      <c r="AUN30" s="56">
        <v>0</v>
      </c>
      <c r="AUO30" s="58">
        <v>0.5</v>
      </c>
      <c r="AUP30" s="56">
        <v>536.64</v>
      </c>
      <c r="AUQ30" s="56">
        <v>559.29054314477401</v>
      </c>
      <c r="AUR30" s="56">
        <v>582.89712218838758</v>
      </c>
      <c r="AUS30" s="59">
        <v>520.71436248765167</v>
      </c>
      <c r="AUT30" s="59">
        <v>452.24392923096099</v>
      </c>
      <c r="AUU30" s="59">
        <v>377.06582112926492</v>
      </c>
      <c r="AUV30" s="59">
        <v>294.73578362689625</v>
      </c>
      <c r="AUW30" s="59">
        <v>204.78400977550112</v>
      </c>
      <c r="AUX30" s="59">
        <v>106.71377464846519</v>
      </c>
      <c r="AUY30" s="59">
        <v>0</v>
      </c>
      <c r="AUZ30" s="56">
        <v>0</v>
      </c>
      <c r="AVA30" s="56">
        <v>0</v>
      </c>
      <c r="AVB30" s="56">
        <v>0</v>
      </c>
      <c r="AVC30" s="56">
        <v>0</v>
      </c>
      <c r="AVD30" s="56">
        <v>0</v>
      </c>
      <c r="AVE30" s="59">
        <v>0</v>
      </c>
      <c r="AVF30" s="56">
        <v>0</v>
      </c>
      <c r="AVG30" s="56">
        <v>0</v>
      </c>
      <c r="AVH30" s="56">
        <v>0</v>
      </c>
      <c r="AVI30" s="56">
        <v>0</v>
      </c>
      <c r="AVJ30" s="56">
        <v>0</v>
      </c>
      <c r="AVK30" s="56">
        <v>0</v>
      </c>
      <c r="AVL30" s="56">
        <v>0</v>
      </c>
      <c r="AVM30" s="56">
        <v>0</v>
      </c>
      <c r="AVN30" s="56">
        <v>0</v>
      </c>
      <c r="AVO30" s="56">
        <v>0</v>
      </c>
      <c r="AVP30" s="56">
        <v>581.36</v>
      </c>
      <c r="AVQ30" s="56">
        <v>595.0931252873213</v>
      </c>
      <c r="AVR30" s="56">
        <v>609.15066011461306</v>
      </c>
      <c r="AVS30" s="59">
        <v>534.46308670079986</v>
      </c>
      <c r="AVT30" s="59">
        <v>455.90699482748443</v>
      </c>
      <c r="AVU30" s="59">
        <v>373.34129405839866</v>
      </c>
      <c r="AVV30" s="59">
        <v>286.62038686875422</v>
      </c>
      <c r="AVW30" s="59">
        <v>195.59403443969092</v>
      </c>
      <c r="AVX30" s="59">
        <v>100.10721862724613</v>
      </c>
      <c r="AVY30" s="59">
        <v>0</v>
      </c>
      <c r="AVZ30" s="56">
        <v>0</v>
      </c>
      <c r="AWA30" s="56">
        <v>0</v>
      </c>
      <c r="AWB30" s="56">
        <v>0</v>
      </c>
      <c r="AWC30" s="56">
        <v>0</v>
      </c>
      <c r="AWD30" s="56">
        <v>0</v>
      </c>
      <c r="AWE30" s="59">
        <v>0</v>
      </c>
      <c r="AWF30" s="56">
        <v>0</v>
      </c>
      <c r="AWG30" s="56">
        <v>0</v>
      </c>
      <c r="AWH30" s="56">
        <v>0</v>
      </c>
      <c r="AWI30" s="56">
        <v>0</v>
      </c>
      <c r="AWJ30" s="56">
        <v>0</v>
      </c>
      <c r="AWK30" s="56">
        <v>0</v>
      </c>
      <c r="AWL30" s="56">
        <v>0</v>
      </c>
      <c r="AWM30" s="56">
        <v>0</v>
      </c>
      <c r="AWN30" s="56">
        <v>0</v>
      </c>
      <c r="AWO30" s="56">
        <v>0</v>
      </c>
      <c r="AWP30" s="57">
        <v>0.76</v>
      </c>
      <c r="AWQ30" s="56">
        <v>14124.96</v>
      </c>
      <c r="AWR30" s="56">
        <v>14721.147417818662</v>
      </c>
      <c r="AWS30" s="56">
        <v>15342.498760856603</v>
      </c>
      <c r="AWT30" s="59">
        <v>4514.8450305995539</v>
      </c>
      <c r="AWU30" s="56">
        <v>4705.4079632127832</v>
      </c>
      <c r="AWV30" s="56">
        <v>4904.0141910089114</v>
      </c>
      <c r="AWW30" s="56">
        <v>5111.003206020896</v>
      </c>
      <c r="AWX30" s="56">
        <v>5326.728829588008</v>
      </c>
      <c r="AWY30" s="56">
        <v>5551.5598171683123</v>
      </c>
      <c r="AWZ30" s="56">
        <v>5785.8804886791286</v>
      </c>
      <c r="AXA30" s="56">
        <v>6030.0913854429418</v>
      </c>
      <c r="AXB30" s="56">
        <v>6284.609954861744</v>
      </c>
      <c r="AXC30" s="56">
        <v>6549.8712639901578</v>
      </c>
      <c r="AXD30" s="56">
        <v>6826.3287432271227</v>
      </c>
      <c r="AXE30" s="56">
        <v>7114.4549613973604</v>
      </c>
      <c r="AXF30" s="56">
        <v>7414.7424335475589</v>
      </c>
      <c r="AXG30" s="56">
        <v>7727.7044628380627</v>
      </c>
      <c r="AXH30" s="56">
        <v>8053.8760179692053</v>
      </c>
      <c r="AXI30" s="56">
        <v>8393.8146476421189</v>
      </c>
      <c r="AXJ30" s="56">
        <v>8748.1014336171756</v>
      </c>
      <c r="AXK30" s="56">
        <v>9117.3419839991911</v>
      </c>
      <c r="AXL30" s="56">
        <v>9502.1674684473019</v>
      </c>
      <c r="AXM30" s="56">
        <v>9903.2356970790352</v>
      </c>
      <c r="AXN30" s="56">
        <v>10321.232244912881</v>
      </c>
      <c r="AXO30" s="56">
        <v>10756.871623771392</v>
      </c>
      <c r="AXP30" s="56">
        <v>11210.898503648086</v>
      </c>
      <c r="AXQ30" s="56">
        <v>15302.04</v>
      </c>
      <c r="AXR30" s="56">
        <v>15663.511089293384</v>
      </c>
      <c r="AXS30" s="56">
        <v>16033.520997489017</v>
      </c>
      <c r="AXT30" s="59">
        <v>4634.0531102351297</v>
      </c>
      <c r="AXU30" s="56">
        <v>4743.5206208154241</v>
      </c>
      <c r="AXV30" s="56">
        <v>4855.5740180024513</v>
      </c>
      <c r="AXW30" s="56">
        <v>4970.2743866743413</v>
      </c>
      <c r="AXX30" s="56">
        <v>5087.6842546813632</v>
      </c>
      <c r="AXY30" s="56">
        <v>5207.8676269324142</v>
      </c>
      <c r="AXZ30" s="56">
        <v>5330.8900202866998</v>
      </c>
      <c r="AYA30" s="56">
        <v>5456.8184992696497</v>
      </c>
      <c r="AYB30" s="56">
        <v>5585.7217126325286</v>
      </c>
      <c r="AYC30" s="56">
        <v>5717.6699307756644</v>
      </c>
      <c r="AYD30" s="56">
        <v>5852.7350840557174</v>
      </c>
      <c r="AYE30" s="56">
        <v>5990.9908019978502</v>
      </c>
      <c r="AYF30" s="56">
        <v>6132.5124534341821</v>
      </c>
      <c r="AYG30" s="56">
        <v>6277.3771875904195</v>
      </c>
      <c r="AYH30" s="56">
        <v>6425.6639761430406</v>
      </c>
      <c r="AYI30" s="56">
        <v>6577.4536562699823</v>
      </c>
      <c r="AYJ30" s="56">
        <v>6732.8289747182853</v>
      </c>
      <c r="AYK30" s="56">
        <v>6891.8746329127134</v>
      </c>
      <c r="AYL30" s="56">
        <v>7054.6773331299655</v>
      </c>
      <c r="AYM30" s="56">
        <v>7221.3258257636171</v>
      </c>
      <c r="AYN30" s="56">
        <v>7391.9109577055824</v>
      </c>
      <c r="AYO30" s="56">
        <v>7566.525721870461</v>
      </c>
      <c r="AYP30" s="56">
        <v>7745.2653078897711</v>
      </c>
      <c r="AYQ30" s="60">
        <v>0.76</v>
      </c>
      <c r="AYR30" s="56">
        <v>536.64</v>
      </c>
      <c r="AYS30" s="56">
        <v>559.29054314477401</v>
      </c>
      <c r="AYT30" s="56">
        <v>582.89712218838758</v>
      </c>
      <c r="AYU30" s="59">
        <v>171.52943705475587</v>
      </c>
      <c r="AYV30" s="56">
        <v>178.76936496659164</v>
      </c>
      <c r="AYW30" s="56">
        <v>186.31487632269562</v>
      </c>
      <c r="AYX30" s="56">
        <v>194.178869213014</v>
      </c>
      <c r="AYY30" s="56">
        <v>202.37478613108345</v>
      </c>
      <c r="AYZ30" s="56">
        <v>210.91663695226063</v>
      </c>
      <c r="AZA30" s="56">
        <v>219.81902288181828</v>
      </c>
      <c r="AZB30" s="56">
        <v>229.09716141384476</v>
      </c>
      <c r="AZC30" s="56">
        <v>238.76691234361058</v>
      </c>
      <c r="AZD30" s="56">
        <v>248.84480487786712</v>
      </c>
      <c r="AZE30" s="56">
        <v>259.34806588941865</v>
      </c>
      <c r="AZF30" s="56">
        <v>270.29464936426575</v>
      </c>
      <c r="AZG30" s="56">
        <v>281.7032670916563</v>
      </c>
      <c r="AZH30" s="56">
        <v>293.59342064950397</v>
      </c>
      <c r="AZI30" s="56">
        <v>305.98543473985018</v>
      </c>
      <c r="AZJ30" s="56">
        <v>318.90049193135172</v>
      </c>
      <c r="AZK30" s="56">
        <v>332.3606688681823</v>
      </c>
      <c r="AZL30" s="56">
        <v>346.38897400724142</v>
      </c>
      <c r="AZM30" s="56">
        <v>361.00938694817955</v>
      </c>
      <c r="AZN30" s="56">
        <v>376.24689942346686</v>
      </c>
      <c r="AZO30" s="56">
        <v>392.12755801857475</v>
      </c>
      <c r="AZP30" s="56">
        <v>408.67850869529394</v>
      </c>
      <c r="AZQ30" s="56">
        <v>425.92804319429638</v>
      </c>
      <c r="AZR30" s="56">
        <v>581.36</v>
      </c>
      <c r="AZS30" s="56">
        <v>595.0931252873213</v>
      </c>
      <c r="AZT30" s="56">
        <v>609.15066011461306</v>
      </c>
      <c r="AZU30" s="59">
        <v>176.05842856026351</v>
      </c>
      <c r="AZV30" s="56">
        <v>180.21735324945266</v>
      </c>
      <c r="AZW30" s="56">
        <v>184.47452177003228</v>
      </c>
      <c r="AZX30" s="56">
        <v>188.8322548782381</v>
      </c>
      <c r="AZY30" s="56">
        <v>193.29292815216513</v>
      </c>
      <c r="AZZ30" s="56">
        <v>197.85897328679235</v>
      </c>
      <c r="BAA30" s="56">
        <v>202.53287941959866</v>
      </c>
      <c r="BAB30" s="56">
        <v>207.3171944874934</v>
      </c>
      <c r="BAC30" s="56">
        <v>212.21452661580065</v>
      </c>
      <c r="BAD30" s="56">
        <v>217.22754554005476</v>
      </c>
      <c r="BAE30" s="56">
        <v>222.35898406138213</v>
      </c>
      <c r="BAF30" s="56">
        <v>227.61163953626246</v>
      </c>
      <c r="BAG30" s="56">
        <v>232.98837540148213</v>
      </c>
      <c r="BAH30" s="56">
        <v>238.49212273511017</v>
      </c>
      <c r="BAI30" s="56">
        <v>244.12588185434862</v>
      </c>
      <c r="BAJ30" s="56">
        <v>249.89272395112786</v>
      </c>
      <c r="BAK30" s="56">
        <v>255.79579276633845</v>
      </c>
      <c r="BAL30" s="56">
        <v>261.83830630361274</v>
      </c>
      <c r="BAM30" s="56">
        <v>268.02355858358993</v>
      </c>
      <c r="BAN30" s="56">
        <v>274.35492143962085</v>
      </c>
      <c r="BAO30" s="56">
        <v>280.83584635589216</v>
      </c>
      <c r="BAP30" s="56">
        <v>287.46986634897115</v>
      </c>
      <c r="BAQ30" s="56">
        <v>294.26059789379696</v>
      </c>
      <c r="BAR30" s="57">
        <v>0.76</v>
      </c>
      <c r="BAS30" s="56">
        <v>14124.96</v>
      </c>
      <c r="BAT30" s="56">
        <v>14721.147417818662</v>
      </c>
      <c r="BAU30" s="56">
        <v>15342.498760856603</v>
      </c>
      <c r="BAV30" s="56">
        <v>3869.8671690853316</v>
      </c>
      <c r="BAW30" s="56">
        <v>3361.0056880091311</v>
      </c>
      <c r="BAX30" s="56">
        <v>2802.2938234336634</v>
      </c>
      <c r="BAY30" s="56">
        <v>2190.4299454375268</v>
      </c>
      <c r="BAZ30" s="56">
        <v>1521.9225227394309</v>
      </c>
      <c r="BBA30" s="56">
        <v>793.07997388118747</v>
      </c>
      <c r="BBB30" s="56">
        <v>0</v>
      </c>
      <c r="BBC30" s="56">
        <v>0</v>
      </c>
      <c r="BBD30" s="56">
        <v>0</v>
      </c>
      <c r="BBE30" s="56">
        <v>0</v>
      </c>
      <c r="BBF30" s="56">
        <v>0</v>
      </c>
      <c r="BBG30" s="56">
        <v>0</v>
      </c>
      <c r="BBH30" s="56">
        <v>0</v>
      </c>
      <c r="BBI30" s="55">
        <v>0</v>
      </c>
      <c r="BBJ30" s="55">
        <v>0</v>
      </c>
      <c r="BBK30" s="55">
        <v>0</v>
      </c>
      <c r="BBL30" s="55">
        <v>0</v>
      </c>
      <c r="BBM30" s="55">
        <v>0</v>
      </c>
      <c r="BBN30" s="55">
        <v>0</v>
      </c>
      <c r="BBO30" s="55">
        <v>0</v>
      </c>
      <c r="BBP30" s="55">
        <v>0</v>
      </c>
      <c r="BBQ30" s="55">
        <v>0</v>
      </c>
      <c r="BBR30" s="55">
        <v>0</v>
      </c>
      <c r="BBS30" s="56">
        <v>15302.04</v>
      </c>
      <c r="BBT30" s="56">
        <v>15663.511089293384</v>
      </c>
      <c r="BBU30" s="56">
        <v>16033.520997489017</v>
      </c>
      <c r="BBV30" s="56">
        <v>3972.0455230586822</v>
      </c>
      <c r="BBW30" s="56">
        <v>3388.22901486816</v>
      </c>
      <c r="BBX30" s="56">
        <v>2774.6137245728291</v>
      </c>
      <c r="BBY30" s="56">
        <v>2130.1175942890031</v>
      </c>
      <c r="BBZ30" s="56">
        <v>1453.6240727661036</v>
      </c>
      <c r="BCA30" s="56">
        <v>743.98108956177339</v>
      </c>
      <c r="BCB30" s="56">
        <v>0</v>
      </c>
      <c r="BCC30" s="56">
        <v>0</v>
      </c>
      <c r="BCD30" s="56">
        <v>0</v>
      </c>
      <c r="BCE30" s="56">
        <v>0</v>
      </c>
      <c r="BCF30" s="56">
        <v>0</v>
      </c>
      <c r="BCG30" s="56">
        <v>0</v>
      </c>
      <c r="BCH30" s="59">
        <v>0</v>
      </c>
      <c r="BCI30" s="55">
        <v>0</v>
      </c>
      <c r="BCJ30" s="55">
        <v>0</v>
      </c>
      <c r="BCK30" s="55">
        <v>0</v>
      </c>
      <c r="BCL30" s="55">
        <v>0</v>
      </c>
      <c r="BCM30" s="55">
        <v>0</v>
      </c>
      <c r="BCN30" s="55">
        <v>0</v>
      </c>
      <c r="BCO30" s="55">
        <v>0</v>
      </c>
      <c r="BCP30" s="55">
        <v>0</v>
      </c>
      <c r="BCQ30" s="55">
        <v>0</v>
      </c>
      <c r="BCR30" s="55">
        <v>0</v>
      </c>
      <c r="BCS30" s="57">
        <v>0.76</v>
      </c>
      <c r="BCT30" s="56">
        <v>536.64</v>
      </c>
      <c r="BCU30" s="56">
        <v>559.29054314477401</v>
      </c>
      <c r="BCV30" s="56">
        <v>582.89712218838758</v>
      </c>
      <c r="BCW30" s="56">
        <v>147.02523176121932</v>
      </c>
      <c r="BCX30" s="56">
        <v>127.69240354756546</v>
      </c>
      <c r="BCY30" s="56">
        <v>106.46564361296892</v>
      </c>
      <c r="BCZ30" s="56">
        <v>83.21951537700599</v>
      </c>
      <c r="BDA30" s="56">
        <v>57.821367466023844</v>
      </c>
      <c r="BDB30" s="56">
        <v>30.130948136037233</v>
      </c>
      <c r="BDC30" s="56">
        <v>0</v>
      </c>
      <c r="BDD30" s="56">
        <v>0</v>
      </c>
      <c r="BDE30" s="56">
        <v>0</v>
      </c>
      <c r="BDF30" s="56">
        <v>0</v>
      </c>
      <c r="BDG30" s="56">
        <v>0</v>
      </c>
      <c r="BDH30" s="56">
        <v>0</v>
      </c>
      <c r="BDI30" s="59">
        <v>0</v>
      </c>
      <c r="BDJ30" s="55">
        <v>0</v>
      </c>
      <c r="BDK30" s="55">
        <v>0</v>
      </c>
      <c r="BDL30" s="55">
        <v>0</v>
      </c>
      <c r="BDM30" s="55">
        <v>0</v>
      </c>
      <c r="BDN30" s="55">
        <v>0</v>
      </c>
      <c r="BDO30" s="55">
        <v>0</v>
      </c>
      <c r="BDP30" s="55">
        <v>0</v>
      </c>
      <c r="BDQ30" s="55">
        <v>0</v>
      </c>
      <c r="BDR30" s="55">
        <v>0</v>
      </c>
      <c r="BDS30" s="55">
        <v>0</v>
      </c>
      <c r="BDT30" s="56">
        <v>581.36</v>
      </c>
      <c r="BDU30" s="56">
        <v>595.0931252873213</v>
      </c>
      <c r="BDV30" s="56">
        <v>609.15066011461306</v>
      </c>
      <c r="BDW30" s="56">
        <v>150.90722448022586</v>
      </c>
      <c r="BDX30" s="56">
        <v>128.72668089246619</v>
      </c>
      <c r="BDY30" s="56">
        <v>105.41401244001844</v>
      </c>
      <c r="BDZ30" s="56">
        <v>80.928109233530606</v>
      </c>
      <c r="BEA30" s="56">
        <v>55.226550900618605</v>
      </c>
      <c r="BEB30" s="56">
        <v>28.265567612398904</v>
      </c>
      <c r="BEC30" s="56">
        <v>0</v>
      </c>
      <c r="BED30" s="56">
        <v>0</v>
      </c>
      <c r="BEE30" s="56">
        <v>0</v>
      </c>
      <c r="BEF30" s="56">
        <v>0</v>
      </c>
      <c r="BEG30" s="56">
        <v>0</v>
      </c>
      <c r="BEH30" s="56">
        <v>0</v>
      </c>
      <c r="BEI30" s="59">
        <v>0</v>
      </c>
      <c r="BEJ30" s="55">
        <v>0</v>
      </c>
      <c r="BEK30" s="55">
        <v>0</v>
      </c>
      <c r="BEL30" s="55">
        <v>0</v>
      </c>
      <c r="BEM30" s="55">
        <v>0</v>
      </c>
      <c r="BEN30" s="55">
        <v>0</v>
      </c>
      <c r="BEO30" s="55">
        <v>0</v>
      </c>
      <c r="BEP30" s="55">
        <v>0</v>
      </c>
      <c r="BEQ30" s="55">
        <v>0</v>
      </c>
      <c r="BER30" s="55">
        <v>0</v>
      </c>
      <c r="BES30" s="55">
        <v>0</v>
      </c>
      <c r="BET30" s="57">
        <v>0</v>
      </c>
      <c r="BEU30" s="56">
        <v>14124.96</v>
      </c>
      <c r="BEV30" s="56">
        <v>14721.147417818662</v>
      </c>
      <c r="BEW30" s="56">
        <v>15342.498760856603</v>
      </c>
      <c r="BEX30" s="56">
        <v>3869.8671690853316</v>
      </c>
      <c r="BEY30" s="56">
        <v>3361.0056880091311</v>
      </c>
      <c r="BEZ30" s="56">
        <v>2802.2938234336634</v>
      </c>
      <c r="BFA30" s="56">
        <v>2190.4299454375268</v>
      </c>
      <c r="BFB30" s="56">
        <v>1521.9225227394309</v>
      </c>
      <c r="BFC30" s="56">
        <v>793.07997388118747</v>
      </c>
      <c r="BFD30" s="56">
        <v>0</v>
      </c>
      <c r="BFE30" s="56">
        <v>0</v>
      </c>
      <c r="BFF30" s="56">
        <v>0</v>
      </c>
      <c r="BFG30" s="56">
        <v>0</v>
      </c>
      <c r="BFH30" s="56">
        <v>0</v>
      </c>
      <c r="BFI30" s="56">
        <v>0</v>
      </c>
      <c r="BFJ30" s="56">
        <v>0</v>
      </c>
      <c r="BFK30" s="56">
        <v>0</v>
      </c>
      <c r="BFL30" s="56">
        <v>0</v>
      </c>
      <c r="BFM30" s="56">
        <v>0</v>
      </c>
      <c r="BFN30" s="56">
        <v>0</v>
      </c>
      <c r="BFO30" s="56">
        <v>0</v>
      </c>
      <c r="BFP30" s="56">
        <v>0</v>
      </c>
      <c r="BFQ30" s="56">
        <v>0</v>
      </c>
      <c r="BFR30" s="56">
        <v>0</v>
      </c>
      <c r="BFS30" s="56">
        <v>0</v>
      </c>
      <c r="BFT30" s="56">
        <v>0</v>
      </c>
      <c r="BFU30" s="56">
        <v>15302.04</v>
      </c>
      <c r="BFV30" s="56">
        <v>15663.511089293384</v>
      </c>
      <c r="BFW30" s="56">
        <v>16033.520997489017</v>
      </c>
      <c r="BFX30" s="56">
        <v>3972.0455230586822</v>
      </c>
      <c r="BFY30" s="56">
        <v>3388.22901486816</v>
      </c>
      <c r="BFZ30" s="56">
        <v>2774.6137245728291</v>
      </c>
      <c r="BGA30" s="56">
        <v>2130.1175942890031</v>
      </c>
      <c r="BGB30" s="56">
        <v>1453.6240727661036</v>
      </c>
      <c r="BGC30" s="56">
        <v>743.98108956177339</v>
      </c>
      <c r="BGD30" s="56">
        <v>0</v>
      </c>
      <c r="BGE30" s="56">
        <v>0</v>
      </c>
      <c r="BGF30" s="56">
        <v>0</v>
      </c>
      <c r="BGG30" s="56">
        <v>0</v>
      </c>
      <c r="BGH30" s="56">
        <v>0</v>
      </c>
      <c r="BGI30" s="56">
        <v>0</v>
      </c>
      <c r="BGJ30" s="56">
        <v>0</v>
      </c>
      <c r="BGK30" s="56">
        <v>0</v>
      </c>
      <c r="BGL30" s="56">
        <v>0</v>
      </c>
      <c r="BGM30" s="56">
        <v>0</v>
      </c>
      <c r="BGN30" s="56">
        <v>0</v>
      </c>
      <c r="BGO30" s="56">
        <v>0</v>
      </c>
      <c r="BGP30" s="56">
        <v>0</v>
      </c>
      <c r="BGQ30" s="56">
        <v>0</v>
      </c>
      <c r="BGR30" s="56">
        <v>0</v>
      </c>
      <c r="BGS30" s="56">
        <v>0</v>
      </c>
      <c r="BGT30" s="56">
        <v>0</v>
      </c>
      <c r="BGU30" s="57">
        <v>0.25</v>
      </c>
      <c r="BGV30" s="56">
        <v>536.64</v>
      </c>
      <c r="BGW30" s="56">
        <v>559.29054314477401</v>
      </c>
      <c r="BGX30" s="56">
        <v>582.89712218838758</v>
      </c>
      <c r="BGY30" s="56">
        <v>147.02523176121932</v>
      </c>
      <c r="BGZ30" s="56">
        <v>127.69240354756546</v>
      </c>
      <c r="BHA30" s="56">
        <v>79.849232709726692</v>
      </c>
      <c r="BHB30" s="56">
        <v>62.414636532754493</v>
      </c>
      <c r="BHC30" s="56">
        <v>43.366025599517883</v>
      </c>
      <c r="BHD30" s="56">
        <v>22.598211102027925</v>
      </c>
      <c r="BHE30" s="56">
        <v>0</v>
      </c>
      <c r="BHF30" s="56">
        <v>0</v>
      </c>
      <c r="BHG30" s="56">
        <v>0</v>
      </c>
      <c r="BHH30" s="56">
        <v>0</v>
      </c>
      <c r="BHI30" s="56">
        <v>0</v>
      </c>
      <c r="BHJ30" s="56">
        <v>0</v>
      </c>
      <c r="BHK30" s="59">
        <v>0</v>
      </c>
      <c r="BHL30" s="56">
        <v>0</v>
      </c>
      <c r="BHM30" s="56">
        <v>0</v>
      </c>
      <c r="BHN30" s="56">
        <v>0</v>
      </c>
      <c r="BHO30" s="56">
        <v>0</v>
      </c>
      <c r="BHP30" s="56">
        <v>0</v>
      </c>
      <c r="BHQ30" s="56">
        <v>0</v>
      </c>
      <c r="BHR30" s="56">
        <v>0</v>
      </c>
      <c r="BHS30" s="56">
        <v>0</v>
      </c>
      <c r="BHT30" s="56">
        <v>0</v>
      </c>
      <c r="BHU30" s="56">
        <v>0</v>
      </c>
      <c r="BHV30" s="56">
        <v>581.36</v>
      </c>
      <c r="BHW30" s="56">
        <v>595.0931252873213</v>
      </c>
      <c r="BHX30" s="56">
        <v>609.15066011461306</v>
      </c>
      <c r="BHY30" s="56">
        <v>150.90722448022586</v>
      </c>
      <c r="BHZ30" s="56">
        <v>128.72668089246619</v>
      </c>
      <c r="BIA30" s="59">
        <v>79.060509330013829</v>
      </c>
      <c r="BIB30" s="56">
        <v>60.696081925147951</v>
      </c>
      <c r="BIC30" s="56">
        <v>41.419913175463954</v>
      </c>
      <c r="BID30" s="56">
        <v>21.199175709299176</v>
      </c>
      <c r="BIE30" s="56">
        <v>0</v>
      </c>
      <c r="BIF30" s="56">
        <v>0</v>
      </c>
      <c r="BIG30" s="56">
        <v>0</v>
      </c>
      <c r="BIH30" s="56">
        <v>0</v>
      </c>
      <c r="BII30" s="56">
        <v>0</v>
      </c>
      <c r="BIJ30" s="56">
        <v>0</v>
      </c>
      <c r="BIK30" s="59">
        <v>0</v>
      </c>
      <c r="BIL30" s="56">
        <v>0</v>
      </c>
      <c r="BIM30" s="56">
        <v>0</v>
      </c>
      <c r="BIN30" s="56">
        <v>0</v>
      </c>
      <c r="BIO30" s="56">
        <v>0</v>
      </c>
      <c r="BIP30" s="56">
        <v>0</v>
      </c>
      <c r="BIQ30" s="56">
        <v>0</v>
      </c>
      <c r="BIR30" s="56">
        <v>0</v>
      </c>
      <c r="BIS30" s="56">
        <v>0</v>
      </c>
      <c r="BIT30" s="56">
        <v>0</v>
      </c>
      <c r="BIU30" s="56">
        <v>0</v>
      </c>
      <c r="BIV30" s="61">
        <v>0.9</v>
      </c>
      <c r="BIW30" s="61">
        <v>0.9</v>
      </c>
      <c r="BIX30" s="61">
        <f t="shared" si="15"/>
        <v>0.71400000000000008</v>
      </c>
      <c r="BIY30" s="61">
        <f t="shared" si="15"/>
        <v>0.71400000000000008</v>
      </c>
      <c r="BIZ30" s="61">
        <v>0.1</v>
      </c>
      <c r="BJA30" s="61">
        <v>0.1</v>
      </c>
      <c r="BJB30" s="61">
        <v>0.8</v>
      </c>
      <c r="BJC30" s="61">
        <v>0.8</v>
      </c>
      <c r="BJD30" s="61">
        <v>0.8</v>
      </c>
      <c r="BJE30" s="61">
        <v>0.8</v>
      </c>
      <c r="BJF30" s="61">
        <v>1</v>
      </c>
      <c r="BJG30" s="61">
        <v>1</v>
      </c>
      <c r="BJH30" s="61">
        <f t="shared" si="16"/>
        <v>9</v>
      </c>
      <c r="BJI30" s="61">
        <f t="shared" si="16"/>
        <v>9</v>
      </c>
      <c r="BJJ30" s="62">
        <v>0.3</v>
      </c>
      <c r="BJK30" s="62">
        <v>0.3</v>
      </c>
      <c r="BJL30" s="46">
        <f t="shared" si="17"/>
        <v>1.69</v>
      </c>
      <c r="BJM30" s="46">
        <f t="shared" si="17"/>
        <v>1.5649999999999999</v>
      </c>
      <c r="BJN30" s="46">
        <f t="shared" si="17"/>
        <v>1.423</v>
      </c>
      <c r="BJO30" s="46">
        <v>1.5</v>
      </c>
      <c r="BJP30" s="61">
        <f t="shared" si="1"/>
        <v>0.65</v>
      </c>
      <c r="BJQ30" s="61">
        <f t="shared" si="1"/>
        <v>0.65</v>
      </c>
      <c r="BJR30" s="61">
        <v>0.69</v>
      </c>
      <c r="BJS30" s="61">
        <v>0.69</v>
      </c>
      <c r="BJT30" s="61">
        <v>48.83</v>
      </c>
      <c r="BJU30" s="61">
        <v>48.83</v>
      </c>
      <c r="BJV30" s="61">
        <f t="shared" si="18"/>
        <v>73.245000000000005</v>
      </c>
      <c r="BJW30" s="61">
        <f t="shared" si="18"/>
        <v>73.245000000000005</v>
      </c>
      <c r="BJX30" s="61">
        <v>4</v>
      </c>
      <c r="BJY30" s="61">
        <v>4</v>
      </c>
      <c r="BJZ30" s="63">
        <v>538290.1007999999</v>
      </c>
      <c r="BKA30" s="63">
        <v>561010.29152856127</v>
      </c>
      <c r="BKB30" s="63">
        <v>584689.45784663281</v>
      </c>
      <c r="BKC30" s="63">
        <v>609368.07627099496</v>
      </c>
      <c r="BKD30" s="63">
        <v>635088.33175441797</v>
      </c>
      <c r="BKE30" s="63">
        <v>661894.18979546218</v>
      </c>
      <c r="BKF30" s="63">
        <v>689831.47159189428</v>
      </c>
      <c r="BKG30" s="63">
        <v>718947.93236618477</v>
      </c>
      <c r="BKH30" s="63">
        <v>749293.3429969732</v>
      </c>
      <c r="BKI30" s="63">
        <v>780919.57509604318</v>
      </c>
      <c r="BKJ30" s="63">
        <v>813880.68967623007</v>
      </c>
      <c r="BKK30" s="63">
        <v>848233.02956183301</v>
      </c>
      <c r="BKL30" s="63">
        <v>884035.31569949072</v>
      </c>
      <c r="BKM30" s="63">
        <v>921348.74753415678</v>
      </c>
      <c r="BKN30" s="63">
        <v>960237.10762174975</v>
      </c>
      <c r="BKO30" s="63">
        <v>1000766.8706573033</v>
      </c>
      <c r="BKP30" s="63">
        <v>1043007.3171049847</v>
      </c>
      <c r="BKQ30" s="63">
        <v>1087030.6516242181</v>
      </c>
      <c r="BKR30" s="63">
        <v>1132912.1264943474</v>
      </c>
      <c r="BKS30" s="63">
        <v>1180730.1702488158</v>
      </c>
      <c r="BKT30" s="63">
        <v>1230566.5217387478</v>
      </c>
      <c r="BKU30" s="63">
        <v>1282506.3698550975</v>
      </c>
      <c r="BKV30" s="63">
        <v>1336638.4991481998</v>
      </c>
      <c r="BKW30" s="63">
        <v>1393055.4415936423</v>
      </c>
      <c r="BKX30" s="63">
        <v>1451853.6347638853</v>
      </c>
      <c r="BKY30" s="63">
        <v>1513133.5866759983</v>
      </c>
      <c r="BKZ30" s="64">
        <v>583147.60919999995</v>
      </c>
      <c r="BLA30" s="64">
        <v>596922.9621278682</v>
      </c>
      <c r="BLB30" s="64">
        <v>611023.72211441863</v>
      </c>
      <c r="BLC30" s="64">
        <v>625457.57605917356</v>
      </c>
      <c r="BLD30" s="64">
        <v>640232.39244476066</v>
      </c>
      <c r="BLE30" s="64">
        <v>655356.22562634409</v>
      </c>
      <c r="BLF30" s="64">
        <v>670837.32022238208</v>
      </c>
      <c r="BLG30" s="64">
        <v>686684.11560910416</v>
      </c>
      <c r="BLH30" s="64">
        <v>702905.25052116078</v>
      </c>
      <c r="BLI30" s="64">
        <v>719509.56776094867</v>
      </c>
      <c r="BLJ30" s="64">
        <v>736506.11901918368</v>
      </c>
      <c r="BLK30" s="64">
        <v>753904.1698093469</v>
      </c>
      <c r="BLL30" s="64">
        <v>771713.20451869338</v>
      </c>
      <c r="BLM30" s="64">
        <v>789942.93157857959</v>
      </c>
      <c r="BLN30" s="64">
        <v>808603.28875692445</v>
      </c>
      <c r="BLO30" s="64">
        <v>827704.44857569225</v>
      </c>
      <c r="BLP30" s="64">
        <v>847256.82385635003</v>
      </c>
      <c r="BLQ30" s="64">
        <v>867271.07339632034</v>
      </c>
      <c r="BLR30" s="64">
        <v>887758.10777952755</v>
      </c>
      <c r="BLS30" s="64">
        <v>908729.09532420128</v>
      </c>
      <c r="BLT30" s="64">
        <v>930195.46817118314</v>
      </c>
      <c r="BLU30" s="64">
        <v>952168.92851605266</v>
      </c>
      <c r="BLV30" s="64">
        <v>974661.45498847158</v>
      </c>
      <c r="BLW30" s="64">
        <v>997685.30918222328</v>
      </c>
      <c r="BLX30" s="64">
        <v>1021253.0423395085</v>
      </c>
      <c r="BLY30" s="64">
        <v>1045377.5021931388</v>
      </c>
      <c r="BLZ30" s="65">
        <v>151125.94263311999</v>
      </c>
      <c r="BMA30" s="65">
        <v>157504.67825459089</v>
      </c>
      <c r="BMB30" s="65">
        <v>164152.64804869745</v>
      </c>
      <c r="BMC30" s="65">
        <v>171081.21587248237</v>
      </c>
      <c r="BMD30" s="65">
        <v>178302.22522955612</v>
      </c>
      <c r="BME30" s="65">
        <v>185828.01951505715</v>
      </c>
      <c r="BMF30" s="65">
        <v>193671.46311511251</v>
      </c>
      <c r="BMG30" s="65">
        <v>201845.96339686631</v>
      </c>
      <c r="BMH30" s="65">
        <v>210365.49362666506</v>
      </c>
      <c r="BMI30" s="65">
        <v>219244.61685557544</v>
      </c>
      <c r="BMJ30" s="65">
        <v>228498.510813064</v>
      </c>
      <c r="BMK30" s="65">
        <v>238142.99385139122</v>
      </c>
      <c r="BML30" s="65">
        <v>248194.55198506854</v>
      </c>
      <c r="BMM30" s="65">
        <v>258670.36707159886</v>
      </c>
      <c r="BMN30" s="65">
        <v>269588.3461816723</v>
      </c>
      <c r="BMO30" s="65">
        <v>280967.15220902069</v>
      </c>
      <c r="BMP30" s="65">
        <v>292826.23577225616</v>
      </c>
      <c r="BMQ30" s="65">
        <v>305185.86846322456</v>
      </c>
      <c r="BMR30" s="65">
        <v>318067.17749870749</v>
      </c>
      <c r="BMS30" s="65">
        <v>331492.18183470739</v>
      </c>
      <c r="BMT30" s="65">
        <v>345483.82980504562</v>
      </c>
      <c r="BMU30" s="65">
        <v>360066.03834861476</v>
      </c>
      <c r="BMV30" s="65">
        <v>375263.73389233707</v>
      </c>
      <c r="BMW30" s="65">
        <v>391102.89495971444</v>
      </c>
      <c r="BMX30" s="65">
        <v>407610.59657780302</v>
      </c>
      <c r="BMY30" s="65">
        <v>424815.05655852117</v>
      </c>
      <c r="BMZ30" s="65">
        <v>163719.77118588003</v>
      </c>
      <c r="BNA30" s="65">
        <v>167587.22703029183</v>
      </c>
      <c r="BNB30" s="65">
        <v>171546.04150903437</v>
      </c>
      <c r="BNC30" s="65">
        <v>175598.3727333835</v>
      </c>
      <c r="BND30" s="65">
        <v>179746.42979440812</v>
      </c>
      <c r="BNE30" s="65">
        <v>183992.4739672362</v>
      </c>
      <c r="BNF30" s="65">
        <v>188338.81994376751</v>
      </c>
      <c r="BNG30" s="65">
        <v>192787.83709450715</v>
      </c>
      <c r="BNH30" s="65">
        <v>197341.95076020577</v>
      </c>
      <c r="BNI30" s="65">
        <v>202003.64357401186</v>
      </c>
      <c r="BNJ30" s="65">
        <v>206775.45681485624</v>
      </c>
      <c r="BNK30" s="65">
        <v>211659.99179280715</v>
      </c>
      <c r="BNL30" s="65">
        <v>216659.91126715011</v>
      </c>
      <c r="BNM30" s="65">
        <v>221777.94089796694</v>
      </c>
      <c r="BNN30" s="65">
        <v>227016.87073200429</v>
      </c>
      <c r="BNO30" s="65">
        <v>232379.55672364152</v>
      </c>
      <c r="BNP30" s="65">
        <v>237868.92229178856</v>
      </c>
      <c r="BNQ30" s="65">
        <v>243487.95991356031</v>
      </c>
      <c r="BNR30" s="65">
        <v>249239.73275559829</v>
      </c>
      <c r="BNS30" s="65">
        <v>255127.37634392761</v>
      </c>
      <c r="BNT30" s="65">
        <v>261154.10027326003</v>
      </c>
      <c r="BNU30" s="65">
        <v>267323.18995667534</v>
      </c>
      <c r="BNV30" s="65">
        <v>273638.00841663376</v>
      </c>
      <c r="BNW30" s="65">
        <v>280101.99811829661</v>
      </c>
      <c r="BNX30" s="65">
        <v>286718.68284615473</v>
      </c>
      <c r="BNY30" s="65">
        <v>293491.66962498712</v>
      </c>
      <c r="BNZ30" s="66">
        <v>62974.721663999997</v>
      </c>
      <c r="BOA30" s="66">
        <v>65632.763647602726</v>
      </c>
      <c r="BOB30" s="66">
        <v>68402.996475403081</v>
      </c>
      <c r="BOC30" s="66">
        <v>71290.155507338728</v>
      </c>
      <c r="BOD30" s="66">
        <v>74299.175973790392</v>
      </c>
      <c r="BOE30" s="66">
        <v>77435.201411729213</v>
      </c>
      <c r="BOF30" s="66">
        <v>80703.592456937622</v>
      </c>
      <c r="BOG30" s="66">
        <v>84109.936007332915</v>
      </c>
      <c r="BOH30" s="66">
        <v>87660.054773057185</v>
      </c>
      <c r="BOI30" s="66">
        <v>91360.017229658231</v>
      </c>
      <c r="BOJ30" s="66">
        <v>95216.147991374964</v>
      </c>
      <c r="BOK30" s="66">
        <v>99235.03862225941</v>
      </c>
      <c r="BOL30" s="66">
        <v>103423.55890361525</v>
      </c>
      <c r="BOM30" s="66">
        <v>107788.86857701348</v>
      </c>
      <c r="BON30" s="66">
        <v>112338.42958295789</v>
      </c>
      <c r="BOO30" s="66">
        <v>117080.01881612156</v>
      </c>
      <c r="BOP30" s="66">
        <v>122021.74141895682</v>
      </c>
      <c r="BOQ30" s="66">
        <v>127172.04463640341</v>
      </c>
      <c r="BOR30" s="66">
        <v>132539.73225537699</v>
      </c>
      <c r="BOS30" s="66">
        <v>138133.9796537208</v>
      </c>
      <c r="BOT30" s="66">
        <v>143964.34948434457</v>
      </c>
      <c r="BOU30" s="66">
        <v>150040.80802136098</v>
      </c>
      <c r="BOV30" s="66">
        <v>156373.74219616081</v>
      </c>
      <c r="BOW30" s="66">
        <v>162973.97735254857</v>
      </c>
      <c r="BOX30" s="66">
        <v>169852.7957512876</v>
      </c>
      <c r="BOY30" s="66">
        <v>177021.95585568724</v>
      </c>
      <c r="BOZ30" s="65">
        <v>68222.615136000008</v>
      </c>
      <c r="BPA30" s="65">
        <v>69834.197840505629</v>
      </c>
      <c r="BPB30" s="65">
        <v>71483.850015205026</v>
      </c>
      <c r="BPC30" s="65">
        <v>73172.470952797739</v>
      </c>
      <c r="BPD30" s="65">
        <v>74900.98118944568</v>
      </c>
      <c r="BPE30" s="65">
        <v>76670.323006595048</v>
      </c>
      <c r="BPF30" s="65">
        <v>78481.460944652295</v>
      </c>
      <c r="BPG30" s="65">
        <v>80335.382328794512</v>
      </c>
      <c r="BPH30" s="65">
        <v>82233.09780720064</v>
      </c>
      <c r="BPI30" s="65">
        <v>84175.641901997034</v>
      </c>
      <c r="BPJ30" s="65">
        <v>86164.073573217654</v>
      </c>
      <c r="BPK30" s="65">
        <v>88199.476796086397</v>
      </c>
      <c r="BPL30" s="65">
        <v>90282.961151936208</v>
      </c>
      <c r="BPM30" s="65">
        <v>92415.662433087127</v>
      </c>
      <c r="BPN30" s="65">
        <v>94598.743262013057</v>
      </c>
      <c r="BPO30" s="65">
        <v>96833.393725134636</v>
      </c>
      <c r="BPP30" s="65">
        <v>99120.832021583978</v>
      </c>
      <c r="BPQ30" s="65">
        <v>101462.30512729463</v>
      </c>
      <c r="BPR30" s="65">
        <v>103859.08947477907</v>
      </c>
      <c r="BPS30" s="65">
        <v>106312.49164896418</v>
      </c>
      <c r="BPT30" s="65">
        <v>108823.8490994639</v>
      </c>
      <c r="BPU30" s="65">
        <v>111394.53086967768</v>
      </c>
      <c r="BPV30" s="65">
        <v>114025.9383431118</v>
      </c>
      <c r="BPW30" s="65">
        <v>116719.50600733077</v>
      </c>
      <c r="BPX30" s="65">
        <v>119476.70223595489</v>
      </c>
      <c r="BPY30" s="65">
        <v>122299.0300891308</v>
      </c>
      <c r="BPZ30" s="66">
        <v>67019.902185861822</v>
      </c>
      <c r="BQA30" s="66">
        <v>70547.170300370242</v>
      </c>
      <c r="BQB30" s="66">
        <v>74260.079096912566</v>
      </c>
      <c r="BQC30" s="66">
        <v>78168.398874118517</v>
      </c>
      <c r="BQD30" s="66">
        <v>82282.41414298919</v>
      </c>
      <c r="BQE30" s="66">
        <v>86612.950689975798</v>
      </c>
      <c r="BQF30" s="66">
        <v>91171.40406439286</v>
      </c>
      <c r="BQG30" s="66">
        <v>95969.769565128168</v>
      </c>
      <c r="BQH30" s="66">
        <v>101020.67380555857</v>
      </c>
      <c r="BQI30" s="66">
        <v>106337.40793973151</v>
      </c>
      <c r="BQJ30" s="66">
        <v>111933.96263724664</v>
      </c>
      <c r="BQK30" s="66">
        <v>117825.06489887045</v>
      </c>
      <c r="BQL30" s="66">
        <v>124026.21680976273</v>
      </c>
      <c r="BQM30" s="66">
        <v>130553.73633229155</v>
      </c>
      <c r="BQN30" s="66">
        <v>137424.80024578047</v>
      </c>
      <c r="BQO30" s="66">
        <v>144657.48934618154</v>
      </c>
      <c r="BQP30" s="66">
        <v>152270.83602461446</v>
      </c>
      <c r="BQQ30" s="66">
        <v>160284.87434997133</v>
      </c>
      <c r="BQR30" s="66">
        <v>168720.6927873774</v>
      </c>
      <c r="BQS30" s="66">
        <v>177600.48969123248</v>
      </c>
      <c r="BQT30" s="66">
        <v>186947.63171886015</v>
      </c>
      <c r="BQU30" s="66">
        <v>196786.71531847643</v>
      </c>
      <c r="BQV30" s="66">
        <v>207143.63145328005</v>
      </c>
      <c r="BQW30" s="66">
        <v>218045.63373198183</v>
      </c>
      <c r="BQX30" s="66">
        <v>229521.41012505529</v>
      </c>
      <c r="BQY30" s="66">
        <v>241601.15845542369</v>
      </c>
      <c r="BQZ30" s="65">
        <v>72604.894034683646</v>
      </c>
      <c r="BRA30" s="65">
        <v>75063.196703036374</v>
      </c>
      <c r="BRB30" s="65">
        <v>77604.734146256247</v>
      </c>
      <c r="BRC30" s="65">
        <v>80232.324580275905</v>
      </c>
      <c r="BRD30" s="65">
        <v>82948.881641975022</v>
      </c>
      <c r="BRE30" s="65">
        <v>85757.417620003325</v>
      </c>
      <c r="BRF30" s="65">
        <v>88661.046794995113</v>
      </c>
      <c r="BRG30" s="65">
        <v>91662.988892878508</v>
      </c>
      <c r="BRH30" s="65">
        <v>94766.572655109587</v>
      </c>
      <c r="BRI30" s="65">
        <v>97975.239529789003</v>
      </c>
      <c r="BRJ30" s="65">
        <v>101292.54748775561</v>
      </c>
      <c r="BRK30" s="65">
        <v>104722.17496788721</v>
      </c>
      <c r="BRL30" s="65">
        <v>108267.92495598417</v>
      </c>
      <c r="BRM30" s="65">
        <v>111933.72920175811</v>
      </c>
      <c r="BRN30" s="65">
        <v>115723.65257860246</v>
      </c>
      <c r="BRO30" s="65">
        <v>119641.89759097865</v>
      </c>
      <c r="BRP30" s="65">
        <v>123692.80903441647</v>
      </c>
      <c r="BRQ30" s="65">
        <v>127880.87881329519</v>
      </c>
      <c r="BRR30" s="65">
        <v>132210.75092174893</v>
      </c>
      <c r="BRS30" s="65">
        <v>136687.22659321799</v>
      </c>
      <c r="BRT30" s="65">
        <v>141315.26962435752</v>
      </c>
      <c r="BRU30" s="65">
        <v>146100.01187920594</v>
      </c>
      <c r="BRV30" s="65">
        <v>151046.7589797175</v>
      </c>
      <c r="BRW30" s="65">
        <v>156160.99618896801</v>
      </c>
      <c r="BRX30" s="65">
        <v>161448.39449355859</v>
      </c>
      <c r="BRY30" s="65">
        <v>166914.81689196036</v>
      </c>
      <c r="BRZ30" s="64">
        <v>538290.1007999999</v>
      </c>
      <c r="BSA30" s="64">
        <v>561010.29152856127</v>
      </c>
      <c r="BSB30" s="64">
        <v>584689.45784663281</v>
      </c>
      <c r="BSC30" s="64">
        <v>352562.95841393276</v>
      </c>
      <c r="BSD30" s="64">
        <v>327372.91386864637</v>
      </c>
      <c r="BSE30" s="64">
        <v>299428.32395509002</v>
      </c>
      <c r="BSF30" s="64">
        <v>268541.53715541598</v>
      </c>
      <c r="BSG30" s="64">
        <v>234513.96841468403</v>
      </c>
      <c r="BSH30" s="64">
        <v>197135.51047896559</v>
      </c>
      <c r="BSI30" s="64">
        <v>0</v>
      </c>
      <c r="BSJ30" s="64">
        <v>0</v>
      </c>
      <c r="BSK30" s="64">
        <v>0</v>
      </c>
      <c r="BSL30" s="64">
        <v>0</v>
      </c>
      <c r="BSM30" s="64">
        <v>0</v>
      </c>
      <c r="BSN30" s="64">
        <v>0</v>
      </c>
      <c r="BSO30" s="64">
        <v>0</v>
      </c>
      <c r="BSP30" s="64">
        <v>0</v>
      </c>
      <c r="BSQ30" s="64">
        <v>0</v>
      </c>
      <c r="BSR30" s="64">
        <v>0</v>
      </c>
      <c r="BSS30" s="64">
        <v>0</v>
      </c>
      <c r="BST30" s="64">
        <v>0</v>
      </c>
      <c r="BSU30" s="64">
        <v>0</v>
      </c>
      <c r="BSV30" s="64">
        <v>0</v>
      </c>
      <c r="BSW30" s="64">
        <v>0</v>
      </c>
      <c r="BSX30" s="64">
        <v>0</v>
      </c>
      <c r="BSY30" s="64">
        <v>0</v>
      </c>
      <c r="BSZ30" s="64">
        <v>583147.60919999995</v>
      </c>
      <c r="BTA30" s="64">
        <v>596922.9621278682</v>
      </c>
      <c r="BTB30" s="64">
        <v>611023.72211441863</v>
      </c>
      <c r="BTC30" s="63">
        <v>452116.47640848829</v>
      </c>
      <c r="BTD30" s="63">
        <v>407004.87805416924</v>
      </c>
      <c r="BTE30" s="63">
        <v>359509.70091502299</v>
      </c>
      <c r="BTF30" s="63">
        <v>309543.50633118482</v>
      </c>
      <c r="BTG30" s="63">
        <v>257016.05469940757</v>
      </c>
      <c r="BTH30" s="63">
        <v>201834.22193536183</v>
      </c>
      <c r="BTI30" s="63">
        <v>0</v>
      </c>
      <c r="BTJ30" s="63">
        <v>0</v>
      </c>
      <c r="BTK30" s="63">
        <v>0</v>
      </c>
      <c r="BTL30" s="63">
        <v>0</v>
      </c>
      <c r="BTM30" s="63">
        <v>0</v>
      </c>
      <c r="BTN30" s="63">
        <v>0</v>
      </c>
      <c r="BTO30" s="63">
        <v>0</v>
      </c>
      <c r="BTP30" s="63">
        <v>0</v>
      </c>
      <c r="BTQ30" s="63">
        <v>0</v>
      </c>
      <c r="BTR30" s="63">
        <v>0</v>
      </c>
      <c r="BTS30" s="63">
        <v>0</v>
      </c>
      <c r="BTT30" s="63">
        <v>0</v>
      </c>
      <c r="BTU30" s="63">
        <v>0</v>
      </c>
      <c r="BTV30" s="63">
        <v>0</v>
      </c>
      <c r="BTW30" s="63">
        <v>0</v>
      </c>
      <c r="BTX30" s="63">
        <v>0</v>
      </c>
      <c r="BTY30" s="63">
        <v>0</v>
      </c>
      <c r="BTZ30" s="63">
        <v>151125.94263312002</v>
      </c>
      <c r="BUA30" s="63">
        <v>157504.67825459089</v>
      </c>
      <c r="BUB30" s="63">
        <v>164152.64804869748</v>
      </c>
      <c r="BUC30" s="77">
        <v>146641.04217641344</v>
      </c>
      <c r="BUD30" s="77">
        <v>127358.7323068258</v>
      </c>
      <c r="BUE30" s="77">
        <v>106187.43972288977</v>
      </c>
      <c r="BUF30" s="77">
        <v>83002.055620762505</v>
      </c>
      <c r="BUG30" s="77">
        <v>57670.275256247522</v>
      </c>
      <c r="BUH30" s="77">
        <v>30052.213375237869</v>
      </c>
      <c r="BUI30" s="77">
        <v>0</v>
      </c>
      <c r="BUJ30" s="63">
        <v>0</v>
      </c>
      <c r="BUK30" s="63">
        <v>0</v>
      </c>
      <c r="BUL30" s="63">
        <v>0</v>
      </c>
      <c r="BUM30" s="63">
        <v>0</v>
      </c>
      <c r="BUN30" s="63">
        <v>0</v>
      </c>
      <c r="BUO30" s="63">
        <v>0</v>
      </c>
      <c r="BUP30" s="63">
        <v>0</v>
      </c>
      <c r="BUQ30" s="63">
        <v>0</v>
      </c>
      <c r="BUR30" s="63">
        <v>0</v>
      </c>
      <c r="BUS30" s="63">
        <v>0</v>
      </c>
      <c r="BUT30" s="63">
        <v>0</v>
      </c>
      <c r="BUU30" s="63">
        <v>0</v>
      </c>
      <c r="BUV30" s="63">
        <v>0</v>
      </c>
      <c r="BUW30" s="63">
        <v>0</v>
      </c>
      <c r="BUX30" s="63">
        <v>0</v>
      </c>
      <c r="BUY30" s="63">
        <v>0</v>
      </c>
      <c r="BUZ30" s="63">
        <v>163719.77118588</v>
      </c>
      <c r="BVA30" s="63">
        <v>167587.22703029189</v>
      </c>
      <c r="BVB30" s="63">
        <v>171546.0415090344</v>
      </c>
      <c r="BVC30" s="77">
        <v>150512.89091432872</v>
      </c>
      <c r="BVD30" s="77">
        <v>128390.30699600582</v>
      </c>
      <c r="BVE30" s="77">
        <v>105138.5565527064</v>
      </c>
      <c r="BVF30" s="77">
        <v>80716.637118757513</v>
      </c>
      <c r="BVG30" s="77">
        <v>55082.239169859189</v>
      </c>
      <c r="BVH30" s="77">
        <v>28191.70725145797</v>
      </c>
      <c r="BVI30" s="77">
        <v>0</v>
      </c>
      <c r="BVJ30" s="63">
        <v>0</v>
      </c>
      <c r="BVK30" s="63">
        <v>0</v>
      </c>
      <c r="BVL30" s="63">
        <v>0</v>
      </c>
      <c r="BVM30" s="63">
        <v>0</v>
      </c>
      <c r="BVN30" s="63">
        <v>0</v>
      </c>
      <c r="BVO30" s="63">
        <v>0</v>
      </c>
      <c r="BVP30" s="63">
        <v>0</v>
      </c>
      <c r="BVQ30" s="63">
        <v>0</v>
      </c>
      <c r="BVR30" s="63">
        <v>0</v>
      </c>
      <c r="BVS30" s="63">
        <v>0</v>
      </c>
      <c r="BVT30" s="63">
        <v>0</v>
      </c>
      <c r="BVU30" s="63">
        <v>0</v>
      </c>
      <c r="BVV30" s="63">
        <v>0</v>
      </c>
      <c r="BVW30" s="63">
        <v>0</v>
      </c>
      <c r="BVX30" s="63">
        <v>0</v>
      </c>
      <c r="BVY30" s="63">
        <v>0</v>
      </c>
      <c r="BVZ30" s="66">
        <v>62974.721663999997</v>
      </c>
      <c r="BWA30" s="66">
        <v>65632.763647602726</v>
      </c>
      <c r="BWB30" s="66">
        <v>68402.996475403081</v>
      </c>
      <c r="BWC30" s="66">
        <v>61105.847577718894</v>
      </c>
      <c r="BWD30" s="66">
        <v>53070.839981278848</v>
      </c>
      <c r="BWE30" s="66">
        <v>44248.686520988129</v>
      </c>
      <c r="BWF30" s="66">
        <v>34587.253910116124</v>
      </c>
      <c r="BWG30" s="66">
        <v>24031.410287809398</v>
      </c>
      <c r="BWH30" s="66">
        <v>12522.864967579599</v>
      </c>
      <c r="BWI30" s="66">
        <v>0</v>
      </c>
      <c r="BWJ30" s="66">
        <v>0</v>
      </c>
      <c r="BWK30" s="66">
        <v>0</v>
      </c>
      <c r="BWL30" s="66">
        <v>0</v>
      </c>
      <c r="BWM30" s="66">
        <v>0</v>
      </c>
      <c r="BWN30" s="66">
        <v>0</v>
      </c>
      <c r="BWO30" s="66">
        <v>0</v>
      </c>
      <c r="BWP30" s="66">
        <v>0</v>
      </c>
      <c r="BWQ30" s="66">
        <v>0</v>
      </c>
      <c r="BWR30" s="66">
        <v>0</v>
      </c>
      <c r="BWS30" s="66">
        <v>0</v>
      </c>
      <c r="BWT30" s="66">
        <v>0</v>
      </c>
      <c r="BWU30" s="66">
        <v>0</v>
      </c>
      <c r="BWV30" s="66">
        <v>0</v>
      </c>
      <c r="BWW30" s="66">
        <v>0</v>
      </c>
      <c r="BWX30" s="66">
        <v>0</v>
      </c>
      <c r="BWY30" s="66">
        <v>0</v>
      </c>
      <c r="BWZ30" s="66">
        <v>68222.615136000008</v>
      </c>
      <c r="BXA30" s="66">
        <v>69834.197840505629</v>
      </c>
      <c r="BXB30" s="66">
        <v>71483.850015205026</v>
      </c>
      <c r="BXC30" s="66">
        <v>62719.260816683767</v>
      </c>
      <c r="BXD30" s="66">
        <v>53500.700849604058</v>
      </c>
      <c r="BXE30" s="66">
        <v>43811.613146625736</v>
      </c>
      <c r="BXF30" s="66">
        <v>33634.911833422411</v>
      </c>
      <c r="BXG30" s="66">
        <v>22952.966379655572</v>
      </c>
      <c r="BXH30" s="66">
        <v>11747.585401028664</v>
      </c>
      <c r="BXI30" s="66">
        <v>0</v>
      </c>
      <c r="BXJ30" s="66">
        <v>0</v>
      </c>
      <c r="BXK30" s="66">
        <v>0</v>
      </c>
      <c r="BXL30" s="66">
        <v>0</v>
      </c>
      <c r="BXM30" s="66">
        <v>0</v>
      </c>
      <c r="BXN30" s="66">
        <v>0</v>
      </c>
      <c r="BXO30" s="66">
        <v>0</v>
      </c>
      <c r="BXP30" s="66">
        <v>0</v>
      </c>
      <c r="BXQ30" s="66">
        <v>0</v>
      </c>
      <c r="BXR30" s="66">
        <v>0</v>
      </c>
      <c r="BXS30" s="66">
        <v>0</v>
      </c>
      <c r="BXT30" s="66">
        <v>0</v>
      </c>
      <c r="BXU30" s="66">
        <v>0</v>
      </c>
      <c r="BXV30" s="66">
        <v>0</v>
      </c>
      <c r="BXW30" s="66">
        <v>0</v>
      </c>
      <c r="BXX30" s="66">
        <v>0</v>
      </c>
      <c r="BXY30" s="66">
        <v>0</v>
      </c>
      <c r="BXZ30" s="66">
        <v>67019.902185861822</v>
      </c>
      <c r="BYA30" s="66">
        <v>70547.170300370242</v>
      </c>
      <c r="BYB30" s="66">
        <v>74260.079096912566</v>
      </c>
      <c r="BYC30" s="66">
        <v>67001.484749244439</v>
      </c>
      <c r="BYD30" s="66">
        <v>58773.152959277992</v>
      </c>
      <c r="BYE30" s="66">
        <v>49493.114679986167</v>
      </c>
      <c r="BYF30" s="66">
        <v>39073.45888473979</v>
      </c>
      <c r="BYG30" s="66">
        <v>27419.934161465193</v>
      </c>
      <c r="BYH30" s="66">
        <v>14431.524829365511</v>
      </c>
      <c r="BYI30" s="66">
        <v>0</v>
      </c>
      <c r="BYJ30" s="66">
        <v>0</v>
      </c>
      <c r="BYK30" s="66">
        <v>0</v>
      </c>
      <c r="BYL30" s="66">
        <v>0</v>
      </c>
      <c r="BYM30" s="66">
        <v>0</v>
      </c>
      <c r="BYN30" s="66">
        <v>0</v>
      </c>
      <c r="BYO30" s="66">
        <v>0</v>
      </c>
      <c r="BYP30" s="66">
        <v>0</v>
      </c>
      <c r="BYQ30" s="66">
        <v>0</v>
      </c>
      <c r="BYR30" s="66">
        <v>0</v>
      </c>
      <c r="BYS30" s="66">
        <v>0</v>
      </c>
      <c r="BYT30" s="66">
        <v>0</v>
      </c>
      <c r="BYU30" s="66">
        <v>0</v>
      </c>
      <c r="BYV30" s="66">
        <v>0</v>
      </c>
      <c r="BYW30" s="66">
        <v>0</v>
      </c>
      <c r="BYX30" s="66">
        <v>0</v>
      </c>
      <c r="BYY30" s="66">
        <v>0</v>
      </c>
      <c r="BYZ30" s="65">
        <v>72604.894034683646</v>
      </c>
      <c r="BZA30" s="65">
        <v>75063.196703036374</v>
      </c>
      <c r="BZB30" s="65">
        <v>77604.734146256247</v>
      </c>
      <c r="BZC30" s="65">
        <v>68770.563925950773</v>
      </c>
      <c r="BZD30" s="65">
        <v>59249.201172839297</v>
      </c>
      <c r="BZE30" s="65">
        <v>49004.238640001895</v>
      </c>
      <c r="BZF30" s="65">
        <v>37997.59148356934</v>
      </c>
      <c r="BZG30" s="65">
        <v>26189.425397965286</v>
      </c>
      <c r="BZH30" s="65">
        <v>13538.081807872799</v>
      </c>
      <c r="BZI30" s="65">
        <v>0</v>
      </c>
      <c r="BZJ30" s="65">
        <v>0</v>
      </c>
      <c r="BZK30" s="65">
        <v>0</v>
      </c>
      <c r="BZL30" s="65">
        <v>0</v>
      </c>
      <c r="BZM30" s="65">
        <v>0</v>
      </c>
      <c r="BZN30" s="65">
        <v>0</v>
      </c>
      <c r="BZO30" s="65">
        <v>0</v>
      </c>
      <c r="BZP30" s="65">
        <v>0</v>
      </c>
      <c r="BZQ30" s="65">
        <v>0</v>
      </c>
      <c r="BZR30" s="65">
        <v>0</v>
      </c>
      <c r="BZS30" s="65">
        <v>0</v>
      </c>
      <c r="BZT30" s="65">
        <v>0</v>
      </c>
      <c r="BZU30" s="65">
        <v>0</v>
      </c>
      <c r="BZV30" s="65">
        <v>0</v>
      </c>
      <c r="BZW30" s="65">
        <v>0</v>
      </c>
      <c r="BZX30" s="65">
        <v>0</v>
      </c>
      <c r="BZY30" s="65">
        <v>0</v>
      </c>
      <c r="BZZ30" s="64">
        <v>538290.1007999999</v>
      </c>
      <c r="CAA30" s="64">
        <v>561010.29152856127</v>
      </c>
      <c r="CAB30" s="64">
        <v>584689.45784663281</v>
      </c>
      <c r="CAC30" s="66">
        <v>146248.33830503878</v>
      </c>
      <c r="CAD30" s="66">
        <v>152421.19962106031</v>
      </c>
      <c r="CAE30" s="66">
        <v>158854.6055509109</v>
      </c>
      <c r="CAF30" s="66">
        <v>165559.55318205463</v>
      </c>
      <c r="CAG30" s="66">
        <v>172547.50376788431</v>
      </c>
      <c r="CAH30" s="66">
        <v>179830.40231927356</v>
      </c>
      <c r="CAI30" s="66">
        <v>187420.69802305035</v>
      </c>
      <c r="CAJ30" s="66">
        <v>195331.36552229521</v>
      </c>
      <c r="CAK30" s="66">
        <v>203575.92709483989</v>
      </c>
      <c r="CAL30" s="66">
        <v>212168.47576787777</v>
      </c>
      <c r="CAM30" s="66">
        <v>221123.69940819763</v>
      </c>
      <c r="CAN30" s="66">
        <v>230456.90582921996</v>
      </c>
      <c r="CAO30" s="66">
        <v>240184.04895775279</v>
      </c>
      <c r="CAP30" s="66">
        <v>250321.75610519631</v>
      </c>
      <c r="CAQ30" s="66">
        <v>260887.35638981234</v>
      </c>
      <c r="CAR30" s="66">
        <v>271898.91035864339</v>
      </c>
      <c r="CAS30" s="66">
        <v>283375.24085971579</v>
      </c>
      <c r="CAT30" s="66">
        <v>295335.96521729947</v>
      </c>
      <c r="CAU30" s="66">
        <v>307801.5287652234</v>
      </c>
      <c r="CAV30" s="66">
        <v>320793.23979556793</v>
      </c>
      <c r="CAW30" s="66">
        <v>334333.30598247418</v>
      </c>
      <c r="CAX30" s="66">
        <v>348444.87234333245</v>
      </c>
      <c r="CAY30" s="66">
        <v>363152.06080223958</v>
      </c>
      <c r="CAZ30" s="64">
        <v>583147.60919999995</v>
      </c>
      <c r="CBA30" s="64">
        <v>596922.9621278682</v>
      </c>
      <c r="CBB30" s="64">
        <v>611023.72211441863</v>
      </c>
      <c r="CBC30" s="64">
        <v>150109.81825420164</v>
      </c>
      <c r="CBD30" s="64">
        <v>153655.77418674255</v>
      </c>
      <c r="CBE30" s="64">
        <v>157285.49415032257</v>
      </c>
      <c r="CBF30" s="64">
        <v>161000.95685337167</v>
      </c>
      <c r="CBG30" s="64">
        <v>164804.18774618499</v>
      </c>
      <c r="CBH30" s="64">
        <v>168697.26012507858</v>
      </c>
      <c r="CBI30" s="64">
        <v>172682.29626262767</v>
      </c>
      <c r="CBJ30" s="64">
        <v>176761.46856460409</v>
      </c>
      <c r="CBK30" s="64">
        <v>180937.00075424323</v>
      </c>
      <c r="CBL30" s="64">
        <v>185211.16908448641</v>
      </c>
      <c r="CBM30" s="64">
        <v>189586.30357885911</v>
      </c>
      <c r="CBN30" s="64">
        <v>194064.78930166186</v>
      </c>
      <c r="CBO30" s="64">
        <v>198649.06765816614</v>
      </c>
      <c r="CBP30" s="64">
        <v>203341.63772552399</v>
      </c>
      <c r="CBQ30" s="64">
        <v>208145.05761511688</v>
      </c>
      <c r="CBR30" s="64">
        <v>213061.94586708662</v>
      </c>
      <c r="CBS30" s="64">
        <v>218094.9828778083</v>
      </c>
      <c r="CBT30" s="64">
        <v>223246.91236108396</v>
      </c>
      <c r="CBU30" s="64">
        <v>228520.54284385263</v>
      </c>
      <c r="CBV30" s="64">
        <v>233918.74919723318</v>
      </c>
      <c r="CBW30" s="64">
        <v>239444.47420373358</v>
      </c>
      <c r="CBX30" s="64">
        <v>245100.73016148206</v>
      </c>
      <c r="CBY30" s="64">
        <v>250890.60052635332</v>
      </c>
      <c r="CBZ30" s="67">
        <v>151125.94263311999</v>
      </c>
      <c r="CCA30" s="67">
        <v>157504.67825459089</v>
      </c>
      <c r="CCB30" s="67">
        <v>164152.64804869745</v>
      </c>
      <c r="CCC30" s="67"/>
      <c r="CCD30" s="67"/>
      <c r="CCE30" s="67"/>
      <c r="CCF30" s="67"/>
      <c r="CCG30" s="67"/>
      <c r="CCH30" s="67"/>
      <c r="CCI30" s="67"/>
      <c r="CCJ30" s="67"/>
      <c r="CCK30" s="67"/>
      <c r="CCL30" s="67"/>
      <c r="CCM30" s="67"/>
      <c r="CCN30" s="67"/>
      <c r="CCO30" s="67"/>
      <c r="CCP30" s="67"/>
      <c r="CCQ30" s="67"/>
      <c r="CCR30" s="67"/>
      <c r="CCS30" s="67"/>
      <c r="CCT30" s="67"/>
      <c r="CCU30" s="67"/>
      <c r="CCV30" s="67"/>
      <c r="CCW30" s="67"/>
      <c r="CCX30" s="67"/>
      <c r="CCY30" s="67"/>
      <c r="CCZ30" s="67">
        <v>163719.77118588003</v>
      </c>
      <c r="CDA30" s="67">
        <v>167587.22703029183</v>
      </c>
      <c r="CDB30" s="67">
        <v>171546.04150903437</v>
      </c>
      <c r="CDC30" s="67"/>
      <c r="CDD30" s="67"/>
      <c r="CDE30" s="67"/>
      <c r="CDF30" s="67"/>
      <c r="CDG30" s="67"/>
      <c r="CDH30" s="67"/>
      <c r="CDI30" s="67"/>
      <c r="CDJ30" s="67"/>
      <c r="CDK30" s="67"/>
      <c r="CDL30" s="67"/>
      <c r="CDM30" s="67"/>
      <c r="CDN30" s="67"/>
      <c r="CDO30" s="67"/>
      <c r="CDP30" s="67"/>
      <c r="CDQ30" s="67"/>
      <c r="CDR30" s="67"/>
      <c r="CDS30" s="67"/>
      <c r="CDT30" s="67"/>
      <c r="CDU30" s="67"/>
      <c r="CDV30" s="67"/>
      <c r="CDW30" s="67"/>
      <c r="CDX30" s="67"/>
      <c r="CDY30" s="67"/>
      <c r="CDZ30" s="65">
        <v>62974.721663999997</v>
      </c>
      <c r="CEA30" s="65">
        <v>65632.763647602726</v>
      </c>
      <c r="CEB30" s="65">
        <v>68402.996475403081</v>
      </c>
      <c r="CEC30" s="65">
        <v>20128.98508442505</v>
      </c>
      <c r="CED30" s="65">
        <v>20978.590863187874</v>
      </c>
      <c r="CEE30" s="65">
        <v>21864.05686919413</v>
      </c>
      <c r="CEF30" s="65">
        <v>22786.896693723564</v>
      </c>
      <c r="CEG30" s="65">
        <v>23748.687813835175</v>
      </c>
      <c r="CEH30" s="65">
        <v>24751.074288863205</v>
      </c>
      <c r="CEI30" s="65">
        <v>25795.769570727025</v>
      </c>
      <c r="CEJ30" s="65">
        <v>26884.559432858812</v>
      </c>
      <c r="CEK30" s="65">
        <v>28019.305022755601</v>
      </c>
      <c r="CEL30" s="65">
        <v>29201.946043373719</v>
      </c>
      <c r="CEM30" s="65">
        <v>30434.504068803803</v>
      </c>
      <c r="CEN30" s="65">
        <v>31719.085999893992</v>
      </c>
      <c r="CEO30" s="65">
        <v>33057.887665728435</v>
      </c>
      <c r="CEP30" s="65">
        <v>34453.197577117222</v>
      </c>
      <c r="CEQ30" s="65">
        <v>35907.400838513902</v>
      </c>
      <c r="CER30" s="65">
        <v>37422.983225047625</v>
      </c>
      <c r="CES30" s="65">
        <v>39002.535431638811</v>
      </c>
      <c r="CET30" s="65">
        <v>40648.757501461994</v>
      </c>
      <c r="CEU30" s="65">
        <v>42364.463441325453</v>
      </c>
      <c r="CEV30" s="65">
        <v>44152.586031857165</v>
      </c>
      <c r="CEW30" s="65">
        <v>46016.18184071959</v>
      </c>
      <c r="CEX30" s="65">
        <v>47958.436447422377</v>
      </c>
      <c r="CEY30" s="65">
        <v>49982.669888664626</v>
      </c>
      <c r="CEZ30" s="64">
        <v>68222.615136000008</v>
      </c>
      <c r="CFA30" s="64">
        <v>69834.197840505629</v>
      </c>
      <c r="CFB30" s="64">
        <v>71483.850015205026</v>
      </c>
      <c r="CFC30" s="64">
        <v>20660.462386672305</v>
      </c>
      <c r="CFD30" s="64">
        <v>21148.512335843487</v>
      </c>
      <c r="CFE30" s="64">
        <v>21648.091201862127</v>
      </c>
      <c r="CFF30" s="64">
        <v>22159.471325548886</v>
      </c>
      <c r="CFG30" s="64">
        <v>22682.931481071388</v>
      </c>
      <c r="CFH30" s="64">
        <v>23218.757027915475</v>
      </c>
      <c r="CFI30" s="64">
        <v>23767.240066446222</v>
      </c>
      <c r="CFJ30" s="64">
        <v>24328.679597143804</v>
      </c>
      <c r="CFK30" s="64">
        <v>24903.381683600863</v>
      </c>
      <c r="CFL30" s="64">
        <v>25491.659619370221</v>
      </c>
      <c r="CFM30" s="64">
        <v>26093.83409875401</v>
      </c>
      <c r="CFN30" s="64">
        <v>26710.233391627218</v>
      </c>
      <c r="CFO30" s="64">
        <v>27341.193522390957</v>
      </c>
      <c r="CFP30" s="64">
        <v>27987.058453153128</v>
      </c>
      <c r="CFQ30" s="64">
        <v>28648.180271236131</v>
      </c>
      <c r="CFR30" s="64">
        <v>29324.919381114087</v>
      </c>
      <c r="CFS30" s="64">
        <v>30017.644700884004</v>
      </c>
      <c r="CFT30" s="64">
        <v>30726.733863378042</v>
      </c>
      <c r="CFU30" s="64">
        <v>31452.573422026639</v>
      </c>
      <c r="CFV30" s="64">
        <v>32195.559061584514</v>
      </c>
      <c r="CFW30" s="64">
        <v>32956.095813834567</v>
      </c>
      <c r="CFX30" s="64">
        <v>33734.598278387268</v>
      </c>
      <c r="CFY30" s="64">
        <v>34531.490848695757</v>
      </c>
      <c r="CFZ30" s="66">
        <v>67019.902185861822</v>
      </c>
      <c r="CGA30" s="66">
        <v>70547.170300370242</v>
      </c>
      <c r="CGB30" s="66">
        <v>74260.079096912566</v>
      </c>
      <c r="CGC30" s="66">
        <v>22071.077329162872</v>
      </c>
      <c r="CGD30" s="66">
        <v>23232.681640373419</v>
      </c>
      <c r="CGE30" s="66">
        <v>24455.421371287281</v>
      </c>
      <c r="CGF30" s="66">
        <v>25742.514088769745</v>
      </c>
      <c r="CGG30" s="66">
        <v>27097.346700742073</v>
      </c>
      <c r="CGH30" s="66">
        <v>28523.484368628298</v>
      </c>
      <c r="CGI30" s="66">
        <v>30024.679888865368</v>
      </c>
      <c r="CGJ30" s="66">
        <v>31604.883568163754</v>
      </c>
      <c r="CGK30" s="66">
        <v>33268.253618504597</v>
      </c>
      <c r="CGL30" s="66">
        <v>35019.167099227125</v>
      </c>
      <c r="CGM30" s="66">
        <v>36862.231434999972</v>
      </c>
      <c r="CGN30" s="66">
        <v>38802.296539985073</v>
      </c>
      <c r="CGO30" s="66">
        <v>40844.467580098317</v>
      </c>
      <c r="CGP30" s="66">
        <v>42994.118406949972</v>
      </c>
      <c r="CGQ30" s="66">
        <v>45256.905698815433</v>
      </c>
      <c r="CGR30" s="66">
        <v>47638.783845847734</v>
      </c>
      <c r="CGS30" s="66">
        <v>50146.020618700939</v>
      </c>
      <c r="CGT30" s="66">
        <v>52785.213661795809</v>
      </c>
      <c r="CGU30" s="66">
        <v>55563.307854628642</v>
      </c>
      <c r="CGV30" s="66">
        <v>58487.613586808482</v>
      </c>
      <c r="CGW30" s="66">
        <v>61565.82599491252</v>
      </c>
      <c r="CGX30" s="66">
        <v>64806.045211780314</v>
      </c>
      <c r="CGY30" s="66">
        <v>68216.797681531389</v>
      </c>
      <c r="CGZ30" s="65">
        <v>72604.894034683646</v>
      </c>
      <c r="CHA30" s="65">
        <v>75063.196703036374</v>
      </c>
      <c r="CHB30" s="65">
        <v>77604.734146256247</v>
      </c>
      <c r="CHC30" s="65">
        <v>22653.83282266614</v>
      </c>
      <c r="CHD30" s="65">
        <v>23420.860698910594</v>
      </c>
      <c r="CHE30" s="65">
        <v>24213.859092706822</v>
      </c>
      <c r="CHF30" s="65">
        <v>25033.707330351561</v>
      </c>
      <c r="CHG30" s="65">
        <v>25881.314510930406</v>
      </c>
      <c r="CHH30" s="65">
        <v>26757.620514383882</v>
      </c>
      <c r="CHI30" s="65">
        <v>27663.597043705133</v>
      </c>
      <c r="CHJ30" s="65">
        <v>28600.248702425117</v>
      </c>
      <c r="CHK30" s="65">
        <v>29568.614108579921</v>
      </c>
      <c r="CHL30" s="65">
        <v>30569.767046395529</v>
      </c>
      <c r="CHM30" s="65">
        <v>31604.817656966992</v>
      </c>
      <c r="CHN30" s="65">
        <v>32674.913669252455</v>
      </c>
      <c r="CHO30" s="65">
        <v>33781.241672746903</v>
      </c>
      <c r="CHP30" s="65">
        <v>34925.028433247004</v>
      </c>
      <c r="CHQ30" s="65">
        <v>36107.542253165702</v>
      </c>
      <c r="CHR30" s="65">
        <v>37330.094377905574</v>
      </c>
      <c r="CHS30" s="65">
        <v>38594.040449849788</v>
      </c>
      <c r="CHT30" s="65">
        <v>39900.782011583302</v>
      </c>
      <c r="CHU30" s="65">
        <v>41251.768060011091</v>
      </c>
      <c r="CHV30" s="65">
        <v>42648.496653096721</v>
      </c>
      <c r="CHW30" s="65">
        <v>44092.516571002736</v>
      </c>
      <c r="CHX30" s="65">
        <v>45585.429033475368</v>
      </c>
      <c r="CHY30" s="65">
        <v>47128.889475377044</v>
      </c>
      <c r="CHZ30" s="65">
        <v>538290.1007999999</v>
      </c>
      <c r="CIA30" s="65">
        <v>561010.29152856127</v>
      </c>
      <c r="CIB30" s="65">
        <v>584689.45784663281</v>
      </c>
      <c r="CIC30" s="65">
        <v>84615.110019343861</v>
      </c>
      <c r="CID30" s="65">
        <v>78569.49932847514</v>
      </c>
      <c r="CIE30" s="65">
        <v>71862.797749221601</v>
      </c>
      <c r="CIF30" s="65">
        <v>64449.968917299841</v>
      </c>
      <c r="CIG30" s="65">
        <v>56283.352419524163</v>
      </c>
      <c r="CIH30" s="65">
        <v>47312.522514951743</v>
      </c>
      <c r="CII30" s="65">
        <v>0</v>
      </c>
      <c r="CIJ30" s="65">
        <v>0</v>
      </c>
      <c r="CIK30" s="65">
        <v>0</v>
      </c>
      <c r="CIL30" s="65">
        <v>0</v>
      </c>
      <c r="CIM30" s="65">
        <v>0</v>
      </c>
      <c r="CIN30" s="65">
        <v>0</v>
      </c>
      <c r="CIO30" s="65">
        <v>0</v>
      </c>
      <c r="CIP30" s="65">
        <v>0</v>
      </c>
      <c r="CIQ30" s="65">
        <v>0</v>
      </c>
      <c r="CIR30" s="65">
        <v>0</v>
      </c>
      <c r="CIS30" s="65">
        <v>0</v>
      </c>
      <c r="CIT30" s="65">
        <v>0</v>
      </c>
      <c r="CIU30" s="65">
        <v>0</v>
      </c>
      <c r="CIV30" s="65">
        <v>0</v>
      </c>
      <c r="CIW30" s="65">
        <v>0</v>
      </c>
      <c r="CIX30" s="65">
        <v>0</v>
      </c>
      <c r="CIY30" s="65">
        <v>0</v>
      </c>
      <c r="CIZ30" s="64">
        <v>583147.60919999995</v>
      </c>
      <c r="CJA30" s="64">
        <v>596922.9621278682</v>
      </c>
      <c r="CJB30" s="64">
        <v>611023.72211441863</v>
      </c>
      <c r="CJC30" s="64">
        <v>108507.95433803721</v>
      </c>
      <c r="CJD30" s="64">
        <v>97681.170733000617</v>
      </c>
      <c r="CJE30" s="64">
        <v>86282.328219605522</v>
      </c>
      <c r="CJF30" s="64">
        <v>74290.441519484375</v>
      </c>
      <c r="CJG30" s="64">
        <v>61683.853127857816</v>
      </c>
      <c r="CJH30" s="64">
        <v>48440.213264486832</v>
      </c>
      <c r="CJI30" s="65">
        <v>0</v>
      </c>
      <c r="CJJ30" s="65">
        <v>0</v>
      </c>
      <c r="CJK30" s="65">
        <v>0</v>
      </c>
      <c r="CJL30" s="65">
        <v>0</v>
      </c>
      <c r="CJM30" s="65">
        <v>0</v>
      </c>
      <c r="CJN30" s="65">
        <v>0</v>
      </c>
      <c r="CJO30" s="65">
        <v>0</v>
      </c>
      <c r="CJP30" s="65">
        <v>0</v>
      </c>
      <c r="CJQ30" s="65">
        <v>0</v>
      </c>
      <c r="CJR30" s="65">
        <v>0</v>
      </c>
      <c r="CJS30" s="65">
        <v>0</v>
      </c>
      <c r="CJT30" s="65">
        <v>0</v>
      </c>
      <c r="CJU30" s="65">
        <v>0</v>
      </c>
      <c r="CJV30" s="65">
        <v>0</v>
      </c>
      <c r="CJW30" s="65">
        <v>0</v>
      </c>
      <c r="CJX30" s="65">
        <v>0</v>
      </c>
      <c r="CJY30" s="65">
        <v>0</v>
      </c>
      <c r="CJZ30" s="67">
        <v>151125.94263311999</v>
      </c>
      <c r="CKA30" s="67">
        <v>157504.67825459089</v>
      </c>
      <c r="CKB30" s="67">
        <v>164152.64804869745</v>
      </c>
      <c r="CKC30" s="67"/>
      <c r="CKD30" s="67"/>
      <c r="CKE30" s="67"/>
      <c r="CKF30" s="67"/>
      <c r="CKG30" s="67"/>
      <c r="CKH30" s="67"/>
      <c r="CKI30" s="67"/>
      <c r="CKJ30" s="67"/>
      <c r="CKK30" s="67"/>
      <c r="CKL30" s="67"/>
      <c r="CKM30" s="67"/>
      <c r="CKN30" s="67"/>
      <c r="CKO30" s="67"/>
      <c r="CKP30" s="67"/>
      <c r="CKQ30" s="67"/>
      <c r="CKR30" s="67"/>
      <c r="CKS30" s="67"/>
      <c r="CKT30" s="67"/>
      <c r="CKU30" s="67"/>
      <c r="CKV30" s="67"/>
      <c r="CKW30" s="67"/>
      <c r="CKX30" s="67"/>
      <c r="CKY30" s="67"/>
      <c r="CKZ30" s="67">
        <v>163719.77118588003</v>
      </c>
      <c r="CLA30" s="67">
        <v>167587.22703029183</v>
      </c>
      <c r="CLB30" s="67">
        <v>171546.04150903437</v>
      </c>
      <c r="CLC30" s="67"/>
      <c r="CLD30" s="67"/>
      <c r="CLE30" s="67"/>
      <c r="CLF30" s="67"/>
      <c r="CLG30" s="67"/>
      <c r="CLH30" s="67"/>
      <c r="CLI30" s="67"/>
      <c r="CLJ30" s="67"/>
      <c r="CLK30" s="67"/>
      <c r="CLL30" s="67"/>
      <c r="CLM30" s="67"/>
      <c r="CLN30" s="67"/>
      <c r="CLO30" s="67"/>
      <c r="CLP30" s="67"/>
      <c r="CLQ30" s="67"/>
      <c r="CLR30" s="67"/>
      <c r="CLS30" s="67"/>
      <c r="CLT30" s="67"/>
      <c r="CLU30" s="67"/>
      <c r="CLV30" s="67"/>
      <c r="CLW30" s="67"/>
      <c r="CLX30" s="67"/>
      <c r="CLY30" s="67"/>
      <c r="CLZ30" s="66">
        <v>62974.721663999997</v>
      </c>
      <c r="CMA30" s="66">
        <v>65632.763647602726</v>
      </c>
      <c r="CMB30" s="66">
        <v>68402.996475403081</v>
      </c>
      <c r="CMC30" s="66">
        <v>17253.415786650043</v>
      </c>
      <c r="CMD30" s="66">
        <v>14984.707759419911</v>
      </c>
      <c r="CME30" s="66">
        <v>12493.746782396645</v>
      </c>
      <c r="CMF30" s="66">
        <v>9765.8128687386707</v>
      </c>
      <c r="CMG30" s="66">
        <v>6785.3393753814789</v>
      </c>
      <c r="CMH30" s="66">
        <v>3535.8677555518866</v>
      </c>
      <c r="CMI30" s="66">
        <v>0</v>
      </c>
      <c r="CMJ30" s="66">
        <v>0</v>
      </c>
      <c r="CMK30" s="66">
        <v>0</v>
      </c>
      <c r="CML30" s="66">
        <v>0</v>
      </c>
      <c r="CMM30" s="66">
        <v>0</v>
      </c>
      <c r="CMN30" s="66">
        <v>0</v>
      </c>
      <c r="CMO30" s="66">
        <v>0</v>
      </c>
      <c r="CMP30" s="66">
        <v>0</v>
      </c>
      <c r="CMQ30" s="66">
        <v>0</v>
      </c>
      <c r="CMR30" s="66">
        <v>0</v>
      </c>
      <c r="CMS30" s="66">
        <v>0</v>
      </c>
      <c r="CMT30" s="66">
        <v>0</v>
      </c>
      <c r="CMU30" s="66">
        <v>0</v>
      </c>
      <c r="CMV30" s="66">
        <v>0</v>
      </c>
      <c r="CMW30" s="66">
        <v>0</v>
      </c>
      <c r="CMX30" s="66">
        <v>0</v>
      </c>
      <c r="CMY30" s="66">
        <v>0</v>
      </c>
      <c r="CMZ30" s="66">
        <v>68222.615136000008</v>
      </c>
      <c r="CNA30" s="66">
        <v>69834.197840505629</v>
      </c>
      <c r="CNB30" s="66">
        <v>71483.850015205026</v>
      </c>
      <c r="CNC30" s="66">
        <v>17708.967760004831</v>
      </c>
      <c r="CND30" s="66">
        <v>15106.080239888204</v>
      </c>
      <c r="CNE30" s="66">
        <v>12370.3378296355</v>
      </c>
      <c r="CNF30" s="66">
        <v>9496.9162823780916</v>
      </c>
      <c r="CNG30" s="66">
        <v>6480.8375660203965</v>
      </c>
      <c r="CNH30" s="66">
        <v>3316.9652897022106</v>
      </c>
      <c r="CNI30" s="66">
        <v>0</v>
      </c>
      <c r="CNJ30" s="66">
        <v>0</v>
      </c>
      <c r="CNK30" s="66">
        <v>0</v>
      </c>
      <c r="CNL30" s="66">
        <v>0</v>
      </c>
      <c r="CNM30" s="66">
        <v>0</v>
      </c>
      <c r="CNN30" s="66">
        <v>0</v>
      </c>
      <c r="CNO30" s="66">
        <v>0</v>
      </c>
      <c r="CNP30" s="66">
        <v>0</v>
      </c>
      <c r="CNQ30" s="66">
        <v>0</v>
      </c>
      <c r="CNR30" s="66">
        <v>0</v>
      </c>
      <c r="CNS30" s="66">
        <v>0</v>
      </c>
      <c r="CNT30" s="66">
        <v>0</v>
      </c>
      <c r="CNU30" s="66">
        <v>0</v>
      </c>
      <c r="CNV30" s="66">
        <v>0</v>
      </c>
      <c r="CNW30" s="66">
        <v>0</v>
      </c>
      <c r="CNX30" s="66">
        <v>0</v>
      </c>
      <c r="CNY30" s="66">
        <v>0</v>
      </c>
      <c r="CNZ30" s="66">
        <v>67019.902185861822</v>
      </c>
      <c r="COA30" s="66">
        <v>70547.170300370242</v>
      </c>
      <c r="COB30" s="66">
        <v>74260.079096912566</v>
      </c>
      <c r="COC30" s="66">
        <v>18918.066282139604</v>
      </c>
      <c r="COD30" s="66">
        <v>16594.77260026673</v>
      </c>
      <c r="COE30" s="66">
        <v>13974.526497878447</v>
      </c>
      <c r="COF30" s="66">
        <v>11032.506038044177</v>
      </c>
      <c r="COG30" s="66">
        <v>7742.0990573548788</v>
      </c>
      <c r="COH30" s="66">
        <v>4074.7834812326137</v>
      </c>
      <c r="COI30" s="66">
        <v>0</v>
      </c>
      <c r="COJ30" s="66">
        <v>0</v>
      </c>
      <c r="COK30" s="66">
        <v>0</v>
      </c>
      <c r="COL30" s="66">
        <v>0</v>
      </c>
      <c r="COM30" s="66">
        <v>0</v>
      </c>
      <c r="CON30" s="66">
        <v>0</v>
      </c>
      <c r="COO30" s="66">
        <v>0</v>
      </c>
      <c r="COP30" s="66">
        <v>0</v>
      </c>
      <c r="COQ30" s="66">
        <v>0</v>
      </c>
      <c r="COR30" s="66">
        <v>0</v>
      </c>
      <c r="COS30" s="66">
        <v>0</v>
      </c>
      <c r="COT30" s="66">
        <v>0</v>
      </c>
      <c r="COU30" s="66">
        <v>0</v>
      </c>
      <c r="COV30" s="66">
        <v>0</v>
      </c>
      <c r="COW30" s="66">
        <v>0</v>
      </c>
      <c r="COX30" s="66">
        <v>0</v>
      </c>
      <c r="COY30" s="66">
        <v>0</v>
      </c>
      <c r="COZ30" s="65">
        <v>72604.894034683646</v>
      </c>
      <c r="CPA30" s="65">
        <v>75063.196703036374</v>
      </c>
      <c r="CPB30" s="65">
        <v>77604.734146256247</v>
      </c>
      <c r="CPC30" s="65">
        <v>19417.57099085669</v>
      </c>
      <c r="CPD30" s="65">
        <v>16729.186213507568</v>
      </c>
      <c r="CPE30" s="65">
        <v>13836.490910118182</v>
      </c>
      <c r="CPF30" s="65">
        <v>10728.731713007812</v>
      </c>
      <c r="CPG30" s="65">
        <v>7394.6612888372574</v>
      </c>
      <c r="CPH30" s="65">
        <v>3822.5172163405546</v>
      </c>
      <c r="CPI30" s="65">
        <v>0</v>
      </c>
      <c r="CPJ30" s="65">
        <v>0</v>
      </c>
      <c r="CPK30" s="65">
        <v>0</v>
      </c>
      <c r="CPL30" s="65">
        <v>0</v>
      </c>
      <c r="CPM30" s="65">
        <v>0</v>
      </c>
      <c r="CPN30" s="65">
        <v>0</v>
      </c>
      <c r="CPO30" s="65">
        <v>0</v>
      </c>
      <c r="CPP30" s="65">
        <v>0</v>
      </c>
      <c r="CPQ30" s="65">
        <v>0</v>
      </c>
      <c r="CPR30" s="65">
        <v>0</v>
      </c>
      <c r="CPS30" s="65">
        <v>0</v>
      </c>
      <c r="CPT30" s="65">
        <v>0</v>
      </c>
      <c r="CPU30" s="65">
        <v>0</v>
      </c>
      <c r="CPV30" s="65">
        <v>0</v>
      </c>
      <c r="CPW30" s="65">
        <v>0</v>
      </c>
      <c r="CPX30" s="65">
        <v>0</v>
      </c>
      <c r="CPY30" s="65">
        <v>0</v>
      </c>
      <c r="CPZ30" s="66">
        <v>538290.1007999999</v>
      </c>
      <c r="CQA30" s="66">
        <v>561010.29152856127</v>
      </c>
      <c r="CQB30" s="66">
        <v>584689.45784663281</v>
      </c>
      <c r="CQC30" s="66">
        <v>84615.110019343861</v>
      </c>
      <c r="CQD30" s="66">
        <v>78569.49932847514</v>
      </c>
      <c r="CQE30" s="66">
        <v>71862.797749221601</v>
      </c>
      <c r="CQF30" s="66">
        <v>64449.968917299841</v>
      </c>
      <c r="CQG30" s="66">
        <v>56283.352419524163</v>
      </c>
      <c r="CQH30" s="66">
        <v>47312.522514951743</v>
      </c>
      <c r="CQI30" s="66">
        <v>0</v>
      </c>
      <c r="CQJ30" s="66">
        <v>0</v>
      </c>
      <c r="CQK30" s="66">
        <v>0</v>
      </c>
      <c r="CQL30" s="66">
        <v>0</v>
      </c>
      <c r="CQM30" s="66">
        <v>0</v>
      </c>
      <c r="CQN30" s="66">
        <v>0</v>
      </c>
      <c r="CQO30" s="66">
        <v>0</v>
      </c>
      <c r="CQP30" s="66">
        <v>0</v>
      </c>
      <c r="CQQ30" s="66">
        <v>0</v>
      </c>
      <c r="CQR30" s="66">
        <v>0</v>
      </c>
      <c r="CQS30" s="66">
        <v>0</v>
      </c>
      <c r="CQT30" s="66">
        <v>0</v>
      </c>
      <c r="CQU30" s="66">
        <v>0</v>
      </c>
      <c r="CQV30" s="66">
        <v>0</v>
      </c>
      <c r="CQW30" s="66">
        <v>0</v>
      </c>
      <c r="CQX30" s="66">
        <v>0</v>
      </c>
      <c r="CQY30" s="66">
        <v>0</v>
      </c>
      <c r="CQZ30" s="66">
        <v>583147.60919999995</v>
      </c>
      <c r="CRA30" s="66">
        <v>596922.9621278682</v>
      </c>
      <c r="CRB30" s="66">
        <v>611023.72211441863</v>
      </c>
      <c r="CRC30" s="66">
        <v>108507.95433803721</v>
      </c>
      <c r="CRD30" s="66">
        <v>97681.170733000617</v>
      </c>
      <c r="CRE30" s="66">
        <v>86282.328219605522</v>
      </c>
      <c r="CRF30" s="66">
        <v>74290.441519484375</v>
      </c>
      <c r="CRG30" s="66">
        <v>61683.853127857816</v>
      </c>
      <c r="CRH30" s="66">
        <v>48440.213264486832</v>
      </c>
      <c r="CRI30" s="66">
        <v>0</v>
      </c>
      <c r="CRJ30" s="66">
        <v>0</v>
      </c>
      <c r="CRK30" s="66">
        <v>0</v>
      </c>
      <c r="CRL30" s="66">
        <v>0</v>
      </c>
      <c r="CRM30" s="66">
        <v>0</v>
      </c>
      <c r="CRN30" s="66">
        <v>0</v>
      </c>
      <c r="CRO30" s="66">
        <v>0</v>
      </c>
      <c r="CRP30" s="66">
        <v>0</v>
      </c>
      <c r="CRQ30" s="66">
        <v>0</v>
      </c>
      <c r="CRR30" s="66">
        <v>0</v>
      </c>
      <c r="CRS30" s="66">
        <v>0</v>
      </c>
      <c r="CRT30" s="66">
        <v>0</v>
      </c>
      <c r="CRU30" s="66">
        <v>0</v>
      </c>
      <c r="CRV30" s="66">
        <v>0</v>
      </c>
      <c r="CRW30" s="66">
        <v>0</v>
      </c>
      <c r="CRX30" s="66">
        <v>0</v>
      </c>
      <c r="CRY30" s="66">
        <v>0</v>
      </c>
      <c r="CRZ30" s="67">
        <v>151125.94263311999</v>
      </c>
      <c r="CSA30" s="67">
        <v>157504.67825459089</v>
      </c>
      <c r="CSB30" s="67">
        <v>164152.64804869745</v>
      </c>
      <c r="CSC30" s="67"/>
      <c r="CSD30" s="67"/>
      <c r="CSE30" s="67"/>
      <c r="CSF30" s="67"/>
      <c r="CSG30" s="67"/>
      <c r="CSH30" s="67"/>
      <c r="CSI30" s="67"/>
      <c r="CSJ30" s="67"/>
      <c r="CSK30" s="67"/>
      <c r="CSL30" s="67"/>
      <c r="CSM30" s="67"/>
      <c r="CSN30" s="67"/>
      <c r="CSO30" s="67"/>
      <c r="CSP30" s="67"/>
      <c r="CSQ30" s="67"/>
      <c r="CSR30" s="67"/>
      <c r="CSS30" s="67"/>
      <c r="CST30" s="67"/>
      <c r="CSU30" s="67"/>
      <c r="CSV30" s="67"/>
      <c r="CSW30" s="67"/>
      <c r="CSX30" s="67"/>
      <c r="CSY30" s="67"/>
      <c r="CSZ30" s="67">
        <v>163719.77118588003</v>
      </c>
      <c r="CTA30" s="67">
        <v>167587.22703029183</v>
      </c>
      <c r="CTB30" s="67">
        <v>171546.04150903437</v>
      </c>
      <c r="CTC30" s="67"/>
      <c r="CTD30" s="67"/>
      <c r="CTE30" s="67"/>
      <c r="CTF30" s="67"/>
      <c r="CTG30" s="67"/>
      <c r="CTH30" s="67"/>
      <c r="CTI30" s="67"/>
      <c r="CTJ30" s="67"/>
      <c r="CTK30" s="67"/>
      <c r="CTL30" s="67"/>
      <c r="CTM30" s="67"/>
      <c r="CTN30" s="67"/>
      <c r="CTO30" s="67"/>
      <c r="CTP30" s="67"/>
      <c r="CTQ30" s="67"/>
      <c r="CTR30" s="67"/>
      <c r="CTS30" s="67"/>
      <c r="CTT30" s="67"/>
      <c r="CTU30" s="67"/>
      <c r="CTV30" s="67"/>
      <c r="CTW30" s="67"/>
      <c r="CTX30" s="67"/>
      <c r="CTY30" s="67"/>
      <c r="CTZ30" s="66">
        <v>62974.721663999997</v>
      </c>
      <c r="CUA30" s="66">
        <v>65632.763647602726</v>
      </c>
      <c r="CUB30" s="66">
        <v>68402.996475403081</v>
      </c>
      <c r="CUC30" s="66">
        <v>21032.728063978779</v>
      </c>
      <c r="CUD30" s="66">
        <v>18267.065914329625</v>
      </c>
      <c r="CUE30" s="66">
        <v>15230.466930361961</v>
      </c>
      <c r="CUF30" s="66">
        <v>11904.986753452959</v>
      </c>
      <c r="CUG30" s="66">
        <v>8271.6489110888069</v>
      </c>
      <c r="CUH30" s="66">
        <v>4310.3896580442533</v>
      </c>
      <c r="CUI30" s="66">
        <v>0</v>
      </c>
      <c r="CUJ30" s="66">
        <v>0</v>
      </c>
      <c r="CUK30" s="66">
        <v>0</v>
      </c>
      <c r="CUL30" s="66">
        <v>0</v>
      </c>
      <c r="CUM30" s="66">
        <v>0</v>
      </c>
      <c r="CUN30" s="66">
        <v>0</v>
      </c>
      <c r="CUO30" s="66">
        <v>0</v>
      </c>
      <c r="CUP30" s="66">
        <v>0</v>
      </c>
      <c r="CUQ30" s="66">
        <v>0</v>
      </c>
      <c r="CUR30" s="66">
        <v>0</v>
      </c>
      <c r="CUS30" s="66">
        <v>0</v>
      </c>
      <c r="CUT30" s="66">
        <v>0</v>
      </c>
      <c r="CUU30" s="66">
        <v>0</v>
      </c>
      <c r="CUV30" s="66">
        <v>0</v>
      </c>
      <c r="CUW30" s="66">
        <v>0</v>
      </c>
      <c r="CUX30" s="66">
        <v>0</v>
      </c>
      <c r="CUY30" s="66">
        <v>0</v>
      </c>
      <c r="CUZ30" s="66">
        <v>68222.615136000008</v>
      </c>
      <c r="CVA30" s="66">
        <v>69834.197840505629</v>
      </c>
      <c r="CVB30" s="66">
        <v>71483.850015205026</v>
      </c>
      <c r="CVC30" s="65">
        <v>21588.067417823935</v>
      </c>
      <c r="CVD30" s="65">
        <v>18415.02469580845</v>
      </c>
      <c r="CVE30" s="65">
        <v>15080.025593053328</v>
      </c>
      <c r="CVF30" s="65">
        <v>11577.189124960732</v>
      </c>
      <c r="CVG30" s="65">
        <v>7900.4468354837727</v>
      </c>
      <c r="CVH30" s="65">
        <v>4043.5372217682384</v>
      </c>
      <c r="CVI30" s="65">
        <v>0</v>
      </c>
      <c r="CVJ30" s="65">
        <v>0</v>
      </c>
      <c r="CVK30" s="65">
        <v>0</v>
      </c>
      <c r="CVL30" s="65">
        <v>0</v>
      </c>
      <c r="CVM30" s="65">
        <v>0</v>
      </c>
      <c r="CVN30" s="65">
        <v>0</v>
      </c>
      <c r="CVO30" s="65">
        <v>0</v>
      </c>
      <c r="CVP30" s="65">
        <v>0</v>
      </c>
      <c r="CVQ30" s="65">
        <v>0</v>
      </c>
      <c r="CVR30" s="65">
        <v>0</v>
      </c>
      <c r="CVS30" s="65">
        <v>0</v>
      </c>
      <c r="CVT30" s="65">
        <v>0</v>
      </c>
      <c r="CVU30" s="65">
        <v>0</v>
      </c>
      <c r="CVV30" s="65">
        <v>0</v>
      </c>
      <c r="CVW30" s="65">
        <v>0</v>
      </c>
      <c r="CVX30" s="65">
        <v>0</v>
      </c>
      <c r="CVY30" s="65">
        <v>0</v>
      </c>
      <c r="CVZ30" s="66">
        <v>67019.902185861822</v>
      </c>
      <c r="CWA30" s="66">
        <v>70547.170300370242</v>
      </c>
      <c r="CWB30" s="66">
        <v>74260.079096912566</v>
      </c>
      <c r="CWC30" s="66">
        <v>18918.066282139604</v>
      </c>
      <c r="CWD30" s="66">
        <v>16594.77260026673</v>
      </c>
      <c r="CWE30" s="66">
        <v>13974.526497878447</v>
      </c>
      <c r="CWF30" s="66">
        <v>11032.506038044177</v>
      </c>
      <c r="CWG30" s="66">
        <v>7742.0990573548788</v>
      </c>
      <c r="CWH30" s="66">
        <v>4074.7834812326137</v>
      </c>
      <c r="CWI30" s="66">
        <v>0</v>
      </c>
      <c r="CWJ30" s="66">
        <v>0</v>
      </c>
      <c r="CWK30" s="66">
        <v>0</v>
      </c>
      <c r="CWL30" s="66">
        <v>0</v>
      </c>
      <c r="CWM30" s="66">
        <v>0</v>
      </c>
      <c r="CWN30" s="66">
        <v>0</v>
      </c>
      <c r="CWO30" s="66">
        <v>0</v>
      </c>
      <c r="CWP30" s="66">
        <v>0</v>
      </c>
      <c r="CWQ30" s="66">
        <v>0</v>
      </c>
      <c r="CWR30" s="66">
        <v>0</v>
      </c>
      <c r="CWS30" s="66">
        <v>0</v>
      </c>
      <c r="CWT30" s="66">
        <v>0</v>
      </c>
      <c r="CWU30" s="66">
        <v>0</v>
      </c>
      <c r="CWV30" s="66">
        <v>0</v>
      </c>
      <c r="CWW30" s="66">
        <v>0</v>
      </c>
      <c r="CWX30" s="66">
        <v>0</v>
      </c>
      <c r="CWY30" s="66">
        <v>0</v>
      </c>
      <c r="CWZ30" s="65">
        <v>72604.894034683646</v>
      </c>
      <c r="CXA30" s="65">
        <v>75063.196703036374</v>
      </c>
      <c r="CXB30" s="65">
        <v>77604.734146256247</v>
      </c>
      <c r="CXC30" s="65">
        <v>19417.57099085669</v>
      </c>
      <c r="CXD30" s="65">
        <v>16729.186213507568</v>
      </c>
      <c r="CXE30" s="65">
        <v>13836.490910118182</v>
      </c>
      <c r="CXF30" s="65">
        <v>10728.731713007812</v>
      </c>
      <c r="CXG30" s="65">
        <v>7394.6612888372574</v>
      </c>
      <c r="CXH30" s="65">
        <v>3822.5172163405546</v>
      </c>
      <c r="CXI30" s="65">
        <v>0</v>
      </c>
      <c r="CXJ30" s="65">
        <v>0</v>
      </c>
      <c r="CXK30" s="65">
        <v>0</v>
      </c>
      <c r="CXL30" s="65">
        <v>0</v>
      </c>
      <c r="CXM30" s="65">
        <v>0</v>
      </c>
      <c r="CXN30" s="65">
        <v>0</v>
      </c>
      <c r="CXO30" s="65">
        <v>0</v>
      </c>
      <c r="CXP30" s="65">
        <v>0</v>
      </c>
      <c r="CXQ30" s="65">
        <v>0</v>
      </c>
      <c r="CXR30" s="65">
        <v>0</v>
      </c>
      <c r="CXS30" s="65">
        <v>0</v>
      </c>
      <c r="CXT30" s="65">
        <v>0</v>
      </c>
      <c r="CXU30" s="65">
        <v>0</v>
      </c>
      <c r="CXV30" s="65">
        <v>0</v>
      </c>
      <c r="CXW30" s="65">
        <v>0</v>
      </c>
      <c r="CXX30" s="65">
        <v>0</v>
      </c>
      <c r="CXY30" s="65">
        <v>0</v>
      </c>
      <c r="CXZ30" s="66">
        <v>31868884.210526314</v>
      </c>
      <c r="CYA30" s="66">
        <v>33214008.570965964</v>
      </c>
      <c r="CYB30" s="66">
        <v>34615908.045748979</v>
      </c>
      <c r="CYC30" s="66">
        <v>36076979.003347687</v>
      </c>
      <c r="CYD30" s="66">
        <v>37599718.95834253</v>
      </c>
      <c r="CYE30" s="66">
        <v>39186730.840604968</v>
      </c>
      <c r="CYF30" s="66">
        <v>40840727.444674306</v>
      </c>
      <c r="CYG30" s="66">
        <v>42564536.066934206</v>
      </c>
      <c r="CYH30" s="66">
        <v>44361103.33851549</v>
      </c>
      <c r="CYI30" s="66">
        <v>46233500.262186527</v>
      </c>
      <c r="CYJ30" s="66">
        <v>48184927.461840995</v>
      </c>
      <c r="CYK30" s="66">
        <v>50218720.653556548</v>
      </c>
      <c r="CYL30" s="66">
        <v>52338356.347576261</v>
      </c>
      <c r="CYM30" s="66">
        <v>54547457.790959775</v>
      </c>
      <c r="CYN30" s="66">
        <v>56849801.161062405</v>
      </c>
      <c r="CYO30" s="66">
        <v>59249322.020428963</v>
      </c>
      <c r="CYP30" s="66">
        <v>61750122.044136353</v>
      </c>
      <c r="CYQ30" s="66">
        <v>64356476.031084351</v>
      </c>
      <c r="CYR30" s="66">
        <v>67072839.21121943</v>
      </c>
      <c r="CYS30" s="66">
        <v>69903854.86118257</v>
      </c>
      <c r="CYT30" s="66">
        <v>72854362.241398796</v>
      </c>
      <c r="CYU30" s="66">
        <v>75929404.868176147</v>
      </c>
      <c r="CYV30" s="66">
        <v>79134239.134953946</v>
      </c>
      <c r="CYW30" s="66">
        <v>82474343.297437444</v>
      </c>
      <c r="CYX30" s="66">
        <v>85955426.837977678</v>
      </c>
      <c r="CYY30" s="66">
        <v>89583440.225203902</v>
      </c>
      <c r="CYZ30" s="66">
        <v>34524624.561403513</v>
      </c>
      <c r="CZA30" s="66">
        <v>35340179.457852326</v>
      </c>
      <c r="CZB30" s="66">
        <v>36174999.727859043</v>
      </c>
      <c r="CZC30" s="66">
        <v>37029540.466010101</v>
      </c>
      <c r="CZD30" s="66">
        <v>37904267.517323658</v>
      </c>
      <c r="CZE30" s="66">
        <v>38799657.731200688</v>
      </c>
      <c r="CZF30" s="66">
        <v>39716199.221375041</v>
      </c>
      <c r="CZG30" s="66">
        <v>40654391.632004179</v>
      </c>
      <c r="CZH30" s="66">
        <v>41614746.410045564</v>
      </c>
      <c r="CZI30" s="66">
        <v>42597787.08406727</v>
      </c>
      <c r="CZJ30" s="66">
        <v>43604049.549644768</v>
      </c>
      <c r="CZK30" s="66">
        <v>44634082.361499451</v>
      </c>
      <c r="CZL30" s="66">
        <v>45688447.032538198</v>
      </c>
      <c r="CZM30" s="66">
        <v>46767718.339956999</v>
      </c>
      <c r="CZN30" s="66">
        <v>47872484.638575383</v>
      </c>
      <c r="CZO30" s="66">
        <v>49003348.181572691</v>
      </c>
      <c r="CZP30" s="66">
        <v>50160925.448800862</v>
      </c>
      <c r="CZQ30" s="66">
        <v>51345847.482852675</v>
      </c>
      <c r="CZR30" s="66">
        <v>52558760.233068906</v>
      </c>
      <c r="CZS30" s="66">
        <v>53800324.907671586</v>
      </c>
      <c r="CZT30" s="66">
        <v>55071218.334215634</v>
      </c>
      <c r="CZU30" s="66">
        <v>56372133.328555129</v>
      </c>
      <c r="CZV30" s="66">
        <v>57703779.072525524</v>
      </c>
      <c r="CZW30" s="66">
        <v>59066881.500547573</v>
      </c>
      <c r="CZX30" s="66">
        <v>60462183.695363827</v>
      </c>
      <c r="CZY30" s="66">
        <v>61890446.293123342</v>
      </c>
      <c r="CZZ30" s="66">
        <v>31868884.210526314</v>
      </c>
      <c r="DAA30" s="66">
        <v>33214008.570965964</v>
      </c>
      <c r="DAB30" s="66">
        <v>34615908.045748979</v>
      </c>
      <c r="DAC30" s="66">
        <v>30923124.860012297</v>
      </c>
      <c r="DAD30" s="66">
        <v>26856942.113101806</v>
      </c>
      <c r="DAE30" s="66">
        <v>22392417.623202838</v>
      </c>
      <c r="DAF30" s="66">
        <v>17503168.904860418</v>
      </c>
      <c r="DAG30" s="66">
        <v>12161296.019124057</v>
      </c>
      <c r="DAH30" s="66">
        <v>6337300.4769307841</v>
      </c>
      <c r="DAI30" s="66">
        <v>0</v>
      </c>
      <c r="DAJ30" s="66">
        <v>0</v>
      </c>
      <c r="DAK30" s="66">
        <v>0</v>
      </c>
      <c r="DAL30" s="66">
        <v>0</v>
      </c>
      <c r="DAM30" s="66">
        <v>0</v>
      </c>
      <c r="DAN30" s="66">
        <v>0</v>
      </c>
      <c r="DAO30" s="66">
        <v>0</v>
      </c>
      <c r="DAP30" s="66">
        <v>0</v>
      </c>
      <c r="DAQ30" s="66">
        <v>0</v>
      </c>
      <c r="DAR30" s="66">
        <v>0</v>
      </c>
      <c r="DAS30" s="66">
        <v>0</v>
      </c>
      <c r="DAT30" s="66">
        <v>0</v>
      </c>
      <c r="DAU30" s="66">
        <v>0</v>
      </c>
      <c r="DAV30" s="66">
        <v>0</v>
      </c>
      <c r="DAW30" s="66">
        <v>0</v>
      </c>
      <c r="DAX30" s="66">
        <v>0</v>
      </c>
      <c r="DAY30" s="66">
        <v>0</v>
      </c>
      <c r="DAZ30" s="66">
        <v>34524624.561403513</v>
      </c>
      <c r="DBA30" s="66">
        <v>35340179.457852326</v>
      </c>
      <c r="DBB30" s="66">
        <v>36174999.727859043</v>
      </c>
      <c r="DBC30" s="66">
        <v>31739606.113722939</v>
      </c>
      <c r="DBD30" s="66">
        <v>27074476.798088331</v>
      </c>
      <c r="DBE30" s="66">
        <v>22171232.989257533</v>
      </c>
      <c r="DBF30" s="66">
        <v>17021228.237732157</v>
      </c>
      <c r="DBG30" s="66">
        <v>11615540.466286909</v>
      </c>
      <c r="DBH30" s="66">
        <v>5944963.7728636516</v>
      </c>
      <c r="DBI30" s="66">
        <v>0</v>
      </c>
      <c r="DBJ30" s="66">
        <v>0</v>
      </c>
      <c r="DBK30" s="66">
        <v>0</v>
      </c>
      <c r="DBL30" s="66">
        <v>0</v>
      </c>
      <c r="DBM30" s="66">
        <v>0</v>
      </c>
      <c r="DBN30" s="66">
        <v>0</v>
      </c>
      <c r="DBO30" s="66">
        <v>0</v>
      </c>
      <c r="DBP30" s="66">
        <v>0</v>
      </c>
      <c r="DBQ30" s="66">
        <v>0</v>
      </c>
      <c r="DBR30" s="66">
        <v>0</v>
      </c>
      <c r="DBS30" s="66">
        <v>0</v>
      </c>
      <c r="DBT30" s="66">
        <v>0</v>
      </c>
      <c r="DBU30" s="66">
        <v>0</v>
      </c>
      <c r="DBV30" s="66">
        <v>0</v>
      </c>
      <c r="DBW30" s="66">
        <v>0</v>
      </c>
      <c r="DBX30" s="66">
        <v>0</v>
      </c>
      <c r="DBY30" s="66">
        <v>0</v>
      </c>
      <c r="DBZ30" s="66">
        <v>31868884.210526314</v>
      </c>
      <c r="DCA30" s="66">
        <v>33214008.570965964</v>
      </c>
      <c r="DCB30" s="66">
        <v>34615908.045748979</v>
      </c>
      <c r="DCC30" s="66">
        <v>10186441.130356994</v>
      </c>
      <c r="DCD30" s="66">
        <v>10616391.235296713</v>
      </c>
      <c r="DCE30" s="66">
        <v>11064488.707935521</v>
      </c>
      <c r="DCF30" s="66">
        <v>11531499.513790393</v>
      </c>
      <c r="DCG30" s="66">
        <v>12018221.948310833</v>
      </c>
      <c r="DCH30" s="66">
        <v>12525488.001463197</v>
      </c>
      <c r="DCI30" s="66">
        <v>13054164.77991149</v>
      </c>
      <c r="DCJ30" s="66">
        <v>13605155.989225693</v>
      </c>
      <c r="DCK30" s="66">
        <v>14179403.478651261</v>
      </c>
      <c r="DCL30" s="66">
        <v>14777888.851080354</v>
      </c>
      <c r="DCM30" s="66">
        <v>15401635.14097688</v>
      </c>
      <c r="DCN30" s="66">
        <v>16051708.563123502</v>
      </c>
      <c r="DCO30" s="66">
        <v>16729220.33517994</v>
      </c>
      <c r="DCP30" s="66">
        <v>17435328.57716791</v>
      </c>
      <c r="DCQ30" s="66">
        <v>18171240.291129701</v>
      </c>
      <c r="DCR30" s="66">
        <v>18938213.424344309</v>
      </c>
      <c r="DCS30" s="66">
        <v>19737559.019628018</v>
      </c>
      <c r="DCT30" s="66">
        <v>20570643.456394952</v>
      </c>
      <c r="DCU30" s="66">
        <v>21438890.786308557</v>
      </c>
      <c r="DCV30" s="66">
        <v>22343785.16751641</v>
      </c>
      <c r="DCW30" s="66">
        <v>23286873.401629396</v>
      </c>
      <c r="DCX30" s="66">
        <v>24269767.577781931</v>
      </c>
      <c r="DCY30" s="66">
        <v>25294147.828292865</v>
      </c>
      <c r="DCZ30" s="66">
        <v>34524624.561403513</v>
      </c>
      <c r="DDA30" s="66">
        <v>35340179.457852326</v>
      </c>
      <c r="DDB30" s="66">
        <v>36174999.727859043</v>
      </c>
      <c r="DDC30" s="66">
        <v>10455399.660991088</v>
      </c>
      <c r="DDD30" s="66">
        <v>10702381.416656092</v>
      </c>
      <c r="DDE30" s="66">
        <v>10955197.477044899</v>
      </c>
      <c r="DDF30" s="66">
        <v>11213985.662505895</v>
      </c>
      <c r="DDG30" s="66">
        <v>11478887.049036473</v>
      </c>
      <c r="DDH30" s="66">
        <v>11750046.045189336</v>
      </c>
      <c r="DDI30" s="66">
        <v>12027610.470795464</v>
      </c>
      <c r="DDJ30" s="66">
        <v>12311731.637546757</v>
      </c>
      <c r="DDK30" s="66">
        <v>12602564.431482196</v>
      </c>
      <c r="DDL30" s="66">
        <v>12900267.39742255</v>
      </c>
      <c r="DDM30" s="66">
        <v>13205002.825399622</v>
      </c>
      <c r="DDN30" s="66">
        <v>13516936.839127166</v>
      </c>
      <c r="DDO30" s="66">
        <v>13836239.486561703</v>
      </c>
      <c r="DDP30" s="66">
        <v>14163084.832602596</v>
      </c>
      <c r="DDQ30" s="66">
        <v>14497651.053981932</v>
      </c>
      <c r="DDR30" s="66">
        <v>14840120.536395926</v>
      </c>
      <c r="DDS30" s="66">
        <v>15190679.9739308</v>
      </c>
      <c r="DDT30" s="66">
        <v>15549520.470837353</v>
      </c>
      <c r="DDU30" s="66">
        <v>15916837.645709682</v>
      </c>
      <c r="DDV30" s="66">
        <v>16292831.738124853</v>
      </c>
      <c r="DDW30" s="66">
        <v>16677707.717801666</v>
      </c>
      <c r="DDX30" s="66">
        <v>17071675.396338023</v>
      </c>
      <c r="DDY30" s="66">
        <v>17474949.541587766</v>
      </c>
      <c r="DDZ30" s="66">
        <v>31868884.210526314</v>
      </c>
      <c r="DEA30" s="66">
        <v>33214008.570965964</v>
      </c>
      <c r="DEB30" s="66">
        <v>34615908.045748979</v>
      </c>
      <c r="DEC30" s="66">
        <v>8731235.254591709</v>
      </c>
      <c r="DED30" s="66">
        <v>7583136.5966405105</v>
      </c>
      <c r="DEE30" s="66">
        <v>6322564.9759631539</v>
      </c>
      <c r="DEF30" s="66">
        <v>4942071.220195882</v>
      </c>
      <c r="DEG30" s="66">
        <v>3433777.6995173809</v>
      </c>
      <c r="DEH30" s="66">
        <v>1789355.4287804568</v>
      </c>
      <c r="DEI30" s="66">
        <v>0</v>
      </c>
      <c r="DEJ30" s="66">
        <v>0</v>
      </c>
      <c r="DEK30" s="66">
        <v>0</v>
      </c>
      <c r="DEL30" s="66">
        <v>0</v>
      </c>
      <c r="DEM30" s="66">
        <v>0</v>
      </c>
      <c r="DEN30" s="66">
        <v>0</v>
      </c>
      <c r="DEO30" s="66">
        <v>0</v>
      </c>
      <c r="DEP30" s="66">
        <v>0</v>
      </c>
      <c r="DEQ30" s="66">
        <v>0</v>
      </c>
      <c r="DER30" s="66">
        <v>0</v>
      </c>
      <c r="DES30" s="66">
        <v>0</v>
      </c>
      <c r="DET30" s="66">
        <v>0</v>
      </c>
      <c r="DEU30" s="66">
        <v>0</v>
      </c>
      <c r="DEV30" s="66">
        <v>0</v>
      </c>
      <c r="DEW30" s="66">
        <v>0</v>
      </c>
      <c r="DEX30" s="66">
        <v>0</v>
      </c>
      <c r="DEY30" s="66">
        <v>0</v>
      </c>
      <c r="DEZ30" s="66">
        <v>34524624.561403513</v>
      </c>
      <c r="DFA30" s="66">
        <v>35340179.457852326</v>
      </c>
      <c r="DFB30" s="66">
        <v>36174999.727859043</v>
      </c>
      <c r="DFC30" s="66">
        <v>8961771.1379923597</v>
      </c>
      <c r="DFD30" s="66">
        <v>7644558.1547543518</v>
      </c>
      <c r="DFE30" s="66">
        <v>6260112.8440256566</v>
      </c>
      <c r="DFF30" s="66">
        <v>4805993.8553596688</v>
      </c>
      <c r="DFG30" s="66">
        <v>3279682.0140104205</v>
      </c>
      <c r="DFH30" s="66">
        <v>1678578.0064556191</v>
      </c>
      <c r="DFI30" s="66">
        <v>0</v>
      </c>
      <c r="DFJ30" s="66">
        <v>0</v>
      </c>
      <c r="DFK30" s="66">
        <v>0</v>
      </c>
      <c r="DFL30" s="66">
        <v>0</v>
      </c>
      <c r="DFM30" s="66">
        <v>0</v>
      </c>
      <c r="DFN30" s="66">
        <v>0</v>
      </c>
      <c r="DFO30" s="66">
        <v>0</v>
      </c>
      <c r="DFP30" s="66">
        <v>0</v>
      </c>
      <c r="DFQ30" s="66">
        <v>0</v>
      </c>
      <c r="DFR30" s="66">
        <v>0</v>
      </c>
      <c r="DFS30" s="66">
        <v>0</v>
      </c>
      <c r="DFT30" s="66">
        <v>0</v>
      </c>
      <c r="DFU30" s="66">
        <v>0</v>
      </c>
      <c r="DFV30" s="66">
        <v>0</v>
      </c>
      <c r="DFW30" s="66">
        <v>0</v>
      </c>
      <c r="DFX30" s="66">
        <v>0</v>
      </c>
      <c r="DFY30" s="66">
        <v>0</v>
      </c>
      <c r="DFZ30" s="66">
        <v>31868884.210526314</v>
      </c>
      <c r="DGA30" s="66">
        <v>33214008.570965964</v>
      </c>
      <c r="DGB30" s="66">
        <v>34615908.045748979</v>
      </c>
      <c r="DGC30" s="66">
        <v>8731235.254591709</v>
      </c>
      <c r="DGD30" s="66">
        <v>7583136.5966405105</v>
      </c>
      <c r="DGE30" s="66">
        <v>4741923.7319723656</v>
      </c>
      <c r="DGF30" s="66">
        <v>3706553.4151469115</v>
      </c>
      <c r="DGG30" s="66">
        <v>2575333.2746380358</v>
      </c>
      <c r="DGH30" s="66">
        <v>1342016.5715853425</v>
      </c>
      <c r="DGI30" s="66">
        <v>0</v>
      </c>
      <c r="DGJ30" s="66">
        <v>0</v>
      </c>
      <c r="DGK30" s="66">
        <v>0</v>
      </c>
      <c r="DGL30" s="66">
        <v>0</v>
      </c>
      <c r="DGM30" s="66">
        <v>0</v>
      </c>
      <c r="DGN30" s="66">
        <v>0</v>
      </c>
      <c r="DGO30" s="66">
        <v>0</v>
      </c>
      <c r="DGP30" s="66">
        <v>0</v>
      </c>
      <c r="DGQ30" s="66">
        <v>0</v>
      </c>
      <c r="DGR30" s="66">
        <v>0</v>
      </c>
      <c r="DGS30" s="66">
        <v>0</v>
      </c>
      <c r="DGT30" s="66">
        <v>0</v>
      </c>
      <c r="DGU30" s="66">
        <v>0</v>
      </c>
      <c r="DGV30" s="66">
        <v>0</v>
      </c>
      <c r="DGW30" s="66">
        <v>0</v>
      </c>
      <c r="DGX30" s="66">
        <v>0</v>
      </c>
      <c r="DGY30" s="66">
        <v>0</v>
      </c>
      <c r="DGZ30" s="66">
        <v>34524624.561403513</v>
      </c>
      <c r="DHA30" s="66">
        <v>35340179.457852326</v>
      </c>
      <c r="DHB30" s="66">
        <v>36174999.727859043</v>
      </c>
      <c r="DHC30" s="66">
        <v>8961771.1379923597</v>
      </c>
      <c r="DHD30" s="66">
        <v>7644558.1547543518</v>
      </c>
      <c r="DHE30" s="66">
        <v>4695084.6330192424</v>
      </c>
      <c r="DHF30" s="66">
        <v>3604495.3915197509</v>
      </c>
      <c r="DHG30" s="66">
        <v>2459761.5105078155</v>
      </c>
      <c r="DHH30" s="66">
        <v>1258933.5048417142</v>
      </c>
      <c r="DHI30" s="66">
        <v>0</v>
      </c>
      <c r="DHJ30" s="66">
        <v>0</v>
      </c>
      <c r="DHK30" s="66">
        <v>0</v>
      </c>
      <c r="DHL30" s="66">
        <v>0</v>
      </c>
      <c r="DHM30" s="66">
        <v>0</v>
      </c>
      <c r="DHN30" s="66">
        <v>0</v>
      </c>
      <c r="DHO30" s="66">
        <v>0</v>
      </c>
      <c r="DHP30" s="66">
        <v>0</v>
      </c>
      <c r="DHQ30" s="66">
        <v>0</v>
      </c>
      <c r="DHR30" s="66">
        <v>0</v>
      </c>
      <c r="DHS30" s="66">
        <v>0</v>
      </c>
      <c r="DHT30" s="66">
        <v>0</v>
      </c>
      <c r="DHU30" s="66">
        <v>0</v>
      </c>
      <c r="DHV30" s="66">
        <v>0</v>
      </c>
      <c r="DHW30" s="66">
        <v>0</v>
      </c>
      <c r="DHX30" s="66">
        <v>0</v>
      </c>
      <c r="DHY30" s="66">
        <v>0</v>
      </c>
      <c r="DHZ30" s="25">
        <v>0.56000000000000005</v>
      </c>
      <c r="DIA30" s="25">
        <v>0.5</v>
      </c>
      <c r="DIB30" s="25">
        <v>0.19</v>
      </c>
      <c r="DIC30" s="25">
        <v>9.5000000000000001E-2</v>
      </c>
      <c r="DID30" s="25">
        <v>4.7500000000000001E-2</v>
      </c>
      <c r="DIE30" s="25">
        <v>0.19</v>
      </c>
      <c r="DIF30" s="25">
        <v>9.5000000000000001E-2</v>
      </c>
      <c r="DIG30" s="25">
        <v>4.7500000000000001E-2</v>
      </c>
      <c r="DIH30" s="25">
        <v>0.55200000000000005</v>
      </c>
      <c r="DII30" s="25">
        <v>0.63300000000000001</v>
      </c>
      <c r="DIJ30" s="25">
        <v>1.8860797472001671</v>
      </c>
      <c r="DIK30" s="25">
        <v>1.8860797472001671</v>
      </c>
      <c r="DIL30" s="46">
        <v>0.8</v>
      </c>
      <c r="DIM30" s="46">
        <v>0.8</v>
      </c>
      <c r="DIN30" s="25">
        <v>2</v>
      </c>
      <c r="DIO30" s="25">
        <v>2</v>
      </c>
      <c r="DIP30" s="25">
        <v>482.03618191401193</v>
      </c>
      <c r="DIQ30" s="25">
        <v>3525.9638180859879</v>
      </c>
      <c r="DIR30" s="25">
        <f t="shared" si="19"/>
        <v>45.718750190716698</v>
      </c>
      <c r="DIS30" s="25">
        <f t="shared" si="20"/>
        <v>88.134981399401823</v>
      </c>
      <c r="DIT30" s="66">
        <v>635213.8146397759</v>
      </c>
      <c r="DIU30" s="66">
        <v>662024.96907227207</v>
      </c>
      <c r="DIV30" s="66">
        <v>689967.77081066126</v>
      </c>
      <c r="DIW30" s="66">
        <v>719089.98451305111</v>
      </c>
      <c r="DIX30" s="66">
        <v>749441.39089197863</v>
      </c>
      <c r="DIY30" s="66">
        <v>781073.87180819467</v>
      </c>
      <c r="DIZ30" s="66">
        <v>814041.49895609124</v>
      </c>
      <c r="DJA30" s="66">
        <v>848400.62629237166</v>
      </c>
      <c r="DJB30" s="66">
        <v>884209.98636595672</v>
      </c>
      <c r="DJC30" s="66">
        <v>921530.79071379174</v>
      </c>
      <c r="DJD30" s="66">
        <v>960426.83449416654</v>
      </c>
      <c r="DJE30" s="66">
        <v>1000964.605536409</v>
      </c>
      <c r="DJF30" s="66">
        <v>1043213.3979933524</v>
      </c>
      <c r="DJG30" s="66">
        <v>1087245.4307908604</v>
      </c>
      <c r="DJH30" s="66">
        <v>1133135.971076875</v>
      </c>
      <c r="DJI30" s="66">
        <v>1180963.4628810119</v>
      </c>
      <c r="DJJ30" s="66">
        <v>1230809.6612046331</v>
      </c>
      <c r="DJK30" s="66">
        <v>1282759.7717705995</v>
      </c>
      <c r="DJL30" s="66">
        <v>1336902.5966715955</v>
      </c>
      <c r="DJM30" s="66">
        <v>1393330.686165987</v>
      </c>
      <c r="DJN30" s="66">
        <v>1452140.4968806941</v>
      </c>
      <c r="DJO30" s="66">
        <v>1513432.5566914976</v>
      </c>
      <c r="DJP30" s="66">
        <v>1577311.6365626336</v>
      </c>
      <c r="DJQ30" s="66">
        <v>1643886.9296394002</v>
      </c>
      <c r="DJR30" s="66">
        <v>1713272.2378999242</v>
      </c>
      <c r="DJS30" s="66">
        <v>1785586.1666851351</v>
      </c>
      <c r="DJT30" s="66">
        <v>7628566.9541345323</v>
      </c>
      <c r="DJU30" s="66">
        <v>7808772.1036870461</v>
      </c>
      <c r="DJV30" s="66">
        <v>7993234.1334793838</v>
      </c>
      <c r="DJW30" s="66">
        <v>8182053.6012892863</v>
      </c>
      <c r="DJX30" s="66">
        <v>8375333.4403117243</v>
      </c>
      <c r="DJY30" s="66">
        <v>8573179.0152719766</v>
      </c>
      <c r="DJZ30" s="66">
        <v>8775698.1798642501</v>
      </c>
      <c r="DKA30" s="66">
        <v>8983001.3355471194</v>
      </c>
      <c r="DKB30" s="66">
        <v>9195201.4917278718</v>
      </c>
      <c r="DKC30" s="66">
        <v>9412414.3273685463</v>
      </c>
      <c r="DKD30" s="66">
        <v>9634758.2540472485</v>
      </c>
      <c r="DKE30" s="66">
        <v>9862354.4805091396</v>
      </c>
      <c r="DKF30" s="66">
        <v>10095327.07874226</v>
      </c>
      <c r="DKG30" s="66">
        <v>10333803.051614242</v>
      </c>
      <c r="DKH30" s="66">
        <v>10577912.402106743</v>
      </c>
      <c r="DKI30" s="66">
        <v>10827788.204185391</v>
      </c>
      <c r="DKJ30" s="66">
        <v>11083566.675343808</v>
      </c>
      <c r="DKK30" s="66">
        <v>11345387.250861347</v>
      </c>
      <c r="DKL30" s="66">
        <v>11613392.659814933</v>
      </c>
      <c r="DKM30" s="66">
        <v>11887729.002886515</v>
      </c>
      <c r="DKN30" s="66">
        <v>12168545.832008513</v>
      </c>
      <c r="DKO30" s="66">
        <v>12455996.231890656</v>
      </c>
      <c r="DKP30" s="66">
        <v>12750236.903472735</v>
      </c>
      <c r="DKQ30" s="66">
        <v>13051428.249348644</v>
      </c>
      <c r="DKR30" s="66">
        <v>13359734.461208401</v>
      </c>
      <c r="DKS30" s="66">
        <v>13675323.609345734</v>
      </c>
      <c r="DKT30" s="65">
        <v>635213.8146397759</v>
      </c>
      <c r="DKU30" s="65">
        <v>662024.96907227207</v>
      </c>
      <c r="DKV30" s="65">
        <v>689967.77081066126</v>
      </c>
      <c r="DKW30" s="78">
        <v>667726.41419069027</v>
      </c>
      <c r="DKX30" s="78">
        <v>642378.3350502674</v>
      </c>
      <c r="DKY30" s="78">
        <v>613700.89927786717</v>
      </c>
      <c r="DKZ30" s="78">
        <v>581458.21354006522</v>
      </c>
      <c r="DLA30" s="78">
        <v>545400.40261652472</v>
      </c>
      <c r="DLB30" s="78">
        <v>505262.84935197525</v>
      </c>
      <c r="DLC30" s="78">
        <v>460765.39535689587</v>
      </c>
      <c r="DLD30" s="65">
        <v>475321.77119427745</v>
      </c>
      <c r="DLE30" s="65">
        <v>490338.00812290912</v>
      </c>
      <c r="DLF30" s="65">
        <v>505828.63395009737</v>
      </c>
      <c r="DLG30" s="65">
        <v>521808.63544171053</v>
      </c>
      <c r="DLH30" s="65">
        <v>538293.47282147384</v>
      </c>
      <c r="DLI30" s="65">
        <v>555299.09472832188</v>
      </c>
      <c r="DLJ30" s="65">
        <v>572841.95364627999</v>
      </c>
      <c r="DLK30" s="65">
        <v>590939.02182180213</v>
      </c>
      <c r="DLL30" s="65">
        <v>609607.80768396519</v>
      </c>
      <c r="DLM30" s="65">
        <v>628866.37278340524</v>
      </c>
      <c r="DLN30" s="65">
        <v>648733.34926638461</v>
      </c>
      <c r="DLO30" s="65">
        <v>669227.95790089457</v>
      </c>
      <c r="DLP30" s="65">
        <v>690370.02667223383</v>
      </c>
      <c r="DLQ30" s="65">
        <v>712180.00996605365</v>
      </c>
      <c r="DLR30" s="65">
        <v>734679.0083574286</v>
      </c>
      <c r="DLS30" s="65">
        <v>757888.78902509809</v>
      </c>
      <c r="DLT30" s="65">
        <v>7628566.9541345323</v>
      </c>
      <c r="DLU30" s="65">
        <v>7808772.1036870461</v>
      </c>
      <c r="DLV30" s="65">
        <v>7993234.1334793838</v>
      </c>
      <c r="DLW30" s="78">
        <v>7597621.2011971939</v>
      </c>
      <c r="DLX30" s="78">
        <v>7178857.2345529068</v>
      </c>
      <c r="DLY30" s="78">
        <v>6736069.2262851242</v>
      </c>
      <c r="DLZ30" s="78">
        <v>6268355.8427601783</v>
      </c>
      <c r="DMA30" s="78">
        <v>5774786.5728517193</v>
      </c>
      <c r="DMB30" s="78">
        <v>5254400.8524159268</v>
      </c>
      <c r="DMC30" s="78">
        <v>4706207.1636842731</v>
      </c>
      <c r="DMD30" s="65">
        <v>4854884.3884357186</v>
      </c>
      <c r="DME30" s="65">
        <v>5008258.5838879794</v>
      </c>
      <c r="DMF30" s="65">
        <v>5166478.1354699684</v>
      </c>
      <c r="DMG30" s="65">
        <v>5329696.1163629638</v>
      </c>
      <c r="DMH30" s="65">
        <v>5498070.4355948158</v>
      </c>
      <c r="DMI30" s="65">
        <v>5671763.990812703</v>
      </c>
      <c r="DMJ30" s="65">
        <v>5850944.8258822467</v>
      </c>
      <c r="DMK30" s="65">
        <v>6035786.2934654532</v>
      </c>
      <c r="DML30" s="65">
        <v>6226467.2227347754</v>
      </c>
      <c r="DMM30" s="65">
        <v>6423172.0923855482</v>
      </c>
      <c r="DMN30" s="65">
        <v>6626091.2091141902</v>
      </c>
      <c r="DMO30" s="65">
        <v>6835420.8917348385</v>
      </c>
      <c r="DMP30" s="65">
        <v>7051363.661112546</v>
      </c>
      <c r="DMQ30" s="65">
        <v>7274128.4360967986</v>
      </c>
      <c r="DMR30" s="65">
        <v>7503930.7356449114</v>
      </c>
      <c r="DMS30" s="65">
        <v>7740992.8873308478</v>
      </c>
      <c r="DMT30" s="65">
        <v>445741.87806636002</v>
      </c>
      <c r="DMU30" s="65">
        <v>469201.34402386553</v>
      </c>
      <c r="DMV30" s="65">
        <v>493895.48540697555</v>
      </c>
      <c r="DMW30" s="65">
        <v>519889.28337976919</v>
      </c>
      <c r="DMX30" s="65">
        <v>547251.13907532929</v>
      </c>
      <c r="DMY30" s="65">
        <v>576053.05358925438</v>
      </c>
      <c r="DMZ30" s="65">
        <v>606370.81744626036</v>
      </c>
      <c r="DNA30" s="65">
        <v>638284.21003843565</v>
      </c>
      <c r="DNB30" s="65">
        <v>671877.20955996774</v>
      </c>
      <c r="DNC30" s="65">
        <v>707238.21399076364</v>
      </c>
      <c r="DND30" s="65">
        <v>744460.27371047717</v>
      </c>
      <c r="DNE30" s="65">
        <v>783641.33635504672</v>
      </c>
      <c r="DNF30" s="65">
        <v>824884.50456007326</v>
      </c>
      <c r="DNG30" s="65">
        <v>868298.30726927239</v>
      </c>
      <c r="DNH30" s="65">
        <v>913996.98532193364</v>
      </c>
      <c r="DNI30" s="65">
        <v>962100.79207089311</v>
      </c>
      <c r="DNJ30" s="65">
        <v>1012736.3098220795</v>
      </c>
      <c r="DNK30" s="65">
        <v>1066036.7829283192</v>
      </c>
      <c r="DNL30" s="65">
        <v>1122142.4684139276</v>
      </c>
      <c r="DNM30" s="65">
        <v>1181201.005052723</v>
      </c>
      <c r="DNN30" s="65">
        <v>1243367.8018706792</v>
      </c>
      <c r="DNO30" s="65">
        <v>1308806.4470955306</v>
      </c>
      <c r="DNP30" s="65">
        <v>1377689.1386294644</v>
      </c>
      <c r="DNQ30" s="65">
        <v>1450197.1371776541</v>
      </c>
      <c r="DNR30" s="65">
        <v>1526521.2432250255</v>
      </c>
      <c r="DNS30" s="65">
        <v>1606862.2991163793</v>
      </c>
      <c r="DNT30" s="65">
        <v>381295.05510151864</v>
      </c>
      <c r="DNU30" s="65">
        <v>394205.18552520603</v>
      </c>
      <c r="DNV30" s="65">
        <v>407552.43535373913</v>
      </c>
      <c r="DNW30" s="65">
        <v>421351.60485387151</v>
      </c>
      <c r="DNX30" s="65">
        <v>435617.99540919927</v>
      </c>
      <c r="DNY30" s="65">
        <v>450367.42648729344</v>
      </c>
      <c r="DNZ30" s="65">
        <v>465616.25318131747</v>
      </c>
      <c r="DOA30" s="65">
        <v>481381.38434557803</v>
      </c>
      <c r="DOB30" s="65">
        <v>497680.30134512298</v>
      </c>
      <c r="DOC30" s="65">
        <v>514531.07744017337</v>
      </c>
      <c r="DOD30" s="65">
        <v>531952.39782688662</v>
      </c>
      <c r="DOE30" s="65">
        <v>549963.58035667264</v>
      </c>
      <c r="DOF30" s="65">
        <v>568584.59695703839</v>
      </c>
      <c r="DOG30" s="65">
        <v>587836.09577771067</v>
      </c>
      <c r="DOH30" s="65">
        <v>607739.42408659973</v>
      </c>
      <c r="DOI30" s="65">
        <v>628316.65194098558</v>
      </c>
      <c r="DOJ30" s="65">
        <v>649590.59666018235</v>
      </c>
      <c r="DOK30" s="65">
        <v>671584.84812680841</v>
      </c>
      <c r="DOL30" s="65">
        <v>694323.79494472861</v>
      </c>
      <c r="DOM30" s="65">
        <v>717832.65148266428</v>
      </c>
      <c r="DON30" s="65">
        <v>742137.48583346687</v>
      </c>
      <c r="DOO30" s="65">
        <v>767265.24872004951</v>
      </c>
      <c r="DOP30" s="65">
        <v>793243.80338003975</v>
      </c>
      <c r="DOQ30" s="65">
        <v>820101.95646228082</v>
      </c>
      <c r="DOR30" s="65">
        <v>847869.48996944982</v>
      </c>
      <c r="DOS30" s="65">
        <v>876577.19428220717</v>
      </c>
      <c r="DOT30" s="65">
        <v>445741.87806636002</v>
      </c>
      <c r="DOU30" s="65">
        <v>469201.34402386553</v>
      </c>
      <c r="DOV30" s="65">
        <v>493895.48540697555</v>
      </c>
      <c r="DOW30" s="78">
        <v>482754.3345669285</v>
      </c>
      <c r="DOX30" s="78">
        <v>469072.40492171084</v>
      </c>
      <c r="DOY30" s="78">
        <v>452613.11353441415</v>
      </c>
      <c r="DOZ30" s="78">
        <v>433122.0124616145</v>
      </c>
      <c r="DPA30" s="78">
        <v>410325.56359613722</v>
      </c>
      <c r="DPB30" s="78">
        <v>383929.83403426729</v>
      </c>
      <c r="DPC30" s="78">
        <v>353619.10699538182</v>
      </c>
      <c r="DPD30" s="65">
        <v>364790.54624966218</v>
      </c>
      <c r="DPE30" s="65">
        <v>376314.91059351835</v>
      </c>
      <c r="DPF30" s="65">
        <v>388203.34954099392</v>
      </c>
      <c r="DPG30" s="65">
        <v>400467.36483856669</v>
      </c>
      <c r="DPH30" s="65">
        <v>413118.82159278047</v>
      </c>
      <c r="DPI30" s="65">
        <v>426169.95974941831</v>
      </c>
      <c r="DPJ30" s="65">
        <v>439633.40593532223</v>
      </c>
      <c r="DPK30" s="65">
        <v>453522.18567431683</v>
      </c>
      <c r="DPL30" s="65">
        <v>467849.7359890549</v>
      </c>
      <c r="DPM30" s="65">
        <v>482629.91840097721</v>
      </c>
      <c r="DPN30" s="65">
        <v>497877.03234096355</v>
      </c>
      <c r="DPO30" s="65">
        <v>513605.82898364915</v>
      </c>
      <c r="DPP30" s="65">
        <v>529831.52551879163</v>
      </c>
      <c r="DPQ30" s="65">
        <v>546569.81987349456</v>
      </c>
      <c r="DPR30" s="65">
        <v>563836.90589953167</v>
      </c>
      <c r="DPS30" s="65">
        <v>581649.48904046544</v>
      </c>
      <c r="DPT30" s="65">
        <v>381295.05510151864</v>
      </c>
      <c r="DPU30" s="65">
        <v>394205.18552520603</v>
      </c>
      <c r="DPV30" s="65">
        <v>407552.43535373913</v>
      </c>
      <c r="DPW30" s="78">
        <v>391255.0616500235</v>
      </c>
      <c r="DPX30" s="78">
        <v>373386.85320788511</v>
      </c>
      <c r="DPY30" s="78">
        <v>353860.12081144482</v>
      </c>
      <c r="DPZ30" s="78">
        <v>332583.03798665531</v>
      </c>
      <c r="DQA30" s="78">
        <v>309459.46136501443</v>
      </c>
      <c r="DQB30" s="78">
        <v>284388.74362578458</v>
      </c>
      <c r="DQC30" s="78">
        <v>257265.53872008668</v>
      </c>
      <c r="DQD30" s="65">
        <v>265393.00208724203</v>
      </c>
      <c r="DQE30" s="65">
        <v>273777.22608045361</v>
      </c>
      <c r="DQF30" s="65">
        <v>282426.32221202407</v>
      </c>
      <c r="DQG30" s="65">
        <v>291348.65825096058</v>
      </c>
      <c r="DQH30" s="65">
        <v>300552.86631856707</v>
      </c>
      <c r="DQI30" s="65">
        <v>310047.85123979067</v>
      </c>
      <c r="DQJ30" s="65">
        <v>319842.79915840161</v>
      </c>
      <c r="DQK30" s="65">
        <v>329947.18642434123</v>
      </c>
      <c r="DQL30" s="65">
        <v>340370.78876183706</v>
      </c>
      <c r="DQM30" s="65">
        <v>351123.69072715426</v>
      </c>
      <c r="DQN30" s="65">
        <v>362216.29546513397</v>
      </c>
      <c r="DQO30" s="65">
        <v>373659.33477395744</v>
      </c>
      <c r="DQP30" s="65">
        <v>385463.87948787358</v>
      </c>
      <c r="DQQ30" s="65">
        <v>397641.35018793464</v>
      </c>
      <c r="DQR30" s="65">
        <v>410203.52825110289</v>
      </c>
      <c r="DQS30" s="65">
        <v>423162.56724841736</v>
      </c>
      <c r="DQT30" s="66">
        <v>2715052.0946592283</v>
      </c>
      <c r="DQU30" s="66">
        <v>2857945.7183497301</v>
      </c>
      <c r="DQV30" s="66">
        <v>3008359.8561885864</v>
      </c>
      <c r="DQW30" s="66">
        <v>3166690.3140318934</v>
      </c>
      <c r="DQX30" s="66">
        <v>3333353.7290609246</v>
      </c>
      <c r="DQY30" s="66">
        <v>3508788.6661380879</v>
      </c>
      <c r="DQZ30" s="66">
        <v>3693456.7718642754</v>
      </c>
      <c r="DRA30" s="66">
        <v>3887843.9893744239</v>
      </c>
      <c r="DRB30" s="66">
        <v>4092461.8370679808</v>
      </c>
      <c r="DRC30" s="66">
        <v>4307848.7546391264</v>
      </c>
      <c r="DRD30" s="66">
        <v>4534571.519948815</v>
      </c>
      <c r="DRE30" s="66">
        <v>4773226.7404669905</v>
      </c>
      <c r="DRF30" s="66">
        <v>5024442.4232096598</v>
      </c>
      <c r="DRG30" s="66">
        <v>5288879.627301991</v>
      </c>
      <c r="DRH30" s="66">
        <v>5567234.2035160856</v>
      </c>
      <c r="DRI30" s="66">
        <v>5860238.6253608763</v>
      </c>
      <c r="DRJ30" s="66">
        <v>6168663.9165426157</v>
      </c>
      <c r="DRK30" s="66">
        <v>6493321.6798678739</v>
      </c>
      <c r="DRL30" s="66">
        <v>6835066.2329280525</v>
      </c>
      <c r="DRM30" s="66">
        <v>7194796.8561853068</v>
      </c>
      <c r="DRN30" s="66">
        <v>7573460.1593755856</v>
      </c>
      <c r="DRO30" s="66">
        <v>7972052.5724558411</v>
      </c>
      <c r="DRP30" s="66">
        <v>8391622.9676501863</v>
      </c>
      <c r="DRQ30" s="66">
        <v>8833275.4194947537</v>
      </c>
      <c r="DRR30" s="66">
        <v>9298172.1101441756</v>
      </c>
      <c r="DRS30" s="66">
        <v>9787536.3875847626</v>
      </c>
      <c r="DRT30" s="66">
        <v>5233980.9129293887</v>
      </c>
      <c r="DRU30" s="66">
        <v>5411196.3667280693</v>
      </c>
      <c r="DRV30" s="66">
        <v>5594412.0940446546</v>
      </c>
      <c r="DRW30" s="66">
        <v>5783831.2559552155</v>
      </c>
      <c r="DRX30" s="66">
        <v>5979663.8922927119</v>
      </c>
      <c r="DRY30" s="66">
        <v>6182127.1545523256</v>
      </c>
      <c r="DRZ30" s="66">
        <v>6391445.5466826418</v>
      </c>
      <c r="DSA30" s="66">
        <v>6607851.174029679</v>
      </c>
      <c r="DSB30" s="66">
        <v>6831584.0007098624</v>
      </c>
      <c r="DSC30" s="66">
        <v>7062892.1156972405</v>
      </c>
      <c r="DSD30" s="66">
        <v>7302032.0079200948</v>
      </c>
      <c r="DSE30" s="66">
        <v>7549268.850671933</v>
      </c>
      <c r="DSF30" s="66">
        <v>7804876.795652248</v>
      </c>
      <c r="DSG30" s="66">
        <v>8069139.2769630896</v>
      </c>
      <c r="DSH30" s="66">
        <v>8342349.3253985625</v>
      </c>
      <c r="DSI30" s="66">
        <v>8624809.8933757152</v>
      </c>
      <c r="DSJ30" s="66">
        <v>8916834.1908671819</v>
      </c>
      <c r="DSK30" s="66">
        <v>9218746.0327079836</v>
      </c>
      <c r="DSL30" s="66">
        <v>9530880.1976617444</v>
      </c>
      <c r="DSM30" s="66">
        <v>9853582.7996443249</v>
      </c>
      <c r="DSN30" s="66">
        <v>10187211.671516638</v>
      </c>
      <c r="DSO30" s="66">
        <v>10532136.761872118</v>
      </c>
      <c r="DSP30" s="66">
        <v>10888740.545258923</v>
      </c>
      <c r="DSQ30" s="66">
        <v>11257418.446291646</v>
      </c>
      <c r="DSR30" s="66">
        <v>11638579.278122928</v>
      </c>
      <c r="DSS30" s="66">
        <v>12032645.695761068</v>
      </c>
      <c r="DST30" s="65">
        <v>2715052.0946592283</v>
      </c>
      <c r="DSU30" s="65">
        <v>2857945.7183497301</v>
      </c>
      <c r="DSV30" s="65">
        <v>3008359.8561885864</v>
      </c>
      <c r="DSW30" s="78">
        <v>2940498.1487439009</v>
      </c>
      <c r="DSX30" s="78">
        <v>2857160.3391950778</v>
      </c>
      <c r="DSY30" s="78">
        <v>2756905.3805370694</v>
      </c>
      <c r="DSZ30" s="78">
        <v>2638183.4084744826</v>
      </c>
      <c r="DTA30" s="78">
        <v>2499328.2788835582</v>
      </c>
      <c r="DTB30" s="78">
        <v>2338549.6211817032</v>
      </c>
      <c r="DTC30" s="78">
        <v>2153924.3773195632</v>
      </c>
      <c r="DTD30" s="65">
        <v>2221970.5740988944</v>
      </c>
      <c r="DTE30" s="65">
        <v>2292166.4679357861</v>
      </c>
      <c r="DTF30" s="65">
        <v>2364579.9714786741</v>
      </c>
      <c r="DTG30" s="65">
        <v>2439281.1428540288</v>
      </c>
      <c r="DTH30" s="65">
        <v>2516342.2534457175</v>
      </c>
      <c r="DTI30" s="65">
        <v>2595837.8578156331</v>
      </c>
      <c r="DTJ30" s="65">
        <v>2677844.8658332382</v>
      </c>
      <c r="DTK30" s="65">
        <v>2762442.6170838042</v>
      </c>
      <c r="DTL30" s="65">
        <v>2849712.957627337</v>
      </c>
      <c r="DTM30" s="65">
        <v>2939740.31918245</v>
      </c>
      <c r="DTN30" s="65">
        <v>3032611.8008117909</v>
      </c>
      <c r="DTO30" s="65">
        <v>3128417.2531880536</v>
      </c>
      <c r="DTP30" s="65">
        <v>3227249.3655221006</v>
      </c>
      <c r="DTQ30" s="65">
        <v>3329203.7552372916</v>
      </c>
      <c r="DTR30" s="65">
        <v>3434379.0604767823</v>
      </c>
      <c r="DTS30" s="65">
        <v>3542877.035533288</v>
      </c>
      <c r="DTT30" s="65">
        <v>5233980.9129293887</v>
      </c>
      <c r="DTU30" s="65">
        <v>5411196.3667280693</v>
      </c>
      <c r="DTV30" s="65">
        <v>5594412.0940446546</v>
      </c>
      <c r="DTW30" s="78">
        <v>5370700.4519584151</v>
      </c>
      <c r="DTX30" s="78">
        <v>5125426.1933937529</v>
      </c>
      <c r="DTY30" s="78">
        <v>4857385.6214339705</v>
      </c>
      <c r="DTZ30" s="78">
        <v>4565318.2476304583</v>
      </c>
      <c r="DUA30" s="78">
        <v>4247904.3261619369</v>
      </c>
      <c r="DUB30" s="78">
        <v>3903762.2861199216</v>
      </c>
      <c r="DUC30" s="78">
        <v>3531446.0578486202</v>
      </c>
      <c r="DUD30" s="65">
        <v>3643010.547251448</v>
      </c>
      <c r="DUE30" s="65">
        <v>3758099.5518505508</v>
      </c>
      <c r="DUF30" s="65">
        <v>3876824.4171774262</v>
      </c>
      <c r="DUG30" s="65">
        <v>3999300.0063615087</v>
      </c>
      <c r="DUH30" s="65">
        <v>4125644.8112571733</v>
      </c>
      <c r="DUI30" s="65">
        <v>4255981.0670814337</v>
      </c>
      <c r="DUJ30" s="65">
        <v>4390434.8706732411</v>
      </c>
      <c r="DUK30" s="65">
        <v>4529136.3024888048</v>
      </c>
      <c r="DUL30" s="65">
        <v>4672219.5524509465</v>
      </c>
      <c r="DUM30" s="65">
        <v>4819823.049774264</v>
      </c>
      <c r="DUN30" s="65">
        <v>4972089.5968916873</v>
      </c>
      <c r="DUO30" s="65">
        <v>5129166.5076120123</v>
      </c>
      <c r="DUP30" s="65">
        <v>5291205.7496420685</v>
      </c>
      <c r="DUQ30" s="65">
        <v>5458364.0916114049</v>
      </c>
      <c r="DUR30" s="65">
        <v>5630803.2547417451</v>
      </c>
      <c r="DUS30" s="65">
        <v>5808690.0693079419</v>
      </c>
      <c r="DUT30" s="65">
        <v>0</v>
      </c>
      <c r="DUU30" s="65">
        <v>0</v>
      </c>
      <c r="DUV30" s="65">
        <v>0</v>
      </c>
      <c r="DUW30" s="65">
        <v>2596.9541908741257</v>
      </c>
      <c r="DUX30" s="65">
        <v>5467.2646061994928</v>
      </c>
      <c r="DUY30" s="65">
        <v>8632.511418349417</v>
      </c>
      <c r="DUZ30" s="65">
        <v>12115.789156904273</v>
      </c>
      <c r="DVA30" s="65">
        <v>15941.806334727375</v>
      </c>
      <c r="DVB30" s="65">
        <v>20136.991366044411</v>
      </c>
      <c r="DVC30" s="65">
        <v>24729.605162866956</v>
      </c>
      <c r="DVD30" s="65">
        <v>26031.128216921265</v>
      </c>
      <c r="DVE30" s="65">
        <v>27401.15063637499</v>
      </c>
      <c r="DVF30" s="65">
        <v>28843.277553726963</v>
      </c>
      <c r="DVG30" s="65">
        <v>30361.303840172954</v>
      </c>
      <c r="DVH30" s="65">
        <v>31959.224091583535</v>
      </c>
      <c r="DVI30" s="65">
        <v>33641.243140045408</v>
      </c>
      <c r="DVJ30" s="65">
        <v>35411.787118627042</v>
      </c>
      <c r="DVK30" s="65">
        <v>37275.515108484418</v>
      </c>
      <c r="DVL30" s="65">
        <v>39237.331398955961</v>
      </c>
      <c r="DVM30" s="65">
        <v>41302.398392908304</v>
      </c>
      <c r="DVN30" s="65">
        <v>43476.150191292189</v>
      </c>
      <c r="DVO30" s="65">
        <v>45764.30689265595</v>
      </c>
      <c r="DVP30" s="65">
        <v>48172.889645244599</v>
      </c>
      <c r="DVQ30" s="65">
        <v>50708.236491293086</v>
      </c>
      <c r="DVR30" s="65">
        <v>53377.0190452077</v>
      </c>
      <c r="DVS30" s="65">
        <v>56186.260049522221</v>
      </c>
      <c r="DVT30" s="64">
        <v>0</v>
      </c>
      <c r="DVU30" s="64">
        <v>0</v>
      </c>
      <c r="DVV30" s="64">
        <v>0</v>
      </c>
      <c r="DVW30" s="64">
        <v>79558.874537411757</v>
      </c>
      <c r="DVX30" s="64">
        <v>164505.25899868706</v>
      </c>
      <c r="DVY30" s="64">
        <v>255112.77398883537</v>
      </c>
      <c r="DVZ30" s="64">
        <v>351667.39267343574</v>
      </c>
      <c r="DWA30" s="64">
        <v>454467.96357969928</v>
      </c>
      <c r="DWB30" s="64">
        <v>563826.75463913009</v>
      </c>
      <c r="DWC30" s="64">
        <v>680070.0193108602</v>
      </c>
      <c r="DWD30" s="64">
        <v>703096.26245006174</v>
      </c>
      <c r="DWE30" s="64">
        <v>726902.1427708033</v>
      </c>
      <c r="DWF30" s="64">
        <v>751514.05772451358</v>
      </c>
      <c r="DWG30" s="64">
        <v>776959.29854431609</v>
      </c>
      <c r="DWH30" s="64">
        <v>803266.08050725865</v>
      </c>
      <c r="DWI30" s="64">
        <v>830463.5742211797</v>
      </c>
      <c r="DWJ30" s="64">
        <v>858581.93797090789</v>
      </c>
      <c r="DWK30" s="64">
        <v>887652.35115965339</v>
      </c>
      <c r="DWL30" s="64">
        <v>917707.04888268793</v>
      </c>
      <c r="DWM30" s="64">
        <v>948779.35767163394</v>
      </c>
      <c r="DWN30" s="64">
        <v>980903.73244901444</v>
      </c>
      <c r="DWO30" s="64">
        <v>1014115.7947340256</v>
      </c>
      <c r="DWP30" s="64">
        <v>1048452.3721419126</v>
      </c>
      <c r="DWQ30" s="64">
        <v>1083951.5392207317</v>
      </c>
      <c r="DWR30" s="64">
        <v>1120652.6596708002</v>
      </c>
      <c r="DWS30" s="64">
        <v>1158596.4299936288</v>
      </c>
      <c r="DWT30" s="65">
        <v>0</v>
      </c>
      <c r="DWU30" s="65">
        <v>0</v>
      </c>
      <c r="DWV30" s="65">
        <v>0</v>
      </c>
      <c r="DWW30" s="65">
        <v>102388.54057799572</v>
      </c>
      <c r="DWX30" s="65">
        <v>215554.53151604297</v>
      </c>
      <c r="DWY30" s="65">
        <v>340348.80120475794</v>
      </c>
      <c r="DWZ30" s="65">
        <v>477681.88367950375</v>
      </c>
      <c r="DXA30" s="65">
        <v>628527.94651736645</v>
      </c>
      <c r="DXB30" s="65">
        <v>793928.96680514561</v>
      </c>
      <c r="DXC30" s="65">
        <v>974999.17041037197</v>
      </c>
      <c r="DXD30" s="65">
        <v>1026313.5318656196</v>
      </c>
      <c r="DXE30" s="65">
        <v>1080328.5763280657</v>
      </c>
      <c r="DXF30" s="65">
        <v>1137186.4411740422</v>
      </c>
      <c r="DXG30" s="65">
        <v>1197036.7444926088</v>
      </c>
      <c r="DXH30" s="65">
        <v>1260036.9787966579</v>
      </c>
      <c r="DXI30" s="65">
        <v>1326352.9254550897</v>
      </c>
      <c r="DXJ30" s="65">
        <v>1396159.0909366275</v>
      </c>
      <c r="DXK30" s="65">
        <v>1469639.1660132029</v>
      </c>
      <c r="DXL30" s="65">
        <v>1546986.5091312993</v>
      </c>
      <c r="DXM30" s="65">
        <v>1628404.6552232015</v>
      </c>
      <c r="DXN30" s="65">
        <v>1714107.8512970621</v>
      </c>
      <c r="DXO30" s="65">
        <v>1804321.620215157</v>
      </c>
      <c r="DXP30" s="65">
        <v>1899283.3541438843</v>
      </c>
      <c r="DXQ30" s="65">
        <v>1999242.9392371248</v>
      </c>
      <c r="DXR30" s="65">
        <v>2104463.413196797</v>
      </c>
      <c r="DXS30" s="65">
        <v>2215221.6574409157</v>
      </c>
      <c r="DXT30" s="65">
        <v>0</v>
      </c>
      <c r="DXU30" s="65">
        <v>0</v>
      </c>
      <c r="DXV30" s="65">
        <v>0</v>
      </c>
      <c r="DXW30" s="65">
        <v>189651.42337315611</v>
      </c>
      <c r="DXX30" s="65">
        <v>392145.52371275483</v>
      </c>
      <c r="DXY30" s="65">
        <v>608134.55430299614</v>
      </c>
      <c r="DXZ30" s="65">
        <v>838300.21430332575</v>
      </c>
      <c r="DYA30" s="65">
        <v>1083354.8949948938</v>
      </c>
      <c r="DYB30" s="65">
        <v>1344042.9766624623</v>
      </c>
      <c r="DYC30" s="65">
        <v>1621142.1781119411</v>
      </c>
      <c r="DYD30" s="65">
        <v>1676031.8407885095</v>
      </c>
      <c r="DYE30" s="65">
        <v>1732779.9925658023</v>
      </c>
      <c r="DYF30" s="65">
        <v>1791449.5593495218</v>
      </c>
      <c r="DYG30" s="65">
        <v>1852105.597630695</v>
      </c>
      <c r="DYH30" s="65">
        <v>1914815.3666243879</v>
      </c>
      <c r="DYI30" s="65">
        <v>1979648.4028509385</v>
      </c>
      <c r="DYJ30" s="65">
        <v>2046676.597242407</v>
      </c>
      <c r="DYK30" s="65">
        <v>2115974.2748597399</v>
      </c>
      <c r="DYL30" s="65">
        <v>2187618.2773090587</v>
      </c>
      <c r="DYM30" s="65">
        <v>2261688.0479484461</v>
      </c>
      <c r="DYN30" s="65">
        <v>2338265.7199797169</v>
      </c>
      <c r="DYO30" s="65">
        <v>2417436.2075228556</v>
      </c>
      <c r="DYP30" s="65">
        <v>2499287.2997741173</v>
      </c>
      <c r="DYQ30" s="65">
        <v>2583909.7583521819</v>
      </c>
      <c r="DYR30" s="65">
        <v>2671397.4179403288</v>
      </c>
      <c r="DYS30" s="65">
        <v>2761847.2903362061</v>
      </c>
      <c r="DYT30" s="67">
        <v>338.5</v>
      </c>
      <c r="DYU30" s="68">
        <f ca="1">10000000*'Country Model'!$DYT$8/57000</f>
        <v>59385.964912280702</v>
      </c>
      <c r="DYV30" s="68">
        <f ca="1">10000000*'Country Model'!$DYT$8/57000</f>
        <v>59385.964912280702</v>
      </c>
      <c r="DYW30" s="38">
        <f ca="1">'Country Model'!$DYT$8/(220*8)</f>
        <v>0.19232954545454545</v>
      </c>
      <c r="DYX30" s="38">
        <f ca="1">'Country Model'!$DYT$8/(220*8)</f>
        <v>0.19232954545454545</v>
      </c>
      <c r="DYY30" s="25">
        <v>0.01</v>
      </c>
      <c r="DYZ30" s="25">
        <f t="shared" si="21"/>
        <v>0.01</v>
      </c>
      <c r="DZA30" s="25">
        <f t="shared" si="22"/>
        <v>0.05</v>
      </c>
      <c r="DZB30" s="25">
        <v>0.09</v>
      </c>
      <c r="DZC30" s="25">
        <v>0.04</v>
      </c>
      <c r="DZD30" s="25">
        <v>0</v>
      </c>
      <c r="DZE30" s="25">
        <v>0.02</v>
      </c>
      <c r="DZF30" s="25">
        <v>0.38</v>
      </c>
      <c r="DZG30" s="25">
        <v>0.22</v>
      </c>
      <c r="DZH30" s="25">
        <v>0.12</v>
      </c>
      <c r="DZI30" s="25">
        <v>0.03</v>
      </c>
      <c r="DZJ30" s="25">
        <v>7.0000000000000007E-2</v>
      </c>
      <c r="DZK30" s="25">
        <v>0.2</v>
      </c>
      <c r="DZL30" s="46">
        <v>0.67</v>
      </c>
      <c r="DZM30" s="46">
        <v>0.33</v>
      </c>
      <c r="DZN30" s="46">
        <v>0.33</v>
      </c>
      <c r="DZO30" s="46">
        <v>0.33</v>
      </c>
      <c r="DZP30" s="46">
        <v>0.17</v>
      </c>
      <c r="DZQ30" s="46">
        <v>1</v>
      </c>
      <c r="DZR30" s="46">
        <v>0.5</v>
      </c>
      <c r="DZS30" s="46">
        <v>0.33</v>
      </c>
      <c r="DZT30" s="46">
        <v>0.5</v>
      </c>
      <c r="DZU30" s="46">
        <v>0.17</v>
      </c>
      <c r="DZW30" s="69">
        <v>0</v>
      </c>
      <c r="DZX30" s="69">
        <v>1</v>
      </c>
      <c r="DZY30" s="69">
        <v>2</v>
      </c>
      <c r="DZZ30" s="69">
        <v>3</v>
      </c>
      <c r="EAA30" s="69">
        <v>4</v>
      </c>
      <c r="EAB30" s="69">
        <v>5</v>
      </c>
      <c r="EAC30" s="69">
        <v>6</v>
      </c>
      <c r="EAD30" s="69">
        <v>7</v>
      </c>
      <c r="EAE30" s="69">
        <v>8</v>
      </c>
      <c r="EAF30" s="69">
        <v>9</v>
      </c>
      <c r="EAG30" s="69">
        <v>10</v>
      </c>
      <c r="EAH30" s="69">
        <v>11</v>
      </c>
      <c r="EAI30" s="69">
        <v>12</v>
      </c>
      <c r="EAJ30" s="69">
        <v>13</v>
      </c>
      <c r="EAK30" s="69">
        <v>14</v>
      </c>
      <c r="EAL30" s="69">
        <v>15</v>
      </c>
      <c r="EAM30" s="69">
        <v>16</v>
      </c>
      <c r="EAN30" s="69">
        <v>17</v>
      </c>
      <c r="EAO30" s="69">
        <v>18</v>
      </c>
      <c r="EAP30" s="69">
        <v>19</v>
      </c>
      <c r="EAQ30" s="69">
        <v>20</v>
      </c>
      <c r="EAR30" s="69">
        <v>21</v>
      </c>
      <c r="EAS30" s="69">
        <v>22</v>
      </c>
      <c r="EAT30" s="69">
        <v>23</v>
      </c>
      <c r="EAU30" s="69">
        <v>24</v>
      </c>
      <c r="EAV30" s="69">
        <v>25</v>
      </c>
      <c r="EAW30" s="69">
        <v>26</v>
      </c>
      <c r="EAX30" s="69">
        <v>27</v>
      </c>
      <c r="EAY30" s="69">
        <v>28</v>
      </c>
      <c r="EAZ30" s="69">
        <v>29</v>
      </c>
      <c r="EBA30" s="69">
        <v>30</v>
      </c>
      <c r="EBB30" s="69">
        <v>31</v>
      </c>
      <c r="EBC30" s="69">
        <v>32</v>
      </c>
      <c r="EBD30" s="69">
        <v>33</v>
      </c>
      <c r="EBE30" s="69">
        <v>34</v>
      </c>
      <c r="EBF30" s="69">
        <v>35</v>
      </c>
      <c r="EBG30" s="69">
        <v>36</v>
      </c>
      <c r="EBH30" s="69">
        <v>37</v>
      </c>
      <c r="EBI30" s="69">
        <v>38</v>
      </c>
      <c r="EBJ30" s="69">
        <v>39</v>
      </c>
      <c r="EBK30" s="69">
        <v>40</v>
      </c>
      <c r="EBL30" s="69">
        <v>41</v>
      </c>
      <c r="EBM30" s="69">
        <v>42</v>
      </c>
      <c r="EBO30" s="70">
        <v>398724.1396634496</v>
      </c>
      <c r="EBP30" s="70">
        <v>415553.51937482011</v>
      </c>
      <c r="EBQ30" s="70">
        <v>433093.2348629724</v>
      </c>
      <c r="EBR30" s="70">
        <v>451373.26803599996</v>
      </c>
      <c r="EBS30" s="70">
        <v>470424.86628072092</v>
      </c>
      <c r="EBT30" s="70">
        <v>490280.59587610327</v>
      </c>
      <c r="EBU30" s="70">
        <v>510974.39766116813</v>
      </c>
      <c r="EBV30" s="70">
        <v>532541.64505252778</v>
      </c>
      <c r="EBW30" s="70">
        <v>555019.2045107329</v>
      </c>
      <c r="EBX30" s="70">
        <v>578445.49855878844</v>
      </c>
      <c r="EBY30" s="70">
        <v>602860.57146055892</v>
      </c>
      <c r="EBZ30" s="70">
        <v>628306.15767133445</v>
      </c>
      <c r="ECA30" s="70">
        <v>654825.75317756156</v>
      </c>
      <c r="ECB30" s="70">
        <v>682464.68984768959</v>
      </c>
      <c r="ECC30" s="70">
        <v>711270.21292122104</v>
      </c>
      <c r="ECD30" s="70">
        <v>741291.56176842714</v>
      </c>
      <c r="ECE30" s="70">
        <v>772580.05405877565</v>
      </c>
      <c r="ECF30" s="70">
        <v>805189.17348194611</v>
      </c>
      <c r="ECG30" s="70">
        <v>839174.66117137985</v>
      </c>
      <c r="ECH30" s="70">
        <v>874594.61098664417</v>
      </c>
      <c r="ECI30" s="70">
        <v>911509.56881748023</v>
      </c>
      <c r="ECJ30" s="70">
        <v>949982.63607928448</v>
      </c>
      <c r="ECK30" s="70">
        <v>990079.57757693646</v>
      </c>
      <c r="ECL30" s="70">
        <v>1031868.9339213499</v>
      </c>
      <c r="ECM30" s="70">
        <v>1075422.1386909117</v>
      </c>
      <c r="ECN30" s="70">
        <v>1120813.6405380785</v>
      </c>
      <c r="ECO30" s="70">
        <v>4369446.8699581232</v>
      </c>
      <c r="ECP30" s="70">
        <v>4472663.7429824611</v>
      </c>
      <c r="ECQ30" s="70">
        <v>4578318.8474795669</v>
      </c>
      <c r="ECR30" s="70">
        <v>4686469.7803572007</v>
      </c>
      <c r="ECS30" s="70">
        <v>4797175.4991009925</v>
      </c>
      <c r="ECT30" s="70">
        <v>4910496.353914571</v>
      </c>
      <c r="ECU30" s="70">
        <v>5026494.1206189245</v>
      </c>
      <c r="ECV30" s="70">
        <v>5145232.0343289208</v>
      </c>
      <c r="ECW30" s="70">
        <v>5266774.8239253461</v>
      </c>
      <c r="ECX30" s="70">
        <v>5391188.7473412612</v>
      </c>
      <c r="ECY30" s="70">
        <v>5518541.6276819007</v>
      </c>
      <c r="ECZ30" s="70">
        <v>5648902.8901978191</v>
      </c>
      <c r="EDA30" s="70">
        <v>5782343.6001314195</v>
      </c>
      <c r="EDB30" s="70">
        <v>5918936.5014575263</v>
      </c>
      <c r="EDC30" s="70">
        <v>6058756.0565390857</v>
      </c>
      <c r="EDD30" s="70">
        <v>6201878.4867196418</v>
      </c>
      <c r="EDE30" s="70">
        <v>6348381.8138746982</v>
      </c>
      <c r="EDF30" s="70">
        <v>6498345.9029446263</v>
      </c>
      <c r="EDG30" s="70">
        <v>6651852.5054723024</v>
      </c>
      <c r="EDH30" s="70">
        <v>6808985.3041692078</v>
      </c>
      <c r="EDI30" s="70">
        <v>6969829.9585342919</v>
      </c>
      <c r="EDJ30" s="70">
        <v>7134474.151550455</v>
      </c>
      <c r="EDK30" s="70">
        <v>7303007.6374841239</v>
      </c>
      <c r="EDL30" s="70">
        <v>7475522.2908139611</v>
      </c>
      <c r="EDM30" s="70">
        <v>7652112.15631539</v>
      </c>
      <c r="EDN30" s="70">
        <v>7832873.5003282456</v>
      </c>
      <c r="EDO30" s="71">
        <v>398724.1396634496</v>
      </c>
      <c r="EDP30" s="71">
        <v>415553.51937482011</v>
      </c>
      <c r="EDQ30" s="71">
        <v>433093.2348629724</v>
      </c>
      <c r="EDR30" s="79">
        <v>419132.32031914283</v>
      </c>
      <c r="EDS30" s="79">
        <v>403221.31395490363</v>
      </c>
      <c r="EDT30" s="79">
        <v>385220.46818836685</v>
      </c>
      <c r="EDU30" s="79">
        <v>364981.71261512011</v>
      </c>
      <c r="EDV30" s="79">
        <v>342348.20039091073</v>
      </c>
      <c r="EDW30" s="79">
        <v>317153.83114899026</v>
      </c>
      <c r="EDX30" s="79">
        <v>289222.74927939422</v>
      </c>
      <c r="EDY30" s="71">
        <v>298359.7962053481</v>
      </c>
      <c r="EDZ30" s="71">
        <v>307785.49824828393</v>
      </c>
      <c r="EEA30" s="71">
        <v>317508.97452264151</v>
      </c>
      <c r="EEB30" s="71">
        <v>327539.63223145943</v>
      </c>
      <c r="EEC30" s="71">
        <v>337887.1757675921</v>
      </c>
      <c r="EED30" s="71">
        <v>348561.61610245018</v>
      </c>
      <c r="EEE30" s="71">
        <v>359573.28047134745</v>
      </c>
      <c r="EEF30" s="71">
        <v>370932.82236482447</v>
      </c>
      <c r="EEG30" s="71">
        <v>382651.23183561565</v>
      </c>
      <c r="EEH30" s="71">
        <v>394739.84613123105</v>
      </c>
      <c r="EEI30" s="71">
        <v>407210.36066243995</v>
      </c>
      <c r="EEJ30" s="71">
        <v>420074.84031826764</v>
      </c>
      <c r="EEK30" s="71">
        <v>433345.73113845271</v>
      </c>
      <c r="EEL30" s="71">
        <v>447035.87235465727</v>
      </c>
      <c r="EEM30" s="71">
        <v>461158.50881208008</v>
      </c>
      <c r="EEN30" s="71">
        <v>475727.30378348968</v>
      </c>
      <c r="EEO30" s="71">
        <v>4369446.8699581232</v>
      </c>
      <c r="EEP30" s="71">
        <v>4472663.7429824611</v>
      </c>
      <c r="EEQ30" s="71">
        <v>4578318.8474795669</v>
      </c>
      <c r="EER30" s="79">
        <v>4351721.9389031148</v>
      </c>
      <c r="EES30" s="79">
        <v>4111864.7135151364</v>
      </c>
      <c r="EET30" s="79">
        <v>3858247.1352185914</v>
      </c>
      <c r="EEU30" s="79">
        <v>3590352.9432992316</v>
      </c>
      <c r="EEV30" s="79">
        <v>3307649.164925735</v>
      </c>
      <c r="EEW30" s="79">
        <v>3009585.6136716264</v>
      </c>
      <c r="EEX30" s="79">
        <v>2695594.3736706306</v>
      </c>
      <c r="EEY30" s="71">
        <v>2780752.8625755715</v>
      </c>
      <c r="EEZ30" s="71">
        <v>2868601.655445904</v>
      </c>
      <c r="EFA30" s="71">
        <v>2959225.7436373844</v>
      </c>
      <c r="EFB30" s="71">
        <v>3052712.8035297091</v>
      </c>
      <c r="EFC30" s="71">
        <v>3149153.2813510657</v>
      </c>
      <c r="EFD30" s="71">
        <v>3248640.4806824368</v>
      </c>
      <c r="EFE30" s="71">
        <v>3351270.6527263187</v>
      </c>
      <c r="EFF30" s="71">
        <v>3457143.0894271825</v>
      </c>
      <c r="EFG30" s="71">
        <v>3566360.2195337727</v>
      </c>
      <c r="EFH30" s="71">
        <v>3679027.7076961808</v>
      </c>
      <c r="EFI30" s="71">
        <v>3795254.5566935651</v>
      </c>
      <c r="EFJ30" s="71">
        <v>3915153.2128914231</v>
      </c>
      <c r="EFK30" s="71">
        <v>4038839.6750304396</v>
      </c>
      <c r="EFL30" s="71">
        <v>4166433.6064521633</v>
      </c>
      <c r="EFM30" s="71">
        <v>4298058.4508700883</v>
      </c>
      <c r="EFN30" s="71">
        <v>4433841.5517981406</v>
      </c>
      <c r="EFO30" s="70">
        <v>0</v>
      </c>
      <c r="EFP30" s="70">
        <v>0</v>
      </c>
      <c r="EFQ30" s="70">
        <v>0</v>
      </c>
      <c r="EFR30" s="70">
        <v>32240.947716857132</v>
      </c>
      <c r="EFS30" s="70">
        <v>67203.552325817291</v>
      </c>
      <c r="EFT30" s="70">
        <v>105060.12768773641</v>
      </c>
      <c r="EFU30" s="70">
        <v>145992.68504604802</v>
      </c>
      <c r="EFV30" s="70">
        <v>190193.44466161705</v>
      </c>
      <c r="EFW30" s="70">
        <v>237865.37336174265</v>
      </c>
      <c r="EFX30" s="70">
        <v>289222.74927939422</v>
      </c>
      <c r="EFY30" s="70">
        <v>304500.77525521081</v>
      </c>
      <c r="EFZ30" s="70">
        <v>320520.65942305053</v>
      </c>
      <c r="EGA30" s="70">
        <v>337316.77865492005</v>
      </c>
      <c r="EGB30" s="70">
        <v>354925.05761623016</v>
      </c>
      <c r="EGC30" s="70">
        <v>373383.03715362895</v>
      </c>
      <c r="EGD30" s="70">
        <v>392729.94566597696</v>
      </c>
      <c r="EGE30" s="70">
        <v>413006.77358742821</v>
      </c>
      <c r="EGF30" s="70">
        <v>434256.35111712164</v>
      </c>
      <c r="EGG30" s="70">
        <v>456523.4293357642</v>
      </c>
      <c r="EGH30" s="70">
        <v>479854.76485541312</v>
      </c>
      <c r="EGI30" s="70">
        <v>504299.20815504028</v>
      </c>
      <c r="EGJ30" s="70">
        <v>529907.7957610169</v>
      </c>
      <c r="EGK30" s="70">
        <v>556733.8464384838</v>
      </c>
      <c r="EGL30" s="70">
        <v>584833.06156669266</v>
      </c>
      <c r="EGM30" s="70">
        <v>614263.62987883156</v>
      </c>
      <c r="EGN30" s="70">
        <v>645086.33675458888</v>
      </c>
      <c r="EGO30" s="70">
        <v>0</v>
      </c>
      <c r="EGP30" s="70">
        <v>0</v>
      </c>
      <c r="EGQ30" s="70">
        <v>0</v>
      </c>
      <c r="EGR30" s="70">
        <v>334747.84145408589</v>
      </c>
      <c r="EGS30" s="70">
        <v>685310.78558585607</v>
      </c>
      <c r="EGT30" s="70">
        <v>1052249.2186959796</v>
      </c>
      <c r="EGU30" s="70">
        <v>1436141.1773196929</v>
      </c>
      <c r="EGV30" s="70">
        <v>1837582.8694031858</v>
      </c>
      <c r="EGW30" s="70">
        <v>2257189.2102537197</v>
      </c>
      <c r="EGX30" s="70">
        <v>2695594.3736706306</v>
      </c>
      <c r="EGY30" s="70">
        <v>2737788.7651063292</v>
      </c>
      <c r="EGZ30" s="70">
        <v>2780301.2347519151</v>
      </c>
      <c r="EHA30" s="70">
        <v>2823117.8564940351</v>
      </c>
      <c r="EHB30" s="70">
        <v>2866223.6979278172</v>
      </c>
      <c r="EHC30" s="70">
        <v>2909602.77518802</v>
      </c>
      <c r="EHD30" s="70">
        <v>2953238.006037205</v>
      </c>
      <c r="EHE30" s="70">
        <v>2997111.1611483796</v>
      </c>
      <c r="EHF30" s="70">
        <v>3041202.8135174438</v>
      </c>
      <c r="EHG30" s="70">
        <v>3085492.2859385298</v>
      </c>
      <c r="EHH30" s="70">
        <v>3129957.596473027</v>
      </c>
      <c r="EHI30" s="70">
        <v>3174575.4018407268</v>
      </c>
      <c r="EHJ30" s="70">
        <v>3219320.9386590319</v>
      </c>
      <c r="EHK30" s="70">
        <v>3264167.9624536843</v>
      </c>
      <c r="EHL30" s="70">
        <v>3309088.6843617978</v>
      </c>
      <c r="EHM30" s="70">
        <v>3354053.7054453017</v>
      </c>
      <c r="EHN30" s="70">
        <v>3399031.9485301049</v>
      </c>
      <c r="EHO30" s="70">
        <f t="shared" si="23"/>
        <v>7610078.4228228349</v>
      </c>
      <c r="EHP30" s="70">
        <f t="shared" si="24"/>
        <v>16981293.418145623</v>
      </c>
      <c r="EHQ30" s="70">
        <f t="shared" si="25"/>
        <v>585390.64790944883</v>
      </c>
      <c r="EHR30" s="70">
        <f t="shared" si="26"/>
        <v>738317.10513676621</v>
      </c>
      <c r="EHS30" s="70">
        <f t="shared" si="27"/>
        <v>70353190.522314623</v>
      </c>
      <c r="EHT30" s="70">
        <f t="shared" si="28"/>
        <v>141028575.74380192</v>
      </c>
      <c r="EHU30" s="70">
        <f t="shared" si="29"/>
        <v>5411783.8863318944</v>
      </c>
      <c r="EHV30" s="70">
        <f t="shared" si="30"/>
        <v>6131677.2062522573</v>
      </c>
      <c r="EHW30" s="70">
        <f t="shared" si="31"/>
        <v>77963268.945137456</v>
      </c>
      <c r="EHX30" s="70">
        <f t="shared" si="31"/>
        <v>158009869.16194755</v>
      </c>
      <c r="EHY30" s="70">
        <f t="shared" si="31"/>
        <v>5997174.5342413429</v>
      </c>
      <c r="EHZ30" s="70">
        <f t="shared" si="31"/>
        <v>6869994.3113890234</v>
      </c>
      <c r="EIA30" s="70">
        <f t="shared" si="32"/>
        <v>4458923.2889746046</v>
      </c>
      <c r="EIB30" s="70">
        <f t="shared" si="33"/>
        <v>8611373.086847011</v>
      </c>
      <c r="EIC30" s="70">
        <f t="shared" si="64"/>
        <v>11408958.420573238</v>
      </c>
      <c r="EID30" s="70">
        <f t="shared" si="64"/>
        <v>13001671.51764128</v>
      </c>
      <c r="EIE30" s="70">
        <f t="shared" si="34"/>
        <v>42984102.710426137</v>
      </c>
      <c r="EIF30" s="70">
        <f t="shared" si="35"/>
        <v>81685485.433545396</v>
      </c>
      <c r="EIG30" s="70">
        <f t="shared" si="65"/>
        <v>17406132.954814583</v>
      </c>
      <c r="EIH30" s="70">
        <f t="shared" si="65"/>
        <v>19871665.829030305</v>
      </c>
      <c r="EII30" s="70">
        <f t="shared" si="65"/>
        <v>47443025.999400742</v>
      </c>
      <c r="EIJ30" s="70">
        <f t="shared" si="65"/>
        <v>90296858.520392403</v>
      </c>
      <c r="EIK30" s="70">
        <f t="shared" si="65"/>
        <v>28815091.375387821</v>
      </c>
      <c r="EIL30" s="70">
        <f t="shared" si="65"/>
        <v>32873337.346671585</v>
      </c>
      <c r="EIM30" s="70">
        <f t="shared" si="36"/>
        <v>3151155.1338482304</v>
      </c>
      <c r="EIN30" s="70">
        <f t="shared" si="36"/>
        <v>8369920.3312986121</v>
      </c>
      <c r="EIO30" s="70">
        <f t="shared" si="37"/>
        <v>242396.54875755619</v>
      </c>
      <c r="EIP30" s="70">
        <f t="shared" si="38"/>
        <v>363909.5796216788</v>
      </c>
      <c r="EIQ30" s="70">
        <f t="shared" si="66"/>
        <v>27369087.811888486</v>
      </c>
      <c r="EIR30" s="70">
        <f t="shared" si="66"/>
        <v>59343090.310256526</v>
      </c>
      <c r="EIS30" s="70">
        <f t="shared" si="39"/>
        <v>2105314.4470683453</v>
      </c>
      <c r="EIT30" s="70">
        <f t="shared" si="40"/>
        <v>2580134.3613155009</v>
      </c>
      <c r="EIU30" s="70">
        <f t="shared" si="67"/>
        <v>30520242.945736714</v>
      </c>
      <c r="EIV30" s="70">
        <f t="shared" si="67"/>
        <v>67713010.641555145</v>
      </c>
      <c r="EIW30" s="70">
        <f t="shared" si="41"/>
        <v>2347710.9958259012</v>
      </c>
      <c r="EIX30" s="70">
        <f t="shared" si="42"/>
        <v>2944043.9409371801</v>
      </c>
      <c r="EIY30" s="70">
        <v>45.718750190716698</v>
      </c>
      <c r="EIZ30" s="70">
        <v>48.124935286834457</v>
      </c>
      <c r="EJA30" s="70">
        <v>50.657758287370584</v>
      </c>
      <c r="EJB30" s="70">
        <v>53.323884165381955</v>
      </c>
      <c r="EJC30" s="70">
        <v>56.130328672517791</v>
      </c>
      <c r="EJD30" s="70">
        <v>59.084476800552743</v>
      </c>
      <c r="EJE30" s="70">
        <v>62.194102214553538</v>
      </c>
      <c r="EJF30" s="70">
        <v>65.467387708816005</v>
      </c>
      <c r="EJG30" s="70">
        <v>68.912946739401747</v>
      </c>
      <c r="EJH30" s="70">
        <v>72.539846089935068</v>
      </c>
      <c r="EJI30" s="70">
        <v>76.357629730305007</v>
      </c>
      <c r="EJJ30" s="70">
        <v>80.376343931054194</v>
      </c>
      <c r="EJK30" s="70">
        <v>84.606563699542292</v>
      </c>
      <c r="EJL30" s="70">
        <v>89.059420607448615</v>
      </c>
      <c r="EJM30" s="70">
        <v>93.746632082841018</v>
      </c>
      <c r="EJN30" s="70">
        <v>98.680532243890681</v>
      </c>
      <c r="EJO30" s="70">
        <v>103.87410435537051</v>
      </c>
      <c r="EJP30" s="70">
        <v>109.3410149933438</v>
      </c>
      <c r="EJQ30" s="70">
        <v>115.09565000794652</v>
      </c>
      <c r="EJR30" s="70">
        <v>121.15315237889585</v>
      </c>
      <c r="EJS30" s="70">
        <v>127.52946206334074</v>
      </c>
      <c r="EJT30" s="70">
        <v>134.24135794091077</v>
      </c>
      <c r="EJU30" s="70">
        <v>141.30650196633991</v>
      </c>
      <c r="EJV30" s="70">
        <v>148.74348564584963</v>
      </c>
      <c r="EJW30" s="70">
        <v>156.57187895959174</v>
      </c>
      <c r="EJX30" s="70">
        <v>164.81228185888673</v>
      </c>
      <c r="EJY30" s="70">
        <v>88.134981399401823</v>
      </c>
      <c r="EJZ30" s="70">
        <v>91.119111640620375</v>
      </c>
      <c r="EKA30" s="70">
        <v>94.204280461017831</v>
      </c>
      <c r="EKB30" s="70">
        <v>97.393908889053861</v>
      </c>
      <c r="EKC30" s="70">
        <v>100.69153378454493</v>
      </c>
      <c r="EKD30" s="70">
        <v>104.10081176055616</v>
      </c>
      <c r="EKE30" s="70">
        <v>107.62552323808289</v>
      </c>
      <c r="EKF30" s="70">
        <v>111.26957663801825</v>
      </c>
      <c r="EKG30" s="70">
        <v>115.0370127150553</v>
      </c>
      <c r="EKH30" s="70">
        <v>118.93200903832872</v>
      </c>
      <c r="EKI30" s="70">
        <v>122.95888462376526</v>
      </c>
      <c r="EKJ30" s="70">
        <v>127.12210472327922</v>
      </c>
      <c r="EKK30" s="70">
        <v>131.42628577612354</v>
      </c>
      <c r="EKL30" s="70">
        <v>135.8762005278866</v>
      </c>
      <c r="EKM30" s="70">
        <v>140.47678332281185</v>
      </c>
      <c r="EKN30" s="70">
        <v>145.2331355753075</v>
      </c>
      <c r="EKO30" s="70">
        <v>150.15053142671471</v>
      </c>
      <c r="EKP30" s="70">
        <v>155.23442359360564</v>
      </c>
      <c r="EKQ30" s="70">
        <v>160.49044941409733</v>
      </c>
      <c r="EKR30" s="70">
        <v>165.92443709888525</v>
      </c>
      <c r="EKS30" s="70">
        <v>171.54241219392861</v>
      </c>
      <c r="EKT30" s="70">
        <v>177.35060426195295</v>
      </c>
      <c r="EKU30" s="70">
        <v>183.35545379017981</v>
      </c>
      <c r="EKV30" s="70">
        <v>189.56361933194205</v>
      </c>
      <c r="EKW30" s="70">
        <v>195.98198489010548</v>
      </c>
      <c r="EKX30" s="70">
        <v>202.61766755048183</v>
      </c>
      <c r="EKY30" s="71">
        <v>45.718750190716698</v>
      </c>
      <c r="EKZ30" s="71">
        <v>48.124935286834457</v>
      </c>
      <c r="ELA30" s="71">
        <v>50.657758287370584</v>
      </c>
      <c r="ELB30" s="79">
        <v>49.515035296426099</v>
      </c>
      <c r="ELC30" s="79">
        <v>48.111710290729533</v>
      </c>
      <c r="ELD30" s="79">
        <v>46.423517486148583</v>
      </c>
      <c r="ELE30" s="79">
        <v>44.424358724681099</v>
      </c>
      <c r="ELF30" s="79">
        <v>42.086177812810284</v>
      </c>
      <c r="ELG30" s="79">
        <v>39.378826708229568</v>
      </c>
      <c r="ELH30" s="79">
        <v>36.269923044967534</v>
      </c>
      <c r="ELI30" s="71">
        <v>37.415752651000588</v>
      </c>
      <c r="ELJ30" s="71">
        <v>38.597780996259914</v>
      </c>
      <c r="ELK30" s="71">
        <v>39.817151661531589</v>
      </c>
      <c r="ELL30" s="71">
        <v>41.075044355296797</v>
      </c>
      <c r="ELM30" s="71">
        <v>42.372676055068219</v>
      </c>
      <c r="ELN30" s="71">
        <v>43.711302184783193</v>
      </c>
      <c r="ELO30" s="71">
        <v>45.092217829392787</v>
      </c>
      <c r="ELP30" s="71">
        <v>46.516758987821817</v>
      </c>
      <c r="ELQ30" s="71">
        <v>47.986303865512028</v>
      </c>
      <c r="ELR30" s="71">
        <v>49.502274207799012</v>
      </c>
      <c r="ELS30" s="71">
        <v>51.066136675412729</v>
      </c>
      <c r="ELT30" s="71">
        <v>52.679404263432517</v>
      </c>
      <c r="ELU30" s="71">
        <v>54.343637765069346</v>
      </c>
      <c r="ELV30" s="71">
        <v>56.060447281691467</v>
      </c>
      <c r="ELW30" s="71">
        <v>57.831493780554382</v>
      </c>
      <c r="ELX30" s="71">
        <v>59.658490701742217</v>
      </c>
      <c r="ELY30" s="71">
        <v>88.134981399401823</v>
      </c>
      <c r="ELZ30" s="71">
        <v>91.119111640620375</v>
      </c>
      <c r="EMA30" s="71">
        <v>94.204280461017831</v>
      </c>
      <c r="EMB30" s="79">
        <v>90.437201111264287</v>
      </c>
      <c r="EMC30" s="79">
        <v>86.307028958181363</v>
      </c>
      <c r="EMD30" s="79">
        <v>81.793494954722703</v>
      </c>
      <c r="EME30" s="79">
        <v>76.875373741487778</v>
      </c>
      <c r="EMF30" s="79">
        <v>71.530442124440313</v>
      </c>
      <c r="EMG30" s="79">
        <v>65.73543583717445</v>
      </c>
      <c r="EMH30" s="79">
        <v>59.466004519164358</v>
      </c>
      <c r="EMI30" s="71">
        <v>61.344638461841221</v>
      </c>
      <c r="EMJ30" s="71">
        <v>63.28262170028993</v>
      </c>
      <c r="EMK30" s="71">
        <v>65.281829181421955</v>
      </c>
      <c r="EML30" s="71">
        <v>67.344195084964852</v>
      </c>
      <c r="EMM30" s="71">
        <v>69.471714694729371</v>
      </c>
      <c r="EMN30" s="71">
        <v>71.666446328993132</v>
      </c>
      <c r="EMO30" s="71">
        <v>73.930513331868482</v>
      </c>
      <c r="EMP30" s="71">
        <v>76.266106127581068</v>
      </c>
      <c r="EMQ30" s="71">
        <v>78.675484339646673</v>
      </c>
      <c r="EMR30" s="71">
        <v>81.160978976996475</v>
      </c>
      <c r="EMS30" s="71">
        <v>83.724994689165783</v>
      </c>
      <c r="EMT30" s="71">
        <v>86.370012092728132</v>
      </c>
      <c r="EMU30" s="71">
        <v>89.098590171225382</v>
      </c>
      <c r="EMV30" s="71">
        <v>91.913368750915822</v>
      </c>
      <c r="EMW30" s="71">
        <v>94.817071054735436</v>
      </c>
      <c r="EMX30" s="71">
        <v>97.812506336943173</v>
      </c>
      <c r="EMY30" s="70">
        <v>0</v>
      </c>
      <c r="EMZ30" s="70">
        <v>0</v>
      </c>
      <c r="ENA30" s="70">
        <v>0</v>
      </c>
      <c r="ENB30" s="70">
        <v>3.8088488689558559</v>
      </c>
      <c r="ENC30" s="70">
        <v>8.0186183817882579</v>
      </c>
      <c r="END30" s="70">
        <v>12.66095931440416</v>
      </c>
      <c r="ENE30" s="70">
        <v>17.76974348987244</v>
      </c>
      <c r="ENF30" s="70">
        <v>23.381209896005721</v>
      </c>
      <c r="ENG30" s="70">
        <v>29.534120031172179</v>
      </c>
      <c r="ENH30" s="70">
        <v>36.269923044967534</v>
      </c>
      <c r="ENI30" s="70">
        <v>38.941877079304419</v>
      </c>
      <c r="ENJ30" s="70">
        <v>41.77856293479428</v>
      </c>
      <c r="ENK30" s="70">
        <v>44.789412038010703</v>
      </c>
      <c r="ENL30" s="70">
        <v>47.984376252151819</v>
      </c>
      <c r="ENM30" s="70">
        <v>51.373956027772799</v>
      </c>
      <c r="ENN30" s="70">
        <v>54.969230059107488</v>
      </c>
      <c r="ENO30" s="70">
        <v>58.781886525977718</v>
      </c>
      <c r="ENP30" s="70">
        <v>62.824256005521988</v>
      </c>
      <c r="ENQ30" s="70">
        <v>67.109346142434489</v>
      </c>
      <c r="ENR30" s="70">
        <v>71.650878171096849</v>
      </c>
      <c r="ENS30" s="70">
        <v>76.463325387928023</v>
      </c>
      <c r="ENT30" s="70">
        <v>81.561953677478257</v>
      </c>
      <c r="ENU30" s="70">
        <v>86.962864201270563</v>
      </c>
      <c r="ENV30" s="70">
        <v>92.683038364158165</v>
      </c>
      <c r="ENW30" s="70">
        <v>98.740385179037361</v>
      </c>
      <c r="ENX30" s="70">
        <v>105.15379115714452</v>
      </c>
      <c r="ENY30" s="70">
        <v>0</v>
      </c>
      <c r="ENZ30" s="70">
        <v>0</v>
      </c>
      <c r="EOA30" s="70">
        <v>0</v>
      </c>
      <c r="EOB30" s="70">
        <v>6.9567077777895747</v>
      </c>
      <c r="EOC30" s="70">
        <v>14.384504826363568</v>
      </c>
      <c r="EOD30" s="70">
        <v>22.307316805833452</v>
      </c>
      <c r="EOE30" s="70">
        <v>30.750149496595114</v>
      </c>
      <c r="EOF30" s="70">
        <v>39.739134513577937</v>
      </c>
      <c r="EOG30" s="70">
        <v>49.301576877880848</v>
      </c>
      <c r="EOH30" s="70">
        <v>59.466004519164358</v>
      </c>
      <c r="EOI30" s="70">
        <v>61.614246161924036</v>
      </c>
      <c r="EOJ30" s="70">
        <v>63.839483022989292</v>
      </c>
      <c r="EOK30" s="70">
        <v>66.14445659470158</v>
      </c>
      <c r="EOL30" s="70">
        <v>68.532005442921744</v>
      </c>
      <c r="EOM30" s="70">
        <v>71.005068628082483</v>
      </c>
      <c r="EON30" s="70">
        <v>73.566689246314368</v>
      </c>
      <c r="EOO30" s="70">
        <v>76.220018094846225</v>
      </c>
      <c r="EOP30" s="70">
        <v>78.968317466024573</v>
      </c>
      <c r="EOQ30" s="70">
        <v>81.814965074450654</v>
      </c>
      <c r="EOR30" s="70">
        <v>84.763458121888775</v>
      </c>
      <c r="EOS30" s="70">
        <v>87.81741750476283</v>
      </c>
      <c r="EOT30" s="70">
        <v>90.980592169224821</v>
      </c>
      <c r="EOU30" s="70">
        <v>94.256863618954426</v>
      </c>
      <c r="EOV30" s="70">
        <v>97.650250581026228</v>
      </c>
      <c r="EOW30" s="70">
        <v>101.16491383537004</v>
      </c>
      <c r="EOX30" s="70">
        <v>104.80516121353865</v>
      </c>
      <c r="EOY30" s="70">
        <f t="shared" si="43"/>
        <v>960.48009468624059</v>
      </c>
      <c r="EOZ30" s="70">
        <f t="shared" si="44"/>
        <v>2283.1489848567171</v>
      </c>
      <c r="EPA30" s="70">
        <f t="shared" si="45"/>
        <v>73.883084206633896</v>
      </c>
      <c r="EPB30" s="70">
        <f t="shared" si="46"/>
        <v>99.267347167683354</v>
      </c>
      <c r="EPC30" s="70">
        <f t="shared" si="47"/>
        <v>1558.1437706128138</v>
      </c>
      <c r="EPD30" s="70">
        <f t="shared" si="48"/>
        <v>3310.3553541647075</v>
      </c>
      <c r="EPE30" s="70">
        <f t="shared" si="49"/>
        <v>119.8572131240626</v>
      </c>
      <c r="EPF30" s="70">
        <f t="shared" si="50"/>
        <v>143.92849365933512</v>
      </c>
      <c r="EPG30" s="70">
        <f t="shared" si="51"/>
        <v>2518.6238652990542</v>
      </c>
      <c r="EPH30" s="70">
        <f t="shared" si="6"/>
        <v>5593.504339021425</v>
      </c>
      <c r="EPI30" s="70">
        <f t="shared" si="6"/>
        <v>193.74029733069648</v>
      </c>
      <c r="EPJ30" s="70">
        <f t="shared" si="6"/>
        <v>243.19584082701846</v>
      </c>
      <c r="EPK30" s="70">
        <f t="shared" si="52"/>
        <v>549.19925726793292</v>
      </c>
      <c r="EPL30" s="70">
        <f t="shared" si="53"/>
        <v>1069.9364226263613</v>
      </c>
      <c r="EPM30" s="70">
        <f t="shared" si="7"/>
        <v>313.59751045475906</v>
      </c>
      <c r="EPN30" s="70">
        <f t="shared" si="7"/>
        <v>387.12433448635358</v>
      </c>
      <c r="EPO30" s="70">
        <f t="shared" si="54"/>
        <v>930.53642669867577</v>
      </c>
      <c r="EPP30" s="70">
        <f t="shared" si="55"/>
        <v>1784.3060525704821</v>
      </c>
      <c r="EPQ30" s="70">
        <f t="shared" si="8"/>
        <v>507.33780778545554</v>
      </c>
      <c r="EPR30" s="70">
        <f t="shared" si="8"/>
        <v>630.32017531337203</v>
      </c>
      <c r="EPS30" s="70">
        <f t="shared" si="8"/>
        <v>1479.7356839666086</v>
      </c>
      <c r="EPT30" s="70">
        <f t="shared" si="8"/>
        <v>2854.2424751968433</v>
      </c>
      <c r="EPU30" s="70">
        <f t="shared" si="8"/>
        <v>820.93531824021466</v>
      </c>
      <c r="EPV30" s="70">
        <f t="shared" si="8"/>
        <v>1017.4445097997257</v>
      </c>
      <c r="EPW30" s="70">
        <f t="shared" si="56"/>
        <v>411.28083741830767</v>
      </c>
      <c r="EPX30" s="70">
        <f t="shared" si="9"/>
        <v>1213.2125622303558</v>
      </c>
      <c r="EPY30" s="70">
        <f t="shared" si="57"/>
        <v>31.636987493715974</v>
      </c>
      <c r="EPZ30" s="70">
        <f t="shared" si="58"/>
        <v>52.748372270885035</v>
      </c>
      <c r="EQA30" s="70">
        <f t="shared" si="10"/>
        <v>627.60734391413803</v>
      </c>
      <c r="EQB30" s="70">
        <f t="shared" si="10"/>
        <v>1526.0493015942254</v>
      </c>
      <c r="EQC30" s="70">
        <f t="shared" si="59"/>
        <v>48.277487993395233</v>
      </c>
      <c r="EQD30" s="70">
        <f t="shared" si="60"/>
        <v>66.349969634531547</v>
      </c>
      <c r="EQE30" s="70">
        <f t="shared" si="11"/>
        <v>1038.8881813324456</v>
      </c>
      <c r="EQF30" s="70">
        <f t="shared" si="11"/>
        <v>2739.2618638245817</v>
      </c>
      <c r="EQG30" s="70">
        <f t="shared" si="61"/>
        <v>79.914475487111204</v>
      </c>
      <c r="EQH30" s="70">
        <f t="shared" si="62"/>
        <v>119.0983419054166</v>
      </c>
      <c r="EQI30" s="25" t="s">
        <v>4324</v>
      </c>
    </row>
    <row r="31" spans="1:3831" s="25" customFormat="1" x14ac:dyDescent="0.25">
      <c r="A31" s="25" t="s">
        <v>4367</v>
      </c>
      <c r="B31" s="26" t="s">
        <v>4368</v>
      </c>
      <c r="C31" s="27">
        <v>1</v>
      </c>
      <c r="D31" s="28">
        <v>1</v>
      </c>
      <c r="E31" s="26" t="s">
        <v>4369</v>
      </c>
      <c r="F31" s="29" t="s">
        <v>4370</v>
      </c>
      <c r="G31" s="30" t="s">
        <v>4321</v>
      </c>
      <c r="H31" s="25" t="s">
        <v>4341</v>
      </c>
      <c r="I31" s="31">
        <v>24509.005000000001</v>
      </c>
      <c r="J31" s="31">
        <v>7482.0229999999974</v>
      </c>
      <c r="K31" s="27">
        <v>2018</v>
      </c>
      <c r="L31" s="27">
        <v>2022</v>
      </c>
      <c r="M31" s="25">
        <f t="shared" si="12"/>
        <v>5</v>
      </c>
      <c r="N31" s="32">
        <v>1.8411896042083999</v>
      </c>
      <c r="O31" s="32">
        <v>-1.0092116451632804</v>
      </c>
      <c r="P31" s="25">
        <v>8.5830000000000004E-2</v>
      </c>
      <c r="Q31" s="25">
        <v>0.191</v>
      </c>
      <c r="R31" s="25">
        <v>0.72316999999999998</v>
      </c>
      <c r="S31" s="25">
        <v>8.5830000000000004E-2</v>
      </c>
      <c r="T31" s="25">
        <v>0.191</v>
      </c>
      <c r="U31" s="25">
        <v>0.72316999999999998</v>
      </c>
      <c r="V31" s="25">
        <v>5</v>
      </c>
      <c r="W31" s="25">
        <v>4.7</v>
      </c>
      <c r="X31" s="99">
        <v>3500000</v>
      </c>
      <c r="Y31" s="99">
        <v>3500000</v>
      </c>
      <c r="Z31" s="99">
        <v>2432956.1948283007</v>
      </c>
      <c r="AA31" s="99">
        <v>4776304.0491822464</v>
      </c>
      <c r="AB31" s="34">
        <v>0.48</v>
      </c>
      <c r="AC31" s="34">
        <v>0.52</v>
      </c>
      <c r="AD31" s="33">
        <f t="shared" si="13"/>
        <v>3539966.2702874271</v>
      </c>
      <c r="AE31" s="33">
        <v>1680000</v>
      </c>
      <c r="AF31" s="35">
        <v>1710931.9853507013</v>
      </c>
      <c r="AG31" s="35">
        <v>1742433.4872000548</v>
      </c>
      <c r="AH31" s="35">
        <v>1774514.9914266281</v>
      </c>
      <c r="AI31" s="35">
        <v>1807187.1769738947</v>
      </c>
      <c r="AJ31" s="35">
        <v>1840460.9194049253</v>
      </c>
      <c r="AK31" s="35">
        <v>1874347.2945225271</v>
      </c>
      <c r="AL31" s="35">
        <v>1908857.5820560374</v>
      </c>
      <c r="AM31" s="35">
        <v>1944003.269415997</v>
      </c>
      <c r="AN31" s="35">
        <v>1979796.0555179559</v>
      </c>
      <c r="AO31" s="35">
        <v>2016247.8546766806</v>
      </c>
      <c r="AP31" s="35">
        <v>2053370.8005720626</v>
      </c>
      <c r="AQ31" s="35">
        <v>2091177.2502880462</v>
      </c>
      <c r="AR31" s="35">
        <v>2129679.788425921</v>
      </c>
      <c r="AS31" s="35">
        <v>2168891.2312933467</v>
      </c>
      <c r="AT31" s="35">
        <v>2208824.6311705075</v>
      </c>
      <c r="AU31" s="35">
        <v>2249493.2806548136</v>
      </c>
      <c r="AV31" s="35">
        <v>2290910.7170855966</v>
      </c>
      <c r="AW31" s="35">
        <v>2333090.7270502727</v>
      </c>
      <c r="AX31" s="35">
        <v>2376047.3509734725</v>
      </c>
      <c r="AY31" s="35">
        <v>2419794.887790665</v>
      </c>
      <c r="AZ31" s="35">
        <v>2464347.8997078333</v>
      </c>
      <c r="BA31" s="35">
        <v>2509721.2170487819</v>
      </c>
      <c r="BB31" s="35">
        <v>2555929.9431916969</v>
      </c>
      <c r="BC31" s="35">
        <v>2602989.459596592</v>
      </c>
      <c r="BD31" s="35">
        <v>2650915.430925325</v>
      </c>
      <c r="BE31" s="33">
        <v>1820000</v>
      </c>
      <c r="BF31" s="35">
        <v>1801632.3480580284</v>
      </c>
      <c r="BG31" s="35">
        <v>1783450.0645983983</v>
      </c>
      <c r="BH31" s="35">
        <v>1765451.2788607993</v>
      </c>
      <c r="BI31" s="35">
        <v>1747634.1389648521</v>
      </c>
      <c r="BJ31" s="35">
        <v>1729996.8117195698</v>
      </c>
      <c r="BK31" s="35">
        <v>1712537.4824347426</v>
      </c>
      <c r="BL31" s="35">
        <v>1695254.3547342252</v>
      </c>
      <c r="BM31" s="35">
        <v>1678145.6503711098</v>
      </c>
      <c r="BN31" s="35">
        <v>1661209.6090447635</v>
      </c>
      <c r="BO31" s="35">
        <v>1644444.4882197124</v>
      </c>
      <c r="BP31" s="35">
        <v>1627848.5629463533</v>
      </c>
      <c r="BQ31" s="35">
        <v>1611420.1256834758</v>
      </c>
      <c r="BR31" s="35">
        <v>1595157.4861225735</v>
      </c>
      <c r="BS31" s="35">
        <v>1579058.9710139306</v>
      </c>
      <c r="BT31" s="35">
        <v>1563122.9239944627</v>
      </c>
      <c r="BU31" s="35">
        <v>1547347.7054172938</v>
      </c>
      <c r="BV31" s="35">
        <v>1531731.6921830557</v>
      </c>
      <c r="BW31" s="35">
        <v>1516273.2775728877</v>
      </c>
      <c r="BX31" s="35">
        <v>1500970.8710831231</v>
      </c>
      <c r="BY31" s="35">
        <v>1485822.8982616435</v>
      </c>
      <c r="BZ31" s="35">
        <v>1470827.8005458845</v>
      </c>
      <c r="CA31" s="35">
        <v>1455984.0351024766</v>
      </c>
      <c r="CB31" s="35">
        <v>1441290.0746685043</v>
      </c>
      <c r="CC31" s="35">
        <v>1426744.4073943673</v>
      </c>
      <c r="CD31" s="35">
        <v>1412345.5366882274</v>
      </c>
      <c r="CE31" s="25">
        <v>0.5</v>
      </c>
      <c r="CF31" s="25">
        <v>0.8</v>
      </c>
      <c r="CG31" s="25">
        <v>0.99</v>
      </c>
      <c r="CH31" s="25">
        <v>0.97</v>
      </c>
      <c r="CI31" s="37">
        <v>0.98</v>
      </c>
      <c r="CJ31" s="25">
        <v>0.98</v>
      </c>
      <c r="CK31" s="25">
        <v>0.98</v>
      </c>
      <c r="CL31" s="38">
        <v>0.98</v>
      </c>
      <c r="CM31" s="25">
        <v>0.98</v>
      </c>
      <c r="CN31" s="25">
        <v>0.98</v>
      </c>
      <c r="CO31" s="25">
        <v>0.98</v>
      </c>
      <c r="CP31" s="38">
        <v>0.98</v>
      </c>
      <c r="CQ31" s="25">
        <v>0.98</v>
      </c>
      <c r="CR31" s="25">
        <v>0.98</v>
      </c>
      <c r="CS31" s="25">
        <v>0.98</v>
      </c>
      <c r="CT31" s="25">
        <v>0.98</v>
      </c>
      <c r="CU31" s="25">
        <v>0.98</v>
      </c>
      <c r="CV31" s="25">
        <v>0.98</v>
      </c>
      <c r="CW31" s="25">
        <v>0.98</v>
      </c>
      <c r="CX31" s="38">
        <v>0.98</v>
      </c>
      <c r="CY31" s="25">
        <v>0.98</v>
      </c>
      <c r="CZ31" s="25">
        <v>0.98</v>
      </c>
      <c r="DA31" s="25">
        <v>0.98</v>
      </c>
      <c r="DB31" s="25">
        <v>0.98</v>
      </c>
      <c r="DC31" s="25">
        <v>0.98</v>
      </c>
      <c r="DD31" s="25">
        <v>0.98</v>
      </c>
      <c r="DE31" s="25">
        <v>0.98</v>
      </c>
      <c r="DF31" s="25">
        <v>0.98</v>
      </c>
      <c r="DG31" s="25">
        <v>0.98</v>
      </c>
      <c r="DH31" s="25">
        <v>0.98</v>
      </c>
      <c r="DI31" s="25">
        <v>0.5</v>
      </c>
      <c r="DJ31" s="25">
        <v>0.8</v>
      </c>
      <c r="DK31" s="25">
        <v>0.89</v>
      </c>
      <c r="DL31" s="25">
        <v>0.97</v>
      </c>
      <c r="DM31" s="37">
        <v>0.78</v>
      </c>
      <c r="DN31" s="25">
        <v>0.78</v>
      </c>
      <c r="DO31" s="25">
        <v>0.78</v>
      </c>
      <c r="DP31" s="38">
        <v>0.82400000000000007</v>
      </c>
      <c r="DQ31" s="25">
        <v>0.8680000000000001</v>
      </c>
      <c r="DR31" s="25">
        <v>0.91200000000000014</v>
      </c>
      <c r="DS31" s="25">
        <v>0.95600000000000018</v>
      </c>
      <c r="DT31" s="38">
        <v>1</v>
      </c>
      <c r="DU31" s="25">
        <v>1</v>
      </c>
      <c r="DV31" s="25">
        <v>1</v>
      </c>
      <c r="DW31" s="25">
        <v>1</v>
      </c>
      <c r="DX31" s="25">
        <v>1</v>
      </c>
      <c r="DY31" s="25">
        <v>1</v>
      </c>
      <c r="DZ31" s="25">
        <v>1</v>
      </c>
      <c r="EA31" s="25">
        <v>1</v>
      </c>
      <c r="EB31" s="25">
        <v>1</v>
      </c>
      <c r="EC31" s="25">
        <v>1</v>
      </c>
      <c r="ED31" s="25">
        <v>1</v>
      </c>
      <c r="EE31" s="25">
        <v>1</v>
      </c>
      <c r="EF31" s="25">
        <v>1</v>
      </c>
      <c r="EG31" s="25">
        <v>1</v>
      </c>
      <c r="EH31" s="25">
        <v>1</v>
      </c>
      <c r="EI31" s="25">
        <v>1</v>
      </c>
      <c r="EJ31" s="25">
        <v>1</v>
      </c>
      <c r="EK31" s="25">
        <v>1</v>
      </c>
      <c r="EL31" s="25">
        <v>1</v>
      </c>
      <c r="EM31" s="25">
        <v>0.5</v>
      </c>
      <c r="EN31" s="25">
        <v>0.8</v>
      </c>
      <c r="EO31" s="25">
        <v>1</v>
      </c>
      <c r="EP31" s="25">
        <v>1</v>
      </c>
      <c r="EQ31" s="37">
        <v>1</v>
      </c>
      <c r="ER31" s="25">
        <v>1</v>
      </c>
      <c r="ES31" s="25">
        <v>1</v>
      </c>
      <c r="ET31" s="38">
        <v>1</v>
      </c>
      <c r="EU31" s="25">
        <v>1</v>
      </c>
      <c r="EV31" s="25">
        <v>1</v>
      </c>
      <c r="EW31" s="25">
        <v>1</v>
      </c>
      <c r="EX31" s="38">
        <v>1</v>
      </c>
      <c r="EY31" s="25">
        <v>1</v>
      </c>
      <c r="EZ31" s="25">
        <v>1</v>
      </c>
      <c r="FA31" s="25">
        <v>1</v>
      </c>
      <c r="FB31" s="25">
        <v>1</v>
      </c>
      <c r="FC31" s="25">
        <v>1</v>
      </c>
      <c r="FD31" s="25">
        <v>1</v>
      </c>
      <c r="FE31" s="25">
        <v>1</v>
      </c>
      <c r="FF31" s="38">
        <v>1</v>
      </c>
      <c r="FG31" s="25">
        <v>1</v>
      </c>
      <c r="FH31" s="25">
        <v>1</v>
      </c>
      <c r="FI31" s="25">
        <v>1</v>
      </c>
      <c r="FJ31" s="25">
        <v>1</v>
      </c>
      <c r="FK31" s="25">
        <v>1</v>
      </c>
      <c r="FL31" s="25">
        <v>1</v>
      </c>
      <c r="FM31" s="25">
        <v>1</v>
      </c>
      <c r="FN31" s="25">
        <v>1</v>
      </c>
      <c r="FO31" s="25">
        <v>1</v>
      </c>
      <c r="FP31" s="25">
        <v>1</v>
      </c>
      <c r="FQ31" s="25">
        <v>0.5</v>
      </c>
      <c r="FR31" s="25">
        <v>0.8</v>
      </c>
      <c r="FS31" s="25">
        <v>0.99</v>
      </c>
      <c r="FT31" s="25">
        <v>1</v>
      </c>
      <c r="FU31" s="37">
        <v>0.98</v>
      </c>
      <c r="FV31" s="25">
        <v>0.98</v>
      </c>
      <c r="FW31" s="25">
        <v>0.98</v>
      </c>
      <c r="FX31" s="38">
        <v>0.98</v>
      </c>
      <c r="FY31" s="25">
        <v>0.98</v>
      </c>
      <c r="FZ31" s="25">
        <v>0.98</v>
      </c>
      <c r="GA31" s="25">
        <v>0.98</v>
      </c>
      <c r="GB31" s="38">
        <v>0.98</v>
      </c>
      <c r="GC31" s="25">
        <v>0.98</v>
      </c>
      <c r="GD31" s="25">
        <v>0.98</v>
      </c>
      <c r="GE31" s="25">
        <v>0.98</v>
      </c>
      <c r="GF31" s="25">
        <v>0.98</v>
      </c>
      <c r="GG31" s="25">
        <v>0.98</v>
      </c>
      <c r="GH31" s="25">
        <v>0.98</v>
      </c>
      <c r="GI31" s="25">
        <v>0.98</v>
      </c>
      <c r="GJ31" s="38">
        <v>0.98</v>
      </c>
      <c r="GK31" s="25">
        <v>0.98</v>
      </c>
      <c r="GL31" s="25">
        <v>0.98</v>
      </c>
      <c r="GM31" s="25">
        <v>0.98</v>
      </c>
      <c r="GN31" s="25">
        <v>0.98</v>
      </c>
      <c r="GO31" s="25">
        <v>0.98</v>
      </c>
      <c r="GP31" s="25">
        <v>0.98</v>
      </c>
      <c r="GQ31" s="25">
        <v>0.98</v>
      </c>
      <c r="GR31" s="25">
        <v>0.98</v>
      </c>
      <c r="GS31" s="25">
        <v>0.98</v>
      </c>
      <c r="GT31" s="25">
        <v>0.98</v>
      </c>
      <c r="GU31" s="25">
        <v>0.5</v>
      </c>
      <c r="GV31" s="25">
        <v>0.8</v>
      </c>
      <c r="GW31" s="36">
        <v>1</v>
      </c>
      <c r="GX31" s="25">
        <v>1</v>
      </c>
      <c r="GY31" s="37">
        <v>1</v>
      </c>
      <c r="GZ31" s="25">
        <v>1</v>
      </c>
      <c r="HA31" s="25">
        <v>1</v>
      </c>
      <c r="HB31" s="38">
        <v>1</v>
      </c>
      <c r="HC31" s="25">
        <v>1</v>
      </c>
      <c r="HD31" s="25">
        <v>1</v>
      </c>
      <c r="HE31" s="25">
        <v>1</v>
      </c>
      <c r="HF31" s="38">
        <v>1</v>
      </c>
      <c r="HG31" s="25">
        <v>1</v>
      </c>
      <c r="HH31" s="25">
        <v>1</v>
      </c>
      <c r="HI31" s="25">
        <v>1</v>
      </c>
      <c r="HJ31" s="25">
        <v>1</v>
      </c>
      <c r="HK31" s="25">
        <v>1</v>
      </c>
      <c r="HL31" s="25">
        <v>1</v>
      </c>
      <c r="HM31" s="25">
        <v>1</v>
      </c>
      <c r="HN31" s="38">
        <v>1</v>
      </c>
      <c r="HO31" s="25">
        <v>1</v>
      </c>
      <c r="HP31" s="25">
        <v>1</v>
      </c>
      <c r="HQ31" s="25">
        <v>1</v>
      </c>
      <c r="HR31" s="25">
        <v>1</v>
      </c>
      <c r="HS31" s="25">
        <v>1</v>
      </c>
      <c r="HT31" s="25">
        <v>1</v>
      </c>
      <c r="HU31" s="25">
        <v>1</v>
      </c>
      <c r="HV31" s="25">
        <v>1</v>
      </c>
      <c r="HW31" s="25">
        <v>1</v>
      </c>
      <c r="HX31" s="25">
        <v>1</v>
      </c>
      <c r="HY31" s="25">
        <v>0.5</v>
      </c>
      <c r="HZ31" s="25">
        <v>0.8</v>
      </c>
      <c r="IA31" s="36">
        <v>0.99</v>
      </c>
      <c r="IB31" s="25">
        <v>1</v>
      </c>
      <c r="IC31" s="37">
        <v>0.98</v>
      </c>
      <c r="ID31" s="25">
        <v>0.98</v>
      </c>
      <c r="IE31" s="25">
        <v>0.98</v>
      </c>
      <c r="IF31" s="38">
        <v>0.98</v>
      </c>
      <c r="IG31" s="25">
        <v>0.98</v>
      </c>
      <c r="IH31" s="25">
        <v>0.98</v>
      </c>
      <c r="II31" s="25">
        <v>0.98</v>
      </c>
      <c r="IJ31" s="38">
        <v>0.98</v>
      </c>
      <c r="IK31" s="25">
        <v>1</v>
      </c>
      <c r="IL31" s="25">
        <v>1</v>
      </c>
      <c r="IM31" s="25">
        <v>1</v>
      </c>
      <c r="IN31" s="25">
        <v>1</v>
      </c>
      <c r="IO31" s="25">
        <v>1</v>
      </c>
      <c r="IP31" s="25">
        <v>1</v>
      </c>
      <c r="IQ31" s="25">
        <v>1</v>
      </c>
      <c r="IR31" s="38">
        <v>0.98</v>
      </c>
      <c r="IS31" s="25">
        <v>0.98</v>
      </c>
      <c r="IT31" s="25">
        <v>0.98</v>
      </c>
      <c r="IU31" s="25">
        <v>0.98</v>
      </c>
      <c r="IV31" s="25">
        <v>0.98</v>
      </c>
      <c r="IW31" s="25">
        <v>0.98</v>
      </c>
      <c r="IX31" s="25">
        <v>0.98</v>
      </c>
      <c r="IY31" s="25">
        <v>0.98</v>
      </c>
      <c r="IZ31" s="25">
        <v>0.98</v>
      </c>
      <c r="JA31" s="25">
        <v>0.98</v>
      </c>
      <c r="JB31" s="25">
        <v>0.98</v>
      </c>
      <c r="JC31" s="39" t="s">
        <v>507</v>
      </c>
      <c r="JD31" s="40">
        <v>0</v>
      </c>
      <c r="JE31" s="41">
        <v>0.85</v>
      </c>
      <c r="JF31" s="41">
        <f t="shared" si="69"/>
        <v>1</v>
      </c>
      <c r="JJ31" s="38"/>
      <c r="KJ31" s="38"/>
      <c r="LJ31" s="38"/>
      <c r="MJ31" s="38"/>
      <c r="NG31" s="35">
        <v>0</v>
      </c>
      <c r="NH31" s="35">
        <v>0</v>
      </c>
      <c r="NI31" s="35">
        <v>0</v>
      </c>
      <c r="NJ31" s="42">
        <v>33966.578091588381</v>
      </c>
      <c r="NK31" s="42">
        <v>33966.578091588381</v>
      </c>
      <c r="NL31" s="42">
        <v>33966.578091588381</v>
      </c>
      <c r="NM31" s="42">
        <v>33966.578091588381</v>
      </c>
      <c r="NN31" s="42">
        <v>33966.578091588381</v>
      </c>
      <c r="NO31" s="35">
        <v>35145.687359959586</v>
      </c>
      <c r="NP31" s="35">
        <v>35792.786101958947</v>
      </c>
      <c r="NQ31" s="35">
        <v>36451.799158724723</v>
      </c>
      <c r="NR31" s="35">
        <v>37122.94589538197</v>
      </c>
      <c r="NS31" s="35">
        <v>37806.449715983588</v>
      </c>
      <c r="NT31" s="35">
        <v>38502.538137874799</v>
      </c>
      <c r="NU31" s="35">
        <v>39211.442867425736</v>
      </c>
      <c r="NV31" s="35">
        <v>39933.399877160788</v>
      </c>
      <c r="NW31" s="35">
        <v>40668.649484306108</v>
      </c>
      <c r="NX31" s="35">
        <v>41417.436430783011</v>
      </c>
      <c r="NY31" s="35">
        <v>42180.009964676108</v>
      </c>
      <c r="NZ31" s="35">
        <v>42956.623923199717</v>
      </c>
      <c r="OA31" s="35">
        <v>43747.536817192566</v>
      </c>
      <c r="OB31" s="35">
        <v>44553.011917168275</v>
      </c>
      <c r="OC31" s="35">
        <v>45373.317340948619</v>
      </c>
      <c r="OD31" s="35">
        <v>46208.726142914966</v>
      </c>
      <c r="OE31" s="35">
        <v>47059.516404895112</v>
      </c>
      <c r="OF31" s="35">
        <v>47925.971328733023</v>
      </c>
      <c r="OG31" s="35">
        <v>0</v>
      </c>
      <c r="OH31" s="35">
        <v>0</v>
      </c>
      <c r="OI31" s="35">
        <v>0</v>
      </c>
      <c r="OJ31" s="42">
        <v>48104.500190585291</v>
      </c>
      <c r="OK31" s="42">
        <v>48104.500190585291</v>
      </c>
      <c r="OL31" s="42">
        <v>48104.500190585291</v>
      </c>
      <c r="OM31" s="42">
        <v>48104.500190585291</v>
      </c>
      <c r="ON31" s="42">
        <v>48104.500190585291</v>
      </c>
      <c r="OO31" s="35">
        <v>0</v>
      </c>
      <c r="OP31" s="35">
        <v>0</v>
      </c>
      <c r="OQ31" s="35">
        <v>0</v>
      </c>
      <c r="OR31" s="35">
        <v>0</v>
      </c>
      <c r="OS31" s="35">
        <v>0</v>
      </c>
      <c r="OT31" s="35">
        <v>0</v>
      </c>
      <c r="OU31" s="35">
        <v>0</v>
      </c>
      <c r="OV31" s="35">
        <v>0</v>
      </c>
      <c r="OW31" s="35">
        <v>0</v>
      </c>
      <c r="OX31" s="35">
        <v>0</v>
      </c>
      <c r="OY31" s="35">
        <v>0</v>
      </c>
      <c r="OZ31" s="35">
        <v>0</v>
      </c>
      <c r="PA31" s="35">
        <v>0</v>
      </c>
      <c r="PB31" s="35">
        <v>0</v>
      </c>
      <c r="PC31" s="35">
        <v>0</v>
      </c>
      <c r="PD31" s="35">
        <v>0</v>
      </c>
      <c r="PE31" s="35">
        <v>0</v>
      </c>
      <c r="PF31" s="35">
        <v>0</v>
      </c>
      <c r="PG31" s="35">
        <v>0</v>
      </c>
      <c r="PH31" s="35">
        <v>0</v>
      </c>
      <c r="PI31" s="35">
        <v>0</v>
      </c>
      <c r="PJ31" s="42">
        <v>26868.518125881859</v>
      </c>
      <c r="PK31" s="42">
        <v>26868.518125881859</v>
      </c>
      <c r="PL31" s="42">
        <v>26868.518125881859</v>
      </c>
      <c r="PM31" s="42">
        <v>26868.518125881859</v>
      </c>
      <c r="PN31" s="42">
        <v>26868.518125881859</v>
      </c>
      <c r="PO31" s="35">
        <v>35145.687359959586</v>
      </c>
      <c r="PP31" s="35">
        <v>35792.786101958947</v>
      </c>
      <c r="PQ31" s="35">
        <v>36451.799158724723</v>
      </c>
      <c r="PR31" s="35">
        <v>37122.94589538197</v>
      </c>
      <c r="PS31" s="35">
        <v>37806.449715983588</v>
      </c>
      <c r="PT31" s="35">
        <v>38502.538137874799</v>
      </c>
      <c r="PU31" s="35">
        <v>39211.442867425736</v>
      </c>
      <c r="PV31" s="35">
        <v>39933.399877160788</v>
      </c>
      <c r="PW31" s="35">
        <v>40668.649484306108</v>
      </c>
      <c r="PX31" s="35">
        <v>41417.436430783011</v>
      </c>
      <c r="PY31" s="35">
        <v>42180.009964676108</v>
      </c>
      <c r="PZ31" s="35">
        <v>42956.623923199717</v>
      </c>
      <c r="QA31" s="35">
        <v>43747.536817192566</v>
      </c>
      <c r="QB31" s="35">
        <v>44553.011917168275</v>
      </c>
      <c r="QC31" s="35">
        <v>45373.317340948619</v>
      </c>
      <c r="QD31" s="35">
        <v>46208.726142914966</v>
      </c>
      <c r="QE31" s="35">
        <v>47059.516404895112</v>
      </c>
      <c r="QF31" s="35">
        <v>47925.971328733023</v>
      </c>
      <c r="QG31" s="35">
        <v>0</v>
      </c>
      <c r="QH31" s="35">
        <v>0</v>
      </c>
      <c r="QI31" s="35">
        <v>0</v>
      </c>
      <c r="QJ31" s="42">
        <v>0</v>
      </c>
      <c r="QK31" s="42">
        <v>0</v>
      </c>
      <c r="QL31" s="42">
        <v>0</v>
      </c>
      <c r="QM31" s="42">
        <v>0</v>
      </c>
      <c r="QN31" s="42">
        <v>0</v>
      </c>
      <c r="QO31" s="35">
        <v>0</v>
      </c>
      <c r="QP31" s="35">
        <v>0</v>
      </c>
      <c r="QQ31" s="35">
        <v>0</v>
      </c>
      <c r="QR31" s="35">
        <v>0</v>
      </c>
      <c r="QS31" s="35">
        <v>0</v>
      </c>
      <c r="QT31" s="35">
        <v>0</v>
      </c>
      <c r="QU31" s="35">
        <v>0</v>
      </c>
      <c r="QV31" s="35">
        <v>0</v>
      </c>
      <c r="QW31" s="35">
        <v>0</v>
      </c>
      <c r="QX31" s="35">
        <v>0</v>
      </c>
      <c r="QY31" s="35">
        <v>0</v>
      </c>
      <c r="QZ31" s="35">
        <v>0</v>
      </c>
      <c r="RA31" s="35">
        <v>0</v>
      </c>
      <c r="RB31" s="35">
        <v>0</v>
      </c>
      <c r="RC31" s="35">
        <v>0</v>
      </c>
      <c r="RD31" s="35">
        <v>0</v>
      </c>
      <c r="RE31" s="35">
        <v>0</v>
      </c>
      <c r="RF31" s="35">
        <v>0</v>
      </c>
      <c r="RG31" s="35">
        <v>0</v>
      </c>
      <c r="RH31" s="35">
        <v>0</v>
      </c>
      <c r="RI31" s="35">
        <v>0</v>
      </c>
      <c r="RJ31" s="42">
        <v>26868.518125881859</v>
      </c>
      <c r="RK31" s="42">
        <v>26868.518125881859</v>
      </c>
      <c r="RL31" s="42">
        <v>26868.518125881859</v>
      </c>
      <c r="RM31" s="42">
        <v>26868.518125881859</v>
      </c>
      <c r="RN31" s="42">
        <v>26868.518125881859</v>
      </c>
      <c r="RO31" s="35">
        <v>35145.687359959586</v>
      </c>
      <c r="RP31" s="35">
        <v>35792.786101958947</v>
      </c>
      <c r="RQ31" s="35">
        <v>36451.799158724723</v>
      </c>
      <c r="RR31" s="35">
        <v>37122.94589538197</v>
      </c>
      <c r="RS31" s="35">
        <v>37806.449715983588</v>
      </c>
      <c r="RT31" s="35">
        <v>38502.538137874799</v>
      </c>
      <c r="RU31" s="35">
        <v>39211.442867425736</v>
      </c>
      <c r="RV31" s="35">
        <v>39933.399877160788</v>
      </c>
      <c r="RW31" s="35">
        <v>40668.649484306108</v>
      </c>
      <c r="RX31" s="35">
        <v>41417.436430783011</v>
      </c>
      <c r="RY31" s="35">
        <v>42180.009964676108</v>
      </c>
      <c r="RZ31" s="35">
        <v>42956.623923199717</v>
      </c>
      <c r="SA31" s="35">
        <v>43747.536817192566</v>
      </c>
      <c r="SB31" s="35">
        <v>44553.011917168275</v>
      </c>
      <c r="SC31" s="35">
        <v>45373.317340948619</v>
      </c>
      <c r="SD31" s="35">
        <v>46208.726142914966</v>
      </c>
      <c r="SE31" s="35">
        <v>47059.516404895112</v>
      </c>
      <c r="SF31" s="35">
        <v>47925.971328733023</v>
      </c>
      <c r="SG31" s="35">
        <v>0</v>
      </c>
      <c r="SH31" s="35">
        <v>0</v>
      </c>
      <c r="SI31" s="35">
        <v>0</v>
      </c>
      <c r="SJ31" s="42">
        <v>0</v>
      </c>
      <c r="SK31" s="42">
        <v>0</v>
      </c>
      <c r="SL31" s="42">
        <v>0</v>
      </c>
      <c r="SM31" s="42">
        <v>0</v>
      </c>
      <c r="SN31" s="42">
        <v>0</v>
      </c>
      <c r="SO31" s="35">
        <v>0</v>
      </c>
      <c r="SP31" s="35">
        <v>0</v>
      </c>
      <c r="SQ31" s="35">
        <v>0</v>
      </c>
      <c r="SR31" s="35">
        <v>0</v>
      </c>
      <c r="SS31" s="35">
        <v>0</v>
      </c>
      <c r="ST31" s="35">
        <v>0</v>
      </c>
      <c r="SU31" s="35">
        <v>0</v>
      </c>
      <c r="SV31" s="35">
        <v>0</v>
      </c>
      <c r="SW31" s="35">
        <v>0</v>
      </c>
      <c r="SX31" s="35">
        <v>0</v>
      </c>
      <c r="SY31" s="35">
        <v>0</v>
      </c>
      <c r="SZ31" s="35">
        <v>0</v>
      </c>
      <c r="TA31" s="35">
        <v>0</v>
      </c>
      <c r="TB31" s="35">
        <v>0</v>
      </c>
      <c r="TC31" s="35">
        <v>0</v>
      </c>
      <c r="TD31" s="35">
        <v>0</v>
      </c>
      <c r="TE31" s="35">
        <v>0</v>
      </c>
      <c r="TF31" s="35">
        <v>0</v>
      </c>
      <c r="TG31" s="43">
        <v>0</v>
      </c>
      <c r="TH31" s="43">
        <v>0</v>
      </c>
      <c r="TI31" s="43">
        <v>0</v>
      </c>
      <c r="TJ31" s="43">
        <v>0</v>
      </c>
      <c r="TK31" s="43">
        <v>0</v>
      </c>
      <c r="TL31" s="43">
        <v>0</v>
      </c>
      <c r="TM31" s="43">
        <v>0</v>
      </c>
      <c r="TN31" s="43">
        <v>0</v>
      </c>
      <c r="TO31" s="43">
        <v>0</v>
      </c>
      <c r="TP31" s="43">
        <v>0</v>
      </c>
      <c r="TQ31" s="43">
        <v>0</v>
      </c>
      <c r="TR31" s="43">
        <v>0</v>
      </c>
      <c r="TS31" s="43">
        <v>0</v>
      </c>
      <c r="TT31" s="43">
        <v>0</v>
      </c>
      <c r="TU31" s="43">
        <v>0</v>
      </c>
      <c r="TV31" s="43">
        <v>0</v>
      </c>
      <c r="TW31" s="43">
        <v>0</v>
      </c>
      <c r="TX31" s="43">
        <v>0</v>
      </c>
      <c r="TY31" s="43">
        <v>0</v>
      </c>
      <c r="TZ31" s="43">
        <v>0</v>
      </c>
      <c r="UA31" s="43">
        <v>0</v>
      </c>
      <c r="UB31" s="43">
        <v>0</v>
      </c>
      <c r="UC31" s="43">
        <v>0</v>
      </c>
      <c r="UD31" s="43">
        <v>0</v>
      </c>
      <c r="UE31" s="43">
        <v>0</v>
      </c>
      <c r="UF31" s="43">
        <v>0</v>
      </c>
      <c r="UG31" s="43">
        <v>0</v>
      </c>
      <c r="UH31" s="43">
        <v>0</v>
      </c>
      <c r="UI31" s="43">
        <v>0</v>
      </c>
      <c r="UJ31" s="43">
        <v>0</v>
      </c>
      <c r="UK31" s="43">
        <v>0</v>
      </c>
      <c r="UL31" s="43">
        <v>0</v>
      </c>
      <c r="UM31" s="43">
        <v>0</v>
      </c>
      <c r="UN31" s="43">
        <v>0</v>
      </c>
      <c r="UO31" s="43">
        <v>0</v>
      </c>
      <c r="UP31" s="43">
        <v>0</v>
      </c>
      <c r="UQ31" s="43">
        <v>0</v>
      </c>
      <c r="UR31" s="43">
        <v>0</v>
      </c>
      <c r="US31" s="43">
        <v>0</v>
      </c>
      <c r="UT31" s="43">
        <v>0</v>
      </c>
      <c r="UU31" s="43">
        <v>0</v>
      </c>
      <c r="UV31" s="43">
        <v>0</v>
      </c>
      <c r="UW31" s="43">
        <v>0</v>
      </c>
      <c r="UX31" s="43">
        <v>0</v>
      </c>
      <c r="UY31" s="43">
        <v>0</v>
      </c>
      <c r="UZ31" s="43">
        <v>0</v>
      </c>
      <c r="VA31" s="43">
        <v>0</v>
      </c>
      <c r="VB31" s="43">
        <v>0</v>
      </c>
      <c r="VC31" s="43">
        <v>0</v>
      </c>
      <c r="VD31" s="43">
        <v>0</v>
      </c>
      <c r="VE31" s="43">
        <v>0</v>
      </c>
      <c r="VF31" s="43">
        <v>0</v>
      </c>
      <c r="VG31" s="35"/>
      <c r="VH31" s="35"/>
      <c r="VI31" s="35"/>
      <c r="VJ31" s="43">
        <v>0</v>
      </c>
      <c r="VK31" s="43">
        <v>0</v>
      </c>
      <c r="VL31" s="43">
        <v>0</v>
      </c>
      <c r="VM31" s="43">
        <v>0</v>
      </c>
      <c r="VN31" s="43">
        <v>0</v>
      </c>
      <c r="VO31" s="43">
        <v>0</v>
      </c>
      <c r="VP31" s="43">
        <v>0</v>
      </c>
      <c r="VQ31" s="43">
        <v>0</v>
      </c>
      <c r="VR31" s="43">
        <v>0</v>
      </c>
      <c r="VS31" s="43">
        <v>0</v>
      </c>
      <c r="VT31" s="43">
        <v>0</v>
      </c>
      <c r="VU31" s="43">
        <v>0</v>
      </c>
      <c r="VV31" s="43">
        <v>0</v>
      </c>
      <c r="VW31" s="43">
        <v>0</v>
      </c>
      <c r="VX31" s="43">
        <v>0</v>
      </c>
      <c r="VY31" s="43">
        <v>0</v>
      </c>
      <c r="VZ31" s="43">
        <v>0</v>
      </c>
      <c r="WA31" s="43">
        <v>0</v>
      </c>
      <c r="WB31" s="43">
        <v>0</v>
      </c>
      <c r="WC31" s="43">
        <v>0</v>
      </c>
      <c r="WD31" s="43">
        <v>0</v>
      </c>
      <c r="WE31" s="43">
        <v>0</v>
      </c>
      <c r="WF31" s="43">
        <v>0</v>
      </c>
      <c r="WG31" s="35"/>
      <c r="WH31" s="35"/>
      <c r="WI31" s="35"/>
      <c r="WJ31" s="43">
        <v>0</v>
      </c>
      <c r="WK31" s="43">
        <v>0</v>
      </c>
      <c r="WL31" s="43">
        <v>0</v>
      </c>
      <c r="WM31" s="43">
        <v>0</v>
      </c>
      <c r="WN31" s="43">
        <v>0</v>
      </c>
      <c r="WO31" s="43">
        <v>0</v>
      </c>
      <c r="WP31" s="43">
        <v>0</v>
      </c>
      <c r="WQ31" s="43">
        <v>0</v>
      </c>
      <c r="WR31" s="43">
        <v>0</v>
      </c>
      <c r="WS31" s="43">
        <v>0</v>
      </c>
      <c r="WT31" s="43">
        <v>0</v>
      </c>
      <c r="WU31" s="43">
        <v>0</v>
      </c>
      <c r="WV31" s="43">
        <v>0</v>
      </c>
      <c r="WW31" s="43">
        <v>0</v>
      </c>
      <c r="WX31" s="43">
        <v>0</v>
      </c>
      <c r="WY31" s="43">
        <v>0</v>
      </c>
      <c r="WZ31" s="43">
        <v>0</v>
      </c>
      <c r="XA31" s="43">
        <v>0</v>
      </c>
      <c r="XB31" s="43">
        <v>0</v>
      </c>
      <c r="XC31" s="43">
        <v>0</v>
      </c>
      <c r="XD31" s="43">
        <v>0</v>
      </c>
      <c r="XE31" s="43">
        <v>0</v>
      </c>
      <c r="XF31" s="43">
        <v>0</v>
      </c>
      <c r="XG31" s="25">
        <v>364.16902068040059</v>
      </c>
      <c r="XH31" s="25">
        <v>20</v>
      </c>
      <c r="XI31" s="25">
        <v>1</v>
      </c>
      <c r="XJ31" s="25">
        <v>26.237986888266008</v>
      </c>
      <c r="XK31" s="25">
        <v>91.106234267197891</v>
      </c>
      <c r="XL31" s="25">
        <v>20</v>
      </c>
      <c r="XM31" s="25">
        <v>1</v>
      </c>
      <c r="XN31" s="25">
        <v>8.0565132324492588</v>
      </c>
      <c r="XO31" s="25">
        <v>97.290627071100317</v>
      </c>
      <c r="XP31" s="25">
        <v>10</v>
      </c>
      <c r="XQ31" s="25">
        <v>13.276062257995809</v>
      </c>
      <c r="XR31" s="25">
        <v>97.290627071100317</v>
      </c>
      <c r="XS31" s="25">
        <v>10</v>
      </c>
      <c r="XT31" s="25">
        <v>14.56737421730314</v>
      </c>
      <c r="XU31" s="25">
        <v>13.493596446329756</v>
      </c>
      <c r="XV31" s="25">
        <v>5</v>
      </c>
      <c r="XW31" s="25">
        <v>5.3620576615258262</v>
      </c>
      <c r="XX31" s="25">
        <v>5.0277208238343292</v>
      </c>
      <c r="XY31" s="25">
        <v>5</v>
      </c>
      <c r="XZ31" s="25">
        <v>5.3620576615258262</v>
      </c>
      <c r="YA31" s="25">
        <v>9</v>
      </c>
      <c r="YB31" s="25">
        <v>9</v>
      </c>
      <c r="YC31" s="43">
        <f t="shared" si="68"/>
        <v>385495.87636730989</v>
      </c>
      <c r="YD31" s="45"/>
      <c r="YE31" s="46">
        <v>1.69</v>
      </c>
      <c r="YF31" s="46">
        <v>1.5649999999999999</v>
      </c>
      <c r="YG31" s="46">
        <v>1.423</v>
      </c>
      <c r="YH31" s="46">
        <v>2</v>
      </c>
      <c r="YI31" s="25">
        <v>0.65</v>
      </c>
      <c r="YJ31" s="25">
        <v>0.65</v>
      </c>
      <c r="YK31" s="76" t="s">
        <v>4323</v>
      </c>
      <c r="YL31" s="48">
        <v>0</v>
      </c>
      <c r="YM31" s="48">
        <v>0</v>
      </c>
      <c r="YN31" s="48">
        <v>0</v>
      </c>
      <c r="YO31" s="48">
        <v>12369575.479478091</v>
      </c>
      <c r="YP31" s="48">
        <v>12369575.479478091</v>
      </c>
      <c r="YQ31" s="48">
        <v>12369575.479478091</v>
      </c>
      <c r="YR31" s="48">
        <v>12369575.479478091</v>
      </c>
      <c r="YS31" s="48">
        <v>12369575.479478091</v>
      </c>
      <c r="YT31" s="48">
        <v>12798970.547016015</v>
      </c>
      <c r="YU31" s="48">
        <v>13034623.862173444</v>
      </c>
      <c r="YV31" s="48">
        <v>13274616.001671433</v>
      </c>
      <c r="YW31" s="48">
        <v>13519026.85149275</v>
      </c>
      <c r="YX31" s="48">
        <v>13767937.768472552</v>
      </c>
      <c r="YY31" s="48">
        <v>14021431.60737964</v>
      </c>
      <c r="YZ31" s="48">
        <v>14279592.748495908</v>
      </c>
      <c r="ZA31" s="48">
        <v>14542507.125704473</v>
      </c>
      <c r="ZB31" s="48">
        <v>14810262.255094234</v>
      </c>
      <c r="ZC31" s="48">
        <v>15082947.264090994</v>
      </c>
      <c r="ZD31" s="48">
        <v>15360652.921125637</v>
      </c>
      <c r="ZE31" s="48">
        <v>15643471.665847909</v>
      </c>
      <c r="ZF31" s="48">
        <v>15931497.639896786</v>
      </c>
      <c r="ZG31" s="48">
        <v>16224826.718237387</v>
      </c>
      <c r="ZH31" s="48">
        <v>16523556.541074296</v>
      </c>
      <c r="ZI31" s="48">
        <v>16827786.546354167</v>
      </c>
      <c r="ZJ31" s="48">
        <v>17137618.002863899</v>
      </c>
      <c r="ZK31" s="48">
        <v>17453154.043941662</v>
      </c>
      <c r="ZL31" s="49">
        <v>0</v>
      </c>
      <c r="ZM31" s="49">
        <v>0</v>
      </c>
      <c r="ZN31" s="49">
        <v>0</v>
      </c>
      <c r="ZO31" s="49">
        <v>4382619.8636699291</v>
      </c>
      <c r="ZP31" s="49">
        <v>4382619.8636699291</v>
      </c>
      <c r="ZQ31" s="49">
        <v>4382619.8636699291</v>
      </c>
      <c r="ZR31" s="49">
        <v>4382619.8636699291</v>
      </c>
      <c r="ZS31" s="49">
        <v>4382619.8636699291</v>
      </c>
      <c r="ZT31" s="49">
        <v>0</v>
      </c>
      <c r="ZU31" s="49">
        <v>0</v>
      </c>
      <c r="ZV31" s="49">
        <v>0</v>
      </c>
      <c r="ZW31" s="49">
        <v>0</v>
      </c>
      <c r="ZX31" s="49">
        <v>0</v>
      </c>
      <c r="ZY31" s="49">
        <v>0</v>
      </c>
      <c r="ZZ31" s="49">
        <v>0</v>
      </c>
      <c r="AAA31" s="49">
        <v>0</v>
      </c>
      <c r="AAB31" s="49">
        <v>0</v>
      </c>
      <c r="AAC31" s="49">
        <v>0</v>
      </c>
      <c r="AAD31" s="49">
        <v>0</v>
      </c>
      <c r="AAE31" s="49">
        <v>0</v>
      </c>
      <c r="AAF31" s="49">
        <v>0</v>
      </c>
      <c r="AAG31" s="49">
        <v>0</v>
      </c>
      <c r="AAH31" s="49">
        <v>0</v>
      </c>
      <c r="AAI31" s="49">
        <v>0</v>
      </c>
      <c r="AAJ31" s="49">
        <v>0</v>
      </c>
      <c r="AAK31" s="49">
        <v>0</v>
      </c>
      <c r="AAL31" s="49">
        <v>0</v>
      </c>
      <c r="AAM31" s="49">
        <v>0</v>
      </c>
      <c r="AAN31" s="49">
        <v>0</v>
      </c>
      <c r="AAO31" s="49">
        <v>2614054.976938271</v>
      </c>
      <c r="AAP31" s="49">
        <v>2614054.976938271</v>
      </c>
      <c r="AAQ31" s="49">
        <v>2614054.976938271</v>
      </c>
      <c r="AAR31" s="49">
        <v>2614054.976938271</v>
      </c>
      <c r="AAS31" s="49">
        <v>2614054.976938271</v>
      </c>
      <c r="AAT31" s="49">
        <v>3419345.9620953123</v>
      </c>
      <c r="AAU31" s="49">
        <v>3482302.6044813502</v>
      </c>
      <c r="AAV31" s="49">
        <v>3546418.3980221353</v>
      </c>
      <c r="AAW31" s="49">
        <v>3611714.6848882413</v>
      </c>
      <c r="AAX31" s="49">
        <v>3678213.200200066</v>
      </c>
      <c r="AAY31" s="49">
        <v>3745936.0792627945</v>
      </c>
      <c r="AAZ31" s="49">
        <v>3814905.8649344738</v>
      </c>
      <c r="ABA31" s="49">
        <v>3885145.5151299732</v>
      </c>
      <c r="ABB31" s="49">
        <v>3956678.410462922</v>
      </c>
      <c r="ABC31" s="49">
        <v>4029528.3620283143</v>
      </c>
      <c r="ABD31" s="49">
        <v>4103719.6193285985</v>
      </c>
      <c r="ABE31" s="49">
        <v>4179276.87834553</v>
      </c>
      <c r="ABF31" s="49">
        <v>4256225.2897607125</v>
      </c>
      <c r="ABG31" s="49">
        <v>4334590.4673275072</v>
      </c>
      <c r="ABH31" s="49">
        <v>4414398.4963969216</v>
      </c>
      <c r="ABI31" s="49">
        <v>4495675.9426009441</v>
      </c>
      <c r="ABJ31" s="49">
        <v>4578449.8606949775</v>
      </c>
      <c r="ABK31" s="49">
        <v>4662747.8035640111</v>
      </c>
      <c r="ABL31" s="50">
        <v>0</v>
      </c>
      <c r="ABM31" s="50">
        <v>0</v>
      </c>
      <c r="ABN31" s="50">
        <v>0</v>
      </c>
      <c r="ABO31" s="50">
        <v>0</v>
      </c>
      <c r="ABP31" s="50">
        <v>0</v>
      </c>
      <c r="ABQ31" s="50">
        <v>0</v>
      </c>
      <c r="ABR31" s="50">
        <v>0</v>
      </c>
      <c r="ABS31" s="50">
        <v>0</v>
      </c>
      <c r="ABT31" s="50">
        <v>0</v>
      </c>
      <c r="ABU31" s="50">
        <v>0</v>
      </c>
      <c r="ABV31" s="50">
        <v>0</v>
      </c>
      <c r="ABW31" s="50">
        <v>0</v>
      </c>
      <c r="ABX31" s="50">
        <v>0</v>
      </c>
      <c r="ABY31" s="50">
        <v>0</v>
      </c>
      <c r="ABZ31" s="50">
        <v>0</v>
      </c>
      <c r="ACA31" s="50">
        <v>0</v>
      </c>
      <c r="ACB31" s="50">
        <v>0</v>
      </c>
      <c r="ACC31" s="50">
        <v>0</v>
      </c>
      <c r="ACD31" s="50">
        <v>0</v>
      </c>
      <c r="ACE31" s="50">
        <v>0</v>
      </c>
      <c r="ACF31" s="50">
        <v>0</v>
      </c>
      <c r="ACG31" s="50">
        <v>0</v>
      </c>
      <c r="ACH31" s="50">
        <v>0</v>
      </c>
      <c r="ACI31" s="50">
        <v>0</v>
      </c>
      <c r="ACJ31" s="50">
        <v>0</v>
      </c>
      <c r="ACK31" s="50">
        <v>0</v>
      </c>
      <c r="ACL31" s="49">
        <v>0</v>
      </c>
      <c r="ACM31" s="49">
        <v>0</v>
      </c>
      <c r="ACN31" s="49">
        <v>0</v>
      </c>
      <c r="ACO31" s="49">
        <v>362552.94070154609</v>
      </c>
      <c r="ACP31" s="49">
        <v>362552.94070154609</v>
      </c>
      <c r="ACQ31" s="49">
        <v>362552.94070154609</v>
      </c>
      <c r="ACR31" s="49">
        <v>362552.94070154609</v>
      </c>
      <c r="ACS31" s="49">
        <v>362552.94070154609</v>
      </c>
      <c r="ACT31" s="49">
        <v>474241.72206416726</v>
      </c>
      <c r="ACU31" s="49">
        <v>482973.41134963429</v>
      </c>
      <c r="ACV31" s="49">
        <v>491865.86759049387</v>
      </c>
      <c r="ACW31" s="49">
        <v>500922.05081121792</v>
      </c>
      <c r="ACX31" s="49">
        <v>510144.97553594073</v>
      </c>
      <c r="ACY31" s="49">
        <v>519537.71179190325</v>
      </c>
      <c r="ACZ31" s="49">
        <v>529103.3861313581</v>
      </c>
      <c r="ADA31" s="49">
        <v>538845.18267232191</v>
      </c>
      <c r="ADB31" s="49">
        <v>548766.3441584633</v>
      </c>
      <c r="ADC31" s="49">
        <v>558870.17303850222</v>
      </c>
      <c r="ADD31" s="49">
        <v>569160.03256550722</v>
      </c>
      <c r="ADE31" s="49">
        <v>579639.34791641147</v>
      </c>
      <c r="ADF31" s="49">
        <v>590311.60733214975</v>
      </c>
      <c r="ADG31" s="49">
        <v>601180.3632787891</v>
      </c>
      <c r="ADH31" s="49">
        <v>612249.23363001656</v>
      </c>
      <c r="ADI31" s="49">
        <v>623521.90287146228</v>
      </c>
      <c r="ADJ31" s="49">
        <v>635002.12332708947</v>
      </c>
      <c r="ADK31" s="49">
        <v>646693.71640829369</v>
      </c>
      <c r="ADL31" s="50">
        <v>0</v>
      </c>
      <c r="ADM31" s="50">
        <v>0</v>
      </c>
      <c r="ADN31" s="50">
        <v>0</v>
      </c>
      <c r="ADO31" s="50">
        <v>0</v>
      </c>
      <c r="ADP31" s="50">
        <v>0</v>
      </c>
      <c r="ADQ31" s="50">
        <v>0</v>
      </c>
      <c r="ADR31" s="50">
        <v>0</v>
      </c>
      <c r="ADS31" s="50">
        <v>0</v>
      </c>
      <c r="ADT31" s="50">
        <v>0</v>
      </c>
      <c r="ADU31" s="50">
        <v>0</v>
      </c>
      <c r="ADV31" s="50">
        <v>0</v>
      </c>
      <c r="ADW31" s="50">
        <v>0</v>
      </c>
      <c r="ADX31" s="50">
        <v>0</v>
      </c>
      <c r="ADY31" s="50">
        <v>0</v>
      </c>
      <c r="ADZ31" s="50">
        <v>0</v>
      </c>
      <c r="AEA31" s="50">
        <v>0</v>
      </c>
      <c r="AEB31" s="50">
        <v>0</v>
      </c>
      <c r="AEC31" s="50">
        <v>0</v>
      </c>
      <c r="AED31" s="50">
        <v>0</v>
      </c>
      <c r="AEE31" s="50">
        <v>0</v>
      </c>
      <c r="AEF31" s="50">
        <v>0</v>
      </c>
      <c r="AEG31" s="50">
        <v>0</v>
      </c>
      <c r="AEH31" s="50">
        <v>0</v>
      </c>
      <c r="AEI31" s="50">
        <v>0</v>
      </c>
      <c r="AEJ31" s="50">
        <v>0</v>
      </c>
      <c r="AEK31" s="50">
        <v>0</v>
      </c>
      <c r="AEL31" s="48">
        <v>0</v>
      </c>
      <c r="AEM31" s="48">
        <v>0</v>
      </c>
      <c r="AEN31" s="48">
        <v>0</v>
      </c>
      <c r="AEO31" s="96">
        <v>926006.33222719643</v>
      </c>
      <c r="AEP31" s="96">
        <v>943055.86455047491</v>
      </c>
      <c r="AEQ31" s="96">
        <v>960419.3110904569</v>
      </c>
      <c r="AER31" s="96">
        <v>978102.45160306443</v>
      </c>
      <c r="AES31" s="96">
        <v>996111.17226048943</v>
      </c>
      <c r="AET31" s="96">
        <v>1014451.4676105059</v>
      </c>
      <c r="AEU31" s="96">
        <v>1033129.4425718955</v>
      </c>
      <c r="AEV31" s="96">
        <v>1052151.3144665444</v>
      </c>
      <c r="AEW31" s="96">
        <v>1071523.4150890412</v>
      </c>
      <c r="AEX31" s="96">
        <v>1091252.1928143178</v>
      </c>
      <c r="AEY31" s="96">
        <v>1111344.2147441178</v>
      </c>
      <c r="AEZ31" s="96">
        <v>1131806.1688929582</v>
      </c>
      <c r="AFA31" s="96">
        <v>1152644.8664144019</v>
      </c>
      <c r="AFB31" s="96">
        <v>1173867.2438682674</v>
      </c>
      <c r="AFC31" s="96">
        <v>1195480.3655295749</v>
      </c>
      <c r="AFD31" s="96">
        <v>1217491.4257400555</v>
      </c>
      <c r="AFE31" s="96">
        <v>1239907.7513029079</v>
      </c>
      <c r="AFF31" s="96">
        <v>1262736.8039216711</v>
      </c>
      <c r="AFG31" s="96">
        <v>1285986.182683999</v>
      </c>
      <c r="AFH31" s="96">
        <v>1309663.6265911253</v>
      </c>
      <c r="AFI31" s="96">
        <v>1333777.0171340285</v>
      </c>
      <c r="AFJ31" s="96">
        <v>1358334.3809168122</v>
      </c>
      <c r="AFK31" s="96">
        <v>1383343.8923286472</v>
      </c>
      <c r="AFL31" s="49">
        <v>0</v>
      </c>
      <c r="AFM31" s="49">
        <v>0</v>
      </c>
      <c r="AFN31" s="49">
        <v>0</v>
      </c>
      <c r="AFO31" s="93">
        <v>744820.20612822438</v>
      </c>
      <c r="AFP31" s="93">
        <v>1433712.1488931209</v>
      </c>
      <c r="AFQ31" s="93">
        <v>2108623.4756954368</v>
      </c>
      <c r="AFR31" s="93">
        <v>2769766.2103384384</v>
      </c>
      <c r="AFS31" s="93">
        <v>3417349.521024684</v>
      </c>
      <c r="AFT31" s="93">
        <v>3382861.2317025703</v>
      </c>
      <c r="AFU31" s="93">
        <v>3348721.0022125146</v>
      </c>
      <c r="AFV31" s="93">
        <v>3314925.3198941574</v>
      </c>
      <c r="AFW31" s="93">
        <v>3281470.7075373195</v>
      </c>
      <c r="AFX31" s="93">
        <v>3248353.7230242314</v>
      </c>
      <c r="AFY31" s="93">
        <v>3215570.9589753761</v>
      </c>
      <c r="AFZ31" s="93">
        <v>3183119.0423989077</v>
      </c>
      <c r="AGA31" s="93">
        <v>3150994.6343436083</v>
      </c>
      <c r="AGB31" s="93">
        <v>3119194.4295553425</v>
      </c>
      <c r="AGC31" s="93">
        <v>3087715.1561369859</v>
      </c>
      <c r="AGD31" s="93">
        <v>3056553.5752117792</v>
      </c>
      <c r="AGE31" s="93">
        <v>3025706.4805900878</v>
      </c>
      <c r="AGF31" s="93">
        <v>2995170.6984395124</v>
      </c>
      <c r="AGG31" s="93">
        <v>2964943.0869583427</v>
      </c>
      <c r="AGH31" s="93">
        <v>2935020.5360522955</v>
      </c>
      <c r="AGI31" s="93">
        <v>2905399.9670145218</v>
      </c>
      <c r="AGJ31" s="93">
        <v>2876078.3322088416</v>
      </c>
      <c r="AGK31" s="93">
        <v>2847052.6147561725</v>
      </c>
      <c r="AGL31" s="49">
        <v>0</v>
      </c>
      <c r="AGM31" s="49">
        <v>0</v>
      </c>
      <c r="AGN31" s="49">
        <v>0</v>
      </c>
      <c r="AGO31" s="49">
        <v>0</v>
      </c>
      <c r="AGP31" s="49">
        <v>0</v>
      </c>
      <c r="AGQ31" s="49">
        <v>0</v>
      </c>
      <c r="AGR31" s="49">
        <v>0</v>
      </c>
      <c r="AGS31" s="49">
        <v>0</v>
      </c>
      <c r="AGT31" s="49">
        <v>0</v>
      </c>
      <c r="AGU31" s="49">
        <v>0</v>
      </c>
      <c r="AGV31" s="49">
        <v>0</v>
      </c>
      <c r="AGW31" s="49">
        <v>0</v>
      </c>
      <c r="AGX31" s="49">
        <v>0</v>
      </c>
      <c r="AGY31" s="49">
        <v>0</v>
      </c>
      <c r="AGZ31" s="49">
        <v>0</v>
      </c>
      <c r="AHA31" s="49">
        <v>0</v>
      </c>
      <c r="AHB31" s="49">
        <v>0</v>
      </c>
      <c r="AHC31" s="49">
        <v>0</v>
      </c>
      <c r="AHD31" s="49">
        <v>0</v>
      </c>
      <c r="AHE31" s="49">
        <v>0</v>
      </c>
      <c r="AHF31" s="49">
        <v>0</v>
      </c>
      <c r="AHG31" s="49">
        <v>0</v>
      </c>
      <c r="AHH31" s="49">
        <v>0</v>
      </c>
      <c r="AHI31" s="49">
        <v>0</v>
      </c>
      <c r="AHJ31" s="49">
        <v>0</v>
      </c>
      <c r="AHK31" s="49">
        <v>0</v>
      </c>
      <c r="AHL31" s="50">
        <v>0</v>
      </c>
      <c r="AHM31" s="50">
        <v>0</v>
      </c>
      <c r="AHN31" s="50">
        <v>0</v>
      </c>
      <c r="AHO31" s="50">
        <v>0</v>
      </c>
      <c r="AHP31" s="50">
        <v>0</v>
      </c>
      <c r="AHQ31" s="50">
        <v>0</v>
      </c>
      <c r="AHR31" s="50">
        <v>0</v>
      </c>
      <c r="AHS31" s="50">
        <v>0</v>
      </c>
      <c r="AHT31" s="50">
        <v>0</v>
      </c>
      <c r="AHU31" s="50">
        <v>0</v>
      </c>
      <c r="AHV31" s="50">
        <v>0</v>
      </c>
      <c r="AHW31" s="50">
        <v>0</v>
      </c>
      <c r="AHX31" s="50">
        <v>0</v>
      </c>
      <c r="AHY31" s="50">
        <v>0</v>
      </c>
      <c r="AHZ31" s="50">
        <v>0</v>
      </c>
      <c r="AIA31" s="50">
        <v>0</v>
      </c>
      <c r="AIB31" s="50">
        <v>0</v>
      </c>
      <c r="AIC31" s="50">
        <v>0</v>
      </c>
      <c r="AID31" s="50">
        <v>0</v>
      </c>
      <c r="AIE31" s="50">
        <v>0</v>
      </c>
      <c r="AIF31" s="50">
        <v>0</v>
      </c>
      <c r="AIG31" s="50">
        <v>0</v>
      </c>
      <c r="AIH31" s="50">
        <v>0</v>
      </c>
      <c r="AII31" s="50">
        <v>0</v>
      </c>
      <c r="AIJ31" s="50">
        <v>0</v>
      </c>
      <c r="AIK31" s="50">
        <v>0</v>
      </c>
      <c r="AIL31" s="49">
        <v>0</v>
      </c>
      <c r="AIM31" s="49">
        <v>0</v>
      </c>
      <c r="AIN31" s="49">
        <v>0</v>
      </c>
      <c r="AIO31" s="49">
        <v>0</v>
      </c>
      <c r="AIP31" s="49">
        <v>0</v>
      </c>
      <c r="AIQ31" s="49">
        <v>0</v>
      </c>
      <c r="AIR31" s="49">
        <v>0</v>
      </c>
      <c r="AIS31" s="49">
        <v>0</v>
      </c>
      <c r="AIT31" s="49">
        <v>0</v>
      </c>
      <c r="AIU31" s="49">
        <v>0</v>
      </c>
      <c r="AIV31" s="49">
        <v>0</v>
      </c>
      <c r="AIW31" s="49">
        <v>0</v>
      </c>
      <c r="AIX31" s="49">
        <v>0</v>
      </c>
      <c r="AIY31" s="49">
        <v>0</v>
      </c>
      <c r="AIZ31" s="49">
        <v>0</v>
      </c>
      <c r="AJA31" s="49">
        <v>0</v>
      </c>
      <c r="AJB31" s="49">
        <v>0</v>
      </c>
      <c r="AJC31" s="49">
        <v>0</v>
      </c>
      <c r="AJD31" s="49">
        <v>0</v>
      </c>
      <c r="AJE31" s="49">
        <v>0</v>
      </c>
      <c r="AJF31" s="49">
        <v>0</v>
      </c>
      <c r="AJG31" s="49">
        <v>0</v>
      </c>
      <c r="AJH31" s="49">
        <v>0</v>
      </c>
      <c r="AJI31" s="49">
        <v>0</v>
      </c>
      <c r="AJJ31" s="49">
        <v>0</v>
      </c>
      <c r="AJK31" s="49">
        <v>0</v>
      </c>
      <c r="AJL31" s="50">
        <v>0</v>
      </c>
      <c r="AJM31" s="50">
        <v>0</v>
      </c>
      <c r="AJN31" s="50">
        <v>0</v>
      </c>
      <c r="AJO31" s="50">
        <v>0</v>
      </c>
      <c r="AJP31" s="50">
        <v>0</v>
      </c>
      <c r="AJQ31" s="50">
        <v>0</v>
      </c>
      <c r="AJR31" s="50">
        <v>0</v>
      </c>
      <c r="AJS31" s="50">
        <v>0</v>
      </c>
      <c r="AJT31" s="50">
        <v>179966.27483457315</v>
      </c>
      <c r="AJU31" s="50">
        <v>178150.03423157608</v>
      </c>
      <c r="AJV31" s="50">
        <v>176352.12334024865</v>
      </c>
      <c r="AJW31" s="50">
        <v>174572.35717500615</v>
      </c>
      <c r="AJX31" s="50">
        <v>172810.55261715999</v>
      </c>
      <c r="AJY31" s="50">
        <v>171066.52839607658</v>
      </c>
      <c r="AJZ31" s="50">
        <v>169340.10507052683</v>
      </c>
      <c r="AKA31" s="50">
        <v>0</v>
      </c>
      <c r="AKB31" s="50">
        <v>0</v>
      </c>
      <c r="AKC31" s="50">
        <v>0</v>
      </c>
      <c r="AKD31" s="50">
        <v>0</v>
      </c>
      <c r="AKE31" s="50">
        <v>0</v>
      </c>
      <c r="AKF31" s="50">
        <v>0</v>
      </c>
      <c r="AKG31" s="50">
        <v>0</v>
      </c>
      <c r="AKH31" s="50">
        <v>0</v>
      </c>
      <c r="AKI31" s="50">
        <v>0</v>
      </c>
      <c r="AKJ31" s="50">
        <v>0</v>
      </c>
      <c r="AKK31" s="50">
        <v>0</v>
      </c>
      <c r="AKL31" s="51">
        <v>0</v>
      </c>
      <c r="AKM31" s="51">
        <v>0</v>
      </c>
      <c r="AKN31" s="51">
        <v>0</v>
      </c>
      <c r="AKO31" s="51">
        <v>0</v>
      </c>
      <c r="AKP31" s="51">
        <v>0</v>
      </c>
      <c r="AKQ31" s="51">
        <v>0</v>
      </c>
      <c r="AKR31" s="51">
        <v>0</v>
      </c>
      <c r="AKS31" s="51">
        <v>0</v>
      </c>
      <c r="AKT31" s="51">
        <v>0</v>
      </c>
      <c r="AKU31" s="51">
        <v>0</v>
      </c>
      <c r="AKV31" s="51">
        <v>0</v>
      </c>
      <c r="AKW31" s="51">
        <v>0</v>
      </c>
      <c r="AKX31" s="51">
        <v>0</v>
      </c>
      <c r="AKY31" s="51">
        <v>0</v>
      </c>
      <c r="AKZ31" s="51">
        <v>0</v>
      </c>
      <c r="ALA31" s="51">
        <v>0</v>
      </c>
      <c r="ALB31" s="51">
        <v>0</v>
      </c>
      <c r="ALC31" s="51">
        <v>0</v>
      </c>
      <c r="ALD31" s="51">
        <v>0</v>
      </c>
      <c r="ALE31" s="51">
        <v>0</v>
      </c>
      <c r="ALF31" s="51">
        <v>0</v>
      </c>
      <c r="ALG31" s="51">
        <v>0</v>
      </c>
      <c r="ALH31" s="51">
        <v>0</v>
      </c>
      <c r="ALI31" s="51">
        <v>0</v>
      </c>
      <c r="ALJ31" s="51">
        <v>0</v>
      </c>
      <c r="ALK31" s="51">
        <v>0</v>
      </c>
      <c r="ALL31" s="51">
        <v>0</v>
      </c>
      <c r="ALM31" s="51">
        <v>0</v>
      </c>
      <c r="ALN31" s="51">
        <v>0</v>
      </c>
      <c r="ALO31" s="51">
        <v>0</v>
      </c>
      <c r="ALP31" s="51">
        <v>0</v>
      </c>
      <c r="ALQ31" s="51">
        <v>0</v>
      </c>
      <c r="ALR31" s="51">
        <v>0</v>
      </c>
      <c r="ALS31" s="51">
        <v>0</v>
      </c>
      <c r="ALT31" s="51">
        <v>0</v>
      </c>
      <c r="ALU31" s="51">
        <v>0</v>
      </c>
      <c r="ALV31" s="51">
        <v>0</v>
      </c>
      <c r="ALW31" s="51">
        <v>0</v>
      </c>
      <c r="ALX31" s="51">
        <v>0</v>
      </c>
      <c r="ALY31" s="51">
        <v>0</v>
      </c>
      <c r="ALZ31" s="51">
        <v>0</v>
      </c>
      <c r="AMA31" s="51">
        <v>0</v>
      </c>
      <c r="AMB31" s="51">
        <v>0</v>
      </c>
      <c r="AMC31" s="51">
        <v>0</v>
      </c>
      <c r="AMD31" s="51">
        <v>0</v>
      </c>
      <c r="AME31" s="51">
        <v>0</v>
      </c>
      <c r="AMF31" s="51">
        <v>0</v>
      </c>
      <c r="AMG31" s="51">
        <v>0</v>
      </c>
      <c r="AMH31" s="51">
        <v>0</v>
      </c>
      <c r="AMI31" s="51">
        <v>0</v>
      </c>
      <c r="AMJ31" s="51">
        <v>0</v>
      </c>
      <c r="AMK31" s="51">
        <v>0</v>
      </c>
      <c r="AML31" s="50">
        <v>0</v>
      </c>
      <c r="AMM31" s="50">
        <v>0</v>
      </c>
      <c r="AMN31" s="50">
        <v>0</v>
      </c>
      <c r="AMO31" s="50">
        <v>0</v>
      </c>
      <c r="AMP31" s="50">
        <v>0</v>
      </c>
      <c r="AMQ31" s="50">
        <v>0</v>
      </c>
      <c r="AMR31" s="50">
        <v>0</v>
      </c>
      <c r="AMS31" s="50">
        <v>0</v>
      </c>
      <c r="AMT31" s="50">
        <v>0</v>
      </c>
      <c r="AMU31" s="50">
        <v>0</v>
      </c>
      <c r="AMV31" s="50">
        <v>0</v>
      </c>
      <c r="AMW31" s="50">
        <v>0</v>
      </c>
      <c r="AMX31" s="50">
        <v>0</v>
      </c>
      <c r="AMY31" s="50">
        <v>0</v>
      </c>
      <c r="AMZ31" s="50">
        <v>0</v>
      </c>
      <c r="ANA31" s="50">
        <v>0</v>
      </c>
      <c r="ANB31" s="50">
        <v>0</v>
      </c>
      <c r="ANC31" s="50">
        <v>0</v>
      </c>
      <c r="AND31" s="50">
        <v>0</v>
      </c>
      <c r="ANE31" s="50">
        <v>0</v>
      </c>
      <c r="ANF31" s="50">
        <v>0</v>
      </c>
      <c r="ANG31" s="50">
        <v>0</v>
      </c>
      <c r="ANH31" s="50">
        <v>0</v>
      </c>
      <c r="ANI31" s="50">
        <v>0</v>
      </c>
      <c r="ANJ31" s="50">
        <v>0</v>
      </c>
      <c r="ANK31" s="50">
        <v>0</v>
      </c>
      <c r="ANL31" s="50">
        <v>0</v>
      </c>
      <c r="ANM31" s="50">
        <v>0</v>
      </c>
      <c r="ANN31" s="50">
        <v>0</v>
      </c>
      <c r="ANO31" s="50">
        <v>0</v>
      </c>
      <c r="ANP31" s="50">
        <v>0</v>
      </c>
      <c r="ANQ31" s="50">
        <v>0</v>
      </c>
      <c r="ANR31" s="50">
        <v>0</v>
      </c>
      <c r="ANS31" s="50">
        <v>0</v>
      </c>
      <c r="ANT31" s="50">
        <v>0</v>
      </c>
      <c r="ANU31" s="50">
        <v>0</v>
      </c>
      <c r="ANV31" s="50">
        <v>0</v>
      </c>
      <c r="ANW31" s="50">
        <v>0</v>
      </c>
      <c r="ANX31" s="50">
        <v>0</v>
      </c>
      <c r="ANY31" s="50">
        <v>0</v>
      </c>
      <c r="ANZ31" s="50">
        <v>0</v>
      </c>
      <c r="AOA31" s="50">
        <v>0</v>
      </c>
      <c r="AOB31" s="50">
        <v>0</v>
      </c>
      <c r="AOC31" s="50">
        <v>0</v>
      </c>
      <c r="AOD31" s="50">
        <v>0</v>
      </c>
      <c r="AOE31" s="50">
        <v>0</v>
      </c>
      <c r="AOF31" s="50">
        <v>0</v>
      </c>
      <c r="AOG31" s="50">
        <v>0</v>
      </c>
      <c r="AOH31" s="50">
        <v>0</v>
      </c>
      <c r="AOI31" s="50">
        <v>0</v>
      </c>
      <c r="AOJ31" s="50">
        <v>0</v>
      </c>
      <c r="AOK31" s="50">
        <v>0</v>
      </c>
      <c r="AOL31" s="98">
        <v>250</v>
      </c>
      <c r="AOM31" s="53">
        <v>120</v>
      </c>
      <c r="AON31" s="98">
        <v>122.20942752505009</v>
      </c>
      <c r="AOO31" s="98">
        <v>124.45953480000391</v>
      </c>
      <c r="AOP31" s="98">
        <v>126.75107081618772</v>
      </c>
      <c r="AOQ31" s="98">
        <v>129.0847983552782</v>
      </c>
      <c r="AOR31" s="52">
        <v>131.46149424320896</v>
      </c>
      <c r="AOS31" s="98">
        <v>133.88194960875197</v>
      </c>
      <c r="AOT31" s="98">
        <v>136.34697014685983</v>
      </c>
      <c r="AOU31" s="98">
        <v>138.85737638685694</v>
      </c>
      <c r="AOV31" s="98">
        <v>141.4140039655683</v>
      </c>
      <c r="AOW31" s="98">
        <v>144.01770390547719</v>
      </c>
      <c r="AOX31" s="98">
        <v>146.66934289800449</v>
      </c>
      <c r="AOY31" s="98">
        <v>149.36980359200334</v>
      </c>
      <c r="AOZ31" s="98">
        <v>152.11998488756581</v>
      </c>
      <c r="APA31" s="98">
        <v>154.92080223523905</v>
      </c>
      <c r="APB31" s="98">
        <v>157.77318794075055</v>
      </c>
      <c r="APC31" s="98">
        <v>160.67809147534382</v>
      </c>
      <c r="APD31" s="98">
        <v>163.63647979182832</v>
      </c>
      <c r="APE31" s="98">
        <v>166.64933764644806</v>
      </c>
      <c r="APF31" s="98">
        <v>169.71766792667663</v>
      </c>
      <c r="APG31" s="98">
        <v>172.84249198504753</v>
      </c>
      <c r="APH31" s="98">
        <v>176.02484997913098</v>
      </c>
      <c r="API31" s="98">
        <v>179.26580121777019</v>
      </c>
      <c r="APJ31" s="98">
        <v>182.56642451369268</v>
      </c>
      <c r="APK31" s="98">
        <v>185.92781854261378</v>
      </c>
      <c r="APL31" s="98">
        <v>189.35110220895186</v>
      </c>
      <c r="APM31" s="54">
        <v>130</v>
      </c>
      <c r="APN31" s="98">
        <v>128.68802486128774</v>
      </c>
      <c r="APO31" s="98">
        <v>127.38929032845701</v>
      </c>
      <c r="APP31" s="98">
        <v>126.10366277577137</v>
      </c>
      <c r="APQ31" s="98">
        <v>124.83100992606086</v>
      </c>
      <c r="APR31" s="52">
        <v>123.57120083711213</v>
      </c>
      <c r="APS31" s="98">
        <v>122.32410588819589</v>
      </c>
      <c r="APT31" s="98">
        <v>121.08959676673035</v>
      </c>
      <c r="APU31" s="98">
        <v>119.86754645507925</v>
      </c>
      <c r="APV31" s="98">
        <v>118.65782921748308</v>
      </c>
      <c r="APW31" s="98">
        <v>117.4603205871223</v>
      </c>
      <c r="APX31" s="98">
        <v>116.27489735331093</v>
      </c>
      <c r="APY31" s="98">
        <v>115.10143754881967</v>
      </c>
      <c r="APZ31" s="98">
        <v>113.93982043732665</v>
      </c>
      <c r="AQA31" s="98">
        <v>112.78992650099502</v>
      </c>
      <c r="AQB31" s="98">
        <v>111.65163742817587</v>
      </c>
      <c r="AQC31" s="98">
        <v>110.52483610123524</v>
      </c>
      <c r="AQD31" s="98">
        <v>109.40940658450394</v>
      </c>
      <c r="AQE31" s="98">
        <v>108.30523411234908</v>
      </c>
      <c r="AQF31" s="98">
        <v>107.21220507736591</v>
      </c>
      <c r="AQG31" s="98">
        <v>106.13020701868879</v>
      </c>
      <c r="AQH31" s="98">
        <v>105.05912861042029</v>
      </c>
      <c r="AQI31" s="98">
        <v>103.99885965017687</v>
      </c>
      <c r="AQJ31" s="98">
        <v>102.94929104775026</v>
      </c>
      <c r="AQK31" s="98">
        <v>101.91031481388333</v>
      </c>
      <c r="AQL31" s="98">
        <v>100.88182404915906</v>
      </c>
      <c r="AQM31" s="98">
        <f>AOL31*0.01</f>
        <v>2.5</v>
      </c>
      <c r="AQN31" s="55">
        <v>1.2</v>
      </c>
      <c r="AQO31" s="56">
        <v>1.2220942752505008</v>
      </c>
      <c r="AQP31" s="56">
        <v>1.2445953480000391</v>
      </c>
      <c r="AQQ31" s="56">
        <v>1.2675107081618773</v>
      </c>
      <c r="AQR31" s="56">
        <v>1.2908479835527822</v>
      </c>
      <c r="AQS31" s="56">
        <v>1.3146149424320899</v>
      </c>
      <c r="AQT31" s="56">
        <v>1.3388194960875197</v>
      </c>
      <c r="AQU31" s="56">
        <v>1.3634697014685984</v>
      </c>
      <c r="AQV31" s="56">
        <v>1.3885737638685696</v>
      </c>
      <c r="AQW31" s="56">
        <v>1.4141400396556829</v>
      </c>
      <c r="AQX31" s="56">
        <v>1.4401770390547719</v>
      </c>
      <c r="AQY31" s="56">
        <v>1.4666934289800448</v>
      </c>
      <c r="AQZ31" s="56">
        <v>1.4936980359200331</v>
      </c>
      <c r="ARA31" s="56">
        <v>1.521199848875658</v>
      </c>
      <c r="ARB31" s="56">
        <v>1.5492080223523905</v>
      </c>
      <c r="ARC31" s="56">
        <v>1.5777318794075053</v>
      </c>
      <c r="ARD31" s="56">
        <v>1.6067809147534382</v>
      </c>
      <c r="ARE31" s="56">
        <v>1.6363647979182832</v>
      </c>
      <c r="ARF31" s="56">
        <v>1.6664933764644805</v>
      </c>
      <c r="ARG31" s="56">
        <v>1.6971766792667662</v>
      </c>
      <c r="ARH31" s="56">
        <v>1.7284249198504753</v>
      </c>
      <c r="ARI31" s="56">
        <v>1.7602484997913097</v>
      </c>
      <c r="ARJ31" s="56">
        <v>1.7926580121777016</v>
      </c>
      <c r="ARK31" s="56">
        <v>1.8256642451369265</v>
      </c>
      <c r="ARL31" s="56">
        <v>1.8592781854261373</v>
      </c>
      <c r="ARM31" s="56">
        <v>1.8935110220895179</v>
      </c>
      <c r="ARN31" s="55">
        <v>1.3</v>
      </c>
      <c r="ARO31" s="56">
        <v>1.2868802486128774</v>
      </c>
      <c r="ARP31" s="56">
        <v>1.2738929032845701</v>
      </c>
      <c r="ARQ31" s="56">
        <v>1.2610366277577136</v>
      </c>
      <c r="ARR31" s="56">
        <v>1.2483100992606084</v>
      </c>
      <c r="ARS31" s="56">
        <v>1.2357120083711211</v>
      </c>
      <c r="ART31" s="56">
        <v>1.2232410588819587</v>
      </c>
      <c r="ARU31" s="56">
        <v>1.2108959676673035</v>
      </c>
      <c r="ARV31" s="56">
        <v>1.1986754645507924</v>
      </c>
      <c r="ARW31" s="56">
        <v>1.1865782921748309</v>
      </c>
      <c r="ARX31" s="56">
        <v>1.174603205871223</v>
      </c>
      <c r="ARY31" s="56">
        <v>1.1627489735331094</v>
      </c>
      <c r="ARZ31" s="56">
        <v>1.1510143754881967</v>
      </c>
      <c r="ASA31" s="56">
        <v>1.1393982043732664</v>
      </c>
      <c r="ASB31" s="56">
        <v>1.1278992650099502</v>
      </c>
      <c r="ASC31" s="56">
        <v>1.1165163742817588</v>
      </c>
      <c r="ASD31" s="56">
        <v>1.1052483610123525</v>
      </c>
      <c r="ASE31" s="56">
        <v>1.0940940658450395</v>
      </c>
      <c r="ASF31" s="56">
        <v>1.0830523411234911</v>
      </c>
      <c r="ASG31" s="56">
        <v>1.0721220507736593</v>
      </c>
      <c r="ASH31" s="56">
        <v>1.0613020701868883</v>
      </c>
      <c r="ASI31" s="56">
        <v>1.0505912861042033</v>
      </c>
      <c r="ASJ31" s="56">
        <v>1.039988596501769</v>
      </c>
      <c r="ASK31" s="56">
        <v>1.029492910477503</v>
      </c>
      <c r="ASL31" s="56">
        <v>1.0191031481388337</v>
      </c>
      <c r="ASM31" s="56">
        <v>1.0088182404915911</v>
      </c>
      <c r="ASN31" s="57">
        <v>0.5</v>
      </c>
      <c r="ASO31" s="56">
        <v>120</v>
      </c>
      <c r="ASP31" s="56">
        <v>122.20942752505009</v>
      </c>
      <c r="ASQ31" s="56">
        <v>124.45953480000391</v>
      </c>
      <c r="ASR31" s="59">
        <v>101.40085665295018</v>
      </c>
      <c r="ASS31" s="59">
        <v>77.450879013166912</v>
      </c>
      <c r="AST31" s="59">
        <v>52.584597697283584</v>
      </c>
      <c r="ASU31" s="59">
        <v>26.776389921750393</v>
      </c>
      <c r="ASV31" s="59">
        <v>0</v>
      </c>
      <c r="ASW31" s="56">
        <v>0</v>
      </c>
      <c r="ASX31" s="56">
        <v>0</v>
      </c>
      <c r="ASY31" s="56">
        <v>0</v>
      </c>
      <c r="ASZ31" s="56">
        <v>0</v>
      </c>
      <c r="ATA31" s="56">
        <v>0</v>
      </c>
      <c r="ATB31" s="56">
        <v>0</v>
      </c>
      <c r="ATC31" s="56">
        <v>0</v>
      </c>
      <c r="ATD31" s="59">
        <v>0</v>
      </c>
      <c r="ATE31" s="56">
        <v>0</v>
      </c>
      <c r="ATF31" s="56">
        <v>0</v>
      </c>
      <c r="ATG31" s="56">
        <v>0</v>
      </c>
      <c r="ATH31" s="56">
        <v>0</v>
      </c>
      <c r="ATI31" s="56">
        <v>0</v>
      </c>
      <c r="ATJ31" s="56">
        <v>0</v>
      </c>
      <c r="ATK31" s="56">
        <v>0</v>
      </c>
      <c r="ATL31" s="56">
        <v>0</v>
      </c>
      <c r="ATM31" s="56">
        <v>0</v>
      </c>
      <c r="ATN31" s="56">
        <v>0</v>
      </c>
      <c r="ATO31" s="56">
        <v>130</v>
      </c>
      <c r="ATP31" s="56">
        <v>128.68802486128774</v>
      </c>
      <c r="ATQ31" s="56">
        <v>127.38929032845701</v>
      </c>
      <c r="ATR31" s="59">
        <v>100.8829302206171</v>
      </c>
      <c r="ATS31" s="59">
        <v>74.898605955636512</v>
      </c>
      <c r="ATT31" s="59">
        <v>49.428480334844856</v>
      </c>
      <c r="ATU31" s="59">
        <v>24.46482117763918</v>
      </c>
      <c r="ATV31" s="59">
        <v>0</v>
      </c>
      <c r="ATW31" s="56">
        <v>0</v>
      </c>
      <c r="ATX31" s="56">
        <v>0</v>
      </c>
      <c r="ATY31" s="56">
        <v>0</v>
      </c>
      <c r="ATZ31" s="56">
        <v>0</v>
      </c>
      <c r="AUA31" s="56">
        <v>0</v>
      </c>
      <c r="AUB31" s="56">
        <v>0</v>
      </c>
      <c r="AUC31" s="56">
        <v>0</v>
      </c>
      <c r="AUD31" s="59">
        <v>0</v>
      </c>
      <c r="AUE31" s="56">
        <v>0</v>
      </c>
      <c r="AUF31" s="56">
        <v>0</v>
      </c>
      <c r="AUG31" s="56">
        <v>0</v>
      </c>
      <c r="AUH31" s="56">
        <v>0</v>
      </c>
      <c r="AUI31" s="56">
        <v>0</v>
      </c>
      <c r="AUJ31" s="56">
        <v>0</v>
      </c>
      <c r="AUK31" s="56">
        <v>0</v>
      </c>
      <c r="AUL31" s="56">
        <v>0</v>
      </c>
      <c r="AUM31" s="56">
        <v>0</v>
      </c>
      <c r="AUN31" s="56">
        <v>0</v>
      </c>
      <c r="AUO31" s="58">
        <v>0.5</v>
      </c>
      <c r="AUP31" s="56">
        <v>1.2</v>
      </c>
      <c r="AUQ31" s="56">
        <v>1.2220942752505008</v>
      </c>
      <c r="AUR31" s="56">
        <v>1.2445953480000391</v>
      </c>
      <c r="AUS31" s="59">
        <v>1.0140085665295018</v>
      </c>
      <c r="AUT31" s="59">
        <v>0.77450879013166929</v>
      </c>
      <c r="AUU31" s="59">
        <v>0.52584597697283597</v>
      </c>
      <c r="AUV31" s="59">
        <v>0.26776389921750393</v>
      </c>
      <c r="AUW31" s="59">
        <v>0</v>
      </c>
      <c r="AUX31" s="56">
        <v>0</v>
      </c>
      <c r="AUY31" s="56">
        <v>0</v>
      </c>
      <c r="AUZ31" s="56">
        <v>0</v>
      </c>
      <c r="AVA31" s="56">
        <v>0</v>
      </c>
      <c r="AVB31" s="56">
        <v>0</v>
      </c>
      <c r="AVC31" s="56">
        <v>0</v>
      </c>
      <c r="AVD31" s="56">
        <v>0</v>
      </c>
      <c r="AVE31" s="59">
        <v>0</v>
      </c>
      <c r="AVF31" s="56">
        <v>0</v>
      </c>
      <c r="AVG31" s="56">
        <v>0</v>
      </c>
      <c r="AVH31" s="56">
        <v>0</v>
      </c>
      <c r="AVI31" s="56">
        <v>0</v>
      </c>
      <c r="AVJ31" s="56">
        <v>0</v>
      </c>
      <c r="AVK31" s="56">
        <v>0</v>
      </c>
      <c r="AVL31" s="56">
        <v>0</v>
      </c>
      <c r="AVM31" s="56">
        <v>0</v>
      </c>
      <c r="AVN31" s="56">
        <v>0</v>
      </c>
      <c r="AVO31" s="56">
        <v>0</v>
      </c>
      <c r="AVP31" s="56">
        <v>1.3</v>
      </c>
      <c r="AVQ31" s="56">
        <v>1.2868802486128774</v>
      </c>
      <c r="AVR31" s="56">
        <v>1.2738929032845701</v>
      </c>
      <c r="AVS31" s="59">
        <v>1.008829302206171</v>
      </c>
      <c r="AVT31" s="59">
        <v>0.74898605955636499</v>
      </c>
      <c r="AVU31" s="59">
        <v>0.49428480334844843</v>
      </c>
      <c r="AVV31" s="59">
        <v>0.24464821177639173</v>
      </c>
      <c r="AVW31" s="59">
        <v>0</v>
      </c>
      <c r="AVX31" s="56">
        <v>0</v>
      </c>
      <c r="AVY31" s="56">
        <v>0</v>
      </c>
      <c r="AVZ31" s="56">
        <v>0</v>
      </c>
      <c r="AWA31" s="56">
        <v>0</v>
      </c>
      <c r="AWB31" s="56">
        <v>0</v>
      </c>
      <c r="AWC31" s="56">
        <v>0</v>
      </c>
      <c r="AWD31" s="56">
        <v>0</v>
      </c>
      <c r="AWE31" s="59">
        <v>0</v>
      </c>
      <c r="AWF31" s="56">
        <v>0</v>
      </c>
      <c r="AWG31" s="56">
        <v>0</v>
      </c>
      <c r="AWH31" s="56">
        <v>0</v>
      </c>
      <c r="AWI31" s="56">
        <v>0</v>
      </c>
      <c r="AWJ31" s="56">
        <v>0</v>
      </c>
      <c r="AWK31" s="56">
        <v>0</v>
      </c>
      <c r="AWL31" s="56">
        <v>0</v>
      </c>
      <c r="AWM31" s="56">
        <v>0</v>
      </c>
      <c r="AWN31" s="56">
        <v>0</v>
      </c>
      <c r="AWO31" s="56">
        <v>0</v>
      </c>
      <c r="AWP31" s="57">
        <v>0.76</v>
      </c>
      <c r="AWQ31" s="56">
        <v>120</v>
      </c>
      <c r="AWR31" s="56">
        <v>122.20942752505009</v>
      </c>
      <c r="AWS31" s="56">
        <v>124.45953480000391</v>
      </c>
      <c r="AWT31" s="59">
        <v>35.788537642217712</v>
      </c>
      <c r="AWU31" s="56">
        <v>36.447472476784434</v>
      </c>
      <c r="AWV31" s="56">
        <v>37.118539551023709</v>
      </c>
      <c r="AWW31" s="56">
        <v>37.801962242471141</v>
      </c>
      <c r="AWX31" s="56">
        <v>38.497968041466308</v>
      </c>
      <c r="AWY31" s="56">
        <v>39.206788626877255</v>
      </c>
      <c r="AWZ31" s="56">
        <v>39.92865994321928</v>
      </c>
      <c r="AXA31" s="56">
        <v>40.66382227919356</v>
      </c>
      <c r="AXB31" s="56">
        <v>41.412520347671851</v>
      </c>
      <c r="AXC31" s="56">
        <v>42.175003367153884</v>
      </c>
      <c r="AXD31" s="56">
        <v>42.951525144724464</v>
      </c>
      <c r="AXE31" s="56">
        <v>43.742344160538082</v>
      </c>
      <c r="AXF31" s="56">
        <v>44.547723653858974</v>
      </c>
      <c r="AXG31" s="56">
        <v>45.367931710685312</v>
      </c>
      <c r="AXH31" s="56">
        <v>46.203241352986822</v>
      </c>
      <c r="AXI31" s="56">
        <v>47.053930629585331</v>
      </c>
      <c r="AXJ31" s="56">
        <v>47.92028270870869</v>
      </c>
      <c r="AXK31" s="56">
        <v>48.802585972248714</v>
      </c>
      <c r="AXL31" s="56">
        <v>49.701134111754627</v>
      </c>
      <c r="AXM31" s="56">
        <v>50.616226226193938</v>
      </c>
      <c r="AXN31" s="56">
        <v>51.548166921513229</v>
      </c>
      <c r="AXO31" s="56">
        <v>52.497266412032126</v>
      </c>
      <c r="AXP31" s="56">
        <v>53.463840623704051</v>
      </c>
      <c r="AXQ31" s="56">
        <v>130</v>
      </c>
      <c r="AXR31" s="56">
        <v>128.68802486128774</v>
      </c>
      <c r="AXS31" s="56">
        <v>127.38929032845701</v>
      </c>
      <c r="AXT31" s="59">
        <v>35.605740077864859</v>
      </c>
      <c r="AXU31" s="56">
        <v>35.246402802652476</v>
      </c>
      <c r="AXV31" s="56">
        <v>34.890692001066952</v>
      </c>
      <c r="AXW31" s="56">
        <v>34.538571074314135</v>
      </c>
      <c r="AXX31" s="56">
        <v>34.19000379295916</v>
      </c>
      <c r="AXY31" s="56">
        <v>33.844954293198846</v>
      </c>
      <c r="AXZ31" s="56">
        <v>33.503387073171695</v>
      </c>
      <c r="AYA31" s="56">
        <v>33.165266989305117</v>
      </c>
      <c r="AYB31" s="56">
        <v>32.830559252699558</v>
      </c>
      <c r="AYC31" s="56">
        <v>32.499229425549082</v>
      </c>
      <c r="AYD31" s="56">
        <v>32.171243417598113</v>
      </c>
      <c r="AYE31" s="56">
        <v>31.846567482633887</v>
      </c>
      <c r="AYF31" s="56">
        <v>31.525168215014364</v>
      </c>
      <c r="AYG31" s="56">
        <v>31.207012546231127</v>
      </c>
      <c r="AYH31" s="56">
        <v>30.892067741506995</v>
      </c>
      <c r="AYI31" s="56">
        <v>30.580301396427977</v>
      </c>
      <c r="AYJ31" s="56">
        <v>30.271681433609196</v>
      </c>
      <c r="AYK31" s="56">
        <v>29.966176099394481</v>
      </c>
      <c r="AYL31" s="56">
        <v>29.663753960589258</v>
      </c>
      <c r="AYM31" s="56">
        <v>29.364383901226411</v>
      </c>
      <c r="AYN31" s="56">
        <v>29.068035119364779</v>
      </c>
      <c r="AYO31" s="56">
        <v>28.77467712392</v>
      </c>
      <c r="AYP31" s="56">
        <v>28.484279731527266</v>
      </c>
      <c r="AYQ31" s="60">
        <v>0.76</v>
      </c>
      <c r="AYR31" s="56">
        <v>1.2</v>
      </c>
      <c r="AYS31" s="56">
        <v>1.2220942752505008</v>
      </c>
      <c r="AYT31" s="56">
        <v>1.2445953480000391</v>
      </c>
      <c r="AYU31" s="59">
        <v>0.3578853764221771</v>
      </c>
      <c r="AYV31" s="56">
        <v>0.36447472476784437</v>
      </c>
      <c r="AYW31" s="56">
        <v>0.37118539551023716</v>
      </c>
      <c r="AYX31" s="56">
        <v>0.37801962242471143</v>
      </c>
      <c r="AYY31" s="56">
        <v>0.38497968041466307</v>
      </c>
      <c r="AYZ31" s="56">
        <v>0.39206788626877259</v>
      </c>
      <c r="AZA31" s="56">
        <v>0.3992865994321928</v>
      </c>
      <c r="AZB31" s="56">
        <v>0.40663822279193557</v>
      </c>
      <c r="AZC31" s="56">
        <v>0.41412520347671855</v>
      </c>
      <c r="AZD31" s="56">
        <v>0.42175003367153874</v>
      </c>
      <c r="AZE31" s="56">
        <v>0.42951525144724462</v>
      </c>
      <c r="AZF31" s="56">
        <v>0.43742344160538082</v>
      </c>
      <c r="AZG31" s="56">
        <v>0.44547723653858973</v>
      </c>
      <c r="AZH31" s="56">
        <v>0.45367931710685311</v>
      </c>
      <c r="AZI31" s="56">
        <v>0.46203241352986818</v>
      </c>
      <c r="AZJ31" s="56">
        <v>0.47053930629585333</v>
      </c>
      <c r="AZK31" s="56">
        <v>0.47920282708708689</v>
      </c>
      <c r="AZL31" s="56">
        <v>0.48802585972248713</v>
      </c>
      <c r="AZM31" s="56">
        <v>0.49701134111754625</v>
      </c>
      <c r="AZN31" s="56">
        <v>0.50616226226193928</v>
      </c>
      <c r="AZO31" s="56">
        <v>0.51548166921513217</v>
      </c>
      <c r="AZP31" s="56">
        <v>0.52497266412032106</v>
      </c>
      <c r="AZQ31" s="56">
        <v>0.5346384062370404</v>
      </c>
      <c r="AZR31" s="56">
        <v>1.3</v>
      </c>
      <c r="AZS31" s="56">
        <v>1.2868802486128774</v>
      </c>
      <c r="AZT31" s="56">
        <v>1.2738929032845701</v>
      </c>
      <c r="AZU31" s="59">
        <v>0.35605740077864856</v>
      </c>
      <c r="AZV31" s="56">
        <v>0.35246402802652471</v>
      </c>
      <c r="AZW31" s="56">
        <v>0.34890692001066947</v>
      </c>
      <c r="AZX31" s="56">
        <v>0.34538571074314128</v>
      </c>
      <c r="AZY31" s="56">
        <v>0.34190003792959156</v>
      </c>
      <c r="AZZ31" s="56">
        <v>0.33844954293198842</v>
      </c>
      <c r="BAA31" s="56">
        <v>0.33503387073171698</v>
      </c>
      <c r="BAB31" s="56">
        <v>0.3316526698930512</v>
      </c>
      <c r="BAC31" s="56">
        <v>0.32830559252699559</v>
      </c>
      <c r="BAD31" s="56">
        <v>0.32499229425549087</v>
      </c>
      <c r="BAE31" s="56">
        <v>0.32171243417598111</v>
      </c>
      <c r="BAF31" s="56">
        <v>0.31846567482633886</v>
      </c>
      <c r="BAG31" s="56">
        <v>0.31525168215014365</v>
      </c>
      <c r="BAH31" s="56">
        <v>0.31207012546231128</v>
      </c>
      <c r="BAI31" s="56">
        <v>0.30892067741507001</v>
      </c>
      <c r="BAJ31" s="56">
        <v>0.30580301396427984</v>
      </c>
      <c r="BAK31" s="56">
        <v>0.30271681433609204</v>
      </c>
      <c r="BAL31" s="56">
        <v>0.29966176099394493</v>
      </c>
      <c r="BAM31" s="56">
        <v>0.29663753960589267</v>
      </c>
      <c r="BAN31" s="56">
        <v>0.29364383901226421</v>
      </c>
      <c r="BAO31" s="56">
        <v>0.29068035119364793</v>
      </c>
      <c r="BAP31" s="56">
        <v>0.28774677123920012</v>
      </c>
      <c r="BAQ31" s="56">
        <v>0.28484279731527279</v>
      </c>
      <c r="BAR31" s="57">
        <v>0.76</v>
      </c>
      <c r="BAS31" s="56">
        <v>120</v>
      </c>
      <c r="BAT31" s="56">
        <v>122.20942752505009</v>
      </c>
      <c r="BAU31" s="56">
        <v>124.45953480000391</v>
      </c>
      <c r="BAV31" s="56">
        <v>28.63083011377417</v>
      </c>
      <c r="BAW31" s="56">
        <v>21.868483486070659</v>
      </c>
      <c r="BAX31" s="56">
        <v>14.847415820409484</v>
      </c>
      <c r="BAY31" s="56">
        <v>7.5603924484942286</v>
      </c>
      <c r="BAZ31" s="56">
        <v>0</v>
      </c>
      <c r="BBA31" s="56">
        <v>0</v>
      </c>
      <c r="BBB31" s="56">
        <v>0</v>
      </c>
      <c r="BBC31" s="56">
        <v>0</v>
      </c>
      <c r="BBD31" s="56">
        <v>0</v>
      </c>
      <c r="BBE31" s="56">
        <v>0</v>
      </c>
      <c r="BBF31" s="56">
        <v>0</v>
      </c>
      <c r="BBG31" s="56">
        <v>0</v>
      </c>
      <c r="BBH31" s="56">
        <v>0</v>
      </c>
      <c r="BBI31" s="55">
        <v>0</v>
      </c>
      <c r="BBJ31" s="55">
        <v>0</v>
      </c>
      <c r="BBK31" s="55">
        <v>0</v>
      </c>
      <c r="BBL31" s="55">
        <v>0</v>
      </c>
      <c r="BBM31" s="55">
        <v>0</v>
      </c>
      <c r="BBN31" s="55">
        <v>0</v>
      </c>
      <c r="BBO31" s="55">
        <v>0</v>
      </c>
      <c r="BBP31" s="55">
        <v>0</v>
      </c>
      <c r="BBQ31" s="55">
        <v>0</v>
      </c>
      <c r="BBR31" s="55">
        <v>0</v>
      </c>
      <c r="BBS31" s="56">
        <v>130</v>
      </c>
      <c r="BBT31" s="56">
        <v>128.68802486128774</v>
      </c>
      <c r="BBU31" s="56">
        <v>127.38929032845701</v>
      </c>
      <c r="BBV31" s="56">
        <v>28.484592062291888</v>
      </c>
      <c r="BBW31" s="56">
        <v>21.147841681591483</v>
      </c>
      <c r="BBX31" s="56">
        <v>13.956276800426782</v>
      </c>
      <c r="BBY31" s="56">
        <v>6.9077142148628274</v>
      </c>
      <c r="BBZ31" s="56">
        <v>0</v>
      </c>
      <c r="BCA31" s="56">
        <v>0</v>
      </c>
      <c r="BCB31" s="56">
        <v>0</v>
      </c>
      <c r="BCC31" s="56">
        <v>0</v>
      </c>
      <c r="BCD31" s="56">
        <v>0</v>
      </c>
      <c r="BCE31" s="56">
        <v>0</v>
      </c>
      <c r="BCF31" s="56">
        <v>0</v>
      </c>
      <c r="BCG31" s="56">
        <v>0</v>
      </c>
      <c r="BCH31" s="56">
        <v>0</v>
      </c>
      <c r="BCI31" s="55">
        <v>0</v>
      </c>
      <c r="BCJ31" s="55">
        <v>0</v>
      </c>
      <c r="BCK31" s="55">
        <v>0</v>
      </c>
      <c r="BCL31" s="55">
        <v>0</v>
      </c>
      <c r="BCM31" s="55">
        <v>0</v>
      </c>
      <c r="BCN31" s="55">
        <v>0</v>
      </c>
      <c r="BCO31" s="55">
        <v>0</v>
      </c>
      <c r="BCP31" s="55">
        <v>0</v>
      </c>
      <c r="BCQ31" s="55">
        <v>0</v>
      </c>
      <c r="BCR31" s="55">
        <v>0</v>
      </c>
      <c r="BCS31" s="57">
        <v>0.76</v>
      </c>
      <c r="BCT31" s="56">
        <v>1.2</v>
      </c>
      <c r="BCU31" s="56">
        <v>1.2220942752505008</v>
      </c>
      <c r="BCV31" s="56">
        <v>1.2445953480000391</v>
      </c>
      <c r="BCW31" s="56">
        <v>0.28630830113774169</v>
      </c>
      <c r="BCX31" s="56">
        <v>0.21868483486070661</v>
      </c>
      <c r="BCY31" s="56">
        <v>0.14847415820409487</v>
      </c>
      <c r="BCZ31" s="56">
        <v>7.5603924484942298E-2</v>
      </c>
      <c r="BDA31" s="56">
        <v>0</v>
      </c>
      <c r="BDB31" s="56">
        <v>0</v>
      </c>
      <c r="BDC31" s="56">
        <v>0</v>
      </c>
      <c r="BDD31" s="56">
        <v>0</v>
      </c>
      <c r="BDE31" s="56">
        <v>0</v>
      </c>
      <c r="BDF31" s="56">
        <v>0</v>
      </c>
      <c r="BDG31" s="56">
        <v>0</v>
      </c>
      <c r="BDH31" s="56">
        <v>0</v>
      </c>
      <c r="BDI31" s="56">
        <v>0</v>
      </c>
      <c r="BDJ31" s="55">
        <v>0</v>
      </c>
      <c r="BDK31" s="55">
        <v>0</v>
      </c>
      <c r="BDL31" s="55">
        <v>0</v>
      </c>
      <c r="BDM31" s="55">
        <v>0</v>
      </c>
      <c r="BDN31" s="55">
        <v>0</v>
      </c>
      <c r="BDO31" s="55">
        <v>0</v>
      </c>
      <c r="BDP31" s="55">
        <v>0</v>
      </c>
      <c r="BDQ31" s="55">
        <v>0</v>
      </c>
      <c r="BDR31" s="55">
        <v>0</v>
      </c>
      <c r="BDS31" s="55">
        <v>0</v>
      </c>
      <c r="BDT31" s="56">
        <v>1.3</v>
      </c>
      <c r="BDU31" s="56">
        <v>1.2868802486128774</v>
      </c>
      <c r="BDV31" s="56">
        <v>1.2738929032845701</v>
      </c>
      <c r="BDW31" s="56">
        <v>0.28484592062291886</v>
      </c>
      <c r="BDX31" s="56">
        <v>0.21147841681591481</v>
      </c>
      <c r="BDY31" s="56">
        <v>0.13956276800426778</v>
      </c>
      <c r="BDZ31" s="56">
        <v>6.9077142148628257E-2</v>
      </c>
      <c r="BEA31" s="56">
        <v>0</v>
      </c>
      <c r="BEB31" s="56">
        <v>0</v>
      </c>
      <c r="BEC31" s="56">
        <v>0</v>
      </c>
      <c r="BED31" s="56">
        <v>0</v>
      </c>
      <c r="BEE31" s="56">
        <v>0</v>
      </c>
      <c r="BEF31" s="56">
        <v>0</v>
      </c>
      <c r="BEG31" s="56">
        <v>0</v>
      </c>
      <c r="BEH31" s="56">
        <v>0</v>
      </c>
      <c r="BEI31" s="56">
        <v>0</v>
      </c>
      <c r="BEJ31" s="55">
        <v>0</v>
      </c>
      <c r="BEK31" s="55">
        <v>0</v>
      </c>
      <c r="BEL31" s="55">
        <v>0</v>
      </c>
      <c r="BEM31" s="55">
        <v>0</v>
      </c>
      <c r="BEN31" s="55">
        <v>0</v>
      </c>
      <c r="BEO31" s="55">
        <v>0</v>
      </c>
      <c r="BEP31" s="55">
        <v>0</v>
      </c>
      <c r="BEQ31" s="55">
        <v>0</v>
      </c>
      <c r="BER31" s="55">
        <v>0</v>
      </c>
      <c r="BES31" s="55">
        <v>0</v>
      </c>
      <c r="BET31" s="57">
        <v>0</v>
      </c>
      <c r="BEU31" s="56">
        <v>120</v>
      </c>
      <c r="BEV31" s="56">
        <v>122.20942752505009</v>
      </c>
      <c r="BEW31" s="56">
        <v>124.45953480000391</v>
      </c>
      <c r="BEX31" s="56">
        <v>28.63083011377417</v>
      </c>
      <c r="BEY31" s="56">
        <v>21.868483486070659</v>
      </c>
      <c r="BEZ31" s="56">
        <v>14.847415820409484</v>
      </c>
      <c r="BFA31" s="56">
        <v>7.5603924484942286</v>
      </c>
      <c r="BFB31" s="56">
        <v>0</v>
      </c>
      <c r="BFC31" s="56">
        <v>0</v>
      </c>
      <c r="BFD31" s="56">
        <v>0</v>
      </c>
      <c r="BFE31" s="56">
        <v>0</v>
      </c>
      <c r="BFF31" s="56">
        <v>0</v>
      </c>
      <c r="BFG31" s="56">
        <v>0</v>
      </c>
      <c r="BFH31" s="56">
        <v>0</v>
      </c>
      <c r="BFI31" s="56">
        <v>0</v>
      </c>
      <c r="BFJ31" s="56">
        <v>0</v>
      </c>
      <c r="BFK31" s="56">
        <v>0</v>
      </c>
      <c r="BFL31" s="56">
        <v>0</v>
      </c>
      <c r="BFM31" s="56">
        <v>0</v>
      </c>
      <c r="BFN31" s="56">
        <v>0</v>
      </c>
      <c r="BFO31" s="56">
        <v>0</v>
      </c>
      <c r="BFP31" s="56">
        <v>0</v>
      </c>
      <c r="BFQ31" s="56">
        <v>0</v>
      </c>
      <c r="BFR31" s="56">
        <v>0</v>
      </c>
      <c r="BFS31" s="56">
        <v>0</v>
      </c>
      <c r="BFT31" s="56">
        <v>0</v>
      </c>
      <c r="BFU31" s="56">
        <v>130</v>
      </c>
      <c r="BFV31" s="56">
        <v>128.68802486128774</v>
      </c>
      <c r="BFW31" s="56">
        <v>127.38929032845701</v>
      </c>
      <c r="BFX31" s="56">
        <v>28.484592062291888</v>
      </c>
      <c r="BFY31" s="56">
        <v>21.147841681591483</v>
      </c>
      <c r="BFZ31" s="56">
        <v>13.956276800426782</v>
      </c>
      <c r="BGA31" s="56">
        <v>6.9077142148628274</v>
      </c>
      <c r="BGB31" s="56">
        <v>0</v>
      </c>
      <c r="BGC31" s="56">
        <v>0</v>
      </c>
      <c r="BGD31" s="56">
        <v>0</v>
      </c>
      <c r="BGE31" s="56">
        <v>0</v>
      </c>
      <c r="BGF31" s="56">
        <v>0</v>
      </c>
      <c r="BGG31" s="56">
        <v>0</v>
      </c>
      <c r="BGH31" s="56">
        <v>0</v>
      </c>
      <c r="BGI31" s="56">
        <v>0</v>
      </c>
      <c r="BGJ31" s="56">
        <v>0</v>
      </c>
      <c r="BGK31" s="56">
        <v>0</v>
      </c>
      <c r="BGL31" s="56">
        <v>0</v>
      </c>
      <c r="BGM31" s="56">
        <v>0</v>
      </c>
      <c r="BGN31" s="56">
        <v>0</v>
      </c>
      <c r="BGO31" s="56">
        <v>0</v>
      </c>
      <c r="BGP31" s="56">
        <v>0</v>
      </c>
      <c r="BGQ31" s="56">
        <v>0</v>
      </c>
      <c r="BGR31" s="56">
        <v>0</v>
      </c>
      <c r="BGS31" s="56">
        <v>0</v>
      </c>
      <c r="BGT31" s="56">
        <v>0</v>
      </c>
      <c r="BGU31" s="57">
        <v>0.25</v>
      </c>
      <c r="BGV31" s="56">
        <v>1.2</v>
      </c>
      <c r="BGW31" s="56">
        <v>1.2220942752505008</v>
      </c>
      <c r="BGX31" s="56">
        <v>1.2445953480000391</v>
      </c>
      <c r="BGY31" s="56">
        <v>0.28630830113774169</v>
      </c>
      <c r="BGZ31" s="56">
        <v>0.21868483486070661</v>
      </c>
      <c r="BHA31" s="56">
        <v>0.11135561865307116</v>
      </c>
      <c r="BHB31" s="56">
        <v>5.6702943363706723E-2</v>
      </c>
      <c r="BHC31" s="56">
        <v>0</v>
      </c>
      <c r="BHD31" s="56">
        <v>0</v>
      </c>
      <c r="BHE31" s="56">
        <v>0</v>
      </c>
      <c r="BHF31" s="56">
        <v>0</v>
      </c>
      <c r="BHG31" s="56">
        <v>0</v>
      </c>
      <c r="BHH31" s="56">
        <v>0</v>
      </c>
      <c r="BHI31" s="56">
        <v>0</v>
      </c>
      <c r="BHJ31" s="56">
        <v>0</v>
      </c>
      <c r="BHK31" s="59">
        <v>0</v>
      </c>
      <c r="BHL31" s="56">
        <v>0</v>
      </c>
      <c r="BHM31" s="56">
        <v>0</v>
      </c>
      <c r="BHN31" s="56">
        <v>0</v>
      </c>
      <c r="BHO31" s="56">
        <v>0</v>
      </c>
      <c r="BHP31" s="56">
        <v>0</v>
      </c>
      <c r="BHQ31" s="56">
        <v>0</v>
      </c>
      <c r="BHR31" s="56">
        <v>0</v>
      </c>
      <c r="BHS31" s="56">
        <v>0</v>
      </c>
      <c r="BHT31" s="56">
        <v>0</v>
      </c>
      <c r="BHU31" s="56">
        <v>0</v>
      </c>
      <c r="BHV31" s="56">
        <v>1.3</v>
      </c>
      <c r="BHW31" s="56">
        <v>1.2868802486128774</v>
      </c>
      <c r="BHX31" s="56">
        <v>1.2738929032845701</v>
      </c>
      <c r="BHY31" s="56">
        <v>0.28484592062291886</v>
      </c>
      <c r="BHZ31" s="56">
        <v>0.21147841681591481</v>
      </c>
      <c r="BIA31" s="59">
        <v>0.10467207600320083</v>
      </c>
      <c r="BIB31" s="56">
        <v>5.1807856611471192E-2</v>
      </c>
      <c r="BIC31" s="56">
        <v>0</v>
      </c>
      <c r="BID31" s="56">
        <v>0</v>
      </c>
      <c r="BIE31" s="56">
        <v>0</v>
      </c>
      <c r="BIF31" s="56">
        <v>0</v>
      </c>
      <c r="BIG31" s="56">
        <v>0</v>
      </c>
      <c r="BIH31" s="56">
        <v>0</v>
      </c>
      <c r="BII31" s="56">
        <v>0</v>
      </c>
      <c r="BIJ31" s="56">
        <v>0</v>
      </c>
      <c r="BIK31" s="59">
        <v>0</v>
      </c>
      <c r="BIL31" s="56">
        <v>0</v>
      </c>
      <c r="BIM31" s="56">
        <v>0</v>
      </c>
      <c r="BIN31" s="56">
        <v>0</v>
      </c>
      <c r="BIO31" s="56">
        <v>0</v>
      </c>
      <c r="BIP31" s="56">
        <v>0</v>
      </c>
      <c r="BIQ31" s="56">
        <v>0</v>
      </c>
      <c r="BIR31" s="56">
        <v>0</v>
      </c>
      <c r="BIS31" s="56">
        <v>0</v>
      </c>
      <c r="BIT31" s="56">
        <v>0</v>
      </c>
      <c r="BIU31" s="56">
        <v>0</v>
      </c>
      <c r="BIV31" s="61">
        <v>0.9</v>
      </c>
      <c r="BIW31" s="61">
        <v>0.9</v>
      </c>
      <c r="BIX31" s="61">
        <f t="shared" si="15"/>
        <v>0.71400000000000008</v>
      </c>
      <c r="BIY31" s="61">
        <f t="shared" si="15"/>
        <v>0.71400000000000008</v>
      </c>
      <c r="BIZ31" s="61">
        <v>0.1</v>
      </c>
      <c r="BJA31" s="61">
        <v>0.1</v>
      </c>
      <c r="BJB31" s="61">
        <v>0.8</v>
      </c>
      <c r="BJC31" s="61">
        <v>0.8</v>
      </c>
      <c r="BJD31" s="61">
        <v>0.8</v>
      </c>
      <c r="BJE31" s="61">
        <v>0.8</v>
      </c>
      <c r="BJF31" s="61">
        <v>1</v>
      </c>
      <c r="BJG31" s="61">
        <v>1</v>
      </c>
      <c r="BJH31" s="61">
        <f t="shared" si="16"/>
        <v>9</v>
      </c>
      <c r="BJI31" s="61">
        <f t="shared" si="16"/>
        <v>9</v>
      </c>
      <c r="BJJ31" s="62">
        <v>0.3</v>
      </c>
      <c r="BJK31" s="62">
        <v>0.3</v>
      </c>
      <c r="BJL31" s="46">
        <f t="shared" si="17"/>
        <v>1.69</v>
      </c>
      <c r="BJM31" s="46">
        <f t="shared" si="17"/>
        <v>1.5649999999999999</v>
      </c>
      <c r="BJN31" s="46">
        <f t="shared" si="17"/>
        <v>1.423</v>
      </c>
      <c r="BJO31" s="46">
        <v>1.5</v>
      </c>
      <c r="BJP31" s="61">
        <f t="shared" si="1"/>
        <v>0.65</v>
      </c>
      <c r="BJQ31" s="61">
        <f t="shared" si="1"/>
        <v>0.65</v>
      </c>
      <c r="BJR31" s="61">
        <v>0.69</v>
      </c>
      <c r="BJS31" s="61">
        <v>0.69</v>
      </c>
      <c r="BJT31" s="61">
        <v>48.83</v>
      </c>
      <c r="BJU31" s="61">
        <v>48.83</v>
      </c>
      <c r="BJV31" s="61">
        <f t="shared" si="18"/>
        <v>73.245000000000005</v>
      </c>
      <c r="BJW31" s="61">
        <f t="shared" si="18"/>
        <v>73.245000000000005</v>
      </c>
      <c r="BJX31" s="61">
        <v>4</v>
      </c>
      <c r="BJY31" s="61">
        <v>4</v>
      </c>
      <c r="BJZ31" s="63">
        <v>4082400</v>
      </c>
      <c r="BKA31" s="63">
        <v>4157564.7244022037</v>
      </c>
      <c r="BKB31" s="63">
        <v>4234113.3738961332</v>
      </c>
      <c r="BKC31" s="63">
        <v>4312071.4291667053</v>
      </c>
      <c r="BKD31" s="63">
        <v>4391464.8400465641</v>
      </c>
      <c r="BKE31" s="63">
        <v>4472320.0341539681</v>
      </c>
      <c r="BKF31" s="63">
        <v>4554663.925689741</v>
      </c>
      <c r="BKG31" s="63">
        <v>4638523.9243961703</v>
      </c>
      <c r="BKH31" s="63">
        <v>4723927.9446808724</v>
      </c>
      <c r="BKI31" s="63">
        <v>4810904.4149086326</v>
      </c>
      <c r="BKJ31" s="63">
        <v>4899482.2868643338</v>
      </c>
      <c r="BKK31" s="63">
        <v>4989691.0453901114</v>
      </c>
      <c r="BKL31" s="63">
        <v>5081560.7181999516</v>
      </c>
      <c r="BKM31" s="63">
        <v>5175121.8858749876</v>
      </c>
      <c r="BKN31" s="63">
        <v>5270405.6920428323</v>
      </c>
      <c r="BKO31" s="63">
        <v>5367443.8537443327</v>
      </c>
      <c r="BKP31" s="63">
        <v>5466268.6719911965</v>
      </c>
      <c r="BKQ31" s="63">
        <v>5566913.0425180001</v>
      </c>
      <c r="BKR31" s="63">
        <v>5669410.4667321621</v>
      </c>
      <c r="BKS31" s="63">
        <v>5773795.0628655376</v>
      </c>
      <c r="BKT31" s="63">
        <v>5880101.5773313148</v>
      </c>
      <c r="BKU31" s="63">
        <v>5988365.3962900341</v>
      </c>
      <c r="BKV31" s="63">
        <v>6098622.5574285397</v>
      </c>
      <c r="BKW31" s="63">
        <v>6210909.7619558228</v>
      </c>
      <c r="BKX31" s="63">
        <v>6325264.3868197175</v>
      </c>
      <c r="BKY31" s="63">
        <v>6441724.4971485389</v>
      </c>
      <c r="BKZ31" s="64">
        <v>4422600</v>
      </c>
      <c r="BLA31" s="64">
        <v>4377966.6057810085</v>
      </c>
      <c r="BLB31" s="64">
        <v>4333783.656974108</v>
      </c>
      <c r="BLC31" s="64">
        <v>4290046.607631742</v>
      </c>
      <c r="BLD31" s="64">
        <v>4246750.9576845905</v>
      </c>
      <c r="BLE31" s="64">
        <v>4203892.2524785539</v>
      </c>
      <c r="BLF31" s="64">
        <v>4161466.0823164242</v>
      </c>
      <c r="BLG31" s="64">
        <v>4119468.0820041667</v>
      </c>
      <c r="BLH31" s="64">
        <v>4077893.9304017965</v>
      </c>
      <c r="BLI31" s="64">
        <v>4036739.3499787748</v>
      </c>
      <c r="BLJ31" s="64">
        <v>3996000.106373901</v>
      </c>
      <c r="BLK31" s="64">
        <v>3955672.0079596387</v>
      </c>
      <c r="BLL31" s="64">
        <v>3915750.9054108458</v>
      </c>
      <c r="BLM31" s="64">
        <v>3876232.6912778532</v>
      </c>
      <c r="BLN31" s="64">
        <v>3837113.2995638512</v>
      </c>
      <c r="BLO31" s="64">
        <v>3798388.705306544</v>
      </c>
      <c r="BLP31" s="64">
        <v>3760054.9241640237</v>
      </c>
      <c r="BLQ31" s="64">
        <v>3722108.0120048253</v>
      </c>
      <c r="BLR31" s="64">
        <v>3684544.0645021168</v>
      </c>
      <c r="BLS31" s="64">
        <v>3647359.2167319893</v>
      </c>
      <c r="BLT31" s="64">
        <v>3610549.6427757936</v>
      </c>
      <c r="BLU31" s="64">
        <v>3574111.555326499</v>
      </c>
      <c r="BLV31" s="64">
        <v>3538041.2052990175</v>
      </c>
      <c r="BLW31" s="64">
        <v>3502334.8814444654</v>
      </c>
      <c r="BLX31" s="64">
        <v>3466988.9099683124</v>
      </c>
      <c r="BLY31" s="64">
        <v>3431999.6541523929</v>
      </c>
      <c r="BLZ31" s="65">
        <v>1146141.3600000001</v>
      </c>
      <c r="BMA31" s="65">
        <v>1167243.9955698529</v>
      </c>
      <c r="BMB31" s="65">
        <v>1188735.1706720318</v>
      </c>
      <c r="BMC31" s="65">
        <v>1210622.0390560143</v>
      </c>
      <c r="BMD31" s="65">
        <v>1232911.8861853695</v>
      </c>
      <c r="BME31" s="65">
        <v>1255612.131662864</v>
      </c>
      <c r="BMF31" s="65">
        <v>1278730.3317002202</v>
      </c>
      <c r="BMG31" s="65">
        <v>1302274.1816333444</v>
      </c>
      <c r="BMH31" s="65">
        <v>1326251.5184838674</v>
      </c>
      <c r="BMI31" s="65">
        <v>1350670.3235678484</v>
      </c>
      <c r="BMJ31" s="65">
        <v>1375538.7251525081</v>
      </c>
      <c r="BMK31" s="65">
        <v>1400865.0011618764</v>
      </c>
      <c r="BML31" s="65">
        <v>1426657.581932263</v>
      </c>
      <c r="BMM31" s="65">
        <v>1452925.053018451</v>
      </c>
      <c r="BMN31" s="65">
        <v>1479676.158051566</v>
      </c>
      <c r="BMO31" s="65">
        <v>1506919.8016495619</v>
      </c>
      <c r="BMP31" s="65">
        <v>1534665.0523812918</v>
      </c>
      <c r="BMQ31" s="65">
        <v>1562921.1457851555</v>
      </c>
      <c r="BMR31" s="65">
        <v>1591697.4874433267</v>
      </c>
      <c r="BMS31" s="65">
        <v>1621003.6561125794</v>
      </c>
      <c r="BMT31" s="65">
        <v>1650849.4069127622</v>
      </c>
      <c r="BMU31" s="65">
        <v>1681244.6745739761</v>
      </c>
      <c r="BMV31" s="65">
        <v>1712199.5767435397</v>
      </c>
      <c r="BMW31" s="65">
        <v>1743724.4173538422</v>
      </c>
      <c r="BMX31" s="65">
        <v>1775829.6900522043</v>
      </c>
      <c r="BMY31" s="65">
        <v>1808526.0816938921</v>
      </c>
      <c r="BMZ31" s="65">
        <v>1241653.1400000001</v>
      </c>
      <c r="BNA31" s="65">
        <v>1229122.2319185846</v>
      </c>
      <c r="BNB31" s="65">
        <v>1216717.7872207717</v>
      </c>
      <c r="BNC31" s="65">
        <v>1204438.5296233667</v>
      </c>
      <c r="BND31" s="65">
        <v>1192283.1957235741</v>
      </c>
      <c r="BNE31" s="65">
        <v>1180250.5348690068</v>
      </c>
      <c r="BNF31" s="65">
        <v>1168339.3090290073</v>
      </c>
      <c r="BNG31" s="65">
        <v>1156548.2926672664</v>
      </c>
      <c r="BNH31" s="65">
        <v>1144876.2726157312</v>
      </c>
      <c r="BNI31" s="65">
        <v>1133322.0479497819</v>
      </c>
      <c r="BNJ31" s="65">
        <v>1121884.4298646699</v>
      </c>
      <c r="BNK31" s="65">
        <v>1110562.241553202</v>
      </c>
      <c r="BNL31" s="65">
        <v>1099354.3180846607</v>
      </c>
      <c r="BNM31" s="65">
        <v>1088259.5062849452</v>
      </c>
      <c r="BNN31" s="65">
        <v>1077276.664617921</v>
      </c>
      <c r="BNO31" s="65">
        <v>1066404.6630679704</v>
      </c>
      <c r="BNP31" s="65">
        <v>1055642.3830237242</v>
      </c>
      <c r="BNQ31" s="65">
        <v>1044988.7171629696</v>
      </c>
      <c r="BNR31" s="65">
        <v>1034442.5693387187</v>
      </c>
      <c r="BNS31" s="65">
        <v>1024002.8544664261</v>
      </c>
      <c r="BNT31" s="65">
        <v>1013668.4984123464</v>
      </c>
      <c r="BNU31" s="65">
        <v>1003438.4378830174</v>
      </c>
      <c r="BNV31" s="65">
        <v>993311.62031585735</v>
      </c>
      <c r="BNW31" s="65">
        <v>983287.00377086969</v>
      </c>
      <c r="BNX31" s="65">
        <v>973363.5568234371</v>
      </c>
      <c r="BNY31" s="65">
        <v>963540.25845819945</v>
      </c>
      <c r="BNZ31" s="66">
        <v>535.00800000000004</v>
      </c>
      <c r="BOA31" s="66">
        <v>544.85851167768328</v>
      </c>
      <c r="BOB31" s="66">
        <v>554.8903899523375</v>
      </c>
      <c r="BOC31" s="66">
        <v>565.10697412689137</v>
      </c>
      <c r="BOD31" s="66">
        <v>575.51166498717225</v>
      </c>
      <c r="BOE31" s="66">
        <v>586.10792593392284</v>
      </c>
      <c r="BOF31" s="66">
        <v>596.89928413565985</v>
      </c>
      <c r="BOG31" s="66">
        <v>607.88933170275993</v>
      </c>
      <c r="BOH31" s="66">
        <v>619.08172688316301</v>
      </c>
      <c r="BOI31" s="66">
        <v>630.48019528008967</v>
      </c>
      <c r="BOJ31" s="66">
        <v>642.08853109217955</v>
      </c>
      <c r="BOK31" s="66">
        <v>653.91059837646321</v>
      </c>
      <c r="BOL31" s="66">
        <v>665.95033233458764</v>
      </c>
      <c r="BOM31" s="66">
        <v>678.21174062272337</v>
      </c>
      <c r="BON31" s="66">
        <v>690.69890468558981</v>
      </c>
      <c r="BOO31" s="66">
        <v>703.4159811150422</v>
      </c>
      <c r="BOP31" s="66">
        <v>716.36720303367292</v>
      </c>
      <c r="BOQ31" s="66">
        <v>729.55688150388744</v>
      </c>
      <c r="BOR31" s="66">
        <v>742.98940696292414</v>
      </c>
      <c r="BOS31" s="66">
        <v>756.66925068429509</v>
      </c>
      <c r="BOT31" s="66">
        <v>770.60096626613597</v>
      </c>
      <c r="BOU31" s="66">
        <v>784.78919114695748</v>
      </c>
      <c r="BOV31" s="66">
        <v>799.23864814930653</v>
      </c>
      <c r="BOW31" s="66">
        <v>813.95414705184737</v>
      </c>
      <c r="BOX31" s="66">
        <v>828.94058619038924</v>
      </c>
      <c r="BOY31" s="66">
        <v>844.20295408839092</v>
      </c>
      <c r="BOZ31" s="65">
        <v>579.59199999999998</v>
      </c>
      <c r="BPA31" s="65">
        <v>573.74269004156531</v>
      </c>
      <c r="BPB31" s="65">
        <v>567.95241200039277</v>
      </c>
      <c r="BPC31" s="65">
        <v>562.22057011949903</v>
      </c>
      <c r="BPD31" s="65">
        <v>556.54657465434968</v>
      </c>
      <c r="BPE31" s="65">
        <v>550.92984181218071</v>
      </c>
      <c r="BPF31" s="65">
        <v>545.3697936919325</v>
      </c>
      <c r="BPG31" s="65">
        <v>539.8658582247906</v>
      </c>
      <c r="BPH31" s="65">
        <v>534.41746911532539</v>
      </c>
      <c r="BPI31" s="65">
        <v>529.02406578322655</v>
      </c>
      <c r="BPJ31" s="65">
        <v>523.68509330562608</v>
      </c>
      <c r="BPK31" s="65">
        <v>518.40000236000151</v>
      </c>
      <c r="BPL31" s="65">
        <v>513.16824916765756</v>
      </c>
      <c r="BPM31" s="65">
        <v>507.98929543777712</v>
      </c>
      <c r="BPN31" s="65">
        <v>502.86260831203623</v>
      </c>
      <c r="BPO31" s="65">
        <v>497.78766030977931</v>
      </c>
      <c r="BPP31" s="65">
        <v>492.76392927374718</v>
      </c>
      <c r="BPQ31" s="65">
        <v>487.79089831635241</v>
      </c>
      <c r="BPR31" s="65">
        <v>482.86805576649715</v>
      </c>
      <c r="BPS31" s="65">
        <v>477.99489511692821</v>
      </c>
      <c r="BPT31" s="65">
        <v>473.17091497212209</v>
      </c>
      <c r="BPU31" s="65">
        <v>468.39561899669781</v>
      </c>
      <c r="BPV31" s="65">
        <v>463.66851586434859</v>
      </c>
      <c r="BPW31" s="65">
        <v>458.98911920728978</v>
      </c>
      <c r="BPX31" s="65">
        <v>454.35694756621746</v>
      </c>
      <c r="BPY31" s="65">
        <v>449.77152434077078</v>
      </c>
      <c r="BPZ31" s="66">
        <v>18694.639999636365</v>
      </c>
      <c r="BQA31" s="66">
        <v>19876.552893639426</v>
      </c>
      <c r="BQB31" s="66">
        <v>21133.188707636549</v>
      </c>
      <c r="BQC31" s="66">
        <v>22469.271575530307</v>
      </c>
      <c r="BQD31" s="66">
        <v>23889.824300508819</v>
      </c>
      <c r="BQE31" s="66">
        <v>25400.187237521157</v>
      </c>
      <c r="BQF31" s="66">
        <v>27006.038369540936</v>
      </c>
      <c r="BQG31" s="66">
        <v>28713.41465309187</v>
      </c>
      <c r="BQH31" s="66">
        <v>30528.734713280552</v>
      </c>
      <c r="BQI31" s="66">
        <v>32458.822973655027</v>
      </c>
      <c r="BQJ31" s="66">
        <v>34510.935311601723</v>
      </c>
      <c r="BQK31" s="66">
        <v>36692.78633572848</v>
      </c>
      <c r="BQL31" s="66">
        <v>39012.578387778718</v>
      </c>
      <c r="BQM31" s="66">
        <v>41479.032378105228</v>
      </c>
      <c r="BQN31" s="66">
        <v>44101.420570624934</v>
      </c>
      <c r="BQO31" s="66">
        <v>46889.601440504608</v>
      </c>
      <c r="BQP31" s="66">
        <v>49854.056735619939</v>
      </c>
      <c r="BQQ31" s="66">
        <v>53005.930881114873</v>
      </c>
      <c r="BQR31" s="66">
        <v>56357.072875196784</v>
      </c>
      <c r="BQS31" s="66">
        <v>59920.080833668355</v>
      </c>
      <c r="BQT31" s="66">
        <v>63708.349350654804</v>
      </c>
      <c r="BQU31" s="66">
        <v>67736.11985357196</v>
      </c>
      <c r="BQV31" s="66">
        <v>72018.534141636919</v>
      </c>
      <c r="BQW31" s="66">
        <v>76571.691309191694</v>
      </c>
      <c r="BQX31" s="66">
        <v>81412.708267834183</v>
      </c>
      <c r="BQY31" s="66">
        <v>86559.784094880568</v>
      </c>
      <c r="BQZ31" s="65">
        <v>20252.526666272726</v>
      </c>
      <c r="BRA31" s="65">
        <v>20930.25378430045</v>
      </c>
      <c r="BRB31" s="65">
        <v>21630.660247679931</v>
      </c>
      <c r="BRC31" s="65">
        <v>22354.504994178173</v>
      </c>
      <c r="BRD31" s="65">
        <v>23102.572358526882</v>
      </c>
      <c r="BRE31" s="65">
        <v>23875.672922302259</v>
      </c>
      <c r="BRF31" s="65">
        <v>24674.644392244907</v>
      </c>
      <c r="BRG31" s="65">
        <v>25500.352507971711</v>
      </c>
      <c r="BRH31" s="65">
        <v>26353.691980063333</v>
      </c>
      <c r="BRI31" s="65">
        <v>27235.587459543556</v>
      </c>
      <c r="BRJ31" s="65">
        <v>28146.994539801235</v>
      </c>
      <c r="BRK31" s="65">
        <v>29088.900792040346</v>
      </c>
      <c r="BRL31" s="65">
        <v>30062.32683538015</v>
      </c>
      <c r="BRM31" s="65">
        <v>31068.327442765061</v>
      </c>
      <c r="BRN31" s="65">
        <v>32107.99268388245</v>
      </c>
      <c r="BRO31" s="65">
        <v>33182.449106326836</v>
      </c>
      <c r="BRP31" s="65">
        <v>34292.860956290402</v>
      </c>
      <c r="BRQ31" s="65">
        <v>35440.431440102504</v>
      </c>
      <c r="BRR31" s="65">
        <v>36626.404027985052</v>
      </c>
      <c r="BRS31" s="65">
        <v>37852.063801436598</v>
      </c>
      <c r="BRT31" s="65">
        <v>39118.738845705055</v>
      </c>
      <c r="BRU31" s="65">
        <v>40427.801688857835</v>
      </c>
      <c r="BRV31" s="65">
        <v>41780.670789008909</v>
      </c>
      <c r="BRW31" s="65">
        <v>43178.81207131398</v>
      </c>
      <c r="BRX31" s="65">
        <v>44623.740516399586</v>
      </c>
      <c r="BRY31" s="65">
        <v>46117.021801947056</v>
      </c>
      <c r="BRZ31" s="64">
        <v>4082400</v>
      </c>
      <c r="BSA31" s="64">
        <v>4157564.7244022037</v>
      </c>
      <c r="BSB31" s="64">
        <v>4234113.3738961332</v>
      </c>
      <c r="BSC31" s="64">
        <v>28747.142861111399</v>
      </c>
      <c r="BSD31" s="64">
        <v>29276.432266977117</v>
      </c>
      <c r="BSE31" s="64">
        <v>29815.466894359815</v>
      </c>
      <c r="BSF31" s="64">
        <v>30364.426171264964</v>
      </c>
      <c r="BSG31" s="64">
        <v>0</v>
      </c>
      <c r="BSH31" s="64">
        <v>0</v>
      </c>
      <c r="BSI31" s="64">
        <v>0</v>
      </c>
      <c r="BSJ31" s="64">
        <v>0</v>
      </c>
      <c r="BSK31" s="64">
        <v>0</v>
      </c>
      <c r="BSL31" s="64">
        <v>0</v>
      </c>
      <c r="BSM31" s="64">
        <v>0</v>
      </c>
      <c r="BSN31" s="64">
        <v>0</v>
      </c>
      <c r="BSO31" s="64">
        <v>0</v>
      </c>
      <c r="BSP31" s="64">
        <v>0</v>
      </c>
      <c r="BSQ31" s="64">
        <v>0</v>
      </c>
      <c r="BSR31" s="64">
        <v>0</v>
      </c>
      <c r="BSS31" s="64">
        <v>0</v>
      </c>
      <c r="BST31" s="64">
        <v>0</v>
      </c>
      <c r="BSU31" s="64">
        <v>0</v>
      </c>
      <c r="BSV31" s="64">
        <v>0</v>
      </c>
      <c r="BSW31" s="64">
        <v>0</v>
      </c>
      <c r="BSX31" s="64">
        <v>0</v>
      </c>
      <c r="BSY31" s="64">
        <v>0</v>
      </c>
      <c r="BSZ31" s="64">
        <v>4422600</v>
      </c>
      <c r="BTA31" s="64">
        <v>4377966.6057810085</v>
      </c>
      <c r="BTB31" s="64">
        <v>4333783.656974108</v>
      </c>
      <c r="BTC31" s="63">
        <v>308883.35574948567</v>
      </c>
      <c r="BTD31" s="63">
        <v>243480.38824058275</v>
      </c>
      <c r="BTE31" s="63">
        <v>179366.06943908517</v>
      </c>
      <c r="BTF31" s="63">
        <v>116521.05030485937</v>
      </c>
      <c r="BTG31" s="63">
        <v>0</v>
      </c>
      <c r="BTH31" s="63">
        <v>0</v>
      </c>
      <c r="BTI31" s="63">
        <v>0</v>
      </c>
      <c r="BTJ31" s="63">
        <v>0</v>
      </c>
      <c r="BTK31" s="63">
        <v>0</v>
      </c>
      <c r="BTL31" s="63">
        <v>0</v>
      </c>
      <c r="BTM31" s="63">
        <v>0</v>
      </c>
      <c r="BTN31" s="63">
        <v>0</v>
      </c>
      <c r="BTO31" s="63">
        <v>0</v>
      </c>
      <c r="BTP31" s="63">
        <v>0</v>
      </c>
      <c r="BTQ31" s="63">
        <v>0</v>
      </c>
      <c r="BTR31" s="63">
        <v>0</v>
      </c>
      <c r="BTS31" s="63">
        <v>0</v>
      </c>
      <c r="BTT31" s="63">
        <v>0</v>
      </c>
      <c r="BTU31" s="63">
        <v>0</v>
      </c>
      <c r="BTV31" s="63">
        <v>0</v>
      </c>
      <c r="BTW31" s="63">
        <v>0</v>
      </c>
      <c r="BTX31" s="63">
        <v>0</v>
      </c>
      <c r="BTY31" s="63">
        <v>0</v>
      </c>
      <c r="BTZ31" s="63">
        <v>1146141.3600000001</v>
      </c>
      <c r="BUA31" s="63">
        <v>1167243.9955698531</v>
      </c>
      <c r="BUB31" s="63">
        <v>1188735.1706720321</v>
      </c>
      <c r="BUC31" s="77">
        <v>968497.63124481146</v>
      </c>
      <c r="BUD31" s="77">
        <v>739747.13171122165</v>
      </c>
      <c r="BUE31" s="77">
        <v>502244.85266514571</v>
      </c>
      <c r="BUF31" s="77">
        <v>255746.06634004405</v>
      </c>
      <c r="BUG31" s="77">
        <v>0</v>
      </c>
      <c r="BUH31" s="63">
        <v>0</v>
      </c>
      <c r="BUI31" s="63">
        <v>0</v>
      </c>
      <c r="BUJ31" s="63">
        <v>0</v>
      </c>
      <c r="BUK31" s="63">
        <v>0</v>
      </c>
      <c r="BUL31" s="63">
        <v>0</v>
      </c>
      <c r="BUM31" s="63">
        <v>0</v>
      </c>
      <c r="BUN31" s="63">
        <v>0</v>
      </c>
      <c r="BUO31" s="63">
        <v>0</v>
      </c>
      <c r="BUP31" s="63">
        <v>0</v>
      </c>
      <c r="BUQ31" s="63">
        <v>0</v>
      </c>
      <c r="BUR31" s="63">
        <v>0</v>
      </c>
      <c r="BUS31" s="63">
        <v>0</v>
      </c>
      <c r="BUT31" s="63">
        <v>0</v>
      </c>
      <c r="BUU31" s="63">
        <v>0</v>
      </c>
      <c r="BUV31" s="63">
        <v>0</v>
      </c>
      <c r="BUW31" s="63">
        <v>0</v>
      </c>
      <c r="BUX31" s="63">
        <v>0</v>
      </c>
      <c r="BUY31" s="63">
        <v>0</v>
      </c>
      <c r="BUZ31" s="63">
        <v>1241653.1400000001</v>
      </c>
      <c r="BVA31" s="63">
        <v>1229122.2319185848</v>
      </c>
      <c r="BVB31" s="63">
        <v>1216717.7872207717</v>
      </c>
      <c r="BVC31" s="77">
        <v>963550.82369869342</v>
      </c>
      <c r="BVD31" s="77">
        <v>715369.91743414465</v>
      </c>
      <c r="BVE31" s="77">
        <v>472100.21394760284</v>
      </c>
      <c r="BVF31" s="77">
        <v>233667.86180580148</v>
      </c>
      <c r="BVG31" s="77">
        <v>0</v>
      </c>
      <c r="BVH31" s="63">
        <v>0</v>
      </c>
      <c r="BVI31" s="63">
        <v>0</v>
      </c>
      <c r="BVJ31" s="63">
        <v>0</v>
      </c>
      <c r="BVK31" s="63">
        <v>0</v>
      </c>
      <c r="BVL31" s="63">
        <v>0</v>
      </c>
      <c r="BVM31" s="63">
        <v>0</v>
      </c>
      <c r="BVN31" s="63">
        <v>0</v>
      </c>
      <c r="BVO31" s="63">
        <v>0</v>
      </c>
      <c r="BVP31" s="63">
        <v>0</v>
      </c>
      <c r="BVQ31" s="63">
        <v>0</v>
      </c>
      <c r="BVR31" s="63">
        <v>0</v>
      </c>
      <c r="BVS31" s="63">
        <v>0</v>
      </c>
      <c r="BVT31" s="63">
        <v>0</v>
      </c>
      <c r="BVU31" s="63">
        <v>0</v>
      </c>
      <c r="BVV31" s="63">
        <v>0</v>
      </c>
      <c r="BVW31" s="63">
        <v>0</v>
      </c>
      <c r="BVX31" s="63">
        <v>0</v>
      </c>
      <c r="BVY31" s="63">
        <v>0</v>
      </c>
      <c r="BVZ31" s="66">
        <v>535.00800000000004</v>
      </c>
      <c r="BWA31" s="66">
        <v>544.85851167768328</v>
      </c>
      <c r="BWB31" s="66">
        <v>554.8903899523375</v>
      </c>
      <c r="BWC31" s="66">
        <v>452.08557930151306</v>
      </c>
      <c r="BWD31" s="66">
        <v>345.30699899230336</v>
      </c>
      <c r="BWE31" s="66">
        <v>234.44317037356913</v>
      </c>
      <c r="BWF31" s="66">
        <v>119.37985682713196</v>
      </c>
      <c r="BWG31" s="66">
        <v>0</v>
      </c>
      <c r="BWH31" s="66">
        <v>0</v>
      </c>
      <c r="BWI31" s="66">
        <v>0</v>
      </c>
      <c r="BWJ31" s="66">
        <v>0</v>
      </c>
      <c r="BWK31" s="66">
        <v>0</v>
      </c>
      <c r="BWL31" s="66">
        <v>0</v>
      </c>
      <c r="BWM31" s="66">
        <v>0</v>
      </c>
      <c r="BWN31" s="66">
        <v>0</v>
      </c>
      <c r="BWO31" s="66">
        <v>0</v>
      </c>
      <c r="BWP31" s="66">
        <v>0</v>
      </c>
      <c r="BWQ31" s="66">
        <v>0</v>
      </c>
      <c r="BWR31" s="66">
        <v>0</v>
      </c>
      <c r="BWS31" s="66">
        <v>0</v>
      </c>
      <c r="BWT31" s="66">
        <v>0</v>
      </c>
      <c r="BWU31" s="66">
        <v>0</v>
      </c>
      <c r="BWV31" s="66">
        <v>0</v>
      </c>
      <c r="BWW31" s="66">
        <v>0</v>
      </c>
      <c r="BWX31" s="66">
        <v>0</v>
      </c>
      <c r="BWY31" s="66">
        <v>0</v>
      </c>
      <c r="BWZ31" s="66">
        <v>579.59199999999998</v>
      </c>
      <c r="BXA31" s="66">
        <v>573.74269004156531</v>
      </c>
      <c r="BXB31" s="66">
        <v>567.95241200039277</v>
      </c>
      <c r="BXC31" s="66">
        <v>449.77645609559926</v>
      </c>
      <c r="BXD31" s="66">
        <v>333.92794479260982</v>
      </c>
      <c r="BXE31" s="66">
        <v>220.37193672487228</v>
      </c>
      <c r="BXF31" s="66">
        <v>109.07395873838652</v>
      </c>
      <c r="BXG31" s="66">
        <v>0</v>
      </c>
      <c r="BXH31" s="66">
        <v>0</v>
      </c>
      <c r="BXI31" s="66">
        <v>0</v>
      </c>
      <c r="BXJ31" s="66">
        <v>0</v>
      </c>
      <c r="BXK31" s="66">
        <v>0</v>
      </c>
      <c r="BXL31" s="66">
        <v>0</v>
      </c>
      <c r="BXM31" s="66">
        <v>0</v>
      </c>
      <c r="BXN31" s="66">
        <v>0</v>
      </c>
      <c r="BXO31" s="66">
        <v>0</v>
      </c>
      <c r="BXP31" s="66">
        <v>0</v>
      </c>
      <c r="BXQ31" s="66">
        <v>0</v>
      </c>
      <c r="BXR31" s="66">
        <v>0</v>
      </c>
      <c r="BXS31" s="66">
        <v>0</v>
      </c>
      <c r="BXT31" s="66">
        <v>0</v>
      </c>
      <c r="BXU31" s="66">
        <v>0</v>
      </c>
      <c r="BXV31" s="66">
        <v>0</v>
      </c>
      <c r="BXW31" s="66">
        <v>0</v>
      </c>
      <c r="BXX31" s="66">
        <v>0</v>
      </c>
      <c r="BXY31" s="66">
        <v>0</v>
      </c>
      <c r="BXZ31" s="66">
        <v>18694.639999636365</v>
      </c>
      <c r="BYA31" s="66">
        <v>19876.552893639426</v>
      </c>
      <c r="BYB31" s="66">
        <v>21133.188707636549</v>
      </c>
      <c r="BYC31" s="66">
        <v>17975.417260424249</v>
      </c>
      <c r="BYD31" s="66">
        <v>14333.894580305292</v>
      </c>
      <c r="BYE31" s="66">
        <v>10160.07489500846</v>
      </c>
      <c r="BYF31" s="66">
        <v>5401.2076739081867</v>
      </c>
      <c r="BYG31" s="66">
        <v>0</v>
      </c>
      <c r="BYH31" s="66">
        <v>0</v>
      </c>
      <c r="BYI31" s="66">
        <v>0</v>
      </c>
      <c r="BYJ31" s="66">
        <v>0</v>
      </c>
      <c r="BYK31" s="66">
        <v>0</v>
      </c>
      <c r="BYL31" s="66">
        <v>0</v>
      </c>
      <c r="BYM31" s="66">
        <v>0</v>
      </c>
      <c r="BYN31" s="66">
        <v>0</v>
      </c>
      <c r="BYO31" s="66">
        <v>0</v>
      </c>
      <c r="BYP31" s="66">
        <v>0</v>
      </c>
      <c r="BYQ31" s="66">
        <v>0</v>
      </c>
      <c r="BYR31" s="66">
        <v>0</v>
      </c>
      <c r="BYS31" s="66">
        <v>0</v>
      </c>
      <c r="BYT31" s="66">
        <v>0</v>
      </c>
      <c r="BYU31" s="66">
        <v>0</v>
      </c>
      <c r="BYV31" s="66">
        <v>0</v>
      </c>
      <c r="BYW31" s="66">
        <v>0</v>
      </c>
      <c r="BYX31" s="66">
        <v>0</v>
      </c>
      <c r="BYY31" s="66">
        <v>0</v>
      </c>
      <c r="BYZ31" s="65">
        <v>20252.526666272726</v>
      </c>
      <c r="BZA31" s="65">
        <v>20930.25378430045</v>
      </c>
      <c r="BZB31" s="65">
        <v>21630.660247679931</v>
      </c>
      <c r="BZC31" s="65">
        <v>17883.603995342535</v>
      </c>
      <c r="BZD31" s="65">
        <v>13861.543415116132</v>
      </c>
      <c r="BZE31" s="65">
        <v>9550.2691689209059</v>
      </c>
      <c r="BZF31" s="65">
        <v>4934.9288784489809</v>
      </c>
      <c r="BZG31" s="65">
        <v>0</v>
      </c>
      <c r="BZH31" s="65">
        <v>0</v>
      </c>
      <c r="BZI31" s="65">
        <v>0</v>
      </c>
      <c r="BZJ31" s="65">
        <v>0</v>
      </c>
      <c r="BZK31" s="65">
        <v>0</v>
      </c>
      <c r="BZL31" s="65">
        <v>0</v>
      </c>
      <c r="BZM31" s="65">
        <v>0</v>
      </c>
      <c r="BZN31" s="65">
        <v>0</v>
      </c>
      <c r="BZO31" s="65">
        <v>0</v>
      </c>
      <c r="BZP31" s="65">
        <v>0</v>
      </c>
      <c r="BZQ31" s="65">
        <v>0</v>
      </c>
      <c r="BZR31" s="65">
        <v>0</v>
      </c>
      <c r="BZS31" s="65">
        <v>0</v>
      </c>
      <c r="BZT31" s="65">
        <v>0</v>
      </c>
      <c r="BZU31" s="65">
        <v>0</v>
      </c>
      <c r="BZV31" s="65">
        <v>0</v>
      </c>
      <c r="BZW31" s="65">
        <v>0</v>
      </c>
      <c r="BZX31" s="65">
        <v>0</v>
      </c>
      <c r="BZY31" s="65">
        <v>0</v>
      </c>
      <c r="BZZ31" s="64">
        <v>4082400</v>
      </c>
      <c r="CAA31" s="64">
        <v>4157564.7244022037</v>
      </c>
      <c r="CAB31" s="64">
        <v>4234113.3738961332</v>
      </c>
      <c r="CAC31" s="66">
        <v>1034897.1430000094</v>
      </c>
      <c r="CAD31" s="66">
        <v>1053951.5616111753</v>
      </c>
      <c r="CAE31" s="66">
        <v>1073356.8081969523</v>
      </c>
      <c r="CAF31" s="66">
        <v>1093119.3421655376</v>
      </c>
      <c r="CAG31" s="66">
        <v>1113245.7418550809</v>
      </c>
      <c r="CAH31" s="66">
        <v>1133742.7067234092</v>
      </c>
      <c r="CAI31" s="66">
        <v>1154617.0595780718</v>
      </c>
      <c r="CAJ31" s="66">
        <v>1175875.7488474401</v>
      </c>
      <c r="CAK31" s="66">
        <v>1197525.8508936267</v>
      </c>
      <c r="CAL31" s="66">
        <v>1219574.5723679885</v>
      </c>
      <c r="CAM31" s="66">
        <v>1242029.2526099971</v>
      </c>
      <c r="CAN31" s="66">
        <v>1264897.3660902798</v>
      </c>
      <c r="CAO31" s="66">
        <v>1288186.5248986399</v>
      </c>
      <c r="CAP31" s="66">
        <v>1311904.4812778872</v>
      </c>
      <c r="CAQ31" s="66">
        <v>1336059.1302043197</v>
      </c>
      <c r="CAR31" s="66">
        <v>1360658.512015719</v>
      </c>
      <c r="CAS31" s="66">
        <v>1385710.8150877289</v>
      </c>
      <c r="CAT31" s="66">
        <v>1411224.3785595158</v>
      </c>
      <c r="CAU31" s="66">
        <v>1437207.6951096084</v>
      </c>
      <c r="CAV31" s="66">
        <v>1463669.4137828494</v>
      </c>
      <c r="CAW31" s="66">
        <v>1490618.3428693975</v>
      </c>
      <c r="CAX31" s="66">
        <v>1518063.4528367324</v>
      </c>
      <c r="CAY31" s="66">
        <v>1546013.8793156494</v>
      </c>
      <c r="CAZ31" s="64">
        <v>4422600</v>
      </c>
      <c r="CBA31" s="64">
        <v>4377966.6057810085</v>
      </c>
      <c r="CBB31" s="64">
        <v>4333783.656974108</v>
      </c>
      <c r="CBC31" s="64">
        <v>1029611.185831618</v>
      </c>
      <c r="CBD31" s="64">
        <v>1019220.2298443016</v>
      </c>
      <c r="CBE31" s="64">
        <v>1008934.140594853</v>
      </c>
      <c r="CBF31" s="64">
        <v>998751.85975594178</v>
      </c>
      <c r="CBG31" s="64">
        <v>988672.33968099998</v>
      </c>
      <c r="CBH31" s="64">
        <v>978694.54329643119</v>
      </c>
      <c r="CBI31" s="64">
        <v>968817.44399490592</v>
      </c>
      <c r="CBJ31" s="64">
        <v>959040.02552973619</v>
      </c>
      <c r="CBK31" s="64">
        <v>949361.28191031318</v>
      </c>
      <c r="CBL31" s="64">
        <v>939780.21729860292</v>
      </c>
      <c r="CBM31" s="64">
        <v>930295.84590668476</v>
      </c>
      <c r="CBN31" s="64">
        <v>920907.19189532427</v>
      </c>
      <c r="CBO31" s="64">
        <v>911613.28927357052</v>
      </c>
      <c r="CBP31" s="64">
        <v>902413.18179936567</v>
      </c>
      <c r="CBQ31" s="64">
        <v>893305.92288115795</v>
      </c>
      <c r="CBR31" s="64">
        <v>884290.57548050804</v>
      </c>
      <c r="CBS31" s="64">
        <v>875366.21201567736</v>
      </c>
      <c r="CBT31" s="64">
        <v>866531.91426619038</v>
      </c>
      <c r="CBU31" s="64">
        <v>857786.77327835979</v>
      </c>
      <c r="CBV31" s="64">
        <v>849129.88927176432</v>
      </c>
      <c r="CBW31" s="64">
        <v>840560.37154667161</v>
      </c>
      <c r="CBX31" s="64">
        <v>832077.33839239494</v>
      </c>
      <c r="CBY31" s="64">
        <v>823679.91699657415</v>
      </c>
      <c r="CBZ31" s="67">
        <v>1146141.3600000001</v>
      </c>
      <c r="CCA31" s="67">
        <v>1167243.9955698529</v>
      </c>
      <c r="CCB31" s="67">
        <v>1188735.1706720318</v>
      </c>
      <c r="CCC31" s="67"/>
      <c r="CCD31" s="67"/>
      <c r="CCE31" s="67"/>
      <c r="CCF31" s="67"/>
      <c r="CCG31" s="67"/>
      <c r="CCH31" s="67"/>
      <c r="CCI31" s="67"/>
      <c r="CCJ31" s="67"/>
      <c r="CCK31" s="67"/>
      <c r="CCL31" s="67"/>
      <c r="CCM31" s="67"/>
      <c r="CCN31" s="67"/>
      <c r="CCO31" s="67"/>
      <c r="CCP31" s="67"/>
      <c r="CCQ31" s="67"/>
      <c r="CCR31" s="67"/>
      <c r="CCS31" s="67"/>
      <c r="CCT31" s="67"/>
      <c r="CCU31" s="67"/>
      <c r="CCV31" s="67"/>
      <c r="CCW31" s="67"/>
      <c r="CCX31" s="67"/>
      <c r="CCY31" s="67"/>
      <c r="CCZ31" s="67">
        <v>1241653.1400000001</v>
      </c>
      <c r="CDA31" s="67">
        <v>1229122.2319185846</v>
      </c>
      <c r="CDB31" s="67">
        <v>1216717.7872207717</v>
      </c>
      <c r="CDC31" s="67"/>
      <c r="CDD31" s="67"/>
      <c r="CDE31" s="67"/>
      <c r="CDF31" s="67"/>
      <c r="CDG31" s="67"/>
      <c r="CDH31" s="67"/>
      <c r="CDI31" s="67"/>
      <c r="CDJ31" s="67"/>
      <c r="CDK31" s="67"/>
      <c r="CDL31" s="67"/>
      <c r="CDM31" s="67"/>
      <c r="CDN31" s="67"/>
      <c r="CDO31" s="67"/>
      <c r="CDP31" s="67"/>
      <c r="CDQ31" s="67"/>
      <c r="CDR31" s="67"/>
      <c r="CDS31" s="67"/>
      <c r="CDT31" s="67"/>
      <c r="CDU31" s="67"/>
      <c r="CDV31" s="67"/>
      <c r="CDW31" s="67"/>
      <c r="CDX31" s="67"/>
      <c r="CDY31" s="67"/>
      <c r="CDZ31" s="65">
        <v>535.00800000000004</v>
      </c>
      <c r="CEA31" s="65">
        <v>544.85851167768328</v>
      </c>
      <c r="CEB31" s="65">
        <v>554.8903899523375</v>
      </c>
      <c r="CEC31" s="65">
        <v>159.55961622406346</v>
      </c>
      <c r="CED31" s="65">
        <v>162.49741129049573</v>
      </c>
      <c r="CEE31" s="65">
        <v>165.4892967342841</v>
      </c>
      <c r="CEF31" s="65">
        <v>168.53626846183334</v>
      </c>
      <c r="CEG31" s="65">
        <v>171.63934071607338</v>
      </c>
      <c r="CEH31" s="65">
        <v>174.79954641406954</v>
      </c>
      <c r="CEI31" s="65">
        <v>178.01793749084885</v>
      </c>
      <c r="CEJ31" s="65">
        <v>181.29558524955658</v>
      </c>
      <c r="CEK31" s="65">
        <v>184.63358071806016</v>
      </c>
      <c r="CEL31" s="65">
        <v>188.03303501211889</v>
      </c>
      <c r="CEM31" s="65">
        <v>191.49507970523956</v>
      </c>
      <c r="CEN31" s="65">
        <v>195.020867205343</v>
      </c>
      <c r="CEO31" s="65">
        <v>198.61157113836487</v>
      </c>
      <c r="CEP31" s="65">
        <v>202.26838673891942</v>
      </c>
      <c r="CEQ31" s="65">
        <v>205.99253124815644</v>
      </c>
      <c r="CER31" s="65">
        <v>209.78524431894323</v>
      </c>
      <c r="CES31" s="65">
        <v>213.64778842850683</v>
      </c>
      <c r="CET31" s="65">
        <v>217.58144929867368</v>
      </c>
      <c r="CEU31" s="65">
        <v>221.58753632384682</v>
      </c>
      <c r="CEV31" s="65">
        <v>225.66738300686305</v>
      </c>
      <c r="CEW31" s="65">
        <v>229.82234740287458</v>
      </c>
      <c r="CEX31" s="65">
        <v>234.05381257140402</v>
      </c>
      <c r="CEY31" s="65">
        <v>238.36318703672214</v>
      </c>
      <c r="CEZ31" s="64">
        <v>579.59199999999998</v>
      </c>
      <c r="CFA31" s="64">
        <v>573.74269004156531</v>
      </c>
      <c r="CFB31" s="64">
        <v>567.95241200039277</v>
      </c>
      <c r="CFC31" s="64">
        <v>158.74463156315269</v>
      </c>
      <c r="CFD31" s="64">
        <v>157.14256225534578</v>
      </c>
      <c r="CFE31" s="64">
        <v>155.55666121755689</v>
      </c>
      <c r="CFF31" s="64">
        <v>153.98676527772216</v>
      </c>
      <c r="CFG31" s="64">
        <v>152.43271291052912</v>
      </c>
      <c r="CFH31" s="64">
        <v>150.89434422079773</v>
      </c>
      <c r="CFI31" s="64">
        <v>149.37150092702871</v>
      </c>
      <c r="CFJ31" s="64">
        <v>147.86402634511794</v>
      </c>
      <c r="CFK31" s="64">
        <v>146.3717653722357</v>
      </c>
      <c r="CFL31" s="64">
        <v>144.89456447086803</v>
      </c>
      <c r="CFM31" s="64">
        <v>143.43227165301943</v>
      </c>
      <c r="CFN31" s="64">
        <v>141.98473646457492</v>
      </c>
      <c r="CFO31" s="64">
        <v>140.55180996982003</v>
      </c>
      <c r="CFP31" s="64">
        <v>139.13334473611687</v>
      </c>
      <c r="CFQ31" s="64">
        <v>137.72919481873478</v>
      </c>
      <c r="CFR31" s="64">
        <v>136.33921574583451</v>
      </c>
      <c r="CFS31" s="64">
        <v>134.96326450360326</v>
      </c>
      <c r="CFT31" s="64">
        <v>133.60119952154034</v>
      </c>
      <c r="CFU31" s="64">
        <v>132.25288065789115</v>
      </c>
      <c r="CFV31" s="64">
        <v>130.91816918522784</v>
      </c>
      <c r="CFW31" s="64">
        <v>129.59692777617593</v>
      </c>
      <c r="CFX31" s="64">
        <v>128.28902048928492</v>
      </c>
      <c r="CFY31" s="64">
        <v>126.99431275504116</v>
      </c>
      <c r="CFZ31" s="66">
        <v>18694.639999636365</v>
      </c>
      <c r="CGA31" s="66">
        <v>19876.552893639426</v>
      </c>
      <c r="CGB31" s="66">
        <v>21133.188707636549</v>
      </c>
      <c r="CGC31" s="66">
        <v>6344.2649154438532</v>
      </c>
      <c r="CGD31" s="66">
        <v>6745.3621554377851</v>
      </c>
      <c r="CGE31" s="66">
        <v>7171.8175729471495</v>
      </c>
      <c r="CGF31" s="66">
        <v>7625.234363164499</v>
      </c>
      <c r="CGG31" s="66">
        <v>8107.3170785200573</v>
      </c>
      <c r="CGH31" s="66">
        <v>8619.8780366909814</v>
      </c>
      <c r="CGI31" s="66">
        <v>9164.8441337378899</v>
      </c>
      <c r="CGJ31" s="66">
        <v>9744.2640879816609</v>
      </c>
      <c r="CGK31" s="66">
        <v>10360.316141852749</v>
      </c>
      <c r="CGL31" s="66">
        <v>11015.316250666932</v>
      </c>
      <c r="CGM31" s="66">
        <v>11711.726789112063</v>
      </c>
      <c r="CGN31" s="66">
        <v>12452.165808176451</v>
      </c>
      <c r="CGO31" s="66">
        <v>13239.416877318949</v>
      </c>
      <c r="CGP31" s="66">
        <v>14076.439548880922</v>
      </c>
      <c r="CGQ31" s="66">
        <v>14966.380484079493</v>
      </c>
      <c r="CGR31" s="66">
        <v>15912.585282408503</v>
      </c>
      <c r="CGS31" s="66">
        <v>16918.611058918119</v>
      </c>
      <c r="CGT31" s="66">
        <v>17988.239816655474</v>
      </c>
      <c r="CGU31" s="66">
        <v>19125.492664537964</v>
      </c>
      <c r="CGV31" s="66">
        <v>20334.644934109252</v>
      </c>
      <c r="CGW31" s="66">
        <v>21620.242252007065</v>
      </c>
      <c r="CGX31" s="66">
        <v>22987.117628564949</v>
      </c>
      <c r="CGY31" s="66">
        <v>24440.409626789806</v>
      </c>
      <c r="CGZ31" s="65">
        <v>20252.526666272726</v>
      </c>
      <c r="CHA31" s="65">
        <v>20930.25378430045</v>
      </c>
      <c r="CHB31" s="65">
        <v>21630.660247679931</v>
      </c>
      <c r="CHC31" s="65">
        <v>6311.8602336503072</v>
      </c>
      <c r="CHD31" s="65">
        <v>6523.0792541722958</v>
      </c>
      <c r="CHE31" s="65">
        <v>6741.3664721794621</v>
      </c>
      <c r="CHF31" s="65">
        <v>6966.9584166338554</v>
      </c>
      <c r="CHG31" s="65">
        <v>7200.0995316626022</v>
      </c>
      <c r="CHH31" s="65">
        <v>7441.0424414296458</v>
      </c>
      <c r="CHI31" s="65">
        <v>7690.0482238711211</v>
      </c>
      <c r="CHJ31" s="65">
        <v>7947.3866935909364</v>
      </c>
      <c r="CHK31" s="65">
        <v>8213.3366942231551</v>
      </c>
      <c r="CHL31" s="65">
        <v>8488.1864005779244</v>
      </c>
      <c r="CHM31" s="65">
        <v>8772.2336308983704</v>
      </c>
      <c r="CHN31" s="65">
        <v>9065.7861695668089</v>
      </c>
      <c r="CHO31" s="65">
        <v>9369.1621006099303</v>
      </c>
      <c r="CHP31" s="65">
        <v>9682.6901523643483</v>
      </c>
      <c r="CHQ31" s="65">
        <v>10006.710053676001</v>
      </c>
      <c r="CHR31" s="65">
        <v>10341.572902019308</v>
      </c>
      <c r="CHS31" s="65">
        <v>10687.641543935037</v>
      </c>
      <c r="CHT31" s="65">
        <v>11045.290968199071</v>
      </c>
      <c r="CHU31" s="65">
        <v>11414.908712148095</v>
      </c>
      <c r="CHV31" s="65">
        <v>11796.895281602516</v>
      </c>
      <c r="CHW31" s="65">
        <v>12191.664584841594</v>
      </c>
      <c r="CHX31" s="65">
        <v>12599.644381101058</v>
      </c>
      <c r="CHY31" s="65">
        <v>13021.276744079169</v>
      </c>
      <c r="CHZ31" s="65">
        <v>4082400</v>
      </c>
      <c r="CIA31" s="65">
        <v>4157564.7244022037</v>
      </c>
      <c r="CIB31" s="65">
        <v>4234113.3738961332</v>
      </c>
      <c r="CIC31" s="65">
        <v>6899.3142866667349</v>
      </c>
      <c r="CID31" s="65">
        <v>7026.3437440745083</v>
      </c>
      <c r="CIE31" s="65">
        <v>7155.7120546463548</v>
      </c>
      <c r="CIF31" s="65">
        <v>7287.4622811035915</v>
      </c>
      <c r="CIG31" s="65">
        <v>0</v>
      </c>
      <c r="CIH31" s="65">
        <v>0</v>
      </c>
      <c r="CII31" s="65">
        <v>0</v>
      </c>
      <c r="CIJ31" s="65">
        <v>0</v>
      </c>
      <c r="CIK31" s="65">
        <v>0</v>
      </c>
      <c r="CIL31" s="65">
        <v>0</v>
      </c>
      <c r="CIM31" s="65">
        <v>0</v>
      </c>
      <c r="CIN31" s="65">
        <v>0</v>
      </c>
      <c r="CIO31" s="65">
        <v>0</v>
      </c>
      <c r="CIP31" s="65">
        <v>0</v>
      </c>
      <c r="CIQ31" s="65">
        <v>0</v>
      </c>
      <c r="CIR31" s="65">
        <v>0</v>
      </c>
      <c r="CIS31" s="65">
        <v>0</v>
      </c>
      <c r="CIT31" s="65">
        <v>0</v>
      </c>
      <c r="CIU31" s="65">
        <v>0</v>
      </c>
      <c r="CIV31" s="65">
        <v>0</v>
      </c>
      <c r="CIW31" s="65">
        <v>0</v>
      </c>
      <c r="CIX31" s="65">
        <v>0</v>
      </c>
      <c r="CIY31" s="65">
        <v>0</v>
      </c>
      <c r="CIZ31" s="64">
        <v>4422600</v>
      </c>
      <c r="CJA31" s="64">
        <v>4377966.6057810085</v>
      </c>
      <c r="CJB31" s="64">
        <v>4333783.656974108</v>
      </c>
      <c r="CJC31" s="64">
        <v>74132.005379876558</v>
      </c>
      <c r="CJD31" s="64">
        <v>58435.293177739863</v>
      </c>
      <c r="CJE31" s="64">
        <v>43047.85666538043</v>
      </c>
      <c r="CJF31" s="64">
        <v>27965.052073166247</v>
      </c>
      <c r="CJG31" s="65">
        <v>0</v>
      </c>
      <c r="CJH31" s="65">
        <v>0</v>
      </c>
      <c r="CJI31" s="65">
        <v>0</v>
      </c>
      <c r="CJJ31" s="65">
        <v>0</v>
      </c>
      <c r="CJK31" s="65">
        <v>0</v>
      </c>
      <c r="CJL31" s="65">
        <v>0</v>
      </c>
      <c r="CJM31" s="65">
        <v>0</v>
      </c>
      <c r="CJN31" s="65">
        <v>0</v>
      </c>
      <c r="CJO31" s="65">
        <v>0</v>
      </c>
      <c r="CJP31" s="65">
        <v>0</v>
      </c>
      <c r="CJQ31" s="65">
        <v>0</v>
      </c>
      <c r="CJR31" s="65">
        <v>0</v>
      </c>
      <c r="CJS31" s="65">
        <v>0</v>
      </c>
      <c r="CJT31" s="65">
        <v>0</v>
      </c>
      <c r="CJU31" s="65">
        <v>0</v>
      </c>
      <c r="CJV31" s="65">
        <v>0</v>
      </c>
      <c r="CJW31" s="65">
        <v>0</v>
      </c>
      <c r="CJX31" s="65">
        <v>0</v>
      </c>
      <c r="CJY31" s="65">
        <v>0</v>
      </c>
      <c r="CJZ31" s="67">
        <v>1146141.3600000001</v>
      </c>
      <c r="CKA31" s="67">
        <v>1167243.9955698529</v>
      </c>
      <c r="CKB31" s="67">
        <v>1188735.1706720318</v>
      </c>
      <c r="CKC31" s="67"/>
      <c r="CKD31" s="67"/>
      <c r="CKE31" s="67"/>
      <c r="CKF31" s="67"/>
      <c r="CKG31" s="67"/>
      <c r="CKH31" s="67"/>
      <c r="CKI31" s="67"/>
      <c r="CKJ31" s="67"/>
      <c r="CKK31" s="67"/>
      <c r="CKL31" s="67"/>
      <c r="CKM31" s="67"/>
      <c r="CKN31" s="67"/>
      <c r="CKO31" s="67"/>
      <c r="CKP31" s="67"/>
      <c r="CKQ31" s="67"/>
      <c r="CKR31" s="67"/>
      <c r="CKS31" s="67"/>
      <c r="CKT31" s="67"/>
      <c r="CKU31" s="67"/>
      <c r="CKV31" s="67"/>
      <c r="CKW31" s="67"/>
      <c r="CKX31" s="67"/>
      <c r="CKY31" s="67"/>
      <c r="CKZ31" s="67">
        <v>1241653.1400000001</v>
      </c>
      <c r="CLA31" s="67">
        <v>1229122.2319185846</v>
      </c>
      <c r="CLB31" s="67">
        <v>1216717.7872207717</v>
      </c>
      <c r="CLC31" s="67"/>
      <c r="CLD31" s="67"/>
      <c r="CLE31" s="67"/>
      <c r="CLF31" s="67"/>
      <c r="CLG31" s="67"/>
      <c r="CLH31" s="67"/>
      <c r="CLI31" s="67"/>
      <c r="CLJ31" s="67"/>
      <c r="CLK31" s="67"/>
      <c r="CLL31" s="67"/>
      <c r="CLM31" s="67"/>
      <c r="CLN31" s="67"/>
      <c r="CLO31" s="67"/>
      <c r="CLP31" s="67"/>
      <c r="CLQ31" s="67"/>
      <c r="CLR31" s="67"/>
      <c r="CLS31" s="67"/>
      <c r="CLT31" s="67"/>
      <c r="CLU31" s="67"/>
      <c r="CLV31" s="67"/>
      <c r="CLW31" s="67"/>
      <c r="CLX31" s="67"/>
      <c r="CLY31" s="67"/>
      <c r="CLZ31" s="66">
        <v>535.00800000000004</v>
      </c>
      <c r="CMA31" s="66">
        <v>544.85851167768328</v>
      </c>
      <c r="CMB31" s="66">
        <v>554.8903899523375</v>
      </c>
      <c r="CMC31" s="66">
        <v>127.64769297925076</v>
      </c>
      <c r="CMD31" s="66">
        <v>97.49844677429742</v>
      </c>
      <c r="CME31" s="66">
        <v>66.195718693713644</v>
      </c>
      <c r="CMF31" s="66">
        <v>33.70725369236667</v>
      </c>
      <c r="CMG31" s="66">
        <v>0</v>
      </c>
      <c r="CMH31" s="66">
        <v>0</v>
      </c>
      <c r="CMI31" s="66">
        <v>0</v>
      </c>
      <c r="CMJ31" s="66">
        <v>0</v>
      </c>
      <c r="CMK31" s="66">
        <v>0</v>
      </c>
      <c r="CML31" s="66">
        <v>0</v>
      </c>
      <c r="CMM31" s="66">
        <v>0</v>
      </c>
      <c r="CMN31" s="66">
        <v>0</v>
      </c>
      <c r="CMO31" s="66">
        <v>0</v>
      </c>
      <c r="CMP31" s="66">
        <v>0</v>
      </c>
      <c r="CMQ31" s="66">
        <v>0</v>
      </c>
      <c r="CMR31" s="66">
        <v>0</v>
      </c>
      <c r="CMS31" s="66">
        <v>0</v>
      </c>
      <c r="CMT31" s="66">
        <v>0</v>
      </c>
      <c r="CMU31" s="66">
        <v>0</v>
      </c>
      <c r="CMV31" s="66">
        <v>0</v>
      </c>
      <c r="CMW31" s="66">
        <v>0</v>
      </c>
      <c r="CMX31" s="66">
        <v>0</v>
      </c>
      <c r="CMY31" s="66">
        <v>0</v>
      </c>
      <c r="CMZ31" s="66">
        <v>579.59199999999998</v>
      </c>
      <c r="CNA31" s="66">
        <v>573.74269004156531</v>
      </c>
      <c r="CNB31" s="66">
        <v>567.95241200039277</v>
      </c>
      <c r="CNC31" s="66">
        <v>126.99570525052215</v>
      </c>
      <c r="CND31" s="66">
        <v>94.285537353207474</v>
      </c>
      <c r="CNE31" s="66">
        <v>62.222664487022769</v>
      </c>
      <c r="CNF31" s="66">
        <v>30.797353055544431</v>
      </c>
      <c r="CNG31" s="66">
        <v>0</v>
      </c>
      <c r="CNH31" s="66">
        <v>0</v>
      </c>
      <c r="CNI31" s="66">
        <v>0</v>
      </c>
      <c r="CNJ31" s="66">
        <v>0</v>
      </c>
      <c r="CNK31" s="66">
        <v>0</v>
      </c>
      <c r="CNL31" s="66">
        <v>0</v>
      </c>
      <c r="CNM31" s="66">
        <v>0</v>
      </c>
      <c r="CNN31" s="66">
        <v>0</v>
      </c>
      <c r="CNO31" s="66">
        <v>0</v>
      </c>
      <c r="CNP31" s="66">
        <v>0</v>
      </c>
      <c r="CNQ31" s="66">
        <v>0</v>
      </c>
      <c r="CNR31" s="66">
        <v>0</v>
      </c>
      <c r="CNS31" s="66">
        <v>0</v>
      </c>
      <c r="CNT31" s="66">
        <v>0</v>
      </c>
      <c r="CNU31" s="66">
        <v>0</v>
      </c>
      <c r="CNV31" s="66">
        <v>0</v>
      </c>
      <c r="CNW31" s="66">
        <v>0</v>
      </c>
      <c r="CNX31" s="66">
        <v>0</v>
      </c>
      <c r="CNY31" s="66">
        <v>0</v>
      </c>
      <c r="CNZ31" s="66">
        <v>18694.639999636365</v>
      </c>
      <c r="COA31" s="66">
        <v>19876.552893639426</v>
      </c>
      <c r="COB31" s="66">
        <v>21133.188707636549</v>
      </c>
      <c r="COC31" s="66">
        <v>5075.4119323550831</v>
      </c>
      <c r="COD31" s="66">
        <v>4047.2172932626709</v>
      </c>
      <c r="COE31" s="66">
        <v>2868.7270291788595</v>
      </c>
      <c r="COF31" s="66">
        <v>1525.0468726328997</v>
      </c>
      <c r="COG31" s="66">
        <v>0</v>
      </c>
      <c r="COH31" s="66">
        <v>0</v>
      </c>
      <c r="COI31" s="66">
        <v>0</v>
      </c>
      <c r="COJ31" s="66">
        <v>0</v>
      </c>
      <c r="COK31" s="66">
        <v>0</v>
      </c>
      <c r="COL31" s="66">
        <v>0</v>
      </c>
      <c r="COM31" s="66">
        <v>0</v>
      </c>
      <c r="CON31" s="66">
        <v>0</v>
      </c>
      <c r="COO31" s="66">
        <v>0</v>
      </c>
      <c r="COP31" s="66">
        <v>0</v>
      </c>
      <c r="COQ31" s="66">
        <v>0</v>
      </c>
      <c r="COR31" s="66">
        <v>0</v>
      </c>
      <c r="COS31" s="66">
        <v>0</v>
      </c>
      <c r="COT31" s="66">
        <v>0</v>
      </c>
      <c r="COU31" s="66">
        <v>0</v>
      </c>
      <c r="COV31" s="66">
        <v>0</v>
      </c>
      <c r="COW31" s="66">
        <v>0</v>
      </c>
      <c r="COX31" s="66">
        <v>0</v>
      </c>
      <c r="COY31" s="66">
        <v>0</v>
      </c>
      <c r="COZ31" s="65">
        <v>20252.526666272726</v>
      </c>
      <c r="CPA31" s="65">
        <v>20930.25378430045</v>
      </c>
      <c r="CPB31" s="65">
        <v>21630.660247679931</v>
      </c>
      <c r="CPC31" s="65">
        <v>5049.4881869202463</v>
      </c>
      <c r="CPD31" s="65">
        <v>3913.8475525033768</v>
      </c>
      <c r="CPE31" s="65">
        <v>2696.5465888717845</v>
      </c>
      <c r="CPF31" s="65">
        <v>1393.391683326771</v>
      </c>
      <c r="CPG31" s="65">
        <v>0</v>
      </c>
      <c r="CPH31" s="65">
        <v>0</v>
      </c>
      <c r="CPI31" s="65">
        <v>0</v>
      </c>
      <c r="CPJ31" s="65">
        <v>0</v>
      </c>
      <c r="CPK31" s="65">
        <v>0</v>
      </c>
      <c r="CPL31" s="65">
        <v>0</v>
      </c>
      <c r="CPM31" s="65">
        <v>0</v>
      </c>
      <c r="CPN31" s="65">
        <v>0</v>
      </c>
      <c r="CPO31" s="65">
        <v>0</v>
      </c>
      <c r="CPP31" s="65">
        <v>0</v>
      </c>
      <c r="CPQ31" s="65">
        <v>0</v>
      </c>
      <c r="CPR31" s="65">
        <v>0</v>
      </c>
      <c r="CPS31" s="65">
        <v>0</v>
      </c>
      <c r="CPT31" s="65">
        <v>0</v>
      </c>
      <c r="CPU31" s="65">
        <v>0</v>
      </c>
      <c r="CPV31" s="65">
        <v>0</v>
      </c>
      <c r="CPW31" s="65">
        <v>0</v>
      </c>
      <c r="CPX31" s="65">
        <v>0</v>
      </c>
      <c r="CPY31" s="65">
        <v>0</v>
      </c>
      <c r="CPZ31" s="66">
        <v>4082400</v>
      </c>
      <c r="CQA31" s="66">
        <v>4157564.7244022037</v>
      </c>
      <c r="CQB31" s="66">
        <v>4234113.3738961332</v>
      </c>
      <c r="CQC31" s="66">
        <v>6899.3142866667349</v>
      </c>
      <c r="CQD31" s="66">
        <v>7026.3437440745083</v>
      </c>
      <c r="CQE31" s="66">
        <v>7155.7120546463548</v>
      </c>
      <c r="CQF31" s="66">
        <v>7287.4622811035915</v>
      </c>
      <c r="CQG31" s="66">
        <v>0</v>
      </c>
      <c r="CQH31" s="66">
        <v>0</v>
      </c>
      <c r="CQI31" s="66">
        <v>0</v>
      </c>
      <c r="CQJ31" s="66">
        <v>0</v>
      </c>
      <c r="CQK31" s="66">
        <v>0</v>
      </c>
      <c r="CQL31" s="66">
        <v>0</v>
      </c>
      <c r="CQM31" s="66">
        <v>0</v>
      </c>
      <c r="CQN31" s="66">
        <v>0</v>
      </c>
      <c r="CQO31" s="66">
        <v>0</v>
      </c>
      <c r="CQP31" s="66">
        <v>0</v>
      </c>
      <c r="CQQ31" s="66">
        <v>0</v>
      </c>
      <c r="CQR31" s="66">
        <v>0</v>
      </c>
      <c r="CQS31" s="66">
        <v>0</v>
      </c>
      <c r="CQT31" s="66">
        <v>0</v>
      </c>
      <c r="CQU31" s="66">
        <v>0</v>
      </c>
      <c r="CQV31" s="66">
        <v>0</v>
      </c>
      <c r="CQW31" s="66">
        <v>0</v>
      </c>
      <c r="CQX31" s="66">
        <v>0</v>
      </c>
      <c r="CQY31" s="66">
        <v>0</v>
      </c>
      <c r="CQZ31" s="66">
        <v>4422600</v>
      </c>
      <c r="CRA31" s="66">
        <v>4377966.6057810085</v>
      </c>
      <c r="CRB31" s="66">
        <v>4333783.656974108</v>
      </c>
      <c r="CRC31" s="66">
        <v>74132.005379876558</v>
      </c>
      <c r="CRD31" s="66">
        <v>58435.293177739863</v>
      </c>
      <c r="CRE31" s="66">
        <v>43047.85666538043</v>
      </c>
      <c r="CRF31" s="66">
        <v>27965.052073166247</v>
      </c>
      <c r="CRG31" s="66">
        <v>0</v>
      </c>
      <c r="CRH31" s="66">
        <v>0</v>
      </c>
      <c r="CRI31" s="66">
        <v>0</v>
      </c>
      <c r="CRJ31" s="66">
        <v>0</v>
      </c>
      <c r="CRK31" s="66">
        <v>0</v>
      </c>
      <c r="CRL31" s="66">
        <v>0</v>
      </c>
      <c r="CRM31" s="66">
        <v>0</v>
      </c>
      <c r="CRN31" s="66">
        <v>0</v>
      </c>
      <c r="CRO31" s="66">
        <v>0</v>
      </c>
      <c r="CRP31" s="66">
        <v>0</v>
      </c>
      <c r="CRQ31" s="66">
        <v>0</v>
      </c>
      <c r="CRR31" s="66">
        <v>0</v>
      </c>
      <c r="CRS31" s="66">
        <v>0</v>
      </c>
      <c r="CRT31" s="66">
        <v>0</v>
      </c>
      <c r="CRU31" s="66">
        <v>0</v>
      </c>
      <c r="CRV31" s="66">
        <v>0</v>
      </c>
      <c r="CRW31" s="66">
        <v>0</v>
      </c>
      <c r="CRX31" s="66">
        <v>0</v>
      </c>
      <c r="CRY31" s="66">
        <v>0</v>
      </c>
      <c r="CRZ31" s="67">
        <v>1146141.3600000001</v>
      </c>
      <c r="CSA31" s="67">
        <v>1167243.9955698529</v>
      </c>
      <c r="CSB31" s="67">
        <v>1188735.1706720318</v>
      </c>
      <c r="CSC31" s="67"/>
      <c r="CSD31" s="67"/>
      <c r="CSE31" s="67"/>
      <c r="CSF31" s="67"/>
      <c r="CSG31" s="67"/>
      <c r="CSH31" s="67"/>
      <c r="CSI31" s="67"/>
      <c r="CSJ31" s="67"/>
      <c r="CSK31" s="67"/>
      <c r="CSL31" s="67"/>
      <c r="CSM31" s="67"/>
      <c r="CSN31" s="67"/>
      <c r="CSO31" s="67"/>
      <c r="CSP31" s="67"/>
      <c r="CSQ31" s="67"/>
      <c r="CSR31" s="67"/>
      <c r="CSS31" s="67"/>
      <c r="CST31" s="67"/>
      <c r="CSU31" s="67"/>
      <c r="CSV31" s="67"/>
      <c r="CSW31" s="67"/>
      <c r="CSX31" s="67"/>
      <c r="CSY31" s="67"/>
      <c r="CSZ31" s="67">
        <v>1241653.1400000001</v>
      </c>
      <c r="CTA31" s="67">
        <v>1229122.2319185846</v>
      </c>
      <c r="CTB31" s="67">
        <v>1216717.7872207717</v>
      </c>
      <c r="CTC31" s="67"/>
      <c r="CTD31" s="67"/>
      <c r="CTE31" s="67"/>
      <c r="CTF31" s="67"/>
      <c r="CTG31" s="67"/>
      <c r="CTH31" s="67"/>
      <c r="CTI31" s="67"/>
      <c r="CTJ31" s="67"/>
      <c r="CTK31" s="67"/>
      <c r="CTL31" s="67"/>
      <c r="CTM31" s="67"/>
      <c r="CTN31" s="67"/>
      <c r="CTO31" s="67"/>
      <c r="CTP31" s="67"/>
      <c r="CTQ31" s="67"/>
      <c r="CTR31" s="67"/>
      <c r="CTS31" s="67"/>
      <c r="CTT31" s="67"/>
      <c r="CTU31" s="67"/>
      <c r="CTV31" s="67"/>
      <c r="CTW31" s="67"/>
      <c r="CTX31" s="67"/>
      <c r="CTY31" s="67"/>
      <c r="CTZ31" s="66">
        <v>535.00800000000004</v>
      </c>
      <c r="CUA31" s="66">
        <v>544.85851167768328</v>
      </c>
      <c r="CUB31" s="66">
        <v>554.8903899523375</v>
      </c>
      <c r="CUC31" s="66">
        <v>155.60856166836263</v>
      </c>
      <c r="CUD31" s="66">
        <v>118.85520774679402</v>
      </c>
      <c r="CUE31" s="66">
        <v>80.695704983925538</v>
      </c>
      <c r="CUF31" s="66">
        <v>41.090732957566132</v>
      </c>
      <c r="CUG31" s="66">
        <v>0</v>
      </c>
      <c r="CUH31" s="66">
        <v>0</v>
      </c>
      <c r="CUI31" s="66">
        <v>0</v>
      </c>
      <c r="CUJ31" s="66">
        <v>0</v>
      </c>
      <c r="CUK31" s="66">
        <v>0</v>
      </c>
      <c r="CUL31" s="66">
        <v>0</v>
      </c>
      <c r="CUM31" s="66">
        <v>0</v>
      </c>
      <c r="CUN31" s="66">
        <v>0</v>
      </c>
      <c r="CUO31" s="66">
        <v>0</v>
      </c>
      <c r="CUP31" s="66">
        <v>0</v>
      </c>
      <c r="CUQ31" s="66">
        <v>0</v>
      </c>
      <c r="CUR31" s="66">
        <v>0</v>
      </c>
      <c r="CUS31" s="66">
        <v>0</v>
      </c>
      <c r="CUT31" s="66">
        <v>0</v>
      </c>
      <c r="CUU31" s="66">
        <v>0</v>
      </c>
      <c r="CUV31" s="66">
        <v>0</v>
      </c>
      <c r="CUW31" s="66">
        <v>0</v>
      </c>
      <c r="CUX31" s="66">
        <v>0</v>
      </c>
      <c r="CUY31" s="66">
        <v>0</v>
      </c>
      <c r="CUZ31" s="66">
        <v>579.59199999999998</v>
      </c>
      <c r="CVA31" s="66">
        <v>573.74269004156531</v>
      </c>
      <c r="CVB31" s="66">
        <v>567.95241200039277</v>
      </c>
      <c r="CVC31" s="65">
        <v>154.81375785855641</v>
      </c>
      <c r="CVD31" s="65">
        <v>114.93851953944971</v>
      </c>
      <c r="CVE31" s="65">
        <v>75.852364410319552</v>
      </c>
      <c r="CVF31" s="65">
        <v>37.543426757779464</v>
      </c>
      <c r="CVG31" s="65">
        <v>0</v>
      </c>
      <c r="CVH31" s="65">
        <v>0</v>
      </c>
      <c r="CVI31" s="65">
        <v>0</v>
      </c>
      <c r="CVJ31" s="65">
        <v>0</v>
      </c>
      <c r="CVK31" s="65">
        <v>0</v>
      </c>
      <c r="CVL31" s="65">
        <v>0</v>
      </c>
      <c r="CVM31" s="65">
        <v>0</v>
      </c>
      <c r="CVN31" s="65">
        <v>0</v>
      </c>
      <c r="CVO31" s="65">
        <v>0</v>
      </c>
      <c r="CVP31" s="65">
        <v>0</v>
      </c>
      <c r="CVQ31" s="65">
        <v>0</v>
      </c>
      <c r="CVR31" s="65">
        <v>0</v>
      </c>
      <c r="CVS31" s="65">
        <v>0</v>
      </c>
      <c r="CVT31" s="65">
        <v>0</v>
      </c>
      <c r="CVU31" s="65">
        <v>0</v>
      </c>
      <c r="CVV31" s="65">
        <v>0</v>
      </c>
      <c r="CVW31" s="65">
        <v>0</v>
      </c>
      <c r="CVX31" s="65">
        <v>0</v>
      </c>
      <c r="CVY31" s="65">
        <v>0</v>
      </c>
      <c r="CVZ31" s="66">
        <v>18694.639999636365</v>
      </c>
      <c r="CWA31" s="66">
        <v>19876.552893639426</v>
      </c>
      <c r="CWB31" s="66">
        <v>21133.188707636549</v>
      </c>
      <c r="CWC31" s="66">
        <v>5075.4119323550831</v>
      </c>
      <c r="CWD31" s="66">
        <v>4047.2172932626709</v>
      </c>
      <c r="CWE31" s="66">
        <v>2868.7270291788595</v>
      </c>
      <c r="CWF31" s="66">
        <v>1525.0468726328997</v>
      </c>
      <c r="CWG31" s="66">
        <v>0</v>
      </c>
      <c r="CWH31" s="66">
        <v>0</v>
      </c>
      <c r="CWI31" s="66">
        <v>0</v>
      </c>
      <c r="CWJ31" s="66">
        <v>0</v>
      </c>
      <c r="CWK31" s="66">
        <v>0</v>
      </c>
      <c r="CWL31" s="66">
        <v>0</v>
      </c>
      <c r="CWM31" s="66">
        <v>0</v>
      </c>
      <c r="CWN31" s="66">
        <v>0</v>
      </c>
      <c r="CWO31" s="66">
        <v>0</v>
      </c>
      <c r="CWP31" s="66">
        <v>0</v>
      </c>
      <c r="CWQ31" s="66">
        <v>0</v>
      </c>
      <c r="CWR31" s="66">
        <v>0</v>
      </c>
      <c r="CWS31" s="66">
        <v>0</v>
      </c>
      <c r="CWT31" s="66">
        <v>0</v>
      </c>
      <c r="CWU31" s="66">
        <v>0</v>
      </c>
      <c r="CWV31" s="66">
        <v>0</v>
      </c>
      <c r="CWW31" s="66">
        <v>0</v>
      </c>
      <c r="CWX31" s="66">
        <v>0</v>
      </c>
      <c r="CWY31" s="66">
        <v>0</v>
      </c>
      <c r="CWZ31" s="65">
        <v>20252.526666272726</v>
      </c>
      <c r="CXA31" s="65">
        <v>20930.25378430045</v>
      </c>
      <c r="CXB31" s="65">
        <v>21630.660247679931</v>
      </c>
      <c r="CXC31" s="65">
        <v>5049.4881869202463</v>
      </c>
      <c r="CXD31" s="65">
        <v>3913.8475525033768</v>
      </c>
      <c r="CXE31" s="65">
        <v>2696.5465888717845</v>
      </c>
      <c r="CXF31" s="65">
        <v>1393.391683326771</v>
      </c>
      <c r="CXG31" s="65">
        <v>0</v>
      </c>
      <c r="CXH31" s="65">
        <v>0</v>
      </c>
      <c r="CXI31" s="65">
        <v>0</v>
      </c>
      <c r="CXJ31" s="65">
        <v>0</v>
      </c>
      <c r="CXK31" s="65">
        <v>0</v>
      </c>
      <c r="CXL31" s="65">
        <v>0</v>
      </c>
      <c r="CXM31" s="65">
        <v>0</v>
      </c>
      <c r="CXN31" s="65">
        <v>0</v>
      </c>
      <c r="CXO31" s="65">
        <v>0</v>
      </c>
      <c r="CXP31" s="65">
        <v>0</v>
      </c>
      <c r="CXQ31" s="65">
        <v>0</v>
      </c>
      <c r="CXR31" s="65">
        <v>0</v>
      </c>
      <c r="CXS31" s="65">
        <v>0</v>
      </c>
      <c r="CXT31" s="65">
        <v>0</v>
      </c>
      <c r="CXU31" s="65">
        <v>0</v>
      </c>
      <c r="CXV31" s="65">
        <v>0</v>
      </c>
      <c r="CXW31" s="65">
        <v>0</v>
      </c>
      <c r="CXX31" s="65">
        <v>0</v>
      </c>
      <c r="CXY31" s="65">
        <v>0</v>
      </c>
      <c r="CXZ31" s="66">
        <v>2093663.1578947366</v>
      </c>
      <c r="CYA31" s="66">
        <v>2132211.4663050361</v>
      </c>
      <c r="CYB31" s="66">
        <v>2171469.5221623839</v>
      </c>
      <c r="CYC31" s="66">
        <v>2211450.3932629917</v>
      </c>
      <c r="CYD31" s="66">
        <v>2252167.3880059761</v>
      </c>
      <c r="CYE31" s="66">
        <v>2293634.0598233142</v>
      </c>
      <c r="CYF31" s="66">
        <v>2335864.2116913637</v>
      </c>
      <c r="CYG31" s="66">
        <v>2378871.9007254494</v>
      </c>
      <c r="CYH31" s="66">
        <v>2422671.4428590415</v>
      </c>
      <c r="CYI31" s="66">
        <v>2467277.4176090877</v>
      </c>
      <c r="CYJ31" s="66">
        <v>2512704.6729290877</v>
      </c>
      <c r="CYK31" s="66">
        <v>2558968.3301515169</v>
      </c>
      <c r="CYL31" s="66">
        <v>2606083.7890212522</v>
      </c>
      <c r="CYM31" s="66">
        <v>2654066.7328216718</v>
      </c>
      <c r="CYN31" s="66">
        <v>2702933.1335951383</v>
      </c>
      <c r="CYO31" s="66">
        <v>2752699.2574595963</v>
      </c>
      <c r="CYP31" s="66">
        <v>2803381.6700230641</v>
      </c>
      <c r="CYQ31" s="66">
        <v>2854997.241897813</v>
      </c>
      <c r="CYR31" s="66">
        <v>2907563.1543160719</v>
      </c>
      <c r="CYS31" s="66">
        <v>2961096.9048491335</v>
      </c>
      <c r="CYT31" s="66">
        <v>3015616.3132317527</v>
      </c>
      <c r="CYU31" s="66">
        <v>3071139.5272937887</v>
      </c>
      <c r="CYV31" s="66">
        <v>3127685.0290010567</v>
      </c>
      <c r="CYW31" s="66">
        <v>3185271.6406074069</v>
      </c>
      <c r="CYX31" s="66">
        <v>3243918.5309200687</v>
      </c>
      <c r="CYY31" s="66">
        <v>3303645.221680359</v>
      </c>
      <c r="CYZ31" s="66">
        <v>2268135.087719298</v>
      </c>
      <c r="CZA31" s="66">
        <v>2245244.8042860008</v>
      </c>
      <c r="CZB31" s="66">
        <v>2222585.5322587229</v>
      </c>
      <c r="CZC31" s="66">
        <v>2200154.9402434537</v>
      </c>
      <c r="CZD31" s="66">
        <v>2177950.7203748813</v>
      </c>
      <c r="CZE31" s="66">
        <v>2155970.5880789408</v>
      </c>
      <c r="CZF31" s="66">
        <v>2134212.2818377526</v>
      </c>
      <c r="CZG31" s="66">
        <v>2112673.5629569413</v>
      </c>
      <c r="CZH31" s="66">
        <v>2091352.2153352939</v>
      </c>
      <c r="CZI31" s="66">
        <v>2070246.04523675</v>
      </c>
      <c r="CZJ31" s="66">
        <v>2049352.8810646886</v>
      </c>
      <c r="CZK31" s="66">
        <v>2028670.5731384945</v>
      </c>
      <c r="CZL31" s="66">
        <v>2008196.9934723801</v>
      </c>
      <c r="CZM31" s="66">
        <v>1987930.0355564379</v>
      </c>
      <c r="CZN31" s="66">
        <v>1967867.614139904</v>
      </c>
      <c r="CZO31" s="66">
        <v>1948007.6650166074</v>
      </c>
      <c r="CZP31" s="66">
        <v>1928348.1448125865</v>
      </c>
      <c r="CZQ31" s="66">
        <v>1908887.0307758478</v>
      </c>
      <c r="CZR31" s="66">
        <v>1889622.3205682468</v>
      </c>
      <c r="CZS31" s="66">
        <v>1870552.0320594674</v>
      </c>
      <c r="CZT31" s="66">
        <v>1851674.203123085</v>
      </c>
      <c r="CZU31" s="66">
        <v>1832986.8914346825</v>
      </c>
      <c r="CZV31" s="66">
        <v>1814488.1742720073</v>
      </c>
      <c r="CZW31" s="66">
        <v>1796176.1483171438</v>
      </c>
      <c r="CZX31" s="66">
        <v>1778048.929460682</v>
      </c>
      <c r="CZY31" s="66">
        <v>1760104.6526078638</v>
      </c>
      <c r="CZZ31" s="66">
        <v>2093663.1578947366</v>
      </c>
      <c r="DAA31" s="66">
        <v>2132211.4663050361</v>
      </c>
      <c r="DAB31" s="66">
        <v>2171469.5221623839</v>
      </c>
      <c r="DAC31" s="66">
        <v>1769160.3146103933</v>
      </c>
      <c r="DAD31" s="66">
        <v>1351300.4328035854</v>
      </c>
      <c r="DAE31" s="66">
        <v>917453.62392932561</v>
      </c>
      <c r="DAF31" s="66">
        <v>467172.84233827278</v>
      </c>
      <c r="DAG31" s="66">
        <v>0</v>
      </c>
      <c r="DAH31" s="66">
        <v>0</v>
      </c>
      <c r="DAI31" s="66">
        <v>0</v>
      </c>
      <c r="DAJ31" s="66">
        <v>0</v>
      </c>
      <c r="DAK31" s="66">
        <v>0</v>
      </c>
      <c r="DAL31" s="66">
        <v>0</v>
      </c>
      <c r="DAM31" s="66">
        <v>0</v>
      </c>
      <c r="DAN31" s="66">
        <v>0</v>
      </c>
      <c r="DAO31" s="66">
        <v>0</v>
      </c>
      <c r="DAP31" s="66">
        <v>0</v>
      </c>
      <c r="DAQ31" s="66">
        <v>0</v>
      </c>
      <c r="DAR31" s="66">
        <v>0</v>
      </c>
      <c r="DAS31" s="66">
        <v>0</v>
      </c>
      <c r="DAT31" s="66">
        <v>0</v>
      </c>
      <c r="DAU31" s="66">
        <v>0</v>
      </c>
      <c r="DAV31" s="66">
        <v>0</v>
      </c>
      <c r="DAW31" s="66">
        <v>0</v>
      </c>
      <c r="DAX31" s="66">
        <v>0</v>
      </c>
      <c r="DAY31" s="66">
        <v>0</v>
      </c>
      <c r="DAZ31" s="66">
        <v>2268135.087719298</v>
      </c>
      <c r="DBA31" s="66">
        <v>2245244.8042860008</v>
      </c>
      <c r="DBB31" s="66">
        <v>2222585.5322587229</v>
      </c>
      <c r="DBC31" s="66">
        <v>1760123.9521947629</v>
      </c>
      <c r="DBD31" s="66">
        <v>1306770.4322249286</v>
      </c>
      <c r="DBE31" s="66">
        <v>862388.23523157625</v>
      </c>
      <c r="DBF31" s="66">
        <v>426842.45636755053</v>
      </c>
      <c r="DBG31" s="66">
        <v>0</v>
      </c>
      <c r="DBH31" s="66">
        <v>0</v>
      </c>
      <c r="DBI31" s="66">
        <v>0</v>
      </c>
      <c r="DBJ31" s="66">
        <v>0</v>
      </c>
      <c r="DBK31" s="66">
        <v>0</v>
      </c>
      <c r="DBL31" s="66">
        <v>0</v>
      </c>
      <c r="DBM31" s="66">
        <v>0</v>
      </c>
      <c r="DBN31" s="66">
        <v>0</v>
      </c>
      <c r="DBO31" s="66">
        <v>0</v>
      </c>
      <c r="DBP31" s="66">
        <v>0</v>
      </c>
      <c r="DBQ31" s="66">
        <v>0</v>
      </c>
      <c r="DBR31" s="66">
        <v>0</v>
      </c>
      <c r="DBS31" s="66">
        <v>0</v>
      </c>
      <c r="DBT31" s="66">
        <v>0</v>
      </c>
      <c r="DBU31" s="66">
        <v>0</v>
      </c>
      <c r="DBV31" s="66">
        <v>0</v>
      </c>
      <c r="DBW31" s="66">
        <v>0</v>
      </c>
      <c r="DBX31" s="66">
        <v>0</v>
      </c>
      <c r="DBY31" s="66">
        <v>0</v>
      </c>
      <c r="DBZ31" s="66">
        <v>2093663.1578947366</v>
      </c>
      <c r="DCA31" s="66">
        <v>2132211.4663050361</v>
      </c>
      <c r="DCB31" s="66">
        <v>2171469.5221623839</v>
      </c>
      <c r="DCC31" s="66">
        <v>624409.52280366817</v>
      </c>
      <c r="DCD31" s="66">
        <v>635906.08602521673</v>
      </c>
      <c r="DCE31" s="66">
        <v>647614.32277364167</v>
      </c>
      <c r="DCF31" s="66">
        <v>659538.1303599145</v>
      </c>
      <c r="DCG31" s="66">
        <v>671681.47785189166</v>
      </c>
      <c r="DCH31" s="66">
        <v>684048.40739549405</v>
      </c>
      <c r="DCI31" s="66">
        <v>696643.03556021303</v>
      </c>
      <c r="DCJ31" s="66">
        <v>709469.55470938946</v>
      </c>
      <c r="DCK31" s="66">
        <v>722532.23439572251</v>
      </c>
      <c r="DCL31" s="66">
        <v>735835.42278247105</v>
      </c>
      <c r="DCM31" s="66">
        <v>749383.54809082509</v>
      </c>
      <c r="DCN31" s="66">
        <v>763181.12007392128</v>
      </c>
      <c r="DCO31" s="66">
        <v>777232.73151800362</v>
      </c>
      <c r="DCP31" s="66">
        <v>791543.0597712181</v>
      </c>
      <c r="DCQ31" s="66">
        <v>806116.86830055888</v>
      </c>
      <c r="DCR31" s="66">
        <v>820959.00827747921</v>
      </c>
      <c r="DCS31" s="66">
        <v>836074.4201926965</v>
      </c>
      <c r="DCT31" s="66">
        <v>851468.13550073013</v>
      </c>
      <c r="DCU31" s="66">
        <v>867145.27829471673</v>
      </c>
      <c r="DCV31" s="66">
        <v>883111.06701206311</v>
      </c>
      <c r="DCW31" s="66">
        <v>899370.81617150304</v>
      </c>
      <c r="DCX31" s="66">
        <v>915929.9381421369</v>
      </c>
      <c r="DCY31" s="66">
        <v>932793.9449450426</v>
      </c>
      <c r="DCZ31" s="66">
        <v>2268135.087719298</v>
      </c>
      <c r="DDA31" s="66">
        <v>2245244.8042860008</v>
      </c>
      <c r="DDB31" s="66">
        <v>2222585.5322587229</v>
      </c>
      <c r="DDC31" s="66">
        <v>621220.21842168097</v>
      </c>
      <c r="DDD31" s="66">
        <v>614950.79163526057</v>
      </c>
      <c r="DDE31" s="66">
        <v>608744.63663405378</v>
      </c>
      <c r="DDF31" s="66">
        <v>602601.11487183603</v>
      </c>
      <c r="DDG31" s="66">
        <v>596519.59424666571</v>
      </c>
      <c r="DDH31" s="66">
        <v>590499.44903584768</v>
      </c>
      <c r="DDI31" s="66">
        <v>584540.05983155302</v>
      </c>
      <c r="DDJ31" s="66">
        <v>578640.81347708858</v>
      </c>
      <c r="DDK31" s="66">
        <v>572801.10300381028</v>
      </c>
      <c r="DDL31" s="66">
        <v>567020.32756867213</v>
      </c>
      <c r="DDM31" s="66">
        <v>561297.89239240601</v>
      </c>
      <c r="DDN31" s="66">
        <v>555633.20869832579</v>
      </c>
      <c r="DDO31" s="66">
        <v>550025.69365174801</v>
      </c>
      <c r="DDP31" s="66">
        <v>544474.77030002442</v>
      </c>
      <c r="DDQ31" s="66">
        <v>538979.86751318059</v>
      </c>
      <c r="DDR31" s="66">
        <v>533540.41992515197</v>
      </c>
      <c r="DDS31" s="66">
        <v>528155.86787561432</v>
      </c>
      <c r="DDT31" s="66">
        <v>522825.65735240048</v>
      </c>
      <c r="DDU31" s="66">
        <v>517549.23993449856</v>
      </c>
      <c r="DDV31" s="66">
        <v>512326.07273562561</v>
      </c>
      <c r="DDW31" s="66">
        <v>507155.61834837002</v>
      </c>
      <c r="DDX31" s="66">
        <v>502037.34478889842</v>
      </c>
      <c r="DDY31" s="66">
        <v>496970.7254422204</v>
      </c>
      <c r="DDZ31" s="66">
        <v>2093663.1578947366</v>
      </c>
      <c r="DEA31" s="66">
        <v>2132211.4663050361</v>
      </c>
      <c r="DEB31" s="66">
        <v>2171469.5221623839</v>
      </c>
      <c r="DEC31" s="66">
        <v>499527.61824293458</v>
      </c>
      <c r="DED31" s="66">
        <v>381543.65161513002</v>
      </c>
      <c r="DEE31" s="66">
        <v>259045.72910945668</v>
      </c>
      <c r="DEF31" s="66">
        <v>131907.6260719829</v>
      </c>
      <c r="DEG31" s="66">
        <v>0</v>
      </c>
      <c r="DEH31" s="66">
        <v>0</v>
      </c>
      <c r="DEI31" s="66">
        <v>0</v>
      </c>
      <c r="DEJ31" s="66">
        <v>0</v>
      </c>
      <c r="DEK31" s="66">
        <v>0</v>
      </c>
      <c r="DEL31" s="66">
        <v>0</v>
      </c>
      <c r="DEM31" s="66">
        <v>0</v>
      </c>
      <c r="DEN31" s="66">
        <v>0</v>
      </c>
      <c r="DEO31" s="66">
        <v>0</v>
      </c>
      <c r="DEP31" s="66">
        <v>0</v>
      </c>
      <c r="DEQ31" s="66">
        <v>0</v>
      </c>
      <c r="DER31" s="66">
        <v>0</v>
      </c>
      <c r="DES31" s="66">
        <v>0</v>
      </c>
      <c r="DET31" s="66">
        <v>0</v>
      </c>
      <c r="DEU31" s="66">
        <v>0</v>
      </c>
      <c r="DEV31" s="66">
        <v>0</v>
      </c>
      <c r="DEW31" s="66">
        <v>0</v>
      </c>
      <c r="DEX31" s="66">
        <v>0</v>
      </c>
      <c r="DEY31" s="66">
        <v>0</v>
      </c>
      <c r="DEZ31" s="66">
        <v>2268135.087719298</v>
      </c>
      <c r="DFA31" s="66">
        <v>2245244.8042860008</v>
      </c>
      <c r="DFB31" s="66">
        <v>2222585.5322587229</v>
      </c>
      <c r="DFC31" s="66">
        <v>496976.17473734485</v>
      </c>
      <c r="DFD31" s="66">
        <v>368970.47498115635</v>
      </c>
      <c r="DFE31" s="66">
        <v>243497.8546536215</v>
      </c>
      <c r="DFF31" s="66">
        <v>120520.22297436721</v>
      </c>
      <c r="DFG31" s="66">
        <v>0</v>
      </c>
      <c r="DFH31" s="66">
        <v>0</v>
      </c>
      <c r="DFI31" s="66">
        <v>0</v>
      </c>
      <c r="DFJ31" s="66">
        <v>0</v>
      </c>
      <c r="DFK31" s="66">
        <v>0</v>
      </c>
      <c r="DFL31" s="66">
        <v>0</v>
      </c>
      <c r="DFM31" s="66">
        <v>0</v>
      </c>
      <c r="DFN31" s="66">
        <v>0</v>
      </c>
      <c r="DFO31" s="66">
        <v>0</v>
      </c>
      <c r="DFP31" s="66">
        <v>0</v>
      </c>
      <c r="DFQ31" s="66">
        <v>0</v>
      </c>
      <c r="DFR31" s="66">
        <v>0</v>
      </c>
      <c r="DFS31" s="66">
        <v>0</v>
      </c>
      <c r="DFT31" s="66">
        <v>0</v>
      </c>
      <c r="DFU31" s="66">
        <v>0</v>
      </c>
      <c r="DFV31" s="66">
        <v>0</v>
      </c>
      <c r="DFW31" s="66">
        <v>0</v>
      </c>
      <c r="DFX31" s="66">
        <v>0</v>
      </c>
      <c r="DFY31" s="66">
        <v>0</v>
      </c>
      <c r="DFZ31" s="66">
        <v>2093663.1578947366</v>
      </c>
      <c r="DGA31" s="66">
        <v>2132211.4663050361</v>
      </c>
      <c r="DGB31" s="66">
        <v>2171469.5221623839</v>
      </c>
      <c r="DGC31" s="66">
        <v>499527.61824293458</v>
      </c>
      <c r="DGD31" s="66">
        <v>381543.65161513002</v>
      </c>
      <c r="DGE31" s="66">
        <v>194284.29683209251</v>
      </c>
      <c r="DGF31" s="66">
        <v>98930.71955398719</v>
      </c>
      <c r="DGG31" s="66">
        <v>0</v>
      </c>
      <c r="DGH31" s="66">
        <v>0</v>
      </c>
      <c r="DGI31" s="66">
        <v>0</v>
      </c>
      <c r="DGJ31" s="66">
        <v>0</v>
      </c>
      <c r="DGK31" s="66">
        <v>0</v>
      </c>
      <c r="DGL31" s="66">
        <v>0</v>
      </c>
      <c r="DGM31" s="66">
        <v>0</v>
      </c>
      <c r="DGN31" s="66">
        <v>0</v>
      </c>
      <c r="DGO31" s="66">
        <v>0</v>
      </c>
      <c r="DGP31" s="66">
        <v>0</v>
      </c>
      <c r="DGQ31" s="66">
        <v>0</v>
      </c>
      <c r="DGR31" s="66">
        <v>0</v>
      </c>
      <c r="DGS31" s="66">
        <v>0</v>
      </c>
      <c r="DGT31" s="66">
        <v>0</v>
      </c>
      <c r="DGU31" s="66">
        <v>0</v>
      </c>
      <c r="DGV31" s="66">
        <v>0</v>
      </c>
      <c r="DGW31" s="66">
        <v>0</v>
      </c>
      <c r="DGX31" s="66">
        <v>0</v>
      </c>
      <c r="DGY31" s="66">
        <v>0</v>
      </c>
      <c r="DGZ31" s="66">
        <v>2268135.087719298</v>
      </c>
      <c r="DHA31" s="66">
        <v>2245244.8042860008</v>
      </c>
      <c r="DHB31" s="66">
        <v>2222585.5322587229</v>
      </c>
      <c r="DHC31" s="66">
        <v>496976.17473734485</v>
      </c>
      <c r="DHD31" s="66">
        <v>368970.47498115635</v>
      </c>
      <c r="DHE31" s="66">
        <v>182623.39099021611</v>
      </c>
      <c r="DHF31" s="66">
        <v>90390.167230775405</v>
      </c>
      <c r="DHG31" s="66">
        <v>0</v>
      </c>
      <c r="DHH31" s="66">
        <v>0</v>
      </c>
      <c r="DHI31" s="66">
        <v>0</v>
      </c>
      <c r="DHJ31" s="66">
        <v>0</v>
      </c>
      <c r="DHK31" s="66">
        <v>0</v>
      </c>
      <c r="DHL31" s="66">
        <v>0</v>
      </c>
      <c r="DHM31" s="66">
        <v>0</v>
      </c>
      <c r="DHN31" s="66">
        <v>0</v>
      </c>
      <c r="DHO31" s="66">
        <v>0</v>
      </c>
      <c r="DHP31" s="66">
        <v>0</v>
      </c>
      <c r="DHQ31" s="66">
        <v>0</v>
      </c>
      <c r="DHR31" s="66">
        <v>0</v>
      </c>
      <c r="DHS31" s="66">
        <v>0</v>
      </c>
      <c r="DHT31" s="66">
        <v>0</v>
      </c>
      <c r="DHU31" s="66">
        <v>0</v>
      </c>
      <c r="DHV31" s="66">
        <v>0</v>
      </c>
      <c r="DHW31" s="66">
        <v>0</v>
      </c>
      <c r="DHX31" s="66">
        <v>0</v>
      </c>
      <c r="DHY31" s="66">
        <v>0</v>
      </c>
      <c r="DHZ31" s="25">
        <v>0.56000000000000005</v>
      </c>
      <c r="DIA31" s="25">
        <v>0.5</v>
      </c>
      <c r="DIB31" s="25">
        <v>6.7000000000000004E-2</v>
      </c>
      <c r="DIC31" s="25">
        <v>3.3500000000000002E-2</v>
      </c>
      <c r="DID31" s="25">
        <v>1.6750000000000001E-2</v>
      </c>
      <c r="DIE31" s="25">
        <v>6.7000000000000004E-2</v>
      </c>
      <c r="DIF31" s="25">
        <v>3.3500000000000002E-2</v>
      </c>
      <c r="DIG31" s="25">
        <v>1.6750000000000001E-2</v>
      </c>
      <c r="DIH31" s="25">
        <v>0.77700000000000002</v>
      </c>
      <c r="DII31" s="25">
        <v>0.75800000000000001</v>
      </c>
      <c r="DIJ31" s="25">
        <v>73.427645361171557</v>
      </c>
      <c r="DIK31" s="25">
        <v>73.427645361171557</v>
      </c>
      <c r="DIL31" s="46">
        <v>0.8</v>
      </c>
      <c r="DIM31" s="46">
        <v>0.8</v>
      </c>
      <c r="DIN31" s="25">
        <v>2</v>
      </c>
      <c r="DIO31" s="25">
        <v>2</v>
      </c>
      <c r="DIP31" s="25">
        <v>86.785719991083141</v>
      </c>
      <c r="DIQ31" s="25">
        <v>23.214280008916862</v>
      </c>
      <c r="DIR31" s="25">
        <f t="shared" si="19"/>
        <v>7.540211175407439</v>
      </c>
      <c r="DIS31" s="25">
        <f t="shared" si="20"/>
        <v>8.3259827056070232</v>
      </c>
      <c r="DIT31" s="66">
        <v>48838827.003398143</v>
      </c>
      <c r="DIU31" s="66">
        <v>49738042.409002036</v>
      </c>
      <c r="DIV31" s="66">
        <v>50653814.075173356</v>
      </c>
      <c r="DIW31" s="66">
        <v>51586446.83406049</v>
      </c>
      <c r="DIX31" s="66">
        <v>52536251.130349703</v>
      </c>
      <c r="DIY31" s="66">
        <v>53503543.124602526</v>
      </c>
      <c r="DIZ31" s="66">
        <v>54488644.798495859</v>
      </c>
      <c r="DJA31" s="66">
        <v>55491884.061999813</v>
      </c>
      <c r="DJB31" s="66">
        <v>56513594.862528734</v>
      </c>
      <c r="DJC31" s="66">
        <v>57554117.296102062</v>
      </c>
      <c r="DJD31" s="66">
        <v>58613797.720551811</v>
      </c>
      <c r="DJE31" s="66">
        <v>59692988.870814353</v>
      </c>
      <c r="DJF31" s="66">
        <v>60792049.976345062</v>
      </c>
      <c r="DJG31" s="66">
        <v>61911346.880694702</v>
      </c>
      <c r="DJH31" s="66">
        <v>63051252.163287468</v>
      </c>
      <c r="DJI31" s="66">
        <v>64212145.263441138</v>
      </c>
      <c r="DJJ31" s="66">
        <v>65394412.606670827</v>
      </c>
      <c r="DJK31" s="66">
        <v>66598447.733318001</v>
      </c>
      <c r="DJL31" s="66">
        <v>67824651.42954801</v>
      </c>
      <c r="DJM31" s="66">
        <v>69073431.860759437</v>
      </c>
      <c r="DJN31" s="66">
        <v>70345204.707449719</v>
      </c>
      <c r="DJO31" s="66">
        <v>71640393.3035824</v>
      </c>
      <c r="DJP31" s="66">
        <v>72959428.777501971</v>
      </c>
      <c r="DJQ31" s="66">
        <v>74302750.195443168</v>
      </c>
      <c r="DJR31" s="66">
        <v>75670804.70768261</v>
      </c>
      <c r="DJS31" s="66">
        <v>77064047.697381303</v>
      </c>
      <c r="DJT31" s="66">
        <v>733266669.53963685</v>
      </c>
      <c r="DJU31" s="66">
        <v>725866456.92054188</v>
      </c>
      <c r="DJV31" s="66">
        <v>718540928.10896587</v>
      </c>
      <c r="DJW31" s="66">
        <v>711289329.38722587</v>
      </c>
      <c r="DJX31" s="66">
        <v>704110914.64424622</v>
      </c>
      <c r="DJY31" s="66">
        <v>697004945.29879081</v>
      </c>
      <c r="DJZ31" s="66">
        <v>689970690.2234714</v>
      </c>
      <c r="DKA31" s="66">
        <v>683007425.66952276</v>
      </c>
      <c r="DKB31" s="66">
        <v>676114435.19233596</v>
      </c>
      <c r="DKC31" s="66">
        <v>669291009.57774496</v>
      </c>
      <c r="DKD31" s="66">
        <v>662536446.76905549</v>
      </c>
      <c r="DKE31" s="66">
        <v>655850051.79481125</v>
      </c>
      <c r="DKF31" s="66">
        <v>649231136.69728863</v>
      </c>
      <c r="DKG31" s="66">
        <v>642679020.46171367</v>
      </c>
      <c r="DKH31" s="66">
        <v>636193028.94619274</v>
      </c>
      <c r="DKI31" s="66">
        <v>629772494.81235087</v>
      </c>
      <c r="DKJ31" s="66">
        <v>623416757.45666933</v>
      </c>
      <c r="DKK31" s="66">
        <v>617125162.94251728</v>
      </c>
      <c r="DKL31" s="66">
        <v>610897063.93286848</v>
      </c>
      <c r="DKM31" s="66">
        <v>604731819.6236974</v>
      </c>
      <c r="DKN31" s="66">
        <v>598628795.6780473</v>
      </c>
      <c r="DKO31" s="66">
        <v>592587364.16076374</v>
      </c>
      <c r="DKP31" s="66">
        <v>586606903.47388721</v>
      </c>
      <c r="DKQ31" s="66">
        <v>580686798.29269707</v>
      </c>
      <c r="DKR31" s="66">
        <v>574826439.50240135</v>
      </c>
      <c r="DKS31" s="66">
        <v>569025224.13546562</v>
      </c>
      <c r="DKT31" s="65">
        <v>48838827.003398143</v>
      </c>
      <c r="DKU31" s="65">
        <v>49738042.409002036</v>
      </c>
      <c r="DKV31" s="65">
        <v>50653814.075173356</v>
      </c>
      <c r="DKW31" s="78">
        <v>46427802.150654443</v>
      </c>
      <c r="DKX31" s="78">
        <v>42029000.904279761</v>
      </c>
      <c r="DKY31" s="78">
        <v>37452480.187221766</v>
      </c>
      <c r="DKZ31" s="78">
        <v>32693186.879097514</v>
      </c>
      <c r="DLA31" s="78">
        <v>27745942.030999906</v>
      </c>
      <c r="DLB31" s="65">
        <v>28917044.925054695</v>
      </c>
      <c r="DLC31" s="65">
        <v>30137577.821771897</v>
      </c>
      <c r="DLD31" s="65">
        <v>31409627.066574797</v>
      </c>
      <c r="DLE31" s="65">
        <v>32735367.06551769</v>
      </c>
      <c r="DLF31" s="65">
        <v>34117064.002155885</v>
      </c>
      <c r="DLG31" s="65">
        <v>35557079.711297669</v>
      </c>
      <c r="DLH31" s="65">
        <v>37057875.716259874</v>
      </c>
      <c r="DLI31" s="65">
        <v>38622017.436528243</v>
      </c>
      <c r="DLJ31" s="65">
        <v>40252178.573015079</v>
      </c>
      <c r="DLK31" s="65">
        <v>41951145.67841018</v>
      </c>
      <c r="DLL31" s="65">
        <v>43721822.920437478</v>
      </c>
      <c r="DLM31" s="65">
        <v>45567237.046159633</v>
      </c>
      <c r="DLN31" s="65">
        <v>47490542.555816352</v>
      </c>
      <c r="DLO31" s="65">
        <v>49495027.095040493</v>
      </c>
      <c r="DLP31" s="65">
        <v>51584117.074669242</v>
      </c>
      <c r="DLQ31" s="65">
        <v>53761383.527756728</v>
      </c>
      <c r="DLR31" s="65">
        <v>56030548.213799879</v>
      </c>
      <c r="DLS31" s="65">
        <v>58395489.98061192</v>
      </c>
      <c r="DLT31" s="65">
        <v>733266669.53963685</v>
      </c>
      <c r="DLU31" s="65">
        <v>725866456.92054188</v>
      </c>
      <c r="DLV31" s="65">
        <v>718540928.10896587</v>
      </c>
      <c r="DLW31" s="78">
        <v>640160396.44850326</v>
      </c>
      <c r="DLX31" s="78">
        <v>563288731.715397</v>
      </c>
      <c r="DLY31" s="78">
        <v>487903461.70915353</v>
      </c>
      <c r="DLZ31" s="78">
        <v>413982414.13408285</v>
      </c>
      <c r="DMA31" s="78">
        <v>341503712.83476138</v>
      </c>
      <c r="DMB31" s="65">
        <v>355917928.28956217</v>
      </c>
      <c r="DMC31" s="65">
        <v>370940540.07906967</v>
      </c>
      <c r="DMD31" s="65">
        <v>386597227.44342333</v>
      </c>
      <c r="DME31" s="65">
        <v>402914753.49414128</v>
      </c>
      <c r="DMF31" s="65">
        <v>419921010.96224844</v>
      </c>
      <c r="DMG31" s="65">
        <v>437645069.8773452</v>
      </c>
      <c r="DMH31" s="65">
        <v>456117227.25911778</v>
      </c>
      <c r="DMI31" s="65">
        <v>475369058.90623194</v>
      </c>
      <c r="DMJ31" s="65">
        <v>495433473.37113619</v>
      </c>
      <c r="DMK31" s="65">
        <v>516344768.21303797</v>
      </c>
      <c r="DML31" s="65">
        <v>538138688.62520957</v>
      </c>
      <c r="DMM31" s="65">
        <v>560852488.53684008</v>
      </c>
      <c r="DMN31" s="65">
        <v>584524994.29387939</v>
      </c>
      <c r="DMO31" s="65">
        <v>609196671.0277276</v>
      </c>
      <c r="DMP31" s="65">
        <v>634909691.82521987</v>
      </c>
      <c r="DMQ31" s="65">
        <v>661708009.81814313</v>
      </c>
      <c r="DMR31" s="65">
        <v>689637433.31551266</v>
      </c>
      <c r="DMS31" s="65">
        <v>718745704.10703814</v>
      </c>
      <c r="DMT31" s="65">
        <v>32176961.200741913</v>
      </c>
      <c r="DMU31" s="65">
        <v>34211253.668194234</v>
      </c>
      <c r="DMV31" s="65">
        <v>36374158.213627294</v>
      </c>
      <c r="DMW31" s="65">
        <v>38673805.952339023</v>
      </c>
      <c r="DMX31" s="65">
        <v>41118842.065156959</v>
      </c>
      <c r="DMY31" s="65">
        <v>43718458.298699282</v>
      </c>
      <c r="DMZ31" s="65">
        <v>46482427.520367786</v>
      </c>
      <c r="DNA31" s="65">
        <v>49421140.457977392</v>
      </c>
      <c r="DNB31" s="65">
        <v>52545644.762139224</v>
      </c>
      <c r="DNC31" s="65">
        <v>55867686.538246438</v>
      </c>
      <c r="DND31" s="65">
        <v>59399754.504195981</v>
      </c>
      <c r="DNE31" s="65">
        <v>63155126.939850874</v>
      </c>
      <c r="DNF31" s="65">
        <v>67147921.604742065</v>
      </c>
      <c r="DNG31" s="65">
        <v>71393148.811668485</v>
      </c>
      <c r="DNH31" s="65">
        <v>75906767.855717048</v>
      </c>
      <c r="DNI31" s="65">
        <v>80705747.010839283</v>
      </c>
      <c r="DNJ31" s="65">
        <v>85808127.319532841</v>
      </c>
      <c r="DNK31" s="65">
        <v>91233090.415435463</v>
      </c>
      <c r="DNL31" s="65">
        <v>97001030.63380006</v>
      </c>
      <c r="DNM31" s="65">
        <v>103133631.68094</v>
      </c>
      <c r="DNN31" s="65">
        <v>109653948.15087131</v>
      </c>
      <c r="DNO31" s="65">
        <v>116586492.19560169</v>
      </c>
      <c r="DNP31" s="65">
        <v>123957325.67489037</v>
      </c>
      <c r="DNQ31" s="65">
        <v>131794158.13190156</v>
      </c>
      <c r="DNR31" s="65">
        <v>140126450.96307683</v>
      </c>
      <c r="DNS31" s="65">
        <v>148985528.17383724</v>
      </c>
      <c r="DNT31" s="65">
        <v>29339873.027432371</v>
      </c>
      <c r="DNU31" s="65">
        <v>30321697.563098595</v>
      </c>
      <c r="DNV31" s="65">
        <v>31336377.708532967</v>
      </c>
      <c r="DNW31" s="65">
        <v>32385012.938289255</v>
      </c>
      <c r="DNX31" s="65">
        <v>33468739.519551251</v>
      </c>
      <c r="DNY31" s="65">
        <v>34588731.743355118</v>
      </c>
      <c r="DNZ31" s="65">
        <v>35746203.197013125</v>
      </c>
      <c r="DOA31" s="65">
        <v>36942408.079117522</v>
      </c>
      <c r="DOB31" s="65">
        <v>38178642.558549628</v>
      </c>
      <c r="DOC31" s="65">
        <v>39456246.178966351</v>
      </c>
      <c r="DOD31" s="65">
        <v>40776603.310286425</v>
      </c>
      <c r="DOE31" s="65">
        <v>42141144.64874877</v>
      </c>
      <c r="DOF31" s="65">
        <v>43551348.767168641</v>
      </c>
      <c r="DOG31" s="65">
        <v>45008743.717071213</v>
      </c>
      <c r="DOH31" s="65">
        <v>46514908.684438862</v>
      </c>
      <c r="DOI31" s="65">
        <v>48071475.70086582</v>
      </c>
      <c r="DOJ31" s="65">
        <v>49680131.41197484</v>
      </c>
      <c r="DOK31" s="65">
        <v>51342618.90501181</v>
      </c>
      <c r="DOL31" s="65">
        <v>53060739.597598612</v>
      </c>
      <c r="DOM31" s="65">
        <v>54836355.189690977</v>
      </c>
      <c r="DON31" s="65">
        <v>56671389.680856183</v>
      </c>
      <c r="DOO31" s="65">
        <v>58567831.455056839</v>
      </c>
      <c r="DOP31" s="65">
        <v>60527735.435199305</v>
      </c>
      <c r="DOQ31" s="65">
        <v>62553225.309781544</v>
      </c>
      <c r="DOR31" s="65">
        <v>64646495.834053323</v>
      </c>
      <c r="DOS31" s="65">
        <v>66809815.208181933</v>
      </c>
      <c r="DOT31" s="65">
        <v>32176961.200741913</v>
      </c>
      <c r="DOU31" s="65">
        <v>34211253.668194234</v>
      </c>
      <c r="DOV31" s="65">
        <v>36374158.213627294</v>
      </c>
      <c r="DOW31" s="78">
        <v>34806425.357105121</v>
      </c>
      <c r="DOX31" s="78">
        <v>32895073.652125567</v>
      </c>
      <c r="DOY31" s="78">
        <v>30602920.8090895</v>
      </c>
      <c r="DOZ31" s="78">
        <v>27889456.51222067</v>
      </c>
      <c r="DPA31" s="78">
        <v>24710570.228988696</v>
      </c>
      <c r="DPB31" s="65">
        <v>25753555.912321426</v>
      </c>
      <c r="DPC31" s="65">
        <v>26840564.017053436</v>
      </c>
      <c r="DPD31" s="65">
        <v>27973452.644994583</v>
      </c>
      <c r="DPE31" s="65">
        <v>29154158.324861426</v>
      </c>
      <c r="DPF31" s="65">
        <v>30384699.322526239</v>
      </c>
      <c r="DPG31" s="65">
        <v>31667179.090985291</v>
      </c>
      <c r="DPH31" s="65">
        <v>33003789.865943637</v>
      </c>
      <c r="DPI31" s="65">
        <v>34396816.413162649</v>
      </c>
      <c r="DPJ31" s="65">
        <v>35848639.933975875</v>
      </c>
      <c r="DPK31" s="65">
        <v>37361742.135649227</v>
      </c>
      <c r="DPL31" s="65">
        <v>38938709.473543242</v>
      </c>
      <c r="DPM31" s="65">
        <v>40582237.572328858</v>
      </c>
      <c r="DPN31" s="65">
        <v>42295135.833814219</v>
      </c>
      <c r="DPO31" s="65">
        <v>44080332.239258997</v>
      </c>
      <c r="DPP31" s="65">
        <v>45940878.354385167</v>
      </c>
      <c r="DPQ31" s="65">
        <v>47879954.545639671</v>
      </c>
      <c r="DPR31" s="65">
        <v>49900875.416625492</v>
      </c>
      <c r="DPS31" s="65">
        <v>52007095.473994061</v>
      </c>
      <c r="DPT31" s="65">
        <v>29339873.027432371</v>
      </c>
      <c r="DPU31" s="65">
        <v>30321697.563098595</v>
      </c>
      <c r="DPV31" s="65">
        <v>31336377.708532967</v>
      </c>
      <c r="DPW31" s="78">
        <v>29146511.644460332</v>
      </c>
      <c r="DPX31" s="78">
        <v>26774991.615641002</v>
      </c>
      <c r="DPY31" s="78">
        <v>24212112.220348582</v>
      </c>
      <c r="DPZ31" s="78">
        <v>21447721.918207876</v>
      </c>
      <c r="DQA31" s="78">
        <v>18471204.039558761</v>
      </c>
      <c r="DQB31" s="65">
        <v>19250838.066157505</v>
      </c>
      <c r="DQC31" s="65">
        <v>20063378.946804788</v>
      </c>
      <c r="DQD31" s="65">
        <v>20910215.616573259</v>
      </c>
      <c r="DQE31" s="65">
        <v>21792795.634815879</v>
      </c>
      <c r="DQF31" s="65">
        <v>22712627.659584142</v>
      </c>
      <c r="DQG31" s="65">
        <v>23671284.026486717</v>
      </c>
      <c r="DQH31" s="65">
        <v>24670403.436396781</v>
      </c>
      <c r="DQI31" s="65">
        <v>25711693.756602295</v>
      </c>
      <c r="DQJ31" s="65">
        <v>26796934.940187447</v>
      </c>
      <c r="DQK31" s="65">
        <v>27927982.068635602</v>
      </c>
      <c r="DQL31" s="65">
        <v>29106768.522854641</v>
      </c>
      <c r="DQM31" s="65">
        <v>30335309.288045213</v>
      </c>
      <c r="DQN31" s="65">
        <v>31615704.398061112</v>
      </c>
      <c r="DQO31" s="65">
        <v>32950142.525149483</v>
      </c>
      <c r="DQP31" s="65">
        <v>34340904.721207082</v>
      </c>
      <c r="DQQ31" s="65">
        <v>35790368.316947758</v>
      </c>
      <c r="DQR31" s="65">
        <v>37301010.985646285</v>
      </c>
      <c r="DQS31" s="65">
        <v>38875414.978405066</v>
      </c>
      <c r="DQT31" s="66">
        <v>13155551.950580603</v>
      </c>
      <c r="DQU31" s="66">
        <v>13987272.512111651</v>
      </c>
      <c r="DQV31" s="66">
        <v>14871576.127175696</v>
      </c>
      <c r="DQW31" s="66">
        <v>15811787.202606885</v>
      </c>
      <c r="DQX31" s="66">
        <v>16811440.320952956</v>
      </c>
      <c r="DQY31" s="66">
        <v>17874293.528208278</v>
      </c>
      <c r="DQZ31" s="66">
        <v>19004342.461624265</v>
      </c>
      <c r="DRA31" s="66">
        <v>20205835.370708391</v>
      </c>
      <c r="DRB31" s="66">
        <v>21483289.087881219</v>
      </c>
      <c r="DRC31" s="66">
        <v>22841506.00883054</v>
      </c>
      <c r="DRD31" s="66">
        <v>24285592.146397799</v>
      </c>
      <c r="DRE31" s="66">
        <v>25820976.325867709</v>
      </c>
      <c r="DRF31" s="66">
        <v>27453430.593822826</v>
      </c>
      <c r="DRG31" s="66">
        <v>29189091.917287111</v>
      </c>
      <c r="DRH31" s="66">
        <v>31034485.254733209</v>
      </c>
      <c r="DRI31" s="66">
        <v>32996548.085685316</v>
      </c>
      <c r="DRJ31" s="66">
        <v>35082656.491133198</v>
      </c>
      <c r="DRK31" s="66">
        <v>37300652.882802524</v>
      </c>
      <c r="DRL31" s="66">
        <v>39658875.485525772</v>
      </c>
      <c r="DRM31" s="66">
        <v>42166189.683548123</v>
      </c>
      <c r="DRN31" s="66">
        <v>44832021.348610066</v>
      </c>
      <c r="DRO31" s="66">
        <v>47666392.275098801</v>
      </c>
      <c r="DRP31" s="66">
        <v>50679957.855481364</v>
      </c>
      <c r="DRQ31" s="66">
        <v>53884047.137654774</v>
      </c>
      <c r="DRR31" s="66">
        <v>57290705.41480276</v>
      </c>
      <c r="DRS31" s="66">
        <v>60912739.507869184</v>
      </c>
      <c r="DRT31" s="66">
        <v>14526502.703331804</v>
      </c>
      <c r="DRU31" s="66">
        <v>15012615.126457073</v>
      </c>
      <c r="DRV31" s="66">
        <v>15514994.733277047</v>
      </c>
      <c r="DRW31" s="66">
        <v>16034185.886068374</v>
      </c>
      <c r="DRX31" s="66">
        <v>16570751.163554601</v>
      </c>
      <c r="DRY31" s="66">
        <v>17125271.970498301</v>
      </c>
      <c r="DRZ31" s="66">
        <v>17698349.167692423</v>
      </c>
      <c r="DSA31" s="66">
        <v>18290603.723033592</v>
      </c>
      <c r="DSB31" s="66">
        <v>18902677.384382833</v>
      </c>
      <c r="DSC31" s="66">
        <v>19535233.374942761</v>
      </c>
      <c r="DSD31" s="66">
        <v>20188957.111904792</v>
      </c>
      <c r="DSE31" s="66">
        <v>20864556.949144986</v>
      </c>
      <c r="DSF31" s="66">
        <v>21562764.944773398</v>
      </c>
      <c r="DSG31" s="66">
        <v>22284337.65436855</v>
      </c>
      <c r="DSH31" s="66">
        <v>23030056.950756539</v>
      </c>
      <c r="DSI31" s="66">
        <v>23800730.871223129</v>
      </c>
      <c r="DSJ31" s="66">
        <v>24597194.49307679</v>
      </c>
      <c r="DSK31" s="66">
        <v>25420310.838511441</v>
      </c>
      <c r="DSL31" s="66">
        <v>26270971.809749354</v>
      </c>
      <c r="DSM31" s="66">
        <v>27150099.155477505</v>
      </c>
      <c r="DSN31" s="66">
        <v>28058645.469624635</v>
      </c>
      <c r="DSO31" s="66">
        <v>28997595.22356119</v>
      </c>
      <c r="DSP31" s="66">
        <v>29967965.832840603</v>
      </c>
      <c r="DSQ31" s="66">
        <v>30970808.759637851</v>
      </c>
      <c r="DSR31" s="66">
        <v>32007210.652079854</v>
      </c>
      <c r="DSS31" s="66">
        <v>33078294.521702148</v>
      </c>
      <c r="DST31" s="65">
        <v>13155551.950580603</v>
      </c>
      <c r="DSU31" s="65">
        <v>13987272.512111651</v>
      </c>
      <c r="DSV31" s="65">
        <v>14871576.127175696</v>
      </c>
      <c r="DSW31" s="78">
        <v>14230608.482346196</v>
      </c>
      <c r="DSX31" s="78">
        <v>13449152.256762365</v>
      </c>
      <c r="DSY31" s="78">
        <v>12512005.469745794</v>
      </c>
      <c r="DSZ31" s="78">
        <v>11402605.476974558</v>
      </c>
      <c r="DTA31" s="78">
        <v>10102917.685354196</v>
      </c>
      <c r="DTB31" s="65">
        <v>10529342.426186441</v>
      </c>
      <c r="DTC31" s="65">
        <v>10973765.735873448</v>
      </c>
      <c r="DTD31" s="65">
        <v>11436947.299418924</v>
      </c>
      <c r="DTE31" s="65">
        <v>11919678.866670704</v>
      </c>
      <c r="DTF31" s="65">
        <v>12422785.605716201</v>
      </c>
      <c r="DTG31" s="65">
        <v>12947127.513402084</v>
      </c>
      <c r="DTH31" s="65">
        <v>13493600.885389272</v>
      </c>
      <c r="DTI31" s="65">
        <v>14063139.84825613</v>
      </c>
      <c r="DTJ31" s="65">
        <v>14656717.956268795</v>
      </c>
      <c r="DTK31" s="65">
        <v>15275349.855548108</v>
      </c>
      <c r="DTL31" s="65">
        <v>15920093.018477837</v>
      </c>
      <c r="DTM31" s="65">
        <v>16592049.551318936</v>
      </c>
      <c r="DTN31" s="65">
        <v>17292368.078119729</v>
      </c>
      <c r="DTO31" s="65">
        <v>18022245.704142321</v>
      </c>
      <c r="DTP31" s="65">
        <v>18782930.062161464</v>
      </c>
      <c r="DTQ31" s="65">
        <v>19575721.445133775</v>
      </c>
      <c r="DTR31" s="65">
        <v>20401975.028882809</v>
      </c>
      <c r="DTS31" s="65">
        <v>21263103.1885994</v>
      </c>
      <c r="DTT31" s="65">
        <v>14526502.703331804</v>
      </c>
      <c r="DTU31" s="65">
        <v>15012615.126457073</v>
      </c>
      <c r="DTV31" s="65">
        <v>15514994.733277047</v>
      </c>
      <c r="DTW31" s="78">
        <v>14430767.297461536</v>
      </c>
      <c r="DTX31" s="78">
        <v>13256600.930843681</v>
      </c>
      <c r="DTY31" s="78">
        <v>11987690.379348811</v>
      </c>
      <c r="DTZ31" s="78">
        <v>10619009.500615453</v>
      </c>
      <c r="DUA31" s="78">
        <v>9145301.8615167961</v>
      </c>
      <c r="DUB31" s="65">
        <v>9531307.4786647316</v>
      </c>
      <c r="DUC31" s="65">
        <v>9933605.651129704</v>
      </c>
      <c r="DUD31" s="65">
        <v>10352884.056362418</v>
      </c>
      <c r="DUE31" s="65">
        <v>10789859.397357276</v>
      </c>
      <c r="DUF31" s="65">
        <v>11245278.627764786</v>
      </c>
      <c r="DUG31" s="65">
        <v>11719920.228713637</v>
      </c>
      <c r="DUH31" s="65">
        <v>12214595.539524959</v>
      </c>
      <c r="DUI31" s="65">
        <v>12730150.144593487</v>
      </c>
      <c r="DUJ31" s="65">
        <v>13267465.318806304</v>
      </c>
      <c r="DUK31" s="65">
        <v>13827459.533969942</v>
      </c>
      <c r="DUL31" s="65">
        <v>14411090.028820872</v>
      </c>
      <c r="DUM31" s="65">
        <v>15019354.445303112</v>
      </c>
      <c r="DUN31" s="65">
        <v>15653292.533909984</v>
      </c>
      <c r="DUO31" s="65">
        <v>16313987.931005051</v>
      </c>
      <c r="DUP31" s="65">
        <v>17002570.011160374</v>
      </c>
      <c r="DUQ31" s="65">
        <v>17720215.817678392</v>
      </c>
      <c r="DUR31" s="65">
        <v>18468152.074597429</v>
      </c>
      <c r="DUS31" s="65">
        <v>19247657.283620082</v>
      </c>
      <c r="DUT31" s="65">
        <v>0</v>
      </c>
      <c r="DUU31" s="65">
        <v>0</v>
      </c>
      <c r="DUV31" s="65">
        <v>0</v>
      </c>
      <c r="DUW31" s="65">
        <v>0</v>
      </c>
      <c r="DUX31" s="65">
        <v>0</v>
      </c>
      <c r="DUY31" s="65">
        <v>0</v>
      </c>
      <c r="DUZ31" s="65">
        <v>0</v>
      </c>
      <c r="DVA31" s="65">
        <v>0</v>
      </c>
      <c r="DVB31" s="65">
        <v>0</v>
      </c>
      <c r="DVC31" s="65">
        <v>0</v>
      </c>
      <c r="DVD31" s="65">
        <v>0</v>
      </c>
      <c r="DVE31" s="65">
        <v>0</v>
      </c>
      <c r="DVF31" s="65">
        <v>0</v>
      </c>
      <c r="DVG31" s="65">
        <v>0</v>
      </c>
      <c r="DVH31" s="65">
        <v>0</v>
      </c>
      <c r="DVI31" s="65">
        <v>0</v>
      </c>
      <c r="DVJ31" s="65">
        <v>0</v>
      </c>
      <c r="DVK31" s="65">
        <v>0</v>
      </c>
      <c r="DVL31" s="65">
        <v>0</v>
      </c>
      <c r="DVM31" s="65">
        <v>0</v>
      </c>
      <c r="DVN31" s="65">
        <v>0</v>
      </c>
      <c r="DVO31" s="65">
        <v>0</v>
      </c>
      <c r="DVP31" s="65">
        <v>0</v>
      </c>
      <c r="DVQ31" s="65">
        <v>0</v>
      </c>
      <c r="DVR31" s="65">
        <v>0</v>
      </c>
      <c r="DVS31" s="65">
        <v>0</v>
      </c>
      <c r="DVT31" s="64">
        <v>0</v>
      </c>
      <c r="DVU31" s="64">
        <v>0</v>
      </c>
      <c r="DVV31" s="64">
        <v>0</v>
      </c>
      <c r="DVW31" s="64">
        <v>581813.6788050246</v>
      </c>
      <c r="DVX31" s="64">
        <v>1202566.7861824152</v>
      </c>
      <c r="DVY31" s="64">
        <v>1864213.9157840312</v>
      </c>
      <c r="DVZ31" s="64">
        <v>2568796.8721824167</v>
      </c>
      <c r="DWA31" s="64">
        <v>3318448.3188851271</v>
      </c>
      <c r="DWB31" s="64">
        <v>3429496.3107007504</v>
      </c>
      <c r="DWC31" s="64">
        <v>3544260.3936834726</v>
      </c>
      <c r="DWD31" s="64">
        <v>3662864.9224779527</v>
      </c>
      <c r="DWE31" s="64">
        <v>3785438.4131115875</v>
      </c>
      <c r="DWF31" s="64">
        <v>3912113.6822503242</v>
      </c>
      <c r="DWG31" s="64">
        <v>4043027.9911144972</v>
      </c>
      <c r="DWH31" s="64">
        <v>4178323.1942106406</v>
      </c>
      <c r="DWI31" s="64">
        <v>4318145.8930404419</v>
      </c>
      <c r="DWJ31" s="64">
        <v>4462647.5949533787</v>
      </c>
      <c r="DWK31" s="64">
        <v>4611984.8773151804</v>
      </c>
      <c r="DWL31" s="64">
        <v>4766319.5571699925</v>
      </c>
      <c r="DWM31" s="64">
        <v>4925818.8665800849</v>
      </c>
      <c r="DWN31" s="64">
        <v>5090655.633833101</v>
      </c>
      <c r="DWO31" s="64">
        <v>5261008.4707131935</v>
      </c>
      <c r="DWP31" s="64">
        <v>5437061.9660389749</v>
      </c>
      <c r="DWQ31" s="64">
        <v>5619006.8856779775</v>
      </c>
      <c r="DWR31" s="64">
        <v>5807040.3792543774</v>
      </c>
      <c r="DWS31" s="64">
        <v>6001366.193773943</v>
      </c>
      <c r="DWT31" s="65">
        <v>0</v>
      </c>
      <c r="DWU31" s="65">
        <v>0</v>
      </c>
      <c r="DWV31" s="65">
        <v>0</v>
      </c>
      <c r="DWW31" s="65">
        <v>0</v>
      </c>
      <c r="DWX31" s="65">
        <v>0</v>
      </c>
      <c r="DWY31" s="65">
        <v>0</v>
      </c>
      <c r="DWZ31" s="65">
        <v>0</v>
      </c>
      <c r="DXA31" s="65">
        <v>0</v>
      </c>
      <c r="DXB31" s="65">
        <v>0</v>
      </c>
      <c r="DXC31" s="65">
        <v>0</v>
      </c>
      <c r="DXD31" s="65">
        <v>0</v>
      </c>
      <c r="DXE31" s="65">
        <v>0</v>
      </c>
      <c r="DXF31" s="65">
        <v>0</v>
      </c>
      <c r="DXG31" s="65">
        <v>0</v>
      </c>
      <c r="DXH31" s="65">
        <v>0</v>
      </c>
      <c r="DXI31" s="65">
        <v>0</v>
      </c>
      <c r="DXJ31" s="65">
        <v>0</v>
      </c>
      <c r="DXK31" s="65">
        <v>0</v>
      </c>
      <c r="DXL31" s="65">
        <v>0</v>
      </c>
      <c r="DXM31" s="65">
        <v>0</v>
      </c>
      <c r="DXN31" s="65">
        <v>0</v>
      </c>
      <c r="DXO31" s="65">
        <v>0</v>
      </c>
      <c r="DXP31" s="65">
        <v>0</v>
      </c>
      <c r="DXQ31" s="65">
        <v>0</v>
      </c>
      <c r="DXR31" s="65">
        <v>0</v>
      </c>
      <c r="DXS31" s="65">
        <v>0</v>
      </c>
      <c r="DXT31" s="65">
        <v>0</v>
      </c>
      <c r="DXU31" s="65">
        <v>0</v>
      </c>
      <c r="DXV31" s="65">
        <v>0</v>
      </c>
      <c r="DXW31" s="65">
        <v>0</v>
      </c>
      <c r="DXX31" s="65">
        <v>0</v>
      </c>
      <c r="DXY31" s="65">
        <v>0</v>
      </c>
      <c r="DXZ31" s="65">
        <v>0</v>
      </c>
      <c r="DYA31" s="65">
        <v>0</v>
      </c>
      <c r="DYB31" s="65">
        <v>0</v>
      </c>
      <c r="DYC31" s="65">
        <v>0</v>
      </c>
      <c r="DYD31" s="65">
        <v>0</v>
      </c>
      <c r="DYE31" s="65">
        <v>0</v>
      </c>
      <c r="DYF31" s="65">
        <v>0</v>
      </c>
      <c r="DYG31" s="65">
        <v>0</v>
      </c>
      <c r="DYH31" s="65">
        <v>0</v>
      </c>
      <c r="DYI31" s="65">
        <v>0</v>
      </c>
      <c r="DYJ31" s="65">
        <v>0</v>
      </c>
      <c r="DYK31" s="65">
        <v>0</v>
      </c>
      <c r="DYL31" s="65">
        <v>0</v>
      </c>
      <c r="DYM31" s="65">
        <v>0</v>
      </c>
      <c r="DYN31" s="65">
        <v>0</v>
      </c>
      <c r="DYO31" s="65">
        <v>0</v>
      </c>
      <c r="DYP31" s="65">
        <v>0</v>
      </c>
      <c r="DYQ31" s="65">
        <v>0</v>
      </c>
      <c r="DYR31" s="65">
        <v>0</v>
      </c>
      <c r="DYS31" s="65">
        <v>0</v>
      </c>
      <c r="DYT31" s="67">
        <v>9944.9</v>
      </c>
      <c r="DYU31" s="68">
        <f ca="1">10000000*'Country Model'!$DYT$8/57000</f>
        <v>59385.964912280702</v>
      </c>
      <c r="DYV31" s="68">
        <f ca="1">10000000*'Country Model'!$DYT$8/57000</f>
        <v>59385.964912280702</v>
      </c>
      <c r="DYW31" s="38">
        <f ca="1">'Country Model'!$DYT$8/(220*8)</f>
        <v>0.19232954545454545</v>
      </c>
      <c r="DYX31" s="38">
        <f ca="1">'Country Model'!$DYT$8/(220*8)</f>
        <v>0.19232954545454545</v>
      </c>
      <c r="DYY31" s="25">
        <v>4.3999999999999997E-2</v>
      </c>
      <c r="DYZ31" s="25">
        <f t="shared" si="21"/>
        <v>4.3999999999999997E-2</v>
      </c>
      <c r="DZA31" s="25">
        <f t="shared" si="22"/>
        <v>0.05</v>
      </c>
      <c r="DZB31" s="25">
        <v>0</v>
      </c>
      <c r="DZC31" s="25">
        <v>0.01</v>
      </c>
      <c r="DZD31" s="25">
        <v>0</v>
      </c>
      <c r="DZE31" s="25">
        <v>0</v>
      </c>
      <c r="DZF31" s="25">
        <v>0</v>
      </c>
      <c r="DZG31" s="25">
        <v>0.01</v>
      </c>
      <c r="DZH31" s="25">
        <v>0.01</v>
      </c>
      <c r="DZI31" s="25">
        <v>0</v>
      </c>
      <c r="DZJ31" s="25">
        <v>0.01</v>
      </c>
      <c r="DZK31" s="25">
        <v>0</v>
      </c>
      <c r="DZL31" s="46">
        <v>0.67</v>
      </c>
      <c r="DZM31" s="46">
        <v>0.33</v>
      </c>
      <c r="DZN31" s="46">
        <v>0.33</v>
      </c>
      <c r="DZO31" s="46">
        <v>0.33</v>
      </c>
      <c r="DZP31" s="46">
        <v>0.17</v>
      </c>
      <c r="DZQ31" s="46">
        <v>1</v>
      </c>
      <c r="DZR31" s="46">
        <v>0.5</v>
      </c>
      <c r="DZS31" s="46">
        <v>0.33</v>
      </c>
      <c r="DZT31" s="46">
        <v>0.5</v>
      </c>
      <c r="DZU31" s="46">
        <v>0.17</v>
      </c>
      <c r="DZW31" s="69">
        <v>0</v>
      </c>
      <c r="DZX31" s="69">
        <v>1</v>
      </c>
      <c r="DZY31" s="69">
        <v>2</v>
      </c>
      <c r="DZZ31" s="69">
        <v>3</v>
      </c>
      <c r="EAA31" s="69">
        <v>4</v>
      </c>
      <c r="EAB31" s="69">
        <v>5</v>
      </c>
      <c r="EAC31" s="69">
        <v>6</v>
      </c>
      <c r="EAD31" s="69">
        <v>7</v>
      </c>
      <c r="EAE31" s="69">
        <v>8</v>
      </c>
      <c r="EAF31" s="69">
        <v>9</v>
      </c>
      <c r="EAG31" s="69">
        <v>10</v>
      </c>
      <c r="EAH31" s="69">
        <v>11</v>
      </c>
      <c r="EAI31" s="69">
        <v>12</v>
      </c>
      <c r="EAJ31" s="69">
        <v>13</v>
      </c>
      <c r="EAK31" s="69">
        <v>14</v>
      </c>
      <c r="EAL31" s="69">
        <v>15</v>
      </c>
      <c r="EAM31" s="69">
        <v>16</v>
      </c>
      <c r="EAN31" s="69">
        <v>17</v>
      </c>
      <c r="EAO31" s="69">
        <v>18</v>
      </c>
      <c r="EAP31" s="69">
        <v>19</v>
      </c>
      <c r="EAQ31" s="69">
        <v>20</v>
      </c>
      <c r="EAR31" s="69">
        <v>21</v>
      </c>
      <c r="EAS31" s="69">
        <v>22</v>
      </c>
      <c r="EAT31" s="69">
        <v>23</v>
      </c>
      <c r="EAU31" s="69">
        <v>24</v>
      </c>
      <c r="EAV31" s="69">
        <v>25</v>
      </c>
      <c r="EAW31" s="69">
        <v>26</v>
      </c>
      <c r="EAX31" s="69">
        <v>27</v>
      </c>
      <c r="EAY31" s="69">
        <v>28</v>
      </c>
      <c r="EAZ31" s="69">
        <v>29</v>
      </c>
      <c r="EBA31" s="69">
        <v>30</v>
      </c>
      <c r="EBB31" s="69">
        <v>31</v>
      </c>
      <c r="EBC31" s="69">
        <v>32</v>
      </c>
      <c r="EBD31" s="69">
        <v>33</v>
      </c>
      <c r="EBE31" s="69">
        <v>34</v>
      </c>
      <c r="EBF31" s="69">
        <v>35</v>
      </c>
      <c r="EBG31" s="69">
        <v>36</v>
      </c>
      <c r="EBH31" s="69">
        <v>37</v>
      </c>
      <c r="EBI31" s="69">
        <v>38</v>
      </c>
      <c r="EBJ31" s="69">
        <v>39</v>
      </c>
      <c r="EBK31" s="69">
        <v>40</v>
      </c>
      <c r="EBL31" s="69">
        <v>41</v>
      </c>
      <c r="EBM31" s="69">
        <v>42</v>
      </c>
      <c r="EBO31" s="70">
        <v>847818.57888000016</v>
      </c>
      <c r="EBP31" s="70">
        <v>863428.52641688613</v>
      </c>
      <c r="EBQ31" s="70">
        <v>879325.88268504373</v>
      </c>
      <c r="EBR31" s="70">
        <v>895515.93942415447</v>
      </c>
      <c r="EBS31" s="70">
        <v>912004.08580486116</v>
      </c>
      <c r="EBT31" s="70">
        <v>928795.81022265612</v>
      </c>
      <c r="EBU31" s="70">
        <v>945896.70212479879</v>
      </c>
      <c r="EBV31" s="70">
        <v>963312.45387087076</v>
      </c>
      <c r="EBW31" s="70">
        <v>981048.86262758612</v>
      </c>
      <c r="EBX31" s="70">
        <v>999111.83229848999</v>
      </c>
      <c r="EBY31" s="70">
        <v>1017507.375489186</v>
      </c>
      <c r="EBZ31" s="70">
        <v>1036241.6155087466</v>
      </c>
      <c r="ECA31" s="70">
        <v>1055320.7884079749</v>
      </c>
      <c r="ECB31" s="70">
        <v>1074751.2450551926</v>
      </c>
      <c r="ECC31" s="70">
        <v>1094539.4532502494</v>
      </c>
      <c r="ECD31" s="70">
        <v>1114691.9998774524</v>
      </c>
      <c r="ECE31" s="70">
        <v>1135215.5930981389</v>
      </c>
      <c r="ECF31" s="70">
        <v>1156117.0645836147</v>
      </c>
      <c r="ECG31" s="70">
        <v>1177403.3717892074</v>
      </c>
      <c r="ECH31" s="70">
        <v>1199081.6002701896</v>
      </c>
      <c r="ECI31" s="70">
        <v>1221158.96604034</v>
      </c>
      <c r="ECJ31" s="70">
        <v>1243642.8179739336</v>
      </c>
      <c r="ECK31" s="70">
        <v>1266540.6402519541</v>
      </c>
      <c r="ECL31" s="70">
        <v>1289860.0548533476</v>
      </c>
      <c r="ECM31" s="70">
        <v>1313608.8240921441</v>
      </c>
      <c r="ECN31" s="70">
        <v>1337794.8532012929</v>
      </c>
      <c r="ECO31" s="70">
        <v>13045092.424000002</v>
      </c>
      <c r="ECP31" s="70">
        <v>12913439.832134681</v>
      </c>
      <c r="ECQ31" s="70">
        <v>12783115.893557627</v>
      </c>
      <c r="ECR31" s="70">
        <v>12654107.199345125</v>
      </c>
      <c r="ECS31" s="70">
        <v>12526400.47589789</v>
      </c>
      <c r="ECT31" s="70">
        <v>12399982.58357534</v>
      </c>
      <c r="ECU31" s="70">
        <v>12274840.515343679</v>
      </c>
      <c r="ECV31" s="70">
        <v>12150961.395437611</v>
      </c>
      <c r="ECW31" s="70">
        <v>12028332.47803556</v>
      </c>
      <c r="ECX31" s="70">
        <v>11906941.145948268</v>
      </c>
      <c r="ECY31" s="70">
        <v>11786774.909320621</v>
      </c>
      <c r="ECZ31" s="70">
        <v>11667821.404346574</v>
      </c>
      <c r="EDA31" s="70">
        <v>11550068.391997054</v>
      </c>
      <c r="EDB31" s="70">
        <v>11433503.756760698</v>
      </c>
      <c r="EDC31" s="70">
        <v>11318115.505397288</v>
      </c>
      <c r="EDD31" s="70">
        <v>11203891.765703788</v>
      </c>
      <c r="EDE31" s="70">
        <v>11090820.785292817</v>
      </c>
      <c r="EDF31" s="70">
        <v>10978890.930383451</v>
      </c>
      <c r="EDG31" s="70">
        <v>10868090.684604246</v>
      </c>
      <c r="EDH31" s="70">
        <v>10758408.647808315</v>
      </c>
      <c r="EDI31" s="70">
        <v>10649833.53490038</v>
      </c>
      <c r="EDJ31" s="70">
        <v>10542354.174675662</v>
      </c>
      <c r="EDK31" s="70">
        <v>10435959.508670477</v>
      </c>
      <c r="EDL31" s="70">
        <v>10330638.590024453</v>
      </c>
      <c r="EDM31" s="70">
        <v>10226380.582354194</v>
      </c>
      <c r="EDN31" s="70">
        <v>10123174.758638358</v>
      </c>
      <c r="EDO31" s="71">
        <v>847818.57888000016</v>
      </c>
      <c r="EDP31" s="71">
        <v>863428.52641688613</v>
      </c>
      <c r="EDQ31" s="71">
        <v>879325.88268504373</v>
      </c>
      <c r="EDR31" s="79">
        <v>805964.34548173903</v>
      </c>
      <c r="EDS31" s="79">
        <v>729603.26864388888</v>
      </c>
      <c r="EDT31" s="79">
        <v>650157.0671558592</v>
      </c>
      <c r="EDU31" s="79">
        <v>567538.02127487934</v>
      </c>
      <c r="EDV31" s="79">
        <v>481656.22693543538</v>
      </c>
      <c r="EDW31" s="71">
        <v>501986.01068087021</v>
      </c>
      <c r="EDX31" s="71">
        <v>523173.87553067651</v>
      </c>
      <c r="EDY31" s="71">
        <v>545256.03943930462</v>
      </c>
      <c r="EDZ31" s="71">
        <v>568270.24905146286</v>
      </c>
      <c r="EEA31" s="71">
        <v>592255.844225195</v>
      </c>
      <c r="EEB31" s="71">
        <v>617253.82527835423</v>
      </c>
      <c r="EEC31" s="71">
        <v>643306.92307342007</v>
      </c>
      <c r="EED31" s="71">
        <v>670459.6720604623</v>
      </c>
      <c r="EEE31" s="71">
        <v>698758.48640310636</v>
      </c>
      <c r="EEF31" s="71">
        <v>728251.73931763112</v>
      </c>
      <c r="EEG31" s="71">
        <v>758989.84576081601</v>
      </c>
      <c r="EEH31" s="71">
        <v>791025.34860788437</v>
      </c>
      <c r="EEI31" s="71">
        <v>824413.00846785156</v>
      </c>
      <c r="EEJ31" s="71">
        <v>859209.89728980674</v>
      </c>
      <c r="EEK31" s="71">
        <v>895475.49592013552</v>
      </c>
      <c r="EEL31" s="71">
        <v>933271.79577744566</v>
      </c>
      <c r="EEM31" s="71">
        <v>972663.40481899632</v>
      </c>
      <c r="EEN31" s="71">
        <v>1013717.657979766</v>
      </c>
      <c r="EEO31" s="71">
        <v>13045092.424000002</v>
      </c>
      <c r="EEP31" s="71">
        <v>12913439.832134681</v>
      </c>
      <c r="EEQ31" s="71">
        <v>12783115.893557627</v>
      </c>
      <c r="EER31" s="79">
        <v>11388696.479410613</v>
      </c>
      <c r="EES31" s="79">
        <v>10021120.380718311</v>
      </c>
      <c r="EET31" s="79">
        <v>8679987.8085027374</v>
      </c>
      <c r="EEU31" s="79">
        <v>7364904.3092062073</v>
      </c>
      <c r="EEV31" s="79">
        <v>6075480.6977188056</v>
      </c>
      <c r="EEW31" s="71">
        <v>6331915.0627846252</v>
      </c>
      <c r="EEX31" s="71">
        <v>6599173.0296127554</v>
      </c>
      <c r="EEY31" s="71">
        <v>6877711.4416339854</v>
      </c>
      <c r="EEZ31" s="71">
        <v>7168006.4247624073</v>
      </c>
      <c r="EFA31" s="71">
        <v>7470554.2012719819</v>
      </c>
      <c r="EFB31" s="71">
        <v>7785871.9380252687</v>
      </c>
      <c r="EFC31" s="71">
        <v>8114498.6305042617</v>
      </c>
      <c r="EFD31" s="71">
        <v>8456996.0241544675</v>
      </c>
      <c r="EFE31" s="71">
        <v>8813949.5746171474</v>
      </c>
      <c r="EFF31" s="71">
        <v>9185969.4484911188</v>
      </c>
      <c r="EFG31" s="71">
        <v>9573691.566334784</v>
      </c>
      <c r="EFH31" s="71">
        <v>9977778.6896912716</v>
      </c>
      <c r="EFI31" s="71">
        <v>10398921.553994825</v>
      </c>
      <c r="EFJ31" s="71">
        <v>10837840.04929499</v>
      </c>
      <c r="EFK31" s="71">
        <v>11295284.450816896</v>
      </c>
      <c r="EFL31" s="71">
        <v>11772036.701461133</v>
      </c>
      <c r="EFM31" s="71">
        <v>12268911.748435469</v>
      </c>
      <c r="EFN31" s="71">
        <v>12786758.936303243</v>
      </c>
      <c r="EFO31" s="70">
        <v>0</v>
      </c>
      <c r="EFP31" s="70">
        <v>0</v>
      </c>
      <c r="EFQ31" s="70">
        <v>0</v>
      </c>
      <c r="EFR31" s="70">
        <v>89551.593942415435</v>
      </c>
      <c r="EFS31" s="70">
        <v>182400.81716097228</v>
      </c>
      <c r="EFT31" s="70">
        <v>278638.74306679692</v>
      </c>
      <c r="EFU31" s="70">
        <v>378358.68084991944</v>
      </c>
      <c r="EFV31" s="70">
        <v>481656.22693543538</v>
      </c>
      <c r="EFW31" s="70">
        <v>479062.85194671591</v>
      </c>
      <c r="EFX31" s="70">
        <v>475937.95676781348</v>
      </c>
      <c r="EFY31" s="70">
        <v>472251.33604988141</v>
      </c>
      <c r="EFZ31" s="70">
        <v>467971.36645728373</v>
      </c>
      <c r="EGA31" s="70">
        <v>463064.94418277987</v>
      </c>
      <c r="EGB31" s="70">
        <v>457497.41977683839</v>
      </c>
      <c r="EGC31" s="70">
        <v>451232.53017682931</v>
      </c>
      <c r="EGD31" s="70">
        <v>444232.32781699009</v>
      </c>
      <c r="EGE31" s="70">
        <v>436457.10669503256</v>
      </c>
      <c r="EGF31" s="70">
        <v>427865.32526598359</v>
      </c>
      <c r="EGG31" s="70">
        <v>418413.52602839144</v>
      </c>
      <c r="EGH31" s="70">
        <v>408056.25166230521</v>
      </c>
      <c r="EGI31" s="70">
        <v>396745.95757248846</v>
      </c>
      <c r="EGJ31" s="70">
        <v>384432.9206841269</v>
      </c>
      <c r="EGK31" s="70">
        <v>371065.14433181856</v>
      </c>
      <c r="EGL31" s="70">
        <v>356588.25907590194</v>
      </c>
      <c r="EGM31" s="70">
        <v>340945.41927314783</v>
      </c>
      <c r="EGN31" s="70">
        <v>324077.1952215269</v>
      </c>
      <c r="EGO31" s="70">
        <v>0</v>
      </c>
      <c r="EGP31" s="70">
        <v>0</v>
      </c>
      <c r="EGQ31" s="70">
        <v>0</v>
      </c>
      <c r="EGR31" s="70">
        <v>1265410.7199345119</v>
      </c>
      <c r="EGS31" s="70">
        <v>2505280.0951795783</v>
      </c>
      <c r="EGT31" s="70">
        <v>3719994.7750726026</v>
      </c>
      <c r="EGU31" s="70">
        <v>4909936.2061374718</v>
      </c>
      <c r="EGV31" s="70">
        <v>6075480.6977188056</v>
      </c>
      <c r="EGW31" s="70">
        <v>5696417.4152509347</v>
      </c>
      <c r="EGX31" s="70">
        <v>5307768.1163355131</v>
      </c>
      <c r="EGY31" s="70">
        <v>4909063.4676866354</v>
      </c>
      <c r="EGZ31" s="70">
        <v>4499814.9795841668</v>
      </c>
      <c r="EHA31" s="70">
        <v>4079514.1907250723</v>
      </c>
      <c r="EHB31" s="70">
        <v>3647631.8187354291</v>
      </c>
      <c r="EHC31" s="70">
        <v>3203616.8748930264</v>
      </c>
      <c r="EHD31" s="70">
        <v>2746895.7415493205</v>
      </c>
      <c r="EHE31" s="70">
        <v>2276871.2106756698</v>
      </c>
      <c r="EHF31" s="70">
        <v>1792921.4818923324</v>
      </c>
      <c r="EHG31" s="70">
        <v>1294399.1182694621</v>
      </c>
      <c r="EHH31" s="70">
        <v>780629.9581170436</v>
      </c>
      <c r="EHI31" s="70">
        <v>250911.98090555519</v>
      </c>
      <c r="EHJ31" s="70">
        <v>-295485.87461932749</v>
      </c>
      <c r="EHK31" s="70">
        <v>-859324.94214641862</v>
      </c>
      <c r="EHL31" s="70">
        <v>-1441398.11143668</v>
      </c>
      <c r="EHM31" s="70">
        <v>-2042531.1660812758</v>
      </c>
      <c r="EHN31" s="70">
        <v>-2663584.1776648853</v>
      </c>
      <c r="EHO31" s="70">
        <f t="shared" si="23"/>
        <v>13018738.163962223</v>
      </c>
      <c r="EHP31" s="70">
        <f t="shared" si="24"/>
        <v>25359161.950116381</v>
      </c>
      <c r="EHQ31" s="70">
        <f t="shared" si="25"/>
        <v>1001441.3972278633</v>
      </c>
      <c r="EHR31" s="70">
        <f t="shared" si="26"/>
        <v>1102572.2587007121</v>
      </c>
      <c r="EHS31" s="70">
        <f t="shared" si="27"/>
        <v>154901741.5271095</v>
      </c>
      <c r="EHT31" s="70">
        <f t="shared" si="28"/>
        <v>260906293.72446182</v>
      </c>
      <c r="EHU31" s="70">
        <f t="shared" si="29"/>
        <v>11915518.579008423</v>
      </c>
      <c r="EHV31" s="70">
        <f t="shared" si="30"/>
        <v>11343751.901063558</v>
      </c>
      <c r="EHW31" s="70">
        <f t="shared" si="31"/>
        <v>167920479.69107172</v>
      </c>
      <c r="EHX31" s="70">
        <f t="shared" si="31"/>
        <v>286265455.67457819</v>
      </c>
      <c r="EHY31" s="70">
        <f t="shared" si="31"/>
        <v>12916959.976236286</v>
      </c>
      <c r="EHZ31" s="70">
        <f t="shared" si="31"/>
        <v>12446324.159764269</v>
      </c>
      <c r="EIA31" s="70">
        <f t="shared" si="32"/>
        <v>7896881.3688315488</v>
      </c>
      <c r="EIB31" s="70">
        <f t="shared" si="33"/>
        <v>16372658.049174989</v>
      </c>
      <c r="EIC31" s="70">
        <f t="shared" si="64"/>
        <v>24832478.555244707</v>
      </c>
      <c r="EID31" s="70">
        <f t="shared" si="64"/>
        <v>23790076.060827829</v>
      </c>
      <c r="EIE31" s="70">
        <f t="shared" si="34"/>
        <v>102334916.42830643</v>
      </c>
      <c r="EIF31" s="70">
        <f t="shared" si="35"/>
        <v>209246059.14774734</v>
      </c>
      <c r="EIG31" s="70">
        <f t="shared" si="65"/>
        <v>37749438.53148099</v>
      </c>
      <c r="EIH31" s="70">
        <f t="shared" si="65"/>
        <v>36236400.220592096</v>
      </c>
      <c r="EII31" s="70">
        <f t="shared" si="65"/>
        <v>110231797.79713798</v>
      </c>
      <c r="EIJ31" s="70">
        <f t="shared" si="65"/>
        <v>225618717.19692233</v>
      </c>
      <c r="EIK31" s="70">
        <f t="shared" si="65"/>
        <v>62581917.086725697</v>
      </c>
      <c r="EIL31" s="70">
        <f t="shared" si="65"/>
        <v>60026476.281419925</v>
      </c>
      <c r="EIM31" s="70">
        <f t="shared" si="36"/>
        <v>5121856.7951306738</v>
      </c>
      <c r="EIN31" s="70">
        <f t="shared" si="36"/>
        <v>8986503.9009413924</v>
      </c>
      <c r="EIO31" s="70">
        <f t="shared" si="37"/>
        <v>393988.98424082104</v>
      </c>
      <c r="EIP31" s="70">
        <f t="shared" si="38"/>
        <v>390717.56091049535</v>
      </c>
      <c r="EIQ31" s="70">
        <f t="shared" si="66"/>
        <v>52566825.098803073</v>
      </c>
      <c r="EIR31" s="70">
        <f t="shared" si="66"/>
        <v>51660234.576714486</v>
      </c>
      <c r="EIS31" s="70">
        <f t="shared" si="39"/>
        <v>4043601.9306771597</v>
      </c>
      <c r="EIT31" s="70">
        <f t="shared" si="40"/>
        <v>2246097.1555093257</v>
      </c>
      <c r="EIU31" s="70">
        <f t="shared" si="67"/>
        <v>57688681.893933743</v>
      </c>
      <c r="EIV31" s="70">
        <f t="shared" si="67"/>
        <v>60646738.477655858</v>
      </c>
      <c r="EIW31" s="70">
        <f t="shared" si="41"/>
        <v>4437590.9149179803</v>
      </c>
      <c r="EIX31" s="70">
        <f t="shared" si="42"/>
        <v>2636814.7164198197</v>
      </c>
      <c r="EIY31" s="70">
        <v>7.540211175407439</v>
      </c>
      <c r="EIZ31" s="70">
        <v>8.0169185531313953</v>
      </c>
      <c r="EJA31" s="70">
        <v>8.5237643339703233</v>
      </c>
      <c r="EJB31" s="70">
        <v>9.0626539286326917</v>
      </c>
      <c r="EJC31" s="70">
        <v>9.6356132117398712</v>
      </c>
      <c r="EJD31" s="70">
        <v>10.244796137797987</v>
      </c>
      <c r="EJE31" s="70">
        <v>10.892492838666888</v>
      </c>
      <c r="EJF31" s="70">
        <v>11.581138232967435</v>
      </c>
      <c r="EJG31" s="70">
        <v>12.313321179792956</v>
      </c>
      <c r="EJH31" s="70">
        <v>13.091794211136774</v>
      </c>
      <c r="EJI31" s="70">
        <v>13.919483879623469</v>
      </c>
      <c r="EJJ31" s="70">
        <v>14.799501760444645</v>
      </c>
      <c r="EJK31" s="70">
        <v>15.735156148859224</v>
      </c>
      <c r="EJL31" s="70">
        <v>16.729964497233411</v>
      </c>
      <c r="EJM31" s="70">
        <v>17.787666638375377</v>
      </c>
      <c r="EJN31" s="70">
        <v>18.912238844875898</v>
      </c>
      <c r="EJO31" s="70">
        <v>20.107908777308893</v>
      </c>
      <c r="EJP31" s="70">
        <v>21.379171377487392</v>
      </c>
      <c r="EJQ31" s="70">
        <v>22.730805766523236</v>
      </c>
      <c r="EJR31" s="70">
        <v>24.167893211216231</v>
      </c>
      <c r="EJS31" s="70">
        <v>25.695836226314736</v>
      </c>
      <c r="EJT31" s="70">
        <v>27.320378884459693</v>
      </c>
      <c r="EJU31" s="70">
        <v>29.047628410164386</v>
      </c>
      <c r="EJV31" s="70">
        <v>30.884078139009162</v>
      </c>
      <c r="EJW31" s="70">
        <v>32.836631928362848</v>
      </c>
      <c r="EJX31" s="70">
        <v>34.912630111399245</v>
      </c>
      <c r="EJY31" s="70">
        <v>8.3259827056070232</v>
      </c>
      <c r="EJZ31" s="70">
        <v>8.6046019789847374</v>
      </c>
      <c r="EKA31" s="70">
        <v>8.8925449204797609</v>
      </c>
      <c r="EKB31" s="70">
        <v>9.1901235357409057</v>
      </c>
      <c r="EKC31" s="70">
        <v>9.4976602713211022</v>
      </c>
      <c r="EKD31" s="70">
        <v>9.8154883640700579</v>
      </c>
      <c r="EKE31" s="70">
        <v>10.143952202218907</v>
      </c>
      <c r="EKF31" s="70">
        <v>10.483407698548149</v>
      </c>
      <c r="EKG31" s="70">
        <v>10.834222676043213</v>
      </c>
      <c r="EKH31" s="70">
        <v>11.196777266455545</v>
      </c>
      <c r="EKI31" s="70">
        <v>11.571464322201059</v>
      </c>
      <c r="EKJ31" s="70">
        <v>11.958689842042295</v>
      </c>
      <c r="EKK31" s="70">
        <v>12.358873411015534</v>
      </c>
      <c r="EKL31" s="70">
        <v>12.772448655079561</v>
      </c>
      <c r="EKM31" s="70">
        <v>13.19986371097872</v>
      </c>
      <c r="EKN31" s="70">
        <v>13.641581711829364</v>
      </c>
      <c r="EKO31" s="70">
        <v>14.098081288955918</v>
      </c>
      <c r="EKP31" s="70">
        <v>14.569857090520287</v>
      </c>
      <c r="EKQ31" s="70">
        <v>15.057420317506594</v>
      </c>
      <c r="EKR31" s="70">
        <v>15.561299277641984</v>
      </c>
      <c r="EKS31" s="70">
        <v>16.082039957853819</v>
      </c>
      <c r="EKT31" s="70">
        <v>16.620206615883394</v>
      </c>
      <c r="EKU31" s="70">
        <v>17.176382391697395</v>
      </c>
      <c r="EKV31" s="70">
        <v>17.75116993935945</v>
      </c>
      <c r="EKW31" s="70">
        <v>18.345192080046576</v>
      </c>
      <c r="EKX31" s="70">
        <v>18.959092476918045</v>
      </c>
      <c r="EKY31" s="71">
        <v>7.540211175407439</v>
      </c>
      <c r="EKZ31" s="71">
        <v>8.0169185531313953</v>
      </c>
      <c r="ELA31" s="71">
        <v>8.5237643339703233</v>
      </c>
      <c r="ELB31" s="79">
        <v>8.1563885357694232</v>
      </c>
      <c r="ELC31" s="79">
        <v>7.7084905693918966</v>
      </c>
      <c r="ELD31" s="79">
        <v>7.1713572964585905</v>
      </c>
      <c r="ELE31" s="79">
        <v>6.535495703200132</v>
      </c>
      <c r="ELF31" s="79">
        <v>5.7905691164837174</v>
      </c>
      <c r="ELG31" s="71">
        <v>6.0349779112170774</v>
      </c>
      <c r="ELH31" s="71">
        <v>6.289702731498422</v>
      </c>
      <c r="ELI31" s="71">
        <v>6.5551789969419367</v>
      </c>
      <c r="ELJ31" s="71">
        <v>6.8318605053869836</v>
      </c>
      <c r="ELK31" s="71">
        <v>7.1202202086076634</v>
      </c>
      <c r="ELL31" s="71">
        <v>7.4207510207635963</v>
      </c>
      <c r="ELM31" s="71">
        <v>7.7339666609738522</v>
      </c>
      <c r="ELN31" s="71">
        <v>8.060402531454308</v>
      </c>
      <c r="ELO31" s="71">
        <v>8.4006166327194975</v>
      </c>
      <c r="ELP31" s="71">
        <v>8.7551905174133697</v>
      </c>
      <c r="ELQ31" s="71">
        <v>9.1247302843994085</v>
      </c>
      <c r="ELR31" s="71">
        <v>9.5098676148093944</v>
      </c>
      <c r="ELS31" s="71">
        <v>9.9112608518217851</v>
      </c>
      <c r="ELT31" s="71">
        <v>10.329596126015471</v>
      </c>
      <c r="ELU31" s="71">
        <v>10.765588528222544</v>
      </c>
      <c r="ELV31" s="71">
        <v>11.219983331884942</v>
      </c>
      <c r="ELW31" s="71">
        <v>11.693557267004397</v>
      </c>
      <c r="ELX31" s="71">
        <v>12.187119847863388</v>
      </c>
      <c r="ELY31" s="71">
        <v>8.3259827056070232</v>
      </c>
      <c r="ELZ31" s="71">
        <v>8.6046019789847374</v>
      </c>
      <c r="EMA31" s="71">
        <v>8.8925449204797609</v>
      </c>
      <c r="EMB31" s="79">
        <v>8.2711111821668162</v>
      </c>
      <c r="EMC31" s="79">
        <v>7.5981282170568818</v>
      </c>
      <c r="EMD31" s="79">
        <v>6.87084185484904</v>
      </c>
      <c r="EME31" s="79">
        <v>6.0863713213313444</v>
      </c>
      <c r="EMF31" s="79">
        <v>5.2417038492740744</v>
      </c>
      <c r="EMG31" s="71">
        <v>5.4629460958269043</v>
      </c>
      <c r="EMH31" s="71">
        <v>5.6935265524479206</v>
      </c>
      <c r="EMI31" s="71">
        <v>5.9338393670389653</v>
      </c>
      <c r="EMJ31" s="71">
        <v>6.1842953237273868</v>
      </c>
      <c r="EMK31" s="71">
        <v>6.4453225450491507</v>
      </c>
      <c r="EML31" s="71">
        <v>6.7173672237697462</v>
      </c>
      <c r="EMM31" s="71">
        <v>7.0008943855938508</v>
      </c>
      <c r="EMN31" s="71">
        <v>7.2963886840675007</v>
      </c>
      <c r="EMO31" s="71">
        <v>7.6043552290315581</v>
      </c>
      <c r="EMP31" s="71">
        <v>7.9253204500426033</v>
      </c>
      <c r="EMQ31" s="71">
        <v>8.259832996237165</v>
      </c>
      <c r="EMR31" s="71">
        <v>8.6084646741774939</v>
      </c>
      <c r="EMS31" s="71">
        <v>8.9718114252819969</v>
      </c>
      <c r="EMT31" s="71">
        <v>9.3504943445111373</v>
      </c>
      <c r="EMU31" s="71">
        <v>9.7451607420501105</v>
      </c>
      <c r="EMV31" s="71">
        <v>10.156485249803099</v>
      </c>
      <c r="EMW31" s="71">
        <v>10.585170974590529</v>
      </c>
      <c r="EMX31" s="71">
        <v>11.031950700020561</v>
      </c>
      <c r="EMY31" s="70">
        <v>0</v>
      </c>
      <c r="EMZ31" s="70">
        <v>0</v>
      </c>
      <c r="ENA31" s="70">
        <v>0</v>
      </c>
      <c r="ENB31" s="70">
        <v>0.90626539286326846</v>
      </c>
      <c r="ENC31" s="70">
        <v>1.9271226423479746</v>
      </c>
      <c r="END31" s="70">
        <v>3.0734388413393967</v>
      </c>
      <c r="ENE31" s="70">
        <v>4.3569971354667558</v>
      </c>
      <c r="ENF31" s="70">
        <v>5.7905691164837174</v>
      </c>
      <c r="ENG31" s="70">
        <v>6.2783432685758784</v>
      </c>
      <c r="ENH31" s="70">
        <v>6.802091479638352</v>
      </c>
      <c r="ENI31" s="70">
        <v>7.364304882681532</v>
      </c>
      <c r="ENJ31" s="70">
        <v>7.9676412550576616</v>
      </c>
      <c r="ENK31" s="70">
        <v>8.6149359402515593</v>
      </c>
      <c r="ENL31" s="70">
        <v>9.3092134764698145</v>
      </c>
      <c r="ENM31" s="70">
        <v>10.053699977401525</v>
      </c>
      <c r="ENN31" s="70">
        <v>10.85183631342159</v>
      </c>
      <c r="ENO31" s="70">
        <v>11.707292144589395</v>
      </c>
      <c r="ENP31" s="70">
        <v>12.623980860074022</v>
      </c>
      <c r="ENQ31" s="70">
        <v>13.606075482123828</v>
      </c>
      <c r="ENR31" s="70">
        <v>14.658025596406837</v>
      </c>
      <c r="ENS31" s="70">
        <v>15.784575374492951</v>
      </c>
      <c r="ENT31" s="70">
        <v>16.990782758444222</v>
      </c>
      <c r="ENU31" s="70">
        <v>18.282039881941841</v>
      </c>
      <c r="ENV31" s="70">
        <v>19.664094807124222</v>
      </c>
      <c r="ENW31" s="70">
        <v>21.143074661358451</v>
      </c>
      <c r="ENX31" s="70">
        <v>22.72551026353586</v>
      </c>
      <c r="ENY31" s="70">
        <v>0</v>
      </c>
      <c r="ENZ31" s="70">
        <v>0</v>
      </c>
      <c r="EOA31" s="70">
        <v>0</v>
      </c>
      <c r="EOB31" s="70">
        <v>0.9190123535740895</v>
      </c>
      <c r="EOC31" s="70">
        <v>1.8995320542642204</v>
      </c>
      <c r="EOD31" s="70">
        <v>2.9446465092210179</v>
      </c>
      <c r="EOE31" s="70">
        <v>4.0575808808875626</v>
      </c>
      <c r="EOF31" s="70">
        <v>5.2417038492740744</v>
      </c>
      <c r="EOG31" s="70">
        <v>5.3712765802163087</v>
      </c>
      <c r="EOH31" s="70">
        <v>5.5032507140076241</v>
      </c>
      <c r="EOI31" s="70">
        <v>5.6376249551620941</v>
      </c>
      <c r="EOJ31" s="70">
        <v>5.7743945183149084</v>
      </c>
      <c r="EOK31" s="70">
        <v>5.9135508659663829</v>
      </c>
      <c r="EOL31" s="70">
        <v>6.0550814313098149</v>
      </c>
      <c r="EOM31" s="70">
        <v>6.1989693253848692</v>
      </c>
      <c r="EON31" s="70">
        <v>6.3451930277618631</v>
      </c>
      <c r="EOO31" s="70">
        <v>6.4937260599243594</v>
      </c>
      <c r="EOP31" s="70">
        <v>6.6445366404776838</v>
      </c>
      <c r="EOQ31" s="70">
        <v>6.7975873212694289</v>
      </c>
      <c r="EOR31" s="70">
        <v>6.9528346034644901</v>
      </c>
      <c r="EOS31" s="70">
        <v>7.1102285325718224</v>
      </c>
      <c r="EOT31" s="70">
        <v>7.2697122713722564</v>
      </c>
      <c r="EOU31" s="70">
        <v>7.4312216496472843</v>
      </c>
      <c r="EOV31" s="70">
        <v>7.5946846895563507</v>
      </c>
      <c r="EOW31" s="70">
        <v>7.7600211054560475</v>
      </c>
      <c r="EOX31" s="70">
        <v>7.9271417768974839</v>
      </c>
      <c r="EOY31" s="70">
        <f t="shared" si="43"/>
        <v>174.70582151014665</v>
      </c>
      <c r="EOZ31" s="70">
        <f t="shared" si="44"/>
        <v>443.78878434239249</v>
      </c>
      <c r="EPA31" s="70">
        <f t="shared" si="45"/>
        <v>13.438909346934357</v>
      </c>
      <c r="EPB31" s="70">
        <f t="shared" si="46"/>
        <v>19.295164536625759</v>
      </c>
      <c r="EPC31" s="70">
        <f t="shared" si="47"/>
        <v>146.66455366754442</v>
      </c>
      <c r="EPD31" s="70">
        <f t="shared" si="48"/>
        <v>310.88529510392789</v>
      </c>
      <c r="EPE31" s="70">
        <f t="shared" si="49"/>
        <v>11.281888743657264</v>
      </c>
      <c r="EPF31" s="70">
        <f t="shared" si="50"/>
        <v>13.516751961040343</v>
      </c>
      <c r="EPG31" s="70">
        <f t="shared" si="51"/>
        <v>321.37037517769107</v>
      </c>
      <c r="EPH31" s="70">
        <f t="shared" si="6"/>
        <v>754.67407944632032</v>
      </c>
      <c r="EPI31" s="70">
        <f t="shared" si="6"/>
        <v>24.720798090591622</v>
      </c>
      <c r="EPJ31" s="70">
        <f t="shared" si="6"/>
        <v>32.811916497666104</v>
      </c>
      <c r="EPK31" s="70">
        <f t="shared" si="52"/>
        <v>91.409361788147578</v>
      </c>
      <c r="EPL31" s="70">
        <f t="shared" si="53"/>
        <v>193.30687279030178</v>
      </c>
      <c r="EPM31" s="70">
        <f t="shared" si="7"/>
        <v>36.002686834248884</v>
      </c>
      <c r="EPN31" s="70">
        <f t="shared" si="7"/>
        <v>46.328668458706446</v>
      </c>
      <c r="EPO31" s="70">
        <f t="shared" si="54"/>
        <v>84.802736602199573</v>
      </c>
      <c r="EPP31" s="70">
        <f t="shared" si="55"/>
        <v>177.04178338794583</v>
      </c>
      <c r="EPQ31" s="70">
        <f t="shared" si="8"/>
        <v>60.723484924840506</v>
      </c>
      <c r="EPR31" s="70">
        <f t="shared" si="8"/>
        <v>79.14058495637255</v>
      </c>
      <c r="EPS31" s="70">
        <f t="shared" si="8"/>
        <v>176.21209839034714</v>
      </c>
      <c r="EPT31" s="70">
        <f t="shared" si="8"/>
        <v>370.34865617824761</v>
      </c>
      <c r="EPU31" s="70">
        <f t="shared" si="8"/>
        <v>96.726171759089397</v>
      </c>
      <c r="EPV31" s="70">
        <f t="shared" si="8"/>
        <v>125.469253415079</v>
      </c>
      <c r="EPW31" s="70">
        <f t="shared" si="56"/>
        <v>83.296459721999071</v>
      </c>
      <c r="EPX31" s="70">
        <f t="shared" si="9"/>
        <v>250.48191155209071</v>
      </c>
      <c r="EPY31" s="70">
        <f t="shared" si="57"/>
        <v>6.4074199786153132</v>
      </c>
      <c r="EPZ31" s="70">
        <f t="shared" si="58"/>
        <v>10.890517893569161</v>
      </c>
      <c r="EQA31" s="70">
        <f t="shared" si="10"/>
        <v>61.861817065344852</v>
      </c>
      <c r="EQB31" s="70">
        <f t="shared" si="10"/>
        <v>133.84351171598206</v>
      </c>
      <c r="EQC31" s="70">
        <f t="shared" si="59"/>
        <v>4.7586013127188345</v>
      </c>
      <c r="EQD31" s="70">
        <f t="shared" si="60"/>
        <v>5.8192831180861768</v>
      </c>
      <c r="EQE31" s="70">
        <f t="shared" si="11"/>
        <v>145.15827678734394</v>
      </c>
      <c r="EQF31" s="70">
        <f t="shared" si="11"/>
        <v>384.32542326807271</v>
      </c>
      <c r="EQG31" s="70">
        <f t="shared" si="61"/>
        <v>11.166021291334149</v>
      </c>
      <c r="EQH31" s="70">
        <f t="shared" si="62"/>
        <v>16.709801011655337</v>
      </c>
      <c r="EQI31" s="25" t="s">
        <v>4324</v>
      </c>
    </row>
    <row r="32" spans="1:3831" s="25" customFormat="1" x14ac:dyDescent="0.25">
      <c r="A32" s="25" t="s">
        <v>4371</v>
      </c>
      <c r="B32" s="26" t="s">
        <v>4372</v>
      </c>
      <c r="C32" s="27">
        <v>1</v>
      </c>
      <c r="D32" s="28">
        <v>1</v>
      </c>
      <c r="E32" s="26" t="s">
        <v>4319</v>
      </c>
      <c r="F32" s="29" t="s">
        <v>4320</v>
      </c>
      <c r="G32" s="30" t="s">
        <v>4313</v>
      </c>
      <c r="H32" s="25" t="s">
        <v>4314</v>
      </c>
      <c r="I32" s="31">
        <v>7543.0879999999997</v>
      </c>
      <c r="J32" s="31">
        <v>10335.063000000002</v>
      </c>
      <c r="K32" s="27">
        <v>2018</v>
      </c>
      <c r="L32" s="27">
        <v>2022</v>
      </c>
      <c r="M32" s="25">
        <f t="shared" si="12"/>
        <v>5</v>
      </c>
      <c r="N32" s="32">
        <v>4.6770288584530233</v>
      </c>
      <c r="O32" s="32">
        <v>1.8767333399045434</v>
      </c>
      <c r="P32" s="25">
        <v>0.19126000000000001</v>
      </c>
      <c r="Q32" s="25">
        <v>0.27672999999999998</v>
      </c>
      <c r="R32" s="25">
        <v>0.53201999999999994</v>
      </c>
      <c r="S32" s="25">
        <v>0.19126000000000001</v>
      </c>
      <c r="T32" s="25">
        <v>0.27672999999999998</v>
      </c>
      <c r="U32" s="25">
        <v>0.53201999999999994</v>
      </c>
      <c r="V32" s="25">
        <v>5.7</v>
      </c>
      <c r="W32" s="25">
        <v>5.7</v>
      </c>
      <c r="X32" s="33">
        <v>146167</v>
      </c>
      <c r="Y32" s="33">
        <v>146167</v>
      </c>
      <c r="Z32" s="33">
        <v>1</v>
      </c>
      <c r="AA32" s="33">
        <v>701814</v>
      </c>
      <c r="AB32" s="34">
        <v>0.48</v>
      </c>
      <c r="AC32" s="34">
        <v>0.52</v>
      </c>
      <c r="AD32" s="33">
        <f t="shared" si="13"/>
        <v>160838.97963392083</v>
      </c>
      <c r="AE32" s="33">
        <v>70160.160000000003</v>
      </c>
      <c r="AF32" s="35">
        <v>73441.57093033682</v>
      </c>
      <c r="AG32" s="35">
        <v>76876.45439684992</v>
      </c>
      <c r="AH32" s="35">
        <v>80471.988354346075</v>
      </c>
      <c r="AI32" s="35">
        <v>84235.686472649802</v>
      </c>
      <c r="AJ32" s="35">
        <v>88175.413838091641</v>
      </c>
      <c r="AK32" s="35">
        <v>92299.403389359562</v>
      </c>
      <c r="AL32" s="35">
        <v>96616.27312205988</v>
      </c>
      <c r="AM32" s="35">
        <v>101135.04409794041</v>
      </c>
      <c r="AN32" s="35">
        <v>105865.15929641027</v>
      </c>
      <c r="AO32" s="35">
        <v>110816.50334775065</v>
      </c>
      <c r="AP32" s="35">
        <v>115999.42318925352</v>
      </c>
      <c r="AQ32" s="35">
        <v>121424.74968745395</v>
      </c>
      <c r="AR32" s="35">
        <v>127103.82027164052</v>
      </c>
      <c r="AS32" s="35">
        <v>133048.50262594142</v>
      </c>
      <c r="AT32" s="35">
        <v>139271.21948949632</v>
      </c>
      <c r="AU32" s="35">
        <v>145784.97461653952</v>
      </c>
      <c r="AV32" s="35">
        <v>152603.37995064349</v>
      </c>
      <c r="AW32" s="35">
        <v>159740.6840699098</v>
      </c>
      <c r="AX32" s="35">
        <v>167211.80196254974</v>
      </c>
      <c r="AY32" s="35">
        <v>175032.34619507752</v>
      </c>
      <c r="AZ32" s="35">
        <v>183218.6595382487</v>
      </c>
      <c r="BA32" s="35">
        <v>191787.84911892339</v>
      </c>
      <c r="BB32" s="35">
        <v>200757.82216922179</v>
      </c>
      <c r="BC32" s="35">
        <v>210147.32344767809</v>
      </c>
      <c r="BD32" s="35">
        <v>219975.97441059261</v>
      </c>
      <c r="BE32" s="33">
        <v>76006.84</v>
      </c>
      <c r="BF32" s="35">
        <v>77433.285706887895</v>
      </c>
      <c r="BG32" s="35">
        <v>78886.501995932602</v>
      </c>
      <c r="BH32" s="35">
        <v>80366.991279574737</v>
      </c>
      <c r="BI32" s="35">
        <v>81875.265399196694</v>
      </c>
      <c r="BJ32" s="35">
        <v>83411.845802078751</v>
      </c>
      <c r="BK32" s="35">
        <v>84977.263721676136</v>
      </c>
      <c r="BL32" s="35">
        <v>86572.060361279437</v>
      </c>
      <c r="BM32" s="35">
        <v>88196.78708112186</v>
      </c>
      <c r="BN32" s="35">
        <v>89852.005588997898</v>
      </c>
      <c r="BO32" s="35">
        <v>91538.288134459523</v>
      </c>
      <c r="BP32" s="35">
        <v>93256.217706656811</v>
      </c>
      <c r="BQ32" s="35">
        <v>95006.388235891602</v>
      </c>
      <c r="BR32" s="35">
        <v>96789.404798953736</v>
      </c>
      <c r="BS32" s="35">
        <v>98605.883828310878</v>
      </c>
      <c r="BT32" s="35">
        <v>100456.45332522433</v>
      </c>
      <c r="BU32" s="35">
        <v>102341.75307686446</v>
      </c>
      <c r="BV32" s="35">
        <v>104262.43487750077</v>
      </c>
      <c r="BW32" s="35">
        <v>106219.16275384309</v>
      </c>
      <c r="BX32" s="35">
        <v>108212.61319461194</v>
      </c>
      <c r="BY32" s="35">
        <v>110243.47538441716</v>
      </c>
      <c r="BZ32" s="35">
        <v>112312.45144202598</v>
      </c>
      <c r="CA32" s="35">
        <v>114420.25666310258</v>
      </c>
      <c r="CB32" s="35">
        <v>116567.61976750338</v>
      </c>
      <c r="CC32" s="35">
        <v>118755.28315121327</v>
      </c>
      <c r="CD32" s="35">
        <v>120984.00314301014</v>
      </c>
      <c r="CE32" s="25">
        <v>0.5</v>
      </c>
      <c r="CF32" s="25">
        <v>0.8</v>
      </c>
      <c r="CG32" s="25">
        <v>0.91</v>
      </c>
      <c r="CH32" s="36">
        <v>0.72</v>
      </c>
      <c r="CI32" s="37">
        <v>0.82000000000000006</v>
      </c>
      <c r="CJ32" s="25">
        <v>0.82000000000000006</v>
      </c>
      <c r="CK32" s="25">
        <v>0.82000000000000006</v>
      </c>
      <c r="CL32" s="38">
        <v>0.82000000000000006</v>
      </c>
      <c r="CM32" s="25">
        <v>0.82000000000000006</v>
      </c>
      <c r="CN32" s="25">
        <v>0.82000000000000006</v>
      </c>
      <c r="CO32" s="25">
        <v>0.82000000000000006</v>
      </c>
      <c r="CP32" s="38">
        <v>0.82000000000000006</v>
      </c>
      <c r="CQ32" s="25">
        <v>0.82000000000000006</v>
      </c>
      <c r="CR32" s="25">
        <v>0.82000000000000006</v>
      </c>
      <c r="CS32" s="25">
        <v>0.82000000000000006</v>
      </c>
      <c r="CT32" s="25">
        <v>0.82000000000000006</v>
      </c>
      <c r="CU32" s="25">
        <v>0.82000000000000006</v>
      </c>
      <c r="CV32" s="25">
        <v>0.82000000000000006</v>
      </c>
      <c r="CW32" s="25">
        <v>0.82000000000000006</v>
      </c>
      <c r="CX32" s="38">
        <v>0.82000000000000006</v>
      </c>
      <c r="CY32" s="25">
        <v>0.82000000000000006</v>
      </c>
      <c r="CZ32" s="25">
        <v>0.82000000000000006</v>
      </c>
      <c r="DA32" s="25">
        <v>0.82000000000000006</v>
      </c>
      <c r="DB32" s="25">
        <v>0.82000000000000006</v>
      </c>
      <c r="DC32" s="25">
        <v>0.82000000000000006</v>
      </c>
      <c r="DD32" s="25">
        <v>0.82000000000000006</v>
      </c>
      <c r="DE32" s="25">
        <v>0.82000000000000006</v>
      </c>
      <c r="DF32" s="25">
        <v>0.82000000000000006</v>
      </c>
      <c r="DG32" s="25">
        <v>0.82000000000000006</v>
      </c>
      <c r="DH32" s="25">
        <v>0.82000000000000006</v>
      </c>
      <c r="DI32" s="25">
        <v>0.5</v>
      </c>
      <c r="DJ32" s="25">
        <v>0.8</v>
      </c>
      <c r="DK32" s="25">
        <v>0.63</v>
      </c>
      <c r="DL32" s="73">
        <v>0.28999999999999998</v>
      </c>
      <c r="DM32" s="25">
        <v>0.315</v>
      </c>
      <c r="DN32" s="25">
        <v>0.315</v>
      </c>
      <c r="DO32" s="25">
        <v>0.315</v>
      </c>
      <c r="DP32" s="38">
        <v>0.41200000000000003</v>
      </c>
      <c r="DQ32" s="25">
        <v>0.50900000000000001</v>
      </c>
      <c r="DR32" s="25">
        <v>0.60599999999999998</v>
      </c>
      <c r="DS32" s="25">
        <v>0.70299999999999996</v>
      </c>
      <c r="DT32" s="38">
        <v>0.8</v>
      </c>
      <c r="DU32" s="25">
        <v>0.8</v>
      </c>
      <c r="DV32" s="25">
        <v>0.8</v>
      </c>
      <c r="DW32" s="25">
        <v>0.8</v>
      </c>
      <c r="DX32" s="25">
        <v>0.8</v>
      </c>
      <c r="DY32" s="25">
        <v>0.8</v>
      </c>
      <c r="DZ32" s="25">
        <v>0.8</v>
      </c>
      <c r="EA32" s="25">
        <v>0.8</v>
      </c>
      <c r="EB32" s="46">
        <v>0.8</v>
      </c>
      <c r="EC32" s="25">
        <v>0.8</v>
      </c>
      <c r="ED32" s="25">
        <v>0.8</v>
      </c>
      <c r="EE32" s="25">
        <v>0.8</v>
      </c>
      <c r="EF32" s="25">
        <v>0.8</v>
      </c>
      <c r="EG32" s="25">
        <v>0.8</v>
      </c>
      <c r="EH32" s="25">
        <v>0.8</v>
      </c>
      <c r="EI32" s="25">
        <v>0.8</v>
      </c>
      <c r="EJ32" s="25">
        <v>0.8</v>
      </c>
      <c r="EK32" s="25">
        <v>0.8</v>
      </c>
      <c r="EL32" s="25">
        <v>0.8</v>
      </c>
      <c r="EM32" s="25">
        <v>0.5</v>
      </c>
      <c r="EN32" s="25">
        <v>0.8</v>
      </c>
      <c r="EO32" s="25">
        <v>0.46</v>
      </c>
      <c r="EP32" s="25">
        <v>1</v>
      </c>
      <c r="EQ32" s="25">
        <v>0.23</v>
      </c>
      <c r="ER32" s="25">
        <v>0.23</v>
      </c>
      <c r="ES32" s="25">
        <v>0.23</v>
      </c>
      <c r="ET32" s="38">
        <v>0.34400000000000003</v>
      </c>
      <c r="EU32" s="25">
        <v>0.45800000000000007</v>
      </c>
      <c r="EV32" s="25">
        <v>0.57200000000000006</v>
      </c>
      <c r="EW32" s="25">
        <v>0.68600000000000005</v>
      </c>
      <c r="EX32" s="38">
        <v>0.8</v>
      </c>
      <c r="EY32" s="25">
        <v>0.8</v>
      </c>
      <c r="EZ32" s="25">
        <v>0.8</v>
      </c>
      <c r="FA32" s="25">
        <v>0.8</v>
      </c>
      <c r="FB32" s="25">
        <v>0.8</v>
      </c>
      <c r="FC32" s="25">
        <v>0.8</v>
      </c>
      <c r="FD32" s="25">
        <v>0.8</v>
      </c>
      <c r="FE32" s="25">
        <v>0.8</v>
      </c>
      <c r="FF32" s="25">
        <v>0.8</v>
      </c>
      <c r="FG32" s="25">
        <v>0.8</v>
      </c>
      <c r="FH32" s="25">
        <v>0.8</v>
      </c>
      <c r="FI32" s="25">
        <v>0.8</v>
      </c>
      <c r="FJ32" s="25">
        <v>0.8</v>
      </c>
      <c r="FK32" s="25">
        <v>0.8</v>
      </c>
      <c r="FL32" s="25">
        <v>0.8</v>
      </c>
      <c r="FM32" s="25">
        <v>0.8</v>
      </c>
      <c r="FN32" s="25">
        <v>0.8</v>
      </c>
      <c r="FO32" s="25">
        <v>0.8</v>
      </c>
      <c r="FP32" s="25">
        <v>0.8</v>
      </c>
      <c r="FQ32" s="25">
        <v>0.5</v>
      </c>
      <c r="FR32" s="25">
        <v>0.8</v>
      </c>
      <c r="FS32" s="25">
        <v>0.22</v>
      </c>
      <c r="FT32" s="25">
        <v>1</v>
      </c>
      <c r="FU32" s="25">
        <v>0.11</v>
      </c>
      <c r="FV32" s="25">
        <v>0.11</v>
      </c>
      <c r="FW32" s="25">
        <v>0.11</v>
      </c>
      <c r="FX32" s="38">
        <v>0.248</v>
      </c>
      <c r="FY32" s="25">
        <v>0.38600000000000001</v>
      </c>
      <c r="FZ32" s="25">
        <v>0.52400000000000002</v>
      </c>
      <c r="GA32" s="25">
        <v>0.66200000000000003</v>
      </c>
      <c r="GB32" s="38">
        <v>0.8</v>
      </c>
      <c r="GC32" s="25">
        <v>0.8</v>
      </c>
      <c r="GD32" s="25">
        <v>0.8</v>
      </c>
      <c r="GE32" s="25">
        <v>0.8</v>
      </c>
      <c r="GF32" s="25">
        <v>0.8</v>
      </c>
      <c r="GG32" s="25">
        <v>0.8</v>
      </c>
      <c r="GH32" s="25">
        <v>0.8</v>
      </c>
      <c r="GI32" s="25">
        <v>0.8</v>
      </c>
      <c r="GJ32" s="25">
        <v>0.8</v>
      </c>
      <c r="GK32" s="25">
        <v>0.8</v>
      </c>
      <c r="GL32" s="25">
        <v>0.8</v>
      </c>
      <c r="GM32" s="25">
        <v>0.8</v>
      </c>
      <c r="GN32" s="25">
        <v>0.8</v>
      </c>
      <c r="GO32" s="25">
        <v>0.8</v>
      </c>
      <c r="GP32" s="25">
        <v>0.8</v>
      </c>
      <c r="GQ32" s="25">
        <v>0.8</v>
      </c>
      <c r="GR32" s="25">
        <v>0.8</v>
      </c>
      <c r="GS32" s="25">
        <v>0.8</v>
      </c>
      <c r="GT32" s="25">
        <v>0.8</v>
      </c>
      <c r="GU32" s="25">
        <v>0.5</v>
      </c>
      <c r="GV32" s="25">
        <v>0.8</v>
      </c>
      <c r="GW32" s="25">
        <v>0.18</v>
      </c>
      <c r="GX32" s="25">
        <v>1</v>
      </c>
      <c r="GY32" s="25">
        <v>0.09</v>
      </c>
      <c r="GZ32" s="25">
        <v>0.09</v>
      </c>
      <c r="HA32" s="25">
        <v>0.09</v>
      </c>
      <c r="HB32" s="38">
        <v>0.23200000000000001</v>
      </c>
      <c r="HC32" s="25">
        <v>0.374</v>
      </c>
      <c r="HD32" s="25">
        <v>0.51600000000000001</v>
      </c>
      <c r="HE32" s="25">
        <v>0.65800000000000003</v>
      </c>
      <c r="HF32" s="38">
        <v>0.8</v>
      </c>
      <c r="HG32" s="25">
        <v>0.8</v>
      </c>
      <c r="HH32" s="25">
        <v>0.8</v>
      </c>
      <c r="HI32" s="25">
        <v>0.8</v>
      </c>
      <c r="HJ32" s="25">
        <v>0.8</v>
      </c>
      <c r="HK32" s="25">
        <v>0.8</v>
      </c>
      <c r="HL32" s="25">
        <v>0.8</v>
      </c>
      <c r="HM32" s="25">
        <v>0.8</v>
      </c>
      <c r="HN32" s="25">
        <v>0.8</v>
      </c>
      <c r="HO32" s="25">
        <v>0.8</v>
      </c>
      <c r="HP32" s="25">
        <v>0.8</v>
      </c>
      <c r="HQ32" s="25">
        <v>0.8</v>
      </c>
      <c r="HR32" s="25">
        <v>0.8</v>
      </c>
      <c r="HS32" s="25">
        <v>0.8</v>
      </c>
      <c r="HT32" s="25">
        <v>0.8</v>
      </c>
      <c r="HU32" s="25">
        <v>0.8</v>
      </c>
      <c r="HV32" s="25">
        <v>0.8</v>
      </c>
      <c r="HW32" s="25">
        <v>0.8</v>
      </c>
      <c r="HX32" s="25">
        <v>0.8</v>
      </c>
      <c r="HY32" s="25">
        <v>0.5</v>
      </c>
      <c r="HZ32" s="25">
        <v>0.8</v>
      </c>
      <c r="IA32" s="25">
        <v>0.16</v>
      </c>
      <c r="IB32" s="25">
        <v>1</v>
      </c>
      <c r="IC32" s="25">
        <v>0.08</v>
      </c>
      <c r="ID32" s="25">
        <v>0.08</v>
      </c>
      <c r="IE32" s="25">
        <v>0.08</v>
      </c>
      <c r="IF32" s="38">
        <v>0.22400000000000003</v>
      </c>
      <c r="IG32" s="25">
        <v>0.36800000000000005</v>
      </c>
      <c r="IH32" s="25">
        <v>0.51200000000000001</v>
      </c>
      <c r="II32" s="25">
        <v>0.65600000000000003</v>
      </c>
      <c r="IJ32" s="38">
        <v>0.8</v>
      </c>
      <c r="IK32" s="25">
        <v>0.8</v>
      </c>
      <c r="IL32" s="25">
        <v>0.8</v>
      </c>
      <c r="IM32" s="25">
        <v>0.8</v>
      </c>
      <c r="IN32" s="25">
        <v>0.8</v>
      </c>
      <c r="IO32" s="25">
        <v>0.8</v>
      </c>
      <c r="IP32" s="25">
        <v>0.8</v>
      </c>
      <c r="IQ32" s="25">
        <v>0.8</v>
      </c>
      <c r="IR32" s="25">
        <v>0.8</v>
      </c>
      <c r="IS32" s="25">
        <v>0.8</v>
      </c>
      <c r="IT32" s="25">
        <v>0.8</v>
      </c>
      <c r="IU32" s="25">
        <v>0.8</v>
      </c>
      <c r="IV32" s="25">
        <v>0.8</v>
      </c>
      <c r="IW32" s="25">
        <v>0.8</v>
      </c>
      <c r="IX32" s="25">
        <v>0.8</v>
      </c>
      <c r="IY32" s="25">
        <v>0.8</v>
      </c>
      <c r="IZ32" s="25">
        <v>0.8</v>
      </c>
      <c r="JA32" s="25">
        <v>0.8</v>
      </c>
      <c r="JB32" s="25">
        <v>0.8</v>
      </c>
      <c r="JC32" s="39" t="s">
        <v>507</v>
      </c>
      <c r="JD32" s="40">
        <v>0</v>
      </c>
      <c r="JE32" s="41">
        <v>0.85</v>
      </c>
      <c r="JF32" s="41">
        <f t="shared" si="69"/>
        <v>1</v>
      </c>
      <c r="JJ32" s="38"/>
      <c r="KJ32" s="38"/>
      <c r="LJ32" s="38"/>
      <c r="MJ32" s="38"/>
      <c r="NG32" s="35">
        <v>0</v>
      </c>
      <c r="NH32" s="35">
        <v>0</v>
      </c>
      <c r="NI32" s="35">
        <v>0</v>
      </c>
      <c r="NJ32" s="42">
        <v>6125.848534299219</v>
      </c>
      <c r="NK32" s="42">
        <v>6125.848534299219</v>
      </c>
      <c r="NL32" s="42">
        <v>6125.848534299219</v>
      </c>
      <c r="NM32" s="42">
        <v>6125.848534299219</v>
      </c>
      <c r="NN32" s="42">
        <v>6125.848534299219</v>
      </c>
      <c r="NO32" s="35">
        <v>4518.7709758805286</v>
      </c>
      <c r="NP32" s="35">
        <v>4730.1151984698663</v>
      </c>
      <c r="NQ32" s="35">
        <v>4951.3440513403766</v>
      </c>
      <c r="NR32" s="35">
        <v>5182.9198415028659</v>
      </c>
      <c r="NS32" s="35">
        <v>5425.326498200433</v>
      </c>
      <c r="NT32" s="35">
        <v>5679.0705841865711</v>
      </c>
      <c r="NU32" s="35">
        <v>5944.6823543008941</v>
      </c>
      <c r="NV32" s="35">
        <v>6222.7168635549024</v>
      </c>
      <c r="NW32" s="35">
        <v>6513.7551270432014</v>
      </c>
      <c r="NX32" s="35">
        <v>6818.4053341039689</v>
      </c>
      <c r="NY32" s="35">
        <v>7137.3041192663077</v>
      </c>
      <c r="NZ32" s="35">
        <v>7471.1178926399443</v>
      </c>
      <c r="OA32" s="35">
        <v>7820.5442325277836</v>
      </c>
      <c r="OB32" s="35">
        <v>8186.3133431711758</v>
      </c>
      <c r="OC32" s="35">
        <v>8569.1895806746907</v>
      </c>
      <c r="OD32" s="35">
        <v>8969.9730502984021</v>
      </c>
      <c r="OE32" s="35">
        <v>9389.5012784563005</v>
      </c>
      <c r="OF32" s="35">
        <v>9828.6509629145148</v>
      </c>
      <c r="OG32" s="35">
        <v>0</v>
      </c>
      <c r="OH32" s="35">
        <v>0</v>
      </c>
      <c r="OI32" s="35">
        <v>0</v>
      </c>
      <c r="OJ32" s="42">
        <v>10692.17199081893</v>
      </c>
      <c r="OK32" s="42">
        <v>10692.17199081893</v>
      </c>
      <c r="OL32" s="42">
        <v>10692.17199081893</v>
      </c>
      <c r="OM32" s="42">
        <v>10692.17199081893</v>
      </c>
      <c r="ON32" s="42">
        <v>10692.17199081893</v>
      </c>
      <c r="OO32" s="35">
        <v>1624.7267198424233</v>
      </c>
      <c r="OP32" s="35">
        <v>1655.2185078760376</v>
      </c>
      <c r="OQ32" s="35">
        <v>1686.282545461625</v>
      </c>
      <c r="OR32" s="35">
        <v>1717.9295721972885</v>
      </c>
      <c r="OS32" s="35">
        <v>1750.1705292347906</v>
      </c>
      <c r="OT32" s="35">
        <v>1783.0165630621341</v>
      </c>
      <c r="OU32" s="35">
        <v>1816.4790293571423</v>
      </c>
      <c r="OV32" s="35">
        <v>1850.5694969134493</v>
      </c>
      <c r="OW32" s="35">
        <v>1885.2997516401374</v>
      </c>
      <c r="OX32" s="35">
        <v>1920.6818006363028</v>
      </c>
      <c r="OY32" s="35">
        <v>1956.7278763423237</v>
      </c>
      <c r="OZ32" s="35">
        <v>1993.450440768851</v>
      </c>
      <c r="PA32" s="35">
        <v>2030.8621898052224</v>
      </c>
      <c r="PB32" s="35">
        <v>2068.9760576088156</v>
      </c>
      <c r="PC32" s="35">
        <v>2107.8052210766036</v>
      </c>
      <c r="PD32" s="35">
        <v>2147.3631044007925</v>
      </c>
      <c r="PE32" s="35">
        <v>2187.6633837098925</v>
      </c>
      <c r="PF32" s="35">
        <v>2228.7199917968683</v>
      </c>
      <c r="PG32" s="35">
        <v>0</v>
      </c>
      <c r="PH32" s="35">
        <v>0</v>
      </c>
      <c r="PI32" s="35">
        <v>0</v>
      </c>
      <c r="PJ32" s="42">
        <v>13786.781825632963</v>
      </c>
      <c r="PK32" s="42">
        <v>13786.781825632963</v>
      </c>
      <c r="PL32" s="42">
        <v>13786.781825632963</v>
      </c>
      <c r="PM32" s="42">
        <v>13786.781825632963</v>
      </c>
      <c r="PN32" s="42">
        <v>13786.781825632963</v>
      </c>
      <c r="PO32" s="35">
        <v>4518.7709758805286</v>
      </c>
      <c r="PP32" s="35">
        <v>4730.1151984698663</v>
      </c>
      <c r="PQ32" s="35">
        <v>4951.3440513403766</v>
      </c>
      <c r="PR32" s="35">
        <v>5182.9198415028659</v>
      </c>
      <c r="PS32" s="35">
        <v>5425.326498200433</v>
      </c>
      <c r="PT32" s="35">
        <v>5679.0705841865711</v>
      </c>
      <c r="PU32" s="35">
        <v>5944.6823543008941</v>
      </c>
      <c r="PV32" s="35">
        <v>6222.7168635549024</v>
      </c>
      <c r="PW32" s="35">
        <v>6513.7551270432014</v>
      </c>
      <c r="PX32" s="35">
        <v>6818.4053341039689</v>
      </c>
      <c r="PY32" s="35">
        <v>7137.3041192663077</v>
      </c>
      <c r="PZ32" s="35">
        <v>7471.1178926399443</v>
      </c>
      <c r="QA32" s="35">
        <v>7820.5442325277836</v>
      </c>
      <c r="QB32" s="35">
        <v>8186.3133431711758</v>
      </c>
      <c r="QC32" s="35">
        <v>8569.1895806746907</v>
      </c>
      <c r="QD32" s="35">
        <v>8969.9730502984021</v>
      </c>
      <c r="QE32" s="35">
        <v>9389.5012784563005</v>
      </c>
      <c r="QF32" s="35">
        <v>9828.6509629145148</v>
      </c>
      <c r="QG32" s="35">
        <v>0</v>
      </c>
      <c r="QH32" s="35">
        <v>0</v>
      </c>
      <c r="QI32" s="35">
        <v>0</v>
      </c>
      <c r="QJ32" s="42">
        <v>11785.163072221145</v>
      </c>
      <c r="QK32" s="42">
        <v>11785.163072221145</v>
      </c>
      <c r="QL32" s="42">
        <v>11785.163072221145</v>
      </c>
      <c r="QM32" s="42">
        <v>11785.163072221145</v>
      </c>
      <c r="QN32" s="42">
        <v>11785.163072221145</v>
      </c>
      <c r="QO32" s="35">
        <v>1624.7267198424233</v>
      </c>
      <c r="QP32" s="35">
        <v>1655.2185078760376</v>
      </c>
      <c r="QQ32" s="35">
        <v>1686.282545461625</v>
      </c>
      <c r="QR32" s="35">
        <v>1717.9295721972885</v>
      </c>
      <c r="QS32" s="35">
        <v>1750.1705292347906</v>
      </c>
      <c r="QT32" s="35">
        <v>1783.0165630621341</v>
      </c>
      <c r="QU32" s="35">
        <v>1816.4790293571423</v>
      </c>
      <c r="QV32" s="35">
        <v>1850.5694969134493</v>
      </c>
      <c r="QW32" s="35">
        <v>1885.2997516401374</v>
      </c>
      <c r="QX32" s="35">
        <v>1920.6818006363028</v>
      </c>
      <c r="QY32" s="35">
        <v>1956.7278763423237</v>
      </c>
      <c r="QZ32" s="35">
        <v>1993.450440768851</v>
      </c>
      <c r="RA32" s="35">
        <v>2030.8621898052224</v>
      </c>
      <c r="RB32" s="35">
        <v>2068.9760576088156</v>
      </c>
      <c r="RC32" s="35">
        <v>2107.8052210766036</v>
      </c>
      <c r="RD32" s="35">
        <v>2147.3631044007925</v>
      </c>
      <c r="RE32" s="35">
        <v>2187.6633837098925</v>
      </c>
      <c r="RF32" s="35">
        <v>2228.7199917968683</v>
      </c>
      <c r="RG32" s="35">
        <v>0</v>
      </c>
      <c r="RH32" s="35">
        <v>0</v>
      </c>
      <c r="RI32" s="35">
        <v>0</v>
      </c>
      <c r="RJ32" s="42">
        <v>15589.354364770319</v>
      </c>
      <c r="RK32" s="42">
        <v>15589.354364770319</v>
      </c>
      <c r="RL32" s="42">
        <v>15589.354364770319</v>
      </c>
      <c r="RM32" s="42">
        <v>15589.354364770319</v>
      </c>
      <c r="RN32" s="42">
        <v>15589.354364770319</v>
      </c>
      <c r="RO32" s="35">
        <v>4518.7709758805286</v>
      </c>
      <c r="RP32" s="35">
        <v>4730.1151984698663</v>
      </c>
      <c r="RQ32" s="35">
        <v>4951.3440513403766</v>
      </c>
      <c r="RR32" s="35">
        <v>5182.9198415028659</v>
      </c>
      <c r="RS32" s="35">
        <v>5425.326498200433</v>
      </c>
      <c r="RT32" s="35">
        <v>5679.0705841865711</v>
      </c>
      <c r="RU32" s="35">
        <v>5944.6823543008941</v>
      </c>
      <c r="RV32" s="35">
        <v>6222.7168635549024</v>
      </c>
      <c r="RW32" s="35">
        <v>6513.7551270432014</v>
      </c>
      <c r="RX32" s="35">
        <v>6818.4053341039689</v>
      </c>
      <c r="RY32" s="35">
        <v>7137.3041192663077</v>
      </c>
      <c r="RZ32" s="35">
        <v>7471.1178926399443</v>
      </c>
      <c r="SA32" s="35">
        <v>7820.5442325277836</v>
      </c>
      <c r="SB32" s="35">
        <v>8186.3133431711758</v>
      </c>
      <c r="SC32" s="35">
        <v>8569.1895806746907</v>
      </c>
      <c r="SD32" s="35">
        <v>8969.9730502984021</v>
      </c>
      <c r="SE32" s="35">
        <v>9389.5012784563005</v>
      </c>
      <c r="SF32" s="35">
        <v>9828.6509629145148</v>
      </c>
      <c r="SG32" s="35">
        <v>0</v>
      </c>
      <c r="SH32" s="35">
        <v>0</v>
      </c>
      <c r="SI32" s="35">
        <v>0</v>
      </c>
      <c r="SJ32" s="42">
        <v>13713.970862930937</v>
      </c>
      <c r="SK32" s="42">
        <v>13713.970862930937</v>
      </c>
      <c r="SL32" s="42">
        <v>13713.970862930937</v>
      </c>
      <c r="SM32" s="42">
        <v>13713.970862930937</v>
      </c>
      <c r="SN32" s="42">
        <v>13713.970862930937</v>
      </c>
      <c r="SO32" s="35">
        <v>1624.7267198424233</v>
      </c>
      <c r="SP32" s="35">
        <v>1655.2185078760376</v>
      </c>
      <c r="SQ32" s="35">
        <v>1686.282545461625</v>
      </c>
      <c r="SR32" s="35">
        <v>1717.9295721972885</v>
      </c>
      <c r="SS32" s="35">
        <v>1750.1705292347906</v>
      </c>
      <c r="ST32" s="35">
        <v>1783.0165630621341</v>
      </c>
      <c r="SU32" s="35">
        <v>1816.4790293571423</v>
      </c>
      <c r="SV32" s="35">
        <v>1850.5694969134493</v>
      </c>
      <c r="SW32" s="35">
        <v>1885.2997516401374</v>
      </c>
      <c r="SX32" s="35">
        <v>1920.6818006363028</v>
      </c>
      <c r="SY32" s="35">
        <v>1956.7278763423237</v>
      </c>
      <c r="SZ32" s="35">
        <v>1993.450440768851</v>
      </c>
      <c r="TA32" s="35">
        <v>2030.8621898052224</v>
      </c>
      <c r="TB32" s="35">
        <v>2068.9760576088156</v>
      </c>
      <c r="TC32" s="35">
        <v>2107.8052210766036</v>
      </c>
      <c r="TD32" s="35">
        <v>2147.3631044007925</v>
      </c>
      <c r="TE32" s="35">
        <v>2187.6633837098925</v>
      </c>
      <c r="TF32" s="35">
        <v>2228.7199917968683</v>
      </c>
      <c r="TG32" s="43">
        <v>0</v>
      </c>
      <c r="TH32" s="43">
        <v>0</v>
      </c>
      <c r="TI32" s="43">
        <v>0</v>
      </c>
      <c r="TJ32" s="43">
        <v>0</v>
      </c>
      <c r="TK32" s="43">
        <v>0</v>
      </c>
      <c r="TL32" s="43">
        <v>0</v>
      </c>
      <c r="TM32" s="43">
        <v>0</v>
      </c>
      <c r="TN32" s="43">
        <v>0</v>
      </c>
      <c r="TO32" s="43">
        <v>0</v>
      </c>
      <c r="TP32" s="43">
        <v>0</v>
      </c>
      <c r="TQ32" s="43">
        <v>0</v>
      </c>
      <c r="TR32" s="43">
        <v>0</v>
      </c>
      <c r="TS32" s="43">
        <v>0</v>
      </c>
      <c r="TT32" s="43">
        <v>0</v>
      </c>
      <c r="TU32" s="43">
        <v>0</v>
      </c>
      <c r="TV32" s="43">
        <v>0</v>
      </c>
      <c r="TW32" s="43">
        <v>0</v>
      </c>
      <c r="TX32" s="43">
        <v>0</v>
      </c>
      <c r="TY32" s="43">
        <v>0</v>
      </c>
      <c r="TZ32" s="43">
        <v>0</v>
      </c>
      <c r="UA32" s="43">
        <v>0</v>
      </c>
      <c r="UB32" s="43">
        <v>0</v>
      </c>
      <c r="UC32" s="43">
        <v>0</v>
      </c>
      <c r="UD32" s="43">
        <v>0</v>
      </c>
      <c r="UE32" s="43">
        <v>0</v>
      </c>
      <c r="UF32" s="43">
        <v>0</v>
      </c>
      <c r="UG32" s="43">
        <v>0</v>
      </c>
      <c r="UH32" s="43">
        <v>0</v>
      </c>
      <c r="UI32" s="43">
        <v>0</v>
      </c>
      <c r="UJ32" s="43">
        <v>0</v>
      </c>
      <c r="UK32" s="43">
        <v>0</v>
      </c>
      <c r="UL32" s="43">
        <v>0</v>
      </c>
      <c r="UM32" s="43">
        <v>0</v>
      </c>
      <c r="UN32" s="43">
        <v>0</v>
      </c>
      <c r="UO32" s="43">
        <v>0</v>
      </c>
      <c r="UP32" s="43">
        <v>0</v>
      </c>
      <c r="UQ32" s="43">
        <v>0</v>
      </c>
      <c r="UR32" s="43">
        <v>0</v>
      </c>
      <c r="US32" s="43">
        <v>0</v>
      </c>
      <c r="UT32" s="43">
        <v>0</v>
      </c>
      <c r="UU32" s="43">
        <v>0</v>
      </c>
      <c r="UV32" s="43">
        <v>0</v>
      </c>
      <c r="UW32" s="43">
        <v>0</v>
      </c>
      <c r="UX32" s="43">
        <v>0</v>
      </c>
      <c r="UY32" s="43">
        <v>0</v>
      </c>
      <c r="UZ32" s="43">
        <v>0</v>
      </c>
      <c r="VA32" s="43">
        <v>0</v>
      </c>
      <c r="VB32" s="43">
        <v>0</v>
      </c>
      <c r="VC32" s="43">
        <v>0</v>
      </c>
      <c r="VD32" s="43">
        <v>0</v>
      </c>
      <c r="VE32" s="43">
        <v>0</v>
      </c>
      <c r="VF32" s="43">
        <v>0</v>
      </c>
      <c r="VG32" s="35"/>
      <c r="VH32" s="35"/>
      <c r="VI32" s="35"/>
      <c r="VJ32" s="43">
        <v>0</v>
      </c>
      <c r="VK32" s="43">
        <v>0</v>
      </c>
      <c r="VL32" s="43">
        <v>0</v>
      </c>
      <c r="VM32" s="43">
        <v>0</v>
      </c>
      <c r="VN32" s="43">
        <v>0</v>
      </c>
      <c r="VO32" s="43">
        <v>0</v>
      </c>
      <c r="VP32" s="43">
        <v>0</v>
      </c>
      <c r="VQ32" s="43">
        <v>0</v>
      </c>
      <c r="VR32" s="43">
        <v>0</v>
      </c>
      <c r="VS32" s="43">
        <v>0</v>
      </c>
      <c r="VT32" s="43">
        <v>0</v>
      </c>
      <c r="VU32" s="43">
        <v>0</v>
      </c>
      <c r="VV32" s="43">
        <v>0</v>
      </c>
      <c r="VW32" s="43">
        <v>0</v>
      </c>
      <c r="VX32" s="43">
        <v>0</v>
      </c>
      <c r="VY32" s="43">
        <v>0</v>
      </c>
      <c r="VZ32" s="43">
        <v>0</v>
      </c>
      <c r="WA32" s="43">
        <v>0</v>
      </c>
      <c r="WB32" s="43">
        <v>0</v>
      </c>
      <c r="WC32" s="43">
        <v>0</v>
      </c>
      <c r="WD32" s="43">
        <v>0</v>
      </c>
      <c r="WE32" s="43">
        <v>0</v>
      </c>
      <c r="WF32" s="43">
        <v>0</v>
      </c>
      <c r="WG32" s="35"/>
      <c r="WH32" s="35"/>
      <c r="WI32" s="35"/>
      <c r="WJ32" s="43">
        <v>0</v>
      </c>
      <c r="WK32" s="43">
        <v>0</v>
      </c>
      <c r="WL32" s="43">
        <v>0</v>
      </c>
      <c r="WM32" s="43">
        <v>0</v>
      </c>
      <c r="WN32" s="43">
        <v>0</v>
      </c>
      <c r="WO32" s="43">
        <v>0</v>
      </c>
      <c r="WP32" s="43">
        <v>0</v>
      </c>
      <c r="WQ32" s="43">
        <v>0</v>
      </c>
      <c r="WR32" s="43">
        <v>0</v>
      </c>
      <c r="WS32" s="43">
        <v>0</v>
      </c>
      <c r="WT32" s="43">
        <v>0</v>
      </c>
      <c r="WU32" s="43">
        <v>0</v>
      </c>
      <c r="WV32" s="43">
        <v>0</v>
      </c>
      <c r="WW32" s="43">
        <v>0</v>
      </c>
      <c r="WX32" s="43">
        <v>0</v>
      </c>
      <c r="WY32" s="43">
        <v>0</v>
      </c>
      <c r="WZ32" s="43">
        <v>0</v>
      </c>
      <c r="XA32" s="43">
        <v>0</v>
      </c>
      <c r="XB32" s="43">
        <v>0</v>
      </c>
      <c r="XC32" s="43">
        <v>0</v>
      </c>
      <c r="XD32" s="43">
        <v>0</v>
      </c>
      <c r="XE32" s="43">
        <v>0</v>
      </c>
      <c r="XF32" s="43">
        <v>0</v>
      </c>
      <c r="XG32" s="25">
        <v>47.569831185978082</v>
      </c>
      <c r="XH32" s="25">
        <v>20</v>
      </c>
      <c r="XI32" s="25">
        <v>1</v>
      </c>
      <c r="XJ32" s="25">
        <v>3.427355255542456</v>
      </c>
      <c r="XK32" s="25">
        <v>96.284999999999997</v>
      </c>
      <c r="XL32" s="25">
        <v>20</v>
      </c>
      <c r="XM32" s="25">
        <v>1</v>
      </c>
      <c r="XN32" s="25">
        <v>8.5144708572997132</v>
      </c>
      <c r="XO32" s="25">
        <v>37.839999999999996</v>
      </c>
      <c r="XP32" s="25">
        <v>10</v>
      </c>
      <c r="XQ32" s="25">
        <v>5.1635621124677353</v>
      </c>
      <c r="XR32" s="25">
        <v>37.839999999999996</v>
      </c>
      <c r="XS32" s="25">
        <v>10</v>
      </c>
      <c r="XT32" s="25">
        <v>5.6658021124677349</v>
      </c>
      <c r="XU32" s="25">
        <v>17.716184502684946</v>
      </c>
      <c r="XV32" s="25">
        <v>5</v>
      </c>
      <c r="XW32" s="25">
        <v>2.5</v>
      </c>
      <c r="XX32" s="25">
        <v>6.4161845026849456</v>
      </c>
      <c r="XY32" s="25">
        <v>5</v>
      </c>
      <c r="XZ32" s="25">
        <v>2.5</v>
      </c>
      <c r="YA32" s="25">
        <v>9</v>
      </c>
      <c r="YB32" s="25">
        <v>9</v>
      </c>
      <c r="YC32" s="43">
        <f t="shared" si="68"/>
        <v>16099.078788851595</v>
      </c>
      <c r="YD32" s="45"/>
      <c r="YE32" s="46">
        <v>1.69</v>
      </c>
      <c r="YF32" s="46">
        <v>1.5649999999999999</v>
      </c>
      <c r="YG32" s="46">
        <v>1.423</v>
      </c>
      <c r="YH32" s="46">
        <v>2</v>
      </c>
      <c r="YI32" s="25">
        <v>0.65</v>
      </c>
      <c r="YJ32" s="25">
        <v>0.65</v>
      </c>
      <c r="YK32" s="76" t="s">
        <v>4323</v>
      </c>
      <c r="YL32" s="48">
        <v>0</v>
      </c>
      <c r="YM32" s="48">
        <v>0</v>
      </c>
      <c r="YN32" s="48">
        <v>0</v>
      </c>
      <c r="YO32" s="48">
        <v>291405.5806474851</v>
      </c>
      <c r="YP32" s="48">
        <v>291405.5806474851</v>
      </c>
      <c r="YQ32" s="48">
        <v>291405.5806474851</v>
      </c>
      <c r="YR32" s="48">
        <v>291405.5806474851</v>
      </c>
      <c r="YS32" s="48">
        <v>291405.5806474851</v>
      </c>
      <c r="YT32" s="48">
        <v>214957.17249073417</v>
      </c>
      <c r="YU32" s="48">
        <v>225010.78148144076</v>
      </c>
      <c r="YV32" s="48">
        <v>235534.60066595851</v>
      </c>
      <c r="YW32" s="48">
        <v>246550.62191074761</v>
      </c>
      <c r="YX32" s="48">
        <v>258081.86564820822</v>
      </c>
      <c r="YY32" s="48">
        <v>270152.42898300913</v>
      </c>
      <c r="YZ32" s="48">
        <v>282787.53604835627</v>
      </c>
      <c r="ZA32" s="48">
        <v>296013.59071744571</v>
      </c>
      <c r="ZB32" s="48">
        <v>309858.23178024433</v>
      </c>
      <c r="ZC32" s="48">
        <v>324350.39070089831</v>
      </c>
      <c r="ZD32" s="48">
        <v>339520.35207648424</v>
      </c>
      <c r="ZE32" s="48">
        <v>355399.81692342245</v>
      </c>
      <c r="ZF32" s="48">
        <v>372021.96892382117</v>
      </c>
      <c r="ZG32" s="48">
        <v>389421.54377017269</v>
      </c>
      <c r="ZH32" s="48">
        <v>407634.90175333736</v>
      </c>
      <c r="ZI32" s="48">
        <v>426700.10374546784</v>
      </c>
      <c r="ZJ32" s="48">
        <v>446656.99073669157</v>
      </c>
      <c r="ZK32" s="48">
        <v>467547.2670917444</v>
      </c>
      <c r="ZL32" s="49">
        <v>0</v>
      </c>
      <c r="ZM32" s="49">
        <v>0</v>
      </c>
      <c r="ZN32" s="49">
        <v>0</v>
      </c>
      <c r="ZO32" s="49">
        <v>1029495.7801360006</v>
      </c>
      <c r="ZP32" s="49">
        <v>1029495.7801360006</v>
      </c>
      <c r="ZQ32" s="49">
        <v>1029495.7801360006</v>
      </c>
      <c r="ZR32" s="49">
        <v>1029495.7801360006</v>
      </c>
      <c r="ZS32" s="49">
        <v>1029495.7801360006</v>
      </c>
      <c r="ZT32" s="49">
        <v>156436.81222002773</v>
      </c>
      <c r="ZU32" s="49">
        <v>159372.71403084428</v>
      </c>
      <c r="ZV32" s="49">
        <v>162363.71488977256</v>
      </c>
      <c r="ZW32" s="49">
        <v>165410.84885901591</v>
      </c>
      <c r="ZX32" s="49">
        <v>168515.16940737181</v>
      </c>
      <c r="ZY32" s="49">
        <v>171677.74977443757</v>
      </c>
      <c r="ZZ32" s="49">
        <v>174899.68334165245</v>
      </c>
      <c r="AAA32" s="49">
        <v>178182.08401031146</v>
      </c>
      <c r="AAB32" s="49">
        <v>181526.08658667063</v>
      </c>
      <c r="AAC32" s="49">
        <v>184932.84717426641</v>
      </c>
      <c r="AAD32" s="49">
        <v>188403.54357362064</v>
      </c>
      <c r="AAE32" s="49">
        <v>191939.37568942879</v>
      </c>
      <c r="AAF32" s="49">
        <v>195541.56594539582</v>
      </c>
      <c r="AAG32" s="49">
        <v>199211.35970686481</v>
      </c>
      <c r="AAH32" s="49">
        <v>202950.02571136077</v>
      </c>
      <c r="AAI32" s="49">
        <v>206758.85650723029</v>
      </c>
      <c r="AAJ32" s="49">
        <v>210639.16890050701</v>
      </c>
      <c r="AAK32" s="49">
        <v>214592.30441016145</v>
      </c>
      <c r="AAL32" s="49">
        <v>0</v>
      </c>
      <c r="AAM32" s="49">
        <v>0</v>
      </c>
      <c r="AAN32" s="49">
        <v>0</v>
      </c>
      <c r="AAO32" s="49">
        <v>521691.82428195124</v>
      </c>
      <c r="AAP32" s="49">
        <v>521691.82428195124</v>
      </c>
      <c r="AAQ32" s="49">
        <v>521691.82428195124</v>
      </c>
      <c r="AAR32" s="49">
        <v>521691.82428195124</v>
      </c>
      <c r="AAS32" s="49">
        <v>521691.82428195124</v>
      </c>
      <c r="AAT32" s="49">
        <v>170990.29372731919</v>
      </c>
      <c r="AAU32" s="49">
        <v>178987.55911009971</v>
      </c>
      <c r="AAV32" s="49">
        <v>187358.85890271983</v>
      </c>
      <c r="AAW32" s="49">
        <v>196121.68680246844</v>
      </c>
      <c r="AAX32" s="49">
        <v>205294.35469190436</v>
      </c>
      <c r="AAY32" s="49">
        <v>214896.03090561982</v>
      </c>
      <c r="AAZ32" s="49">
        <v>224946.78028674581</v>
      </c>
      <c r="ABA32" s="49">
        <v>235467.60611691748</v>
      </c>
      <c r="ABB32" s="49">
        <v>246480.4940073147</v>
      </c>
      <c r="ABC32" s="49">
        <v>258008.45784249416</v>
      </c>
      <c r="ABD32" s="49">
        <v>270075.58787303703</v>
      </c>
      <c r="ABE32" s="49">
        <v>282707.10105749546</v>
      </c>
      <c r="ABF32" s="49">
        <v>295929.39375885128</v>
      </c>
      <c r="ABG32" s="49">
        <v>309770.09690559725</v>
      </c>
      <c r="ABH32" s="49">
        <v>324258.13373273029</v>
      </c>
      <c r="ABI32" s="49">
        <v>339423.78022329148</v>
      </c>
      <c r="ABJ32" s="49">
        <v>355298.7283767864</v>
      </c>
      <c r="ABK32" s="49">
        <v>371916.15243668522</v>
      </c>
      <c r="ABL32" s="50">
        <v>0</v>
      </c>
      <c r="ABM32" s="50">
        <v>0</v>
      </c>
      <c r="ABN32" s="50">
        <v>0</v>
      </c>
      <c r="ABO32" s="50">
        <v>445950.57065284805</v>
      </c>
      <c r="ABP32" s="50">
        <v>445950.57065284805</v>
      </c>
      <c r="ABQ32" s="50">
        <v>445950.57065284805</v>
      </c>
      <c r="ABR32" s="50">
        <v>445950.57065284805</v>
      </c>
      <c r="ABS32" s="50">
        <v>445950.57065284805</v>
      </c>
      <c r="ABT32" s="50">
        <v>61479.659078837292</v>
      </c>
      <c r="ABU32" s="50">
        <v>62633.468338029255</v>
      </c>
      <c r="ABV32" s="50">
        <v>63808.931520267884</v>
      </c>
      <c r="ABW32" s="50">
        <v>65006.455011945392</v>
      </c>
      <c r="ABX32" s="50">
        <v>66226.452826244466</v>
      </c>
      <c r="ABY32" s="50">
        <v>67469.346746271141</v>
      </c>
      <c r="ABZ32" s="50">
        <v>68735.566470874255</v>
      </c>
      <c r="ACA32" s="50">
        <v>70025.549763204908</v>
      </c>
      <c r="ACB32" s="50">
        <v>71339.74260206279</v>
      </c>
      <c r="ACC32" s="50">
        <v>72678.599336077692</v>
      </c>
      <c r="ACD32" s="50">
        <v>74042.582840793519</v>
      </c>
      <c r="ACE32" s="50">
        <v>75432.164678693312</v>
      </c>
      <c r="ACF32" s="50">
        <v>76847.825262229613</v>
      </c>
      <c r="ACG32" s="50">
        <v>78290.054019917574</v>
      </c>
      <c r="ACH32" s="50">
        <v>79759.34956553868</v>
      </c>
      <c r="ACI32" s="50">
        <v>81256.21987052598</v>
      </c>
      <c r="ACJ32" s="50">
        <v>82781.182439582321</v>
      </c>
      <c r="ACK32" s="50">
        <v>84334.764489593494</v>
      </c>
      <c r="ACL32" s="49">
        <v>0</v>
      </c>
      <c r="ACM32" s="49">
        <v>0</v>
      </c>
      <c r="ACN32" s="49">
        <v>0</v>
      </c>
      <c r="ACO32" s="49">
        <v>276183.87820400787</v>
      </c>
      <c r="ACP32" s="49">
        <v>276183.87820400787</v>
      </c>
      <c r="ACQ32" s="49">
        <v>276183.87820400787</v>
      </c>
      <c r="ACR32" s="49">
        <v>276183.87820400787</v>
      </c>
      <c r="ACS32" s="49">
        <v>276183.87820400787</v>
      </c>
      <c r="ACT32" s="49">
        <v>80055.380334077156</v>
      </c>
      <c r="ACU32" s="49">
        <v>83799.593575046369</v>
      </c>
      <c r="ACV32" s="49">
        <v>87718.92474981767</v>
      </c>
      <c r="ACW32" s="49">
        <v>91821.56417469139</v>
      </c>
      <c r="ACX32" s="49">
        <v>96116.085229424498</v>
      </c>
      <c r="ACY32" s="49">
        <v>100611.46227322008</v>
      </c>
      <c r="ACZ32" s="49">
        <v>105317.08939865016</v>
      </c>
      <c r="ADA32" s="49">
        <v>110242.80006270764</v>
      </c>
      <c r="ADB32" s="49">
        <v>115398.88763600738</v>
      </c>
      <c r="ADC32" s="49">
        <v>120796.12691307711</v>
      </c>
      <c r="ADD32" s="49">
        <v>126445.79662869519</v>
      </c>
      <c r="ADE32" s="49">
        <v>132359.70302732001</v>
      </c>
      <c r="ADF32" s="49">
        <v>138550.20453487086</v>
      </c>
      <c r="ADG32" s="49">
        <v>145030.23758441219</v>
      </c>
      <c r="ADH32" s="49">
        <v>151813.34364971827</v>
      </c>
      <c r="ADI32" s="49">
        <v>158913.69754319816</v>
      </c>
      <c r="ADJ32" s="49">
        <v>166346.13703732801</v>
      </c>
      <c r="ADK32" s="49">
        <v>174126.19387148559</v>
      </c>
      <c r="ADL32" s="50">
        <v>0</v>
      </c>
      <c r="ADM32" s="50">
        <v>0</v>
      </c>
      <c r="ADN32" s="50">
        <v>0</v>
      </c>
      <c r="ADO32" s="50">
        <v>87991.367321010373</v>
      </c>
      <c r="ADP32" s="50">
        <v>87991.367321010373</v>
      </c>
      <c r="ADQ32" s="50">
        <v>87991.367321010373</v>
      </c>
      <c r="ADR32" s="50">
        <v>87991.367321010373</v>
      </c>
      <c r="ADS32" s="50">
        <v>87991.367321010373</v>
      </c>
      <c r="ADT32" s="50">
        <v>10424.546400951102</v>
      </c>
      <c r="ADU32" s="50">
        <v>10620.187338791533</v>
      </c>
      <c r="ADV32" s="50">
        <v>10819.499935339001</v>
      </c>
      <c r="ADW32" s="50">
        <v>11022.55309783642</v>
      </c>
      <c r="ADX32" s="50">
        <v>11229.417026732173</v>
      </c>
      <c r="ADY32" s="50">
        <v>11440.163239949839</v>
      </c>
      <c r="ADZ32" s="50">
        <v>11654.864597613489</v>
      </c>
      <c r="AEA32" s="50">
        <v>11873.59532723755</v>
      </c>
      <c r="AEB32" s="50">
        <v>12096.431049389226</v>
      </c>
      <c r="AEC32" s="50">
        <v>12323.448803831663</v>
      </c>
      <c r="AED32" s="50">
        <v>12554.727076159243</v>
      </c>
      <c r="AEE32" s="50">
        <v>12790.345824931575</v>
      </c>
      <c r="AEF32" s="50">
        <v>13030.386509317081</v>
      </c>
      <c r="AEG32" s="50">
        <v>13274.932117255878</v>
      </c>
      <c r="AEH32" s="50">
        <v>13524.06719415012</v>
      </c>
      <c r="AEI32" s="50">
        <v>13777.877872093799</v>
      </c>
      <c r="AEJ32" s="50">
        <v>14036.451899650721</v>
      </c>
      <c r="AEK32" s="50">
        <v>14299.878672191186</v>
      </c>
      <c r="AEL32" s="48">
        <v>0</v>
      </c>
      <c r="AEM32" s="48">
        <v>0</v>
      </c>
      <c r="AEN32" s="48">
        <v>0</v>
      </c>
      <c r="AEO32" s="96">
        <v>34395.074689359826</v>
      </c>
      <c r="AEP32" s="96">
        <v>36003.742258467661</v>
      </c>
      <c r="AEQ32" s="96">
        <v>37687.647674019201</v>
      </c>
      <c r="AER32" s="96">
        <v>39450.309831805163</v>
      </c>
      <c r="AES32" s="96">
        <v>41295.412207387861</v>
      </c>
      <c r="AET32" s="96">
        <v>43226.810553544492</v>
      </c>
      <c r="AEU32" s="96">
        <v>45248.540957722609</v>
      </c>
      <c r="AEV32" s="96">
        <v>47364.82827634424</v>
      </c>
      <c r="AEW32" s="96">
        <v>49580.094963585594</v>
      </c>
      <c r="AEX32" s="96">
        <v>51898.970313080863</v>
      </c>
      <c r="AEY32" s="96">
        <v>54326.300131863652</v>
      </c>
      <c r="AEZ32" s="96">
        <v>56867.156866760721</v>
      </c>
      <c r="AFA32" s="96">
        <v>59526.85020440082</v>
      </c>
      <c r="AFB32" s="96">
        <v>62310.93816698881</v>
      </c>
      <c r="AFC32" s="96">
        <v>65225.238727031669</v>
      </c>
      <c r="AFD32" s="96">
        <v>68275.841965289801</v>
      </c>
      <c r="AFE32" s="96">
        <v>71469.12279735817</v>
      </c>
      <c r="AFF32" s="96">
        <v>74811.754295473918</v>
      </c>
      <c r="AFG32" s="96">
        <v>78310.721633388137</v>
      </c>
      <c r="AFH32" s="96">
        <v>81973.336683444562</v>
      </c>
      <c r="AFI32" s="96">
        <v>85807.253296366165</v>
      </c>
      <c r="AFJ32" s="96">
        <v>89820.483295683007</v>
      </c>
      <c r="AFK32" s="96">
        <v>94021.413220224073</v>
      </c>
      <c r="AFL32" s="49">
        <v>0</v>
      </c>
      <c r="AFM32" s="49">
        <v>0</v>
      </c>
      <c r="AFN32" s="49">
        <v>0</v>
      </c>
      <c r="AFO32" s="93">
        <v>92145.069052259205</v>
      </c>
      <c r="AFP32" s="93">
        <v>169437.36946195163</v>
      </c>
      <c r="AFQ32" s="93">
        <v>249598.3559405345</v>
      </c>
      <c r="AFR32" s="93">
        <v>332708.48032598128</v>
      </c>
      <c r="AFS32" s="93">
        <v>418850.20380123588</v>
      </c>
      <c r="AFT32" s="93">
        <v>426710.90522023186</v>
      </c>
      <c r="AFU32" s="93">
        <v>434719.13104350836</v>
      </c>
      <c r="AFV32" s="93">
        <v>442877.64991074527</v>
      </c>
      <c r="AFW32" s="93">
        <v>451189.28242160595</v>
      </c>
      <c r="AFX32" s="93">
        <v>459656.90211088822</v>
      </c>
      <c r="AFY32" s="93">
        <v>468283.43644197576</v>
      </c>
      <c r="AFZ32" s="93">
        <v>477071.86781893304</v>
      </c>
      <c r="AGA32" s="93">
        <v>486025.23461759626</v>
      </c>
      <c r="AGB32" s="93">
        <v>495146.632236014</v>
      </c>
      <c r="AGC32" s="93">
        <v>504439.21416460187</v>
      </c>
      <c r="AGD32" s="93">
        <v>513906.19307638146</v>
      </c>
      <c r="AGE32" s="93">
        <v>523550.8419376802</v>
      </c>
      <c r="AGF32" s="93">
        <v>533376.49513967545</v>
      </c>
      <c r="AGG32" s="93">
        <v>543386.5496511762</v>
      </c>
      <c r="AGH32" s="93">
        <v>553584.46619303676</v>
      </c>
      <c r="AGI32" s="93">
        <v>563973.77043461404</v>
      </c>
      <c r="AGJ32" s="93">
        <v>574558.05421267718</v>
      </c>
      <c r="AGK32" s="93">
        <v>585340.97677319334</v>
      </c>
      <c r="AGL32" s="49">
        <v>0</v>
      </c>
      <c r="AGM32" s="49">
        <v>0</v>
      </c>
      <c r="AGN32" s="49">
        <v>0</v>
      </c>
      <c r="AGO32" s="49">
        <v>47369.520560684876</v>
      </c>
      <c r="AGP32" s="49">
        <v>99170.013414837915</v>
      </c>
      <c r="AGQ32" s="49">
        <v>155712.33534177241</v>
      </c>
      <c r="AGR32" s="49">
        <v>217326.72826917097</v>
      </c>
      <c r="AGS32" s="49">
        <v>284363.95258431486</v>
      </c>
      <c r="AGT32" s="49">
        <v>297663.73670972092</v>
      </c>
      <c r="AGU32" s="49">
        <v>311585.55557678419</v>
      </c>
      <c r="AGV32" s="49">
        <v>326158.50192988158</v>
      </c>
      <c r="AGW32" s="49">
        <v>341413.02918944019</v>
      </c>
      <c r="AGX32" s="49">
        <v>357381.01509114896</v>
      </c>
      <c r="AGY32" s="49">
        <v>374095.82830159436</v>
      </c>
      <c r="AGZ32" s="49">
        <v>391592.39814952889</v>
      </c>
      <c r="AHA32" s="49">
        <v>409907.28761849058</v>
      </c>
      <c r="AHB32" s="49">
        <v>429078.76975330937</v>
      </c>
      <c r="AHC32" s="49">
        <v>449146.90764016693</v>
      </c>
      <c r="AHD32" s="49">
        <v>470153.63812734681</v>
      </c>
      <c r="AHE32" s="49">
        <v>492142.85946162965</v>
      </c>
      <c r="AHF32" s="49">
        <v>515160.523023466</v>
      </c>
      <c r="AHG32" s="49">
        <v>539254.72935263102</v>
      </c>
      <c r="AHH32" s="49">
        <v>564475.82866502635</v>
      </c>
      <c r="AHI32" s="49">
        <v>590876.52607068152</v>
      </c>
      <c r="AHJ32" s="49">
        <v>618511.99171283201</v>
      </c>
      <c r="AHK32" s="49">
        <v>647439.97605823365</v>
      </c>
      <c r="AHL32" s="50">
        <v>0</v>
      </c>
      <c r="AHM32" s="50">
        <v>0</v>
      </c>
      <c r="AHN32" s="50">
        <v>0</v>
      </c>
      <c r="AHO32" s="50">
        <v>62837.398717099706</v>
      </c>
      <c r="AHP32" s="50">
        <v>128033.37825750455</v>
      </c>
      <c r="AHQ32" s="50">
        <v>195654.33503020383</v>
      </c>
      <c r="AHR32" s="50">
        <v>265768.3268889123</v>
      </c>
      <c r="AHS32" s="50">
        <v>338445.11210817873</v>
      </c>
      <c r="AHT32" s="50">
        <v>344796.82436439022</v>
      </c>
      <c r="AHU32" s="50">
        <v>351267.74132216885</v>
      </c>
      <c r="AHV32" s="50">
        <v>357860.1001358917</v>
      </c>
      <c r="AHW32" s="50">
        <v>364576.17994535773</v>
      </c>
      <c r="AHX32" s="50">
        <v>371418.30266374268</v>
      </c>
      <c r="AHY32" s="50">
        <v>378388.83378034073</v>
      </c>
      <c r="AHZ32" s="50">
        <v>385490.18317837245</v>
      </c>
      <c r="AIA32" s="50">
        <v>392724.80596813996</v>
      </c>
      <c r="AIB32" s="50">
        <v>400095.20333581953</v>
      </c>
      <c r="AIC32" s="50">
        <v>407603.9234081817</v>
      </c>
      <c r="AID32" s="50">
        <v>415253.56213354209</v>
      </c>
      <c r="AIE32" s="50">
        <v>423046.76417924353</v>
      </c>
      <c r="AIF32" s="50">
        <v>430986.22384598275</v>
      </c>
      <c r="AIG32" s="50">
        <v>439074.68599929591</v>
      </c>
      <c r="AIH32" s="50">
        <v>447314.94701852591</v>
      </c>
      <c r="AII32" s="50">
        <v>455709.85576359887</v>
      </c>
      <c r="AIJ32" s="50">
        <v>464262.31455994531</v>
      </c>
      <c r="AIK32" s="50">
        <v>472975.28020190424</v>
      </c>
      <c r="AIL32" s="49">
        <v>0</v>
      </c>
      <c r="AIM32" s="49">
        <v>0</v>
      </c>
      <c r="AIN32" s="49">
        <v>0</v>
      </c>
      <c r="AIO32" s="49">
        <v>28567.55586579286</v>
      </c>
      <c r="AIP32" s="49">
        <v>59807.337395581359</v>
      </c>
      <c r="AIQ32" s="49">
        <v>93906.815737567609</v>
      </c>
      <c r="AIR32" s="49">
        <v>131065.15281289059</v>
      </c>
      <c r="AIS32" s="49">
        <v>171493.88479165631</v>
      </c>
      <c r="AIT32" s="49">
        <v>179514.70327384424</v>
      </c>
      <c r="AIU32" s="49">
        <v>187910.65775112828</v>
      </c>
      <c r="AIV32" s="49">
        <v>196699.29344225745</v>
      </c>
      <c r="AIW32" s="49">
        <v>205898.976160925</v>
      </c>
      <c r="AIX32" s="49">
        <v>215528.93069523078</v>
      </c>
      <c r="AIY32" s="49">
        <v>225609.28098216193</v>
      </c>
      <c r="AIZ32" s="49">
        <v>236161.09216104605</v>
      </c>
      <c r="AJA32" s="49">
        <v>247206.414593856</v>
      </c>
      <c r="AJB32" s="49">
        <v>258768.32994435768</v>
      </c>
      <c r="AJC32" s="49">
        <v>270870.99941239221</v>
      </c>
      <c r="AJD32" s="49">
        <v>283539.71422408993</v>
      </c>
      <c r="AJE32" s="49">
        <v>296800.94848352583</v>
      </c>
      <c r="AJF32" s="49">
        <v>310682.41449626267</v>
      </c>
      <c r="AJG32" s="49">
        <v>325213.1206803915</v>
      </c>
      <c r="AJH32" s="49">
        <v>340423.43218608905</v>
      </c>
      <c r="AJI32" s="49">
        <v>356345.13435036875</v>
      </c>
      <c r="AJJ32" s="49">
        <v>373011.49911962863</v>
      </c>
      <c r="AJK32" s="49">
        <v>390457.3545788019</v>
      </c>
      <c r="AJL32" s="50">
        <v>0</v>
      </c>
      <c r="AJM32" s="50">
        <v>0</v>
      </c>
      <c r="AJN32" s="50">
        <v>0</v>
      </c>
      <c r="AJO32" s="50">
        <v>28932.116860646907</v>
      </c>
      <c r="AJP32" s="50">
        <v>58950.191087421626</v>
      </c>
      <c r="AJQ32" s="50">
        <v>90084.793466245043</v>
      </c>
      <c r="AJR32" s="50">
        <v>122367.25975921364</v>
      </c>
      <c r="AJS32" s="50">
        <v>155829.70865030302</v>
      </c>
      <c r="AJT32" s="50">
        <v>158754.21674601937</v>
      </c>
      <c r="AJU32" s="50">
        <v>161733.61006019625</v>
      </c>
      <c r="AJV32" s="50">
        <v>164768.91864202716</v>
      </c>
      <c r="AJW32" s="50">
        <v>167861.19187198227</v>
      </c>
      <c r="AJX32" s="50">
        <v>171011.4988246049</v>
      </c>
      <c r="AJY32" s="50">
        <v>174220.92863811675</v>
      </c>
      <c r="AJZ32" s="50">
        <v>177490.5908909596</v>
      </c>
      <c r="AKA32" s="50">
        <v>180821.6159854038</v>
      </c>
      <c r="AKB32" s="50">
        <v>184215.15553835605</v>
      </c>
      <c r="AKC32" s="50">
        <v>187672.38277950138</v>
      </c>
      <c r="AKD32" s="50">
        <v>191194.49295691762</v>
      </c>
      <c r="AKE32" s="50">
        <v>194782.7037503015</v>
      </c>
      <c r="AKF32" s="50">
        <v>198438.25569195091</v>
      </c>
      <c r="AKG32" s="50">
        <v>202162.41259564678</v>
      </c>
      <c r="AKH32" s="50">
        <v>205956.46199358467</v>
      </c>
      <c r="AKI32" s="50">
        <v>209821.71558150611</v>
      </c>
      <c r="AKJ32" s="50">
        <v>213759.50967218392</v>
      </c>
      <c r="AKK32" s="50">
        <v>217771.20565741829</v>
      </c>
      <c r="AKL32" s="51">
        <v>0</v>
      </c>
      <c r="AKM32" s="51">
        <v>0</v>
      </c>
      <c r="AKN32" s="51">
        <v>0</v>
      </c>
      <c r="AKO32" s="51">
        <v>0</v>
      </c>
      <c r="AKP32" s="51">
        <v>0</v>
      </c>
      <c r="AKQ32" s="51">
        <v>0</v>
      </c>
      <c r="AKR32" s="51">
        <v>0</v>
      </c>
      <c r="AKS32" s="51">
        <v>0</v>
      </c>
      <c r="AKT32" s="51">
        <v>0</v>
      </c>
      <c r="AKU32" s="51">
        <v>0</v>
      </c>
      <c r="AKV32" s="51">
        <v>0</v>
      </c>
      <c r="AKW32" s="51">
        <v>0</v>
      </c>
      <c r="AKX32" s="51">
        <v>0</v>
      </c>
      <c r="AKY32" s="51">
        <v>0</v>
      </c>
      <c r="AKZ32" s="51">
        <v>0</v>
      </c>
      <c r="ALA32" s="51">
        <v>0</v>
      </c>
      <c r="ALB32" s="51">
        <v>0</v>
      </c>
      <c r="ALC32" s="51">
        <v>0</v>
      </c>
      <c r="ALD32" s="51">
        <v>0</v>
      </c>
      <c r="ALE32" s="51">
        <v>0</v>
      </c>
      <c r="ALF32" s="51">
        <v>0</v>
      </c>
      <c r="ALG32" s="51">
        <v>0</v>
      </c>
      <c r="ALH32" s="51">
        <v>0</v>
      </c>
      <c r="ALI32" s="51">
        <v>0</v>
      </c>
      <c r="ALJ32" s="51">
        <v>0</v>
      </c>
      <c r="ALK32" s="51">
        <v>0</v>
      </c>
      <c r="ALL32" s="51">
        <v>0</v>
      </c>
      <c r="ALM32" s="51">
        <v>0</v>
      </c>
      <c r="ALN32" s="51">
        <v>0</v>
      </c>
      <c r="ALO32" s="51">
        <v>0</v>
      </c>
      <c r="ALP32" s="51">
        <v>0</v>
      </c>
      <c r="ALQ32" s="51">
        <v>0</v>
      </c>
      <c r="ALR32" s="51">
        <v>0</v>
      </c>
      <c r="ALS32" s="51">
        <v>0</v>
      </c>
      <c r="ALT32" s="51">
        <v>0</v>
      </c>
      <c r="ALU32" s="51">
        <v>0</v>
      </c>
      <c r="ALV32" s="51">
        <v>0</v>
      </c>
      <c r="ALW32" s="51">
        <v>0</v>
      </c>
      <c r="ALX32" s="51">
        <v>0</v>
      </c>
      <c r="ALY32" s="51">
        <v>0</v>
      </c>
      <c r="ALZ32" s="51">
        <v>0</v>
      </c>
      <c r="AMA32" s="51">
        <v>0</v>
      </c>
      <c r="AMB32" s="51">
        <v>0</v>
      </c>
      <c r="AMC32" s="51">
        <v>0</v>
      </c>
      <c r="AMD32" s="51">
        <v>0</v>
      </c>
      <c r="AME32" s="51">
        <v>0</v>
      </c>
      <c r="AMF32" s="51">
        <v>0</v>
      </c>
      <c r="AMG32" s="51">
        <v>0</v>
      </c>
      <c r="AMH32" s="51">
        <v>0</v>
      </c>
      <c r="AMI32" s="51">
        <v>0</v>
      </c>
      <c r="AMJ32" s="51">
        <v>0</v>
      </c>
      <c r="AMK32" s="51">
        <v>0</v>
      </c>
      <c r="AML32" s="50">
        <v>0</v>
      </c>
      <c r="AMM32" s="50">
        <v>0</v>
      </c>
      <c r="AMN32" s="50">
        <v>0</v>
      </c>
      <c r="AMO32" s="50">
        <v>0</v>
      </c>
      <c r="AMP32" s="50">
        <v>0</v>
      </c>
      <c r="AMQ32" s="50">
        <v>0</v>
      </c>
      <c r="AMR32" s="50">
        <v>0</v>
      </c>
      <c r="AMS32" s="50">
        <v>0</v>
      </c>
      <c r="AMT32" s="50">
        <v>0</v>
      </c>
      <c r="AMU32" s="50">
        <v>0</v>
      </c>
      <c r="AMV32" s="50">
        <v>0</v>
      </c>
      <c r="AMW32" s="50">
        <v>0</v>
      </c>
      <c r="AMX32" s="50">
        <v>0</v>
      </c>
      <c r="AMY32" s="50">
        <v>0</v>
      </c>
      <c r="AMZ32" s="50">
        <v>0</v>
      </c>
      <c r="ANA32" s="50">
        <v>0</v>
      </c>
      <c r="ANB32" s="50">
        <v>0</v>
      </c>
      <c r="ANC32" s="50">
        <v>0</v>
      </c>
      <c r="AND32" s="50">
        <v>0</v>
      </c>
      <c r="ANE32" s="50">
        <v>0</v>
      </c>
      <c r="ANF32" s="50">
        <v>0</v>
      </c>
      <c r="ANG32" s="50">
        <v>0</v>
      </c>
      <c r="ANH32" s="50">
        <v>0</v>
      </c>
      <c r="ANI32" s="50">
        <v>0</v>
      </c>
      <c r="ANJ32" s="50">
        <v>0</v>
      </c>
      <c r="ANK32" s="50">
        <v>0</v>
      </c>
      <c r="ANL32" s="50">
        <v>0</v>
      </c>
      <c r="ANM32" s="50">
        <v>0</v>
      </c>
      <c r="ANN32" s="50">
        <v>0</v>
      </c>
      <c r="ANO32" s="50">
        <v>0</v>
      </c>
      <c r="ANP32" s="50">
        <v>0</v>
      </c>
      <c r="ANQ32" s="50">
        <v>0</v>
      </c>
      <c r="ANR32" s="50">
        <v>0</v>
      </c>
      <c r="ANS32" s="50">
        <v>0</v>
      </c>
      <c r="ANT32" s="50">
        <v>0</v>
      </c>
      <c r="ANU32" s="50">
        <v>0</v>
      </c>
      <c r="ANV32" s="50">
        <v>0</v>
      </c>
      <c r="ANW32" s="50">
        <v>0</v>
      </c>
      <c r="ANX32" s="50">
        <v>0</v>
      </c>
      <c r="ANY32" s="50">
        <v>0</v>
      </c>
      <c r="ANZ32" s="50">
        <v>0</v>
      </c>
      <c r="AOA32" s="50">
        <v>0</v>
      </c>
      <c r="AOB32" s="50">
        <v>0</v>
      </c>
      <c r="AOC32" s="50">
        <v>0</v>
      </c>
      <c r="AOD32" s="50">
        <v>0</v>
      </c>
      <c r="AOE32" s="50">
        <v>0</v>
      </c>
      <c r="AOF32" s="50">
        <v>0</v>
      </c>
      <c r="AOG32" s="50">
        <v>0</v>
      </c>
      <c r="AOH32" s="50">
        <v>0</v>
      </c>
      <c r="AOI32" s="50">
        <v>0</v>
      </c>
      <c r="AOJ32" s="50">
        <v>0</v>
      </c>
      <c r="AOK32" s="50">
        <v>0</v>
      </c>
      <c r="AOL32" s="52">
        <v>21818</v>
      </c>
      <c r="AOM32" s="53">
        <v>10472.64</v>
      </c>
      <c r="AON32" s="52">
        <v>10962.448395041894</v>
      </c>
      <c r="AOO32" s="52">
        <v>11475.165270071024</v>
      </c>
      <c r="AOP32" s="52">
        <v>12011.862061307425</v>
      </c>
      <c r="AOQ32" s="52">
        <v>12573.660316352343</v>
      </c>
      <c r="AOR32" s="52">
        <v>13161.734037911998</v>
      </c>
      <c r="AOS32" s="52">
        <v>13777.312137137977</v>
      </c>
      <c r="AOT32" s="52">
        <v>14421.681001711071</v>
      </c>
      <c r="AOU32" s="52">
        <v>15096.187184035136</v>
      </c>
      <c r="AOV32" s="52">
        <v>15802.240215158547</v>
      </c>
      <c r="AOW32" s="52">
        <v>16541.315550303581</v>
      </c>
      <c r="AOX32" s="52">
        <v>17314.957652159057</v>
      </c>
      <c r="AOY32" s="52">
        <v>18124.783218379456</v>
      </c>
      <c r="AOZ32" s="52">
        <v>18972.484560035115</v>
      </c>
      <c r="APA32" s="52">
        <v>19859.8331380735</v>
      </c>
      <c r="APB32" s="52">
        <v>20788.683265181815</v>
      </c>
      <c r="APC32" s="52">
        <v>21760.975980786763</v>
      </c>
      <c r="APD32" s="52">
        <v>22778.743107289192</v>
      </c>
      <c r="APE32" s="52">
        <v>23844.111496009988</v>
      </c>
      <c r="APF32" s="52">
        <v>24959.307471720091</v>
      </c>
      <c r="APG32" s="52">
        <v>26126.661485042463</v>
      </c>
      <c r="APH32" s="52">
        <v>27348.61298244823</v>
      </c>
      <c r="API32" s="52">
        <v>28627.715504023963</v>
      </c>
      <c r="APJ32" s="52">
        <v>29966.642019662995</v>
      </c>
      <c r="APK32" s="52">
        <v>31368.190514831946</v>
      </c>
      <c r="APL32" s="52">
        <v>32835.289837585158</v>
      </c>
      <c r="APM32" s="54">
        <v>11345.36</v>
      </c>
      <c r="APN32" s="52">
        <v>11558.282153652195</v>
      </c>
      <c r="APO32" s="52">
        <v>11775.200288350023</v>
      </c>
      <c r="APP32" s="52">
        <v>11996.189398002023</v>
      </c>
      <c r="APQ32" s="52">
        <v>12221.325883952422</v>
      </c>
      <c r="APR32" s="52">
        <v>12450.687581394941</v>
      </c>
      <c r="APS32" s="52">
        <v>12684.353786282334</v>
      </c>
      <c r="APT32" s="52">
        <v>12922.40528274094</v>
      </c>
      <c r="APU32" s="52">
        <v>13164.924370999724</v>
      </c>
      <c r="APV32" s="52">
        <v>13411.994895843494</v>
      </c>
      <c r="APW32" s="52">
        <v>13663.702275600084</v>
      </c>
      <c r="APX32" s="52">
        <v>13920.133531671567</v>
      </c>
      <c r="APY32" s="52">
        <v>14181.377318619679</v>
      </c>
      <c r="APZ32" s="52">
        <v>14447.523954815877</v>
      </c>
      <c r="AQA32" s="52">
        <v>14718.665453666603</v>
      </c>
      <c r="AQB32" s="52">
        <v>14994.895555424577</v>
      </c>
      <c r="AQC32" s="52">
        <v>15276.309759597094</v>
      </c>
      <c r="AQD32" s="52">
        <v>15563.005357962544</v>
      </c>
      <c r="AQE32" s="52">
        <v>15855.081468206557</v>
      </c>
      <c r="AQF32" s="52">
        <v>16152.639068189417</v>
      </c>
      <c r="AQG32" s="52">
        <v>16455.781030856575</v>
      </c>
      <c r="AQH32" s="52">
        <v>16764.61215980435</v>
      </c>
      <c r="AQI32" s="52">
        <v>17079.239225513091</v>
      </c>
      <c r="AQJ32" s="52">
        <v>17399.77100226035</v>
      </c>
      <c r="AQK32" s="52">
        <v>17726.318305726814</v>
      </c>
      <c r="AQL32" s="52">
        <v>18058.994031307993</v>
      </c>
      <c r="AQM32" s="52">
        <v>829</v>
      </c>
      <c r="AQN32" s="55">
        <v>397.91999999999996</v>
      </c>
      <c r="AQO32" s="56">
        <v>416.53083323355622</v>
      </c>
      <c r="AQP32" s="56">
        <v>436.01210050824449</v>
      </c>
      <c r="AQQ32" s="56">
        <v>456.40451227536226</v>
      </c>
      <c r="AQR32" s="56">
        <v>477.75068302576273</v>
      </c>
      <c r="AQS32" s="56">
        <v>500.09522034233407</v>
      </c>
      <c r="AQT32" s="56">
        <v>523.48481811748923</v>
      </c>
      <c r="AQU32" s="56">
        <v>547.96835413046449</v>
      </c>
      <c r="AQV32" s="56">
        <v>573.59699218833634</v>
      </c>
      <c r="AQW32" s="56">
        <v>600.42428904420342</v>
      </c>
      <c r="AQX32" s="56">
        <v>628.50630631596221</v>
      </c>
      <c r="AQY32" s="56">
        <v>657.90172763955695</v>
      </c>
      <c r="AQZ32" s="56">
        <v>688.67198130152008</v>
      </c>
      <c r="ARA32" s="56">
        <v>720.88136860707243</v>
      </c>
      <c r="ARB32" s="56">
        <v>754.59719825203638</v>
      </c>
      <c r="ARC32" s="56">
        <v>789.88992697936214</v>
      </c>
      <c r="ARD32" s="56">
        <v>826.83330681420045</v>
      </c>
      <c r="ARE32" s="56">
        <v>865.50453918520202</v>
      </c>
      <c r="ARF32" s="56">
        <v>905.98443625411483</v>
      </c>
      <c r="ARG32" s="56">
        <v>948.35758979081277</v>
      </c>
      <c r="ARH32" s="56">
        <v>992.71254794665867</v>
      </c>
      <c r="ARI32" s="56">
        <v>1039.1420002956081</v>
      </c>
      <c r="ARJ32" s="56">
        <v>1087.7429715297396</v>
      </c>
      <c r="ARK32" s="56">
        <v>1138.6170242139801</v>
      </c>
      <c r="ARL32" s="56">
        <v>1191.8704710237271</v>
      </c>
      <c r="ARM32" s="56">
        <v>1247.6145969088868</v>
      </c>
      <c r="ARN32" s="55">
        <v>431.08000000000004</v>
      </c>
      <c r="ARO32" s="56">
        <v>439.17022208166054</v>
      </c>
      <c r="ARP32" s="56">
        <v>447.41227605839993</v>
      </c>
      <c r="ARQ32" s="56">
        <v>455.80901141001368</v>
      </c>
      <c r="ARR32" s="56">
        <v>464.36333109343474</v>
      </c>
      <c r="ARS32" s="56">
        <v>473.07819254635655</v>
      </c>
      <c r="ART32" s="56">
        <v>481.95660870969186</v>
      </c>
      <c r="ARU32" s="56">
        <v>491.00164906921992</v>
      </c>
      <c r="ARV32" s="56">
        <v>500.2164407167831</v>
      </c>
      <c r="ARW32" s="56">
        <v>509.60416943139882</v>
      </c>
      <c r="ARX32" s="56">
        <v>519.16808078066151</v>
      </c>
      <c r="ARY32" s="56">
        <v>528.91148124281472</v>
      </c>
      <c r="ARZ32" s="56">
        <v>538.83773934988164</v>
      </c>
      <c r="ASA32" s="56">
        <v>548.95028685224884</v>
      </c>
      <c r="ASB32" s="56">
        <v>559.2526199051066</v>
      </c>
      <c r="ASC32" s="56">
        <v>569.74830027715541</v>
      </c>
      <c r="ASD32" s="56">
        <v>580.44095658199626</v>
      </c>
      <c r="ASE32" s="56">
        <v>591.3342855326315</v>
      </c>
      <c r="ASF32" s="56">
        <v>602.4320532195087</v>
      </c>
      <c r="ASG32" s="56">
        <v>613.7380964125507</v>
      </c>
      <c r="ASH32" s="56">
        <v>625.25632388762051</v>
      </c>
      <c r="ASI32" s="56">
        <v>636.99071777788106</v>
      </c>
      <c r="ASJ32" s="56">
        <v>648.94533495051587</v>
      </c>
      <c r="ASK32" s="56">
        <v>661.12430840928744</v>
      </c>
      <c r="ASL32" s="56">
        <v>673.53184872341785</v>
      </c>
      <c r="ASM32" s="56">
        <v>686.17224548328568</v>
      </c>
      <c r="ASN32" s="57">
        <v>0.5</v>
      </c>
      <c r="ASO32" s="56">
        <v>10472.64</v>
      </c>
      <c r="ASP32" s="56">
        <v>10962.448395041894</v>
      </c>
      <c r="ASQ32" s="56">
        <v>11475.165270071024</v>
      </c>
      <c r="ASR32" s="59">
        <v>9609.4896490459414</v>
      </c>
      <c r="ASS32" s="59">
        <v>7544.1961898114059</v>
      </c>
      <c r="AST32" s="59">
        <v>5264.6936151647997</v>
      </c>
      <c r="ASU32" s="59">
        <v>2755.4624274275957</v>
      </c>
      <c r="ASV32" s="59">
        <v>0</v>
      </c>
      <c r="ASW32" s="56">
        <v>0</v>
      </c>
      <c r="ASX32" s="56">
        <v>0</v>
      </c>
      <c r="ASY32" s="56">
        <v>0</v>
      </c>
      <c r="ASZ32" s="56">
        <v>0</v>
      </c>
      <c r="ATA32" s="56">
        <v>0</v>
      </c>
      <c r="ATB32" s="56">
        <v>0</v>
      </c>
      <c r="ATC32" s="56">
        <v>0</v>
      </c>
      <c r="ATD32" s="59">
        <v>0</v>
      </c>
      <c r="ATE32" s="56">
        <v>0</v>
      </c>
      <c r="ATF32" s="56">
        <v>0</v>
      </c>
      <c r="ATG32" s="56">
        <v>0</v>
      </c>
      <c r="ATH32" s="56">
        <v>0</v>
      </c>
      <c r="ATI32" s="56">
        <v>0</v>
      </c>
      <c r="ATJ32" s="56">
        <v>0</v>
      </c>
      <c r="ATK32" s="56">
        <v>0</v>
      </c>
      <c r="ATL32" s="56">
        <v>0</v>
      </c>
      <c r="ATM32" s="56">
        <v>0</v>
      </c>
      <c r="ATN32" s="56">
        <v>0</v>
      </c>
      <c r="ATO32" s="56">
        <v>11345.36</v>
      </c>
      <c r="ATP32" s="56">
        <v>11558.282153652195</v>
      </c>
      <c r="ATQ32" s="56">
        <v>11775.200288350023</v>
      </c>
      <c r="ATR32" s="59">
        <v>9596.9515184016182</v>
      </c>
      <c r="ATS32" s="59">
        <v>7332.7955303714534</v>
      </c>
      <c r="ATT32" s="59">
        <v>4980.2750325579764</v>
      </c>
      <c r="ATU32" s="59">
        <v>2536.8707572564672</v>
      </c>
      <c r="ATV32" s="59">
        <v>0</v>
      </c>
      <c r="ATW32" s="56">
        <v>0</v>
      </c>
      <c r="ATX32" s="56">
        <v>0</v>
      </c>
      <c r="ATY32" s="56">
        <v>0</v>
      </c>
      <c r="ATZ32" s="56">
        <v>0</v>
      </c>
      <c r="AUA32" s="56">
        <v>0</v>
      </c>
      <c r="AUB32" s="56">
        <v>0</v>
      </c>
      <c r="AUC32" s="56">
        <v>0</v>
      </c>
      <c r="AUD32" s="59">
        <v>0</v>
      </c>
      <c r="AUE32" s="56">
        <v>0</v>
      </c>
      <c r="AUF32" s="56">
        <v>0</v>
      </c>
      <c r="AUG32" s="56">
        <v>0</v>
      </c>
      <c r="AUH32" s="56">
        <v>0</v>
      </c>
      <c r="AUI32" s="56">
        <v>0</v>
      </c>
      <c r="AUJ32" s="56">
        <v>0</v>
      </c>
      <c r="AUK32" s="56">
        <v>0</v>
      </c>
      <c r="AUL32" s="56">
        <v>0</v>
      </c>
      <c r="AUM32" s="56">
        <v>0</v>
      </c>
      <c r="AUN32" s="56">
        <v>0</v>
      </c>
      <c r="AUO32" s="58">
        <v>0.5</v>
      </c>
      <c r="AUP32" s="56">
        <v>397.91999999999996</v>
      </c>
      <c r="AUQ32" s="56">
        <v>416.53083323355622</v>
      </c>
      <c r="AUR32" s="56">
        <v>436.01210050824449</v>
      </c>
      <c r="AUS32" s="59">
        <v>365.12360982028986</v>
      </c>
      <c r="AUT32" s="59">
        <v>286.65040981545764</v>
      </c>
      <c r="AUU32" s="59">
        <v>200.03808813693365</v>
      </c>
      <c r="AUV32" s="59">
        <v>104.69696362349785</v>
      </c>
      <c r="AUW32" s="59">
        <v>0</v>
      </c>
      <c r="AUX32" s="56">
        <v>0</v>
      </c>
      <c r="AUY32" s="56">
        <v>0</v>
      </c>
      <c r="AUZ32" s="56">
        <v>0</v>
      </c>
      <c r="AVA32" s="56">
        <v>0</v>
      </c>
      <c r="AVB32" s="56">
        <v>0</v>
      </c>
      <c r="AVC32" s="56">
        <v>0</v>
      </c>
      <c r="AVD32" s="56">
        <v>0</v>
      </c>
      <c r="AVE32" s="59">
        <v>0</v>
      </c>
      <c r="AVF32" s="56">
        <v>0</v>
      </c>
      <c r="AVG32" s="56">
        <v>0</v>
      </c>
      <c r="AVH32" s="56">
        <v>0</v>
      </c>
      <c r="AVI32" s="56">
        <v>0</v>
      </c>
      <c r="AVJ32" s="56">
        <v>0</v>
      </c>
      <c r="AVK32" s="56">
        <v>0</v>
      </c>
      <c r="AVL32" s="56">
        <v>0</v>
      </c>
      <c r="AVM32" s="56">
        <v>0</v>
      </c>
      <c r="AVN32" s="56">
        <v>0</v>
      </c>
      <c r="AVO32" s="56">
        <v>0</v>
      </c>
      <c r="AVP32" s="56">
        <v>431.08000000000004</v>
      </c>
      <c r="AVQ32" s="56">
        <v>439.17022208166054</v>
      </c>
      <c r="AVR32" s="56">
        <v>447.41227605839993</v>
      </c>
      <c r="AVS32" s="59">
        <v>364.64720912801096</v>
      </c>
      <c r="AVT32" s="59">
        <v>278.61799865606082</v>
      </c>
      <c r="AVU32" s="59">
        <v>189.23127701854264</v>
      </c>
      <c r="AVV32" s="59">
        <v>96.391321741938384</v>
      </c>
      <c r="AVW32" s="59">
        <v>0</v>
      </c>
      <c r="AVX32" s="56">
        <v>0</v>
      </c>
      <c r="AVY32" s="56">
        <v>0</v>
      </c>
      <c r="AVZ32" s="56">
        <v>0</v>
      </c>
      <c r="AWA32" s="56">
        <v>0</v>
      </c>
      <c r="AWB32" s="56">
        <v>0</v>
      </c>
      <c r="AWC32" s="56">
        <v>0</v>
      </c>
      <c r="AWD32" s="56">
        <v>0</v>
      </c>
      <c r="AWE32" s="59">
        <v>0</v>
      </c>
      <c r="AWF32" s="56">
        <v>0</v>
      </c>
      <c r="AWG32" s="56">
        <v>0</v>
      </c>
      <c r="AWH32" s="56">
        <v>0</v>
      </c>
      <c r="AWI32" s="56">
        <v>0</v>
      </c>
      <c r="AWJ32" s="56">
        <v>0</v>
      </c>
      <c r="AWK32" s="56">
        <v>0</v>
      </c>
      <c r="AWL32" s="56">
        <v>0</v>
      </c>
      <c r="AWM32" s="56">
        <v>0</v>
      </c>
      <c r="AWN32" s="56">
        <v>0</v>
      </c>
      <c r="AWO32" s="56">
        <v>0</v>
      </c>
      <c r="AWP32" s="57">
        <v>0.76</v>
      </c>
      <c r="AWQ32" s="56">
        <v>10472.64</v>
      </c>
      <c r="AWR32" s="56">
        <v>10962.448395041894</v>
      </c>
      <c r="AWS32" s="56">
        <v>11475.165270071024</v>
      </c>
      <c r="AWT32" s="59">
        <v>3391.584582016214</v>
      </c>
      <c r="AWU32" s="56">
        <v>3550.2099716759558</v>
      </c>
      <c r="AWV32" s="56">
        <v>3716.254316586917</v>
      </c>
      <c r="AWW32" s="56">
        <v>3890.0646034271936</v>
      </c>
      <c r="AWX32" s="56">
        <v>4072.0040475419496</v>
      </c>
      <c r="AWY32" s="56">
        <v>4262.452851962862</v>
      </c>
      <c r="AWZ32" s="56">
        <v>4461.8090019271185</v>
      </c>
      <c r="AXA32" s="56">
        <v>4670.4890965563054</v>
      </c>
      <c r="AXB32" s="56">
        <v>4888.9292194331456</v>
      </c>
      <c r="AXC32" s="56">
        <v>5117.5858498953758</v>
      </c>
      <c r="AXD32" s="56">
        <v>5356.9368169510908</v>
      </c>
      <c r="AXE32" s="56">
        <v>5607.4822978089878</v>
      </c>
      <c r="AXF32" s="56">
        <v>5869.745863110159</v>
      </c>
      <c r="AXG32" s="56">
        <v>6144.275571045674</v>
      </c>
      <c r="AXH32" s="56">
        <v>6431.6451126463598</v>
      </c>
      <c r="AXI32" s="56">
        <v>6732.4550106381139</v>
      </c>
      <c r="AXJ32" s="56">
        <v>7047.3338743680251</v>
      </c>
      <c r="AXK32" s="56">
        <v>7376.9397134237543</v>
      </c>
      <c r="AXL32" s="56">
        <v>7721.9613126912645</v>
      </c>
      <c r="AXM32" s="56">
        <v>8083.1196717244129</v>
      </c>
      <c r="AXN32" s="56">
        <v>8461.1695114342565</v>
      </c>
      <c r="AXO32" s="56">
        <v>8856.9008512466662</v>
      </c>
      <c r="AXP32" s="56">
        <v>9271.1406600240443</v>
      </c>
      <c r="AXQ32" s="56">
        <v>11345.36</v>
      </c>
      <c r="AXR32" s="56">
        <v>11558.282153652195</v>
      </c>
      <c r="AXS32" s="56">
        <v>11775.200288350023</v>
      </c>
      <c r="AXT32" s="59">
        <v>3387.1593594358651</v>
      </c>
      <c r="AXU32" s="56">
        <v>3450.7273084100957</v>
      </c>
      <c r="AXV32" s="56">
        <v>3515.4882582762184</v>
      </c>
      <c r="AXW32" s="56">
        <v>3581.464598479718</v>
      </c>
      <c r="AXX32" s="56">
        <v>3648.6791386562654</v>
      </c>
      <c r="AXY32" s="56">
        <v>3717.1551165175692</v>
      </c>
      <c r="AXZ32" s="56">
        <v>3786.9162058852216</v>
      </c>
      <c r="AYA32" s="56">
        <v>3857.9865248753176</v>
      </c>
      <c r="AYB32" s="56">
        <v>3930.3906442366774</v>
      </c>
      <c r="AYC32" s="56">
        <v>4004.1535958455565</v>
      </c>
      <c r="AYD32" s="56">
        <v>4079.3008813597771</v>
      </c>
      <c r="AYE32" s="56">
        <v>4155.8584810352759</v>
      </c>
      <c r="AYF32" s="56">
        <v>4233.8528627081159</v>
      </c>
      <c r="AYG32" s="56">
        <v>4313.3109909450613</v>
      </c>
      <c r="AYH32" s="56">
        <v>4394.2603363658945</v>
      </c>
      <c r="AYI32" s="56">
        <v>4476.7288851406747</v>
      </c>
      <c r="AYJ32" s="56">
        <v>4560.7451486652471</v>
      </c>
      <c r="AYK32" s="56">
        <v>4646.3381734183267</v>
      </c>
      <c r="AYL32" s="56">
        <v>4733.537551003581</v>
      </c>
      <c r="AYM32" s="56">
        <v>4822.3734283801668</v>
      </c>
      <c r="AYN32" s="56">
        <v>4912.8765182852749</v>
      </c>
      <c r="AYO32" s="56">
        <v>5005.0781098522766</v>
      </c>
      <c r="AYP32" s="56">
        <v>5099.0100794281389</v>
      </c>
      <c r="AYQ32" s="60">
        <v>0.76</v>
      </c>
      <c r="AYR32" s="56">
        <v>397.91999999999996</v>
      </c>
      <c r="AYS32" s="56">
        <v>416.53083323355622</v>
      </c>
      <c r="AYT32" s="56">
        <v>436.01210050824449</v>
      </c>
      <c r="AYU32" s="59">
        <v>128.8671564071611</v>
      </c>
      <c r="AYV32" s="56">
        <v>134.89431050139183</v>
      </c>
      <c r="AYW32" s="56">
        <v>141.20335633195316</v>
      </c>
      <c r="AYX32" s="56">
        <v>147.80747805670285</v>
      </c>
      <c r="AYY32" s="56">
        <v>154.72047646036646</v>
      </c>
      <c r="AYZ32" s="56">
        <v>161.95679779435378</v>
      </c>
      <c r="AZA32" s="56">
        <v>169.53156396542215</v>
      </c>
      <c r="AZB32" s="56">
        <v>177.46060413627168</v>
      </c>
      <c r="AZC32" s="56">
        <v>185.7604878041102</v>
      </c>
      <c r="AZD32" s="56">
        <v>194.44855942631156</v>
      </c>
      <c r="AZE32" s="56">
        <v>203.54297466552634</v>
      </c>
      <c r="AZF32" s="56">
        <v>213.06273832998673</v>
      </c>
      <c r="AZG32" s="56">
        <v>223.02774408829049</v>
      </c>
      <c r="AZH32" s="56">
        <v>233.4588160416566</v>
      </c>
      <c r="AZI32" s="56">
        <v>244.37775224052763</v>
      </c>
      <c r="AZJ32" s="56">
        <v>255.80737023645594</v>
      </c>
      <c r="AZK32" s="56">
        <v>267.77155476446478</v>
      </c>
      <c r="AZL32" s="56">
        <v>280.29530765552715</v>
      </c>
      <c r="AZM32" s="56">
        <v>293.40480008346583</v>
      </c>
      <c r="AZN32" s="56">
        <v>307.12742725545587</v>
      </c>
      <c r="AZO32" s="56">
        <v>321.49186566041789</v>
      </c>
      <c r="AZP32" s="56">
        <v>336.52813299493471</v>
      </c>
      <c r="AZQ32" s="56">
        <v>352.26765089192099</v>
      </c>
      <c r="AZR32" s="56">
        <v>431.08000000000004</v>
      </c>
      <c r="AZS32" s="56">
        <v>439.17022208166054</v>
      </c>
      <c r="AZT32" s="56">
        <v>447.41227605839993</v>
      </c>
      <c r="AZU32" s="59">
        <v>128.69901498635681</v>
      </c>
      <c r="AZV32" s="56">
        <v>131.11435230873451</v>
      </c>
      <c r="AZW32" s="56">
        <v>133.57501907191244</v>
      </c>
      <c r="AZX32" s="56">
        <v>136.08186598861889</v>
      </c>
      <c r="AZY32" s="56">
        <v>138.63575973719151</v>
      </c>
      <c r="AZZ32" s="56">
        <v>141.23758326120935</v>
      </c>
      <c r="BAA32" s="56">
        <v>143.88823607474791</v>
      </c>
      <c r="BAB32" s="56">
        <v>146.58863457336324</v>
      </c>
      <c r="BAC32" s="56">
        <v>149.33971235091238</v>
      </c>
      <c r="BAD32" s="56">
        <v>152.14242052231953</v>
      </c>
      <c r="BAE32" s="56">
        <v>154.99772805239968</v>
      </c>
      <c r="BAF32" s="56">
        <v>157.90662209085363</v>
      </c>
      <c r="BAG32" s="56">
        <v>160.87010831354976</v>
      </c>
      <c r="BAH32" s="56">
        <v>163.88921127021069</v>
      </c>
      <c r="BAI32" s="56">
        <v>166.96497473862536</v>
      </c>
      <c r="BAJ32" s="56">
        <v>170.09846208550834</v>
      </c>
      <c r="BAK32" s="56">
        <v>173.29075663413195</v>
      </c>
      <c r="BAL32" s="56">
        <v>176.54296203885755</v>
      </c>
      <c r="BAM32" s="56">
        <v>179.85620266669582</v>
      </c>
      <c r="BAN32" s="56">
        <v>183.23162398602801</v>
      </c>
      <c r="BAO32" s="56">
        <v>186.67039296262234</v>
      </c>
      <c r="BAP32" s="56">
        <v>190.17369846308267</v>
      </c>
      <c r="BAQ32" s="56">
        <v>193.74275166586889</v>
      </c>
      <c r="BAR32" s="57">
        <v>0.76</v>
      </c>
      <c r="BAS32" s="56">
        <v>10472.64</v>
      </c>
      <c r="BAT32" s="56">
        <v>10962.448395041894</v>
      </c>
      <c r="BAU32" s="56">
        <v>11475.165270071024</v>
      </c>
      <c r="BAV32" s="56">
        <v>2713.2676656129715</v>
      </c>
      <c r="BAW32" s="56">
        <v>2130.1259830055733</v>
      </c>
      <c r="BAX32" s="56">
        <v>1486.5017266347668</v>
      </c>
      <c r="BAY32" s="56">
        <v>778.01292068543876</v>
      </c>
      <c r="BAZ32" s="56">
        <v>0</v>
      </c>
      <c r="BBA32" s="56">
        <v>0</v>
      </c>
      <c r="BBB32" s="56">
        <v>0</v>
      </c>
      <c r="BBC32" s="56">
        <v>0</v>
      </c>
      <c r="BBD32" s="56">
        <v>0</v>
      </c>
      <c r="BBE32" s="56">
        <v>0</v>
      </c>
      <c r="BBF32" s="56">
        <v>0</v>
      </c>
      <c r="BBG32" s="56">
        <v>0</v>
      </c>
      <c r="BBH32" s="56">
        <v>0</v>
      </c>
      <c r="BBI32" s="55">
        <v>0</v>
      </c>
      <c r="BBJ32" s="55">
        <v>0</v>
      </c>
      <c r="BBK32" s="55">
        <v>0</v>
      </c>
      <c r="BBL32" s="55">
        <v>0</v>
      </c>
      <c r="BBM32" s="55">
        <v>0</v>
      </c>
      <c r="BBN32" s="55">
        <v>0</v>
      </c>
      <c r="BBO32" s="55">
        <v>0</v>
      </c>
      <c r="BBP32" s="55">
        <v>0</v>
      </c>
      <c r="BBQ32" s="55">
        <v>0</v>
      </c>
      <c r="BBR32" s="55">
        <v>0</v>
      </c>
      <c r="BBS32" s="56">
        <v>11345.36</v>
      </c>
      <c r="BBT32" s="56">
        <v>11558.282153652195</v>
      </c>
      <c r="BBU32" s="56">
        <v>11775.200288350023</v>
      </c>
      <c r="BBV32" s="56">
        <v>2709.7274875486924</v>
      </c>
      <c r="BBW32" s="56">
        <v>2070.4363850460572</v>
      </c>
      <c r="BBX32" s="56">
        <v>1406.1953033104874</v>
      </c>
      <c r="BBY32" s="56">
        <v>716.29291969594362</v>
      </c>
      <c r="BBZ32" s="56">
        <v>0</v>
      </c>
      <c r="BCA32" s="56">
        <v>0</v>
      </c>
      <c r="BCB32" s="56">
        <v>0</v>
      </c>
      <c r="BCC32" s="56">
        <v>0</v>
      </c>
      <c r="BCD32" s="56">
        <v>0</v>
      </c>
      <c r="BCE32" s="56">
        <v>0</v>
      </c>
      <c r="BCF32" s="56">
        <v>0</v>
      </c>
      <c r="BCG32" s="56">
        <v>0</v>
      </c>
      <c r="BCH32" s="56">
        <v>0</v>
      </c>
      <c r="BCI32" s="55">
        <v>0</v>
      </c>
      <c r="BCJ32" s="55">
        <v>0</v>
      </c>
      <c r="BCK32" s="55">
        <v>0</v>
      </c>
      <c r="BCL32" s="55">
        <v>0</v>
      </c>
      <c r="BCM32" s="55">
        <v>0</v>
      </c>
      <c r="BCN32" s="55">
        <v>0</v>
      </c>
      <c r="BCO32" s="55">
        <v>0</v>
      </c>
      <c r="BCP32" s="55">
        <v>0</v>
      </c>
      <c r="BCQ32" s="55">
        <v>0</v>
      </c>
      <c r="BCR32" s="55">
        <v>0</v>
      </c>
      <c r="BCS32" s="57">
        <v>0.76</v>
      </c>
      <c r="BCT32" s="56">
        <v>397.91999999999996</v>
      </c>
      <c r="BCU32" s="56">
        <v>416.53083323355622</v>
      </c>
      <c r="BCV32" s="56">
        <v>436.01210050824449</v>
      </c>
      <c r="BCW32" s="56">
        <v>103.09372512572889</v>
      </c>
      <c r="BCX32" s="56">
        <v>80.936586300835089</v>
      </c>
      <c r="BCY32" s="56">
        <v>56.481342532781269</v>
      </c>
      <c r="BCZ32" s="56">
        <v>29.561495611340572</v>
      </c>
      <c r="BDA32" s="56">
        <v>0</v>
      </c>
      <c r="BDB32" s="56">
        <v>0</v>
      </c>
      <c r="BDC32" s="56">
        <v>0</v>
      </c>
      <c r="BDD32" s="56">
        <v>0</v>
      </c>
      <c r="BDE32" s="56">
        <v>0</v>
      </c>
      <c r="BDF32" s="56">
        <v>0</v>
      </c>
      <c r="BDG32" s="56">
        <v>0</v>
      </c>
      <c r="BDH32" s="56">
        <v>0</v>
      </c>
      <c r="BDI32" s="56">
        <v>0</v>
      </c>
      <c r="BDJ32" s="55">
        <v>0</v>
      </c>
      <c r="BDK32" s="55">
        <v>0</v>
      </c>
      <c r="BDL32" s="55">
        <v>0</v>
      </c>
      <c r="BDM32" s="55">
        <v>0</v>
      </c>
      <c r="BDN32" s="55">
        <v>0</v>
      </c>
      <c r="BDO32" s="55">
        <v>0</v>
      </c>
      <c r="BDP32" s="55">
        <v>0</v>
      </c>
      <c r="BDQ32" s="55">
        <v>0</v>
      </c>
      <c r="BDR32" s="55">
        <v>0</v>
      </c>
      <c r="BDS32" s="55">
        <v>0</v>
      </c>
      <c r="BDT32" s="56">
        <v>431.08000000000004</v>
      </c>
      <c r="BDU32" s="56">
        <v>439.17022208166054</v>
      </c>
      <c r="BDV32" s="56">
        <v>447.41227605839993</v>
      </c>
      <c r="BDW32" s="56">
        <v>102.95921198908546</v>
      </c>
      <c r="BDX32" s="56">
        <v>78.668611385240709</v>
      </c>
      <c r="BDY32" s="56">
        <v>53.430007628764976</v>
      </c>
      <c r="BDZ32" s="56">
        <v>27.216373197723779</v>
      </c>
      <c r="BEA32" s="56">
        <v>0</v>
      </c>
      <c r="BEB32" s="56">
        <v>0</v>
      </c>
      <c r="BEC32" s="56">
        <v>0</v>
      </c>
      <c r="BED32" s="56">
        <v>0</v>
      </c>
      <c r="BEE32" s="56">
        <v>0</v>
      </c>
      <c r="BEF32" s="56">
        <v>0</v>
      </c>
      <c r="BEG32" s="56">
        <v>0</v>
      </c>
      <c r="BEH32" s="56">
        <v>0</v>
      </c>
      <c r="BEI32" s="56">
        <v>0</v>
      </c>
      <c r="BEJ32" s="55">
        <v>0</v>
      </c>
      <c r="BEK32" s="55">
        <v>0</v>
      </c>
      <c r="BEL32" s="55">
        <v>0</v>
      </c>
      <c r="BEM32" s="55">
        <v>0</v>
      </c>
      <c r="BEN32" s="55">
        <v>0</v>
      </c>
      <c r="BEO32" s="55">
        <v>0</v>
      </c>
      <c r="BEP32" s="55">
        <v>0</v>
      </c>
      <c r="BEQ32" s="55">
        <v>0</v>
      </c>
      <c r="BER32" s="55">
        <v>0</v>
      </c>
      <c r="BES32" s="55">
        <v>0</v>
      </c>
      <c r="BET32" s="57">
        <v>0</v>
      </c>
      <c r="BEU32" s="56">
        <v>10472.64</v>
      </c>
      <c r="BEV32" s="56">
        <v>10962.448395041894</v>
      </c>
      <c r="BEW32" s="56">
        <v>11475.165270071024</v>
      </c>
      <c r="BEX32" s="56">
        <v>2713.2676656129715</v>
      </c>
      <c r="BEY32" s="56">
        <v>2130.1259830055733</v>
      </c>
      <c r="BEZ32" s="56">
        <v>1486.5017266347668</v>
      </c>
      <c r="BFA32" s="56">
        <v>778.01292068543876</v>
      </c>
      <c r="BFB32" s="56">
        <v>0</v>
      </c>
      <c r="BFC32" s="56">
        <v>0</v>
      </c>
      <c r="BFD32" s="56">
        <v>0</v>
      </c>
      <c r="BFE32" s="56">
        <v>0</v>
      </c>
      <c r="BFF32" s="56">
        <v>0</v>
      </c>
      <c r="BFG32" s="56">
        <v>0</v>
      </c>
      <c r="BFH32" s="56">
        <v>0</v>
      </c>
      <c r="BFI32" s="56">
        <v>0</v>
      </c>
      <c r="BFJ32" s="56">
        <v>0</v>
      </c>
      <c r="BFK32" s="56">
        <v>0</v>
      </c>
      <c r="BFL32" s="56">
        <v>0</v>
      </c>
      <c r="BFM32" s="56">
        <v>0</v>
      </c>
      <c r="BFN32" s="56">
        <v>0</v>
      </c>
      <c r="BFO32" s="56">
        <v>0</v>
      </c>
      <c r="BFP32" s="56">
        <v>0</v>
      </c>
      <c r="BFQ32" s="56">
        <v>0</v>
      </c>
      <c r="BFR32" s="56">
        <v>0</v>
      </c>
      <c r="BFS32" s="56">
        <v>0</v>
      </c>
      <c r="BFT32" s="56">
        <v>0</v>
      </c>
      <c r="BFU32" s="56">
        <v>11345.36</v>
      </c>
      <c r="BFV32" s="56">
        <v>11558.282153652195</v>
      </c>
      <c r="BFW32" s="56">
        <v>11775.200288350023</v>
      </c>
      <c r="BFX32" s="56">
        <v>2709.7274875486924</v>
      </c>
      <c r="BFY32" s="56">
        <v>2070.4363850460572</v>
      </c>
      <c r="BFZ32" s="56">
        <v>1406.1953033104874</v>
      </c>
      <c r="BGA32" s="56">
        <v>716.29291969594362</v>
      </c>
      <c r="BGB32" s="56">
        <v>0</v>
      </c>
      <c r="BGC32" s="56">
        <v>0</v>
      </c>
      <c r="BGD32" s="56">
        <v>0</v>
      </c>
      <c r="BGE32" s="56">
        <v>0</v>
      </c>
      <c r="BGF32" s="56">
        <v>0</v>
      </c>
      <c r="BGG32" s="56">
        <v>0</v>
      </c>
      <c r="BGH32" s="56">
        <v>0</v>
      </c>
      <c r="BGI32" s="56">
        <v>0</v>
      </c>
      <c r="BGJ32" s="56">
        <v>0</v>
      </c>
      <c r="BGK32" s="56">
        <v>0</v>
      </c>
      <c r="BGL32" s="56">
        <v>0</v>
      </c>
      <c r="BGM32" s="56">
        <v>0</v>
      </c>
      <c r="BGN32" s="56">
        <v>0</v>
      </c>
      <c r="BGO32" s="56">
        <v>0</v>
      </c>
      <c r="BGP32" s="56">
        <v>0</v>
      </c>
      <c r="BGQ32" s="56">
        <v>0</v>
      </c>
      <c r="BGR32" s="56">
        <v>0</v>
      </c>
      <c r="BGS32" s="56">
        <v>0</v>
      </c>
      <c r="BGT32" s="56">
        <v>0</v>
      </c>
      <c r="BGU32" s="57">
        <v>0.25</v>
      </c>
      <c r="BGV32" s="56">
        <v>397.91999999999996</v>
      </c>
      <c r="BGW32" s="56">
        <v>416.53083323355622</v>
      </c>
      <c r="BGX32" s="56">
        <v>436.01210050824449</v>
      </c>
      <c r="BGY32" s="56">
        <v>103.09372512572889</v>
      </c>
      <c r="BGZ32" s="56">
        <v>80.936586300835089</v>
      </c>
      <c r="BHA32" s="56">
        <v>42.361006899585952</v>
      </c>
      <c r="BHB32" s="56">
        <v>22.171121708505428</v>
      </c>
      <c r="BHC32" s="56">
        <v>0</v>
      </c>
      <c r="BHD32" s="56">
        <v>0</v>
      </c>
      <c r="BHE32" s="56">
        <v>0</v>
      </c>
      <c r="BHF32" s="56">
        <v>0</v>
      </c>
      <c r="BHG32" s="56">
        <v>0</v>
      </c>
      <c r="BHH32" s="56">
        <v>0</v>
      </c>
      <c r="BHI32" s="56">
        <v>0</v>
      </c>
      <c r="BHJ32" s="56">
        <v>0</v>
      </c>
      <c r="BHK32" s="59">
        <v>0</v>
      </c>
      <c r="BHL32" s="56">
        <v>0</v>
      </c>
      <c r="BHM32" s="56">
        <v>0</v>
      </c>
      <c r="BHN32" s="56">
        <v>0</v>
      </c>
      <c r="BHO32" s="56">
        <v>0</v>
      </c>
      <c r="BHP32" s="56">
        <v>0</v>
      </c>
      <c r="BHQ32" s="56">
        <v>0</v>
      </c>
      <c r="BHR32" s="56">
        <v>0</v>
      </c>
      <c r="BHS32" s="56">
        <v>0</v>
      </c>
      <c r="BHT32" s="56">
        <v>0</v>
      </c>
      <c r="BHU32" s="56">
        <v>0</v>
      </c>
      <c r="BHV32" s="56">
        <v>431.08000000000004</v>
      </c>
      <c r="BHW32" s="56">
        <v>439.17022208166054</v>
      </c>
      <c r="BHX32" s="56">
        <v>447.41227605839993</v>
      </c>
      <c r="BHY32" s="56">
        <v>102.95921198908546</v>
      </c>
      <c r="BHZ32" s="56">
        <v>78.668611385240709</v>
      </c>
      <c r="BIA32" s="59">
        <v>40.072505721573734</v>
      </c>
      <c r="BIB32" s="56">
        <v>20.412279898292834</v>
      </c>
      <c r="BIC32" s="56">
        <v>0</v>
      </c>
      <c r="BID32" s="56">
        <v>0</v>
      </c>
      <c r="BIE32" s="56">
        <v>0</v>
      </c>
      <c r="BIF32" s="56">
        <v>0</v>
      </c>
      <c r="BIG32" s="56">
        <v>0</v>
      </c>
      <c r="BIH32" s="56">
        <v>0</v>
      </c>
      <c r="BII32" s="56">
        <v>0</v>
      </c>
      <c r="BIJ32" s="56">
        <v>0</v>
      </c>
      <c r="BIK32" s="59">
        <v>0</v>
      </c>
      <c r="BIL32" s="56">
        <v>0</v>
      </c>
      <c r="BIM32" s="56">
        <v>0</v>
      </c>
      <c r="BIN32" s="56">
        <v>0</v>
      </c>
      <c r="BIO32" s="56">
        <v>0</v>
      </c>
      <c r="BIP32" s="56">
        <v>0</v>
      </c>
      <c r="BIQ32" s="56">
        <v>0</v>
      </c>
      <c r="BIR32" s="56">
        <v>0</v>
      </c>
      <c r="BIS32" s="56">
        <v>0</v>
      </c>
      <c r="BIT32" s="56">
        <v>0</v>
      </c>
      <c r="BIU32" s="56">
        <v>0</v>
      </c>
      <c r="BIV32" s="61">
        <v>0.9</v>
      </c>
      <c r="BIW32" s="61">
        <v>0.9</v>
      </c>
      <c r="BIX32" s="61">
        <f t="shared" si="15"/>
        <v>0.71400000000000008</v>
      </c>
      <c r="BIY32" s="61">
        <f t="shared" si="15"/>
        <v>0.71400000000000008</v>
      </c>
      <c r="BIZ32" s="61">
        <v>0.1</v>
      </c>
      <c r="BJA32" s="61">
        <v>0.1</v>
      </c>
      <c r="BJB32" s="61">
        <v>0.8</v>
      </c>
      <c r="BJC32" s="61">
        <v>0.8</v>
      </c>
      <c r="BJD32" s="61">
        <v>0.8</v>
      </c>
      <c r="BJE32" s="61">
        <v>0.8</v>
      </c>
      <c r="BJF32" s="61">
        <v>1</v>
      </c>
      <c r="BJG32" s="61">
        <v>1</v>
      </c>
      <c r="BJH32" s="61">
        <f t="shared" si="16"/>
        <v>9</v>
      </c>
      <c r="BJI32" s="61">
        <f t="shared" si="16"/>
        <v>9</v>
      </c>
      <c r="BJJ32" s="62">
        <v>0.3</v>
      </c>
      <c r="BJK32" s="62">
        <v>0.3</v>
      </c>
      <c r="BJL32" s="46">
        <f t="shared" si="17"/>
        <v>1.69</v>
      </c>
      <c r="BJM32" s="46">
        <f t="shared" si="17"/>
        <v>1.5649999999999999</v>
      </c>
      <c r="BJN32" s="46">
        <f t="shared" si="17"/>
        <v>1.423</v>
      </c>
      <c r="BJO32" s="46">
        <v>1.5</v>
      </c>
      <c r="BJP32" s="61">
        <f t="shared" si="1"/>
        <v>0.65</v>
      </c>
      <c r="BJQ32" s="61">
        <f t="shared" si="1"/>
        <v>0.65</v>
      </c>
      <c r="BJR32" s="61">
        <v>0.69</v>
      </c>
      <c r="BJS32" s="61">
        <v>0.69</v>
      </c>
      <c r="BJT32" s="61">
        <v>48.83</v>
      </c>
      <c r="BJU32" s="61">
        <v>48.83</v>
      </c>
      <c r="BJV32" s="61">
        <f t="shared" si="18"/>
        <v>73.245000000000005</v>
      </c>
      <c r="BJW32" s="61">
        <f t="shared" si="18"/>
        <v>73.245000000000005</v>
      </c>
      <c r="BJX32" s="61">
        <v>4</v>
      </c>
      <c r="BJY32" s="61">
        <v>4</v>
      </c>
      <c r="BJZ32" s="63">
        <v>170489.18879999997</v>
      </c>
      <c r="BKA32" s="63">
        <v>178463.01736071846</v>
      </c>
      <c r="BKB32" s="63">
        <v>186809.78418434531</v>
      </c>
      <c r="BKC32" s="63">
        <v>195546.93170106097</v>
      </c>
      <c r="BKD32" s="63">
        <v>204692.71812853901</v>
      </c>
      <c r="BKE32" s="63">
        <v>214266.25562656269</v>
      </c>
      <c r="BKF32" s="63">
        <v>224287.55023614372</v>
      </c>
      <c r="BKG32" s="63">
        <v>234777.5436866055</v>
      </c>
      <c r="BKH32" s="63">
        <v>245758.15715799516</v>
      </c>
      <c r="BKI32" s="63">
        <v>257252.33709027694</v>
      </c>
      <c r="BKJ32" s="63">
        <v>269284.10313503403</v>
      </c>
      <c r="BKK32" s="63">
        <v>281878.59834988602</v>
      </c>
      <c r="BKL32" s="63">
        <v>295062.14174051309</v>
      </c>
      <c r="BKM32" s="63">
        <v>308862.28326008643</v>
      </c>
      <c r="BKN32" s="63">
        <v>323307.86138103763</v>
      </c>
      <c r="BKO32" s="63">
        <v>338429.06335947599</v>
      </c>
      <c r="BKP32" s="63">
        <v>354257.48831819103</v>
      </c>
      <c r="BKQ32" s="63">
        <v>370826.21328006365</v>
      </c>
      <c r="BKR32" s="63">
        <v>388169.86228988081</v>
      </c>
      <c r="BKS32" s="63">
        <v>406324.67876899586</v>
      </c>
      <c r="BKT32" s="63">
        <v>425328.6012540384</v>
      </c>
      <c r="BKU32" s="63">
        <v>445221.34267794428</v>
      </c>
      <c r="BKV32" s="63">
        <v>466044.47335898381</v>
      </c>
      <c r="BKW32" s="63">
        <v>487841.50787120895</v>
      </c>
      <c r="BKX32" s="63">
        <v>510657.99597785773</v>
      </c>
      <c r="BKY32" s="63">
        <v>534541.61781773996</v>
      </c>
      <c r="BKZ32" s="64">
        <v>184696.62119999999</v>
      </c>
      <c r="BLA32" s="64">
        <v>188162.88426773757</v>
      </c>
      <c r="BLB32" s="64">
        <v>191694.19985011622</v>
      </c>
      <c r="BLC32" s="64">
        <v>195291.78880936661</v>
      </c>
      <c r="BLD32" s="64">
        <v>198956.89492004795</v>
      </c>
      <c r="BLE32" s="64">
        <v>202690.78529905135</v>
      </c>
      <c r="BLF32" s="64">
        <v>206494.75084367298</v>
      </c>
      <c r="BLG32" s="64">
        <v>210370.106677909</v>
      </c>
      <c r="BLH32" s="64">
        <v>214318.19260712608</v>
      </c>
      <c r="BLI32" s="64">
        <v>218340.3735812649</v>
      </c>
      <c r="BLJ32" s="64">
        <v>222438.04016673661</v>
      </c>
      <c r="BLK32" s="64">
        <v>226612.60902717602</v>
      </c>
      <c r="BLL32" s="64">
        <v>230865.52341321655</v>
      </c>
      <c r="BLM32" s="64">
        <v>235198.25366145757</v>
      </c>
      <c r="BLN32" s="64">
        <v>239612.29770279542</v>
      </c>
      <c r="BLO32" s="64">
        <v>244109.18158029509</v>
      </c>
      <c r="BLP32" s="64">
        <v>248690.45997678064</v>
      </c>
      <c r="BLQ32" s="64">
        <v>253357.71675232684</v>
      </c>
      <c r="BLR32" s="64">
        <v>258112.56549183867</v>
      </c>
      <c r="BLS32" s="64">
        <v>262956.65006290702</v>
      </c>
      <c r="BLT32" s="64">
        <v>267891.64518413367</v>
      </c>
      <c r="BLU32" s="64">
        <v>272919.25700412312</v>
      </c>
      <c r="BLV32" s="64">
        <v>278041.22369133926</v>
      </c>
      <c r="BLW32" s="64">
        <v>283259.3160350332</v>
      </c>
      <c r="BLX32" s="64">
        <v>288575.33805744821</v>
      </c>
      <c r="BLY32" s="64">
        <v>293991.12763751461</v>
      </c>
      <c r="BLZ32" s="65">
        <v>47865.155476320004</v>
      </c>
      <c r="BMA32" s="65">
        <v>50103.822611090909</v>
      </c>
      <c r="BMB32" s="65">
        <v>52447.192853799737</v>
      </c>
      <c r="BMC32" s="65">
        <v>54900.16319902047</v>
      </c>
      <c r="BMD32" s="65">
        <v>57467.859675176463</v>
      </c>
      <c r="BME32" s="65">
        <v>60155.648056519756</v>
      </c>
      <c r="BMF32" s="65">
        <v>62969.145076112611</v>
      </c>
      <c r="BMG32" s="65">
        <v>65914.230163243556</v>
      </c>
      <c r="BMH32" s="65">
        <v>68997.057729805587</v>
      </c>
      <c r="BMI32" s="65">
        <v>72224.070031312091</v>
      </c>
      <c r="BMJ32" s="65">
        <v>75602.010629425888</v>
      </c>
      <c r="BMK32" s="65">
        <v>79137.938484134866</v>
      </c>
      <c r="BML32" s="65">
        <v>82839.242705022669</v>
      </c>
      <c r="BMM32" s="65">
        <v>86713.657992460518</v>
      </c>
      <c r="BMN32" s="65">
        <v>90769.280800988141</v>
      </c>
      <c r="BMO32" s="65">
        <v>95014.586258660609</v>
      </c>
      <c r="BMP32" s="65">
        <v>99458.44587771791</v>
      </c>
      <c r="BMQ32" s="65">
        <v>104110.14609358767</v>
      </c>
      <c r="BMR32" s="65">
        <v>108979.40767096238</v>
      </c>
      <c r="BMS32" s="65">
        <v>114076.40601750443</v>
      </c>
      <c r="BMT32" s="65">
        <v>119411.79244762915</v>
      </c>
      <c r="BMU32" s="65">
        <v>124996.7164408008</v>
      </c>
      <c r="BMV32" s="65">
        <v>130842.84894085577</v>
      </c>
      <c r="BMW32" s="65">
        <v>136962.40674504169</v>
      </c>
      <c r="BMX32" s="65">
        <v>143368.1780337391</v>
      </c>
      <c r="BMY32" s="65">
        <v>150073.54909421538</v>
      </c>
      <c r="BMZ32" s="65">
        <v>51853.91843268001</v>
      </c>
      <c r="BNA32" s="65">
        <v>52827.078207953011</v>
      </c>
      <c r="BNB32" s="65">
        <v>53818.501597179114</v>
      </c>
      <c r="BNC32" s="65">
        <v>54828.531359690438</v>
      </c>
      <c r="BND32" s="65">
        <v>55857.516687497773</v>
      </c>
      <c r="BNE32" s="65">
        <v>56905.813326014788</v>
      </c>
      <c r="BNF32" s="65">
        <v>57973.783697047947</v>
      </c>
      <c r="BNG32" s="65">
        <v>59061.797024094594</v>
      </c>
      <c r="BNH32" s="65">
        <v>60170.22945999253</v>
      </c>
      <c r="BNI32" s="65">
        <v>61299.46421696528</v>
      </c>
      <c r="BNJ32" s="65">
        <v>62449.891699107924</v>
      </c>
      <c r="BNK32" s="65">
        <v>63621.909637359364</v>
      </c>
      <c r="BNL32" s="65">
        <v>64815.923227007632</v>
      </c>
      <c r="BNM32" s="65">
        <v>66032.345267775818</v>
      </c>
      <c r="BNN32" s="65">
        <v>67271.59630653706</v>
      </c>
      <c r="BNO32" s="65">
        <v>68534.104782707815</v>
      </c>
      <c r="BNP32" s="65">
        <v>69820.307176370014</v>
      </c>
      <c r="BNQ32" s="65">
        <v>71130.648159172721</v>
      </c>
      <c r="BNR32" s="65">
        <v>72465.580748066117</v>
      </c>
      <c r="BNS32" s="65">
        <v>73825.566461920534</v>
      </c>
      <c r="BNT32" s="65">
        <v>75211.075481084787</v>
      </c>
      <c r="BNU32" s="65">
        <v>76622.58680993905</v>
      </c>
      <c r="BNV32" s="65">
        <v>78060.588442498498</v>
      </c>
      <c r="BNW32" s="65">
        <v>79525.577531124538</v>
      </c>
      <c r="BNX32" s="65">
        <v>81018.06055840278</v>
      </c>
      <c r="BNY32" s="65">
        <v>82538.553512246377</v>
      </c>
      <c r="BNZ32" s="66">
        <v>46691.218175999995</v>
      </c>
      <c r="BOA32" s="66">
        <v>48874.979924454783</v>
      </c>
      <c r="BOB32" s="66">
        <v>51160.87684008466</v>
      </c>
      <c r="BOC32" s="66">
        <v>53553.685814133023</v>
      </c>
      <c r="BOD32" s="66">
        <v>56058.407154425287</v>
      </c>
      <c r="BOE32" s="66">
        <v>58680.275034626851</v>
      </c>
      <c r="BOF32" s="66">
        <v>61424.768432215962</v>
      </c>
      <c r="BOG32" s="66">
        <v>64297.62257802864</v>
      </c>
      <c r="BOH32" s="66">
        <v>67304.840941302245</v>
      </c>
      <c r="BOI32" s="66">
        <v>70452.707775262868</v>
      </c>
      <c r="BOJ32" s="66">
        <v>73747.801249473487</v>
      </c>
      <c r="BOK32" s="66">
        <v>77197.007196385937</v>
      </c>
      <c r="BOL32" s="66">
        <v>80807.533500822959</v>
      </c>
      <c r="BOM32" s="66">
        <v>84586.925162460568</v>
      </c>
      <c r="BON32" s="66">
        <v>88543.080062786888</v>
      </c>
      <c r="BOO32" s="66">
        <v>92684.265469486607</v>
      </c>
      <c r="BOP32" s="66">
        <v>97019.135312739701</v>
      </c>
      <c r="BOQ32" s="66">
        <v>101556.74826953813</v>
      </c>
      <c r="BOR32" s="66">
        <v>106306.58669381092</v>
      </c>
      <c r="BOS32" s="66">
        <v>111278.57643191685</v>
      </c>
      <c r="BOT32" s="66">
        <v>116483.10756491333</v>
      </c>
      <c r="BOU32" s="66">
        <v>121931.05612094719</v>
      </c>
      <c r="BOV32" s="66">
        <v>127633.80680314044</v>
      </c>
      <c r="BOW32" s="66">
        <v>133603.2767804655</v>
      </c>
      <c r="BOX32" s="66">
        <v>139851.94059132674</v>
      </c>
      <c r="BOY32" s="66">
        <v>146392.85621188968</v>
      </c>
      <c r="BOZ32" s="65">
        <v>50582.153024000007</v>
      </c>
      <c r="BPA32" s="65">
        <v>51531.445153842949</v>
      </c>
      <c r="BPB32" s="65">
        <v>52498.552965579744</v>
      </c>
      <c r="BPC32" s="65">
        <v>53483.810812052216</v>
      </c>
      <c r="BPD32" s="65">
        <v>54487.559321013483</v>
      </c>
      <c r="BPE32" s="65">
        <v>55510.145512891206</v>
      </c>
      <c r="BPF32" s="65">
        <v>56551.922920761157</v>
      </c>
      <c r="BPG32" s="65">
        <v>57613.251712572201</v>
      </c>
      <c r="BPH32" s="65">
        <v>58694.498815665174</v>
      </c>
      <c r="BPI32" s="65">
        <v>59796.038043628636</v>
      </c>
      <c r="BPJ32" s="65">
        <v>60918.250225535412</v>
      </c>
      <c r="BPK32" s="65">
        <v>62061.523337604514</v>
      </c>
      <c r="BPL32" s="65">
        <v>63226.252637333979</v>
      </c>
      <c r="BPM32" s="65">
        <v>64412.840800151112</v>
      </c>
      <c r="BPN32" s="65">
        <v>65621.698058627182</v>
      </c>
      <c r="BPO32" s="65">
        <v>66853.242344304934</v>
      </c>
      <c r="BPP32" s="65">
        <v>68107.899432187682</v>
      </c>
      <c r="BPQ32" s="65">
        <v>69386.10308794021</v>
      </c>
      <c r="BPR32" s="65">
        <v>70688.295217852108</v>
      </c>
      <c r="BPS32" s="65">
        <v>72014.926021615698</v>
      </c>
      <c r="BPT32" s="65">
        <v>73366.454147970959</v>
      </c>
      <c r="BPU32" s="65">
        <v>74743.346853271723</v>
      </c>
      <c r="BPV32" s="65">
        <v>76146.080163027553</v>
      </c>
      <c r="BPW32" s="65">
        <v>77575.139036477543</v>
      </c>
      <c r="BPX32" s="65">
        <v>79031.017534252431</v>
      </c>
      <c r="BPY32" s="65">
        <v>80514.218989183559</v>
      </c>
      <c r="BPZ32" s="66">
        <v>120260.06085918543</v>
      </c>
      <c r="BQA32" s="66">
        <v>128654.1211001995</v>
      </c>
      <c r="BQB32" s="66">
        <v>137634.08032402108</v>
      </c>
      <c r="BQC32" s="66">
        <v>147240.83383139852</v>
      </c>
      <c r="BQD32" s="66">
        <v>157518.13138378452</v>
      </c>
      <c r="BQE32" s="66">
        <v>168512.77644250987</v>
      </c>
      <c r="BQF32" s="66">
        <v>180274.83931469839</v>
      </c>
      <c r="BQG32" s="66">
        <v>192857.88517660415</v>
      </c>
      <c r="BQH32" s="66">
        <v>206319.21801280274</v>
      </c>
      <c r="BQI32" s="66">
        <v>220720.14158215164</v>
      </c>
      <c r="BQJ32" s="66">
        <v>236126.23859897532</v>
      </c>
      <c r="BQK32" s="66">
        <v>252607.66940088291</v>
      </c>
      <c r="BQL32" s="66">
        <v>270239.4914633712</v>
      </c>
      <c r="BQM32" s="66">
        <v>289102.00121630292</v>
      </c>
      <c r="BQN32" s="66">
        <v>309281.09971891274</v>
      </c>
      <c r="BQO32" s="66">
        <v>330868.68385865039</v>
      </c>
      <c r="BQP32" s="66">
        <v>353963.06485540187</v>
      </c>
      <c r="BQQ32" s="66">
        <v>378669.41597698675</v>
      </c>
      <c r="BQR32" s="66">
        <v>405100.25150485401</v>
      </c>
      <c r="BQS32" s="66">
        <v>433375.93913121673</v>
      </c>
      <c r="BQT32" s="66">
        <v>463625.24812111497</v>
      </c>
      <c r="BQU32" s="66">
        <v>495985.9357357719</v>
      </c>
      <c r="BQV32" s="66">
        <v>530605.37458785018</v>
      </c>
      <c r="BQW32" s="66">
        <v>567641.22378562693</v>
      </c>
      <c r="BQX32" s="66">
        <v>607262.14692251699</v>
      </c>
      <c r="BQY32" s="66">
        <v>649648.58018171648</v>
      </c>
      <c r="BQZ32" s="65">
        <v>130281.7325974509</v>
      </c>
      <c r="BRA32" s="65">
        <v>135646.76232170864</v>
      </c>
      <c r="BRB32" s="65">
        <v>141232.72512206461</v>
      </c>
      <c r="BRC32" s="65">
        <v>147048.71907003448</v>
      </c>
      <c r="BRD32" s="65">
        <v>153104.2168976723</v>
      </c>
      <c r="BRE32" s="65">
        <v>159409.08142617249</v>
      </c>
      <c r="BRF32" s="65">
        <v>165973.58162982392</v>
      </c>
      <c r="BRG32" s="65">
        <v>172808.40936148204</v>
      </c>
      <c r="BRH32" s="65">
        <v>179924.69676679853</v>
      </c>
      <c r="BRI32" s="65">
        <v>187334.03441557352</v>
      </c>
      <c r="BRJ32" s="65">
        <v>195048.49017976053</v>
      </c>
      <c r="BRK32" s="65">
        <v>203080.62888887135</v>
      </c>
      <c r="BRL32" s="65">
        <v>211443.53279479514</v>
      </c>
      <c r="BRM32" s="65">
        <v>220150.82287936329</v>
      </c>
      <c r="BRN32" s="65">
        <v>229216.68103936358</v>
      </c>
      <c r="BRO32" s="65">
        <v>238655.87318513918</v>
      </c>
      <c r="BRP32" s="65">
        <v>248483.77329039157</v>
      </c>
      <c r="BRQ32" s="65">
        <v>258716.38843236084</v>
      </c>
      <c r="BRR32" s="65">
        <v>269370.38486316497</v>
      </c>
      <c r="BRS32" s="65">
        <v>280463.11515476304</v>
      </c>
      <c r="BRT32" s="65">
        <v>292012.64646175352</v>
      </c>
      <c r="BRU32" s="65">
        <v>304037.78994804091</v>
      </c>
      <c r="BRV32" s="65">
        <v>316558.13142529863</v>
      </c>
      <c r="BRW32" s="65">
        <v>329594.06325313065</v>
      </c>
      <c r="BRX32" s="65">
        <v>343166.81755288842</v>
      </c>
      <c r="BRY32" s="65">
        <v>357298.50078923954</v>
      </c>
      <c r="BRZ32" s="64">
        <v>170489.18879999997</v>
      </c>
      <c r="BSA32" s="64">
        <v>178463.01736071846</v>
      </c>
      <c r="BSB32" s="64">
        <v>186809.78418434531</v>
      </c>
      <c r="BSC32" s="64">
        <v>104552.42614950055</v>
      </c>
      <c r="BSD32" s="64">
        <v>91975.261345756822</v>
      </c>
      <c r="BSE32" s="64">
        <v>77992.91704806879</v>
      </c>
      <c r="BSF32" s="64">
        <v>62501.463999138701</v>
      </c>
      <c r="BSG32" s="64">
        <v>0</v>
      </c>
      <c r="BSH32" s="64">
        <v>0</v>
      </c>
      <c r="BSI32" s="64">
        <v>0</v>
      </c>
      <c r="BSJ32" s="64">
        <v>0</v>
      </c>
      <c r="BSK32" s="64">
        <v>0</v>
      </c>
      <c r="BSL32" s="64">
        <v>0</v>
      </c>
      <c r="BSM32" s="64">
        <v>0</v>
      </c>
      <c r="BSN32" s="64">
        <v>0</v>
      </c>
      <c r="BSO32" s="64">
        <v>0</v>
      </c>
      <c r="BSP32" s="64">
        <v>0</v>
      </c>
      <c r="BSQ32" s="64">
        <v>0</v>
      </c>
      <c r="BSR32" s="64">
        <v>0</v>
      </c>
      <c r="BSS32" s="64">
        <v>0</v>
      </c>
      <c r="BST32" s="64">
        <v>0</v>
      </c>
      <c r="BSU32" s="64">
        <v>0</v>
      </c>
      <c r="BSV32" s="64">
        <v>0</v>
      </c>
      <c r="BSW32" s="64">
        <v>0</v>
      </c>
      <c r="BSX32" s="64">
        <v>0</v>
      </c>
      <c r="BSY32" s="64">
        <v>0</v>
      </c>
      <c r="BSZ32" s="64">
        <v>184696.62119999999</v>
      </c>
      <c r="BTA32" s="64">
        <v>188162.88426773757</v>
      </c>
      <c r="BTB32" s="64">
        <v>191694.19985011622</v>
      </c>
      <c r="BTC32" s="63">
        <v>137745.80837353988</v>
      </c>
      <c r="BTD32" s="63">
        <v>115196.04215870774</v>
      </c>
      <c r="BTE32" s="63">
        <v>91751.362145370585</v>
      </c>
      <c r="BTF32" s="63">
        <v>67386.12035865197</v>
      </c>
      <c r="BTG32" s="63">
        <v>0</v>
      </c>
      <c r="BTH32" s="63">
        <v>0</v>
      </c>
      <c r="BTI32" s="63">
        <v>0</v>
      </c>
      <c r="BTJ32" s="63">
        <v>0</v>
      </c>
      <c r="BTK32" s="63">
        <v>0</v>
      </c>
      <c r="BTL32" s="63">
        <v>0</v>
      </c>
      <c r="BTM32" s="63">
        <v>0</v>
      </c>
      <c r="BTN32" s="63">
        <v>0</v>
      </c>
      <c r="BTO32" s="63">
        <v>0</v>
      </c>
      <c r="BTP32" s="63">
        <v>0</v>
      </c>
      <c r="BTQ32" s="63">
        <v>0</v>
      </c>
      <c r="BTR32" s="63">
        <v>0</v>
      </c>
      <c r="BTS32" s="63">
        <v>0</v>
      </c>
      <c r="BTT32" s="63">
        <v>0</v>
      </c>
      <c r="BTU32" s="63">
        <v>0</v>
      </c>
      <c r="BTV32" s="63">
        <v>0</v>
      </c>
      <c r="BTW32" s="63">
        <v>0</v>
      </c>
      <c r="BTX32" s="63">
        <v>0</v>
      </c>
      <c r="BTY32" s="63">
        <v>0</v>
      </c>
      <c r="BTZ32" s="63">
        <v>47865.155476320011</v>
      </c>
      <c r="BUA32" s="63">
        <v>50103.822611090909</v>
      </c>
      <c r="BUB32" s="63">
        <v>52447.192853799737</v>
      </c>
      <c r="BUC32" s="77">
        <v>43920.13055921637</v>
      </c>
      <c r="BUD32" s="77">
        <v>34480.71580510588</v>
      </c>
      <c r="BUE32" s="77">
        <v>24062.259222607903</v>
      </c>
      <c r="BUF32" s="77">
        <v>12593.829015222524</v>
      </c>
      <c r="BUG32" s="77">
        <v>0</v>
      </c>
      <c r="BUH32" s="63">
        <v>0</v>
      </c>
      <c r="BUI32" s="63">
        <v>0</v>
      </c>
      <c r="BUJ32" s="63">
        <v>0</v>
      </c>
      <c r="BUK32" s="63">
        <v>0</v>
      </c>
      <c r="BUL32" s="63">
        <v>0</v>
      </c>
      <c r="BUM32" s="63">
        <v>0</v>
      </c>
      <c r="BUN32" s="63">
        <v>0</v>
      </c>
      <c r="BUO32" s="63">
        <v>0</v>
      </c>
      <c r="BUP32" s="63">
        <v>0</v>
      </c>
      <c r="BUQ32" s="63">
        <v>0</v>
      </c>
      <c r="BUR32" s="63">
        <v>0</v>
      </c>
      <c r="BUS32" s="63">
        <v>0</v>
      </c>
      <c r="BUT32" s="63">
        <v>0</v>
      </c>
      <c r="BUU32" s="63">
        <v>0</v>
      </c>
      <c r="BUV32" s="63">
        <v>0</v>
      </c>
      <c r="BUW32" s="63">
        <v>0</v>
      </c>
      <c r="BUX32" s="63">
        <v>0</v>
      </c>
      <c r="BUY32" s="63">
        <v>0</v>
      </c>
      <c r="BUZ32" s="63">
        <v>51853.91843268001</v>
      </c>
      <c r="BVA32" s="63">
        <v>52827.078207953011</v>
      </c>
      <c r="BVB32" s="63">
        <v>53818.501597179122</v>
      </c>
      <c r="BVC32" s="77">
        <v>43862.825087752361</v>
      </c>
      <c r="BVD32" s="77">
        <v>33514.510012498664</v>
      </c>
      <c r="BVE32" s="77">
        <v>22762.325330405918</v>
      </c>
      <c r="BVF32" s="77">
        <v>11594.756739409591</v>
      </c>
      <c r="BVG32" s="77">
        <v>0</v>
      </c>
      <c r="BVH32" s="63">
        <v>0</v>
      </c>
      <c r="BVI32" s="63">
        <v>0</v>
      </c>
      <c r="BVJ32" s="63">
        <v>0</v>
      </c>
      <c r="BVK32" s="63">
        <v>0</v>
      </c>
      <c r="BVL32" s="63">
        <v>0</v>
      </c>
      <c r="BVM32" s="63">
        <v>0</v>
      </c>
      <c r="BVN32" s="63">
        <v>0</v>
      </c>
      <c r="BVO32" s="63">
        <v>0</v>
      </c>
      <c r="BVP32" s="63">
        <v>0</v>
      </c>
      <c r="BVQ32" s="63">
        <v>0</v>
      </c>
      <c r="BVR32" s="63">
        <v>0</v>
      </c>
      <c r="BVS32" s="63">
        <v>0</v>
      </c>
      <c r="BVT32" s="63">
        <v>0</v>
      </c>
      <c r="BVU32" s="63">
        <v>0</v>
      </c>
      <c r="BVV32" s="63">
        <v>0</v>
      </c>
      <c r="BVW32" s="63">
        <v>0</v>
      </c>
      <c r="BVX32" s="63">
        <v>0</v>
      </c>
      <c r="BVY32" s="63">
        <v>0</v>
      </c>
      <c r="BVZ32" s="66">
        <v>46691.218175999995</v>
      </c>
      <c r="BWA32" s="66">
        <v>48874.979924454783</v>
      </c>
      <c r="BWB32" s="66">
        <v>51160.87684008466</v>
      </c>
      <c r="BWC32" s="66">
        <v>42842.948651306426</v>
      </c>
      <c r="BWD32" s="66">
        <v>33635.04429265517</v>
      </c>
      <c r="BWE32" s="66">
        <v>23472.110013850743</v>
      </c>
      <c r="BWF32" s="66">
        <v>12284.953686443194</v>
      </c>
      <c r="BWG32" s="66">
        <v>0</v>
      </c>
      <c r="BWH32" s="66">
        <v>0</v>
      </c>
      <c r="BWI32" s="66">
        <v>0</v>
      </c>
      <c r="BWJ32" s="66">
        <v>0</v>
      </c>
      <c r="BWK32" s="66">
        <v>0</v>
      </c>
      <c r="BWL32" s="66">
        <v>0</v>
      </c>
      <c r="BWM32" s="66">
        <v>0</v>
      </c>
      <c r="BWN32" s="66">
        <v>0</v>
      </c>
      <c r="BWO32" s="66">
        <v>0</v>
      </c>
      <c r="BWP32" s="66">
        <v>0</v>
      </c>
      <c r="BWQ32" s="66">
        <v>0</v>
      </c>
      <c r="BWR32" s="66">
        <v>0</v>
      </c>
      <c r="BWS32" s="66">
        <v>0</v>
      </c>
      <c r="BWT32" s="66">
        <v>0</v>
      </c>
      <c r="BWU32" s="66">
        <v>0</v>
      </c>
      <c r="BWV32" s="66">
        <v>0</v>
      </c>
      <c r="BWW32" s="66">
        <v>0</v>
      </c>
      <c r="BWX32" s="66">
        <v>0</v>
      </c>
      <c r="BWY32" s="66">
        <v>0</v>
      </c>
      <c r="BWZ32" s="66">
        <v>50582.153024000007</v>
      </c>
      <c r="BXA32" s="66">
        <v>51531.445153842949</v>
      </c>
      <c r="BXB32" s="66">
        <v>52498.552965579744</v>
      </c>
      <c r="BXC32" s="66">
        <v>42787.048649641772</v>
      </c>
      <c r="BXD32" s="66">
        <v>32692.535592608088</v>
      </c>
      <c r="BXE32" s="66">
        <v>22204.058205156482</v>
      </c>
      <c r="BXF32" s="66">
        <v>11310.384584152232</v>
      </c>
      <c r="BXG32" s="66">
        <v>0</v>
      </c>
      <c r="BXH32" s="66">
        <v>0</v>
      </c>
      <c r="BXI32" s="66">
        <v>0</v>
      </c>
      <c r="BXJ32" s="66">
        <v>0</v>
      </c>
      <c r="BXK32" s="66">
        <v>0</v>
      </c>
      <c r="BXL32" s="66">
        <v>0</v>
      </c>
      <c r="BXM32" s="66">
        <v>0</v>
      </c>
      <c r="BXN32" s="66">
        <v>0</v>
      </c>
      <c r="BXO32" s="66">
        <v>0</v>
      </c>
      <c r="BXP32" s="66">
        <v>0</v>
      </c>
      <c r="BXQ32" s="66">
        <v>0</v>
      </c>
      <c r="BXR32" s="66">
        <v>0</v>
      </c>
      <c r="BXS32" s="66">
        <v>0</v>
      </c>
      <c r="BXT32" s="66">
        <v>0</v>
      </c>
      <c r="BXU32" s="66">
        <v>0</v>
      </c>
      <c r="BXV32" s="66">
        <v>0</v>
      </c>
      <c r="BXW32" s="66">
        <v>0</v>
      </c>
      <c r="BXX32" s="66">
        <v>0</v>
      </c>
      <c r="BXY32" s="66">
        <v>0</v>
      </c>
      <c r="BXZ32" s="66">
        <v>120260.06085918543</v>
      </c>
      <c r="BYA32" s="66">
        <v>128654.1211001995</v>
      </c>
      <c r="BYB32" s="66">
        <v>137634.08032402108</v>
      </c>
      <c r="BYC32" s="66">
        <v>117792.66706511882</v>
      </c>
      <c r="BYD32" s="66">
        <v>94510.878830270711</v>
      </c>
      <c r="BYE32" s="66">
        <v>67405.110577003958</v>
      </c>
      <c r="BYF32" s="66">
        <v>36054.967862939688</v>
      </c>
      <c r="BYG32" s="66">
        <v>0</v>
      </c>
      <c r="BYH32" s="66">
        <v>0</v>
      </c>
      <c r="BYI32" s="66">
        <v>0</v>
      </c>
      <c r="BYJ32" s="66">
        <v>0</v>
      </c>
      <c r="BYK32" s="66">
        <v>0</v>
      </c>
      <c r="BYL32" s="66">
        <v>0</v>
      </c>
      <c r="BYM32" s="66">
        <v>0</v>
      </c>
      <c r="BYN32" s="66">
        <v>0</v>
      </c>
      <c r="BYO32" s="66">
        <v>0</v>
      </c>
      <c r="BYP32" s="66">
        <v>0</v>
      </c>
      <c r="BYQ32" s="66">
        <v>0</v>
      </c>
      <c r="BYR32" s="66">
        <v>0</v>
      </c>
      <c r="BYS32" s="66">
        <v>0</v>
      </c>
      <c r="BYT32" s="66">
        <v>0</v>
      </c>
      <c r="BYU32" s="66">
        <v>0</v>
      </c>
      <c r="BYV32" s="66">
        <v>0</v>
      </c>
      <c r="BYW32" s="66">
        <v>0</v>
      </c>
      <c r="BYX32" s="66">
        <v>0</v>
      </c>
      <c r="BYY32" s="66">
        <v>0</v>
      </c>
      <c r="BYZ32" s="65">
        <v>130281.7325974509</v>
      </c>
      <c r="BZA32" s="65">
        <v>135646.76232170864</v>
      </c>
      <c r="BZB32" s="65">
        <v>141232.72512206461</v>
      </c>
      <c r="BZC32" s="65">
        <v>117638.97525602757</v>
      </c>
      <c r="BZD32" s="65">
        <v>91862.530138603383</v>
      </c>
      <c r="BZE32" s="65">
        <v>63763.632570468988</v>
      </c>
      <c r="BZF32" s="65">
        <v>33194.716325964793</v>
      </c>
      <c r="BZG32" s="65">
        <v>0</v>
      </c>
      <c r="BZH32" s="65">
        <v>0</v>
      </c>
      <c r="BZI32" s="65">
        <v>0</v>
      </c>
      <c r="BZJ32" s="65">
        <v>0</v>
      </c>
      <c r="BZK32" s="65">
        <v>0</v>
      </c>
      <c r="BZL32" s="65">
        <v>0</v>
      </c>
      <c r="BZM32" s="65">
        <v>0</v>
      </c>
      <c r="BZN32" s="65">
        <v>0</v>
      </c>
      <c r="BZO32" s="65">
        <v>0</v>
      </c>
      <c r="BZP32" s="65">
        <v>0</v>
      </c>
      <c r="BZQ32" s="65">
        <v>0</v>
      </c>
      <c r="BZR32" s="65">
        <v>0</v>
      </c>
      <c r="BZS32" s="65">
        <v>0</v>
      </c>
      <c r="BZT32" s="65">
        <v>0</v>
      </c>
      <c r="BZU32" s="65">
        <v>0</v>
      </c>
      <c r="BZV32" s="65">
        <v>0</v>
      </c>
      <c r="BZW32" s="65">
        <v>0</v>
      </c>
      <c r="BZX32" s="65">
        <v>0</v>
      </c>
      <c r="BZY32" s="65">
        <v>0</v>
      </c>
      <c r="BZZ32" s="64">
        <v>170489.18879999997</v>
      </c>
      <c r="CAA32" s="64">
        <v>178463.01736071846</v>
      </c>
      <c r="CAB32" s="64">
        <v>186809.78418434531</v>
      </c>
      <c r="CAC32" s="66">
        <v>46931.263608254623</v>
      </c>
      <c r="CAD32" s="66">
        <v>49126.252350849361</v>
      </c>
      <c r="CAE32" s="66">
        <v>51423.901350375039</v>
      </c>
      <c r="CAF32" s="66">
        <v>53829.012056674488</v>
      </c>
      <c r="CAG32" s="66">
        <v>56346.610484785313</v>
      </c>
      <c r="CAH32" s="66">
        <v>58981.957717918842</v>
      </c>
      <c r="CAI32" s="66">
        <v>61740.560901666468</v>
      </c>
      <c r="CAJ32" s="66">
        <v>64628.184752408175</v>
      </c>
      <c r="CAK32" s="66">
        <v>67650.863603972641</v>
      </c>
      <c r="CAL32" s="66">
        <v>70814.914017723131</v>
      </c>
      <c r="CAM32" s="66">
        <v>74126.947982420737</v>
      </c>
      <c r="CAN32" s="66">
        <v>77593.88673144902</v>
      </c>
      <c r="CAO32" s="66">
        <v>81222.975206274248</v>
      </c>
      <c r="CAP32" s="66">
        <v>85021.797196365835</v>
      </c>
      <c r="CAQ32" s="66">
        <v>88998.291187215276</v>
      </c>
      <c r="CAR32" s="66">
        <v>93160.766949571378</v>
      </c>
      <c r="CAS32" s="66">
        <v>97517.922904559004</v>
      </c>
      <c r="CAT32" s="66">
        <v>102078.8643009692</v>
      </c>
      <c r="CAU32" s="66">
        <v>106853.12224270662</v>
      </c>
      <c r="CAV32" s="66">
        <v>111850.67360615611</v>
      </c>
      <c r="CAW32" s="66">
        <v>117081.96188909013</v>
      </c>
      <c r="CAX32" s="66">
        <v>122557.91903468585</v>
      </c>
      <c r="CAY32" s="66">
        <v>128289.9882762576</v>
      </c>
      <c r="CAZ32" s="64">
        <v>184696.62119999999</v>
      </c>
      <c r="CBA32" s="64">
        <v>188162.88426773757</v>
      </c>
      <c r="CBB32" s="64">
        <v>191694.19985011622</v>
      </c>
      <c r="CBC32" s="64">
        <v>46870.029314247979</v>
      </c>
      <c r="CBD32" s="64">
        <v>47749.654780811506</v>
      </c>
      <c r="CBE32" s="64">
        <v>48645.788471772321</v>
      </c>
      <c r="CBF32" s="64">
        <v>49558.740202481516</v>
      </c>
      <c r="CBG32" s="64">
        <v>50488.825602698162</v>
      </c>
      <c r="CBH32" s="64">
        <v>51436.366225710262</v>
      </c>
      <c r="CBI32" s="64">
        <v>52401.689659503565</v>
      </c>
      <c r="CBJ32" s="64">
        <v>53385.129640016785</v>
      </c>
      <c r="CBK32" s="64">
        <v>54387.02616652225</v>
      </c>
      <c r="CBL32" s="64">
        <v>55407.725619171979</v>
      </c>
      <c r="CBM32" s="64">
        <v>56447.58087874981</v>
      </c>
      <c r="CBN32" s="64">
        <v>57506.951448670901</v>
      </c>
      <c r="CBO32" s="64">
        <v>58586.203579270819</v>
      </c>
      <c r="CBP32" s="64">
        <v>59685.710394427348</v>
      </c>
      <c r="CBQ32" s="64">
        <v>60805.852020558443</v>
      </c>
      <c r="CBR32" s="64">
        <v>61947.015718041286</v>
      </c>
      <c r="CBS32" s="64">
        <v>63109.596015097675</v>
      </c>
      <c r="CBT32" s="64">
        <v>64293.994844192086</v>
      </c>
      <c r="CBU32" s="64">
        <v>65500.621680989549</v>
      </c>
      <c r="CBV32" s="64">
        <v>66729.893685921415</v>
      </c>
      <c r="CBW32" s="64">
        <v>67982.23584840796</v>
      </c>
      <c r="CBX32" s="64">
        <v>69258.081133787578</v>
      </c>
      <c r="CBY32" s="64">
        <v>70557.870633003506</v>
      </c>
      <c r="CBZ32" s="67">
        <v>47865.155476320004</v>
      </c>
      <c r="CCA32" s="67">
        <v>50103.822611090909</v>
      </c>
      <c r="CCB32" s="67">
        <v>52447.192853799737</v>
      </c>
      <c r="CCC32" s="67"/>
      <c r="CCD32" s="67"/>
      <c r="CCE32" s="67"/>
      <c r="CCF32" s="67"/>
      <c r="CCG32" s="67"/>
      <c r="CCH32" s="67"/>
      <c r="CCI32" s="67"/>
      <c r="CCJ32" s="67"/>
      <c r="CCK32" s="67"/>
      <c r="CCL32" s="67"/>
      <c r="CCM32" s="67"/>
      <c r="CCN32" s="67"/>
      <c r="CCO32" s="67"/>
      <c r="CCP32" s="67"/>
      <c r="CCQ32" s="67"/>
      <c r="CCR32" s="67"/>
      <c r="CCS32" s="67"/>
      <c r="CCT32" s="67"/>
      <c r="CCU32" s="67"/>
      <c r="CCV32" s="67"/>
      <c r="CCW32" s="67"/>
      <c r="CCX32" s="67"/>
      <c r="CCY32" s="67"/>
      <c r="CCZ32" s="67">
        <v>51853.91843268001</v>
      </c>
      <c r="CDA32" s="67">
        <v>52827.078207953011</v>
      </c>
      <c r="CDB32" s="67">
        <v>53818.501597179114</v>
      </c>
      <c r="CDC32" s="67"/>
      <c r="CDD32" s="67"/>
      <c r="CDE32" s="67"/>
      <c r="CDF32" s="67"/>
      <c r="CDG32" s="67"/>
      <c r="CDH32" s="67"/>
      <c r="CDI32" s="67"/>
      <c r="CDJ32" s="67"/>
      <c r="CDK32" s="67"/>
      <c r="CDL32" s="67"/>
      <c r="CDM32" s="67"/>
      <c r="CDN32" s="67"/>
      <c r="CDO32" s="67"/>
      <c r="CDP32" s="67"/>
      <c r="CDQ32" s="67"/>
      <c r="CDR32" s="67"/>
      <c r="CDS32" s="67"/>
      <c r="CDT32" s="67"/>
      <c r="CDU32" s="67"/>
      <c r="CDV32" s="67"/>
      <c r="CDW32" s="67"/>
      <c r="CDX32" s="67"/>
      <c r="CDY32" s="67"/>
      <c r="CDZ32" s="65">
        <v>46691.218175999995</v>
      </c>
      <c r="CEA32" s="65">
        <v>48874.979924454783</v>
      </c>
      <c r="CEB32" s="65">
        <v>51160.87684008466</v>
      </c>
      <c r="CEC32" s="65">
        <v>15121.040700461088</v>
      </c>
      <c r="CED32" s="65">
        <v>15828.256137720082</v>
      </c>
      <c r="CEE32" s="65">
        <v>16568.54824507111</v>
      </c>
      <c r="CEF32" s="65">
        <v>17343.464027919799</v>
      </c>
      <c r="CEG32" s="65">
        <v>18154.622845561029</v>
      </c>
      <c r="CEH32" s="65">
        <v>19003.719795191224</v>
      </c>
      <c r="CEI32" s="65">
        <v>19892.529254191864</v>
      </c>
      <c r="CEJ32" s="65">
        <v>20822.908588086633</v>
      </c>
      <c r="CEK32" s="65">
        <v>21796.802031920735</v>
      </c>
      <c r="CEL32" s="65">
        <v>22816.244753173545</v>
      </c>
      <c r="CEM32" s="65">
        <v>23883.367104694746</v>
      </c>
      <c r="CEN32" s="65">
        <v>25000.399076551592</v>
      </c>
      <c r="CEO32" s="65">
        <v>26169.674956090334</v>
      </c>
      <c r="CEP32" s="65">
        <v>27393.638205950032</v>
      </c>
      <c r="CEQ32" s="65">
        <v>28674.846570222533</v>
      </c>
      <c r="CER32" s="65">
        <v>30015.977419428968</v>
      </c>
      <c r="CES32" s="65">
        <v>31419.833345482406</v>
      </c>
      <c r="CET32" s="65">
        <v>32889.348018328463</v>
      </c>
      <c r="CEU32" s="65">
        <v>34427.592316502734</v>
      </c>
      <c r="CEV32" s="65">
        <v>36037.780744416123</v>
      </c>
      <c r="CEW32" s="65">
        <v>37723.278149778489</v>
      </c>
      <c r="CEX32" s="65">
        <v>39487.606755198132</v>
      </c>
      <c r="CEY32" s="65">
        <v>41334.4535186512</v>
      </c>
      <c r="CEZ32" s="64">
        <v>50582.153024000007</v>
      </c>
      <c r="CFA32" s="64">
        <v>51531.445153842949</v>
      </c>
      <c r="CFB32" s="64">
        <v>52498.552965579744</v>
      </c>
      <c r="CFC32" s="64">
        <v>15101.31128810886</v>
      </c>
      <c r="CFD32" s="64">
        <v>15384.722631815572</v>
      </c>
      <c r="CFE32" s="64">
        <v>15673.452850698692</v>
      </c>
      <c r="CFF32" s="64">
        <v>15967.601765861975</v>
      </c>
      <c r="CFG32" s="64">
        <v>16267.271071785093</v>
      </c>
      <c r="CFH32" s="64">
        <v>16572.564371481931</v>
      </c>
      <c r="CFI32" s="64">
        <v>16883.587212318671</v>
      </c>
      <c r="CFJ32" s="64">
        <v>17200.447122504116</v>
      </c>
      <c r="CFK32" s="64">
        <v>17523.253648264803</v>
      </c>
      <c r="CFL32" s="64">
        <v>17852.118391717828</v>
      </c>
      <c r="CFM32" s="64">
        <v>18187.155049454428</v>
      </c>
      <c r="CFN32" s="64">
        <v>18528.479451847674</v>
      </c>
      <c r="CFO32" s="64">
        <v>18876.209603097865</v>
      </c>
      <c r="CFP32" s="64">
        <v>19230.465722029461</v>
      </c>
      <c r="CFQ32" s="64">
        <v>19591.370283653705</v>
      </c>
      <c r="CFR32" s="64">
        <v>19959.048061511185</v>
      </c>
      <c r="CFS32" s="64">
        <v>20333.626170809137</v>
      </c>
      <c r="CFT32" s="64">
        <v>20715.234112368267</v>
      </c>
      <c r="CFU32" s="64">
        <v>21104.003817394365</v>
      </c>
      <c r="CFV32" s="64">
        <v>21500.069693090136</v>
      </c>
      <c r="CFW32" s="64">
        <v>21903.568669123073</v>
      </c>
      <c r="CFX32" s="64">
        <v>22314.640244965391</v>
      </c>
      <c r="CFY32" s="64">
        <v>22733.426538122414</v>
      </c>
      <c r="CFZ32" s="66">
        <v>120260.06085918543</v>
      </c>
      <c r="CGA32" s="66">
        <v>128654.1211001995</v>
      </c>
      <c r="CGB32" s="66">
        <v>137634.08032402108</v>
      </c>
      <c r="CGC32" s="66">
        <v>41573.882493571342</v>
      </c>
      <c r="CGD32" s="66">
        <v>44475.707684833273</v>
      </c>
      <c r="CGE32" s="66">
        <v>47580.078054355719</v>
      </c>
      <c r="CGF32" s="66">
        <v>50901.131100620725</v>
      </c>
      <c r="CGG32" s="66">
        <v>54453.991108688242</v>
      </c>
      <c r="CGH32" s="66">
        <v>58254.838027144302</v>
      </c>
      <c r="CGI32" s="66">
        <v>62320.981152607514</v>
      </c>
      <c r="CGJ32" s="66">
        <v>66670.937957357746</v>
      </c>
      <c r="CGK32" s="66">
        <v>71324.518419072818</v>
      </c>
      <c r="CGL32" s="66">
        <v>76302.915236716581</v>
      </c>
      <c r="CGM32" s="66">
        <v>81628.800343426701</v>
      </c>
      <c r="CGN32" s="66">
        <v>87326.428155928297</v>
      </c>
      <c r="CGO32" s="66">
        <v>93421.74603067775</v>
      </c>
      <c r="CGP32" s="66">
        <v>99942.512429760507</v>
      </c>
      <c r="CGQ32" s="66">
        <v>106918.42333467862</v>
      </c>
      <c r="CGR32" s="66">
        <v>114381.24748372349</v>
      </c>
      <c r="CGS32" s="66">
        <v>122364.97104881411</v>
      </c>
      <c r="CGT32" s="66">
        <v>130905.95241066779</v>
      </c>
      <c r="CGU32" s="66">
        <v>140043.08773715911</v>
      </c>
      <c r="CGV32" s="66">
        <v>149817.9881189224</v>
      </c>
      <c r="CGW32" s="66">
        <v>160275.16906888285</v>
      </c>
      <c r="CGX32" s="66">
        <v>171462.25324871065</v>
      </c>
      <c r="CGY32" s="66">
        <v>183430.1873454258</v>
      </c>
      <c r="CGZ32" s="65">
        <v>130281.7325974509</v>
      </c>
      <c r="CHA32" s="65">
        <v>135646.76232170864</v>
      </c>
      <c r="CHB32" s="65">
        <v>141232.72512206461</v>
      </c>
      <c r="CHC32" s="65">
        <v>41519.638325656786</v>
      </c>
      <c r="CHD32" s="65">
        <v>43229.425947578064</v>
      </c>
      <c r="CHE32" s="65">
        <v>45009.622990919292</v>
      </c>
      <c r="CHF32" s="65">
        <v>46863.128930773819</v>
      </c>
      <c r="CHG32" s="65">
        <v>48792.96264324199</v>
      </c>
      <c r="CHH32" s="65">
        <v>50802.267322390173</v>
      </c>
      <c r="CHI32" s="65">
        <v>52894.315599691348</v>
      </c>
      <c r="CHJ32" s="65">
        <v>55072.514874285305</v>
      </c>
      <c r="CHK32" s="65">
        <v>57340.41286274013</v>
      </c>
      <c r="CHL32" s="65">
        <v>59701.703377353922</v>
      </c>
      <c r="CHM32" s="65">
        <v>62160.232342408446</v>
      </c>
      <c r="CHN32" s="65">
        <v>64720.004058173254</v>
      </c>
      <c r="CHO32" s="65">
        <v>67385.187722862815</v>
      </c>
      <c r="CHP32" s="65">
        <v>70160.124223169361</v>
      </c>
      <c r="CHQ32" s="65">
        <v>73049.333204431285</v>
      </c>
      <c r="CHR32" s="65">
        <v>76057.520431952449</v>
      </c>
      <c r="CHS32" s="65">
        <v>79189.585455462497</v>
      </c>
      <c r="CHT32" s="65">
        <v>82450.629589200995</v>
      </c>
      <c r="CHU32" s="65">
        <v>85845.964220623326</v>
      </c>
      <c r="CHV32" s="65">
        <v>89381.119461260809</v>
      </c>
      <c r="CHW32" s="65">
        <v>93061.853153825126</v>
      </c>
      <c r="CHX32" s="65">
        <v>96894.160250227316</v>
      </c>
      <c r="CHY32" s="65">
        <v>100884.28257578527</v>
      </c>
      <c r="CHZ32" s="65">
        <v>170489.18879999997</v>
      </c>
      <c r="CIA32" s="65">
        <v>178463.01736071846</v>
      </c>
      <c r="CIB32" s="65">
        <v>186809.78418434531</v>
      </c>
      <c r="CIC32" s="65">
        <v>25092.582275880137</v>
      </c>
      <c r="CID32" s="65">
        <v>22074.062722981638</v>
      </c>
      <c r="CIE32" s="65">
        <v>18718.300091536508</v>
      </c>
      <c r="CIF32" s="65">
        <v>15000.351359793287</v>
      </c>
      <c r="CIG32" s="65">
        <v>0</v>
      </c>
      <c r="CIH32" s="65">
        <v>0</v>
      </c>
      <c r="CII32" s="65">
        <v>0</v>
      </c>
      <c r="CIJ32" s="65">
        <v>0</v>
      </c>
      <c r="CIK32" s="65">
        <v>0</v>
      </c>
      <c r="CIL32" s="65">
        <v>0</v>
      </c>
      <c r="CIM32" s="65">
        <v>0</v>
      </c>
      <c r="CIN32" s="65">
        <v>0</v>
      </c>
      <c r="CIO32" s="65">
        <v>0</v>
      </c>
      <c r="CIP32" s="65">
        <v>0</v>
      </c>
      <c r="CIQ32" s="65">
        <v>0</v>
      </c>
      <c r="CIR32" s="65">
        <v>0</v>
      </c>
      <c r="CIS32" s="65">
        <v>0</v>
      </c>
      <c r="CIT32" s="65">
        <v>0</v>
      </c>
      <c r="CIU32" s="65">
        <v>0</v>
      </c>
      <c r="CIV32" s="65">
        <v>0</v>
      </c>
      <c r="CIW32" s="65">
        <v>0</v>
      </c>
      <c r="CIX32" s="65">
        <v>0</v>
      </c>
      <c r="CIY32" s="65">
        <v>0</v>
      </c>
      <c r="CIZ32" s="64">
        <v>184696.62119999999</v>
      </c>
      <c r="CJA32" s="64">
        <v>188162.88426773757</v>
      </c>
      <c r="CJB32" s="64">
        <v>191694.19985011622</v>
      </c>
      <c r="CJC32" s="64">
        <v>33058.99400964957</v>
      </c>
      <c r="CJD32" s="64">
        <v>27647.050118089861</v>
      </c>
      <c r="CJE32" s="64">
        <v>22020.326914888938</v>
      </c>
      <c r="CJF32" s="64">
        <v>16172.66888607647</v>
      </c>
      <c r="CJG32" s="65">
        <v>0</v>
      </c>
      <c r="CJH32" s="65">
        <v>0</v>
      </c>
      <c r="CJI32" s="65">
        <v>0</v>
      </c>
      <c r="CJJ32" s="65">
        <v>0</v>
      </c>
      <c r="CJK32" s="65">
        <v>0</v>
      </c>
      <c r="CJL32" s="65">
        <v>0</v>
      </c>
      <c r="CJM32" s="65">
        <v>0</v>
      </c>
      <c r="CJN32" s="65">
        <v>0</v>
      </c>
      <c r="CJO32" s="65">
        <v>0</v>
      </c>
      <c r="CJP32" s="65">
        <v>0</v>
      </c>
      <c r="CJQ32" s="65">
        <v>0</v>
      </c>
      <c r="CJR32" s="65">
        <v>0</v>
      </c>
      <c r="CJS32" s="65">
        <v>0</v>
      </c>
      <c r="CJT32" s="65">
        <v>0</v>
      </c>
      <c r="CJU32" s="65">
        <v>0</v>
      </c>
      <c r="CJV32" s="65">
        <v>0</v>
      </c>
      <c r="CJW32" s="65">
        <v>0</v>
      </c>
      <c r="CJX32" s="65">
        <v>0</v>
      </c>
      <c r="CJY32" s="65">
        <v>0</v>
      </c>
      <c r="CJZ32" s="67">
        <v>47865.155476320004</v>
      </c>
      <c r="CKA32" s="67">
        <v>50103.822611090909</v>
      </c>
      <c r="CKB32" s="67">
        <v>52447.192853799737</v>
      </c>
      <c r="CKC32" s="67"/>
      <c r="CKD32" s="67"/>
      <c r="CKE32" s="67"/>
      <c r="CKF32" s="67"/>
      <c r="CKG32" s="67"/>
      <c r="CKH32" s="67"/>
      <c r="CKI32" s="67"/>
      <c r="CKJ32" s="67"/>
      <c r="CKK32" s="67"/>
      <c r="CKL32" s="67"/>
      <c r="CKM32" s="67"/>
      <c r="CKN32" s="67"/>
      <c r="CKO32" s="67"/>
      <c r="CKP32" s="67"/>
      <c r="CKQ32" s="67"/>
      <c r="CKR32" s="67"/>
      <c r="CKS32" s="67"/>
      <c r="CKT32" s="67"/>
      <c r="CKU32" s="67"/>
      <c r="CKV32" s="67"/>
      <c r="CKW32" s="67"/>
      <c r="CKX32" s="67"/>
      <c r="CKY32" s="67"/>
      <c r="CKZ32" s="67">
        <v>51853.91843268001</v>
      </c>
      <c r="CLA32" s="67">
        <v>52827.078207953011</v>
      </c>
      <c r="CLB32" s="67">
        <v>53818.501597179114</v>
      </c>
      <c r="CLC32" s="67"/>
      <c r="CLD32" s="67"/>
      <c r="CLE32" s="67"/>
      <c r="CLF32" s="67"/>
      <c r="CLG32" s="67"/>
      <c r="CLH32" s="67"/>
      <c r="CLI32" s="67"/>
      <c r="CLJ32" s="67"/>
      <c r="CLK32" s="67"/>
      <c r="CLL32" s="67"/>
      <c r="CLM32" s="67"/>
      <c r="CLN32" s="67"/>
      <c r="CLO32" s="67"/>
      <c r="CLP32" s="67"/>
      <c r="CLQ32" s="67"/>
      <c r="CLR32" s="67"/>
      <c r="CLS32" s="67"/>
      <c r="CLT32" s="67"/>
      <c r="CLU32" s="67"/>
      <c r="CLV32" s="67"/>
      <c r="CLW32" s="67"/>
      <c r="CLX32" s="67"/>
      <c r="CLY32" s="67"/>
      <c r="CLZ32" s="66">
        <v>46691.218175999995</v>
      </c>
      <c r="CMA32" s="66">
        <v>48874.979924454783</v>
      </c>
      <c r="CMB32" s="66">
        <v>51160.87684008466</v>
      </c>
      <c r="CMC32" s="66">
        <v>12096.832560368872</v>
      </c>
      <c r="CMD32" s="66">
        <v>9496.9536826320473</v>
      </c>
      <c r="CME32" s="66">
        <v>6627.4192980284442</v>
      </c>
      <c r="CMF32" s="66">
        <v>3468.6928055839603</v>
      </c>
      <c r="CMG32" s="66">
        <v>0</v>
      </c>
      <c r="CMH32" s="66">
        <v>0</v>
      </c>
      <c r="CMI32" s="66">
        <v>0</v>
      </c>
      <c r="CMJ32" s="66">
        <v>0</v>
      </c>
      <c r="CMK32" s="66">
        <v>0</v>
      </c>
      <c r="CML32" s="66">
        <v>0</v>
      </c>
      <c r="CMM32" s="66">
        <v>0</v>
      </c>
      <c r="CMN32" s="66">
        <v>0</v>
      </c>
      <c r="CMO32" s="66">
        <v>0</v>
      </c>
      <c r="CMP32" s="66">
        <v>0</v>
      </c>
      <c r="CMQ32" s="66">
        <v>0</v>
      </c>
      <c r="CMR32" s="66">
        <v>0</v>
      </c>
      <c r="CMS32" s="66">
        <v>0</v>
      </c>
      <c r="CMT32" s="66">
        <v>0</v>
      </c>
      <c r="CMU32" s="66">
        <v>0</v>
      </c>
      <c r="CMV32" s="66">
        <v>0</v>
      </c>
      <c r="CMW32" s="66">
        <v>0</v>
      </c>
      <c r="CMX32" s="66">
        <v>0</v>
      </c>
      <c r="CMY32" s="66">
        <v>0</v>
      </c>
      <c r="CMZ32" s="66">
        <v>50582.153024000007</v>
      </c>
      <c r="CNA32" s="66">
        <v>51531.445153842949</v>
      </c>
      <c r="CNB32" s="66">
        <v>52498.552965579744</v>
      </c>
      <c r="CNC32" s="66">
        <v>12081.049030487089</v>
      </c>
      <c r="CND32" s="66">
        <v>9230.8335790893416</v>
      </c>
      <c r="CNE32" s="66">
        <v>6269.3811402794772</v>
      </c>
      <c r="CNF32" s="66">
        <v>3193.5203531723951</v>
      </c>
      <c r="CNG32" s="66">
        <v>0</v>
      </c>
      <c r="CNH32" s="66">
        <v>0</v>
      </c>
      <c r="CNI32" s="66">
        <v>0</v>
      </c>
      <c r="CNJ32" s="66">
        <v>0</v>
      </c>
      <c r="CNK32" s="66">
        <v>0</v>
      </c>
      <c r="CNL32" s="66">
        <v>0</v>
      </c>
      <c r="CNM32" s="66">
        <v>0</v>
      </c>
      <c r="CNN32" s="66">
        <v>0</v>
      </c>
      <c r="CNO32" s="66">
        <v>0</v>
      </c>
      <c r="CNP32" s="66">
        <v>0</v>
      </c>
      <c r="CNQ32" s="66">
        <v>0</v>
      </c>
      <c r="CNR32" s="66">
        <v>0</v>
      </c>
      <c r="CNS32" s="66">
        <v>0</v>
      </c>
      <c r="CNT32" s="66">
        <v>0</v>
      </c>
      <c r="CNU32" s="66">
        <v>0</v>
      </c>
      <c r="CNV32" s="66">
        <v>0</v>
      </c>
      <c r="CNW32" s="66">
        <v>0</v>
      </c>
      <c r="CNX32" s="66">
        <v>0</v>
      </c>
      <c r="CNY32" s="66">
        <v>0</v>
      </c>
      <c r="CNZ32" s="66">
        <v>120260.06085918543</v>
      </c>
      <c r="COA32" s="66">
        <v>128654.1211001995</v>
      </c>
      <c r="COB32" s="66">
        <v>137634.08032402108</v>
      </c>
      <c r="COC32" s="66">
        <v>33259.105994857076</v>
      </c>
      <c r="COD32" s="66">
        <v>26685.424610899965</v>
      </c>
      <c r="COE32" s="66">
        <v>19032.031221742291</v>
      </c>
      <c r="COF32" s="66">
        <v>10180.226220124148</v>
      </c>
      <c r="COG32" s="66">
        <v>0</v>
      </c>
      <c r="COH32" s="66">
        <v>0</v>
      </c>
      <c r="COI32" s="66">
        <v>0</v>
      </c>
      <c r="COJ32" s="66">
        <v>0</v>
      </c>
      <c r="COK32" s="66">
        <v>0</v>
      </c>
      <c r="COL32" s="66">
        <v>0</v>
      </c>
      <c r="COM32" s="66">
        <v>0</v>
      </c>
      <c r="CON32" s="66">
        <v>0</v>
      </c>
      <c r="COO32" s="66">
        <v>0</v>
      </c>
      <c r="COP32" s="66">
        <v>0</v>
      </c>
      <c r="COQ32" s="66">
        <v>0</v>
      </c>
      <c r="COR32" s="66">
        <v>0</v>
      </c>
      <c r="COS32" s="66">
        <v>0</v>
      </c>
      <c r="COT32" s="66">
        <v>0</v>
      </c>
      <c r="COU32" s="66">
        <v>0</v>
      </c>
      <c r="COV32" s="66">
        <v>0</v>
      </c>
      <c r="COW32" s="66">
        <v>0</v>
      </c>
      <c r="COX32" s="66">
        <v>0</v>
      </c>
      <c r="COY32" s="66">
        <v>0</v>
      </c>
      <c r="COZ32" s="65">
        <v>130281.7325974509</v>
      </c>
      <c r="CPA32" s="65">
        <v>135646.76232170864</v>
      </c>
      <c r="CPB32" s="65">
        <v>141232.72512206461</v>
      </c>
      <c r="CPC32" s="65">
        <v>33215.71066052543</v>
      </c>
      <c r="CPD32" s="65">
        <v>25937.655568546837</v>
      </c>
      <c r="CPE32" s="65">
        <v>18003.849196367712</v>
      </c>
      <c r="CPF32" s="65">
        <v>9372.6257861547638</v>
      </c>
      <c r="CPG32" s="65">
        <v>0</v>
      </c>
      <c r="CPH32" s="65">
        <v>0</v>
      </c>
      <c r="CPI32" s="65">
        <v>0</v>
      </c>
      <c r="CPJ32" s="65">
        <v>0</v>
      </c>
      <c r="CPK32" s="65">
        <v>0</v>
      </c>
      <c r="CPL32" s="65">
        <v>0</v>
      </c>
      <c r="CPM32" s="65">
        <v>0</v>
      </c>
      <c r="CPN32" s="65">
        <v>0</v>
      </c>
      <c r="CPO32" s="65">
        <v>0</v>
      </c>
      <c r="CPP32" s="65">
        <v>0</v>
      </c>
      <c r="CPQ32" s="65">
        <v>0</v>
      </c>
      <c r="CPR32" s="65">
        <v>0</v>
      </c>
      <c r="CPS32" s="65">
        <v>0</v>
      </c>
      <c r="CPT32" s="65">
        <v>0</v>
      </c>
      <c r="CPU32" s="65">
        <v>0</v>
      </c>
      <c r="CPV32" s="65">
        <v>0</v>
      </c>
      <c r="CPW32" s="65">
        <v>0</v>
      </c>
      <c r="CPX32" s="65">
        <v>0</v>
      </c>
      <c r="CPY32" s="65">
        <v>0</v>
      </c>
      <c r="CPZ32" s="66">
        <v>170489.18879999997</v>
      </c>
      <c r="CQA32" s="66">
        <v>178463.01736071846</v>
      </c>
      <c r="CQB32" s="66">
        <v>186809.78418434531</v>
      </c>
      <c r="CQC32" s="66">
        <v>25092.582275880137</v>
      </c>
      <c r="CQD32" s="66">
        <v>22074.062722981638</v>
      </c>
      <c r="CQE32" s="66">
        <v>18718.300091536508</v>
      </c>
      <c r="CQF32" s="66">
        <v>15000.351359793287</v>
      </c>
      <c r="CQG32" s="66">
        <v>0</v>
      </c>
      <c r="CQH32" s="66">
        <v>0</v>
      </c>
      <c r="CQI32" s="66">
        <v>0</v>
      </c>
      <c r="CQJ32" s="66">
        <v>0</v>
      </c>
      <c r="CQK32" s="66">
        <v>0</v>
      </c>
      <c r="CQL32" s="66">
        <v>0</v>
      </c>
      <c r="CQM32" s="66">
        <v>0</v>
      </c>
      <c r="CQN32" s="66">
        <v>0</v>
      </c>
      <c r="CQO32" s="66">
        <v>0</v>
      </c>
      <c r="CQP32" s="66">
        <v>0</v>
      </c>
      <c r="CQQ32" s="66">
        <v>0</v>
      </c>
      <c r="CQR32" s="66">
        <v>0</v>
      </c>
      <c r="CQS32" s="66">
        <v>0</v>
      </c>
      <c r="CQT32" s="66">
        <v>0</v>
      </c>
      <c r="CQU32" s="66">
        <v>0</v>
      </c>
      <c r="CQV32" s="66">
        <v>0</v>
      </c>
      <c r="CQW32" s="66">
        <v>0</v>
      </c>
      <c r="CQX32" s="66">
        <v>0</v>
      </c>
      <c r="CQY32" s="66">
        <v>0</v>
      </c>
      <c r="CQZ32" s="66">
        <v>184696.62119999999</v>
      </c>
      <c r="CRA32" s="66">
        <v>188162.88426773757</v>
      </c>
      <c r="CRB32" s="66">
        <v>191694.19985011622</v>
      </c>
      <c r="CRC32" s="66">
        <v>33058.99400964957</v>
      </c>
      <c r="CRD32" s="66">
        <v>27647.050118089861</v>
      </c>
      <c r="CRE32" s="66">
        <v>22020.326914888938</v>
      </c>
      <c r="CRF32" s="66">
        <v>16172.66888607647</v>
      </c>
      <c r="CRG32" s="66">
        <v>0</v>
      </c>
      <c r="CRH32" s="66">
        <v>0</v>
      </c>
      <c r="CRI32" s="66">
        <v>0</v>
      </c>
      <c r="CRJ32" s="66">
        <v>0</v>
      </c>
      <c r="CRK32" s="66">
        <v>0</v>
      </c>
      <c r="CRL32" s="66">
        <v>0</v>
      </c>
      <c r="CRM32" s="66">
        <v>0</v>
      </c>
      <c r="CRN32" s="66">
        <v>0</v>
      </c>
      <c r="CRO32" s="66">
        <v>0</v>
      </c>
      <c r="CRP32" s="66">
        <v>0</v>
      </c>
      <c r="CRQ32" s="66">
        <v>0</v>
      </c>
      <c r="CRR32" s="66">
        <v>0</v>
      </c>
      <c r="CRS32" s="66">
        <v>0</v>
      </c>
      <c r="CRT32" s="66">
        <v>0</v>
      </c>
      <c r="CRU32" s="66">
        <v>0</v>
      </c>
      <c r="CRV32" s="66">
        <v>0</v>
      </c>
      <c r="CRW32" s="66">
        <v>0</v>
      </c>
      <c r="CRX32" s="66">
        <v>0</v>
      </c>
      <c r="CRY32" s="66">
        <v>0</v>
      </c>
      <c r="CRZ32" s="67">
        <v>47865.155476320004</v>
      </c>
      <c r="CSA32" s="67">
        <v>50103.822611090909</v>
      </c>
      <c r="CSB32" s="67">
        <v>52447.192853799737</v>
      </c>
      <c r="CSC32" s="67"/>
      <c r="CSD32" s="67"/>
      <c r="CSE32" s="67"/>
      <c r="CSF32" s="67"/>
      <c r="CSG32" s="67"/>
      <c r="CSH32" s="67"/>
      <c r="CSI32" s="67"/>
      <c r="CSJ32" s="67"/>
      <c r="CSK32" s="67"/>
      <c r="CSL32" s="67"/>
      <c r="CSM32" s="67"/>
      <c r="CSN32" s="67"/>
      <c r="CSO32" s="67"/>
      <c r="CSP32" s="67"/>
      <c r="CSQ32" s="67"/>
      <c r="CSR32" s="67"/>
      <c r="CSS32" s="67"/>
      <c r="CST32" s="67"/>
      <c r="CSU32" s="67"/>
      <c r="CSV32" s="67"/>
      <c r="CSW32" s="67"/>
      <c r="CSX32" s="67"/>
      <c r="CSY32" s="67"/>
      <c r="CSZ32" s="67">
        <v>51853.91843268001</v>
      </c>
      <c r="CTA32" s="67">
        <v>52827.078207953011</v>
      </c>
      <c r="CTB32" s="67">
        <v>53818.501597179114</v>
      </c>
      <c r="CTC32" s="67"/>
      <c r="CTD32" s="67"/>
      <c r="CTE32" s="67"/>
      <c r="CTF32" s="67"/>
      <c r="CTG32" s="67"/>
      <c r="CTH32" s="67"/>
      <c r="CTI32" s="67"/>
      <c r="CTJ32" s="67"/>
      <c r="CTK32" s="67"/>
      <c r="CTL32" s="67"/>
      <c r="CTM32" s="67"/>
      <c r="CTN32" s="67"/>
      <c r="CTO32" s="67"/>
      <c r="CTP32" s="67"/>
      <c r="CTQ32" s="67"/>
      <c r="CTR32" s="67"/>
      <c r="CTS32" s="67"/>
      <c r="CTT32" s="67"/>
      <c r="CTU32" s="67"/>
      <c r="CTV32" s="67"/>
      <c r="CTW32" s="67"/>
      <c r="CTX32" s="67"/>
      <c r="CTY32" s="67"/>
      <c r="CTZ32" s="66">
        <v>46691.218175999995</v>
      </c>
      <c r="CUA32" s="66">
        <v>48874.979924454783</v>
      </c>
      <c r="CUB32" s="66">
        <v>51160.87684008466</v>
      </c>
      <c r="CUC32" s="66">
        <v>14746.6097626065</v>
      </c>
      <c r="CUD32" s="66">
        <v>11577.234717635291</v>
      </c>
      <c r="CUE32" s="66">
        <v>8079.1368842599577</v>
      </c>
      <c r="CUF32" s="66">
        <v>4228.5002239253599</v>
      </c>
      <c r="CUG32" s="66">
        <v>0</v>
      </c>
      <c r="CUH32" s="66">
        <v>0</v>
      </c>
      <c r="CUI32" s="66">
        <v>0</v>
      </c>
      <c r="CUJ32" s="66">
        <v>0</v>
      </c>
      <c r="CUK32" s="66">
        <v>0</v>
      </c>
      <c r="CUL32" s="66">
        <v>0</v>
      </c>
      <c r="CUM32" s="66">
        <v>0</v>
      </c>
      <c r="CUN32" s="66">
        <v>0</v>
      </c>
      <c r="CUO32" s="66">
        <v>0</v>
      </c>
      <c r="CUP32" s="66">
        <v>0</v>
      </c>
      <c r="CUQ32" s="66">
        <v>0</v>
      </c>
      <c r="CUR32" s="66">
        <v>0</v>
      </c>
      <c r="CUS32" s="66">
        <v>0</v>
      </c>
      <c r="CUT32" s="66">
        <v>0</v>
      </c>
      <c r="CUU32" s="66">
        <v>0</v>
      </c>
      <c r="CUV32" s="66">
        <v>0</v>
      </c>
      <c r="CUW32" s="66">
        <v>0</v>
      </c>
      <c r="CUX32" s="66">
        <v>0</v>
      </c>
      <c r="CUY32" s="66">
        <v>0</v>
      </c>
      <c r="CUZ32" s="66">
        <v>50582.153024000007</v>
      </c>
      <c r="CVA32" s="66">
        <v>51531.445153842949</v>
      </c>
      <c r="CVB32" s="66">
        <v>52498.552965579744</v>
      </c>
      <c r="CVC32" s="65">
        <v>14727.368894827143</v>
      </c>
      <c r="CVD32" s="65">
        <v>11252.821752725322</v>
      </c>
      <c r="CVE32" s="65">
        <v>7642.671473492499</v>
      </c>
      <c r="CVF32" s="65">
        <v>3893.0520185474538</v>
      </c>
      <c r="CVG32" s="65">
        <v>0</v>
      </c>
      <c r="CVH32" s="65">
        <v>0</v>
      </c>
      <c r="CVI32" s="65">
        <v>0</v>
      </c>
      <c r="CVJ32" s="65">
        <v>0</v>
      </c>
      <c r="CVK32" s="65">
        <v>0</v>
      </c>
      <c r="CVL32" s="65">
        <v>0</v>
      </c>
      <c r="CVM32" s="65">
        <v>0</v>
      </c>
      <c r="CVN32" s="65">
        <v>0</v>
      </c>
      <c r="CVO32" s="65">
        <v>0</v>
      </c>
      <c r="CVP32" s="65">
        <v>0</v>
      </c>
      <c r="CVQ32" s="65">
        <v>0</v>
      </c>
      <c r="CVR32" s="65">
        <v>0</v>
      </c>
      <c r="CVS32" s="65">
        <v>0</v>
      </c>
      <c r="CVT32" s="65">
        <v>0</v>
      </c>
      <c r="CVU32" s="65">
        <v>0</v>
      </c>
      <c r="CVV32" s="65">
        <v>0</v>
      </c>
      <c r="CVW32" s="65">
        <v>0</v>
      </c>
      <c r="CVX32" s="65">
        <v>0</v>
      </c>
      <c r="CVY32" s="65">
        <v>0</v>
      </c>
      <c r="CVZ32" s="66">
        <v>120260.06085918543</v>
      </c>
      <c r="CWA32" s="66">
        <v>128654.1211001995</v>
      </c>
      <c r="CWB32" s="66">
        <v>137634.08032402108</v>
      </c>
      <c r="CWC32" s="66">
        <v>33259.105994857076</v>
      </c>
      <c r="CWD32" s="66">
        <v>26685.424610899965</v>
      </c>
      <c r="CWE32" s="66">
        <v>19032.031221742291</v>
      </c>
      <c r="CWF32" s="66">
        <v>10180.226220124148</v>
      </c>
      <c r="CWG32" s="66">
        <v>0</v>
      </c>
      <c r="CWH32" s="66">
        <v>0</v>
      </c>
      <c r="CWI32" s="66">
        <v>0</v>
      </c>
      <c r="CWJ32" s="66">
        <v>0</v>
      </c>
      <c r="CWK32" s="66">
        <v>0</v>
      </c>
      <c r="CWL32" s="66">
        <v>0</v>
      </c>
      <c r="CWM32" s="66">
        <v>0</v>
      </c>
      <c r="CWN32" s="66">
        <v>0</v>
      </c>
      <c r="CWO32" s="66">
        <v>0</v>
      </c>
      <c r="CWP32" s="66">
        <v>0</v>
      </c>
      <c r="CWQ32" s="66">
        <v>0</v>
      </c>
      <c r="CWR32" s="66">
        <v>0</v>
      </c>
      <c r="CWS32" s="66">
        <v>0</v>
      </c>
      <c r="CWT32" s="66">
        <v>0</v>
      </c>
      <c r="CWU32" s="66">
        <v>0</v>
      </c>
      <c r="CWV32" s="66">
        <v>0</v>
      </c>
      <c r="CWW32" s="66">
        <v>0</v>
      </c>
      <c r="CWX32" s="66">
        <v>0</v>
      </c>
      <c r="CWY32" s="66">
        <v>0</v>
      </c>
      <c r="CWZ32" s="65">
        <v>130281.7325974509</v>
      </c>
      <c r="CXA32" s="65">
        <v>135646.76232170864</v>
      </c>
      <c r="CXB32" s="65">
        <v>141232.72512206461</v>
      </c>
      <c r="CXC32" s="65">
        <v>33215.71066052543</v>
      </c>
      <c r="CXD32" s="65">
        <v>25937.655568546837</v>
      </c>
      <c r="CXE32" s="65">
        <v>18003.849196367712</v>
      </c>
      <c r="CXF32" s="65">
        <v>9372.6257861547638</v>
      </c>
      <c r="CXG32" s="65">
        <v>0</v>
      </c>
      <c r="CXH32" s="65">
        <v>0</v>
      </c>
      <c r="CXI32" s="65">
        <v>0</v>
      </c>
      <c r="CXJ32" s="65">
        <v>0</v>
      </c>
      <c r="CXK32" s="65">
        <v>0</v>
      </c>
      <c r="CXL32" s="65">
        <v>0</v>
      </c>
      <c r="CXM32" s="65">
        <v>0</v>
      </c>
      <c r="CXN32" s="65">
        <v>0</v>
      </c>
      <c r="CXO32" s="65">
        <v>0</v>
      </c>
      <c r="CXP32" s="65">
        <v>0</v>
      </c>
      <c r="CXQ32" s="65">
        <v>0</v>
      </c>
      <c r="CXR32" s="65">
        <v>0</v>
      </c>
      <c r="CXS32" s="65">
        <v>0</v>
      </c>
      <c r="CXT32" s="65">
        <v>0</v>
      </c>
      <c r="CXU32" s="65">
        <v>0</v>
      </c>
      <c r="CXV32" s="65">
        <v>0</v>
      </c>
      <c r="CXW32" s="65">
        <v>0</v>
      </c>
      <c r="CXX32" s="65">
        <v>0</v>
      </c>
      <c r="CXY32" s="65">
        <v>0</v>
      </c>
      <c r="CXZ32" s="66">
        <v>57558778.947368421</v>
      </c>
      <c r="CYA32" s="66">
        <v>60250819.649310023</v>
      </c>
      <c r="CYB32" s="66">
        <v>63068767.871762738</v>
      </c>
      <c r="CYC32" s="66">
        <v>66018512.345795825</v>
      </c>
      <c r="CYD32" s="66">
        <v>69106217.220130071</v>
      </c>
      <c r="CYE32" s="66">
        <v>72338334.942500785</v>
      </c>
      <c r="CYF32" s="66">
        <v>75721619.743485942</v>
      </c>
      <c r="CYG32" s="66">
        <v>79263141.750976846</v>
      </c>
      <c r="CYH32" s="66">
        <v>82970301.764786556</v>
      </c>
      <c r="CYI32" s="66">
        <v>86850846.722271189</v>
      </c>
      <c r="CYJ32" s="66">
        <v>90912885.88728261</v>
      </c>
      <c r="CYK32" s="66">
        <v>95164907.79628329</v>
      </c>
      <c r="CYL32" s="66">
        <v>99615797.997035682</v>
      </c>
      <c r="CYM32" s="66">
        <v>104274857.61693531</v>
      </c>
      <c r="CYN32" s="66">
        <v>109151822.79979019</v>
      </c>
      <c r="CYO32" s="66">
        <v>114256885.05166389</v>
      </c>
      <c r="CYP32" s="66">
        <v>119600712.53829971</v>
      </c>
      <c r="CYQ32" s="66">
        <v>125194472.37863143</v>
      </c>
      <c r="CYR32" s="66">
        <v>131049853.98096803</v>
      </c>
      <c r="CYS32" s="66">
        <v>137179093.47061846</v>
      </c>
      <c r="CYT32" s="66">
        <v>143594999.26000354</v>
      </c>
      <c r="CYU32" s="66">
        <v>150310978.81468928</v>
      </c>
      <c r="CYV32" s="66">
        <v>157341066.6712755</v>
      </c>
      <c r="CYW32" s="66">
        <v>164699953.7656889</v>
      </c>
      <c r="CYX32" s="66">
        <v>172403018.13316897</v>
      </c>
      <c r="CYY32" s="66">
        <v>180466357.04410127</v>
      </c>
      <c r="CYZ32" s="66">
        <v>62355343.859649137</v>
      </c>
      <c r="CZA32" s="66">
        <v>63525587.38707529</v>
      </c>
      <c r="CZB32" s="66">
        <v>64717793.264938734</v>
      </c>
      <c r="CZC32" s="66">
        <v>65932373.667992339</v>
      </c>
      <c r="CZD32" s="66">
        <v>67169748.506410003</v>
      </c>
      <c r="CZE32" s="66">
        <v>68430345.570959821</v>
      </c>
      <c r="CZF32" s="66">
        <v>69714600.68090193</v>
      </c>
      <c r="CZG32" s="66">
        <v>71022957.834661737</v>
      </c>
      <c r="CZH32" s="66">
        <v>72355869.363331169</v>
      </c>
      <c r="CZI32" s="66">
        <v>73713796.087050587</v>
      </c>
      <c r="CZJ32" s="66">
        <v>75097207.474325523</v>
      </c>
      <c r="CZK32" s="66">
        <v>76506581.804333463</v>
      </c>
      <c r="CZL32" s="66">
        <v>77942406.332276747</v>
      </c>
      <c r="CZM32" s="66">
        <v>79405177.457838461</v>
      </c>
      <c r="CZN32" s="66">
        <v>80895400.896800071</v>
      </c>
      <c r="CZO32" s="66">
        <v>82413591.855879769</v>
      </c>
      <c r="CZP32" s="66">
        <v>83960275.210851923</v>
      </c>
      <c r="CZQ32" s="66">
        <v>85535985.688009605</v>
      </c>
      <c r="CZR32" s="66">
        <v>87141268.04903245</v>
      </c>
      <c r="CZS32" s="66">
        <v>88776677.279324234</v>
      </c>
      <c r="CZT32" s="66">
        <v>90442778.779884771</v>
      </c>
      <c r="CZU32" s="66">
        <v>92140148.562782973</v>
      </c>
      <c r="CZV32" s="66">
        <v>93869373.450298309</v>
      </c>
      <c r="CZW32" s="66">
        <v>95631051.277799562</v>
      </c>
      <c r="CZX32" s="66">
        <v>97425791.100431234</v>
      </c>
      <c r="CZY32" s="66">
        <v>99254213.40367879</v>
      </c>
      <c r="CZZ32" s="66">
        <v>57558778.947368421</v>
      </c>
      <c r="DAA32" s="66">
        <v>60250819.649310023</v>
      </c>
      <c r="DAB32" s="66">
        <v>63068767.871762738</v>
      </c>
      <c r="DAC32" s="66">
        <v>52814809.876636669</v>
      </c>
      <c r="DAD32" s="66">
        <v>41463730.33207804</v>
      </c>
      <c r="DAE32" s="66">
        <v>28935333.977000318</v>
      </c>
      <c r="DAF32" s="66">
        <v>15144323.948697191</v>
      </c>
      <c r="DAG32" s="66">
        <v>0</v>
      </c>
      <c r="DAH32" s="66">
        <v>0</v>
      </c>
      <c r="DAI32" s="66">
        <v>0</v>
      </c>
      <c r="DAJ32" s="66">
        <v>0</v>
      </c>
      <c r="DAK32" s="66">
        <v>0</v>
      </c>
      <c r="DAL32" s="66">
        <v>0</v>
      </c>
      <c r="DAM32" s="66">
        <v>0</v>
      </c>
      <c r="DAN32" s="66">
        <v>0</v>
      </c>
      <c r="DAO32" s="66">
        <v>0</v>
      </c>
      <c r="DAP32" s="66">
        <v>0</v>
      </c>
      <c r="DAQ32" s="66">
        <v>0</v>
      </c>
      <c r="DAR32" s="66">
        <v>0</v>
      </c>
      <c r="DAS32" s="66">
        <v>0</v>
      </c>
      <c r="DAT32" s="66">
        <v>0</v>
      </c>
      <c r="DAU32" s="66">
        <v>0</v>
      </c>
      <c r="DAV32" s="66">
        <v>0</v>
      </c>
      <c r="DAW32" s="66">
        <v>0</v>
      </c>
      <c r="DAX32" s="66">
        <v>0</v>
      </c>
      <c r="DAY32" s="66">
        <v>0</v>
      </c>
      <c r="DAZ32" s="66">
        <v>62355343.859649137</v>
      </c>
      <c r="DBA32" s="66">
        <v>63525587.38707529</v>
      </c>
      <c r="DBB32" s="66">
        <v>64717793.264938734</v>
      </c>
      <c r="DBC32" s="66">
        <v>52745898.934393868</v>
      </c>
      <c r="DBD32" s="66">
        <v>40301849.103845991</v>
      </c>
      <c r="DBE32" s="66">
        <v>27372138.228383932</v>
      </c>
      <c r="DBF32" s="66">
        <v>13942920.136180386</v>
      </c>
      <c r="DBG32" s="66">
        <v>0</v>
      </c>
      <c r="DBH32" s="66">
        <v>0</v>
      </c>
      <c r="DBI32" s="66">
        <v>0</v>
      </c>
      <c r="DBJ32" s="66">
        <v>0</v>
      </c>
      <c r="DBK32" s="66">
        <v>0</v>
      </c>
      <c r="DBL32" s="66">
        <v>0</v>
      </c>
      <c r="DBM32" s="66">
        <v>0</v>
      </c>
      <c r="DBN32" s="66">
        <v>0</v>
      </c>
      <c r="DBO32" s="66">
        <v>0</v>
      </c>
      <c r="DBP32" s="66">
        <v>0</v>
      </c>
      <c r="DBQ32" s="66">
        <v>0</v>
      </c>
      <c r="DBR32" s="66">
        <v>0</v>
      </c>
      <c r="DBS32" s="66">
        <v>0</v>
      </c>
      <c r="DBT32" s="66">
        <v>0</v>
      </c>
      <c r="DBU32" s="66">
        <v>0</v>
      </c>
      <c r="DBV32" s="66">
        <v>0</v>
      </c>
      <c r="DBW32" s="66">
        <v>0</v>
      </c>
      <c r="DBX32" s="66">
        <v>0</v>
      </c>
      <c r="DBY32" s="66">
        <v>0</v>
      </c>
      <c r="DBZ32" s="66">
        <v>57558778.947368421</v>
      </c>
      <c r="DCA32" s="66">
        <v>60250819.649310023</v>
      </c>
      <c r="DCB32" s="66">
        <v>63068767.871762738</v>
      </c>
      <c r="DCC32" s="66">
        <v>18640521.132930584</v>
      </c>
      <c r="DCD32" s="66">
        <v>19512343.685683783</v>
      </c>
      <c r="DCE32" s="66">
        <v>20424941.630823754</v>
      </c>
      <c r="DCF32" s="66">
        <v>21380222.045219563</v>
      </c>
      <c r="DCG32" s="66">
        <v>22380181.200275816</v>
      </c>
      <c r="DCH32" s="66">
        <v>23426908.733586788</v>
      </c>
      <c r="DCI32" s="66">
        <v>24522592.015700102</v>
      </c>
      <c r="DCJ32" s="66">
        <v>25669520.72111509</v>
      </c>
      <c r="DCK32" s="66">
        <v>26870091.613068223</v>
      </c>
      <c r="DCL32" s="66">
        <v>28126813.552104194</v>
      </c>
      <c r="DCM32" s="66">
        <v>29442312.738899384</v>
      </c>
      <c r="DCN32" s="66">
        <v>30819338.202293698</v>
      </c>
      <c r="DCO32" s="66">
        <v>32260767.543999214</v>
      </c>
      <c r="DCP32" s="66">
        <v>33769612.951990508</v>
      </c>
      <c r="DCQ32" s="66">
        <v>35349027.495142989</v>
      </c>
      <c r="DCR32" s="66">
        <v>37002311.712273322</v>
      </c>
      <c r="DCS32" s="66">
        <v>38732920.50935109</v>
      </c>
      <c r="DCT32" s="66">
        <v>40544470.379295118</v>
      </c>
      <c r="DCU32" s="66">
        <v>42440746.959441684</v>
      </c>
      <c r="DCV32" s="66">
        <v>44425712.942477785</v>
      </c>
      <c r="DCW32" s="66">
        <v>46503516.35737098</v>
      </c>
      <c r="DCX32" s="66">
        <v>48678499.237600647</v>
      </c>
      <c r="DCY32" s="66">
        <v>50955206.694805071</v>
      </c>
      <c r="DCZ32" s="66">
        <v>62355343.859649137</v>
      </c>
      <c r="DDA32" s="66">
        <v>63525587.38707529</v>
      </c>
      <c r="DDB32" s="66">
        <v>64717793.264938734</v>
      </c>
      <c r="DDC32" s="66">
        <v>18616199.623903722</v>
      </c>
      <c r="DDD32" s="66">
        <v>18965576.048868705</v>
      </c>
      <c r="DDE32" s="66">
        <v>19321509.337682772</v>
      </c>
      <c r="DDF32" s="66">
        <v>19684122.54519584</v>
      </c>
      <c r="DDG32" s="66">
        <v>20053541.035669193</v>
      </c>
      <c r="DDH32" s="66">
        <v>20429892.526117038</v>
      </c>
      <c r="DDI32" s="66">
        <v>20813307.130461343</v>
      </c>
      <c r="DDJ32" s="66">
        <v>21203917.404515438</v>
      </c>
      <c r="DDK32" s="66">
        <v>21601858.391811803</v>
      </c>
      <c r="DDL32" s="66">
        <v>22007267.670289904</v>
      </c>
      <c r="DDM32" s="66">
        <v>22420285.39986027</v>
      </c>
      <c r="DDN32" s="66">
        <v>22841054.370861199</v>
      </c>
      <c r="DDO32" s="66">
        <v>23269720.053424876</v>
      </c>
      <c r="DDP32" s="66">
        <v>23706430.647769954</v>
      </c>
      <c r="DDQ32" s="66">
        <v>24151337.135438003</v>
      </c>
      <c r="DDR32" s="66">
        <v>24604593.331491515</v>
      </c>
      <c r="DDS32" s="66">
        <v>25066355.937691547</v>
      </c>
      <c r="DDT32" s="66">
        <v>25536784.596673343</v>
      </c>
      <c r="DDU32" s="66">
        <v>26016041.947138723</v>
      </c>
      <c r="DDV32" s="66">
        <v>26504293.680084229</v>
      </c>
      <c r="DDW32" s="66">
        <v>27001708.596084584</v>
      </c>
      <c r="DDX32" s="66">
        <v>27508458.663651172</v>
      </c>
      <c r="DDY32" s="66">
        <v>28024719.078685775</v>
      </c>
      <c r="DDZ32" s="66">
        <v>57558778.947368421</v>
      </c>
      <c r="DEA32" s="66">
        <v>60250819.649310023</v>
      </c>
      <c r="DEB32" s="66">
        <v>63068767.871762738</v>
      </c>
      <c r="DEC32" s="66">
        <v>14912416.90634447</v>
      </c>
      <c r="DED32" s="66">
        <v>11707406.211410269</v>
      </c>
      <c r="DEE32" s="66">
        <v>8169976.6523295017</v>
      </c>
      <c r="DEF32" s="66">
        <v>4276044.4090439128</v>
      </c>
      <c r="DEG32" s="66">
        <v>0</v>
      </c>
      <c r="DEH32" s="66">
        <v>0</v>
      </c>
      <c r="DEI32" s="66">
        <v>0</v>
      </c>
      <c r="DEJ32" s="66">
        <v>0</v>
      </c>
      <c r="DEK32" s="66">
        <v>0</v>
      </c>
      <c r="DEL32" s="66">
        <v>0</v>
      </c>
      <c r="DEM32" s="66">
        <v>0</v>
      </c>
      <c r="DEN32" s="66">
        <v>0</v>
      </c>
      <c r="DEO32" s="66">
        <v>0</v>
      </c>
      <c r="DEP32" s="66">
        <v>0</v>
      </c>
      <c r="DEQ32" s="66">
        <v>0</v>
      </c>
      <c r="DER32" s="66">
        <v>0</v>
      </c>
      <c r="DES32" s="66">
        <v>0</v>
      </c>
      <c r="DET32" s="66">
        <v>0</v>
      </c>
      <c r="DEU32" s="66">
        <v>0</v>
      </c>
      <c r="DEV32" s="66">
        <v>0</v>
      </c>
      <c r="DEW32" s="66">
        <v>0</v>
      </c>
      <c r="DEX32" s="66">
        <v>0</v>
      </c>
      <c r="DEY32" s="66">
        <v>0</v>
      </c>
      <c r="DEZ32" s="66">
        <v>62355343.859649137</v>
      </c>
      <c r="DFA32" s="66">
        <v>63525587.38707529</v>
      </c>
      <c r="DFB32" s="66">
        <v>64717793.264938734</v>
      </c>
      <c r="DFC32" s="66">
        <v>14892959.699122977</v>
      </c>
      <c r="DFD32" s="66">
        <v>11379345.629321223</v>
      </c>
      <c r="DFE32" s="66">
        <v>7728603.7350731101</v>
      </c>
      <c r="DFF32" s="66">
        <v>3936824.5090391682</v>
      </c>
      <c r="DFG32" s="66">
        <v>0</v>
      </c>
      <c r="DFH32" s="66">
        <v>0</v>
      </c>
      <c r="DFI32" s="66">
        <v>0</v>
      </c>
      <c r="DFJ32" s="66">
        <v>0</v>
      </c>
      <c r="DFK32" s="66">
        <v>0</v>
      </c>
      <c r="DFL32" s="66">
        <v>0</v>
      </c>
      <c r="DFM32" s="66">
        <v>0</v>
      </c>
      <c r="DFN32" s="66">
        <v>0</v>
      </c>
      <c r="DFO32" s="66">
        <v>0</v>
      </c>
      <c r="DFP32" s="66">
        <v>0</v>
      </c>
      <c r="DFQ32" s="66">
        <v>0</v>
      </c>
      <c r="DFR32" s="66">
        <v>0</v>
      </c>
      <c r="DFS32" s="66">
        <v>0</v>
      </c>
      <c r="DFT32" s="66">
        <v>0</v>
      </c>
      <c r="DFU32" s="66">
        <v>0</v>
      </c>
      <c r="DFV32" s="66">
        <v>0</v>
      </c>
      <c r="DFW32" s="66">
        <v>0</v>
      </c>
      <c r="DFX32" s="66">
        <v>0</v>
      </c>
      <c r="DFY32" s="66">
        <v>0</v>
      </c>
      <c r="DFZ32" s="66">
        <v>57558778.947368421</v>
      </c>
      <c r="DGA32" s="66">
        <v>60250819.649310023</v>
      </c>
      <c r="DGB32" s="66">
        <v>63068767.871762738</v>
      </c>
      <c r="DGC32" s="66">
        <v>14912416.90634447</v>
      </c>
      <c r="DGD32" s="66">
        <v>11707406.211410269</v>
      </c>
      <c r="DGE32" s="66">
        <v>6127482.4892471265</v>
      </c>
      <c r="DGF32" s="66">
        <v>3207033.3067829343</v>
      </c>
      <c r="DGG32" s="66">
        <v>0</v>
      </c>
      <c r="DGH32" s="66">
        <v>0</v>
      </c>
      <c r="DGI32" s="66">
        <v>0</v>
      </c>
      <c r="DGJ32" s="66">
        <v>0</v>
      </c>
      <c r="DGK32" s="66">
        <v>0</v>
      </c>
      <c r="DGL32" s="66">
        <v>0</v>
      </c>
      <c r="DGM32" s="66">
        <v>0</v>
      </c>
      <c r="DGN32" s="66">
        <v>0</v>
      </c>
      <c r="DGO32" s="66">
        <v>0</v>
      </c>
      <c r="DGP32" s="66">
        <v>0</v>
      </c>
      <c r="DGQ32" s="66">
        <v>0</v>
      </c>
      <c r="DGR32" s="66">
        <v>0</v>
      </c>
      <c r="DGS32" s="66">
        <v>0</v>
      </c>
      <c r="DGT32" s="66">
        <v>0</v>
      </c>
      <c r="DGU32" s="66">
        <v>0</v>
      </c>
      <c r="DGV32" s="66">
        <v>0</v>
      </c>
      <c r="DGW32" s="66">
        <v>0</v>
      </c>
      <c r="DGX32" s="66">
        <v>0</v>
      </c>
      <c r="DGY32" s="66">
        <v>0</v>
      </c>
      <c r="DGZ32" s="66">
        <v>62355343.859649137</v>
      </c>
      <c r="DHA32" s="66">
        <v>63525587.38707529</v>
      </c>
      <c r="DHB32" s="66">
        <v>64717793.264938734</v>
      </c>
      <c r="DHC32" s="66">
        <v>14892959.699122977</v>
      </c>
      <c r="DHD32" s="66">
        <v>11379345.629321223</v>
      </c>
      <c r="DHE32" s="66">
        <v>5796452.801304833</v>
      </c>
      <c r="DHF32" s="66">
        <v>2952618.381779376</v>
      </c>
      <c r="DHG32" s="66">
        <v>0</v>
      </c>
      <c r="DHH32" s="66">
        <v>0</v>
      </c>
      <c r="DHI32" s="66">
        <v>0</v>
      </c>
      <c r="DHJ32" s="66">
        <v>0</v>
      </c>
      <c r="DHK32" s="66">
        <v>0</v>
      </c>
      <c r="DHL32" s="66">
        <v>0</v>
      </c>
      <c r="DHM32" s="66">
        <v>0</v>
      </c>
      <c r="DHN32" s="66">
        <v>0</v>
      </c>
      <c r="DHO32" s="66">
        <v>0</v>
      </c>
      <c r="DHP32" s="66">
        <v>0</v>
      </c>
      <c r="DHQ32" s="66">
        <v>0</v>
      </c>
      <c r="DHR32" s="66">
        <v>0</v>
      </c>
      <c r="DHS32" s="66">
        <v>0</v>
      </c>
      <c r="DHT32" s="66">
        <v>0</v>
      </c>
      <c r="DHU32" s="66">
        <v>0</v>
      </c>
      <c r="DHV32" s="66">
        <v>0</v>
      </c>
      <c r="DHW32" s="66">
        <v>0</v>
      </c>
      <c r="DHX32" s="66">
        <v>0</v>
      </c>
      <c r="DHY32" s="66">
        <v>0</v>
      </c>
      <c r="DHZ32" s="25">
        <v>0.56000000000000005</v>
      </c>
      <c r="DIA32" s="25">
        <v>0.5</v>
      </c>
      <c r="DIB32" s="25">
        <v>0.1</v>
      </c>
      <c r="DIC32" s="25">
        <v>0.05</v>
      </c>
      <c r="DID32" s="25">
        <v>2.5000000000000001E-2</v>
      </c>
      <c r="DIE32" s="25">
        <v>0.1</v>
      </c>
      <c r="DIF32" s="25">
        <v>0.05</v>
      </c>
      <c r="DIG32" s="25">
        <v>2.5000000000000001E-2</v>
      </c>
      <c r="DIH32" s="25">
        <v>0.434</v>
      </c>
      <c r="DII32" s="25">
        <v>0.28800000000000003</v>
      </c>
      <c r="DIJ32" s="25">
        <v>5.0510153108920886</v>
      </c>
      <c r="DIK32" s="25">
        <v>5.0510153108920886</v>
      </c>
      <c r="DIL32" s="46">
        <v>0.8</v>
      </c>
      <c r="DIM32" s="46">
        <v>0.8</v>
      </c>
      <c r="DIN32" s="25">
        <v>2</v>
      </c>
      <c r="DIO32" s="25">
        <v>2</v>
      </c>
      <c r="DIP32" s="25">
        <v>2169.5621773303096</v>
      </c>
      <c r="DIQ32" s="25">
        <v>6274.4378226696899</v>
      </c>
      <c r="DIR32" s="25">
        <f t="shared" si="19"/>
        <v>27.774669833069062</v>
      </c>
      <c r="DIS32" s="25">
        <f t="shared" si="20"/>
        <v>74.162265722392576</v>
      </c>
      <c r="DIT32" s="66">
        <v>185265.29147094121</v>
      </c>
      <c r="DIU32" s="66">
        <v>193930.20261773423</v>
      </c>
      <c r="DIV32" s="66">
        <v>203000.37415942212</v>
      </c>
      <c r="DIW32" s="66">
        <v>212494.76024162592</v>
      </c>
      <c r="DIX32" s="66">
        <v>222433.20150082733</v>
      </c>
      <c r="DIY32" s="66">
        <v>232836.46652580198</v>
      </c>
      <c r="DIZ32" s="66">
        <v>243726.29525821604</v>
      </c>
      <c r="DJA32" s="66">
        <v>255125.44442308124</v>
      </c>
      <c r="DJB32" s="66">
        <v>267057.73508400522</v>
      </c>
      <c r="DJC32" s="66">
        <v>279548.10242261522</v>
      </c>
      <c r="DJD32" s="66">
        <v>292622.64784617879</v>
      </c>
      <c r="DJE32" s="66">
        <v>306308.69353231392</v>
      </c>
      <c r="DJF32" s="66">
        <v>320634.83952477068</v>
      </c>
      <c r="DJG32" s="66">
        <v>335631.02349959873</v>
      </c>
      <c r="DJH32" s="66">
        <v>351328.58332659624</v>
      </c>
      <c r="DJI32" s="66">
        <v>367760.3225567753</v>
      </c>
      <c r="DJJ32" s="66">
        <v>384960.57897269563</v>
      </c>
      <c r="DJK32" s="66">
        <v>402965.29634491645</v>
      </c>
      <c r="DJL32" s="66">
        <v>421812.09954451892</v>
      </c>
      <c r="DJM32" s="66">
        <v>441540.3731686626</v>
      </c>
      <c r="DJN32" s="66">
        <v>462191.34384348226</v>
      </c>
      <c r="DJO32" s="66">
        <v>483808.16637631372</v>
      </c>
      <c r="DJP32" s="66">
        <v>506436.01393728633</v>
      </c>
      <c r="DJQ32" s="66">
        <v>530122.17245873238</v>
      </c>
      <c r="DJR32" s="66">
        <v>554916.13944968546</v>
      </c>
      <c r="DJS32" s="66">
        <v>580869.72743196064</v>
      </c>
      <c r="DJT32" s="66">
        <v>1874148.6835626138</v>
      </c>
      <c r="DJU32" s="66">
        <v>1909321.4567464155</v>
      </c>
      <c r="DJV32" s="66">
        <v>1945154.3290911266</v>
      </c>
      <c r="DJW32" s="66">
        <v>1981659.6888977764</v>
      </c>
      <c r="DJX32" s="66">
        <v>2018850.1569627696</v>
      </c>
      <c r="DJY32" s="66">
        <v>2056738.5909412052</v>
      </c>
      <c r="DJZ32" s="66">
        <v>2095338.0897920819</v>
      </c>
      <c r="DKA32" s="66">
        <v>2134661.9983069287</v>
      </c>
      <c r="DKB32" s="66">
        <v>2174723.9117234275</v>
      </c>
      <c r="DKC32" s="66">
        <v>2215537.6804256174</v>
      </c>
      <c r="DKD32" s="66">
        <v>2257117.4147323132</v>
      </c>
      <c r="DKE32" s="66">
        <v>2299477.4897753857</v>
      </c>
      <c r="DKF32" s="66">
        <v>2342632.5504696006</v>
      </c>
      <c r="DKG32" s="66">
        <v>2386597.5165757197</v>
      </c>
      <c r="DKH32" s="66">
        <v>2431387.5878586303</v>
      </c>
      <c r="DKI32" s="66">
        <v>2477018.2493422739</v>
      </c>
      <c r="DKJ32" s="66">
        <v>2523505.2766632005</v>
      </c>
      <c r="DKK32" s="66">
        <v>2570864.7415245892</v>
      </c>
      <c r="DKL32" s="66">
        <v>2619113.0172526324</v>
      </c>
      <c r="DKM32" s="66">
        <v>2668266.7844571923</v>
      </c>
      <c r="DKN32" s="66">
        <v>2718343.0367986993</v>
      </c>
      <c r="DKO32" s="66">
        <v>2769359.0868632742</v>
      </c>
      <c r="DKP32" s="66">
        <v>2821332.5721481135</v>
      </c>
      <c r="DKQ32" s="66">
        <v>2874281.4611592032</v>
      </c>
      <c r="DKR32" s="66">
        <v>2928224.0596234733</v>
      </c>
      <c r="DKS32" s="66">
        <v>2983179.0168175334</v>
      </c>
      <c r="DKT32" s="65">
        <v>185265.29147094121</v>
      </c>
      <c r="DKU32" s="65">
        <v>193930.20261773423</v>
      </c>
      <c r="DKV32" s="65">
        <v>203000.37415942212</v>
      </c>
      <c r="DKW32" s="78">
        <v>191245.28421746331</v>
      </c>
      <c r="DKX32" s="78">
        <v>177946.56120066188</v>
      </c>
      <c r="DKY32" s="78">
        <v>162985.52656806138</v>
      </c>
      <c r="DKZ32" s="78">
        <v>146235.77715492962</v>
      </c>
      <c r="DLA32" s="78">
        <v>127562.72221154063</v>
      </c>
      <c r="DLB32" s="65">
        <v>129911.39379174476</v>
      </c>
      <c r="DLC32" s="65">
        <v>132303.30886892061</v>
      </c>
      <c r="DLD32" s="65">
        <v>134739.26363783891</v>
      </c>
      <c r="DLE32" s="65">
        <v>137220.06895272576</v>
      </c>
      <c r="DLF32" s="65">
        <v>139746.55059717095</v>
      </c>
      <c r="DLG32" s="65">
        <v>142319.54955900589</v>
      </c>
      <c r="DLH32" s="65">
        <v>144939.92231024252</v>
      </c>
      <c r="DLI32" s="65">
        <v>147608.54109216644</v>
      </c>
      <c r="DLJ32" s="65">
        <v>150326.29420567909</v>
      </c>
      <c r="DLK32" s="65">
        <v>153094.08630698579</v>
      </c>
      <c r="DLL32" s="65">
        <v>155912.83870872785</v>
      </c>
      <c r="DLM32" s="65">
        <v>158783.48968665916</v>
      </c>
      <c r="DLN32" s="65">
        <v>161706.99479196925</v>
      </c>
      <c r="DLO32" s="65">
        <v>164684.32716935681</v>
      </c>
      <c r="DLP32" s="65">
        <v>167716.47788095957</v>
      </c>
      <c r="DLQ32" s="65">
        <v>170804.45623624828</v>
      </c>
      <c r="DLR32" s="65">
        <v>173949.29012799478</v>
      </c>
      <c r="DLS32" s="65">
        <v>177152.02637442574</v>
      </c>
      <c r="DLT32" s="65">
        <v>1874148.6835626138</v>
      </c>
      <c r="DLU32" s="65">
        <v>1909321.4567464155</v>
      </c>
      <c r="DLV32" s="65">
        <v>1945154.3290911266</v>
      </c>
      <c r="DLW32" s="78">
        <v>1783493.7200079989</v>
      </c>
      <c r="DLX32" s="78">
        <v>1615080.1255702158</v>
      </c>
      <c r="DLY32" s="78">
        <v>1439717.0136588435</v>
      </c>
      <c r="DLZ32" s="78">
        <v>1257202.8538752492</v>
      </c>
      <c r="DMA32" s="78">
        <v>1067330.9991534643</v>
      </c>
      <c r="DMB32" s="65">
        <v>1086982.5865523715</v>
      </c>
      <c r="DMC32" s="65">
        <v>1106995.9969355294</v>
      </c>
      <c r="DMD32" s="65">
        <v>1127377.8921501096</v>
      </c>
      <c r="DME32" s="65">
        <v>1148135.0567005214</v>
      </c>
      <c r="DMF32" s="65">
        <v>1169274.4000067636</v>
      </c>
      <c r="DMG32" s="65">
        <v>1190802.9587043584</v>
      </c>
      <c r="DMH32" s="65">
        <v>1212727.8989866292</v>
      </c>
      <c r="DMI32" s="65">
        <v>1235056.5189901059</v>
      </c>
      <c r="DMJ32" s="65">
        <v>1257796.2512238501</v>
      </c>
      <c r="DMK32" s="65">
        <v>1280954.6650435065</v>
      </c>
      <c r="DML32" s="65">
        <v>1304539.4691709101</v>
      </c>
      <c r="DMM32" s="65">
        <v>1328558.5142600804</v>
      </c>
      <c r="DMN32" s="65">
        <v>1353019.7955104627</v>
      </c>
      <c r="DMO32" s="65">
        <v>1377931.4553282831</v>
      </c>
      <c r="DMP32" s="65">
        <v>1403301.7860369051</v>
      </c>
      <c r="DMQ32" s="65">
        <v>1429139.2326370876</v>
      </c>
      <c r="DMR32" s="65">
        <v>1455452.3956180655</v>
      </c>
      <c r="DMS32" s="65">
        <v>1482250.0338203874</v>
      </c>
      <c r="DMT32" s="65">
        <v>182427.4221442093</v>
      </c>
      <c r="DMU32" s="65">
        <v>195160.71664074567</v>
      </c>
      <c r="DMV32" s="65">
        <v>208782.7853513218</v>
      </c>
      <c r="DMW32" s="65">
        <v>223355.66403610626</v>
      </c>
      <c r="DMX32" s="65">
        <v>238945.7185038657</v>
      </c>
      <c r="DMY32" s="65">
        <v>255623.94684604474</v>
      </c>
      <c r="DMZ32" s="65">
        <v>273466.30276655208</v>
      </c>
      <c r="DNA32" s="65">
        <v>292554.04147972027</v>
      </c>
      <c r="DNB32" s="65">
        <v>312974.08975167596</v>
      </c>
      <c r="DNC32" s="65">
        <v>334819.44177031703</v>
      </c>
      <c r="DND32" s="65">
        <v>358189.58264670987</v>
      </c>
      <c r="DNE32" s="65">
        <v>383190.94147656049</v>
      </c>
      <c r="DNF32" s="65">
        <v>409937.37602502981</v>
      </c>
      <c r="DNG32" s="65">
        <v>438550.69124217832</v>
      </c>
      <c r="DNH32" s="65">
        <v>469161.19397039159</v>
      </c>
      <c r="DNI32" s="65">
        <v>501908.28636996064</v>
      </c>
      <c r="DNJ32" s="65">
        <v>536941.10076531267</v>
      </c>
      <c r="DNK32" s="65">
        <v>574419.17880302377</v>
      </c>
      <c r="DNL32" s="65">
        <v>614513.19801454083</v>
      </c>
      <c r="DNM32" s="65">
        <v>657405.74909242662</v>
      </c>
      <c r="DNN32" s="65">
        <v>703292.16741989017</v>
      </c>
      <c r="DNO32" s="65">
        <v>752381.42264044401</v>
      </c>
      <c r="DNP32" s="65">
        <v>804897.07031884242</v>
      </c>
      <c r="DNQ32" s="65">
        <v>861078.27002722467</v>
      </c>
      <c r="DNR32" s="65">
        <v>921180.87449289195</v>
      </c>
      <c r="DNS32" s="65">
        <v>985478.59476776677</v>
      </c>
      <c r="DNT32" s="65">
        <v>156311.56616537421</v>
      </c>
      <c r="DNU32" s="65">
        <v>162748.51002544473</v>
      </c>
      <c r="DNV32" s="65">
        <v>169450.52861590253</v>
      </c>
      <c r="DNW32" s="65">
        <v>176428.53777106546</v>
      </c>
      <c r="DNX32" s="65">
        <v>183693.9028416526</v>
      </c>
      <c r="DNY32" s="65">
        <v>191258.45720596614</v>
      </c>
      <c r="DNZ32" s="65">
        <v>199134.52154336779</v>
      </c>
      <c r="DOA32" s="65">
        <v>207334.92390144104</v>
      </c>
      <c r="DOB32" s="65">
        <v>215873.0205895236</v>
      </c>
      <c r="DOC32" s="65">
        <v>224762.71793263947</v>
      </c>
      <c r="DOD32" s="65">
        <v>234018.4949212636</v>
      </c>
      <c r="DOE32" s="65">
        <v>243655.42679380762</v>
      </c>
      <c r="DOF32" s="65">
        <v>253689.20959023829</v>
      </c>
      <c r="DOG32" s="65">
        <v>264136.18571681855</v>
      </c>
      <c r="DOH32" s="65">
        <v>275013.37056361046</v>
      </c>
      <c r="DOI32" s="65">
        <v>286338.48021809279</v>
      </c>
      <c r="DOJ32" s="65">
        <v>298129.9603200308</v>
      </c>
      <c r="DOK32" s="65">
        <v>310407.01610459626</v>
      </c>
      <c r="DOL32" s="65">
        <v>323189.64368266921</v>
      </c>
      <c r="DOM32" s="65">
        <v>336498.66260926973</v>
      </c>
      <c r="DON32" s="65">
        <v>350355.7497931642</v>
      </c>
      <c r="DOO32" s="65">
        <v>364783.47480287682</v>
      </c>
      <c r="DOP32" s="65">
        <v>379805.3366266099</v>
      </c>
      <c r="DOQ32" s="65">
        <v>395445.80194594612</v>
      </c>
      <c r="DOR32" s="65">
        <v>411730.3449856696</v>
      </c>
      <c r="DOS32" s="65">
        <v>428685.48900461115</v>
      </c>
      <c r="DOT32" s="65">
        <v>182427.4221442093</v>
      </c>
      <c r="DOU32" s="65">
        <v>195160.71664074567</v>
      </c>
      <c r="DOV32" s="65">
        <v>208782.7853513218</v>
      </c>
      <c r="DOW32" s="78">
        <v>201020.09763249563</v>
      </c>
      <c r="DOX32" s="78">
        <v>191156.57480309258</v>
      </c>
      <c r="DOY32" s="78">
        <v>178936.76279223134</v>
      </c>
      <c r="DOZ32" s="78">
        <v>164079.78165993124</v>
      </c>
      <c r="DPA32" s="78">
        <v>146277.02073986013</v>
      </c>
      <c r="DPB32" s="65">
        <v>148970.2580390682</v>
      </c>
      <c r="DPC32" s="65">
        <v>151713.08294344594</v>
      </c>
      <c r="DPD32" s="65">
        <v>154506.40845482473</v>
      </c>
      <c r="DPE32" s="65">
        <v>157351.16438513075</v>
      </c>
      <c r="DPF32" s="65">
        <v>160248.29766589066</v>
      </c>
      <c r="DPG32" s="65">
        <v>163198.77266343599</v>
      </c>
      <c r="DPH32" s="65">
        <v>166203.57149991087</v>
      </c>
      <c r="DPI32" s="65">
        <v>169263.69438019031</v>
      </c>
      <c r="DPJ32" s="65">
        <v>172380.15992481745</v>
      </c>
      <c r="DPK32" s="65">
        <v>175554.00550907099</v>
      </c>
      <c r="DPL32" s="65">
        <v>178786.28760827545</v>
      </c>
      <c r="DPM32" s="65">
        <v>182078.08214946915</v>
      </c>
      <c r="DPN32" s="65">
        <v>185430.48486954722</v>
      </c>
      <c r="DPO32" s="65">
        <v>188844.61167999855</v>
      </c>
      <c r="DPP32" s="65">
        <v>192321.5990383584</v>
      </c>
      <c r="DPQ32" s="65">
        <v>195862.60432650003</v>
      </c>
      <c r="DPR32" s="65">
        <v>199468.80623589139</v>
      </c>
      <c r="DPS32" s="65">
        <v>203141.40515994522</v>
      </c>
      <c r="DPT32" s="65">
        <v>156311.56616537421</v>
      </c>
      <c r="DPU32" s="65">
        <v>162748.51002544473</v>
      </c>
      <c r="DPV32" s="65">
        <v>169450.52861590253</v>
      </c>
      <c r="DPW32" s="78">
        <v>158785.68399395893</v>
      </c>
      <c r="DPX32" s="78">
        <v>146955.12227332208</v>
      </c>
      <c r="DPY32" s="78">
        <v>133880.92004417631</v>
      </c>
      <c r="DPZ32" s="78">
        <v>119480.71292602069</v>
      </c>
      <c r="DQA32" s="78">
        <v>103667.46195072052</v>
      </c>
      <c r="DQB32" s="65">
        <v>105576.17648310389</v>
      </c>
      <c r="DQC32" s="65">
        <v>107520.03406903152</v>
      </c>
      <c r="DQD32" s="65">
        <v>109499.68175875186</v>
      </c>
      <c r="DQE32" s="65">
        <v>111515.77851593528</v>
      </c>
      <c r="DQF32" s="65">
        <v>113568.99543702275</v>
      </c>
      <c r="DQG32" s="65">
        <v>115660.01597461312</v>
      </c>
      <c r="DQH32" s="65">
        <v>117789.53616496349</v>
      </c>
      <c r="DQI32" s="65">
        <v>119958.26485967809</v>
      </c>
      <c r="DQJ32" s="65">
        <v>122166.92396166327</v>
      </c>
      <c r="DQK32" s="65">
        <v>124416.2486654266</v>
      </c>
      <c r="DQL32" s="65">
        <v>126706.98770180051</v>
      </c>
      <c r="DQM32" s="65">
        <v>129039.90358717168</v>
      </c>
      <c r="DQN32" s="65">
        <v>131415.77287729923</v>
      </c>
      <c r="DQO32" s="65">
        <v>133835.38642580618</v>
      </c>
      <c r="DQP32" s="65">
        <v>136299.54964743028</v>
      </c>
      <c r="DQQ32" s="65">
        <v>138809.08278612164</v>
      </c>
      <c r="DQR32" s="65">
        <v>141364.82118807675</v>
      </c>
      <c r="DQS32" s="65">
        <v>143967.61557979943</v>
      </c>
      <c r="DQT32" s="66">
        <v>4017581.6276079724</v>
      </c>
      <c r="DQU32" s="66">
        <v>4298005.7514974521</v>
      </c>
      <c r="DQV32" s="66">
        <v>4598003.264691283</v>
      </c>
      <c r="DQW32" s="66">
        <v>4918940.3747879649</v>
      </c>
      <c r="DQX32" s="66">
        <v>5262278.6496311277</v>
      </c>
      <c r="DQY32" s="66">
        <v>5629581.6733816918</v>
      </c>
      <c r="DQZ32" s="66">
        <v>6022522.1671787659</v>
      </c>
      <c r="DRA32" s="66">
        <v>6442889.6068172269</v>
      </c>
      <c r="DRB32" s="66">
        <v>6892598.3721333575</v>
      </c>
      <c r="DRC32" s="66">
        <v>7373696.4652113952</v>
      </c>
      <c r="DRD32" s="66">
        <v>7888374.8371141925</v>
      </c>
      <c r="DRE32" s="66">
        <v>8438977.3656125683</v>
      </c>
      <c r="DRF32" s="66">
        <v>9028011.5293525197</v>
      </c>
      <c r="DRG32" s="66">
        <v>9658159.8270711489</v>
      </c>
      <c r="DRH32" s="66">
        <v>10332291.993865116</v>
      </c>
      <c r="DRI32" s="66">
        <v>11053478.070145292</v>
      </c>
      <c r="DRJ32" s="66">
        <v>11825002.382794438</v>
      </c>
      <c r="DRK32" s="66">
        <v>12650378.502199002</v>
      </c>
      <c r="DRL32" s="66">
        <v>13533365.243270293</v>
      </c>
      <c r="DRM32" s="66">
        <v>14477983.783324689</v>
      </c>
      <c r="DRN32" s="66">
        <v>15488535.974778779</v>
      </c>
      <c r="DRO32" s="66">
        <v>16569623.936056623</v>
      </c>
      <c r="DRP32" s="66">
        <v>17726171.009927362</v>
      </c>
      <c r="DRQ32" s="66">
        <v>18963444.184718728</v>
      </c>
      <c r="DRR32" s="66">
        <v>20287078.080514137</v>
      </c>
      <c r="DRS32" s="66">
        <v>21703100.60956797</v>
      </c>
      <c r="DRT32" s="66">
        <v>10727506.682125032</v>
      </c>
      <c r="DRU32" s="66">
        <v>11169267.710853478</v>
      </c>
      <c r="DRV32" s="66">
        <v>11629220.553605992</v>
      </c>
      <c r="DRW32" s="66">
        <v>12108114.353190497</v>
      </c>
      <c r="DRX32" s="66">
        <v>12606729.102276582</v>
      </c>
      <c r="DRY32" s="66">
        <v>13125876.913799485</v>
      </c>
      <c r="DRZ32" s="66">
        <v>13666403.343679497</v>
      </c>
      <c r="DSA32" s="66">
        <v>14229188.768011274</v>
      </c>
      <c r="DSB32" s="66">
        <v>14815149.816966105</v>
      </c>
      <c r="DSC32" s="66">
        <v>15425240.86774255</v>
      </c>
      <c r="DSD32" s="66">
        <v>16060455.598997153</v>
      </c>
      <c r="DSE32" s="66">
        <v>16721828.609286908</v>
      </c>
      <c r="DSF32" s="66">
        <v>17410437.102159552</v>
      </c>
      <c r="DSG32" s="66">
        <v>18127402.640636228</v>
      </c>
      <c r="DSH32" s="66">
        <v>18873892.973944124</v>
      </c>
      <c r="DSI32" s="66">
        <v>19651123.939474367</v>
      </c>
      <c r="DSJ32" s="66">
        <v>20460361.44306292</v>
      </c>
      <c r="DSK32" s="66">
        <v>21302923.520819914</v>
      </c>
      <c r="DSL32" s="66">
        <v>22180182.485865515</v>
      </c>
      <c r="DSM32" s="66">
        <v>23093567.163468875</v>
      </c>
      <c r="DSN32" s="66">
        <v>24044565.218230519</v>
      </c>
      <c r="DSO32" s="66">
        <v>25034725.577098697</v>
      </c>
      <c r="DSP32" s="66">
        <v>26065660.952165991</v>
      </c>
      <c r="DSQ32" s="66">
        <v>27139050.467355244</v>
      </c>
      <c r="DSR32" s="66">
        <v>28256642.393273033</v>
      </c>
      <c r="DSS32" s="66">
        <v>29420256.994684905</v>
      </c>
      <c r="DST32" s="65">
        <v>4017581.6276079724</v>
      </c>
      <c r="DSU32" s="65">
        <v>4298005.7514974521</v>
      </c>
      <c r="DSV32" s="65">
        <v>4598003.264691283</v>
      </c>
      <c r="DSW32" s="78">
        <v>4427046.3373091687</v>
      </c>
      <c r="DSX32" s="78">
        <v>4209822.919704902</v>
      </c>
      <c r="DSY32" s="78">
        <v>3940707.1713671843</v>
      </c>
      <c r="DSZ32" s="78">
        <v>3613513.3003072599</v>
      </c>
      <c r="DTA32" s="78">
        <v>3221444.8034086134</v>
      </c>
      <c r="DTB32" s="65">
        <v>3280757.7102342849</v>
      </c>
      <c r="DTC32" s="65">
        <v>3341162.6801343844</v>
      </c>
      <c r="DTD32" s="65">
        <v>3402679.8200607095</v>
      </c>
      <c r="DTE32" s="65">
        <v>3465329.6071721646</v>
      </c>
      <c r="DTF32" s="65">
        <v>3529132.8956509745</v>
      </c>
      <c r="DTG32" s="65">
        <v>3594110.9236443993</v>
      </c>
      <c r="DTH32" s="65">
        <v>3660285.3203342585</v>
      </c>
      <c r="DTI32" s="65">
        <v>3727678.1131366193</v>
      </c>
      <c r="DTJ32" s="65">
        <v>3796311.735034043</v>
      </c>
      <c r="DTK32" s="65">
        <v>3866209.0320428335</v>
      </c>
      <c r="DTL32" s="65">
        <v>3937393.2708177725</v>
      </c>
      <c r="DTM32" s="65">
        <v>4009888.1463968707</v>
      </c>
      <c r="DTN32" s="65">
        <v>4083717.790088715</v>
      </c>
      <c r="DTO32" s="65">
        <v>4158906.7775050378</v>
      </c>
      <c r="DTP32" s="65">
        <v>4235480.136741179</v>
      </c>
      <c r="DTQ32" s="65">
        <v>4313463.3567071697</v>
      </c>
      <c r="DTR32" s="65">
        <v>4392882.3956122007</v>
      </c>
      <c r="DTS32" s="65">
        <v>4473763.6896053134</v>
      </c>
      <c r="DTT32" s="65">
        <v>10727506.682125032</v>
      </c>
      <c r="DTU32" s="65">
        <v>11169267.710853478</v>
      </c>
      <c r="DTV32" s="65">
        <v>11629220.553605992</v>
      </c>
      <c r="DTW32" s="78">
        <v>10897302.917871447</v>
      </c>
      <c r="DTX32" s="78">
        <v>10085383.281821266</v>
      </c>
      <c r="DTY32" s="78">
        <v>9188113.8396596406</v>
      </c>
      <c r="DTZ32" s="78">
        <v>8199842.006207699</v>
      </c>
      <c r="DUA32" s="78">
        <v>7114594.3840056378</v>
      </c>
      <c r="DUB32" s="65">
        <v>7245587.5561855445</v>
      </c>
      <c r="DUC32" s="65">
        <v>7378992.5610338505</v>
      </c>
      <c r="DUD32" s="65">
        <v>7514853.8049629172</v>
      </c>
      <c r="DUE32" s="65">
        <v>7653216.5119913537</v>
      </c>
      <c r="DUF32" s="65">
        <v>7794126.7387976991</v>
      </c>
      <c r="DUG32" s="65">
        <v>7937631.3900512699</v>
      </c>
      <c r="DUH32" s="65">
        <v>8083778.2340252772</v>
      </c>
      <c r="DUI32" s="65">
        <v>8232615.9184974125</v>
      </c>
      <c r="DUJ32" s="65">
        <v>8384193.9869431928</v>
      </c>
      <c r="DUK32" s="65">
        <v>8538562.8950274568</v>
      </c>
      <c r="DUL32" s="65">
        <v>8695774.027399499</v>
      </c>
      <c r="DUM32" s="65">
        <v>8855879.7147974335</v>
      </c>
      <c r="DUN32" s="65">
        <v>9018933.251467485</v>
      </c>
      <c r="DUO32" s="65">
        <v>9184988.9129039999</v>
      </c>
      <c r="DUP32" s="65">
        <v>9354101.9739160836</v>
      </c>
      <c r="DUQ32" s="65">
        <v>9526328.7270268798</v>
      </c>
      <c r="DUR32" s="65">
        <v>9701726.5012116171</v>
      </c>
      <c r="DUS32" s="65">
        <v>9880353.6809806563</v>
      </c>
      <c r="DUT32" s="65">
        <v>0</v>
      </c>
      <c r="DUU32" s="65">
        <v>0</v>
      </c>
      <c r="DUV32" s="65">
        <v>0</v>
      </c>
      <c r="DUW32" s="65">
        <v>0</v>
      </c>
      <c r="DUX32" s="65">
        <v>0</v>
      </c>
      <c r="DUY32" s="65">
        <v>0</v>
      </c>
      <c r="DUZ32" s="65">
        <v>0</v>
      </c>
      <c r="DVA32" s="65">
        <v>0</v>
      </c>
      <c r="DVB32" s="65">
        <v>0</v>
      </c>
      <c r="DVC32" s="65">
        <v>0</v>
      </c>
      <c r="DVD32" s="65">
        <v>0</v>
      </c>
      <c r="DVE32" s="65">
        <v>0</v>
      </c>
      <c r="DVF32" s="65">
        <v>0</v>
      </c>
      <c r="DVG32" s="65">
        <v>0</v>
      </c>
      <c r="DVH32" s="65">
        <v>0</v>
      </c>
      <c r="DVI32" s="65">
        <v>0</v>
      </c>
      <c r="DVJ32" s="65">
        <v>0</v>
      </c>
      <c r="DVK32" s="65">
        <v>0</v>
      </c>
      <c r="DVL32" s="65">
        <v>0</v>
      </c>
      <c r="DVM32" s="65">
        <v>0</v>
      </c>
      <c r="DVN32" s="65">
        <v>0</v>
      </c>
      <c r="DVO32" s="65">
        <v>0</v>
      </c>
      <c r="DVP32" s="65">
        <v>0</v>
      </c>
      <c r="DVQ32" s="65">
        <v>0</v>
      </c>
      <c r="DVR32" s="65">
        <v>0</v>
      </c>
      <c r="DVS32" s="65">
        <v>0</v>
      </c>
      <c r="DVT32" s="64">
        <v>0</v>
      </c>
      <c r="DVU32" s="64">
        <v>0</v>
      </c>
      <c r="DVV32" s="64">
        <v>0</v>
      </c>
      <c r="DVW32" s="64">
        <v>52397.500566623668</v>
      </c>
      <c r="DVX32" s="64">
        <v>109110.48178294582</v>
      </c>
      <c r="DVY32" s="64">
        <v>170405.51227871783</v>
      </c>
      <c r="DVZ32" s="64">
        <v>236563.79715491034</v>
      </c>
      <c r="DWA32" s="64">
        <v>307881.93139999808</v>
      </c>
      <c r="DWB32" s="64">
        <v>320560.57544771471</v>
      </c>
      <c r="DWC32" s="64">
        <v>333761.32877984992</v>
      </c>
      <c r="DWD32" s="64">
        <v>347505.69196885073</v>
      </c>
      <c r="DWE32" s="64">
        <v>361816.05098535429</v>
      </c>
      <c r="DWF32" s="64">
        <v>376715.7136590755</v>
      </c>
      <c r="DWG32" s="64">
        <v>392228.94764116226</v>
      </c>
      <c r="DWH32" s="64">
        <v>408381.01992984727</v>
      </c>
      <c r="DWI32" s="64">
        <v>425198.23802377662</v>
      </c>
      <c r="DWJ32" s="64">
        <v>442707.99277003959</v>
      </c>
      <c r="DWK32" s="64">
        <v>460938.80297669023</v>
      </c>
      <c r="DWL32" s="64">
        <v>479920.36186242232</v>
      </c>
      <c r="DWM32" s="64">
        <v>499683.58541905164</v>
      </c>
      <c r="DWN32" s="64">
        <v>520260.66276557551</v>
      </c>
      <c r="DWO32" s="64">
        <v>541685.10857582372</v>
      </c>
      <c r="DWP32" s="64">
        <v>563991.81766509113</v>
      </c>
      <c r="DWQ32" s="64">
        <v>587217.12182465952</v>
      </c>
      <c r="DWR32" s="64">
        <v>611398.84899677744</v>
      </c>
      <c r="DWS32" s="64">
        <v>636576.38488647772</v>
      </c>
      <c r="DWT32" s="65">
        <v>0</v>
      </c>
      <c r="DWU32" s="65">
        <v>0</v>
      </c>
      <c r="DWV32" s="65">
        <v>0</v>
      </c>
      <c r="DWW32" s="65">
        <v>110848.83090674592</v>
      </c>
      <c r="DWX32" s="65">
        <v>237171.98899459504</v>
      </c>
      <c r="DWY32" s="65">
        <v>380589.61856107216</v>
      </c>
      <c r="DWZ32" s="65">
        <v>542872.6436803008</v>
      </c>
      <c r="DXA32" s="65">
        <v>725955.92359431554</v>
      </c>
      <c r="DXB32" s="65">
        <v>776627.09165656148</v>
      </c>
      <c r="DXC32" s="65">
        <v>830835.0684827331</v>
      </c>
      <c r="DXD32" s="65">
        <v>888826.72061865847</v>
      </c>
      <c r="DXE32" s="65">
        <v>950866.14570619492</v>
      </c>
      <c r="DXF32" s="65">
        <v>1017235.8752005483</v>
      </c>
      <c r="DXG32" s="65">
        <v>1088238.161036344</v>
      </c>
      <c r="DXH32" s="65">
        <v>1164196.3521019998</v>
      </c>
      <c r="DXI32" s="65">
        <v>1245456.3667909631</v>
      </c>
      <c r="DXJ32" s="65">
        <v>1332388.2683358917</v>
      </c>
      <c r="DXK32" s="65">
        <v>1425387.9500999611</v>
      </c>
      <c r="DXL32" s="65">
        <v>1524878.9385002113</v>
      </c>
      <c r="DXM32" s="65">
        <v>1631314.3217735658</v>
      </c>
      <c r="DXN32" s="65">
        <v>1745178.8133692429</v>
      </c>
      <c r="DXO32" s="65">
        <v>1866990.9593643772</v>
      </c>
      <c r="DXP32" s="65">
        <v>1997305.4999555659</v>
      </c>
      <c r="DXQ32" s="65">
        <v>2136715.8957807161</v>
      </c>
      <c r="DXR32" s="65">
        <v>2285857.030576224</v>
      </c>
      <c r="DXS32" s="65">
        <v>2445408.1024775542</v>
      </c>
      <c r="DXT32" s="65">
        <v>0</v>
      </c>
      <c r="DXU32" s="65">
        <v>0</v>
      </c>
      <c r="DXV32" s="65">
        <v>0</v>
      </c>
      <c r="DXW32" s="65">
        <v>105467.35718880819</v>
      </c>
      <c r="DXX32" s="65">
        <v>219621.05121050455</v>
      </c>
      <c r="DXY32" s="65">
        <v>342997.63988913212</v>
      </c>
      <c r="DXZ32" s="65">
        <v>476163.14180394867</v>
      </c>
      <c r="DYA32" s="65">
        <v>619714.55278970976</v>
      </c>
      <c r="DYB32" s="65">
        <v>645234.53114726616</v>
      </c>
      <c r="DYC32" s="65">
        <v>671805.42769358901</v>
      </c>
      <c r="DYD32" s="65">
        <v>699470.51946535974</v>
      </c>
      <c r="DYE32" s="65">
        <v>728274.86565692327</v>
      </c>
      <c r="DYF32" s="65">
        <v>758265.38100992248</v>
      </c>
      <c r="DYG32" s="65">
        <v>789490.91222513618</v>
      </c>
      <c r="DYH32" s="65">
        <v>822002.31752097025</v>
      </c>
      <c r="DYI32" s="65">
        <v>855852.54946818505</v>
      </c>
      <c r="DYJ32" s="65">
        <v>891096.74123577646</v>
      </c>
      <c r="DYK32" s="65">
        <v>927792.29638847674</v>
      </c>
      <c r="DYL32" s="65">
        <v>965998.98238214233</v>
      </c>
      <c r="DYM32" s="65">
        <v>1005779.0279092949</v>
      </c>
      <c r="DYN32" s="65">
        <v>1047197.2242533768</v>
      </c>
      <c r="DYO32" s="65">
        <v>1090321.030816796</v>
      </c>
      <c r="DYP32" s="65">
        <v>1135220.6849946363</v>
      </c>
      <c r="DYQ32" s="65">
        <v>1181969.3165729947</v>
      </c>
      <c r="DYR32" s="65">
        <v>1230643.0668382624</v>
      </c>
      <c r="DYS32" s="65">
        <v>1281321.2125913543</v>
      </c>
      <c r="DYT32" s="67">
        <v>824.5</v>
      </c>
      <c r="DYU32" s="68">
        <f ca="1">10000000*'Country Model'!$DYT$8/57000</f>
        <v>59385.964912280702</v>
      </c>
      <c r="DYV32" s="68">
        <f ca="1">10000000*'Country Model'!$DYT$8/57000</f>
        <v>59385.964912280702</v>
      </c>
      <c r="DYW32" s="38">
        <f ca="1">'Country Model'!$DYT$8/(220*8)</f>
        <v>0.19232954545454545</v>
      </c>
      <c r="DYX32" s="38">
        <f ca="1">'Country Model'!$DYT$8/(220*8)</f>
        <v>0.19232954545454545</v>
      </c>
      <c r="DYY32" s="25">
        <v>2.1999999999999999E-2</v>
      </c>
      <c r="DYZ32" s="25">
        <f t="shared" si="21"/>
        <v>2.1999999999999999E-2</v>
      </c>
      <c r="DZA32" s="25">
        <f t="shared" si="22"/>
        <v>0.05</v>
      </c>
      <c r="DZB32" s="25">
        <v>0.05</v>
      </c>
      <c r="DZC32" s="25">
        <v>0.04</v>
      </c>
      <c r="DZD32" s="25">
        <v>0</v>
      </c>
      <c r="DZE32" s="25">
        <v>0.01</v>
      </c>
      <c r="DZF32" s="25">
        <v>0.37</v>
      </c>
      <c r="DZG32" s="25">
        <v>0.06</v>
      </c>
      <c r="DZH32" s="25">
        <v>0.28000000000000003</v>
      </c>
      <c r="DZI32" s="25">
        <v>0.03</v>
      </c>
      <c r="DZJ32" s="25">
        <v>0.13</v>
      </c>
      <c r="DZK32" s="25">
        <v>0.1</v>
      </c>
      <c r="DZL32" s="46">
        <v>0.67</v>
      </c>
      <c r="DZM32" s="46">
        <v>0.33</v>
      </c>
      <c r="DZN32" s="46">
        <v>0.33</v>
      </c>
      <c r="DZO32" s="46">
        <v>0.33</v>
      </c>
      <c r="DZP32" s="46">
        <v>0.17</v>
      </c>
      <c r="DZQ32" s="46">
        <v>1</v>
      </c>
      <c r="DZR32" s="46">
        <v>0.5</v>
      </c>
      <c r="DZS32" s="46">
        <v>0.33</v>
      </c>
      <c r="DZT32" s="46">
        <v>0.5</v>
      </c>
      <c r="DZU32" s="46">
        <v>0.17</v>
      </c>
      <c r="DZW32" s="69">
        <v>0</v>
      </c>
      <c r="DZX32" s="69">
        <v>1</v>
      </c>
      <c r="DZY32" s="69">
        <v>2</v>
      </c>
      <c r="DZZ32" s="69">
        <v>3</v>
      </c>
      <c r="EAA32" s="69">
        <v>4</v>
      </c>
      <c r="EAB32" s="69">
        <v>5</v>
      </c>
      <c r="EAC32" s="69">
        <v>6</v>
      </c>
      <c r="EAD32" s="69">
        <v>7</v>
      </c>
      <c r="EAE32" s="69">
        <v>8</v>
      </c>
      <c r="EAF32" s="69">
        <v>9</v>
      </c>
      <c r="EAG32" s="69">
        <v>10</v>
      </c>
      <c r="EAH32" s="69">
        <v>11</v>
      </c>
      <c r="EAI32" s="69">
        <v>12</v>
      </c>
      <c r="EAJ32" s="69">
        <v>13</v>
      </c>
      <c r="EAK32" s="69">
        <v>14</v>
      </c>
      <c r="EAL32" s="69">
        <v>15</v>
      </c>
      <c r="EAM32" s="69">
        <v>16</v>
      </c>
      <c r="EAN32" s="69">
        <v>17</v>
      </c>
      <c r="EAO32" s="69">
        <v>18</v>
      </c>
      <c r="EAP32" s="69">
        <v>19</v>
      </c>
      <c r="EAQ32" s="69">
        <v>20</v>
      </c>
      <c r="EAR32" s="69">
        <v>21</v>
      </c>
      <c r="EAS32" s="69">
        <v>22</v>
      </c>
      <c r="EAT32" s="69">
        <v>23</v>
      </c>
      <c r="EAU32" s="69">
        <v>24</v>
      </c>
      <c r="EAV32" s="69">
        <v>25</v>
      </c>
      <c r="EAW32" s="69">
        <v>26</v>
      </c>
      <c r="EAX32" s="69">
        <v>27</v>
      </c>
      <c r="EAY32" s="69">
        <v>28</v>
      </c>
      <c r="EAZ32" s="69">
        <v>29</v>
      </c>
      <c r="EBA32" s="69">
        <v>30</v>
      </c>
      <c r="EBB32" s="69">
        <v>31</v>
      </c>
      <c r="EBC32" s="69">
        <v>32</v>
      </c>
      <c r="EBD32" s="69">
        <v>33</v>
      </c>
      <c r="EBE32" s="69">
        <v>34</v>
      </c>
      <c r="EBF32" s="69">
        <v>35</v>
      </c>
      <c r="EBG32" s="69">
        <v>36</v>
      </c>
      <c r="EBH32" s="69">
        <v>37</v>
      </c>
      <c r="EBI32" s="69">
        <v>38</v>
      </c>
      <c r="EBJ32" s="69">
        <v>39</v>
      </c>
      <c r="EBK32" s="69">
        <v>40</v>
      </c>
      <c r="EBL32" s="69">
        <v>41</v>
      </c>
      <c r="EBM32" s="69">
        <v>42</v>
      </c>
      <c r="EBO32" s="70">
        <v>67513.04522726401</v>
      </c>
      <c r="EBP32" s="70">
        <v>70670.649835763586</v>
      </c>
      <c r="EBQ32" s="70">
        <v>73975.936523038545</v>
      </c>
      <c r="EBR32" s="70">
        <v>77435.812422531948</v>
      </c>
      <c r="EBS32" s="70">
        <v>81057.507716311316</v>
      </c>
      <c r="EBT32" s="70">
        <v>84848.590744145986</v>
      </c>
      <c r="EBU32" s="70">
        <v>88816.983819240384</v>
      </c>
      <c r="EBV32" s="70">
        <v>92970.979783673814</v>
      </c>
      <c r="EBW32" s="70">
        <v>97319.259338142758</v>
      </c>
      <c r="EBX32" s="70">
        <v>101870.90918222044</v>
      </c>
      <c r="EBY32" s="70">
        <v>106635.44100304137</v>
      </c>
      <c r="EBZ32" s="70">
        <v>111622.81135209226</v>
      </c>
      <c r="ECA32" s="70">
        <v>116843.4424516462</v>
      </c>
      <c r="ECB32" s="70">
        <v>122308.24397431964</v>
      </c>
      <c r="ECC32" s="70">
        <v>128028.63584126571</v>
      </c>
      <c r="ECD32" s="70">
        <v>134016.57208664544</v>
      </c>
      <c r="ECE32" s="70">
        <v>140284.56583824733</v>
      </c>
      <c r="ECF32" s="70">
        <v>146845.71546645771</v>
      </c>
      <c r="ECG32" s="70">
        <v>153713.73195622573</v>
      </c>
      <c r="ECH32" s="70">
        <v>160902.96755922353</v>
      </c>
      <c r="ECI32" s="70">
        <v>168428.44578607575</v>
      </c>
      <c r="ECJ32" s="70">
        <v>176305.89280133441</v>
      </c>
      <c r="ECK32" s="70">
        <v>184551.77028680607</v>
      </c>
      <c r="ECL32" s="70">
        <v>193183.30984190592</v>
      </c>
      <c r="ECM32" s="70">
        <v>202218.5489929266</v>
      </c>
      <c r="ECN32" s="70">
        <v>211676.36888647074</v>
      </c>
      <c r="ECO32" s="70">
        <v>933949.15665979206</v>
      </c>
      <c r="ECP32" s="70">
        <v>951476.89186058368</v>
      </c>
      <c r="ECQ32" s="70">
        <v>969333.57591161877</v>
      </c>
      <c r="ECR32" s="70">
        <v>987525.38230564108</v>
      </c>
      <c r="ECS32" s="70">
        <v>1006058.6003953909</v>
      </c>
      <c r="ECT32" s="70">
        <v>1024939.6375679882</v>
      </c>
      <c r="ECU32" s="70">
        <v>1044175.0214601235</v>
      </c>
      <c r="ECV32" s="70">
        <v>1063771.402214821</v>
      </c>
      <c r="ECW32" s="70">
        <v>1083735.5547805566</v>
      </c>
      <c r="ECX32" s="70">
        <v>1104074.3812535228</v>
      </c>
      <c r="ECY32" s="70">
        <v>1124794.9132638527</v>
      </c>
      <c r="ECZ32" s="70">
        <v>1145904.3144066257</v>
      </c>
      <c r="EDA32" s="70">
        <v>1167409.8827184995</v>
      </c>
      <c r="EDB32" s="70">
        <v>1189319.0532008181</v>
      </c>
      <c r="EDC32" s="70">
        <v>1211639.4003900751</v>
      </c>
      <c r="EDD32" s="70">
        <v>1234378.640976615</v>
      </c>
      <c r="EDE32" s="70">
        <v>1257544.6364724839</v>
      </c>
      <c r="EDF32" s="70">
        <v>1281145.3959293445</v>
      </c>
      <c r="EDG32" s="70">
        <v>1305189.0787074026</v>
      </c>
      <c r="EDH32" s="70">
        <v>1329683.9972962975</v>
      </c>
      <c r="EDI32" s="70">
        <v>1354638.6201889324</v>
      </c>
      <c r="EDJ32" s="70">
        <v>1380061.5748092411</v>
      </c>
      <c r="EDK32" s="70">
        <v>1405961.6504948977</v>
      </c>
      <c r="EDL32" s="70">
        <v>1432347.8015360076</v>
      </c>
      <c r="EDM32" s="70">
        <v>1459229.1502708236</v>
      </c>
      <c r="EDN32" s="70">
        <v>1486614.990239562</v>
      </c>
      <c r="EDO32" s="71">
        <v>67513.04522726401</v>
      </c>
      <c r="EDP32" s="71">
        <v>70670.649835763586</v>
      </c>
      <c r="EDQ32" s="71">
        <v>73975.936523038545</v>
      </c>
      <c r="EDR32" s="79">
        <v>69692.231180278744</v>
      </c>
      <c r="EDS32" s="79">
        <v>64846.006173049056</v>
      </c>
      <c r="EDT32" s="79">
        <v>59394.013520902183</v>
      </c>
      <c r="EDU32" s="79">
        <v>53290.190291544233</v>
      </c>
      <c r="EDV32" s="79">
        <v>46485.489891836907</v>
      </c>
      <c r="EDW32" s="71">
        <v>47341.37589919076</v>
      </c>
      <c r="EDX32" s="71">
        <v>48213.020390735881</v>
      </c>
      <c r="EDY32" s="71">
        <v>49100.713510044989</v>
      </c>
      <c r="EDZ32" s="71">
        <v>50004.75074278409</v>
      </c>
      <c r="EEA32" s="71">
        <v>50925.433015070557</v>
      </c>
      <c r="EEB32" s="71">
        <v>51863.066793642152</v>
      </c>
      <c r="EEC32" s="71">
        <v>52817.964187870355</v>
      </c>
      <c r="EED32" s="71">
        <v>53790.443053651943</v>
      </c>
      <c r="EEE32" s="71">
        <v>54780.827099213428</v>
      </c>
      <c r="EEF32" s="71">
        <v>55789.445992863526</v>
      </c>
      <c r="EEG32" s="71">
        <v>56816.635472729591</v>
      </c>
      <c r="EEH32" s="71">
        <v>57862.737458514472</v>
      </c>
      <c r="EEI32" s="71">
        <v>58928.100165311043</v>
      </c>
      <c r="EEJ32" s="71">
        <v>60013.078219512267</v>
      </c>
      <c r="EEK32" s="71">
        <v>61118.032776855383</v>
      </c>
      <c r="EEL32" s="71">
        <v>62243.331642639532</v>
      </c>
      <c r="EEM32" s="71">
        <v>63389.349394156772</v>
      </c>
      <c r="EEN32" s="71">
        <v>64556.467505377332</v>
      </c>
      <c r="EEO32" s="71">
        <v>933949.15665979206</v>
      </c>
      <c r="EEP32" s="71">
        <v>951476.89186058368</v>
      </c>
      <c r="EEQ32" s="71">
        <v>969333.57591161877</v>
      </c>
      <c r="EER32" s="79">
        <v>888772.84407507698</v>
      </c>
      <c r="EES32" s="79">
        <v>804846.88031631266</v>
      </c>
      <c r="EET32" s="79">
        <v>717457.74629759172</v>
      </c>
      <c r="EEU32" s="79">
        <v>626505.01287607406</v>
      </c>
      <c r="EEV32" s="79">
        <v>531885.70110741048</v>
      </c>
      <c r="EEW32" s="71">
        <v>541678.72534247115</v>
      </c>
      <c r="EEX32" s="71">
        <v>551652.05772168527</v>
      </c>
      <c r="EEY32" s="71">
        <v>561809.0180598587</v>
      </c>
      <c r="EEZ32" s="71">
        <v>572152.98729588219</v>
      </c>
      <c r="EFA32" s="71">
        <v>582687.40861814178</v>
      </c>
      <c r="EFB32" s="71">
        <v>593415.78861065034</v>
      </c>
      <c r="EFC32" s="71">
        <v>604341.69842028094</v>
      </c>
      <c r="EFD32" s="71">
        <v>615468.77494549169</v>
      </c>
      <c r="EFE32" s="71">
        <v>626800.72204693686</v>
      </c>
      <c r="EFF32" s="71">
        <v>638341.31178036833</v>
      </c>
      <c r="EFG32" s="71">
        <v>650094.38565223606</v>
      </c>
      <c r="EFH32" s="71">
        <v>662063.85589840752</v>
      </c>
      <c r="EFI32" s="71">
        <v>674253.70678643032</v>
      </c>
      <c r="EFJ32" s="71">
        <v>686667.99594177189</v>
      </c>
      <c r="EFK32" s="71">
        <v>699310.85569847794</v>
      </c>
      <c r="EFL32" s="71">
        <v>712186.49447469914</v>
      </c>
      <c r="EFM32" s="71">
        <v>725299.19817354355</v>
      </c>
      <c r="EFN32" s="71">
        <v>738653.33160972176</v>
      </c>
      <c r="EFO32" s="70">
        <v>0</v>
      </c>
      <c r="EFP32" s="70">
        <v>0</v>
      </c>
      <c r="EFQ32" s="70">
        <v>0</v>
      </c>
      <c r="EFR32" s="70">
        <v>7743.5812422532035</v>
      </c>
      <c r="EFS32" s="70">
        <v>16211.50154326226</v>
      </c>
      <c r="EFT32" s="70">
        <v>25454.577223243803</v>
      </c>
      <c r="EFU32" s="70">
        <v>35526.793527696151</v>
      </c>
      <c r="EFV32" s="70">
        <v>46485.489891836907</v>
      </c>
      <c r="EFW32" s="70">
        <v>49977.883438951998</v>
      </c>
      <c r="EFX32" s="70">
        <v>53657.888791484555</v>
      </c>
      <c r="EFY32" s="70">
        <v>57534.727492996382</v>
      </c>
      <c r="EFZ32" s="70">
        <v>61618.060609308173</v>
      </c>
      <c r="EGA32" s="70">
        <v>65918.009436575638</v>
      </c>
      <c r="EGB32" s="70">
        <v>70445.177180677492</v>
      </c>
      <c r="EGC32" s="70">
        <v>75210.671653395359</v>
      </c>
      <c r="EGD32" s="70">
        <v>80226.129032993485</v>
      </c>
      <c r="EGE32" s="70">
        <v>85503.738739033899</v>
      </c>
      <c r="EGF32" s="70">
        <v>91056.269473594177</v>
      </c>
      <c r="EGG32" s="70">
        <v>96897.096483496134</v>
      </c>
      <c r="EGH32" s="70">
        <v>103040.23010070906</v>
      </c>
      <c r="EGI32" s="70">
        <v>109500.34562076471</v>
      </c>
      <c r="EGJ32" s="70">
        <v>116292.81458182214</v>
      </c>
      <c r="EGK32" s="70">
        <v>123433.73750995069</v>
      </c>
      <c r="EGL32" s="70">
        <v>130939.97819926639</v>
      </c>
      <c r="EGM32" s="70">
        <v>138829.19959876983</v>
      </c>
      <c r="EGN32" s="70">
        <v>147119.9013810934</v>
      </c>
      <c r="EGO32" s="70">
        <v>0</v>
      </c>
      <c r="EGP32" s="70">
        <v>0</v>
      </c>
      <c r="EGQ32" s="70">
        <v>0</v>
      </c>
      <c r="EGR32" s="70">
        <v>98752.538230564096</v>
      </c>
      <c r="EGS32" s="70">
        <v>201211.72007907822</v>
      </c>
      <c r="EGT32" s="70">
        <v>307481.89127039653</v>
      </c>
      <c r="EGU32" s="70">
        <v>417670.00858404941</v>
      </c>
      <c r="EGV32" s="70">
        <v>531885.70110741048</v>
      </c>
      <c r="EGW32" s="70">
        <v>542056.82943808543</v>
      </c>
      <c r="EGX32" s="70">
        <v>552422.32353183755</v>
      </c>
      <c r="EGY32" s="70">
        <v>562985.895203994</v>
      </c>
      <c r="EGZ32" s="70">
        <v>573751.3271107435</v>
      </c>
      <c r="EHA32" s="70">
        <v>584722.47410035774</v>
      </c>
      <c r="EHB32" s="70">
        <v>595903.26459016779</v>
      </c>
      <c r="EHC32" s="70">
        <v>607297.70196979411</v>
      </c>
      <c r="EHD32" s="70">
        <v>618909.86603112333</v>
      </c>
      <c r="EHE32" s="70">
        <v>630743.914425547</v>
      </c>
      <c r="EHF32" s="70">
        <v>642804.08414897614</v>
      </c>
      <c r="EHG32" s="70">
        <v>655094.69305516651</v>
      </c>
      <c r="EHH32" s="70">
        <v>667620.14139788994</v>
      </c>
      <c r="EHI32" s="70">
        <v>680384.91340250208</v>
      </c>
      <c r="EHJ32" s="70">
        <v>693393.57886746922</v>
      </c>
      <c r="EHK32" s="70">
        <v>706650.7947964198</v>
      </c>
      <c r="EHL32" s="70">
        <v>720161.30706130841</v>
      </c>
      <c r="EHM32" s="70">
        <v>733929.95209728007</v>
      </c>
      <c r="EHN32" s="70">
        <v>747961.65862984024</v>
      </c>
      <c r="EHO32" s="70">
        <f t="shared" si="23"/>
        <v>1343775.1897152774</v>
      </c>
      <c r="EHP32" s="70">
        <f t="shared" si="24"/>
        <v>3081886.5071309512</v>
      </c>
      <c r="EHQ32" s="70">
        <f t="shared" si="25"/>
        <v>103367.32228579056</v>
      </c>
      <c r="EHR32" s="70">
        <f t="shared" si="26"/>
        <v>133995.06552743266</v>
      </c>
      <c r="EHS32" s="70">
        <f t="shared" si="27"/>
        <v>14387726.184934532</v>
      </c>
      <c r="EHT32" s="70">
        <f t="shared" si="28"/>
        <v>28080143.080879521</v>
      </c>
      <c r="EHU32" s="70">
        <f t="shared" si="29"/>
        <v>1106748.168071887</v>
      </c>
      <c r="EHV32" s="70">
        <f t="shared" si="30"/>
        <v>1220875.7861251966</v>
      </c>
      <c r="EHW32" s="70">
        <f t="shared" si="31"/>
        <v>15731501.37464981</v>
      </c>
      <c r="EHX32" s="70">
        <f t="shared" si="31"/>
        <v>31162029.588010471</v>
      </c>
      <c r="EHY32" s="70">
        <f t="shared" si="31"/>
        <v>1210115.4903576775</v>
      </c>
      <c r="EHZ32" s="70">
        <f t="shared" si="31"/>
        <v>1354870.8516526292</v>
      </c>
      <c r="EIA32" s="70">
        <f t="shared" si="32"/>
        <v>697764.69865060179</v>
      </c>
      <c r="EIB32" s="70">
        <f t="shared" si="33"/>
        <v>1293262.7043777751</v>
      </c>
      <c r="EIC32" s="70">
        <f t="shared" si="64"/>
        <v>2316863.6584295644</v>
      </c>
      <c r="EID32" s="70">
        <f t="shared" si="64"/>
        <v>2575746.6377778258</v>
      </c>
      <c r="EIE32" s="70">
        <f t="shared" si="34"/>
        <v>8192674.6436869288</v>
      </c>
      <c r="EIF32" s="70">
        <f t="shared" si="35"/>
        <v>15006346.501749523</v>
      </c>
      <c r="EIG32" s="70">
        <f t="shared" si="65"/>
        <v>3526979.1487872419</v>
      </c>
      <c r="EIH32" s="70">
        <f t="shared" si="65"/>
        <v>3930617.489430455</v>
      </c>
      <c r="EII32" s="70">
        <f t="shared" si="65"/>
        <v>8890439.3423375301</v>
      </c>
      <c r="EIJ32" s="70">
        <f t="shared" si="65"/>
        <v>16299609.206127297</v>
      </c>
      <c r="EIK32" s="70">
        <f t="shared" si="65"/>
        <v>5843842.8072168063</v>
      </c>
      <c r="EIL32" s="70">
        <f t="shared" si="65"/>
        <v>6506364.1272082813</v>
      </c>
      <c r="EIM32" s="70">
        <f t="shared" si="36"/>
        <v>646010.49106467562</v>
      </c>
      <c r="EIN32" s="70">
        <f t="shared" si="36"/>
        <v>1788623.8027531761</v>
      </c>
      <c r="EIO32" s="70">
        <f t="shared" si="37"/>
        <v>49693.114697282741</v>
      </c>
      <c r="EIP32" s="70">
        <f t="shared" si="38"/>
        <v>77766.252293616344</v>
      </c>
      <c r="EIQ32" s="70">
        <f t="shared" si="66"/>
        <v>6195051.5412476035</v>
      </c>
      <c r="EIR32" s="70">
        <f t="shared" si="66"/>
        <v>13073796.579129998</v>
      </c>
      <c r="EIS32" s="70">
        <f t="shared" si="39"/>
        <v>476542.42624981567</v>
      </c>
      <c r="EIT32" s="70">
        <f t="shared" si="40"/>
        <v>568425.93822304334</v>
      </c>
      <c r="EIU32" s="70">
        <f t="shared" si="67"/>
        <v>6841062.0323122796</v>
      </c>
      <c r="EIV32" s="70">
        <f t="shared" si="67"/>
        <v>14862420.381883174</v>
      </c>
      <c r="EIW32" s="70">
        <f t="shared" si="41"/>
        <v>526235.5409470984</v>
      </c>
      <c r="EIX32" s="70">
        <f t="shared" si="42"/>
        <v>646192.19051665976</v>
      </c>
      <c r="EIY32" s="70">
        <v>27.774669833069062</v>
      </c>
      <c r="EIZ32" s="70">
        <v>29.713320537944789</v>
      </c>
      <c r="EJA32" s="70">
        <v>31.787287578823911</v>
      </c>
      <c r="EJB32" s="70">
        <v>34.006015932433478</v>
      </c>
      <c r="EJC32" s="70">
        <v>36.37960982765</v>
      </c>
      <c r="EJD32" s="70">
        <v>38.918878760795202</v>
      </c>
      <c r="EJE32" s="70">
        <v>41.635386722764054</v>
      </c>
      <c r="EJF32" s="70">
        <v>44.541504862168821</v>
      </c>
      <c r="EJG32" s="70">
        <v>47.650467824330065</v>
      </c>
      <c r="EJH32" s="70">
        <v>50.976434022686419</v>
      </c>
      <c r="EJI32" s="70">
        <v>54.534550117102356</v>
      </c>
      <c r="EJJ32" s="70">
        <v>58.341019992712724</v>
      </c>
      <c r="EJK32" s="70">
        <v>62.413178553437668</v>
      </c>
      <c r="EJL32" s="70">
        <v>66.769570666228674</v>
      </c>
      <c r="EJM32" s="70">
        <v>71.430035615562346</v>
      </c>
      <c r="EJN32" s="70">
        <v>76.415797452793399</v>
      </c>
      <c r="EJO32" s="70">
        <v>81.749561651823285</v>
      </c>
      <c r="EJP32" s="70">
        <v>87.455618511260539</v>
      </c>
      <c r="EJQ32" s="70">
        <v>93.559953773972921</v>
      </c>
      <c r="EJR32" s="70">
        <v>100.09036696779955</v>
      </c>
      <c r="EJS32" s="70">
        <v>107.0765980063542</v>
      </c>
      <c r="EJT32" s="70">
        <v>114.55046262646786</v>
      </c>
      <c r="EJU32" s="70">
        <v>122.5459972790612</v>
      </c>
      <c r="EJV32" s="70">
        <v>131.09961413328895</v>
      </c>
      <c r="EJW32" s="70">
        <v>140.25026689985515</v>
      </c>
      <c r="EJX32" s="70">
        <v>150.03962822866879</v>
      </c>
      <c r="EJY32" s="70">
        <v>74.162265722392576</v>
      </c>
      <c r="EJZ32" s="70">
        <v>77.216283749987653</v>
      </c>
      <c r="EKA32" s="70">
        <v>80.396066895760043</v>
      </c>
      <c r="EKB32" s="70">
        <v>83.706794194282381</v>
      </c>
      <c r="EKC32" s="70">
        <v>87.153857953882977</v>
      </c>
      <c r="EKD32" s="70">
        <v>90.742872539305111</v>
      </c>
      <c r="EKE32" s="70">
        <v>94.479683516037753</v>
      </c>
      <c r="EKF32" s="70">
        <v>98.370377171211956</v>
      </c>
      <c r="EKG32" s="70">
        <v>102.4212904265698</v>
      </c>
      <c r="EKH32" s="70">
        <v>106.63902115965134</v>
      </c>
      <c r="EKI32" s="70">
        <v>111.03043895001063</v>
      </c>
      <c r="EKJ32" s="70">
        <v>115.60269626796286</v>
      </c>
      <c r="EKK32" s="70">
        <v>120.36324012408667</v>
      </c>
      <c r="EKL32" s="70">
        <v>125.31982419845542</v>
      </c>
      <c r="EKM32" s="70">
        <v>130.48052146935294</v>
      </c>
      <c r="EKN32" s="70">
        <v>135.8537373620423</v>
      </c>
      <c r="EKO32" s="70">
        <v>141.44822343900381</v>
      </c>
      <c r="EKP32" s="70">
        <v>147.27309165393999</v>
      </c>
      <c r="EKQ32" s="70">
        <v>153.33782919276342</v>
      </c>
      <c r="EKR32" s="70">
        <v>159.65231392573992</v>
      </c>
      <c r="EKS32" s="70">
        <v>166.22683049595386</v>
      </c>
      <c r="EKT32" s="70">
        <v>173.07208707030026</v>
      </c>
      <c r="EKU32" s="70">
        <v>180.19923278028639</v>
      </c>
      <c r="EKV32" s="70">
        <v>187.61987588104898</v>
      </c>
      <c r="EKW32" s="70">
        <v>195.34610265816406</v>
      </c>
      <c r="EKX32" s="70">
        <v>203.39049711304298</v>
      </c>
      <c r="EKY32" s="71">
        <v>27.774669833069062</v>
      </c>
      <c r="EKZ32" s="71">
        <v>29.713320537944789</v>
      </c>
      <c r="ELA32" s="71">
        <v>31.787287578823911</v>
      </c>
      <c r="ELB32" s="79">
        <v>30.605414339190126</v>
      </c>
      <c r="ELC32" s="79">
        <v>29.103687862120001</v>
      </c>
      <c r="ELD32" s="79">
        <v>27.243215132556639</v>
      </c>
      <c r="ELE32" s="79">
        <v>24.981232033658433</v>
      </c>
      <c r="ELF32" s="79">
        <v>22.270752431084411</v>
      </c>
      <c r="ELG32" s="71">
        <v>22.680799209624528</v>
      </c>
      <c r="ELH32" s="71">
        <v>23.098395726823515</v>
      </c>
      <c r="ELI32" s="71">
        <v>23.52368098768471</v>
      </c>
      <c r="ELJ32" s="71">
        <v>23.956796556557109</v>
      </c>
      <c r="ELK32" s="71">
        <v>24.397886604257796</v>
      </c>
      <c r="ELL32" s="71">
        <v>24.847097956061944</v>
      </c>
      <c r="ELM32" s="71">
        <v>25.304580140576434</v>
      </c>
      <c r="ELN32" s="71">
        <v>25.770485439513312</v>
      </c>
      <c r="ELO32" s="71">
        <v>26.244968938379671</v>
      </c>
      <c r="ELP32" s="71">
        <v>26.728188578100841</v>
      </c>
      <c r="ELQ32" s="71">
        <v>27.220305207594052</v>
      </c>
      <c r="ELR32" s="71">
        <v>27.721482637310071</v>
      </c>
      <c r="ELS32" s="71">
        <v>28.231887693760662</v>
      </c>
      <c r="ELT32" s="71">
        <v>28.751690275049974</v>
      </c>
      <c r="ELU32" s="71">
        <v>29.281063407428391</v>
      </c>
      <c r="ELV32" s="71">
        <v>29.820183302887635</v>
      </c>
      <c r="ELW32" s="71">
        <v>30.369229417816292</v>
      </c>
      <c r="ELX32" s="71">
        <v>30.928384512735327</v>
      </c>
      <c r="ELY32" s="71">
        <v>74.162265722392576</v>
      </c>
      <c r="ELZ32" s="71">
        <v>77.216283749987653</v>
      </c>
      <c r="EMA32" s="71">
        <v>80.396066895760043</v>
      </c>
      <c r="EMB32" s="79">
        <v>75.336114774854138</v>
      </c>
      <c r="EMC32" s="79">
        <v>69.723086363106376</v>
      </c>
      <c r="EMD32" s="79">
        <v>63.520010777513576</v>
      </c>
      <c r="EME32" s="79">
        <v>56.687810109622646</v>
      </c>
      <c r="EMF32" s="79">
        <v>49.185188585605978</v>
      </c>
      <c r="EMG32" s="71">
        <v>50.090781164654452</v>
      </c>
      <c r="EMH32" s="71">
        <v>51.013047420124849</v>
      </c>
      <c r="EMI32" s="71">
        <v>51.952294346014092</v>
      </c>
      <c r="EMJ32" s="71">
        <v>52.908834588660653</v>
      </c>
      <c r="EMK32" s="71">
        <v>53.882986550814891</v>
      </c>
      <c r="EML32" s="71">
        <v>54.875074497625505</v>
      </c>
      <c r="EMM32" s="71">
        <v>55.885428664577404</v>
      </c>
      <c r="EMN32" s="71">
        <v>56.914385367416905</v>
      </c>
      <c r="EMO32" s="71">
        <v>57.962287114100896</v>
      </c>
      <c r="EMP32" s="71">
        <v>59.029482718807152</v>
      </c>
      <c r="EMQ32" s="71">
        <v>60.116327418043824</v>
      </c>
      <c r="EMR32" s="71">
        <v>61.223182988896731</v>
      </c>
      <c r="EMS32" s="71">
        <v>62.350417869453786</v>
      </c>
      <c r="EMT32" s="71">
        <v>63.498407281446667</v>
      </c>
      <c r="EMU32" s="71">
        <v>64.667533355150582</v>
      </c>
      <c r="EMV32" s="71">
        <v>65.85818525658361</v>
      </c>
      <c r="EMW32" s="71">
        <v>67.070759317048143</v>
      </c>
      <c r="EMX32" s="71">
        <v>68.305659165057278</v>
      </c>
      <c r="EMY32" s="70">
        <v>0</v>
      </c>
      <c r="EMZ32" s="70">
        <v>0</v>
      </c>
      <c r="ENA32" s="70">
        <v>0</v>
      </c>
      <c r="ENB32" s="70">
        <v>3.4006015932433513</v>
      </c>
      <c r="ENC32" s="70">
        <v>7.2759219655299994</v>
      </c>
      <c r="END32" s="70">
        <v>11.675663628238564</v>
      </c>
      <c r="ENE32" s="70">
        <v>16.654154689105621</v>
      </c>
      <c r="ENF32" s="70">
        <v>22.270752431084411</v>
      </c>
      <c r="ENG32" s="70">
        <v>24.969668614705537</v>
      </c>
      <c r="ENH32" s="70">
        <v>27.878038295862904</v>
      </c>
      <c r="ENI32" s="70">
        <v>31.010869129417646</v>
      </c>
      <c r="ENJ32" s="70">
        <v>34.384223436155615</v>
      </c>
      <c r="ENK32" s="70">
        <v>38.015291949179868</v>
      </c>
      <c r="ENL32" s="70">
        <v>41.92247271016673</v>
      </c>
      <c r="ENM32" s="70">
        <v>46.125455474985912</v>
      </c>
      <c r="ENN32" s="70">
        <v>50.64531201328009</v>
      </c>
      <c r="ENO32" s="70">
        <v>55.504592713443614</v>
      </c>
      <c r="ENP32" s="70">
        <v>60.727429933159698</v>
      </c>
      <c r="ENQ32" s="70">
        <v>66.33964856637887</v>
      </c>
      <c r="ENR32" s="70">
        <v>72.368884330489479</v>
      </c>
      <c r="ENS32" s="70">
        <v>78.844710312593548</v>
      </c>
      <c r="ENT32" s="70">
        <v>85.798772351417881</v>
      </c>
      <c r="ENU32" s="70">
        <v>93.264933871632806</v>
      </c>
      <c r="ENV32" s="70">
        <v>101.27943083040131</v>
      </c>
      <c r="ENW32" s="70">
        <v>109.88103748203886</v>
      </c>
      <c r="ENX32" s="70">
        <v>119.11124371593345</v>
      </c>
      <c r="ENY32" s="70">
        <v>0</v>
      </c>
      <c r="ENZ32" s="70">
        <v>0</v>
      </c>
      <c r="EOA32" s="70">
        <v>0</v>
      </c>
      <c r="EOB32" s="70">
        <v>8.3706794194282423</v>
      </c>
      <c r="EOC32" s="70">
        <v>17.430771590776601</v>
      </c>
      <c r="EOD32" s="70">
        <v>27.222861761791535</v>
      </c>
      <c r="EOE32" s="70">
        <v>37.791873406415107</v>
      </c>
      <c r="EOF32" s="70">
        <v>49.185188585605978</v>
      </c>
      <c r="EOG32" s="70">
        <v>52.330509261915346</v>
      </c>
      <c r="EOH32" s="70">
        <v>55.625973739526486</v>
      </c>
      <c r="EOI32" s="70">
        <v>59.078144603996542</v>
      </c>
      <c r="EOJ32" s="70">
        <v>62.693861679302202</v>
      </c>
      <c r="EOK32" s="70">
        <v>66.480253573271781</v>
      </c>
      <c r="EOL32" s="70">
        <v>70.444749700829917</v>
      </c>
      <c r="EOM32" s="70">
        <v>74.595092804775533</v>
      </c>
      <c r="EON32" s="70">
        <v>78.939351994625383</v>
      </c>
      <c r="EOO32" s="70">
        <v>83.485936324902923</v>
      </c>
      <c r="EOP32" s="70">
        <v>88.243608935132841</v>
      </c>
      <c r="EOQ32" s="70">
        <v>93.221501774719599</v>
      </c>
      <c r="EOR32" s="70">
        <v>98.429130936843194</v>
      </c>
      <c r="EOS32" s="70">
        <v>103.87641262650007</v>
      </c>
      <c r="EOT32" s="70">
        <v>109.57367978885358</v>
      </c>
      <c r="EOU32" s="70">
        <v>115.53169942513581</v>
      </c>
      <c r="EOV32" s="70">
        <v>121.76169062446537</v>
      </c>
      <c r="EOW32" s="70">
        <v>128.2753433411159</v>
      </c>
      <c r="EOX32" s="70">
        <v>135.0848379479857</v>
      </c>
      <c r="EOY32" s="70">
        <f t="shared" si="43"/>
        <v>684.01245035066529</v>
      </c>
      <c r="EOZ32" s="70">
        <f t="shared" si="44"/>
        <v>1812.4305184292177</v>
      </c>
      <c r="EPA32" s="70">
        <f t="shared" si="45"/>
        <v>52.616342334666562</v>
      </c>
      <c r="EPB32" s="70">
        <f t="shared" si="46"/>
        <v>78.801326888226853</v>
      </c>
      <c r="EPC32" s="70">
        <f t="shared" si="47"/>
        <v>1402.164355332852</v>
      </c>
      <c r="EPD32" s="70">
        <f t="shared" si="48"/>
        <v>3109.7304395430956</v>
      </c>
      <c r="EPE32" s="70">
        <f t="shared" si="49"/>
        <v>107.85879656406554</v>
      </c>
      <c r="EPF32" s="70">
        <f t="shared" si="50"/>
        <v>135.20567128448241</v>
      </c>
      <c r="EPG32" s="70">
        <f t="shared" si="51"/>
        <v>2086.1768056835172</v>
      </c>
      <c r="EPH32" s="70">
        <f t="shared" si="6"/>
        <v>4922.1609579723136</v>
      </c>
      <c r="EPI32" s="70">
        <f t="shared" si="6"/>
        <v>160.4751388987321</v>
      </c>
      <c r="EPJ32" s="70">
        <f t="shared" si="6"/>
        <v>214.00699817270925</v>
      </c>
      <c r="EPK32" s="70">
        <f t="shared" si="52"/>
        <v>327.78402441970894</v>
      </c>
      <c r="EPL32" s="70">
        <f t="shared" si="53"/>
        <v>613.0814083907718</v>
      </c>
      <c r="EPM32" s="70">
        <f t="shared" si="7"/>
        <v>268.33393546279763</v>
      </c>
      <c r="EPN32" s="70">
        <f t="shared" si="7"/>
        <v>349.21266945719162</v>
      </c>
      <c r="EPO32" s="70">
        <f t="shared" si="54"/>
        <v>741.97504321059148</v>
      </c>
      <c r="EPP32" s="70">
        <f t="shared" si="55"/>
        <v>1372.0572856951801</v>
      </c>
      <c r="EPQ32" s="70">
        <f t="shared" si="8"/>
        <v>428.80907436152972</v>
      </c>
      <c r="EPR32" s="70">
        <f t="shared" si="8"/>
        <v>563.21966762990087</v>
      </c>
      <c r="EPS32" s="70">
        <f t="shared" si="8"/>
        <v>1069.7590676303005</v>
      </c>
      <c r="EPT32" s="70">
        <f t="shared" si="8"/>
        <v>1985.138694085952</v>
      </c>
      <c r="EPU32" s="70">
        <f t="shared" si="8"/>
        <v>697.14300982432735</v>
      </c>
      <c r="EPV32" s="70">
        <f t="shared" si="8"/>
        <v>912.43233708709249</v>
      </c>
      <c r="EPW32" s="70">
        <f t="shared" si="56"/>
        <v>356.22842593095635</v>
      </c>
      <c r="EPX32" s="70">
        <f t="shared" si="9"/>
        <v>1199.3491100384458</v>
      </c>
      <c r="EPY32" s="70">
        <f t="shared" si="57"/>
        <v>27.402186610073564</v>
      </c>
      <c r="EPZ32" s="70">
        <f t="shared" si="58"/>
        <v>52.145613479932429</v>
      </c>
      <c r="EQA32" s="70">
        <f t="shared" si="10"/>
        <v>660.1893121222605</v>
      </c>
      <c r="EQB32" s="70">
        <f t="shared" si="10"/>
        <v>1737.6731538479155</v>
      </c>
      <c r="EQC32" s="70">
        <f t="shared" si="59"/>
        <v>50.783793240173885</v>
      </c>
      <c r="EQD32" s="70">
        <f t="shared" si="60"/>
        <v>75.551006689039809</v>
      </c>
      <c r="EQE32" s="70">
        <f t="shared" si="11"/>
        <v>1016.4177380532167</v>
      </c>
      <c r="EQF32" s="70">
        <f t="shared" si="11"/>
        <v>2937.0222638863615</v>
      </c>
      <c r="EQG32" s="70">
        <f t="shared" si="61"/>
        <v>78.185979850247435</v>
      </c>
      <c r="EQH32" s="70">
        <f t="shared" si="62"/>
        <v>127.69662016897225</v>
      </c>
      <c r="EQI32" s="25" t="s">
        <v>4324</v>
      </c>
    </row>
    <row r="33" spans="1:3831" s="25" customFormat="1" x14ac:dyDescent="0.25">
      <c r="A33" s="25" t="s">
        <v>2</v>
      </c>
      <c r="B33" s="26" t="s">
        <v>4373</v>
      </c>
      <c r="C33" s="27">
        <v>2</v>
      </c>
      <c r="D33" s="28">
        <v>2</v>
      </c>
      <c r="E33" s="26" t="s">
        <v>4319</v>
      </c>
      <c r="F33" s="29" t="s">
        <v>4320</v>
      </c>
      <c r="G33" s="30" t="s">
        <v>4313</v>
      </c>
      <c r="H33" s="25" t="s">
        <v>4314</v>
      </c>
      <c r="I33" s="31">
        <v>9654.3310000000001</v>
      </c>
      <c r="J33" s="31">
        <v>19479.220999999998</v>
      </c>
      <c r="K33" s="27">
        <v>2023</v>
      </c>
      <c r="L33" s="27">
        <v>2029</v>
      </c>
      <c r="M33" s="25">
        <f t="shared" si="12"/>
        <v>7</v>
      </c>
      <c r="N33" s="32">
        <v>3.5248067359541237</v>
      </c>
      <c r="O33" s="32">
        <v>1.7910895181263433</v>
      </c>
      <c r="P33" s="25">
        <v>0.17704999999999999</v>
      </c>
      <c r="Q33" s="25">
        <v>0.27639999999999998</v>
      </c>
      <c r="R33" s="25">
        <v>0.54655999999999993</v>
      </c>
      <c r="S33" s="25">
        <v>0.17704999999999999</v>
      </c>
      <c r="T33" s="25">
        <v>0.27639999999999998</v>
      </c>
      <c r="U33" s="25">
        <v>0.54655999999999993</v>
      </c>
      <c r="V33" s="25">
        <v>4.5999999999999996</v>
      </c>
      <c r="W33" s="25">
        <v>4.3</v>
      </c>
      <c r="X33" s="33">
        <v>1626425</v>
      </c>
      <c r="Y33" s="33">
        <v>1626425</v>
      </c>
      <c r="Z33" s="33">
        <v>676216</v>
      </c>
      <c r="AA33" s="33">
        <v>2463809</v>
      </c>
      <c r="AB33" s="34">
        <v>0.48</v>
      </c>
      <c r="AC33" s="34">
        <v>0.52</v>
      </c>
      <c r="AD33" s="33">
        <f t="shared" si="13"/>
        <v>1758184.5583752177</v>
      </c>
      <c r="AE33" s="33">
        <v>780684</v>
      </c>
      <c r="AF33" s="35">
        <v>808201.60221851605</v>
      </c>
      <c r="AG33" s="35">
        <v>836689.14673360344</v>
      </c>
      <c r="AH33" s="35">
        <v>866180.82213666651</v>
      </c>
      <c r="AI33" s="35">
        <v>896712.02210088249</v>
      </c>
      <c r="AJ33" s="35">
        <v>928319.38785800477</v>
      </c>
      <c r="AK33" s="35">
        <v>961040.85217239184</v>
      </c>
      <c r="AL33" s="35">
        <v>994915.68486503523</v>
      </c>
      <c r="AM33" s="35">
        <v>1029984.5399422221</v>
      </c>
      <c r="AN33" s="35">
        <v>1066289.5043853915</v>
      </c>
      <c r="AO33" s="35">
        <v>1103874.1486607397</v>
      </c>
      <c r="AP33" s="35">
        <v>1142783.5790091897</v>
      </c>
      <c r="AQ33" s="35">
        <v>1183064.4915794833</v>
      </c>
      <c r="AR33" s="35">
        <v>1224765.2284693583</v>
      </c>
      <c r="AS33" s="35">
        <v>1267935.8357420701</v>
      </c>
      <c r="AT33" s="35">
        <v>1312628.1234878828</v>
      </c>
      <c r="AU33" s="35">
        <v>1358895.7280026118</v>
      </c>
      <c r="AV33" s="35">
        <v>1406794.1761578408</v>
      </c>
      <c r="AW33" s="35">
        <v>1456380.9520400625</v>
      </c>
      <c r="AX33" s="35">
        <v>1507715.5659387235</v>
      </c>
      <c r="AY33" s="35">
        <v>1560859.6257659604</v>
      </c>
      <c r="AZ33" s="35">
        <v>1615876.9109937474</v>
      </c>
      <c r="BA33" s="35">
        <v>1672833.4491971824</v>
      </c>
      <c r="BB33" s="35">
        <v>1731797.5952957785</v>
      </c>
      <c r="BC33" s="35">
        <v>1792840.1135878556</v>
      </c>
      <c r="BD33" s="35">
        <v>1856034.2626764879</v>
      </c>
      <c r="BE33" s="33">
        <v>845741</v>
      </c>
      <c r="BF33" s="35">
        <v>860888.97840149689</v>
      </c>
      <c r="BG33" s="35">
        <v>876308.27065635112</v>
      </c>
      <c r="BH33" s="35">
        <v>892003.73623855121</v>
      </c>
      <c r="BI33" s="35">
        <v>907980.32165961526</v>
      </c>
      <c r="BJ33" s="35">
        <v>924243.06202751049</v>
      </c>
      <c r="BK33" s="35">
        <v>940797.08263349521</v>
      </c>
      <c r="BL33" s="35">
        <v>957647.60056738218</v>
      </c>
      <c r="BM33" s="35">
        <v>974799.926361733</v>
      </c>
      <c r="BN33" s="35">
        <v>992259.46566550131</v>
      </c>
      <c r="BO33" s="35">
        <v>1010031.7209476526</v>
      </c>
      <c r="BP33" s="35">
        <v>1028122.2932312972</v>
      </c>
      <c r="BQ33" s="35">
        <v>1046536.8838588832</v>
      </c>
      <c r="BR33" s="35">
        <v>1065281.2962890058</v>
      </c>
      <c r="BS33" s="35">
        <v>1084361.4379253986</v>
      </c>
      <c r="BT33" s="35">
        <v>1103783.3219786845</v>
      </c>
      <c r="BU33" s="35">
        <v>1123553.0693614716</v>
      </c>
      <c r="BV33" s="35">
        <v>1143676.9106173916</v>
      </c>
      <c r="BW33" s="35">
        <v>1164161.1878846909</v>
      </c>
      <c r="BX33" s="35">
        <v>1185012.3568949888</v>
      </c>
      <c r="BY33" s="35">
        <v>1206236.9890078369</v>
      </c>
      <c r="BZ33" s="35">
        <v>1227841.7732817191</v>
      </c>
      <c r="CA33" s="35">
        <v>1249833.5185821445</v>
      </c>
      <c r="CB33" s="35">
        <v>1272219.1557274989</v>
      </c>
      <c r="CC33" s="35">
        <v>1295005.7396733295</v>
      </c>
      <c r="CD33" s="35">
        <v>1318200.4517357531</v>
      </c>
      <c r="CE33" s="25">
        <v>0.5</v>
      </c>
      <c r="CF33" s="25">
        <v>0.8</v>
      </c>
      <c r="CG33" s="25">
        <v>0.79</v>
      </c>
      <c r="CH33" s="36">
        <v>0.72</v>
      </c>
      <c r="CI33" s="37">
        <v>0.58000000000000007</v>
      </c>
      <c r="CJ33" s="25">
        <v>0.58000000000000007</v>
      </c>
      <c r="CK33" s="25">
        <v>0.58000000000000007</v>
      </c>
      <c r="CL33" s="25">
        <v>0.58000000000000007</v>
      </c>
      <c r="CM33" s="25">
        <v>0.58000000000000007</v>
      </c>
      <c r="CN33" s="25">
        <v>0.58000000000000007</v>
      </c>
      <c r="CO33" s="25">
        <v>0.58000000000000007</v>
      </c>
      <c r="CP33" s="25">
        <v>0.58000000000000007</v>
      </c>
      <c r="CQ33" s="38">
        <v>0.61142857142857154</v>
      </c>
      <c r="CR33" s="25">
        <v>0.64285714285714302</v>
      </c>
      <c r="CS33" s="25">
        <v>0.67428571428571449</v>
      </c>
      <c r="CT33" s="25">
        <v>0.70571428571428596</v>
      </c>
      <c r="CU33" s="25">
        <v>0.73714285714285743</v>
      </c>
      <c r="CV33" s="25">
        <v>0.76857142857142891</v>
      </c>
      <c r="CW33" s="38">
        <v>0.8</v>
      </c>
      <c r="CX33" s="25">
        <v>0.8</v>
      </c>
      <c r="CY33" s="25">
        <v>0.8</v>
      </c>
      <c r="CZ33" s="25">
        <v>0.8</v>
      </c>
      <c r="DA33" s="25">
        <v>0.8</v>
      </c>
      <c r="DB33" s="25">
        <v>0.8</v>
      </c>
      <c r="DC33" s="25">
        <v>0.8</v>
      </c>
      <c r="DD33" s="25">
        <v>0.8</v>
      </c>
      <c r="DE33" s="25">
        <v>0.8</v>
      </c>
      <c r="DF33" s="25">
        <v>0.8</v>
      </c>
      <c r="DG33" s="25">
        <v>0.8</v>
      </c>
      <c r="DH33" s="25">
        <v>0.8</v>
      </c>
      <c r="DI33" s="25">
        <v>0.5</v>
      </c>
      <c r="DJ33" s="25">
        <v>0.8</v>
      </c>
      <c r="DK33" s="25">
        <v>0.32</v>
      </c>
      <c r="DL33" s="73">
        <v>0.28999999999999998</v>
      </c>
      <c r="DM33" s="25">
        <v>0.16</v>
      </c>
      <c r="DN33" s="25">
        <v>0.16</v>
      </c>
      <c r="DO33" s="25">
        <v>0.16</v>
      </c>
      <c r="DP33" s="25">
        <v>0.16</v>
      </c>
      <c r="DQ33" s="25">
        <v>0.16</v>
      </c>
      <c r="DR33" s="25">
        <v>0.16</v>
      </c>
      <c r="DS33" s="25">
        <v>0.16</v>
      </c>
      <c r="DT33" s="25">
        <v>0.16</v>
      </c>
      <c r="DU33" s="38">
        <v>0.25142857142857145</v>
      </c>
      <c r="DV33" s="25">
        <v>0.34285714285714286</v>
      </c>
      <c r="DW33" s="25">
        <v>0.43428571428571427</v>
      </c>
      <c r="DX33" s="25">
        <v>0.52571428571428569</v>
      </c>
      <c r="DY33" s="25">
        <v>0.6171428571428571</v>
      </c>
      <c r="DZ33" s="25">
        <v>0.70857142857142852</v>
      </c>
      <c r="EA33" s="38">
        <v>0.8</v>
      </c>
      <c r="EB33" s="46">
        <v>0.8</v>
      </c>
      <c r="EC33" s="25">
        <v>0.8</v>
      </c>
      <c r="ED33" s="25">
        <v>0.8</v>
      </c>
      <c r="EE33" s="25">
        <v>0.8</v>
      </c>
      <c r="EF33" s="25">
        <v>0.8</v>
      </c>
      <c r="EG33" s="25">
        <v>0.8</v>
      </c>
      <c r="EH33" s="25">
        <v>0.8</v>
      </c>
      <c r="EI33" s="25">
        <v>0.8</v>
      </c>
      <c r="EJ33" s="25">
        <v>0.8</v>
      </c>
      <c r="EK33" s="25">
        <v>0.8</v>
      </c>
      <c r="EL33" s="25">
        <v>0.8</v>
      </c>
      <c r="EM33" s="25">
        <v>0.5</v>
      </c>
      <c r="EN33" s="25">
        <v>0.8</v>
      </c>
      <c r="EO33" s="25">
        <v>0.47</v>
      </c>
      <c r="EP33" s="25">
        <v>1</v>
      </c>
      <c r="EQ33" s="25">
        <v>0.23499999999999999</v>
      </c>
      <c r="ER33" s="25">
        <v>0.23499999999999999</v>
      </c>
      <c r="ES33" s="25">
        <v>0.23499999999999999</v>
      </c>
      <c r="ET33" s="25">
        <v>0.23499999999999999</v>
      </c>
      <c r="EU33" s="25">
        <v>0.23499999999999999</v>
      </c>
      <c r="EV33" s="25">
        <v>0.23499999999999999</v>
      </c>
      <c r="EW33" s="25">
        <v>0.23499999999999999</v>
      </c>
      <c r="EX33" s="25">
        <v>0.23499999999999999</v>
      </c>
      <c r="EY33" s="38">
        <v>0.31571428571428573</v>
      </c>
      <c r="EZ33" s="25">
        <v>0.39642857142857146</v>
      </c>
      <c r="FA33" s="25">
        <v>0.4771428571428572</v>
      </c>
      <c r="FB33" s="25">
        <v>0.55785714285714294</v>
      </c>
      <c r="FC33" s="25">
        <v>0.63857142857142868</v>
      </c>
      <c r="FD33" s="25">
        <v>0.71928571428571442</v>
      </c>
      <c r="FE33" s="38">
        <v>0.8</v>
      </c>
      <c r="FF33" s="25">
        <v>0.8</v>
      </c>
      <c r="FG33" s="25">
        <v>0.8</v>
      </c>
      <c r="FH33" s="25">
        <v>0.8</v>
      </c>
      <c r="FI33" s="25">
        <v>0.8</v>
      </c>
      <c r="FJ33" s="25">
        <v>0.8</v>
      </c>
      <c r="FK33" s="25">
        <v>0.8</v>
      </c>
      <c r="FL33" s="25">
        <v>0.8</v>
      </c>
      <c r="FM33" s="25">
        <v>0.8</v>
      </c>
      <c r="FN33" s="25">
        <v>0.8</v>
      </c>
      <c r="FO33" s="25">
        <v>0.8</v>
      </c>
      <c r="FP33" s="25">
        <v>0.8</v>
      </c>
      <c r="FQ33" s="25">
        <v>0.5</v>
      </c>
      <c r="FR33" s="25">
        <v>0.8</v>
      </c>
      <c r="FS33" s="25">
        <v>0.12</v>
      </c>
      <c r="FT33" s="25">
        <v>1</v>
      </c>
      <c r="FU33" s="25">
        <v>0.06</v>
      </c>
      <c r="FV33" s="25">
        <v>0.06</v>
      </c>
      <c r="FW33" s="25">
        <v>0.06</v>
      </c>
      <c r="FX33" s="25">
        <v>0.06</v>
      </c>
      <c r="FY33" s="25">
        <v>0.06</v>
      </c>
      <c r="FZ33" s="25">
        <v>0.06</v>
      </c>
      <c r="GA33" s="25">
        <v>0.06</v>
      </c>
      <c r="GB33" s="25">
        <v>0.06</v>
      </c>
      <c r="GC33" s="38">
        <v>0.1657142857142857</v>
      </c>
      <c r="GD33" s="25">
        <v>0.27142857142857141</v>
      </c>
      <c r="GE33" s="25">
        <v>0.37714285714285711</v>
      </c>
      <c r="GF33" s="25">
        <v>0.48285714285714282</v>
      </c>
      <c r="GG33" s="25">
        <v>0.58857142857142852</v>
      </c>
      <c r="GH33" s="25">
        <v>0.69428571428571428</v>
      </c>
      <c r="GI33" s="38">
        <v>0.8</v>
      </c>
      <c r="GJ33" s="25">
        <v>0.8</v>
      </c>
      <c r="GK33" s="25">
        <v>0.8</v>
      </c>
      <c r="GL33" s="25">
        <v>0.8</v>
      </c>
      <c r="GM33" s="25">
        <v>0.8</v>
      </c>
      <c r="GN33" s="25">
        <v>0.8</v>
      </c>
      <c r="GO33" s="25">
        <v>0.8</v>
      </c>
      <c r="GP33" s="25">
        <v>0.8</v>
      </c>
      <c r="GQ33" s="25">
        <v>0.8</v>
      </c>
      <c r="GR33" s="25">
        <v>0.8</v>
      </c>
      <c r="GS33" s="25">
        <v>0.8</v>
      </c>
      <c r="GT33" s="25">
        <v>0.8</v>
      </c>
      <c r="GU33" s="25">
        <v>0.5</v>
      </c>
      <c r="GV33" s="25">
        <v>0.8</v>
      </c>
      <c r="GW33" s="25">
        <v>0.21</v>
      </c>
      <c r="GX33" s="25">
        <v>1</v>
      </c>
      <c r="GY33" s="25">
        <v>0.105</v>
      </c>
      <c r="GZ33" s="25">
        <v>0.105</v>
      </c>
      <c r="HA33" s="25">
        <v>0.105</v>
      </c>
      <c r="HB33" s="25">
        <v>0.105</v>
      </c>
      <c r="HC33" s="25">
        <v>0.105</v>
      </c>
      <c r="HD33" s="25">
        <v>0.105</v>
      </c>
      <c r="HE33" s="25">
        <v>0.105</v>
      </c>
      <c r="HF33" s="25">
        <v>0.105</v>
      </c>
      <c r="HG33" s="38">
        <v>0.20428571428571429</v>
      </c>
      <c r="HH33" s="25">
        <v>0.3035714285714286</v>
      </c>
      <c r="HI33" s="25">
        <v>0.40285714285714291</v>
      </c>
      <c r="HJ33" s="25">
        <v>0.50214285714285722</v>
      </c>
      <c r="HK33" s="25">
        <v>0.60142857142857153</v>
      </c>
      <c r="HL33" s="25">
        <v>0.70071428571428584</v>
      </c>
      <c r="HM33" s="38">
        <v>0.8</v>
      </c>
      <c r="HN33" s="25">
        <v>0.8</v>
      </c>
      <c r="HO33" s="25">
        <v>0.8</v>
      </c>
      <c r="HP33" s="25">
        <v>0.8</v>
      </c>
      <c r="HQ33" s="25">
        <v>0.8</v>
      </c>
      <c r="HR33" s="25">
        <v>0.8</v>
      </c>
      <c r="HS33" s="25">
        <v>0.8</v>
      </c>
      <c r="HT33" s="25">
        <v>0.8</v>
      </c>
      <c r="HU33" s="25">
        <v>0.8</v>
      </c>
      <c r="HV33" s="25">
        <v>0.8</v>
      </c>
      <c r="HW33" s="25">
        <v>0.8</v>
      </c>
      <c r="HX33" s="25">
        <v>0.8</v>
      </c>
      <c r="HY33" s="25">
        <v>0.5</v>
      </c>
      <c r="HZ33" s="25">
        <v>0.8</v>
      </c>
      <c r="IA33" s="25">
        <v>0.08</v>
      </c>
      <c r="IB33" s="25">
        <v>1</v>
      </c>
      <c r="IC33" s="25">
        <v>0.04</v>
      </c>
      <c r="ID33" s="25">
        <v>0.04</v>
      </c>
      <c r="IE33" s="25">
        <v>0.04</v>
      </c>
      <c r="IF33" s="25">
        <v>0.04</v>
      </c>
      <c r="IG33" s="25">
        <v>0.04</v>
      </c>
      <c r="IH33" s="25">
        <v>0.04</v>
      </c>
      <c r="II33" s="25">
        <v>0.04</v>
      </c>
      <c r="IJ33" s="25">
        <v>0.04</v>
      </c>
      <c r="IK33" s="38">
        <v>0.14857142857142858</v>
      </c>
      <c r="IL33" s="25">
        <v>0.25714285714285712</v>
      </c>
      <c r="IM33" s="25">
        <v>0.36571428571428566</v>
      </c>
      <c r="IN33" s="25">
        <v>0.4742857142857142</v>
      </c>
      <c r="IO33" s="25">
        <v>0.58285714285714274</v>
      </c>
      <c r="IP33" s="25">
        <v>0.69142857142857128</v>
      </c>
      <c r="IQ33" s="38">
        <v>0.8</v>
      </c>
      <c r="IR33" s="25">
        <v>0.8</v>
      </c>
      <c r="IS33" s="25">
        <v>0.8</v>
      </c>
      <c r="IT33" s="25">
        <v>0.8</v>
      </c>
      <c r="IU33" s="25">
        <v>0.8</v>
      </c>
      <c r="IV33" s="25">
        <v>0.8</v>
      </c>
      <c r="IW33" s="25">
        <v>0.8</v>
      </c>
      <c r="IX33" s="25">
        <v>0.8</v>
      </c>
      <c r="IY33" s="25">
        <v>0.8</v>
      </c>
      <c r="IZ33" s="25">
        <v>0.8</v>
      </c>
      <c r="JA33" s="25">
        <v>0.8</v>
      </c>
      <c r="JB33" s="25">
        <v>0.8</v>
      </c>
      <c r="JC33" s="74" t="s">
        <v>4322</v>
      </c>
      <c r="JD33" s="75">
        <v>2</v>
      </c>
      <c r="JE33" s="41">
        <v>0.85</v>
      </c>
      <c r="JF33" s="41">
        <f t="shared" si="69"/>
        <v>2</v>
      </c>
      <c r="JO33" s="38">
        <v>0.42499999999999999</v>
      </c>
      <c r="JP33" s="38">
        <v>0.42499999999999999</v>
      </c>
      <c r="JR33" s="38">
        <v>0.42499999999999999</v>
      </c>
      <c r="JS33" s="38">
        <v>0.42499999999999999</v>
      </c>
      <c r="KO33" s="38">
        <v>0.42499999999999999</v>
      </c>
      <c r="KP33" s="38">
        <v>0.42499999999999999</v>
      </c>
      <c r="KR33" s="38">
        <v>0.42499999999999999</v>
      </c>
      <c r="KS33" s="38">
        <v>0.42499999999999999</v>
      </c>
      <c r="LO33" s="38">
        <v>0.42499999999999999</v>
      </c>
      <c r="LP33" s="38">
        <v>0.42499999999999999</v>
      </c>
      <c r="LR33" s="38">
        <v>0.42499999999999999</v>
      </c>
      <c r="LS33" s="38">
        <v>0.42499999999999999</v>
      </c>
      <c r="LU33" s="38">
        <v>0.42499999999999999</v>
      </c>
      <c r="LV33" s="38">
        <v>0.42499999999999999</v>
      </c>
      <c r="LX33" s="38">
        <v>0.42499999999999999</v>
      </c>
      <c r="LY33" s="38">
        <v>0.42499999999999999</v>
      </c>
      <c r="MA33" s="38">
        <v>0.42499999999999999</v>
      </c>
      <c r="MB33" s="38">
        <v>0.42499999999999999</v>
      </c>
      <c r="MD33" s="38">
        <v>0.42499999999999999</v>
      </c>
      <c r="ME33" s="38">
        <v>0.42499999999999999</v>
      </c>
      <c r="MO33" s="38">
        <v>0.42499999999999999</v>
      </c>
      <c r="MP33" s="38">
        <v>0.42499999999999999</v>
      </c>
      <c r="MR33" s="38">
        <v>0.42499999999999999</v>
      </c>
      <c r="MS33" s="38">
        <v>0.42499999999999999</v>
      </c>
      <c r="MU33" s="38">
        <v>0.42499999999999999</v>
      </c>
      <c r="MV33" s="38">
        <v>0.42499999999999999</v>
      </c>
      <c r="MX33" s="38">
        <v>0.42499999999999999</v>
      </c>
      <c r="MY33" s="38">
        <v>0.42499999999999999</v>
      </c>
      <c r="NA33" s="38">
        <v>0.42499999999999999</v>
      </c>
      <c r="NB33" s="38">
        <v>0.42499999999999999</v>
      </c>
      <c r="ND33" s="38">
        <v>0.42499999999999999</v>
      </c>
      <c r="NE33" s="38">
        <v>0.42499999999999999</v>
      </c>
      <c r="NG33" s="35">
        <v>0</v>
      </c>
      <c r="NH33" s="35">
        <v>0</v>
      </c>
      <c r="NI33" s="35">
        <v>0</v>
      </c>
      <c r="NJ33" s="35">
        <v>0</v>
      </c>
      <c r="NK33" s="35">
        <v>0</v>
      </c>
      <c r="NL33" s="35">
        <v>0</v>
      </c>
      <c r="NM33" s="35">
        <v>0</v>
      </c>
      <c r="NN33" s="35">
        <v>0</v>
      </c>
      <c r="NO33" s="42">
        <v>91167.694270240405</v>
      </c>
      <c r="NP33" s="42">
        <v>91167.694270240405</v>
      </c>
      <c r="NQ33" s="42">
        <v>91167.694270240405</v>
      </c>
      <c r="NR33" s="42">
        <v>91167.694270240405</v>
      </c>
      <c r="NS33" s="42">
        <v>91167.694270240405</v>
      </c>
      <c r="NT33" s="42">
        <v>91167.694270240405</v>
      </c>
      <c r="NU33" s="42">
        <v>91167.694270240405</v>
      </c>
      <c r="NV33" s="35">
        <v>44692.287745812675</v>
      </c>
      <c r="NW33" s="35">
        <v>46267.604514728999</v>
      </c>
      <c r="NX33" s="35">
        <v>47898.44815522898</v>
      </c>
      <c r="NY33" s="35">
        <v>49586.775882221758</v>
      </c>
      <c r="NZ33" s="35">
        <v>51334.613898660988</v>
      </c>
      <c r="OA33" s="35">
        <v>53144.059827236924</v>
      </c>
      <c r="OB33" s="35">
        <v>55017.285227786982</v>
      </c>
      <c r="OC33" s="35">
        <v>56956.538203435019</v>
      </c>
      <c r="OD33" s="35">
        <v>58964.146098596044</v>
      </c>
      <c r="OE33" s="35">
        <v>61042.518292077119</v>
      </c>
      <c r="OF33" s="35">
        <v>63194.149088632315</v>
      </c>
      <c r="OG33" s="35">
        <v>0</v>
      </c>
      <c r="OH33" s="35">
        <v>0</v>
      </c>
      <c r="OI33" s="35">
        <v>0</v>
      </c>
      <c r="OJ33" s="35">
        <v>0</v>
      </c>
      <c r="OK33" s="35">
        <v>0</v>
      </c>
      <c r="OL33" s="35">
        <v>0</v>
      </c>
      <c r="OM33" s="35">
        <v>0</v>
      </c>
      <c r="ON33" s="35">
        <v>0</v>
      </c>
      <c r="OO33" s="42">
        <v>119895.55500165591</v>
      </c>
      <c r="OP33" s="42">
        <v>119895.55500165591</v>
      </c>
      <c r="OQ33" s="42">
        <v>119895.55500165591</v>
      </c>
      <c r="OR33" s="42">
        <v>119895.55500165591</v>
      </c>
      <c r="OS33" s="42">
        <v>119895.55500165591</v>
      </c>
      <c r="OT33" s="42">
        <v>119895.55500165591</v>
      </c>
      <c r="OU33" s="42">
        <v>119895.55500165591</v>
      </c>
      <c r="OV33" s="35">
        <v>19421.884053285932</v>
      </c>
      <c r="OW33" s="35">
        <v>19769.747382787056</v>
      </c>
      <c r="OX33" s="35">
        <v>20123.841255920008</v>
      </c>
      <c r="OY33" s="35">
        <v>20484.27726729936</v>
      </c>
      <c r="OZ33" s="35">
        <v>20851.169010297861</v>
      </c>
      <c r="PA33" s="35">
        <v>21224.632112848107</v>
      </c>
      <c r="PB33" s="35">
        <v>21604.784273882164</v>
      </c>
      <c r="PC33" s="35">
        <v>21991.745300425449</v>
      </c>
      <c r="PD33" s="35">
        <v>22385.637145354412</v>
      </c>
      <c r="PE33" s="35">
        <v>22786.583945830585</v>
      </c>
      <c r="PF33" s="35">
        <v>23194.712062423583</v>
      </c>
      <c r="PG33" s="35">
        <v>0</v>
      </c>
      <c r="PH33" s="35">
        <v>0</v>
      </c>
      <c r="PI33" s="35">
        <v>0</v>
      </c>
      <c r="PJ33" s="35">
        <v>0</v>
      </c>
      <c r="PK33" s="35">
        <v>0</v>
      </c>
      <c r="PL33" s="35">
        <v>0</v>
      </c>
      <c r="PM33" s="35">
        <v>0</v>
      </c>
      <c r="PN33" s="35">
        <v>0</v>
      </c>
      <c r="PO33" s="42">
        <v>134679.28605963633</v>
      </c>
      <c r="PP33" s="42">
        <v>134679.28605963633</v>
      </c>
      <c r="PQ33" s="42">
        <v>134679.28605963633</v>
      </c>
      <c r="PR33" s="42">
        <v>134679.28605963633</v>
      </c>
      <c r="PS33" s="42">
        <v>134679.28605963633</v>
      </c>
      <c r="PT33" s="42">
        <v>134679.28605963633</v>
      </c>
      <c r="PU33" s="42">
        <v>134679.28605963633</v>
      </c>
      <c r="PV33" s="35">
        <v>44692.287745812675</v>
      </c>
      <c r="PW33" s="35">
        <v>46267.604514728999</v>
      </c>
      <c r="PX33" s="35">
        <v>47898.44815522898</v>
      </c>
      <c r="PY33" s="35">
        <v>49586.775882221758</v>
      </c>
      <c r="PZ33" s="35">
        <v>51334.613898660988</v>
      </c>
      <c r="QA33" s="35">
        <v>53144.059827236924</v>
      </c>
      <c r="QB33" s="35">
        <v>55017.285227786982</v>
      </c>
      <c r="QC33" s="35">
        <v>56956.538203435019</v>
      </c>
      <c r="QD33" s="35">
        <v>58964.146098596044</v>
      </c>
      <c r="QE33" s="35">
        <v>61042.518292077119</v>
      </c>
      <c r="QF33" s="35">
        <v>63194.149088632315</v>
      </c>
      <c r="QG33" s="35">
        <v>0</v>
      </c>
      <c r="QH33" s="35">
        <v>0</v>
      </c>
      <c r="QI33" s="35">
        <v>0</v>
      </c>
      <c r="QJ33" s="35">
        <v>0</v>
      </c>
      <c r="QK33" s="35">
        <v>0</v>
      </c>
      <c r="QL33" s="35">
        <v>0</v>
      </c>
      <c r="QM33" s="35">
        <v>0</v>
      </c>
      <c r="QN33" s="35">
        <v>0</v>
      </c>
      <c r="QO33" s="42">
        <v>110943.31077996653</v>
      </c>
      <c r="QP33" s="42">
        <v>110943.31077996653</v>
      </c>
      <c r="QQ33" s="42">
        <v>110943.31077996653</v>
      </c>
      <c r="QR33" s="42">
        <v>110943.31077996653</v>
      </c>
      <c r="QS33" s="42">
        <v>110943.31077996653</v>
      </c>
      <c r="QT33" s="42">
        <v>110943.31077996653</v>
      </c>
      <c r="QU33" s="42">
        <v>110943.31077996653</v>
      </c>
      <c r="QV33" s="35">
        <v>19421.884053285932</v>
      </c>
      <c r="QW33" s="35">
        <v>19769.747382787056</v>
      </c>
      <c r="QX33" s="35">
        <v>20123.841255920008</v>
      </c>
      <c r="QY33" s="35">
        <v>20484.27726729936</v>
      </c>
      <c r="QZ33" s="35">
        <v>20851.169010297861</v>
      </c>
      <c r="RA33" s="35">
        <v>21224.632112848107</v>
      </c>
      <c r="RB33" s="35">
        <v>21604.784273882164</v>
      </c>
      <c r="RC33" s="35">
        <v>21991.745300425449</v>
      </c>
      <c r="RD33" s="35">
        <v>22385.637145354412</v>
      </c>
      <c r="RE33" s="35">
        <v>22786.583945830585</v>
      </c>
      <c r="RF33" s="35">
        <v>23194.712062423583</v>
      </c>
      <c r="RG33" s="35">
        <v>0</v>
      </c>
      <c r="RH33" s="35">
        <v>0</v>
      </c>
      <c r="RI33" s="35">
        <v>0</v>
      </c>
      <c r="RJ33" s="35">
        <v>0</v>
      </c>
      <c r="RK33" s="35">
        <v>0</v>
      </c>
      <c r="RL33" s="35">
        <v>0</v>
      </c>
      <c r="RM33" s="35">
        <v>0</v>
      </c>
      <c r="RN33" s="35">
        <v>0</v>
      </c>
      <c r="RO33" s="42">
        <v>151074.95832810435</v>
      </c>
      <c r="RP33" s="42">
        <v>151074.95832810435</v>
      </c>
      <c r="RQ33" s="42">
        <v>151074.95832810435</v>
      </c>
      <c r="RR33" s="42">
        <v>151074.95832810435</v>
      </c>
      <c r="RS33" s="42">
        <v>151074.95832810435</v>
      </c>
      <c r="RT33" s="42">
        <v>151074.95832810435</v>
      </c>
      <c r="RU33" s="42">
        <v>151074.95832810435</v>
      </c>
      <c r="RV33" s="35">
        <v>44692.287745812675</v>
      </c>
      <c r="RW33" s="35">
        <v>46267.604514728999</v>
      </c>
      <c r="RX33" s="35">
        <v>47898.44815522898</v>
      </c>
      <c r="RY33" s="35">
        <v>49586.775882221758</v>
      </c>
      <c r="RZ33" s="35">
        <v>51334.613898660988</v>
      </c>
      <c r="SA33" s="35">
        <v>53144.059827236924</v>
      </c>
      <c r="SB33" s="35">
        <v>55017.285227786982</v>
      </c>
      <c r="SC33" s="35">
        <v>56956.538203435019</v>
      </c>
      <c r="SD33" s="35">
        <v>58964.146098596044</v>
      </c>
      <c r="SE33" s="35">
        <v>61042.518292077119</v>
      </c>
      <c r="SF33" s="35">
        <v>63194.149088632315</v>
      </c>
      <c r="SG33" s="35">
        <v>0</v>
      </c>
      <c r="SH33" s="35">
        <v>0</v>
      </c>
      <c r="SI33" s="35">
        <v>0</v>
      </c>
      <c r="SJ33" s="35">
        <v>0</v>
      </c>
      <c r="SK33" s="35">
        <v>0</v>
      </c>
      <c r="SL33" s="35">
        <v>0</v>
      </c>
      <c r="SM33" s="35">
        <v>0</v>
      </c>
      <c r="SN33" s="35">
        <v>0</v>
      </c>
      <c r="SO33" s="42">
        <v>134219.14575635892</v>
      </c>
      <c r="SP33" s="42">
        <v>134219.14575635892</v>
      </c>
      <c r="SQ33" s="42">
        <v>134219.14575635892</v>
      </c>
      <c r="SR33" s="42">
        <v>134219.14575635892</v>
      </c>
      <c r="SS33" s="42">
        <v>134219.14575635892</v>
      </c>
      <c r="ST33" s="42">
        <v>134219.14575635892</v>
      </c>
      <c r="SU33" s="42">
        <v>134219.14575635892</v>
      </c>
      <c r="SV33" s="35">
        <v>19421.884053285932</v>
      </c>
      <c r="SW33" s="35">
        <v>19769.747382787056</v>
      </c>
      <c r="SX33" s="35">
        <v>20123.841255920008</v>
      </c>
      <c r="SY33" s="35">
        <v>20484.27726729936</v>
      </c>
      <c r="SZ33" s="35">
        <v>20851.169010297861</v>
      </c>
      <c r="TA33" s="35">
        <v>21224.632112848107</v>
      </c>
      <c r="TB33" s="35">
        <v>21604.784273882164</v>
      </c>
      <c r="TC33" s="35">
        <v>21991.745300425449</v>
      </c>
      <c r="TD33" s="35">
        <v>22385.637145354412</v>
      </c>
      <c r="TE33" s="35">
        <v>22786.583945830585</v>
      </c>
      <c r="TF33" s="35">
        <v>23194.712062423583</v>
      </c>
      <c r="TG33" s="43">
        <v>0</v>
      </c>
      <c r="TH33" s="43">
        <v>0</v>
      </c>
      <c r="TI33" s="43">
        <v>0</v>
      </c>
      <c r="TJ33" s="43">
        <v>0</v>
      </c>
      <c r="TK33" s="43">
        <v>0</v>
      </c>
      <c r="TL33" s="43">
        <v>0</v>
      </c>
      <c r="TM33" s="43">
        <v>0</v>
      </c>
      <c r="TN33" s="43">
        <v>0</v>
      </c>
      <c r="TO33" s="43">
        <v>437743.42947544437</v>
      </c>
      <c r="TP33" s="43">
        <v>453173.03936379135</v>
      </c>
      <c r="TQ33" s="43">
        <v>0</v>
      </c>
      <c r="TR33" s="43">
        <v>485683.02107890561</v>
      </c>
      <c r="TS33" s="43">
        <v>502802.40892128035</v>
      </c>
      <c r="TT33" s="43">
        <v>0</v>
      </c>
      <c r="TU33" s="43">
        <v>0</v>
      </c>
      <c r="TV33" s="43">
        <v>0</v>
      </c>
      <c r="TW33" s="43">
        <v>0</v>
      </c>
      <c r="TX33" s="43">
        <v>0</v>
      </c>
      <c r="TY33" s="43">
        <v>0</v>
      </c>
      <c r="TZ33" s="43">
        <v>0</v>
      </c>
      <c r="UA33" s="43">
        <v>0</v>
      </c>
      <c r="UB33" s="43">
        <v>0</v>
      </c>
      <c r="UC33" s="43">
        <v>0</v>
      </c>
      <c r="UD33" s="43">
        <v>0</v>
      </c>
      <c r="UE33" s="43">
        <v>0</v>
      </c>
      <c r="UF33" s="43">
        <v>0</v>
      </c>
      <c r="UG33" s="43">
        <v>0</v>
      </c>
      <c r="UH33" s="43">
        <v>0</v>
      </c>
      <c r="UI33" s="43">
        <v>0</v>
      </c>
      <c r="UJ33" s="43">
        <v>0</v>
      </c>
      <c r="UK33" s="43">
        <v>0</v>
      </c>
      <c r="UL33" s="43">
        <v>0</v>
      </c>
      <c r="UM33" s="43">
        <v>0</v>
      </c>
      <c r="UN33" s="43">
        <v>0</v>
      </c>
      <c r="UO33" s="43">
        <v>414289.96870373649</v>
      </c>
      <c r="UP33" s="43">
        <v>421710.27290783805</v>
      </c>
      <c r="UQ33" s="43">
        <v>0</v>
      </c>
      <c r="UR33" s="43">
        <v>436951.9746233013</v>
      </c>
      <c r="US33" s="43">
        <v>444778.17564002535</v>
      </c>
      <c r="UT33" s="43">
        <v>0</v>
      </c>
      <c r="UU33" s="43">
        <v>0</v>
      </c>
      <c r="UV33" s="43">
        <v>0</v>
      </c>
      <c r="UW33" s="43">
        <v>0</v>
      </c>
      <c r="UX33" s="43">
        <v>0</v>
      </c>
      <c r="UY33" s="43">
        <v>0</v>
      </c>
      <c r="UZ33" s="43">
        <v>0</v>
      </c>
      <c r="VA33" s="43">
        <v>0</v>
      </c>
      <c r="VB33" s="43">
        <v>0</v>
      </c>
      <c r="VC33" s="43">
        <v>0</v>
      </c>
      <c r="VD33" s="43">
        <v>0</v>
      </c>
      <c r="VE33" s="43">
        <v>0</v>
      </c>
      <c r="VF33" s="43">
        <v>0</v>
      </c>
      <c r="VG33" s="35"/>
      <c r="VH33" s="35"/>
      <c r="VI33" s="35"/>
      <c r="VJ33" s="43">
        <v>0</v>
      </c>
      <c r="VK33" s="43">
        <v>0</v>
      </c>
      <c r="VL33" s="43">
        <v>0</v>
      </c>
      <c r="VM33" s="43">
        <v>0</v>
      </c>
      <c r="VN33" s="43">
        <v>0</v>
      </c>
      <c r="VO33" s="43">
        <v>437743.42947544437</v>
      </c>
      <c r="VP33" s="43">
        <v>453173.03936379135</v>
      </c>
      <c r="VQ33" s="43">
        <v>0</v>
      </c>
      <c r="VR33" s="43">
        <v>485683.02107890561</v>
      </c>
      <c r="VS33" s="43">
        <v>502802.40892128035</v>
      </c>
      <c r="VT33" s="43">
        <v>0</v>
      </c>
      <c r="VU33" s="43">
        <v>538872.73019037978</v>
      </c>
      <c r="VV33" s="43">
        <v>557866.95248235017</v>
      </c>
      <c r="VW33" s="43">
        <v>0</v>
      </c>
      <c r="VX33" s="43">
        <v>597887.52486708236</v>
      </c>
      <c r="VY33" s="43">
        <v>618961.90461702656</v>
      </c>
      <c r="VZ33" s="43">
        <v>0</v>
      </c>
      <c r="WA33" s="43">
        <v>663365.34095053317</v>
      </c>
      <c r="WB33" s="43">
        <v>686747.68717234267</v>
      </c>
      <c r="WC33" s="43">
        <v>0</v>
      </c>
      <c r="WD33" s="43">
        <v>736013.97800070583</v>
      </c>
      <c r="WE33" s="43">
        <v>761957.0482748386</v>
      </c>
      <c r="WF33" s="43">
        <v>0</v>
      </c>
      <c r="WG33" s="35"/>
      <c r="WH33" s="35"/>
      <c r="WI33" s="35"/>
      <c r="WJ33" s="43">
        <v>0</v>
      </c>
      <c r="WK33" s="43">
        <v>0</v>
      </c>
      <c r="WL33" s="43">
        <v>0</v>
      </c>
      <c r="WM33" s="43">
        <v>0</v>
      </c>
      <c r="WN33" s="43">
        <v>0</v>
      </c>
      <c r="WO33" s="43">
        <v>414289.96870373649</v>
      </c>
      <c r="WP33" s="43">
        <v>421710.27290783805</v>
      </c>
      <c r="WQ33" s="43">
        <v>0</v>
      </c>
      <c r="WR33" s="43">
        <v>436951.9746233013</v>
      </c>
      <c r="WS33" s="43">
        <v>444778.17564002535</v>
      </c>
      <c r="WT33" s="43">
        <v>0</v>
      </c>
      <c r="WU33" s="43">
        <v>460853.61111829436</v>
      </c>
      <c r="WV33" s="43">
        <v>469107.91184094088</v>
      </c>
      <c r="WW33" s="43">
        <v>0</v>
      </c>
      <c r="WX33" s="43">
        <v>486062.6870123914</v>
      </c>
      <c r="WY33" s="43">
        <v>494768.50485099363</v>
      </c>
      <c r="WZ33" s="43">
        <v>0</v>
      </c>
      <c r="XA33" s="43">
        <v>512650.72032833064</v>
      </c>
      <c r="XB33" s="43">
        <v>521832.7536447306</v>
      </c>
      <c r="XC33" s="43">
        <v>0</v>
      </c>
      <c r="XD33" s="43">
        <v>540693.14118418703</v>
      </c>
      <c r="XE33" s="43">
        <v>550377.43936116504</v>
      </c>
      <c r="XF33" s="43">
        <v>0</v>
      </c>
      <c r="XG33" s="44">
        <v>32.9</v>
      </c>
      <c r="XH33" s="44">
        <v>20</v>
      </c>
      <c r="XI33" s="44">
        <v>0.3</v>
      </c>
      <c r="XJ33" s="44">
        <v>0.24</v>
      </c>
      <c r="XK33" s="44">
        <v>42.9</v>
      </c>
      <c r="XL33" s="44">
        <v>20</v>
      </c>
      <c r="XM33" s="44">
        <v>0.3</v>
      </c>
      <c r="XN33" s="44">
        <v>0.24</v>
      </c>
      <c r="XO33" s="44">
        <v>110</v>
      </c>
      <c r="XP33" s="44">
        <v>15</v>
      </c>
      <c r="XQ33" s="44">
        <v>10</v>
      </c>
      <c r="XR33" s="44">
        <v>7.3</v>
      </c>
      <c r="XS33" s="44">
        <v>2</v>
      </c>
      <c r="XT33" s="44">
        <v>1</v>
      </c>
      <c r="XU33" s="44">
        <v>0</v>
      </c>
      <c r="XV33" s="25">
        <v>5</v>
      </c>
      <c r="XW33" s="44">
        <v>0</v>
      </c>
      <c r="XX33" s="44">
        <v>0</v>
      </c>
      <c r="XY33" s="25">
        <v>5</v>
      </c>
      <c r="XZ33" s="44">
        <v>0</v>
      </c>
      <c r="YA33" s="44">
        <v>17.399999999999999</v>
      </c>
      <c r="YB33" s="44">
        <v>17.399999999999999</v>
      </c>
      <c r="YC33" s="43">
        <f t="shared" si="68"/>
        <v>179137.18020591486</v>
      </c>
      <c r="YD33" s="45"/>
      <c r="YE33" s="46">
        <v>1.69</v>
      </c>
      <c r="YF33" s="46">
        <v>1.5649999999999999</v>
      </c>
      <c r="YG33" s="46">
        <v>1.423</v>
      </c>
      <c r="YH33" s="46">
        <v>2</v>
      </c>
      <c r="YI33" s="25">
        <v>0.65</v>
      </c>
      <c r="YJ33" s="25">
        <v>0.65</v>
      </c>
      <c r="YK33" s="81" t="s">
        <v>4374</v>
      </c>
      <c r="YL33" s="48">
        <v>0</v>
      </c>
      <c r="YM33" s="48">
        <v>0</v>
      </c>
      <c r="YN33" s="48">
        <v>0</v>
      </c>
      <c r="YO33" s="48">
        <v>0</v>
      </c>
      <c r="YP33" s="48">
        <v>0</v>
      </c>
      <c r="YQ33" s="48">
        <v>0</v>
      </c>
      <c r="YR33" s="48">
        <v>0</v>
      </c>
      <c r="YS33" s="48">
        <v>0</v>
      </c>
      <c r="YT33" s="48">
        <v>2999417.1414909093</v>
      </c>
      <c r="YU33" s="48">
        <v>2999417.1414909093</v>
      </c>
      <c r="YV33" s="48">
        <v>2999417.1414909093</v>
      </c>
      <c r="YW33" s="48">
        <v>2999417.1414909093</v>
      </c>
      <c r="YX33" s="48">
        <v>2999417.1414909093</v>
      </c>
      <c r="YY33" s="48">
        <v>2999417.1414909093</v>
      </c>
      <c r="YZ33" s="48">
        <v>2999417.1414909093</v>
      </c>
      <c r="ZA33" s="48">
        <v>1470376.2668372369</v>
      </c>
      <c r="ZB33" s="48">
        <v>1522204.1885345839</v>
      </c>
      <c r="ZC33" s="48">
        <v>1575858.9443070334</v>
      </c>
      <c r="ZD33" s="48">
        <v>1631404.9265250957</v>
      </c>
      <c r="ZE33" s="48">
        <v>1688908.7972659464</v>
      </c>
      <c r="ZF33" s="48">
        <v>1748439.5683160948</v>
      </c>
      <c r="ZG33" s="48">
        <v>1810068.6839941917</v>
      </c>
      <c r="ZH33" s="48">
        <v>1873870.1068930121</v>
      </c>
      <c r="ZI33" s="48">
        <v>1939920.4066438098</v>
      </c>
      <c r="ZJ33" s="48">
        <v>2008298.851809337</v>
      </c>
      <c r="ZK33" s="48">
        <v>2079087.505016003</v>
      </c>
      <c r="ZL33" s="49">
        <v>0</v>
      </c>
      <c r="ZM33" s="49">
        <v>0</v>
      </c>
      <c r="ZN33" s="49">
        <v>0</v>
      </c>
      <c r="ZO33" s="49">
        <v>0</v>
      </c>
      <c r="ZP33" s="49">
        <v>0</v>
      </c>
      <c r="ZQ33" s="49">
        <v>0</v>
      </c>
      <c r="ZR33" s="49">
        <v>0</v>
      </c>
      <c r="ZS33" s="49">
        <v>0</v>
      </c>
      <c r="ZT33" s="49">
        <v>5143519.3095710389</v>
      </c>
      <c r="ZU33" s="49">
        <v>5143519.3095710389</v>
      </c>
      <c r="ZV33" s="49">
        <v>5143519.3095710389</v>
      </c>
      <c r="ZW33" s="49">
        <v>5143519.3095710389</v>
      </c>
      <c r="ZX33" s="49">
        <v>5143519.3095710389</v>
      </c>
      <c r="ZY33" s="49">
        <v>5143519.3095710389</v>
      </c>
      <c r="ZZ33" s="49">
        <v>5143519.3095710389</v>
      </c>
      <c r="AAA33" s="49">
        <v>833198.82588596642</v>
      </c>
      <c r="AAB33" s="49">
        <v>848122.16272156464</v>
      </c>
      <c r="AAC33" s="49">
        <v>863312.78987896827</v>
      </c>
      <c r="AAD33" s="49">
        <v>878775.49476714246</v>
      </c>
      <c r="AAE33" s="49">
        <v>894515.15054177819</v>
      </c>
      <c r="AAF33" s="49">
        <v>910536.71764118376</v>
      </c>
      <c r="AAG33" s="49">
        <v>926845.2453495448</v>
      </c>
      <c r="AAH33" s="49">
        <v>943445.87338825176</v>
      </c>
      <c r="AAI33" s="49">
        <v>960343.8335357043</v>
      </c>
      <c r="AAJ33" s="49">
        <v>977544.45127613214</v>
      </c>
      <c r="AAK33" s="49">
        <v>995053.14747797174</v>
      </c>
      <c r="AAL33" s="49">
        <v>0</v>
      </c>
      <c r="AAM33" s="49">
        <v>0</v>
      </c>
      <c r="AAN33" s="49">
        <v>0</v>
      </c>
      <c r="AAO33" s="49">
        <v>0</v>
      </c>
      <c r="AAP33" s="49">
        <v>0</v>
      </c>
      <c r="AAQ33" s="49">
        <v>0</v>
      </c>
      <c r="AAR33" s="49">
        <v>0</v>
      </c>
      <c r="AAS33" s="49">
        <v>0</v>
      </c>
      <c r="AAT33" s="49">
        <v>14814721.466559997</v>
      </c>
      <c r="AAU33" s="49">
        <v>14814721.466559997</v>
      </c>
      <c r="AAV33" s="49">
        <v>14814721.466559997</v>
      </c>
      <c r="AAW33" s="49">
        <v>14814721.466559997</v>
      </c>
      <c r="AAX33" s="49">
        <v>14814721.466559997</v>
      </c>
      <c r="AAY33" s="49">
        <v>14814721.466559997</v>
      </c>
      <c r="AAZ33" s="49">
        <v>14814721.466559997</v>
      </c>
      <c r="ABA33" s="49">
        <v>4916151.6520393938</v>
      </c>
      <c r="ABB33" s="49">
        <v>5089436.4966201894</v>
      </c>
      <c r="ABC33" s="49">
        <v>5268829.2970751878</v>
      </c>
      <c r="ABD33" s="49">
        <v>5454545.3470443934</v>
      </c>
      <c r="ABE33" s="49">
        <v>5646807.5288527086</v>
      </c>
      <c r="ABF33" s="49">
        <v>5845846.5809960617</v>
      </c>
      <c r="ABG33" s="49">
        <v>6051901.3750565685</v>
      </c>
      <c r="ABH33" s="49">
        <v>6265219.2023778521</v>
      </c>
      <c r="ABI33" s="49">
        <v>6486056.0708455648</v>
      </c>
      <c r="ABJ33" s="49">
        <v>6714677.0121284835</v>
      </c>
      <c r="ABK33" s="49">
        <v>6951356.3997495547</v>
      </c>
      <c r="ABL33" s="50">
        <v>0</v>
      </c>
      <c r="ABM33" s="50">
        <v>0</v>
      </c>
      <c r="ABN33" s="50">
        <v>0</v>
      </c>
      <c r="ABO33" s="50">
        <v>0</v>
      </c>
      <c r="ABP33" s="50">
        <v>0</v>
      </c>
      <c r="ABQ33" s="50">
        <v>0</v>
      </c>
      <c r="ABR33" s="50">
        <v>0</v>
      </c>
      <c r="ABS33" s="50">
        <v>0</v>
      </c>
      <c r="ABT33" s="50">
        <v>809886.16869375564</v>
      </c>
      <c r="ABU33" s="50">
        <v>809886.16869375564</v>
      </c>
      <c r="ABV33" s="50">
        <v>809886.16869375564</v>
      </c>
      <c r="ABW33" s="50">
        <v>809886.16869375564</v>
      </c>
      <c r="ABX33" s="50">
        <v>809886.16869375564</v>
      </c>
      <c r="ABY33" s="50">
        <v>809886.16869375564</v>
      </c>
      <c r="ABZ33" s="50">
        <v>809886.16869375564</v>
      </c>
      <c r="ACA33" s="50">
        <v>141779.75358898731</v>
      </c>
      <c r="ACB33" s="50">
        <v>144319.15589434552</v>
      </c>
      <c r="ACC33" s="50">
        <v>146904.04116821606</v>
      </c>
      <c r="ACD33" s="50">
        <v>149535.22405128533</v>
      </c>
      <c r="ACE33" s="50">
        <v>152213.53377517438</v>
      </c>
      <c r="ACF33" s="50">
        <v>154939.81442379116</v>
      </c>
      <c r="ACG33" s="50">
        <v>157714.92519933978</v>
      </c>
      <c r="ACH33" s="50">
        <v>160539.74069310576</v>
      </c>
      <c r="ACI33" s="50">
        <v>163415.15116108721</v>
      </c>
      <c r="ACJ33" s="50">
        <v>166342.06280456326</v>
      </c>
      <c r="ACK33" s="50">
        <v>169321.39805569215</v>
      </c>
      <c r="ACL33" s="49">
        <v>0</v>
      </c>
      <c r="ACM33" s="49">
        <v>0</v>
      </c>
      <c r="ACN33" s="49">
        <v>0</v>
      </c>
      <c r="ACO33" s="49">
        <v>0</v>
      </c>
      <c r="ACP33" s="49">
        <v>0</v>
      </c>
      <c r="ACQ33" s="49">
        <v>0</v>
      </c>
      <c r="ACR33" s="49">
        <v>0</v>
      </c>
      <c r="ACS33" s="49">
        <v>0</v>
      </c>
      <c r="ACT33" s="49">
        <v>0</v>
      </c>
      <c r="ACU33" s="49">
        <v>0</v>
      </c>
      <c r="ACV33" s="49">
        <v>0</v>
      </c>
      <c r="ACW33" s="49">
        <v>0</v>
      </c>
      <c r="ACX33" s="49">
        <v>0</v>
      </c>
      <c r="ACY33" s="49">
        <v>0</v>
      </c>
      <c r="ACZ33" s="49">
        <v>0</v>
      </c>
      <c r="ADA33" s="49">
        <v>0</v>
      </c>
      <c r="ADB33" s="49">
        <v>0</v>
      </c>
      <c r="ADC33" s="49">
        <v>0</v>
      </c>
      <c r="ADD33" s="49">
        <v>0</v>
      </c>
      <c r="ADE33" s="49">
        <v>0</v>
      </c>
      <c r="ADF33" s="49">
        <v>0</v>
      </c>
      <c r="ADG33" s="49">
        <v>0</v>
      </c>
      <c r="ADH33" s="49">
        <v>0</v>
      </c>
      <c r="ADI33" s="49">
        <v>0</v>
      </c>
      <c r="ADJ33" s="49">
        <v>0</v>
      </c>
      <c r="ADK33" s="49">
        <v>0</v>
      </c>
      <c r="ADL33" s="50">
        <v>0</v>
      </c>
      <c r="ADM33" s="50">
        <v>0</v>
      </c>
      <c r="ADN33" s="50">
        <v>0</v>
      </c>
      <c r="ADO33" s="50">
        <v>0</v>
      </c>
      <c r="ADP33" s="50">
        <v>0</v>
      </c>
      <c r="ADQ33" s="50">
        <v>0</v>
      </c>
      <c r="ADR33" s="50">
        <v>0</v>
      </c>
      <c r="ADS33" s="50">
        <v>0</v>
      </c>
      <c r="ADT33" s="50">
        <v>0</v>
      </c>
      <c r="ADU33" s="50">
        <v>0</v>
      </c>
      <c r="ADV33" s="50">
        <v>0</v>
      </c>
      <c r="ADW33" s="50">
        <v>0</v>
      </c>
      <c r="ADX33" s="50">
        <v>0</v>
      </c>
      <c r="ADY33" s="50">
        <v>0</v>
      </c>
      <c r="ADZ33" s="50">
        <v>0</v>
      </c>
      <c r="AEA33" s="50">
        <v>0</v>
      </c>
      <c r="AEB33" s="50">
        <v>0</v>
      </c>
      <c r="AEC33" s="50">
        <v>0</v>
      </c>
      <c r="AED33" s="50">
        <v>0</v>
      </c>
      <c r="AEE33" s="50">
        <v>0</v>
      </c>
      <c r="AEF33" s="50">
        <v>0</v>
      </c>
      <c r="AEG33" s="50">
        <v>0</v>
      </c>
      <c r="AEH33" s="50">
        <v>0</v>
      </c>
      <c r="AEI33" s="50">
        <v>0</v>
      </c>
      <c r="AEJ33" s="50">
        <v>0</v>
      </c>
      <c r="AEK33" s="50">
        <v>0</v>
      </c>
      <c r="AEL33" s="48">
        <v>0</v>
      </c>
      <c r="AEM33" s="48">
        <v>0</v>
      </c>
      <c r="AEN33" s="48">
        <v>0</v>
      </c>
      <c r="AEO33" s="48">
        <v>0</v>
      </c>
      <c r="AEP33" s="48">
        <v>0</v>
      </c>
      <c r="AEQ33" s="48">
        <v>0</v>
      </c>
      <c r="AER33" s="48">
        <v>0</v>
      </c>
      <c r="AES33" s="48">
        <v>0</v>
      </c>
      <c r="AET33" s="48">
        <v>86598.337576971127</v>
      </c>
      <c r="AEU33" s="48">
        <v>107747.21777324911</v>
      </c>
      <c r="AEV33" s="48">
        <v>130279.42022896613</v>
      </c>
      <c r="AEW33" s="48">
        <v>154266.18789251475</v>
      </c>
      <c r="AEX33" s="48">
        <v>179782.06738888437</v>
      </c>
      <c r="AEY33" s="48">
        <v>206905.05340198253</v>
      </c>
      <c r="AEZ33" s="48">
        <v>235716.73913077597</v>
      </c>
      <c r="AFA33" s="48">
        <v>244025.29862942899</v>
      </c>
      <c r="AFB33" s="48">
        <v>252626.71879295117</v>
      </c>
      <c r="AFC33" s="48">
        <v>261531.32239378514</v>
      </c>
      <c r="AFD33" s="48">
        <v>270749.79606215103</v>
      </c>
      <c r="AFE33" s="48">
        <v>280293.20311133191</v>
      </c>
      <c r="AFF33" s="48">
        <v>290172.99681502162</v>
      </c>
      <c r="AFG33" s="48">
        <v>300401.03415267757</v>
      </c>
      <c r="AFH33" s="48">
        <v>310989.59003936691</v>
      </c>
      <c r="AFI33" s="48">
        <v>321951.37205719069</v>
      </c>
      <c r="AFJ33" s="48">
        <v>333299.53570595919</v>
      </c>
      <c r="AFK33" s="48">
        <v>345047.70019142673</v>
      </c>
      <c r="AFL33" s="49">
        <v>0</v>
      </c>
      <c r="AFM33" s="49">
        <v>0</v>
      </c>
      <c r="AFN33" s="49">
        <v>0</v>
      </c>
      <c r="AFO33" s="49">
        <v>0</v>
      </c>
      <c r="AFP33" s="49">
        <v>0</v>
      </c>
      <c r="AFQ33" s="49">
        <v>0</v>
      </c>
      <c r="AFR33" s="49">
        <v>0</v>
      </c>
      <c r="AFS33" s="49">
        <v>0</v>
      </c>
      <c r="AFT33" s="49">
        <v>81348.446426209994</v>
      </c>
      <c r="AFU33" s="49">
        <v>131794.73725673667</v>
      </c>
      <c r="AFV33" s="49">
        <v>184022.00794682832</v>
      </c>
      <c r="AFW33" s="49">
        <v>238077.8732051719</v>
      </c>
      <c r="AFX33" s="49">
        <v>294011.08204593218</v>
      </c>
      <c r="AFY33" s="49">
        <v>351871.54314679821</v>
      </c>
      <c r="AFZ33" s="49">
        <v>411710.35075151536</v>
      </c>
      <c r="AGA33" s="49">
        <v>419084.45168886695</v>
      </c>
      <c r="AGB33" s="49">
        <v>426590.62937516352</v>
      </c>
      <c r="AGC33" s="49">
        <v>434231.24942321121</v>
      </c>
      <c r="AGD33" s="49">
        <v>442008.71981605951</v>
      </c>
      <c r="AGE33" s="49">
        <v>449925.49166588939</v>
      </c>
      <c r="AGF33" s="49">
        <v>457984.05998649559</v>
      </c>
      <c r="AGG33" s="49">
        <v>466186.96447960316</v>
      </c>
      <c r="AGH33" s="49">
        <v>474536.7903352686</v>
      </c>
      <c r="AGI33" s="49">
        <v>483036.16904661682</v>
      </c>
      <c r="AGJ33" s="49">
        <v>491687.77923916979</v>
      </c>
      <c r="AGK33" s="49">
        <v>500494.34751503076</v>
      </c>
      <c r="AGL33" s="49">
        <v>0</v>
      </c>
      <c r="AGM33" s="49">
        <v>0</v>
      </c>
      <c r="AGN33" s="49">
        <v>0</v>
      </c>
      <c r="AGO33" s="49">
        <v>0</v>
      </c>
      <c r="AGP33" s="49">
        <v>0</v>
      </c>
      <c r="AGQ33" s="49">
        <v>0</v>
      </c>
      <c r="AGR33" s="49">
        <v>0</v>
      </c>
      <c r="AGS33" s="49">
        <v>0</v>
      </c>
      <c r="AGT33" s="49">
        <v>831344.66438193666</v>
      </c>
      <c r="AGU33" s="49">
        <v>1721295.9142221324</v>
      </c>
      <c r="AGV33" s="49">
        <v>2672952.4028285062</v>
      </c>
      <c r="AGW33" s="49">
        <v>3689558.4122296707</v>
      </c>
      <c r="AGX33" s="49">
        <v>4774510.2695886306</v>
      </c>
      <c r="AGY33" s="49">
        <v>5931363.0350158941</v>
      </c>
      <c r="AGZ33" s="49">
        <v>7163837.4719426967</v>
      </c>
      <c r="AHA33" s="49">
        <v>7416348.8977065384</v>
      </c>
      <c r="AHB33" s="49">
        <v>7677760.8632147573</v>
      </c>
      <c r="AHC33" s="49">
        <v>7948387.0952918008</v>
      </c>
      <c r="AHD33" s="49">
        <v>8228552.3790263534</v>
      </c>
      <c r="AHE33" s="49">
        <v>8518592.9475537892</v>
      </c>
      <c r="AHF33" s="49">
        <v>8818856.8855776787</v>
      </c>
      <c r="AHG33" s="49">
        <v>9129704.547114674</v>
      </c>
      <c r="AHH33" s="49">
        <v>9451508.9879640825</v>
      </c>
      <c r="AHI33" s="49">
        <v>9784656.4134211484</v>
      </c>
      <c r="AHJ33" s="49">
        <v>10129546.641771385</v>
      </c>
      <c r="AHK33" s="49">
        <v>10486593.584122157</v>
      </c>
      <c r="AHL33" s="50">
        <v>0</v>
      </c>
      <c r="AHM33" s="50">
        <v>0</v>
      </c>
      <c r="AHN33" s="50">
        <v>0</v>
      </c>
      <c r="AHO33" s="50">
        <v>0</v>
      </c>
      <c r="AHP33" s="50">
        <v>0</v>
      </c>
      <c r="AHQ33" s="50">
        <v>0</v>
      </c>
      <c r="AHR33" s="50">
        <v>0</v>
      </c>
      <c r="AHS33" s="50">
        <v>0</v>
      </c>
      <c r="AHT33" s="50">
        <v>103050.27792966891</v>
      </c>
      <c r="AHU33" s="50">
        <v>209792.00131213455</v>
      </c>
      <c r="AHV33" s="50">
        <v>320324.34578625549</v>
      </c>
      <c r="AHW33" s="50">
        <v>434748.85542351991</v>
      </c>
      <c r="AHX33" s="50">
        <v>553169.49575398106</v>
      </c>
      <c r="AHY33" s="50">
        <v>675692.70793188375</v>
      </c>
      <c r="AHZ33" s="50">
        <v>802427.46406479494</v>
      </c>
      <c r="AIA33" s="50">
        <v>816799.65826422651</v>
      </c>
      <c r="AIB33" s="50">
        <v>831429.27132748894</v>
      </c>
      <c r="AIC33" s="50">
        <v>846320.9138568698</v>
      </c>
      <c r="AID33" s="50">
        <v>861479.27903467126</v>
      </c>
      <c r="AIE33" s="50">
        <v>876909.14410229167</v>
      </c>
      <c r="AIF33" s="50">
        <v>892615.3718657993</v>
      </c>
      <c r="AIG33" s="50">
        <v>908602.91222847207</v>
      </c>
      <c r="AIH33" s="50">
        <v>924876.80375078693</v>
      </c>
      <c r="AII33" s="50">
        <v>941442.17523834924</v>
      </c>
      <c r="AIJ33" s="50">
        <v>958304.24735826382</v>
      </c>
      <c r="AIK33" s="50">
        <v>975468.33428445726</v>
      </c>
      <c r="AIL33" s="49">
        <v>0</v>
      </c>
      <c r="AIM33" s="49">
        <v>0</v>
      </c>
      <c r="AIN33" s="49">
        <v>0</v>
      </c>
      <c r="AIO33" s="49">
        <v>0</v>
      </c>
      <c r="AIP33" s="49">
        <v>0</v>
      </c>
      <c r="AIQ33" s="49">
        <v>0</v>
      </c>
      <c r="AIR33" s="49">
        <v>0</v>
      </c>
      <c r="AIS33" s="49">
        <v>0</v>
      </c>
      <c r="AIT33" s="49">
        <v>0</v>
      </c>
      <c r="AIU33" s="49">
        <v>0</v>
      </c>
      <c r="AIV33" s="49">
        <v>0</v>
      </c>
      <c r="AIW33" s="49">
        <v>0</v>
      </c>
      <c r="AIX33" s="49">
        <v>0</v>
      </c>
      <c r="AIY33" s="49">
        <v>0</v>
      </c>
      <c r="AIZ33" s="49">
        <v>0</v>
      </c>
      <c r="AJA33" s="49">
        <v>0</v>
      </c>
      <c r="AJB33" s="49">
        <v>0</v>
      </c>
      <c r="AJC33" s="49">
        <v>0</v>
      </c>
      <c r="AJD33" s="49">
        <v>0</v>
      </c>
      <c r="AJE33" s="49">
        <v>0</v>
      </c>
      <c r="AJF33" s="49">
        <v>0</v>
      </c>
      <c r="AJG33" s="49">
        <v>0</v>
      </c>
      <c r="AJH33" s="49">
        <v>0</v>
      </c>
      <c r="AJI33" s="49">
        <v>0</v>
      </c>
      <c r="AJJ33" s="49">
        <v>0</v>
      </c>
      <c r="AJK33" s="49">
        <v>0</v>
      </c>
      <c r="AJL33" s="50">
        <v>0</v>
      </c>
      <c r="AJM33" s="50">
        <v>0</v>
      </c>
      <c r="AJN33" s="50">
        <v>0</v>
      </c>
      <c r="AJO33" s="50">
        <v>0</v>
      </c>
      <c r="AJP33" s="50">
        <v>0</v>
      </c>
      <c r="AJQ33" s="50">
        <v>0</v>
      </c>
      <c r="AJR33" s="50">
        <v>0</v>
      </c>
      <c r="AJS33" s="50">
        <v>0</v>
      </c>
      <c r="AJT33" s="50">
        <v>0</v>
      </c>
      <c r="AJU33" s="50">
        <v>0</v>
      </c>
      <c r="AJV33" s="50">
        <v>0</v>
      </c>
      <c r="AJW33" s="50">
        <v>0</v>
      </c>
      <c r="AJX33" s="50">
        <v>0</v>
      </c>
      <c r="AJY33" s="50">
        <v>0</v>
      </c>
      <c r="AJZ33" s="50">
        <v>0</v>
      </c>
      <c r="AKA33" s="50">
        <v>0</v>
      </c>
      <c r="AKB33" s="50">
        <v>0</v>
      </c>
      <c r="AKC33" s="50">
        <v>0</v>
      </c>
      <c r="AKD33" s="50">
        <v>0</v>
      </c>
      <c r="AKE33" s="50">
        <v>0</v>
      </c>
      <c r="AKF33" s="50">
        <v>0</v>
      </c>
      <c r="AKG33" s="50">
        <v>0</v>
      </c>
      <c r="AKH33" s="50">
        <v>0</v>
      </c>
      <c r="AKI33" s="50">
        <v>0</v>
      </c>
      <c r="AKJ33" s="50">
        <v>0</v>
      </c>
      <c r="AKK33" s="50">
        <v>0</v>
      </c>
      <c r="AKL33" s="51">
        <v>0</v>
      </c>
      <c r="AKM33" s="51">
        <v>0</v>
      </c>
      <c r="AKN33" s="51">
        <v>0</v>
      </c>
      <c r="AKO33" s="51">
        <v>0</v>
      </c>
      <c r="AKP33" s="51">
        <v>0</v>
      </c>
      <c r="AKQ33" s="51">
        <v>0</v>
      </c>
      <c r="AKR33" s="51">
        <v>0</v>
      </c>
      <c r="AKS33" s="51">
        <v>0</v>
      </c>
      <c r="AKT33" s="51">
        <v>1814884.2586051924</v>
      </c>
      <c r="AKU33" s="51">
        <v>1878855.4212022789</v>
      </c>
      <c r="AKV33" s="51">
        <v>0</v>
      </c>
      <c r="AKW33" s="51">
        <v>2013641.8053931426</v>
      </c>
      <c r="AKX33" s="51">
        <v>2084618.7873876283</v>
      </c>
      <c r="AKY33" s="51">
        <v>0</v>
      </c>
      <c r="AKZ33" s="51">
        <v>0</v>
      </c>
      <c r="ALA33" s="51">
        <v>0</v>
      </c>
      <c r="ALB33" s="51">
        <v>0</v>
      </c>
      <c r="ALC33" s="51">
        <v>0</v>
      </c>
      <c r="ALD33" s="51">
        <v>0</v>
      </c>
      <c r="ALE33" s="51">
        <v>0</v>
      </c>
      <c r="ALF33" s="51">
        <v>0</v>
      </c>
      <c r="ALG33" s="51">
        <v>0</v>
      </c>
      <c r="ALH33" s="51">
        <v>0</v>
      </c>
      <c r="ALI33" s="51">
        <v>0</v>
      </c>
      <c r="ALJ33" s="51">
        <v>0</v>
      </c>
      <c r="ALK33" s="51">
        <v>0</v>
      </c>
      <c r="ALL33" s="51">
        <v>0</v>
      </c>
      <c r="ALM33" s="51">
        <v>0</v>
      </c>
      <c r="ALN33" s="51">
        <v>0</v>
      </c>
      <c r="ALO33" s="51">
        <v>0</v>
      </c>
      <c r="ALP33" s="51">
        <v>0</v>
      </c>
      <c r="ALQ33" s="51">
        <v>0</v>
      </c>
      <c r="ALR33" s="51">
        <v>0</v>
      </c>
      <c r="ALS33" s="51">
        <v>0</v>
      </c>
      <c r="ALT33" s="51">
        <v>1717646.2102456915</v>
      </c>
      <c r="ALU33" s="51">
        <v>1748410.7914758965</v>
      </c>
      <c r="ALV33" s="51">
        <v>0</v>
      </c>
      <c r="ALW33" s="51">
        <v>1811602.8867882071</v>
      </c>
      <c r="ALX33" s="51">
        <v>1844050.3162035451</v>
      </c>
      <c r="ALY33" s="51">
        <v>0</v>
      </c>
      <c r="ALZ33" s="51">
        <v>0</v>
      </c>
      <c r="AMA33" s="51">
        <v>0</v>
      </c>
      <c r="AMB33" s="51">
        <v>0</v>
      </c>
      <c r="AMC33" s="51">
        <v>0</v>
      </c>
      <c r="AMD33" s="51">
        <v>0</v>
      </c>
      <c r="AME33" s="51">
        <v>0</v>
      </c>
      <c r="AMF33" s="51">
        <v>0</v>
      </c>
      <c r="AMG33" s="51">
        <v>0</v>
      </c>
      <c r="AMH33" s="51">
        <v>0</v>
      </c>
      <c r="AMI33" s="51">
        <v>0</v>
      </c>
      <c r="AMJ33" s="51">
        <v>0</v>
      </c>
      <c r="AMK33" s="51">
        <v>0</v>
      </c>
      <c r="AML33" s="50">
        <v>0</v>
      </c>
      <c r="AMM33" s="50">
        <v>0</v>
      </c>
      <c r="AMN33" s="50">
        <v>0</v>
      </c>
      <c r="AMO33" s="50">
        <v>0</v>
      </c>
      <c r="AMP33" s="50">
        <v>0</v>
      </c>
      <c r="AMQ33" s="50">
        <v>0</v>
      </c>
      <c r="AMR33" s="50">
        <v>0</v>
      </c>
      <c r="AMS33" s="50">
        <v>0</v>
      </c>
      <c r="AMT33" s="50">
        <v>1814884.2586051924</v>
      </c>
      <c r="AMU33" s="50">
        <v>1878855.4212022789</v>
      </c>
      <c r="AMV33" s="50">
        <v>0</v>
      </c>
      <c r="AMW33" s="50">
        <v>2013641.8053931426</v>
      </c>
      <c r="AMX33" s="50">
        <v>2084618.7873876283</v>
      </c>
      <c r="AMY33" s="50">
        <v>0</v>
      </c>
      <c r="AMZ33" s="50">
        <v>2234166.3393693147</v>
      </c>
      <c r="ANA33" s="50">
        <v>2312916.3849918237</v>
      </c>
      <c r="ANB33" s="50">
        <v>0</v>
      </c>
      <c r="ANC33" s="50">
        <v>2478841.6780989235</v>
      </c>
      <c r="AND33" s="50">
        <v>2566216.0565421921</v>
      </c>
      <c r="ANE33" s="50">
        <v>0</v>
      </c>
      <c r="ANF33" s="50">
        <v>2750312.7035809103</v>
      </c>
      <c r="ANG33" s="50">
        <v>2847255.9110165327</v>
      </c>
      <c r="ANH33" s="50">
        <v>0</v>
      </c>
      <c r="ANI33" s="50">
        <v>3051513.9527909262</v>
      </c>
      <c r="ANJ33" s="50">
        <v>3159073.9221474808</v>
      </c>
      <c r="ANK33" s="50">
        <v>0</v>
      </c>
      <c r="ANL33" s="50">
        <v>0</v>
      </c>
      <c r="ANM33" s="50">
        <v>0</v>
      </c>
      <c r="ANN33" s="50">
        <v>0</v>
      </c>
      <c r="ANO33" s="50">
        <v>0</v>
      </c>
      <c r="ANP33" s="50">
        <v>0</v>
      </c>
      <c r="ANQ33" s="50">
        <v>0</v>
      </c>
      <c r="ANR33" s="50">
        <v>0</v>
      </c>
      <c r="ANS33" s="50">
        <v>0</v>
      </c>
      <c r="ANT33" s="50">
        <v>1717646.2102456915</v>
      </c>
      <c r="ANU33" s="50">
        <v>1748410.7914758965</v>
      </c>
      <c r="ANV33" s="50">
        <v>0</v>
      </c>
      <c r="ANW33" s="50">
        <v>1811602.8867882071</v>
      </c>
      <c r="ANX33" s="50">
        <v>1844050.3162035451</v>
      </c>
      <c r="ANY33" s="50">
        <v>0</v>
      </c>
      <c r="ANZ33" s="50">
        <v>1910699.0716964484</v>
      </c>
      <c r="AOA33" s="50">
        <v>1944921.4024925409</v>
      </c>
      <c r="AOB33" s="50">
        <v>0</v>
      </c>
      <c r="AOC33" s="50">
        <v>2015215.9003533747</v>
      </c>
      <c r="AOD33" s="50">
        <v>2051310.2211122196</v>
      </c>
      <c r="AOE33" s="50">
        <v>0</v>
      </c>
      <c r="AOF33" s="50">
        <v>2125449.886481259</v>
      </c>
      <c r="AOG33" s="50">
        <v>2163518.5966110532</v>
      </c>
      <c r="AOH33" s="50">
        <v>0</v>
      </c>
      <c r="AOI33" s="50">
        <v>2241713.7633496393</v>
      </c>
      <c r="AOJ33" s="50">
        <v>2281864.8635913902</v>
      </c>
      <c r="AOK33" s="50">
        <v>0</v>
      </c>
      <c r="AOL33" s="52">
        <v>78613</v>
      </c>
      <c r="AOM33" s="53">
        <v>37734.239999999998</v>
      </c>
      <c r="AON33" s="52">
        <v>39064.299033281095</v>
      </c>
      <c r="AOO33" s="52">
        <v>40441.240076959446</v>
      </c>
      <c r="AOP33" s="52">
        <v>41866.71563129549</v>
      </c>
      <c r="AOQ33" s="52">
        <v>43342.436443990155</v>
      </c>
      <c r="AOR33" s="52">
        <v>44870.173563294557</v>
      </c>
      <c r="AOS33" s="52">
        <v>46451.760463487866</v>
      </c>
      <c r="AOT33" s="52">
        <v>48089.095245274162</v>
      </c>
      <c r="AOU33" s="52">
        <v>49784.142913738979</v>
      </c>
      <c r="AOV33" s="52">
        <v>51538.937736599481</v>
      </c>
      <c r="AOW33" s="52">
        <v>53355.585685578342</v>
      </c>
      <c r="AOX33" s="52">
        <v>55236.266963831382</v>
      </c>
      <c r="AOY33" s="52">
        <v>57183.238622462115</v>
      </c>
      <c r="AOZ33" s="52">
        <v>59198.837269263378</v>
      </c>
      <c r="APA33" s="52">
        <v>61285.481872936893</v>
      </c>
      <c r="APB33" s="52">
        <v>63445.676666156112</v>
      </c>
      <c r="APC33" s="52">
        <v>65682.014150956456</v>
      </c>
      <c r="APD33" s="52">
        <v>67997.178210059705</v>
      </c>
      <c r="APE33" s="52">
        <v>70393.947327866612</v>
      </c>
      <c r="APF33" s="52">
        <v>72875.197924983251</v>
      </c>
      <c r="APG33" s="52">
        <v>75443.907810282966</v>
      </c>
      <c r="APH33" s="52">
        <v>78103.15975464684</v>
      </c>
      <c r="API33" s="52">
        <v>80856.145190671639</v>
      </c>
      <c r="APJ33" s="52">
        <v>83706.168042785284</v>
      </c>
      <c r="APK33" s="52">
        <v>86656.648692366463</v>
      </c>
      <c r="APL33" s="52">
        <v>89711.128082627096</v>
      </c>
      <c r="APM33" s="54">
        <v>40878.76</v>
      </c>
      <c r="APN33" s="52">
        <v>41610.935185500028</v>
      </c>
      <c r="APO33" s="52">
        <v>42356.224284001866</v>
      </c>
      <c r="APP33" s="52">
        <v>43114.862177426709</v>
      </c>
      <c r="APQ33" s="52">
        <v>43887.087954641218</v>
      </c>
      <c r="APR33" s="52">
        <v>44673.144986807689</v>
      </c>
      <c r="APS33" s="52">
        <v>45473.281004083787</v>
      </c>
      <c r="APT33" s="52">
        <v>46287.748173696069</v>
      </c>
      <c r="APU33" s="52">
        <v>47116.803179411858</v>
      </c>
      <c r="APV33" s="52">
        <v>47960.707302434523</v>
      </c>
      <c r="APW33" s="52">
        <v>48819.726503747683</v>
      </c>
      <c r="APX33" s="52">
        <v>49694.131507934253</v>
      </c>
      <c r="APY33" s="52">
        <v>50584.197888496783</v>
      </c>
      <c r="APZ33" s="52">
        <v>51490.206154705935</v>
      </c>
      <c r="AQA33" s="52">
        <v>52412.441840004518</v>
      </c>
      <c r="AQB33" s="52">
        <v>53351.195591994903</v>
      </c>
      <c r="AQC33" s="52">
        <v>54306.763264038207</v>
      </c>
      <c r="AQD33" s="52">
        <v>55279.44600849408</v>
      </c>
      <c r="AQE33" s="52">
        <v>56269.550371630532</v>
      </c>
      <c r="AQF33" s="52">
        <v>57277.388390233631</v>
      </c>
      <c r="AQG33" s="52">
        <v>58303.277689947623</v>
      </c>
      <c r="AQH33" s="52">
        <v>59347.54158537637</v>
      </c>
      <c r="AQI33" s="52">
        <v>60410.509181977715</v>
      </c>
      <c r="AQJ33" s="52">
        <v>61492.515479782873</v>
      </c>
      <c r="AQK33" s="52">
        <v>62593.901478973479</v>
      </c>
      <c r="AQL33" s="52">
        <v>63715.014287349702</v>
      </c>
      <c r="AQM33" s="52">
        <v>2987</v>
      </c>
      <c r="AQN33" s="55">
        <v>1433.76</v>
      </c>
      <c r="AQO33" s="56">
        <v>1484.2972690574159</v>
      </c>
      <c r="AQP33" s="56">
        <v>1536.6158791787348</v>
      </c>
      <c r="AQQ33" s="56">
        <v>1590.7786191937676</v>
      </c>
      <c r="AQR33" s="56">
        <v>1646.8504911172274</v>
      </c>
      <c r="AQS33" s="56">
        <v>1704.8987881592211</v>
      </c>
      <c r="AQT33" s="56">
        <v>1764.9931754854576</v>
      </c>
      <c r="AQU33" s="56">
        <v>1827.2057738240997</v>
      </c>
      <c r="AQV33" s="56">
        <v>1891.6112460195941</v>
      </c>
      <c r="AQW33" s="56">
        <v>1958.2868866373585</v>
      </c>
      <c r="AQX33" s="56">
        <v>2027.3127147268583</v>
      </c>
      <c r="AQY33" s="56">
        <v>2098.7715698544048</v>
      </c>
      <c r="AQZ33" s="56">
        <v>2172.7492115209229</v>
      </c>
      <c r="ARA33" s="56">
        <v>2249.3344220840027</v>
      </c>
      <c r="ARB33" s="56">
        <v>2328.6191133077541</v>
      </c>
      <c r="ARC33" s="56">
        <v>2410.6984366683409</v>
      </c>
      <c r="ARD33" s="56">
        <v>2495.6708975475672</v>
      </c>
      <c r="ARE33" s="56">
        <v>2583.6384734515705</v>
      </c>
      <c r="ARF33" s="56">
        <v>2674.7067363964939</v>
      </c>
      <c r="ARG33" s="56">
        <v>2768.9849796080161</v>
      </c>
      <c r="ARH33" s="56">
        <v>2866.5863486867975</v>
      </c>
      <c r="ARI33" s="56">
        <v>2967.627977397251</v>
      </c>
      <c r="ARJ33" s="56">
        <v>3072.2311282426085</v>
      </c>
      <c r="ARK33" s="56">
        <v>3180.5213379949832</v>
      </c>
      <c r="ARL33" s="56">
        <v>3292.6285683550886</v>
      </c>
      <c r="ARM33" s="56">
        <v>3408.6873619224184</v>
      </c>
      <c r="ARN33" s="55">
        <v>1553.24</v>
      </c>
      <c r="ARO33" s="56">
        <v>1581.0599188313456</v>
      </c>
      <c r="ARP33" s="56">
        <v>1609.3781173128307</v>
      </c>
      <c r="ARQ33" s="56">
        <v>1638.2035200790399</v>
      </c>
      <c r="ARR33" s="56">
        <v>1667.5452116127524</v>
      </c>
      <c r="ARS33" s="56">
        <v>1697.4124391079661</v>
      </c>
      <c r="ART33" s="56">
        <v>1727.8146153842015</v>
      </c>
      <c r="ARU33" s="56">
        <v>1758.761321853003</v>
      </c>
      <c r="ARV33" s="56">
        <v>1790.2623115375725</v>
      </c>
      <c r="ARW33" s="56">
        <v>1822.3275121464883</v>
      </c>
      <c r="ARX33" s="56">
        <v>1854.9670292024766</v>
      </c>
      <c r="ARY33" s="56">
        <v>1888.1911492272218</v>
      </c>
      <c r="ARZ33" s="56">
        <v>1922.01034298322</v>
      </c>
      <c r="ASA33" s="56">
        <v>1956.4352687736966</v>
      </c>
      <c r="ASB33" s="56">
        <v>1991.4767758016292</v>
      </c>
      <c r="ASC33" s="56">
        <v>2027.1459075889327</v>
      </c>
      <c r="ASD33" s="56">
        <v>2063.453905456885</v>
      </c>
      <c r="ASE33" s="56">
        <v>2100.4122120688917</v>
      </c>
      <c r="ASF33" s="56">
        <v>2138.0324750367031</v>
      </c>
      <c r="ASG33" s="56">
        <v>2176.3265505912227</v>
      </c>
      <c r="ASH33" s="56">
        <v>2215.3065073190628</v>
      </c>
      <c r="ASI33" s="56">
        <v>2254.9846299660253</v>
      </c>
      <c r="ASJ33" s="56">
        <v>2295.3734233087071</v>
      </c>
      <c r="ASK33" s="56">
        <v>2336.4856160954473</v>
      </c>
      <c r="ASL33" s="56">
        <v>2378.3341650578627</v>
      </c>
      <c r="ASM33" s="56">
        <v>2420.9322589942317</v>
      </c>
      <c r="ASN33" s="57">
        <v>0.5</v>
      </c>
      <c r="ASO33" s="56">
        <v>37734.239999999998</v>
      </c>
      <c r="ASP33" s="56">
        <v>39064.299033281095</v>
      </c>
      <c r="ASQ33" s="56">
        <v>40441.240076959446</v>
      </c>
      <c r="ASR33" s="56">
        <v>41866.71563129549</v>
      </c>
      <c r="ASS33" s="56">
        <v>43342.436443990155</v>
      </c>
      <c r="AST33" s="56">
        <v>44870.173563294557</v>
      </c>
      <c r="ASU33" s="56">
        <v>46451.760463487866</v>
      </c>
      <c r="ASV33" s="56">
        <v>48089.095245274162</v>
      </c>
      <c r="ASW33" s="59">
        <v>42672.122497490549</v>
      </c>
      <c r="ASX33" s="59">
        <v>36813.526954713918</v>
      </c>
      <c r="ASY33" s="59">
        <v>30488.906106044764</v>
      </c>
      <c r="ASZ33" s="59">
        <v>23672.685841642018</v>
      </c>
      <c r="ATA33" s="59">
        <v>16338.068177846319</v>
      </c>
      <c r="ATB33" s="59">
        <v>8456.9767527519107</v>
      </c>
      <c r="ATC33" s="59">
        <v>0</v>
      </c>
      <c r="ATD33" s="59">
        <v>0</v>
      </c>
      <c r="ATE33" s="56">
        <v>0</v>
      </c>
      <c r="ATF33" s="56">
        <v>0</v>
      </c>
      <c r="ATG33" s="56">
        <v>0</v>
      </c>
      <c r="ATH33" s="56">
        <v>0</v>
      </c>
      <c r="ATI33" s="56">
        <v>0</v>
      </c>
      <c r="ATJ33" s="56">
        <v>0</v>
      </c>
      <c r="ATK33" s="56">
        <v>0</v>
      </c>
      <c r="ATL33" s="56">
        <v>0</v>
      </c>
      <c r="ATM33" s="56">
        <v>0</v>
      </c>
      <c r="ATN33" s="56">
        <v>0</v>
      </c>
      <c r="ATO33" s="56">
        <v>40878.76</v>
      </c>
      <c r="ATP33" s="56">
        <v>41610.935185500028</v>
      </c>
      <c r="ATQ33" s="56">
        <v>42356.224284001866</v>
      </c>
      <c r="ATR33" s="56">
        <v>43114.862177426709</v>
      </c>
      <c r="ATS33" s="56">
        <v>43887.087954641218</v>
      </c>
      <c r="ATT33" s="56">
        <v>44673.144986807689</v>
      </c>
      <c r="ATU33" s="56">
        <v>45473.281004083787</v>
      </c>
      <c r="ATV33" s="56">
        <v>46287.748173696069</v>
      </c>
      <c r="ATW33" s="59">
        <v>40385.831296638731</v>
      </c>
      <c r="ATX33" s="59">
        <v>34257.648073167518</v>
      </c>
      <c r="ATY33" s="59">
        <v>27896.986573570102</v>
      </c>
      <c r="ATZ33" s="59">
        <v>21297.484931971823</v>
      </c>
      <c r="AUA33" s="59">
        <v>14452.627968141936</v>
      </c>
      <c r="AUB33" s="59">
        <v>7355.743736386562</v>
      </c>
      <c r="AUC33" s="59">
        <v>0</v>
      </c>
      <c r="AUD33" s="59">
        <v>0</v>
      </c>
      <c r="AUE33" s="56">
        <v>0</v>
      </c>
      <c r="AUF33" s="56">
        <v>0</v>
      </c>
      <c r="AUG33" s="56">
        <v>0</v>
      </c>
      <c r="AUH33" s="56">
        <v>0</v>
      </c>
      <c r="AUI33" s="56">
        <v>0</v>
      </c>
      <c r="AUJ33" s="56">
        <v>0</v>
      </c>
      <c r="AUK33" s="56">
        <v>0</v>
      </c>
      <c r="AUL33" s="56">
        <v>0</v>
      </c>
      <c r="AUM33" s="56">
        <v>0</v>
      </c>
      <c r="AUN33" s="56">
        <v>0</v>
      </c>
      <c r="AUO33" s="58">
        <v>0.5</v>
      </c>
      <c r="AUP33" s="56">
        <v>1433.76</v>
      </c>
      <c r="AUQ33" s="56">
        <v>1484.2972690574159</v>
      </c>
      <c r="AUR33" s="56">
        <v>1536.6158791787348</v>
      </c>
      <c r="AUS33" s="56">
        <v>1590.7786191937676</v>
      </c>
      <c r="AUT33" s="56">
        <v>1646.8504911172274</v>
      </c>
      <c r="AUU33" s="56">
        <v>1704.8987881592211</v>
      </c>
      <c r="AUV33" s="56">
        <v>1764.9931754854576</v>
      </c>
      <c r="AUW33" s="56">
        <v>1827.2057738240997</v>
      </c>
      <c r="AUX33" s="59">
        <v>1621.3810680167949</v>
      </c>
      <c r="AUY33" s="59">
        <v>1398.7763475981133</v>
      </c>
      <c r="AUZ33" s="59">
        <v>1158.4644084153476</v>
      </c>
      <c r="AVA33" s="59">
        <v>899.47352993760205</v>
      </c>
      <c r="AVB33" s="59">
        <v>620.78548900597798</v>
      </c>
      <c r="AVC33" s="59">
        <v>321.3334888691432</v>
      </c>
      <c r="AVD33" s="59">
        <v>0</v>
      </c>
      <c r="AVE33" s="59">
        <v>0</v>
      </c>
      <c r="AVF33" s="56">
        <v>0</v>
      </c>
      <c r="AVG33" s="56">
        <v>0</v>
      </c>
      <c r="AVH33" s="56">
        <v>0</v>
      </c>
      <c r="AVI33" s="56">
        <v>0</v>
      </c>
      <c r="AVJ33" s="56">
        <v>0</v>
      </c>
      <c r="AVK33" s="56">
        <v>0</v>
      </c>
      <c r="AVL33" s="56">
        <v>0</v>
      </c>
      <c r="AVM33" s="56">
        <v>0</v>
      </c>
      <c r="AVN33" s="56">
        <v>0</v>
      </c>
      <c r="AVO33" s="56">
        <v>0</v>
      </c>
      <c r="AVP33" s="56">
        <v>1553.24</v>
      </c>
      <c r="AVQ33" s="56">
        <v>1581.0599188313456</v>
      </c>
      <c r="AVR33" s="56">
        <v>1609.3781173128307</v>
      </c>
      <c r="AVS33" s="56">
        <v>1638.2035200790399</v>
      </c>
      <c r="AVT33" s="56">
        <v>1667.5452116127524</v>
      </c>
      <c r="AVU33" s="56">
        <v>1697.4124391079661</v>
      </c>
      <c r="AVV33" s="56">
        <v>1727.8146153842015</v>
      </c>
      <c r="AVW33" s="56">
        <v>1758.761321853003</v>
      </c>
      <c r="AVX33" s="59">
        <v>1534.5105527464907</v>
      </c>
      <c r="AVY33" s="59">
        <v>1301.662508676063</v>
      </c>
      <c r="AVZ33" s="59">
        <v>1059.9811595442723</v>
      </c>
      <c r="AWA33" s="59">
        <v>809.22477824023781</v>
      </c>
      <c r="AWB33" s="59">
        <v>549.14581228091993</v>
      </c>
      <c r="AWC33" s="59">
        <v>279.49075268195662</v>
      </c>
      <c r="AWD33" s="59">
        <v>0</v>
      </c>
      <c r="AWE33" s="59">
        <v>0</v>
      </c>
      <c r="AWF33" s="56">
        <v>0</v>
      </c>
      <c r="AWG33" s="56">
        <v>0</v>
      </c>
      <c r="AWH33" s="56">
        <v>0</v>
      </c>
      <c r="AWI33" s="56">
        <v>0</v>
      </c>
      <c r="AWJ33" s="56">
        <v>0</v>
      </c>
      <c r="AWK33" s="56">
        <v>0</v>
      </c>
      <c r="AWL33" s="56">
        <v>0</v>
      </c>
      <c r="AWM33" s="56">
        <v>0</v>
      </c>
      <c r="AWN33" s="56">
        <v>0</v>
      </c>
      <c r="AWO33" s="56">
        <v>0</v>
      </c>
      <c r="AWP33" s="57">
        <v>0.76</v>
      </c>
      <c r="AWQ33" s="56">
        <v>37734.239999999998</v>
      </c>
      <c r="AWR33" s="56">
        <v>39064.299033281095</v>
      </c>
      <c r="AWS33" s="56">
        <v>40441.240076959446</v>
      </c>
      <c r="AWT33" s="56">
        <v>41866.71563129549</v>
      </c>
      <c r="AWU33" s="56">
        <v>43342.436443990155</v>
      </c>
      <c r="AWV33" s="56">
        <v>44870.173563294557</v>
      </c>
      <c r="AWW33" s="56">
        <v>46451.760463487866</v>
      </c>
      <c r="AWX33" s="56">
        <v>48089.095245274162</v>
      </c>
      <c r="AWY33" s="59">
        <v>14056.699175643947</v>
      </c>
      <c r="AWZ33" s="56">
        <v>14552.170655039854</v>
      </c>
      <c r="AXA33" s="56">
        <v>15065.106546516237</v>
      </c>
      <c r="AXB33" s="56">
        <v>15596.122436846508</v>
      </c>
      <c r="AXC33" s="56">
        <v>16145.855611048126</v>
      </c>
      <c r="AXD33" s="56">
        <v>16714.965817203778</v>
      </c>
      <c r="AXE33" s="56">
        <v>17304.136058241005</v>
      </c>
      <c r="AXF33" s="56">
        <v>17914.073411620549</v>
      </c>
      <c r="AXG33" s="56">
        <v>18545.509877917117</v>
      </c>
      <c r="AXH33" s="56">
        <v>19199.203259310976</v>
      </c>
      <c r="AXI33" s="56">
        <v>19875.938069044689</v>
      </c>
      <c r="AXJ33" s="56">
        <v>20576.526472936446</v>
      </c>
      <c r="AXK33" s="56">
        <v>21301.809264079897</v>
      </c>
      <c r="AXL33" s="56">
        <v>22052.656871900283</v>
      </c>
      <c r="AXM33" s="56">
        <v>22829.970406777873</v>
      </c>
      <c r="AXN33" s="56">
        <v>23634.682741492314</v>
      </c>
      <c r="AXO33" s="56">
        <v>24467.759630785826</v>
      </c>
      <c r="AXP33" s="56">
        <v>25330.200870388828</v>
      </c>
      <c r="AXQ33" s="56">
        <v>40878.76</v>
      </c>
      <c r="AXR33" s="56">
        <v>41610.935185500028</v>
      </c>
      <c r="AXS33" s="56">
        <v>42356.224284001866</v>
      </c>
      <c r="AXT33" s="56">
        <v>43114.862177426709</v>
      </c>
      <c r="AXU33" s="56">
        <v>43887.087954641218</v>
      </c>
      <c r="AXV33" s="56">
        <v>44673.144986807689</v>
      </c>
      <c r="AXW33" s="56">
        <v>45473.281004083787</v>
      </c>
      <c r="AXX33" s="56">
        <v>46287.748173696069</v>
      </c>
      <c r="AXY33" s="59">
        <v>13303.567956539819</v>
      </c>
      <c r="AXZ33" s="56">
        <v>13541.846767746218</v>
      </c>
      <c r="AYA33" s="56">
        <v>13784.393365764052</v>
      </c>
      <c r="AYB33" s="56">
        <v>14031.284190475553</v>
      </c>
      <c r="AYC33" s="56">
        <v>14282.597050869679</v>
      </c>
      <c r="AYD33" s="56">
        <v>14538.411149564028</v>
      </c>
      <c r="AYE33" s="56">
        <v>14798.807107765981</v>
      </c>
      <c r="AYF33" s="56">
        <v>15063.866990680914</v>
      </c>
      <c r="AYG33" s="56">
        <v>15333.674333375493</v>
      </c>
      <c r="AYH33" s="56">
        <v>15608.31416710421</v>
      </c>
      <c r="AYI33" s="56">
        <v>15887.873046107445</v>
      </c>
      <c r="AYJ33" s="56">
        <v>16172.439074889495</v>
      </c>
      <c r="AYK33" s="56">
        <v>16462.101935985211</v>
      </c>
      <c r="AYL33" s="56">
        <v>16756.952918223917</v>
      </c>
      <c r="AYM33" s="56">
        <v>17057.084945499591</v>
      </c>
      <c r="AYN33" s="56">
        <v>17362.59260605634</v>
      </c>
      <c r="AYO33" s="56">
        <v>17673.572182298394</v>
      </c>
      <c r="AYP33" s="56">
        <v>17990.121681134035</v>
      </c>
      <c r="AYQ33" s="60">
        <v>0.76</v>
      </c>
      <c r="AYR33" s="56">
        <v>1433.76</v>
      </c>
      <c r="AYS33" s="56">
        <v>1484.2972690574159</v>
      </c>
      <c r="AYT33" s="56">
        <v>1536.6158791787348</v>
      </c>
      <c r="AYU33" s="56">
        <v>1590.7786191937676</v>
      </c>
      <c r="AYV33" s="56">
        <v>1646.8504911172274</v>
      </c>
      <c r="AYW33" s="56">
        <v>1704.8987881592211</v>
      </c>
      <c r="AYX33" s="56">
        <v>1764.9931754854576</v>
      </c>
      <c r="AYY33" s="56">
        <v>1827.2057738240997</v>
      </c>
      <c r="AYZ33" s="59">
        <v>534.10199887612066</v>
      </c>
      <c r="AZA33" s="56">
        <v>552.92806210937181</v>
      </c>
      <c r="AZB33" s="56">
        <v>572.41770768758352</v>
      </c>
      <c r="AZC33" s="56">
        <v>592.59432560594962</v>
      </c>
      <c r="AZD33" s="56">
        <v>613.48213031179</v>
      </c>
      <c r="AZE33" s="56">
        <v>635.10618976489491</v>
      </c>
      <c r="AZF33" s="56">
        <v>657.4924555221894</v>
      </c>
      <c r="AZG33" s="56">
        <v>680.66779388282566</v>
      </c>
      <c r="AZH33" s="56">
        <v>704.66001813107778</v>
      </c>
      <c r="AZI33" s="56">
        <v>729.49792191573749</v>
      </c>
      <c r="AZJ33" s="56">
        <v>755.2113138060688</v>
      </c>
      <c r="AZK33" s="56">
        <v>781.83105306579273</v>
      </c>
      <c r="AZL33" s="56">
        <v>809.38908668803697</v>
      </c>
      <c r="AZM33" s="56">
        <v>837.91848773569438</v>
      </c>
      <c r="AZN33" s="56">
        <v>867.4534950332071</v>
      </c>
      <c r="AZO33" s="56">
        <v>898.02955425740697</v>
      </c>
      <c r="AZP33" s="56">
        <v>929.68336047673085</v>
      </c>
      <c r="AZQ33" s="56">
        <v>962.45290218985929</v>
      </c>
      <c r="AZR33" s="56">
        <v>1553.24</v>
      </c>
      <c r="AZS33" s="56">
        <v>1581.0599188313456</v>
      </c>
      <c r="AZT33" s="56">
        <v>1609.3781173128307</v>
      </c>
      <c r="AZU33" s="56">
        <v>1638.2035200790399</v>
      </c>
      <c r="AZV33" s="56">
        <v>1667.5452116127524</v>
      </c>
      <c r="AZW33" s="56">
        <v>1697.4124391079661</v>
      </c>
      <c r="AZX33" s="56">
        <v>1727.8146153842015</v>
      </c>
      <c r="AZY33" s="56">
        <v>1758.761321853003</v>
      </c>
      <c r="AZZ33" s="59">
        <v>505.48582914002048</v>
      </c>
      <c r="BAA33" s="56">
        <v>514.53953284136139</v>
      </c>
      <c r="BAB33" s="56">
        <v>523.75539648069923</v>
      </c>
      <c r="BAC33" s="56">
        <v>533.13632448768612</v>
      </c>
      <c r="BAD33" s="56">
        <v>542.6852733129092</v>
      </c>
      <c r="BAE33" s="56">
        <v>552.40525235963196</v>
      </c>
      <c r="BAF33" s="56">
        <v>562.29932493222475</v>
      </c>
      <c r="BAG33" s="56">
        <v>572.37060920158103</v>
      </c>
      <c r="BAH33" s="56">
        <v>582.62227918782628</v>
      </c>
      <c r="BAI33" s="56">
        <v>593.05756576062822</v>
      </c>
      <c r="BAJ33" s="56">
        <v>603.67975765742199</v>
      </c>
      <c r="BAK33" s="56">
        <v>614.4922025198747</v>
      </c>
      <c r="BAL33" s="56">
        <v>625.49830794891182</v>
      </c>
      <c r="BAM33" s="56">
        <v>636.70154257864237</v>
      </c>
      <c r="BAN33" s="56">
        <v>648.10543716951724</v>
      </c>
      <c r="BAO33" s="56">
        <v>659.71358572106749</v>
      </c>
      <c r="BAP33" s="56">
        <v>671.52964660457303</v>
      </c>
      <c r="BAQ33" s="56">
        <v>683.55734371601829</v>
      </c>
      <c r="BAR33" s="57">
        <v>0.76</v>
      </c>
      <c r="BAS33" s="56">
        <v>37734.239999999998</v>
      </c>
      <c r="BAT33" s="56">
        <v>39064.299033281095</v>
      </c>
      <c r="BAU33" s="56">
        <v>40441.240076959446</v>
      </c>
      <c r="BAV33" s="56">
        <v>41866.71563129549</v>
      </c>
      <c r="BAW33" s="56">
        <v>43342.436443990155</v>
      </c>
      <c r="BAX33" s="56">
        <v>44870.173563294557</v>
      </c>
      <c r="BAY33" s="56">
        <v>46451.760463487866</v>
      </c>
      <c r="BAZ33" s="56">
        <v>48089.095245274162</v>
      </c>
      <c r="BBA33" s="56">
        <v>12048.599293409097</v>
      </c>
      <c r="BBB33" s="56">
        <v>10394.407610742754</v>
      </c>
      <c r="BBC33" s="56">
        <v>8608.6323122949925</v>
      </c>
      <c r="BBD33" s="56">
        <v>6684.0524729342178</v>
      </c>
      <c r="BBE33" s="56">
        <v>4613.1016031566069</v>
      </c>
      <c r="BBF33" s="56">
        <v>2387.8522596005396</v>
      </c>
      <c r="BBG33" s="56">
        <v>0</v>
      </c>
      <c r="BBH33" s="56">
        <v>0</v>
      </c>
      <c r="BBI33" s="55">
        <v>0</v>
      </c>
      <c r="BBJ33" s="55">
        <v>0</v>
      </c>
      <c r="BBK33" s="55">
        <v>0</v>
      </c>
      <c r="BBL33" s="55">
        <v>0</v>
      </c>
      <c r="BBM33" s="55">
        <v>0</v>
      </c>
      <c r="BBN33" s="55">
        <v>0</v>
      </c>
      <c r="BBO33" s="55">
        <v>0</v>
      </c>
      <c r="BBP33" s="55">
        <v>0</v>
      </c>
      <c r="BBQ33" s="55">
        <v>0</v>
      </c>
      <c r="BBR33" s="55">
        <v>0</v>
      </c>
      <c r="BBS33" s="56">
        <v>40878.76</v>
      </c>
      <c r="BBT33" s="56">
        <v>41610.935185500028</v>
      </c>
      <c r="BBU33" s="56">
        <v>42356.224284001866</v>
      </c>
      <c r="BBV33" s="56">
        <v>43114.862177426709</v>
      </c>
      <c r="BBW33" s="56">
        <v>43887.087954641218</v>
      </c>
      <c r="BBX33" s="56">
        <v>44673.144986807689</v>
      </c>
      <c r="BBY33" s="56">
        <v>45473.281004083787</v>
      </c>
      <c r="BBZ33" s="56">
        <v>46287.748173696069</v>
      </c>
      <c r="BCA33" s="56">
        <v>11403.058248462701</v>
      </c>
      <c r="BCB33" s="56">
        <v>9672.7476912472994</v>
      </c>
      <c r="BCC33" s="56">
        <v>7876.7962090080291</v>
      </c>
      <c r="BCD33" s="56">
        <v>6013.4075102038078</v>
      </c>
      <c r="BCE33" s="56">
        <v>4080.7420145341939</v>
      </c>
      <c r="BCF33" s="56">
        <v>2076.9158785091468</v>
      </c>
      <c r="BCG33" s="56">
        <v>0</v>
      </c>
      <c r="BCH33" s="59">
        <v>0</v>
      </c>
      <c r="BCI33" s="55">
        <v>0</v>
      </c>
      <c r="BCJ33" s="55">
        <v>0</v>
      </c>
      <c r="BCK33" s="55">
        <v>0</v>
      </c>
      <c r="BCL33" s="55">
        <v>0</v>
      </c>
      <c r="BCM33" s="55">
        <v>0</v>
      </c>
      <c r="BCN33" s="55">
        <v>0</v>
      </c>
      <c r="BCO33" s="55">
        <v>0</v>
      </c>
      <c r="BCP33" s="55">
        <v>0</v>
      </c>
      <c r="BCQ33" s="55">
        <v>0</v>
      </c>
      <c r="BCR33" s="55">
        <v>0</v>
      </c>
      <c r="BCS33" s="57">
        <v>0.76</v>
      </c>
      <c r="BCT33" s="56">
        <v>1433.76</v>
      </c>
      <c r="BCU33" s="56">
        <v>1484.2972690574159</v>
      </c>
      <c r="BCV33" s="56">
        <v>1536.6158791787348</v>
      </c>
      <c r="BCW33" s="56">
        <v>1590.7786191937676</v>
      </c>
      <c r="BCX33" s="56">
        <v>1646.8504911172274</v>
      </c>
      <c r="BCY33" s="56">
        <v>1704.8987881592211</v>
      </c>
      <c r="BCZ33" s="56">
        <v>1764.9931754854576</v>
      </c>
      <c r="BDA33" s="56">
        <v>1827.2057738240997</v>
      </c>
      <c r="BDB33" s="56">
        <v>457.80171332238911</v>
      </c>
      <c r="BDC33" s="56">
        <v>394.94861579240842</v>
      </c>
      <c r="BDD33" s="56">
        <v>327.0958329643334</v>
      </c>
      <c r="BDE33" s="56">
        <v>253.9689966882641</v>
      </c>
      <c r="BDF33" s="56">
        <v>175.28060866051143</v>
      </c>
      <c r="BDG33" s="56">
        <v>90.729455680699274</v>
      </c>
      <c r="BDH33" s="56">
        <v>0</v>
      </c>
      <c r="BDI33" s="59">
        <v>0</v>
      </c>
      <c r="BDJ33" s="55">
        <v>0</v>
      </c>
      <c r="BDK33" s="55">
        <v>0</v>
      </c>
      <c r="BDL33" s="55">
        <v>0</v>
      </c>
      <c r="BDM33" s="55">
        <v>0</v>
      </c>
      <c r="BDN33" s="55">
        <v>0</v>
      </c>
      <c r="BDO33" s="55">
        <v>0</v>
      </c>
      <c r="BDP33" s="55">
        <v>0</v>
      </c>
      <c r="BDQ33" s="55">
        <v>0</v>
      </c>
      <c r="BDR33" s="55">
        <v>0</v>
      </c>
      <c r="BDS33" s="55">
        <v>0</v>
      </c>
      <c r="BDT33" s="56">
        <v>1553.24</v>
      </c>
      <c r="BDU33" s="56">
        <v>1581.0599188313456</v>
      </c>
      <c r="BDV33" s="56">
        <v>1609.3781173128307</v>
      </c>
      <c r="BDW33" s="56">
        <v>1638.2035200790399</v>
      </c>
      <c r="BDX33" s="56">
        <v>1667.5452116127524</v>
      </c>
      <c r="BDY33" s="56">
        <v>1697.4124391079661</v>
      </c>
      <c r="BDZ33" s="56">
        <v>1727.8146153842015</v>
      </c>
      <c r="BEA33" s="56">
        <v>1758.761321853003</v>
      </c>
      <c r="BEB33" s="56">
        <v>433.27356783430326</v>
      </c>
      <c r="BEC33" s="56">
        <v>367.52823774382955</v>
      </c>
      <c r="BED33" s="56">
        <v>299.288797988971</v>
      </c>
      <c r="BEE33" s="56">
        <v>228.48699620900834</v>
      </c>
      <c r="BEF33" s="56">
        <v>155.05293523225976</v>
      </c>
      <c r="BEG33" s="56">
        <v>78.915036051375992</v>
      </c>
      <c r="BEH33" s="56">
        <v>0</v>
      </c>
      <c r="BEI33" s="59">
        <v>0</v>
      </c>
      <c r="BEJ33" s="55">
        <v>0</v>
      </c>
      <c r="BEK33" s="55">
        <v>0</v>
      </c>
      <c r="BEL33" s="55">
        <v>0</v>
      </c>
      <c r="BEM33" s="55">
        <v>0</v>
      </c>
      <c r="BEN33" s="55">
        <v>0</v>
      </c>
      <c r="BEO33" s="55">
        <v>0</v>
      </c>
      <c r="BEP33" s="55">
        <v>0</v>
      </c>
      <c r="BEQ33" s="55">
        <v>0</v>
      </c>
      <c r="BER33" s="55">
        <v>0</v>
      </c>
      <c r="BES33" s="55">
        <v>0</v>
      </c>
      <c r="BET33" s="57">
        <v>0</v>
      </c>
      <c r="BEU33" s="56">
        <v>37734.239999999998</v>
      </c>
      <c r="BEV33" s="56">
        <v>39064.299033281095</v>
      </c>
      <c r="BEW33" s="56">
        <v>40441.240076959446</v>
      </c>
      <c r="BEX33" s="56">
        <v>41866.71563129549</v>
      </c>
      <c r="BEY33" s="56">
        <v>43342.436443990155</v>
      </c>
      <c r="BEZ33" s="56">
        <v>44870.173563294557</v>
      </c>
      <c r="BFA33" s="56">
        <v>46451.760463487866</v>
      </c>
      <c r="BFB33" s="56">
        <v>48089.095245274162</v>
      </c>
      <c r="BFC33" s="56">
        <v>12048.599293409097</v>
      </c>
      <c r="BFD33" s="56">
        <v>10394.407610742754</v>
      </c>
      <c r="BFE33" s="56">
        <v>8608.6323122949925</v>
      </c>
      <c r="BFF33" s="56">
        <v>6684.0524729342178</v>
      </c>
      <c r="BFG33" s="56">
        <v>4613.1016031566069</v>
      </c>
      <c r="BFH33" s="56">
        <v>2387.8522596005396</v>
      </c>
      <c r="BFI33" s="56">
        <v>0</v>
      </c>
      <c r="BFJ33" s="56">
        <v>0</v>
      </c>
      <c r="BFK33" s="56">
        <v>0</v>
      </c>
      <c r="BFL33" s="56">
        <v>0</v>
      </c>
      <c r="BFM33" s="56">
        <v>0</v>
      </c>
      <c r="BFN33" s="56">
        <v>0</v>
      </c>
      <c r="BFO33" s="56">
        <v>0</v>
      </c>
      <c r="BFP33" s="56">
        <v>0</v>
      </c>
      <c r="BFQ33" s="56">
        <v>0</v>
      </c>
      <c r="BFR33" s="56">
        <v>0</v>
      </c>
      <c r="BFS33" s="56">
        <v>0</v>
      </c>
      <c r="BFT33" s="56">
        <v>0</v>
      </c>
      <c r="BFU33" s="56">
        <v>40878.76</v>
      </c>
      <c r="BFV33" s="56">
        <v>41610.935185500028</v>
      </c>
      <c r="BFW33" s="56">
        <v>42356.224284001866</v>
      </c>
      <c r="BFX33" s="56">
        <v>43114.862177426709</v>
      </c>
      <c r="BFY33" s="56">
        <v>43887.087954641218</v>
      </c>
      <c r="BFZ33" s="56">
        <v>44673.144986807689</v>
      </c>
      <c r="BGA33" s="56">
        <v>45473.281004083787</v>
      </c>
      <c r="BGB33" s="56">
        <v>46287.748173696069</v>
      </c>
      <c r="BGC33" s="56">
        <v>11403.058248462701</v>
      </c>
      <c r="BGD33" s="56">
        <v>9672.7476912472994</v>
      </c>
      <c r="BGE33" s="56">
        <v>7876.7962090080291</v>
      </c>
      <c r="BGF33" s="56">
        <v>6013.4075102038078</v>
      </c>
      <c r="BGG33" s="56">
        <v>4080.7420145341939</v>
      </c>
      <c r="BGH33" s="56">
        <v>2076.9158785091468</v>
      </c>
      <c r="BGI33" s="56">
        <v>0</v>
      </c>
      <c r="BGJ33" s="56">
        <v>0</v>
      </c>
      <c r="BGK33" s="56">
        <v>0</v>
      </c>
      <c r="BGL33" s="56">
        <v>0</v>
      </c>
      <c r="BGM33" s="56">
        <v>0</v>
      </c>
      <c r="BGN33" s="56">
        <v>0</v>
      </c>
      <c r="BGO33" s="56">
        <v>0</v>
      </c>
      <c r="BGP33" s="56">
        <v>0</v>
      </c>
      <c r="BGQ33" s="56">
        <v>0</v>
      </c>
      <c r="BGR33" s="56">
        <v>0</v>
      </c>
      <c r="BGS33" s="56">
        <v>0</v>
      </c>
      <c r="BGT33" s="56">
        <v>0</v>
      </c>
      <c r="BGU33" s="57">
        <v>0.25</v>
      </c>
      <c r="BGV33" s="56">
        <v>1433.76</v>
      </c>
      <c r="BGW33" s="56">
        <v>1484.2972690574159</v>
      </c>
      <c r="BGX33" s="56">
        <v>1536.6158791787348</v>
      </c>
      <c r="BGY33" s="56">
        <v>1590.7786191937676</v>
      </c>
      <c r="BGZ33" s="56">
        <v>1646.8504911172274</v>
      </c>
      <c r="BHA33" s="56">
        <v>1278.6740911194158</v>
      </c>
      <c r="BHB33" s="56">
        <v>1323.7448816140932</v>
      </c>
      <c r="BHC33" s="56">
        <v>1370.4043303680746</v>
      </c>
      <c r="BHD33" s="56">
        <v>343.35128499179183</v>
      </c>
      <c r="BHE33" s="56">
        <v>296.21146184430631</v>
      </c>
      <c r="BHF33" s="56">
        <v>245.32187472325006</v>
      </c>
      <c r="BHG33" s="56">
        <v>190.47674751619809</v>
      </c>
      <c r="BHH33" s="56">
        <v>131.46045649538357</v>
      </c>
      <c r="BHI33" s="56">
        <v>68.047091760524452</v>
      </c>
      <c r="BHJ33" s="56">
        <v>0</v>
      </c>
      <c r="BHK33" s="59">
        <v>0</v>
      </c>
      <c r="BHL33" s="56">
        <v>0</v>
      </c>
      <c r="BHM33" s="56">
        <v>0</v>
      </c>
      <c r="BHN33" s="56">
        <v>0</v>
      </c>
      <c r="BHO33" s="56">
        <v>0</v>
      </c>
      <c r="BHP33" s="56">
        <v>0</v>
      </c>
      <c r="BHQ33" s="56">
        <v>0</v>
      </c>
      <c r="BHR33" s="56">
        <v>0</v>
      </c>
      <c r="BHS33" s="56">
        <v>0</v>
      </c>
      <c r="BHT33" s="56">
        <v>0</v>
      </c>
      <c r="BHU33" s="56">
        <v>0</v>
      </c>
      <c r="BHV33" s="56">
        <v>1553.24</v>
      </c>
      <c r="BHW33" s="56">
        <v>1581.0599188313456</v>
      </c>
      <c r="BHX33" s="56">
        <v>1609.3781173128307</v>
      </c>
      <c r="BHY33" s="56">
        <v>1638.2035200790399</v>
      </c>
      <c r="BHZ33" s="56">
        <v>1667.5452116127524</v>
      </c>
      <c r="BIA33" s="59">
        <v>1273.0593293309746</v>
      </c>
      <c r="BIB33" s="56">
        <v>1295.8609615381511</v>
      </c>
      <c r="BIC33" s="56">
        <v>1319.0709913897522</v>
      </c>
      <c r="BID33" s="56">
        <v>324.95517587572743</v>
      </c>
      <c r="BIE33" s="56">
        <v>275.64617830787216</v>
      </c>
      <c r="BIF33" s="56">
        <v>224.46659849172823</v>
      </c>
      <c r="BIG33" s="56">
        <v>171.36524715675625</v>
      </c>
      <c r="BIH33" s="56">
        <v>116.28970142419482</v>
      </c>
      <c r="BII33" s="56">
        <v>59.186277038531998</v>
      </c>
      <c r="BIJ33" s="56">
        <v>0</v>
      </c>
      <c r="BIK33" s="59">
        <v>0</v>
      </c>
      <c r="BIL33" s="56">
        <v>0</v>
      </c>
      <c r="BIM33" s="56">
        <v>0</v>
      </c>
      <c r="BIN33" s="56">
        <v>0</v>
      </c>
      <c r="BIO33" s="56">
        <v>0</v>
      </c>
      <c r="BIP33" s="56">
        <v>0</v>
      </c>
      <c r="BIQ33" s="56">
        <v>0</v>
      </c>
      <c r="BIR33" s="56">
        <v>0</v>
      </c>
      <c r="BIS33" s="56">
        <v>0</v>
      </c>
      <c r="BIT33" s="56">
        <v>0</v>
      </c>
      <c r="BIU33" s="56">
        <v>0</v>
      </c>
      <c r="BIV33" s="61">
        <v>0.9</v>
      </c>
      <c r="BIW33" s="61">
        <v>0.9</v>
      </c>
      <c r="BIX33" s="61">
        <f t="shared" si="15"/>
        <v>0.71400000000000008</v>
      </c>
      <c r="BIY33" s="61">
        <f t="shared" si="15"/>
        <v>0.71400000000000008</v>
      </c>
      <c r="BIZ33" s="61">
        <v>0.1</v>
      </c>
      <c r="BJA33" s="61">
        <v>0.1</v>
      </c>
      <c r="BJB33" s="61">
        <v>0.8</v>
      </c>
      <c r="BJC33" s="61">
        <v>0.8</v>
      </c>
      <c r="BJD33" s="61">
        <v>0.8</v>
      </c>
      <c r="BJE33" s="61">
        <v>0.8</v>
      </c>
      <c r="BJF33" s="61">
        <v>1</v>
      </c>
      <c r="BJG33" s="61">
        <v>1</v>
      </c>
      <c r="BJH33" s="61">
        <f t="shared" si="16"/>
        <v>17.399999999999999</v>
      </c>
      <c r="BJI33" s="61">
        <f t="shared" si="16"/>
        <v>17.399999999999999</v>
      </c>
      <c r="BJJ33" s="62">
        <v>0.3</v>
      </c>
      <c r="BJK33" s="62">
        <v>0.3</v>
      </c>
      <c r="BJL33" s="46">
        <f t="shared" si="17"/>
        <v>1.69</v>
      </c>
      <c r="BJM33" s="46">
        <f t="shared" si="17"/>
        <v>1.5649999999999999</v>
      </c>
      <c r="BJN33" s="46">
        <f t="shared" si="17"/>
        <v>1.423</v>
      </c>
      <c r="BJO33" s="46">
        <v>1.5</v>
      </c>
      <c r="BJP33" s="61">
        <f t="shared" si="1"/>
        <v>0.65</v>
      </c>
      <c r="BJQ33" s="61">
        <f t="shared" si="1"/>
        <v>0.65</v>
      </c>
      <c r="BJR33" s="61">
        <v>0.69</v>
      </c>
      <c r="BJS33" s="61">
        <v>0.69</v>
      </c>
      <c r="BJT33" s="82">
        <v>33</v>
      </c>
      <c r="BJU33" s="82">
        <v>33</v>
      </c>
      <c r="BJV33" s="61">
        <f t="shared" si="18"/>
        <v>49.5</v>
      </c>
      <c r="BJW33" s="61">
        <f t="shared" si="18"/>
        <v>49.5</v>
      </c>
      <c r="BJX33" s="61">
        <v>4</v>
      </c>
      <c r="BJY33" s="61">
        <v>4</v>
      </c>
      <c r="BJZ33" s="63">
        <v>3667653.4319999996</v>
      </c>
      <c r="BKA33" s="63">
        <v>3796931.1272225878</v>
      </c>
      <c r="BKB33" s="63">
        <v>3930765.6113544684</v>
      </c>
      <c r="BKC33" s="63">
        <v>4069317.5023980588</v>
      </c>
      <c r="BKD33" s="63">
        <v>4212753.0798299452</v>
      </c>
      <c r="BKE33" s="63">
        <v>4361244.4841569057</v>
      </c>
      <c r="BKF33" s="63">
        <v>4514969.9235058958</v>
      </c>
      <c r="BKG33" s="63">
        <v>4674113.887495935</v>
      </c>
      <c r="BKH33" s="63">
        <v>4838867.3686485579</v>
      </c>
      <c r="BKI33" s="63">
        <v>5009428.0916025685</v>
      </c>
      <c r="BKJ33" s="63">
        <v>5186000.750408154</v>
      </c>
      <c r="BKK33" s="63">
        <v>5368797.2541851727</v>
      </c>
      <c r="BKL33" s="63">
        <v>5558036.9814404119</v>
      </c>
      <c r="BKM33" s="63">
        <v>5753947.0433490444</v>
      </c>
      <c r="BKN33" s="63">
        <v>5956762.5563162444</v>
      </c>
      <c r="BKO33" s="63">
        <v>6166726.924146072</v>
      </c>
      <c r="BKP33" s="63">
        <v>6384092.1301562693</v>
      </c>
      <c r="BKQ33" s="63">
        <v>6609119.0395895345</v>
      </c>
      <c r="BKR33" s="63">
        <v>6842077.7126842123</v>
      </c>
      <c r="BKS33" s="63">
        <v>7083247.7287801215</v>
      </c>
      <c r="BKT33" s="63">
        <v>7332918.5218484811</v>
      </c>
      <c r="BKU33" s="63">
        <v>7591389.7278486248</v>
      </c>
      <c r="BKV33" s="63">
        <v>7858971.5443283617</v>
      </c>
      <c r="BKW33" s="63">
        <v>8135985.1026995657</v>
      </c>
      <c r="BKX33" s="63">
        <v>8422762.8536357451</v>
      </c>
      <c r="BKY33" s="63">
        <v>8719648.9660541397</v>
      </c>
      <c r="BKZ33" s="64">
        <v>3973291.2179999994</v>
      </c>
      <c r="BLA33" s="64">
        <v>4044456.4205302317</v>
      </c>
      <c r="BLB33" s="64">
        <v>4116896.255543537</v>
      </c>
      <c r="BLC33" s="64">
        <v>4190633.552848713</v>
      </c>
      <c r="BLD33" s="64">
        <v>4265691.551156872</v>
      </c>
      <c r="BLE33" s="64">
        <v>4342093.9054052439</v>
      </c>
      <c r="BLF33" s="64">
        <v>4419864.6942121601</v>
      </c>
      <c r="BLG33" s="64">
        <v>4499028.4274655608</v>
      </c>
      <c r="BLH33" s="64">
        <v>4579610.0540474206</v>
      </c>
      <c r="BLI33" s="64">
        <v>4661634.9696965246</v>
      </c>
      <c r="BLJ33" s="64">
        <v>4745129.0250120712</v>
      </c>
      <c r="BLK33" s="64">
        <v>4830118.533600633</v>
      </c>
      <c r="BLL33" s="64">
        <v>4916630.2803690322</v>
      </c>
      <c r="BLM33" s="64">
        <v>5004691.5299657481</v>
      </c>
      <c r="BLN33" s="64">
        <v>5094330.035373522</v>
      </c>
      <c r="BLO33" s="64">
        <v>5185574.0466558589</v>
      </c>
      <c r="BLP33" s="64">
        <v>5278452.3198601929</v>
      </c>
      <c r="BLQ33" s="64">
        <v>5372994.1260805046</v>
      </c>
      <c r="BLR33" s="64">
        <v>5469229.2606822774</v>
      </c>
      <c r="BLS33" s="64">
        <v>5567188.0526926573</v>
      </c>
      <c r="BLT33" s="64">
        <v>5666901.374358817</v>
      </c>
      <c r="BLU33" s="64">
        <v>5768400.6508775149</v>
      </c>
      <c r="BLV33" s="64">
        <v>5871717.8702989137</v>
      </c>
      <c r="BLW33" s="64">
        <v>5976885.5936077898</v>
      </c>
      <c r="BLX33" s="64">
        <v>6083936.9649853008</v>
      </c>
      <c r="BLY33" s="64">
        <v>6192905.7222545678</v>
      </c>
      <c r="BLZ33" s="65">
        <v>532603.70326800004</v>
      </c>
      <c r="BMA33" s="65">
        <v>551376.9544767316</v>
      </c>
      <c r="BMB33" s="65">
        <v>570811.9265086262</v>
      </c>
      <c r="BMC33" s="65">
        <v>590931.94374383159</v>
      </c>
      <c r="BMD33" s="65">
        <v>611761.15270181885</v>
      </c>
      <c r="BME33" s="65">
        <v>633324.55102020304</v>
      </c>
      <c r="BMF33" s="65">
        <v>655648.0174550144</v>
      </c>
      <c r="BMG33" s="65">
        <v>678758.34293841838</v>
      </c>
      <c r="BMH33" s="65">
        <v>702683.26273116248</v>
      </c>
      <c r="BMI33" s="65">
        <v>727451.48970833246</v>
      </c>
      <c r="BMJ33" s="65">
        <v>753092.74881837051</v>
      </c>
      <c r="BMK33" s="65">
        <v>779637.81275670254</v>
      </c>
      <c r="BML33" s="65">
        <v>807118.53889679618</v>
      </c>
      <c r="BMM33" s="65">
        <v>835567.90752296499</v>
      </c>
      <c r="BMN33" s="65">
        <v>865020.06141080533</v>
      </c>
      <c r="BMO33" s="65">
        <v>895510.34680276783</v>
      </c>
      <c r="BMP33" s="65">
        <v>927075.35582803795</v>
      </c>
      <c r="BMQ33" s="65">
        <v>959752.97041763528</v>
      </c>
      <c r="BMR33" s="65">
        <v>993582.40776743589</v>
      </c>
      <c r="BMS33" s="65">
        <v>1028604.2674036776</v>
      </c>
      <c r="BMT33" s="65">
        <v>1064860.5799074341</v>
      </c>
      <c r="BMU33" s="65">
        <v>1102394.8573565313</v>
      </c>
      <c r="BMV33" s="65">
        <v>1141252.1455454463</v>
      </c>
      <c r="BMW33" s="65">
        <v>1181479.0780458532</v>
      </c>
      <c r="BMX33" s="65">
        <v>1223123.9321727022</v>
      </c>
      <c r="BMY33" s="65">
        <v>1266236.6869229923</v>
      </c>
      <c r="BMZ33" s="65">
        <v>576987.34520700003</v>
      </c>
      <c r="BNA33" s="65">
        <v>587321.70506791805</v>
      </c>
      <c r="BNB33" s="65">
        <v>597841.16256507055</v>
      </c>
      <c r="BNC33" s="65">
        <v>608549.03296281816</v>
      </c>
      <c r="BND33" s="65">
        <v>619448.69090487447</v>
      </c>
      <c r="BNE33" s="65">
        <v>630543.57147784252</v>
      </c>
      <c r="BNF33" s="65">
        <v>641837.17129380163</v>
      </c>
      <c r="BNG33" s="65">
        <v>653333.04959228355</v>
      </c>
      <c r="BNH33" s="65">
        <v>665034.82936198614</v>
      </c>
      <c r="BNI33" s="65">
        <v>676946.19848257804</v>
      </c>
      <c r="BNJ33" s="65">
        <v>689070.9108869544</v>
      </c>
      <c r="BNK33" s="65">
        <v>701412.78774430824</v>
      </c>
      <c r="BNL33" s="65">
        <v>713975.71866439434</v>
      </c>
      <c r="BNM33" s="65">
        <v>726763.66292335966</v>
      </c>
      <c r="BNN33" s="65">
        <v>739780.65071153105</v>
      </c>
      <c r="BNO33" s="65">
        <v>753030.78440355195</v>
      </c>
      <c r="BNP33" s="65">
        <v>766518.23985126882</v>
      </c>
      <c r="BNQ33" s="65">
        <v>780247.26769977133</v>
      </c>
      <c r="BNR33" s="65">
        <v>794222.19472700916</v>
      </c>
      <c r="BNS33" s="65">
        <v>808447.42520739755</v>
      </c>
      <c r="BNT33" s="65">
        <v>822927.4422998497</v>
      </c>
      <c r="BNU33" s="65">
        <v>837666.80946066743</v>
      </c>
      <c r="BNV33" s="65">
        <v>852670.1718817408</v>
      </c>
      <c r="BNW33" s="65">
        <v>867942.25795450446</v>
      </c>
      <c r="BNX33" s="65">
        <v>883487.88076011662</v>
      </c>
      <c r="BNY33" s="65">
        <v>899311.93958632764</v>
      </c>
      <c r="BNZ33" s="66">
        <v>120447.69408000002</v>
      </c>
      <c r="BOA33" s="66">
        <v>124693.24251423326</v>
      </c>
      <c r="BOB33" s="66">
        <v>129088.43832565457</v>
      </c>
      <c r="BOC33" s="66">
        <v>133638.55629509522</v>
      </c>
      <c r="BOD33" s="66">
        <v>138349.05712921658</v>
      </c>
      <c r="BOE33" s="66">
        <v>143225.59401403624</v>
      </c>
      <c r="BOF33" s="66">
        <v>148274.0193994533</v>
      </c>
      <c r="BOG33" s="66">
        <v>153500.39202291516</v>
      </c>
      <c r="BOH33" s="66">
        <v>158910.98418065484</v>
      </c>
      <c r="BOI33" s="66">
        <v>164512.28925522557</v>
      </c>
      <c r="BOJ33" s="66">
        <v>170311.02950836607</v>
      </c>
      <c r="BOK33" s="66">
        <v>176314.16414854981</v>
      </c>
      <c r="BOL33" s="66">
        <v>182528.89768289909</v>
      </c>
      <c r="BOM33" s="66">
        <v>188962.68856348874</v>
      </c>
      <c r="BON33" s="66">
        <v>195623.25813841459</v>
      </c>
      <c r="BOO33" s="66">
        <v>202518.59991837034</v>
      </c>
      <c r="BOP33" s="66">
        <v>209656.98916985304</v>
      </c>
      <c r="BOQ33" s="66">
        <v>217046.99284651061</v>
      </c>
      <c r="BOR33" s="66">
        <v>224697.47987055028</v>
      </c>
      <c r="BOS33" s="66">
        <v>232617.63177654659</v>
      </c>
      <c r="BOT33" s="66">
        <v>240816.95373042329</v>
      </c>
      <c r="BOU33" s="66">
        <v>249305.28593683275</v>
      </c>
      <c r="BOV33" s="66">
        <v>258092.81544862391</v>
      </c>
      <c r="BOW33" s="66">
        <v>267190.08839257067</v>
      </c>
      <c r="BOX33" s="66">
        <v>276608.02262603381</v>
      </c>
      <c r="BOY33" s="66">
        <v>286357.92083974573</v>
      </c>
      <c r="BOZ33" s="65">
        <v>130485.00192000002</v>
      </c>
      <c r="BPA33" s="65">
        <v>132822.10511211611</v>
      </c>
      <c r="BPB33" s="65">
        <v>135201.06791453398</v>
      </c>
      <c r="BPC33" s="65">
        <v>137622.64007034607</v>
      </c>
      <c r="BPD33" s="65">
        <v>140087.5847512148</v>
      </c>
      <c r="BPE33" s="65">
        <v>142596.67879789017</v>
      </c>
      <c r="BPF33" s="65">
        <v>145150.71296503546</v>
      </c>
      <c r="BPG33" s="65">
        <v>147750.49217043788</v>
      </c>
      <c r="BPH33" s="65">
        <v>150396.83574868267</v>
      </c>
      <c r="BPI33" s="65">
        <v>153090.57770937102</v>
      </c>
      <c r="BPJ33" s="65">
        <v>155832.56699996264</v>
      </c>
      <c r="BPK33" s="65">
        <v>158623.66777332616</v>
      </c>
      <c r="BPL33" s="65">
        <v>161464.75966008176</v>
      </c>
      <c r="BPM33" s="65">
        <v>164356.73804582137</v>
      </c>
      <c r="BPN33" s="65">
        <v>167300.51435329445</v>
      </c>
      <c r="BPO33" s="65">
        <v>170297.01632964777</v>
      </c>
      <c r="BPP33" s="65">
        <v>173347.18833881</v>
      </c>
      <c r="BPQ33" s="65">
        <v>176451.99165911315</v>
      </c>
      <c r="BPR33" s="65">
        <v>179612.40478624468</v>
      </c>
      <c r="BPS33" s="65">
        <v>182829.42374162577</v>
      </c>
      <c r="BPT33" s="65">
        <v>186104.06238631284</v>
      </c>
      <c r="BPU33" s="65">
        <v>189437.35274052143</v>
      </c>
      <c r="BPV33" s="65">
        <v>192830.34530887287</v>
      </c>
      <c r="BPW33" s="65">
        <v>196284.10941146695</v>
      </c>
      <c r="BPX33" s="65">
        <v>199799.73352088337</v>
      </c>
      <c r="BPY33" s="65">
        <v>203378.32560522028</v>
      </c>
      <c r="BPZ33" s="66">
        <v>220542.61933237957</v>
      </c>
      <c r="BQA33" s="66">
        <v>230142.85099773103</v>
      </c>
      <c r="BQB33" s="66">
        <v>240160.98124571206</v>
      </c>
      <c r="BQC33" s="66">
        <v>250615.20122331276</v>
      </c>
      <c r="BQD33" s="66">
        <v>261524.49393909599</v>
      </c>
      <c r="BQE33" s="66">
        <v>272908.66873297223</v>
      </c>
      <c r="BQF33" s="66">
        <v>284788.39724644652</v>
      </c>
      <c r="BQG33" s="66">
        <v>297185.2509586516</v>
      </c>
      <c r="BQH33" s="66">
        <v>310121.74035632587</v>
      </c>
      <c r="BQI33" s="66">
        <v>323621.35580886441</v>
      </c>
      <c r="BQJ33" s="66">
        <v>337708.61022266053</v>
      </c>
      <c r="BQK33" s="66">
        <v>352409.08355219552</v>
      </c>
      <c r="BQL33" s="66">
        <v>367749.46924869635</v>
      </c>
      <c r="BQM33" s="66">
        <v>383757.62273070752</v>
      </c>
      <c r="BQN33" s="66">
        <v>400462.61196458864</v>
      </c>
      <c r="BQO33" s="66">
        <v>417894.77024678298</v>
      </c>
      <c r="BQP33" s="66">
        <v>436085.75128370279</v>
      </c>
      <c r="BQQ33" s="66">
        <v>455068.58666924271</v>
      </c>
      <c r="BQR33" s="66">
        <v>474877.74586429441</v>
      </c>
      <c r="BQS33" s="66">
        <v>495549.1987871707</v>
      </c>
      <c r="BQT33" s="66">
        <v>517120.48112859559</v>
      </c>
      <c r="BQU33" s="66">
        <v>539630.762509858</v>
      </c>
      <c r="BQV33" s="66">
        <v>563120.91760789475</v>
      </c>
      <c r="BQW33" s="66">
        <v>587633.60037645104</v>
      </c>
      <c r="BQX33" s="66">
        <v>613213.32149809191</v>
      </c>
      <c r="BQY33" s="66">
        <v>639906.52920770494</v>
      </c>
      <c r="BQZ33" s="65">
        <v>238921.17094341124</v>
      </c>
      <c r="BRA33" s="65">
        <v>245146.06669670553</v>
      </c>
      <c r="BRB33" s="65">
        <v>251533.14701902051</v>
      </c>
      <c r="BRC33" s="65">
        <v>258086.63749669067</v>
      </c>
      <c r="BRD33" s="65">
        <v>264810.87381024729</v>
      </c>
      <c r="BRE33" s="65">
        <v>271710.30460283277</v>
      </c>
      <c r="BRF33" s="65">
        <v>278789.49442334916</v>
      </c>
      <c r="BRG33" s="65">
        <v>286053.12674628815</v>
      </c>
      <c r="BRH33" s="65">
        <v>293506.00707023928</v>
      </c>
      <c r="BRI33" s="65">
        <v>301153.06609712902</v>
      </c>
      <c r="BRJ33" s="65">
        <v>308999.36299429095</v>
      </c>
      <c r="BRK33" s="65">
        <v>317050.08874152659</v>
      </c>
      <c r="BRL33" s="65">
        <v>325310.56956537184</v>
      </c>
      <c r="BRM33" s="65">
        <v>333786.27046283992</v>
      </c>
      <c r="BRN33" s="65">
        <v>342482.79881697311</v>
      </c>
      <c r="BRO33" s="65">
        <v>351405.90810659342</v>
      </c>
      <c r="BRP33" s="65">
        <v>360561.50171270949</v>
      </c>
      <c r="BRQ33" s="65">
        <v>369955.63682409498</v>
      </c>
      <c r="BRR33" s="65">
        <v>379594.52844462468</v>
      </c>
      <c r="BRS33" s="65">
        <v>389484.55350501736</v>
      </c>
      <c r="BRT33" s="65">
        <v>399632.2550817075</v>
      </c>
      <c r="BRU33" s="65">
        <v>410044.34672563616</v>
      </c>
      <c r="BRV33" s="65">
        <v>420727.71690382465</v>
      </c>
      <c r="BRW33" s="65">
        <v>431689.4335566705</v>
      </c>
      <c r="BRX33" s="65">
        <v>442936.74877397873</v>
      </c>
      <c r="BRY33" s="65">
        <v>454477.10359282471</v>
      </c>
      <c r="BRZ33" s="64">
        <v>3667653.4319999996</v>
      </c>
      <c r="BSA33" s="64">
        <v>3796931.1272225878</v>
      </c>
      <c r="BSB33" s="64">
        <v>3930765.6113544684</v>
      </c>
      <c r="BSC33" s="64">
        <v>4069317.5023980588</v>
      </c>
      <c r="BSD33" s="64">
        <v>4212753.0798299452</v>
      </c>
      <c r="BSE33" s="64">
        <v>4361244.4841569057</v>
      </c>
      <c r="BSF33" s="64">
        <v>4514969.9235058958</v>
      </c>
      <c r="BSG33" s="64">
        <v>4674113.887495935</v>
      </c>
      <c r="BSH33" s="64">
        <v>3013923.1039011022</v>
      </c>
      <c r="BSI33" s="64">
        <v>2767112.6601233236</v>
      </c>
      <c r="BSJ33" s="64">
        <v>2499158.4568633577</v>
      </c>
      <c r="BSK33" s="64">
        <v>2208876.5845790417</v>
      </c>
      <c r="BSL33" s="64">
        <v>1895025.9422434915</v>
      </c>
      <c r="BSM33" s="64">
        <v>1556305.6764867888</v>
      </c>
      <c r="BSN33" s="64">
        <v>0</v>
      </c>
      <c r="BSO33" s="64">
        <v>0</v>
      </c>
      <c r="BSP33" s="64">
        <v>0</v>
      </c>
      <c r="BSQ33" s="64">
        <v>0</v>
      </c>
      <c r="BSR33" s="64">
        <v>0</v>
      </c>
      <c r="BSS33" s="64">
        <v>0</v>
      </c>
      <c r="BST33" s="64">
        <v>0</v>
      </c>
      <c r="BSU33" s="64">
        <v>0</v>
      </c>
      <c r="BSV33" s="64">
        <v>0</v>
      </c>
      <c r="BSW33" s="64">
        <v>0</v>
      </c>
      <c r="BSX33" s="64">
        <v>0</v>
      </c>
      <c r="BSY33" s="64">
        <v>0</v>
      </c>
      <c r="BSZ33" s="64">
        <v>3973291.2179999994</v>
      </c>
      <c r="BTA33" s="64">
        <v>4044456.4205302317</v>
      </c>
      <c r="BTB33" s="64">
        <v>4116896.255543537</v>
      </c>
      <c r="BTC33" s="64">
        <v>4190633.552848713</v>
      </c>
      <c r="BTD33" s="64">
        <v>4265691.551156872</v>
      </c>
      <c r="BTE33" s="64">
        <v>4342093.9054052439</v>
      </c>
      <c r="BTF33" s="64">
        <v>4419864.6942121601</v>
      </c>
      <c r="BTG33" s="64">
        <v>4499028.4274655608</v>
      </c>
      <c r="BTH33" s="63">
        <v>3716026.4438556214</v>
      </c>
      <c r="BTI33" s="63">
        <v>3307541.0023084865</v>
      </c>
      <c r="BTJ33" s="63">
        <v>2883230.7790073347</v>
      </c>
      <c r="BTK33" s="63">
        <v>2442659.9441351774</v>
      </c>
      <c r="BTL33" s="63">
        <v>1985382.1322633051</v>
      </c>
      <c r="BTM33" s="63">
        <v>1510940.2047610879</v>
      </c>
      <c r="BTN33" s="63">
        <v>0</v>
      </c>
      <c r="BTO33" s="63">
        <v>0</v>
      </c>
      <c r="BTP33" s="63">
        <v>0</v>
      </c>
      <c r="BTQ33" s="63">
        <v>0</v>
      </c>
      <c r="BTR33" s="63">
        <v>0</v>
      </c>
      <c r="BTS33" s="63">
        <v>0</v>
      </c>
      <c r="BTT33" s="63">
        <v>0</v>
      </c>
      <c r="BTU33" s="63">
        <v>0</v>
      </c>
      <c r="BTV33" s="63">
        <v>0</v>
      </c>
      <c r="BTW33" s="63">
        <v>0</v>
      </c>
      <c r="BTX33" s="63">
        <v>0</v>
      </c>
      <c r="BTY33" s="63">
        <v>0</v>
      </c>
      <c r="BTZ33" s="63">
        <v>532603.70326800004</v>
      </c>
      <c r="BUA33" s="63">
        <v>551376.9544767316</v>
      </c>
      <c r="BUB33" s="63">
        <v>570811.92650862609</v>
      </c>
      <c r="BUC33" s="63">
        <v>590931.94374383171</v>
      </c>
      <c r="BUD33" s="63">
        <v>611761.15270181885</v>
      </c>
      <c r="BUE33" s="63">
        <v>633324.55102020316</v>
      </c>
      <c r="BUF33" s="63">
        <v>655648.0174550144</v>
      </c>
      <c r="BUG33" s="63">
        <v>678758.3429384185</v>
      </c>
      <c r="BUH33" s="77">
        <v>602299.93948385341</v>
      </c>
      <c r="BUI33" s="77">
        <v>519608.2069345233</v>
      </c>
      <c r="BUJ33" s="77">
        <v>430338.71361049742</v>
      </c>
      <c r="BUK33" s="77">
        <v>334130.49118144397</v>
      </c>
      <c r="BUL33" s="77">
        <v>230605.29682765607</v>
      </c>
      <c r="BUM33" s="77">
        <v>119366.84393185216</v>
      </c>
      <c r="BUN33" s="77">
        <v>0</v>
      </c>
      <c r="BUO33" s="63">
        <v>0</v>
      </c>
      <c r="BUP33" s="63">
        <v>0</v>
      </c>
      <c r="BUQ33" s="63">
        <v>0</v>
      </c>
      <c r="BUR33" s="63">
        <v>0</v>
      </c>
      <c r="BUS33" s="63">
        <v>0</v>
      </c>
      <c r="BUT33" s="63">
        <v>0</v>
      </c>
      <c r="BUU33" s="63">
        <v>0</v>
      </c>
      <c r="BUV33" s="63">
        <v>0</v>
      </c>
      <c r="BUW33" s="63">
        <v>0</v>
      </c>
      <c r="BUX33" s="63">
        <v>0</v>
      </c>
      <c r="BUY33" s="63">
        <v>0</v>
      </c>
      <c r="BUZ33" s="63">
        <v>576987.34520700003</v>
      </c>
      <c r="BVA33" s="63">
        <v>587321.70506791805</v>
      </c>
      <c r="BVB33" s="63">
        <v>597841.16256507055</v>
      </c>
      <c r="BVC33" s="63">
        <v>608549.03296281816</v>
      </c>
      <c r="BVD33" s="63">
        <v>619448.69090487447</v>
      </c>
      <c r="BVE33" s="63">
        <v>630543.5714778424</v>
      </c>
      <c r="BVF33" s="63">
        <v>641837.17129380163</v>
      </c>
      <c r="BVG33" s="63">
        <v>653333.04959228355</v>
      </c>
      <c r="BVH33" s="77">
        <v>570029.85373884521</v>
      </c>
      <c r="BVI33" s="77">
        <v>483532.9989161272</v>
      </c>
      <c r="BVJ33" s="77">
        <v>393754.80622111668</v>
      </c>
      <c r="BVK33" s="77">
        <v>300605.4804618464</v>
      </c>
      <c r="BVL33" s="77">
        <v>203993.06247554123</v>
      </c>
      <c r="BVM33" s="77">
        <v>103823.3804176228</v>
      </c>
      <c r="BVN33" s="77">
        <v>0</v>
      </c>
      <c r="BVO33" s="63">
        <v>0</v>
      </c>
      <c r="BVP33" s="63">
        <v>0</v>
      </c>
      <c r="BVQ33" s="63">
        <v>0</v>
      </c>
      <c r="BVR33" s="63">
        <v>0</v>
      </c>
      <c r="BVS33" s="63">
        <v>0</v>
      </c>
      <c r="BVT33" s="63">
        <v>0</v>
      </c>
      <c r="BVU33" s="63">
        <v>0</v>
      </c>
      <c r="BVV33" s="63">
        <v>0</v>
      </c>
      <c r="BVW33" s="63">
        <v>0</v>
      </c>
      <c r="BVX33" s="63">
        <v>0</v>
      </c>
      <c r="BVY33" s="63">
        <v>0</v>
      </c>
      <c r="BVZ33" s="66">
        <v>120447.69408000002</v>
      </c>
      <c r="BWA33" s="66">
        <v>124693.24251423326</v>
      </c>
      <c r="BWB33" s="66">
        <v>129088.43832565457</v>
      </c>
      <c r="BWC33" s="66">
        <v>133638.55629509522</v>
      </c>
      <c r="BWD33" s="66">
        <v>138349.05712921658</v>
      </c>
      <c r="BWE33" s="66">
        <v>143225.59401403624</v>
      </c>
      <c r="BWF33" s="66">
        <v>148274.0193994533</v>
      </c>
      <c r="BWG33" s="66">
        <v>153500.39202291516</v>
      </c>
      <c r="BWH33" s="66">
        <v>136209.41501198985</v>
      </c>
      <c r="BWI33" s="66">
        <v>117508.77803944686</v>
      </c>
      <c r="BWJ33" s="66">
        <v>97320.588290494896</v>
      </c>
      <c r="BWK33" s="66">
        <v>75563.213206521337</v>
      </c>
      <c r="BWL33" s="66">
        <v>52151.113623685458</v>
      </c>
      <c r="BWM33" s="66">
        <v>26994.669794784102</v>
      </c>
      <c r="BWN33" s="66">
        <v>0</v>
      </c>
      <c r="BWO33" s="66">
        <v>0</v>
      </c>
      <c r="BWP33" s="66">
        <v>0</v>
      </c>
      <c r="BWQ33" s="66">
        <v>0</v>
      </c>
      <c r="BWR33" s="66">
        <v>0</v>
      </c>
      <c r="BWS33" s="66">
        <v>0</v>
      </c>
      <c r="BWT33" s="66">
        <v>0</v>
      </c>
      <c r="BWU33" s="66">
        <v>0</v>
      </c>
      <c r="BWV33" s="66">
        <v>0</v>
      </c>
      <c r="BWW33" s="66">
        <v>0</v>
      </c>
      <c r="BWX33" s="66">
        <v>0</v>
      </c>
      <c r="BWY33" s="66">
        <v>0</v>
      </c>
      <c r="BWZ33" s="66">
        <v>130485.00192000002</v>
      </c>
      <c r="BXA33" s="66">
        <v>132822.10511211611</v>
      </c>
      <c r="BXB33" s="66">
        <v>135201.06791453398</v>
      </c>
      <c r="BXC33" s="66">
        <v>137622.64007034607</v>
      </c>
      <c r="BXD33" s="66">
        <v>140087.5847512148</v>
      </c>
      <c r="BXE33" s="66">
        <v>142596.67879789017</v>
      </c>
      <c r="BXF33" s="66">
        <v>145150.71296503546</v>
      </c>
      <c r="BXG33" s="66">
        <v>147750.49217043788</v>
      </c>
      <c r="BXH33" s="66">
        <v>128911.57349887086</v>
      </c>
      <c r="BXI33" s="66">
        <v>109350.41264955074</v>
      </c>
      <c r="BXJ33" s="66">
        <v>89047.181142835776</v>
      </c>
      <c r="BXK33" s="66">
        <v>67981.571902854063</v>
      </c>
      <c r="BXL33" s="66">
        <v>46132.788474309069</v>
      </c>
      <c r="BXM33" s="66">
        <v>23479.53400654591</v>
      </c>
      <c r="BXN33" s="66">
        <v>0</v>
      </c>
      <c r="BXO33" s="66">
        <v>0</v>
      </c>
      <c r="BXP33" s="66">
        <v>0</v>
      </c>
      <c r="BXQ33" s="66">
        <v>0</v>
      </c>
      <c r="BXR33" s="66">
        <v>0</v>
      </c>
      <c r="BXS33" s="66">
        <v>0</v>
      </c>
      <c r="BXT33" s="66">
        <v>0</v>
      </c>
      <c r="BXU33" s="66">
        <v>0</v>
      </c>
      <c r="BXV33" s="66">
        <v>0</v>
      </c>
      <c r="BXW33" s="66">
        <v>0</v>
      </c>
      <c r="BXX33" s="66">
        <v>0</v>
      </c>
      <c r="BXY33" s="66">
        <v>0</v>
      </c>
      <c r="BXZ33" s="66">
        <v>220542.61933237957</v>
      </c>
      <c r="BYA33" s="66">
        <v>230142.85099773103</v>
      </c>
      <c r="BYB33" s="66">
        <v>240160.98124571206</v>
      </c>
      <c r="BYC33" s="66">
        <v>250615.20122331276</v>
      </c>
      <c r="BYD33" s="66">
        <v>261524.49393909599</v>
      </c>
      <c r="BYE33" s="66">
        <v>272908.66873297223</v>
      </c>
      <c r="BYF33" s="66">
        <v>284788.39724644652</v>
      </c>
      <c r="BYG33" s="66">
        <v>297185.2509586516</v>
      </c>
      <c r="BYH33" s="66">
        <v>265818.63459113642</v>
      </c>
      <c r="BYI33" s="66">
        <v>231158.11129204603</v>
      </c>
      <c r="BYJ33" s="66">
        <v>192976.34869866315</v>
      </c>
      <c r="BYK33" s="66">
        <v>151032.4643795123</v>
      </c>
      <c r="BYL33" s="66">
        <v>105071.27692819895</v>
      </c>
      <c r="BYM33" s="66">
        <v>54822.517532958213</v>
      </c>
      <c r="BYN33" s="66">
        <v>0</v>
      </c>
      <c r="BYO33" s="66">
        <v>0</v>
      </c>
      <c r="BYP33" s="66">
        <v>0</v>
      </c>
      <c r="BYQ33" s="66">
        <v>0</v>
      </c>
      <c r="BYR33" s="66">
        <v>0</v>
      </c>
      <c r="BYS33" s="66">
        <v>0</v>
      </c>
      <c r="BYT33" s="66">
        <v>0</v>
      </c>
      <c r="BYU33" s="66">
        <v>0</v>
      </c>
      <c r="BYV33" s="66">
        <v>0</v>
      </c>
      <c r="BYW33" s="66">
        <v>0</v>
      </c>
      <c r="BYX33" s="66">
        <v>0</v>
      </c>
      <c r="BYY33" s="66">
        <v>0</v>
      </c>
      <c r="BYZ33" s="65">
        <v>238921.17094341124</v>
      </c>
      <c r="BZA33" s="65">
        <v>245146.06669670553</v>
      </c>
      <c r="BZB33" s="65">
        <v>251533.14701902051</v>
      </c>
      <c r="BZC33" s="65">
        <v>258086.63749669067</v>
      </c>
      <c r="BZD33" s="65">
        <v>264810.87381024729</v>
      </c>
      <c r="BZE33" s="65">
        <v>271710.30460283277</v>
      </c>
      <c r="BZF33" s="65">
        <v>278789.49442334916</v>
      </c>
      <c r="BZG33" s="65">
        <v>286053.12674628815</v>
      </c>
      <c r="BZH33" s="65">
        <v>251576.5774887765</v>
      </c>
      <c r="BZI33" s="65">
        <v>215109.33292652079</v>
      </c>
      <c r="BZJ33" s="65">
        <v>176571.06456816624</v>
      </c>
      <c r="BZK33" s="65">
        <v>135878.60946065426</v>
      </c>
      <c r="BZL33" s="65">
        <v>92945.877018677653</v>
      </c>
      <c r="BZM33" s="65">
        <v>47683.752923262844</v>
      </c>
      <c r="BZN33" s="65">
        <v>0</v>
      </c>
      <c r="BZO33" s="65">
        <v>0</v>
      </c>
      <c r="BZP33" s="65">
        <v>0</v>
      </c>
      <c r="BZQ33" s="65">
        <v>0</v>
      </c>
      <c r="BZR33" s="65">
        <v>0</v>
      </c>
      <c r="BZS33" s="65">
        <v>0</v>
      </c>
      <c r="BZT33" s="65">
        <v>0</v>
      </c>
      <c r="BZU33" s="65">
        <v>0</v>
      </c>
      <c r="BZV33" s="65">
        <v>0</v>
      </c>
      <c r="BZW33" s="65">
        <v>0</v>
      </c>
      <c r="BZX33" s="65">
        <v>0</v>
      </c>
      <c r="BZY33" s="65">
        <v>0</v>
      </c>
      <c r="BZZ33" s="64">
        <v>3667653.4319999996</v>
      </c>
      <c r="CAA33" s="64">
        <v>3796931.1272225878</v>
      </c>
      <c r="CAB33" s="64">
        <v>3930765.6113544684</v>
      </c>
      <c r="CAC33" s="64">
        <v>4069317.5023980588</v>
      </c>
      <c r="CAD33" s="64">
        <v>4212753.0798299452</v>
      </c>
      <c r="CAE33" s="64">
        <v>4361244.4841569057</v>
      </c>
      <c r="CAF33" s="64">
        <v>4514969.9235058958</v>
      </c>
      <c r="CAG33" s="64">
        <v>4674113.887495935</v>
      </c>
      <c r="CAH33" s="66">
        <v>1161328.168475654</v>
      </c>
      <c r="CAI33" s="66">
        <v>1202262.7419846165</v>
      </c>
      <c r="CAJ33" s="66">
        <v>1244640.1800979569</v>
      </c>
      <c r="CAK33" s="66">
        <v>1288511.3410044415</v>
      </c>
      <c r="CAL33" s="66">
        <v>1333928.8755456987</v>
      </c>
      <c r="CAM33" s="66">
        <v>1380947.2904037707</v>
      </c>
      <c r="CAN33" s="66">
        <v>1429623.0135158987</v>
      </c>
      <c r="CAO33" s="66">
        <v>1480014.4617950574</v>
      </c>
      <c r="CAP33" s="66">
        <v>1532182.1112375048</v>
      </c>
      <c r="CAQ33" s="66">
        <v>1586188.5695014885</v>
      </c>
      <c r="CAR33" s="66">
        <v>1642098.6510442111</v>
      </c>
      <c r="CAS33" s="66">
        <v>1699979.4549072294</v>
      </c>
      <c r="CAT33" s="66">
        <v>1759900.4452436354</v>
      </c>
      <c r="CAU33" s="66">
        <v>1821933.5346836699</v>
      </c>
      <c r="CAV33" s="66">
        <v>1886153.1706388069</v>
      </c>
      <c r="CAW33" s="66">
        <v>1952636.4246478959</v>
      </c>
      <c r="CAX33" s="66">
        <v>2021463.0848725787</v>
      </c>
      <c r="CAY33" s="66">
        <v>2092715.7518529934</v>
      </c>
      <c r="CAZ33" s="64">
        <v>3973291.2179999994</v>
      </c>
      <c r="CBA33" s="64">
        <v>4044456.4205302317</v>
      </c>
      <c r="CBB33" s="64">
        <v>4116896.255543537</v>
      </c>
      <c r="CBC33" s="64">
        <v>4190633.552848713</v>
      </c>
      <c r="CBD33" s="64">
        <v>4265691.551156872</v>
      </c>
      <c r="CBE33" s="64">
        <v>4342093.9054052439</v>
      </c>
      <c r="CBF33" s="64">
        <v>4419864.6942121601</v>
      </c>
      <c r="CBG33" s="64">
        <v>4499028.4274655608</v>
      </c>
      <c r="CBH33" s="64">
        <v>1099106.4129713811</v>
      </c>
      <c r="CBI33" s="64">
        <v>1118792.3927271659</v>
      </c>
      <c r="CBJ33" s="64">
        <v>1138830.9660028971</v>
      </c>
      <c r="CBK33" s="64">
        <v>1159228.4480641519</v>
      </c>
      <c r="CBL33" s="64">
        <v>1179991.2672885677</v>
      </c>
      <c r="CBM33" s="64">
        <v>1201125.9671917798</v>
      </c>
      <c r="CBN33" s="64">
        <v>1222639.2084896453</v>
      </c>
      <c r="CBO33" s="64">
        <v>1244537.7711974061</v>
      </c>
      <c r="CBP33" s="64">
        <v>1266828.5567664462</v>
      </c>
      <c r="CBQ33" s="64">
        <v>1289518.5902593213</v>
      </c>
      <c r="CBR33" s="64">
        <v>1312615.0225637467</v>
      </c>
      <c r="CBS33" s="64">
        <v>1336125.1326462375</v>
      </c>
      <c r="CBT33" s="64">
        <v>1360056.329846116</v>
      </c>
      <c r="CBU33" s="64">
        <v>1384416.1562106037</v>
      </c>
      <c r="CBV33" s="64">
        <v>1409212.2888717393</v>
      </c>
      <c r="CBW33" s="64">
        <v>1434452.5424658693</v>
      </c>
      <c r="CBX33" s="64">
        <v>1460144.8715964723</v>
      </c>
      <c r="CBY33" s="64">
        <v>1486297.3733410961</v>
      </c>
      <c r="CBZ33" s="67">
        <v>532603.70326800004</v>
      </c>
      <c r="CCA33" s="67">
        <v>551376.9544767316</v>
      </c>
      <c r="CCB33" s="67">
        <v>570811.9265086262</v>
      </c>
      <c r="CCC33" s="67">
        <v>590931.94374383159</v>
      </c>
      <c r="CCD33" s="67">
        <v>611761.15270181885</v>
      </c>
      <c r="CCE33" s="67">
        <v>633324.55102020304</v>
      </c>
      <c r="CCF33" s="67">
        <v>655648.0174550144</v>
      </c>
      <c r="CCG33" s="67">
        <v>678758.34293841838</v>
      </c>
      <c r="CCH33" s="67"/>
      <c r="CCI33" s="67"/>
      <c r="CCJ33" s="67"/>
      <c r="CCK33" s="67"/>
      <c r="CCL33" s="67"/>
      <c r="CCM33" s="67"/>
      <c r="CCN33" s="67"/>
      <c r="CCO33" s="67"/>
      <c r="CCP33" s="67"/>
      <c r="CCQ33" s="67"/>
      <c r="CCR33" s="67"/>
      <c r="CCS33" s="67"/>
      <c r="CCT33" s="67"/>
      <c r="CCU33" s="67"/>
      <c r="CCV33" s="67"/>
      <c r="CCW33" s="67"/>
      <c r="CCX33" s="67"/>
      <c r="CCY33" s="67"/>
      <c r="CCZ33" s="67">
        <v>576987.34520700003</v>
      </c>
      <c r="CDA33" s="67">
        <v>587321.70506791805</v>
      </c>
      <c r="CDB33" s="67">
        <v>597841.16256507055</v>
      </c>
      <c r="CDC33" s="67">
        <v>608549.03296281816</v>
      </c>
      <c r="CDD33" s="67">
        <v>619448.69090487447</v>
      </c>
      <c r="CDE33" s="67">
        <v>630543.57147784252</v>
      </c>
      <c r="CDF33" s="67">
        <v>641837.17129380163</v>
      </c>
      <c r="CDG33" s="67">
        <v>653333.04959228355</v>
      </c>
      <c r="CDH33" s="67"/>
      <c r="CDI33" s="67"/>
      <c r="CDJ33" s="67"/>
      <c r="CDK33" s="67"/>
      <c r="CDL33" s="67"/>
      <c r="CDM33" s="67"/>
      <c r="CDN33" s="67"/>
      <c r="CDO33" s="67"/>
      <c r="CDP33" s="67"/>
      <c r="CDQ33" s="67"/>
      <c r="CDR33" s="67"/>
      <c r="CDS33" s="67"/>
      <c r="CDT33" s="67"/>
      <c r="CDU33" s="67"/>
      <c r="CDV33" s="67"/>
      <c r="CDW33" s="67"/>
      <c r="CDX33" s="67"/>
      <c r="CDY33" s="67"/>
      <c r="CDZ33" s="65">
        <v>120447.69408000002</v>
      </c>
      <c r="CEA33" s="65">
        <v>124693.24251423326</v>
      </c>
      <c r="CEB33" s="65">
        <v>129088.43832565457</v>
      </c>
      <c r="CEC33" s="65">
        <v>133638.55629509522</v>
      </c>
      <c r="CED33" s="65">
        <v>138349.05712921658</v>
      </c>
      <c r="CEE33" s="65">
        <v>143225.59401403624</v>
      </c>
      <c r="CEF33" s="65">
        <v>148274.0193994533</v>
      </c>
      <c r="CEG33" s="65">
        <v>153500.39202291516</v>
      </c>
      <c r="CEH33" s="65">
        <v>44868.983768655482</v>
      </c>
      <c r="CEI33" s="65">
        <v>46450.528730887221</v>
      </c>
      <c r="CEJ33" s="65">
        <v>48087.820096479838</v>
      </c>
      <c r="CEK33" s="65">
        <v>49782.822818414061</v>
      </c>
      <c r="CEL33" s="65">
        <v>51537.571110465622</v>
      </c>
      <c r="CEM33" s="65">
        <v>53354.170888514462</v>
      </c>
      <c r="CEN33" s="65">
        <v>55234.802297905298</v>
      </c>
      <c r="CEO33" s="65">
        <v>57181.7223298928</v>
      </c>
      <c r="CEP33" s="65">
        <v>59197.267530311445</v>
      </c>
      <c r="CEQ33" s="65">
        <v>61283.856803720642</v>
      </c>
      <c r="CER33" s="65">
        <v>63443.994316390657</v>
      </c>
      <c r="CES33" s="65">
        <v>65680.272501613144</v>
      </c>
      <c r="CET33" s="65">
        <v>67995.375170943036</v>
      </c>
      <c r="CEU33" s="65">
        <v>70392.080735105716</v>
      </c>
      <c r="CEV33" s="65">
        <v>72873.265538434993</v>
      </c>
      <c r="CEW33" s="65">
        <v>75441.907310843482</v>
      </c>
      <c r="CEX33" s="65">
        <v>78101.088741468368</v>
      </c>
      <c r="CEY33" s="65">
        <v>80854.001178281149</v>
      </c>
      <c r="CEZ33" s="64">
        <v>130485.00192000002</v>
      </c>
      <c r="CFA33" s="64">
        <v>132822.10511211611</v>
      </c>
      <c r="CFB33" s="64">
        <v>135201.06791453398</v>
      </c>
      <c r="CFC33" s="64">
        <v>137622.64007034607</v>
      </c>
      <c r="CFD33" s="64">
        <v>140087.5847512148</v>
      </c>
      <c r="CFE33" s="64">
        <v>142596.67879789017</v>
      </c>
      <c r="CFF33" s="64">
        <v>145150.71296503546</v>
      </c>
      <c r="CFG33" s="64">
        <v>147750.49217043788</v>
      </c>
      <c r="CFH33" s="64">
        <v>42464.988917275106</v>
      </c>
      <c r="CFI33" s="64">
        <v>43225.574882645938</v>
      </c>
      <c r="CFJ33" s="64">
        <v>43999.783623518859</v>
      </c>
      <c r="CFK33" s="64">
        <v>44787.859135997976</v>
      </c>
      <c r="CFL33" s="64">
        <v>45590.049786376025</v>
      </c>
      <c r="CFM33" s="64">
        <v>46406.608389408379</v>
      </c>
      <c r="CFN33" s="64">
        <v>47237.792287989017</v>
      </c>
      <c r="CFO33" s="64">
        <v>48083.863434253486</v>
      </c>
      <c r="CFP33" s="64">
        <v>48945.088472134579</v>
      </c>
      <c r="CFQ33" s="64">
        <v>49821.738821396648</v>
      </c>
      <c r="CFR33" s="64">
        <v>50714.090763174972</v>
      </c>
      <c r="CFS33" s="64">
        <v>51622.425527047279</v>
      </c>
      <c r="CFT33" s="64">
        <v>52547.029379664797</v>
      </c>
      <c r="CFU33" s="64">
        <v>53488.193714970752</v>
      </c>
      <c r="CFV33" s="64">
        <v>54446.215146034701</v>
      </c>
      <c r="CFW33" s="64">
        <v>55421.395598531846</v>
      </c>
      <c r="CFX33" s="64">
        <v>56414.042405896485</v>
      </c>
      <c r="CFY33" s="64">
        <v>57424.468406179847</v>
      </c>
      <c r="CFZ33" s="66">
        <v>220542.61933237957</v>
      </c>
      <c r="CGA33" s="66">
        <v>230142.85099773103</v>
      </c>
      <c r="CGB33" s="66">
        <v>240160.98124571206</v>
      </c>
      <c r="CGC33" s="66">
        <v>250615.20122331276</v>
      </c>
      <c r="CGD33" s="66">
        <v>261524.49393909599</v>
      </c>
      <c r="CGE33" s="66">
        <v>272908.66873297223</v>
      </c>
      <c r="CGF33" s="66">
        <v>284788.39724644652</v>
      </c>
      <c r="CGG33" s="66">
        <v>297185.2509586516</v>
      </c>
      <c r="CGH33" s="66">
        <v>87563.785512374379</v>
      </c>
      <c r="CGI33" s="66">
        <v>91375.441640149947</v>
      </c>
      <c r="CGJ33" s="66">
        <v>95353.019356986493</v>
      </c>
      <c r="CGK33" s="66">
        <v>99503.741238266957</v>
      </c>
      <c r="CGL33" s="66">
        <v>103835.14425845543</v>
      </c>
      <c r="CGM33" s="66">
        <v>108355.09347690563</v>
      </c>
      <c r="CGN33" s="66">
        <v>113071.79631941325</v>
      </c>
      <c r="CGO33" s="66">
        <v>117993.81748144462</v>
      </c>
      <c r="CGP33" s="66">
        <v>123130.09448010431</v>
      </c>
      <c r="CGQ33" s="66">
        <v>128489.95388308031</v>
      </c>
      <c r="CGR33" s="66">
        <v>134083.12824403605</v>
      </c>
      <c r="CGS33" s="66">
        <v>139919.77377520115</v>
      </c>
      <c r="CGT33" s="66">
        <v>146010.48878925052</v>
      </c>
      <c r="CGU33" s="66">
        <v>152366.33294395989</v>
      </c>
      <c r="CGV33" s="66">
        <v>158998.84732458199</v>
      </c>
      <c r="CGW33" s="66">
        <v>165920.07540040967</v>
      </c>
      <c r="CGX33" s="66">
        <v>173142.58489357893</v>
      </c>
      <c r="CGY33" s="66">
        <v>180679.49059982257</v>
      </c>
      <c r="CGZ33" s="65">
        <v>238921.17094341124</v>
      </c>
      <c r="CHA33" s="65">
        <v>245146.06669670553</v>
      </c>
      <c r="CHB33" s="65">
        <v>251533.14701902051</v>
      </c>
      <c r="CHC33" s="65">
        <v>258086.63749669067</v>
      </c>
      <c r="CHD33" s="65">
        <v>264810.87381024729</v>
      </c>
      <c r="CHE33" s="65">
        <v>271710.30460283277</v>
      </c>
      <c r="CHF33" s="65">
        <v>278789.49442334916</v>
      </c>
      <c r="CHG33" s="65">
        <v>286053.12674628815</v>
      </c>
      <c r="CHH33" s="65">
        <v>82872.28434924403</v>
      </c>
      <c r="CHI33" s="65">
        <v>85031.453956836442</v>
      </c>
      <c r="CHJ33" s="65">
        <v>87246.878963093914</v>
      </c>
      <c r="CHK33" s="65">
        <v>89520.025056431026</v>
      </c>
      <c r="CHL33" s="65">
        <v>91852.39611257556</v>
      </c>
      <c r="CHM33" s="65">
        <v>94245.535189507733</v>
      </c>
      <c r="CHN33" s="65">
        <v>96701.025548321806</v>
      </c>
      <c r="CHO33" s="65">
        <v>99220.49170068519</v>
      </c>
      <c r="CHP33" s="65">
        <v>101805.60048358855</v>
      </c>
      <c r="CHQ33" s="65">
        <v>104458.0621620974</v>
      </c>
      <c r="CHR33" s="65">
        <v>107179.63156083523</v>
      </c>
      <c r="CHS33" s="65">
        <v>109972.10922494608</v>
      </c>
      <c r="CHT33" s="65">
        <v>112837.34261130565</v>
      </c>
      <c r="CHU33" s="65">
        <v>115777.22731076783</v>
      </c>
      <c r="CHV33" s="65">
        <v>118793.70830225639</v>
      </c>
      <c r="CHW33" s="65">
        <v>121888.78123953049</v>
      </c>
      <c r="CHX33" s="65">
        <v>125064.49377147637</v>
      </c>
      <c r="CHY33" s="65">
        <v>128322.94689679757</v>
      </c>
      <c r="CHZ33" s="65">
        <v>3667653.4319999996</v>
      </c>
      <c r="CIA33" s="65">
        <v>3796931.1272225878</v>
      </c>
      <c r="CIB33" s="65">
        <v>3930765.6113544684</v>
      </c>
      <c r="CIC33" s="65">
        <v>4069317.5023980588</v>
      </c>
      <c r="CID33" s="65">
        <v>4212753.0798299452</v>
      </c>
      <c r="CIE33" s="65">
        <v>4361244.4841569057</v>
      </c>
      <c r="CIF33" s="65">
        <v>4514969.9235058958</v>
      </c>
      <c r="CIG33" s="65">
        <v>4499028.4274655608</v>
      </c>
      <c r="CIH33" s="65">
        <v>723341.5449362644</v>
      </c>
      <c r="CII33" s="65">
        <v>664107.03842959751</v>
      </c>
      <c r="CIJ33" s="65">
        <v>599798.02964720572</v>
      </c>
      <c r="CIK33" s="65">
        <v>530130.38029897003</v>
      </c>
      <c r="CIL33" s="65">
        <v>454806.22613843798</v>
      </c>
      <c r="CIM33" s="65">
        <v>373513.36235682928</v>
      </c>
      <c r="CIN33" s="65">
        <v>0</v>
      </c>
      <c r="CIO33" s="65">
        <v>0</v>
      </c>
      <c r="CIP33" s="65">
        <v>0</v>
      </c>
      <c r="CIQ33" s="65">
        <v>0</v>
      </c>
      <c r="CIR33" s="65">
        <v>0</v>
      </c>
      <c r="CIS33" s="65">
        <v>0</v>
      </c>
      <c r="CIT33" s="65">
        <v>0</v>
      </c>
      <c r="CIU33" s="65">
        <v>0</v>
      </c>
      <c r="CIV33" s="65">
        <v>0</v>
      </c>
      <c r="CIW33" s="65">
        <v>0</v>
      </c>
      <c r="CIX33" s="65">
        <v>0</v>
      </c>
      <c r="CIY33" s="65">
        <v>0</v>
      </c>
      <c r="CIZ33" s="64">
        <v>3973291.2179999994</v>
      </c>
      <c r="CJA33" s="64">
        <v>4044456.4205302317</v>
      </c>
      <c r="CJB33" s="64">
        <v>4116896.255543537</v>
      </c>
      <c r="CJC33" s="64">
        <v>4190633.552848713</v>
      </c>
      <c r="CJD33" s="64">
        <v>4265691.551156872</v>
      </c>
      <c r="CJE33" s="64">
        <v>4342093.9054052439</v>
      </c>
      <c r="CJF33" s="64">
        <v>4419864.6942121601</v>
      </c>
      <c r="CJG33" s="64">
        <v>4499028.4274655608</v>
      </c>
      <c r="CJH33" s="64">
        <v>891846.34652534907</v>
      </c>
      <c r="CJI33" s="64">
        <v>793809.84055403678</v>
      </c>
      <c r="CJJ33" s="64">
        <v>691975.38696176035</v>
      </c>
      <c r="CJK33" s="64">
        <v>586238.38659244264</v>
      </c>
      <c r="CJL33" s="64">
        <v>476491.71174319321</v>
      </c>
      <c r="CJM33" s="64">
        <v>362625.64914266107</v>
      </c>
      <c r="CJN33" s="65">
        <v>0</v>
      </c>
      <c r="CJO33" s="65">
        <v>0</v>
      </c>
      <c r="CJP33" s="65">
        <v>0</v>
      </c>
      <c r="CJQ33" s="65">
        <v>0</v>
      </c>
      <c r="CJR33" s="65">
        <v>0</v>
      </c>
      <c r="CJS33" s="65">
        <v>0</v>
      </c>
      <c r="CJT33" s="65">
        <v>0</v>
      </c>
      <c r="CJU33" s="65">
        <v>0</v>
      </c>
      <c r="CJV33" s="65">
        <v>0</v>
      </c>
      <c r="CJW33" s="65">
        <v>0</v>
      </c>
      <c r="CJX33" s="65">
        <v>0</v>
      </c>
      <c r="CJY33" s="65">
        <v>0</v>
      </c>
      <c r="CJZ33" s="67">
        <v>532603.70326800004</v>
      </c>
      <c r="CKA33" s="67">
        <v>551376.9544767316</v>
      </c>
      <c r="CKB33" s="67">
        <v>570811.9265086262</v>
      </c>
      <c r="CKC33" s="67">
        <v>590931.94374383159</v>
      </c>
      <c r="CKD33" s="67">
        <v>611761.15270181885</v>
      </c>
      <c r="CKE33" s="67">
        <v>633324.55102020304</v>
      </c>
      <c r="CKF33" s="67">
        <v>655648.0174550144</v>
      </c>
      <c r="CKG33" s="67">
        <v>678758.34293841838</v>
      </c>
      <c r="CKH33" s="67"/>
      <c r="CKI33" s="67"/>
      <c r="CKJ33" s="67"/>
      <c r="CKK33" s="67"/>
      <c r="CKL33" s="67"/>
      <c r="CKM33" s="67"/>
      <c r="CKN33" s="67"/>
      <c r="CKO33" s="67"/>
      <c r="CKP33" s="67"/>
      <c r="CKQ33" s="67"/>
      <c r="CKR33" s="67"/>
      <c r="CKS33" s="67"/>
      <c r="CKT33" s="67"/>
      <c r="CKU33" s="67"/>
      <c r="CKV33" s="67"/>
      <c r="CKW33" s="67"/>
      <c r="CKX33" s="67"/>
      <c r="CKY33" s="67"/>
      <c r="CKZ33" s="67">
        <v>576987.34520700003</v>
      </c>
      <c r="CLA33" s="67">
        <v>587321.70506791805</v>
      </c>
      <c r="CLB33" s="67">
        <v>597841.16256507055</v>
      </c>
      <c r="CLC33" s="67">
        <v>608549.03296281816</v>
      </c>
      <c r="CLD33" s="67">
        <v>619448.69090487447</v>
      </c>
      <c r="CLE33" s="67">
        <v>630543.57147784252</v>
      </c>
      <c r="CLF33" s="67">
        <v>641837.17129380163</v>
      </c>
      <c r="CLG33" s="67">
        <v>653333.04959228355</v>
      </c>
      <c r="CLH33" s="67"/>
      <c r="CLI33" s="67"/>
      <c r="CLJ33" s="67"/>
      <c r="CLK33" s="67"/>
      <c r="CLL33" s="67"/>
      <c r="CLM33" s="67"/>
      <c r="CLN33" s="67"/>
      <c r="CLO33" s="67"/>
      <c r="CLP33" s="67"/>
      <c r="CLQ33" s="67"/>
      <c r="CLR33" s="67"/>
      <c r="CLS33" s="67"/>
      <c r="CLT33" s="67"/>
      <c r="CLU33" s="67"/>
      <c r="CLV33" s="67"/>
      <c r="CLW33" s="67"/>
      <c r="CLX33" s="67"/>
      <c r="CLY33" s="67"/>
      <c r="CLZ33" s="66">
        <v>120447.69408000002</v>
      </c>
      <c r="CMA33" s="66">
        <v>124693.24251423326</v>
      </c>
      <c r="CMB33" s="66">
        <v>129088.43832565457</v>
      </c>
      <c r="CMC33" s="66">
        <v>133638.55629509522</v>
      </c>
      <c r="CMD33" s="66">
        <v>138349.05712921658</v>
      </c>
      <c r="CME33" s="66">
        <v>143225.59401403624</v>
      </c>
      <c r="CMF33" s="66">
        <v>148274.0193994533</v>
      </c>
      <c r="CMG33" s="66">
        <v>153500.39202291516</v>
      </c>
      <c r="CMH33" s="66">
        <v>38459.128944561846</v>
      </c>
      <c r="CMI33" s="66">
        <v>33178.949093490875</v>
      </c>
      <c r="CMJ33" s="66">
        <v>27478.754340845619</v>
      </c>
      <c r="CMK33" s="66">
        <v>21335.495493606028</v>
      </c>
      <c r="CML33" s="66">
        <v>14725.020317275892</v>
      </c>
      <c r="CMM33" s="66">
        <v>7622.0244126449234</v>
      </c>
      <c r="CMN33" s="66">
        <v>0</v>
      </c>
      <c r="CMO33" s="66">
        <v>0</v>
      </c>
      <c r="CMP33" s="66">
        <v>0</v>
      </c>
      <c r="CMQ33" s="66">
        <v>0</v>
      </c>
      <c r="CMR33" s="66">
        <v>0</v>
      </c>
      <c r="CMS33" s="66">
        <v>0</v>
      </c>
      <c r="CMT33" s="66">
        <v>0</v>
      </c>
      <c r="CMU33" s="66">
        <v>0</v>
      </c>
      <c r="CMV33" s="66">
        <v>0</v>
      </c>
      <c r="CMW33" s="66">
        <v>0</v>
      </c>
      <c r="CMX33" s="66">
        <v>0</v>
      </c>
      <c r="CMY33" s="66">
        <v>0</v>
      </c>
      <c r="CMZ33" s="66">
        <v>130485.00192000002</v>
      </c>
      <c r="CNA33" s="66">
        <v>132822.10511211611</v>
      </c>
      <c r="CNB33" s="66">
        <v>135201.06791453398</v>
      </c>
      <c r="CNC33" s="66">
        <v>137622.64007034607</v>
      </c>
      <c r="CND33" s="66">
        <v>140087.5847512148</v>
      </c>
      <c r="CNE33" s="66">
        <v>142596.67879789017</v>
      </c>
      <c r="CNF33" s="66">
        <v>145150.71296503546</v>
      </c>
      <c r="CNG33" s="66">
        <v>147750.49217043788</v>
      </c>
      <c r="CNH33" s="66">
        <v>36398.561929092946</v>
      </c>
      <c r="CNI33" s="66">
        <v>30875.410630461385</v>
      </c>
      <c r="CNJ33" s="66">
        <v>25142.733499153634</v>
      </c>
      <c r="CNK33" s="66">
        <v>19194.796772570557</v>
      </c>
      <c r="CNL33" s="66">
        <v>13025.72851039315</v>
      </c>
      <c r="CNM33" s="66">
        <v>6629.515484201198</v>
      </c>
      <c r="CNN33" s="66">
        <v>0</v>
      </c>
      <c r="CNO33" s="66">
        <v>0</v>
      </c>
      <c r="CNP33" s="66">
        <v>0</v>
      </c>
      <c r="CNQ33" s="66">
        <v>0</v>
      </c>
      <c r="CNR33" s="66">
        <v>0</v>
      </c>
      <c r="CNS33" s="66">
        <v>0</v>
      </c>
      <c r="CNT33" s="66">
        <v>0</v>
      </c>
      <c r="CNU33" s="66">
        <v>0</v>
      </c>
      <c r="CNV33" s="66">
        <v>0</v>
      </c>
      <c r="CNW33" s="66">
        <v>0</v>
      </c>
      <c r="CNX33" s="66">
        <v>0</v>
      </c>
      <c r="CNY33" s="66">
        <v>0</v>
      </c>
      <c r="CNZ33" s="66">
        <v>220542.61933237957</v>
      </c>
      <c r="COA33" s="66">
        <v>230142.85099773103</v>
      </c>
      <c r="COB33" s="66">
        <v>240160.98124571206</v>
      </c>
      <c r="COC33" s="66">
        <v>250615.20122331276</v>
      </c>
      <c r="COD33" s="66">
        <v>261524.49393909599</v>
      </c>
      <c r="COE33" s="66">
        <v>272908.66873297223</v>
      </c>
      <c r="COF33" s="66">
        <v>284788.39724644652</v>
      </c>
      <c r="COG33" s="66">
        <v>297185.2509586516</v>
      </c>
      <c r="COH33" s="66">
        <v>75054.673296320892</v>
      </c>
      <c r="COI33" s="66">
        <v>65268.172600107115</v>
      </c>
      <c r="COJ33" s="66">
        <v>54487.439632563714</v>
      </c>
      <c r="COK33" s="66">
        <v>42644.460530685843</v>
      </c>
      <c r="COL33" s="66">
        <v>29667.184073844408</v>
      </c>
      <c r="COM33" s="66">
        <v>15479.29906812938</v>
      </c>
      <c r="CON33" s="66">
        <v>0</v>
      </c>
      <c r="COO33" s="66">
        <v>0</v>
      </c>
      <c r="COP33" s="66">
        <v>0</v>
      </c>
      <c r="COQ33" s="66">
        <v>0</v>
      </c>
      <c r="COR33" s="66">
        <v>0</v>
      </c>
      <c r="COS33" s="66">
        <v>0</v>
      </c>
      <c r="COT33" s="66">
        <v>0</v>
      </c>
      <c r="COU33" s="66">
        <v>0</v>
      </c>
      <c r="COV33" s="66">
        <v>0</v>
      </c>
      <c r="COW33" s="66">
        <v>0</v>
      </c>
      <c r="COX33" s="66">
        <v>0</v>
      </c>
      <c r="COY33" s="66">
        <v>0</v>
      </c>
      <c r="COZ33" s="65">
        <v>238921.17094341124</v>
      </c>
      <c r="CPA33" s="65">
        <v>245146.06669670553</v>
      </c>
      <c r="CPB33" s="65">
        <v>251533.14701902051</v>
      </c>
      <c r="CPC33" s="65">
        <v>258086.63749669067</v>
      </c>
      <c r="CPD33" s="65">
        <v>264810.87381024729</v>
      </c>
      <c r="CPE33" s="65">
        <v>271710.30460283277</v>
      </c>
      <c r="CPF33" s="65">
        <v>278789.49442334916</v>
      </c>
      <c r="CPG33" s="65">
        <v>286053.12674628815</v>
      </c>
      <c r="CPH33" s="65">
        <v>71033.386585066313</v>
      </c>
      <c r="CPI33" s="65">
        <v>60736.752826311757</v>
      </c>
      <c r="CPJ33" s="65">
        <v>49855.359407482232</v>
      </c>
      <c r="CPK33" s="65">
        <v>38365.725024184714</v>
      </c>
      <c r="CPL33" s="65">
        <v>26243.541746450162</v>
      </c>
      <c r="CPM33" s="65">
        <v>13463.64788421539</v>
      </c>
      <c r="CPN33" s="65">
        <v>0</v>
      </c>
      <c r="CPO33" s="65">
        <v>0</v>
      </c>
      <c r="CPP33" s="65">
        <v>0</v>
      </c>
      <c r="CPQ33" s="65">
        <v>0</v>
      </c>
      <c r="CPR33" s="65">
        <v>0</v>
      </c>
      <c r="CPS33" s="65">
        <v>0</v>
      </c>
      <c r="CPT33" s="65">
        <v>0</v>
      </c>
      <c r="CPU33" s="65">
        <v>0</v>
      </c>
      <c r="CPV33" s="65">
        <v>0</v>
      </c>
      <c r="CPW33" s="65">
        <v>0</v>
      </c>
      <c r="CPX33" s="65">
        <v>0</v>
      </c>
      <c r="CPY33" s="65">
        <v>0</v>
      </c>
      <c r="CPZ33" s="66">
        <v>3667653.4319999996</v>
      </c>
      <c r="CQA33" s="66">
        <v>3796931.1272225878</v>
      </c>
      <c r="CQB33" s="66">
        <v>3930765.6113544684</v>
      </c>
      <c r="CQC33" s="66">
        <v>4069317.5023980588</v>
      </c>
      <c r="CQD33" s="66">
        <v>4212753.0798299452</v>
      </c>
      <c r="CQE33" s="66">
        <v>4361244.4841569057</v>
      </c>
      <c r="CQF33" s="66">
        <v>4514969.9235058958</v>
      </c>
      <c r="CQG33" s="66">
        <v>4499028.4274655608</v>
      </c>
      <c r="CQH33" s="66">
        <v>723341.5449362644</v>
      </c>
      <c r="CQI33" s="66">
        <v>664107.03842959751</v>
      </c>
      <c r="CQJ33" s="66">
        <v>599798.02964720572</v>
      </c>
      <c r="CQK33" s="66">
        <v>530130.38029897003</v>
      </c>
      <c r="CQL33" s="66">
        <v>454806.22613843798</v>
      </c>
      <c r="CQM33" s="66">
        <v>373513.36235682928</v>
      </c>
      <c r="CQN33" s="66">
        <v>0</v>
      </c>
      <c r="CQO33" s="66">
        <v>0</v>
      </c>
      <c r="CQP33" s="66">
        <v>0</v>
      </c>
      <c r="CQQ33" s="66">
        <v>0</v>
      </c>
      <c r="CQR33" s="66">
        <v>0</v>
      </c>
      <c r="CQS33" s="66">
        <v>0</v>
      </c>
      <c r="CQT33" s="66">
        <v>0</v>
      </c>
      <c r="CQU33" s="66">
        <v>0</v>
      </c>
      <c r="CQV33" s="66">
        <v>0</v>
      </c>
      <c r="CQW33" s="66">
        <v>0</v>
      </c>
      <c r="CQX33" s="66">
        <v>0</v>
      </c>
      <c r="CQY33" s="66">
        <v>0</v>
      </c>
      <c r="CQZ33" s="66">
        <v>3973291.2179999994</v>
      </c>
      <c r="CRA33" s="66">
        <v>4044456.4205302317</v>
      </c>
      <c r="CRB33" s="66">
        <v>4116896.255543537</v>
      </c>
      <c r="CRC33" s="66">
        <v>4190633.552848713</v>
      </c>
      <c r="CRD33" s="66">
        <v>4265691.551156872</v>
      </c>
      <c r="CRE33" s="66">
        <v>4342093.9054052439</v>
      </c>
      <c r="CRF33" s="66">
        <v>4419864.6942121601</v>
      </c>
      <c r="CRG33" s="66">
        <v>4499028.4274655608</v>
      </c>
      <c r="CRH33" s="66">
        <v>891846.34652534907</v>
      </c>
      <c r="CRI33" s="66">
        <v>793809.84055403678</v>
      </c>
      <c r="CRJ33" s="66">
        <v>691975.38696176035</v>
      </c>
      <c r="CRK33" s="66">
        <v>586238.38659244264</v>
      </c>
      <c r="CRL33" s="66">
        <v>476491.71174319321</v>
      </c>
      <c r="CRM33" s="66">
        <v>362625.64914266107</v>
      </c>
      <c r="CRN33" s="66">
        <v>0</v>
      </c>
      <c r="CRO33" s="66">
        <v>0</v>
      </c>
      <c r="CRP33" s="66">
        <v>0</v>
      </c>
      <c r="CRQ33" s="66">
        <v>0</v>
      </c>
      <c r="CRR33" s="66">
        <v>0</v>
      </c>
      <c r="CRS33" s="66">
        <v>0</v>
      </c>
      <c r="CRT33" s="66">
        <v>0</v>
      </c>
      <c r="CRU33" s="66">
        <v>0</v>
      </c>
      <c r="CRV33" s="66">
        <v>0</v>
      </c>
      <c r="CRW33" s="66">
        <v>0</v>
      </c>
      <c r="CRX33" s="66">
        <v>0</v>
      </c>
      <c r="CRY33" s="66">
        <v>0</v>
      </c>
      <c r="CRZ33" s="67">
        <v>532603.70326800004</v>
      </c>
      <c r="CSA33" s="67">
        <v>551376.9544767316</v>
      </c>
      <c r="CSB33" s="67">
        <v>570811.9265086262</v>
      </c>
      <c r="CSC33" s="67">
        <v>590931.94374383159</v>
      </c>
      <c r="CSD33" s="67">
        <v>611761.15270181885</v>
      </c>
      <c r="CSE33" s="67">
        <v>633324.55102020304</v>
      </c>
      <c r="CSF33" s="67">
        <v>655648.0174550144</v>
      </c>
      <c r="CSG33" s="67">
        <v>678758.34293841838</v>
      </c>
      <c r="CSH33" s="67"/>
      <c r="CSI33" s="67"/>
      <c r="CSJ33" s="67"/>
      <c r="CSK33" s="67"/>
      <c r="CSL33" s="67"/>
      <c r="CSM33" s="67"/>
      <c r="CSN33" s="67"/>
      <c r="CSO33" s="67"/>
      <c r="CSP33" s="67"/>
      <c r="CSQ33" s="67"/>
      <c r="CSR33" s="67"/>
      <c r="CSS33" s="67"/>
      <c r="CST33" s="67"/>
      <c r="CSU33" s="67"/>
      <c r="CSV33" s="67"/>
      <c r="CSW33" s="67"/>
      <c r="CSX33" s="67"/>
      <c r="CSY33" s="67"/>
      <c r="CSZ33" s="67">
        <v>576987.34520700003</v>
      </c>
      <c r="CTA33" s="67">
        <v>587321.70506791805</v>
      </c>
      <c r="CTB33" s="67">
        <v>597841.16256507055</v>
      </c>
      <c r="CTC33" s="67">
        <v>608549.03296281816</v>
      </c>
      <c r="CTD33" s="67">
        <v>619448.69090487447</v>
      </c>
      <c r="CTE33" s="67">
        <v>630543.57147784252</v>
      </c>
      <c r="CTF33" s="67">
        <v>641837.17129380163</v>
      </c>
      <c r="CTG33" s="67">
        <v>653333.04959228355</v>
      </c>
      <c r="CTH33" s="67"/>
      <c r="CTI33" s="67"/>
      <c r="CTJ33" s="67"/>
      <c r="CTK33" s="67"/>
      <c r="CTL33" s="67"/>
      <c r="CTM33" s="67"/>
      <c r="CTN33" s="67"/>
      <c r="CTO33" s="67"/>
      <c r="CTP33" s="67"/>
      <c r="CTQ33" s="67"/>
      <c r="CTR33" s="67"/>
      <c r="CTS33" s="67"/>
      <c r="CTT33" s="67"/>
      <c r="CTU33" s="67"/>
      <c r="CTV33" s="67"/>
      <c r="CTW33" s="67"/>
      <c r="CTX33" s="67"/>
      <c r="CTY33" s="67"/>
      <c r="CTZ33" s="66">
        <v>120447.69408000002</v>
      </c>
      <c r="CUA33" s="66">
        <v>124693.24251423326</v>
      </c>
      <c r="CUB33" s="66">
        <v>129088.43832565457</v>
      </c>
      <c r="CUC33" s="66">
        <v>161270.58861175022</v>
      </c>
      <c r="CUD33" s="66">
        <v>166955.06518225008</v>
      </c>
      <c r="CUE33" s="66">
        <v>172839.90856581065</v>
      </c>
      <c r="CUF33" s="66">
        <v>178932.18130535528</v>
      </c>
      <c r="CUG33" s="66">
        <v>185239.19488479607</v>
      </c>
      <c r="CUH33" s="66">
        <v>46411.204478211846</v>
      </c>
      <c r="CUI33" s="66">
        <v>40039.258116581084</v>
      </c>
      <c r="CUJ33" s="66">
        <v>33160.451666960311</v>
      </c>
      <c r="CUK33" s="66">
        <v>25746.97012574261</v>
      </c>
      <c r="CUL33" s="66">
        <v>17769.667375359251</v>
      </c>
      <c r="CUM33" s="66">
        <v>9198.0069039812788</v>
      </c>
      <c r="CUN33" s="66">
        <v>0</v>
      </c>
      <c r="CUO33" s="66">
        <v>0</v>
      </c>
      <c r="CUP33" s="66">
        <v>0</v>
      </c>
      <c r="CUQ33" s="66">
        <v>0</v>
      </c>
      <c r="CUR33" s="66">
        <v>0</v>
      </c>
      <c r="CUS33" s="66">
        <v>0</v>
      </c>
      <c r="CUT33" s="66">
        <v>0</v>
      </c>
      <c r="CUU33" s="66">
        <v>0</v>
      </c>
      <c r="CUV33" s="66">
        <v>0</v>
      </c>
      <c r="CUW33" s="66">
        <v>0</v>
      </c>
      <c r="CUX33" s="66">
        <v>0</v>
      </c>
      <c r="CUY33" s="66">
        <v>0</v>
      </c>
      <c r="CUZ33" s="66">
        <v>130485.00192000002</v>
      </c>
      <c r="CVA33" s="66">
        <v>132822.10511211611</v>
      </c>
      <c r="CVB33" s="66">
        <v>135201.06791453398</v>
      </c>
      <c r="CVC33" s="65">
        <v>166078.4491074477</v>
      </c>
      <c r="CVD33" s="65">
        <v>169053.06280127799</v>
      </c>
      <c r="CVE33" s="65">
        <v>172080.9544891832</v>
      </c>
      <c r="CVF33" s="65">
        <v>175163.07842773074</v>
      </c>
      <c r="CVG33" s="65">
        <v>178300.40596507728</v>
      </c>
      <c r="CVH33" s="65">
        <v>43924.58037307833</v>
      </c>
      <c r="CVI33" s="65">
        <v>37259.424106684601</v>
      </c>
      <c r="CVJ33" s="65">
        <v>30341.418997098932</v>
      </c>
      <c r="CVK33" s="65">
        <v>23163.645729305066</v>
      </c>
      <c r="CVL33" s="65">
        <v>15719.018239985717</v>
      </c>
      <c r="CVM33" s="65">
        <v>8000.2799640172343</v>
      </c>
      <c r="CVN33" s="65">
        <v>0</v>
      </c>
      <c r="CVO33" s="65">
        <v>0</v>
      </c>
      <c r="CVP33" s="65">
        <v>0</v>
      </c>
      <c r="CVQ33" s="65">
        <v>0</v>
      </c>
      <c r="CVR33" s="65">
        <v>0</v>
      </c>
      <c r="CVS33" s="65">
        <v>0</v>
      </c>
      <c r="CVT33" s="65">
        <v>0</v>
      </c>
      <c r="CVU33" s="65">
        <v>0</v>
      </c>
      <c r="CVV33" s="65">
        <v>0</v>
      </c>
      <c r="CVW33" s="65">
        <v>0</v>
      </c>
      <c r="CVX33" s="65">
        <v>0</v>
      </c>
      <c r="CVY33" s="65">
        <v>0</v>
      </c>
      <c r="CVZ33" s="66">
        <v>220542.61933237957</v>
      </c>
      <c r="CWA33" s="66">
        <v>230142.85099773103</v>
      </c>
      <c r="CWB33" s="66">
        <v>240160.98124571206</v>
      </c>
      <c r="CWC33" s="66">
        <v>250615.20122331276</v>
      </c>
      <c r="CWD33" s="66">
        <v>261524.49393909599</v>
      </c>
      <c r="CWE33" s="66">
        <v>272908.66873297223</v>
      </c>
      <c r="CWF33" s="66">
        <v>284788.39724644652</v>
      </c>
      <c r="CWG33" s="66">
        <v>297185.2509586516</v>
      </c>
      <c r="CWH33" s="66">
        <v>75054.673296320892</v>
      </c>
      <c r="CWI33" s="66">
        <v>65268.172600107115</v>
      </c>
      <c r="CWJ33" s="66">
        <v>54487.439632563714</v>
      </c>
      <c r="CWK33" s="66">
        <v>42644.460530685843</v>
      </c>
      <c r="CWL33" s="66">
        <v>29667.184073844408</v>
      </c>
      <c r="CWM33" s="66">
        <v>15479.29906812938</v>
      </c>
      <c r="CWN33" s="66">
        <v>0</v>
      </c>
      <c r="CWO33" s="66">
        <v>0</v>
      </c>
      <c r="CWP33" s="66">
        <v>0</v>
      </c>
      <c r="CWQ33" s="66">
        <v>0</v>
      </c>
      <c r="CWR33" s="66">
        <v>0</v>
      </c>
      <c r="CWS33" s="66">
        <v>0</v>
      </c>
      <c r="CWT33" s="66">
        <v>0</v>
      </c>
      <c r="CWU33" s="66">
        <v>0</v>
      </c>
      <c r="CWV33" s="66">
        <v>0</v>
      </c>
      <c r="CWW33" s="66">
        <v>0</v>
      </c>
      <c r="CWX33" s="66">
        <v>0</v>
      </c>
      <c r="CWY33" s="66">
        <v>0</v>
      </c>
      <c r="CWZ33" s="65">
        <v>238921.17094341124</v>
      </c>
      <c r="CXA33" s="65">
        <v>245146.06669670553</v>
      </c>
      <c r="CXB33" s="65">
        <v>251533.14701902051</v>
      </c>
      <c r="CXC33" s="65">
        <v>258086.63749669067</v>
      </c>
      <c r="CXD33" s="65">
        <v>264810.87381024729</v>
      </c>
      <c r="CXE33" s="65">
        <v>271710.30460283277</v>
      </c>
      <c r="CXF33" s="65">
        <v>278789.49442334916</v>
      </c>
      <c r="CXG33" s="65">
        <v>286053.12674628815</v>
      </c>
      <c r="CXH33" s="65">
        <v>71033.386585066313</v>
      </c>
      <c r="CXI33" s="65">
        <v>60736.752826311757</v>
      </c>
      <c r="CXJ33" s="65">
        <v>49855.359407482232</v>
      </c>
      <c r="CXK33" s="65">
        <v>38365.725024184714</v>
      </c>
      <c r="CXL33" s="65">
        <v>26243.541746450162</v>
      </c>
      <c r="CXM33" s="65">
        <v>13463.64788421539</v>
      </c>
      <c r="CXN33" s="65">
        <v>0</v>
      </c>
      <c r="CXO33" s="65">
        <v>0</v>
      </c>
      <c r="CXP33" s="65">
        <v>0</v>
      </c>
      <c r="CXQ33" s="65">
        <v>0</v>
      </c>
      <c r="CXR33" s="65">
        <v>0</v>
      </c>
      <c r="CXS33" s="65">
        <v>0</v>
      </c>
      <c r="CXT33" s="65">
        <v>0</v>
      </c>
      <c r="CXU33" s="65">
        <v>0</v>
      </c>
      <c r="CXV33" s="65">
        <v>0</v>
      </c>
      <c r="CXW33" s="65">
        <v>0</v>
      </c>
      <c r="CXX33" s="65">
        <v>0</v>
      </c>
      <c r="CXY33" s="65">
        <v>0</v>
      </c>
      <c r="CXZ33" s="66">
        <v>104563865.2631579</v>
      </c>
      <c r="CYA33" s="66">
        <v>108249539.42932768</v>
      </c>
      <c r="CYB33" s="66">
        <v>112065126.48677194</v>
      </c>
      <c r="CYC33" s="66">
        <v>116015205.61383319</v>
      </c>
      <c r="CYD33" s="66">
        <v>120104517.3960406</v>
      </c>
      <c r="CYE33" s="66">
        <v>124337969.51540145</v>
      </c>
      <c r="CYF33" s="66">
        <v>128720642.64022891</v>
      </c>
      <c r="CYG33" s="66">
        <v>133257796.52257513</v>
      </c>
      <c r="CYH33" s="66">
        <v>137954876.3105869</v>
      </c>
      <c r="CYI33" s="66">
        <v>142817519.08335963</v>
      </c>
      <c r="CYJ33" s="66">
        <v>147851560.61613247</v>
      </c>
      <c r="CYK33" s="66">
        <v>153063042.38394317</v>
      </c>
      <c r="CYL33" s="66">
        <v>158458218.81214872</v>
      </c>
      <c r="CYM33" s="66">
        <v>164043564.78251228</v>
      </c>
      <c r="CYN33" s="66">
        <v>169825783.40386552</v>
      </c>
      <c r="CYO33" s="66">
        <v>175811814.05667183</v>
      </c>
      <c r="CYP33" s="66">
        <v>182008840.7211445</v>
      </c>
      <c r="CYQ33" s="66">
        <v>188424300.59891543</v>
      </c>
      <c r="CYR33" s="66">
        <v>195065893.03860044</v>
      </c>
      <c r="CYS33" s="66">
        <v>201941588.77597409</v>
      </c>
      <c r="CYT33" s="66">
        <v>209059639.49984241</v>
      </c>
      <c r="CYU33" s="66">
        <v>216428587.75509426</v>
      </c>
      <c r="CYV33" s="66">
        <v>224057277.1948162</v>
      </c>
      <c r="CYW33" s="66">
        <v>231954863.19377449</v>
      </c>
      <c r="CYX33" s="66">
        <v>240130823.83600181</v>
      </c>
      <c r="CYY33" s="66">
        <v>248594971.28967533</v>
      </c>
      <c r="CYZ33" s="66">
        <v>113277520.70175439</v>
      </c>
      <c r="CZA33" s="66">
        <v>115306422.5014369</v>
      </c>
      <c r="CZB33" s="66">
        <v>117371663.74858662</v>
      </c>
      <c r="CZC33" s="66">
        <v>119473895.31523806</v>
      </c>
      <c r="CZD33" s="66">
        <v>121613779.73112652</v>
      </c>
      <c r="CZE33" s="66">
        <v>123791991.39248799</v>
      </c>
      <c r="CZF33" s="66">
        <v>126009216.7745987</v>
      </c>
      <c r="CZG33" s="66">
        <v>128266154.64812164</v>
      </c>
      <c r="CZH33" s="66">
        <v>130563516.29932788</v>
      </c>
      <c r="CZI33" s="66">
        <v>132902025.75426231</v>
      </c>
      <c r="CZJ33" s="66">
        <v>135282420.00692448</v>
      </c>
      <c r="CZK33" s="66">
        <v>137705449.25153616</v>
      </c>
      <c r="CZL33" s="66">
        <v>140171877.11896923</v>
      </c>
      <c r="CZM33" s="66">
        <v>142682480.91740802</v>
      </c>
      <c r="CZN33" s="66">
        <v>145238051.87732232</v>
      </c>
      <c r="CZO33" s="66">
        <v>147839395.40082794</v>
      </c>
      <c r="CZP33" s="66">
        <v>150487331.31551352</v>
      </c>
      <c r="CZQ33" s="66">
        <v>153182694.13281375</v>
      </c>
      <c r="CZR33" s="66">
        <v>155926333.31101009</v>
      </c>
      <c r="CZS33" s="66">
        <v>158719113.52294233</v>
      </c>
      <c r="CZT33" s="66">
        <v>161561914.92851481</v>
      </c>
      <c r="CZU33" s="66">
        <v>164455633.45208365</v>
      </c>
      <c r="CZV33" s="66">
        <v>167401181.06481221</v>
      </c>
      <c r="CZW33" s="66">
        <v>170399486.07208377</v>
      </c>
      <c r="CZX33" s="66">
        <v>173451493.40606204</v>
      </c>
      <c r="CZY33" s="66">
        <v>176558164.9234916</v>
      </c>
      <c r="CZZ33" s="66">
        <v>104563865.2631579</v>
      </c>
      <c r="DAA33" s="66">
        <v>108249539.42932768</v>
      </c>
      <c r="DAB33" s="66">
        <v>112065126.48677194</v>
      </c>
      <c r="DAC33" s="66">
        <v>116015205.61383319</v>
      </c>
      <c r="DAD33" s="66">
        <v>120104517.3960406</v>
      </c>
      <c r="DAE33" s="66">
        <v>124337969.51540145</v>
      </c>
      <c r="DAF33" s="66">
        <v>128720642.64022891</v>
      </c>
      <c r="DAG33" s="66">
        <v>133257796.52257513</v>
      </c>
      <c r="DAH33" s="66">
        <v>118247036.8376459</v>
      </c>
      <c r="DAI33" s="66">
        <v>102012513.63097118</v>
      </c>
      <c r="DAJ33" s="66">
        <v>84486606.066361412</v>
      </c>
      <c r="DAK33" s="66">
        <v>65598446.735975645</v>
      </c>
      <c r="DAL33" s="66">
        <v>45273776.803471059</v>
      </c>
      <c r="DAM33" s="66">
        <v>23434794.968930323</v>
      </c>
      <c r="DAN33" s="66">
        <v>0</v>
      </c>
      <c r="DAO33" s="66">
        <v>0</v>
      </c>
      <c r="DAP33" s="66">
        <v>0</v>
      </c>
      <c r="DAQ33" s="66">
        <v>0</v>
      </c>
      <c r="DAR33" s="66">
        <v>0</v>
      </c>
      <c r="DAS33" s="66">
        <v>0</v>
      </c>
      <c r="DAT33" s="66">
        <v>0</v>
      </c>
      <c r="DAU33" s="66">
        <v>0</v>
      </c>
      <c r="DAV33" s="66">
        <v>0</v>
      </c>
      <c r="DAW33" s="66">
        <v>0</v>
      </c>
      <c r="DAX33" s="66">
        <v>0</v>
      </c>
      <c r="DAY33" s="66">
        <v>0</v>
      </c>
      <c r="DAZ33" s="66">
        <v>113277520.70175439</v>
      </c>
      <c r="DBA33" s="66">
        <v>115306422.5014369</v>
      </c>
      <c r="DBB33" s="66">
        <v>117371663.74858662</v>
      </c>
      <c r="DBC33" s="66">
        <v>119473895.31523806</v>
      </c>
      <c r="DBD33" s="66">
        <v>121613779.73112652</v>
      </c>
      <c r="DBE33" s="66">
        <v>123791991.39248799</v>
      </c>
      <c r="DBF33" s="66">
        <v>126009216.7745987</v>
      </c>
      <c r="DBG33" s="66">
        <v>128266154.64812164</v>
      </c>
      <c r="DBH33" s="66">
        <v>111911585.3994239</v>
      </c>
      <c r="DBI33" s="66">
        <v>94930018.39590165</v>
      </c>
      <c r="DBJ33" s="66">
        <v>77304240.003956839</v>
      </c>
      <c r="DBK33" s="66">
        <v>59016621.107801206</v>
      </c>
      <c r="DBL33" s="66">
        <v>40049107.748276919</v>
      </c>
      <c r="DBM33" s="66">
        <v>20383211.559629716</v>
      </c>
      <c r="DBN33" s="66">
        <v>0</v>
      </c>
      <c r="DBO33" s="66">
        <v>0</v>
      </c>
      <c r="DBP33" s="66">
        <v>0</v>
      </c>
      <c r="DBQ33" s="66">
        <v>0</v>
      </c>
      <c r="DBR33" s="66">
        <v>0</v>
      </c>
      <c r="DBS33" s="66">
        <v>0</v>
      </c>
      <c r="DBT33" s="66">
        <v>0</v>
      </c>
      <c r="DBU33" s="66">
        <v>0</v>
      </c>
      <c r="DBV33" s="66">
        <v>0</v>
      </c>
      <c r="DBW33" s="66">
        <v>0</v>
      </c>
      <c r="DBX33" s="66">
        <v>0</v>
      </c>
      <c r="DBY33" s="66">
        <v>0</v>
      </c>
      <c r="DBZ33" s="66">
        <v>104563865.2631579</v>
      </c>
      <c r="DCA33" s="66">
        <v>108249539.42932768</v>
      </c>
      <c r="DCB33" s="66">
        <v>112065126.48677194</v>
      </c>
      <c r="DCC33" s="66">
        <v>116015205.61383319</v>
      </c>
      <c r="DCD33" s="66">
        <v>120104517.3960406</v>
      </c>
      <c r="DCE33" s="66">
        <v>124337969.51540145</v>
      </c>
      <c r="DCF33" s="66">
        <v>128720642.64022891</v>
      </c>
      <c r="DCG33" s="66">
        <v>133257796.52257513</v>
      </c>
      <c r="DCH33" s="66">
        <v>38951965.075930417</v>
      </c>
      <c r="DCI33" s="66">
        <v>40324946.564713307</v>
      </c>
      <c r="DCJ33" s="66">
        <v>41746322.997496225</v>
      </c>
      <c r="DCK33" s="66">
        <v>43217800.202525131</v>
      </c>
      <c r="DCL33" s="66">
        <v>44741144.135194935</v>
      </c>
      <c r="DCM33" s="66">
        <v>46318182.99741523</v>
      </c>
      <c r="DCN33" s="66">
        <v>47950809.431679673</v>
      </c>
      <c r="DCO33" s="66">
        <v>49640982.792472042</v>
      </c>
      <c r="DCP33" s="66">
        <v>51390731.497734919</v>
      </c>
      <c r="DCQ33" s="66">
        <v>53202155.463223174</v>
      </c>
      <c r="DCR33" s="66">
        <v>55077428.622663654</v>
      </c>
      <c r="DCS33" s="66">
        <v>57018801.536745623</v>
      </c>
      <c r="DCT33" s="66">
        <v>59028604.094073154</v>
      </c>
      <c r="DCU33" s="66">
        <v>61109248.307320729</v>
      </c>
      <c r="DCV33" s="66">
        <v>63263231.207948104</v>
      </c>
      <c r="DCW33" s="66">
        <v>65493137.842948087</v>
      </c>
      <c r="DCX33" s="66">
        <v>67801644.377224043</v>
      </c>
      <c r="DCY33" s="66">
        <v>70191521.305320084</v>
      </c>
      <c r="DCZ33" s="66">
        <v>113277520.70175439</v>
      </c>
      <c r="DDA33" s="66">
        <v>115306422.5014369</v>
      </c>
      <c r="DDB33" s="66">
        <v>117371663.74858662</v>
      </c>
      <c r="DDC33" s="66">
        <v>119473895.31523806</v>
      </c>
      <c r="DDD33" s="66">
        <v>121613779.73112652</v>
      </c>
      <c r="DDE33" s="66">
        <v>123791991.39248799</v>
      </c>
      <c r="DDF33" s="66">
        <v>126009216.7745987</v>
      </c>
      <c r="DDG33" s="66">
        <v>128266154.64812164</v>
      </c>
      <c r="DDH33" s="66">
        <v>36864992.837457284</v>
      </c>
      <c r="DDI33" s="66">
        <v>37525277.860027008</v>
      </c>
      <c r="DDJ33" s="66">
        <v>38197389.178425737</v>
      </c>
      <c r="DDK33" s="66">
        <v>38881538.612198442</v>
      </c>
      <c r="DDL33" s="66">
        <v>39577941.774767786</v>
      </c>
      <c r="DDM33" s="66">
        <v>40286818.141385794</v>
      </c>
      <c r="DDN33" s="66">
        <v>41008391.118302777</v>
      </c>
      <c r="DDO33" s="66">
        <v>41742888.113174953</v>
      </c>
      <c r="DDP33" s="66">
        <v>42490540.606733225</v>
      </c>
      <c r="DDQ33" s="66">
        <v>43251584.225735642</v>
      </c>
      <c r="DDR33" s="66">
        <v>44026258.817226373</v>
      </c>
      <c r="DDS33" s="66">
        <v>44814808.524124898</v>
      </c>
      <c r="DDT33" s="66">
        <v>45617481.862168886</v>
      </c>
      <c r="DDU33" s="66">
        <v>46434531.798235379</v>
      </c>
      <c r="DDV33" s="66">
        <v>47266215.830064617</v>
      </c>
      <c r="DDW33" s="66">
        <v>48112796.067411892</v>
      </c>
      <c r="DDX33" s="66">
        <v>48974539.314652808</v>
      </c>
      <c r="DDY33" s="66">
        <v>49851717.154868215</v>
      </c>
      <c r="DDZ33" s="66">
        <v>104563865.2631579</v>
      </c>
      <c r="DEA33" s="66">
        <v>108249539.42932768</v>
      </c>
      <c r="DEB33" s="66">
        <v>112065126.48677194</v>
      </c>
      <c r="DEC33" s="66">
        <v>116015205.61383319</v>
      </c>
      <c r="DED33" s="66">
        <v>120104517.3960406</v>
      </c>
      <c r="DEE33" s="66">
        <v>124337969.51540145</v>
      </c>
      <c r="DEF33" s="66">
        <v>128720642.64022891</v>
      </c>
      <c r="DEG33" s="66">
        <v>133257796.52257513</v>
      </c>
      <c r="DEH33" s="66">
        <v>33387398.63651178</v>
      </c>
      <c r="DEI33" s="66">
        <v>28803533.260509506</v>
      </c>
      <c r="DEJ33" s="66">
        <v>23855041.712854981</v>
      </c>
      <c r="DEK33" s="66">
        <v>18521914.372510768</v>
      </c>
      <c r="DEL33" s="66">
        <v>12783184.038627123</v>
      </c>
      <c r="DEM33" s="66">
        <v>6616883.2853450337</v>
      </c>
      <c r="DEN33" s="66">
        <v>0</v>
      </c>
      <c r="DEO33" s="66">
        <v>0</v>
      </c>
      <c r="DEP33" s="66">
        <v>0</v>
      </c>
      <c r="DEQ33" s="66">
        <v>0</v>
      </c>
      <c r="DER33" s="66">
        <v>0</v>
      </c>
      <c r="DES33" s="66">
        <v>0</v>
      </c>
      <c r="DET33" s="66">
        <v>0</v>
      </c>
      <c r="DEU33" s="66">
        <v>0</v>
      </c>
      <c r="DEV33" s="66">
        <v>0</v>
      </c>
      <c r="DEW33" s="66">
        <v>0</v>
      </c>
      <c r="DEX33" s="66">
        <v>0</v>
      </c>
      <c r="DEY33" s="66">
        <v>0</v>
      </c>
      <c r="DEZ33" s="66">
        <v>113277520.70175439</v>
      </c>
      <c r="DFA33" s="66">
        <v>115306422.5014369</v>
      </c>
      <c r="DFB33" s="66">
        <v>117371663.74858662</v>
      </c>
      <c r="DFC33" s="66">
        <v>119473895.31523806</v>
      </c>
      <c r="DFD33" s="66">
        <v>121613779.73112652</v>
      </c>
      <c r="DFE33" s="66">
        <v>123791991.39248799</v>
      </c>
      <c r="DFF33" s="66">
        <v>126009216.7745987</v>
      </c>
      <c r="DFG33" s="66">
        <v>128266154.64812164</v>
      </c>
      <c r="DFH33" s="66">
        <v>31598565.2892491</v>
      </c>
      <c r="DFI33" s="66">
        <v>26803769.900019288</v>
      </c>
      <c r="DFJ33" s="66">
        <v>21827079.530528992</v>
      </c>
      <c r="DFK33" s="66">
        <v>16663516.548085047</v>
      </c>
      <c r="DFL33" s="66">
        <v>11307983.364219366</v>
      </c>
      <c r="DFM33" s="66">
        <v>5755259.7344836844</v>
      </c>
      <c r="DFN33" s="66">
        <v>0</v>
      </c>
      <c r="DFO33" s="66">
        <v>0</v>
      </c>
      <c r="DFP33" s="66">
        <v>0</v>
      </c>
      <c r="DFQ33" s="66">
        <v>0</v>
      </c>
      <c r="DFR33" s="66">
        <v>0</v>
      </c>
      <c r="DFS33" s="66">
        <v>0</v>
      </c>
      <c r="DFT33" s="66">
        <v>0</v>
      </c>
      <c r="DFU33" s="66">
        <v>0</v>
      </c>
      <c r="DFV33" s="66">
        <v>0</v>
      </c>
      <c r="DFW33" s="66">
        <v>0</v>
      </c>
      <c r="DFX33" s="66">
        <v>0</v>
      </c>
      <c r="DFY33" s="66">
        <v>0</v>
      </c>
      <c r="DFZ33" s="66">
        <v>104563865.2631579</v>
      </c>
      <c r="DGA33" s="66">
        <v>108249539.42932768</v>
      </c>
      <c r="DGB33" s="66">
        <v>112065126.48677194</v>
      </c>
      <c r="DGC33" s="66">
        <v>116015205.61383319</v>
      </c>
      <c r="DGD33" s="66">
        <v>120104517.3960406</v>
      </c>
      <c r="DGE33" s="66">
        <v>93253477.136551082</v>
      </c>
      <c r="DGF33" s="66">
        <v>96540481.98017168</v>
      </c>
      <c r="DGG33" s="66">
        <v>99943347.39193134</v>
      </c>
      <c r="DGH33" s="66">
        <v>25040548.977383837</v>
      </c>
      <c r="DGI33" s="66">
        <v>21602649.945382129</v>
      </c>
      <c r="DGJ33" s="66">
        <v>17891281.284641236</v>
      </c>
      <c r="DGK33" s="66">
        <v>13891435.779383078</v>
      </c>
      <c r="DGL33" s="66">
        <v>9587388.0289703421</v>
      </c>
      <c r="DGM33" s="66">
        <v>4962662.4640087746</v>
      </c>
      <c r="DGN33" s="66">
        <v>0</v>
      </c>
      <c r="DGO33" s="66">
        <v>0</v>
      </c>
      <c r="DGP33" s="66">
        <v>0</v>
      </c>
      <c r="DGQ33" s="66">
        <v>0</v>
      </c>
      <c r="DGR33" s="66">
        <v>0</v>
      </c>
      <c r="DGS33" s="66">
        <v>0</v>
      </c>
      <c r="DGT33" s="66">
        <v>0</v>
      </c>
      <c r="DGU33" s="66">
        <v>0</v>
      </c>
      <c r="DGV33" s="66">
        <v>0</v>
      </c>
      <c r="DGW33" s="66">
        <v>0</v>
      </c>
      <c r="DGX33" s="66">
        <v>0</v>
      </c>
      <c r="DGY33" s="66">
        <v>0</v>
      </c>
      <c r="DGZ33" s="66">
        <v>113277520.70175439</v>
      </c>
      <c r="DHA33" s="66">
        <v>115306422.5014369</v>
      </c>
      <c r="DHB33" s="66">
        <v>117371663.74858662</v>
      </c>
      <c r="DHC33" s="66">
        <v>119473895.31523806</v>
      </c>
      <c r="DHD33" s="66">
        <v>121613779.73112652</v>
      </c>
      <c r="DHE33" s="66">
        <v>92843993.544365987</v>
      </c>
      <c r="DHF33" s="66">
        <v>94506912.580949023</v>
      </c>
      <c r="DHG33" s="66">
        <v>96199615.986091226</v>
      </c>
      <c r="DHH33" s="66">
        <v>23698923.966936823</v>
      </c>
      <c r="DHI33" s="66">
        <v>20102827.425014466</v>
      </c>
      <c r="DHJ33" s="66">
        <v>16370309.647896742</v>
      </c>
      <c r="DHK33" s="66">
        <v>12497637.411063785</v>
      </c>
      <c r="DHL33" s="66">
        <v>8480987.5231645238</v>
      </c>
      <c r="DHM33" s="66">
        <v>4316444.800862764</v>
      </c>
      <c r="DHN33" s="66">
        <v>0</v>
      </c>
      <c r="DHO33" s="66">
        <v>0</v>
      </c>
      <c r="DHP33" s="66">
        <v>0</v>
      </c>
      <c r="DHQ33" s="66">
        <v>0</v>
      </c>
      <c r="DHR33" s="66">
        <v>0</v>
      </c>
      <c r="DHS33" s="66">
        <v>0</v>
      </c>
      <c r="DHT33" s="66">
        <v>0</v>
      </c>
      <c r="DHU33" s="66">
        <v>0</v>
      </c>
      <c r="DHV33" s="66">
        <v>0</v>
      </c>
      <c r="DHW33" s="66">
        <v>0</v>
      </c>
      <c r="DHX33" s="66">
        <v>0</v>
      </c>
      <c r="DHY33" s="66">
        <v>0</v>
      </c>
      <c r="DHZ33" s="25">
        <v>0.56000000000000005</v>
      </c>
      <c r="DIA33" s="25">
        <v>0.5</v>
      </c>
      <c r="DIB33" s="25">
        <v>0.122</v>
      </c>
      <c r="DIC33" s="25">
        <v>6.0999999999999999E-2</v>
      </c>
      <c r="DID33" s="25">
        <v>3.0499999999999999E-2</v>
      </c>
      <c r="DIE33" s="25">
        <v>0.122</v>
      </c>
      <c r="DIF33" s="25">
        <v>6.0999999999999999E-2</v>
      </c>
      <c r="DIG33" s="25">
        <v>3.0499999999999999E-2</v>
      </c>
      <c r="DIH33" s="25">
        <v>0.66099999999999992</v>
      </c>
      <c r="DII33" s="25">
        <v>0.51600000000000001</v>
      </c>
      <c r="DIJ33" s="25">
        <v>3.5696072173687301</v>
      </c>
      <c r="DIK33" s="25">
        <v>3.5696072173687301</v>
      </c>
      <c r="DIL33" s="46">
        <v>0.8</v>
      </c>
      <c r="DIM33" s="46">
        <v>0.8</v>
      </c>
      <c r="DIN33" s="25">
        <v>2</v>
      </c>
      <c r="DIO33" s="25">
        <v>2</v>
      </c>
      <c r="DIP33" s="25">
        <v>2408.0242273511685</v>
      </c>
      <c r="DIQ33" s="25">
        <v>7090.9757726488315</v>
      </c>
      <c r="DIR33" s="25">
        <f t="shared" si="19"/>
        <v>259.25579783482209</v>
      </c>
      <c r="DIS33" s="25">
        <f t="shared" si="20"/>
        <v>493.56536700442518</v>
      </c>
      <c r="DIT33" s="66">
        <v>2606450.7099858988</v>
      </c>
      <c r="DIU33" s="66">
        <v>2698323.0601808056</v>
      </c>
      <c r="DIV33" s="66">
        <v>2793433.733163862</v>
      </c>
      <c r="DIW33" s="66">
        <v>2891896.8735548365</v>
      </c>
      <c r="DIX33" s="66">
        <v>2993830.6493507437</v>
      </c>
      <c r="DIY33" s="66">
        <v>3099357.393742118</v>
      </c>
      <c r="DIZ33" s="66">
        <v>3208603.7519280324</v>
      </c>
      <c r="DJA33" s="66">
        <v>3321700.8331060684</v>
      </c>
      <c r="DJB33" s="66">
        <v>3438784.3678196352</v>
      </c>
      <c r="DJC33" s="66">
        <v>3559994.870851479</v>
      </c>
      <c r="DJD33" s="66">
        <v>3685477.809858873</v>
      </c>
      <c r="DJE33" s="66">
        <v>3815383.7799528739</v>
      </c>
      <c r="DJF33" s="66">
        <v>3949868.6844311538</v>
      </c>
      <c r="DJG33" s="66">
        <v>4089093.9218813255</v>
      </c>
      <c r="DJH33" s="66">
        <v>4233226.5798792886</v>
      </c>
      <c r="DJI33" s="66">
        <v>4382439.6355150742</v>
      </c>
      <c r="DJJ33" s="66">
        <v>4536912.1629868327</v>
      </c>
      <c r="DJK33" s="66">
        <v>4696829.5485121151</v>
      </c>
      <c r="DJL33" s="66">
        <v>4862383.7128143525</v>
      </c>
      <c r="DJM33" s="66">
        <v>5033773.3414515695</v>
      </c>
      <c r="DJN33" s="66">
        <v>5211204.1232637176</v>
      </c>
      <c r="DJO33" s="66">
        <v>5394888.9972248366</v>
      </c>
      <c r="DJP33" s="66">
        <v>5585048.4079962652</v>
      </c>
      <c r="DJQ33" s="66">
        <v>5781910.5704876166</v>
      </c>
      <c r="DJR33" s="66">
        <v>5985711.7437430071</v>
      </c>
      <c r="DJS33" s="66">
        <v>6196696.5144812576</v>
      </c>
      <c r="DJT33" s="66">
        <v>24698519.622511484</v>
      </c>
      <c r="DJU33" s="66">
        <v>25140892.218602661</v>
      </c>
      <c r="DJV33" s="66">
        <v>25591188.103893496</v>
      </c>
      <c r="DJW33" s="66">
        <v>26049549.191586327</v>
      </c>
      <c r="DJX33" s="66">
        <v>26516119.936675996</v>
      </c>
      <c r="DJY33" s="66">
        <v>26991047.381475609</v>
      </c>
      <c r="DJZ33" s="66">
        <v>27474481.201957736</v>
      </c>
      <c r="DKA33" s="66">
        <v>27966573.75492559</v>
      </c>
      <c r="DKB33" s="66">
        <v>28467480.126029138</v>
      </c>
      <c r="DKC33" s="66">
        <v>28977358.178641144</v>
      </c>
      <c r="DKD33" s="66">
        <v>29496368.603608713</v>
      </c>
      <c r="DKE33" s="66">
        <v>30024674.969895858</v>
      </c>
      <c r="DKF33" s="66">
        <v>30562443.776133172</v>
      </c>
      <c r="DKG33" s="66">
        <v>31109844.503090754</v>
      </c>
      <c r="DKH33" s="66">
        <v>31667049.667091016</v>
      </c>
      <c r="DKI33" s="66">
        <v>32234234.874378148</v>
      </c>
      <c r="DKJ33" s="66">
        <v>32811578.876461361</v>
      </c>
      <c r="DKK33" s="66">
        <v>33399263.626449414</v>
      </c>
      <c r="DKL33" s="66">
        <v>33997474.336394139</v>
      </c>
      <c r="DKM33" s="66">
        <v>34606399.53566099</v>
      </c>
      <c r="DKN33" s="66">
        <v>35226231.130345136</v>
      </c>
      <c r="DKO33" s="66">
        <v>35857164.463751704</v>
      </c>
      <c r="DKP33" s="66">
        <v>36499398.377959289</v>
      </c>
      <c r="DKQ33" s="66">
        <v>37153135.276486091</v>
      </c>
      <c r="DKR33" s="66">
        <v>37818581.18807853</v>
      </c>
      <c r="DKS33" s="66">
        <v>38495945.831642307</v>
      </c>
      <c r="DKT33" s="65">
        <v>2606450.7099858988</v>
      </c>
      <c r="DKU33" s="65">
        <v>2698323.0601808056</v>
      </c>
      <c r="DKV33" s="65">
        <v>2793433.733163862</v>
      </c>
      <c r="DKW33" s="65">
        <v>2891896.8735548365</v>
      </c>
      <c r="DKX33" s="65">
        <v>2993830.6493507437</v>
      </c>
      <c r="DKY33" s="65">
        <v>3099357.393742118</v>
      </c>
      <c r="DKZ33" s="65">
        <v>3208603.7519280324</v>
      </c>
      <c r="DLA33" s="65">
        <v>3321700.8331060684</v>
      </c>
      <c r="DLB33" s="78">
        <v>3193156.9129753755</v>
      </c>
      <c r="DLC33" s="78">
        <v>3051424.1750155534</v>
      </c>
      <c r="DLD33" s="78">
        <v>2895732.5648891144</v>
      </c>
      <c r="DLE33" s="78">
        <v>2725274.1285377671</v>
      </c>
      <c r="DLF33" s="78">
        <v>2539201.2971343133</v>
      </c>
      <c r="DLG33" s="78">
        <v>2336625.0982179004</v>
      </c>
      <c r="DLH33" s="78">
        <v>2116613.2899396443</v>
      </c>
      <c r="DLI33" s="65">
        <v>2215607.9043319733</v>
      </c>
      <c r="DLJ33" s="65">
        <v>2319232.525407746</v>
      </c>
      <c r="DLK33" s="65">
        <v>2427703.699915695</v>
      </c>
      <c r="DLL33" s="65">
        <v>2541248.1025584838</v>
      </c>
      <c r="DLM33" s="65">
        <v>2660103.0096800341</v>
      </c>
      <c r="DLN33" s="65">
        <v>2784516.795107347</v>
      </c>
      <c r="DLO33" s="65">
        <v>2914749.4491829891</v>
      </c>
      <c r="DLP33" s="65">
        <v>3051073.1220728783</v>
      </c>
      <c r="DLQ33" s="65">
        <v>3193772.6924847304</v>
      </c>
      <c r="DLR33" s="65">
        <v>3343146.3629856333</v>
      </c>
      <c r="DLS33" s="65">
        <v>3499506.2831627941</v>
      </c>
      <c r="DLT33" s="65">
        <v>24698519.622511484</v>
      </c>
      <c r="DLU33" s="65">
        <v>25140892.218602661</v>
      </c>
      <c r="DLV33" s="65">
        <v>25591188.103893496</v>
      </c>
      <c r="DLW33" s="65">
        <v>26049549.191586327</v>
      </c>
      <c r="DLX33" s="65">
        <v>26516119.936675996</v>
      </c>
      <c r="DLY33" s="65">
        <v>26991047.381475609</v>
      </c>
      <c r="DLZ33" s="65">
        <v>27474481.201957736</v>
      </c>
      <c r="DMA33" s="65">
        <v>27966573.75492559</v>
      </c>
      <c r="DMB33" s="78">
        <v>26434088.68845563</v>
      </c>
      <c r="DMC33" s="78">
        <v>24837735.581692409</v>
      </c>
      <c r="DMD33" s="78">
        <v>23175718.188549701</v>
      </c>
      <c r="DME33" s="78">
        <v>21446196.407068469</v>
      </c>
      <c r="DMF33" s="78">
        <v>19647285.284657039</v>
      </c>
      <c r="DMG33" s="78">
        <v>17777054.001766145</v>
      </c>
      <c r="DMH33" s="78">
        <v>15833524.833545508</v>
      </c>
      <c r="DMI33" s="65">
        <v>16574063.359320758</v>
      </c>
      <c r="DMJ33" s="65">
        <v>17349237.085654479</v>
      </c>
      <c r="DMK33" s="65">
        <v>18160665.910871971</v>
      </c>
      <c r="DML33" s="65">
        <v>19010045.496410694</v>
      </c>
      <c r="DMM33" s="65">
        <v>19899150.810282871</v>
      </c>
      <c r="DMN33" s="65">
        <v>20829839.83626689</v>
      </c>
      <c r="DMO33" s="65">
        <v>21804057.456578638</v>
      </c>
      <c r="DMP33" s="65">
        <v>22823839.516136501</v>
      </c>
      <c r="DMQ33" s="65">
        <v>23891317.076913211</v>
      </c>
      <c r="DMR33" s="65">
        <v>25008720.871264957</v>
      </c>
      <c r="DMS33" s="65">
        <v>26178385.963543985</v>
      </c>
      <c r="DMT33" s="65">
        <v>1233708.1128399058</v>
      </c>
      <c r="DMU33" s="65">
        <v>1287411.4910193258</v>
      </c>
      <c r="DMV33" s="65">
        <v>1343452.5800380162</v>
      </c>
      <c r="DMW33" s="65">
        <v>1401933.1405701339</v>
      </c>
      <c r="DMX33" s="65">
        <v>1462959.3629372634</v>
      </c>
      <c r="DMY33" s="65">
        <v>1526642.0599311981</v>
      </c>
      <c r="DMZ33" s="65">
        <v>1593096.8680303106</v>
      </c>
      <c r="DNA33" s="65">
        <v>1662444.4573748768</v>
      </c>
      <c r="DNB33" s="65">
        <v>1734810.7508826416</v>
      </c>
      <c r="DNC33" s="65">
        <v>1810327.1529024956</v>
      </c>
      <c r="DND33" s="65">
        <v>1889130.7878214563</v>
      </c>
      <c r="DNE33" s="65">
        <v>1971364.7490582229</v>
      </c>
      <c r="DNF33" s="65">
        <v>2057178.3588954383</v>
      </c>
      <c r="DNG33" s="65">
        <v>2146727.4396224576</v>
      </c>
      <c r="DNH33" s="65">
        <v>2240174.5964809805</v>
      </c>
      <c r="DNI33" s="65">
        <v>2337689.5129273143</v>
      </c>
      <c r="DNJ33" s="65">
        <v>2439449.2587474268</v>
      </c>
      <c r="DNK33" s="65">
        <v>2545638.6115842592</v>
      </c>
      <c r="DNL33" s="65">
        <v>2656450.3924611378</v>
      </c>
      <c r="DNM33" s="65">
        <v>2772085.8159105424</v>
      </c>
      <c r="DNN33" s="65">
        <v>2892754.8553439956</v>
      </c>
      <c r="DNO33" s="65">
        <v>3018676.6243265197</v>
      </c>
      <c r="DNP33" s="65">
        <v>3150079.7744479929</v>
      </c>
      <c r="DNQ33" s="65">
        <v>3287202.9105138695</v>
      </c>
      <c r="DNR33" s="65">
        <v>3430295.0238091685</v>
      </c>
      <c r="DNS33" s="65">
        <v>3579615.9442224647</v>
      </c>
      <c r="DNT33" s="65">
        <v>1054057.4351166394</v>
      </c>
      <c r="DNU33" s="65">
        <v>1081520.0397308613</v>
      </c>
      <c r="DNV33" s="65">
        <v>1109698.1600533081</v>
      </c>
      <c r="DNW33" s="65">
        <v>1138610.4382607108</v>
      </c>
      <c r="DNX33" s="65">
        <v>1168276.0022364724</v>
      </c>
      <c r="DNY33" s="65">
        <v>1198714.4782253578</v>
      </c>
      <c r="DNZ33" s="65">
        <v>1229946.0038178922</v>
      </c>
      <c r="DOA33" s="65">
        <v>1261991.2412730556</v>
      </c>
      <c r="DOB33" s="65">
        <v>1294871.3911880909</v>
      </c>
      <c r="DOC33" s="65">
        <v>1328608.206524469</v>
      </c>
      <c r="DOD33" s="65">
        <v>1363224.0069992831</v>
      </c>
      <c r="DOE33" s="65">
        <v>1398741.6938516072</v>
      </c>
      <c r="DOF33" s="65">
        <v>1435184.7649935731</v>
      </c>
      <c r="DOG33" s="65">
        <v>1472577.3305561999</v>
      </c>
      <c r="DOH33" s="65">
        <v>1510944.1288402576</v>
      </c>
      <c r="DOI33" s="65">
        <v>1550310.5426827143</v>
      </c>
      <c r="DOJ33" s="65">
        <v>1590702.6162496014</v>
      </c>
      <c r="DOK33" s="65">
        <v>1632147.0722663999</v>
      </c>
      <c r="DOL33" s="65">
        <v>1674671.3296973547</v>
      </c>
      <c r="DOM33" s="65">
        <v>1718303.5218854044</v>
      </c>
      <c r="DON33" s="65">
        <v>1763072.5151647336</v>
      </c>
      <c r="DOO33" s="65">
        <v>1809007.9279582624</v>
      </c>
      <c r="DOP33" s="65">
        <v>1856140.1503727012</v>
      </c>
      <c r="DOQ33" s="65">
        <v>1904500.3643041435</v>
      </c>
      <c r="DOR33" s="65">
        <v>1954120.5640674876</v>
      </c>
      <c r="DOS33" s="65">
        <v>2005033.5775633487</v>
      </c>
      <c r="DOT33" s="65">
        <v>1233708.1128399058</v>
      </c>
      <c r="DOU33" s="65">
        <v>1287411.4910193258</v>
      </c>
      <c r="DOV33" s="65">
        <v>1343452.5800380162</v>
      </c>
      <c r="DOW33" s="65">
        <v>1401933.1405701339</v>
      </c>
      <c r="DOX33" s="65">
        <v>1462959.3629372634</v>
      </c>
      <c r="DOY33" s="65">
        <v>1526642.0599311981</v>
      </c>
      <c r="DOZ33" s="65">
        <v>1593096.8680303106</v>
      </c>
      <c r="DPA33" s="65">
        <v>1662444.4573748768</v>
      </c>
      <c r="DPB33" s="78">
        <v>1610895.6972481671</v>
      </c>
      <c r="DPC33" s="78">
        <v>1551708.9882021393</v>
      </c>
      <c r="DPD33" s="78">
        <v>1484317.0475740016</v>
      </c>
      <c r="DPE33" s="78">
        <v>1408117.6778987306</v>
      </c>
      <c r="DPF33" s="78">
        <v>1322471.8021470676</v>
      </c>
      <c r="DPG33" s="78">
        <v>1226701.3940699757</v>
      </c>
      <c r="DPH33" s="78">
        <v>1120087.2982404903</v>
      </c>
      <c r="DPI33" s="65">
        <v>1172474.1044190647</v>
      </c>
      <c r="DPJ33" s="65">
        <v>1227311.0566406329</v>
      </c>
      <c r="DPK33" s="65">
        <v>1284712.7489427</v>
      </c>
      <c r="DPL33" s="65">
        <v>1344799.1349589752</v>
      </c>
      <c r="DPM33" s="65">
        <v>1407695.7785892331</v>
      </c>
      <c r="DPN33" s="65">
        <v>1473534.1163930765</v>
      </c>
      <c r="DPO33" s="65">
        <v>1542451.7322559315</v>
      </c>
      <c r="DPP33" s="65">
        <v>1614592.64490125</v>
      </c>
      <c r="DPQ33" s="65">
        <v>1690107.6088497415</v>
      </c>
      <c r="DPR33" s="65">
        <v>1769154.4294545543</v>
      </c>
      <c r="DPS33" s="65">
        <v>1851898.2926707438</v>
      </c>
      <c r="DPT33" s="65">
        <v>1054057.4351166394</v>
      </c>
      <c r="DPU33" s="65">
        <v>1081520.0397308613</v>
      </c>
      <c r="DPV33" s="65">
        <v>1109698.1600533081</v>
      </c>
      <c r="DPW33" s="65">
        <v>1138610.4382607108</v>
      </c>
      <c r="DPX33" s="65">
        <v>1168276.0022364724</v>
      </c>
      <c r="DPY33" s="65">
        <v>1198714.4782253578</v>
      </c>
      <c r="DPZ33" s="65">
        <v>1229946.0038178922</v>
      </c>
      <c r="DQA33" s="65">
        <v>1261991.2412730556</v>
      </c>
      <c r="DQB33" s="78">
        <v>1202380.5775317985</v>
      </c>
      <c r="DQC33" s="78">
        <v>1138807.0341638306</v>
      </c>
      <c r="DQD33" s="78">
        <v>1071104.5769280081</v>
      </c>
      <c r="DQE33" s="78">
        <v>999101.20989400509</v>
      </c>
      <c r="DQF33" s="78">
        <v>922618.77749586839</v>
      </c>
      <c r="DQG33" s="78">
        <v>841472.76031782851</v>
      </c>
      <c r="DQH33" s="78">
        <v>755472.06442012882</v>
      </c>
      <c r="DQI33" s="65">
        <v>790805.71089060907</v>
      </c>
      <c r="DQJ33" s="65">
        <v>827791.92220325745</v>
      </c>
      <c r="DQK33" s="65">
        <v>866507.98929264676</v>
      </c>
      <c r="DQL33" s="65">
        <v>907034.81801266491</v>
      </c>
      <c r="DQM33" s="65">
        <v>949457.09820733417</v>
      </c>
      <c r="DQN33" s="65">
        <v>993863.48068912188</v>
      </c>
      <c r="DQO33" s="65">
        <v>1040346.7624945778</v>
      </c>
      <c r="DQP33" s="65">
        <v>1089004.0808044309</v>
      </c>
      <c r="DQQ33" s="65">
        <v>1139937.1159333852</v>
      </c>
      <c r="DQR33" s="65">
        <v>1193252.3038138067</v>
      </c>
      <c r="DQS33" s="65">
        <v>1249061.058417334</v>
      </c>
      <c r="DQT33" s="66">
        <v>18907479.85262027</v>
      </c>
      <c r="DQU33" s="66">
        <v>19730523.431873113</v>
      </c>
      <c r="DQV33" s="66">
        <v>20589394.1408455</v>
      </c>
      <c r="DQW33" s="66">
        <v>21485651.536353476</v>
      </c>
      <c r="DQX33" s="66">
        <v>22420923.062802255</v>
      </c>
      <c r="DQY33" s="66">
        <v>23396907.00733646</v>
      </c>
      <c r="DQZ33" s="66">
        <v>24415375.583628271</v>
      </c>
      <c r="DRA33" s="66">
        <v>25478178.149902973</v>
      </c>
      <c r="DRB33" s="66">
        <v>26587244.567045372</v>
      </c>
      <c r="DRC33" s="66">
        <v>27744588.702884778</v>
      </c>
      <c r="DRD33" s="66">
        <v>28952312.089021608</v>
      </c>
      <c r="DRE33" s="66">
        <v>30212607.736835904</v>
      </c>
      <c r="DRF33" s="66">
        <v>31527764.119606908</v>
      </c>
      <c r="DRG33" s="66">
        <v>32900169.327974454</v>
      </c>
      <c r="DRH33" s="66">
        <v>34332315.406287909</v>
      </c>
      <c r="DRI33" s="66">
        <v>35826802.877716467</v>
      </c>
      <c r="DRJ33" s="66">
        <v>37386345.466337837</v>
      </c>
      <c r="DRK33" s="66">
        <v>39013775.0247797</v>
      </c>
      <c r="DRL33" s="66">
        <v>40712046.676361546</v>
      </c>
      <c r="DRM33" s="66">
        <v>42484244.181074359</v>
      </c>
      <c r="DRN33" s="66">
        <v>44333585.53514158</v>
      </c>
      <c r="DRO33" s="66">
        <v>46263428.814329229</v>
      </c>
      <c r="DRP33" s="66">
        <v>48277278.271615721</v>
      </c>
      <c r="DRQ33" s="66">
        <v>50378790.700293511</v>
      </c>
      <c r="DRR33" s="66">
        <v>52571782.074056804</v>
      </c>
      <c r="DRS33" s="66">
        <v>54860234.476132803</v>
      </c>
      <c r="DRT33" s="66">
        <v>35995635.625217468</v>
      </c>
      <c r="DRU33" s="66">
        <v>36933472.479338765</v>
      </c>
      <c r="DRV33" s="66">
        <v>37895743.905865043</v>
      </c>
      <c r="DRW33" s="66">
        <v>38883086.527601235</v>
      </c>
      <c r="DRX33" s="66">
        <v>39896153.554038867</v>
      </c>
      <c r="DRY33" s="66">
        <v>40935615.213508688</v>
      </c>
      <c r="DRZ33" s="66">
        <v>42002159.196592607</v>
      </c>
      <c r="DSA33" s="66">
        <v>43096491.111088321</v>
      </c>
      <c r="DSB33" s="66">
        <v>44219334.948827758</v>
      </c>
      <c r="DSC33" s="66">
        <v>45371433.564658038</v>
      </c>
      <c r="DSD33" s="66">
        <v>46553549.167901948</v>
      </c>
      <c r="DSE33" s="66">
        <v>47766463.826622963</v>
      </c>
      <c r="DSF33" s="66">
        <v>49010979.985028431</v>
      </c>
      <c r="DSG33" s="66">
        <v>50287920.994353436</v>
      </c>
      <c r="DSH33" s="66">
        <v>51598131.6575763</v>
      </c>
      <c r="DSI33" s="66">
        <v>52942478.788326129</v>
      </c>
      <c r="DSJ33" s="66">
        <v>54321851.784352437</v>
      </c>
      <c r="DSK33" s="66">
        <v>55737163.215935819</v>
      </c>
      <c r="DSL33" s="66">
        <v>57189349.4296294</v>
      </c>
      <c r="DSM33" s="66">
        <v>58679371.16773013</v>
      </c>
      <c r="DSN33" s="66">
        <v>60208214.203889929</v>
      </c>
      <c r="DSO33" s="66">
        <v>61776889.995287247</v>
      </c>
      <c r="DSP33" s="66">
        <v>63386436.351790205</v>
      </c>
      <c r="DSQ33" s="66">
        <v>65037918.12255457</v>
      </c>
      <c r="DSR33" s="66">
        <v>66732427.900510065</v>
      </c>
      <c r="DSS33" s="66">
        <v>68471086.745201945</v>
      </c>
      <c r="DST33" s="65">
        <v>18907479.85262027</v>
      </c>
      <c r="DSU33" s="65">
        <v>19730523.431873113</v>
      </c>
      <c r="DSV33" s="65">
        <v>20589394.1408455</v>
      </c>
      <c r="DSW33" s="65">
        <v>21485651.536353476</v>
      </c>
      <c r="DSX33" s="65">
        <v>22420923.062802255</v>
      </c>
      <c r="DSY33" s="65">
        <v>23396907.00733646</v>
      </c>
      <c r="DSZ33" s="65">
        <v>24415375.583628271</v>
      </c>
      <c r="DTA33" s="65">
        <v>25478178.149902973</v>
      </c>
      <c r="DTB33" s="78">
        <v>24688155.669399273</v>
      </c>
      <c r="DTC33" s="78">
        <v>23781076.031044096</v>
      </c>
      <c r="DTD33" s="78">
        <v>22748245.21280269</v>
      </c>
      <c r="DTE33" s="78">
        <v>21580434.097739931</v>
      </c>
      <c r="DTF33" s="78">
        <v>20267848.362604439</v>
      </c>
      <c r="DTG33" s="78">
        <v>18800096.758842546</v>
      </c>
      <c r="DTH33" s="78">
        <v>17166157.703143954</v>
      </c>
      <c r="DTI33" s="65">
        <v>17969023.852807555</v>
      </c>
      <c r="DTJ33" s="65">
        <v>18809440.283985671</v>
      </c>
      <c r="DTK33" s="65">
        <v>19689163.234181169</v>
      </c>
      <c r="DTL33" s="65">
        <v>20610031.080631744</v>
      </c>
      <c r="DTM33" s="65">
        <v>21573968.18200903</v>
      </c>
      <c r="DTN33" s="65">
        <v>22582988.899795067</v>
      </c>
      <c r="DTO33" s="65">
        <v>23639201.807739723</v>
      </c>
      <c r="DTP33" s="65">
        <v>24744814.098195661</v>
      </c>
      <c r="DTQ33" s="65">
        <v>25902136.194538824</v>
      </c>
      <c r="DTR33" s="65">
        <v>27113586.579313211</v>
      </c>
      <c r="DTS33" s="65">
        <v>28381696.848189335</v>
      </c>
      <c r="DTT33" s="65">
        <v>35995635.625217468</v>
      </c>
      <c r="DTU33" s="65">
        <v>36933472.479338765</v>
      </c>
      <c r="DTV33" s="65">
        <v>37895743.905865043</v>
      </c>
      <c r="DTW33" s="65">
        <v>38883086.527601235</v>
      </c>
      <c r="DTX33" s="65">
        <v>39896153.554038867</v>
      </c>
      <c r="DTY33" s="65">
        <v>40935615.213508688</v>
      </c>
      <c r="DTZ33" s="65">
        <v>42002159.196592607</v>
      </c>
      <c r="DUA33" s="65">
        <v>43096491.111088321</v>
      </c>
      <c r="DUB33" s="78">
        <v>41060811.023911491</v>
      </c>
      <c r="DUC33" s="78">
        <v>38889800.198278315</v>
      </c>
      <c r="DUD33" s="78">
        <v>36577788.63192296</v>
      </c>
      <c r="DUE33" s="78">
        <v>34118902.733302116</v>
      </c>
      <c r="DUF33" s="78">
        <v>31507058.561803993</v>
      </c>
      <c r="DUG33" s="78">
        <v>28735954.85391625</v>
      </c>
      <c r="DUH33" s="78">
        <v>25799065.82878815</v>
      </c>
      <c r="DUI33" s="65">
        <v>27005695.582811866</v>
      </c>
      <c r="DUJ33" s="65">
        <v>28268759.758645952</v>
      </c>
      <c r="DUK33" s="65">
        <v>29590897.810484577</v>
      </c>
      <c r="DUL33" s="65">
        <v>30974872.640556283</v>
      </c>
      <c r="DUM33" s="65">
        <v>32423576.37282417</v>
      </c>
      <c r="DUN33" s="65">
        <v>33940036.39672371</v>
      </c>
      <c r="DUO33" s="65">
        <v>35527421.693567939</v>
      </c>
      <c r="DUP33" s="65">
        <v>37189049.458840415</v>
      </c>
      <c r="DUQ33" s="65">
        <v>38928392.03421475</v>
      </c>
      <c r="DUR33" s="65">
        <v>40749084.163786702</v>
      </c>
      <c r="DUS33" s="65">
        <v>42654930.589682318</v>
      </c>
      <c r="DUT33" s="65">
        <v>0</v>
      </c>
      <c r="DUU33" s="65">
        <v>0</v>
      </c>
      <c r="DUV33" s="65">
        <v>0</v>
      </c>
      <c r="DUW33" s="65">
        <v>0</v>
      </c>
      <c r="DUX33" s="65">
        <v>0</v>
      </c>
      <c r="DUY33" s="65">
        <v>0</v>
      </c>
      <c r="DUZ33" s="65">
        <v>0</v>
      </c>
      <c r="DVA33" s="65">
        <v>0</v>
      </c>
      <c r="DVB33" s="65">
        <v>62462.465066880803</v>
      </c>
      <c r="DVC33" s="65">
        <v>130362.91882589043</v>
      </c>
      <c r="DVD33" s="65">
        <v>204056.43517201595</v>
      </c>
      <c r="DVE33" s="65">
        <v>283918.69651367993</v>
      </c>
      <c r="DVF33" s="65">
        <v>370347.11513481435</v>
      </c>
      <c r="DVG33" s="65">
        <v>463762.01313247439</v>
      </c>
      <c r="DVH33" s="65">
        <v>564607.86390475254</v>
      </c>
      <c r="DVI33" s="65">
        <v>589185.27352278109</v>
      </c>
      <c r="DVJ33" s="65">
        <v>614832.53905701113</v>
      </c>
      <c r="DVK33" s="65">
        <v>641596.2313909987</v>
      </c>
      <c r="DVL33" s="65">
        <v>669524.94864127785</v>
      </c>
      <c r="DVM33" s="65">
        <v>698669.4044029183</v>
      </c>
      <c r="DVN33" s="65">
        <v>729082.51983641367</v>
      </c>
      <c r="DVO33" s="65">
        <v>760819.51976312196</v>
      </c>
      <c r="DVP33" s="65">
        <v>793938.03294373979</v>
      </c>
      <c r="DVQ33" s="65">
        <v>828498.1967219084</v>
      </c>
      <c r="DVR33" s="65">
        <v>864562.76622295845</v>
      </c>
      <c r="DVS33" s="65">
        <v>902197.22830608336</v>
      </c>
      <c r="DVT33" s="64">
        <v>0</v>
      </c>
      <c r="DVU33" s="64">
        <v>0</v>
      </c>
      <c r="DVV33" s="64">
        <v>0</v>
      </c>
      <c r="DVW33" s="64">
        <v>0</v>
      </c>
      <c r="DVX33" s="64">
        <v>0</v>
      </c>
      <c r="DVY33" s="64">
        <v>0</v>
      </c>
      <c r="DVZ33" s="64">
        <v>0</v>
      </c>
      <c r="DWA33" s="64">
        <v>0</v>
      </c>
      <c r="DWB33" s="64">
        <v>747884.17776876455</v>
      </c>
      <c r="DWC33" s="64">
        <v>1534739.3770151648</v>
      </c>
      <c r="DWD33" s="64">
        <v>2362088.6348886904</v>
      </c>
      <c r="DWE33" s="64">
        <v>3231507.8971889755</v>
      </c>
      <c r="DWF33" s="64">
        <v>4144627.7414803202</v>
      </c>
      <c r="DWG33" s="64">
        <v>5103135.1540794205</v>
      </c>
      <c r="DWH33" s="64">
        <v>6108775.3625538722</v>
      </c>
      <c r="DWI33" s="64">
        <v>6267934.5097405277</v>
      </c>
      <c r="DWJ33" s="64">
        <v>6431240.4183694944</v>
      </c>
      <c r="DWK33" s="64">
        <v>6598801.1289195213</v>
      </c>
      <c r="DWL33" s="64">
        <v>6770727.496775697</v>
      </c>
      <c r="DWM33" s="64">
        <v>6947133.2655695146</v>
      </c>
      <c r="DWN33" s="64">
        <v>7128135.1424297942</v>
      </c>
      <c r="DWO33" s="64">
        <v>7313852.8751941649</v>
      </c>
      <c r="DWP33" s="64">
        <v>7504409.3316322519</v>
      </c>
      <c r="DWQ33" s="64">
        <v>7699930.5807329621</v>
      </c>
      <c r="DWR33" s="64">
        <v>7900545.9761096137</v>
      </c>
      <c r="DWS33" s="64">
        <v>8106388.2415781654</v>
      </c>
      <c r="DWT33" s="65">
        <v>0</v>
      </c>
      <c r="DWU33" s="65">
        <v>0</v>
      </c>
      <c r="DWV33" s="65">
        <v>0</v>
      </c>
      <c r="DWW33" s="65">
        <v>0</v>
      </c>
      <c r="DWX33" s="65">
        <v>0</v>
      </c>
      <c r="DWY33" s="65">
        <v>0</v>
      </c>
      <c r="DWZ33" s="65">
        <v>0</v>
      </c>
      <c r="DXA33" s="65">
        <v>0</v>
      </c>
      <c r="DXB33" s="65">
        <v>419370.5568565022</v>
      </c>
      <c r="DXC33" s="65">
        <v>875251.55792226794</v>
      </c>
      <c r="DXD33" s="65">
        <v>1370026.9554941927</v>
      </c>
      <c r="DXE33" s="65">
        <v>1906219.0666254484</v>
      </c>
      <c r="DXF33" s="65">
        <v>2486496.1019067587</v>
      </c>
      <c r="DXG33" s="65">
        <v>3113680.087521567</v>
      </c>
      <c r="DXH33" s="65">
        <v>3790755.2005475247</v>
      </c>
      <c r="DXI33" s="65">
        <v>3955766.971161555</v>
      </c>
      <c r="DXJ33" s="65">
        <v>4127961.7127142637</v>
      </c>
      <c r="DXK33" s="65">
        <v>4307652.1003033966</v>
      </c>
      <c r="DXL33" s="65">
        <v>4495164.4197899308</v>
      </c>
      <c r="DXM33" s="65">
        <v>4690839.1602753066</v>
      </c>
      <c r="DXN33" s="65">
        <v>4895031.6323692203</v>
      </c>
      <c r="DXO33" s="65">
        <v>5108112.6133706495</v>
      </c>
      <c r="DXP33" s="65">
        <v>5330469.0205336343</v>
      </c>
      <c r="DXQ33" s="65">
        <v>5562504.6136403717</v>
      </c>
      <c r="DXR33" s="65">
        <v>5804640.7281573247</v>
      </c>
      <c r="DXS33" s="65">
        <v>6057317.0403056815</v>
      </c>
      <c r="DXT33" s="65">
        <v>0</v>
      </c>
      <c r="DXU33" s="65">
        <v>0</v>
      </c>
      <c r="DXV33" s="65">
        <v>0</v>
      </c>
      <c r="DXW33" s="65">
        <v>0</v>
      </c>
      <c r="DXX33" s="65">
        <v>0</v>
      </c>
      <c r="DXY33" s="65">
        <v>0</v>
      </c>
      <c r="DXZ33" s="65">
        <v>0</v>
      </c>
      <c r="DYA33" s="65">
        <v>0</v>
      </c>
      <c r="DYB33" s="65">
        <v>1561400.4532267326</v>
      </c>
      <c r="DYC33" s="65">
        <v>3204162.9306901954</v>
      </c>
      <c r="DYD33" s="65">
        <v>4931467.1639132416</v>
      </c>
      <c r="DYE33" s="65">
        <v>6746603.3448252557</v>
      </c>
      <c r="DYF33" s="65">
        <v>8652975.7232066188</v>
      </c>
      <c r="DYG33" s="65">
        <v>10654106.316607343</v>
      </c>
      <c r="DYH33" s="65">
        <v>12753638.736158701</v>
      </c>
      <c r="DYI33" s="65">
        <v>13085924.365323678</v>
      </c>
      <c r="DYJ33" s="65">
        <v>13426867.424860781</v>
      </c>
      <c r="DYK33" s="65">
        <v>13776693.477039544</v>
      </c>
      <c r="DYL33" s="65">
        <v>14135633.960970005</v>
      </c>
      <c r="DYM33" s="65">
        <v>14503926.345718972</v>
      </c>
      <c r="DYN33" s="65">
        <v>14881814.28741562</v>
      </c>
      <c r="DYO33" s="65">
        <v>15269547.790450348</v>
      </c>
      <c r="DYP33" s="65">
        <v>15667383.37287352</v>
      </c>
      <c r="DYQ33" s="65">
        <v>16075584.236103566</v>
      </c>
      <c r="DYR33" s="65">
        <v>16494420.439056657</v>
      </c>
      <c r="DYS33" s="65">
        <v>16924169.076813225</v>
      </c>
      <c r="DYT33" s="67">
        <v>415.7</v>
      </c>
      <c r="DYU33" s="68">
        <f ca="1">10000000*'Country Model'!$DYT$8/57000</f>
        <v>59385.964912280702</v>
      </c>
      <c r="DYV33" s="68">
        <f ca="1">10000000*'Country Model'!$DYT$8/57000</f>
        <v>59385.964912280702</v>
      </c>
      <c r="DYW33" s="38">
        <f ca="1">'Country Model'!$DYT$8/(220*8)</f>
        <v>0.19232954545454545</v>
      </c>
      <c r="DYX33" s="38">
        <f ca="1">'Country Model'!$DYT$8/(220*8)</f>
        <v>0.19232954545454545</v>
      </c>
      <c r="DYY33" s="25">
        <v>8.0000000000000002E-3</v>
      </c>
      <c r="DYZ33" s="25">
        <f t="shared" si="21"/>
        <v>8.0000000000000002E-3</v>
      </c>
      <c r="DZA33" s="25">
        <f t="shared" si="22"/>
        <v>0.05</v>
      </c>
      <c r="DZB33" s="25">
        <v>0.09</v>
      </c>
      <c r="DZC33" s="25">
        <v>0.08</v>
      </c>
      <c r="DZD33" s="25">
        <v>0.03</v>
      </c>
      <c r="DZE33" s="25">
        <v>0.12</v>
      </c>
      <c r="DZF33" s="25">
        <v>0.09</v>
      </c>
      <c r="DZG33" s="25">
        <v>0.17</v>
      </c>
      <c r="DZH33" s="25">
        <v>0.32</v>
      </c>
      <c r="DZI33" s="25">
        <v>0.19</v>
      </c>
      <c r="DZJ33" s="25">
        <v>0.47</v>
      </c>
      <c r="DZK33" s="25">
        <v>0.03</v>
      </c>
      <c r="DZL33" s="46">
        <v>0.67</v>
      </c>
      <c r="DZM33" s="46">
        <v>0.33</v>
      </c>
      <c r="DZN33" s="46">
        <v>0.33</v>
      </c>
      <c r="DZO33" s="46">
        <v>0.33</v>
      </c>
      <c r="DZP33" s="46">
        <v>0.17</v>
      </c>
      <c r="DZQ33" s="46">
        <v>1</v>
      </c>
      <c r="DZR33" s="46">
        <v>0.5</v>
      </c>
      <c r="DZS33" s="46">
        <v>0.33</v>
      </c>
      <c r="DZT33" s="46">
        <v>0.5</v>
      </c>
      <c r="DZU33" s="46">
        <v>0.17</v>
      </c>
      <c r="DZW33" s="69">
        <v>0</v>
      </c>
      <c r="DZX33" s="69">
        <v>1</v>
      </c>
      <c r="DZY33" s="69">
        <v>2</v>
      </c>
      <c r="DZZ33" s="69">
        <v>3</v>
      </c>
      <c r="EAA33" s="69">
        <v>4</v>
      </c>
      <c r="EAB33" s="69">
        <v>5</v>
      </c>
      <c r="EAC33" s="69">
        <v>6</v>
      </c>
      <c r="EAD33" s="69">
        <v>7</v>
      </c>
      <c r="EAE33" s="69">
        <v>8</v>
      </c>
      <c r="EAF33" s="69">
        <v>9</v>
      </c>
      <c r="EAG33" s="69">
        <v>10</v>
      </c>
      <c r="EAH33" s="69">
        <v>11</v>
      </c>
      <c r="EAI33" s="69">
        <v>12</v>
      </c>
      <c r="EAJ33" s="69">
        <v>13</v>
      </c>
      <c r="EAK33" s="69">
        <v>14</v>
      </c>
      <c r="EAL33" s="69">
        <v>15</v>
      </c>
      <c r="EAM33" s="69">
        <v>16</v>
      </c>
      <c r="EAN33" s="69">
        <v>17</v>
      </c>
      <c r="EAO33" s="69">
        <v>18</v>
      </c>
      <c r="EAP33" s="69">
        <v>19</v>
      </c>
      <c r="EAQ33" s="69">
        <v>20</v>
      </c>
      <c r="EAR33" s="69">
        <v>21</v>
      </c>
      <c r="EAS33" s="69">
        <v>22</v>
      </c>
      <c r="EAT33" s="69">
        <v>23</v>
      </c>
      <c r="EAU33" s="69">
        <v>24</v>
      </c>
      <c r="EAV33" s="69">
        <v>25</v>
      </c>
      <c r="EAW33" s="69">
        <v>26</v>
      </c>
      <c r="EAX33" s="69">
        <v>27</v>
      </c>
      <c r="EAY33" s="69">
        <v>28</v>
      </c>
      <c r="EAZ33" s="69">
        <v>29</v>
      </c>
      <c r="EBA33" s="69">
        <v>30</v>
      </c>
      <c r="EBB33" s="69">
        <v>31</v>
      </c>
      <c r="EBC33" s="69">
        <v>32</v>
      </c>
      <c r="EBD33" s="69">
        <v>33</v>
      </c>
      <c r="EBE33" s="69">
        <v>34</v>
      </c>
      <c r="EBF33" s="69">
        <v>35</v>
      </c>
      <c r="EBG33" s="69">
        <v>36</v>
      </c>
      <c r="EBH33" s="69">
        <v>37</v>
      </c>
      <c r="EBI33" s="69">
        <v>38</v>
      </c>
      <c r="EBJ33" s="69">
        <v>39</v>
      </c>
      <c r="EBK33" s="69">
        <v>40</v>
      </c>
      <c r="EBL33" s="69">
        <v>41</v>
      </c>
      <c r="EBM33" s="69">
        <v>42</v>
      </c>
      <c r="EBO33" s="70">
        <v>895222.88370777585</v>
      </c>
      <c r="EBP33" s="70">
        <v>926777.76021451026</v>
      </c>
      <c r="EBQ33" s="70">
        <v>959444.885133876</v>
      </c>
      <c r="EBR33" s="70">
        <v>993263.4630728421</v>
      </c>
      <c r="EBS33" s="70">
        <v>1028274.0805250048</v>
      </c>
      <c r="EBT33" s="70">
        <v>1064518.7545794204</v>
      </c>
      <c r="EBU33" s="70">
        <v>1102040.9833463309</v>
      </c>
      <c r="EBV33" s="70">
        <v>1140885.7981602973</v>
      </c>
      <c r="EBW33" s="70">
        <v>1181099.8176233955</v>
      </c>
      <c r="EBX33" s="70">
        <v>1222731.3035533268</v>
      </c>
      <c r="EBY33" s="70">
        <v>1265830.218903594</v>
      </c>
      <c r="EBZ33" s="70">
        <v>1310448.2877252509</v>
      </c>
      <c r="ECA33" s="70">
        <v>1356639.057242186</v>
      </c>
      <c r="ECB33" s="70">
        <v>1404457.9621144431</v>
      </c>
      <c r="ECC33" s="70">
        <v>1453962.3909666969</v>
      </c>
      <c r="ECD33" s="70">
        <v>1505211.7552617306</v>
      </c>
      <c r="ECE33" s="70">
        <v>1558267.5606015692</v>
      </c>
      <c r="ECF33" s="70">
        <v>1613193.4805418416</v>
      </c>
      <c r="ECG33" s="70">
        <v>1670055.433007953</v>
      </c>
      <c r="ECH33" s="70">
        <v>1728921.6594047851</v>
      </c>
      <c r="ECI33" s="70">
        <v>1789862.8065148548</v>
      </c>
      <c r="ECJ33" s="70">
        <v>1852952.0112832282</v>
      </c>
      <c r="ECK33" s="70">
        <v>1918264.9885909366</v>
      </c>
      <c r="ECL33" s="70">
        <v>1985880.1221222398</v>
      </c>
      <c r="ECM33" s="70">
        <v>2055878.5584347784</v>
      </c>
      <c r="ECN33" s="70">
        <v>2128344.3043455239</v>
      </c>
      <c r="ECO33" s="70">
        <v>10317198.247919679</v>
      </c>
      <c r="ECP33" s="70">
        <v>10501988.504302481</v>
      </c>
      <c r="ECQ33" s="70">
        <v>10690088.519597877</v>
      </c>
      <c r="ECR33" s="70">
        <v>10881557.574550822</v>
      </c>
      <c r="ECS33" s="70">
        <v>11076456.011677485</v>
      </c>
      <c r="ECT33" s="70">
        <v>11274845.254282515</v>
      </c>
      <c r="ECU33" s="70">
        <v>11476787.825816937</v>
      </c>
      <c r="ECV33" s="70">
        <v>11682347.369582742</v>
      </c>
      <c r="ECW33" s="70">
        <v>11891588.668790448</v>
      </c>
      <c r="ECX33" s="70">
        <v>12104577.666975854</v>
      </c>
      <c r="ECY33" s="70">
        <v>12321381.488782521</v>
      </c>
      <c r="ECZ33" s="70">
        <v>12542068.461116465</v>
      </c>
      <c r="EDA33" s="70">
        <v>12766708.134679753</v>
      </c>
      <c r="EDB33" s="70">
        <v>12995371.305889787</v>
      </c>
      <c r="EDC33" s="70">
        <v>13228130.039191177</v>
      </c>
      <c r="EDD33" s="70">
        <v>13465057.689767253</v>
      </c>
      <c r="EDE33" s="70">
        <v>13706228.92665834</v>
      </c>
      <c r="EDF33" s="70">
        <v>13951719.756294116</v>
      </c>
      <c r="EDG33" s="70">
        <v>14201607.546447463</v>
      </c>
      <c r="EDH33" s="70">
        <v>14455971.050617324</v>
      </c>
      <c r="EDI33" s="70">
        <v>14714890.43284831</v>
      </c>
      <c r="EDJ33" s="70">
        <v>14978447.292994833</v>
      </c>
      <c r="EDK33" s="70">
        <v>15246724.692437742</v>
      </c>
      <c r="EDL33" s="70">
        <v>15519807.180261575</v>
      </c>
      <c r="EDM33" s="70">
        <v>15797780.819900658</v>
      </c>
      <c r="EDN33" s="70">
        <v>16080733.216262473</v>
      </c>
      <c r="EDO33" s="71">
        <v>895222.88370777585</v>
      </c>
      <c r="EDP33" s="71">
        <v>926777.76021451026</v>
      </c>
      <c r="EDQ33" s="71">
        <v>959444.885133876</v>
      </c>
      <c r="EDR33" s="71">
        <v>993263.4630728421</v>
      </c>
      <c r="EDS33" s="71">
        <v>1028274.0805250048</v>
      </c>
      <c r="EDT33" s="71">
        <v>1064518.7545794204</v>
      </c>
      <c r="EDU33" s="71">
        <v>1102040.9833463309</v>
      </c>
      <c r="EDV33" s="71">
        <v>1140885.7981602973</v>
      </c>
      <c r="EDW33" s="79">
        <v>1096735.5449360101</v>
      </c>
      <c r="EDX33" s="79">
        <v>1048055.4030457085</v>
      </c>
      <c r="EDY33" s="79">
        <v>994580.88628139521</v>
      </c>
      <c r="EDZ33" s="79">
        <v>936034.49123232218</v>
      </c>
      <c r="EEA33" s="79">
        <v>872125.10822711966</v>
      </c>
      <c r="EEB33" s="79">
        <v>802547.40692253888</v>
      </c>
      <c r="EEC33" s="79">
        <v>726981.19548334845</v>
      </c>
      <c r="EED33" s="71">
        <v>760982.31579163147</v>
      </c>
      <c r="EEE33" s="71">
        <v>796573.67830893025</v>
      </c>
      <c r="EEF33" s="71">
        <v>833829.65912227973</v>
      </c>
      <c r="EEG33" s="71">
        <v>872828.11290976929</v>
      </c>
      <c r="EEH33" s="71">
        <v>913650.53563525015</v>
      </c>
      <c r="EEI33" s="71">
        <v>956382.23485232145</v>
      </c>
      <c r="EEJ33" s="71">
        <v>1001112.5079734825</v>
      </c>
      <c r="EEK33" s="71">
        <v>1047934.8288769851</v>
      </c>
      <c r="EEL33" s="71">
        <v>1096947.0432413421</v>
      </c>
      <c r="EEM33" s="71">
        <v>1148251.5730156868</v>
      </c>
      <c r="EEN33" s="71">
        <v>1201955.6304532713</v>
      </c>
      <c r="EEO33" s="71">
        <v>10317198.247919679</v>
      </c>
      <c r="EEP33" s="71">
        <v>10501988.504302481</v>
      </c>
      <c r="EEQ33" s="71">
        <v>10690088.519597877</v>
      </c>
      <c r="EER33" s="71">
        <v>10881557.574550822</v>
      </c>
      <c r="EES33" s="71">
        <v>11076456.011677485</v>
      </c>
      <c r="EET33" s="71">
        <v>11274845.254282515</v>
      </c>
      <c r="EEU33" s="71">
        <v>11476787.825816937</v>
      </c>
      <c r="EEV33" s="71">
        <v>11682347.369582742</v>
      </c>
      <c r="EEW33" s="79">
        <v>11042189.478162559</v>
      </c>
      <c r="EEX33" s="79">
        <v>10375352.285979303</v>
      </c>
      <c r="EEY33" s="79">
        <v>9681085.4554719813</v>
      </c>
      <c r="EEZ33" s="79">
        <v>8958620.3293689024</v>
      </c>
      <c r="EFA33" s="79">
        <v>8207169.5151512697</v>
      </c>
      <c r="EFB33" s="79">
        <v>7425926.4605084499</v>
      </c>
      <c r="EFC33" s="79">
        <v>6614065.0195955886</v>
      </c>
      <c r="EFD33" s="71">
        <v>6923406.7492789207</v>
      </c>
      <c r="EFE33" s="71">
        <v>7247216.4809307801</v>
      </c>
      <c r="EFF33" s="71">
        <v>7586170.887178476</v>
      </c>
      <c r="EFG33" s="71">
        <v>7940978.2888233755</v>
      </c>
      <c r="EFH33" s="71">
        <v>8312380.1350351339</v>
      </c>
      <c r="EFI33" s="71">
        <v>8701152.552775044</v>
      </c>
      <c r="EFJ33" s="71">
        <v>9108107.9686863553</v>
      </c>
      <c r="EFK33" s="71">
        <v>9534096.8068408761</v>
      </c>
      <c r="EFL33" s="71">
        <v>9980009.2658896726</v>
      </c>
      <c r="EFM33" s="71">
        <v>10446777.179331619</v>
      </c>
      <c r="EFN33" s="71">
        <v>10935375.962787244</v>
      </c>
      <c r="EFO33" s="70">
        <v>0</v>
      </c>
      <c r="EFP33" s="70">
        <v>0</v>
      </c>
      <c r="EFQ33" s="70">
        <v>0</v>
      </c>
      <c r="EFR33" s="70">
        <v>0</v>
      </c>
      <c r="EFS33" s="70">
        <v>0</v>
      </c>
      <c r="EFT33" s="70">
        <v>0</v>
      </c>
      <c r="EFU33" s="70">
        <v>0</v>
      </c>
      <c r="EFV33" s="70">
        <v>0</v>
      </c>
      <c r="EFW33" s="70">
        <v>84364.272687385324</v>
      </c>
      <c r="EFX33" s="70">
        <v>174675.90050761821</v>
      </c>
      <c r="EFY33" s="70">
        <v>271249.33262219874</v>
      </c>
      <c r="EFZ33" s="70">
        <v>374413.79649292876</v>
      </c>
      <c r="EGA33" s="70">
        <v>484513.94901506638</v>
      </c>
      <c r="EGB33" s="70">
        <v>601910.55519190419</v>
      </c>
      <c r="EGC33" s="70">
        <v>726981.19548334845</v>
      </c>
      <c r="EGD33" s="70">
        <v>744229.43947009917</v>
      </c>
      <c r="EGE33" s="70">
        <v>761693.882292639</v>
      </c>
      <c r="EGF33" s="70">
        <v>779363.82141956186</v>
      </c>
      <c r="EGG33" s="70">
        <v>797227.3200981837</v>
      </c>
      <c r="EGH33" s="70">
        <v>815271.12376953498</v>
      </c>
      <c r="EGI33" s="70">
        <v>833480.57166253333</v>
      </c>
      <c r="EGJ33" s="70">
        <v>851839.50330974569</v>
      </c>
      <c r="EGK33" s="70">
        <v>870330.15971395152</v>
      </c>
      <c r="EGL33" s="70">
        <v>888933.07888089772</v>
      </c>
      <c r="EGM33" s="70">
        <v>907626.98541909154</v>
      </c>
      <c r="EGN33" s="70">
        <v>926388.67389225261</v>
      </c>
      <c r="EGO33" s="70">
        <v>0</v>
      </c>
      <c r="EGP33" s="70">
        <v>0</v>
      </c>
      <c r="EGQ33" s="70">
        <v>0</v>
      </c>
      <c r="EGR33" s="70">
        <v>0</v>
      </c>
      <c r="EGS33" s="70">
        <v>0</v>
      </c>
      <c r="EGT33" s="70">
        <v>0</v>
      </c>
      <c r="EGU33" s="70">
        <v>0</v>
      </c>
      <c r="EGV33" s="70">
        <v>0</v>
      </c>
      <c r="EGW33" s="70">
        <v>849399.19062788971</v>
      </c>
      <c r="EGX33" s="70">
        <v>1729225.3809965514</v>
      </c>
      <c r="EGY33" s="70">
        <v>2640296.03331054</v>
      </c>
      <c r="EGZ33" s="70">
        <v>3583448.1317475624</v>
      </c>
      <c r="EHA33" s="70">
        <v>4559538.6195284836</v>
      </c>
      <c r="EHB33" s="70">
        <v>5569444.8453813372</v>
      </c>
      <c r="EHC33" s="70">
        <v>6614065.0195955886</v>
      </c>
      <c r="EHD33" s="70">
        <v>6541650.940488332</v>
      </c>
      <c r="EHE33" s="70">
        <v>6459012.4457275597</v>
      </c>
      <c r="EHF33" s="70">
        <v>6365548.8691156404</v>
      </c>
      <c r="EHG33" s="70">
        <v>6260629.2576240879</v>
      </c>
      <c r="EHH33" s="70">
        <v>6143590.9155821903</v>
      </c>
      <c r="EHI33" s="70">
        <v>6013737.8800732661</v>
      </c>
      <c r="EHJ33" s="70">
        <v>5870339.3243084773</v>
      </c>
      <c r="EHK33" s="70">
        <v>5712627.8855968658</v>
      </c>
      <c r="EHL33" s="70">
        <v>5539797.9143719021</v>
      </c>
      <c r="EHM33" s="70">
        <v>5351003.6405690387</v>
      </c>
      <c r="EHN33" s="70">
        <v>5145357.2534752283</v>
      </c>
      <c r="EHO33" s="70">
        <f t="shared" si="23"/>
        <v>16029363.873074522</v>
      </c>
      <c r="EHP33" s="70">
        <f t="shared" si="24"/>
        <v>34330984.797922231</v>
      </c>
      <c r="EHQ33" s="70">
        <f t="shared" si="25"/>
        <v>1233027.9902365017</v>
      </c>
      <c r="EHR33" s="70">
        <f t="shared" si="26"/>
        <v>1492651.5129531405</v>
      </c>
      <c r="EHS33" s="70">
        <f t="shared" si="27"/>
        <v>157706877.49110374</v>
      </c>
      <c r="EHT33" s="70">
        <f t="shared" si="28"/>
        <v>306360788.40582651</v>
      </c>
      <c r="EHU33" s="70">
        <f t="shared" si="29"/>
        <v>12131298.268546442</v>
      </c>
      <c r="EHV33" s="70">
        <f t="shared" si="30"/>
        <v>13320034.278514195</v>
      </c>
      <c r="EHW33" s="70">
        <f t="shared" si="31"/>
        <v>173736241.36417827</v>
      </c>
      <c r="EHX33" s="70">
        <f t="shared" si="31"/>
        <v>340691773.20374876</v>
      </c>
      <c r="EHY33" s="70">
        <f t="shared" si="31"/>
        <v>13364326.258782944</v>
      </c>
      <c r="EHZ33" s="70">
        <f t="shared" si="31"/>
        <v>14812685.791467335</v>
      </c>
      <c r="EIA33" s="70">
        <f t="shared" si="32"/>
        <v>12567025.431603972</v>
      </c>
      <c r="EIB33" s="70">
        <f t="shared" si="33"/>
        <v>22436491.235993285</v>
      </c>
      <c r="EIC33" s="70">
        <f t="shared" si="64"/>
        <v>25495624.527329385</v>
      </c>
      <c r="EID33" s="70">
        <f t="shared" si="64"/>
        <v>28132720.06998153</v>
      </c>
      <c r="EIE33" s="70">
        <f t="shared" si="34"/>
        <v>125619809.32942748</v>
      </c>
      <c r="EIF33" s="70">
        <f t="shared" si="35"/>
        <v>215412074.85770604</v>
      </c>
      <c r="EIG33" s="70">
        <f t="shared" si="65"/>
        <v>38859950.786112331</v>
      </c>
      <c r="EIH33" s="70">
        <f t="shared" si="65"/>
        <v>42945405.861448869</v>
      </c>
      <c r="EII33" s="70">
        <f t="shared" si="65"/>
        <v>138186834.76103145</v>
      </c>
      <c r="EIJ33" s="70">
        <f t="shared" si="65"/>
        <v>237848566.09369934</v>
      </c>
      <c r="EIK33" s="70">
        <f t="shared" si="65"/>
        <v>64355575.313441716</v>
      </c>
      <c r="EIL33" s="70">
        <f t="shared" si="65"/>
        <v>71078125.931430399</v>
      </c>
      <c r="EIM33" s="70">
        <f t="shared" si="36"/>
        <v>3462338.4414705504</v>
      </c>
      <c r="EIN33" s="70">
        <f t="shared" si="36"/>
        <v>11894493.561928947</v>
      </c>
      <c r="EIO33" s="70">
        <f t="shared" si="37"/>
        <v>266333.72626696539</v>
      </c>
      <c r="EIP33" s="70">
        <f t="shared" si="38"/>
        <v>517151.89399691072</v>
      </c>
      <c r="EIQ33" s="70">
        <f t="shared" si="66"/>
        <v>32087068.161676258</v>
      </c>
      <c r="EIR33" s="70">
        <f t="shared" si="66"/>
        <v>90948713.548120469</v>
      </c>
      <c r="EIS33" s="70">
        <f t="shared" si="39"/>
        <v>2468236.0124366353</v>
      </c>
      <c r="EIT33" s="70">
        <f t="shared" si="40"/>
        <v>3954291.8933965419</v>
      </c>
      <c r="EIU33" s="70">
        <f t="shared" si="67"/>
        <v>35549406.603146821</v>
      </c>
      <c r="EIV33" s="70">
        <f t="shared" si="67"/>
        <v>102843207.11004943</v>
      </c>
      <c r="EIW33" s="70">
        <f t="shared" si="41"/>
        <v>2734569.7387036015</v>
      </c>
      <c r="EIX33" s="70">
        <f t="shared" si="42"/>
        <v>4471443.7873934535</v>
      </c>
      <c r="EIY33" s="70">
        <v>259.25579783482209</v>
      </c>
      <c r="EIZ33" s="70">
        <v>270.54121616953751</v>
      </c>
      <c r="EJA33" s="70">
        <v>282.31788935005852</v>
      </c>
      <c r="EJB33" s="70">
        <v>294.6072017253183</v>
      </c>
      <c r="EJC33" s="70">
        <v>307.43146850606894</v>
      </c>
      <c r="EJD33" s="70">
        <v>320.81397628534478</v>
      </c>
      <c r="EJE33" s="70">
        <v>334.77902532278364</v>
      </c>
      <c r="EJF33" s="70">
        <v>349.35197366958613</v>
      </c>
      <c r="EJG33" s="70">
        <v>364.55928321423778</v>
      </c>
      <c r="EJH33" s="70">
        <v>380.42856773260337</v>
      </c>
      <c r="EJI33" s="70">
        <v>396.98864302964438</v>
      </c>
      <c r="EJJ33" s="70">
        <v>414.26957926380726</v>
      </c>
      <c r="EJK33" s="70">
        <v>432.30275554909639</v>
      </c>
      <c r="EJL33" s="70">
        <v>451.12091693397736</v>
      </c>
      <c r="EJM33" s="70">
        <v>470.75823386057522</v>
      </c>
      <c r="EJN33" s="70">
        <v>491.25036421213343</v>
      </c>
      <c r="EJO33" s="70">
        <v>512.63451806140415</v>
      </c>
      <c r="EJP33" s="70">
        <v>534.94952523753739</v>
      </c>
      <c r="EJQ33" s="70">
        <v>558.23590583416126</v>
      </c>
      <c r="EJR33" s="70">
        <v>582.53594378668242</v>
      </c>
      <c r="EJS33" s="70">
        <v>607.89376365241037</v>
      </c>
      <c r="EJT33" s="70">
        <v>634.35541073292427</v>
      </c>
      <c r="EJU33" s="70">
        <v>661.96893468417034</v>
      </c>
      <c r="EJV33" s="70">
        <v>690.78447676611268</v>
      </c>
      <c r="EJW33" s="70">
        <v>720.85436089036273</v>
      </c>
      <c r="EJX33" s="70">
        <v>752.23318863112104</v>
      </c>
      <c r="EJY33" s="70">
        <v>493.56536700442518</v>
      </c>
      <c r="EJZ33" s="70">
        <v>506.42480907440682</v>
      </c>
      <c r="EKA33" s="70">
        <v>519.61929339290532</v>
      </c>
      <c r="EKB33" s="70">
        <v>533.15754921175608</v>
      </c>
      <c r="EKC33" s="70">
        <v>547.04853321631344</v>
      </c>
      <c r="EKD33" s="70">
        <v>561.30143545104522</v>
      </c>
      <c r="EKE33" s="70">
        <v>575.92568539951367</v>
      </c>
      <c r="EKF33" s="70">
        <v>590.93095822276496</v>
      </c>
      <c r="EKG33" s="70">
        <v>606.32718116025535</v>
      </c>
      <c r="EKH33" s="70">
        <v>622.12454009754811</v>
      </c>
      <c r="EKI33" s="70">
        <v>638.33348630512648</v>
      </c>
      <c r="EKJ33" s="70">
        <v>654.96474335278049</v>
      </c>
      <c r="EKK33" s="70">
        <v>672.02931420414257</v>
      </c>
      <c r="EKL33" s="70">
        <v>689.53848849606584</v>
      </c>
      <c r="EKM33" s="70">
        <v>707.50385000766153</v>
      </c>
      <c r="EKN33" s="70">
        <v>725.937284323933</v>
      </c>
      <c r="EKO33" s="70">
        <v>744.85098669908314</v>
      </c>
      <c r="EKP33" s="70">
        <v>764.25747012469117</v>
      </c>
      <c r="EKQ33" s="70">
        <v>784.16957360810102</v>
      </c>
      <c r="EKR33" s="70">
        <v>804.6004706664944</v>
      </c>
      <c r="EKS33" s="70">
        <v>825.56367804227227</v>
      </c>
      <c r="EKT33" s="70">
        <v>847.07306464550697</v>
      </c>
      <c r="EKU33" s="70">
        <v>869.14286072938216</v>
      </c>
      <c r="EKV33" s="70">
        <v>891.78766730469317</v>
      </c>
      <c r="EKW33" s="70">
        <v>915.02246579963264</v>
      </c>
      <c r="EKX33" s="70">
        <v>938.86262797125585</v>
      </c>
      <c r="EKY33" s="71">
        <v>259.25579783482209</v>
      </c>
      <c r="EKZ33" s="71">
        <v>270.54121616953751</v>
      </c>
      <c r="ELA33" s="71">
        <v>282.31788935005852</v>
      </c>
      <c r="ELB33" s="71">
        <v>294.6072017253183</v>
      </c>
      <c r="ELC33" s="71">
        <v>307.43146850606894</v>
      </c>
      <c r="ELD33" s="71">
        <v>320.81397628534478</v>
      </c>
      <c r="ELE33" s="71">
        <v>334.77902532278364</v>
      </c>
      <c r="ELF33" s="71">
        <v>349.35197366958613</v>
      </c>
      <c r="ELG33" s="79">
        <v>338.5193344132208</v>
      </c>
      <c r="ELH33" s="79">
        <v>326.08162948508863</v>
      </c>
      <c r="ELI33" s="79">
        <v>311.91964809472063</v>
      </c>
      <c r="ELJ33" s="79">
        <v>295.90684233129093</v>
      </c>
      <c r="ELK33" s="79">
        <v>277.90891428156198</v>
      </c>
      <c r="ELL33" s="79">
        <v>257.78338110512993</v>
      </c>
      <c r="ELM33" s="79">
        <v>235.37911693028761</v>
      </c>
      <c r="ELN33" s="71">
        <v>246.38786615588904</v>
      </c>
      <c r="ELO33" s="71">
        <v>257.91149775972661</v>
      </c>
      <c r="ELP33" s="71">
        <v>269.97409293921743</v>
      </c>
      <c r="ELQ33" s="71">
        <v>282.60085917633143</v>
      </c>
      <c r="ELR33" s="71">
        <v>295.81818291424463</v>
      </c>
      <c r="ELS33" s="71">
        <v>309.65368469769521</v>
      </c>
      <c r="ELT33" s="71">
        <v>324.13627689226956</v>
      </c>
      <c r="ELU33" s="71">
        <v>339.29622410323623</v>
      </c>
      <c r="ELV33" s="71">
        <v>355.16520642018605</v>
      </c>
      <c r="ELW33" s="71">
        <v>371.77638561964238</v>
      </c>
      <c r="ELX33" s="71">
        <v>389.16447446398666</v>
      </c>
      <c r="ELY33" s="71">
        <v>493.56536700442518</v>
      </c>
      <c r="ELZ33" s="71">
        <v>506.42480907440682</v>
      </c>
      <c r="EMA33" s="71">
        <v>519.61929339290532</v>
      </c>
      <c r="EMB33" s="71">
        <v>533.15754921175608</v>
      </c>
      <c r="EMC33" s="71">
        <v>547.04853321631344</v>
      </c>
      <c r="EMD33" s="71">
        <v>561.30143545104522</v>
      </c>
      <c r="EME33" s="71">
        <v>575.92568539951367</v>
      </c>
      <c r="EMF33" s="71">
        <v>590.93095822276496</v>
      </c>
      <c r="EMG33" s="79">
        <v>563.0180967916657</v>
      </c>
      <c r="EMH33" s="79">
        <v>533.24960579789843</v>
      </c>
      <c r="EMI33" s="79">
        <v>501.54773923974227</v>
      </c>
      <c r="EMJ33" s="79">
        <v>467.83195953770036</v>
      </c>
      <c r="EMK33" s="79">
        <v>432.01884484552022</v>
      </c>
      <c r="EML33" s="79">
        <v>394.02199342632332</v>
      </c>
      <c r="EMM33" s="79">
        <v>353.75192500383076</v>
      </c>
      <c r="EMN33" s="71">
        <v>370.29700462359301</v>
      </c>
      <c r="EMO33" s="71">
        <v>387.61590239182561</v>
      </c>
      <c r="EMP33" s="71">
        <v>405.7448100066444</v>
      </c>
      <c r="EMQ33" s="71">
        <v>424.72161186233058</v>
      </c>
      <c r="EMR33" s="71">
        <v>444.58596421721865</v>
      </c>
      <c r="EMS33" s="71">
        <v>465.3793780642896</v>
      </c>
      <c r="EMT33" s="71">
        <v>487.14530587764563</v>
      </c>
      <c r="EMU33" s="71">
        <v>509.92923241614238</v>
      </c>
      <c r="EMV33" s="71">
        <v>533.77876977393339</v>
      </c>
      <c r="EMW33" s="71">
        <v>558.74375687655584</v>
      </c>
      <c r="EMX33" s="71">
        <v>584.87636363047693</v>
      </c>
      <c r="EMY33" s="70">
        <v>0</v>
      </c>
      <c r="EMZ33" s="70">
        <v>0</v>
      </c>
      <c r="ENA33" s="70">
        <v>0</v>
      </c>
      <c r="ENB33" s="70">
        <v>0</v>
      </c>
      <c r="ENC33" s="70">
        <v>0</v>
      </c>
      <c r="END33" s="70">
        <v>0</v>
      </c>
      <c r="ENE33" s="70">
        <v>0</v>
      </c>
      <c r="ENF33" s="70">
        <v>0</v>
      </c>
      <c r="ENG33" s="70">
        <v>26.039948801016976</v>
      </c>
      <c r="ENH33" s="70">
        <v>54.346938247514743</v>
      </c>
      <c r="ENI33" s="70">
        <v>85.068994934923751</v>
      </c>
      <c r="ENJ33" s="70">
        <v>118.36273693251633</v>
      </c>
      <c r="ENK33" s="70">
        <v>154.39384126753441</v>
      </c>
      <c r="ENL33" s="70">
        <v>193.33753582884742</v>
      </c>
      <c r="ENM33" s="70">
        <v>235.37911693028761</v>
      </c>
      <c r="ENN33" s="70">
        <v>244.86249805624439</v>
      </c>
      <c r="ENO33" s="70">
        <v>254.72302030167754</v>
      </c>
      <c r="ENP33" s="70">
        <v>264.97543229831996</v>
      </c>
      <c r="ENQ33" s="70">
        <v>275.63504665782983</v>
      </c>
      <c r="ENR33" s="70">
        <v>286.71776087243779</v>
      </c>
      <c r="ENS33" s="70">
        <v>298.24007895471516</v>
      </c>
      <c r="ENT33" s="70">
        <v>310.21913384065471</v>
      </c>
      <c r="ENU33" s="70">
        <v>322.67271058093411</v>
      </c>
      <c r="ENV33" s="70">
        <v>335.61927034592662</v>
      </c>
      <c r="ENW33" s="70">
        <v>349.07797527072034</v>
      </c>
      <c r="ENX33" s="70">
        <v>363.06871416713437</v>
      </c>
      <c r="ENY33" s="70">
        <v>0</v>
      </c>
      <c r="ENZ33" s="70">
        <v>0</v>
      </c>
      <c r="EOA33" s="70">
        <v>0</v>
      </c>
      <c r="EOB33" s="70">
        <v>0</v>
      </c>
      <c r="EOC33" s="70">
        <v>0</v>
      </c>
      <c r="EOD33" s="70">
        <v>0</v>
      </c>
      <c r="EOE33" s="70">
        <v>0</v>
      </c>
      <c r="EOF33" s="70">
        <v>0</v>
      </c>
      <c r="EOG33" s="70">
        <v>43.309084368589652</v>
      </c>
      <c r="EOH33" s="70">
        <v>88.874934299649681</v>
      </c>
      <c r="EOI33" s="70">
        <v>136.78574706538421</v>
      </c>
      <c r="EOJ33" s="70">
        <v>187.13278381508013</v>
      </c>
      <c r="EOK33" s="70">
        <v>240.01046935862234</v>
      </c>
      <c r="EOL33" s="70">
        <v>295.51649506974252</v>
      </c>
      <c r="EOM33" s="70">
        <v>353.75192500383076</v>
      </c>
      <c r="EON33" s="70">
        <v>355.64027970033999</v>
      </c>
      <c r="EOO33" s="70">
        <v>357.23508430725752</v>
      </c>
      <c r="EOP33" s="70">
        <v>358.51266011804677</v>
      </c>
      <c r="EOQ33" s="70">
        <v>359.44796174577044</v>
      </c>
      <c r="EOR33" s="70">
        <v>360.01450644927576</v>
      </c>
      <c r="EOS33" s="70">
        <v>360.18429997798268</v>
      </c>
      <c r="EOT33" s="70">
        <v>359.92775876786135</v>
      </c>
      <c r="EOU33" s="70">
        <v>359.21362831323978</v>
      </c>
      <c r="EOV33" s="70">
        <v>358.00889753075978</v>
      </c>
      <c r="EOW33" s="70">
        <v>356.27870892307681</v>
      </c>
      <c r="EOX33" s="70">
        <v>353.98626434077892</v>
      </c>
      <c r="EOY33" s="70">
        <f t="shared" si="43"/>
        <v>5008.6619893051766</v>
      </c>
      <c r="EOZ33" s="70">
        <f t="shared" si="44"/>
        <v>11265.108017582061</v>
      </c>
      <c r="EPA33" s="70">
        <f t="shared" si="45"/>
        <v>385.2816914850136</v>
      </c>
      <c r="EPB33" s="70">
        <f t="shared" si="46"/>
        <v>489.78730511226348</v>
      </c>
      <c r="EPC33" s="70">
        <f t="shared" si="47"/>
        <v>8125.1230494489082</v>
      </c>
      <c r="EPD33" s="70">
        <f t="shared" si="48"/>
        <v>16510.45391504002</v>
      </c>
      <c r="EPE33" s="70">
        <f t="shared" si="49"/>
        <v>625.00946534222373</v>
      </c>
      <c r="EPF33" s="70">
        <f t="shared" si="50"/>
        <v>717.84582239304439</v>
      </c>
      <c r="EPG33" s="70">
        <f t="shared" si="51"/>
        <v>13133.785038754086</v>
      </c>
      <c r="EPH33" s="70">
        <f t="shared" si="6"/>
        <v>27775.56193262208</v>
      </c>
      <c r="EPI33" s="70">
        <f t="shared" si="6"/>
        <v>1010.2911568272373</v>
      </c>
      <c r="EPJ33" s="70">
        <f t="shared" si="6"/>
        <v>1207.6331275053078</v>
      </c>
      <c r="EPK33" s="70">
        <f t="shared" si="52"/>
        <v>3896.870378306292</v>
      </c>
      <c r="EPL33" s="70">
        <f t="shared" si="53"/>
        <v>7092.3672632928292</v>
      </c>
      <c r="EPM33" s="70">
        <f t="shared" si="7"/>
        <v>1635.3006221694609</v>
      </c>
      <c r="EPN33" s="70">
        <f t="shared" si="7"/>
        <v>1925.4789498983523</v>
      </c>
      <c r="EPO33" s="70">
        <f t="shared" si="54"/>
        <v>6424.1013307676676</v>
      </c>
      <c r="EPP33" s="70">
        <f t="shared" si="55"/>
        <v>11226.622425884731</v>
      </c>
      <c r="EPQ33" s="70">
        <f t="shared" si="8"/>
        <v>2645.5917789966979</v>
      </c>
      <c r="EPR33" s="70">
        <f t="shared" si="8"/>
        <v>3133.1120774036599</v>
      </c>
      <c r="EPS33" s="70">
        <f t="shared" si="8"/>
        <v>10320.97170907396</v>
      </c>
      <c r="EPT33" s="70">
        <f t="shared" si="8"/>
        <v>18318.989689177561</v>
      </c>
      <c r="EPU33" s="70">
        <f t="shared" si="8"/>
        <v>4280.8924011661584</v>
      </c>
      <c r="EPV33" s="70">
        <f t="shared" si="8"/>
        <v>5058.5910273020127</v>
      </c>
      <c r="EPW33" s="70">
        <f t="shared" si="56"/>
        <v>1111.7916109988846</v>
      </c>
      <c r="EPX33" s="70">
        <f t="shared" si="9"/>
        <v>4172.7407542892315</v>
      </c>
      <c r="EPY33" s="70">
        <f t="shared" si="57"/>
        <v>85.522431615298814</v>
      </c>
      <c r="EPZ33" s="70">
        <f t="shared" si="58"/>
        <v>181.42351105605354</v>
      </c>
      <c r="EQA33" s="70">
        <f t="shared" si="10"/>
        <v>1701.0217186812406</v>
      </c>
      <c r="EQB33" s="70">
        <f t="shared" si="10"/>
        <v>5283.8314891552891</v>
      </c>
      <c r="EQC33" s="70">
        <f t="shared" si="59"/>
        <v>130.84782451394159</v>
      </c>
      <c r="EQD33" s="70">
        <f t="shared" si="60"/>
        <v>229.73180387631692</v>
      </c>
      <c r="EQE33" s="70">
        <f t="shared" si="11"/>
        <v>2812.8133296801261</v>
      </c>
      <c r="EQF33" s="70">
        <f t="shared" si="11"/>
        <v>9456.5722434445197</v>
      </c>
      <c r="EQG33" s="70">
        <f t="shared" si="61"/>
        <v>216.37025612924046</v>
      </c>
      <c r="EQH33" s="70">
        <f t="shared" si="62"/>
        <v>411.1553149323704</v>
      </c>
      <c r="EQI33" s="25" t="s">
        <v>4324</v>
      </c>
    </row>
    <row r="34" spans="1:3831" s="25" customFormat="1" x14ac:dyDescent="0.25">
      <c r="A34" s="25" t="s">
        <v>4375</v>
      </c>
      <c r="B34" s="26" t="s">
        <v>4376</v>
      </c>
      <c r="C34" s="27">
        <v>1</v>
      </c>
      <c r="D34" s="28">
        <v>1</v>
      </c>
      <c r="E34" s="26" t="s">
        <v>4369</v>
      </c>
      <c r="F34" s="29" t="s">
        <v>4326</v>
      </c>
      <c r="G34" s="30" t="s">
        <v>4313</v>
      </c>
      <c r="H34" s="25" t="s">
        <v>4314</v>
      </c>
      <c r="I34" s="31">
        <v>19810.93</v>
      </c>
      <c r="J34" s="31">
        <v>35579.391000000003</v>
      </c>
      <c r="K34" s="27">
        <v>2020</v>
      </c>
      <c r="L34" s="27">
        <v>2024</v>
      </c>
      <c r="M34" s="25">
        <f t="shared" si="12"/>
        <v>5</v>
      </c>
      <c r="N34" s="32">
        <v>2.0437084727223001</v>
      </c>
      <c r="O34" s="32">
        <v>-0.40264217454935175</v>
      </c>
      <c r="P34" s="25">
        <v>8.5029999999999994E-2</v>
      </c>
      <c r="Q34" s="25">
        <v>0.17568</v>
      </c>
      <c r="R34" s="25">
        <v>0.73929</v>
      </c>
      <c r="S34" s="25">
        <v>8.5029999999999994E-2</v>
      </c>
      <c r="T34" s="25">
        <v>0.17568</v>
      </c>
      <c r="U34" s="25">
        <v>0.73929</v>
      </c>
      <c r="V34" s="25">
        <v>5</v>
      </c>
      <c r="W34" s="25">
        <v>4.7</v>
      </c>
      <c r="X34" s="97">
        <v>4712796.4947819896</v>
      </c>
      <c r="Y34" s="97">
        <v>4712796.4947819896</v>
      </c>
      <c r="Z34" s="97">
        <v>3276007.8362699836</v>
      </c>
      <c r="AA34" s="97">
        <v>6431356.8517140327</v>
      </c>
      <c r="AB34" s="34">
        <v>0.71</v>
      </c>
      <c r="AC34" s="34">
        <v>0.28999999999999998</v>
      </c>
      <c r="AD34" s="33">
        <f t="shared" si="13"/>
        <v>4905727.9974873336</v>
      </c>
      <c r="AE34" s="33">
        <v>3346085.5112952124</v>
      </c>
      <c r="AF34" s="35">
        <v>3414469.7443940863</v>
      </c>
      <c r="AG34" s="35">
        <v>3484251.5518588079</v>
      </c>
      <c r="AH34" s="35">
        <v>3555459.4960351046</v>
      </c>
      <c r="AI34" s="35">
        <v>3628122.7229997837</v>
      </c>
      <c r="AJ34" s="35">
        <v>3702270.9744904935</v>
      </c>
      <c r="AK34" s="35">
        <v>3777934.6000792943</v>
      </c>
      <c r="AL34" s="35">
        <v>3855144.5695950226</v>
      </c>
      <c r="AM34" s="35">
        <v>3933932.4857995301</v>
      </c>
      <c r="AN34" s="35">
        <v>4014330.5973229902</v>
      </c>
      <c r="AO34" s="35">
        <v>4096371.811863564</v>
      </c>
      <c r="AP34" s="35">
        <v>4180089.7096568276</v>
      </c>
      <c r="AQ34" s="35">
        <v>4265518.5572204776</v>
      </c>
      <c r="AR34" s="35">
        <v>4352693.3213799344</v>
      </c>
      <c r="AS34" s="35">
        <v>4441649.6835805941</v>
      </c>
      <c r="AT34" s="35">
        <v>4532424.0544925742</v>
      </c>
      <c r="AU34" s="35">
        <v>4625053.5889139427</v>
      </c>
      <c r="AV34" s="35">
        <v>4719576.2009785241</v>
      </c>
      <c r="AW34" s="35">
        <v>4816030.5796745075</v>
      </c>
      <c r="AX34" s="35">
        <v>4914456.2046802128</v>
      </c>
      <c r="AY34" s="35">
        <v>5014893.3625234896</v>
      </c>
      <c r="AZ34" s="35">
        <v>5117383.1630713707</v>
      </c>
      <c r="BA34" s="35">
        <v>5221967.5563567253</v>
      </c>
      <c r="BB34" s="35">
        <v>5328689.3497487977</v>
      </c>
      <c r="BC34" s="35">
        <v>5437592.2254746649</v>
      </c>
      <c r="BD34" s="35">
        <v>5548720.7584987804</v>
      </c>
      <c r="BE34" s="33">
        <v>1366710.9834867769</v>
      </c>
      <c r="BF34" s="35">
        <v>1361208.0286630609</v>
      </c>
      <c r="BG34" s="35">
        <v>1355727.2310563116</v>
      </c>
      <c r="BH34" s="35">
        <v>1350268.5014522288</v>
      </c>
      <c r="BI34" s="35">
        <v>1344831.7509957266</v>
      </c>
      <c r="BJ34" s="35">
        <v>1339416.8911894872</v>
      </c>
      <c r="BK34" s="35">
        <v>1334023.8338925205</v>
      </c>
      <c r="BL34" s="35">
        <v>1328652.491318729</v>
      </c>
      <c r="BM34" s="35">
        <v>1323302.7760354793</v>
      </c>
      <c r="BN34" s="35">
        <v>1317974.6009621781</v>
      </c>
      <c r="BO34" s="35">
        <v>1312667.8793688559</v>
      </c>
      <c r="BP34" s="35">
        <v>1307382.5248747543</v>
      </c>
      <c r="BQ34" s="35">
        <v>1302118.4514469204</v>
      </c>
      <c r="BR34" s="35">
        <v>1296875.5733988062</v>
      </c>
      <c r="BS34" s="35">
        <v>1291653.8053888739</v>
      </c>
      <c r="BT34" s="35">
        <v>1286453.0624192066</v>
      </c>
      <c r="BU34" s="35">
        <v>1281273.2598341252</v>
      </c>
      <c r="BV34" s="35">
        <v>1276114.3133188097</v>
      </c>
      <c r="BW34" s="35">
        <v>1270976.1388979275</v>
      </c>
      <c r="BX34" s="35">
        <v>1265858.6529342656</v>
      </c>
      <c r="BY34" s="35">
        <v>1260761.7721273699</v>
      </c>
      <c r="BZ34" s="35">
        <v>1255685.4135121894</v>
      </c>
      <c r="CA34" s="35">
        <v>1250629.494457725</v>
      </c>
      <c r="CB34" s="35">
        <v>1245593.9326656847</v>
      </c>
      <c r="CC34" s="35">
        <v>1240578.6461691449</v>
      </c>
      <c r="CD34" s="35">
        <v>1235583.5533312145</v>
      </c>
      <c r="CE34" s="25">
        <v>0.5</v>
      </c>
      <c r="CF34" s="25">
        <v>0.8</v>
      </c>
      <c r="CG34" s="25">
        <v>0.82</v>
      </c>
      <c r="CH34" s="36">
        <v>0.93</v>
      </c>
      <c r="CI34" s="37">
        <v>0.6399999999999999</v>
      </c>
      <c r="CJ34" s="25">
        <v>0.6399999999999999</v>
      </c>
      <c r="CK34" s="25">
        <v>0.6399999999999999</v>
      </c>
      <c r="CL34" s="25">
        <v>0.6399999999999999</v>
      </c>
      <c r="CM34" s="25">
        <v>0.6399999999999999</v>
      </c>
      <c r="CN34" s="38">
        <v>0.67199999999999993</v>
      </c>
      <c r="CO34" s="25">
        <v>0.70399999999999996</v>
      </c>
      <c r="CP34" s="25">
        <v>0.73599999999999999</v>
      </c>
      <c r="CQ34" s="25">
        <v>0.76800000000000002</v>
      </c>
      <c r="CR34" s="38">
        <v>0.8</v>
      </c>
      <c r="CS34" s="25">
        <v>0.8</v>
      </c>
      <c r="CT34" s="25">
        <v>0.8</v>
      </c>
      <c r="CU34" s="25">
        <v>0.8</v>
      </c>
      <c r="CV34" s="25">
        <v>0.8</v>
      </c>
      <c r="CW34" s="25">
        <v>0.8</v>
      </c>
      <c r="CX34" s="25">
        <v>0.8</v>
      </c>
      <c r="CY34" s="25">
        <v>0.8</v>
      </c>
      <c r="CZ34" s="25">
        <v>0.8</v>
      </c>
      <c r="DA34" s="25">
        <v>0.8</v>
      </c>
      <c r="DB34" s="25">
        <v>0.8</v>
      </c>
      <c r="DC34" s="25">
        <v>0.8</v>
      </c>
      <c r="DD34" s="25">
        <v>0.8</v>
      </c>
      <c r="DE34" s="25">
        <v>0.8</v>
      </c>
      <c r="DF34" s="25">
        <v>0.8</v>
      </c>
      <c r="DG34" s="25">
        <v>0.8</v>
      </c>
      <c r="DH34" s="25">
        <v>0.8</v>
      </c>
      <c r="DI34" s="25">
        <v>0.5</v>
      </c>
      <c r="DJ34" s="25">
        <v>0.8</v>
      </c>
      <c r="DK34" s="25">
        <v>0.6</v>
      </c>
      <c r="DL34" s="36">
        <v>0.6</v>
      </c>
      <c r="DM34" s="25">
        <v>0.3</v>
      </c>
      <c r="DN34" s="25">
        <v>0.3</v>
      </c>
      <c r="DO34" s="25">
        <v>0.3</v>
      </c>
      <c r="DP34" s="25">
        <v>0.3</v>
      </c>
      <c r="DQ34" s="25">
        <v>0.3</v>
      </c>
      <c r="DR34" s="38">
        <v>0.4</v>
      </c>
      <c r="DS34" s="25">
        <v>0.5</v>
      </c>
      <c r="DT34" s="25">
        <v>0.6</v>
      </c>
      <c r="DU34" s="25">
        <v>0.7</v>
      </c>
      <c r="DV34" s="38">
        <v>0.8</v>
      </c>
      <c r="DW34" s="25">
        <v>0.8</v>
      </c>
      <c r="DX34" s="25">
        <v>0.8</v>
      </c>
      <c r="DY34" s="25">
        <v>0.8</v>
      </c>
      <c r="DZ34" s="25">
        <v>0.8</v>
      </c>
      <c r="EA34" s="25">
        <v>0.8</v>
      </c>
      <c r="EB34" s="46">
        <v>0.8</v>
      </c>
      <c r="EC34" s="25">
        <v>0.8</v>
      </c>
      <c r="ED34" s="25">
        <v>0.8</v>
      </c>
      <c r="EE34" s="25">
        <v>0.8</v>
      </c>
      <c r="EF34" s="25">
        <v>0.8</v>
      </c>
      <c r="EG34" s="25">
        <v>0.8</v>
      </c>
      <c r="EH34" s="25">
        <v>0.8</v>
      </c>
      <c r="EI34" s="25">
        <v>0.8</v>
      </c>
      <c r="EJ34" s="25">
        <v>0.8</v>
      </c>
      <c r="EK34" s="25">
        <v>0.8</v>
      </c>
      <c r="EL34" s="25">
        <v>0.8</v>
      </c>
      <c r="EM34" s="25">
        <v>0.5</v>
      </c>
      <c r="EN34" s="25">
        <v>0.8</v>
      </c>
      <c r="EO34" s="25">
        <v>0.76</v>
      </c>
      <c r="EP34" s="25">
        <v>1</v>
      </c>
      <c r="EQ34" s="37">
        <v>0.52</v>
      </c>
      <c r="ER34" s="25">
        <v>0.52</v>
      </c>
      <c r="ES34" s="25">
        <v>0.52</v>
      </c>
      <c r="ET34" s="25">
        <v>0.52</v>
      </c>
      <c r="EU34" s="25">
        <v>0.52</v>
      </c>
      <c r="EV34" s="38">
        <v>0.57600000000000007</v>
      </c>
      <c r="EW34" s="25">
        <v>0.63200000000000012</v>
      </c>
      <c r="EX34" s="25">
        <v>0.68800000000000017</v>
      </c>
      <c r="EY34" s="25">
        <v>0.74400000000000022</v>
      </c>
      <c r="EZ34" s="38">
        <v>0.8</v>
      </c>
      <c r="FA34" s="25">
        <v>0.8</v>
      </c>
      <c r="FB34" s="25">
        <v>0.8</v>
      </c>
      <c r="FC34" s="25">
        <v>0.8</v>
      </c>
      <c r="FD34" s="25">
        <v>0.8</v>
      </c>
      <c r="FE34" s="25">
        <v>0.8</v>
      </c>
      <c r="FF34" s="25">
        <v>0.8</v>
      </c>
      <c r="FG34" s="25">
        <v>0.8</v>
      </c>
      <c r="FH34" s="25">
        <v>0.8</v>
      </c>
      <c r="FI34" s="25">
        <v>0.8</v>
      </c>
      <c r="FJ34" s="25">
        <v>0.8</v>
      </c>
      <c r="FK34" s="25">
        <v>0.8</v>
      </c>
      <c r="FL34" s="25">
        <v>0.8</v>
      </c>
      <c r="FM34" s="25">
        <v>0.8</v>
      </c>
      <c r="FN34" s="25">
        <v>0.8</v>
      </c>
      <c r="FO34" s="25">
        <v>0.8</v>
      </c>
      <c r="FP34" s="25">
        <v>0.8</v>
      </c>
      <c r="FQ34" s="25">
        <v>0.5</v>
      </c>
      <c r="FR34" s="25">
        <v>0.8</v>
      </c>
      <c r="FS34" s="25">
        <v>0.59</v>
      </c>
      <c r="FT34" s="25">
        <v>1</v>
      </c>
      <c r="FU34" s="25">
        <v>0.29499999999999998</v>
      </c>
      <c r="FV34" s="25">
        <v>0.29499999999999998</v>
      </c>
      <c r="FW34" s="25">
        <v>0.29499999999999998</v>
      </c>
      <c r="FX34" s="25">
        <v>0.29499999999999998</v>
      </c>
      <c r="FY34" s="25">
        <v>0.29499999999999998</v>
      </c>
      <c r="FZ34" s="38">
        <v>0.39600000000000002</v>
      </c>
      <c r="GA34" s="25">
        <v>0.49700000000000005</v>
      </c>
      <c r="GB34" s="25">
        <v>0.59800000000000009</v>
      </c>
      <c r="GC34" s="25">
        <v>0.69900000000000007</v>
      </c>
      <c r="GD34" s="38">
        <v>0.8</v>
      </c>
      <c r="GE34" s="25">
        <v>0.8</v>
      </c>
      <c r="GF34" s="25">
        <v>0.8</v>
      </c>
      <c r="GG34" s="25">
        <v>0.8</v>
      </c>
      <c r="GH34" s="25">
        <v>0.8</v>
      </c>
      <c r="GI34" s="25">
        <v>0.8</v>
      </c>
      <c r="GJ34" s="25">
        <v>0.8</v>
      </c>
      <c r="GK34" s="25">
        <v>0.8</v>
      </c>
      <c r="GL34" s="25">
        <v>0.8</v>
      </c>
      <c r="GM34" s="25">
        <v>0.8</v>
      </c>
      <c r="GN34" s="25">
        <v>0.8</v>
      </c>
      <c r="GO34" s="25">
        <v>0.8</v>
      </c>
      <c r="GP34" s="25">
        <v>0.8</v>
      </c>
      <c r="GQ34" s="25">
        <v>0.8</v>
      </c>
      <c r="GR34" s="25">
        <v>0.8</v>
      </c>
      <c r="GS34" s="25">
        <v>0.8</v>
      </c>
      <c r="GT34" s="25">
        <v>0.8</v>
      </c>
      <c r="GU34" s="25">
        <v>0.5</v>
      </c>
      <c r="GV34" s="25">
        <v>0.8</v>
      </c>
      <c r="GW34" s="25">
        <v>0.92</v>
      </c>
      <c r="GX34" s="25">
        <v>1</v>
      </c>
      <c r="GY34" s="37">
        <v>0.84000000000000008</v>
      </c>
      <c r="GZ34" s="25">
        <v>0.84000000000000008</v>
      </c>
      <c r="HA34" s="25">
        <v>0.84000000000000008</v>
      </c>
      <c r="HB34" s="25">
        <v>0.84000000000000008</v>
      </c>
      <c r="HC34" s="25">
        <v>0.84000000000000008</v>
      </c>
      <c r="HD34" s="38">
        <v>0.84000000000000008</v>
      </c>
      <c r="HE34" s="25">
        <v>0.84000000000000008</v>
      </c>
      <c r="HF34" s="25">
        <v>0.84000000000000008</v>
      </c>
      <c r="HG34" s="25">
        <v>0.84000000000000008</v>
      </c>
      <c r="HH34" s="38">
        <v>0.84000000000000008</v>
      </c>
      <c r="HI34" s="25">
        <v>0.84000000000000008</v>
      </c>
      <c r="HJ34" s="25">
        <v>0.84000000000000008</v>
      </c>
      <c r="HK34" s="25">
        <v>0.84000000000000008</v>
      </c>
      <c r="HL34" s="25">
        <v>0.84000000000000008</v>
      </c>
      <c r="HM34" s="25">
        <v>0.84000000000000008</v>
      </c>
      <c r="HN34" s="38">
        <v>0.84000000000000008</v>
      </c>
      <c r="HO34" s="25">
        <v>0.84000000000000008</v>
      </c>
      <c r="HP34" s="25">
        <v>0.84000000000000008</v>
      </c>
      <c r="HQ34" s="25">
        <v>0.84000000000000008</v>
      </c>
      <c r="HR34" s="25">
        <v>0.84000000000000008</v>
      </c>
      <c r="HS34" s="25">
        <v>0.84000000000000008</v>
      </c>
      <c r="HT34" s="25">
        <v>0.84000000000000008</v>
      </c>
      <c r="HU34" s="25">
        <v>0.84000000000000008</v>
      </c>
      <c r="HV34" s="25">
        <v>0.84000000000000008</v>
      </c>
      <c r="HW34" s="25">
        <v>0.84000000000000008</v>
      </c>
      <c r="HX34" s="25">
        <v>0.84000000000000008</v>
      </c>
      <c r="HY34" s="25">
        <v>0.5</v>
      </c>
      <c r="HZ34" s="25">
        <v>0.8</v>
      </c>
      <c r="IA34" s="25">
        <v>0.74</v>
      </c>
      <c r="IB34" s="25">
        <v>1</v>
      </c>
      <c r="IC34" s="37">
        <v>0.48</v>
      </c>
      <c r="ID34" s="25">
        <v>0.48</v>
      </c>
      <c r="IE34" s="25">
        <v>0.48</v>
      </c>
      <c r="IF34" s="25">
        <v>0.48</v>
      </c>
      <c r="IG34" s="25">
        <v>0.48</v>
      </c>
      <c r="IH34" s="38">
        <v>0.54400000000000004</v>
      </c>
      <c r="II34" s="25">
        <v>0.6080000000000001</v>
      </c>
      <c r="IJ34" s="25">
        <v>0.67200000000000015</v>
      </c>
      <c r="IK34" s="25">
        <v>0.73600000000000021</v>
      </c>
      <c r="IL34" s="38">
        <v>0.8</v>
      </c>
      <c r="IM34" s="25">
        <v>0.8</v>
      </c>
      <c r="IN34" s="25">
        <v>0.8</v>
      </c>
      <c r="IO34" s="25">
        <v>0.8</v>
      </c>
      <c r="IP34" s="25">
        <v>0.8</v>
      </c>
      <c r="IQ34" s="25">
        <v>0.8</v>
      </c>
      <c r="IR34" s="25">
        <v>0.8</v>
      </c>
      <c r="IS34" s="25">
        <v>0.8</v>
      </c>
      <c r="IT34" s="25">
        <v>0.8</v>
      </c>
      <c r="IU34" s="25">
        <v>0.8</v>
      </c>
      <c r="IV34" s="25">
        <v>0.8</v>
      </c>
      <c r="IW34" s="25">
        <v>0.8</v>
      </c>
      <c r="IX34" s="25">
        <v>0.8</v>
      </c>
      <c r="IY34" s="25">
        <v>0.8</v>
      </c>
      <c r="IZ34" s="25">
        <v>0.8</v>
      </c>
      <c r="JA34" s="25">
        <v>0.8</v>
      </c>
      <c r="JB34" s="25">
        <v>0.8</v>
      </c>
      <c r="JC34" s="74" t="s">
        <v>4322</v>
      </c>
      <c r="JD34" s="75">
        <v>2</v>
      </c>
      <c r="JE34" s="41">
        <v>0.85</v>
      </c>
      <c r="JF34" s="41">
        <f t="shared" si="69"/>
        <v>1</v>
      </c>
      <c r="JL34" s="38">
        <v>0.85</v>
      </c>
      <c r="JO34" s="38">
        <v>0.85</v>
      </c>
      <c r="KL34" s="38">
        <v>0.85</v>
      </c>
      <c r="KO34" s="38">
        <v>0.85</v>
      </c>
      <c r="LL34" s="38">
        <v>0.85</v>
      </c>
      <c r="LO34" s="38">
        <v>0.85</v>
      </c>
      <c r="LR34" s="38">
        <v>0.85</v>
      </c>
      <c r="LU34" s="38">
        <v>0.85</v>
      </c>
      <c r="LX34" s="38">
        <v>0.85</v>
      </c>
      <c r="MA34" s="38">
        <v>0.85</v>
      </c>
      <c r="MD34" s="38">
        <v>0.85</v>
      </c>
      <c r="ML34" s="38">
        <v>0.85</v>
      </c>
      <c r="MO34" s="38">
        <v>0.85</v>
      </c>
      <c r="MR34" s="38">
        <v>0.85</v>
      </c>
      <c r="MU34" s="38">
        <v>0.85</v>
      </c>
      <c r="MX34" s="38">
        <v>0.85</v>
      </c>
      <c r="NA34" s="38">
        <v>0.85</v>
      </c>
      <c r="ND34" s="38">
        <v>0.85</v>
      </c>
      <c r="NG34" s="35">
        <v>0</v>
      </c>
      <c r="NH34" s="35">
        <v>0</v>
      </c>
      <c r="NI34" s="35">
        <v>0</v>
      </c>
      <c r="NJ34" s="35">
        <v>0</v>
      </c>
      <c r="NK34" s="35">
        <v>0</v>
      </c>
      <c r="NL34" s="42">
        <v>305280.90049307572</v>
      </c>
      <c r="NM34" s="42">
        <v>305280.90049307572</v>
      </c>
      <c r="NN34" s="42">
        <v>305280.90049307572</v>
      </c>
      <c r="NO34" s="42">
        <v>305280.90049307572</v>
      </c>
      <c r="NP34" s="42">
        <v>305280.90049307572</v>
      </c>
      <c r="NQ34" s="35">
        <v>82041.214540573768</v>
      </c>
      <c r="NR34" s="35">
        <v>83717.897793263663</v>
      </c>
      <c r="NS34" s="35">
        <v>85428.847563649993</v>
      </c>
      <c r="NT34" s="35">
        <v>87174.764159456827</v>
      </c>
      <c r="NU34" s="35">
        <v>88956.3622006597</v>
      </c>
      <c r="NV34" s="35">
        <v>90774.370911980048</v>
      </c>
      <c r="NW34" s="35">
        <v>92629.534421368502</v>
      </c>
      <c r="NX34" s="35">
        <v>94522.612064581364</v>
      </c>
      <c r="NY34" s="35">
        <v>96454.37869598344</v>
      </c>
      <c r="NZ34" s="35">
        <v>98425.625005705282</v>
      </c>
      <c r="OA34" s="35">
        <v>100437.15784327686</v>
      </c>
      <c r="OB34" s="35">
        <v>102489.80054788105</v>
      </c>
      <c r="OC34" s="35">
        <v>104584.3932853546</v>
      </c>
      <c r="OD34" s="35">
        <v>106721.79339207243</v>
      </c>
      <c r="OE34" s="35">
        <v>108902.87572586723</v>
      </c>
      <c r="OF34" s="35">
        <v>111128.53302411549</v>
      </c>
      <c r="OG34" s="35">
        <v>0</v>
      </c>
      <c r="OH34" s="35">
        <v>0</v>
      </c>
      <c r="OI34" s="35">
        <v>0</v>
      </c>
      <c r="OJ34" s="35">
        <v>0</v>
      </c>
      <c r="OK34" s="35">
        <v>0</v>
      </c>
      <c r="OL34" s="42">
        <v>156441.56889727662</v>
      </c>
      <c r="OM34" s="42">
        <v>156441.56889727662</v>
      </c>
      <c r="ON34" s="42">
        <v>156441.56889727662</v>
      </c>
      <c r="OO34" s="42">
        <v>156441.56889727662</v>
      </c>
      <c r="OP34" s="42">
        <v>156441.56889727662</v>
      </c>
      <c r="OQ34" s="35">
        <v>0</v>
      </c>
      <c r="OR34" s="35">
        <v>0</v>
      </c>
      <c r="OS34" s="35">
        <v>0</v>
      </c>
      <c r="OT34" s="35">
        <v>0</v>
      </c>
      <c r="OU34" s="35">
        <v>0</v>
      </c>
      <c r="OV34" s="35">
        <v>0</v>
      </c>
      <c r="OW34" s="35">
        <v>0</v>
      </c>
      <c r="OX34" s="35">
        <v>0</v>
      </c>
      <c r="OY34" s="35">
        <v>0</v>
      </c>
      <c r="OZ34" s="35">
        <v>0</v>
      </c>
      <c r="PA34" s="35">
        <v>0</v>
      </c>
      <c r="PB34" s="35">
        <v>0</v>
      </c>
      <c r="PC34" s="35">
        <v>0</v>
      </c>
      <c r="PD34" s="35">
        <v>0</v>
      </c>
      <c r="PE34" s="35">
        <v>0</v>
      </c>
      <c r="PF34" s="35">
        <v>0</v>
      </c>
      <c r="PG34" s="35">
        <v>0</v>
      </c>
      <c r="PH34" s="35">
        <v>0</v>
      </c>
      <c r="PI34" s="35">
        <v>0</v>
      </c>
      <c r="PJ34" s="35">
        <v>0</v>
      </c>
      <c r="PK34" s="35">
        <v>0</v>
      </c>
      <c r="PL34" s="42">
        <v>376364.50320329313</v>
      </c>
      <c r="PM34" s="42">
        <v>376364.50320329313</v>
      </c>
      <c r="PN34" s="42">
        <v>376364.50320329313</v>
      </c>
      <c r="PO34" s="42">
        <v>376364.50320329313</v>
      </c>
      <c r="PP34" s="42">
        <v>376364.50320329313</v>
      </c>
      <c r="PQ34" s="35">
        <v>82041.214540573768</v>
      </c>
      <c r="PR34" s="35">
        <v>83717.897793263663</v>
      </c>
      <c r="PS34" s="35">
        <v>85428.847563649993</v>
      </c>
      <c r="PT34" s="35">
        <v>87174.764159456827</v>
      </c>
      <c r="PU34" s="35">
        <v>88956.3622006597</v>
      </c>
      <c r="PV34" s="35">
        <v>90774.370911980048</v>
      </c>
      <c r="PW34" s="35">
        <v>92629.534421368502</v>
      </c>
      <c r="PX34" s="35">
        <v>94522.612064581364</v>
      </c>
      <c r="PY34" s="35">
        <v>96454.37869598344</v>
      </c>
      <c r="PZ34" s="35">
        <v>98425.625005705282</v>
      </c>
      <c r="QA34" s="35">
        <v>100437.15784327686</v>
      </c>
      <c r="QB34" s="35">
        <v>102489.80054788105</v>
      </c>
      <c r="QC34" s="35">
        <v>104584.3932853546</v>
      </c>
      <c r="QD34" s="35">
        <v>106721.79339207243</v>
      </c>
      <c r="QE34" s="35">
        <v>108902.87572586723</v>
      </c>
      <c r="QF34" s="35">
        <v>111128.53302411549</v>
      </c>
      <c r="QG34" s="35">
        <v>0</v>
      </c>
      <c r="QH34" s="35">
        <v>0</v>
      </c>
      <c r="QI34" s="35">
        <v>0</v>
      </c>
      <c r="QJ34" s="35">
        <v>0</v>
      </c>
      <c r="QK34" s="35">
        <v>0</v>
      </c>
      <c r="QL34" s="42">
        <v>109294.09432740668</v>
      </c>
      <c r="QM34" s="42">
        <v>109294.09432740668</v>
      </c>
      <c r="QN34" s="42">
        <v>109294.09432740668</v>
      </c>
      <c r="QO34" s="42">
        <v>109294.09432740668</v>
      </c>
      <c r="QP34" s="42">
        <v>109294.09432740668</v>
      </c>
      <c r="QQ34" s="35">
        <v>0</v>
      </c>
      <c r="QR34" s="35">
        <v>0</v>
      </c>
      <c r="QS34" s="35">
        <v>0</v>
      </c>
      <c r="QT34" s="35">
        <v>0</v>
      </c>
      <c r="QU34" s="35">
        <v>0</v>
      </c>
      <c r="QV34" s="35">
        <v>0</v>
      </c>
      <c r="QW34" s="35">
        <v>0</v>
      </c>
      <c r="QX34" s="35">
        <v>0</v>
      </c>
      <c r="QY34" s="35">
        <v>0</v>
      </c>
      <c r="QZ34" s="35">
        <v>0</v>
      </c>
      <c r="RA34" s="35">
        <v>0</v>
      </c>
      <c r="RB34" s="35">
        <v>0</v>
      </c>
      <c r="RC34" s="35">
        <v>0</v>
      </c>
      <c r="RD34" s="35">
        <v>0</v>
      </c>
      <c r="RE34" s="35">
        <v>0</v>
      </c>
      <c r="RF34" s="35">
        <v>0</v>
      </c>
      <c r="RG34" s="35">
        <v>0</v>
      </c>
      <c r="RH34" s="35">
        <v>0</v>
      </c>
      <c r="RI34" s="35">
        <v>0</v>
      </c>
      <c r="RJ34" s="35">
        <v>0</v>
      </c>
      <c r="RK34" s="35">
        <v>0</v>
      </c>
      <c r="RL34" s="42">
        <v>180884.59575019506</v>
      </c>
      <c r="RM34" s="42">
        <v>180884.59575019506</v>
      </c>
      <c r="RN34" s="42">
        <v>180884.59575019506</v>
      </c>
      <c r="RO34" s="42">
        <v>180884.59575019506</v>
      </c>
      <c r="RP34" s="42">
        <v>180884.59575019506</v>
      </c>
      <c r="RQ34" s="35">
        <v>82041.214540573768</v>
      </c>
      <c r="RR34" s="35">
        <v>83717.897793263663</v>
      </c>
      <c r="RS34" s="35">
        <v>85428.847563649993</v>
      </c>
      <c r="RT34" s="35">
        <v>87174.764159456827</v>
      </c>
      <c r="RU34" s="35">
        <v>88956.3622006597</v>
      </c>
      <c r="RV34" s="35">
        <v>90774.370911980048</v>
      </c>
      <c r="RW34" s="35">
        <v>92629.534421368502</v>
      </c>
      <c r="RX34" s="35">
        <v>94522.612064581364</v>
      </c>
      <c r="RY34" s="35">
        <v>96454.37869598344</v>
      </c>
      <c r="RZ34" s="35">
        <v>98425.625005705282</v>
      </c>
      <c r="SA34" s="35">
        <v>100437.15784327686</v>
      </c>
      <c r="SB34" s="35">
        <v>102489.80054788105</v>
      </c>
      <c r="SC34" s="35">
        <v>104584.3932853546</v>
      </c>
      <c r="SD34" s="35">
        <v>106721.79339207243</v>
      </c>
      <c r="SE34" s="35">
        <v>108902.87572586723</v>
      </c>
      <c r="SF34" s="35">
        <v>111128.53302411549</v>
      </c>
      <c r="SG34" s="35">
        <v>0</v>
      </c>
      <c r="SH34" s="35">
        <v>0</v>
      </c>
      <c r="SI34" s="35">
        <v>0</v>
      </c>
      <c r="SJ34" s="35">
        <v>0</v>
      </c>
      <c r="SK34" s="35">
        <v>0</v>
      </c>
      <c r="SL34" s="42">
        <v>117866.3624310194</v>
      </c>
      <c r="SM34" s="42">
        <v>117866.3624310194</v>
      </c>
      <c r="SN34" s="42">
        <v>117866.3624310194</v>
      </c>
      <c r="SO34" s="42">
        <v>117866.3624310194</v>
      </c>
      <c r="SP34" s="42">
        <v>117866.3624310194</v>
      </c>
      <c r="SQ34" s="35">
        <v>0</v>
      </c>
      <c r="SR34" s="35">
        <v>0</v>
      </c>
      <c r="SS34" s="35">
        <v>0</v>
      </c>
      <c r="ST34" s="35">
        <v>0</v>
      </c>
      <c r="SU34" s="35">
        <v>0</v>
      </c>
      <c r="SV34" s="35">
        <v>0</v>
      </c>
      <c r="SW34" s="35">
        <v>0</v>
      </c>
      <c r="SX34" s="35">
        <v>0</v>
      </c>
      <c r="SY34" s="35">
        <v>0</v>
      </c>
      <c r="SZ34" s="35">
        <v>0</v>
      </c>
      <c r="TA34" s="35">
        <v>0</v>
      </c>
      <c r="TB34" s="35">
        <v>0</v>
      </c>
      <c r="TC34" s="35">
        <v>0</v>
      </c>
      <c r="TD34" s="35">
        <v>0</v>
      </c>
      <c r="TE34" s="35">
        <v>0</v>
      </c>
      <c r="TF34" s="35">
        <v>0</v>
      </c>
      <c r="TG34" s="43">
        <v>0</v>
      </c>
      <c r="TH34" s="43">
        <v>0</v>
      </c>
      <c r="TI34" s="43">
        <v>0</v>
      </c>
      <c r="TJ34" s="43">
        <v>0</v>
      </c>
      <c r="TK34" s="43">
        <v>0</v>
      </c>
      <c r="TL34" s="43">
        <v>3146930.3283169195</v>
      </c>
      <c r="TM34" s="43">
        <v>0</v>
      </c>
      <c r="TN34" s="43">
        <v>0</v>
      </c>
      <c r="TO34" s="43">
        <v>3343842.6129296003</v>
      </c>
      <c r="TP34" s="43">
        <v>0</v>
      </c>
      <c r="TQ34" s="43">
        <v>0</v>
      </c>
      <c r="TR34" s="43">
        <v>0</v>
      </c>
      <c r="TS34" s="43">
        <v>0</v>
      </c>
      <c r="TT34" s="43">
        <v>0</v>
      </c>
      <c r="TU34" s="43">
        <v>0</v>
      </c>
      <c r="TV34" s="43">
        <v>0</v>
      </c>
      <c r="TW34" s="43">
        <v>0</v>
      </c>
      <c r="TX34" s="43">
        <v>0</v>
      </c>
      <c r="TY34" s="43">
        <v>0</v>
      </c>
      <c r="TZ34" s="43">
        <v>0</v>
      </c>
      <c r="UA34" s="43">
        <v>0</v>
      </c>
      <c r="UB34" s="43">
        <v>0</v>
      </c>
      <c r="UC34" s="43">
        <v>0</v>
      </c>
      <c r="UD34" s="43">
        <v>0</v>
      </c>
      <c r="UE34" s="43">
        <v>0</v>
      </c>
      <c r="UF34" s="43">
        <v>0</v>
      </c>
      <c r="UG34" s="43">
        <v>0</v>
      </c>
      <c r="UH34" s="43">
        <v>0</v>
      </c>
      <c r="UI34" s="43">
        <v>0</v>
      </c>
      <c r="UJ34" s="43">
        <v>0</v>
      </c>
      <c r="UK34" s="43">
        <v>0</v>
      </c>
      <c r="UL34" s="43">
        <v>1138504.357511064</v>
      </c>
      <c r="UM34" s="43">
        <v>0</v>
      </c>
      <c r="UN34" s="43">
        <v>0</v>
      </c>
      <c r="UO34" s="43">
        <v>1124807.3596301572</v>
      </c>
      <c r="UP34" s="43">
        <v>0</v>
      </c>
      <c r="UQ34" s="43">
        <v>0</v>
      </c>
      <c r="UR34" s="43">
        <v>0</v>
      </c>
      <c r="US34" s="43">
        <v>0</v>
      </c>
      <c r="UT34" s="43">
        <v>0</v>
      </c>
      <c r="UU34" s="43">
        <v>0</v>
      </c>
      <c r="UV34" s="43">
        <v>0</v>
      </c>
      <c r="UW34" s="43">
        <v>0</v>
      </c>
      <c r="UX34" s="43">
        <v>0</v>
      </c>
      <c r="UY34" s="43">
        <v>0</v>
      </c>
      <c r="UZ34" s="43">
        <v>0</v>
      </c>
      <c r="VA34" s="43">
        <v>0</v>
      </c>
      <c r="VB34" s="43">
        <v>0</v>
      </c>
      <c r="VC34" s="43">
        <v>0</v>
      </c>
      <c r="VD34" s="43">
        <v>0</v>
      </c>
      <c r="VE34" s="43">
        <v>0</v>
      </c>
      <c r="VF34" s="43">
        <v>0</v>
      </c>
      <c r="VG34" s="35"/>
      <c r="VH34" s="35"/>
      <c r="VI34" s="35"/>
      <c r="VJ34" s="43">
        <v>0</v>
      </c>
      <c r="VK34" s="43">
        <v>0</v>
      </c>
      <c r="VL34" s="43">
        <v>3146930.3283169195</v>
      </c>
      <c r="VM34" s="43">
        <v>0</v>
      </c>
      <c r="VN34" s="43">
        <v>0</v>
      </c>
      <c r="VO34" s="43">
        <v>3343842.6129296003</v>
      </c>
      <c r="VP34" s="43">
        <v>0</v>
      </c>
      <c r="VQ34" s="43">
        <v>0</v>
      </c>
      <c r="VR34" s="43">
        <v>3553076.2532083034</v>
      </c>
      <c r="VS34" s="43">
        <v>0</v>
      </c>
      <c r="VT34" s="43">
        <v>0</v>
      </c>
      <c r="VU34" s="43">
        <v>3775402.231043505</v>
      </c>
      <c r="VV34" s="43">
        <v>0</v>
      </c>
      <c r="VW34" s="43">
        <v>0</v>
      </c>
      <c r="VX34" s="43">
        <v>4011639.7708317451</v>
      </c>
      <c r="VY34" s="43">
        <v>0</v>
      </c>
      <c r="VZ34" s="43">
        <v>0</v>
      </c>
      <c r="WA34" s="43">
        <v>4262659.358144966</v>
      </c>
      <c r="WB34" s="43">
        <v>0</v>
      </c>
      <c r="WC34" s="43">
        <v>0</v>
      </c>
      <c r="WD34" s="43">
        <v>4529385.9472864782</v>
      </c>
      <c r="WE34" s="43">
        <v>0</v>
      </c>
      <c r="WF34" s="43">
        <v>0</v>
      </c>
      <c r="WG34" s="35"/>
      <c r="WH34" s="35"/>
      <c r="WI34" s="35"/>
      <c r="WJ34" s="43">
        <v>0</v>
      </c>
      <c r="WK34" s="43">
        <v>0</v>
      </c>
      <c r="WL34" s="43">
        <v>1138504.357511064</v>
      </c>
      <c r="WM34" s="43">
        <v>0</v>
      </c>
      <c r="WN34" s="43">
        <v>0</v>
      </c>
      <c r="WO34" s="43">
        <v>1124807.3596301572</v>
      </c>
      <c r="WP34" s="43">
        <v>0</v>
      </c>
      <c r="WQ34" s="43">
        <v>0</v>
      </c>
      <c r="WR34" s="43">
        <v>1111275.146143541</v>
      </c>
      <c r="WS34" s="43">
        <v>0</v>
      </c>
      <c r="WT34" s="43">
        <v>0</v>
      </c>
      <c r="WU34" s="43">
        <v>1097905.7345805429</v>
      </c>
      <c r="WV34" s="43">
        <v>0</v>
      </c>
      <c r="WW34" s="43">
        <v>0</v>
      </c>
      <c r="WX34" s="43">
        <v>1084697.1663209882</v>
      </c>
      <c r="WY34" s="43">
        <v>0</v>
      </c>
      <c r="WZ34" s="43">
        <v>0</v>
      </c>
      <c r="XA34" s="43">
        <v>1071647.5063082643</v>
      </c>
      <c r="XB34" s="43">
        <v>0</v>
      </c>
      <c r="XC34" s="43">
        <v>0</v>
      </c>
      <c r="XD34" s="43">
        <v>1058754.8427658321</v>
      </c>
      <c r="XE34" s="43">
        <v>0</v>
      </c>
      <c r="XF34" s="43">
        <v>0</v>
      </c>
      <c r="XG34" s="25">
        <v>54.894809125931381</v>
      </c>
      <c r="XH34" s="25">
        <v>20</v>
      </c>
      <c r="XI34" s="25">
        <v>1</v>
      </c>
      <c r="XJ34" s="25">
        <v>3.9551120504127235</v>
      </c>
      <c r="XK34" s="25">
        <v>54.894809125931381</v>
      </c>
      <c r="XL34" s="25">
        <v>20</v>
      </c>
      <c r="XM34" s="25">
        <v>1</v>
      </c>
      <c r="XN34" s="25">
        <v>4.8543413046660753</v>
      </c>
      <c r="XO34" s="25">
        <v>35.510213685754323</v>
      </c>
      <c r="XP34" s="25">
        <v>10</v>
      </c>
      <c r="XQ34" s="25">
        <v>4.8456446615590458</v>
      </c>
      <c r="XR34" s="25">
        <v>35.510213685754323</v>
      </c>
      <c r="XS34" s="25">
        <v>10</v>
      </c>
      <c r="XT34" s="25">
        <v>5.3169620432063294</v>
      </c>
      <c r="XU34" s="25">
        <v>2.5165515862682954</v>
      </c>
      <c r="XV34" s="25">
        <v>5</v>
      </c>
      <c r="XW34" s="25">
        <v>1.0000221043697515</v>
      </c>
      <c r="XX34" s="25">
        <v>1.9545886585408778</v>
      </c>
      <c r="XY34" s="25">
        <v>5</v>
      </c>
      <c r="XZ34" s="25">
        <v>1.0000221043697515</v>
      </c>
      <c r="YA34" s="25">
        <v>9</v>
      </c>
      <c r="YB34" s="25">
        <v>9</v>
      </c>
      <c r="YC34" s="43">
        <f t="shared" si="68"/>
        <v>519075.31854193407</v>
      </c>
      <c r="YD34" s="45"/>
      <c r="YE34" s="46">
        <v>1.69</v>
      </c>
      <c r="YF34" s="46">
        <v>1.5649999999999999</v>
      </c>
      <c r="YG34" s="46">
        <v>1.423</v>
      </c>
      <c r="YH34" s="46">
        <v>2</v>
      </c>
      <c r="YI34" s="25">
        <v>0.65</v>
      </c>
      <c r="YJ34" s="25">
        <v>0.65</v>
      </c>
      <c r="YK34" s="47" t="s">
        <v>4316</v>
      </c>
      <c r="YL34" s="48">
        <v>0</v>
      </c>
      <c r="YM34" s="48">
        <v>0</v>
      </c>
      <c r="YN34" s="48">
        <v>0</v>
      </c>
      <c r="YO34" s="48">
        <v>0</v>
      </c>
      <c r="YP34" s="48">
        <v>0</v>
      </c>
      <c r="YQ34" s="48">
        <v>16758336.762359843</v>
      </c>
      <c r="YR34" s="48">
        <v>16758336.762359843</v>
      </c>
      <c r="YS34" s="48">
        <v>16758336.762359843</v>
      </c>
      <c r="YT34" s="48">
        <v>16758336.762359843</v>
      </c>
      <c r="YU34" s="48">
        <v>16758336.762359843</v>
      </c>
      <c r="YV34" s="48">
        <v>4503636.8126643831</v>
      </c>
      <c r="YW34" s="48">
        <v>4595678.0197854405</v>
      </c>
      <c r="YX34" s="48">
        <v>4689600.2808548547</v>
      </c>
      <c r="YY34" s="48">
        <v>4785442.0391314663</v>
      </c>
      <c r="YZ34" s="48">
        <v>4883242.5235424312</v>
      </c>
      <c r="ZA34" s="48">
        <v>4983041.7647396429</v>
      </c>
      <c r="ZB34" s="48">
        <v>5084880.611484915</v>
      </c>
      <c r="ZC34" s="48">
        <v>5188800.7473696526</v>
      </c>
      <c r="ZD34" s="48">
        <v>5294844.7078763135</v>
      </c>
      <c r="ZE34" s="48">
        <v>5403055.8977886904</v>
      </c>
      <c r="ZF34" s="48">
        <v>5513478.6089577246</v>
      </c>
      <c r="ZG34" s="48">
        <v>5626158.0384307075</v>
      </c>
      <c r="ZH34" s="48">
        <v>5741140.3069508802</v>
      </c>
      <c r="ZI34" s="48">
        <v>5858472.4778349008</v>
      </c>
      <c r="ZJ34" s="48">
        <v>5978202.5762365069</v>
      </c>
      <c r="ZK34" s="48">
        <v>6100379.6088035814</v>
      </c>
      <c r="ZL34" s="49">
        <v>0</v>
      </c>
      <c r="ZM34" s="49">
        <v>0</v>
      </c>
      <c r="ZN34" s="49">
        <v>0</v>
      </c>
      <c r="ZO34" s="49">
        <v>0</v>
      </c>
      <c r="ZP34" s="49">
        <v>0</v>
      </c>
      <c r="ZQ34" s="49">
        <v>8587830.0639772434</v>
      </c>
      <c r="ZR34" s="49">
        <v>8587830.0639772434</v>
      </c>
      <c r="ZS34" s="49">
        <v>8587830.0639772434</v>
      </c>
      <c r="ZT34" s="49">
        <v>8587830.0639772434</v>
      </c>
      <c r="ZU34" s="49">
        <v>8587830.0639772434</v>
      </c>
      <c r="ZV34" s="49">
        <v>0</v>
      </c>
      <c r="ZW34" s="49">
        <v>0</v>
      </c>
      <c r="ZX34" s="49">
        <v>0</v>
      </c>
      <c r="ZY34" s="49">
        <v>0</v>
      </c>
      <c r="ZZ34" s="49">
        <v>0</v>
      </c>
      <c r="AAA34" s="49">
        <v>0</v>
      </c>
      <c r="AAB34" s="49">
        <v>0</v>
      </c>
      <c r="AAC34" s="49">
        <v>0</v>
      </c>
      <c r="AAD34" s="49">
        <v>0</v>
      </c>
      <c r="AAE34" s="49">
        <v>0</v>
      </c>
      <c r="AAF34" s="49">
        <v>0</v>
      </c>
      <c r="AAG34" s="49">
        <v>0</v>
      </c>
      <c r="AAH34" s="49">
        <v>0</v>
      </c>
      <c r="AAI34" s="49">
        <v>0</v>
      </c>
      <c r="AAJ34" s="49">
        <v>0</v>
      </c>
      <c r="AAK34" s="49">
        <v>0</v>
      </c>
      <c r="AAL34" s="49">
        <v>0</v>
      </c>
      <c r="AAM34" s="49">
        <v>0</v>
      </c>
      <c r="AAN34" s="49">
        <v>0</v>
      </c>
      <c r="AAO34" s="49">
        <v>0</v>
      </c>
      <c r="AAP34" s="49">
        <v>0</v>
      </c>
      <c r="AAQ34" s="49">
        <v>13364783.932481706</v>
      </c>
      <c r="AAR34" s="49">
        <v>13364783.932481706</v>
      </c>
      <c r="AAS34" s="49">
        <v>13364783.932481706</v>
      </c>
      <c r="AAT34" s="49">
        <v>13364783.932481706</v>
      </c>
      <c r="AAU34" s="49">
        <v>13364783.932481706</v>
      </c>
      <c r="AAV34" s="49">
        <v>2913301.059374589</v>
      </c>
      <c r="AAW34" s="49">
        <v>2972840.4399609328</v>
      </c>
      <c r="AAX34" s="49">
        <v>3033596.6319129439</v>
      </c>
      <c r="AAY34" s="49">
        <v>3095594.5033075493</v>
      </c>
      <c r="AAZ34" s="49">
        <v>3158859.4304527845</v>
      </c>
      <c r="ABA34" s="49">
        <v>3223417.3082743329</v>
      </c>
      <c r="ABB34" s="49">
        <v>3289294.5609147311</v>
      </c>
      <c r="ABC34" s="49">
        <v>3356518.1525489436</v>
      </c>
      <c r="ABD34" s="49">
        <v>3425115.5984210414</v>
      </c>
      <c r="ABE34" s="49">
        <v>3495114.9761065184</v>
      </c>
      <c r="ABF34" s="49">
        <v>3566544.9370045969</v>
      </c>
      <c r="ABG34" s="49">
        <v>3639434.7180655967</v>
      </c>
      <c r="ABH34" s="49">
        <v>3713814.1537579112</v>
      </c>
      <c r="ABI34" s="49">
        <v>3789713.6882794159</v>
      </c>
      <c r="ABJ34" s="49">
        <v>3867164.3880186928</v>
      </c>
      <c r="ABK34" s="49">
        <v>3946197.954270747</v>
      </c>
      <c r="ABL34" s="50">
        <v>0</v>
      </c>
      <c r="ABM34" s="50">
        <v>0</v>
      </c>
      <c r="ABN34" s="50">
        <v>0</v>
      </c>
      <c r="ABO34" s="50">
        <v>0</v>
      </c>
      <c r="ABP34" s="50">
        <v>0</v>
      </c>
      <c r="ABQ34" s="50">
        <v>3881056.6441572006</v>
      </c>
      <c r="ABR34" s="50">
        <v>3881056.6441572006</v>
      </c>
      <c r="ABS34" s="50">
        <v>3881056.6441572006</v>
      </c>
      <c r="ABT34" s="50">
        <v>3881056.6441572006</v>
      </c>
      <c r="ABU34" s="50">
        <v>3881056.6441572006</v>
      </c>
      <c r="ABV34" s="50">
        <v>0</v>
      </c>
      <c r="ABW34" s="50">
        <v>0</v>
      </c>
      <c r="ABX34" s="50">
        <v>0</v>
      </c>
      <c r="ABY34" s="50">
        <v>0</v>
      </c>
      <c r="ABZ34" s="50">
        <v>0</v>
      </c>
      <c r="ACA34" s="50">
        <v>0</v>
      </c>
      <c r="ACB34" s="50">
        <v>0</v>
      </c>
      <c r="ACC34" s="50">
        <v>0</v>
      </c>
      <c r="ACD34" s="50">
        <v>0</v>
      </c>
      <c r="ACE34" s="50">
        <v>0</v>
      </c>
      <c r="ACF34" s="50">
        <v>0</v>
      </c>
      <c r="ACG34" s="50">
        <v>0</v>
      </c>
      <c r="ACH34" s="50">
        <v>0</v>
      </c>
      <c r="ACI34" s="50">
        <v>0</v>
      </c>
      <c r="ACJ34" s="50">
        <v>0</v>
      </c>
      <c r="ACK34" s="50">
        <v>0</v>
      </c>
      <c r="ACL34" s="49">
        <v>0</v>
      </c>
      <c r="ACM34" s="49">
        <v>0</v>
      </c>
      <c r="ACN34" s="49">
        <v>0</v>
      </c>
      <c r="ACO34" s="49">
        <v>0</v>
      </c>
      <c r="ACP34" s="49">
        <v>0</v>
      </c>
      <c r="ACQ34" s="49">
        <v>455205.41636665276</v>
      </c>
      <c r="ACR34" s="49">
        <v>455205.41636665276</v>
      </c>
      <c r="ACS34" s="49">
        <v>455205.41636665276</v>
      </c>
      <c r="ACT34" s="49">
        <v>455205.41636665276</v>
      </c>
      <c r="ACU34" s="49">
        <v>455205.41636665276</v>
      </c>
      <c r="ACV34" s="49">
        <v>206460.94859145847</v>
      </c>
      <c r="ACW34" s="49">
        <v>210680.4084906847</v>
      </c>
      <c r="ACX34" s="49">
        <v>214986.10184937579</v>
      </c>
      <c r="ACY34" s="49">
        <v>219379.79102804561</v>
      </c>
      <c r="ACZ34" s="49">
        <v>223863.27440472721</v>
      </c>
      <c r="ADA34" s="49">
        <v>228438.38711105002</v>
      </c>
      <c r="ADB34" s="49">
        <v>233107.00178338858</v>
      </c>
      <c r="ADC34" s="49">
        <v>237871.02932934495</v>
      </c>
      <c r="ADD34" s="49">
        <v>242732.41970990002</v>
      </c>
      <c r="ADE34" s="49">
        <v>247693.16273755603</v>
      </c>
      <c r="ADF34" s="49">
        <v>252755.28889077756</v>
      </c>
      <c r="ADG34" s="49">
        <v>257920.87014509126</v>
      </c>
      <c r="ADH34" s="49">
        <v>263192.0208211664</v>
      </c>
      <c r="ADI34" s="49">
        <v>268570.89845021715</v>
      </c>
      <c r="ADJ34" s="49">
        <v>274059.70465711021</v>
      </c>
      <c r="ADK34" s="49">
        <v>279660.68606150651</v>
      </c>
      <c r="ADL34" s="50">
        <v>0</v>
      </c>
      <c r="ADM34" s="50">
        <v>0</v>
      </c>
      <c r="ADN34" s="50">
        <v>0</v>
      </c>
      <c r="ADO34" s="50">
        <v>0</v>
      </c>
      <c r="ADP34" s="50">
        <v>0</v>
      </c>
      <c r="ADQ34" s="50">
        <v>230380.25523113913</v>
      </c>
      <c r="ADR34" s="50">
        <v>230380.25523113913</v>
      </c>
      <c r="ADS34" s="50">
        <v>230380.25523113913</v>
      </c>
      <c r="ADT34" s="50">
        <v>230380.25523113913</v>
      </c>
      <c r="ADU34" s="50">
        <v>230380.25523113913</v>
      </c>
      <c r="ADV34" s="50">
        <v>0</v>
      </c>
      <c r="ADW34" s="50">
        <v>0</v>
      </c>
      <c r="ADX34" s="50">
        <v>0</v>
      </c>
      <c r="ADY34" s="50">
        <v>0</v>
      </c>
      <c r="ADZ34" s="50">
        <v>0</v>
      </c>
      <c r="AEA34" s="50">
        <v>0</v>
      </c>
      <c r="AEB34" s="50">
        <v>0</v>
      </c>
      <c r="AEC34" s="50">
        <v>0</v>
      </c>
      <c r="AED34" s="50">
        <v>0</v>
      </c>
      <c r="AEE34" s="50">
        <v>0</v>
      </c>
      <c r="AEF34" s="50">
        <v>0</v>
      </c>
      <c r="AEG34" s="50">
        <v>0</v>
      </c>
      <c r="AEH34" s="50">
        <v>0</v>
      </c>
      <c r="AEI34" s="50">
        <v>0</v>
      </c>
      <c r="AEJ34" s="50">
        <v>0</v>
      </c>
      <c r="AEK34" s="50">
        <v>0</v>
      </c>
      <c r="AEL34" s="48">
        <v>0</v>
      </c>
      <c r="AEM34" s="48">
        <v>0</v>
      </c>
      <c r="AEN34" s="48">
        <v>0</v>
      </c>
      <c r="AEO34" s="48">
        <v>0</v>
      </c>
      <c r="AEP34" s="48">
        <v>0</v>
      </c>
      <c r="AEQ34" s="48">
        <v>1120319.9947627392</v>
      </c>
      <c r="AER34" s="48">
        <v>1742258.9258180778</v>
      </c>
      <c r="AES34" s="48">
        <v>2389151.1651140559</v>
      </c>
      <c r="AET34" s="48">
        <v>3061756.8904102864</v>
      </c>
      <c r="AEU34" s="48">
        <v>3760856.9287421005</v>
      </c>
      <c r="AEV34" s="48">
        <v>3837717.8804417672</v>
      </c>
      <c r="AEW34" s="48">
        <v>3916149.645923533</v>
      </c>
      <c r="AEX34" s="48">
        <v>3996184.3280417589</v>
      </c>
      <c r="AEY34" s="48">
        <v>4077854.685739547</v>
      </c>
      <c r="AEZ34" s="48">
        <v>4161194.1474573109</v>
      </c>
      <c r="AFA34" s="48">
        <v>4246236.8248153208</v>
      </c>
      <c r="AFB34" s="48">
        <v>4333017.5265759248</v>
      </c>
      <c r="AFC34" s="48">
        <v>4421571.7728911014</v>
      </c>
      <c r="AFD34" s="48">
        <v>4511935.8098411737</v>
      </c>
      <c r="AFE34" s="48">
        <v>4604146.6242706915</v>
      </c>
      <c r="AFF34" s="48">
        <v>4698241.9589274693</v>
      </c>
      <c r="AFG34" s="48">
        <v>4794260.3279110631</v>
      </c>
      <c r="AFH34" s="48">
        <v>4892241.0324369473</v>
      </c>
      <c r="AFI34" s="48">
        <v>4992224.1769228578</v>
      </c>
      <c r="AFJ34" s="48">
        <v>5094250.6854039207</v>
      </c>
      <c r="AFK34" s="48">
        <v>5198362.3182832375</v>
      </c>
      <c r="AFL34" s="49">
        <v>0</v>
      </c>
      <c r="AFM34" s="49">
        <v>0</v>
      </c>
      <c r="AFN34" s="49">
        <v>0</v>
      </c>
      <c r="AFO34" s="49">
        <v>0</v>
      </c>
      <c r="AFP34" s="49">
        <v>0</v>
      </c>
      <c r="AFQ34" s="49">
        <v>944870.38996854285</v>
      </c>
      <c r="AFR34" s="49">
        <v>1722049.0265002982</v>
      </c>
      <c r="AFS34" s="49">
        <v>2492953.8468006635</v>
      </c>
      <c r="AFT34" s="49">
        <v>3257622.7732537719</v>
      </c>
      <c r="AFU34" s="49">
        <v>4016093.5245722951</v>
      </c>
      <c r="AFV34" s="49">
        <v>3999923.0382730216</v>
      </c>
      <c r="AFW34" s="49">
        <v>3983817.6611714191</v>
      </c>
      <c r="AFX34" s="49">
        <v>3967777.1311103972</v>
      </c>
      <c r="AFY34" s="49">
        <v>3951801.1869884222</v>
      </c>
      <c r="AFZ34" s="49">
        <v>3935889.5687552653</v>
      </c>
      <c r="AGA34" s="49">
        <v>3920042.0174077675</v>
      </c>
      <c r="AGB34" s="49">
        <v>3904258.2749856291</v>
      </c>
      <c r="AGC34" s="49">
        <v>3888538.0845672037</v>
      </c>
      <c r="AGD34" s="49">
        <v>3872881.190265323</v>
      </c>
      <c r="AGE34" s="49">
        <v>3857287.3372231261</v>
      </c>
      <c r="AGF34" s="49">
        <v>3841756.271609914</v>
      </c>
      <c r="AGG34" s="49">
        <v>3826287.7406170182</v>
      </c>
      <c r="AGH34" s="49">
        <v>3810881.4924536832</v>
      </c>
      <c r="AGI34" s="49">
        <v>3795537.2763429685</v>
      </c>
      <c r="AGJ34" s="49">
        <v>3780254.8425176698</v>
      </c>
      <c r="AGK34" s="49">
        <v>3765033.9422162492</v>
      </c>
      <c r="AGL34" s="49">
        <v>0</v>
      </c>
      <c r="AGM34" s="49">
        <v>0</v>
      </c>
      <c r="AGN34" s="49">
        <v>0</v>
      </c>
      <c r="AGO34" s="49">
        <v>0</v>
      </c>
      <c r="AGP34" s="49">
        <v>0</v>
      </c>
      <c r="AGQ34" s="49">
        <v>1004633.8166583534</v>
      </c>
      <c r="AGR34" s="49">
        <v>2050331.2061784673</v>
      </c>
      <c r="AGS34" s="49">
        <v>3138350.9981370093</v>
      </c>
      <c r="AGT34" s="49">
        <v>4269986.3245195998</v>
      </c>
      <c r="AGU34" s="49">
        <v>5446565.4960223595</v>
      </c>
      <c r="AGV34" s="49">
        <v>5557877.4165369384</v>
      </c>
      <c r="AGW34" s="49">
        <v>5671464.2282022228</v>
      </c>
      <c r="AGX34" s="49">
        <v>5787372.423161407</v>
      </c>
      <c r="AGY34" s="49">
        <v>5905649.4437215505</v>
      </c>
      <c r="AGZ34" s="49">
        <v>6026343.7017721655</v>
      </c>
      <c r="AHA34" s="49">
        <v>6149504.5986006493</v>
      </c>
      <c r="AHB34" s="49">
        <v>6275182.5451126993</v>
      </c>
      <c r="AHC34" s="49">
        <v>6403428.9824659582</v>
      </c>
      <c r="AHD34" s="49">
        <v>6534296.4031253718</v>
      </c>
      <c r="AHE34" s="49">
        <v>6667838.3723488329</v>
      </c>
      <c r="AHF34" s="49">
        <v>6804109.550111955</v>
      </c>
      <c r="AHG34" s="49">
        <v>6943165.7134809019</v>
      </c>
      <c r="AHH34" s="49">
        <v>7085063.7794424612</v>
      </c>
      <c r="AHI34" s="49">
        <v>7229861.8282007053</v>
      </c>
      <c r="AHJ34" s="49">
        <v>7377619.1269497592</v>
      </c>
      <c r="AHK34" s="49">
        <v>7528396.1541324137</v>
      </c>
      <c r="AHL34" s="50">
        <v>0</v>
      </c>
      <c r="AHM34" s="50">
        <v>0</v>
      </c>
      <c r="AHN34" s="50">
        <v>0</v>
      </c>
      <c r="AHO34" s="50">
        <v>0</v>
      </c>
      <c r="AHP34" s="50">
        <v>0</v>
      </c>
      <c r="AHQ34" s="50">
        <v>719284.50581887679</v>
      </c>
      <c r="AHR34" s="50">
        <v>1432776.726086902</v>
      </c>
      <c r="AHS34" s="50">
        <v>2140511.6440808233</v>
      </c>
      <c r="AHT34" s="50">
        <v>2842524.0552674853</v>
      </c>
      <c r="AHU34" s="50">
        <v>3538848.5682490845</v>
      </c>
      <c r="AHV34" s="50">
        <v>3524599.671419878</v>
      </c>
      <c r="AHW34" s="50">
        <v>3510408.1466587139</v>
      </c>
      <c r="AHX34" s="50">
        <v>3496273.76296145</v>
      </c>
      <c r="AHY34" s="50">
        <v>3482196.290254063</v>
      </c>
      <c r="AHZ34" s="50">
        <v>3468175.499388908</v>
      </c>
      <c r="AIA34" s="50">
        <v>3454211.1621409804</v>
      </c>
      <c r="AIB34" s="50">
        <v>3440303.0512042092</v>
      </c>
      <c r="AIC34" s="50">
        <v>3426450.9401877532</v>
      </c>
      <c r="AID34" s="50">
        <v>3412654.6036123149</v>
      </c>
      <c r="AIE34" s="50">
        <v>3398913.8169064717</v>
      </c>
      <c r="AIF34" s="50">
        <v>3385228.3564030211</v>
      </c>
      <c r="AIG34" s="50">
        <v>3371597.9993353388</v>
      </c>
      <c r="AIH34" s="50">
        <v>3358022.5238337531</v>
      </c>
      <c r="AII34" s="50">
        <v>3344501.7089219317</v>
      </c>
      <c r="AIJ34" s="50">
        <v>3331035.3345132885</v>
      </c>
      <c r="AIK34" s="50">
        <v>3317623.1814073967</v>
      </c>
      <c r="AIL34" s="49">
        <v>0</v>
      </c>
      <c r="AIM34" s="49">
        <v>0</v>
      </c>
      <c r="AIN34" s="49">
        <v>0</v>
      </c>
      <c r="AIO34" s="49">
        <v>0</v>
      </c>
      <c r="AIP34" s="49">
        <v>0</v>
      </c>
      <c r="AIQ34" s="49">
        <v>0</v>
      </c>
      <c r="AIR34" s="49">
        <v>0</v>
      </c>
      <c r="AIS34" s="49">
        <v>0</v>
      </c>
      <c r="AIT34" s="49">
        <v>0</v>
      </c>
      <c r="AIU34" s="49">
        <v>0</v>
      </c>
      <c r="AIV34" s="49">
        <v>0</v>
      </c>
      <c r="AIW34" s="49">
        <v>0</v>
      </c>
      <c r="AIX34" s="49">
        <v>0</v>
      </c>
      <c r="AIY34" s="49">
        <v>0</v>
      </c>
      <c r="AIZ34" s="49">
        <v>0</v>
      </c>
      <c r="AJA34" s="49">
        <v>0</v>
      </c>
      <c r="AJB34" s="49">
        <v>0</v>
      </c>
      <c r="AJC34" s="49">
        <v>0</v>
      </c>
      <c r="AJD34" s="49">
        <v>0</v>
      </c>
      <c r="AJE34" s="49">
        <v>0</v>
      </c>
      <c r="AJF34" s="49">
        <v>0</v>
      </c>
      <c r="AJG34" s="49">
        <v>0</v>
      </c>
      <c r="AJH34" s="49">
        <v>0</v>
      </c>
      <c r="AJI34" s="49">
        <v>0</v>
      </c>
      <c r="AJJ34" s="49">
        <v>0</v>
      </c>
      <c r="AJK34" s="49">
        <v>0</v>
      </c>
      <c r="AJL34" s="50">
        <v>0</v>
      </c>
      <c r="AJM34" s="50">
        <v>0</v>
      </c>
      <c r="AJN34" s="50">
        <v>0</v>
      </c>
      <c r="AJO34" s="50">
        <v>0</v>
      </c>
      <c r="AJP34" s="50">
        <v>0</v>
      </c>
      <c r="AJQ34" s="50">
        <v>85724.575881964964</v>
      </c>
      <c r="AJR34" s="50">
        <v>170758.82517102122</v>
      </c>
      <c r="AJS34" s="50">
        <v>255106.91718617652</v>
      </c>
      <c r="AJT34" s="50">
        <v>338772.99886318977</v>
      </c>
      <c r="AJU34" s="50">
        <v>421761.19486722595</v>
      </c>
      <c r="AJV34" s="50">
        <v>420063.00642080721</v>
      </c>
      <c r="AJW34" s="50">
        <v>418371.6555972771</v>
      </c>
      <c r="AJX34" s="50">
        <v>416687.11486548214</v>
      </c>
      <c r="AJY34" s="50">
        <v>415009.35680512077</v>
      </c>
      <c r="AJZ34" s="50">
        <v>413338.35410629743</v>
      </c>
      <c r="AKA34" s="50">
        <v>411674.07956907724</v>
      </c>
      <c r="AKB34" s="50">
        <v>410016.50610304432</v>
      </c>
      <c r="AKC34" s="50">
        <v>408365.60672685975</v>
      </c>
      <c r="AKD34" s="50">
        <v>406721.35456782312</v>
      </c>
      <c r="AKE34" s="50">
        <v>405083.72286143468</v>
      </c>
      <c r="AKF34" s="50">
        <v>403452.68495095993</v>
      </c>
      <c r="AKG34" s="50">
        <v>401828.2142869957</v>
      </c>
      <c r="AKH34" s="50">
        <v>400210.2844270377</v>
      </c>
      <c r="AKI34" s="50">
        <v>398598.86903505051</v>
      </c>
      <c r="AKJ34" s="50">
        <v>396993.94188103871</v>
      </c>
      <c r="AKK34" s="50">
        <v>395395.47684061964</v>
      </c>
      <c r="AKL34" s="51">
        <v>0</v>
      </c>
      <c r="AKM34" s="51">
        <v>0</v>
      </c>
      <c r="AKN34" s="51">
        <v>0</v>
      </c>
      <c r="AKO34" s="51">
        <v>0</v>
      </c>
      <c r="AKP34" s="51">
        <v>0</v>
      </c>
      <c r="AKQ34" s="51">
        <v>13940901.354443952</v>
      </c>
      <c r="AKR34" s="51">
        <v>0</v>
      </c>
      <c r="AKS34" s="51">
        <v>0</v>
      </c>
      <c r="AKT34" s="51">
        <v>13863571.473206123</v>
      </c>
      <c r="AKU34" s="51">
        <v>0</v>
      </c>
      <c r="AKV34" s="51">
        <v>0</v>
      </c>
      <c r="AKW34" s="51">
        <v>0</v>
      </c>
      <c r="AKX34" s="51">
        <v>0</v>
      </c>
      <c r="AKY34" s="51">
        <v>0</v>
      </c>
      <c r="AKZ34" s="51">
        <v>0</v>
      </c>
      <c r="ALA34" s="51">
        <v>0</v>
      </c>
      <c r="ALB34" s="51">
        <v>0</v>
      </c>
      <c r="ALC34" s="51">
        <v>0</v>
      </c>
      <c r="ALD34" s="51">
        <v>0</v>
      </c>
      <c r="ALE34" s="51">
        <v>0</v>
      </c>
      <c r="ALF34" s="51">
        <v>0</v>
      </c>
      <c r="ALG34" s="51">
        <v>0</v>
      </c>
      <c r="ALH34" s="51">
        <v>0</v>
      </c>
      <c r="ALI34" s="51">
        <v>0</v>
      </c>
      <c r="ALJ34" s="51">
        <v>0</v>
      </c>
      <c r="ALK34" s="51">
        <v>0</v>
      </c>
      <c r="ALL34" s="51">
        <v>0</v>
      </c>
      <c r="ALM34" s="51">
        <v>0</v>
      </c>
      <c r="ALN34" s="51">
        <v>0</v>
      </c>
      <c r="ALO34" s="51">
        <v>0</v>
      </c>
      <c r="ALP34" s="51">
        <v>0</v>
      </c>
      <c r="ALQ34" s="51">
        <v>5043574.3037740132</v>
      </c>
      <c r="ALR34" s="51">
        <v>0</v>
      </c>
      <c r="ALS34" s="51">
        <v>0</v>
      </c>
      <c r="ALT34" s="51">
        <v>4663451.3130266322</v>
      </c>
      <c r="ALU34" s="51">
        <v>0</v>
      </c>
      <c r="ALV34" s="51">
        <v>0</v>
      </c>
      <c r="ALW34" s="51">
        <v>0</v>
      </c>
      <c r="ALX34" s="51">
        <v>0</v>
      </c>
      <c r="ALY34" s="51">
        <v>0</v>
      </c>
      <c r="ALZ34" s="51">
        <v>0</v>
      </c>
      <c r="AMA34" s="51">
        <v>0</v>
      </c>
      <c r="AMB34" s="51">
        <v>0</v>
      </c>
      <c r="AMC34" s="51">
        <v>0</v>
      </c>
      <c r="AMD34" s="51">
        <v>0</v>
      </c>
      <c r="AME34" s="51">
        <v>0</v>
      </c>
      <c r="AMF34" s="51">
        <v>0</v>
      </c>
      <c r="AMG34" s="51">
        <v>0</v>
      </c>
      <c r="AMH34" s="51">
        <v>0</v>
      </c>
      <c r="AMI34" s="51">
        <v>0</v>
      </c>
      <c r="AMJ34" s="51">
        <v>0</v>
      </c>
      <c r="AMK34" s="51">
        <v>0</v>
      </c>
      <c r="AML34" s="50">
        <v>0</v>
      </c>
      <c r="AMM34" s="50">
        <v>0</v>
      </c>
      <c r="AMN34" s="50">
        <v>0</v>
      </c>
      <c r="AMO34" s="50">
        <v>0</v>
      </c>
      <c r="AMP34" s="50">
        <v>0</v>
      </c>
      <c r="AMQ34" s="50">
        <v>13940901.354443952</v>
      </c>
      <c r="AMR34" s="50">
        <v>0</v>
      </c>
      <c r="AMS34" s="50">
        <v>0</v>
      </c>
      <c r="AMT34" s="50">
        <v>13863571.473206123</v>
      </c>
      <c r="AMU34" s="50">
        <v>0</v>
      </c>
      <c r="AMV34" s="50">
        <v>0</v>
      </c>
      <c r="AMW34" s="50">
        <v>14731054.145801626</v>
      </c>
      <c r="AMX34" s="50">
        <v>0</v>
      </c>
      <c r="AMY34" s="50">
        <v>0</v>
      </c>
      <c r="AMZ34" s="50">
        <v>15652817.649906371</v>
      </c>
      <c r="ANA34" s="50">
        <v>0</v>
      </c>
      <c r="ANB34" s="50">
        <v>0</v>
      </c>
      <c r="ANC34" s="50">
        <v>16632258.489868416</v>
      </c>
      <c r="AND34" s="50">
        <v>0</v>
      </c>
      <c r="ANE34" s="50">
        <v>0</v>
      </c>
      <c r="ANF34" s="50">
        <v>17672985.698869027</v>
      </c>
      <c r="ANG34" s="50">
        <v>0</v>
      </c>
      <c r="ANH34" s="50">
        <v>0</v>
      </c>
      <c r="ANI34" s="50">
        <v>18778834.137449738</v>
      </c>
      <c r="ANJ34" s="50">
        <v>0</v>
      </c>
      <c r="ANK34" s="50">
        <v>0</v>
      </c>
      <c r="ANL34" s="50">
        <v>0</v>
      </c>
      <c r="ANM34" s="50">
        <v>0</v>
      </c>
      <c r="ANN34" s="50">
        <v>0</v>
      </c>
      <c r="ANO34" s="50">
        <v>0</v>
      </c>
      <c r="ANP34" s="50">
        <v>0</v>
      </c>
      <c r="ANQ34" s="50">
        <v>5043574.3037740132</v>
      </c>
      <c r="ANR34" s="50">
        <v>0</v>
      </c>
      <c r="ANS34" s="50">
        <v>0</v>
      </c>
      <c r="ANT34" s="50">
        <v>4663451.3130266322</v>
      </c>
      <c r="ANU34" s="50">
        <v>0</v>
      </c>
      <c r="ANV34" s="50">
        <v>0</v>
      </c>
      <c r="ANW34" s="50">
        <v>4607346.7559111211</v>
      </c>
      <c r="ANX34" s="50">
        <v>0</v>
      </c>
      <c r="ANY34" s="50">
        <v>0</v>
      </c>
      <c r="ANZ34" s="50">
        <v>4551917.1755709304</v>
      </c>
      <c r="AOA34" s="50">
        <v>0</v>
      </c>
      <c r="AOB34" s="50">
        <v>0</v>
      </c>
      <c r="AOC34" s="50">
        <v>4497154.4515668172</v>
      </c>
      <c r="AOD34" s="50">
        <v>0</v>
      </c>
      <c r="AOE34" s="50">
        <v>0</v>
      </c>
      <c r="AOF34" s="50">
        <v>4443050.5611540638</v>
      </c>
      <c r="AOG34" s="50">
        <v>0</v>
      </c>
      <c r="AOH34" s="50">
        <v>0</v>
      </c>
      <c r="AOI34" s="50">
        <v>4389597.57810714</v>
      </c>
      <c r="AOJ34" s="50">
        <v>0</v>
      </c>
      <c r="AOK34" s="50">
        <v>0</v>
      </c>
      <c r="AOL34" s="98">
        <f>AOL$36*((I34+J34)/(I$36+J$36))</f>
        <v>57268.01788599282</v>
      </c>
      <c r="AOM34" s="53">
        <v>40660.292699054902</v>
      </c>
      <c r="AON34" s="98">
        <v>41491.270545979176</v>
      </c>
      <c r="AOO34" s="98">
        <v>42339.23115756749</v>
      </c>
      <c r="AOP34" s="98">
        <v>43204.52161202018</v>
      </c>
      <c r="AOQ34" s="98">
        <v>44087.49608080418</v>
      </c>
      <c r="AOR34" s="52">
        <v>44988.515973618691</v>
      </c>
      <c r="AOS34" s="98">
        <v>45907.950086323566</v>
      </c>
      <c r="AOT34" s="98">
        <v>46846.174751890889</v>
      </c>
      <c r="AOU34" s="98">
        <v>47803.573994441584</v>
      </c>
      <c r="AOV34" s="98">
        <v>48780.539686430064</v>
      </c>
      <c r="AOW34" s="98">
        <v>49777.471709041303</v>
      </c>
      <c r="AOX34" s="98">
        <v>50794.778115865927</v>
      </c>
      <c r="AOY34" s="98">
        <v>51832.875299920372</v>
      </c>
      <c r="AOZ34" s="98">
        <v>52892.188164080435</v>
      </c>
      <c r="APA34" s="98">
        <v>53973.150294997969</v>
      </c>
      <c r="APB34" s="98">
        <v>55076.204140571986</v>
      </c>
      <c r="APC34" s="98">
        <v>56201.801191046688</v>
      </c>
      <c r="APD34" s="98">
        <v>57350.402163810657</v>
      </c>
      <c r="APE34" s="98">
        <v>58522.477191972772</v>
      </c>
      <c r="APF34" s="98">
        <v>59718.506016792096</v>
      </c>
      <c r="APG34" s="98">
        <v>60938.978184040454</v>
      </c>
      <c r="APH34" s="98">
        <v>62184.393244378087</v>
      </c>
      <c r="API34" s="98">
        <v>63455.260957824401</v>
      </c>
      <c r="APJ34" s="98">
        <v>64752.10150240751</v>
      </c>
      <c r="APK34" s="98">
        <v>66075.445687077954</v>
      </c>
      <c r="APL34" s="98">
        <v>67425.83516897379</v>
      </c>
      <c r="APM34" s="54">
        <v>16607.725186937918</v>
      </c>
      <c r="APN34" s="98">
        <v>16540.855481102051</v>
      </c>
      <c r="APO34" s="98">
        <v>16474.255020903878</v>
      </c>
      <c r="APP34" s="98">
        <v>16407.922722246905</v>
      </c>
      <c r="APQ34" s="98">
        <v>16341.857505399674</v>
      </c>
      <c r="APR34" s="52">
        <v>16276.058294978176</v>
      </c>
      <c r="APS34" s="98">
        <v>16210.524019928356</v>
      </c>
      <c r="APT34" s="98">
        <v>16145.253613508672</v>
      </c>
      <c r="APU34" s="98">
        <v>16080.246013272734</v>
      </c>
      <c r="APV34" s="98">
        <v>16015.500161052007</v>
      </c>
      <c r="APW34" s="98">
        <v>15951.015002938591</v>
      </c>
      <c r="APX34" s="98">
        <v>15886.789489268067</v>
      </c>
      <c r="APY34" s="98">
        <v>15822.8225746024</v>
      </c>
      <c r="APZ34" s="98">
        <v>15759.113217712935</v>
      </c>
      <c r="AQA34" s="98">
        <v>15695.660381563441</v>
      </c>
      <c r="AQB34" s="98">
        <v>15632.463033293232</v>
      </c>
      <c r="AQC34" s="98">
        <v>15569.520144200356</v>
      </c>
      <c r="AQD34" s="98">
        <v>15506.830689724849</v>
      </c>
      <c r="AQE34" s="98">
        <v>15444.393649432055</v>
      </c>
      <c r="AQF34" s="98">
        <v>15382.208006996019</v>
      </c>
      <c r="AQG34" s="98">
        <v>15320.272750182947</v>
      </c>
      <c r="AQH34" s="98">
        <v>15258.586870834719</v>
      </c>
      <c r="AQI34" s="98">
        <v>15197.149364852488</v>
      </c>
      <c r="AQJ34" s="98">
        <v>15135.959232180334</v>
      </c>
      <c r="AQK34" s="98">
        <v>15075.01547678898</v>
      </c>
      <c r="AQL34" s="98">
        <v>15014.317106659586</v>
      </c>
      <c r="AQM34" s="98">
        <f>AOL34*0.01</f>
        <v>572.68017885992822</v>
      </c>
      <c r="AQN34" s="55">
        <v>406.60292699054901</v>
      </c>
      <c r="AQO34" s="56">
        <v>414.91270545979177</v>
      </c>
      <c r="AQP34" s="56">
        <v>423.39231157567485</v>
      </c>
      <c r="AQQ34" s="56">
        <v>432.04521612020176</v>
      </c>
      <c r="AQR34" s="56">
        <v>440.87496080804169</v>
      </c>
      <c r="AQS34" s="56">
        <v>449.88515973618678</v>
      </c>
      <c r="AQT34" s="56">
        <v>459.07950086323552</v>
      </c>
      <c r="AQU34" s="56">
        <v>468.46174751890874</v>
      </c>
      <c r="AQV34" s="56">
        <v>478.03573994441564</v>
      </c>
      <c r="AQW34" s="56">
        <v>487.80539686430041</v>
      </c>
      <c r="AQX34" s="56">
        <v>497.77471709041276</v>
      </c>
      <c r="AQY34" s="56">
        <v>507.94778115865904</v>
      </c>
      <c r="AQZ34" s="56">
        <v>518.32875299920352</v>
      </c>
      <c r="ARA34" s="56">
        <v>528.92188164080414</v>
      </c>
      <c r="ARB34" s="56">
        <v>539.73150294997947</v>
      </c>
      <c r="ARC34" s="56">
        <v>550.76204140571963</v>
      </c>
      <c r="ARD34" s="56">
        <v>562.01801191046661</v>
      </c>
      <c r="ARE34" s="56">
        <v>573.50402163810622</v>
      </c>
      <c r="ARF34" s="56">
        <v>585.22477191972735</v>
      </c>
      <c r="ARG34" s="56">
        <v>597.1850601679206</v>
      </c>
      <c r="ARH34" s="56">
        <v>609.38978184040423</v>
      </c>
      <c r="ARI34" s="56">
        <v>621.84393244378055</v>
      </c>
      <c r="ARJ34" s="56">
        <v>634.55260957824362</v>
      </c>
      <c r="ARK34" s="56">
        <v>647.5210150240747</v>
      </c>
      <c r="ARL34" s="56">
        <v>660.75445687077922</v>
      </c>
      <c r="ARM34" s="56">
        <v>674.25835168973754</v>
      </c>
      <c r="ARN34" s="55">
        <v>166.07725186937918</v>
      </c>
      <c r="ARO34" s="56">
        <v>165.40855481102051</v>
      </c>
      <c r="ARP34" s="56">
        <v>164.74255020903877</v>
      </c>
      <c r="ARQ34" s="56">
        <v>164.07922722246903</v>
      </c>
      <c r="ARR34" s="56">
        <v>163.4185750539967</v>
      </c>
      <c r="ARS34" s="56">
        <v>162.76058294978174</v>
      </c>
      <c r="ART34" s="56">
        <v>162.10524019928354</v>
      </c>
      <c r="ARU34" s="56">
        <v>161.45253613508669</v>
      </c>
      <c r="ARV34" s="56">
        <v>160.8024601327273</v>
      </c>
      <c r="ARW34" s="56">
        <v>160.15500161052003</v>
      </c>
      <c r="ARX34" s="56">
        <v>159.5101500293859</v>
      </c>
      <c r="ARY34" s="56">
        <v>158.86789489268065</v>
      </c>
      <c r="ARZ34" s="56">
        <v>158.22822574602398</v>
      </c>
      <c r="ASA34" s="56">
        <v>157.59113217712934</v>
      </c>
      <c r="ASB34" s="56">
        <v>156.9566038156344</v>
      </c>
      <c r="ASC34" s="56">
        <v>156.32463033293232</v>
      </c>
      <c r="ASD34" s="56">
        <v>155.69520144200357</v>
      </c>
      <c r="ASE34" s="56">
        <v>155.0683068972485</v>
      </c>
      <c r="ASF34" s="56">
        <v>154.44393649432055</v>
      </c>
      <c r="ASG34" s="56">
        <v>153.82208006996021</v>
      </c>
      <c r="ASH34" s="56">
        <v>153.20272750182949</v>
      </c>
      <c r="ASI34" s="56">
        <v>152.58586870834719</v>
      </c>
      <c r="ASJ34" s="56">
        <v>151.9714936485249</v>
      </c>
      <c r="ASK34" s="56">
        <v>151.35959232180335</v>
      </c>
      <c r="ASL34" s="56">
        <v>150.7501547678898</v>
      </c>
      <c r="ASM34" s="56">
        <v>150.14317106659584</v>
      </c>
      <c r="ASN34" s="57">
        <v>0.5</v>
      </c>
      <c r="ASO34" s="56">
        <v>40660.292699054902</v>
      </c>
      <c r="ASP34" s="56">
        <v>41491.270545979176</v>
      </c>
      <c r="ASQ34" s="56">
        <v>42339.23115756749</v>
      </c>
      <c r="ASR34" s="56">
        <v>43204.52161202018</v>
      </c>
      <c r="ASS34" s="56">
        <v>44087.49608080418</v>
      </c>
      <c r="AST34" s="59">
        <v>35990.812778894957</v>
      </c>
      <c r="ASU34" s="59">
        <v>27544.770051794138</v>
      </c>
      <c r="ASV34" s="59">
        <v>18738.469900756358</v>
      </c>
      <c r="ASW34" s="59">
        <v>9560.7147988883171</v>
      </c>
      <c r="ASX34" s="59">
        <v>0</v>
      </c>
      <c r="ASY34" s="56">
        <v>0</v>
      </c>
      <c r="ASZ34" s="56">
        <v>0</v>
      </c>
      <c r="ATA34" s="56">
        <v>0</v>
      </c>
      <c r="ATB34" s="56">
        <v>0</v>
      </c>
      <c r="ATC34" s="56">
        <v>0</v>
      </c>
      <c r="ATD34" s="59">
        <v>0</v>
      </c>
      <c r="ATE34" s="56">
        <v>0</v>
      </c>
      <c r="ATF34" s="56">
        <v>0</v>
      </c>
      <c r="ATG34" s="56">
        <v>0</v>
      </c>
      <c r="ATH34" s="56">
        <v>0</v>
      </c>
      <c r="ATI34" s="56">
        <v>0</v>
      </c>
      <c r="ATJ34" s="56">
        <v>0</v>
      </c>
      <c r="ATK34" s="56">
        <v>0</v>
      </c>
      <c r="ATL34" s="56">
        <v>0</v>
      </c>
      <c r="ATM34" s="56">
        <v>0</v>
      </c>
      <c r="ATN34" s="56">
        <v>0</v>
      </c>
      <c r="ATO34" s="56">
        <v>16607.725186937918</v>
      </c>
      <c r="ATP34" s="56">
        <v>16540.855481102051</v>
      </c>
      <c r="ATQ34" s="56">
        <v>16474.255020903878</v>
      </c>
      <c r="ATR34" s="56">
        <v>16407.922722246905</v>
      </c>
      <c r="ATS34" s="56">
        <v>16341.857505399674</v>
      </c>
      <c r="ATT34" s="59">
        <v>13020.846635982542</v>
      </c>
      <c r="ATU34" s="59">
        <v>9726.3144119570134</v>
      </c>
      <c r="ATV34" s="59">
        <v>6458.1014454034694</v>
      </c>
      <c r="ATW34" s="59">
        <v>3216.0492026545471</v>
      </c>
      <c r="ATX34" s="59">
        <v>0</v>
      </c>
      <c r="ATY34" s="56">
        <v>0</v>
      </c>
      <c r="ATZ34" s="56">
        <v>0</v>
      </c>
      <c r="AUA34" s="56">
        <v>0</v>
      </c>
      <c r="AUB34" s="56">
        <v>0</v>
      </c>
      <c r="AUC34" s="56">
        <v>0</v>
      </c>
      <c r="AUD34" s="59">
        <v>0</v>
      </c>
      <c r="AUE34" s="56">
        <v>0</v>
      </c>
      <c r="AUF34" s="56">
        <v>0</v>
      </c>
      <c r="AUG34" s="56">
        <v>0</v>
      </c>
      <c r="AUH34" s="56">
        <v>0</v>
      </c>
      <c r="AUI34" s="56">
        <v>0</v>
      </c>
      <c r="AUJ34" s="56">
        <v>0</v>
      </c>
      <c r="AUK34" s="56">
        <v>0</v>
      </c>
      <c r="AUL34" s="56">
        <v>0</v>
      </c>
      <c r="AUM34" s="56">
        <v>0</v>
      </c>
      <c r="AUN34" s="56">
        <v>0</v>
      </c>
      <c r="AUO34" s="58">
        <v>0.5</v>
      </c>
      <c r="AUP34" s="56">
        <v>406.60292699054901</v>
      </c>
      <c r="AUQ34" s="56">
        <v>414.91270545979177</v>
      </c>
      <c r="AUR34" s="56">
        <v>423.39231157567485</v>
      </c>
      <c r="AUS34" s="56">
        <v>432.04521612020176</v>
      </c>
      <c r="AUT34" s="56">
        <v>440.87496080804169</v>
      </c>
      <c r="AUU34" s="59">
        <v>359.90812778894946</v>
      </c>
      <c r="AUV34" s="59">
        <v>275.44770051794131</v>
      </c>
      <c r="AUW34" s="59">
        <v>187.38469900756351</v>
      </c>
      <c r="AUX34" s="59">
        <v>95.607147988883128</v>
      </c>
      <c r="AUY34" s="59">
        <v>0</v>
      </c>
      <c r="AUZ34" s="56">
        <v>0</v>
      </c>
      <c r="AVA34" s="56">
        <v>0</v>
      </c>
      <c r="AVB34" s="56">
        <v>0</v>
      </c>
      <c r="AVC34" s="56">
        <v>0</v>
      </c>
      <c r="AVD34" s="56">
        <v>0</v>
      </c>
      <c r="AVE34" s="59">
        <v>0</v>
      </c>
      <c r="AVF34" s="56">
        <v>0</v>
      </c>
      <c r="AVG34" s="56">
        <v>0</v>
      </c>
      <c r="AVH34" s="56">
        <v>0</v>
      </c>
      <c r="AVI34" s="56">
        <v>0</v>
      </c>
      <c r="AVJ34" s="56">
        <v>0</v>
      </c>
      <c r="AVK34" s="56">
        <v>0</v>
      </c>
      <c r="AVL34" s="56">
        <v>0</v>
      </c>
      <c r="AVM34" s="56">
        <v>0</v>
      </c>
      <c r="AVN34" s="56">
        <v>0</v>
      </c>
      <c r="AVO34" s="56">
        <v>0</v>
      </c>
      <c r="AVP34" s="56">
        <v>166.07725186937918</v>
      </c>
      <c r="AVQ34" s="56">
        <v>165.40855481102051</v>
      </c>
      <c r="AVR34" s="56">
        <v>164.74255020903877</v>
      </c>
      <c r="AVS34" s="56">
        <v>164.07922722246903</v>
      </c>
      <c r="AVT34" s="56">
        <v>163.4185750539967</v>
      </c>
      <c r="AVU34" s="59">
        <v>130.20846635982539</v>
      </c>
      <c r="AVV34" s="59">
        <v>97.263144119570129</v>
      </c>
      <c r="AVW34" s="59">
        <v>64.581014454034673</v>
      </c>
      <c r="AVX34" s="59">
        <v>32.160492026545462</v>
      </c>
      <c r="AVY34" s="59">
        <v>0</v>
      </c>
      <c r="AVZ34" s="56">
        <v>0</v>
      </c>
      <c r="AWA34" s="56">
        <v>0</v>
      </c>
      <c r="AWB34" s="56">
        <v>0</v>
      </c>
      <c r="AWC34" s="56">
        <v>0</v>
      </c>
      <c r="AWD34" s="56">
        <v>0</v>
      </c>
      <c r="AWE34" s="59">
        <v>0</v>
      </c>
      <c r="AWF34" s="56">
        <v>0</v>
      </c>
      <c r="AWG34" s="56">
        <v>0</v>
      </c>
      <c r="AWH34" s="56">
        <v>0</v>
      </c>
      <c r="AWI34" s="56">
        <v>0</v>
      </c>
      <c r="AWJ34" s="56">
        <v>0</v>
      </c>
      <c r="AWK34" s="56">
        <v>0</v>
      </c>
      <c r="AWL34" s="56">
        <v>0</v>
      </c>
      <c r="AWM34" s="56">
        <v>0</v>
      </c>
      <c r="AWN34" s="56">
        <v>0</v>
      </c>
      <c r="AWO34" s="56">
        <v>0</v>
      </c>
      <c r="AWP34" s="57">
        <v>0.76</v>
      </c>
      <c r="AWQ34" s="56">
        <v>40660.292699054902</v>
      </c>
      <c r="AWR34" s="56">
        <v>41491.270545979176</v>
      </c>
      <c r="AWS34" s="56">
        <v>42339.23115756749</v>
      </c>
      <c r="AWT34" s="56">
        <v>43204.52161202018</v>
      </c>
      <c r="AWU34" s="56">
        <v>44087.49608080418</v>
      </c>
      <c r="AWV34" s="59">
        <v>12702.639804315866</v>
      </c>
      <c r="AWW34" s="56">
        <v>12962.244730256065</v>
      </c>
      <c r="AWX34" s="56">
        <v>13227.15522406331</v>
      </c>
      <c r="AWY34" s="56">
        <v>13497.479716077623</v>
      </c>
      <c r="AWZ34" s="56">
        <v>13773.328852639077</v>
      </c>
      <c r="AXA34" s="56">
        <v>14054.815541376367</v>
      </c>
      <c r="AXB34" s="56">
        <v>14342.054997420968</v>
      </c>
      <c r="AXC34" s="56">
        <v>14635.164790565752</v>
      </c>
      <c r="AXD34" s="56">
        <v>14934.264893387417</v>
      </c>
      <c r="AXE34" s="56">
        <v>15239.477730352368</v>
      </c>
      <c r="AXF34" s="56">
        <v>15550.928227926208</v>
      </c>
      <c r="AXG34" s="56">
        <v>15868.7438657073</v>
      </c>
      <c r="AXH34" s="56">
        <v>16193.054728605362</v>
      </c>
      <c r="AXI34" s="56">
        <v>16523.99356008643</v>
      </c>
      <c r="AXJ34" s="56">
        <v>16861.695816506002</v>
      </c>
      <c r="AXK34" s="56">
        <v>17206.299722552598</v>
      </c>
      <c r="AXL34" s="56">
        <v>17557.9463278244</v>
      </c>
      <c r="AXM34" s="56">
        <v>17916.779564562185</v>
      </c>
      <c r="AXN34" s="56">
        <v>18282.94630656212</v>
      </c>
      <c r="AXO34" s="56">
        <v>18656.5964292926</v>
      </c>
      <c r="AXP34" s="56">
        <v>19037.882871239657</v>
      </c>
      <c r="AXQ34" s="56">
        <v>16607.725186937918</v>
      </c>
      <c r="AXR34" s="56">
        <v>16540.855481102051</v>
      </c>
      <c r="AXS34" s="56">
        <v>16474.255020903878</v>
      </c>
      <c r="AXT34" s="56">
        <v>16407.922722246905</v>
      </c>
      <c r="AXU34" s="56">
        <v>16341.857505399674</v>
      </c>
      <c r="AXV34" s="59">
        <v>4595.5929303467792</v>
      </c>
      <c r="AXW34" s="56">
        <v>4577.0891350385946</v>
      </c>
      <c r="AXX34" s="56">
        <v>4558.6598438142137</v>
      </c>
      <c r="AXY34" s="56">
        <v>4540.3047566887717</v>
      </c>
      <c r="AXZ34" s="56">
        <v>4522.023574885272</v>
      </c>
      <c r="AYA34" s="56">
        <v>4503.81600082972</v>
      </c>
      <c r="AYB34" s="56">
        <v>4485.6817381462779</v>
      </c>
      <c r="AYC34" s="56">
        <v>4467.6204916524421</v>
      </c>
      <c r="AYD34" s="56">
        <v>4449.6319673542403</v>
      </c>
      <c r="AYE34" s="56">
        <v>4431.7158724414421</v>
      </c>
      <c r="AYF34" s="56">
        <v>4413.8719152827953</v>
      </c>
      <c r="AYG34" s="56">
        <v>4396.0998054212769</v>
      </c>
      <c r="AYH34" s="56">
        <v>4378.3992535693687</v>
      </c>
      <c r="AYI34" s="56">
        <v>4360.7699716043453</v>
      </c>
      <c r="AYJ34" s="56">
        <v>4343.2116725635815</v>
      </c>
      <c r="AYK34" s="56">
        <v>4325.7240706398907</v>
      </c>
      <c r="AYL34" s="56">
        <v>4308.3068811768617</v>
      </c>
      <c r="AYM34" s="56">
        <v>4290.9598206642322</v>
      </c>
      <c r="AYN34" s="56">
        <v>4273.6826067332704</v>
      </c>
      <c r="AYO34" s="56">
        <v>4256.4749581521828</v>
      </c>
      <c r="AYP34" s="56">
        <v>4239.3365948215305</v>
      </c>
      <c r="AYQ34" s="60">
        <v>0.76</v>
      </c>
      <c r="AYR34" s="56">
        <v>406.60292699054901</v>
      </c>
      <c r="AYS34" s="56">
        <v>414.91270545979177</v>
      </c>
      <c r="AYT34" s="56">
        <v>423.39231157567485</v>
      </c>
      <c r="AYU34" s="56">
        <v>432.04521612020176</v>
      </c>
      <c r="AYV34" s="56">
        <v>440.87496080804169</v>
      </c>
      <c r="AYW34" s="59">
        <v>127.02639804315862</v>
      </c>
      <c r="AYX34" s="56">
        <v>129.62244730256063</v>
      </c>
      <c r="AYY34" s="56">
        <v>132.27155224063304</v>
      </c>
      <c r="AYZ34" s="56">
        <v>134.97479716077618</v>
      </c>
      <c r="AZA34" s="56">
        <v>137.73328852639071</v>
      </c>
      <c r="AZB34" s="56">
        <v>140.5481554137636</v>
      </c>
      <c r="AZC34" s="56">
        <v>143.42054997420962</v>
      </c>
      <c r="AZD34" s="56">
        <v>146.35164790565747</v>
      </c>
      <c r="AZE34" s="56">
        <v>149.3426489338741</v>
      </c>
      <c r="AZF34" s="56">
        <v>152.39477730352363</v>
      </c>
      <c r="AZG34" s="56">
        <v>155.50928227926201</v>
      </c>
      <c r="AZH34" s="56">
        <v>158.68743865707293</v>
      </c>
      <c r="AZI34" s="56">
        <v>161.93054728605352</v>
      </c>
      <c r="AZJ34" s="56">
        <v>165.23993560086419</v>
      </c>
      <c r="AZK34" s="56">
        <v>168.61695816505994</v>
      </c>
      <c r="AZL34" s="56">
        <v>172.06299722552589</v>
      </c>
      <c r="AZM34" s="56">
        <v>175.57946327824391</v>
      </c>
      <c r="AZN34" s="56">
        <v>179.16779564562174</v>
      </c>
      <c r="AZO34" s="56">
        <v>182.8294630656211</v>
      </c>
      <c r="AZP34" s="56">
        <v>186.56596429292588</v>
      </c>
      <c r="AZQ34" s="56">
        <v>190.37882871239648</v>
      </c>
      <c r="AZR34" s="56">
        <v>166.07725186937918</v>
      </c>
      <c r="AZS34" s="56">
        <v>165.40855481102051</v>
      </c>
      <c r="AZT34" s="56">
        <v>164.74255020903877</v>
      </c>
      <c r="AZU34" s="56">
        <v>164.07922722246903</v>
      </c>
      <c r="AZV34" s="56">
        <v>163.4185750539967</v>
      </c>
      <c r="AZW34" s="59">
        <v>45.955929303467784</v>
      </c>
      <c r="AZX34" s="56">
        <v>45.770891350385938</v>
      </c>
      <c r="AZY34" s="56">
        <v>45.586598438142126</v>
      </c>
      <c r="AZZ34" s="56">
        <v>45.403047566887707</v>
      </c>
      <c r="BAA34" s="56">
        <v>45.220235748852716</v>
      </c>
      <c r="BAB34" s="56">
        <v>45.038160008297197</v>
      </c>
      <c r="BAC34" s="56">
        <v>44.856817381462768</v>
      </c>
      <c r="BAD34" s="56">
        <v>44.676204916524419</v>
      </c>
      <c r="BAE34" s="56">
        <v>44.496319673542402</v>
      </c>
      <c r="BAF34" s="56">
        <v>44.317158724414419</v>
      </c>
      <c r="BAG34" s="56">
        <v>44.138719152827946</v>
      </c>
      <c r="BAH34" s="56">
        <v>43.960998054212773</v>
      </c>
      <c r="BAI34" s="56">
        <v>43.783992535693692</v>
      </c>
      <c r="BAJ34" s="56">
        <v>43.607699716043449</v>
      </c>
      <c r="BAK34" s="56">
        <v>43.432116725635822</v>
      </c>
      <c r="BAL34" s="56">
        <v>43.25724070639891</v>
      </c>
      <c r="BAM34" s="56">
        <v>43.083068811768619</v>
      </c>
      <c r="BAN34" s="56">
        <v>42.909598206642322</v>
      </c>
      <c r="BAO34" s="56">
        <v>42.736826067332707</v>
      </c>
      <c r="BAP34" s="56">
        <v>42.564749581521824</v>
      </c>
      <c r="BAQ34" s="56">
        <v>42.393365948215298</v>
      </c>
      <c r="BAR34" s="57">
        <v>0.76</v>
      </c>
      <c r="BAS34" s="56">
        <v>40660.292699054902</v>
      </c>
      <c r="BAT34" s="56">
        <v>41491.270545979176</v>
      </c>
      <c r="BAU34" s="56">
        <v>42339.23115756749</v>
      </c>
      <c r="BAV34" s="56">
        <v>43204.52161202018</v>
      </c>
      <c r="BAW34" s="56">
        <v>44087.49608080418</v>
      </c>
      <c r="BAX34" s="56">
        <v>10162.111843452694</v>
      </c>
      <c r="BAY34" s="56">
        <v>7777.3468381536386</v>
      </c>
      <c r="BAZ34" s="56">
        <v>5290.8620896253242</v>
      </c>
      <c r="BBA34" s="56">
        <v>2699.4959432155247</v>
      </c>
      <c r="BBB34" s="56">
        <v>0</v>
      </c>
      <c r="BBC34" s="56">
        <v>0</v>
      </c>
      <c r="BBD34" s="56">
        <v>0</v>
      </c>
      <c r="BBE34" s="56">
        <v>0</v>
      </c>
      <c r="BBF34" s="56">
        <v>0</v>
      </c>
      <c r="BBG34" s="56">
        <v>0</v>
      </c>
      <c r="BBH34" s="56">
        <v>0</v>
      </c>
      <c r="BBI34" s="55">
        <v>0</v>
      </c>
      <c r="BBJ34" s="55">
        <v>0</v>
      </c>
      <c r="BBK34" s="55">
        <v>0</v>
      </c>
      <c r="BBL34" s="55">
        <v>0</v>
      </c>
      <c r="BBM34" s="55">
        <v>0</v>
      </c>
      <c r="BBN34" s="55">
        <v>0</v>
      </c>
      <c r="BBO34" s="55">
        <v>0</v>
      </c>
      <c r="BBP34" s="55">
        <v>0</v>
      </c>
      <c r="BBQ34" s="55">
        <v>0</v>
      </c>
      <c r="BBR34" s="55">
        <v>0</v>
      </c>
      <c r="BBS34" s="56">
        <v>16607.725186937918</v>
      </c>
      <c r="BBT34" s="56">
        <v>16540.855481102051</v>
      </c>
      <c r="BBU34" s="56">
        <v>16474.255020903878</v>
      </c>
      <c r="BBV34" s="56">
        <v>16407.922722246905</v>
      </c>
      <c r="BBW34" s="56">
        <v>16341.857505399674</v>
      </c>
      <c r="BBX34" s="56">
        <v>3676.4743442774234</v>
      </c>
      <c r="BBY34" s="56">
        <v>2746.2534810231568</v>
      </c>
      <c r="BBZ34" s="56">
        <v>1823.4639375256857</v>
      </c>
      <c r="BCA34" s="56">
        <v>908.06095133775443</v>
      </c>
      <c r="BCB34" s="56">
        <v>0</v>
      </c>
      <c r="BCC34" s="56">
        <v>0</v>
      </c>
      <c r="BCD34" s="56">
        <v>0</v>
      </c>
      <c r="BCE34" s="56">
        <v>0</v>
      </c>
      <c r="BCF34" s="56">
        <v>0</v>
      </c>
      <c r="BCG34" s="56">
        <v>0</v>
      </c>
      <c r="BCH34" s="59">
        <v>0</v>
      </c>
      <c r="BCI34" s="55">
        <v>0</v>
      </c>
      <c r="BCJ34" s="55">
        <v>0</v>
      </c>
      <c r="BCK34" s="55">
        <v>0</v>
      </c>
      <c r="BCL34" s="55">
        <v>0</v>
      </c>
      <c r="BCM34" s="55">
        <v>0</v>
      </c>
      <c r="BCN34" s="55">
        <v>0</v>
      </c>
      <c r="BCO34" s="55">
        <v>0</v>
      </c>
      <c r="BCP34" s="55">
        <v>0</v>
      </c>
      <c r="BCQ34" s="55">
        <v>0</v>
      </c>
      <c r="BCR34" s="55">
        <v>0</v>
      </c>
      <c r="BCS34" s="57">
        <v>0.76</v>
      </c>
      <c r="BCT34" s="56">
        <v>406.60292699054901</v>
      </c>
      <c r="BCU34" s="56">
        <v>414.91270545979177</v>
      </c>
      <c r="BCV34" s="56">
        <v>423.39231157567485</v>
      </c>
      <c r="BCW34" s="56">
        <v>432.04521612020176</v>
      </c>
      <c r="BCX34" s="56">
        <v>440.87496080804169</v>
      </c>
      <c r="BCY34" s="56">
        <v>101.62111843452691</v>
      </c>
      <c r="BCZ34" s="56">
        <v>77.773468381536375</v>
      </c>
      <c r="BDA34" s="56">
        <v>52.908620896253218</v>
      </c>
      <c r="BDB34" s="56">
        <v>26.994959432155238</v>
      </c>
      <c r="BDC34" s="56">
        <v>0</v>
      </c>
      <c r="BDD34" s="56">
        <v>0</v>
      </c>
      <c r="BDE34" s="56">
        <v>0</v>
      </c>
      <c r="BDF34" s="56">
        <v>0</v>
      </c>
      <c r="BDG34" s="56">
        <v>0</v>
      </c>
      <c r="BDH34" s="56">
        <v>0</v>
      </c>
      <c r="BDI34" s="59">
        <v>0</v>
      </c>
      <c r="BDJ34" s="55">
        <v>0</v>
      </c>
      <c r="BDK34" s="55">
        <v>0</v>
      </c>
      <c r="BDL34" s="55">
        <v>0</v>
      </c>
      <c r="BDM34" s="55">
        <v>0</v>
      </c>
      <c r="BDN34" s="55">
        <v>0</v>
      </c>
      <c r="BDO34" s="55">
        <v>0</v>
      </c>
      <c r="BDP34" s="55">
        <v>0</v>
      </c>
      <c r="BDQ34" s="55">
        <v>0</v>
      </c>
      <c r="BDR34" s="55">
        <v>0</v>
      </c>
      <c r="BDS34" s="55">
        <v>0</v>
      </c>
      <c r="BDT34" s="56">
        <v>166.07725186937918</v>
      </c>
      <c r="BDU34" s="56">
        <v>165.40855481102051</v>
      </c>
      <c r="BDV34" s="56">
        <v>164.74255020903877</v>
      </c>
      <c r="BDW34" s="56">
        <v>164.07922722246903</v>
      </c>
      <c r="BDX34" s="56">
        <v>163.4185750539967</v>
      </c>
      <c r="BDY34" s="56">
        <v>36.764743442774225</v>
      </c>
      <c r="BDZ34" s="56">
        <v>27.462534810231563</v>
      </c>
      <c r="BEA34" s="56">
        <v>18.234639375256851</v>
      </c>
      <c r="BEB34" s="56">
        <v>9.0806095133775422</v>
      </c>
      <c r="BEC34" s="56">
        <v>0</v>
      </c>
      <c r="BED34" s="56">
        <v>0</v>
      </c>
      <c r="BEE34" s="56">
        <v>0</v>
      </c>
      <c r="BEF34" s="56">
        <v>0</v>
      </c>
      <c r="BEG34" s="56">
        <v>0</v>
      </c>
      <c r="BEH34" s="56">
        <v>0</v>
      </c>
      <c r="BEI34" s="59">
        <v>0</v>
      </c>
      <c r="BEJ34" s="55">
        <v>0</v>
      </c>
      <c r="BEK34" s="55">
        <v>0</v>
      </c>
      <c r="BEL34" s="55">
        <v>0</v>
      </c>
      <c r="BEM34" s="55">
        <v>0</v>
      </c>
      <c r="BEN34" s="55">
        <v>0</v>
      </c>
      <c r="BEO34" s="55">
        <v>0</v>
      </c>
      <c r="BEP34" s="55">
        <v>0</v>
      </c>
      <c r="BEQ34" s="55">
        <v>0</v>
      </c>
      <c r="BER34" s="55">
        <v>0</v>
      </c>
      <c r="BES34" s="55">
        <v>0</v>
      </c>
      <c r="BET34" s="57">
        <v>0</v>
      </c>
      <c r="BEU34" s="56">
        <v>40660.292699054902</v>
      </c>
      <c r="BEV34" s="56">
        <v>41491.270545979176</v>
      </c>
      <c r="BEW34" s="56">
        <v>42339.23115756749</v>
      </c>
      <c r="BEX34" s="56">
        <v>43204.52161202018</v>
      </c>
      <c r="BEY34" s="56">
        <v>44087.49608080418</v>
      </c>
      <c r="BEZ34" s="56">
        <v>10162.111843452694</v>
      </c>
      <c r="BFA34" s="56">
        <v>7777.3468381536386</v>
      </c>
      <c r="BFB34" s="56">
        <v>5290.8620896253242</v>
      </c>
      <c r="BFC34" s="56">
        <v>2699.4959432155247</v>
      </c>
      <c r="BFD34" s="56">
        <v>0</v>
      </c>
      <c r="BFE34" s="56">
        <v>0</v>
      </c>
      <c r="BFF34" s="56">
        <v>0</v>
      </c>
      <c r="BFG34" s="56">
        <v>0</v>
      </c>
      <c r="BFH34" s="56">
        <v>0</v>
      </c>
      <c r="BFI34" s="56">
        <v>0</v>
      </c>
      <c r="BFJ34" s="56">
        <v>0</v>
      </c>
      <c r="BFK34" s="56">
        <v>0</v>
      </c>
      <c r="BFL34" s="56">
        <v>0</v>
      </c>
      <c r="BFM34" s="56">
        <v>0</v>
      </c>
      <c r="BFN34" s="56">
        <v>0</v>
      </c>
      <c r="BFO34" s="56">
        <v>0</v>
      </c>
      <c r="BFP34" s="56">
        <v>0</v>
      </c>
      <c r="BFQ34" s="56">
        <v>0</v>
      </c>
      <c r="BFR34" s="56">
        <v>0</v>
      </c>
      <c r="BFS34" s="56">
        <v>0</v>
      </c>
      <c r="BFT34" s="56">
        <v>0</v>
      </c>
      <c r="BFU34" s="56">
        <v>16607.725186937918</v>
      </c>
      <c r="BFV34" s="56">
        <v>16540.855481102051</v>
      </c>
      <c r="BFW34" s="56">
        <v>16474.255020903878</v>
      </c>
      <c r="BFX34" s="56">
        <v>16407.922722246905</v>
      </c>
      <c r="BFY34" s="56">
        <v>16341.857505399674</v>
      </c>
      <c r="BFZ34" s="56">
        <v>3676.4743442774234</v>
      </c>
      <c r="BGA34" s="56">
        <v>2746.2534810231568</v>
      </c>
      <c r="BGB34" s="56">
        <v>1823.4639375256857</v>
      </c>
      <c r="BGC34" s="56">
        <v>908.06095133775443</v>
      </c>
      <c r="BGD34" s="56">
        <v>0</v>
      </c>
      <c r="BGE34" s="56">
        <v>0</v>
      </c>
      <c r="BGF34" s="56">
        <v>0</v>
      </c>
      <c r="BGG34" s="56">
        <v>0</v>
      </c>
      <c r="BGH34" s="56">
        <v>0</v>
      </c>
      <c r="BGI34" s="56">
        <v>0</v>
      </c>
      <c r="BGJ34" s="56">
        <v>0</v>
      </c>
      <c r="BGK34" s="56">
        <v>0</v>
      </c>
      <c r="BGL34" s="56">
        <v>0</v>
      </c>
      <c r="BGM34" s="56">
        <v>0</v>
      </c>
      <c r="BGN34" s="56">
        <v>0</v>
      </c>
      <c r="BGO34" s="56">
        <v>0</v>
      </c>
      <c r="BGP34" s="56">
        <v>0</v>
      </c>
      <c r="BGQ34" s="56">
        <v>0</v>
      </c>
      <c r="BGR34" s="56">
        <v>0</v>
      </c>
      <c r="BGS34" s="56">
        <v>0</v>
      </c>
      <c r="BGT34" s="56">
        <v>0</v>
      </c>
      <c r="BGU34" s="57">
        <v>0.25</v>
      </c>
      <c r="BGV34" s="56">
        <v>406.60292699054901</v>
      </c>
      <c r="BGW34" s="56">
        <v>414.91270545979177</v>
      </c>
      <c r="BGX34" s="56">
        <v>423.39231157567485</v>
      </c>
      <c r="BGY34" s="56">
        <v>432.04521612020176</v>
      </c>
      <c r="BGZ34" s="56">
        <v>440.87496080804169</v>
      </c>
      <c r="BHA34" s="56">
        <v>76.215838825895176</v>
      </c>
      <c r="BHB34" s="56">
        <v>58.330101286152285</v>
      </c>
      <c r="BHC34" s="56">
        <v>39.681465672189915</v>
      </c>
      <c r="BHD34" s="56">
        <v>20.246219574116427</v>
      </c>
      <c r="BHE34" s="56">
        <v>0</v>
      </c>
      <c r="BHF34" s="56">
        <v>0</v>
      </c>
      <c r="BHG34" s="56">
        <v>0</v>
      </c>
      <c r="BHH34" s="56">
        <v>0</v>
      </c>
      <c r="BHI34" s="56">
        <v>0</v>
      </c>
      <c r="BHJ34" s="56">
        <v>0</v>
      </c>
      <c r="BHK34" s="59">
        <v>0</v>
      </c>
      <c r="BHL34" s="56">
        <v>0</v>
      </c>
      <c r="BHM34" s="56">
        <v>0</v>
      </c>
      <c r="BHN34" s="56">
        <v>0</v>
      </c>
      <c r="BHO34" s="56">
        <v>0</v>
      </c>
      <c r="BHP34" s="56">
        <v>0</v>
      </c>
      <c r="BHQ34" s="56">
        <v>0</v>
      </c>
      <c r="BHR34" s="56">
        <v>0</v>
      </c>
      <c r="BHS34" s="56">
        <v>0</v>
      </c>
      <c r="BHT34" s="56">
        <v>0</v>
      </c>
      <c r="BHU34" s="56">
        <v>0</v>
      </c>
      <c r="BHV34" s="56">
        <v>166.07725186937918</v>
      </c>
      <c r="BHW34" s="56">
        <v>165.40855481102051</v>
      </c>
      <c r="BHX34" s="56">
        <v>164.74255020903877</v>
      </c>
      <c r="BHY34" s="56">
        <v>164.07922722246903</v>
      </c>
      <c r="BHZ34" s="56">
        <v>163.4185750539967</v>
      </c>
      <c r="BIA34" s="59">
        <v>27.573557582080667</v>
      </c>
      <c r="BIB34" s="56">
        <v>20.596901107673673</v>
      </c>
      <c r="BIC34" s="56">
        <v>13.675979531442639</v>
      </c>
      <c r="BID34" s="56">
        <v>6.8104571350331566</v>
      </c>
      <c r="BIE34" s="56">
        <v>0</v>
      </c>
      <c r="BIF34" s="56">
        <v>0</v>
      </c>
      <c r="BIG34" s="56">
        <v>0</v>
      </c>
      <c r="BIH34" s="56">
        <v>0</v>
      </c>
      <c r="BII34" s="56">
        <v>0</v>
      </c>
      <c r="BIJ34" s="56">
        <v>0</v>
      </c>
      <c r="BIK34" s="59">
        <v>0</v>
      </c>
      <c r="BIL34" s="56">
        <v>0</v>
      </c>
      <c r="BIM34" s="56">
        <v>0</v>
      </c>
      <c r="BIN34" s="56">
        <v>0</v>
      </c>
      <c r="BIO34" s="56">
        <v>0</v>
      </c>
      <c r="BIP34" s="56">
        <v>0</v>
      </c>
      <c r="BIQ34" s="56">
        <v>0</v>
      </c>
      <c r="BIR34" s="56">
        <v>0</v>
      </c>
      <c r="BIS34" s="56">
        <v>0</v>
      </c>
      <c r="BIT34" s="56">
        <v>0</v>
      </c>
      <c r="BIU34" s="56">
        <v>0</v>
      </c>
      <c r="BIV34" s="61">
        <v>0.9</v>
      </c>
      <c r="BIW34" s="61">
        <v>0.9</v>
      </c>
      <c r="BIX34" s="61">
        <f t="shared" si="15"/>
        <v>0.71400000000000008</v>
      </c>
      <c r="BIY34" s="61">
        <f t="shared" si="15"/>
        <v>0.71400000000000008</v>
      </c>
      <c r="BIZ34" s="61">
        <v>0.1</v>
      </c>
      <c r="BJA34" s="61">
        <v>0.1</v>
      </c>
      <c r="BJB34" s="61">
        <v>0.8</v>
      </c>
      <c r="BJC34" s="61">
        <v>0.8</v>
      </c>
      <c r="BJD34" s="61">
        <v>0.8</v>
      </c>
      <c r="BJE34" s="61">
        <v>0.8</v>
      </c>
      <c r="BJF34" s="61">
        <v>1</v>
      </c>
      <c r="BJG34" s="61">
        <v>1</v>
      </c>
      <c r="BJH34" s="61">
        <f t="shared" si="16"/>
        <v>9</v>
      </c>
      <c r="BJI34" s="61">
        <f t="shared" si="16"/>
        <v>9</v>
      </c>
      <c r="BJJ34" s="62">
        <v>0.3</v>
      </c>
      <c r="BJK34" s="62">
        <v>0.3</v>
      </c>
      <c r="BJL34" s="46">
        <f t="shared" si="17"/>
        <v>1.69</v>
      </c>
      <c r="BJM34" s="46">
        <f t="shared" si="17"/>
        <v>1.5649999999999999</v>
      </c>
      <c r="BJN34" s="46">
        <f t="shared" si="17"/>
        <v>1.423</v>
      </c>
      <c r="BJO34" s="46">
        <v>1.5</v>
      </c>
      <c r="BJP34" s="61">
        <f t="shared" si="1"/>
        <v>0.65</v>
      </c>
      <c r="BJQ34" s="61">
        <f t="shared" si="1"/>
        <v>0.65</v>
      </c>
      <c r="BJR34" s="61">
        <v>0.69</v>
      </c>
      <c r="BJS34" s="61">
        <v>0.69</v>
      </c>
      <c r="BJT34" s="61">
        <v>48.83</v>
      </c>
      <c r="BJU34" s="61">
        <v>48.83</v>
      </c>
      <c r="BJV34" s="61">
        <f t="shared" si="18"/>
        <v>73.245000000000005</v>
      </c>
      <c r="BJW34" s="61">
        <f t="shared" si="18"/>
        <v>73.245000000000005</v>
      </c>
      <c r="BJX34" s="61">
        <v>4</v>
      </c>
      <c r="BJY34" s="61">
        <v>4</v>
      </c>
      <c r="BJZ34" s="63">
        <v>8130987.7924473658</v>
      </c>
      <c r="BKA34" s="63">
        <v>8297161.4788776292</v>
      </c>
      <c r="BKB34" s="63">
        <v>8466731.2710169014</v>
      </c>
      <c r="BKC34" s="63">
        <v>8639766.5753653031</v>
      </c>
      <c r="BKD34" s="63">
        <v>8816338.2168894745</v>
      </c>
      <c r="BKE34" s="63">
        <v>8996518.4680118989</v>
      </c>
      <c r="BKF34" s="63">
        <v>9180381.0781926848</v>
      </c>
      <c r="BKG34" s="63">
        <v>9368001.3041159045</v>
      </c>
      <c r="BKH34" s="63">
        <v>9559455.9404928572</v>
      </c>
      <c r="BKI34" s="63">
        <v>9754823.3514948655</v>
      </c>
      <c r="BKJ34" s="63">
        <v>9954183.5028284602</v>
      </c>
      <c r="BKK34" s="63">
        <v>10157617.994466091</v>
      </c>
      <c r="BKL34" s="63">
        <v>10365210.09404576</v>
      </c>
      <c r="BKM34" s="63">
        <v>10577044.77095324</v>
      </c>
      <c r="BKN34" s="63">
        <v>10793208.731100842</v>
      </c>
      <c r="BKO34" s="63">
        <v>11013790.452416955</v>
      </c>
      <c r="BKP34" s="63">
        <v>11238880.22106088</v>
      </c>
      <c r="BKQ34" s="63">
        <v>11468570.168377813</v>
      </c>
      <c r="BKR34" s="63">
        <v>11702954.308609052</v>
      </c>
      <c r="BKS34" s="63">
        <v>11942128.577372916</v>
      </c>
      <c r="BKT34" s="63">
        <v>12186190.870932078</v>
      </c>
      <c r="BKU34" s="63">
        <v>12435241.086263429</v>
      </c>
      <c r="BKV34" s="63">
        <v>12689381.161946842</v>
      </c>
      <c r="BKW34" s="63">
        <v>12948715.119889578</v>
      </c>
      <c r="BKX34" s="63">
        <v>13213349.107903434</v>
      </c>
      <c r="BKY34" s="63">
        <v>13483391.443152035</v>
      </c>
      <c r="BKZ34" s="64">
        <v>3321107.6898728679</v>
      </c>
      <c r="BLA34" s="64">
        <v>3307735.5096512376</v>
      </c>
      <c r="BLB34" s="64">
        <v>3294417.1714668367</v>
      </c>
      <c r="BLC34" s="64">
        <v>3281152.4585289159</v>
      </c>
      <c r="BLD34" s="64">
        <v>3267941.1549196155</v>
      </c>
      <c r="BLE34" s="64">
        <v>3254783.0455904533</v>
      </c>
      <c r="BLF34" s="64">
        <v>3241677.9163588244</v>
      </c>
      <c r="BLG34" s="64">
        <v>3228625.5539045115</v>
      </c>
      <c r="BLH34" s="64">
        <v>3215625.7457662146</v>
      </c>
      <c r="BLI34" s="64">
        <v>3202678.2803380927</v>
      </c>
      <c r="BLJ34" s="64">
        <v>3189782.9468663195</v>
      </c>
      <c r="BLK34" s="64">
        <v>3176939.5354456524</v>
      </c>
      <c r="BLL34" s="64">
        <v>3164147.8370160162</v>
      </c>
      <c r="BLM34" s="64">
        <v>3151407.643359099</v>
      </c>
      <c r="BLN34" s="64">
        <v>3138718.7470949632</v>
      </c>
      <c r="BLO34" s="64">
        <v>3126080.9416786716</v>
      </c>
      <c r="BLP34" s="64">
        <v>3113494.0213969243</v>
      </c>
      <c r="BLQ34" s="64">
        <v>3100957.7813647073</v>
      </c>
      <c r="BLR34" s="64">
        <v>3088472.0175219639</v>
      </c>
      <c r="BLS34" s="64">
        <v>3076036.5266302652</v>
      </c>
      <c r="BLT34" s="64">
        <v>3063651.1062695081</v>
      </c>
      <c r="BLU34" s="64">
        <v>3051315.5548346196</v>
      </c>
      <c r="BLV34" s="64">
        <v>3039029.6715322719</v>
      </c>
      <c r="BLW34" s="64">
        <v>3026793.2563776136</v>
      </c>
      <c r="BLX34" s="64">
        <v>3014606.1101910216</v>
      </c>
      <c r="BLY34" s="64">
        <v>3002468.0345948511</v>
      </c>
      <c r="BLZ34" s="65">
        <v>2282789.8801143989</v>
      </c>
      <c r="BMA34" s="65">
        <v>2329443.4503087443</v>
      </c>
      <c r="BMB34" s="65">
        <v>2377050.4834699794</v>
      </c>
      <c r="BMC34" s="65">
        <v>2425630.4656015416</v>
      </c>
      <c r="BMD34" s="65">
        <v>2475203.2809439739</v>
      </c>
      <c r="BME34" s="65">
        <v>2525789.2201137263</v>
      </c>
      <c r="BMF34" s="65">
        <v>2577408.9884082968</v>
      </c>
      <c r="BMG34" s="65">
        <v>2630083.7142811036</v>
      </c>
      <c r="BMH34" s="65">
        <v>2683834.9579895562</v>
      </c>
      <c r="BMI34" s="65">
        <v>2738684.7204198716</v>
      </c>
      <c r="BMJ34" s="65">
        <v>2794655.4520922438</v>
      </c>
      <c r="BMK34" s="65">
        <v>2851770.0623500491</v>
      </c>
      <c r="BML34" s="65">
        <v>2910051.9287368553</v>
      </c>
      <c r="BMM34" s="65">
        <v>2969524.9065650688</v>
      </c>
      <c r="BMN34" s="65">
        <v>3030213.3386801383</v>
      </c>
      <c r="BMO34" s="65">
        <v>3092142.0654243059</v>
      </c>
      <c r="BMP34" s="65">
        <v>3155336.4348039925</v>
      </c>
      <c r="BMQ34" s="65">
        <v>3219822.3128649755</v>
      </c>
      <c r="BMR34" s="65">
        <v>3285626.0942796008</v>
      </c>
      <c r="BMS34" s="65">
        <v>3352774.7131503676</v>
      </c>
      <c r="BMT34" s="65">
        <v>3421295.6540343128</v>
      </c>
      <c r="BMU34" s="65">
        <v>3491216.963192692</v>
      </c>
      <c r="BMV34" s="65">
        <v>3562567.2600705796</v>
      </c>
      <c r="BMW34" s="65">
        <v>3635375.7490110733</v>
      </c>
      <c r="BMX34" s="65">
        <v>3709672.2312089042</v>
      </c>
      <c r="BMY34" s="65">
        <v>3785487.1169083477</v>
      </c>
      <c r="BMZ34" s="65">
        <v>932407.13413123344</v>
      </c>
      <c r="BNA34" s="65">
        <v>928652.86977071408</v>
      </c>
      <c r="BNB34" s="65">
        <v>924913.72166185442</v>
      </c>
      <c r="BNC34" s="65">
        <v>921189.62894024968</v>
      </c>
      <c r="BND34" s="65">
        <v>917480.53098656167</v>
      </c>
      <c r="BNE34" s="65">
        <v>913786.36742553045</v>
      </c>
      <c r="BNF34" s="65">
        <v>910107.07812499267</v>
      </c>
      <c r="BNG34" s="65">
        <v>906442.60319490265</v>
      </c>
      <c r="BNH34" s="65">
        <v>902792.88298635697</v>
      </c>
      <c r="BNI34" s="65">
        <v>899157.85809062398</v>
      </c>
      <c r="BNJ34" s="65">
        <v>895537.46933817642</v>
      </c>
      <c r="BNK34" s="65">
        <v>891931.65779772901</v>
      </c>
      <c r="BNL34" s="65">
        <v>888340.36477527826</v>
      </c>
      <c r="BNM34" s="65">
        <v>884763.53181314736</v>
      </c>
      <c r="BNN34" s="65">
        <v>881201.10068903526</v>
      </c>
      <c r="BNO34" s="65">
        <v>877653.01341506827</v>
      </c>
      <c r="BNP34" s="65">
        <v>874119.21223685588</v>
      </c>
      <c r="BNQ34" s="65">
        <v>870599.6396325517</v>
      </c>
      <c r="BNR34" s="65">
        <v>867094.23831191636</v>
      </c>
      <c r="BNS34" s="65">
        <v>863602.95121538534</v>
      </c>
      <c r="BNT34" s="65">
        <v>860125.72151313932</v>
      </c>
      <c r="BNU34" s="65">
        <v>856662.49260418047</v>
      </c>
      <c r="BNV34" s="65">
        <v>853213.20811541041</v>
      </c>
      <c r="BNW34" s="65">
        <v>849777.8119007122</v>
      </c>
      <c r="BNX34" s="65">
        <v>846356.24804003735</v>
      </c>
      <c r="BNY34" s="65">
        <v>842948.46083849447</v>
      </c>
      <c r="BNZ34" s="66">
        <v>181279.84896946637</v>
      </c>
      <c r="BOA34" s="66">
        <v>184984.68060219355</v>
      </c>
      <c r="BOB34" s="66">
        <v>188765.22819289891</v>
      </c>
      <c r="BOC34" s="66">
        <v>192623.03915503077</v>
      </c>
      <c r="BOD34" s="66">
        <v>196559.69252665737</v>
      </c>
      <c r="BOE34" s="66">
        <v>200576.79961678156</v>
      </c>
      <c r="BOF34" s="66">
        <v>204676.004664865</v>
      </c>
      <c r="BOG34" s="66">
        <v>208858.98551383032</v>
      </c>
      <c r="BOH34" s="66">
        <v>213127.45429681835</v>
      </c>
      <c r="BOI34" s="66">
        <v>217483.1581379798</v>
      </c>
      <c r="BOJ34" s="66">
        <v>221927.87986758974</v>
      </c>
      <c r="BOK34" s="66">
        <v>226463.43875177664</v>
      </c>
      <c r="BOL34" s="66">
        <v>231091.69123716498</v>
      </c>
      <c r="BOM34" s="66">
        <v>235814.53171073622</v>
      </c>
      <c r="BON34" s="66">
        <v>240633.89327521893</v>
      </c>
      <c r="BOO34" s="66">
        <v>245551.74854032617</v>
      </c>
      <c r="BOP34" s="66">
        <v>250570.11043016257</v>
      </c>
      <c r="BOQ34" s="66">
        <v>255691.03300713346</v>
      </c>
      <c r="BOR34" s="66">
        <v>260916.6123126914</v>
      </c>
      <c r="BOS34" s="66">
        <v>266248.98722526588</v>
      </c>
      <c r="BOT34" s="66">
        <v>271690.34033572592</v>
      </c>
      <c r="BOU34" s="66">
        <v>277242.89884073526</v>
      </c>
      <c r="BOV34" s="66">
        <v>282908.93545436434</v>
      </c>
      <c r="BOW34" s="66">
        <v>288690.76933833363</v>
      </c>
      <c r="BOX34" s="66">
        <v>294590.76705126837</v>
      </c>
      <c r="BOY34" s="66">
        <v>300611.34351735277</v>
      </c>
      <c r="BOZ34" s="65">
        <v>74043.881973444019</v>
      </c>
      <c r="BPA34" s="65">
        <v>73745.750076945376</v>
      </c>
      <c r="BPB34" s="65">
        <v>73448.818585197849</v>
      </c>
      <c r="BPC34" s="65">
        <v>73153.082664865608</v>
      </c>
      <c r="BPD34" s="65">
        <v>72858.537502073916</v>
      </c>
      <c r="BPE34" s="65">
        <v>72565.178302330707</v>
      </c>
      <c r="BPF34" s="65">
        <v>72273.000290448588</v>
      </c>
      <c r="BPG34" s="65">
        <v>71981.998710467073</v>
      </c>
      <c r="BPH34" s="65">
        <v>71692.168825575151</v>
      </c>
      <c r="BPI34" s="65">
        <v>71403.505918034265</v>
      </c>
      <c r="BPJ34" s="65">
        <v>71116.00528910142</v>
      </c>
      <c r="BPK34" s="65">
        <v>70829.662258952754</v>
      </c>
      <c r="BPL34" s="65">
        <v>70544.472166607346</v>
      </c>
      <c r="BPM34" s="65">
        <v>70260.430369851339</v>
      </c>
      <c r="BPN34" s="65">
        <v>69977.532245162452</v>
      </c>
      <c r="BPO34" s="65">
        <v>69695.77318763455</v>
      </c>
      <c r="BPP34" s="65">
        <v>69415.148610902863</v>
      </c>
      <c r="BPQ34" s="65">
        <v>69135.653947069266</v>
      </c>
      <c r="BPR34" s="65">
        <v>68857.284646627872</v>
      </c>
      <c r="BPS34" s="65">
        <v>68580.036178391048</v>
      </c>
      <c r="BPT34" s="65">
        <v>68303.904029415658</v>
      </c>
      <c r="BPU34" s="65">
        <v>68028.883704929511</v>
      </c>
      <c r="BPV34" s="65">
        <v>67754.97072825834</v>
      </c>
      <c r="BPW34" s="65">
        <v>67482.160640752802</v>
      </c>
      <c r="BPX34" s="65">
        <v>67210.449001715984</v>
      </c>
      <c r="BPY34" s="65">
        <v>66939.831388331106</v>
      </c>
      <c r="BPZ34" s="66">
        <v>835075.09627785068</v>
      </c>
      <c r="BQA34" s="66">
        <v>898157.24299987499</v>
      </c>
      <c r="BQB34" s="66">
        <v>966004.65844179795</v>
      </c>
      <c r="BQC34" s="66">
        <v>1038977.3142779015</v>
      </c>
      <c r="BQD34" s="66">
        <v>1117462.3746901527</v>
      </c>
      <c r="BQE34" s="66">
        <v>1201876.2505089233</v>
      </c>
      <c r="BQF34" s="66">
        <v>1292666.8085249106</v>
      </c>
      <c r="BQG34" s="66">
        <v>1390315.7476940027</v>
      </c>
      <c r="BQH34" s="66">
        <v>1495341.1548422873</v>
      </c>
      <c r="BQI34" s="66">
        <v>1608300.2534307777</v>
      </c>
      <c r="BQJ34" s="66">
        <v>1729792.3599637123</v>
      </c>
      <c r="BQK34" s="66">
        <v>1860462.0637259725</v>
      </c>
      <c r="BQL34" s="66">
        <v>2001002.6467200473</v>
      </c>
      <c r="BQM34" s="66">
        <v>2152159.7619473878</v>
      </c>
      <c r="BQN34" s="66">
        <v>2314735.3895496638</v>
      </c>
      <c r="BQO34" s="66">
        <v>2489592.0917996489</v>
      </c>
      <c r="BQP34" s="66">
        <v>2677657.5895170462</v>
      </c>
      <c r="BQQ34" s="66">
        <v>2879929.6841899008</v>
      </c>
      <c r="BQR34" s="66">
        <v>3097481.5519164577</v>
      </c>
      <c r="BQS34" s="66">
        <v>3331467.4372550203</v>
      </c>
      <c r="BQT34" s="66">
        <v>3583128.7771911388</v>
      </c>
      <c r="BQU34" s="66">
        <v>3853800.7877135002</v>
      </c>
      <c r="BQV34" s="66">
        <v>4144919.5479442668</v>
      </c>
      <c r="BQW34" s="66">
        <v>4458029.6194095165</v>
      </c>
      <c r="BQX34" s="66">
        <v>4794792.2408745829</v>
      </c>
      <c r="BQY34" s="66">
        <v>5156994.1422229093</v>
      </c>
      <c r="BQZ34" s="65">
        <v>341087.01115574181</v>
      </c>
      <c r="BRA34" s="65">
        <v>358058.18815075263</v>
      </c>
      <c r="BRB34" s="65">
        <v>375873.78559912526</v>
      </c>
      <c r="BRC34" s="65">
        <v>394575.81861285033</v>
      </c>
      <c r="BRD34" s="65">
        <v>414208.3928141949</v>
      </c>
      <c r="BRE34" s="65">
        <v>434817.80835144885</v>
      </c>
      <c r="BRF34" s="65">
        <v>456452.66909009381</v>
      </c>
      <c r="BRG34" s="65">
        <v>479163.9972369048</v>
      </c>
      <c r="BRH34" s="65">
        <v>503005.35366730636</v>
      </c>
      <c r="BRI34" s="65">
        <v>528032.96423975343</v>
      </c>
      <c r="BRJ34" s="65">
        <v>554305.85239503195</v>
      </c>
      <c r="BRK34" s="65">
        <v>581885.97835318826</v>
      </c>
      <c r="BRL34" s="65">
        <v>610838.38523636281</v>
      </c>
      <c r="BRM34" s="65">
        <v>641231.35246213456</v>
      </c>
      <c r="BRN34" s="65">
        <v>673136.55676912609</v>
      </c>
      <c r="BRO34" s="65">
        <v>706629.24125462433</v>
      </c>
      <c r="BRP34" s="65">
        <v>741788.39282286342</v>
      </c>
      <c r="BRQ34" s="65">
        <v>778696.92846244911</v>
      </c>
      <c r="BRR34" s="65">
        <v>817441.89079223201</v>
      </c>
      <c r="BRS34" s="65">
        <v>858114.65333679202</v>
      </c>
      <c r="BRT34" s="65">
        <v>900811.13601563952</v>
      </c>
      <c r="BRU34" s="65">
        <v>945632.03135432978</v>
      </c>
      <c r="BRV34" s="65">
        <v>992683.04195097205</v>
      </c>
      <c r="BRW34" s="65">
        <v>1042075.1297581599</v>
      </c>
      <c r="BRX34" s="65">
        <v>1093924.7777682079</v>
      </c>
      <c r="BRY34" s="65">
        <v>1148354.2647188418</v>
      </c>
      <c r="BRZ34" s="64">
        <v>8130987.7924473658</v>
      </c>
      <c r="BSA34" s="64">
        <v>8297161.4788776292</v>
      </c>
      <c r="BSB34" s="64">
        <v>8466731.2710169014</v>
      </c>
      <c r="BSC34" s="64">
        <v>8639766.5753653031</v>
      </c>
      <c r="BSD34" s="64">
        <v>8816338.2168894745</v>
      </c>
      <c r="BSE34" s="64">
        <v>2734941.6142756171</v>
      </c>
      <c r="BSF34" s="64">
        <v>2521544.6694769245</v>
      </c>
      <c r="BSG34" s="64">
        <v>2298282.9866097681</v>
      </c>
      <c r="BSH34" s="64">
        <v>2064842.483146457</v>
      </c>
      <c r="BSI34" s="64">
        <v>0</v>
      </c>
      <c r="BSJ34" s="64">
        <v>0</v>
      </c>
      <c r="BSK34" s="64">
        <v>0</v>
      </c>
      <c r="BSL34" s="64">
        <v>0</v>
      </c>
      <c r="BSM34" s="64">
        <v>0</v>
      </c>
      <c r="BSN34" s="64">
        <v>0</v>
      </c>
      <c r="BSO34" s="64">
        <v>0</v>
      </c>
      <c r="BSP34" s="64">
        <v>0</v>
      </c>
      <c r="BSQ34" s="64">
        <v>0</v>
      </c>
      <c r="BSR34" s="64">
        <v>0</v>
      </c>
      <c r="BSS34" s="64">
        <v>0</v>
      </c>
      <c r="BST34" s="64">
        <v>0</v>
      </c>
      <c r="BSU34" s="64">
        <v>0</v>
      </c>
      <c r="BSV34" s="64">
        <v>0</v>
      </c>
      <c r="BSW34" s="64">
        <v>0</v>
      </c>
      <c r="BSX34" s="64">
        <v>0</v>
      </c>
      <c r="BSY34" s="64">
        <v>0</v>
      </c>
      <c r="BSZ34" s="64">
        <v>3321107.6898728679</v>
      </c>
      <c r="BTA34" s="64">
        <v>3307735.5096512376</v>
      </c>
      <c r="BTB34" s="64">
        <v>3294417.1714668367</v>
      </c>
      <c r="BTC34" s="64">
        <v>3281152.4585289159</v>
      </c>
      <c r="BTD34" s="64">
        <v>3267941.1549196155</v>
      </c>
      <c r="BTE34" s="63">
        <v>1800979.9518933846</v>
      </c>
      <c r="BTF34" s="63">
        <v>1507380.2311068533</v>
      </c>
      <c r="BTG34" s="63">
        <v>1216115.6253040321</v>
      </c>
      <c r="BTH34" s="63">
        <v>927172.09002925793</v>
      </c>
      <c r="BTI34" s="63">
        <v>0</v>
      </c>
      <c r="BTJ34" s="63">
        <v>0</v>
      </c>
      <c r="BTK34" s="63">
        <v>0</v>
      </c>
      <c r="BTL34" s="63">
        <v>0</v>
      </c>
      <c r="BTM34" s="63">
        <v>0</v>
      </c>
      <c r="BTN34" s="63">
        <v>0</v>
      </c>
      <c r="BTO34" s="63">
        <v>0</v>
      </c>
      <c r="BTP34" s="63">
        <v>0</v>
      </c>
      <c r="BTQ34" s="63">
        <v>0</v>
      </c>
      <c r="BTR34" s="63">
        <v>0</v>
      </c>
      <c r="BTS34" s="63">
        <v>0</v>
      </c>
      <c r="BTT34" s="63">
        <v>0</v>
      </c>
      <c r="BTU34" s="63">
        <v>0</v>
      </c>
      <c r="BTV34" s="63">
        <v>0</v>
      </c>
      <c r="BTW34" s="63">
        <v>0</v>
      </c>
      <c r="BTX34" s="63">
        <v>0</v>
      </c>
      <c r="BTY34" s="63">
        <v>0</v>
      </c>
      <c r="BTZ34" s="63">
        <v>2282789.8801143994</v>
      </c>
      <c r="BUA34" s="63">
        <v>2329443.4503087448</v>
      </c>
      <c r="BUB34" s="63">
        <v>2377050.4834699794</v>
      </c>
      <c r="BUC34" s="63">
        <v>2425630.4656015416</v>
      </c>
      <c r="BUD34" s="63">
        <v>2475203.2809439739</v>
      </c>
      <c r="BUE34" s="77">
        <v>2020631.3760909811</v>
      </c>
      <c r="BUF34" s="77">
        <v>1546445.3930449784</v>
      </c>
      <c r="BUG34" s="77">
        <v>1052033.4857124416</v>
      </c>
      <c r="BUH34" s="77">
        <v>536766.99159791123</v>
      </c>
      <c r="BUI34" s="77">
        <v>0</v>
      </c>
      <c r="BUJ34" s="63">
        <v>0</v>
      </c>
      <c r="BUK34" s="63">
        <v>0</v>
      </c>
      <c r="BUL34" s="63">
        <v>0</v>
      </c>
      <c r="BUM34" s="63">
        <v>0</v>
      </c>
      <c r="BUN34" s="63">
        <v>0</v>
      </c>
      <c r="BUO34" s="63">
        <v>0</v>
      </c>
      <c r="BUP34" s="63">
        <v>0</v>
      </c>
      <c r="BUQ34" s="63">
        <v>0</v>
      </c>
      <c r="BUR34" s="63">
        <v>0</v>
      </c>
      <c r="BUS34" s="63">
        <v>0</v>
      </c>
      <c r="BUT34" s="63">
        <v>0</v>
      </c>
      <c r="BUU34" s="63">
        <v>0</v>
      </c>
      <c r="BUV34" s="63">
        <v>0</v>
      </c>
      <c r="BUW34" s="63">
        <v>0</v>
      </c>
      <c r="BUX34" s="63">
        <v>0</v>
      </c>
      <c r="BUY34" s="63">
        <v>0</v>
      </c>
      <c r="BUZ34" s="63">
        <v>932407.13413123344</v>
      </c>
      <c r="BVA34" s="63">
        <v>928652.86977071408</v>
      </c>
      <c r="BVB34" s="63">
        <v>924913.72166185442</v>
      </c>
      <c r="BVC34" s="63">
        <v>921189.62894024991</v>
      </c>
      <c r="BVD34" s="63">
        <v>917480.53098656167</v>
      </c>
      <c r="BVE34" s="77">
        <v>731029.09394042438</v>
      </c>
      <c r="BVF34" s="77">
        <v>546064.24687499565</v>
      </c>
      <c r="BVG34" s="77">
        <v>362577.04127796111</v>
      </c>
      <c r="BVH34" s="77">
        <v>180558.5765972714</v>
      </c>
      <c r="BVI34" s="77">
        <v>0</v>
      </c>
      <c r="BVJ34" s="63">
        <v>0</v>
      </c>
      <c r="BVK34" s="63">
        <v>0</v>
      </c>
      <c r="BVL34" s="63">
        <v>0</v>
      </c>
      <c r="BVM34" s="63">
        <v>0</v>
      </c>
      <c r="BVN34" s="63">
        <v>0</v>
      </c>
      <c r="BVO34" s="63">
        <v>0</v>
      </c>
      <c r="BVP34" s="63">
        <v>0</v>
      </c>
      <c r="BVQ34" s="63">
        <v>0</v>
      </c>
      <c r="BVR34" s="63">
        <v>0</v>
      </c>
      <c r="BVS34" s="63">
        <v>0</v>
      </c>
      <c r="BVT34" s="63">
        <v>0</v>
      </c>
      <c r="BVU34" s="63">
        <v>0</v>
      </c>
      <c r="BVV34" s="63">
        <v>0</v>
      </c>
      <c r="BVW34" s="63">
        <v>0</v>
      </c>
      <c r="BVX34" s="63">
        <v>0</v>
      </c>
      <c r="BVY34" s="63">
        <v>0</v>
      </c>
      <c r="BVZ34" s="66">
        <v>181279.84896946637</v>
      </c>
      <c r="BWA34" s="66">
        <v>184984.68060219355</v>
      </c>
      <c r="BWB34" s="66">
        <v>188765.22819289891</v>
      </c>
      <c r="BWC34" s="66">
        <v>192623.03915503077</v>
      </c>
      <c r="BWD34" s="66">
        <v>196559.69252665737</v>
      </c>
      <c r="BWE34" s="66">
        <v>160461.43969342529</v>
      </c>
      <c r="BWF34" s="66">
        <v>122805.60279891899</v>
      </c>
      <c r="BWG34" s="66">
        <v>83543.59420553215</v>
      </c>
      <c r="BWH34" s="66">
        <v>42625.490859363672</v>
      </c>
      <c r="BWI34" s="66">
        <v>0</v>
      </c>
      <c r="BWJ34" s="66">
        <v>0</v>
      </c>
      <c r="BWK34" s="66">
        <v>0</v>
      </c>
      <c r="BWL34" s="66">
        <v>0</v>
      </c>
      <c r="BWM34" s="66">
        <v>0</v>
      </c>
      <c r="BWN34" s="66">
        <v>0</v>
      </c>
      <c r="BWO34" s="66">
        <v>0</v>
      </c>
      <c r="BWP34" s="66">
        <v>0</v>
      </c>
      <c r="BWQ34" s="66">
        <v>0</v>
      </c>
      <c r="BWR34" s="66">
        <v>0</v>
      </c>
      <c r="BWS34" s="66">
        <v>0</v>
      </c>
      <c r="BWT34" s="66">
        <v>0</v>
      </c>
      <c r="BWU34" s="66">
        <v>0</v>
      </c>
      <c r="BWV34" s="66">
        <v>0</v>
      </c>
      <c r="BWW34" s="66">
        <v>0</v>
      </c>
      <c r="BWX34" s="66">
        <v>0</v>
      </c>
      <c r="BWY34" s="66">
        <v>0</v>
      </c>
      <c r="BWZ34" s="66">
        <v>74043.881973444019</v>
      </c>
      <c r="BXA34" s="66">
        <v>73745.750076945376</v>
      </c>
      <c r="BXB34" s="66">
        <v>73448.818585197849</v>
      </c>
      <c r="BXC34" s="66">
        <v>73153.082664865608</v>
      </c>
      <c r="BXD34" s="66">
        <v>72858.537502073916</v>
      </c>
      <c r="BXE34" s="66">
        <v>58052.142641864564</v>
      </c>
      <c r="BXF34" s="66">
        <v>43363.800174269149</v>
      </c>
      <c r="BXG34" s="66">
        <v>28792.799484186828</v>
      </c>
      <c r="BXH34" s="66">
        <v>14338.433765115034</v>
      </c>
      <c r="BXI34" s="66">
        <v>0</v>
      </c>
      <c r="BXJ34" s="66">
        <v>0</v>
      </c>
      <c r="BXK34" s="66">
        <v>0</v>
      </c>
      <c r="BXL34" s="66">
        <v>0</v>
      </c>
      <c r="BXM34" s="66">
        <v>0</v>
      </c>
      <c r="BXN34" s="66">
        <v>0</v>
      </c>
      <c r="BXO34" s="66">
        <v>0</v>
      </c>
      <c r="BXP34" s="66">
        <v>0</v>
      </c>
      <c r="BXQ34" s="66">
        <v>0</v>
      </c>
      <c r="BXR34" s="66">
        <v>0</v>
      </c>
      <c r="BXS34" s="66">
        <v>0</v>
      </c>
      <c r="BXT34" s="66">
        <v>0</v>
      </c>
      <c r="BXU34" s="66">
        <v>0</v>
      </c>
      <c r="BXV34" s="66">
        <v>0</v>
      </c>
      <c r="BXW34" s="66">
        <v>0</v>
      </c>
      <c r="BXX34" s="66">
        <v>0</v>
      </c>
      <c r="BXY34" s="66">
        <v>0</v>
      </c>
      <c r="BXZ34" s="66">
        <v>835075.09627785068</v>
      </c>
      <c r="BYA34" s="66">
        <v>898157.24299987499</v>
      </c>
      <c r="BYB34" s="66">
        <v>966004.65844179795</v>
      </c>
      <c r="BYC34" s="66">
        <v>1038977.3142779015</v>
      </c>
      <c r="BYD34" s="66">
        <v>1117462.3746901527</v>
      </c>
      <c r="BYE34" s="66">
        <v>961501.00040713861</v>
      </c>
      <c r="BYF34" s="66">
        <v>775600.08511494636</v>
      </c>
      <c r="BYG34" s="66">
        <v>556126.29907760106</v>
      </c>
      <c r="BYH34" s="66">
        <v>299068.23096845747</v>
      </c>
      <c r="BYI34" s="66">
        <v>0</v>
      </c>
      <c r="BYJ34" s="66">
        <v>0</v>
      </c>
      <c r="BYK34" s="66">
        <v>0</v>
      </c>
      <c r="BYL34" s="66">
        <v>0</v>
      </c>
      <c r="BYM34" s="66">
        <v>0</v>
      </c>
      <c r="BYN34" s="66">
        <v>0</v>
      </c>
      <c r="BYO34" s="66">
        <v>0</v>
      </c>
      <c r="BYP34" s="66">
        <v>0</v>
      </c>
      <c r="BYQ34" s="66">
        <v>0</v>
      </c>
      <c r="BYR34" s="66">
        <v>0</v>
      </c>
      <c r="BYS34" s="66">
        <v>0</v>
      </c>
      <c r="BYT34" s="66">
        <v>0</v>
      </c>
      <c r="BYU34" s="66">
        <v>0</v>
      </c>
      <c r="BYV34" s="66">
        <v>0</v>
      </c>
      <c r="BYW34" s="66">
        <v>0</v>
      </c>
      <c r="BYX34" s="66">
        <v>0</v>
      </c>
      <c r="BYY34" s="66">
        <v>0</v>
      </c>
      <c r="BYZ34" s="65">
        <v>341087.01115574181</v>
      </c>
      <c r="BZA34" s="65">
        <v>358058.18815075263</v>
      </c>
      <c r="BZB34" s="65">
        <v>375873.78559912526</v>
      </c>
      <c r="BZC34" s="65">
        <v>394575.81861285033</v>
      </c>
      <c r="BZD34" s="65">
        <v>414208.3928141949</v>
      </c>
      <c r="BZE34" s="65">
        <v>347854.24668115907</v>
      </c>
      <c r="BZF34" s="65">
        <v>273871.60145405622</v>
      </c>
      <c r="BZG34" s="65">
        <v>191665.59889476196</v>
      </c>
      <c r="BZH34" s="65">
        <v>100601.07073346128</v>
      </c>
      <c r="BZI34" s="65">
        <v>0</v>
      </c>
      <c r="BZJ34" s="65">
        <v>0</v>
      </c>
      <c r="BZK34" s="65">
        <v>0</v>
      </c>
      <c r="BZL34" s="65">
        <v>0</v>
      </c>
      <c r="BZM34" s="65">
        <v>0</v>
      </c>
      <c r="BZN34" s="65">
        <v>0</v>
      </c>
      <c r="BZO34" s="65">
        <v>0</v>
      </c>
      <c r="BZP34" s="65">
        <v>0</v>
      </c>
      <c r="BZQ34" s="65">
        <v>0</v>
      </c>
      <c r="BZR34" s="65">
        <v>0</v>
      </c>
      <c r="BZS34" s="65">
        <v>0</v>
      </c>
      <c r="BZT34" s="65">
        <v>0</v>
      </c>
      <c r="BZU34" s="65">
        <v>0</v>
      </c>
      <c r="BZV34" s="65">
        <v>0</v>
      </c>
      <c r="BZW34" s="65">
        <v>0</v>
      </c>
      <c r="BZX34" s="65">
        <v>0</v>
      </c>
      <c r="BZY34" s="65">
        <v>0</v>
      </c>
      <c r="BZZ34" s="64">
        <v>8130987.7924473658</v>
      </c>
      <c r="CAA34" s="64">
        <v>8297161.4788776292</v>
      </c>
      <c r="CAB34" s="64">
        <v>8466731.2710169014</v>
      </c>
      <c r="CAC34" s="64">
        <v>8639766.5753653031</v>
      </c>
      <c r="CAD34" s="64">
        <v>8816338.2168894745</v>
      </c>
      <c r="CAE34" s="66">
        <v>2159164.4323228556</v>
      </c>
      <c r="CAF34" s="66">
        <v>2203291.4587662444</v>
      </c>
      <c r="CAG34" s="66">
        <v>2248320.312987817</v>
      </c>
      <c r="CAH34" s="66">
        <v>2294269.4257182856</v>
      </c>
      <c r="CAI34" s="66">
        <v>2341157.6043587676</v>
      </c>
      <c r="CAJ34" s="66">
        <v>2389004.0406788304</v>
      </c>
      <c r="CAK34" s="66">
        <v>2437828.3186718617</v>
      </c>
      <c r="CAL34" s="66">
        <v>2487650.4225709825</v>
      </c>
      <c r="CAM34" s="66">
        <v>2538490.7450287775</v>
      </c>
      <c r="CAN34" s="66">
        <v>2590370.0954642021</v>
      </c>
      <c r="CAO34" s="66">
        <v>2643309.7085800688</v>
      </c>
      <c r="CAP34" s="66">
        <v>2697331.2530546109</v>
      </c>
      <c r="CAQ34" s="66">
        <v>2752456.8404106749</v>
      </c>
      <c r="CAR34" s="66">
        <v>2808709.0340661723</v>
      </c>
      <c r="CAS34" s="66">
        <v>2866110.8585694996</v>
      </c>
      <c r="CAT34" s="66">
        <v>2924685.8090236988</v>
      </c>
      <c r="CAU34" s="66">
        <v>2984457.8607032229</v>
      </c>
      <c r="CAV34" s="66">
        <v>3045451.4788672416</v>
      </c>
      <c r="CAW34" s="66">
        <v>3107691.6287734983</v>
      </c>
      <c r="CAX34" s="66">
        <v>3171203.7858968242</v>
      </c>
      <c r="CAY34" s="66">
        <v>3236013.9463564884</v>
      </c>
      <c r="CAZ34" s="64">
        <v>3321107.6898728679</v>
      </c>
      <c r="CBA34" s="64">
        <v>3307735.5096512376</v>
      </c>
      <c r="CBB34" s="64">
        <v>3294417.1714668367</v>
      </c>
      <c r="CBC34" s="64">
        <v>3281152.4585289159</v>
      </c>
      <c r="CBD34" s="64">
        <v>3267941.1549196155</v>
      </c>
      <c r="CBE34" s="64">
        <v>781147.93094170885</v>
      </c>
      <c r="CBF34" s="64">
        <v>778002.6999261179</v>
      </c>
      <c r="CBG34" s="64">
        <v>774870.13293708267</v>
      </c>
      <c r="CBH34" s="64">
        <v>771750.17898389138</v>
      </c>
      <c r="CBI34" s="64">
        <v>768642.7872811422</v>
      </c>
      <c r="CBJ34" s="64">
        <v>765547.90724791668</v>
      </c>
      <c r="CBK34" s="64">
        <v>762465.48850695661</v>
      </c>
      <c r="CBL34" s="64">
        <v>759395.48088384385</v>
      </c>
      <c r="CBM34" s="64">
        <v>756337.83440618368</v>
      </c>
      <c r="CBN34" s="64">
        <v>753292.4993027912</v>
      </c>
      <c r="CBO34" s="64">
        <v>750259.42600288126</v>
      </c>
      <c r="CBP34" s="64">
        <v>747238.56513526174</v>
      </c>
      <c r="CBQ34" s="64">
        <v>744229.86752752971</v>
      </c>
      <c r="CBR34" s="64">
        <v>741233.28420527128</v>
      </c>
      <c r="CBS34" s="64">
        <v>738248.76639126358</v>
      </c>
      <c r="CBT34" s="64">
        <v>735276.26550468209</v>
      </c>
      <c r="CBU34" s="64">
        <v>732315.7331603088</v>
      </c>
      <c r="CBV34" s="64">
        <v>729367.12116774509</v>
      </c>
      <c r="CBW34" s="64">
        <v>726430.38153062726</v>
      </c>
      <c r="CBX34" s="64">
        <v>723505.4664458452</v>
      </c>
      <c r="CBY34" s="64">
        <v>720592.32830276422</v>
      </c>
      <c r="CBZ34" s="67">
        <v>2282789.8801143989</v>
      </c>
      <c r="CCA34" s="67">
        <v>2329443.4503087443</v>
      </c>
      <c r="CCB34" s="67">
        <v>2377050.4834699794</v>
      </c>
      <c r="CCC34" s="67">
        <v>2425630.4656015416</v>
      </c>
      <c r="CCD34" s="67">
        <v>2475203.2809439739</v>
      </c>
      <c r="CCE34" s="67"/>
      <c r="CCF34" s="67"/>
      <c r="CCG34" s="67"/>
      <c r="CCH34" s="67"/>
      <c r="CCI34" s="67"/>
      <c r="CCJ34" s="67"/>
      <c r="CCK34" s="67"/>
      <c r="CCL34" s="67"/>
      <c r="CCM34" s="67"/>
      <c r="CCN34" s="67"/>
      <c r="CCO34" s="67"/>
      <c r="CCP34" s="67"/>
      <c r="CCQ34" s="67"/>
      <c r="CCR34" s="67"/>
      <c r="CCS34" s="67"/>
      <c r="CCT34" s="67"/>
      <c r="CCU34" s="67"/>
      <c r="CCV34" s="67"/>
      <c r="CCW34" s="67"/>
      <c r="CCX34" s="67"/>
      <c r="CCY34" s="67"/>
      <c r="CCZ34" s="67">
        <v>932407.13413123344</v>
      </c>
      <c r="CDA34" s="67">
        <v>928652.86977071408</v>
      </c>
      <c r="CDB34" s="67">
        <v>924913.72166185442</v>
      </c>
      <c r="CDC34" s="67">
        <v>921189.62894024968</v>
      </c>
      <c r="CDD34" s="67">
        <v>917480.53098656167</v>
      </c>
      <c r="CDE34" s="67"/>
      <c r="CDF34" s="67"/>
      <c r="CDG34" s="67"/>
      <c r="CDH34" s="67"/>
      <c r="CDI34" s="67"/>
      <c r="CDJ34" s="67"/>
      <c r="CDK34" s="67"/>
      <c r="CDL34" s="67"/>
      <c r="CDM34" s="67"/>
      <c r="CDN34" s="67"/>
      <c r="CDO34" s="67"/>
      <c r="CDP34" s="67"/>
      <c r="CDQ34" s="67"/>
      <c r="CDR34" s="67"/>
      <c r="CDS34" s="67"/>
      <c r="CDT34" s="67"/>
      <c r="CDU34" s="67"/>
      <c r="CDV34" s="67"/>
      <c r="CDW34" s="67"/>
      <c r="CDX34" s="67"/>
      <c r="CDY34" s="67"/>
      <c r="CDZ34" s="65">
        <v>181279.84896946637</v>
      </c>
      <c r="CEA34" s="65">
        <v>184984.68060219355</v>
      </c>
      <c r="CEB34" s="65">
        <v>188765.22819289891</v>
      </c>
      <c r="CEC34" s="65">
        <v>192623.03915503077</v>
      </c>
      <c r="CED34" s="65">
        <v>196559.69252665737</v>
      </c>
      <c r="CEE34" s="65">
        <v>56633.449303561858</v>
      </c>
      <c r="CEF34" s="65">
        <v>57790.871905373642</v>
      </c>
      <c r="CEG34" s="65">
        <v>58971.948850963861</v>
      </c>
      <c r="CEH34" s="65">
        <v>60177.163566160474</v>
      </c>
      <c r="CEI34" s="65">
        <v>61407.00935660606</v>
      </c>
      <c r="CEJ34" s="65">
        <v>62661.98960967239</v>
      </c>
      <c r="CEK34" s="65">
        <v>63942.618000501643</v>
      </c>
      <c r="CEL34" s="65">
        <v>65249.41870225835</v>
      </c>
      <c r="CEM34" s="65">
        <v>66582.92660067846</v>
      </c>
      <c r="CEN34" s="65">
        <v>67943.687513002995</v>
      </c>
      <c r="CEO34" s="65">
        <v>69332.25841138621</v>
      </c>
      <c r="CEP34" s="65">
        <v>70749.20765086943</v>
      </c>
      <c r="CEQ34" s="65">
        <v>72195.115202014145</v>
      </c>
      <c r="CER34" s="65">
        <v>73670.572888289345</v>
      </c>
      <c r="CES34" s="65">
        <v>75176.184628310366</v>
      </c>
      <c r="CET34" s="65">
        <v>76712.566683028504</v>
      </c>
      <c r="CEU34" s="65">
        <v>78280.347907972318</v>
      </c>
      <c r="CEV34" s="65">
        <v>79880.17001064404</v>
      </c>
      <c r="CEW34" s="65">
        <v>81512.68781317657</v>
      </c>
      <c r="CEX34" s="65">
        <v>83178.569520358127</v>
      </c>
      <c r="CEY34" s="65">
        <v>84878.49699313489</v>
      </c>
      <c r="CEZ34" s="64">
        <v>74043.881973444019</v>
      </c>
      <c r="CFA34" s="64">
        <v>73745.750076945376</v>
      </c>
      <c r="CFB34" s="64">
        <v>73448.818585197849</v>
      </c>
      <c r="CFC34" s="64">
        <v>73153.082664865608</v>
      </c>
      <c r="CFD34" s="64">
        <v>72858.537502073916</v>
      </c>
      <c r="CFE34" s="64">
        <v>20488.991520658081</v>
      </c>
      <c r="CFF34" s="64">
        <v>20406.49419965607</v>
      </c>
      <c r="CFG34" s="64">
        <v>20324.329047661293</v>
      </c>
      <c r="CFH34" s="64">
        <v>20242.494727221219</v>
      </c>
      <c r="CFI34" s="64">
        <v>20160.989906268496</v>
      </c>
      <c r="CFJ34" s="64">
        <v>20079.813258099224</v>
      </c>
      <c r="CFK34" s="64">
        <v>19998.963461351366</v>
      </c>
      <c r="CFL34" s="64">
        <v>19918.439199983248</v>
      </c>
      <c r="CFM34" s="64">
        <v>19838.239163252143</v>
      </c>
      <c r="CFN34" s="64">
        <v>19758.362045692927</v>
      </c>
      <c r="CFO34" s="64">
        <v>19678.806547096814</v>
      </c>
      <c r="CFP34" s="64">
        <v>19599.571372490223</v>
      </c>
      <c r="CFQ34" s="64">
        <v>19520.655232113677</v>
      </c>
      <c r="CFR34" s="64">
        <v>19442.056841400812</v>
      </c>
      <c r="CFS34" s="64">
        <v>19363.774920957472</v>
      </c>
      <c r="CFT34" s="64">
        <v>19285.808196540886</v>
      </c>
      <c r="CFU34" s="64">
        <v>19208.155399038918</v>
      </c>
      <c r="CFV34" s="64">
        <v>19130.815264449411</v>
      </c>
      <c r="CFW34" s="64">
        <v>19053.786533859613</v>
      </c>
      <c r="CFX34" s="64">
        <v>18977.067953425692</v>
      </c>
      <c r="CFY34" s="64">
        <v>18900.658274352314</v>
      </c>
      <c r="CFZ34" s="66">
        <v>835075.09627785068</v>
      </c>
      <c r="CGA34" s="66">
        <v>898157.24299987499</v>
      </c>
      <c r="CGB34" s="66">
        <v>966004.65844179795</v>
      </c>
      <c r="CGC34" s="66">
        <v>1038977.3142779015</v>
      </c>
      <c r="CGD34" s="66">
        <v>1117462.3746901527</v>
      </c>
      <c r="CGE34" s="66">
        <v>339353.29426134302</v>
      </c>
      <c r="CGF34" s="66">
        <v>364988.27534821001</v>
      </c>
      <c r="CGG34" s="66">
        <v>392559.7405253654</v>
      </c>
      <c r="CGH34" s="66">
        <v>422213.97313193994</v>
      </c>
      <c r="CGI34" s="66">
        <v>454108.30685104313</v>
      </c>
      <c r="CGJ34" s="66">
        <v>488411.96046034223</v>
      </c>
      <c r="CGK34" s="66">
        <v>525306.93564027466</v>
      </c>
      <c r="CGL34" s="66">
        <v>564988.98260330746</v>
      </c>
      <c r="CGM34" s="66">
        <v>607668.63866749778</v>
      </c>
      <c r="CGN34" s="66">
        <v>653572.34528461087</v>
      </c>
      <c r="CGO34" s="66">
        <v>702943.64944931271</v>
      </c>
      <c r="CGP34" s="66">
        <v>756044.49586363649</v>
      </c>
      <c r="CGQ34" s="66">
        <v>813156.6167124426</v>
      </c>
      <c r="CGR34" s="66">
        <v>874583.02642347035</v>
      </c>
      <c r="CGS34" s="66">
        <v>940649.62934259383</v>
      </c>
      <c r="CGT34" s="66">
        <v>1011706.9488539686</v>
      </c>
      <c r="CGU34" s="66">
        <v>1088131.9871191059</v>
      </c>
      <c r="CGV34" s="66">
        <v>1170330.2253019107</v>
      </c>
      <c r="CGW34" s="66">
        <v>1258737.7748920987</v>
      </c>
      <c r="CGX34" s="66">
        <v>1353823.6915410587</v>
      </c>
      <c r="CGY34" s="66">
        <v>1456092.4636864685</v>
      </c>
      <c r="CGZ34" s="65">
        <v>341087.01115574181</v>
      </c>
      <c r="CHA34" s="65">
        <v>358058.18815075263</v>
      </c>
      <c r="CHB34" s="65">
        <v>375873.78559912526</v>
      </c>
      <c r="CHC34" s="65">
        <v>394575.81861285033</v>
      </c>
      <c r="CHD34" s="65">
        <v>414208.3928141949</v>
      </c>
      <c r="CHE34" s="65">
        <v>122772.08706393851</v>
      </c>
      <c r="CHF34" s="65">
        <v>128880.75362543823</v>
      </c>
      <c r="CHG34" s="65">
        <v>135293.36392571434</v>
      </c>
      <c r="CHH34" s="65">
        <v>142025.04103547471</v>
      </c>
      <c r="CHI34" s="65">
        <v>149091.66049122449</v>
      </c>
      <c r="CHJ34" s="65">
        <v>156509.88773506784</v>
      </c>
      <c r="CHK34" s="65">
        <v>164297.21741737079</v>
      </c>
      <c r="CHL34" s="65">
        <v>172472.01465497303</v>
      </c>
      <c r="CHM34" s="65">
        <v>181053.55834224977</v>
      </c>
      <c r="CHN34" s="65">
        <v>190062.08661716498</v>
      </c>
      <c r="CHO34" s="65">
        <v>199518.84458954103</v>
      </c>
      <c r="CHP34" s="65">
        <v>209446.13444410259</v>
      </c>
      <c r="CHQ34" s="65">
        <v>219867.36803645617</v>
      </c>
      <c r="CHR34" s="65">
        <v>230807.12210604193</v>
      </c>
      <c r="CHS34" s="65">
        <v>242291.19623627065</v>
      </c>
      <c r="CHT34" s="65">
        <v>254346.6736985335</v>
      </c>
      <c r="CHU34" s="65">
        <v>267001.98532357544</v>
      </c>
      <c r="CHV34" s="65">
        <v>280286.97655086272</v>
      </c>
      <c r="CHW34" s="65">
        <v>294232.97781406873</v>
      </c>
      <c r="CHX34" s="65">
        <v>308872.87842867052</v>
      </c>
      <c r="CHY34" s="65">
        <v>324241.20415590832</v>
      </c>
      <c r="CHZ34" s="65">
        <v>8130987.7924473658</v>
      </c>
      <c r="CIA34" s="65">
        <v>8297161.4788776292</v>
      </c>
      <c r="CIB34" s="65">
        <v>8466731.2710169014</v>
      </c>
      <c r="CIC34" s="65">
        <v>8639766.5753653031</v>
      </c>
      <c r="CID34" s="65">
        <v>8816338.2168894745</v>
      </c>
      <c r="CIE34" s="65">
        <v>656385.98742614826</v>
      </c>
      <c r="CIF34" s="65">
        <v>605170.7206744618</v>
      </c>
      <c r="CIG34" s="65">
        <v>551587.91678634437</v>
      </c>
      <c r="CIH34" s="65">
        <v>495562.19595514965</v>
      </c>
      <c r="CII34" s="65">
        <v>0</v>
      </c>
      <c r="CIJ34" s="65">
        <v>0</v>
      </c>
      <c r="CIK34" s="65">
        <v>0</v>
      </c>
      <c r="CIL34" s="65">
        <v>0</v>
      </c>
      <c r="CIM34" s="65">
        <v>0</v>
      </c>
      <c r="CIN34" s="65">
        <v>0</v>
      </c>
      <c r="CIO34" s="65">
        <v>0</v>
      </c>
      <c r="CIP34" s="65">
        <v>0</v>
      </c>
      <c r="CIQ34" s="65">
        <v>0</v>
      </c>
      <c r="CIR34" s="65">
        <v>0</v>
      </c>
      <c r="CIS34" s="65">
        <v>0</v>
      </c>
      <c r="CIT34" s="65">
        <v>0</v>
      </c>
      <c r="CIU34" s="65">
        <v>0</v>
      </c>
      <c r="CIV34" s="65">
        <v>0</v>
      </c>
      <c r="CIW34" s="65">
        <v>0</v>
      </c>
      <c r="CIX34" s="65">
        <v>0</v>
      </c>
      <c r="CIY34" s="65">
        <v>0</v>
      </c>
      <c r="CIZ34" s="64">
        <v>3321107.6898728679</v>
      </c>
      <c r="CJA34" s="64">
        <v>3307735.5096512376</v>
      </c>
      <c r="CJB34" s="64">
        <v>3294417.1714668367</v>
      </c>
      <c r="CJC34" s="64">
        <v>3281152.4585289159</v>
      </c>
      <c r="CJD34" s="64">
        <v>3267941.1549196155</v>
      </c>
      <c r="CJE34" s="64">
        <v>432235.18845441227</v>
      </c>
      <c r="CJF34" s="64">
        <v>361771.25546564482</v>
      </c>
      <c r="CJG34" s="64">
        <v>291867.75007296773</v>
      </c>
      <c r="CJH34" s="64">
        <v>222521.30160702192</v>
      </c>
      <c r="CJI34" s="65">
        <v>0</v>
      </c>
      <c r="CJJ34" s="65">
        <v>0</v>
      </c>
      <c r="CJK34" s="65">
        <v>0</v>
      </c>
      <c r="CJL34" s="65">
        <v>0</v>
      </c>
      <c r="CJM34" s="65">
        <v>0</v>
      </c>
      <c r="CJN34" s="65">
        <v>0</v>
      </c>
      <c r="CJO34" s="65">
        <v>0</v>
      </c>
      <c r="CJP34" s="65">
        <v>0</v>
      </c>
      <c r="CJQ34" s="65">
        <v>0</v>
      </c>
      <c r="CJR34" s="65">
        <v>0</v>
      </c>
      <c r="CJS34" s="65">
        <v>0</v>
      </c>
      <c r="CJT34" s="65">
        <v>0</v>
      </c>
      <c r="CJU34" s="65">
        <v>0</v>
      </c>
      <c r="CJV34" s="65">
        <v>0</v>
      </c>
      <c r="CJW34" s="65">
        <v>0</v>
      </c>
      <c r="CJX34" s="65">
        <v>0</v>
      </c>
      <c r="CJY34" s="65">
        <v>0</v>
      </c>
      <c r="CJZ34" s="67">
        <v>2282789.8801143989</v>
      </c>
      <c r="CKA34" s="67">
        <v>2329443.4503087443</v>
      </c>
      <c r="CKB34" s="67">
        <v>2377050.4834699794</v>
      </c>
      <c r="CKC34" s="67">
        <v>2425630.4656015416</v>
      </c>
      <c r="CKD34" s="67">
        <v>2475203.2809439739</v>
      </c>
      <c r="CKE34" s="67"/>
      <c r="CKF34" s="67"/>
      <c r="CKG34" s="67"/>
      <c r="CKH34" s="67"/>
      <c r="CKI34" s="67"/>
      <c r="CKJ34" s="67"/>
      <c r="CKK34" s="67"/>
      <c r="CKL34" s="67"/>
      <c r="CKM34" s="67"/>
      <c r="CKN34" s="67"/>
      <c r="CKO34" s="67"/>
      <c r="CKP34" s="67"/>
      <c r="CKQ34" s="67"/>
      <c r="CKR34" s="67"/>
      <c r="CKS34" s="67"/>
      <c r="CKT34" s="67"/>
      <c r="CKU34" s="67"/>
      <c r="CKV34" s="67"/>
      <c r="CKW34" s="67"/>
      <c r="CKX34" s="67"/>
      <c r="CKY34" s="67"/>
      <c r="CKZ34" s="67">
        <v>932407.13413123344</v>
      </c>
      <c r="CLA34" s="67">
        <v>928652.86977071408</v>
      </c>
      <c r="CLB34" s="67">
        <v>924913.72166185442</v>
      </c>
      <c r="CLC34" s="67">
        <v>921189.62894024968</v>
      </c>
      <c r="CLD34" s="67">
        <v>917480.53098656167</v>
      </c>
      <c r="CLE34" s="67"/>
      <c r="CLF34" s="67"/>
      <c r="CLG34" s="67"/>
      <c r="CLH34" s="67"/>
      <c r="CLI34" s="67"/>
      <c r="CLJ34" s="67"/>
      <c r="CLK34" s="67"/>
      <c r="CLL34" s="67"/>
      <c r="CLM34" s="67"/>
      <c r="CLN34" s="67"/>
      <c r="CLO34" s="67"/>
      <c r="CLP34" s="67"/>
      <c r="CLQ34" s="67"/>
      <c r="CLR34" s="67"/>
      <c r="CLS34" s="67"/>
      <c r="CLT34" s="67"/>
      <c r="CLU34" s="67"/>
      <c r="CLV34" s="67"/>
      <c r="CLW34" s="67"/>
      <c r="CLX34" s="67"/>
      <c r="CLY34" s="67"/>
      <c r="CLZ34" s="66">
        <v>181279.84896946637</v>
      </c>
      <c r="CMA34" s="66">
        <v>184984.68060219355</v>
      </c>
      <c r="CMB34" s="66">
        <v>188765.22819289891</v>
      </c>
      <c r="CMC34" s="66">
        <v>192623.03915503077</v>
      </c>
      <c r="CMD34" s="66">
        <v>196559.69252665737</v>
      </c>
      <c r="CME34" s="66">
        <v>45306.759442849492</v>
      </c>
      <c r="CMF34" s="66">
        <v>34674.523143224185</v>
      </c>
      <c r="CMG34" s="66">
        <v>23588.779540385545</v>
      </c>
      <c r="CMH34" s="66">
        <v>12035.432713232094</v>
      </c>
      <c r="CMI34" s="66">
        <v>0</v>
      </c>
      <c r="CMJ34" s="66">
        <v>0</v>
      </c>
      <c r="CMK34" s="66">
        <v>0</v>
      </c>
      <c r="CML34" s="66">
        <v>0</v>
      </c>
      <c r="CMM34" s="66">
        <v>0</v>
      </c>
      <c r="CMN34" s="66">
        <v>0</v>
      </c>
      <c r="CMO34" s="66">
        <v>0</v>
      </c>
      <c r="CMP34" s="66">
        <v>0</v>
      </c>
      <c r="CMQ34" s="66">
        <v>0</v>
      </c>
      <c r="CMR34" s="66">
        <v>0</v>
      </c>
      <c r="CMS34" s="66">
        <v>0</v>
      </c>
      <c r="CMT34" s="66">
        <v>0</v>
      </c>
      <c r="CMU34" s="66">
        <v>0</v>
      </c>
      <c r="CMV34" s="66">
        <v>0</v>
      </c>
      <c r="CMW34" s="66">
        <v>0</v>
      </c>
      <c r="CMX34" s="66">
        <v>0</v>
      </c>
      <c r="CMY34" s="66">
        <v>0</v>
      </c>
      <c r="CMZ34" s="66">
        <v>74043.881973444019</v>
      </c>
      <c r="CNA34" s="66">
        <v>73745.750076945376</v>
      </c>
      <c r="CNB34" s="66">
        <v>73448.818585197849</v>
      </c>
      <c r="CNC34" s="66">
        <v>73153.082664865608</v>
      </c>
      <c r="CND34" s="66">
        <v>72858.537502073916</v>
      </c>
      <c r="CNE34" s="66">
        <v>16391.193216526466</v>
      </c>
      <c r="CNF34" s="66">
        <v>12243.896519793641</v>
      </c>
      <c r="CNG34" s="66">
        <v>8129.731619064517</v>
      </c>
      <c r="CNH34" s="66">
        <v>4048.4989454442443</v>
      </c>
      <c r="CNI34" s="66">
        <v>0</v>
      </c>
      <c r="CNJ34" s="66">
        <v>0</v>
      </c>
      <c r="CNK34" s="66">
        <v>0</v>
      </c>
      <c r="CNL34" s="66">
        <v>0</v>
      </c>
      <c r="CNM34" s="66">
        <v>0</v>
      </c>
      <c r="CNN34" s="66">
        <v>0</v>
      </c>
      <c r="CNO34" s="66">
        <v>0</v>
      </c>
      <c r="CNP34" s="66">
        <v>0</v>
      </c>
      <c r="CNQ34" s="66">
        <v>0</v>
      </c>
      <c r="CNR34" s="66">
        <v>0</v>
      </c>
      <c r="CNS34" s="66">
        <v>0</v>
      </c>
      <c r="CNT34" s="66">
        <v>0</v>
      </c>
      <c r="CNU34" s="66">
        <v>0</v>
      </c>
      <c r="CNV34" s="66">
        <v>0</v>
      </c>
      <c r="CNW34" s="66">
        <v>0</v>
      </c>
      <c r="CNX34" s="66">
        <v>0</v>
      </c>
      <c r="CNY34" s="66">
        <v>0</v>
      </c>
      <c r="CNZ34" s="66">
        <v>835075.09627785068</v>
      </c>
      <c r="COA34" s="66">
        <v>898157.24299987499</v>
      </c>
      <c r="COB34" s="66">
        <v>966004.65844179795</v>
      </c>
      <c r="COC34" s="66">
        <v>1038977.3142779015</v>
      </c>
      <c r="COD34" s="66">
        <v>1117462.3746901527</v>
      </c>
      <c r="COE34" s="66">
        <v>271482.63540907443</v>
      </c>
      <c r="COF34" s="66">
        <v>218992.96520892601</v>
      </c>
      <c r="COG34" s="66">
        <v>157023.89621014619</v>
      </c>
      <c r="COH34" s="66">
        <v>84442.794626388</v>
      </c>
      <c r="COI34" s="66">
        <v>0</v>
      </c>
      <c r="COJ34" s="66">
        <v>0</v>
      </c>
      <c r="COK34" s="66">
        <v>0</v>
      </c>
      <c r="COL34" s="66">
        <v>0</v>
      </c>
      <c r="COM34" s="66">
        <v>0</v>
      </c>
      <c r="CON34" s="66">
        <v>0</v>
      </c>
      <c r="COO34" s="66">
        <v>0</v>
      </c>
      <c r="COP34" s="66">
        <v>0</v>
      </c>
      <c r="COQ34" s="66">
        <v>0</v>
      </c>
      <c r="COR34" s="66">
        <v>0</v>
      </c>
      <c r="COS34" s="66">
        <v>0</v>
      </c>
      <c r="COT34" s="66">
        <v>0</v>
      </c>
      <c r="COU34" s="66">
        <v>0</v>
      </c>
      <c r="COV34" s="66">
        <v>0</v>
      </c>
      <c r="COW34" s="66">
        <v>0</v>
      </c>
      <c r="COX34" s="66">
        <v>0</v>
      </c>
      <c r="COY34" s="66">
        <v>0</v>
      </c>
      <c r="COZ34" s="65">
        <v>341087.01115574181</v>
      </c>
      <c r="CPA34" s="65">
        <v>358058.18815075263</v>
      </c>
      <c r="CPB34" s="65">
        <v>375873.78559912526</v>
      </c>
      <c r="CPC34" s="65">
        <v>394575.81861285033</v>
      </c>
      <c r="CPD34" s="65">
        <v>414208.3928141949</v>
      </c>
      <c r="CPE34" s="65">
        <v>98217.66965115082</v>
      </c>
      <c r="CPF34" s="65">
        <v>77328.452175262937</v>
      </c>
      <c r="CPG34" s="65">
        <v>54117.345570285732</v>
      </c>
      <c r="CPH34" s="65">
        <v>28405.00820709495</v>
      </c>
      <c r="CPI34" s="65">
        <v>0</v>
      </c>
      <c r="CPJ34" s="65">
        <v>0</v>
      </c>
      <c r="CPK34" s="65">
        <v>0</v>
      </c>
      <c r="CPL34" s="65">
        <v>0</v>
      </c>
      <c r="CPM34" s="65">
        <v>0</v>
      </c>
      <c r="CPN34" s="65">
        <v>0</v>
      </c>
      <c r="CPO34" s="65">
        <v>0</v>
      </c>
      <c r="CPP34" s="65">
        <v>0</v>
      </c>
      <c r="CPQ34" s="65">
        <v>0</v>
      </c>
      <c r="CPR34" s="65">
        <v>0</v>
      </c>
      <c r="CPS34" s="65">
        <v>0</v>
      </c>
      <c r="CPT34" s="65">
        <v>0</v>
      </c>
      <c r="CPU34" s="65">
        <v>0</v>
      </c>
      <c r="CPV34" s="65">
        <v>0</v>
      </c>
      <c r="CPW34" s="65">
        <v>0</v>
      </c>
      <c r="CPX34" s="65">
        <v>0</v>
      </c>
      <c r="CPY34" s="65">
        <v>0</v>
      </c>
      <c r="CPZ34" s="66">
        <v>8130987.7924473658</v>
      </c>
      <c r="CQA34" s="66">
        <v>8297161.4788776292</v>
      </c>
      <c r="CQB34" s="66">
        <v>8466731.2710169014</v>
      </c>
      <c r="CQC34" s="66">
        <v>8639766.5753653031</v>
      </c>
      <c r="CQD34" s="66">
        <v>8816338.2168894745</v>
      </c>
      <c r="CQE34" s="66">
        <v>656385.98742614826</v>
      </c>
      <c r="CQF34" s="66">
        <v>605170.7206744618</v>
      </c>
      <c r="CQG34" s="66">
        <v>551587.91678634437</v>
      </c>
      <c r="CQH34" s="66">
        <v>495562.19595514965</v>
      </c>
      <c r="CQI34" s="66">
        <v>0</v>
      </c>
      <c r="CQJ34" s="66">
        <v>0</v>
      </c>
      <c r="CQK34" s="66">
        <v>0</v>
      </c>
      <c r="CQL34" s="66">
        <v>0</v>
      </c>
      <c r="CQM34" s="66">
        <v>0</v>
      </c>
      <c r="CQN34" s="66">
        <v>0</v>
      </c>
      <c r="CQO34" s="66">
        <v>0</v>
      </c>
      <c r="CQP34" s="66">
        <v>0</v>
      </c>
      <c r="CQQ34" s="66">
        <v>0</v>
      </c>
      <c r="CQR34" s="66">
        <v>0</v>
      </c>
      <c r="CQS34" s="66">
        <v>0</v>
      </c>
      <c r="CQT34" s="66">
        <v>0</v>
      </c>
      <c r="CQU34" s="66">
        <v>0</v>
      </c>
      <c r="CQV34" s="66">
        <v>0</v>
      </c>
      <c r="CQW34" s="66">
        <v>0</v>
      </c>
      <c r="CQX34" s="66">
        <v>0</v>
      </c>
      <c r="CQY34" s="66">
        <v>0</v>
      </c>
      <c r="CQZ34" s="66">
        <v>3321107.6898728679</v>
      </c>
      <c r="CRA34" s="66">
        <v>3307735.5096512376</v>
      </c>
      <c r="CRB34" s="66">
        <v>3294417.1714668367</v>
      </c>
      <c r="CRC34" s="66">
        <v>3281152.4585289159</v>
      </c>
      <c r="CRD34" s="66">
        <v>3267941.1549196155</v>
      </c>
      <c r="CRE34" s="66">
        <v>432235.18845441227</v>
      </c>
      <c r="CRF34" s="66">
        <v>361771.25546564482</v>
      </c>
      <c r="CRG34" s="66">
        <v>291867.75007296773</v>
      </c>
      <c r="CRH34" s="66">
        <v>222521.30160702192</v>
      </c>
      <c r="CRI34" s="66">
        <v>0</v>
      </c>
      <c r="CRJ34" s="66">
        <v>0</v>
      </c>
      <c r="CRK34" s="66">
        <v>0</v>
      </c>
      <c r="CRL34" s="66">
        <v>0</v>
      </c>
      <c r="CRM34" s="66">
        <v>0</v>
      </c>
      <c r="CRN34" s="66">
        <v>0</v>
      </c>
      <c r="CRO34" s="66">
        <v>0</v>
      </c>
      <c r="CRP34" s="66">
        <v>0</v>
      </c>
      <c r="CRQ34" s="66">
        <v>0</v>
      </c>
      <c r="CRR34" s="66">
        <v>0</v>
      </c>
      <c r="CRS34" s="66">
        <v>0</v>
      </c>
      <c r="CRT34" s="66">
        <v>0</v>
      </c>
      <c r="CRU34" s="66">
        <v>0</v>
      </c>
      <c r="CRV34" s="66">
        <v>0</v>
      </c>
      <c r="CRW34" s="66">
        <v>0</v>
      </c>
      <c r="CRX34" s="66">
        <v>0</v>
      </c>
      <c r="CRY34" s="66">
        <v>0</v>
      </c>
      <c r="CRZ34" s="67">
        <v>2282789.8801143989</v>
      </c>
      <c r="CSA34" s="67">
        <v>2329443.4503087443</v>
      </c>
      <c r="CSB34" s="67">
        <v>2377050.4834699794</v>
      </c>
      <c r="CSC34" s="67">
        <v>2425630.4656015416</v>
      </c>
      <c r="CSD34" s="67">
        <v>2475203.2809439739</v>
      </c>
      <c r="CSE34" s="67"/>
      <c r="CSF34" s="67"/>
      <c r="CSG34" s="67"/>
      <c r="CSH34" s="67"/>
      <c r="CSI34" s="67"/>
      <c r="CSJ34" s="67"/>
      <c r="CSK34" s="67"/>
      <c r="CSL34" s="67"/>
      <c r="CSM34" s="67"/>
      <c r="CSN34" s="67"/>
      <c r="CSO34" s="67"/>
      <c r="CSP34" s="67"/>
      <c r="CSQ34" s="67"/>
      <c r="CSR34" s="67"/>
      <c r="CSS34" s="67"/>
      <c r="CST34" s="67"/>
      <c r="CSU34" s="67"/>
      <c r="CSV34" s="67"/>
      <c r="CSW34" s="67"/>
      <c r="CSX34" s="67"/>
      <c r="CSY34" s="67"/>
      <c r="CSZ34" s="67">
        <v>932407.13413123344</v>
      </c>
      <c r="CTA34" s="67">
        <v>928652.86977071408</v>
      </c>
      <c r="CTB34" s="67">
        <v>924913.72166185442</v>
      </c>
      <c r="CTC34" s="67">
        <v>921189.62894024968</v>
      </c>
      <c r="CTD34" s="67">
        <v>917480.53098656167</v>
      </c>
      <c r="CTE34" s="67"/>
      <c r="CTF34" s="67"/>
      <c r="CTG34" s="67"/>
      <c r="CTH34" s="67"/>
      <c r="CTI34" s="67"/>
      <c r="CTJ34" s="67"/>
      <c r="CTK34" s="67"/>
      <c r="CTL34" s="67"/>
      <c r="CTM34" s="67"/>
      <c r="CTN34" s="67"/>
      <c r="CTO34" s="67"/>
      <c r="CTP34" s="67"/>
      <c r="CTQ34" s="67"/>
      <c r="CTR34" s="67"/>
      <c r="CTS34" s="67"/>
      <c r="CTT34" s="67"/>
      <c r="CTU34" s="67"/>
      <c r="CTV34" s="67"/>
      <c r="CTW34" s="67"/>
      <c r="CTX34" s="67"/>
      <c r="CTY34" s="67"/>
      <c r="CTZ34" s="66">
        <v>181279.84896946637</v>
      </c>
      <c r="CUA34" s="66">
        <v>184984.68060219355</v>
      </c>
      <c r="CUB34" s="66">
        <v>188765.22819289891</v>
      </c>
      <c r="CUC34" s="66">
        <v>234816.57496132966</v>
      </c>
      <c r="CUD34" s="66">
        <v>239615.54119917072</v>
      </c>
      <c r="CUE34" s="66">
        <v>55231.07786916539</v>
      </c>
      <c r="CUF34" s="66">
        <v>42269.880065365025</v>
      </c>
      <c r="CUG34" s="66">
        <v>28755.835457113637</v>
      </c>
      <c r="CUH34" s="66">
        <v>14671.760451376376</v>
      </c>
      <c r="CUI34" s="66">
        <v>0</v>
      </c>
      <c r="CUJ34" s="66">
        <v>0</v>
      </c>
      <c r="CUK34" s="66">
        <v>0</v>
      </c>
      <c r="CUL34" s="66">
        <v>0</v>
      </c>
      <c r="CUM34" s="66">
        <v>0</v>
      </c>
      <c r="CUN34" s="66">
        <v>0</v>
      </c>
      <c r="CUO34" s="66">
        <v>0</v>
      </c>
      <c r="CUP34" s="66">
        <v>0</v>
      </c>
      <c r="CUQ34" s="66">
        <v>0</v>
      </c>
      <c r="CUR34" s="66">
        <v>0</v>
      </c>
      <c r="CUS34" s="66">
        <v>0</v>
      </c>
      <c r="CUT34" s="66">
        <v>0</v>
      </c>
      <c r="CUU34" s="66">
        <v>0</v>
      </c>
      <c r="CUV34" s="66">
        <v>0</v>
      </c>
      <c r="CUW34" s="66">
        <v>0</v>
      </c>
      <c r="CUX34" s="66">
        <v>0</v>
      </c>
      <c r="CUY34" s="66">
        <v>0</v>
      </c>
      <c r="CUZ34" s="66">
        <v>74043.881973444019</v>
      </c>
      <c r="CVA34" s="66">
        <v>73745.750076945376</v>
      </c>
      <c r="CVB34" s="66">
        <v>73448.818585197849</v>
      </c>
      <c r="CVC34" s="65">
        <v>89177.059995411939</v>
      </c>
      <c r="CVD34" s="65">
        <v>88817.995541847224</v>
      </c>
      <c r="CVE34" s="65">
        <v>19981.638061147798</v>
      </c>
      <c r="CVF34" s="65">
        <v>14925.887669360858</v>
      </c>
      <c r="CVG34" s="65">
        <v>9910.5265004521007</v>
      </c>
      <c r="CVH34" s="65">
        <v>4935.311270520695</v>
      </c>
      <c r="CVI34" s="65">
        <v>0</v>
      </c>
      <c r="CVJ34" s="65">
        <v>0</v>
      </c>
      <c r="CVK34" s="65">
        <v>0</v>
      </c>
      <c r="CVL34" s="65">
        <v>0</v>
      </c>
      <c r="CVM34" s="65">
        <v>0</v>
      </c>
      <c r="CVN34" s="65">
        <v>0</v>
      </c>
      <c r="CVO34" s="65">
        <v>0</v>
      </c>
      <c r="CVP34" s="65">
        <v>0</v>
      </c>
      <c r="CVQ34" s="65">
        <v>0</v>
      </c>
      <c r="CVR34" s="65">
        <v>0</v>
      </c>
      <c r="CVS34" s="65">
        <v>0</v>
      </c>
      <c r="CVT34" s="65">
        <v>0</v>
      </c>
      <c r="CVU34" s="65">
        <v>0</v>
      </c>
      <c r="CVV34" s="65">
        <v>0</v>
      </c>
      <c r="CVW34" s="65">
        <v>0</v>
      </c>
      <c r="CVX34" s="65">
        <v>0</v>
      </c>
      <c r="CVY34" s="65">
        <v>0</v>
      </c>
      <c r="CVZ34" s="66">
        <v>835075.09627785068</v>
      </c>
      <c r="CWA34" s="66">
        <v>898157.24299987499</v>
      </c>
      <c r="CWB34" s="66">
        <v>966004.65844179795</v>
      </c>
      <c r="CWC34" s="66">
        <v>1038977.3142779015</v>
      </c>
      <c r="CWD34" s="66">
        <v>1117462.3746901527</v>
      </c>
      <c r="CWE34" s="66">
        <v>271482.63540907443</v>
      </c>
      <c r="CWF34" s="66">
        <v>218992.96520892601</v>
      </c>
      <c r="CWG34" s="66">
        <v>157023.89621014619</v>
      </c>
      <c r="CWH34" s="66">
        <v>84442.794626388</v>
      </c>
      <c r="CWI34" s="66">
        <v>0</v>
      </c>
      <c r="CWJ34" s="66">
        <v>0</v>
      </c>
      <c r="CWK34" s="66">
        <v>0</v>
      </c>
      <c r="CWL34" s="66">
        <v>0</v>
      </c>
      <c r="CWM34" s="66">
        <v>0</v>
      </c>
      <c r="CWN34" s="66">
        <v>0</v>
      </c>
      <c r="CWO34" s="66">
        <v>0</v>
      </c>
      <c r="CWP34" s="66">
        <v>0</v>
      </c>
      <c r="CWQ34" s="66">
        <v>0</v>
      </c>
      <c r="CWR34" s="66">
        <v>0</v>
      </c>
      <c r="CWS34" s="66">
        <v>0</v>
      </c>
      <c r="CWT34" s="66">
        <v>0</v>
      </c>
      <c r="CWU34" s="66">
        <v>0</v>
      </c>
      <c r="CWV34" s="66">
        <v>0</v>
      </c>
      <c r="CWW34" s="66">
        <v>0</v>
      </c>
      <c r="CWX34" s="66">
        <v>0</v>
      </c>
      <c r="CWY34" s="66">
        <v>0</v>
      </c>
      <c r="CWZ34" s="65">
        <v>341087.01115574181</v>
      </c>
      <c r="CXA34" s="65">
        <v>358058.18815075263</v>
      </c>
      <c r="CXB34" s="65">
        <v>375873.78559912526</v>
      </c>
      <c r="CXC34" s="65">
        <v>394575.81861285033</v>
      </c>
      <c r="CXD34" s="65">
        <v>414208.3928141949</v>
      </c>
      <c r="CXE34" s="65">
        <v>98217.66965115082</v>
      </c>
      <c r="CXF34" s="65">
        <v>77328.452175262937</v>
      </c>
      <c r="CXG34" s="65">
        <v>54117.345570285732</v>
      </c>
      <c r="CXH34" s="65">
        <v>28405.00820709495</v>
      </c>
      <c r="CXI34" s="65">
        <v>0</v>
      </c>
      <c r="CXJ34" s="65">
        <v>0</v>
      </c>
      <c r="CXK34" s="65">
        <v>0</v>
      </c>
      <c r="CXL34" s="65">
        <v>0</v>
      </c>
      <c r="CXM34" s="65">
        <v>0</v>
      </c>
      <c r="CXN34" s="65">
        <v>0</v>
      </c>
      <c r="CXO34" s="65">
        <v>0</v>
      </c>
      <c r="CXP34" s="65">
        <v>0</v>
      </c>
      <c r="CXQ34" s="65">
        <v>0</v>
      </c>
      <c r="CXR34" s="65">
        <v>0</v>
      </c>
      <c r="CXS34" s="65">
        <v>0</v>
      </c>
      <c r="CXT34" s="65">
        <v>0</v>
      </c>
      <c r="CXU34" s="65">
        <v>0</v>
      </c>
      <c r="CXV34" s="65">
        <v>0</v>
      </c>
      <c r="CXW34" s="65">
        <v>0</v>
      </c>
      <c r="CXX34" s="65">
        <v>0</v>
      </c>
      <c r="CXY34" s="65">
        <v>0</v>
      </c>
      <c r="CXZ34" s="66">
        <v>92655533.661056861</v>
      </c>
      <c r="CYA34" s="66">
        <v>94549142.652933955</v>
      </c>
      <c r="CYB34" s="66">
        <v>96481451.492218256</v>
      </c>
      <c r="CYC34" s="66">
        <v>98453251.090970188</v>
      </c>
      <c r="CYD34" s="66">
        <v>100465348.52518691</v>
      </c>
      <c r="CYE34" s="66">
        <v>102518567.36514615</v>
      </c>
      <c r="CYF34" s="66">
        <v>104613748.01250117</v>
      </c>
      <c r="CYG34" s="66">
        <v>106751748.04426502</v>
      </c>
      <c r="CYH34" s="66">
        <v>108933442.56382483</v>
      </c>
      <c r="CYI34" s="66">
        <v>111159724.55912979</v>
      </c>
      <c r="CYJ34" s="66">
        <v>113431505.2681995</v>
      </c>
      <c r="CYK34" s="66">
        <v>115749714.55210215</v>
      </c>
      <c r="CYL34" s="66">
        <v>118115301.27555534</v>
      </c>
      <c r="CYM34" s="66">
        <v>120529233.69530536</v>
      </c>
      <c r="CYN34" s="66">
        <v>122992499.85644357</v>
      </c>
      <c r="CYO34" s="66">
        <v>125506107.99682269</v>
      </c>
      <c r="CYP34" s="66">
        <v>128071086.95973773</v>
      </c>
      <c r="CYQ34" s="66">
        <v>130688486.61504143</v>
      </c>
      <c r="CYR34" s="66">
        <v>133359378.2888656</v>
      </c>
      <c r="CYS34" s="66">
        <v>136084855.20212492</v>
      </c>
      <c r="CYT34" s="66">
        <v>138866032.91798264</v>
      </c>
      <c r="CYU34" s="66">
        <v>141704049.79846081</v>
      </c>
      <c r="CYV34" s="66">
        <v>144600067.47038257</v>
      </c>
      <c r="CYW34" s="66">
        <v>147555271.30083695</v>
      </c>
      <c r="CYX34" s="66">
        <v>150570870.88236055</v>
      </c>
      <c r="CYY34" s="66">
        <v>153648100.5280351</v>
      </c>
      <c r="CYZ34" s="66">
        <v>37845217.974234499</v>
      </c>
      <c r="CZA34" s="66">
        <v>37692837.165620096</v>
      </c>
      <c r="CZB34" s="66">
        <v>37541069.906407103</v>
      </c>
      <c r="CZC34" s="66">
        <v>37389913.726186849</v>
      </c>
      <c r="CZD34" s="66">
        <v>37239366.164497599</v>
      </c>
      <c r="CZE34" s="66">
        <v>37089424.770784475</v>
      </c>
      <c r="CZF34" s="66">
        <v>36940087.104359545</v>
      </c>
      <c r="CZG34" s="66">
        <v>36791350.734362125</v>
      </c>
      <c r="CZH34" s="66">
        <v>36643213.239719212</v>
      </c>
      <c r="CZI34" s="66">
        <v>36495672.20910605</v>
      </c>
      <c r="CZJ34" s="66">
        <v>36348725.240906902</v>
      </c>
      <c r="CZK34" s="66">
        <v>36202369.943175949</v>
      </c>
      <c r="CZL34" s="66">
        <v>36056603.933598347</v>
      </c>
      <c r="CZM34" s="66">
        <v>35911424.839451455</v>
      </c>
      <c r="CZN34" s="66">
        <v>35766830.297566235</v>
      </c>
      <c r="CZO34" s="66">
        <v>35622817.954288736</v>
      </c>
      <c r="CZP34" s="66">
        <v>35479385.46544183</v>
      </c>
      <c r="CZQ34" s="66">
        <v>35336530.496287033</v>
      </c>
      <c r="CZR34" s="66">
        <v>35194250.721486486</v>
      </c>
      <c r="CZS34" s="66">
        <v>35052543.825065143</v>
      </c>
      <c r="CZT34" s="66">
        <v>34911407.500373043</v>
      </c>
      <c r="CZU34" s="66">
        <v>34770839.450047754</v>
      </c>
      <c r="CZV34" s="66">
        <v>34630837.385977015</v>
      </c>
      <c r="CZW34" s="66">
        <v>34491399.02926147</v>
      </c>
      <c r="CZX34" s="66">
        <v>34352522.110177554</v>
      </c>
      <c r="CZY34" s="66">
        <v>34214204.368140586</v>
      </c>
      <c r="CZZ34" s="66">
        <v>92655533.661056861</v>
      </c>
      <c r="DAA34" s="66">
        <v>94549142.652933955</v>
      </c>
      <c r="DAB34" s="66">
        <v>96481451.492218256</v>
      </c>
      <c r="DAC34" s="66">
        <v>98453251.090970188</v>
      </c>
      <c r="DAD34" s="66">
        <v>100465348.52518691</v>
      </c>
      <c r="DAE34" s="66">
        <v>82014853.892116919</v>
      </c>
      <c r="DAF34" s="66">
        <v>62768248.807500698</v>
      </c>
      <c r="DAG34" s="66">
        <v>42700699.21770601</v>
      </c>
      <c r="DAH34" s="66">
        <v>21786688.512764964</v>
      </c>
      <c r="DAI34" s="66">
        <v>0</v>
      </c>
      <c r="DAJ34" s="66">
        <v>0</v>
      </c>
      <c r="DAK34" s="66">
        <v>0</v>
      </c>
      <c r="DAL34" s="66">
        <v>0</v>
      </c>
      <c r="DAM34" s="66">
        <v>0</v>
      </c>
      <c r="DAN34" s="66">
        <v>0</v>
      </c>
      <c r="DAO34" s="66">
        <v>0</v>
      </c>
      <c r="DAP34" s="66">
        <v>0</v>
      </c>
      <c r="DAQ34" s="66">
        <v>0</v>
      </c>
      <c r="DAR34" s="66">
        <v>0</v>
      </c>
      <c r="DAS34" s="66">
        <v>0</v>
      </c>
      <c r="DAT34" s="66">
        <v>0</v>
      </c>
      <c r="DAU34" s="66">
        <v>0</v>
      </c>
      <c r="DAV34" s="66">
        <v>0</v>
      </c>
      <c r="DAW34" s="66">
        <v>0</v>
      </c>
      <c r="DAX34" s="66">
        <v>0</v>
      </c>
      <c r="DAY34" s="66">
        <v>0</v>
      </c>
      <c r="DAZ34" s="66">
        <v>37845217.974234499</v>
      </c>
      <c r="DBA34" s="66">
        <v>37692837.165620096</v>
      </c>
      <c r="DBB34" s="66">
        <v>37541069.906407103</v>
      </c>
      <c r="DBC34" s="66">
        <v>37389913.726186849</v>
      </c>
      <c r="DBD34" s="66">
        <v>37239366.164497599</v>
      </c>
      <c r="DBE34" s="66">
        <v>29671539.816627581</v>
      </c>
      <c r="DBF34" s="66">
        <v>22164052.262615729</v>
      </c>
      <c r="DBG34" s="66">
        <v>14716540.293744849</v>
      </c>
      <c r="DBH34" s="66">
        <v>7328642.6479438422</v>
      </c>
      <c r="DBI34" s="66">
        <v>0</v>
      </c>
      <c r="DBJ34" s="66">
        <v>0</v>
      </c>
      <c r="DBK34" s="66">
        <v>0</v>
      </c>
      <c r="DBL34" s="66">
        <v>0</v>
      </c>
      <c r="DBM34" s="66">
        <v>0</v>
      </c>
      <c r="DBN34" s="66">
        <v>0</v>
      </c>
      <c r="DBO34" s="66">
        <v>0</v>
      </c>
      <c r="DBP34" s="66">
        <v>0</v>
      </c>
      <c r="DBQ34" s="66">
        <v>0</v>
      </c>
      <c r="DBR34" s="66">
        <v>0</v>
      </c>
      <c r="DBS34" s="66">
        <v>0</v>
      </c>
      <c r="DBT34" s="66">
        <v>0</v>
      </c>
      <c r="DBU34" s="66">
        <v>0</v>
      </c>
      <c r="DBV34" s="66">
        <v>0</v>
      </c>
      <c r="DBW34" s="66">
        <v>0</v>
      </c>
      <c r="DBX34" s="66">
        <v>0</v>
      </c>
      <c r="DBY34" s="66">
        <v>0</v>
      </c>
      <c r="DBZ34" s="66">
        <v>92655533.661056861</v>
      </c>
      <c r="DCA34" s="66">
        <v>94549142.652933955</v>
      </c>
      <c r="DCB34" s="66">
        <v>96481451.492218256</v>
      </c>
      <c r="DCC34" s="66">
        <v>98453251.090970188</v>
      </c>
      <c r="DCD34" s="66">
        <v>100465348.52518691</v>
      </c>
      <c r="DCE34" s="66">
        <v>28946419.020747148</v>
      </c>
      <c r="DCF34" s="66">
        <v>29537999.43882386</v>
      </c>
      <c r="DCG34" s="66">
        <v>30141670.036027767</v>
      </c>
      <c r="DCH34" s="66">
        <v>30757677.900374066</v>
      </c>
      <c r="DCI34" s="66">
        <v>31386275.169636648</v>
      </c>
      <c r="DCJ34" s="66">
        <v>32027719.134550445</v>
      </c>
      <c r="DCK34" s="66">
        <v>32682272.344122961</v>
      </c>
      <c r="DCL34" s="66">
        <v>33350202.713097982</v>
      </c>
      <c r="DCM34" s="66">
        <v>34031783.631615631</v>
      </c>
      <c r="DCN34" s="66">
        <v>34727294.077113479</v>
      </c>
      <c r="DCO34" s="66">
        <v>35437018.728514634</v>
      </c>
      <c r="DCP34" s="66">
        <v>36161248.082749479</v>
      </c>
      <c r="DCQ34" s="66">
        <v>36900278.573658757</v>
      </c>
      <c r="DCR34" s="66">
        <v>37654412.693326756</v>
      </c>
      <c r="DCS34" s="66">
        <v>38423959.115894102</v>
      </c>
      <c r="DCT34" s="66">
        <v>39209232.823900983</v>
      </c>
      <c r="DCU34" s="66">
        <v>40010555.237212457</v>
      </c>
      <c r="DCV34" s="66">
        <v>40828254.344578609</v>
      </c>
      <c r="DCW34" s="66">
        <v>41662664.837883376</v>
      </c>
      <c r="DCX34" s="66">
        <v>42514128.249137096</v>
      </c>
      <c r="DCY34" s="66">
        <v>43382993.090268739</v>
      </c>
      <c r="DCZ34" s="66">
        <v>37845217.974234499</v>
      </c>
      <c r="DDA34" s="66">
        <v>37692837.165620096</v>
      </c>
      <c r="DDB34" s="66">
        <v>37541069.906407103</v>
      </c>
      <c r="DDC34" s="66">
        <v>37389913.726186849</v>
      </c>
      <c r="DDD34" s="66">
        <v>37239366.164497599</v>
      </c>
      <c r="DDE34" s="66">
        <v>10472308.17057444</v>
      </c>
      <c r="DDF34" s="66">
        <v>10430142.241230929</v>
      </c>
      <c r="DDG34" s="66">
        <v>10388146.089702247</v>
      </c>
      <c r="DDH34" s="66">
        <v>10346319.032391306</v>
      </c>
      <c r="DDI34" s="66">
        <v>10304660.388453472</v>
      </c>
      <c r="DDJ34" s="66">
        <v>10263169.47978548</v>
      </c>
      <c r="DDK34" s="66">
        <v>10221845.631014384</v>
      </c>
      <c r="DDL34" s="66">
        <v>10180688.169486592</v>
      </c>
      <c r="DDM34" s="66">
        <v>10139696.425256882</v>
      </c>
      <c r="DDN34" s="66">
        <v>10098869.731077526</v>
      </c>
      <c r="DDO34" s="66">
        <v>10058207.422387408</v>
      </c>
      <c r="DDP34" s="66">
        <v>10017708.837301223</v>
      </c>
      <c r="DDQ34" s="66">
        <v>9977373.316598691</v>
      </c>
      <c r="DDR34" s="66">
        <v>9937200.2037138306</v>
      </c>
      <c r="DDS34" s="66">
        <v>9897188.8447242752</v>
      </c>
      <c r="DDT34" s="66">
        <v>9857338.5883406233</v>
      </c>
      <c r="DDU34" s="66">
        <v>9817648.7858958356</v>
      </c>
      <c r="DDV34" s="66">
        <v>9778118.7913346868</v>
      </c>
      <c r="DDW34" s="66">
        <v>9738747.961203238</v>
      </c>
      <c r="DDX34" s="66">
        <v>9699535.6546383686</v>
      </c>
      <c r="DDY34" s="66">
        <v>9660481.233357342</v>
      </c>
      <c r="DDZ34" s="66">
        <v>92655533.661056861</v>
      </c>
      <c r="DEA34" s="66">
        <v>94549142.652933955</v>
      </c>
      <c r="DEB34" s="66">
        <v>96481451.492218256</v>
      </c>
      <c r="DEC34" s="66">
        <v>98453251.090970188</v>
      </c>
      <c r="DED34" s="66">
        <v>100465348.52518691</v>
      </c>
      <c r="DEE34" s="66">
        <v>23157135.216597721</v>
      </c>
      <c r="DEF34" s="66">
        <v>17722799.663294315</v>
      </c>
      <c r="DEG34" s="66">
        <v>12056668.014411107</v>
      </c>
      <c r="DEH34" s="66">
        <v>6151535.5800748141</v>
      </c>
      <c r="DEI34" s="66">
        <v>0</v>
      </c>
      <c r="DEJ34" s="66">
        <v>0</v>
      </c>
      <c r="DEK34" s="66">
        <v>0</v>
      </c>
      <c r="DEL34" s="66">
        <v>0</v>
      </c>
      <c r="DEM34" s="66">
        <v>0</v>
      </c>
      <c r="DEN34" s="66">
        <v>0</v>
      </c>
      <c r="DEO34" s="66">
        <v>0</v>
      </c>
      <c r="DEP34" s="66">
        <v>0</v>
      </c>
      <c r="DEQ34" s="66">
        <v>0</v>
      </c>
      <c r="DER34" s="66">
        <v>0</v>
      </c>
      <c r="DES34" s="66">
        <v>0</v>
      </c>
      <c r="DET34" s="66">
        <v>0</v>
      </c>
      <c r="DEU34" s="66">
        <v>0</v>
      </c>
      <c r="DEV34" s="66">
        <v>0</v>
      </c>
      <c r="DEW34" s="66">
        <v>0</v>
      </c>
      <c r="DEX34" s="66">
        <v>0</v>
      </c>
      <c r="DEY34" s="66">
        <v>0</v>
      </c>
      <c r="DEZ34" s="66">
        <v>37845217.974234499</v>
      </c>
      <c r="DFA34" s="66">
        <v>37692837.165620096</v>
      </c>
      <c r="DFB34" s="66">
        <v>37541069.906407103</v>
      </c>
      <c r="DFC34" s="66">
        <v>37389913.726186849</v>
      </c>
      <c r="DFD34" s="66">
        <v>37239366.164497599</v>
      </c>
      <c r="DFE34" s="66">
        <v>8377846.5364595512</v>
      </c>
      <c r="DFF34" s="66">
        <v>6258085.3447385579</v>
      </c>
      <c r="DFG34" s="66">
        <v>4155258.435880899</v>
      </c>
      <c r="DFH34" s="66">
        <v>2069263.8064782615</v>
      </c>
      <c r="DFI34" s="66">
        <v>0</v>
      </c>
      <c r="DFJ34" s="66">
        <v>0</v>
      </c>
      <c r="DFK34" s="66">
        <v>0</v>
      </c>
      <c r="DFL34" s="66">
        <v>0</v>
      </c>
      <c r="DFM34" s="66">
        <v>0</v>
      </c>
      <c r="DFN34" s="66">
        <v>0</v>
      </c>
      <c r="DFO34" s="66">
        <v>0</v>
      </c>
      <c r="DFP34" s="66">
        <v>0</v>
      </c>
      <c r="DFQ34" s="66">
        <v>0</v>
      </c>
      <c r="DFR34" s="66">
        <v>0</v>
      </c>
      <c r="DFS34" s="66">
        <v>0</v>
      </c>
      <c r="DFT34" s="66">
        <v>0</v>
      </c>
      <c r="DFU34" s="66">
        <v>0</v>
      </c>
      <c r="DFV34" s="66">
        <v>0</v>
      </c>
      <c r="DFW34" s="66">
        <v>0</v>
      </c>
      <c r="DFX34" s="66">
        <v>0</v>
      </c>
      <c r="DFY34" s="66">
        <v>0</v>
      </c>
      <c r="DFZ34" s="66">
        <v>92655533.661056861</v>
      </c>
      <c r="DGA34" s="66">
        <v>94549142.652933955</v>
      </c>
      <c r="DGB34" s="66">
        <v>96481451.492218256</v>
      </c>
      <c r="DGC34" s="66">
        <v>98453251.090970188</v>
      </c>
      <c r="DGD34" s="66">
        <v>100465348.52518691</v>
      </c>
      <c r="DGE34" s="66">
        <v>17367851.412448291</v>
      </c>
      <c r="DGF34" s="66">
        <v>13292099.747470738</v>
      </c>
      <c r="DGG34" s="66">
        <v>9042501.01080833</v>
      </c>
      <c r="DGH34" s="66">
        <v>4613651.6850561099</v>
      </c>
      <c r="DGI34" s="66">
        <v>0</v>
      </c>
      <c r="DGJ34" s="66">
        <v>0</v>
      </c>
      <c r="DGK34" s="66">
        <v>0</v>
      </c>
      <c r="DGL34" s="66">
        <v>0</v>
      </c>
      <c r="DGM34" s="66">
        <v>0</v>
      </c>
      <c r="DGN34" s="66">
        <v>0</v>
      </c>
      <c r="DGO34" s="66">
        <v>0</v>
      </c>
      <c r="DGP34" s="66">
        <v>0</v>
      </c>
      <c r="DGQ34" s="66">
        <v>0</v>
      </c>
      <c r="DGR34" s="66">
        <v>0</v>
      </c>
      <c r="DGS34" s="66">
        <v>0</v>
      </c>
      <c r="DGT34" s="66">
        <v>0</v>
      </c>
      <c r="DGU34" s="66">
        <v>0</v>
      </c>
      <c r="DGV34" s="66">
        <v>0</v>
      </c>
      <c r="DGW34" s="66">
        <v>0</v>
      </c>
      <c r="DGX34" s="66">
        <v>0</v>
      </c>
      <c r="DGY34" s="66">
        <v>0</v>
      </c>
      <c r="DGZ34" s="66">
        <v>37845217.974234499</v>
      </c>
      <c r="DHA34" s="66">
        <v>37692837.165620096</v>
      </c>
      <c r="DHB34" s="66">
        <v>37541069.906407103</v>
      </c>
      <c r="DHC34" s="66">
        <v>37389913.726186849</v>
      </c>
      <c r="DHD34" s="66">
        <v>37239366.164497599</v>
      </c>
      <c r="DHE34" s="66">
        <v>6283384.9023446636</v>
      </c>
      <c r="DHF34" s="66">
        <v>4693564.0085539185</v>
      </c>
      <c r="DHG34" s="66">
        <v>3116443.8269106746</v>
      </c>
      <c r="DHH34" s="66">
        <v>1551947.854858696</v>
      </c>
      <c r="DHI34" s="66">
        <v>0</v>
      </c>
      <c r="DHJ34" s="66">
        <v>0</v>
      </c>
      <c r="DHK34" s="66">
        <v>0</v>
      </c>
      <c r="DHL34" s="66">
        <v>0</v>
      </c>
      <c r="DHM34" s="66">
        <v>0</v>
      </c>
      <c r="DHN34" s="66">
        <v>0</v>
      </c>
      <c r="DHO34" s="66">
        <v>0</v>
      </c>
      <c r="DHP34" s="66">
        <v>0</v>
      </c>
      <c r="DHQ34" s="66">
        <v>0</v>
      </c>
      <c r="DHR34" s="66">
        <v>0</v>
      </c>
      <c r="DHS34" s="66">
        <v>0</v>
      </c>
      <c r="DHT34" s="66">
        <v>0</v>
      </c>
      <c r="DHU34" s="66">
        <v>0</v>
      </c>
      <c r="DHV34" s="66">
        <v>0</v>
      </c>
      <c r="DHW34" s="66">
        <v>0</v>
      </c>
      <c r="DHX34" s="66">
        <v>0</v>
      </c>
      <c r="DHY34" s="66">
        <v>0</v>
      </c>
      <c r="DHZ34" s="25">
        <v>0.56000000000000005</v>
      </c>
      <c r="DIA34" s="25">
        <v>0.5</v>
      </c>
      <c r="DIB34" s="25">
        <v>7.8E-2</v>
      </c>
      <c r="DIC34" s="25">
        <v>3.9E-2</v>
      </c>
      <c r="DID34" s="25">
        <v>1.95E-2</v>
      </c>
      <c r="DIE34" s="25">
        <v>7.8E-2</v>
      </c>
      <c r="DIF34" s="25">
        <v>3.9E-2</v>
      </c>
      <c r="DIG34" s="25">
        <v>1.95E-2</v>
      </c>
      <c r="DIH34" s="25">
        <v>0.63400000000000001</v>
      </c>
      <c r="DII34" s="25">
        <v>0.45500000000000002</v>
      </c>
      <c r="DIJ34" s="25">
        <v>6.6430439071228982</v>
      </c>
      <c r="DIK34" s="25">
        <v>6.6430439071228982</v>
      </c>
      <c r="DIL34" s="46">
        <v>0.8</v>
      </c>
      <c r="DIM34" s="46">
        <v>0.8</v>
      </c>
      <c r="DIN34" s="25">
        <v>2</v>
      </c>
      <c r="DIO34" s="25">
        <v>2</v>
      </c>
      <c r="DIP34" s="25">
        <v>1700.5642931258014</v>
      </c>
      <c r="DIQ34" s="25">
        <v>3693.4357068741983</v>
      </c>
      <c r="DIR34" s="25">
        <f t="shared" si="19"/>
        <v>366.23949292308981</v>
      </c>
      <c r="DIS34" s="25">
        <f t="shared" si="20"/>
        <v>213.05697569807728</v>
      </c>
      <c r="DIT34" s="66">
        <v>9250139.5372059308</v>
      </c>
      <c r="DIU34" s="66">
        <v>9439185.4226664454</v>
      </c>
      <c r="DIV34" s="66">
        <v>9632094.854905447</v>
      </c>
      <c r="DIW34" s="66">
        <v>9828946.7935557999</v>
      </c>
      <c r="DIX34" s="66">
        <v>10029821.811955066</v>
      </c>
      <c r="DIY34" s="66">
        <v>10234802.130124943</v>
      </c>
      <c r="DIZ34" s="66">
        <v>10443971.648424668</v>
      </c>
      <c r="DJA34" s="66">
        <v>10657415.981892239</v>
      </c>
      <c r="DJB34" s="66">
        <v>10875222.495287431</v>
      </c>
      <c r="DJC34" s="66">
        <v>11097480.338851022</v>
      </c>
      <c r="DJD34" s="66">
        <v>11324280.484794814</v>
      </c>
      <c r="DJE34" s="66">
        <v>11555715.764537403</v>
      </c>
      <c r="DJF34" s="66">
        <v>11791880.906700961</v>
      </c>
      <c r="DJG34" s="66">
        <v>12032872.575884532</v>
      </c>
      <c r="DJH34" s="66">
        <v>12278789.412229763</v>
      </c>
      <c r="DJI34" s="66">
        <v>12529732.071795231</v>
      </c>
      <c r="DJJ34" s="66">
        <v>12785803.267755914</v>
      </c>
      <c r="DJK34" s="66">
        <v>13047107.812444648</v>
      </c>
      <c r="DJL34" s="66">
        <v>13313752.660252793</v>
      </c>
      <c r="DJM34" s="66">
        <v>13585846.951407673</v>
      </c>
      <c r="DJN34" s="66">
        <v>13863502.056644676</v>
      </c>
      <c r="DJO34" s="66">
        <v>14146831.622792354</v>
      </c>
      <c r="DJP34" s="66">
        <v>14435951.619289121</v>
      </c>
      <c r="DJQ34" s="66">
        <v>14730980.385650625</v>
      </c>
      <c r="DJR34" s="66">
        <v>15032038.679907229</v>
      </c>
      <c r="DJS34" s="66">
        <v>15339249.728031386</v>
      </c>
      <c r="DJT34" s="66">
        <v>40674908.574840769</v>
      </c>
      <c r="DJU34" s="66">
        <v>40511134.238459066</v>
      </c>
      <c r="DJV34" s="66">
        <v>40348019.326626725</v>
      </c>
      <c r="DJW34" s="66">
        <v>40185561.184222408</v>
      </c>
      <c r="DJX34" s="66">
        <v>40023757.166815393</v>
      </c>
      <c r="DJY34" s="66">
        <v>39862604.640622571</v>
      </c>
      <c r="DJZ34" s="66">
        <v>39702100.982465558</v>
      </c>
      <c r="DKA34" s="66">
        <v>39542243.579727978</v>
      </c>
      <c r="DKB34" s="66">
        <v>39383029.830312967</v>
      </c>
      <c r="DKC34" s="66">
        <v>39224457.142600775</v>
      </c>
      <c r="DKD34" s="66">
        <v>39066522.935406625</v>
      </c>
      <c r="DKE34" s="66">
        <v>38909224.637938693</v>
      </c>
      <c r="DKF34" s="66">
        <v>38752559.6897562</v>
      </c>
      <c r="DKG34" s="66">
        <v>38596525.540727831</v>
      </c>
      <c r="DKH34" s="66">
        <v>38441119.650990151</v>
      </c>
      <c r="DKI34" s="66">
        <v>38286339.490906283</v>
      </c>
      <c r="DKJ34" s="66">
        <v>38132182.541024752</v>
      </c>
      <c r="DKK34" s="66">
        <v>37978646.292038441</v>
      </c>
      <c r="DKL34" s="66">
        <v>37825728.244743779</v>
      </c>
      <c r="DKM34" s="66">
        <v>37673425.910000011</v>
      </c>
      <c r="DKN34" s="66">
        <v>37521736.808688752</v>
      </c>
      <c r="DKO34" s="66">
        <v>37370658.471673563</v>
      </c>
      <c r="DKP34" s="66">
        <v>37220188.439759806</v>
      </c>
      <c r="DKQ34" s="66">
        <v>37070324.26365459</v>
      </c>
      <c r="DKR34" s="66">
        <v>36921063.503926918</v>
      </c>
      <c r="DKS34" s="66">
        <v>36772403.730967954</v>
      </c>
      <c r="DKT34" s="65">
        <v>9250139.5372059308</v>
      </c>
      <c r="DKU34" s="65">
        <v>9439185.4226664454</v>
      </c>
      <c r="DKV34" s="65">
        <v>9632094.854905447</v>
      </c>
      <c r="DKW34" s="65">
        <v>9828946.7935557999</v>
      </c>
      <c r="DKX34" s="65">
        <v>10029821.811955066</v>
      </c>
      <c r="DKY34" s="78">
        <v>9211321.9171124492</v>
      </c>
      <c r="DKZ34" s="78">
        <v>8355177.3187397346</v>
      </c>
      <c r="DLA34" s="78">
        <v>7460191.1873245668</v>
      </c>
      <c r="DLB34" s="78">
        <v>6525133.4971724581</v>
      </c>
      <c r="DLC34" s="78">
        <v>5548740.1694255108</v>
      </c>
      <c r="DLD34" s="65">
        <v>5744322.5366780134</v>
      </c>
      <c r="DLE34" s="65">
        <v>5946798.804385771</v>
      </c>
      <c r="DLF34" s="65">
        <v>6156411.9692163998</v>
      </c>
      <c r="DLG34" s="65">
        <v>6373413.593000425</v>
      </c>
      <c r="DLH34" s="65">
        <v>6598064.1046367195</v>
      </c>
      <c r="DLI34" s="65">
        <v>6830633.1126395259</v>
      </c>
      <c r="DLJ34" s="65">
        <v>7071399.7287021568</v>
      </c>
      <c r="DLK34" s="65">
        <v>7320652.9026656924</v>
      </c>
      <c r="DLL34" s="65">
        <v>7578691.7692946736</v>
      </c>
      <c r="DLM34" s="65">
        <v>7845826.0072759725</v>
      </c>
      <c r="DLN34" s="65">
        <v>8122376.210871676</v>
      </c>
      <c r="DLO34" s="65">
        <v>8408674.2746720165</v>
      </c>
      <c r="DLP34" s="65">
        <v>8705063.791910097</v>
      </c>
      <c r="DLQ34" s="65">
        <v>9011900.4668164477</v>
      </c>
      <c r="DLR34" s="65">
        <v>9329552.5415082742</v>
      </c>
      <c r="DLS34" s="65">
        <v>9658401.2379257362</v>
      </c>
      <c r="DLT34" s="65">
        <v>40674908.574840769</v>
      </c>
      <c r="DLU34" s="65">
        <v>40511134.238459066</v>
      </c>
      <c r="DLV34" s="65">
        <v>40348019.326626725</v>
      </c>
      <c r="DLW34" s="65">
        <v>40185561.184222408</v>
      </c>
      <c r="DLX34" s="65">
        <v>40023757.166815393</v>
      </c>
      <c r="DLY34" s="78">
        <v>35876344.176560313</v>
      </c>
      <c r="DLZ34" s="78">
        <v>31761680.785972446</v>
      </c>
      <c r="DMA34" s="78">
        <v>27679570.505809583</v>
      </c>
      <c r="DMB34" s="78">
        <v>23629817.898187779</v>
      </c>
      <c r="DMC34" s="78">
        <v>19612228.571300387</v>
      </c>
      <c r="DMD34" s="65">
        <v>20303521.725052301</v>
      </c>
      <c r="DME34" s="65">
        <v>21019181.626452852</v>
      </c>
      <c r="DMF34" s="65">
        <v>21760067.156264495</v>
      </c>
      <c r="DMG34" s="65">
        <v>22527067.469136648</v>
      </c>
      <c r="DMH34" s="65">
        <v>23321103.060701706</v>
      </c>
      <c r="DMI34" s="65">
        <v>24143126.872284122</v>
      </c>
      <c r="DMJ34" s="65">
        <v>24994125.434548341</v>
      </c>
      <c r="DMK34" s="65">
        <v>25875120.051458124</v>
      </c>
      <c r="DML34" s="65">
        <v>26787168.025968134</v>
      </c>
      <c r="DMM34" s="65">
        <v>27731363.928918809</v>
      </c>
      <c r="DMN34" s="65">
        <v>28708840.912657291</v>
      </c>
      <c r="DMO34" s="65">
        <v>29720772.070960987</v>
      </c>
      <c r="DMP34" s="65">
        <v>30768371.846895792</v>
      </c>
      <c r="DMQ34" s="65">
        <v>31852897.490298588</v>
      </c>
      <c r="DMR34" s="65">
        <v>32975650.566633195</v>
      </c>
      <c r="DMS34" s="65">
        <v>34137978.519030578</v>
      </c>
      <c r="DMT34" s="65">
        <v>9737507.0826550554</v>
      </c>
      <c r="DMU34" s="65">
        <v>10473085.060291711</v>
      </c>
      <c r="DMV34" s="65">
        <v>11264229.103923621</v>
      </c>
      <c r="DMW34" s="65">
        <v>12115136.712366756</v>
      </c>
      <c r="DMX34" s="65">
        <v>13030322.466382608</v>
      </c>
      <c r="DMY34" s="65">
        <v>14014641.981266268</v>
      </c>
      <c r="DMZ34" s="65">
        <v>15073317.668829497</v>
      </c>
      <c r="DNA34" s="65">
        <v>16211966.44546169</v>
      </c>
      <c r="DNB34" s="65">
        <v>17436629.533276822</v>
      </c>
      <c r="DNC34" s="65">
        <v>18753804.512459505</v>
      </c>
      <c r="DND34" s="65">
        <v>20170479.794867288</v>
      </c>
      <c r="DNE34" s="65">
        <v>21694171.701792616</v>
      </c>
      <c r="DNF34" s="65">
        <v>23332964.342604328</v>
      </c>
      <c r="DNG34" s="65">
        <v>25095552.505849227</v>
      </c>
      <c r="DNH34" s="65">
        <v>26991287.790376879</v>
      </c>
      <c r="DNI34" s="65">
        <v>29030228.221241336</v>
      </c>
      <c r="DNJ34" s="65">
        <v>31223191.613622133</v>
      </c>
      <c r="DNK34" s="65">
        <v>33581812.967892587</v>
      </c>
      <c r="DNL34" s="65">
        <v>36118606.20035097</v>
      </c>
      <c r="DNM34" s="65">
        <v>38847030.537133582</v>
      </c>
      <c r="DNN34" s="65">
        <v>41781561.923569582</v>
      </c>
      <c r="DNO34" s="65">
        <v>44937769.827847719</v>
      </c>
      <c r="DNP34" s="65">
        <v>48332399.846484564</v>
      </c>
      <c r="DNQ34" s="65">
        <v>51983462.549866922</v>
      </c>
      <c r="DNR34" s="65">
        <v>55910329.039247282</v>
      </c>
      <c r="DNS34" s="65">
        <v>60133833.722180575</v>
      </c>
      <c r="DNT34" s="65">
        <v>3397715.4537191777</v>
      </c>
      <c r="DNU34" s="65">
        <v>3566772.698521215</v>
      </c>
      <c r="DNV34" s="65">
        <v>3744241.5812044558</v>
      </c>
      <c r="DNW34" s="65">
        <v>3930540.6324975155</v>
      </c>
      <c r="DNX34" s="65">
        <v>4126109.2076073387</v>
      </c>
      <c r="DNY34" s="65">
        <v>4331408.5223651035</v>
      </c>
      <c r="DNZ34" s="65">
        <v>4546922.7409267463</v>
      </c>
      <c r="DOA34" s="65">
        <v>4773160.1175932903</v>
      </c>
      <c r="DOB34" s="65">
        <v>5010654.1954437494</v>
      </c>
      <c r="DOC34" s="65">
        <v>5259965.0646073977</v>
      </c>
      <c r="DOD34" s="65">
        <v>5521680.683142826</v>
      </c>
      <c r="DOE34" s="65">
        <v>5796418.2636388503</v>
      </c>
      <c r="DOF34" s="65">
        <v>6084825.7288073516</v>
      </c>
      <c r="DOG34" s="65">
        <v>6387583.2395008132</v>
      </c>
      <c r="DOH34" s="65">
        <v>6705404.7987581212</v>
      </c>
      <c r="DOI34" s="65">
        <v>7039039.9356615236</v>
      </c>
      <c r="DOJ34" s="65">
        <v>7389275.4729758259</v>
      </c>
      <c r="DOK34" s="65">
        <v>7756937.3827385064</v>
      </c>
      <c r="DOL34" s="65">
        <v>8142892.7341768574</v>
      </c>
      <c r="DOM34" s="65">
        <v>8548051.7385459878</v>
      </c>
      <c r="DON34" s="65">
        <v>8973369.8957100939</v>
      </c>
      <c r="DOO34" s="65">
        <v>9419850.2475293614</v>
      </c>
      <c r="DOP34" s="65">
        <v>9888545.7433666997</v>
      </c>
      <c r="DOQ34" s="65">
        <v>10380561.723293032</v>
      </c>
      <c r="DOR34" s="65">
        <v>10897058.524847286</v>
      </c>
      <c r="DOS34" s="65">
        <v>11439254.219498735</v>
      </c>
      <c r="DOT34" s="65">
        <v>9737507.0826550554</v>
      </c>
      <c r="DOU34" s="65">
        <v>10473085.060291711</v>
      </c>
      <c r="DOV34" s="65">
        <v>11264229.103923621</v>
      </c>
      <c r="DOW34" s="65">
        <v>12115136.712366756</v>
      </c>
      <c r="DOX34" s="65">
        <v>13030322.466382608</v>
      </c>
      <c r="DOY34" s="78">
        <v>12613177.78313964</v>
      </c>
      <c r="DOZ34" s="78">
        <v>12058654.135063598</v>
      </c>
      <c r="DPA34" s="78">
        <v>11348376.511823183</v>
      </c>
      <c r="DPB34" s="78">
        <v>10461977.719966093</v>
      </c>
      <c r="DPC34" s="78">
        <v>9376902.2562297527</v>
      </c>
      <c r="DPD34" s="65">
        <v>9707419.9385811724</v>
      </c>
      <c r="DPE34" s="65">
        <v>10049587.730463635</v>
      </c>
      <c r="DPF34" s="65">
        <v>10403816.275722636</v>
      </c>
      <c r="DPG34" s="65">
        <v>10770530.692605598</v>
      </c>
      <c r="DPH34" s="65">
        <v>11150171.083956566</v>
      </c>
      <c r="DPI34" s="65">
        <v>11543193.065394275</v>
      </c>
      <c r="DPJ34" s="65">
        <v>11950068.312107481</v>
      </c>
      <c r="DPK34" s="65">
        <v>12371285.124923764</v>
      </c>
      <c r="DPL34" s="65">
        <v>12807349.016331168</v>
      </c>
      <c r="DPM34" s="65">
        <v>13258783.317155963</v>
      </c>
      <c r="DPN34" s="65">
        <v>13726129.804624638</v>
      </c>
      <c r="DPO34" s="65">
        <v>14209949.352563852</v>
      </c>
      <c r="DPP34" s="65">
        <v>14710822.604518693</v>
      </c>
      <c r="DPQ34" s="65">
        <v>15229350.67059703</v>
      </c>
      <c r="DPR34" s="65">
        <v>15766155.848876309</v>
      </c>
      <c r="DPS34" s="65">
        <v>16321882.372238526</v>
      </c>
      <c r="DPT34" s="65">
        <v>3397715.4537191777</v>
      </c>
      <c r="DPU34" s="65">
        <v>3566772.698521215</v>
      </c>
      <c r="DPV34" s="65">
        <v>3744241.5812044558</v>
      </c>
      <c r="DPW34" s="65">
        <v>3930540.6324975155</v>
      </c>
      <c r="DPX34" s="65">
        <v>4126109.2076073387</v>
      </c>
      <c r="DPY34" s="78">
        <v>3898267.6701285928</v>
      </c>
      <c r="DPZ34" s="78">
        <v>3637538.1927413968</v>
      </c>
      <c r="DQA34" s="78">
        <v>3341212.0823153034</v>
      </c>
      <c r="DQB34" s="78">
        <v>3006392.5172662497</v>
      </c>
      <c r="DQC34" s="78">
        <v>2629982.5323036988</v>
      </c>
      <c r="DQD34" s="65">
        <v>2722684.3337567565</v>
      </c>
      <c r="DQE34" s="65">
        <v>2818653.6945517822</v>
      </c>
      <c r="DQF34" s="65">
        <v>2918005.7898405632</v>
      </c>
      <c r="DQG34" s="65">
        <v>3020859.8544763946</v>
      </c>
      <c r="DQH34" s="65">
        <v>3127339.3261107123</v>
      </c>
      <c r="DQI34" s="65">
        <v>3237571.9933336051</v>
      </c>
      <c r="DQJ34" s="65">
        <v>3351690.1490359921</v>
      </c>
      <c r="DQK34" s="65">
        <v>3469830.7491775234</v>
      </c>
      <c r="DQL34" s="65">
        <v>3592135.5771507402</v>
      </c>
      <c r="DQM34" s="65">
        <v>3718751.4139387538</v>
      </c>
      <c r="DQN34" s="65">
        <v>3849830.214270656</v>
      </c>
      <c r="DQO34" s="65">
        <v>3985529.288986065</v>
      </c>
      <c r="DQP34" s="65">
        <v>4126011.4938276703</v>
      </c>
      <c r="DQQ34" s="65">
        <v>4271445.4248883491</v>
      </c>
      <c r="DQR34" s="65">
        <v>4422005.6209474178</v>
      </c>
      <c r="DQS34" s="65">
        <v>4577872.772938842</v>
      </c>
      <c r="DQT34" s="66">
        <v>83457627.606631815</v>
      </c>
      <c r="DQU34" s="66">
        <v>89762074.156672299</v>
      </c>
      <c r="DQV34" s="66">
        <v>96542762.932164699</v>
      </c>
      <c r="DQW34" s="66">
        <v>103835669.59814207</v>
      </c>
      <c r="DQX34" s="66">
        <v>111679487.44610031</v>
      </c>
      <c r="DQY34" s="66">
        <v>120115832.6853689</v>
      </c>
      <c r="DQZ34" s="66">
        <v>129189465.24233291</v>
      </c>
      <c r="DRA34" s="66">
        <v>138948526.23898029</v>
      </c>
      <c r="DRB34" s="66">
        <v>149444793.41074136</v>
      </c>
      <c r="DRC34" s="66">
        <v>160733955.81876788</v>
      </c>
      <c r="DRD34" s="66">
        <v>172875909.31416613</v>
      </c>
      <c r="DRE34" s="66">
        <v>185935074.32180169</v>
      </c>
      <c r="DRF34" s="66">
        <v>199980737.62971073</v>
      </c>
      <c r="DRG34" s="66">
        <v>215087419.99751866</v>
      </c>
      <c r="DRH34" s="66">
        <v>231335271.53425121</v>
      </c>
      <c r="DRI34" s="66">
        <v>248810496.94325742</v>
      </c>
      <c r="DRJ34" s="66">
        <v>267605812.89042595</v>
      </c>
      <c r="DRK34" s="66">
        <v>287820939.92231113</v>
      </c>
      <c r="DRL34" s="66">
        <v>309563131.54409206</v>
      </c>
      <c r="DRM34" s="66">
        <v>332947743.26444489</v>
      </c>
      <c r="DRN34" s="66">
        <v>358098844.62645501</v>
      </c>
      <c r="DRO34" s="66">
        <v>385149877.47176623</v>
      </c>
      <c r="DRP34" s="66">
        <v>414244363.93045443</v>
      </c>
      <c r="DRQ34" s="66">
        <v>445536667.89294505</v>
      </c>
      <c r="DRR34" s="66">
        <v>479192814.00404072</v>
      </c>
      <c r="DRS34" s="66">
        <v>515391368.52432179</v>
      </c>
      <c r="DRT34" s="66">
        <v>48550825.567409225</v>
      </c>
      <c r="DRU34" s="66">
        <v>50966527.798832424</v>
      </c>
      <c r="DRV34" s="66">
        <v>53502426.076413497</v>
      </c>
      <c r="DRW34" s="66">
        <v>56164500.892832391</v>
      </c>
      <c r="DRX34" s="66">
        <v>58959030.307068795</v>
      </c>
      <c r="DRY34" s="66">
        <v>61892604.750155956</v>
      </c>
      <c r="DRZ34" s="66">
        <v>64972142.567611933</v>
      </c>
      <c r="DSA34" s="66">
        <v>68204906.335202426</v>
      </c>
      <c r="DSB34" s="66">
        <v>71598519.986513019</v>
      </c>
      <c r="DSC34" s="66">
        <v>75160986.792723656</v>
      </c>
      <c r="DSD34" s="66">
        <v>78900708.236987472</v>
      </c>
      <c r="DSE34" s="66">
        <v>82826503.827926025</v>
      </c>
      <c r="DSF34" s="66">
        <v>86947631.898967803</v>
      </c>
      <c r="DSG34" s="66">
        <v>91273811.442581862</v>
      </c>
      <c r="DSH34" s="66">
        <v>95815245.030898735</v>
      </c>
      <c r="DSI34" s="66">
        <v>100582642.87677337</v>
      </c>
      <c r="DSJ34" s="66">
        <v>105587248.09203397</v>
      </c>
      <c r="DSK34" s="66">
        <v>110840863.20248397</v>
      </c>
      <c r="DSL34" s="66">
        <v>116355877.98218842</v>
      </c>
      <c r="DSM34" s="66">
        <v>122145298.67268765</v>
      </c>
      <c r="DSN34" s="66">
        <v>128222778.65604626</v>
      </c>
      <c r="DSO34" s="66">
        <v>134602650.65407506</v>
      </c>
      <c r="DSP34" s="66">
        <v>141299960.52966237</v>
      </c>
      <c r="DSQ34" s="66">
        <v>148330502.76992956</v>
      </c>
      <c r="DSR34" s="66">
        <v>155710857.7348918</v>
      </c>
      <c r="DSS34" s="66">
        <v>163458430.7594687</v>
      </c>
      <c r="DST34" s="65">
        <v>83457627.606631815</v>
      </c>
      <c r="DSU34" s="65">
        <v>89762074.156672299</v>
      </c>
      <c r="DSV34" s="65">
        <v>96542762.932164699</v>
      </c>
      <c r="DSW34" s="65">
        <v>103835669.59814207</v>
      </c>
      <c r="DSX34" s="65">
        <v>111679487.44610031</v>
      </c>
      <c r="DSY34" s="78">
        <v>108104249.41683201</v>
      </c>
      <c r="DSZ34" s="78">
        <v>103351572.19386633</v>
      </c>
      <c r="DTA34" s="78">
        <v>97263968.367286205</v>
      </c>
      <c r="DTB34" s="78">
        <v>89666876.046444818</v>
      </c>
      <c r="DTC34" s="78">
        <v>80366977.909383938</v>
      </c>
      <c r="DTD34" s="65">
        <v>83199758.560216665</v>
      </c>
      <c r="DTE34" s="65">
        <v>86132389.254244745</v>
      </c>
      <c r="DTF34" s="65">
        <v>89168389.512516588</v>
      </c>
      <c r="DTG34" s="65">
        <v>92311402.912395582</v>
      </c>
      <c r="DTH34" s="65">
        <v>95565201.460305452</v>
      </c>
      <c r="DTI34" s="65">
        <v>98933690.118606433</v>
      </c>
      <c r="DTJ34" s="65">
        <v>102420911.49203505</v>
      </c>
      <c r="DTK34" s="65">
        <v>106031050.67933191</v>
      </c>
      <c r="DTL34" s="65">
        <v>109768440.29587993</v>
      </c>
      <c r="DTM34" s="65">
        <v>113637565.67338088</v>
      </c>
      <c r="DTN34" s="65">
        <v>117643070.2428105</v>
      </c>
      <c r="DTO34" s="65">
        <v>121789761.10711233</v>
      </c>
      <c r="DTP34" s="65">
        <v>126082614.81031826</v>
      </c>
      <c r="DTQ34" s="65">
        <v>130526783.31001945</v>
      </c>
      <c r="DTR34" s="65">
        <v>135127600.16035527</v>
      </c>
      <c r="DTS34" s="65">
        <v>139890586.91294062</v>
      </c>
      <c r="DTT34" s="65">
        <v>48550825.567409225</v>
      </c>
      <c r="DTU34" s="65">
        <v>50966527.798832424</v>
      </c>
      <c r="DTV34" s="65">
        <v>53502426.076413497</v>
      </c>
      <c r="DTW34" s="65">
        <v>56164500.892832391</v>
      </c>
      <c r="DTX34" s="65">
        <v>58959030.307068795</v>
      </c>
      <c r="DTY34" s="78">
        <v>55703344.27514036</v>
      </c>
      <c r="DTZ34" s="78">
        <v>51977714.054089546</v>
      </c>
      <c r="DUA34" s="78">
        <v>47743434.434641697</v>
      </c>
      <c r="DUB34" s="78">
        <v>42959111.991907813</v>
      </c>
      <c r="DUC34" s="78">
        <v>37580493.396361828</v>
      </c>
      <c r="DUD34" s="65">
        <v>38905133.159001581</v>
      </c>
      <c r="DUE34" s="65">
        <v>40276463.913221993</v>
      </c>
      <c r="DUF34" s="65">
        <v>41696131.426239371</v>
      </c>
      <c r="DUG34" s="65">
        <v>43165839.475383744</v>
      </c>
      <c r="DUH34" s="65">
        <v>44687351.892843217</v>
      </c>
      <c r="DUI34" s="65">
        <v>46262494.682481676</v>
      </c>
      <c r="DUJ34" s="65">
        <v>47893158.211270206</v>
      </c>
      <c r="DUK34" s="65">
        <v>49581299.477962226</v>
      </c>
      <c r="DUL34" s="65">
        <v>51328944.461735025</v>
      </c>
      <c r="DUM34" s="65">
        <v>53138190.553616412</v>
      </c>
      <c r="DUN34" s="65">
        <v>55011209.073614419</v>
      </c>
      <c r="DUO34" s="65">
        <v>56950247.876570985</v>
      </c>
      <c r="DUP34" s="65">
        <v>58957634.04986693</v>
      </c>
      <c r="DUQ34" s="65">
        <v>61035776.706215821</v>
      </c>
      <c r="DUR34" s="65">
        <v>63187169.874898434</v>
      </c>
      <c r="DUS34" s="65">
        <v>65414395.494907625</v>
      </c>
      <c r="DUT34" s="65">
        <v>0</v>
      </c>
      <c r="DUU34" s="65">
        <v>0</v>
      </c>
      <c r="DUV34" s="65">
        <v>0</v>
      </c>
      <c r="DUW34" s="65">
        <v>0</v>
      </c>
      <c r="DUX34" s="65">
        <v>0</v>
      </c>
      <c r="DUY34" s="65">
        <v>719823.8656093278</v>
      </c>
      <c r="DUZ34" s="65">
        <v>1548399.7103083872</v>
      </c>
      <c r="DVA34" s="65">
        <v>2498050.3329660967</v>
      </c>
      <c r="DVB34" s="65">
        <v>3582339.6960461028</v>
      </c>
      <c r="DVC34" s="65">
        <v>4816190.1235455377</v>
      </c>
      <c r="DVD34" s="65">
        <v>5180008.4356576465</v>
      </c>
      <c r="DVE34" s="65">
        <v>5571309.8331199363</v>
      </c>
      <c r="DVF34" s="65">
        <v>5992170.4070889559</v>
      </c>
      <c r="DVG34" s="65">
        <v>6444823.0780741144</v>
      </c>
      <c r="DVH34" s="65">
        <v>6931669.4429348027</v>
      </c>
      <c r="DVI34" s="65">
        <v>7455292.5168077862</v>
      </c>
      <c r="DVJ34" s="65">
        <v>8018470.4375685817</v>
      </c>
      <c r="DVK34" s="65">
        <v>8624191.2055372335</v>
      </c>
      <c r="DVL34" s="65">
        <v>9275668.5366316326</v>
      </c>
      <c r="DVM34" s="65">
        <v>9976358.9130788986</v>
      </c>
      <c r="DVN34" s="65">
        <v>10729979.92214923</v>
      </c>
      <c r="DVO34" s="65">
        <v>11540529.980210338</v>
      </c>
      <c r="DVP34" s="65">
        <v>12412309.546750454</v>
      </c>
      <c r="DVQ34" s="65">
        <v>13349943.940923277</v>
      </c>
      <c r="DVR34" s="65">
        <v>14358407.881670378</v>
      </c>
      <c r="DVS34" s="65">
        <v>15443051.881621294</v>
      </c>
      <c r="DVT34" s="64">
        <v>0</v>
      </c>
      <c r="DVU34" s="64">
        <v>0</v>
      </c>
      <c r="DVV34" s="64">
        <v>0</v>
      </c>
      <c r="DVW34" s="64">
        <v>0</v>
      </c>
      <c r="DVX34" s="64">
        <v>0</v>
      </c>
      <c r="DVY34" s="64">
        <v>2575302.3460913585</v>
      </c>
      <c r="DVZ34" s="64">
        <v>5406878.9594618455</v>
      </c>
      <c r="DWA34" s="64">
        <v>8513856.6720063053</v>
      </c>
      <c r="DWB34" s="64">
        <v>11916631.219013052</v>
      </c>
      <c r="DWC34" s="64">
        <v>15636946.158850672</v>
      </c>
      <c r="DWD34" s="64">
        <v>16414980.420618955</v>
      </c>
      <c r="DWE34" s="64">
        <v>17231726.672972608</v>
      </c>
      <c r="DWF34" s="64">
        <v>18089111.075579301</v>
      </c>
      <c r="DWG34" s="64">
        <v>18989155.626398887</v>
      </c>
      <c r="DWH34" s="64">
        <v>19933982.930228032</v>
      </c>
      <c r="DWI34" s="64">
        <v>20925821.204509169</v>
      </c>
      <c r="DWJ34" s="64">
        <v>21967009.534209352</v>
      </c>
      <c r="DWK34" s="64">
        <v>23060003.388161566</v>
      </c>
      <c r="DWL34" s="64">
        <v>24207380.409878004</v>
      </c>
      <c r="DWM34" s="64">
        <v>25411846.496491939</v>
      </c>
      <c r="DWN34" s="64">
        <v>26676242.18016424</v>
      </c>
      <c r="DWO34" s="64">
        <v>28003549.327004328</v>
      </c>
      <c r="DWP34" s="64">
        <v>29396898.169303402</v>
      </c>
      <c r="DWQ34" s="64">
        <v>30859574.687664744</v>
      </c>
      <c r="DWR34" s="64">
        <v>32395028.360440273</v>
      </c>
      <c r="DWS34" s="64">
        <v>34006880.298749343</v>
      </c>
      <c r="DWT34" s="65">
        <v>0</v>
      </c>
      <c r="DWU34" s="65">
        <v>0</v>
      </c>
      <c r="DWV34" s="65">
        <v>0</v>
      </c>
      <c r="DWW34" s="65">
        <v>0</v>
      </c>
      <c r="DWX34" s="65">
        <v>0</v>
      </c>
      <c r="DWY34" s="65">
        <v>1481990.3115486158</v>
      </c>
      <c r="DWZ34" s="65">
        <v>3187881.7565172678</v>
      </c>
      <c r="DXA34" s="65">
        <v>5143044.8031654926</v>
      </c>
      <c r="DXB34" s="65">
        <v>7375405.2565655056</v>
      </c>
      <c r="DXC34" s="65">
        <v>9915685.5484760981</v>
      </c>
      <c r="DXD34" s="65">
        <v>10664723.24988338</v>
      </c>
      <c r="DXE34" s="65">
        <v>11470343.774070447</v>
      </c>
      <c r="DXF34" s="65">
        <v>12336821.426359601</v>
      </c>
      <c r="DXG34" s="65">
        <v>13268753.396034932</v>
      </c>
      <c r="DXH34" s="65">
        <v>14271084.147218699</v>
      </c>
      <c r="DXI34" s="65">
        <v>15349131.652251313</v>
      </c>
      <c r="DXJ34" s="65">
        <v>16508615.606758827</v>
      </c>
      <c r="DXK34" s="65">
        <v>17755687.776106056</v>
      </c>
      <c r="DXL34" s="65">
        <v>19096964.634241581</v>
      </c>
      <c r="DXM34" s="65">
        <v>20539562.468103599</v>
      </c>
      <c r="DXN34" s="65">
        <v>22091135.133836634</v>
      </c>
      <c r="DXO34" s="65">
        <v>23759914.665138911</v>
      </c>
      <c r="DXP34" s="65">
        <v>25554754.949192084</v>
      </c>
      <c r="DXQ34" s="65">
        <v>27485178.701900844</v>
      </c>
      <c r="DXR34" s="65">
        <v>29561427.991674278</v>
      </c>
      <c r="DXS34" s="65">
        <v>31794518.579808522</v>
      </c>
      <c r="DXT34" s="65">
        <v>0</v>
      </c>
      <c r="DXU34" s="65">
        <v>0</v>
      </c>
      <c r="DXV34" s="65">
        <v>0</v>
      </c>
      <c r="DXW34" s="65">
        <v>0</v>
      </c>
      <c r="DXX34" s="65">
        <v>0</v>
      </c>
      <c r="DXY34" s="65">
        <v>4119228.5559760937</v>
      </c>
      <c r="DXZ34" s="65">
        <v>8648371.0319780204</v>
      </c>
      <c r="DYA34" s="65">
        <v>13618021.036653787</v>
      </c>
      <c r="DYB34" s="65">
        <v>19060801.805619679</v>
      </c>
      <c r="DYC34" s="65">
        <v>25011492.434493899</v>
      </c>
      <c r="DYD34" s="65">
        <v>26255968.040811695</v>
      </c>
      <c r="DYE34" s="65">
        <v>27562363.963910926</v>
      </c>
      <c r="DYF34" s="65">
        <v>28933761.120453052</v>
      </c>
      <c r="DYG34" s="65">
        <v>30373393.721655682</v>
      </c>
      <c r="DYH34" s="65">
        <v>31884656.900639661</v>
      </c>
      <c r="DYI34" s="65">
        <v>33471114.719283678</v>
      </c>
      <c r="DYJ34" s="65">
        <v>35136508.573469177</v>
      </c>
      <c r="DYK34" s="65">
        <v>36884766.016537808</v>
      </c>
      <c r="DYL34" s="65">
        <v>38720010.021770239</v>
      </c>
      <c r="DYM34" s="65">
        <v>40646568.70573023</v>
      </c>
      <c r="DYN34" s="65">
        <v>42668985.535404928</v>
      </c>
      <c r="DYO34" s="65">
        <v>44792030.043213129</v>
      </c>
      <c r="DYP34" s="65">
        <v>47020709.075151138</v>
      </c>
      <c r="DYQ34" s="65">
        <v>49360278.598603122</v>
      </c>
      <c r="DYR34" s="65">
        <v>51816256.097662553</v>
      </c>
      <c r="DYS34" s="65">
        <v>54394433.585197262</v>
      </c>
      <c r="DYT34" s="67">
        <v>1298.9000000000001</v>
      </c>
      <c r="DYU34" s="68">
        <f ca="1">10000000*'Country Model'!$DYT$8/57000</f>
        <v>59385.964912280702</v>
      </c>
      <c r="DYV34" s="68">
        <f ca="1">10000000*'Country Model'!$DYT$8/57000</f>
        <v>59385.964912280702</v>
      </c>
      <c r="DYW34" s="38">
        <f ca="1">'Country Model'!$DYT$8/(220*8)</f>
        <v>0.19232954545454545</v>
      </c>
      <c r="DYX34" s="38">
        <f ca="1">'Country Model'!$DYT$8/(220*8)</f>
        <v>0.19232954545454545</v>
      </c>
      <c r="DYY34" s="25">
        <v>5.3999999999999999E-2</v>
      </c>
      <c r="DYZ34" s="25">
        <f t="shared" si="21"/>
        <v>5.3999999999999999E-2</v>
      </c>
      <c r="DZA34" s="25">
        <f t="shared" si="22"/>
        <v>0.05</v>
      </c>
      <c r="DZB34" s="25">
        <v>0.09</v>
      </c>
      <c r="DZC34" s="25">
        <v>0.05</v>
      </c>
      <c r="DZD34" s="25">
        <v>0.03</v>
      </c>
      <c r="DZE34" s="25">
        <v>0</v>
      </c>
      <c r="DZF34" s="25">
        <v>0.12</v>
      </c>
      <c r="DZG34" s="25">
        <v>0.15</v>
      </c>
      <c r="DZH34" s="25">
        <v>0.13</v>
      </c>
      <c r="DZI34" s="25">
        <v>0.13</v>
      </c>
      <c r="DZJ34" s="25">
        <v>7.0000000000000007E-2</v>
      </c>
      <c r="DZK34" s="25">
        <v>0.1</v>
      </c>
      <c r="DZL34" s="46">
        <v>0.67</v>
      </c>
      <c r="DZM34" s="46">
        <v>0.33</v>
      </c>
      <c r="DZN34" s="46">
        <v>0.33</v>
      </c>
      <c r="DZO34" s="46">
        <v>0.33</v>
      </c>
      <c r="DZP34" s="46">
        <v>0.17</v>
      </c>
      <c r="DZQ34" s="46">
        <v>1</v>
      </c>
      <c r="DZR34" s="46">
        <v>0.5</v>
      </c>
      <c r="DZS34" s="46">
        <v>0.33</v>
      </c>
      <c r="DZT34" s="46">
        <v>0.5</v>
      </c>
      <c r="DZU34" s="46">
        <v>0.17</v>
      </c>
      <c r="DZW34" s="69">
        <v>0</v>
      </c>
      <c r="DZX34" s="69">
        <v>1</v>
      </c>
      <c r="DZY34" s="69">
        <v>2</v>
      </c>
      <c r="DZZ34" s="69">
        <v>3</v>
      </c>
      <c r="EAA34" s="69">
        <v>4</v>
      </c>
      <c r="EAB34" s="69">
        <v>5</v>
      </c>
      <c r="EAC34" s="69">
        <v>6</v>
      </c>
      <c r="EAD34" s="69">
        <v>7</v>
      </c>
      <c r="EAE34" s="69">
        <v>8</v>
      </c>
      <c r="EAF34" s="69">
        <v>9</v>
      </c>
      <c r="EAG34" s="69">
        <v>10</v>
      </c>
      <c r="EAH34" s="69">
        <v>11</v>
      </c>
      <c r="EAI34" s="69">
        <v>12</v>
      </c>
      <c r="EAJ34" s="69">
        <v>13</v>
      </c>
      <c r="EAK34" s="69">
        <v>14</v>
      </c>
      <c r="EAL34" s="69">
        <v>15</v>
      </c>
      <c r="EAM34" s="69">
        <v>16</v>
      </c>
      <c r="EAN34" s="69">
        <v>17</v>
      </c>
      <c r="EAO34" s="69">
        <v>18</v>
      </c>
      <c r="EAP34" s="69">
        <v>19</v>
      </c>
      <c r="EAQ34" s="69">
        <v>20</v>
      </c>
      <c r="EAR34" s="69">
        <v>21</v>
      </c>
      <c r="EAS34" s="69">
        <v>22</v>
      </c>
      <c r="EAT34" s="69">
        <v>23</v>
      </c>
      <c r="EAU34" s="69">
        <v>24</v>
      </c>
      <c r="EAV34" s="69">
        <v>25</v>
      </c>
      <c r="EAW34" s="69">
        <v>26</v>
      </c>
      <c r="EAX34" s="69">
        <v>27</v>
      </c>
      <c r="EAY34" s="69">
        <v>28</v>
      </c>
      <c r="EAZ34" s="69">
        <v>29</v>
      </c>
      <c r="EBA34" s="69">
        <v>30</v>
      </c>
      <c r="EBB34" s="69">
        <v>31</v>
      </c>
      <c r="EBC34" s="69">
        <v>32</v>
      </c>
      <c r="EBD34" s="69">
        <v>33</v>
      </c>
      <c r="EBE34" s="69">
        <v>34</v>
      </c>
      <c r="EBF34" s="69">
        <v>35</v>
      </c>
      <c r="EBG34" s="69">
        <v>36</v>
      </c>
      <c r="EBH34" s="69">
        <v>37</v>
      </c>
      <c r="EBI34" s="69">
        <v>38</v>
      </c>
      <c r="EBJ34" s="69">
        <v>39</v>
      </c>
      <c r="EBK34" s="69">
        <v>40</v>
      </c>
      <c r="EBL34" s="69">
        <v>41</v>
      </c>
      <c r="EBM34" s="69">
        <v>42</v>
      </c>
      <c r="EBO34" s="70">
        <v>1941801.3878935173</v>
      </c>
      <c r="EBP34" s="70">
        <v>1981486.1473813364</v>
      </c>
      <c r="EBQ34" s="70">
        <v>2021981.9476611875</v>
      </c>
      <c r="EBR34" s="70">
        <v>2063305.3640424546</v>
      </c>
      <c r="EBS34" s="70">
        <v>2105473.310585524</v>
      </c>
      <c r="EBT34" s="70">
        <v>2148503.0470248675</v>
      </c>
      <c r="EBU34" s="70">
        <v>2192412.1858336115</v>
      </c>
      <c r="EBV34" s="70">
        <v>2237218.6994324895</v>
      </c>
      <c r="EBW34" s="70">
        <v>2282940.9275461189</v>
      </c>
      <c r="EBX34" s="70">
        <v>2329597.5847096238</v>
      </c>
      <c r="EBY34" s="70">
        <v>2377207.7679286688</v>
      </c>
      <c r="EBZ34" s="70">
        <v>2425790.9644960398</v>
      </c>
      <c r="ECA34" s="70">
        <v>2475367.0599679775</v>
      </c>
      <c r="ECB34" s="70">
        <v>2525956.3463035198</v>
      </c>
      <c r="ECC34" s="70">
        <v>2577579.5301701915</v>
      </c>
      <c r="ECD34" s="70">
        <v>2630257.7414194355</v>
      </c>
      <c r="ECE34" s="70">
        <v>2684012.5417352589</v>
      </c>
      <c r="ECF34" s="70">
        <v>2738865.9334596316</v>
      </c>
      <c r="ECG34" s="70">
        <v>2794840.3685982511</v>
      </c>
      <c r="ECH34" s="70">
        <v>2851958.7580103572</v>
      </c>
      <c r="ECI34" s="70">
        <v>2910244.4807863608</v>
      </c>
      <c r="ECJ34" s="70">
        <v>2969721.3938171249</v>
      </c>
      <c r="ECK34" s="70">
        <v>3030413.8415588127</v>
      </c>
      <c r="ECL34" s="70">
        <v>3092346.6659972994</v>
      </c>
      <c r="ECM34" s="70">
        <v>3155545.2168162321</v>
      </c>
      <c r="ECN34" s="70">
        <v>3220035.3617728888</v>
      </c>
      <c r="ECO34" s="70">
        <v>11378917.78433721</v>
      </c>
      <c r="ECP34" s="70">
        <v>11333101.46233017</v>
      </c>
      <c r="ECQ34" s="70">
        <v>11287469.616158361</v>
      </c>
      <c r="ECR34" s="70">
        <v>11242021.503044263</v>
      </c>
      <c r="ECS34" s="70">
        <v>11196756.3832011</v>
      </c>
      <c r="ECT34" s="70">
        <v>11151673.519820785</v>
      </c>
      <c r="ECU34" s="70">
        <v>11106772.179061934</v>
      </c>
      <c r="ECV34" s="70">
        <v>11062051.630037917</v>
      </c>
      <c r="ECW34" s="70">
        <v>11017511.144804962</v>
      </c>
      <c r="ECX34" s="70">
        <v>10973149.998350302</v>
      </c>
      <c r="ECY34" s="70">
        <v>10928967.468580382</v>
      </c>
      <c r="ECZ34" s="70">
        <v>10884962.8363091</v>
      </c>
      <c r="EDA34" s="70">
        <v>10841135.385246096</v>
      </c>
      <c r="EDB34" s="70">
        <v>10797484.401985101</v>
      </c>
      <c r="EDC34" s="70">
        <v>10754009.175992323</v>
      </c>
      <c r="EDD34" s="70">
        <v>10710708.999594869</v>
      </c>
      <c r="EDE34" s="70">
        <v>10667583.167969247</v>
      </c>
      <c r="EDF34" s="70">
        <v>10624630.979129875</v>
      </c>
      <c r="EDG34" s="70">
        <v>10581851.733917665</v>
      </c>
      <c r="EDH34" s="70">
        <v>10539244.73598863</v>
      </c>
      <c r="EDI34" s="70">
        <v>10496809.291802568</v>
      </c>
      <c r="EDJ34" s="70">
        <v>10454544.710611757</v>
      </c>
      <c r="EDK34" s="70">
        <v>10412450.304449715</v>
      </c>
      <c r="EDL34" s="70">
        <v>10370525.388120009</v>
      </c>
      <c r="EDM34" s="70">
        <v>10328769.27918509</v>
      </c>
      <c r="EDN34" s="70">
        <v>10287181.297955193</v>
      </c>
      <c r="EDO34" s="71">
        <v>1941801.3878935173</v>
      </c>
      <c r="EDP34" s="71">
        <v>1981486.1473813364</v>
      </c>
      <c r="EDQ34" s="71">
        <v>2021981.9476611875</v>
      </c>
      <c r="EDR34" s="71">
        <v>2063305.3640424546</v>
      </c>
      <c r="EDS34" s="71">
        <v>2105473.310585524</v>
      </c>
      <c r="EDT34" s="79">
        <v>1933652.7423223809</v>
      </c>
      <c r="EDU34" s="79">
        <v>1753929.7486668893</v>
      </c>
      <c r="EDV34" s="79">
        <v>1566053.0896027428</v>
      </c>
      <c r="EDW34" s="79">
        <v>1369764.5565276712</v>
      </c>
      <c r="EDX34" s="79">
        <v>1164798.7923548119</v>
      </c>
      <c r="EDY34" s="71">
        <v>1205855.6986480467</v>
      </c>
      <c r="EDZ34" s="71">
        <v>1248359.7815398797</v>
      </c>
      <c r="EEA34" s="71">
        <v>1292362.0512085396</v>
      </c>
      <c r="EEB34" s="71">
        <v>1337915.3158424532</v>
      </c>
      <c r="EEC34" s="71">
        <v>1385074.2450166298</v>
      </c>
      <c r="EED34" s="71">
        <v>1433895.4353029416</v>
      </c>
      <c r="EEE34" s="71">
        <v>1484437.4781930384</v>
      </c>
      <c r="EEF34" s="71">
        <v>1536761.0304154141</v>
      </c>
      <c r="EEG34" s="71">
        <v>1590928.8867310146</v>
      </c>
      <c r="EEH34" s="71">
        <v>1647006.0552947493</v>
      </c>
      <c r="EEI34" s="71">
        <v>1705059.8356733508</v>
      </c>
      <c r="EEJ34" s="71">
        <v>1765159.8996132135</v>
      </c>
      <c r="EEK34" s="71">
        <v>1827378.374655141</v>
      </c>
      <c r="EEL34" s="71">
        <v>1891789.9306963545</v>
      </c>
      <c r="EEM34" s="71">
        <v>1958471.8696036413</v>
      </c>
      <c r="EEN34" s="71">
        <v>2027504.2179851972</v>
      </c>
      <c r="EEO34" s="71">
        <v>11378917.78433721</v>
      </c>
      <c r="EEP34" s="71">
        <v>11333101.46233017</v>
      </c>
      <c r="EEQ34" s="71">
        <v>11287469.616158361</v>
      </c>
      <c r="EER34" s="71">
        <v>11242021.503044263</v>
      </c>
      <c r="EES34" s="71">
        <v>11196756.3832011</v>
      </c>
      <c r="EET34" s="79">
        <v>10036506.167838706</v>
      </c>
      <c r="EEU34" s="79">
        <v>8885417.7432495467</v>
      </c>
      <c r="EEV34" s="79">
        <v>7743436.1410265416</v>
      </c>
      <c r="EEW34" s="79">
        <v>6610506.6868829774</v>
      </c>
      <c r="EEX34" s="79">
        <v>5486574.9991751509</v>
      </c>
      <c r="EEY34" s="71">
        <v>5679966.1643192517</v>
      </c>
      <c r="EEZ34" s="71">
        <v>5880173.9942790912</v>
      </c>
      <c r="EFA34" s="71">
        <v>6087438.7633152632</v>
      </c>
      <c r="EFB34" s="71">
        <v>6302009.2148916824</v>
      </c>
      <c r="EFC34" s="71">
        <v>6524142.8601986337</v>
      </c>
      <c r="EFD34" s="71">
        <v>6754106.287198185</v>
      </c>
      <c r="EFE34" s="71">
        <v>6992175.4805628471</v>
      </c>
      <c r="EFF34" s="71">
        <v>7238636.1528914589</v>
      </c>
      <c r="EFG34" s="71">
        <v>7493784.0875997879</v>
      </c>
      <c r="EFH34" s="71">
        <v>7757925.4938973635</v>
      </c>
      <c r="EFI34" s="71">
        <v>8031377.3742765598</v>
      </c>
      <c r="EFJ34" s="71">
        <v>8314467.904954955</v>
      </c>
      <c r="EFK34" s="71">
        <v>8607536.829727551</v>
      </c>
      <c r="EFL34" s="71">
        <v>8910935.8677015193</v>
      </c>
      <c r="EFM34" s="71">
        <v>9225029.1354028136</v>
      </c>
      <c r="EFN34" s="71">
        <v>9550193.5837612227</v>
      </c>
      <c r="EFO34" s="70">
        <v>0</v>
      </c>
      <c r="EFP34" s="70">
        <v>0</v>
      </c>
      <c r="EFQ34" s="70">
        <v>0</v>
      </c>
      <c r="EFR34" s="70">
        <v>0</v>
      </c>
      <c r="EFS34" s="70">
        <v>0</v>
      </c>
      <c r="EFT34" s="70">
        <v>214850.30470248661</v>
      </c>
      <c r="EFU34" s="70">
        <v>438482.43716672226</v>
      </c>
      <c r="EFV34" s="70">
        <v>671165.60982974665</v>
      </c>
      <c r="EFW34" s="70">
        <v>913176.37101844768</v>
      </c>
      <c r="EFX34" s="70">
        <v>1164798.7923548119</v>
      </c>
      <c r="EFY34" s="70">
        <v>1171352.0692806221</v>
      </c>
      <c r="EFZ34" s="70">
        <v>1177431.18295616</v>
      </c>
      <c r="EGA34" s="70">
        <v>1183005.0087594378</v>
      </c>
      <c r="EGB34" s="70">
        <v>1188041.0304610666</v>
      </c>
      <c r="EGC34" s="70">
        <v>1192505.2851535617</v>
      </c>
      <c r="EGD34" s="70">
        <v>1196362.3061164939</v>
      </c>
      <c r="EGE34" s="70">
        <v>1199575.0635422205</v>
      </c>
      <c r="EGF34" s="70">
        <v>1202104.9030442175</v>
      </c>
      <c r="EGG34" s="70">
        <v>1203911.4818672366</v>
      </c>
      <c r="EGH34" s="70">
        <v>1204952.7027156078</v>
      </c>
      <c r="EGI34" s="70">
        <v>1205184.64511301</v>
      </c>
      <c r="EGJ34" s="70">
        <v>1204561.4942039114</v>
      </c>
      <c r="EGK34" s="70">
        <v>1203035.4669036716</v>
      </c>
      <c r="EGL34" s="70">
        <v>1200556.7353009449</v>
      </c>
      <c r="EGM34" s="70">
        <v>1197073.3472125907</v>
      </c>
      <c r="EGN34" s="70">
        <v>1192531.1437876916</v>
      </c>
      <c r="EGO34" s="70">
        <v>0</v>
      </c>
      <c r="EGP34" s="70">
        <v>0</v>
      </c>
      <c r="EGQ34" s="70">
        <v>0</v>
      </c>
      <c r="EGR34" s="70">
        <v>0</v>
      </c>
      <c r="EGS34" s="70">
        <v>0</v>
      </c>
      <c r="EGT34" s="70">
        <v>1115167.3519820794</v>
      </c>
      <c r="EGU34" s="70">
        <v>2221354.4358123876</v>
      </c>
      <c r="EGV34" s="70">
        <v>3318615.4890113752</v>
      </c>
      <c r="EGW34" s="70">
        <v>4407004.4579219846</v>
      </c>
      <c r="EGX34" s="70">
        <v>5486574.9991751509</v>
      </c>
      <c r="EGY34" s="70">
        <v>5249001.3042611303</v>
      </c>
      <c r="EGZ34" s="70">
        <v>5004788.8420300083</v>
      </c>
      <c r="EHA34" s="70">
        <v>4753696.621930833</v>
      </c>
      <c r="EHB34" s="70">
        <v>4495475.187093419</v>
      </c>
      <c r="EHC34" s="70">
        <v>4229866.3157936893</v>
      </c>
      <c r="EHD34" s="70">
        <v>3956602.7123966841</v>
      </c>
      <c r="EHE34" s="70">
        <v>3675407.6874064002</v>
      </c>
      <c r="EHF34" s="70">
        <v>3385994.8262384161</v>
      </c>
      <c r="EHG34" s="70">
        <v>3088067.6463178769</v>
      </c>
      <c r="EHH34" s="70">
        <v>2781319.2420912664</v>
      </c>
      <c r="EHI34" s="70">
        <v>2465431.9175260086</v>
      </c>
      <c r="EHJ34" s="70">
        <v>2140076.8056568019</v>
      </c>
      <c r="EHK34" s="70">
        <v>1804913.4747221638</v>
      </c>
      <c r="EHL34" s="70">
        <v>1459589.5204184894</v>
      </c>
      <c r="EHM34" s="70">
        <v>1103740.1437822767</v>
      </c>
      <c r="EHN34" s="70">
        <v>736987.71419396996</v>
      </c>
      <c r="EHO34" s="70">
        <f t="shared" si="23"/>
        <v>30371610.529460516</v>
      </c>
      <c r="EHP34" s="70">
        <f t="shared" si="24"/>
        <v>59819595.092012733</v>
      </c>
      <c r="EHQ34" s="70">
        <f t="shared" si="25"/>
        <v>2336277.7330354243</v>
      </c>
      <c r="EHR34" s="70">
        <f t="shared" si="26"/>
        <v>2600851.9605222926</v>
      </c>
      <c r="EHS34" s="70">
        <f t="shared" si="27"/>
        <v>142667204.62602916</v>
      </c>
      <c r="EHT34" s="70">
        <f t="shared" si="28"/>
        <v>247430795.51515886</v>
      </c>
      <c r="EHU34" s="70">
        <f t="shared" si="29"/>
        <v>10974400.355848398</v>
      </c>
      <c r="EHV34" s="70">
        <f t="shared" si="30"/>
        <v>10757860.674572125</v>
      </c>
      <c r="EHW34" s="70">
        <f t="shared" si="31"/>
        <v>173038815.15548968</v>
      </c>
      <c r="EHX34" s="70">
        <f t="shared" si="31"/>
        <v>307250390.6071716</v>
      </c>
      <c r="EHY34" s="70">
        <f t="shared" si="31"/>
        <v>13310678.088883823</v>
      </c>
      <c r="EHZ34" s="70">
        <f t="shared" si="31"/>
        <v>13358712.635094417</v>
      </c>
      <c r="EIA34" s="70">
        <f t="shared" si="32"/>
        <v>19860440.131660964</v>
      </c>
      <c r="EIB34" s="70">
        <f t="shared" si="33"/>
        <v>37294937.710522078</v>
      </c>
      <c r="EIC34" s="70">
        <f t="shared" si="64"/>
        <v>24285078.444732219</v>
      </c>
      <c r="EID34" s="70">
        <f t="shared" si="64"/>
        <v>24116573.309666544</v>
      </c>
      <c r="EIE34" s="70">
        <f t="shared" si="34"/>
        <v>98429056.908620402</v>
      </c>
      <c r="EIF34" s="70">
        <f t="shared" si="35"/>
        <v>180551118.8193965</v>
      </c>
      <c r="EIG34" s="70">
        <f t="shared" si="65"/>
        <v>37595756.533616044</v>
      </c>
      <c r="EIH34" s="70">
        <f t="shared" si="65"/>
        <v>37475285.944760963</v>
      </c>
      <c r="EII34" s="70">
        <f t="shared" si="65"/>
        <v>118289497.04028137</v>
      </c>
      <c r="EIJ34" s="70">
        <f t="shared" si="65"/>
        <v>217846056.52991858</v>
      </c>
      <c r="EIK34" s="70">
        <f t="shared" si="65"/>
        <v>61880834.978348263</v>
      </c>
      <c r="EIL34" s="70">
        <f t="shared" si="65"/>
        <v>61591859.254427508</v>
      </c>
      <c r="EIM34" s="70">
        <f t="shared" si="36"/>
        <v>10511170.397799551</v>
      </c>
      <c r="EIN34" s="70">
        <f t="shared" si="36"/>
        <v>22524657.381490655</v>
      </c>
      <c r="EIO34" s="70">
        <f t="shared" si="37"/>
        <v>808551.56906150398</v>
      </c>
      <c r="EIP34" s="70">
        <f t="shared" si="38"/>
        <v>979332.92963002843</v>
      </c>
      <c r="EIQ34" s="70">
        <f t="shared" si="66"/>
        <v>44238147.717408761</v>
      </c>
      <c r="EIR34" s="70">
        <f t="shared" si="66"/>
        <v>66879676.695762366</v>
      </c>
      <c r="EIS34" s="70">
        <f t="shared" si="39"/>
        <v>3402934.4398006741</v>
      </c>
      <c r="EIT34" s="70">
        <f t="shared" si="40"/>
        <v>2907812.0302505377</v>
      </c>
      <c r="EIU34" s="70">
        <f t="shared" si="67"/>
        <v>54749318.115208313</v>
      </c>
      <c r="EIV34" s="70">
        <f t="shared" si="67"/>
        <v>89404334.077253014</v>
      </c>
      <c r="EIW34" s="70">
        <f t="shared" si="41"/>
        <v>4211486.0088621778</v>
      </c>
      <c r="EIX34" s="70">
        <f t="shared" si="42"/>
        <v>3887144.9598805658</v>
      </c>
      <c r="EIY34" s="70">
        <v>366.23949292308981</v>
      </c>
      <c r="EIZ34" s="70">
        <v>393.90547593581658</v>
      </c>
      <c r="EJA34" s="70">
        <v>423.66136632022386</v>
      </c>
      <c r="EJB34" s="70">
        <v>455.66503711556686</v>
      </c>
      <c r="EJC34" s="70">
        <v>490.08628719899281</v>
      </c>
      <c r="EJD34" s="70">
        <v>527.10774217153175</v>
      </c>
      <c r="EJE34" s="70">
        <v>566.92582329763457</v>
      </c>
      <c r="EJF34" s="70">
        <v>609.75178963906967</v>
      </c>
      <c r="EJG34" s="70">
        <v>655.81285891233028</v>
      </c>
      <c r="EJH34" s="70">
        <v>705.35341301638061</v>
      </c>
      <c r="EJI34" s="70">
        <v>758.63629462679717</v>
      </c>
      <c r="EJJ34" s="70">
        <v>815.94420173552214</v>
      </c>
      <c r="EJK34" s="70">
        <v>877.58118753510757</v>
      </c>
      <c r="EJL34" s="70">
        <v>943.87427360524782</v>
      </c>
      <c r="EJM34" s="70">
        <v>1015.1751849605297</v>
      </c>
      <c r="EJN34" s="70">
        <v>1091.8622161648836</v>
      </c>
      <c r="EJO34" s="70">
        <v>1174.3422384136022</v>
      </c>
      <c r="EJP34" s="70">
        <v>1263.052858231714</v>
      </c>
      <c r="EJQ34" s="70">
        <v>1358.464739241916</v>
      </c>
      <c r="EJR34" s="70">
        <v>1461.0840993204524</v>
      </c>
      <c r="EJS34" s="70">
        <v>1571.4553963898636</v>
      </c>
      <c r="EJT34" s="70">
        <v>1690.164217098366</v>
      </c>
      <c r="EJU34" s="70">
        <v>1817.8403837120566</v>
      </c>
      <c r="EJV34" s="70">
        <v>1955.1612957038933</v>
      </c>
      <c r="EJW34" s="70">
        <v>2102.8555237685982</v>
      </c>
      <c r="EJX34" s="70">
        <v>2261.7066753319223</v>
      </c>
      <c r="EJY34" s="70">
        <v>213.05697569807728</v>
      </c>
      <c r="EJZ34" s="70">
        <v>223.65787085483473</v>
      </c>
      <c r="EKA34" s="70">
        <v>234.78622575683804</v>
      </c>
      <c r="EKB34" s="70">
        <v>246.46828477107141</v>
      </c>
      <c r="EKC34" s="70">
        <v>258.73159808321822</v>
      </c>
      <c r="EKD34" s="70">
        <v>271.60508667017393</v>
      </c>
      <c r="EKE34" s="70">
        <v>285.1191105053415</v>
      </c>
      <c r="EKF34" s="70">
        <v>299.30554015755934</v>
      </c>
      <c r="EKG34" s="70">
        <v>314.19783195251688</v>
      </c>
      <c r="EKH34" s="70">
        <v>329.83110687391246</v>
      </c>
      <c r="EKI34" s="70">
        <v>346.24223339042925</v>
      </c>
      <c r="EKJ34" s="70">
        <v>363.46991440386353</v>
      </c>
      <c r="EKK34" s="70">
        <v>381.55477852345564</v>
      </c>
      <c r="EKL34" s="70">
        <v>400.53947588168188</v>
      </c>
      <c r="EKM34" s="70">
        <v>420.46877871747074</v>
      </c>
      <c r="EKN34" s="70">
        <v>441.38968696405283</v>
      </c>
      <c r="EKO34" s="70">
        <v>463.35153909045624</v>
      </c>
      <c r="EKP34" s="70">
        <v>486.40612845804804</v>
      </c>
      <c r="EKQ34" s="70">
        <v>510.60782546652854</v>
      </c>
      <c r="EKR34" s="70">
        <v>536.01370577744217</v>
      </c>
      <c r="EKS34" s="70">
        <v>562.68368491759463</v>
      </c>
      <c r="EKT34" s="70">
        <v>590.68065957981969</v>
      </c>
      <c r="EKU34" s="70">
        <v>620.07065595432709</v>
      </c>
      <c r="EKV34" s="70">
        <v>650.92298544044843</v>
      </c>
      <c r="EKW34" s="70">
        <v>683.31040810599984</v>
      </c>
      <c r="EKX34" s="70">
        <v>717.30930427975341</v>
      </c>
      <c r="EKY34" s="71">
        <v>366.23949292308981</v>
      </c>
      <c r="EKZ34" s="71">
        <v>393.90547593581658</v>
      </c>
      <c r="ELA34" s="71">
        <v>423.66136632022386</v>
      </c>
      <c r="ELB34" s="71">
        <v>455.66503711556686</v>
      </c>
      <c r="ELC34" s="71">
        <v>490.08628719899281</v>
      </c>
      <c r="ELD34" s="79">
        <v>474.39696795437857</v>
      </c>
      <c r="ELE34" s="79">
        <v>453.54065863810763</v>
      </c>
      <c r="ELF34" s="79">
        <v>426.82625274734875</v>
      </c>
      <c r="ELG34" s="79">
        <v>393.48771534739819</v>
      </c>
      <c r="ELH34" s="79">
        <v>352.67670650819031</v>
      </c>
      <c r="ELI34" s="71">
        <v>365.10787881533213</v>
      </c>
      <c r="ELJ34" s="71">
        <v>377.97722592131419</v>
      </c>
      <c r="ELK34" s="71">
        <v>391.3001926409612</v>
      </c>
      <c r="ELL34" s="71">
        <v>405.09276818897126</v>
      </c>
      <c r="ELM34" s="71">
        <v>419.37150536895916</v>
      </c>
      <c r="ELN34" s="71">
        <v>434.15354043887646</v>
      </c>
      <c r="ELO34" s="71">
        <v>449.45661367664928</v>
      </c>
      <c r="ELP34" s="71">
        <v>465.29909067071509</v>
      </c>
      <c r="ELQ34" s="71">
        <v>481.69998436100974</v>
      </c>
      <c r="ELR34" s="71">
        <v>498.67897785685659</v>
      </c>
      <c r="ELS34" s="71">
        <v>516.25644805914226</v>
      </c>
      <c r="ELT34" s="71">
        <v>534.45349011512837</v>
      </c>
      <c r="ELU34" s="71">
        <v>553.29194273524831</v>
      </c>
      <c r="ELV34" s="71">
        <v>572.79441440227174</v>
      </c>
      <c r="ELW34" s="71">
        <v>592.98431050429201</v>
      </c>
      <c r="ELX34" s="71">
        <v>613.88586142409838</v>
      </c>
      <c r="ELY34" s="71">
        <v>213.05697569807728</v>
      </c>
      <c r="ELZ34" s="71">
        <v>223.65787085483473</v>
      </c>
      <c r="EMA34" s="71">
        <v>234.78622575683804</v>
      </c>
      <c r="EMB34" s="71">
        <v>246.46828477107141</v>
      </c>
      <c r="EMC34" s="71">
        <v>258.73159808321822</v>
      </c>
      <c r="EMD34" s="79">
        <v>244.44457800315655</v>
      </c>
      <c r="EME34" s="79">
        <v>228.09528840427319</v>
      </c>
      <c r="EMF34" s="79">
        <v>209.51387811029153</v>
      </c>
      <c r="EMG34" s="79">
        <v>188.51869917151012</v>
      </c>
      <c r="EMH34" s="79">
        <v>164.91555343695623</v>
      </c>
      <c r="EMI34" s="71">
        <v>170.72850797313808</v>
      </c>
      <c r="EMJ34" s="71">
        <v>176.74635792236921</v>
      </c>
      <c r="EMK34" s="71">
        <v>182.97632545197047</v>
      </c>
      <c r="EML34" s="71">
        <v>189.42588729670285</v>
      </c>
      <c r="EMM34" s="71">
        <v>196.10278373177789</v>
      </c>
      <c r="EMN34" s="71">
        <v>203.01502786214914</v>
      </c>
      <c r="EMO34" s="71">
        <v>210.17091523923332</v>
      </c>
      <c r="EMP34" s="71">
        <v>217.57903381660225</v>
      </c>
      <c r="EMQ34" s="71">
        <v>225.24827425659373</v>
      </c>
      <c r="EMR34" s="71">
        <v>233.18784060021056</v>
      </c>
      <c r="EMS34" s="71">
        <v>241.40726131311274</v>
      </c>
      <c r="EMT34" s="71">
        <v>249.9164007209597</v>
      </c>
      <c r="EMU34" s="71">
        <v>258.72547084782616</v>
      </c>
      <c r="EMV34" s="71">
        <v>267.84504367189936</v>
      </c>
      <c r="EMW34" s="71">
        <v>277.28606381316575</v>
      </c>
      <c r="EMX34" s="71">
        <v>287.05986166831428</v>
      </c>
      <c r="EMY34" s="70">
        <v>0</v>
      </c>
      <c r="EMZ34" s="70">
        <v>0</v>
      </c>
      <c r="ENA34" s="70">
        <v>0</v>
      </c>
      <c r="ENB34" s="70">
        <v>0</v>
      </c>
      <c r="ENC34" s="70">
        <v>0</v>
      </c>
      <c r="END34" s="70">
        <v>52.710774217153187</v>
      </c>
      <c r="ENE34" s="70">
        <v>113.38516465952694</v>
      </c>
      <c r="ENF34" s="70">
        <v>182.92553689172092</v>
      </c>
      <c r="ENG34" s="70">
        <v>262.32514356493209</v>
      </c>
      <c r="ENH34" s="70">
        <v>352.67670650819031</v>
      </c>
      <c r="ENI34" s="70">
        <v>393.52841581146504</v>
      </c>
      <c r="ENJ34" s="70">
        <v>437.96697581420796</v>
      </c>
      <c r="ENK34" s="70">
        <v>486.28099489414637</v>
      </c>
      <c r="ENL34" s="70">
        <v>538.78150541627656</v>
      </c>
      <c r="ENM34" s="70">
        <v>595.80367959157047</v>
      </c>
      <c r="ENN34" s="70">
        <v>657.70867572600719</v>
      </c>
      <c r="ENO34" s="70">
        <v>724.88562473695288</v>
      </c>
      <c r="ENP34" s="70">
        <v>797.75376756099899</v>
      </c>
      <c r="ENQ34" s="70">
        <v>876.76475488090637</v>
      </c>
      <c r="ENR34" s="70">
        <v>962.40512146359583</v>
      </c>
      <c r="ENS34" s="70">
        <v>1055.1989483307214</v>
      </c>
      <c r="ENT34" s="70">
        <v>1155.7107269832377</v>
      </c>
      <c r="ENU34" s="70">
        <v>1264.5484409768083</v>
      </c>
      <c r="ENV34" s="70">
        <v>1382.3668813016216</v>
      </c>
      <c r="ENW34" s="70">
        <v>1509.8712132643063</v>
      </c>
      <c r="ENX34" s="70">
        <v>1647.8208139078238</v>
      </c>
      <c r="ENY34" s="70">
        <v>0</v>
      </c>
      <c r="ENZ34" s="70">
        <v>0</v>
      </c>
      <c r="EOA34" s="70">
        <v>0</v>
      </c>
      <c r="EOB34" s="70">
        <v>0</v>
      </c>
      <c r="EOC34" s="70">
        <v>0</v>
      </c>
      <c r="EOD34" s="70">
        <v>27.160508667017382</v>
      </c>
      <c r="EOE34" s="70">
        <v>57.023822101068305</v>
      </c>
      <c r="EOF34" s="70">
        <v>89.791662047267806</v>
      </c>
      <c r="EOG34" s="70">
        <v>125.67913278100676</v>
      </c>
      <c r="EOH34" s="70">
        <v>164.91555343695623</v>
      </c>
      <c r="EOI34" s="70">
        <v>175.51372541729117</v>
      </c>
      <c r="EOJ34" s="70">
        <v>186.72355648149431</v>
      </c>
      <c r="EOK34" s="70">
        <v>198.57845307148517</v>
      </c>
      <c r="EOL34" s="70">
        <v>211.11358858497903</v>
      </c>
      <c r="EOM34" s="70">
        <v>224.36599498569285</v>
      </c>
      <c r="EON34" s="70">
        <v>238.37465910190369</v>
      </c>
      <c r="EOO34" s="70">
        <v>253.18062385122292</v>
      </c>
      <c r="EOP34" s="70">
        <v>268.8270946414458</v>
      </c>
      <c r="EOQ34" s="70">
        <v>285.35955120993481</v>
      </c>
      <c r="EOR34" s="70">
        <v>302.82586517723161</v>
      </c>
      <c r="EOS34" s="70">
        <v>321.27642360448192</v>
      </c>
      <c r="EOT34" s="70">
        <v>340.76425885885999</v>
      </c>
      <c r="EOU34" s="70">
        <v>361.34518510650094</v>
      </c>
      <c r="EOV34" s="70">
        <v>383.07794176854907</v>
      </c>
      <c r="EOW34" s="70">
        <v>406.02434429283409</v>
      </c>
      <c r="EOX34" s="70">
        <v>430.24944261143912</v>
      </c>
      <c r="EOY34" s="70">
        <f t="shared" si="43"/>
        <v>9513.7763099795939</v>
      </c>
      <c r="EOZ34" s="70">
        <f t="shared" si="44"/>
        <v>26169.90373719198</v>
      </c>
      <c r="EPA34" s="70">
        <f t="shared" si="45"/>
        <v>731.82894692150717</v>
      </c>
      <c r="EPB34" s="70">
        <f t="shared" si="46"/>
        <v>1137.8219016170426</v>
      </c>
      <c r="EPC34" s="70">
        <f t="shared" si="47"/>
        <v>4358.9234268947475</v>
      </c>
      <c r="EPD34" s="70">
        <f t="shared" si="48"/>
        <v>10180.280323965166</v>
      </c>
      <c r="EPE34" s="70">
        <f t="shared" si="49"/>
        <v>335.30180206882676</v>
      </c>
      <c r="EPF34" s="70">
        <f t="shared" si="50"/>
        <v>442.62088365065938</v>
      </c>
      <c r="EPG34" s="70">
        <f t="shared" si="51"/>
        <v>13872.699736874341</v>
      </c>
      <c r="EPH34" s="70">
        <f t="shared" si="6"/>
        <v>36350.184061157146</v>
      </c>
      <c r="EPI34" s="70">
        <f t="shared" si="6"/>
        <v>1067.1307489903338</v>
      </c>
      <c r="EPJ34" s="70">
        <f t="shared" si="6"/>
        <v>1580.442785267702</v>
      </c>
      <c r="EPK34" s="70">
        <f t="shared" si="52"/>
        <v>5439.6827368843988</v>
      </c>
      <c r="EPL34" s="70">
        <f t="shared" si="53"/>
        <v>10718.483870689812</v>
      </c>
      <c r="EPM34" s="70">
        <f t="shared" si="7"/>
        <v>1402.4325510591607</v>
      </c>
      <c r="EPN34" s="70">
        <f t="shared" si="7"/>
        <v>2023.0636689183614</v>
      </c>
      <c r="EPO34" s="70">
        <f t="shared" si="54"/>
        <v>2659.6827702185851</v>
      </c>
      <c r="EPP34" s="70">
        <f t="shared" si="55"/>
        <v>5128.1089361665036</v>
      </c>
      <c r="EPQ34" s="70">
        <f t="shared" si="8"/>
        <v>2469.5633000494945</v>
      </c>
      <c r="EPR34" s="70">
        <f t="shared" si="8"/>
        <v>3603.5064541860634</v>
      </c>
      <c r="EPS34" s="70">
        <f t="shared" si="8"/>
        <v>8099.3655071029843</v>
      </c>
      <c r="EPT34" s="70">
        <f t="shared" si="8"/>
        <v>15846.592806856315</v>
      </c>
      <c r="EPU34" s="70">
        <f t="shared" si="8"/>
        <v>3871.9958511086552</v>
      </c>
      <c r="EPV34" s="70">
        <f t="shared" si="8"/>
        <v>5626.570123104425</v>
      </c>
      <c r="EPW34" s="70">
        <f t="shared" si="56"/>
        <v>4074.0935730951951</v>
      </c>
      <c r="EPX34" s="70">
        <f t="shared" si="9"/>
        <v>15451.419866502169</v>
      </c>
      <c r="EPY34" s="70">
        <f t="shared" si="57"/>
        <v>313.39181331501499</v>
      </c>
      <c r="EPZ34" s="70">
        <f t="shared" si="58"/>
        <v>671.80086376096381</v>
      </c>
      <c r="EQA34" s="70">
        <f t="shared" si="10"/>
        <v>1699.2406566761624</v>
      </c>
      <c r="EQB34" s="70">
        <f t="shared" si="10"/>
        <v>5052.1713877986622</v>
      </c>
      <c r="EQC34" s="70">
        <f t="shared" si="59"/>
        <v>130.71081974432019</v>
      </c>
      <c r="EQD34" s="70">
        <f t="shared" si="60"/>
        <v>219.65962555646357</v>
      </c>
      <c r="EQE34" s="70">
        <f t="shared" si="11"/>
        <v>5773.3342297713571</v>
      </c>
      <c r="EQF34" s="70">
        <f t="shared" si="11"/>
        <v>20503.591254300831</v>
      </c>
      <c r="EQG34" s="70">
        <f t="shared" si="61"/>
        <v>444.10263305933518</v>
      </c>
      <c r="EQH34" s="70">
        <f t="shared" si="62"/>
        <v>891.46048931742746</v>
      </c>
      <c r="EQI34" s="25" t="s">
        <v>4324</v>
      </c>
    </row>
    <row r="35" spans="1:3831" s="25" customFormat="1" x14ac:dyDescent="0.25">
      <c r="A35" s="25" t="s">
        <v>4377</v>
      </c>
      <c r="B35" s="26" t="s">
        <v>4378</v>
      </c>
      <c r="C35" s="27">
        <v>1</v>
      </c>
      <c r="D35" s="28">
        <v>1</v>
      </c>
      <c r="E35" s="26" t="s">
        <v>4319</v>
      </c>
      <c r="F35" s="29" t="s">
        <v>4320</v>
      </c>
      <c r="G35" s="30" t="s">
        <v>4321</v>
      </c>
      <c r="H35" s="25" t="s">
        <v>4341</v>
      </c>
      <c r="I35" s="31">
        <v>1248.5060000000001</v>
      </c>
      <c r="J35" s="31">
        <v>1273.8129999999999</v>
      </c>
      <c r="K35" s="27">
        <v>2019</v>
      </c>
      <c r="L35" s="27">
        <v>2023</v>
      </c>
      <c r="M35" s="25">
        <f t="shared" si="12"/>
        <v>5</v>
      </c>
      <c r="N35" s="32">
        <v>3.1472620169260299</v>
      </c>
      <c r="O35" s="32">
        <v>-0.12482023779436636</v>
      </c>
      <c r="P35" s="25">
        <v>0.12853999999999999</v>
      </c>
      <c r="Q35" s="25">
        <v>0.24826000000000001</v>
      </c>
      <c r="R35" s="25">
        <v>0.62319999999999998</v>
      </c>
      <c r="S35" s="25">
        <v>0.12853999999999999</v>
      </c>
      <c r="T35" s="25">
        <v>0.24826000000000001</v>
      </c>
      <c r="U35" s="25">
        <v>0.62319999999999998</v>
      </c>
      <c r="V35" s="25">
        <v>4</v>
      </c>
      <c r="W35" s="25">
        <v>4.9000000000000004</v>
      </c>
      <c r="X35" s="80">
        <v>1481698</v>
      </c>
      <c r="Y35" s="80">
        <v>1481698</v>
      </c>
      <c r="Z35" s="80">
        <v>1029973.2365613438</v>
      </c>
      <c r="AA35" s="80">
        <v>2022011.4734472104</v>
      </c>
      <c r="AB35" s="34">
        <v>0.48</v>
      </c>
      <c r="AC35" s="34">
        <v>0.52</v>
      </c>
      <c r="AD35" s="33">
        <f t="shared" si="13"/>
        <v>1548103.4485248621</v>
      </c>
      <c r="AE35" s="33">
        <v>711215.03999999992</v>
      </c>
      <c r="AF35" s="35">
        <v>733598.8408125852</v>
      </c>
      <c r="AG35" s="35">
        <v>756687.1184860894</v>
      </c>
      <c r="AH35" s="35">
        <v>780502.04475317418</v>
      </c>
      <c r="AI35" s="35">
        <v>805066.48914902192</v>
      </c>
      <c r="AJ35" s="35">
        <v>830404.04097300908</v>
      </c>
      <c r="AK35" s="35">
        <v>856539.03194157151</v>
      </c>
      <c r="AL35" s="35">
        <v>883496.55955401459</v>
      </c>
      <c r="AM35" s="35">
        <v>911302.51119370642</v>
      </c>
      <c r="AN35" s="35">
        <v>939983.58898779901</v>
      </c>
      <c r="AO35" s="35">
        <v>969567.33544935018</v>
      </c>
      <c r="AP35" s="35">
        <v>1000082.1599264694</v>
      </c>
      <c r="AQ35" s="35">
        <v>1031557.3658838887</v>
      </c>
      <c r="AR35" s="35">
        <v>1064023.1790431549</v>
      </c>
      <c r="AS35" s="35">
        <v>1097510.7764084691</v>
      </c>
      <c r="AT35" s="35">
        <v>1132052.3162060429</v>
      </c>
      <c r="AU35" s="35">
        <v>1167680.968765727</v>
      </c>
      <c r="AV35" s="35">
        <v>1204430.9483745648</v>
      </c>
      <c r="AW35" s="35">
        <v>1242337.5461328595</v>
      </c>
      <c r="AX35" s="35">
        <v>1281437.16384431</v>
      </c>
      <c r="AY35" s="35">
        <v>1321767.3489727562</v>
      </c>
      <c r="AZ35" s="35">
        <v>1363366.830699106</v>
      </c>
      <c r="BA35" s="35">
        <v>1406275.5571130672</v>
      </c>
      <c r="BB35" s="35">
        <v>1450534.7335754018</v>
      </c>
      <c r="BC35" s="35">
        <v>1496186.8622875398</v>
      </c>
      <c r="BD35" s="35">
        <v>1543275.7831065529</v>
      </c>
      <c r="BE35" s="33">
        <v>770482.96000000008</v>
      </c>
      <c r="BF35" s="35">
        <v>769521.24133716302</v>
      </c>
      <c r="BG35" s="35">
        <v>768560.72309384786</v>
      </c>
      <c r="BH35" s="35">
        <v>767601.403771688</v>
      </c>
      <c r="BI35" s="35">
        <v>766643.28187418729</v>
      </c>
      <c r="BJ35" s="35">
        <v>765686.35590671736</v>
      </c>
      <c r="BK35" s="35">
        <v>764730.62437651563</v>
      </c>
      <c r="BL35" s="35">
        <v>763776.08579268248</v>
      </c>
      <c r="BM35" s="35">
        <v>762822.73866617959</v>
      </c>
      <c r="BN35" s="35">
        <v>761870.58150982694</v>
      </c>
      <c r="BO35" s="35">
        <v>760919.61283830111</v>
      </c>
      <c r="BP35" s="35">
        <v>759969.83116813237</v>
      </c>
      <c r="BQ35" s="35">
        <v>759021.23501770291</v>
      </c>
      <c r="BR35" s="35">
        <v>758073.82290724409</v>
      </c>
      <c r="BS35" s="35">
        <v>757127.59335883439</v>
      </c>
      <c r="BT35" s="35">
        <v>756182.54489639716</v>
      </c>
      <c r="BU35" s="35">
        <v>755238.676045698</v>
      </c>
      <c r="BV35" s="35">
        <v>754295.98533434269</v>
      </c>
      <c r="BW35" s="35">
        <v>753354.471291775</v>
      </c>
      <c r="BX35" s="35">
        <v>752414.13244927407</v>
      </c>
      <c r="BY35" s="35">
        <v>751474.96733995248</v>
      </c>
      <c r="BZ35" s="35">
        <v>750536.97449875367</v>
      </c>
      <c r="CA35" s="35">
        <v>749600.15246244974</v>
      </c>
      <c r="CB35" s="35">
        <v>748664.49976963922</v>
      </c>
      <c r="CC35" s="35">
        <v>747730.01496074477</v>
      </c>
      <c r="CD35" s="35">
        <v>746796.69657801092</v>
      </c>
      <c r="CE35" s="25">
        <v>0.5</v>
      </c>
      <c r="CF35" s="25">
        <v>0.8</v>
      </c>
      <c r="CG35" s="25">
        <v>0.97</v>
      </c>
      <c r="CH35" s="36">
        <v>0.72</v>
      </c>
      <c r="CI35" s="37">
        <v>0.94</v>
      </c>
      <c r="CJ35" s="25">
        <v>0.94</v>
      </c>
      <c r="CK35" s="25">
        <v>0.94</v>
      </c>
      <c r="CL35" s="25">
        <v>0.94</v>
      </c>
      <c r="CM35" s="38">
        <v>0.94</v>
      </c>
      <c r="CN35" s="25">
        <v>0.94</v>
      </c>
      <c r="CO35" s="25">
        <v>0.94</v>
      </c>
      <c r="CP35" s="25">
        <v>0.94</v>
      </c>
      <c r="CQ35" s="38">
        <v>0.94</v>
      </c>
      <c r="CR35" s="25">
        <v>0.94</v>
      </c>
      <c r="CS35" s="25">
        <v>0.94</v>
      </c>
      <c r="CT35" s="25">
        <v>0.94</v>
      </c>
      <c r="CU35" s="25">
        <v>0.94</v>
      </c>
      <c r="CV35" s="25">
        <v>0.94</v>
      </c>
      <c r="CW35" s="25">
        <v>0.94</v>
      </c>
      <c r="CX35" s="38">
        <v>0.94</v>
      </c>
      <c r="CY35" s="25">
        <v>0.94</v>
      </c>
      <c r="CZ35" s="25">
        <v>0.94</v>
      </c>
      <c r="DA35" s="25">
        <v>0.94</v>
      </c>
      <c r="DB35" s="25">
        <v>0.94</v>
      </c>
      <c r="DC35" s="25">
        <v>0.94</v>
      </c>
      <c r="DD35" s="25">
        <v>0.94</v>
      </c>
      <c r="DE35" s="25">
        <v>0.94</v>
      </c>
      <c r="DF35" s="25">
        <v>0.94</v>
      </c>
      <c r="DG35" s="25">
        <v>0.94</v>
      </c>
      <c r="DH35" s="25">
        <v>0.94</v>
      </c>
      <c r="DI35" s="25">
        <v>0.5</v>
      </c>
      <c r="DJ35" s="25">
        <v>0.8</v>
      </c>
      <c r="DK35" s="25">
        <v>0.63</v>
      </c>
      <c r="DL35" s="36">
        <v>0.6</v>
      </c>
      <c r="DM35" s="25">
        <v>0.315</v>
      </c>
      <c r="DN35" s="25">
        <v>0.315</v>
      </c>
      <c r="DO35" s="25">
        <v>0.315</v>
      </c>
      <c r="DP35" s="25">
        <v>0.315</v>
      </c>
      <c r="DQ35" s="38">
        <v>0.41200000000000003</v>
      </c>
      <c r="DR35" s="25">
        <v>0.50900000000000001</v>
      </c>
      <c r="DS35" s="25">
        <v>0.60599999999999998</v>
      </c>
      <c r="DT35" s="25">
        <v>0.70299999999999996</v>
      </c>
      <c r="DU35" s="38">
        <v>0.8</v>
      </c>
      <c r="DV35" s="25">
        <v>0.8</v>
      </c>
      <c r="DW35" s="25">
        <v>0.8</v>
      </c>
      <c r="DX35" s="25">
        <v>0.8</v>
      </c>
      <c r="DY35" s="25">
        <v>0.8</v>
      </c>
      <c r="DZ35" s="25">
        <v>0.8</v>
      </c>
      <c r="EA35" s="25">
        <v>0.8</v>
      </c>
      <c r="EB35" s="46">
        <v>0.8</v>
      </c>
      <c r="EC35" s="25">
        <v>0.8</v>
      </c>
      <c r="ED35" s="25">
        <v>0.8</v>
      </c>
      <c r="EE35" s="25">
        <v>0.8</v>
      </c>
      <c r="EF35" s="25">
        <v>0.8</v>
      </c>
      <c r="EG35" s="25">
        <v>0.8</v>
      </c>
      <c r="EH35" s="25">
        <v>0.8</v>
      </c>
      <c r="EI35" s="25">
        <v>0.8</v>
      </c>
      <c r="EJ35" s="25">
        <v>0.8</v>
      </c>
      <c r="EK35" s="25">
        <v>0.8</v>
      </c>
      <c r="EL35" s="25">
        <v>0.8</v>
      </c>
      <c r="EM35" s="25">
        <v>0.5</v>
      </c>
      <c r="EN35" s="25">
        <v>0.8</v>
      </c>
      <c r="EO35" s="25">
        <v>0.55000000000000004</v>
      </c>
      <c r="EP35" s="25">
        <v>1</v>
      </c>
      <c r="EQ35" s="25">
        <v>0.27500000000000002</v>
      </c>
      <c r="ER35" s="25">
        <v>0.27500000000000002</v>
      </c>
      <c r="ES35" s="25">
        <v>0.27500000000000002</v>
      </c>
      <c r="ET35" s="25">
        <v>0.27500000000000002</v>
      </c>
      <c r="EU35" s="38">
        <v>0.38</v>
      </c>
      <c r="EV35" s="25">
        <v>0.48499999999999999</v>
      </c>
      <c r="EW35" s="25">
        <v>0.59</v>
      </c>
      <c r="EX35" s="25">
        <v>0.69499999999999995</v>
      </c>
      <c r="EY35" s="38">
        <v>0.8</v>
      </c>
      <c r="EZ35" s="25">
        <v>0.8</v>
      </c>
      <c r="FA35" s="25">
        <v>0.8</v>
      </c>
      <c r="FB35" s="25">
        <v>0.8</v>
      </c>
      <c r="FC35" s="25">
        <v>0.8</v>
      </c>
      <c r="FD35" s="25">
        <v>0.8</v>
      </c>
      <c r="FE35" s="25">
        <v>0.8</v>
      </c>
      <c r="FF35" s="25">
        <v>0.8</v>
      </c>
      <c r="FG35" s="25">
        <v>0.8</v>
      </c>
      <c r="FH35" s="25">
        <v>0.8</v>
      </c>
      <c r="FI35" s="25">
        <v>0.8</v>
      </c>
      <c r="FJ35" s="25">
        <v>0.8</v>
      </c>
      <c r="FK35" s="25">
        <v>0.8</v>
      </c>
      <c r="FL35" s="25">
        <v>0.8</v>
      </c>
      <c r="FM35" s="25">
        <v>0.8</v>
      </c>
      <c r="FN35" s="25">
        <v>0.8</v>
      </c>
      <c r="FO35" s="25">
        <v>0.8</v>
      </c>
      <c r="FP35" s="25">
        <v>0.8</v>
      </c>
      <c r="FQ35" s="25">
        <v>0.5</v>
      </c>
      <c r="FR35" s="25">
        <v>0.8</v>
      </c>
      <c r="FS35" s="25">
        <v>0.15</v>
      </c>
      <c r="FT35" s="25">
        <v>1</v>
      </c>
      <c r="FU35" s="25">
        <v>7.4999999999999997E-2</v>
      </c>
      <c r="FV35" s="25">
        <v>7.4999999999999997E-2</v>
      </c>
      <c r="FW35" s="25">
        <v>7.4999999999999997E-2</v>
      </c>
      <c r="FX35" s="25">
        <v>7.4999999999999997E-2</v>
      </c>
      <c r="FY35" s="38">
        <v>0.22000000000000003</v>
      </c>
      <c r="FZ35" s="25">
        <v>0.36500000000000005</v>
      </c>
      <c r="GA35" s="25">
        <v>0.51</v>
      </c>
      <c r="GB35" s="25">
        <v>0.65500000000000003</v>
      </c>
      <c r="GC35" s="38">
        <v>0.8</v>
      </c>
      <c r="GD35" s="25">
        <v>0.8</v>
      </c>
      <c r="GE35" s="25">
        <v>0.8</v>
      </c>
      <c r="GF35" s="25">
        <v>0.8</v>
      </c>
      <c r="GG35" s="25">
        <v>0.8</v>
      </c>
      <c r="GH35" s="25">
        <v>0.8</v>
      </c>
      <c r="GI35" s="25">
        <v>0.8</v>
      </c>
      <c r="GJ35" s="25">
        <v>0.8</v>
      </c>
      <c r="GK35" s="25">
        <v>0.8</v>
      </c>
      <c r="GL35" s="25">
        <v>0.8</v>
      </c>
      <c r="GM35" s="25">
        <v>0.8</v>
      </c>
      <c r="GN35" s="25">
        <v>0.8</v>
      </c>
      <c r="GO35" s="25">
        <v>0.8</v>
      </c>
      <c r="GP35" s="25">
        <v>0.8</v>
      </c>
      <c r="GQ35" s="25">
        <v>0.8</v>
      </c>
      <c r="GR35" s="25">
        <v>0.8</v>
      </c>
      <c r="GS35" s="25">
        <v>0.8</v>
      </c>
      <c r="GT35" s="25">
        <v>0.8</v>
      </c>
      <c r="GU35" s="25">
        <v>0.5</v>
      </c>
      <c r="GV35" s="25">
        <v>0.8</v>
      </c>
      <c r="GW35" s="25">
        <v>0.92</v>
      </c>
      <c r="GX35" s="25">
        <v>1</v>
      </c>
      <c r="GY35" s="37">
        <v>0.84000000000000008</v>
      </c>
      <c r="GZ35" s="25">
        <v>0.84000000000000008</v>
      </c>
      <c r="HA35" s="25">
        <v>0.84000000000000008</v>
      </c>
      <c r="HB35" s="25">
        <v>0.84000000000000008</v>
      </c>
      <c r="HC35" s="38">
        <v>0.84000000000000008</v>
      </c>
      <c r="HD35" s="25">
        <v>0.84000000000000008</v>
      </c>
      <c r="HE35" s="25">
        <v>0.84000000000000008</v>
      </c>
      <c r="HF35" s="25">
        <v>0.84000000000000008</v>
      </c>
      <c r="HG35" s="38">
        <v>0.84000000000000008</v>
      </c>
      <c r="HH35" s="25">
        <v>0.84000000000000008</v>
      </c>
      <c r="HI35" s="25">
        <v>0.84000000000000008</v>
      </c>
      <c r="HJ35" s="25">
        <v>0.84000000000000008</v>
      </c>
      <c r="HK35" s="25">
        <v>0.84000000000000008</v>
      </c>
      <c r="HL35" s="25">
        <v>0.84000000000000008</v>
      </c>
      <c r="HM35" s="25">
        <v>0.84000000000000008</v>
      </c>
      <c r="HN35" s="38">
        <v>0.84000000000000008</v>
      </c>
      <c r="HO35" s="25">
        <v>0.84000000000000008</v>
      </c>
      <c r="HP35" s="25">
        <v>0.84000000000000008</v>
      </c>
      <c r="HQ35" s="25">
        <v>0.84000000000000008</v>
      </c>
      <c r="HR35" s="25">
        <v>0.84000000000000008</v>
      </c>
      <c r="HS35" s="25">
        <v>0.84000000000000008</v>
      </c>
      <c r="HT35" s="25">
        <v>0.84000000000000008</v>
      </c>
      <c r="HU35" s="25">
        <v>0.84000000000000008</v>
      </c>
      <c r="HV35" s="25">
        <v>0.84000000000000008</v>
      </c>
      <c r="HW35" s="25">
        <v>0.84000000000000008</v>
      </c>
      <c r="HX35" s="25">
        <v>0.84000000000000008</v>
      </c>
      <c r="HY35" s="25">
        <v>0.5</v>
      </c>
      <c r="HZ35" s="25">
        <v>0.8</v>
      </c>
      <c r="IA35" s="25">
        <v>0.74</v>
      </c>
      <c r="IB35" s="25">
        <v>1</v>
      </c>
      <c r="IC35" s="37">
        <v>0.48</v>
      </c>
      <c r="ID35" s="25">
        <v>0.48</v>
      </c>
      <c r="IE35" s="25">
        <v>0.48</v>
      </c>
      <c r="IF35" s="25">
        <v>0.48</v>
      </c>
      <c r="IG35" s="38">
        <v>0.54400000000000004</v>
      </c>
      <c r="IH35" s="25">
        <v>0.6080000000000001</v>
      </c>
      <c r="II35" s="25">
        <v>0.67200000000000015</v>
      </c>
      <c r="IJ35" s="25">
        <v>0.73600000000000021</v>
      </c>
      <c r="IK35" s="38">
        <v>0.8</v>
      </c>
      <c r="IL35" s="25">
        <v>0.8</v>
      </c>
      <c r="IM35" s="25">
        <v>0.8</v>
      </c>
      <c r="IN35" s="25">
        <v>0.8</v>
      </c>
      <c r="IO35" s="25">
        <v>0.8</v>
      </c>
      <c r="IP35" s="25">
        <v>0.8</v>
      </c>
      <c r="IQ35" s="25">
        <v>0.8</v>
      </c>
      <c r="IR35" s="25">
        <v>0.8</v>
      </c>
      <c r="IS35" s="25">
        <v>0.8</v>
      </c>
      <c r="IT35" s="25">
        <v>0.8</v>
      </c>
      <c r="IU35" s="25">
        <v>0.8</v>
      </c>
      <c r="IV35" s="25">
        <v>0.8</v>
      </c>
      <c r="IW35" s="25">
        <v>0.8</v>
      </c>
      <c r="IX35" s="25">
        <v>0.8</v>
      </c>
      <c r="IY35" s="25">
        <v>0.8</v>
      </c>
      <c r="IZ35" s="25">
        <v>0.8</v>
      </c>
      <c r="JA35" s="25">
        <v>0.8</v>
      </c>
      <c r="JB35" s="25">
        <v>0.8</v>
      </c>
      <c r="JC35" s="39" t="s">
        <v>507</v>
      </c>
      <c r="JD35" s="40">
        <v>0</v>
      </c>
      <c r="JE35" s="41">
        <v>0.85</v>
      </c>
      <c r="JF35" s="41">
        <f t="shared" si="69"/>
        <v>1</v>
      </c>
      <c r="JK35" s="38"/>
      <c r="KK35" s="38"/>
      <c r="LK35" s="38"/>
      <c r="MK35" s="38"/>
      <c r="NG35" s="35">
        <v>0</v>
      </c>
      <c r="NH35" s="35">
        <v>0</v>
      </c>
      <c r="NI35" s="35">
        <v>0</v>
      </c>
      <c r="NJ35" s="35">
        <v>0</v>
      </c>
      <c r="NK35" s="42">
        <v>30908.002278725173</v>
      </c>
      <c r="NL35" s="42">
        <v>30908.002278725173</v>
      </c>
      <c r="NM35" s="42">
        <v>30908.002278725173</v>
      </c>
      <c r="NN35" s="42">
        <v>30908.002278725173</v>
      </c>
      <c r="NO35" s="42">
        <v>30908.002278725173</v>
      </c>
      <c r="NP35" s="35">
        <v>28681.077794092591</v>
      </c>
      <c r="NQ35" s="35">
        <v>29583.746461551171</v>
      </c>
      <c r="NR35" s="35">
        <v>30514.824477119255</v>
      </c>
      <c r="NS35" s="35">
        <v>31475.205957419239</v>
      </c>
      <c r="NT35" s="35">
        <v>32465.813159266254</v>
      </c>
      <c r="NU35" s="35">
        <v>33487.597365314141</v>
      </c>
      <c r="NV35" s="35">
        <v>34541.539797573816</v>
      </c>
      <c r="NW35" s="35">
        <v>35628.652559684124</v>
      </c>
      <c r="NX35" s="35">
        <v>36749.979608837748</v>
      </c>
      <c r="NY35" s="35">
        <v>37906.597758294782</v>
      </c>
      <c r="NZ35" s="35">
        <v>39099.617711450439</v>
      </c>
      <c r="OA35" s="35">
        <v>40330.185128446203</v>
      </c>
      <c r="OB35" s="35">
        <v>41599.481726349797</v>
      </c>
      <c r="OC35" s="35">
        <v>42908.726413961267</v>
      </c>
      <c r="OD35" s="35">
        <v>44259.176462334581</v>
      </c>
      <c r="OE35" s="35">
        <v>45652.128712137928</v>
      </c>
      <c r="OF35" s="35">
        <v>47088.920819013147</v>
      </c>
      <c r="OG35" s="35">
        <v>0</v>
      </c>
      <c r="OH35" s="35">
        <v>0</v>
      </c>
      <c r="OI35" s="35">
        <v>0</v>
      </c>
      <c r="OJ35" s="35">
        <v>0</v>
      </c>
      <c r="OK35" s="42">
        <v>89393.141306802878</v>
      </c>
      <c r="OL35" s="42">
        <v>89393.141306802878</v>
      </c>
      <c r="OM35" s="42">
        <v>89393.141306802878</v>
      </c>
      <c r="ON35" s="42">
        <v>89393.141306802878</v>
      </c>
      <c r="OO35" s="42">
        <v>89393.141306802878</v>
      </c>
      <c r="OP35" s="35">
        <v>0</v>
      </c>
      <c r="OQ35" s="35">
        <v>0</v>
      </c>
      <c r="OR35" s="35">
        <v>0</v>
      </c>
      <c r="OS35" s="35">
        <v>0</v>
      </c>
      <c r="OT35" s="35">
        <v>0</v>
      </c>
      <c r="OU35" s="35">
        <v>0</v>
      </c>
      <c r="OV35" s="35">
        <v>0</v>
      </c>
      <c r="OW35" s="35">
        <v>0</v>
      </c>
      <c r="OX35" s="35">
        <v>0</v>
      </c>
      <c r="OY35" s="35">
        <v>0</v>
      </c>
      <c r="OZ35" s="35">
        <v>0</v>
      </c>
      <c r="PA35" s="35">
        <v>0</v>
      </c>
      <c r="PB35" s="35">
        <v>0</v>
      </c>
      <c r="PC35" s="35">
        <v>0</v>
      </c>
      <c r="PD35" s="35">
        <v>0</v>
      </c>
      <c r="PE35" s="35">
        <v>0</v>
      </c>
      <c r="PF35" s="35">
        <v>0</v>
      </c>
      <c r="PG35" s="35">
        <v>0</v>
      </c>
      <c r="PH35" s="35">
        <v>0</v>
      </c>
      <c r="PI35" s="35">
        <v>0</v>
      </c>
      <c r="PJ35" s="35">
        <v>0</v>
      </c>
      <c r="PK35" s="42">
        <v>121075.44906341561</v>
      </c>
      <c r="PL35" s="42">
        <v>121075.44906341561</v>
      </c>
      <c r="PM35" s="42">
        <v>121075.44906341561</v>
      </c>
      <c r="PN35" s="42">
        <v>121075.44906341561</v>
      </c>
      <c r="PO35" s="42">
        <v>121075.44906341561</v>
      </c>
      <c r="PP35" s="35">
        <v>28681.077794092591</v>
      </c>
      <c r="PQ35" s="35">
        <v>29583.746461551171</v>
      </c>
      <c r="PR35" s="35">
        <v>30514.824477119255</v>
      </c>
      <c r="PS35" s="35">
        <v>31475.205957419239</v>
      </c>
      <c r="PT35" s="35">
        <v>32465.813159266254</v>
      </c>
      <c r="PU35" s="35">
        <v>33487.597365314141</v>
      </c>
      <c r="PV35" s="35">
        <v>34541.539797573816</v>
      </c>
      <c r="PW35" s="35">
        <v>35628.652559684124</v>
      </c>
      <c r="PX35" s="35">
        <v>36749.979608837748</v>
      </c>
      <c r="PY35" s="35">
        <v>37906.597758294782</v>
      </c>
      <c r="PZ35" s="35">
        <v>39099.617711450439</v>
      </c>
      <c r="QA35" s="35">
        <v>40330.185128446203</v>
      </c>
      <c r="QB35" s="35">
        <v>41599.481726349797</v>
      </c>
      <c r="QC35" s="35">
        <v>42908.726413961267</v>
      </c>
      <c r="QD35" s="35">
        <v>44259.176462334581</v>
      </c>
      <c r="QE35" s="35">
        <v>45652.128712137928</v>
      </c>
      <c r="QF35" s="35">
        <v>47088.920819013147</v>
      </c>
      <c r="QG35" s="35">
        <v>0</v>
      </c>
      <c r="QH35" s="35">
        <v>0</v>
      </c>
      <c r="QI35" s="35">
        <v>0</v>
      </c>
      <c r="QJ35" s="35">
        <v>0</v>
      </c>
      <c r="QK35" s="42">
        <v>94299.658310797677</v>
      </c>
      <c r="QL35" s="42">
        <v>94299.658310797677</v>
      </c>
      <c r="QM35" s="42">
        <v>94299.658310797677</v>
      </c>
      <c r="QN35" s="42">
        <v>94299.658310797677</v>
      </c>
      <c r="QO35" s="42">
        <v>94299.658310797677</v>
      </c>
      <c r="QP35" s="35">
        <v>0</v>
      </c>
      <c r="QQ35" s="35">
        <v>0</v>
      </c>
      <c r="QR35" s="35">
        <v>0</v>
      </c>
      <c r="QS35" s="35">
        <v>0</v>
      </c>
      <c r="QT35" s="35">
        <v>0</v>
      </c>
      <c r="QU35" s="35">
        <v>0</v>
      </c>
      <c r="QV35" s="35">
        <v>0</v>
      </c>
      <c r="QW35" s="35">
        <v>0</v>
      </c>
      <c r="QX35" s="35">
        <v>0</v>
      </c>
      <c r="QY35" s="35">
        <v>1</v>
      </c>
      <c r="QZ35" s="35">
        <v>2</v>
      </c>
      <c r="RA35" s="35">
        <v>3</v>
      </c>
      <c r="RB35" s="35">
        <v>4</v>
      </c>
      <c r="RC35" s="35">
        <v>5</v>
      </c>
      <c r="RD35" s="35">
        <v>6</v>
      </c>
      <c r="RE35" s="35">
        <v>7</v>
      </c>
      <c r="RF35" s="35">
        <v>8</v>
      </c>
      <c r="RG35" s="35">
        <v>0</v>
      </c>
      <c r="RH35" s="35">
        <v>0</v>
      </c>
      <c r="RI35" s="35">
        <v>0</v>
      </c>
      <c r="RJ35" s="35">
        <v>0</v>
      </c>
      <c r="RK35" s="42">
        <v>47009.332061705587</v>
      </c>
      <c r="RL35" s="42">
        <v>47009.332061705587</v>
      </c>
      <c r="RM35" s="42">
        <v>47009.332061705587</v>
      </c>
      <c r="RN35" s="42">
        <v>47009.332061705587</v>
      </c>
      <c r="RO35" s="42">
        <v>47009.332061705587</v>
      </c>
      <c r="RP35" s="35">
        <v>28681.077794092591</v>
      </c>
      <c r="RQ35" s="35">
        <v>29583.746461551171</v>
      </c>
      <c r="RR35" s="35">
        <v>30514.824477119255</v>
      </c>
      <c r="RS35" s="35">
        <v>31475.205957419239</v>
      </c>
      <c r="RT35" s="35">
        <v>32465.813159266254</v>
      </c>
      <c r="RU35" s="35">
        <v>33487.597365314141</v>
      </c>
      <c r="RV35" s="35">
        <v>34541.539797573816</v>
      </c>
      <c r="RW35" s="35">
        <v>35628.652559684124</v>
      </c>
      <c r="RX35" s="35">
        <v>36749.979608837748</v>
      </c>
      <c r="RY35" s="35">
        <v>37906.597758294782</v>
      </c>
      <c r="RZ35" s="35">
        <v>39099.617711450439</v>
      </c>
      <c r="SA35" s="35">
        <v>40330.185128446203</v>
      </c>
      <c r="SB35" s="35">
        <v>41599.481726349797</v>
      </c>
      <c r="SC35" s="35">
        <v>42908.726413961267</v>
      </c>
      <c r="SD35" s="35">
        <v>44259.176462334581</v>
      </c>
      <c r="SE35" s="35">
        <v>45652.128712137928</v>
      </c>
      <c r="SF35" s="35">
        <v>47088.920819013147</v>
      </c>
      <c r="SG35" s="35">
        <v>0</v>
      </c>
      <c r="SH35" s="35">
        <v>0</v>
      </c>
      <c r="SI35" s="35">
        <v>0</v>
      </c>
      <c r="SJ35" s="35">
        <v>0</v>
      </c>
      <c r="SK35" s="42">
        <v>69153.758665324334</v>
      </c>
      <c r="SL35" s="42">
        <v>69153.758665324334</v>
      </c>
      <c r="SM35" s="42">
        <v>69153.758665324334</v>
      </c>
      <c r="SN35" s="42">
        <v>69153.758665324334</v>
      </c>
      <c r="SO35" s="42">
        <v>69153.758665324334</v>
      </c>
      <c r="SP35" s="35">
        <v>0</v>
      </c>
      <c r="SQ35" s="35">
        <v>0</v>
      </c>
      <c r="SR35" s="35">
        <v>0</v>
      </c>
      <c r="SS35" s="35">
        <v>0</v>
      </c>
      <c r="ST35" s="35">
        <v>0</v>
      </c>
      <c r="SU35" s="35">
        <v>0</v>
      </c>
      <c r="SV35" s="35">
        <v>0</v>
      </c>
      <c r="SW35" s="35">
        <v>0</v>
      </c>
      <c r="SX35" s="35">
        <v>0</v>
      </c>
      <c r="SY35" s="35">
        <v>0</v>
      </c>
      <c r="SZ35" s="35">
        <v>0</v>
      </c>
      <c r="TA35" s="35">
        <v>0</v>
      </c>
      <c r="TB35" s="35">
        <v>0</v>
      </c>
      <c r="TC35" s="35">
        <v>0</v>
      </c>
      <c r="TD35" s="35">
        <v>0</v>
      </c>
      <c r="TE35" s="35">
        <v>0</v>
      </c>
      <c r="TF35" s="35">
        <v>0</v>
      </c>
      <c r="TG35" s="43">
        <v>0</v>
      </c>
      <c r="TH35" s="43">
        <v>0</v>
      </c>
      <c r="TI35" s="43">
        <v>0</v>
      </c>
      <c r="TJ35" s="43">
        <v>0</v>
      </c>
      <c r="TK35" s="43">
        <v>0</v>
      </c>
      <c r="TL35" s="43">
        <v>0</v>
      </c>
      <c r="TM35" s="43">
        <v>0</v>
      </c>
      <c r="TN35" s="43">
        <v>0</v>
      </c>
      <c r="TO35" s="43">
        <v>0</v>
      </c>
      <c r="TP35" s="43">
        <v>0</v>
      </c>
      <c r="TQ35" s="43">
        <v>0</v>
      </c>
      <c r="TR35" s="43">
        <v>0</v>
      </c>
      <c r="TS35" s="43">
        <v>0</v>
      </c>
      <c r="TT35" s="43">
        <v>0</v>
      </c>
      <c r="TU35" s="43">
        <v>0</v>
      </c>
      <c r="TV35" s="43">
        <v>0</v>
      </c>
      <c r="TW35" s="43">
        <v>0</v>
      </c>
      <c r="TX35" s="43">
        <v>0</v>
      </c>
      <c r="TY35" s="43">
        <v>0</v>
      </c>
      <c r="TZ35" s="43">
        <v>0</v>
      </c>
      <c r="UA35" s="43">
        <v>0</v>
      </c>
      <c r="UB35" s="43">
        <v>0</v>
      </c>
      <c r="UC35" s="43">
        <v>0</v>
      </c>
      <c r="UD35" s="43">
        <v>0</v>
      </c>
      <c r="UE35" s="43">
        <v>0</v>
      </c>
      <c r="UF35" s="43">
        <v>0</v>
      </c>
      <c r="UG35" s="43">
        <v>0</v>
      </c>
      <c r="UH35" s="43">
        <v>0</v>
      </c>
      <c r="UI35" s="43">
        <v>0</v>
      </c>
      <c r="UJ35" s="43">
        <v>0</v>
      </c>
      <c r="UK35" s="43">
        <v>0</v>
      </c>
      <c r="UL35" s="43">
        <v>0</v>
      </c>
      <c r="UM35" s="43">
        <v>0</v>
      </c>
      <c r="UN35" s="43">
        <v>0</v>
      </c>
      <c r="UO35" s="43">
        <v>0</v>
      </c>
      <c r="UP35" s="43">
        <v>0</v>
      </c>
      <c r="UQ35" s="43">
        <v>0</v>
      </c>
      <c r="UR35" s="43">
        <v>0</v>
      </c>
      <c r="US35" s="43">
        <v>0</v>
      </c>
      <c r="UT35" s="43">
        <v>0</v>
      </c>
      <c r="UU35" s="43">
        <v>0</v>
      </c>
      <c r="UV35" s="43">
        <v>0</v>
      </c>
      <c r="UW35" s="43">
        <v>0</v>
      </c>
      <c r="UX35" s="43">
        <v>0</v>
      </c>
      <c r="UY35" s="43">
        <v>0</v>
      </c>
      <c r="UZ35" s="43">
        <v>0</v>
      </c>
      <c r="VA35" s="43">
        <v>0</v>
      </c>
      <c r="VB35" s="43">
        <v>0</v>
      </c>
      <c r="VC35" s="43">
        <v>0</v>
      </c>
      <c r="VD35" s="43">
        <v>0</v>
      </c>
      <c r="VE35" s="43">
        <v>0</v>
      </c>
      <c r="VF35" s="43">
        <v>0</v>
      </c>
      <c r="VG35" s="35"/>
      <c r="VH35" s="35"/>
      <c r="VI35" s="35"/>
      <c r="VJ35" s="43">
        <v>0</v>
      </c>
      <c r="VK35" s="43">
        <v>0</v>
      </c>
      <c r="VL35" s="43">
        <v>0</v>
      </c>
      <c r="VM35" s="43">
        <v>0</v>
      </c>
      <c r="VN35" s="43">
        <v>0</v>
      </c>
      <c r="VO35" s="43">
        <v>0</v>
      </c>
      <c r="VP35" s="43">
        <v>0</v>
      </c>
      <c r="VQ35" s="43">
        <v>0</v>
      </c>
      <c r="VR35" s="43">
        <v>0</v>
      </c>
      <c r="VS35" s="43">
        <v>0</v>
      </c>
      <c r="VT35" s="43">
        <v>0</v>
      </c>
      <c r="VU35" s="43">
        <v>0</v>
      </c>
      <c r="VV35" s="43">
        <v>0</v>
      </c>
      <c r="VW35" s="43">
        <v>0</v>
      </c>
      <c r="VX35" s="43">
        <v>0</v>
      </c>
      <c r="VY35" s="43">
        <v>0</v>
      </c>
      <c r="VZ35" s="43">
        <v>0</v>
      </c>
      <c r="WA35" s="43">
        <v>0</v>
      </c>
      <c r="WB35" s="43">
        <v>0</v>
      </c>
      <c r="WC35" s="43">
        <v>0</v>
      </c>
      <c r="WD35" s="43">
        <v>0</v>
      </c>
      <c r="WE35" s="43">
        <v>0</v>
      </c>
      <c r="WF35" s="43">
        <v>0</v>
      </c>
      <c r="WG35" s="35"/>
      <c r="WH35" s="35"/>
      <c r="WI35" s="35"/>
      <c r="WJ35" s="43">
        <v>0</v>
      </c>
      <c r="WK35" s="43">
        <v>0</v>
      </c>
      <c r="WL35" s="43">
        <v>0</v>
      </c>
      <c r="WM35" s="43">
        <v>0</v>
      </c>
      <c r="WN35" s="43">
        <v>0</v>
      </c>
      <c r="WO35" s="43">
        <v>0</v>
      </c>
      <c r="WP35" s="43">
        <v>0</v>
      </c>
      <c r="WQ35" s="43">
        <v>0</v>
      </c>
      <c r="WR35" s="43">
        <v>0</v>
      </c>
      <c r="WS35" s="43">
        <v>0</v>
      </c>
      <c r="WT35" s="43">
        <v>0</v>
      </c>
      <c r="WU35" s="43">
        <v>0</v>
      </c>
      <c r="WV35" s="43">
        <v>0</v>
      </c>
      <c r="WW35" s="43">
        <v>0</v>
      </c>
      <c r="WX35" s="43">
        <v>0</v>
      </c>
      <c r="WY35" s="43">
        <v>0</v>
      </c>
      <c r="WZ35" s="43">
        <v>0</v>
      </c>
      <c r="XA35" s="43">
        <v>0</v>
      </c>
      <c r="XB35" s="43">
        <v>0</v>
      </c>
      <c r="XC35" s="43">
        <v>0</v>
      </c>
      <c r="XD35" s="43">
        <v>0</v>
      </c>
      <c r="XE35" s="43">
        <v>0</v>
      </c>
      <c r="XF35" s="43">
        <v>0</v>
      </c>
      <c r="XG35" s="25">
        <v>151.38766559100225</v>
      </c>
      <c r="XH35" s="25">
        <v>20</v>
      </c>
      <c r="XI35" s="25">
        <v>1</v>
      </c>
      <c r="XJ35" s="25">
        <v>10.90731874282049</v>
      </c>
      <c r="XK35" s="25">
        <v>73.847542553075954</v>
      </c>
      <c r="XL35" s="25">
        <v>20</v>
      </c>
      <c r="XM35" s="25">
        <v>1</v>
      </c>
      <c r="XN35" s="25">
        <v>6.5303292200380714</v>
      </c>
      <c r="XO35" s="25">
        <v>57.378702923924564</v>
      </c>
      <c r="XP35" s="25">
        <v>10</v>
      </c>
      <c r="XQ35" s="25">
        <v>7.8297699915570433</v>
      </c>
      <c r="XR35" s="25">
        <v>57.378702923924564</v>
      </c>
      <c r="XS35" s="25">
        <v>10</v>
      </c>
      <c r="XT35" s="25">
        <v>8.5913418667291346</v>
      </c>
      <c r="XU35" s="25">
        <v>5.6093845177172872</v>
      </c>
      <c r="XV35" s="25">
        <v>5</v>
      </c>
      <c r="XW35" s="25">
        <v>2.2290457069250404</v>
      </c>
      <c r="XX35" s="25">
        <v>4.356771154444397</v>
      </c>
      <c r="XY35" s="25">
        <v>5</v>
      </c>
      <c r="XZ35" s="25">
        <v>2.2290457069250404</v>
      </c>
      <c r="YA35" s="25">
        <v>9</v>
      </c>
      <c r="YB35" s="25">
        <v>9</v>
      </c>
      <c r="YC35" s="43">
        <f t="shared" si="68"/>
        <v>163196.70543476869</v>
      </c>
      <c r="YD35" s="45"/>
      <c r="YE35" s="46">
        <v>1.69</v>
      </c>
      <c r="YF35" s="46">
        <v>1.5649999999999999</v>
      </c>
      <c r="YG35" s="46">
        <v>1.423</v>
      </c>
      <c r="YH35" s="46">
        <v>2</v>
      </c>
      <c r="YI35" s="25">
        <v>0.65</v>
      </c>
      <c r="YJ35" s="25">
        <v>0.65</v>
      </c>
      <c r="YK35" s="76" t="s">
        <v>4323</v>
      </c>
      <c r="YL35" s="48">
        <v>0</v>
      </c>
      <c r="YM35" s="48">
        <v>0</v>
      </c>
      <c r="YN35" s="48">
        <v>0</v>
      </c>
      <c r="YO35" s="48">
        <v>0</v>
      </c>
      <c r="YP35" s="48">
        <v>4679090.3130575819</v>
      </c>
      <c r="YQ35" s="48">
        <v>4679090.3130575819</v>
      </c>
      <c r="YR35" s="48">
        <v>4679090.3130575819</v>
      </c>
      <c r="YS35" s="48">
        <v>4679090.3130575819</v>
      </c>
      <c r="YT35" s="48">
        <v>4679090.3130575819</v>
      </c>
      <c r="YU35" s="48">
        <v>4341961.4138816092</v>
      </c>
      <c r="YV35" s="48">
        <v>4478614.3162503047</v>
      </c>
      <c r="YW35" s="48">
        <v>4619568.0435102601</v>
      </c>
      <c r="YX35" s="48">
        <v>4764957.9538897052</v>
      </c>
      <c r="YY35" s="48">
        <v>4914923.6656949595</v>
      </c>
      <c r="YZ35" s="48">
        <v>5069609.1913863048</v>
      </c>
      <c r="ZA35" s="48">
        <v>5229163.0758734001</v>
      </c>
      <c r="ZB35" s="48">
        <v>5393738.5391634665</v>
      </c>
      <c r="ZC35" s="48">
        <v>5563493.6234988803</v>
      </c>
      <c r="ZD35" s="48">
        <v>5738591.345125366</v>
      </c>
      <c r="ZE35" s="48">
        <v>5919199.8508370873</v>
      </c>
      <c r="ZF35" s="48">
        <v>6105492.5794484261</v>
      </c>
      <c r="ZG35" s="48">
        <v>6297648.4283476518</v>
      </c>
      <c r="ZH35" s="48">
        <v>6495851.9252925729</v>
      </c>
      <c r="ZI35" s="48">
        <v>6700293.4056130657</v>
      </c>
      <c r="ZJ35" s="48">
        <v>6911169.1949905287</v>
      </c>
      <c r="ZK35" s="48">
        <v>7128681.7979899459</v>
      </c>
      <c r="ZL35" s="49">
        <v>0</v>
      </c>
      <c r="ZM35" s="49">
        <v>0</v>
      </c>
      <c r="ZN35" s="49">
        <v>0</v>
      </c>
      <c r="ZO35" s="49">
        <v>0</v>
      </c>
      <c r="ZP35" s="49">
        <v>6601463.8066072576</v>
      </c>
      <c r="ZQ35" s="49">
        <v>6601463.8066072576</v>
      </c>
      <c r="ZR35" s="49">
        <v>6601463.8066072576</v>
      </c>
      <c r="ZS35" s="49">
        <v>6601463.8066072576</v>
      </c>
      <c r="ZT35" s="49">
        <v>6601463.8066072576</v>
      </c>
      <c r="ZU35" s="49">
        <v>0</v>
      </c>
      <c r="ZV35" s="49">
        <v>0</v>
      </c>
      <c r="ZW35" s="49">
        <v>0</v>
      </c>
      <c r="ZX35" s="49">
        <v>0</v>
      </c>
      <c r="ZY35" s="49">
        <v>0</v>
      </c>
      <c r="ZZ35" s="49">
        <v>0</v>
      </c>
      <c r="AAA35" s="49">
        <v>0</v>
      </c>
      <c r="AAB35" s="49">
        <v>0</v>
      </c>
      <c r="AAC35" s="49">
        <v>0</v>
      </c>
      <c r="AAD35" s="49">
        <v>0</v>
      </c>
      <c r="AAE35" s="49">
        <v>0</v>
      </c>
      <c r="AAF35" s="49">
        <v>0</v>
      </c>
      <c r="AAG35" s="49">
        <v>0</v>
      </c>
      <c r="AAH35" s="49">
        <v>0</v>
      </c>
      <c r="AAI35" s="49">
        <v>0</v>
      </c>
      <c r="AAJ35" s="49">
        <v>0</v>
      </c>
      <c r="AAK35" s="49">
        <v>0</v>
      </c>
      <c r="AAL35" s="49">
        <v>0</v>
      </c>
      <c r="AAM35" s="49">
        <v>0</v>
      </c>
      <c r="AAN35" s="49">
        <v>0</v>
      </c>
      <c r="AAO35" s="49">
        <v>0</v>
      </c>
      <c r="AAP35" s="49">
        <v>6947152.2231904846</v>
      </c>
      <c r="AAQ35" s="49">
        <v>6947152.2231904846</v>
      </c>
      <c r="AAR35" s="49">
        <v>6947152.2231904846</v>
      </c>
      <c r="AAS35" s="49">
        <v>6947152.2231904846</v>
      </c>
      <c r="AAT35" s="49">
        <v>6947152.2231904846</v>
      </c>
      <c r="AAU35" s="49">
        <v>1645683.0422852084</v>
      </c>
      <c r="AAV35" s="49">
        <v>1697476.9995940491</v>
      </c>
      <c r="AAW35" s="49">
        <v>1750901.0484483275</v>
      </c>
      <c r="AAX35" s="49">
        <v>1806006.4921000991</v>
      </c>
      <c r="AAY35" s="49">
        <v>1862846.2484491791</v>
      </c>
      <c r="AAZ35" s="49">
        <v>1921474.900860359</v>
      </c>
      <c r="ABA35" s="49">
        <v>1981948.7505799055</v>
      </c>
      <c r="ABB35" s="49">
        <v>2044325.8708018397</v>
      </c>
      <c r="ABC35" s="49">
        <v>2108666.1624357868</v>
      </c>
      <c r="ABD35" s="49">
        <v>2175031.4116299013</v>
      </c>
      <c r="ABE35" s="49">
        <v>2243485.3491043341</v>
      </c>
      <c r="ABF35" s="49">
        <v>2314093.7113519949</v>
      </c>
      <c r="ABG35" s="49">
        <v>2386924.3037654534</v>
      </c>
      <c r="ABH35" s="49">
        <v>2462047.0657506385</v>
      </c>
      <c r="ABI35" s="49">
        <v>2539534.1378898504</v>
      </c>
      <c r="ABJ35" s="49">
        <v>2619459.9312185291</v>
      </c>
      <c r="ABK35" s="49">
        <v>2701901.1986823617</v>
      </c>
      <c r="ABL35" s="50">
        <v>0</v>
      </c>
      <c r="ABM35" s="50">
        <v>0</v>
      </c>
      <c r="ABN35" s="50">
        <v>0</v>
      </c>
      <c r="ABO35" s="50">
        <v>0</v>
      </c>
      <c r="ABP35" s="50">
        <v>5410792.080042854</v>
      </c>
      <c r="ABQ35" s="50">
        <v>5410792.080042854</v>
      </c>
      <c r="ABR35" s="50">
        <v>5410792.080042854</v>
      </c>
      <c r="ABS35" s="50">
        <v>5410792.080042854</v>
      </c>
      <c r="ABT35" s="50">
        <v>5410792.080042854</v>
      </c>
      <c r="ABU35" s="50">
        <v>0</v>
      </c>
      <c r="ABV35" s="50">
        <v>0</v>
      </c>
      <c r="ABW35" s="50">
        <v>0</v>
      </c>
      <c r="ABX35" s="50">
        <v>0</v>
      </c>
      <c r="ABY35" s="50">
        <v>0</v>
      </c>
      <c r="ABZ35" s="50">
        <v>0</v>
      </c>
      <c r="ACA35" s="50">
        <v>0</v>
      </c>
      <c r="ACB35" s="50">
        <v>0</v>
      </c>
      <c r="ACC35" s="50">
        <v>0</v>
      </c>
      <c r="ACD35" s="50">
        <v>57.378702923924564</v>
      </c>
      <c r="ACE35" s="50">
        <v>114.75740584784913</v>
      </c>
      <c r="ACF35" s="50">
        <v>172.13610877177371</v>
      </c>
      <c r="ACG35" s="50">
        <v>229.51481169569826</v>
      </c>
      <c r="ACH35" s="50">
        <v>286.89351461962281</v>
      </c>
      <c r="ACI35" s="50">
        <v>344.27221754354741</v>
      </c>
      <c r="ACJ35" s="50">
        <v>401.65092046747196</v>
      </c>
      <c r="ACK35" s="50">
        <v>459.02962339139651</v>
      </c>
      <c r="ACL35" s="49">
        <v>0</v>
      </c>
      <c r="ACM35" s="49">
        <v>0</v>
      </c>
      <c r="ACN35" s="49">
        <v>0</v>
      </c>
      <c r="ACO35" s="49">
        <v>0</v>
      </c>
      <c r="ACP35" s="49">
        <v>263693.41945516219</v>
      </c>
      <c r="ACQ35" s="49">
        <v>263693.41945516219</v>
      </c>
      <c r="ACR35" s="49">
        <v>263693.41945516219</v>
      </c>
      <c r="ACS35" s="49">
        <v>263693.41945516219</v>
      </c>
      <c r="ACT35" s="49">
        <v>263693.41945516219</v>
      </c>
      <c r="ACU35" s="49">
        <v>160883.19372962805</v>
      </c>
      <c r="ACV35" s="49">
        <v>165946.60937749871</v>
      </c>
      <c r="ACW35" s="49">
        <v>171169.38398281325</v>
      </c>
      <c r="ACX35" s="49">
        <v>176556.53298951039</v>
      </c>
      <c r="ACY35" s="49">
        <v>182113.22969069029</v>
      </c>
      <c r="ACZ35" s="49">
        <v>187844.81019654335</v>
      </c>
      <c r="ADA35" s="49">
        <v>193756.77855862607</v>
      </c>
      <c r="ADB35" s="49">
        <v>199854.81205542051</v>
      </c>
      <c r="ADC35" s="49">
        <v>206144.76664424047</v>
      </c>
      <c r="ADD35" s="49">
        <v>212632.68258471557</v>
      </c>
      <c r="ADE35" s="49">
        <v>219324.79023927473</v>
      </c>
      <c r="ADF35" s="49">
        <v>226227.51605617811</v>
      </c>
      <c r="ADG35" s="49">
        <v>233347.48874084975</v>
      </c>
      <c r="ADH35" s="49">
        <v>240691.54562144115</v>
      </c>
      <c r="ADI35" s="49">
        <v>248266.73921473697</v>
      </c>
      <c r="ADJ35" s="49">
        <v>256080.34399870332</v>
      </c>
      <c r="ADK35" s="49">
        <v>264139.86339818756</v>
      </c>
      <c r="ADL35" s="50">
        <v>0</v>
      </c>
      <c r="ADM35" s="50">
        <v>0</v>
      </c>
      <c r="ADN35" s="50">
        <v>0</v>
      </c>
      <c r="ADO35" s="50">
        <v>0</v>
      </c>
      <c r="ADP35" s="50">
        <v>301287.1009744943</v>
      </c>
      <c r="ADQ35" s="50">
        <v>301287.1009744943</v>
      </c>
      <c r="ADR35" s="50">
        <v>301287.1009744943</v>
      </c>
      <c r="ADS35" s="50">
        <v>301287.1009744943</v>
      </c>
      <c r="ADT35" s="50">
        <v>301287.1009744943</v>
      </c>
      <c r="ADU35" s="50">
        <v>0</v>
      </c>
      <c r="ADV35" s="50">
        <v>0</v>
      </c>
      <c r="ADW35" s="50">
        <v>0</v>
      </c>
      <c r="ADX35" s="50">
        <v>0</v>
      </c>
      <c r="ADY35" s="50">
        <v>0</v>
      </c>
      <c r="ADZ35" s="50">
        <v>0</v>
      </c>
      <c r="AEA35" s="50">
        <v>0</v>
      </c>
      <c r="AEB35" s="50">
        <v>0</v>
      </c>
      <c r="AEC35" s="50">
        <v>0</v>
      </c>
      <c r="AED35" s="50">
        <v>0</v>
      </c>
      <c r="AEE35" s="50">
        <v>0</v>
      </c>
      <c r="AEF35" s="50">
        <v>0</v>
      </c>
      <c r="AEG35" s="50">
        <v>0</v>
      </c>
      <c r="AEH35" s="50">
        <v>0</v>
      </c>
      <c r="AEI35" s="50">
        <v>0</v>
      </c>
      <c r="AEJ35" s="50">
        <v>0</v>
      </c>
      <c r="AEK35" s="50">
        <v>0</v>
      </c>
      <c r="AEL35" s="48">
        <v>0</v>
      </c>
      <c r="AEM35" s="48">
        <v>0</v>
      </c>
      <c r="AEN35" s="48">
        <v>0</v>
      </c>
      <c r="AEO35" s="48">
        <v>0</v>
      </c>
      <c r="AEP35" s="48">
        <v>504390.16910567204</v>
      </c>
      <c r="AEQ35" s="48">
        <v>520264.64931504382</v>
      </c>
      <c r="AER35" s="48">
        <v>536638.74101042922</v>
      </c>
      <c r="AES35" s="48">
        <v>553528.16827436106</v>
      </c>
      <c r="AET35" s="48">
        <v>570949.15006744629</v>
      </c>
      <c r="AEU35" s="48">
        <v>588918.41580347996</v>
      </c>
      <c r="AEV35" s="48">
        <v>607453.22141474648</v>
      </c>
      <c r="AEW35" s="48">
        <v>626571.36592292623</v>
      </c>
      <c r="AEX35" s="48">
        <v>646291.20853155269</v>
      </c>
      <c r="AEY35" s="48">
        <v>666631.68625639752</v>
      </c>
      <c r="AEZ35" s="48">
        <v>687612.33211074013</v>
      </c>
      <c r="AFA35" s="48">
        <v>709253.293862961</v>
      </c>
      <c r="AFB35" s="48">
        <v>731575.35338450526</v>
      </c>
      <c r="AFC35" s="48">
        <v>754599.94660676992</v>
      </c>
      <c r="AFD35" s="48">
        <v>778349.18410606927</v>
      </c>
      <c r="AFE35" s="48">
        <v>802845.87233649218</v>
      </c>
      <c r="AFF35" s="48">
        <v>828113.53553099697</v>
      </c>
      <c r="AFG35" s="48">
        <v>854176.4382917881</v>
      </c>
      <c r="AFH35" s="48">
        <v>881059.60889167688</v>
      </c>
      <c r="AFI35" s="48">
        <v>908788.86330880178</v>
      </c>
      <c r="AFJ35" s="48">
        <v>937390.83001777378</v>
      </c>
      <c r="AFK35" s="48">
        <v>966892.97556106979</v>
      </c>
      <c r="AFL35" s="49">
        <v>0</v>
      </c>
      <c r="AFM35" s="49">
        <v>0</v>
      </c>
      <c r="AFN35" s="49">
        <v>0</v>
      </c>
      <c r="AFO35" s="93">
        <v>0</v>
      </c>
      <c r="AFP35" s="93">
        <v>656585.45527992607</v>
      </c>
      <c r="AFQ35" s="93">
        <v>1215055.3266623984</v>
      </c>
      <c r="AFR35" s="93">
        <v>1772130.008235767</v>
      </c>
      <c r="AFS35" s="93">
        <v>2327812.1128573231</v>
      </c>
      <c r="AFT35" s="93">
        <v>2882104.2490353268</v>
      </c>
      <c r="AFU35" s="93">
        <v>2878506.7996581993</v>
      </c>
      <c r="AFV35" s="93">
        <v>2874913.840625939</v>
      </c>
      <c r="AFW35" s="93">
        <v>2871325.3663336867</v>
      </c>
      <c r="AFX35" s="93">
        <v>2867741.3711835793</v>
      </c>
      <c r="AFY35" s="93">
        <v>2864161.8495847401</v>
      </c>
      <c r="AFZ35" s="93">
        <v>2860586.7959532733</v>
      </c>
      <c r="AGA35" s="93">
        <v>2857016.2047122503</v>
      </c>
      <c r="AGB35" s="93">
        <v>2853450.070291705</v>
      </c>
      <c r="AGC35" s="93">
        <v>2849888.3871286232</v>
      </c>
      <c r="AGD35" s="93">
        <v>2846331.1496669347</v>
      </c>
      <c r="AGE35" s="93">
        <v>2842778.3523575054</v>
      </c>
      <c r="AGF35" s="93">
        <v>2839229.9896581261</v>
      </c>
      <c r="AGG35" s="93">
        <v>2835686.0560335061</v>
      </c>
      <c r="AGH35" s="93">
        <v>2832146.5459552635</v>
      </c>
      <c r="AGI35" s="93">
        <v>2828611.4539019172</v>
      </c>
      <c r="AGJ35" s="93">
        <v>2825080.7743588779</v>
      </c>
      <c r="AGK35" s="93">
        <v>2821554.5018184409</v>
      </c>
      <c r="AGL35" s="49">
        <v>0</v>
      </c>
      <c r="AGM35" s="49">
        <v>0</v>
      </c>
      <c r="AGN35" s="49">
        <v>0</v>
      </c>
      <c r="AGO35" s="49">
        <v>0</v>
      </c>
      <c r="AGP35" s="49">
        <v>661865.97098445543</v>
      </c>
      <c r="AGQ35" s="49">
        <v>1365393.2545844158</v>
      </c>
      <c r="AGR35" s="49">
        <v>2112548.6368014324</v>
      </c>
      <c r="AGS35" s="49">
        <v>2905381.4368487634</v>
      </c>
      <c r="AGT35" s="49">
        <v>3746026.7540719062</v>
      </c>
      <c r="AGU35" s="49">
        <v>3863924.0312466985</v>
      </c>
      <c r="AGV35" s="49">
        <v>3985531.8446450029</v>
      </c>
      <c r="AGW35" s="49">
        <v>4110966.974564007</v>
      </c>
      <c r="AGX35" s="49">
        <v>4240349.8766828338</v>
      </c>
      <c r="AGY35" s="49">
        <v>4373804.7977364408</v>
      </c>
      <c r="AGZ35" s="49">
        <v>4511459.8948300891</v>
      </c>
      <c r="AHA35" s="49">
        <v>4653447.3585089277</v>
      </c>
      <c r="AHB35" s="49">
        <v>4799903.5397009272</v>
      </c>
      <c r="AHC35" s="49">
        <v>4950969.0806550225</v>
      </c>
      <c r="AHD35" s="49">
        <v>5106789.0500002308</v>
      </c>
      <c r="AHE35" s="49">
        <v>5267513.0820554253</v>
      </c>
      <c r="AHF35" s="49">
        <v>5433295.5205235668</v>
      </c>
      <c r="AHG35" s="49">
        <v>5604295.5667083487</v>
      </c>
      <c r="AHH35" s="49">
        <v>5780677.4323956296</v>
      </c>
      <c r="AHI35" s="49">
        <v>5962610.4975464325</v>
      </c>
      <c r="AHJ35" s="49">
        <v>6150269.4729529563</v>
      </c>
      <c r="AHK35" s="49">
        <v>6343834.5680138022</v>
      </c>
      <c r="AHL35" s="50">
        <v>0</v>
      </c>
      <c r="AHM35" s="50">
        <v>0</v>
      </c>
      <c r="AHN35" s="50">
        <v>0</v>
      </c>
      <c r="AHO35" s="50">
        <v>0</v>
      </c>
      <c r="AHP35" s="50">
        <v>955041.70603978797</v>
      </c>
      <c r="AHQ35" s="50">
        <v>1907699.2414225475</v>
      </c>
      <c r="AHR35" s="50">
        <v>2857977.0700395033</v>
      </c>
      <c r="AHS35" s="50">
        <v>3805879.6483527631</v>
      </c>
      <c r="AHT35" s="50">
        <v>4751411.4254069021</v>
      </c>
      <c r="AHU35" s="50">
        <v>4745480.7023671204</v>
      </c>
      <c r="AHV35" s="50">
        <v>4739557.3820699407</v>
      </c>
      <c r="AHW35" s="50">
        <v>4733641.4552752404</v>
      </c>
      <c r="AHX35" s="50">
        <v>4727732.9127544332</v>
      </c>
      <c r="AHY35" s="50">
        <v>4721831.7452904508</v>
      </c>
      <c r="AHZ35" s="50">
        <v>4715937.943677729</v>
      </c>
      <c r="AIA35" s="50">
        <v>4710051.4987221956</v>
      </c>
      <c r="AIB35" s="50">
        <v>4704172.4012412531</v>
      </c>
      <c r="AIC35" s="50">
        <v>4698300.6420637676</v>
      </c>
      <c r="AID35" s="50">
        <v>4692436.2120300485</v>
      </c>
      <c r="AIE35" s="50">
        <v>4686579.1019918434</v>
      </c>
      <c r="AIF35" s="50">
        <v>4680729.3028123165</v>
      </c>
      <c r="AIG35" s="50">
        <v>4674886.8053660356</v>
      </c>
      <c r="AIH35" s="50">
        <v>4669051.6005389607</v>
      </c>
      <c r="AII35" s="50">
        <v>4663223.6792284269</v>
      </c>
      <c r="AIJ35" s="50">
        <v>4657403.0323431306</v>
      </c>
      <c r="AIK35" s="50">
        <v>4651589.650803118</v>
      </c>
      <c r="AIL35" s="49">
        <v>0</v>
      </c>
      <c r="AIM35" s="49">
        <v>0</v>
      </c>
      <c r="AIN35" s="49">
        <v>0</v>
      </c>
      <c r="AIO35" s="49">
        <v>0</v>
      </c>
      <c r="AIP35" s="49">
        <v>0</v>
      </c>
      <c r="AIQ35" s="49">
        <v>0</v>
      </c>
      <c r="AIR35" s="49">
        <v>0</v>
      </c>
      <c r="AIS35" s="49">
        <v>0</v>
      </c>
      <c r="AIT35" s="49">
        <v>0</v>
      </c>
      <c r="AIU35" s="49">
        <v>0</v>
      </c>
      <c r="AIV35" s="49">
        <v>0</v>
      </c>
      <c r="AIW35" s="49">
        <v>0</v>
      </c>
      <c r="AIX35" s="49">
        <v>0</v>
      </c>
      <c r="AIY35" s="49">
        <v>0</v>
      </c>
      <c r="AIZ35" s="49">
        <v>0</v>
      </c>
      <c r="AJA35" s="49">
        <v>0</v>
      </c>
      <c r="AJB35" s="49">
        <v>0</v>
      </c>
      <c r="AJC35" s="49">
        <v>0</v>
      </c>
      <c r="AJD35" s="49">
        <v>0</v>
      </c>
      <c r="AJE35" s="49">
        <v>0</v>
      </c>
      <c r="AJF35" s="49">
        <v>0</v>
      </c>
      <c r="AJG35" s="49">
        <v>0</v>
      </c>
      <c r="AJH35" s="49">
        <v>0</v>
      </c>
      <c r="AJI35" s="49">
        <v>0</v>
      </c>
      <c r="AJJ35" s="49">
        <v>0</v>
      </c>
      <c r="AJK35" s="49">
        <v>0</v>
      </c>
      <c r="AJL35" s="50">
        <v>0</v>
      </c>
      <c r="AJM35" s="50">
        <v>0</v>
      </c>
      <c r="AJN35" s="50">
        <v>0</v>
      </c>
      <c r="AJO35" s="50">
        <v>0</v>
      </c>
      <c r="AJP35" s="50">
        <v>109368.50663709328</v>
      </c>
      <c r="AJQ35" s="50">
        <v>218463.98521407341</v>
      </c>
      <c r="AJR35" s="50">
        <v>327286.94692235126</v>
      </c>
      <c r="AJS35" s="50">
        <v>435837.90210257709</v>
      </c>
      <c r="AJT35" s="50">
        <v>544117.36024596798</v>
      </c>
      <c r="AJU35" s="50">
        <v>543438.19166302856</v>
      </c>
      <c r="AJV35" s="50">
        <v>542759.87081992941</v>
      </c>
      <c r="AJW35" s="50">
        <v>542082.39665851952</v>
      </c>
      <c r="AJX35" s="50">
        <v>541405.76812196895</v>
      </c>
      <c r="AJY35" s="50">
        <v>540729.98415476677</v>
      </c>
      <c r="AJZ35" s="50">
        <v>540055.04370271938</v>
      </c>
      <c r="AKA35" s="50">
        <v>539380.94571294915</v>
      </c>
      <c r="AKB35" s="50">
        <v>538707.68913389277</v>
      </c>
      <c r="AKC35" s="50">
        <v>538035.27291529928</v>
      </c>
      <c r="AKD35" s="50">
        <v>537363.69600822881</v>
      </c>
      <c r="AKE35" s="50">
        <v>536692.95736505068</v>
      </c>
      <c r="AKF35" s="50">
        <v>536023.05593944201</v>
      </c>
      <c r="AKG35" s="50">
        <v>535353.99068638589</v>
      </c>
      <c r="AKH35" s="50">
        <v>534685.76056216948</v>
      </c>
      <c r="AKI35" s="50">
        <v>534018.36452438321</v>
      </c>
      <c r="AKJ35" s="50">
        <v>533351.80153191835</v>
      </c>
      <c r="AKK35" s="50">
        <v>532686.07054496568</v>
      </c>
      <c r="AKL35" s="51">
        <v>0</v>
      </c>
      <c r="AKM35" s="51">
        <v>0</v>
      </c>
      <c r="AKN35" s="51">
        <v>0</v>
      </c>
      <c r="AKO35" s="51">
        <v>0</v>
      </c>
      <c r="AKP35" s="51">
        <v>0</v>
      </c>
      <c r="AKQ35" s="51">
        <v>0</v>
      </c>
      <c r="AKR35" s="51">
        <v>0</v>
      </c>
      <c r="AKS35" s="51">
        <v>0</v>
      </c>
      <c r="AKT35" s="51">
        <v>0</v>
      </c>
      <c r="AKU35" s="51">
        <v>0</v>
      </c>
      <c r="AKV35" s="51">
        <v>0</v>
      </c>
      <c r="AKW35" s="51">
        <v>0</v>
      </c>
      <c r="AKX35" s="51">
        <v>0</v>
      </c>
      <c r="AKY35" s="51">
        <v>0</v>
      </c>
      <c r="AKZ35" s="51">
        <v>0</v>
      </c>
      <c r="ALA35" s="51">
        <v>0</v>
      </c>
      <c r="ALB35" s="51">
        <v>0</v>
      </c>
      <c r="ALC35" s="51">
        <v>0</v>
      </c>
      <c r="ALD35" s="51">
        <v>0</v>
      </c>
      <c r="ALE35" s="51">
        <v>0</v>
      </c>
      <c r="ALF35" s="51">
        <v>0</v>
      </c>
      <c r="ALG35" s="51">
        <v>0</v>
      </c>
      <c r="ALH35" s="51">
        <v>0</v>
      </c>
      <c r="ALI35" s="51">
        <v>0</v>
      </c>
      <c r="ALJ35" s="51">
        <v>0</v>
      </c>
      <c r="ALK35" s="51">
        <v>0</v>
      </c>
      <c r="ALL35" s="51">
        <v>0</v>
      </c>
      <c r="ALM35" s="51">
        <v>0</v>
      </c>
      <c r="ALN35" s="51">
        <v>0</v>
      </c>
      <c r="ALO35" s="51">
        <v>0</v>
      </c>
      <c r="ALP35" s="51">
        <v>0</v>
      </c>
      <c r="ALQ35" s="51">
        <v>0</v>
      </c>
      <c r="ALR35" s="51">
        <v>0</v>
      </c>
      <c r="ALS35" s="51">
        <v>0</v>
      </c>
      <c r="ALT35" s="51">
        <v>0</v>
      </c>
      <c r="ALU35" s="51">
        <v>0</v>
      </c>
      <c r="ALV35" s="51">
        <v>0</v>
      </c>
      <c r="ALW35" s="51">
        <v>0</v>
      </c>
      <c r="ALX35" s="51">
        <v>0</v>
      </c>
      <c r="ALY35" s="51">
        <v>0</v>
      </c>
      <c r="ALZ35" s="51">
        <v>0</v>
      </c>
      <c r="AMA35" s="51">
        <v>0</v>
      </c>
      <c r="AMB35" s="51">
        <v>0</v>
      </c>
      <c r="AMC35" s="51">
        <v>0</v>
      </c>
      <c r="AMD35" s="51">
        <v>0</v>
      </c>
      <c r="AME35" s="51">
        <v>0</v>
      </c>
      <c r="AMF35" s="51">
        <v>0</v>
      </c>
      <c r="AMG35" s="51">
        <v>0</v>
      </c>
      <c r="AMH35" s="51">
        <v>0</v>
      </c>
      <c r="AMI35" s="51">
        <v>0</v>
      </c>
      <c r="AMJ35" s="51">
        <v>0</v>
      </c>
      <c r="AMK35" s="51">
        <v>0</v>
      </c>
      <c r="AML35" s="50">
        <v>0</v>
      </c>
      <c r="AMM35" s="50">
        <v>0</v>
      </c>
      <c r="AMN35" s="50">
        <v>0</v>
      </c>
      <c r="AMO35" s="50">
        <v>0</v>
      </c>
      <c r="AMP35" s="50">
        <v>0</v>
      </c>
      <c r="AMQ35" s="50">
        <v>0</v>
      </c>
      <c r="AMR35" s="50">
        <v>0</v>
      </c>
      <c r="AMS35" s="50">
        <v>0</v>
      </c>
      <c r="AMT35" s="50">
        <v>0</v>
      </c>
      <c r="AMU35" s="50">
        <v>0</v>
      </c>
      <c r="AMV35" s="50">
        <v>0</v>
      </c>
      <c r="AMW35" s="50">
        <v>0</v>
      </c>
      <c r="AMX35" s="50">
        <v>0</v>
      </c>
      <c r="AMY35" s="50">
        <v>0</v>
      </c>
      <c r="AMZ35" s="50">
        <v>0</v>
      </c>
      <c r="ANA35" s="50">
        <v>0</v>
      </c>
      <c r="ANB35" s="50">
        <v>0</v>
      </c>
      <c r="ANC35" s="50">
        <v>0</v>
      </c>
      <c r="AND35" s="50">
        <v>0</v>
      </c>
      <c r="ANE35" s="50">
        <v>0</v>
      </c>
      <c r="ANF35" s="50">
        <v>0</v>
      </c>
      <c r="ANG35" s="50">
        <v>0</v>
      </c>
      <c r="ANH35" s="50">
        <v>0</v>
      </c>
      <c r="ANI35" s="50">
        <v>0</v>
      </c>
      <c r="ANJ35" s="50">
        <v>0</v>
      </c>
      <c r="ANK35" s="50">
        <v>0</v>
      </c>
      <c r="ANL35" s="50">
        <v>0</v>
      </c>
      <c r="ANM35" s="50">
        <v>0</v>
      </c>
      <c r="ANN35" s="50">
        <v>0</v>
      </c>
      <c r="ANO35" s="50">
        <v>0</v>
      </c>
      <c r="ANP35" s="50">
        <v>0</v>
      </c>
      <c r="ANQ35" s="50">
        <v>0</v>
      </c>
      <c r="ANR35" s="50">
        <v>0</v>
      </c>
      <c r="ANS35" s="50">
        <v>0</v>
      </c>
      <c r="ANT35" s="50">
        <v>0</v>
      </c>
      <c r="ANU35" s="50">
        <v>0</v>
      </c>
      <c r="ANV35" s="50">
        <v>0</v>
      </c>
      <c r="ANW35" s="50">
        <v>0</v>
      </c>
      <c r="ANX35" s="50">
        <v>0</v>
      </c>
      <c r="ANY35" s="50">
        <v>0</v>
      </c>
      <c r="ANZ35" s="50">
        <v>0</v>
      </c>
      <c r="AOA35" s="50">
        <v>0</v>
      </c>
      <c r="AOB35" s="50">
        <v>0</v>
      </c>
      <c r="AOC35" s="50">
        <v>0</v>
      </c>
      <c r="AOD35" s="50">
        <v>0</v>
      </c>
      <c r="AOE35" s="50">
        <v>0</v>
      </c>
      <c r="AOF35" s="50">
        <v>0</v>
      </c>
      <c r="AOG35" s="50">
        <v>0</v>
      </c>
      <c r="AOH35" s="50">
        <v>0</v>
      </c>
      <c r="AOI35" s="50">
        <v>0</v>
      </c>
      <c r="AOJ35" s="50">
        <v>0</v>
      </c>
      <c r="AOK35" s="50">
        <v>0</v>
      </c>
      <c r="AOL35" s="52">
        <v>5927</v>
      </c>
      <c r="AOM35" s="53">
        <v>2844.96</v>
      </c>
      <c r="AON35" s="52">
        <v>2934.4983454767389</v>
      </c>
      <c r="AOO35" s="52">
        <v>3026.8546972912513</v>
      </c>
      <c r="AOP35" s="52">
        <v>3122.1177454866402</v>
      </c>
      <c r="AOQ35" s="52">
        <v>3220.3789714140485</v>
      </c>
      <c r="AOR35" s="52">
        <v>3321.7327355824359</v>
      </c>
      <c r="AOS35" s="52">
        <v>3426.2763682732198</v>
      </c>
      <c r="AOT35" s="52">
        <v>3534.1102630067953</v>
      </c>
      <c r="AOU35" s="52">
        <v>3645.3379729506928</v>
      </c>
      <c r="AOV35" s="52">
        <v>3760.0663103619513</v>
      </c>
      <c r="AOW35" s="52">
        <v>3878.4054491592051</v>
      </c>
      <c r="AOX35" s="52">
        <v>4000.4690307229821</v>
      </c>
      <c r="AOY35" s="52">
        <v>4126.3742730258155</v>
      </c>
      <c r="AOZ35" s="52">
        <v>4256.2420831969648</v>
      </c>
      <c r="APA35" s="52">
        <v>4390.1971736298447</v>
      </c>
      <c r="APB35" s="52">
        <v>4528.3681817436573</v>
      </c>
      <c r="APC35" s="52">
        <v>4670.8877935142391</v>
      </c>
      <c r="APD35" s="52">
        <v>4817.8928708927469</v>
      </c>
      <c r="APE35" s="52">
        <v>4969.5245832345418</v>
      </c>
      <c r="APF35" s="52">
        <v>5125.9285428644844</v>
      </c>
      <c r="APG35" s="52">
        <v>5287.2549449088283</v>
      </c>
      <c r="APH35" s="52">
        <v>5453.6587115279872</v>
      </c>
      <c r="API35" s="52">
        <v>5625.299640688685</v>
      </c>
      <c r="APJ35" s="52">
        <v>5802.342559618357</v>
      </c>
      <c r="APK35" s="52">
        <v>5984.9574830891597</v>
      </c>
      <c r="APL35" s="52">
        <v>6173.3197766835974</v>
      </c>
      <c r="APM35" s="54">
        <v>3082.04</v>
      </c>
      <c r="APN35" s="52">
        <v>3078.1929903430823</v>
      </c>
      <c r="APO35" s="52">
        <v>3074.3507825327665</v>
      </c>
      <c r="APP35" s="52">
        <v>3070.513370575376</v>
      </c>
      <c r="APQ35" s="52">
        <v>3066.6807484847159</v>
      </c>
      <c r="APR35" s="52">
        <v>3062.852910282063</v>
      </c>
      <c r="APS35" s="52">
        <v>3059.0298499961573</v>
      </c>
      <c r="APT35" s="52">
        <v>3055.2115616631913</v>
      </c>
      <c r="APU35" s="52">
        <v>3051.3980393268025</v>
      </c>
      <c r="APV35" s="52">
        <v>3047.5892770380624</v>
      </c>
      <c r="APW35" s="52">
        <v>3043.7852688554681</v>
      </c>
      <c r="APX35" s="52">
        <v>3039.9860088449327</v>
      </c>
      <c r="APY35" s="52">
        <v>3036.1914910797768</v>
      </c>
      <c r="APZ35" s="52">
        <v>3032.4017096407188</v>
      </c>
      <c r="AQA35" s="52">
        <v>3028.6166586158647</v>
      </c>
      <c r="AQB35" s="52">
        <v>3024.8363321007005</v>
      </c>
      <c r="AQC35" s="52">
        <v>3021.060724198082</v>
      </c>
      <c r="AQD35" s="52">
        <v>3017.2898290182256</v>
      </c>
      <c r="AQE35" s="52">
        <v>3013.5236406786998</v>
      </c>
      <c r="AQF35" s="52">
        <v>3009.7621533044153</v>
      </c>
      <c r="AQG35" s="52">
        <v>3006.0053610276159</v>
      </c>
      <c r="AQH35" s="52">
        <v>3002.2532579878698</v>
      </c>
      <c r="AQI35" s="52">
        <v>2998.5058383320602</v>
      </c>
      <c r="AQJ35" s="52">
        <v>2994.7630962143762</v>
      </c>
      <c r="AQK35" s="52">
        <v>2991.0250257963035</v>
      </c>
      <c r="AQL35" s="52">
        <v>2987.2916212466157</v>
      </c>
      <c r="AQM35" s="52">
        <v>225</v>
      </c>
      <c r="AQN35" s="55">
        <v>108</v>
      </c>
      <c r="AQO35" s="56">
        <v>111.39904297828012</v>
      </c>
      <c r="AQP35" s="56">
        <v>114.90506274515464</v>
      </c>
      <c r="AQQ35" s="56">
        <v>118.52142614045792</v>
      </c>
      <c r="AQR35" s="56">
        <v>122.25160596729559</v>
      </c>
      <c r="AQS35" s="56">
        <v>126.09918432698636</v>
      </c>
      <c r="AQT35" s="56">
        <v>130.06785605896314</v>
      </c>
      <c r="AQU35" s="56">
        <v>134.16143228893691</v>
      </c>
      <c r="AQV35" s="56">
        <v>138.38384408873057</v>
      </c>
      <c r="AQW35" s="56">
        <v>142.73914625129734</v>
      </c>
      <c r="AQX35" s="56">
        <v>147.23152118454891</v>
      </c>
      <c r="AQY35" s="56">
        <v>151.86528292773264</v>
      </c>
      <c r="AQZ35" s="56">
        <v>156.64488129421443</v>
      </c>
      <c r="ARA35" s="56">
        <v>161.57490614464612</v>
      </c>
      <c r="ARB35" s="56">
        <v>166.66009179462046</v>
      </c>
      <c r="ARC35" s="56">
        <v>171.90532156104661</v>
      </c>
      <c r="ARD35" s="56">
        <v>177.31563245161198</v>
      </c>
      <c r="ARE35" s="56">
        <v>182.89622000183374</v>
      </c>
      <c r="ARF35" s="56">
        <v>188.65244326434492</v>
      </c>
      <c r="ARG35" s="56">
        <v>194.5898299552066</v>
      </c>
      <c r="ARH35" s="56">
        <v>200.71408176218776</v>
      </c>
      <c r="ARI35" s="56">
        <v>207.03107982011096</v>
      </c>
      <c r="ARJ35" s="56">
        <v>213.54689035852113</v>
      </c>
      <c r="ARK35" s="56">
        <v>220.26777052710153</v>
      </c>
      <c r="ARL35" s="56">
        <v>227.20017440443078</v>
      </c>
      <c r="ARM35" s="56">
        <v>234.35075919585114</v>
      </c>
      <c r="ARN35" s="55">
        <v>117</v>
      </c>
      <c r="ARO35" s="56">
        <v>116.85396032178059</v>
      </c>
      <c r="ARP35" s="56">
        <v>116.70810293063481</v>
      </c>
      <c r="ARQ35" s="56">
        <v>116.56242759903149</v>
      </c>
      <c r="ARR35" s="56">
        <v>116.41693409972351</v>
      </c>
      <c r="ARS35" s="56">
        <v>116.27162220574732</v>
      </c>
      <c r="ART35" s="56">
        <v>116.12649169042274</v>
      </c>
      <c r="ARU35" s="56">
        <v>115.9815423273525</v>
      </c>
      <c r="ARV35" s="56">
        <v>115.83677389042192</v>
      </c>
      <c r="ARW35" s="56">
        <v>115.69218615379857</v>
      </c>
      <c r="ARX35" s="56">
        <v>115.5477788919319</v>
      </c>
      <c r="ARY35" s="56">
        <v>115.40355187955288</v>
      </c>
      <c r="ARZ35" s="56">
        <v>115.25950489167367</v>
      </c>
      <c r="ASA35" s="56">
        <v>115.11563770358728</v>
      </c>
      <c r="ASB35" s="56">
        <v>114.97195009086717</v>
      </c>
      <c r="ASC35" s="56">
        <v>114.82844182936692</v>
      </c>
      <c r="ASD35" s="56">
        <v>114.68511269521994</v>
      </c>
      <c r="ASE35" s="56">
        <v>114.54196246483903</v>
      </c>
      <c r="ASF35" s="56">
        <v>114.39899091491608</v>
      </c>
      <c r="ASG35" s="56">
        <v>114.25619782242173</v>
      </c>
      <c r="ASH35" s="56">
        <v>114.11358296460497</v>
      </c>
      <c r="ASI35" s="56">
        <v>113.97114611899288</v>
      </c>
      <c r="ASJ35" s="56">
        <v>113.82888706339018</v>
      </c>
      <c r="ASK35" s="56">
        <v>113.68680557587898</v>
      </c>
      <c r="ASL35" s="56">
        <v>113.54490143481834</v>
      </c>
      <c r="ASM35" s="56">
        <v>113.40317441884403</v>
      </c>
      <c r="ASN35" s="57">
        <v>0.5</v>
      </c>
      <c r="ASO35" s="56">
        <v>2844.96</v>
      </c>
      <c r="ASP35" s="56">
        <v>2934.4983454767389</v>
      </c>
      <c r="ASQ35" s="56">
        <v>3026.8546972912513</v>
      </c>
      <c r="ASR35" s="56">
        <v>3122.1177454866402</v>
      </c>
      <c r="ASS35" s="59">
        <v>2576.303177131239</v>
      </c>
      <c r="AST35" s="59">
        <v>1993.0396413494614</v>
      </c>
      <c r="ASU35" s="59">
        <v>1370.5105473092881</v>
      </c>
      <c r="ASV35" s="59">
        <v>706.82205260135913</v>
      </c>
      <c r="ASW35" s="59">
        <v>0</v>
      </c>
      <c r="ASX35" s="56">
        <v>0</v>
      </c>
      <c r="ASY35" s="56">
        <v>0</v>
      </c>
      <c r="ASZ35" s="56">
        <v>0</v>
      </c>
      <c r="ATA35" s="56">
        <v>0</v>
      </c>
      <c r="ATB35" s="56">
        <v>0</v>
      </c>
      <c r="ATC35" s="56">
        <v>0</v>
      </c>
      <c r="ATD35" s="59">
        <v>0</v>
      </c>
      <c r="ATE35" s="56">
        <v>0</v>
      </c>
      <c r="ATF35" s="56">
        <v>0</v>
      </c>
      <c r="ATG35" s="56">
        <v>0</v>
      </c>
      <c r="ATH35" s="56">
        <v>0</v>
      </c>
      <c r="ATI35" s="56">
        <v>0</v>
      </c>
      <c r="ATJ35" s="56">
        <v>0</v>
      </c>
      <c r="ATK35" s="56">
        <v>0</v>
      </c>
      <c r="ATL35" s="56">
        <v>0</v>
      </c>
      <c r="ATM35" s="56">
        <v>0</v>
      </c>
      <c r="ATN35" s="56">
        <v>0</v>
      </c>
      <c r="ATO35" s="56">
        <v>3082.04</v>
      </c>
      <c r="ATP35" s="56">
        <v>3078.1929903430823</v>
      </c>
      <c r="ATQ35" s="56">
        <v>3074.3507825327665</v>
      </c>
      <c r="ATR35" s="56">
        <v>3070.513370575376</v>
      </c>
      <c r="ATS35" s="59">
        <v>2453.3445987877726</v>
      </c>
      <c r="ATT35" s="59">
        <v>1837.7117461692378</v>
      </c>
      <c r="ATU35" s="59">
        <v>1223.611939998463</v>
      </c>
      <c r="ATV35" s="59">
        <v>611.04231233263829</v>
      </c>
      <c r="ATW35" s="59">
        <v>0</v>
      </c>
      <c r="ATX35" s="56">
        <v>0</v>
      </c>
      <c r="ATY35" s="56">
        <v>0</v>
      </c>
      <c r="ATZ35" s="56">
        <v>0</v>
      </c>
      <c r="AUA35" s="56">
        <v>0</v>
      </c>
      <c r="AUB35" s="56">
        <v>0</v>
      </c>
      <c r="AUC35" s="56">
        <v>0</v>
      </c>
      <c r="AUD35" s="59">
        <v>0</v>
      </c>
      <c r="AUE35" s="56">
        <v>0</v>
      </c>
      <c r="AUF35" s="56">
        <v>0</v>
      </c>
      <c r="AUG35" s="56">
        <v>0</v>
      </c>
      <c r="AUH35" s="56">
        <v>0</v>
      </c>
      <c r="AUI35" s="56">
        <v>0</v>
      </c>
      <c r="AUJ35" s="56">
        <v>0</v>
      </c>
      <c r="AUK35" s="56">
        <v>0</v>
      </c>
      <c r="AUL35" s="56">
        <v>0</v>
      </c>
      <c r="AUM35" s="56">
        <v>0</v>
      </c>
      <c r="AUN35" s="56">
        <v>0</v>
      </c>
      <c r="AUO35" s="58">
        <v>0.5</v>
      </c>
      <c r="AUP35" s="56">
        <v>108</v>
      </c>
      <c r="AUQ35" s="56">
        <v>111.39904297828012</v>
      </c>
      <c r="AUR35" s="56">
        <v>114.90506274515464</v>
      </c>
      <c r="AUS35" s="56">
        <v>118.52142614045792</v>
      </c>
      <c r="AUT35" s="59">
        <v>97.801284773836471</v>
      </c>
      <c r="AUU35" s="59">
        <v>75.659510596191808</v>
      </c>
      <c r="AUV35" s="59">
        <v>52.027142423585261</v>
      </c>
      <c r="AUW35" s="59">
        <v>26.832286457787383</v>
      </c>
      <c r="AUX35" s="59">
        <v>0</v>
      </c>
      <c r="AUY35" s="56">
        <v>0</v>
      </c>
      <c r="AUZ35" s="56">
        <v>0</v>
      </c>
      <c r="AVA35" s="56">
        <v>0</v>
      </c>
      <c r="AVB35" s="56">
        <v>0</v>
      </c>
      <c r="AVC35" s="56">
        <v>0</v>
      </c>
      <c r="AVD35" s="56">
        <v>0</v>
      </c>
      <c r="AVE35" s="59">
        <v>0</v>
      </c>
      <c r="AVF35" s="56">
        <v>0</v>
      </c>
      <c r="AVG35" s="56">
        <v>0</v>
      </c>
      <c r="AVH35" s="56">
        <v>0</v>
      </c>
      <c r="AVI35" s="56">
        <v>0</v>
      </c>
      <c r="AVJ35" s="56">
        <v>0</v>
      </c>
      <c r="AVK35" s="56">
        <v>0</v>
      </c>
      <c r="AVL35" s="56">
        <v>0</v>
      </c>
      <c r="AVM35" s="56">
        <v>0</v>
      </c>
      <c r="AVN35" s="56">
        <v>0</v>
      </c>
      <c r="AVO35" s="56">
        <v>0</v>
      </c>
      <c r="AVP35" s="56">
        <v>117</v>
      </c>
      <c r="AVQ35" s="56">
        <v>116.85396032178059</v>
      </c>
      <c r="AVR35" s="56">
        <v>116.70810293063481</v>
      </c>
      <c r="AVS35" s="56">
        <v>116.56242759903149</v>
      </c>
      <c r="AVT35" s="59">
        <v>93.13354727977881</v>
      </c>
      <c r="AVU35" s="59">
        <v>69.762973323448392</v>
      </c>
      <c r="AVV35" s="59">
        <v>46.450596676169098</v>
      </c>
      <c r="AVW35" s="59">
        <v>23.196308465470501</v>
      </c>
      <c r="AVX35" s="59">
        <v>0</v>
      </c>
      <c r="AVY35" s="56">
        <v>0</v>
      </c>
      <c r="AVZ35" s="56">
        <v>0</v>
      </c>
      <c r="AWA35" s="56">
        <v>0</v>
      </c>
      <c r="AWB35" s="56">
        <v>0</v>
      </c>
      <c r="AWC35" s="56">
        <v>0</v>
      </c>
      <c r="AWD35" s="56">
        <v>0</v>
      </c>
      <c r="AWE35" s="59">
        <v>0</v>
      </c>
      <c r="AWF35" s="56">
        <v>0</v>
      </c>
      <c r="AWG35" s="56">
        <v>0</v>
      </c>
      <c r="AWH35" s="56">
        <v>0</v>
      </c>
      <c r="AWI35" s="56">
        <v>0</v>
      </c>
      <c r="AWJ35" s="56">
        <v>0</v>
      </c>
      <c r="AWK35" s="56">
        <v>0</v>
      </c>
      <c r="AWL35" s="56">
        <v>0</v>
      </c>
      <c r="AWM35" s="56">
        <v>0</v>
      </c>
      <c r="AWN35" s="56">
        <v>0</v>
      </c>
      <c r="AWO35" s="56">
        <v>0</v>
      </c>
      <c r="AWP35" s="57">
        <v>0.76</v>
      </c>
      <c r="AWQ35" s="56">
        <v>2844.96</v>
      </c>
      <c r="AWR35" s="56">
        <v>2934.4983454767389</v>
      </c>
      <c r="AWS35" s="56">
        <v>3026.8546972912513</v>
      </c>
      <c r="AWT35" s="56">
        <v>3122.1177454866402</v>
      </c>
      <c r="AWU35" s="59">
        <v>909.28347428161362</v>
      </c>
      <c r="AWV35" s="56">
        <v>937.90100769386424</v>
      </c>
      <c r="AWW35" s="56">
        <v>967.41920986537968</v>
      </c>
      <c r="AWX35" s="56">
        <v>997.86642720191867</v>
      </c>
      <c r="AWY35" s="56">
        <v>1029.2718982449014</v>
      </c>
      <c r="AWZ35" s="56">
        <v>1061.6657817492569</v>
      </c>
      <c r="AXA35" s="56">
        <v>1095.0791856449521</v>
      </c>
      <c r="AXB35" s="56">
        <v>1129.5441969100184</v>
      </c>
      <c r="AXC35" s="56">
        <v>1165.0939123837597</v>
      </c>
      <c r="AXD35" s="56">
        <v>1201.7624705497312</v>
      </c>
      <c r="AXE35" s="56">
        <v>1239.5850843190149</v>
      </c>
      <c r="AXF35" s="56">
        <v>1278.598074845268</v>
      </c>
      <c r="AXG35" s="56">
        <v>1318.8389064040205</v>
      </c>
      <c r="AXH35" s="56">
        <v>1360.3462223697168</v>
      </c>
      <c r="AXI35" s="56">
        <v>1403.159882325047</v>
      </c>
      <c r="AXJ35" s="56">
        <v>1447.3210003382073</v>
      </c>
      <c r="AXK35" s="56">
        <v>1492.8719844448456</v>
      </c>
      <c r="AXL35" s="56">
        <v>1539.8565773726082</v>
      </c>
      <c r="AXM35" s="56">
        <v>1588.3198985473934</v>
      </c>
      <c r="AXN35" s="56">
        <v>1638.3084874216538</v>
      </c>
      <c r="AXO35" s="56">
        <v>1689.8703481663511</v>
      </c>
      <c r="AXP35" s="56">
        <v>1743.0549957694864</v>
      </c>
      <c r="AXQ35" s="56">
        <v>3082.04</v>
      </c>
      <c r="AXR35" s="56">
        <v>3078.1929903430823</v>
      </c>
      <c r="AXS35" s="56">
        <v>3074.3507825327665</v>
      </c>
      <c r="AXT35" s="56">
        <v>3070.513370575376</v>
      </c>
      <c r="AXU35" s="59">
        <v>865.88632898391973</v>
      </c>
      <c r="AXV35" s="56">
        <v>864.80552760905312</v>
      </c>
      <c r="AXW35" s="56">
        <v>863.72607529303264</v>
      </c>
      <c r="AXX35" s="56">
        <v>862.64797035195988</v>
      </c>
      <c r="AXY35" s="56">
        <v>861.5712111040383</v>
      </c>
      <c r="AXZ35" s="56">
        <v>860.49579586957054</v>
      </c>
      <c r="AYA35" s="56">
        <v>859.42172297095567</v>
      </c>
      <c r="AYB35" s="56">
        <v>858.34899073268684</v>
      </c>
      <c r="AYC35" s="56">
        <v>857.27759748134872</v>
      </c>
      <c r="AYD35" s="56">
        <v>856.20754154561473</v>
      </c>
      <c r="AYE35" s="56">
        <v>855.13882125624411</v>
      </c>
      <c r="AYF35" s="56">
        <v>854.0714349460801</v>
      </c>
      <c r="AYG35" s="56">
        <v>853.00538095004663</v>
      </c>
      <c r="AYH35" s="56">
        <v>851.94065760514604</v>
      </c>
      <c r="AYI35" s="56">
        <v>850.87726325045639</v>
      </c>
      <c r="AYJ35" s="56">
        <v>849.81519622712904</v>
      </c>
      <c r="AYK35" s="56">
        <v>848.75445487838567</v>
      </c>
      <c r="AYL35" s="56">
        <v>847.6950375495162</v>
      </c>
      <c r="AYM35" s="56">
        <v>846.63694258787575</v>
      </c>
      <c r="AYN35" s="56">
        <v>845.58016834288264</v>
      </c>
      <c r="AYO35" s="56">
        <v>844.52471316601509</v>
      </c>
      <c r="AYP35" s="56">
        <v>843.47057541080915</v>
      </c>
      <c r="AYQ35" s="60">
        <v>0.76</v>
      </c>
      <c r="AYR35" s="56">
        <v>108</v>
      </c>
      <c r="AYS35" s="56">
        <v>111.39904297828012</v>
      </c>
      <c r="AYT35" s="56">
        <v>114.90506274515464</v>
      </c>
      <c r="AYU35" s="56">
        <v>118.52142614045792</v>
      </c>
      <c r="AYV35" s="59">
        <v>34.518100508412871</v>
      </c>
      <c r="AYW35" s="56">
        <v>35.604475574678503</v>
      </c>
      <c r="AYX35" s="56">
        <v>36.725041710766064</v>
      </c>
      <c r="AYY35" s="56">
        <v>37.880874999229242</v>
      </c>
      <c r="AYZ35" s="56">
        <v>39.073085389759221</v>
      </c>
      <c r="AZA35" s="56">
        <v>40.302817765072191</v>
      </c>
      <c r="AZB35" s="56">
        <v>41.571253040343223</v>
      </c>
      <c r="AZC35" s="56">
        <v>42.879609297242155</v>
      </c>
      <c r="AZD35" s="56">
        <v>44.229142953660542</v>
      </c>
      <c r="AZE35" s="56">
        <v>45.621149970253022</v>
      </c>
      <c r="AZF35" s="56">
        <v>47.056967094951659</v>
      </c>
      <c r="AZG35" s="56">
        <v>48.537973146648454</v>
      </c>
      <c r="AZH35" s="56">
        <v>50.065590339278671</v>
      </c>
      <c r="AZI35" s="56">
        <v>51.641285647576588</v>
      </c>
      <c r="AZJ35" s="56">
        <v>53.266572215815039</v>
      </c>
      <c r="AZK35" s="56">
        <v>54.943010810881859</v>
      </c>
      <c r="AZL35" s="56">
        <v>56.672211321088305</v>
      </c>
      <c r="AZM35" s="56">
        <v>58.455834302148979</v>
      </c>
      <c r="AZN35" s="56">
        <v>60.295592571817728</v>
      </c>
      <c r="AZO35" s="56">
        <v>62.193252854711019</v>
      </c>
      <c r="AZP35" s="56">
        <v>64.150637478898105</v>
      </c>
      <c r="AZQ35" s="56">
        <v>66.169626125887376</v>
      </c>
      <c r="AZR35" s="56">
        <v>117</v>
      </c>
      <c r="AZS35" s="56">
        <v>116.85396032178059</v>
      </c>
      <c r="AZT35" s="56">
        <v>116.70810293063481</v>
      </c>
      <c r="AZU35" s="56">
        <v>116.56242759903149</v>
      </c>
      <c r="AZV35" s="59">
        <v>32.870663745804286</v>
      </c>
      <c r="AZW35" s="56">
        <v>32.829634505152185</v>
      </c>
      <c r="AZX35" s="56">
        <v>32.788656477295831</v>
      </c>
      <c r="AZY35" s="56">
        <v>32.747729598311295</v>
      </c>
      <c r="AZZ35" s="56">
        <v>32.706853804354424</v>
      </c>
      <c r="BAA35" s="56">
        <v>32.66602903166077</v>
      </c>
      <c r="BAB35" s="56">
        <v>32.625255216545476</v>
      </c>
      <c r="BAC35" s="56">
        <v>32.584532295403164</v>
      </c>
      <c r="BAD35" s="56">
        <v>32.543860204707862</v>
      </c>
      <c r="BAE35" s="56">
        <v>32.503238881012877</v>
      </c>
      <c r="BAF35" s="56">
        <v>32.462668260950728</v>
      </c>
      <c r="BAG35" s="56">
        <v>32.422148281233014</v>
      </c>
      <c r="BAH35" s="56">
        <v>32.381678878650334</v>
      </c>
      <c r="BAI35" s="56">
        <v>32.341259990072196</v>
      </c>
      <c r="BAJ35" s="56">
        <v>32.300891552446892</v>
      </c>
      <c r="BAK35" s="56">
        <v>32.260573502801428</v>
      </c>
      <c r="BAL35" s="56">
        <v>32.220305778241404</v>
      </c>
      <c r="BAM35" s="56">
        <v>32.180088315950933</v>
      </c>
      <c r="BAN35" s="56">
        <v>32.139921053192523</v>
      </c>
      <c r="BAO35" s="56">
        <v>32.099803927307008</v>
      </c>
      <c r="BAP35" s="56">
        <v>32.059736875713412</v>
      </c>
      <c r="BAQ35" s="56">
        <v>32.019719835908901</v>
      </c>
      <c r="BAR35" s="57">
        <v>0.76</v>
      </c>
      <c r="BAS35" s="56">
        <v>2844.96</v>
      </c>
      <c r="BAT35" s="56">
        <v>2934.4983454767389</v>
      </c>
      <c r="BAU35" s="56">
        <v>3026.8546972912513</v>
      </c>
      <c r="BAV35" s="56">
        <v>3122.1177454866402</v>
      </c>
      <c r="BAW35" s="56">
        <v>727.42677942529099</v>
      </c>
      <c r="BAX35" s="56">
        <v>562.74060461631848</v>
      </c>
      <c r="BAY35" s="56">
        <v>386.96768394615191</v>
      </c>
      <c r="BAZ35" s="56">
        <v>199.57328544038376</v>
      </c>
      <c r="BBA35" s="56">
        <v>0</v>
      </c>
      <c r="BBB35" s="56">
        <v>0</v>
      </c>
      <c r="BBC35" s="56">
        <v>0</v>
      </c>
      <c r="BBD35" s="56">
        <v>0</v>
      </c>
      <c r="BBE35" s="56">
        <v>0</v>
      </c>
      <c r="BBF35" s="56">
        <v>0</v>
      </c>
      <c r="BBG35" s="56">
        <v>0</v>
      </c>
      <c r="BBH35" s="56">
        <v>0</v>
      </c>
      <c r="BBI35" s="55">
        <v>0</v>
      </c>
      <c r="BBJ35" s="55">
        <v>0</v>
      </c>
      <c r="BBK35" s="55">
        <v>0</v>
      </c>
      <c r="BBL35" s="55">
        <v>0</v>
      </c>
      <c r="BBM35" s="55">
        <v>0</v>
      </c>
      <c r="BBN35" s="55">
        <v>0</v>
      </c>
      <c r="BBO35" s="55">
        <v>0</v>
      </c>
      <c r="BBP35" s="55">
        <v>0</v>
      </c>
      <c r="BBQ35" s="55">
        <v>0</v>
      </c>
      <c r="BBR35" s="55">
        <v>0</v>
      </c>
      <c r="BBS35" s="56">
        <v>3082.04</v>
      </c>
      <c r="BBT35" s="56">
        <v>3078.1929903430823</v>
      </c>
      <c r="BBU35" s="56">
        <v>3074.3507825327665</v>
      </c>
      <c r="BBV35" s="56">
        <v>3070.513370575376</v>
      </c>
      <c r="BBW35" s="56">
        <v>692.70906318713583</v>
      </c>
      <c r="BBX35" s="56">
        <v>518.88331656543187</v>
      </c>
      <c r="BBY35" s="56">
        <v>345.49043011721307</v>
      </c>
      <c r="BBZ35" s="56">
        <v>172.52959407039199</v>
      </c>
      <c r="BCA35" s="56">
        <v>0</v>
      </c>
      <c r="BCB35" s="56">
        <v>0</v>
      </c>
      <c r="BCC35" s="56">
        <v>0</v>
      </c>
      <c r="BCD35" s="56">
        <v>0</v>
      </c>
      <c r="BCE35" s="56">
        <v>0</v>
      </c>
      <c r="BCF35" s="56">
        <v>0</v>
      </c>
      <c r="BCG35" s="56">
        <v>0</v>
      </c>
      <c r="BCH35" s="56">
        <v>0</v>
      </c>
      <c r="BCI35" s="55">
        <v>0</v>
      </c>
      <c r="BCJ35" s="55">
        <v>0</v>
      </c>
      <c r="BCK35" s="55">
        <v>0</v>
      </c>
      <c r="BCL35" s="55">
        <v>0</v>
      </c>
      <c r="BCM35" s="55">
        <v>0</v>
      </c>
      <c r="BCN35" s="55">
        <v>0</v>
      </c>
      <c r="BCO35" s="55">
        <v>0</v>
      </c>
      <c r="BCP35" s="55">
        <v>0</v>
      </c>
      <c r="BCQ35" s="55">
        <v>0</v>
      </c>
      <c r="BCR35" s="55">
        <v>0</v>
      </c>
      <c r="BCS35" s="57">
        <v>0.76</v>
      </c>
      <c r="BCT35" s="56">
        <v>108</v>
      </c>
      <c r="BCU35" s="56">
        <v>111.39904297828012</v>
      </c>
      <c r="BCV35" s="56">
        <v>114.90506274515464</v>
      </c>
      <c r="BCW35" s="56">
        <v>118.52142614045792</v>
      </c>
      <c r="BCX35" s="56">
        <v>27.614480406730298</v>
      </c>
      <c r="BCY35" s="56">
        <v>21.362685344807101</v>
      </c>
      <c r="BCZ35" s="56">
        <v>14.690016684306427</v>
      </c>
      <c r="BDA35" s="56">
        <v>7.5761749998458487</v>
      </c>
      <c r="BDB35" s="56">
        <v>0</v>
      </c>
      <c r="BDC35" s="56">
        <v>0</v>
      </c>
      <c r="BDD35" s="56">
        <v>0</v>
      </c>
      <c r="BDE35" s="56">
        <v>0</v>
      </c>
      <c r="BDF35" s="56">
        <v>0</v>
      </c>
      <c r="BDG35" s="56">
        <v>0</v>
      </c>
      <c r="BDH35" s="56">
        <v>0</v>
      </c>
      <c r="BDI35" s="56">
        <v>0</v>
      </c>
      <c r="BDJ35" s="55">
        <v>0</v>
      </c>
      <c r="BDK35" s="55">
        <v>0</v>
      </c>
      <c r="BDL35" s="55">
        <v>0</v>
      </c>
      <c r="BDM35" s="55">
        <v>0</v>
      </c>
      <c r="BDN35" s="55">
        <v>0</v>
      </c>
      <c r="BDO35" s="55">
        <v>0</v>
      </c>
      <c r="BDP35" s="55">
        <v>0</v>
      </c>
      <c r="BDQ35" s="55">
        <v>0</v>
      </c>
      <c r="BDR35" s="55">
        <v>0</v>
      </c>
      <c r="BDS35" s="55">
        <v>0</v>
      </c>
      <c r="BDT35" s="56">
        <v>117</v>
      </c>
      <c r="BDU35" s="56">
        <v>116.85396032178059</v>
      </c>
      <c r="BDV35" s="56">
        <v>116.70810293063481</v>
      </c>
      <c r="BDW35" s="56">
        <v>116.56242759903149</v>
      </c>
      <c r="BDX35" s="56">
        <v>26.29653099664343</v>
      </c>
      <c r="BDY35" s="56">
        <v>19.697780703091311</v>
      </c>
      <c r="BDZ35" s="56">
        <v>13.115462590918334</v>
      </c>
      <c r="BEA35" s="56">
        <v>6.5495459196622594</v>
      </c>
      <c r="BEB35" s="56">
        <v>0</v>
      </c>
      <c r="BEC35" s="56">
        <v>0</v>
      </c>
      <c r="BED35" s="56">
        <v>0</v>
      </c>
      <c r="BEE35" s="56">
        <v>0</v>
      </c>
      <c r="BEF35" s="56">
        <v>0</v>
      </c>
      <c r="BEG35" s="56">
        <v>0</v>
      </c>
      <c r="BEH35" s="56">
        <v>0</v>
      </c>
      <c r="BEI35" s="56">
        <v>0</v>
      </c>
      <c r="BEJ35" s="55">
        <v>0</v>
      </c>
      <c r="BEK35" s="55">
        <v>0</v>
      </c>
      <c r="BEL35" s="55">
        <v>0</v>
      </c>
      <c r="BEM35" s="55">
        <v>0</v>
      </c>
      <c r="BEN35" s="55">
        <v>0</v>
      </c>
      <c r="BEO35" s="55">
        <v>0</v>
      </c>
      <c r="BEP35" s="55">
        <v>0</v>
      </c>
      <c r="BEQ35" s="55">
        <v>0</v>
      </c>
      <c r="BER35" s="55">
        <v>0</v>
      </c>
      <c r="BES35" s="55">
        <v>0</v>
      </c>
      <c r="BET35" s="57">
        <v>0</v>
      </c>
      <c r="BEU35" s="56">
        <v>2844.96</v>
      </c>
      <c r="BEV35" s="56">
        <v>2934.4983454767389</v>
      </c>
      <c r="BEW35" s="56">
        <v>3026.8546972912513</v>
      </c>
      <c r="BEX35" s="56">
        <v>3122.1177454866402</v>
      </c>
      <c r="BEY35" s="56">
        <v>727.42677942529099</v>
      </c>
      <c r="BEZ35" s="56">
        <v>562.74060461631848</v>
      </c>
      <c r="BFA35" s="56">
        <v>386.96768394615191</v>
      </c>
      <c r="BFB35" s="56">
        <v>199.57328544038376</v>
      </c>
      <c r="BFC35" s="56">
        <v>0</v>
      </c>
      <c r="BFD35" s="56">
        <v>0</v>
      </c>
      <c r="BFE35" s="56">
        <v>0</v>
      </c>
      <c r="BFF35" s="56">
        <v>0</v>
      </c>
      <c r="BFG35" s="56">
        <v>0</v>
      </c>
      <c r="BFH35" s="56">
        <v>0</v>
      </c>
      <c r="BFI35" s="56">
        <v>0</v>
      </c>
      <c r="BFJ35" s="56">
        <v>0</v>
      </c>
      <c r="BFK35" s="56">
        <v>0</v>
      </c>
      <c r="BFL35" s="56">
        <v>0</v>
      </c>
      <c r="BFM35" s="56">
        <v>0</v>
      </c>
      <c r="BFN35" s="56">
        <v>0</v>
      </c>
      <c r="BFO35" s="56">
        <v>0</v>
      </c>
      <c r="BFP35" s="56">
        <v>0</v>
      </c>
      <c r="BFQ35" s="56">
        <v>0</v>
      </c>
      <c r="BFR35" s="56">
        <v>0</v>
      </c>
      <c r="BFS35" s="56">
        <v>0</v>
      </c>
      <c r="BFT35" s="56">
        <v>0</v>
      </c>
      <c r="BFU35" s="56">
        <v>3082.04</v>
      </c>
      <c r="BFV35" s="56">
        <v>3078.1929903430823</v>
      </c>
      <c r="BFW35" s="56">
        <v>3074.3507825327665</v>
      </c>
      <c r="BFX35" s="56">
        <v>3070.513370575376</v>
      </c>
      <c r="BFY35" s="56">
        <v>692.70906318713583</v>
      </c>
      <c r="BFZ35" s="56">
        <v>518.88331656543187</v>
      </c>
      <c r="BGA35" s="56">
        <v>345.49043011721307</v>
      </c>
      <c r="BGB35" s="56">
        <v>172.52959407039199</v>
      </c>
      <c r="BGC35" s="56">
        <v>0</v>
      </c>
      <c r="BGD35" s="56">
        <v>0</v>
      </c>
      <c r="BGE35" s="56">
        <v>0</v>
      </c>
      <c r="BGF35" s="56">
        <v>0</v>
      </c>
      <c r="BGG35" s="56">
        <v>0</v>
      </c>
      <c r="BGH35" s="56">
        <v>0</v>
      </c>
      <c r="BGI35" s="56">
        <v>0</v>
      </c>
      <c r="BGJ35" s="56">
        <v>0</v>
      </c>
      <c r="BGK35" s="56">
        <v>0</v>
      </c>
      <c r="BGL35" s="56">
        <v>0</v>
      </c>
      <c r="BGM35" s="56">
        <v>0</v>
      </c>
      <c r="BGN35" s="56">
        <v>0</v>
      </c>
      <c r="BGO35" s="56">
        <v>0</v>
      </c>
      <c r="BGP35" s="56">
        <v>0</v>
      </c>
      <c r="BGQ35" s="56">
        <v>0</v>
      </c>
      <c r="BGR35" s="56">
        <v>0</v>
      </c>
      <c r="BGS35" s="56">
        <v>0</v>
      </c>
      <c r="BGT35" s="56">
        <v>0</v>
      </c>
      <c r="BGU35" s="57">
        <v>0.25</v>
      </c>
      <c r="BGV35" s="56">
        <v>108</v>
      </c>
      <c r="BGW35" s="56">
        <v>111.39904297828012</v>
      </c>
      <c r="BGX35" s="56">
        <v>114.90506274515464</v>
      </c>
      <c r="BGY35" s="56">
        <v>118.52142614045792</v>
      </c>
      <c r="BGZ35" s="56">
        <v>27.614480406730298</v>
      </c>
      <c r="BHA35" s="56">
        <v>16.022014008605325</v>
      </c>
      <c r="BHB35" s="56">
        <v>11.01751251322982</v>
      </c>
      <c r="BHC35" s="56">
        <v>5.682131249884387</v>
      </c>
      <c r="BHD35" s="56">
        <v>0</v>
      </c>
      <c r="BHE35" s="56">
        <v>0</v>
      </c>
      <c r="BHF35" s="56">
        <v>0</v>
      </c>
      <c r="BHG35" s="56">
        <v>0</v>
      </c>
      <c r="BHH35" s="56">
        <v>0</v>
      </c>
      <c r="BHI35" s="56">
        <v>0</v>
      </c>
      <c r="BHJ35" s="56">
        <v>0</v>
      </c>
      <c r="BHK35" s="59">
        <v>0</v>
      </c>
      <c r="BHL35" s="56">
        <v>0</v>
      </c>
      <c r="BHM35" s="56">
        <v>0</v>
      </c>
      <c r="BHN35" s="56">
        <v>0</v>
      </c>
      <c r="BHO35" s="56">
        <v>0</v>
      </c>
      <c r="BHP35" s="56">
        <v>0</v>
      </c>
      <c r="BHQ35" s="56">
        <v>0</v>
      </c>
      <c r="BHR35" s="56">
        <v>0</v>
      </c>
      <c r="BHS35" s="56">
        <v>0</v>
      </c>
      <c r="BHT35" s="56">
        <v>0</v>
      </c>
      <c r="BHU35" s="56">
        <v>0</v>
      </c>
      <c r="BHV35" s="56">
        <v>117</v>
      </c>
      <c r="BHW35" s="56">
        <v>116.85396032178059</v>
      </c>
      <c r="BHX35" s="56">
        <v>116.70810293063481</v>
      </c>
      <c r="BHY35" s="56">
        <v>116.56242759903149</v>
      </c>
      <c r="BHZ35" s="56">
        <v>26.29653099664343</v>
      </c>
      <c r="BIA35" s="59">
        <v>14.773335527318483</v>
      </c>
      <c r="BIB35" s="56">
        <v>9.8365969431887503</v>
      </c>
      <c r="BIC35" s="56">
        <v>4.912159439746695</v>
      </c>
      <c r="BID35" s="56">
        <v>0</v>
      </c>
      <c r="BIE35" s="56">
        <v>0</v>
      </c>
      <c r="BIF35" s="56">
        <v>0</v>
      </c>
      <c r="BIG35" s="56">
        <v>0</v>
      </c>
      <c r="BIH35" s="56">
        <v>0</v>
      </c>
      <c r="BII35" s="56">
        <v>0</v>
      </c>
      <c r="BIJ35" s="56">
        <v>0</v>
      </c>
      <c r="BIK35" s="59">
        <v>0</v>
      </c>
      <c r="BIL35" s="56">
        <v>0</v>
      </c>
      <c r="BIM35" s="56">
        <v>0</v>
      </c>
      <c r="BIN35" s="56">
        <v>0</v>
      </c>
      <c r="BIO35" s="56">
        <v>0</v>
      </c>
      <c r="BIP35" s="56">
        <v>0</v>
      </c>
      <c r="BIQ35" s="56">
        <v>0</v>
      </c>
      <c r="BIR35" s="56">
        <v>0</v>
      </c>
      <c r="BIS35" s="56">
        <v>0</v>
      </c>
      <c r="BIT35" s="56">
        <v>0</v>
      </c>
      <c r="BIU35" s="56">
        <v>0</v>
      </c>
      <c r="BIV35" s="61">
        <v>0.9</v>
      </c>
      <c r="BIW35" s="61">
        <v>0.9</v>
      </c>
      <c r="BIX35" s="61">
        <f t="shared" si="15"/>
        <v>0.71400000000000008</v>
      </c>
      <c r="BIY35" s="61">
        <f t="shared" si="15"/>
        <v>0.71400000000000008</v>
      </c>
      <c r="BIZ35" s="61">
        <v>0.1</v>
      </c>
      <c r="BJA35" s="61">
        <v>0.1</v>
      </c>
      <c r="BJB35" s="61">
        <v>0.8</v>
      </c>
      <c r="BJC35" s="61">
        <v>0.8</v>
      </c>
      <c r="BJD35" s="61">
        <v>0.8</v>
      </c>
      <c r="BJE35" s="61">
        <v>0.8</v>
      </c>
      <c r="BJF35" s="61">
        <v>1</v>
      </c>
      <c r="BJG35" s="61">
        <v>1</v>
      </c>
      <c r="BJH35" s="61">
        <f t="shared" si="16"/>
        <v>9</v>
      </c>
      <c r="BJI35" s="61">
        <f t="shared" si="16"/>
        <v>9</v>
      </c>
      <c r="BJJ35" s="62">
        <v>0.3</v>
      </c>
      <c r="BJK35" s="62">
        <v>0.3</v>
      </c>
      <c r="BJL35" s="46">
        <f t="shared" si="17"/>
        <v>1.69</v>
      </c>
      <c r="BJM35" s="46">
        <f t="shared" si="17"/>
        <v>1.5649999999999999</v>
      </c>
      <c r="BJN35" s="46">
        <f t="shared" si="17"/>
        <v>1.423</v>
      </c>
      <c r="BJO35" s="46">
        <v>1.5</v>
      </c>
      <c r="BJP35" s="61">
        <f t="shared" si="1"/>
        <v>0.65</v>
      </c>
      <c r="BJQ35" s="61">
        <f t="shared" si="1"/>
        <v>0.65</v>
      </c>
      <c r="BJR35" s="61">
        <v>0.69</v>
      </c>
      <c r="BJS35" s="61">
        <v>0.69</v>
      </c>
      <c r="BJT35" s="61">
        <v>48.83</v>
      </c>
      <c r="BJU35" s="61">
        <v>48.83</v>
      </c>
      <c r="BJV35" s="61">
        <f t="shared" si="18"/>
        <v>73.245000000000005</v>
      </c>
      <c r="BJW35" s="61">
        <f t="shared" si="18"/>
        <v>73.245000000000005</v>
      </c>
      <c r="BJX35" s="61">
        <v>4</v>
      </c>
      <c r="BJY35" s="61">
        <v>4</v>
      </c>
      <c r="BJZ35" s="63">
        <v>1728252.5471999997</v>
      </c>
      <c r="BKA35" s="63">
        <v>1782645.183174582</v>
      </c>
      <c r="BKB35" s="63">
        <v>1838749.6979211969</v>
      </c>
      <c r="BKC35" s="63">
        <v>1896619.968750213</v>
      </c>
      <c r="BKD35" s="63">
        <v>1956311.5686321231</v>
      </c>
      <c r="BKE35" s="63">
        <v>2017881.8195644119</v>
      </c>
      <c r="BKF35" s="63">
        <v>2081389.8476180185</v>
      </c>
      <c r="BKG35" s="63">
        <v>2146896.6397162555</v>
      </c>
      <c r="BKH35" s="63">
        <v>2214465.1022007065</v>
      </c>
      <c r="BKI35" s="63">
        <v>2284160.1212403513</v>
      </c>
      <c r="BKJ35" s="63">
        <v>2356048.6251419205</v>
      </c>
      <c r="BKK35" s="63">
        <v>2430199.6486213203</v>
      </c>
      <c r="BKL35" s="63">
        <v>2506684.3990978491</v>
      </c>
      <c r="BKM35" s="63">
        <v>2585576.3250748664</v>
      </c>
      <c r="BKN35" s="63">
        <v>2666951.1866725795</v>
      </c>
      <c r="BKO35" s="63">
        <v>2750887.1283806842</v>
      </c>
      <c r="BKP35" s="63">
        <v>2837464.7541007167</v>
      </c>
      <c r="BKQ35" s="63">
        <v>2926767.2045501922</v>
      </c>
      <c r="BKR35" s="63">
        <v>3018880.2371028485</v>
      </c>
      <c r="BKS35" s="63">
        <v>3113892.3081416734</v>
      </c>
      <c r="BKT35" s="63">
        <v>3211894.6580037973</v>
      </c>
      <c r="BKU35" s="63">
        <v>3312981.3985988274</v>
      </c>
      <c r="BKV35" s="63">
        <v>3417249.6037847535</v>
      </c>
      <c r="BKW35" s="63">
        <v>3524799.4025882264</v>
      </c>
      <c r="BKX35" s="63">
        <v>3635734.0753587214</v>
      </c>
      <c r="BKY35" s="63">
        <v>3750160.1529489234</v>
      </c>
      <c r="BKZ35" s="64">
        <v>1872273.5928000002</v>
      </c>
      <c r="BLA35" s="64">
        <v>1869936.616449306</v>
      </c>
      <c r="BLB35" s="64">
        <v>1867602.5571180501</v>
      </c>
      <c r="BLC35" s="64">
        <v>1865271.4111652018</v>
      </c>
      <c r="BLD35" s="64">
        <v>1862943.1749542749</v>
      </c>
      <c r="BLE35" s="64">
        <v>1860617.8448533232</v>
      </c>
      <c r="BLF35" s="64">
        <v>1858295.417234933</v>
      </c>
      <c r="BLG35" s="64">
        <v>1855975.8884762183</v>
      </c>
      <c r="BLH35" s="64">
        <v>1853659.2549588163</v>
      </c>
      <c r="BLI35" s="64">
        <v>1851345.5130688793</v>
      </c>
      <c r="BLJ35" s="64">
        <v>1849034.6591970716</v>
      </c>
      <c r="BLK35" s="64">
        <v>1846726.6897385616</v>
      </c>
      <c r="BLL35" s="64">
        <v>1844421.601093018</v>
      </c>
      <c r="BLM35" s="64">
        <v>1842119.3896646029</v>
      </c>
      <c r="BLN35" s="64">
        <v>1839820.0518619674</v>
      </c>
      <c r="BLO35" s="64">
        <v>1837523.584098245</v>
      </c>
      <c r="BLP35" s="64">
        <v>1835229.9827910459</v>
      </c>
      <c r="BLQ35" s="64">
        <v>1832939.2443624525</v>
      </c>
      <c r="BLR35" s="64">
        <v>1830651.365239013</v>
      </c>
      <c r="BLS35" s="64">
        <v>1828366.341851736</v>
      </c>
      <c r="BLT35" s="64">
        <v>1826084.1706360844</v>
      </c>
      <c r="BLU35" s="64">
        <v>1823804.8480319714</v>
      </c>
      <c r="BLV35" s="64">
        <v>1821528.3704837528</v>
      </c>
      <c r="BLW35" s="64">
        <v>1819254.7344402233</v>
      </c>
      <c r="BLX35" s="64">
        <v>1816983.9363546094</v>
      </c>
      <c r="BLY35" s="64">
        <v>1814715.9726845666</v>
      </c>
      <c r="BLZ35" s="65">
        <v>485210.10309408</v>
      </c>
      <c r="BMA35" s="65">
        <v>500480.93637104763</v>
      </c>
      <c r="BMB35" s="65">
        <v>516232.38278340932</v>
      </c>
      <c r="BMC35" s="65">
        <v>532479.56848582381</v>
      </c>
      <c r="BMD35" s="65">
        <v>549238.09569266986</v>
      </c>
      <c r="BME35" s="65">
        <v>566524.05766089319</v>
      </c>
      <c r="BMF35" s="65">
        <v>584354.05414440262</v>
      </c>
      <c r="BMG35" s="65">
        <v>602745.20733485674</v>
      </c>
      <c r="BMH35" s="65">
        <v>621715.17830414884</v>
      </c>
      <c r="BMI35" s="65">
        <v>641282.18396437925</v>
      </c>
      <c r="BMJ35" s="65">
        <v>661465.01456160378</v>
      </c>
      <c r="BMK35" s="65">
        <v>682283.05172015552</v>
      </c>
      <c r="BML35" s="65">
        <v>703756.28705486783</v>
      </c>
      <c r="BMM35" s="65">
        <v>725905.34136907454</v>
      </c>
      <c r="BMN35" s="65">
        <v>748751.48445682065</v>
      </c>
      <c r="BMO35" s="65">
        <v>772316.65552830009</v>
      </c>
      <c r="BMP35" s="65">
        <v>796623.4842781357</v>
      </c>
      <c r="BMQ35" s="65">
        <v>821695.31261673418</v>
      </c>
      <c r="BMR35" s="65">
        <v>847556.21708558244</v>
      </c>
      <c r="BMS35" s="65">
        <v>874231.03197801218</v>
      </c>
      <c r="BMT35" s="65">
        <v>901745.37318763661</v>
      </c>
      <c r="BMU35" s="65">
        <v>930125.66280735901</v>
      </c>
      <c r="BMV35" s="65">
        <v>959399.15450257657</v>
      </c>
      <c r="BMW35" s="65">
        <v>989593.95968294563</v>
      </c>
      <c r="BMX35" s="65">
        <v>1020739.0744978415</v>
      </c>
      <c r="BMY35" s="65">
        <v>1052864.4076814344</v>
      </c>
      <c r="BMZ35" s="65">
        <v>525644.27835192007</v>
      </c>
      <c r="BNA35" s="65">
        <v>524988.16791372874</v>
      </c>
      <c r="BNB35" s="65">
        <v>524332.87643414666</v>
      </c>
      <c r="BNC35" s="65">
        <v>523678.40289094741</v>
      </c>
      <c r="BND35" s="65">
        <v>523024.74626318121</v>
      </c>
      <c r="BNE35" s="65">
        <v>522371.90553117217</v>
      </c>
      <c r="BNF35" s="65">
        <v>521719.87967651716</v>
      </c>
      <c r="BNG35" s="65">
        <v>521068.66768208449</v>
      </c>
      <c r="BNH35" s="65">
        <v>520418.26853201177</v>
      </c>
      <c r="BNI35" s="65">
        <v>519768.68121170474</v>
      </c>
      <c r="BNJ35" s="65">
        <v>519119.9047078357</v>
      </c>
      <c r="BNK35" s="65">
        <v>518471.93800834147</v>
      </c>
      <c r="BNL35" s="65">
        <v>517824.78010242246</v>
      </c>
      <c r="BNM35" s="65">
        <v>517178.42998054053</v>
      </c>
      <c r="BNN35" s="65">
        <v>516532.88663441758</v>
      </c>
      <c r="BNO35" s="65">
        <v>515888.14905703434</v>
      </c>
      <c r="BNP35" s="65">
        <v>515244.21624262846</v>
      </c>
      <c r="BNQ35" s="65">
        <v>514601.08718669263</v>
      </c>
      <c r="BNR35" s="65">
        <v>513958.76088597381</v>
      </c>
      <c r="BNS35" s="65">
        <v>513317.23633847089</v>
      </c>
      <c r="BNT35" s="65">
        <v>512676.51254343387</v>
      </c>
      <c r="BNU35" s="65">
        <v>512036.58850136132</v>
      </c>
      <c r="BNV35" s="65">
        <v>511397.46321399981</v>
      </c>
      <c r="BNW35" s="65">
        <v>510759.13568434172</v>
      </c>
      <c r="BNX35" s="65">
        <v>510121.60491662408</v>
      </c>
      <c r="BNY35" s="65">
        <v>509484.86991632672</v>
      </c>
      <c r="BNZ35" s="66">
        <v>12683.969664</v>
      </c>
      <c r="BOA35" s="66">
        <v>13083.167423473493</v>
      </c>
      <c r="BOB35" s="66">
        <v>13494.928982403315</v>
      </c>
      <c r="BOC35" s="66">
        <v>13919.649756477636</v>
      </c>
      <c r="BOD35" s="66">
        <v>14357.737606152394</v>
      </c>
      <c r="BOE35" s="66">
        <v>14809.613228320732</v>
      </c>
      <c r="BOF35" s="66">
        <v>15275.710560309322</v>
      </c>
      <c r="BOG35" s="66">
        <v>15756.477196589496</v>
      </c>
      <c r="BOH35" s="66">
        <v>16252.37481860337</v>
      </c>
      <c r="BOI35" s="66">
        <v>16763.879638117724</v>
      </c>
      <c r="BOJ35" s="66">
        <v>17291.482854531401</v>
      </c>
      <c r="BOK35" s="66">
        <v>17835.691126575344</v>
      </c>
      <c r="BOL35" s="66">
        <v>18397.027058858293</v>
      </c>
      <c r="BOM35" s="66">
        <v>18976.029703725348</v>
      </c>
      <c r="BON35" s="66">
        <v>19573.255078911301</v>
      </c>
      <c r="BOO35" s="66">
        <v>20189.276701485924</v>
      </c>
      <c r="BOP35" s="66">
        <v>20824.686138603884</v>
      </c>
      <c r="BOQ35" s="66">
        <v>21480.09357558822</v>
      </c>
      <c r="BOR35" s="66">
        <v>22156.128401892882</v>
      </c>
      <c r="BOS35" s="66">
        <v>22853.439815507019</v>
      </c>
      <c r="BOT35" s="66">
        <v>23572.69744638152</v>
      </c>
      <c r="BOU35" s="66">
        <v>24314.591999476379</v>
      </c>
      <c r="BOV35" s="66">
        <v>25079.835918046432</v>
      </c>
      <c r="BOW35" s="66">
        <v>25869.164067802485</v>
      </c>
      <c r="BOX35" s="66">
        <v>26683.334442604712</v>
      </c>
      <c r="BOY35" s="66">
        <v>27523.128892366149</v>
      </c>
      <c r="BOZ35" s="65">
        <v>13740.967135999999</v>
      </c>
      <c r="BPA35" s="65">
        <v>13723.815628145599</v>
      </c>
      <c r="BPB35" s="65">
        <v>13706.685528844087</v>
      </c>
      <c r="BPC35" s="65">
        <v>13689.576811373257</v>
      </c>
      <c r="BPD35" s="65">
        <v>13672.489449044257</v>
      </c>
      <c r="BPE35" s="65">
        <v>13655.423415201549</v>
      </c>
      <c r="BPF35" s="65">
        <v>13638.378683222869</v>
      </c>
      <c r="BPG35" s="65">
        <v>13621.355226519174</v>
      </c>
      <c r="BPH35" s="65">
        <v>13604.353018534615</v>
      </c>
      <c r="BPI35" s="65">
        <v>13587.372032746498</v>
      </c>
      <c r="BPJ35" s="65">
        <v>13570.412242665219</v>
      </c>
      <c r="BPK35" s="65">
        <v>13553.473621834248</v>
      </c>
      <c r="BPL35" s="65">
        <v>13536.556143830077</v>
      </c>
      <c r="BPM35" s="65">
        <v>13519.659782262181</v>
      </c>
      <c r="BPN35" s="65">
        <v>13502.784510772972</v>
      </c>
      <c r="BPO35" s="65">
        <v>13485.930303037763</v>
      </c>
      <c r="BPP35" s="65">
        <v>13469.097132764729</v>
      </c>
      <c r="BPQ35" s="65">
        <v>13452.284973694857</v>
      </c>
      <c r="BPR35" s="65">
        <v>13435.493799601916</v>
      </c>
      <c r="BPS35" s="65">
        <v>13418.723584292406</v>
      </c>
      <c r="BPT35" s="65">
        <v>13401.974301605522</v>
      </c>
      <c r="BPU35" s="65">
        <v>13385.245925413117</v>
      </c>
      <c r="BPV35" s="65">
        <v>13368.538429619657</v>
      </c>
      <c r="BPW35" s="65">
        <v>13351.851788162176</v>
      </c>
      <c r="BPX35" s="65">
        <v>13335.185975010239</v>
      </c>
      <c r="BPY35" s="65">
        <v>13318.540964165912</v>
      </c>
      <c r="BPZ35" s="66">
        <v>219444.46470143998</v>
      </c>
      <c r="BQA35" s="66">
        <v>226350.95698723503</v>
      </c>
      <c r="BQB35" s="66">
        <v>233474.81468144292</v>
      </c>
      <c r="BQC35" s="66">
        <v>240822.87884300036</v>
      </c>
      <c r="BQD35" s="66">
        <v>248402.20583689393</v>
      </c>
      <c r="BQE35" s="66">
        <v>256220.07411040488</v>
      </c>
      <c r="BQF35" s="66">
        <v>264283.99118262139</v>
      </c>
      <c r="BQG35" s="66">
        <v>272601.70085392817</v>
      </c>
      <c r="BQH35" s="66">
        <v>281181.19064239814</v>
      </c>
      <c r="BQI35" s="66">
        <v>290030.69945422676</v>
      </c>
      <c r="BQJ35" s="66">
        <v>299158.72549557453</v>
      </c>
      <c r="BQK35" s="66">
        <v>308574.03443341673</v>
      </c>
      <c r="BQL35" s="66">
        <v>318285.66781323589</v>
      </c>
      <c r="BQM35" s="66">
        <v>328302.95174164127</v>
      </c>
      <c r="BQN35" s="66">
        <v>338635.50584225298</v>
      </c>
      <c r="BQO35" s="66">
        <v>349293.25249345152</v>
      </c>
      <c r="BQP35" s="66">
        <v>360286.42635686352</v>
      </c>
      <c r="BQQ35" s="66">
        <v>371625.5842057332</v>
      </c>
      <c r="BQR35" s="66">
        <v>383321.61506261973</v>
      </c>
      <c r="BQS35" s="66">
        <v>395385.75065615296</v>
      </c>
      <c r="BQT35" s="66">
        <v>407829.57620689191</v>
      </c>
      <c r="BQU35" s="66">
        <v>420665.04155264189</v>
      </c>
      <c r="BQV35" s="66">
        <v>433904.47262391425</v>
      </c>
      <c r="BQW35" s="66">
        <v>447560.58328054997</v>
      </c>
      <c r="BQX35" s="66">
        <v>461646.48752087139</v>
      </c>
      <c r="BQY35" s="66">
        <v>476175.71207508899</v>
      </c>
      <c r="BQZ35" s="65">
        <v>237731.50342655997</v>
      </c>
      <c r="BRA35" s="65">
        <v>237434.76639867079</v>
      </c>
      <c r="BRB35" s="65">
        <v>237138.39975864548</v>
      </c>
      <c r="BRC35" s="65">
        <v>236842.40304416497</v>
      </c>
      <c r="BRD35" s="65">
        <v>236546.77579348738</v>
      </c>
      <c r="BRE35" s="65">
        <v>236251.51754544699</v>
      </c>
      <c r="BRF35" s="65">
        <v>235956.62783945398</v>
      </c>
      <c r="BRG35" s="65">
        <v>235662.1062154932</v>
      </c>
      <c r="BRH35" s="65">
        <v>235367.95221412383</v>
      </c>
      <c r="BRI35" s="65">
        <v>235074.16537647843</v>
      </c>
      <c r="BRJ35" s="65">
        <v>234780.74524426239</v>
      </c>
      <c r="BRK35" s="65">
        <v>234487.69135975311</v>
      </c>
      <c r="BRL35" s="65">
        <v>234195.00326579931</v>
      </c>
      <c r="BRM35" s="65">
        <v>233902.68050582046</v>
      </c>
      <c r="BRN35" s="65">
        <v>233610.72262380566</v>
      </c>
      <c r="BRO35" s="65">
        <v>233319.12916431352</v>
      </c>
      <c r="BRP35" s="65">
        <v>233027.89967247087</v>
      </c>
      <c r="BRQ35" s="65">
        <v>232737.03369397245</v>
      </c>
      <c r="BRR35" s="65">
        <v>232446.53077508009</v>
      </c>
      <c r="BRS35" s="65">
        <v>232156.3904626219</v>
      </c>
      <c r="BRT35" s="65">
        <v>231866.6123039916</v>
      </c>
      <c r="BRU35" s="65">
        <v>231577.19584714802</v>
      </c>
      <c r="BRV35" s="65">
        <v>231288.14064061409</v>
      </c>
      <c r="BRW35" s="65">
        <v>230999.44623347631</v>
      </c>
      <c r="BRX35" s="65">
        <v>230711.11217538401</v>
      </c>
      <c r="BRY35" s="65">
        <v>230423.13801654868</v>
      </c>
      <c r="BRZ35" s="64">
        <v>1728252.5471999997</v>
      </c>
      <c r="BSA35" s="64">
        <v>1782645.183174582</v>
      </c>
      <c r="BSB35" s="64">
        <v>1838749.6979211969</v>
      </c>
      <c r="BSC35" s="64">
        <v>1896619.968750213</v>
      </c>
      <c r="BSD35" s="64">
        <v>547767.23921699449</v>
      </c>
      <c r="BSE35" s="64">
        <v>494381.04579328099</v>
      </c>
      <c r="BSF35" s="64">
        <v>437091.86799978401</v>
      </c>
      <c r="BSG35" s="64">
        <v>375706.91195034474</v>
      </c>
      <c r="BSH35" s="64">
        <v>0</v>
      </c>
      <c r="BSI35" s="64">
        <v>0</v>
      </c>
      <c r="BSJ35" s="64">
        <v>0</v>
      </c>
      <c r="BSK35" s="64">
        <v>0</v>
      </c>
      <c r="BSL35" s="64">
        <v>0</v>
      </c>
      <c r="BSM35" s="64">
        <v>0</v>
      </c>
      <c r="BSN35" s="64">
        <v>0</v>
      </c>
      <c r="BSO35" s="64">
        <v>0</v>
      </c>
      <c r="BSP35" s="64">
        <v>0</v>
      </c>
      <c r="BSQ35" s="64">
        <v>0</v>
      </c>
      <c r="BSR35" s="64">
        <v>0</v>
      </c>
      <c r="BSS35" s="64">
        <v>0</v>
      </c>
      <c r="BST35" s="64">
        <v>0</v>
      </c>
      <c r="BSU35" s="64">
        <v>0</v>
      </c>
      <c r="BSV35" s="64">
        <v>0</v>
      </c>
      <c r="BSW35" s="64">
        <v>0</v>
      </c>
      <c r="BSX35" s="64">
        <v>0</v>
      </c>
      <c r="BSY35" s="64">
        <v>0</v>
      </c>
      <c r="BSZ35" s="64">
        <v>1872273.5928000002</v>
      </c>
      <c r="BTA35" s="64">
        <v>1869936.616449306</v>
      </c>
      <c r="BTB35" s="64">
        <v>1867602.5571180501</v>
      </c>
      <c r="BTC35" s="64">
        <v>1865271.4111652018</v>
      </c>
      <c r="BTD35" s="63">
        <v>1132669.4503721991</v>
      </c>
      <c r="BTE35" s="63">
        <v>941472.62949578126</v>
      </c>
      <c r="BTF35" s="63">
        <v>750751.34856291278</v>
      </c>
      <c r="BTG35" s="63">
        <v>560504.7183198178</v>
      </c>
      <c r="BTH35" s="63">
        <v>0</v>
      </c>
      <c r="BTI35" s="63">
        <v>0</v>
      </c>
      <c r="BTJ35" s="63">
        <v>0</v>
      </c>
      <c r="BTK35" s="63">
        <v>0</v>
      </c>
      <c r="BTL35" s="63">
        <v>0</v>
      </c>
      <c r="BTM35" s="63">
        <v>0</v>
      </c>
      <c r="BTN35" s="63">
        <v>0</v>
      </c>
      <c r="BTO35" s="63">
        <v>0</v>
      </c>
      <c r="BTP35" s="63">
        <v>0</v>
      </c>
      <c r="BTQ35" s="63">
        <v>0</v>
      </c>
      <c r="BTR35" s="63">
        <v>0</v>
      </c>
      <c r="BTS35" s="63">
        <v>0</v>
      </c>
      <c r="BTT35" s="63">
        <v>0</v>
      </c>
      <c r="BTU35" s="63">
        <v>0</v>
      </c>
      <c r="BTV35" s="63">
        <v>0</v>
      </c>
      <c r="BTW35" s="63">
        <v>0</v>
      </c>
      <c r="BTX35" s="63">
        <v>0</v>
      </c>
      <c r="BTY35" s="63">
        <v>0</v>
      </c>
      <c r="BTZ35" s="63">
        <v>485210.10309408006</v>
      </c>
      <c r="BUA35" s="63">
        <v>500480.93637104763</v>
      </c>
      <c r="BUB35" s="63">
        <v>516232.38278340938</v>
      </c>
      <c r="BUC35" s="63">
        <v>532479.56848582381</v>
      </c>
      <c r="BUD35" s="77">
        <v>439390.47655413591</v>
      </c>
      <c r="BUE35" s="77">
        <v>339914.43459653592</v>
      </c>
      <c r="BUF35" s="77">
        <v>233741.62165776105</v>
      </c>
      <c r="BUG35" s="77">
        <v>120549.04146697135</v>
      </c>
      <c r="BUH35" s="77">
        <v>0</v>
      </c>
      <c r="BUI35" s="63">
        <v>0</v>
      </c>
      <c r="BUJ35" s="63">
        <v>0</v>
      </c>
      <c r="BUK35" s="63">
        <v>0</v>
      </c>
      <c r="BUL35" s="63">
        <v>0</v>
      </c>
      <c r="BUM35" s="63">
        <v>0</v>
      </c>
      <c r="BUN35" s="63">
        <v>0</v>
      </c>
      <c r="BUO35" s="63">
        <v>0</v>
      </c>
      <c r="BUP35" s="63">
        <v>0</v>
      </c>
      <c r="BUQ35" s="63">
        <v>0</v>
      </c>
      <c r="BUR35" s="63">
        <v>0</v>
      </c>
      <c r="BUS35" s="63">
        <v>0</v>
      </c>
      <c r="BUT35" s="63">
        <v>0</v>
      </c>
      <c r="BUU35" s="63">
        <v>0</v>
      </c>
      <c r="BUV35" s="63">
        <v>0</v>
      </c>
      <c r="BUW35" s="63">
        <v>0</v>
      </c>
      <c r="BUX35" s="63">
        <v>0</v>
      </c>
      <c r="BUY35" s="63">
        <v>0</v>
      </c>
      <c r="BUZ35" s="63">
        <v>525644.27835192019</v>
      </c>
      <c r="BVA35" s="63">
        <v>524988.16791372874</v>
      </c>
      <c r="BVB35" s="63">
        <v>524332.87643414666</v>
      </c>
      <c r="BVC35" s="63">
        <v>523678.40289094753</v>
      </c>
      <c r="BVD35" s="77">
        <v>418419.79701054504</v>
      </c>
      <c r="BVE35" s="77">
        <v>313423.14331870328</v>
      </c>
      <c r="BVF35" s="77">
        <v>208687.95187060689</v>
      </c>
      <c r="BVG35" s="77">
        <v>104213.7335364169</v>
      </c>
      <c r="BVH35" s="77">
        <v>0</v>
      </c>
      <c r="BVI35" s="63">
        <v>0</v>
      </c>
      <c r="BVJ35" s="63">
        <v>0</v>
      </c>
      <c r="BVK35" s="63">
        <v>0</v>
      </c>
      <c r="BVL35" s="63">
        <v>0</v>
      </c>
      <c r="BVM35" s="63">
        <v>0</v>
      </c>
      <c r="BVN35" s="63">
        <v>0</v>
      </c>
      <c r="BVO35" s="63">
        <v>0</v>
      </c>
      <c r="BVP35" s="63">
        <v>0</v>
      </c>
      <c r="BVQ35" s="63">
        <v>0</v>
      </c>
      <c r="BVR35" s="63">
        <v>0</v>
      </c>
      <c r="BVS35" s="63">
        <v>0</v>
      </c>
      <c r="BVT35" s="63">
        <v>0</v>
      </c>
      <c r="BVU35" s="63">
        <v>0</v>
      </c>
      <c r="BVV35" s="63">
        <v>0</v>
      </c>
      <c r="BVW35" s="63">
        <v>0</v>
      </c>
      <c r="BVX35" s="63">
        <v>0</v>
      </c>
      <c r="BVY35" s="63">
        <v>0</v>
      </c>
      <c r="BVZ35" s="66">
        <v>12683.969664</v>
      </c>
      <c r="BWA35" s="66">
        <v>13083.167423473493</v>
      </c>
      <c r="BWB35" s="66">
        <v>13494.928982403315</v>
      </c>
      <c r="BWC35" s="66">
        <v>13919.649756477636</v>
      </c>
      <c r="BWD35" s="66">
        <v>11486.190084921915</v>
      </c>
      <c r="BWE35" s="66">
        <v>8885.767936992439</v>
      </c>
      <c r="BWF35" s="66">
        <v>6110.2842241237304</v>
      </c>
      <c r="BWG35" s="66">
        <v>3151.2954393178998</v>
      </c>
      <c r="BWH35" s="66">
        <v>0</v>
      </c>
      <c r="BWI35" s="66">
        <v>0</v>
      </c>
      <c r="BWJ35" s="66">
        <v>0</v>
      </c>
      <c r="BWK35" s="66">
        <v>0</v>
      </c>
      <c r="BWL35" s="66">
        <v>0</v>
      </c>
      <c r="BWM35" s="66">
        <v>0</v>
      </c>
      <c r="BWN35" s="66">
        <v>0</v>
      </c>
      <c r="BWO35" s="66">
        <v>0</v>
      </c>
      <c r="BWP35" s="66">
        <v>0</v>
      </c>
      <c r="BWQ35" s="66">
        <v>0</v>
      </c>
      <c r="BWR35" s="66">
        <v>0</v>
      </c>
      <c r="BWS35" s="66">
        <v>0</v>
      </c>
      <c r="BWT35" s="66">
        <v>0</v>
      </c>
      <c r="BWU35" s="66">
        <v>0</v>
      </c>
      <c r="BWV35" s="66">
        <v>0</v>
      </c>
      <c r="BWW35" s="66">
        <v>0</v>
      </c>
      <c r="BWX35" s="66">
        <v>0</v>
      </c>
      <c r="BWY35" s="66">
        <v>0</v>
      </c>
      <c r="BWZ35" s="66">
        <v>13740.967135999999</v>
      </c>
      <c r="BXA35" s="66">
        <v>13723.815628145599</v>
      </c>
      <c r="BXB35" s="66">
        <v>13706.685528844087</v>
      </c>
      <c r="BXC35" s="66">
        <v>13689.576811373257</v>
      </c>
      <c r="BXD35" s="66">
        <v>10937.991559235406</v>
      </c>
      <c r="BXE35" s="66">
        <v>8193.2540491209293</v>
      </c>
      <c r="BXF35" s="66">
        <v>5455.3514732891472</v>
      </c>
      <c r="BXG35" s="66">
        <v>2724.2710453038344</v>
      </c>
      <c r="BXH35" s="66">
        <v>0</v>
      </c>
      <c r="BXI35" s="66">
        <v>0</v>
      </c>
      <c r="BXJ35" s="66">
        <v>0</v>
      </c>
      <c r="BXK35" s="66">
        <v>0</v>
      </c>
      <c r="BXL35" s="66">
        <v>0</v>
      </c>
      <c r="BXM35" s="66">
        <v>0</v>
      </c>
      <c r="BXN35" s="66">
        <v>0</v>
      </c>
      <c r="BXO35" s="66">
        <v>0</v>
      </c>
      <c r="BXP35" s="66">
        <v>0</v>
      </c>
      <c r="BXQ35" s="66">
        <v>0</v>
      </c>
      <c r="BXR35" s="66">
        <v>0</v>
      </c>
      <c r="BXS35" s="66">
        <v>0</v>
      </c>
      <c r="BXT35" s="66">
        <v>0</v>
      </c>
      <c r="BXU35" s="66">
        <v>0</v>
      </c>
      <c r="BXV35" s="66">
        <v>0</v>
      </c>
      <c r="BXW35" s="66">
        <v>0</v>
      </c>
      <c r="BXX35" s="66">
        <v>0</v>
      </c>
      <c r="BXY35" s="66">
        <v>0</v>
      </c>
      <c r="BXZ35" s="66">
        <v>219444.46470143998</v>
      </c>
      <c r="BYA35" s="66">
        <v>226350.95698723503</v>
      </c>
      <c r="BYB35" s="66">
        <v>233474.81468144292</v>
      </c>
      <c r="BYC35" s="66">
        <v>240822.87884300036</v>
      </c>
      <c r="BYD35" s="66">
        <v>198721.76466951516</v>
      </c>
      <c r="BYE35" s="66">
        <v>153732.04446624292</v>
      </c>
      <c r="BYF35" s="66">
        <v>105713.59647304857</v>
      </c>
      <c r="BYG35" s="66">
        <v>54520.340170785639</v>
      </c>
      <c r="BYH35" s="66">
        <v>0</v>
      </c>
      <c r="BYI35" s="66">
        <v>0</v>
      </c>
      <c r="BYJ35" s="66">
        <v>0</v>
      </c>
      <c r="BYK35" s="66">
        <v>0</v>
      </c>
      <c r="BYL35" s="66">
        <v>0</v>
      </c>
      <c r="BYM35" s="66">
        <v>0</v>
      </c>
      <c r="BYN35" s="66">
        <v>0</v>
      </c>
      <c r="BYO35" s="66">
        <v>0</v>
      </c>
      <c r="BYP35" s="66">
        <v>0</v>
      </c>
      <c r="BYQ35" s="66">
        <v>0</v>
      </c>
      <c r="BYR35" s="66">
        <v>0</v>
      </c>
      <c r="BYS35" s="66">
        <v>0</v>
      </c>
      <c r="BYT35" s="66">
        <v>0</v>
      </c>
      <c r="BYU35" s="66">
        <v>0</v>
      </c>
      <c r="BYV35" s="66">
        <v>0</v>
      </c>
      <c r="BYW35" s="66">
        <v>0</v>
      </c>
      <c r="BYX35" s="66">
        <v>0</v>
      </c>
      <c r="BYY35" s="66">
        <v>0</v>
      </c>
      <c r="BYZ35" s="65">
        <v>237731.50342655997</v>
      </c>
      <c r="BZA35" s="65">
        <v>237434.76639867079</v>
      </c>
      <c r="BZB35" s="65">
        <v>237138.39975864548</v>
      </c>
      <c r="BZC35" s="65">
        <v>236842.40304416497</v>
      </c>
      <c r="BZD35" s="65">
        <v>189237.42063478989</v>
      </c>
      <c r="BZE35" s="65">
        <v>141750.91052726819</v>
      </c>
      <c r="BZF35" s="65">
        <v>94382.651135781591</v>
      </c>
      <c r="BZG35" s="65">
        <v>47132.421243098637</v>
      </c>
      <c r="BZH35" s="65">
        <v>0</v>
      </c>
      <c r="BZI35" s="65">
        <v>0</v>
      </c>
      <c r="BZJ35" s="65">
        <v>0</v>
      </c>
      <c r="BZK35" s="65">
        <v>0</v>
      </c>
      <c r="BZL35" s="65">
        <v>0</v>
      </c>
      <c r="BZM35" s="65">
        <v>0</v>
      </c>
      <c r="BZN35" s="65">
        <v>0</v>
      </c>
      <c r="BZO35" s="65">
        <v>0</v>
      </c>
      <c r="BZP35" s="65">
        <v>0</v>
      </c>
      <c r="BZQ35" s="65">
        <v>0</v>
      </c>
      <c r="BZR35" s="65">
        <v>0</v>
      </c>
      <c r="BZS35" s="65">
        <v>0</v>
      </c>
      <c r="BZT35" s="65">
        <v>0</v>
      </c>
      <c r="BZU35" s="65">
        <v>0</v>
      </c>
      <c r="BZV35" s="65">
        <v>0</v>
      </c>
      <c r="BZW35" s="65">
        <v>0</v>
      </c>
      <c r="BZX35" s="65">
        <v>0</v>
      </c>
      <c r="BZY35" s="65">
        <v>0</v>
      </c>
      <c r="BZZ35" s="64">
        <v>1728252.5471999997</v>
      </c>
      <c r="CAA35" s="64">
        <v>1782645.183174582</v>
      </c>
      <c r="CAB35" s="64">
        <v>1838749.6979211969</v>
      </c>
      <c r="CAC35" s="64">
        <v>1896619.968750213</v>
      </c>
      <c r="CAD35" s="66">
        <v>469514.77647170954</v>
      </c>
      <c r="CAE35" s="66">
        <v>484291.63669545884</v>
      </c>
      <c r="CAF35" s="66">
        <v>499533.56342832447</v>
      </c>
      <c r="CAG35" s="66">
        <v>515255.19353190123</v>
      </c>
      <c r="CAH35" s="66">
        <v>531471.62452816952</v>
      </c>
      <c r="CAI35" s="66">
        <v>548198.42909768433</v>
      </c>
      <c r="CAJ35" s="66">
        <v>565451.67003406095</v>
      </c>
      <c r="CAK35" s="66">
        <v>583247.91566911689</v>
      </c>
      <c r="CAL35" s="66">
        <v>601604.25578348385</v>
      </c>
      <c r="CAM35" s="66">
        <v>620538.31801796786</v>
      </c>
      <c r="CAN35" s="66">
        <v>640068.28480141913</v>
      </c>
      <c r="CAO35" s="66">
        <v>660212.91081136419</v>
      </c>
      <c r="CAP35" s="66">
        <v>680991.54098417191</v>
      </c>
      <c r="CAQ35" s="66">
        <v>702424.12909204606</v>
      </c>
      <c r="CAR35" s="66">
        <v>724531.25690468366</v>
      </c>
      <c r="CAS35" s="66">
        <v>747334.15395400149</v>
      </c>
      <c r="CAT35" s="66">
        <v>770854.71792091138</v>
      </c>
      <c r="CAU35" s="66">
        <v>795115.53566371847</v>
      </c>
      <c r="CAV35" s="66">
        <v>820139.90490834077</v>
      </c>
      <c r="CAW35" s="66">
        <v>845951.85662117426</v>
      </c>
      <c r="CAX35" s="66">
        <v>872576.17808609304</v>
      </c>
      <c r="CAY35" s="66">
        <v>900038.43670774158</v>
      </c>
      <c r="CAZ35" s="64">
        <v>1872273.5928000002</v>
      </c>
      <c r="CBA35" s="64">
        <v>1869936.616449306</v>
      </c>
      <c r="CBB35" s="64">
        <v>1867602.5571180501</v>
      </c>
      <c r="CBC35" s="64">
        <v>1865271.4111652018</v>
      </c>
      <c r="CBD35" s="64">
        <v>447106.36198902596</v>
      </c>
      <c r="CBE35" s="64">
        <v>446548.28276479751</v>
      </c>
      <c r="CBF35" s="64">
        <v>445990.90013638389</v>
      </c>
      <c r="CBG35" s="64">
        <v>445434.2132342924</v>
      </c>
      <c r="CBH35" s="64">
        <v>444878.2211901159</v>
      </c>
      <c r="CBI35" s="64">
        <v>444322.92313653103</v>
      </c>
      <c r="CBJ35" s="64">
        <v>443768.31820729718</v>
      </c>
      <c r="CBK35" s="64">
        <v>443214.40553725476</v>
      </c>
      <c r="CBL35" s="64">
        <v>442661.1842623243</v>
      </c>
      <c r="CBM35" s="64">
        <v>442108.6535195047</v>
      </c>
      <c r="CBN35" s="64">
        <v>441556.81244687218</v>
      </c>
      <c r="CBO35" s="64">
        <v>441005.66018357879</v>
      </c>
      <c r="CBP35" s="64">
        <v>440455.19586985104</v>
      </c>
      <c r="CBQ35" s="64">
        <v>439905.41864698863</v>
      </c>
      <c r="CBR35" s="64">
        <v>439356.32765736314</v>
      </c>
      <c r="CBS35" s="64">
        <v>438807.9220444166</v>
      </c>
      <c r="CBT35" s="64">
        <v>438260.20095266023</v>
      </c>
      <c r="CBU35" s="64">
        <v>437713.16352767311</v>
      </c>
      <c r="CBV35" s="64">
        <v>437166.80891610065</v>
      </c>
      <c r="CBW35" s="64">
        <v>436621.13626565353</v>
      </c>
      <c r="CBX35" s="64">
        <v>436076.14472510631</v>
      </c>
      <c r="CBY35" s="64">
        <v>435531.83344429592</v>
      </c>
      <c r="CBZ35" s="67">
        <v>485210.10309408</v>
      </c>
      <c r="CCA35" s="67">
        <v>500480.93637104763</v>
      </c>
      <c r="CCB35" s="67">
        <v>516232.38278340932</v>
      </c>
      <c r="CCC35" s="67">
        <v>532479.56848582381</v>
      </c>
      <c r="CCD35" s="67"/>
      <c r="CCE35" s="67"/>
      <c r="CCF35" s="67"/>
      <c r="CCG35" s="67"/>
      <c r="CCH35" s="67"/>
      <c r="CCI35" s="67"/>
      <c r="CCJ35" s="67"/>
      <c r="CCK35" s="67"/>
      <c r="CCL35" s="67"/>
      <c r="CCM35" s="67"/>
      <c r="CCN35" s="67"/>
      <c r="CCO35" s="67"/>
      <c r="CCP35" s="67"/>
      <c r="CCQ35" s="67"/>
      <c r="CCR35" s="67"/>
      <c r="CCS35" s="67"/>
      <c r="CCT35" s="67"/>
      <c r="CCU35" s="67"/>
      <c r="CCV35" s="67"/>
      <c r="CCW35" s="67"/>
      <c r="CCX35" s="67"/>
      <c r="CCY35" s="67"/>
      <c r="CCZ35" s="67">
        <v>525644.27835192007</v>
      </c>
      <c r="CDA35" s="67">
        <v>524988.16791372874</v>
      </c>
      <c r="CDB35" s="67">
        <v>524332.87643414666</v>
      </c>
      <c r="CDC35" s="67">
        <v>523678.40289094741</v>
      </c>
      <c r="CDD35" s="67"/>
      <c r="CDE35" s="67"/>
      <c r="CDF35" s="67"/>
      <c r="CDG35" s="67"/>
      <c r="CDH35" s="67"/>
      <c r="CDI35" s="67"/>
      <c r="CDJ35" s="67"/>
      <c r="CDK35" s="67"/>
      <c r="CDL35" s="67"/>
      <c r="CDM35" s="67"/>
      <c r="CDN35" s="67"/>
      <c r="CDO35" s="67"/>
      <c r="CDP35" s="67"/>
      <c r="CDQ35" s="67"/>
      <c r="CDR35" s="67"/>
      <c r="CDS35" s="67"/>
      <c r="CDT35" s="67"/>
      <c r="CDU35" s="67"/>
      <c r="CDV35" s="67"/>
      <c r="CDW35" s="67"/>
      <c r="CDX35" s="67"/>
      <c r="CDY35" s="67"/>
      <c r="CDZ35" s="65">
        <v>12683.969664</v>
      </c>
      <c r="CEA35" s="65">
        <v>13083.167423473493</v>
      </c>
      <c r="CEB35" s="65">
        <v>13494.928982403315</v>
      </c>
      <c r="CEC35" s="65">
        <v>13919.649756477636</v>
      </c>
      <c r="CED35" s="65">
        <v>4053.9494417371466</v>
      </c>
      <c r="CEE35" s="65">
        <v>4181.537852702324</v>
      </c>
      <c r="CEF35" s="65">
        <v>4313.1418052638091</v>
      </c>
      <c r="CEG35" s="65">
        <v>4448.8876790370341</v>
      </c>
      <c r="CEH35" s="65">
        <v>4588.9058311350682</v>
      </c>
      <c r="CEI35" s="65">
        <v>4733.330721350887</v>
      </c>
      <c r="CEJ35" s="65">
        <v>4882.3010412794547</v>
      </c>
      <c r="CEK35" s="65">
        <v>5035.9598475036264</v>
      </c>
      <c r="CEL35" s="65">
        <v>5194.4546989717546</v>
      </c>
      <c r="CEM35" s="65">
        <v>5357.9377986989221</v>
      </c>
      <c r="CEN35" s="65">
        <v>5526.5661399278961</v>
      </c>
      <c r="CEO35" s="65">
        <v>5700.5016568901428</v>
      </c>
      <c r="CEP35" s="65">
        <v>5879.9113803116852</v>
      </c>
      <c r="CEQ35" s="65">
        <v>6064.9675978131454</v>
      </c>
      <c r="CER35" s="65">
        <v>6255.848019357989</v>
      </c>
      <c r="CES35" s="65">
        <v>6452.7359479078641</v>
      </c>
      <c r="CET35" s="65">
        <v>6655.8204554488993</v>
      </c>
      <c r="CEU35" s="65">
        <v>6865.2965645580362</v>
      </c>
      <c r="CEV35" s="65">
        <v>7081.3654356836987</v>
      </c>
      <c r="CEW35" s="65">
        <v>7304.2345603207013</v>
      </c>
      <c r="CEX35" s="65">
        <v>7534.1179602648599</v>
      </c>
      <c r="CEY35" s="65">
        <v>7771.2363931386781</v>
      </c>
      <c r="CEZ35" s="64">
        <v>13740.967135999999</v>
      </c>
      <c r="CFA35" s="64">
        <v>13723.815628145599</v>
      </c>
      <c r="CFB35" s="64">
        <v>13706.685528844087</v>
      </c>
      <c r="CFC35" s="64">
        <v>13689.576811373257</v>
      </c>
      <c r="CFD35" s="64">
        <v>3860.4676091419074</v>
      </c>
      <c r="CFE35" s="64">
        <v>3855.6489642922024</v>
      </c>
      <c r="CFF35" s="64">
        <v>3850.8363340864566</v>
      </c>
      <c r="CFG35" s="64">
        <v>3846.0297110171782</v>
      </c>
      <c r="CFH35" s="64">
        <v>3841.2290875862445</v>
      </c>
      <c r="CFI35" s="64">
        <v>3836.4344563048935</v>
      </c>
      <c r="CFJ35" s="64">
        <v>3831.6458096937085</v>
      </c>
      <c r="CFK35" s="64">
        <v>3826.8631402826109</v>
      </c>
      <c r="CFL35" s="64">
        <v>3822.0864406108449</v>
      </c>
      <c r="CFM35" s="64">
        <v>3817.3157032269687</v>
      </c>
      <c r="CFN35" s="64">
        <v>3812.5509206888391</v>
      </c>
      <c r="CFO35" s="64">
        <v>3807.7920855636039</v>
      </c>
      <c r="CFP35" s="64">
        <v>3803.039190427688</v>
      </c>
      <c r="CFQ35" s="64">
        <v>3798.2922278667834</v>
      </c>
      <c r="CFR35" s="64">
        <v>3793.5511904758346</v>
      </c>
      <c r="CFS35" s="64">
        <v>3788.8160708590322</v>
      </c>
      <c r="CFT35" s="64">
        <v>3784.0868616297948</v>
      </c>
      <c r="CFU35" s="64">
        <v>3779.3635554107627</v>
      </c>
      <c r="CFV35" s="64">
        <v>3774.646144833785</v>
      </c>
      <c r="CFW35" s="64">
        <v>3769.9346225399081</v>
      </c>
      <c r="CFX35" s="64">
        <v>3765.2289811793617</v>
      </c>
      <c r="CFY35" s="64">
        <v>3760.5292134115516</v>
      </c>
      <c r="CFZ35" s="66">
        <v>219444.46470143998</v>
      </c>
      <c r="CGA35" s="66">
        <v>226350.95698723503</v>
      </c>
      <c r="CGB35" s="66">
        <v>233474.81468144292</v>
      </c>
      <c r="CGC35" s="66">
        <v>240822.87884300036</v>
      </c>
      <c r="CGD35" s="66">
        <v>70137.093412770046</v>
      </c>
      <c r="CGE35" s="66">
        <v>72344.491513526096</v>
      </c>
      <c r="CGF35" s="66">
        <v>74621.362216269568</v>
      </c>
      <c r="CGG35" s="66">
        <v>76969.892005815011</v>
      </c>
      <c r="CGH35" s="66">
        <v>79392.336181382998</v>
      </c>
      <c r="CGI35" s="66">
        <v>81891.02102236991</v>
      </c>
      <c r="CGJ35" s="66">
        <v>84468.34602227986</v>
      </c>
      <c r="CGK35" s="66">
        <v>87126.786192964719</v>
      </c>
      <c r="CGL35" s="66">
        <v>89868.894441384269</v>
      </c>
      <c r="CGM35" s="66">
        <v>92697.304021169301</v>
      </c>
      <c r="CGN35" s="66">
        <v>95614.731061342012</v>
      </c>
      <c r="CGO35" s="66">
        <v>98623.977174621628</v>
      </c>
      <c r="CGP35" s="66">
        <v>101727.93214782028</v>
      </c>
      <c r="CGQ35" s="66">
        <v>104929.5767169129</v>
      </c>
      <c r="CGR35" s="66">
        <v>108231.98542944554</v>
      </c>
      <c r="CGS35" s="66">
        <v>111638.32959703142</v>
      </c>
      <c r="CGT35" s="66">
        <v>115151.88034076949</v>
      </c>
      <c r="CGU35" s="66">
        <v>118776.01173251065</v>
      </c>
      <c r="CGV35" s="66">
        <v>122514.20403498756</v>
      </c>
      <c r="CGW35" s="66">
        <v>126370.04704391999</v>
      </c>
      <c r="CGX35" s="66">
        <v>130347.24353530486</v>
      </c>
      <c r="CGY35" s="66">
        <v>134449.61282120159</v>
      </c>
      <c r="CGZ35" s="65">
        <v>237731.50342655997</v>
      </c>
      <c r="CHA35" s="65">
        <v>237434.76639867079</v>
      </c>
      <c r="CHB35" s="65">
        <v>237138.39975864548</v>
      </c>
      <c r="CHC35" s="65">
        <v>236842.40304416497</v>
      </c>
      <c r="CHD35" s="65">
        <v>66789.677871102307</v>
      </c>
      <c r="CHE35" s="65">
        <v>66706.310836361503</v>
      </c>
      <c r="CHF35" s="65">
        <v>66623.047860551713</v>
      </c>
      <c r="CHG35" s="65">
        <v>66539.88881378631</v>
      </c>
      <c r="CHH35" s="65">
        <v>66456.833566340836</v>
      </c>
      <c r="CHI35" s="65">
        <v>66373.881988652734</v>
      </c>
      <c r="CHJ35" s="65">
        <v>66291.033951321151</v>
      </c>
      <c r="CHK35" s="65">
        <v>66208.289325106758</v>
      </c>
      <c r="CHL35" s="65">
        <v>66125.647980931579</v>
      </c>
      <c r="CHM35" s="65">
        <v>66043.109789878727</v>
      </c>
      <c r="CHN35" s="65">
        <v>65960.674623192186</v>
      </c>
      <c r="CHO35" s="65">
        <v>65878.342352276755</v>
      </c>
      <c r="CHP35" s="65">
        <v>65796.112848697652</v>
      </c>
      <c r="CHQ35" s="65">
        <v>65713.985984180457</v>
      </c>
      <c r="CHR35" s="65">
        <v>65631.961630610836</v>
      </c>
      <c r="CHS35" s="65">
        <v>65550.03966003441</v>
      </c>
      <c r="CHT35" s="65">
        <v>65468.219944656455</v>
      </c>
      <c r="CHU35" s="65">
        <v>65386.502356841796</v>
      </c>
      <c r="CHV35" s="65">
        <v>65304.886769114564</v>
      </c>
      <c r="CHW35" s="65">
        <v>65223.373054158015</v>
      </c>
      <c r="CHX35" s="65">
        <v>65141.961084814306</v>
      </c>
      <c r="CHY35" s="65">
        <v>65060.650734084338</v>
      </c>
      <c r="CHZ35" s="65">
        <v>1728252.5471999997</v>
      </c>
      <c r="CIA35" s="65">
        <v>1782645.183174582</v>
      </c>
      <c r="CIB35" s="65">
        <v>1838749.6979211969</v>
      </c>
      <c r="CIC35" s="65">
        <v>1896619.968750213</v>
      </c>
      <c r="CID35" s="65">
        <v>131464.13741207868</v>
      </c>
      <c r="CIE35" s="65">
        <v>118651.45099038744</v>
      </c>
      <c r="CIF35" s="65">
        <v>104902.04831994815</v>
      </c>
      <c r="CIG35" s="65">
        <v>90169.658868082755</v>
      </c>
      <c r="CIH35" s="65">
        <v>0</v>
      </c>
      <c r="CII35" s="65">
        <v>0</v>
      </c>
      <c r="CIJ35" s="65">
        <v>0</v>
      </c>
      <c r="CIK35" s="65">
        <v>0</v>
      </c>
      <c r="CIL35" s="65">
        <v>0</v>
      </c>
      <c r="CIM35" s="65">
        <v>0</v>
      </c>
      <c r="CIN35" s="65">
        <v>0</v>
      </c>
      <c r="CIO35" s="65">
        <v>0</v>
      </c>
      <c r="CIP35" s="65">
        <v>0</v>
      </c>
      <c r="CIQ35" s="65">
        <v>0</v>
      </c>
      <c r="CIR35" s="65">
        <v>0</v>
      </c>
      <c r="CIS35" s="65">
        <v>0</v>
      </c>
      <c r="CIT35" s="65">
        <v>0</v>
      </c>
      <c r="CIU35" s="65">
        <v>0</v>
      </c>
      <c r="CIV35" s="65">
        <v>0</v>
      </c>
      <c r="CIW35" s="65">
        <v>0</v>
      </c>
      <c r="CIX35" s="65">
        <v>0</v>
      </c>
      <c r="CIY35" s="65">
        <v>0</v>
      </c>
      <c r="CIZ35" s="64">
        <v>1872273.5928000002</v>
      </c>
      <c r="CJA35" s="64">
        <v>1869936.616449306</v>
      </c>
      <c r="CJB35" s="64">
        <v>1867602.5571180501</v>
      </c>
      <c r="CJC35" s="64">
        <v>1865271.4111652018</v>
      </c>
      <c r="CJD35" s="64">
        <v>271840.66808932775</v>
      </c>
      <c r="CJE35" s="64">
        <v>225953.43107898752</v>
      </c>
      <c r="CJF35" s="64">
        <v>180180.32365509906</v>
      </c>
      <c r="CJG35" s="64">
        <v>134521.13239675629</v>
      </c>
      <c r="CJH35" s="65">
        <v>0</v>
      </c>
      <c r="CJI35" s="65">
        <v>0</v>
      </c>
      <c r="CJJ35" s="65">
        <v>0</v>
      </c>
      <c r="CJK35" s="65">
        <v>0</v>
      </c>
      <c r="CJL35" s="65">
        <v>0</v>
      </c>
      <c r="CJM35" s="65">
        <v>0</v>
      </c>
      <c r="CJN35" s="65">
        <v>0</v>
      </c>
      <c r="CJO35" s="65">
        <v>0</v>
      </c>
      <c r="CJP35" s="65">
        <v>0</v>
      </c>
      <c r="CJQ35" s="65">
        <v>0</v>
      </c>
      <c r="CJR35" s="65">
        <v>0</v>
      </c>
      <c r="CJS35" s="65">
        <v>0</v>
      </c>
      <c r="CJT35" s="65">
        <v>0</v>
      </c>
      <c r="CJU35" s="65">
        <v>0</v>
      </c>
      <c r="CJV35" s="65">
        <v>0</v>
      </c>
      <c r="CJW35" s="65">
        <v>0</v>
      </c>
      <c r="CJX35" s="65">
        <v>0</v>
      </c>
      <c r="CJY35" s="65">
        <v>0</v>
      </c>
      <c r="CJZ35" s="67">
        <v>485210.10309408</v>
      </c>
      <c r="CKA35" s="67">
        <v>500480.93637104763</v>
      </c>
      <c r="CKB35" s="67">
        <v>516232.38278340932</v>
      </c>
      <c r="CKC35" s="67">
        <v>532479.56848582381</v>
      </c>
      <c r="CKD35" s="67"/>
      <c r="CKE35" s="67"/>
      <c r="CKF35" s="67"/>
      <c r="CKG35" s="67"/>
      <c r="CKH35" s="67"/>
      <c r="CKI35" s="67"/>
      <c r="CKJ35" s="67"/>
      <c r="CKK35" s="67"/>
      <c r="CKL35" s="67"/>
      <c r="CKM35" s="67"/>
      <c r="CKN35" s="67"/>
      <c r="CKO35" s="67"/>
      <c r="CKP35" s="67"/>
      <c r="CKQ35" s="67"/>
      <c r="CKR35" s="67"/>
      <c r="CKS35" s="67"/>
      <c r="CKT35" s="67"/>
      <c r="CKU35" s="67"/>
      <c r="CKV35" s="67"/>
      <c r="CKW35" s="67"/>
      <c r="CKX35" s="67"/>
      <c r="CKY35" s="67"/>
      <c r="CKZ35" s="67">
        <v>525644.27835192007</v>
      </c>
      <c r="CLA35" s="67">
        <v>524988.16791372874</v>
      </c>
      <c r="CLB35" s="67">
        <v>524332.87643414666</v>
      </c>
      <c r="CLC35" s="67">
        <v>523678.40289094741</v>
      </c>
      <c r="CLD35" s="67"/>
      <c r="CLE35" s="67"/>
      <c r="CLF35" s="67"/>
      <c r="CLG35" s="67"/>
      <c r="CLH35" s="67"/>
      <c r="CLI35" s="67"/>
      <c r="CLJ35" s="67"/>
      <c r="CLK35" s="67"/>
      <c r="CLL35" s="67"/>
      <c r="CLM35" s="67"/>
      <c r="CLN35" s="67"/>
      <c r="CLO35" s="67"/>
      <c r="CLP35" s="67"/>
      <c r="CLQ35" s="67"/>
      <c r="CLR35" s="67"/>
      <c r="CLS35" s="67"/>
      <c r="CLT35" s="67"/>
      <c r="CLU35" s="67"/>
      <c r="CLV35" s="67"/>
      <c r="CLW35" s="67"/>
      <c r="CLX35" s="67"/>
      <c r="CLY35" s="67"/>
      <c r="CLZ35" s="66">
        <v>12683.969664</v>
      </c>
      <c r="CMA35" s="66">
        <v>13083.167423473493</v>
      </c>
      <c r="CMB35" s="66">
        <v>13494.928982403315</v>
      </c>
      <c r="CMC35" s="66">
        <v>13919.649756477636</v>
      </c>
      <c r="CMD35" s="66">
        <v>3243.1595533897171</v>
      </c>
      <c r="CME35" s="66">
        <v>2508.9227116213942</v>
      </c>
      <c r="CMF35" s="66">
        <v>1725.2567221055237</v>
      </c>
      <c r="CMG35" s="66">
        <v>889.77753580740693</v>
      </c>
      <c r="CMH35" s="66">
        <v>0</v>
      </c>
      <c r="CMI35" s="66">
        <v>0</v>
      </c>
      <c r="CMJ35" s="66">
        <v>0</v>
      </c>
      <c r="CMK35" s="66">
        <v>0</v>
      </c>
      <c r="CML35" s="66">
        <v>0</v>
      </c>
      <c r="CMM35" s="66">
        <v>0</v>
      </c>
      <c r="CMN35" s="66">
        <v>0</v>
      </c>
      <c r="CMO35" s="66">
        <v>0</v>
      </c>
      <c r="CMP35" s="66">
        <v>0</v>
      </c>
      <c r="CMQ35" s="66">
        <v>0</v>
      </c>
      <c r="CMR35" s="66">
        <v>0</v>
      </c>
      <c r="CMS35" s="66">
        <v>0</v>
      </c>
      <c r="CMT35" s="66">
        <v>0</v>
      </c>
      <c r="CMU35" s="66">
        <v>0</v>
      </c>
      <c r="CMV35" s="66">
        <v>0</v>
      </c>
      <c r="CMW35" s="66">
        <v>0</v>
      </c>
      <c r="CMX35" s="66">
        <v>0</v>
      </c>
      <c r="CMY35" s="66">
        <v>0</v>
      </c>
      <c r="CMZ35" s="66">
        <v>13740.967135999999</v>
      </c>
      <c r="CNA35" s="66">
        <v>13723.815628145599</v>
      </c>
      <c r="CNB35" s="66">
        <v>13706.685528844087</v>
      </c>
      <c r="CNC35" s="66">
        <v>13689.576811373257</v>
      </c>
      <c r="CND35" s="66">
        <v>3088.3740873135266</v>
      </c>
      <c r="CNE35" s="66">
        <v>2313.3893785753216</v>
      </c>
      <c r="CNF35" s="66">
        <v>1540.3345336345828</v>
      </c>
      <c r="CNG35" s="66">
        <v>769.2059422034356</v>
      </c>
      <c r="CNH35" s="66">
        <v>0</v>
      </c>
      <c r="CNI35" s="66">
        <v>0</v>
      </c>
      <c r="CNJ35" s="66">
        <v>0</v>
      </c>
      <c r="CNK35" s="66">
        <v>0</v>
      </c>
      <c r="CNL35" s="66">
        <v>0</v>
      </c>
      <c r="CNM35" s="66">
        <v>0</v>
      </c>
      <c r="CNN35" s="66">
        <v>0</v>
      </c>
      <c r="CNO35" s="66">
        <v>0</v>
      </c>
      <c r="CNP35" s="66">
        <v>0</v>
      </c>
      <c r="CNQ35" s="66">
        <v>0</v>
      </c>
      <c r="CNR35" s="66">
        <v>0</v>
      </c>
      <c r="CNS35" s="66">
        <v>0</v>
      </c>
      <c r="CNT35" s="66">
        <v>0</v>
      </c>
      <c r="CNU35" s="66">
        <v>0</v>
      </c>
      <c r="CNV35" s="66">
        <v>0</v>
      </c>
      <c r="CNW35" s="66">
        <v>0</v>
      </c>
      <c r="CNX35" s="66">
        <v>0</v>
      </c>
      <c r="CNY35" s="66">
        <v>0</v>
      </c>
      <c r="CNZ35" s="66">
        <v>219444.46470143998</v>
      </c>
      <c r="COA35" s="66">
        <v>226350.95698723503</v>
      </c>
      <c r="COB35" s="66">
        <v>233474.81468144292</v>
      </c>
      <c r="COC35" s="66">
        <v>240822.87884300036</v>
      </c>
      <c r="COD35" s="66">
        <v>56109.674730216037</v>
      </c>
      <c r="COE35" s="66">
        <v>43406.694908115649</v>
      </c>
      <c r="COF35" s="66">
        <v>29848.544886507832</v>
      </c>
      <c r="COG35" s="66">
        <v>15393.978401163005</v>
      </c>
      <c r="COH35" s="66">
        <v>0</v>
      </c>
      <c r="COI35" s="66">
        <v>0</v>
      </c>
      <c r="COJ35" s="66">
        <v>0</v>
      </c>
      <c r="COK35" s="66">
        <v>0</v>
      </c>
      <c r="COL35" s="66">
        <v>0</v>
      </c>
      <c r="COM35" s="66">
        <v>0</v>
      </c>
      <c r="CON35" s="66">
        <v>0</v>
      </c>
      <c r="COO35" s="66">
        <v>0</v>
      </c>
      <c r="COP35" s="66">
        <v>0</v>
      </c>
      <c r="COQ35" s="66">
        <v>0</v>
      </c>
      <c r="COR35" s="66">
        <v>0</v>
      </c>
      <c r="COS35" s="66">
        <v>0</v>
      </c>
      <c r="COT35" s="66">
        <v>0</v>
      </c>
      <c r="COU35" s="66">
        <v>0</v>
      </c>
      <c r="COV35" s="66">
        <v>0</v>
      </c>
      <c r="COW35" s="66">
        <v>0</v>
      </c>
      <c r="COX35" s="66">
        <v>0</v>
      </c>
      <c r="COY35" s="66">
        <v>0</v>
      </c>
      <c r="COZ35" s="65">
        <v>237731.50342655997</v>
      </c>
      <c r="CPA35" s="65">
        <v>237434.76639867079</v>
      </c>
      <c r="CPB35" s="65">
        <v>237138.39975864548</v>
      </c>
      <c r="CPC35" s="65">
        <v>236842.40304416497</v>
      </c>
      <c r="CPD35" s="65">
        <v>53431.74229688185</v>
      </c>
      <c r="CPE35" s="65">
        <v>40023.786501816903</v>
      </c>
      <c r="CPF35" s="65">
        <v>26649.219144220682</v>
      </c>
      <c r="CPG35" s="65">
        <v>13307.977762757264</v>
      </c>
      <c r="CPH35" s="65">
        <v>0</v>
      </c>
      <c r="CPI35" s="65">
        <v>0</v>
      </c>
      <c r="CPJ35" s="65">
        <v>0</v>
      </c>
      <c r="CPK35" s="65">
        <v>0</v>
      </c>
      <c r="CPL35" s="65">
        <v>0</v>
      </c>
      <c r="CPM35" s="65">
        <v>0</v>
      </c>
      <c r="CPN35" s="65">
        <v>0</v>
      </c>
      <c r="CPO35" s="65">
        <v>0</v>
      </c>
      <c r="CPP35" s="65">
        <v>0</v>
      </c>
      <c r="CPQ35" s="65">
        <v>0</v>
      </c>
      <c r="CPR35" s="65">
        <v>0</v>
      </c>
      <c r="CPS35" s="65">
        <v>0</v>
      </c>
      <c r="CPT35" s="65">
        <v>0</v>
      </c>
      <c r="CPU35" s="65">
        <v>0</v>
      </c>
      <c r="CPV35" s="65">
        <v>0</v>
      </c>
      <c r="CPW35" s="65">
        <v>0</v>
      </c>
      <c r="CPX35" s="65">
        <v>0</v>
      </c>
      <c r="CPY35" s="65">
        <v>0</v>
      </c>
      <c r="CPZ35" s="66">
        <v>1728252.5471999997</v>
      </c>
      <c r="CQA35" s="66">
        <v>1782645.183174582</v>
      </c>
      <c r="CQB35" s="66">
        <v>1838749.6979211969</v>
      </c>
      <c r="CQC35" s="66">
        <v>1896619.968750213</v>
      </c>
      <c r="CQD35" s="66">
        <v>131464.13741207868</v>
      </c>
      <c r="CQE35" s="66">
        <v>118651.45099038744</v>
      </c>
      <c r="CQF35" s="66">
        <v>104902.04831994815</v>
      </c>
      <c r="CQG35" s="66">
        <v>90169.658868082755</v>
      </c>
      <c r="CQH35" s="66">
        <v>0</v>
      </c>
      <c r="CQI35" s="66">
        <v>0</v>
      </c>
      <c r="CQJ35" s="66">
        <v>0</v>
      </c>
      <c r="CQK35" s="66">
        <v>0</v>
      </c>
      <c r="CQL35" s="66">
        <v>0</v>
      </c>
      <c r="CQM35" s="66">
        <v>0</v>
      </c>
      <c r="CQN35" s="66">
        <v>0</v>
      </c>
      <c r="CQO35" s="66">
        <v>0</v>
      </c>
      <c r="CQP35" s="66">
        <v>0</v>
      </c>
      <c r="CQQ35" s="66">
        <v>0</v>
      </c>
      <c r="CQR35" s="66">
        <v>0</v>
      </c>
      <c r="CQS35" s="66">
        <v>0</v>
      </c>
      <c r="CQT35" s="66">
        <v>0</v>
      </c>
      <c r="CQU35" s="66">
        <v>0</v>
      </c>
      <c r="CQV35" s="66">
        <v>0</v>
      </c>
      <c r="CQW35" s="66">
        <v>0</v>
      </c>
      <c r="CQX35" s="66">
        <v>0</v>
      </c>
      <c r="CQY35" s="66">
        <v>0</v>
      </c>
      <c r="CQZ35" s="66">
        <v>1872273.5928000002</v>
      </c>
      <c r="CRA35" s="66">
        <v>1869936.616449306</v>
      </c>
      <c r="CRB35" s="66">
        <v>1867602.5571180501</v>
      </c>
      <c r="CRC35" s="66">
        <v>1865271.4111652018</v>
      </c>
      <c r="CRD35" s="66">
        <v>271840.66808932775</v>
      </c>
      <c r="CRE35" s="66">
        <v>225953.43107898752</v>
      </c>
      <c r="CRF35" s="66">
        <v>180180.32365509906</v>
      </c>
      <c r="CRG35" s="66">
        <v>134521.13239675629</v>
      </c>
      <c r="CRH35" s="66">
        <v>0</v>
      </c>
      <c r="CRI35" s="66">
        <v>0</v>
      </c>
      <c r="CRJ35" s="66">
        <v>0</v>
      </c>
      <c r="CRK35" s="66">
        <v>0</v>
      </c>
      <c r="CRL35" s="66">
        <v>0</v>
      </c>
      <c r="CRM35" s="66">
        <v>0</v>
      </c>
      <c r="CRN35" s="66">
        <v>0</v>
      </c>
      <c r="CRO35" s="66">
        <v>0</v>
      </c>
      <c r="CRP35" s="66">
        <v>0</v>
      </c>
      <c r="CRQ35" s="66">
        <v>0</v>
      </c>
      <c r="CRR35" s="66">
        <v>0</v>
      </c>
      <c r="CRS35" s="66">
        <v>0</v>
      </c>
      <c r="CRT35" s="66">
        <v>0</v>
      </c>
      <c r="CRU35" s="66">
        <v>0</v>
      </c>
      <c r="CRV35" s="66">
        <v>0</v>
      </c>
      <c r="CRW35" s="66">
        <v>0</v>
      </c>
      <c r="CRX35" s="66">
        <v>0</v>
      </c>
      <c r="CRY35" s="66">
        <v>0</v>
      </c>
      <c r="CRZ35" s="67">
        <v>485210.10309408</v>
      </c>
      <c r="CSA35" s="67">
        <v>500480.93637104763</v>
      </c>
      <c r="CSB35" s="67">
        <v>516232.38278340932</v>
      </c>
      <c r="CSC35" s="67">
        <v>532479.56848582381</v>
      </c>
      <c r="CSD35" s="67"/>
      <c r="CSE35" s="67"/>
      <c r="CSF35" s="67"/>
      <c r="CSG35" s="67"/>
      <c r="CSH35" s="67"/>
      <c r="CSI35" s="67"/>
      <c r="CSJ35" s="67"/>
      <c r="CSK35" s="67"/>
      <c r="CSL35" s="67"/>
      <c r="CSM35" s="67"/>
      <c r="CSN35" s="67"/>
      <c r="CSO35" s="67"/>
      <c r="CSP35" s="67"/>
      <c r="CSQ35" s="67"/>
      <c r="CSR35" s="67"/>
      <c r="CSS35" s="67"/>
      <c r="CST35" s="67"/>
      <c r="CSU35" s="67"/>
      <c r="CSV35" s="67"/>
      <c r="CSW35" s="67"/>
      <c r="CSX35" s="67"/>
      <c r="CSY35" s="67"/>
      <c r="CSZ35" s="67">
        <v>525644.27835192007</v>
      </c>
      <c r="CTA35" s="67">
        <v>524988.16791372874</v>
      </c>
      <c r="CTB35" s="67">
        <v>524332.87643414666</v>
      </c>
      <c r="CTC35" s="67">
        <v>523678.40289094741</v>
      </c>
      <c r="CTD35" s="67"/>
      <c r="CTE35" s="67"/>
      <c r="CTF35" s="67"/>
      <c r="CTG35" s="67"/>
      <c r="CTH35" s="67"/>
      <c r="CTI35" s="67"/>
      <c r="CTJ35" s="67"/>
      <c r="CTK35" s="67"/>
      <c r="CTL35" s="67"/>
      <c r="CTM35" s="67"/>
      <c r="CTN35" s="67"/>
      <c r="CTO35" s="67"/>
      <c r="CTP35" s="67"/>
      <c r="CTQ35" s="67"/>
      <c r="CTR35" s="67"/>
      <c r="CTS35" s="67"/>
      <c r="CTT35" s="67"/>
      <c r="CTU35" s="67"/>
      <c r="CTV35" s="67"/>
      <c r="CTW35" s="67"/>
      <c r="CTX35" s="67"/>
      <c r="CTY35" s="67"/>
      <c r="CTZ35" s="66">
        <v>12683.969664</v>
      </c>
      <c r="CUA35" s="66">
        <v>13083.167423473493</v>
      </c>
      <c r="CUB35" s="66">
        <v>13494.928982403315</v>
      </c>
      <c r="CUC35" s="66">
        <v>16968.70994671989</v>
      </c>
      <c r="CUD35" s="66">
        <v>3953.5645461764561</v>
      </c>
      <c r="CUE35" s="66">
        <v>3058.4951860896908</v>
      </c>
      <c r="CUF35" s="66">
        <v>2103.1693622473358</v>
      </c>
      <c r="CUG35" s="66">
        <v>1084.6808063684857</v>
      </c>
      <c r="CUH35" s="66">
        <v>0</v>
      </c>
      <c r="CUI35" s="66">
        <v>0</v>
      </c>
      <c r="CUJ35" s="66">
        <v>0</v>
      </c>
      <c r="CUK35" s="66">
        <v>0</v>
      </c>
      <c r="CUL35" s="66">
        <v>0</v>
      </c>
      <c r="CUM35" s="66">
        <v>0</v>
      </c>
      <c r="CUN35" s="66">
        <v>0</v>
      </c>
      <c r="CUO35" s="66">
        <v>0</v>
      </c>
      <c r="CUP35" s="66">
        <v>0</v>
      </c>
      <c r="CUQ35" s="66">
        <v>0</v>
      </c>
      <c r="CUR35" s="66">
        <v>0</v>
      </c>
      <c r="CUS35" s="66">
        <v>0</v>
      </c>
      <c r="CUT35" s="66">
        <v>0</v>
      </c>
      <c r="CUU35" s="66">
        <v>0</v>
      </c>
      <c r="CUV35" s="66">
        <v>0</v>
      </c>
      <c r="CUW35" s="66">
        <v>0</v>
      </c>
      <c r="CUX35" s="66">
        <v>0</v>
      </c>
      <c r="CUY35" s="66">
        <v>0</v>
      </c>
      <c r="CUZ35" s="66">
        <v>13740.967135999999</v>
      </c>
      <c r="CVA35" s="66">
        <v>13723.815628145599</v>
      </c>
      <c r="CVB35" s="66">
        <v>13706.685528844087</v>
      </c>
      <c r="CVC35" s="65">
        <v>16688.240169077169</v>
      </c>
      <c r="CVD35" s="65">
        <v>3764.8737584220835</v>
      </c>
      <c r="CVE35" s="65">
        <v>2820.1308255331223</v>
      </c>
      <c r="CVF35" s="65">
        <v>1877.740487687053</v>
      </c>
      <c r="CVG35" s="65">
        <v>937.69834377258042</v>
      </c>
      <c r="CVH35" s="65">
        <v>0</v>
      </c>
      <c r="CVI35" s="65">
        <v>0</v>
      </c>
      <c r="CVJ35" s="65">
        <v>0</v>
      </c>
      <c r="CVK35" s="65">
        <v>0</v>
      </c>
      <c r="CVL35" s="65">
        <v>0</v>
      </c>
      <c r="CVM35" s="65">
        <v>0</v>
      </c>
      <c r="CVN35" s="65">
        <v>0</v>
      </c>
      <c r="CVO35" s="65">
        <v>0</v>
      </c>
      <c r="CVP35" s="65">
        <v>0</v>
      </c>
      <c r="CVQ35" s="65">
        <v>0</v>
      </c>
      <c r="CVR35" s="65">
        <v>0</v>
      </c>
      <c r="CVS35" s="65">
        <v>0</v>
      </c>
      <c r="CVT35" s="65">
        <v>0</v>
      </c>
      <c r="CVU35" s="65">
        <v>0</v>
      </c>
      <c r="CVV35" s="65">
        <v>0</v>
      </c>
      <c r="CVW35" s="65">
        <v>0</v>
      </c>
      <c r="CVX35" s="65">
        <v>0</v>
      </c>
      <c r="CVY35" s="65">
        <v>0</v>
      </c>
      <c r="CVZ35" s="66">
        <v>219444.46470143998</v>
      </c>
      <c r="CWA35" s="66">
        <v>226350.95698723503</v>
      </c>
      <c r="CWB35" s="66">
        <v>233474.81468144292</v>
      </c>
      <c r="CWC35" s="66">
        <v>240822.87884300036</v>
      </c>
      <c r="CWD35" s="66">
        <v>56109.674730216037</v>
      </c>
      <c r="CWE35" s="66">
        <v>43406.694908115649</v>
      </c>
      <c r="CWF35" s="66">
        <v>29848.544886507832</v>
      </c>
      <c r="CWG35" s="66">
        <v>15393.978401163005</v>
      </c>
      <c r="CWH35" s="66">
        <v>0</v>
      </c>
      <c r="CWI35" s="66">
        <v>0</v>
      </c>
      <c r="CWJ35" s="66">
        <v>0</v>
      </c>
      <c r="CWK35" s="66">
        <v>0</v>
      </c>
      <c r="CWL35" s="66">
        <v>0</v>
      </c>
      <c r="CWM35" s="66">
        <v>0</v>
      </c>
      <c r="CWN35" s="66">
        <v>0</v>
      </c>
      <c r="CWO35" s="66">
        <v>0</v>
      </c>
      <c r="CWP35" s="66">
        <v>0</v>
      </c>
      <c r="CWQ35" s="66">
        <v>0</v>
      </c>
      <c r="CWR35" s="66">
        <v>0</v>
      </c>
      <c r="CWS35" s="66">
        <v>0</v>
      </c>
      <c r="CWT35" s="66">
        <v>0</v>
      </c>
      <c r="CWU35" s="66">
        <v>0</v>
      </c>
      <c r="CWV35" s="66">
        <v>0</v>
      </c>
      <c r="CWW35" s="66">
        <v>0</v>
      </c>
      <c r="CWX35" s="66">
        <v>0</v>
      </c>
      <c r="CWY35" s="66">
        <v>0</v>
      </c>
      <c r="CWZ35" s="65">
        <v>237731.50342655997</v>
      </c>
      <c r="CXA35" s="65">
        <v>237434.76639867079</v>
      </c>
      <c r="CXB35" s="65">
        <v>237138.39975864548</v>
      </c>
      <c r="CXC35" s="65">
        <v>236842.40304416497</v>
      </c>
      <c r="CXD35" s="65">
        <v>53431.74229688185</v>
      </c>
      <c r="CXE35" s="65">
        <v>40023.786501816903</v>
      </c>
      <c r="CXF35" s="65">
        <v>26649.219144220682</v>
      </c>
      <c r="CXG35" s="65">
        <v>13307.977762757264</v>
      </c>
      <c r="CXH35" s="65">
        <v>0</v>
      </c>
      <c r="CXI35" s="65">
        <v>0</v>
      </c>
      <c r="CXJ35" s="65">
        <v>0</v>
      </c>
      <c r="CXK35" s="65">
        <v>0</v>
      </c>
      <c r="CXL35" s="65">
        <v>0</v>
      </c>
      <c r="CXM35" s="65">
        <v>0</v>
      </c>
      <c r="CXN35" s="65">
        <v>0</v>
      </c>
      <c r="CXO35" s="65">
        <v>0</v>
      </c>
      <c r="CXP35" s="65">
        <v>0</v>
      </c>
      <c r="CXQ35" s="65">
        <v>0</v>
      </c>
      <c r="CXR35" s="65">
        <v>0</v>
      </c>
      <c r="CXS35" s="65">
        <v>0</v>
      </c>
      <c r="CXT35" s="65">
        <v>0</v>
      </c>
      <c r="CXU35" s="65">
        <v>0</v>
      </c>
      <c r="CXV35" s="65">
        <v>0</v>
      </c>
      <c r="CXW35" s="65">
        <v>0</v>
      </c>
      <c r="CXX35" s="65">
        <v>0</v>
      </c>
      <c r="CXY35" s="65">
        <v>0</v>
      </c>
      <c r="CXZ35" s="66">
        <v>99041684.210526317</v>
      </c>
      <c r="CYA35" s="66">
        <v>102158785.51860805</v>
      </c>
      <c r="CYB35" s="66">
        <v>105373990.17218813</v>
      </c>
      <c r="CYC35" s="66">
        <v>108690385.74059679</v>
      </c>
      <c r="CYD35" s="66">
        <v>112111156.96706097</v>
      </c>
      <c r="CYE35" s="66">
        <v>115639588.8270216</v>
      </c>
      <c r="CYF35" s="66">
        <v>119279069.6827039</v>
      </c>
      <c r="CYG35" s="66">
        <v>123033094.53697036</v>
      </c>
      <c r="CYH35" s="66">
        <v>126905268.38958113</v>
      </c>
      <c r="CYI35" s="66">
        <v>130899309.69908448</v>
      </c>
      <c r="CYJ35" s="66">
        <v>135019053.95366213</v>
      </c>
      <c r="CYK35" s="66">
        <v>139268457.35435861</v>
      </c>
      <c r="CYL35" s="66">
        <v>143651600.61423117</v>
      </c>
      <c r="CYM35" s="66">
        <v>148172692.87706918</v>
      </c>
      <c r="CYN35" s="66">
        <v>152836075.75944564</v>
      </c>
      <c r="CYO35" s="66">
        <v>157646227.51998296</v>
      </c>
      <c r="CYP35" s="66">
        <v>162607767.35983616</v>
      </c>
      <c r="CYQ35" s="66">
        <v>167725459.85852376</v>
      </c>
      <c r="CYR35" s="66">
        <v>173004219.54936558</v>
      </c>
      <c r="CYS35" s="66">
        <v>178449115.6389221</v>
      </c>
      <c r="CYT35" s="66">
        <v>184065376.87496629</v>
      </c>
      <c r="CYU35" s="66">
        <v>189858396.56766388</v>
      </c>
      <c r="CYV35" s="66">
        <v>195833737.76878276</v>
      </c>
      <c r="CYW35" s="66">
        <v>201997138.61390617</v>
      </c>
      <c r="CYX35" s="66">
        <v>208354517.83277905</v>
      </c>
      <c r="CYY35" s="66">
        <v>214911980.43307951</v>
      </c>
      <c r="CYZ35" s="66">
        <v>107295157.89473684</v>
      </c>
      <c r="CZA35" s="66">
        <v>107161231.8235108</v>
      </c>
      <c r="CZB35" s="66">
        <v>107027472.91912532</v>
      </c>
      <c r="CZC35" s="66">
        <v>106893880.97292235</v>
      </c>
      <c r="CZD35" s="66">
        <v>106760455.77650434</v>
      </c>
      <c r="CZE35" s="66">
        <v>106627197.12173375</v>
      </c>
      <c r="CZF35" s="66">
        <v>106494104.80073294</v>
      </c>
      <c r="CZG35" s="66">
        <v>106361178.60588369</v>
      </c>
      <c r="CZH35" s="66">
        <v>106228418.32982694</v>
      </c>
      <c r="CZI35" s="66">
        <v>106095823.76546244</v>
      </c>
      <c r="CZJ35" s="66">
        <v>105963394.7059485</v>
      </c>
      <c r="CZK35" s="66">
        <v>105831130.94470155</v>
      </c>
      <c r="CZL35" s="66">
        <v>105699032.2753959</v>
      </c>
      <c r="CZM35" s="66">
        <v>105567098.49196342</v>
      </c>
      <c r="CZN35" s="66">
        <v>105435329.38859314</v>
      </c>
      <c r="CZO35" s="66">
        <v>105303724.75973102</v>
      </c>
      <c r="CZP35" s="66">
        <v>105172284.40007959</v>
      </c>
      <c r="CZQ35" s="66">
        <v>105041008.10459766</v>
      </c>
      <c r="CZR35" s="66">
        <v>104909895.66849989</v>
      </c>
      <c r="CZS35" s="66">
        <v>104778946.88725665</v>
      </c>
      <c r="CZT35" s="66">
        <v>104648161.55659354</v>
      </c>
      <c r="CZU35" s="66">
        <v>104517539.47249116</v>
      </c>
      <c r="CZV35" s="66">
        <v>104387080.43118477</v>
      </c>
      <c r="CZW35" s="66">
        <v>104256784.22916397</v>
      </c>
      <c r="CZX35" s="66">
        <v>104126650.66317236</v>
      </c>
      <c r="CZY35" s="66">
        <v>103996679.53020729</v>
      </c>
      <c r="CZZ35" s="66">
        <v>99041684.210526317</v>
      </c>
      <c r="DAA35" s="66">
        <v>102158785.51860805</v>
      </c>
      <c r="DAB35" s="66">
        <v>105373990.17218813</v>
      </c>
      <c r="DAC35" s="66">
        <v>108690385.74059679</v>
      </c>
      <c r="DAD35" s="66">
        <v>89688925.573648781</v>
      </c>
      <c r="DAE35" s="66">
        <v>69383753.296212956</v>
      </c>
      <c r="DAF35" s="66">
        <v>47711627.873081557</v>
      </c>
      <c r="DAG35" s="66">
        <v>24606618.907394074</v>
      </c>
      <c r="DAH35" s="66">
        <v>0</v>
      </c>
      <c r="DAI35" s="66">
        <v>0</v>
      </c>
      <c r="DAJ35" s="66">
        <v>0</v>
      </c>
      <c r="DAK35" s="66">
        <v>0</v>
      </c>
      <c r="DAL35" s="66">
        <v>0</v>
      </c>
      <c r="DAM35" s="66">
        <v>0</v>
      </c>
      <c r="DAN35" s="66">
        <v>0</v>
      </c>
      <c r="DAO35" s="66">
        <v>0</v>
      </c>
      <c r="DAP35" s="66">
        <v>0</v>
      </c>
      <c r="DAQ35" s="66">
        <v>0</v>
      </c>
      <c r="DAR35" s="66">
        <v>0</v>
      </c>
      <c r="DAS35" s="66">
        <v>0</v>
      </c>
      <c r="DAT35" s="66">
        <v>0</v>
      </c>
      <c r="DAU35" s="66">
        <v>0</v>
      </c>
      <c r="DAV35" s="66">
        <v>0</v>
      </c>
      <c r="DAW35" s="66">
        <v>0</v>
      </c>
      <c r="DAX35" s="66">
        <v>0</v>
      </c>
      <c r="DAY35" s="66">
        <v>0</v>
      </c>
      <c r="DAZ35" s="66">
        <v>107295157.89473684</v>
      </c>
      <c r="DBA35" s="66">
        <v>107161231.8235108</v>
      </c>
      <c r="DBB35" s="66">
        <v>107027472.91912532</v>
      </c>
      <c r="DBC35" s="66">
        <v>106893880.97292235</v>
      </c>
      <c r="DBD35" s="66">
        <v>85408364.621203482</v>
      </c>
      <c r="DBE35" s="66">
        <v>63976318.273040257</v>
      </c>
      <c r="DBF35" s="66">
        <v>42597641.920293182</v>
      </c>
      <c r="DBG35" s="66">
        <v>21272235.72117674</v>
      </c>
      <c r="DBH35" s="66">
        <v>0</v>
      </c>
      <c r="DBI35" s="66">
        <v>0</v>
      </c>
      <c r="DBJ35" s="66">
        <v>0</v>
      </c>
      <c r="DBK35" s="66">
        <v>0</v>
      </c>
      <c r="DBL35" s="66">
        <v>0</v>
      </c>
      <c r="DBM35" s="66">
        <v>0</v>
      </c>
      <c r="DBN35" s="66">
        <v>0</v>
      </c>
      <c r="DBO35" s="66">
        <v>0</v>
      </c>
      <c r="DBP35" s="66">
        <v>0</v>
      </c>
      <c r="DBQ35" s="66">
        <v>0</v>
      </c>
      <c r="DBR35" s="66">
        <v>0</v>
      </c>
      <c r="DBS35" s="66">
        <v>0</v>
      </c>
      <c r="DBT35" s="66">
        <v>0</v>
      </c>
      <c r="DBU35" s="66">
        <v>0</v>
      </c>
      <c r="DBV35" s="66">
        <v>0</v>
      </c>
      <c r="DBW35" s="66">
        <v>0</v>
      </c>
      <c r="DBX35" s="66">
        <v>0</v>
      </c>
      <c r="DBY35" s="66">
        <v>0</v>
      </c>
      <c r="DBZ35" s="66">
        <v>99041684.210526317</v>
      </c>
      <c r="DCA35" s="66">
        <v>102158785.51860805</v>
      </c>
      <c r="DCB35" s="66">
        <v>105373990.17218813</v>
      </c>
      <c r="DCC35" s="66">
        <v>108690385.74059679</v>
      </c>
      <c r="DCD35" s="66">
        <v>31654914.908346627</v>
      </c>
      <c r="DCE35" s="66">
        <v>32651178.021747276</v>
      </c>
      <c r="DCF35" s="66">
        <v>33678796.145704627</v>
      </c>
      <c r="DCG35" s="66">
        <v>34738756.104556337</v>
      </c>
      <c r="DCH35" s="66">
        <v>35832075.780587614</v>
      </c>
      <c r="DCI35" s="66">
        <v>36959805.091506205</v>
      </c>
      <c r="DCJ35" s="66">
        <v>38123026.998681068</v>
      </c>
      <c r="DCK35" s="66">
        <v>39322858.547113016</v>
      </c>
      <c r="DCL35" s="66">
        <v>40560451.938135862</v>
      </c>
      <c r="DCM35" s="66">
        <v>41836995.635878354</v>
      </c>
      <c r="DCN35" s="66">
        <v>43153715.508549355</v>
      </c>
      <c r="DCO35" s="66">
        <v>44511876.00564225</v>
      </c>
      <c r="DCP35" s="66">
        <v>45912781.37218903</v>
      </c>
      <c r="DCQ35" s="66">
        <v>47357776.901230238</v>
      </c>
      <c r="DCR35" s="66">
        <v>48848250.225703225</v>
      </c>
      <c r="DCS35" s="66">
        <v>50385632.650989763</v>
      </c>
      <c r="DCT35" s="66">
        <v>51971400.529402249</v>
      </c>
      <c r="DCU35" s="66">
        <v>53607076.677928627</v>
      </c>
      <c r="DCV35" s="66">
        <v>55294231.840597481</v>
      </c>
      <c r="DCW35" s="66">
        <v>57034486.196867622</v>
      </c>
      <c r="DCX35" s="66">
        <v>58829510.917490557</v>
      </c>
      <c r="DCY35" s="66">
        <v>60681029.76934009</v>
      </c>
      <c r="DCZ35" s="66">
        <v>107295157.89473684</v>
      </c>
      <c r="DDA35" s="66">
        <v>107161231.8235108</v>
      </c>
      <c r="DDB35" s="66">
        <v>107027472.91912532</v>
      </c>
      <c r="DDC35" s="66">
        <v>106893880.97292235</v>
      </c>
      <c r="DDD35" s="66">
        <v>30144128.689836521</v>
      </c>
      <c r="DDE35" s="66">
        <v>30106502.716724828</v>
      </c>
      <c r="DDF35" s="66">
        <v>30068923.708442241</v>
      </c>
      <c r="DDG35" s="66">
        <v>30031391.60636716</v>
      </c>
      <c r="DDH35" s="66">
        <v>29993906.351951133</v>
      </c>
      <c r="DDI35" s="66">
        <v>29956467.886718806</v>
      </c>
      <c r="DDJ35" s="66">
        <v>29919076.15226781</v>
      </c>
      <c r="DDK35" s="66">
        <v>29881731.090268672</v>
      </c>
      <c r="DDL35" s="66">
        <v>29844432.642464727</v>
      </c>
      <c r="DDM35" s="66">
        <v>29807180.75067202</v>
      </c>
      <c r="DDN35" s="66">
        <v>29769975.356779236</v>
      </c>
      <c r="DDO35" s="66">
        <v>29732816.402747583</v>
      </c>
      <c r="DDP35" s="66">
        <v>29695703.830610707</v>
      </c>
      <c r="DDQ35" s="66">
        <v>29658637.58247463</v>
      </c>
      <c r="DDR35" s="66">
        <v>29621617.600517616</v>
      </c>
      <c r="DDS35" s="66">
        <v>29584643.826990113</v>
      </c>
      <c r="DDT35" s="66">
        <v>29547716.204214644</v>
      </c>
      <c r="DDU35" s="66">
        <v>29510834.674585741</v>
      </c>
      <c r="DDV35" s="66">
        <v>29473999.18056982</v>
      </c>
      <c r="DDW35" s="66">
        <v>29437209.664705124</v>
      </c>
      <c r="DDX35" s="66">
        <v>29400466.069601607</v>
      </c>
      <c r="DDY35" s="66">
        <v>29363768.337940879</v>
      </c>
      <c r="DDZ35" s="66">
        <v>99041684.210526317</v>
      </c>
      <c r="DEA35" s="66">
        <v>102158785.51860805</v>
      </c>
      <c r="DEB35" s="66">
        <v>105373990.17218813</v>
      </c>
      <c r="DEC35" s="66">
        <v>108690385.74059679</v>
      </c>
      <c r="DED35" s="66">
        <v>25323931.926677302</v>
      </c>
      <c r="DEE35" s="66">
        <v>19590706.813048366</v>
      </c>
      <c r="DEF35" s="66">
        <v>13471518.458281852</v>
      </c>
      <c r="DEG35" s="66">
        <v>6947751.2209112672</v>
      </c>
      <c r="DEH35" s="66">
        <v>0</v>
      </c>
      <c r="DEI35" s="66">
        <v>0</v>
      </c>
      <c r="DEJ35" s="66">
        <v>0</v>
      </c>
      <c r="DEK35" s="66">
        <v>0</v>
      </c>
      <c r="DEL35" s="66">
        <v>0</v>
      </c>
      <c r="DEM35" s="66">
        <v>0</v>
      </c>
      <c r="DEN35" s="66">
        <v>0</v>
      </c>
      <c r="DEO35" s="66">
        <v>0</v>
      </c>
      <c r="DEP35" s="66">
        <v>0</v>
      </c>
      <c r="DEQ35" s="66">
        <v>0</v>
      </c>
      <c r="DER35" s="66">
        <v>0</v>
      </c>
      <c r="DES35" s="66">
        <v>0</v>
      </c>
      <c r="DET35" s="66">
        <v>0</v>
      </c>
      <c r="DEU35" s="66">
        <v>0</v>
      </c>
      <c r="DEV35" s="66">
        <v>0</v>
      </c>
      <c r="DEW35" s="66">
        <v>0</v>
      </c>
      <c r="DEX35" s="66">
        <v>0</v>
      </c>
      <c r="DEY35" s="66">
        <v>0</v>
      </c>
      <c r="DEZ35" s="66">
        <v>107295157.89473684</v>
      </c>
      <c r="DFA35" s="66">
        <v>107161231.8235108</v>
      </c>
      <c r="DFB35" s="66">
        <v>107027472.91912532</v>
      </c>
      <c r="DFC35" s="66">
        <v>106893880.97292235</v>
      </c>
      <c r="DFD35" s="66">
        <v>24115302.95186922</v>
      </c>
      <c r="DFE35" s="66">
        <v>18063901.630034897</v>
      </c>
      <c r="DFF35" s="66">
        <v>12027569.483376898</v>
      </c>
      <c r="DFG35" s="66">
        <v>6006278.3212734321</v>
      </c>
      <c r="DFH35" s="66">
        <v>0</v>
      </c>
      <c r="DFI35" s="66">
        <v>0</v>
      </c>
      <c r="DFJ35" s="66">
        <v>0</v>
      </c>
      <c r="DFK35" s="66">
        <v>0</v>
      </c>
      <c r="DFL35" s="66">
        <v>0</v>
      </c>
      <c r="DFM35" s="66">
        <v>0</v>
      </c>
      <c r="DFN35" s="66">
        <v>0</v>
      </c>
      <c r="DFO35" s="66">
        <v>0</v>
      </c>
      <c r="DFP35" s="66">
        <v>0</v>
      </c>
      <c r="DFQ35" s="66">
        <v>0</v>
      </c>
      <c r="DFR35" s="66">
        <v>0</v>
      </c>
      <c r="DFS35" s="66">
        <v>0</v>
      </c>
      <c r="DFT35" s="66">
        <v>0</v>
      </c>
      <c r="DFU35" s="66">
        <v>0</v>
      </c>
      <c r="DFV35" s="66">
        <v>0</v>
      </c>
      <c r="DFW35" s="66">
        <v>0</v>
      </c>
      <c r="DFX35" s="66">
        <v>0</v>
      </c>
      <c r="DFY35" s="66">
        <v>0</v>
      </c>
      <c r="DFZ35" s="66">
        <v>99041684.210526317</v>
      </c>
      <c r="DGA35" s="66">
        <v>102158785.51860805</v>
      </c>
      <c r="DGB35" s="66">
        <v>105373990.17218813</v>
      </c>
      <c r="DGC35" s="66">
        <v>108690385.74059679</v>
      </c>
      <c r="DGD35" s="66">
        <v>25323931.926677302</v>
      </c>
      <c r="DGE35" s="66">
        <v>14693030.109786274</v>
      </c>
      <c r="DGF35" s="66">
        <v>10103638.843711389</v>
      </c>
      <c r="DGG35" s="66">
        <v>5210813.4156834511</v>
      </c>
      <c r="DGH35" s="66">
        <v>0</v>
      </c>
      <c r="DGI35" s="66">
        <v>0</v>
      </c>
      <c r="DGJ35" s="66">
        <v>0</v>
      </c>
      <c r="DGK35" s="66">
        <v>0</v>
      </c>
      <c r="DGL35" s="66">
        <v>0</v>
      </c>
      <c r="DGM35" s="66">
        <v>0</v>
      </c>
      <c r="DGN35" s="66">
        <v>0</v>
      </c>
      <c r="DGO35" s="66">
        <v>0</v>
      </c>
      <c r="DGP35" s="66">
        <v>0</v>
      </c>
      <c r="DGQ35" s="66">
        <v>0</v>
      </c>
      <c r="DGR35" s="66">
        <v>0</v>
      </c>
      <c r="DGS35" s="66">
        <v>0</v>
      </c>
      <c r="DGT35" s="66">
        <v>0</v>
      </c>
      <c r="DGU35" s="66">
        <v>0</v>
      </c>
      <c r="DGV35" s="66">
        <v>0</v>
      </c>
      <c r="DGW35" s="66">
        <v>0</v>
      </c>
      <c r="DGX35" s="66">
        <v>0</v>
      </c>
      <c r="DGY35" s="66">
        <v>0</v>
      </c>
      <c r="DGZ35" s="66">
        <v>107295157.89473684</v>
      </c>
      <c r="DHA35" s="66">
        <v>107161231.8235108</v>
      </c>
      <c r="DHB35" s="66">
        <v>107027472.91912532</v>
      </c>
      <c r="DHC35" s="66">
        <v>106893880.97292235</v>
      </c>
      <c r="DHD35" s="66">
        <v>24115302.95186922</v>
      </c>
      <c r="DHE35" s="66">
        <v>13547926.222526172</v>
      </c>
      <c r="DHF35" s="66">
        <v>9020677.1125326734</v>
      </c>
      <c r="DHG35" s="66">
        <v>4504708.7409550743</v>
      </c>
      <c r="DHH35" s="66">
        <v>0</v>
      </c>
      <c r="DHI35" s="66">
        <v>0</v>
      </c>
      <c r="DHJ35" s="66">
        <v>0</v>
      </c>
      <c r="DHK35" s="66">
        <v>0</v>
      </c>
      <c r="DHL35" s="66">
        <v>0</v>
      </c>
      <c r="DHM35" s="66">
        <v>0</v>
      </c>
      <c r="DHN35" s="66">
        <v>0</v>
      </c>
      <c r="DHO35" s="66">
        <v>0</v>
      </c>
      <c r="DHP35" s="66">
        <v>0</v>
      </c>
      <c r="DHQ35" s="66">
        <v>0</v>
      </c>
      <c r="DHR35" s="66">
        <v>0</v>
      </c>
      <c r="DHS35" s="66">
        <v>0</v>
      </c>
      <c r="DHT35" s="66">
        <v>0</v>
      </c>
      <c r="DHU35" s="66">
        <v>0</v>
      </c>
      <c r="DHV35" s="66">
        <v>0</v>
      </c>
      <c r="DHW35" s="66">
        <v>0</v>
      </c>
      <c r="DHX35" s="66">
        <v>0</v>
      </c>
      <c r="DHY35" s="66">
        <v>0</v>
      </c>
      <c r="DHZ35" s="25">
        <v>0.56000000000000005</v>
      </c>
      <c r="DIA35" s="25">
        <v>0.5</v>
      </c>
      <c r="DIB35" s="25">
        <v>0.157</v>
      </c>
      <c r="DIC35" s="25">
        <v>7.85E-2</v>
      </c>
      <c r="DID35" s="25">
        <v>3.925E-2</v>
      </c>
      <c r="DIE35" s="25">
        <v>0.157</v>
      </c>
      <c r="DIF35" s="25">
        <v>7.85E-2</v>
      </c>
      <c r="DIG35" s="25">
        <v>3.925E-2</v>
      </c>
      <c r="DIH35" s="25">
        <v>0.64200000000000002</v>
      </c>
      <c r="DII35" s="25">
        <v>0.57499999999999996</v>
      </c>
      <c r="DIJ35" s="25">
        <v>37.050956401653607</v>
      </c>
      <c r="DIK35" s="25">
        <v>37.050956401653607</v>
      </c>
      <c r="DIL35" s="46">
        <v>0.8</v>
      </c>
      <c r="DIM35" s="46">
        <v>0.8</v>
      </c>
      <c r="DIN35" s="25">
        <v>2</v>
      </c>
      <c r="DIO35" s="25">
        <v>2</v>
      </c>
      <c r="DIP35" s="25">
        <v>58.73510650829963</v>
      </c>
      <c r="DIQ35" s="25">
        <v>160.26489349170038</v>
      </c>
      <c r="DIR35" s="25">
        <f t="shared" si="19"/>
        <v>44.061818584955134</v>
      </c>
      <c r="DIS35" s="25">
        <f t="shared" si="20"/>
        <v>146.79527291189126</v>
      </c>
      <c r="DIT35" s="66">
        <v>23089881.941020746</v>
      </c>
      <c r="DIU35" s="66">
        <v>23816581.025103554</v>
      </c>
      <c r="DIV35" s="66">
        <v>24566151.23343705</v>
      </c>
      <c r="DIW35" s="66">
        <v>25339312.380227622</v>
      </c>
      <c r="DIX35" s="66">
        <v>26136806.934120759</v>
      </c>
      <c r="DIY35" s="66">
        <v>26959400.73119564</v>
      </c>
      <c r="DIZ35" s="66">
        <v>27807883.710399438</v>
      </c>
      <c r="DJA35" s="66">
        <v>28683070.672127806</v>
      </c>
      <c r="DJB35" s="66">
        <v>29585802.060679737</v>
      </c>
      <c r="DJC35" s="66">
        <v>30516944.771338422</v>
      </c>
      <c r="DJD35" s="66">
        <v>31477392.982853055</v>
      </c>
      <c r="DJE35" s="66">
        <v>32468069.016120933</v>
      </c>
      <c r="DJF35" s="66">
        <v>33489924.219894633</v>
      </c>
      <c r="DJG35" s="66">
        <v>34543939.884364694</v>
      </c>
      <c r="DJH35" s="66">
        <v>35631128.183495067</v>
      </c>
      <c r="DJI35" s="66">
        <v>36752533.147016436</v>
      </c>
      <c r="DJJ35" s="66">
        <v>37909231.663010627</v>
      </c>
      <c r="DJK35" s="66">
        <v>39102334.512049064</v>
      </c>
      <c r="DJL35" s="66">
        <v>40332987.433878146</v>
      </c>
      <c r="DJM35" s="66">
        <v>41602372.227676146</v>
      </c>
      <c r="DJN35" s="66">
        <v>42911707.886937983</v>
      </c>
      <c r="DJO35" s="66">
        <v>44262251.770077832</v>
      </c>
      <c r="DJP35" s="66">
        <v>45655300.807873659</v>
      </c>
      <c r="DJQ35" s="66">
        <v>47092192.748913199</v>
      </c>
      <c r="DJR35" s="66">
        <v>48574307.444237344</v>
      </c>
      <c r="DJS35" s="66">
        <v>50103068.172414698</v>
      </c>
      <c r="DJT35" s="66">
        <v>230208906.59702045</v>
      </c>
      <c r="DJU35" s="66">
        <v>229921559.29238227</v>
      </c>
      <c r="DJV35" s="66">
        <v>229634570.65533301</v>
      </c>
      <c r="DJW35" s="66">
        <v>229347940.23818293</v>
      </c>
      <c r="DJX35" s="66">
        <v>229061667.59380117</v>
      </c>
      <c r="DJY35" s="66">
        <v>228775752.27561483</v>
      </c>
      <c r="DJZ35" s="66">
        <v>228490193.83760858</v>
      </c>
      <c r="DKA35" s="66">
        <v>228204991.83432364</v>
      </c>
      <c r="DKB35" s="66">
        <v>227920145.82085744</v>
      </c>
      <c r="DKC35" s="66">
        <v>227635655.35286257</v>
      </c>
      <c r="DKD35" s="66">
        <v>227351519.9865464</v>
      </c>
      <c r="DKE35" s="66">
        <v>227067739.27867007</v>
      </c>
      <c r="DKF35" s="66">
        <v>226784312.78654814</v>
      </c>
      <c r="DKG35" s="66">
        <v>226501240.06804767</v>
      </c>
      <c r="DKH35" s="66">
        <v>226218520.68158755</v>
      </c>
      <c r="DKI35" s="66">
        <v>225936154.18613788</v>
      </c>
      <c r="DKJ35" s="66">
        <v>225654140.14121932</v>
      </c>
      <c r="DKK35" s="66">
        <v>225372478.10690218</v>
      </c>
      <c r="DKL35" s="66">
        <v>225091167.64380613</v>
      </c>
      <c r="DKM35" s="66">
        <v>224810208.31309897</v>
      </c>
      <c r="DKN35" s="66">
        <v>224529599.67649657</v>
      </c>
      <c r="DKO35" s="66">
        <v>224249341.29626164</v>
      </c>
      <c r="DKP35" s="66">
        <v>223969432.73520336</v>
      </c>
      <c r="DKQ35" s="66">
        <v>223689873.5566766</v>
      </c>
      <c r="DKR35" s="66">
        <v>223410663.32458124</v>
      </c>
      <c r="DKS35" s="66">
        <v>223131801.60336152</v>
      </c>
      <c r="DKT35" s="65">
        <v>23089881.941020746</v>
      </c>
      <c r="DKU35" s="65">
        <v>23816581.025103554</v>
      </c>
      <c r="DKV35" s="65">
        <v>24566151.23343705</v>
      </c>
      <c r="DKW35" s="65">
        <v>25339312.380227622</v>
      </c>
      <c r="DKX35" s="78">
        <v>23523126.240708686</v>
      </c>
      <c r="DKY35" s="78">
        <v>21567520.584956512</v>
      </c>
      <c r="DKZ35" s="78">
        <v>19465518.597279605</v>
      </c>
      <c r="DLA35" s="78">
        <v>17209842.403276682</v>
      </c>
      <c r="DLB35" s="78">
        <v>14792901.030339871</v>
      </c>
      <c r="DLC35" s="65">
        <v>15095224.802058352</v>
      </c>
      <c r="DLD35" s="65">
        <v>15403727.190314498</v>
      </c>
      <c r="DLE35" s="65">
        <v>15718534.468017984</v>
      </c>
      <c r="DLF35" s="65">
        <v>16039775.488728644</v>
      </c>
      <c r="DLG35" s="65">
        <v>16367581.739397427</v>
      </c>
      <c r="DLH35" s="65">
        <v>16702087.394185241</v>
      </c>
      <c r="DLI35" s="65">
        <v>17043429.369381689</v>
      </c>
      <c r="DLJ35" s="65">
        <v>17391747.379446182</v>
      </c>
      <c r="DLK35" s="65">
        <v>17747183.994194385</v>
      </c>
      <c r="DLL35" s="65">
        <v>18109884.697153352</v>
      </c>
      <c r="DLM35" s="65">
        <v>18479997.945109315</v>
      </c>
      <c r="DLN35" s="65">
        <v>18857675.228872422</v>
      </c>
      <c r="DLO35" s="65">
        <v>19243071.135283343</v>
      </c>
      <c r="DLP35" s="65">
        <v>19636343.410487108</v>
      </c>
      <c r="DLQ35" s="65">
        <v>20037653.024500079</v>
      </c>
      <c r="DLR35" s="65">
        <v>20447164.237096485</v>
      </c>
      <c r="DLS35" s="65">
        <v>20865044.665041469</v>
      </c>
      <c r="DLT35" s="65">
        <v>230208906.59702045</v>
      </c>
      <c r="DLU35" s="65">
        <v>229921559.29238227</v>
      </c>
      <c r="DLV35" s="65">
        <v>229634570.65533301</v>
      </c>
      <c r="DLW35" s="65">
        <v>229347940.23818293</v>
      </c>
      <c r="DLX35" s="78">
        <v>206155500.83442107</v>
      </c>
      <c r="DLY35" s="78">
        <v>183020601.82049185</v>
      </c>
      <c r="DLZ35" s="78">
        <v>159943135.686326</v>
      </c>
      <c r="DMA35" s="78">
        <v>136922995.10059419</v>
      </c>
      <c r="DMB35" s="78">
        <v>113960072.91042872</v>
      </c>
      <c r="DMC35" s="65">
        <v>116289084.57601966</v>
      </c>
      <c r="DMD35" s="65">
        <v>118665694.45035098</v>
      </c>
      <c r="DME35" s="65">
        <v>121090875.30204757</v>
      </c>
      <c r="DMF35" s="65">
        <v>123565619.78028911</v>
      </c>
      <c r="DMG35" s="65">
        <v>126090940.82111071</v>
      </c>
      <c r="DMH35" s="65">
        <v>128667872.06200702</v>
      </c>
      <c r="DMI35" s="65">
        <v>131297468.26500976</v>
      </c>
      <c r="DMJ35" s="65">
        <v>133980805.74841164</v>
      </c>
      <c r="DMK35" s="65">
        <v>136718982.82731354</v>
      </c>
      <c r="DML35" s="65">
        <v>139513120.2631751</v>
      </c>
      <c r="DMM35" s="65">
        <v>142364361.72255287</v>
      </c>
      <c r="DMN35" s="65">
        <v>145273874.24521372</v>
      </c>
      <c r="DMO35" s="65">
        <v>148242848.72181511</v>
      </c>
      <c r="DMP35" s="65">
        <v>151272500.38134775</v>
      </c>
      <c r="DMQ35" s="65">
        <v>154364069.28854024</v>
      </c>
      <c r="DMR35" s="65">
        <v>157518820.85142908</v>
      </c>
      <c r="DMS35" s="65">
        <v>160738046.339302</v>
      </c>
      <c r="DMT35" s="65">
        <v>17437545.101325236</v>
      </c>
      <c r="DMU35" s="65">
        <v>17986350.334983591</v>
      </c>
      <c r="DMV35" s="65">
        <v>18552427.907307778</v>
      </c>
      <c r="DMW35" s="65">
        <v>19136321.42405206</v>
      </c>
      <c r="DMX35" s="65">
        <v>19738591.59966813</v>
      </c>
      <c r="DMY35" s="65">
        <v>20359816.795760639</v>
      </c>
      <c r="DMZ35" s="65">
        <v>21000593.576489344</v>
      </c>
      <c r="DNA35" s="65">
        <v>21661537.281451203</v>
      </c>
      <c r="DNB35" s="65">
        <v>22343282.61659259</v>
      </c>
      <c r="DNC35" s="65">
        <v>23046484.263719045</v>
      </c>
      <c r="DND35" s="65">
        <v>23771817.509187911</v>
      </c>
      <c r="DNE35" s="65">
        <v>24519978.892387554</v>
      </c>
      <c r="DNF35" s="65">
        <v>25291686.874625947</v>
      </c>
      <c r="DNG35" s="65">
        <v>26087682.529070914</v>
      </c>
      <c r="DNH35" s="65">
        <v>26908730.252404615</v>
      </c>
      <c r="DNI35" s="65">
        <v>27755618.498875633</v>
      </c>
      <c r="DNJ35" s="65">
        <v>28629160.537453637</v>
      </c>
      <c r="DNK35" s="65">
        <v>29530195.232813694</v>
      </c>
      <c r="DNL35" s="65">
        <v>30459587.850900147</v>
      </c>
      <c r="DNM35" s="65">
        <v>31418230.88984374</v>
      </c>
      <c r="DNN35" s="65">
        <v>32407044.937029917</v>
      </c>
      <c r="DNO35" s="65">
        <v>33426979.553141214</v>
      </c>
      <c r="DNP35" s="65">
        <v>34479014.184022859</v>
      </c>
      <c r="DNQ35" s="65">
        <v>35564159.101247147</v>
      </c>
      <c r="DNR35" s="65">
        <v>36683456.372279845</v>
      </c>
      <c r="DNS35" s="65">
        <v>37837980.861180246</v>
      </c>
      <c r="DNT35" s="65">
        <v>15150603.660056435</v>
      </c>
      <c r="DNU35" s="65">
        <v>15131692.640540671</v>
      </c>
      <c r="DNV35" s="65">
        <v>15112805.225804437</v>
      </c>
      <c r="DNW35" s="65">
        <v>15093941.386384187</v>
      </c>
      <c r="DNX35" s="65">
        <v>15075101.092853159</v>
      </c>
      <c r="DNY35" s="65">
        <v>15056284.31582132</v>
      </c>
      <c r="DNZ35" s="65">
        <v>15037491.025935315</v>
      </c>
      <c r="DOA35" s="65">
        <v>15018721.193878435</v>
      </c>
      <c r="DOB35" s="65">
        <v>14999974.790370565</v>
      </c>
      <c r="DOC35" s="65">
        <v>14981251.786168128</v>
      </c>
      <c r="DOD35" s="65">
        <v>14962552.152064063</v>
      </c>
      <c r="DOE35" s="65">
        <v>14943875.858887751</v>
      </c>
      <c r="DOF35" s="65">
        <v>14925222.877504993</v>
      </c>
      <c r="DOG35" s="65">
        <v>14906593.178817952</v>
      </c>
      <c r="DOH35" s="65">
        <v>14887986.733765112</v>
      </c>
      <c r="DOI35" s="65">
        <v>14869403.513321232</v>
      </c>
      <c r="DOJ35" s="65">
        <v>14850843.488497302</v>
      </c>
      <c r="DOK35" s="65">
        <v>14832306.630340487</v>
      </c>
      <c r="DOL35" s="65">
        <v>14813792.909934107</v>
      </c>
      <c r="DOM35" s="65">
        <v>14795302.298397563</v>
      </c>
      <c r="DON35" s="65">
        <v>14776834.766886309</v>
      </c>
      <c r="DOO35" s="65">
        <v>14758390.2865918</v>
      </c>
      <c r="DOP35" s="65">
        <v>14739968.828741459</v>
      </c>
      <c r="DOQ35" s="65">
        <v>14721570.36459861</v>
      </c>
      <c r="DOR35" s="65">
        <v>14703194.865462452</v>
      </c>
      <c r="DOS35" s="65">
        <v>14684842.302668011</v>
      </c>
      <c r="DOT35" s="65">
        <v>17437545.101325236</v>
      </c>
      <c r="DOU35" s="65">
        <v>17986350.334983591</v>
      </c>
      <c r="DOV35" s="65">
        <v>18552427.907307778</v>
      </c>
      <c r="DOW35" s="65">
        <v>19136321.42405206</v>
      </c>
      <c r="DOX35" s="78">
        <v>17764732.439701319</v>
      </c>
      <c r="DOY35" s="78">
        <v>16287853.436608512</v>
      </c>
      <c r="DOZ35" s="78">
        <v>14700415.503542542</v>
      </c>
      <c r="DPA35" s="78">
        <v>12996922.368870722</v>
      </c>
      <c r="DPB35" s="78">
        <v>11171641.308296295</v>
      </c>
      <c r="DPC35" s="65">
        <v>11399957.088256091</v>
      </c>
      <c r="DPD35" s="65">
        <v>11632938.977155488</v>
      </c>
      <c r="DPE35" s="65">
        <v>11870682.33665823</v>
      </c>
      <c r="DPF35" s="65">
        <v>12113284.477342464</v>
      </c>
      <c r="DPG35" s="65">
        <v>12360844.698530868</v>
      </c>
      <c r="DPH35" s="65">
        <v>12613464.328934789</v>
      </c>
      <c r="DPI35" s="65">
        <v>12871246.768129034</v>
      </c>
      <c r="DPJ35" s="65">
        <v>13134297.528874284</v>
      </c>
      <c r="DPK35" s="65">
        <v>13402724.280304443</v>
      </c>
      <c r="DPL35" s="65">
        <v>13676636.891996635</v>
      </c>
      <c r="DPM35" s="65">
        <v>13956147.478941835</v>
      </c>
      <c r="DPN35" s="65">
        <v>14241370.447434589</v>
      </c>
      <c r="DPO35" s="65">
        <v>14532422.541900581</v>
      </c>
      <c r="DPP35" s="65">
        <v>14829422.892681209</v>
      </c>
      <c r="DPQ35" s="65">
        <v>15132493.064794756</v>
      </c>
      <c r="DPR35" s="65">
        <v>15441757.107694082</v>
      </c>
      <c r="DPS35" s="65">
        <v>15757341.606041225</v>
      </c>
      <c r="DPT35" s="65">
        <v>15150603.660056435</v>
      </c>
      <c r="DPU35" s="65">
        <v>15131692.640540671</v>
      </c>
      <c r="DPV35" s="65">
        <v>15112805.225804437</v>
      </c>
      <c r="DPW35" s="65">
        <v>15093941.386384187</v>
      </c>
      <c r="DPX35" s="78">
        <v>13567590.983567843</v>
      </c>
      <c r="DPY35" s="78">
        <v>12045027.452657055</v>
      </c>
      <c r="DPZ35" s="78">
        <v>10526243.718154719</v>
      </c>
      <c r="DQA35" s="78">
        <v>9011232.71632706</v>
      </c>
      <c r="DQB35" s="78">
        <v>7499987.3951852825</v>
      </c>
      <c r="DQC35" s="65">
        <v>7653265.2730337894</v>
      </c>
      <c r="DQD35" s="65">
        <v>7809675.703858695</v>
      </c>
      <c r="DQE35" s="65">
        <v>7969282.7079105908</v>
      </c>
      <c r="DQF35" s="65">
        <v>8132151.6138273533</v>
      </c>
      <c r="DQG35" s="65">
        <v>8298349.0853737667</v>
      </c>
      <c r="DQH35" s="65">
        <v>8467943.1487276237</v>
      </c>
      <c r="DQI35" s="65">
        <v>8641003.2203234788</v>
      </c>
      <c r="DQJ35" s="65">
        <v>8817600.1352654379</v>
      </c>
      <c r="DQK35" s="65">
        <v>8997806.1763206311</v>
      </c>
      <c r="DQL35" s="65">
        <v>9181695.1035052259</v>
      </c>
      <c r="DQM35" s="65">
        <v>9369342.1842750907</v>
      </c>
      <c r="DQN35" s="65">
        <v>9560824.2243334651</v>
      </c>
      <c r="DQO35" s="65">
        <v>9756219.5990682542</v>
      </c>
      <c r="DQP35" s="65">
        <v>9955608.2856318057</v>
      </c>
      <c r="DQQ35" s="65">
        <v>10159071.895676307</v>
      </c>
      <c r="DQR35" s="65">
        <v>10366693.708758194</v>
      </c>
      <c r="DQS35" s="65">
        <v>10578558.706425255</v>
      </c>
      <c r="DQT35" s="66">
        <v>40407006.685487278</v>
      </c>
      <c r="DQU35" s="66">
        <v>41678721.059076384</v>
      </c>
      <c r="DQV35" s="66">
        <v>42990459.616109245</v>
      </c>
      <c r="DQW35" s="66">
        <v>44343482.022508979</v>
      </c>
      <c r="DQX35" s="66">
        <v>45739087.589185826</v>
      </c>
      <c r="DQY35" s="66">
        <v>47178616.519768812</v>
      </c>
      <c r="DQZ35" s="66">
        <v>48663451.197606683</v>
      </c>
      <c r="DRA35" s="66">
        <v>50195017.513274305</v>
      </c>
      <c r="DRB35" s="66">
        <v>51774786.23385895</v>
      </c>
      <c r="DRC35" s="66">
        <v>53404274.415341839</v>
      </c>
      <c r="DRD35" s="66">
        <v>55085046.85943085</v>
      </c>
      <c r="DRE35" s="66">
        <v>56818717.616243623</v>
      </c>
      <c r="DRF35" s="66">
        <v>58606951.534284115</v>
      </c>
      <c r="DRG35" s="66">
        <v>60451465.859200887</v>
      </c>
      <c r="DRH35" s="66">
        <v>62354031.882862523</v>
      </c>
      <c r="DRI35" s="66">
        <v>64316476.64433381</v>
      </c>
      <c r="DRJ35" s="66">
        <v>66340684.68438603</v>
      </c>
      <c r="DRK35" s="66">
        <v>68428599.855226383</v>
      </c>
      <c r="DRL35" s="66">
        <v>70582227.187184229</v>
      </c>
      <c r="DRM35" s="66">
        <v>72803634.814146921</v>
      </c>
      <c r="DRN35" s="66">
        <v>75094955.959594101</v>
      </c>
      <c r="DRO35" s="66">
        <v>77458390.985137746</v>
      </c>
      <c r="DRP35" s="66">
        <v>79896209.503535047</v>
      </c>
      <c r="DRQ35" s="66">
        <v>82410752.558203459</v>
      </c>
      <c r="DRR35" s="66">
        <v>85004434.871330708</v>
      </c>
      <c r="DRS35" s="66">
        <v>87679747.162738726</v>
      </c>
      <c r="DRT35" s="66">
        <v>134618991.32719967</v>
      </c>
      <c r="DRU35" s="66">
        <v>134450959.58210868</v>
      </c>
      <c r="DRV35" s="66">
        <v>134283137.5746415</v>
      </c>
      <c r="DRW35" s="66">
        <v>134115525.04300308</v>
      </c>
      <c r="DRX35" s="66">
        <v>133948121.72572525</v>
      </c>
      <c r="DRY35" s="66">
        <v>133780927.3616661</v>
      </c>
      <c r="DRZ35" s="66">
        <v>133613941.69000977</v>
      </c>
      <c r="DSA35" s="66">
        <v>133447164.45026587</v>
      </c>
      <c r="DSB35" s="66">
        <v>133280595.38226922</v>
      </c>
      <c r="DSC35" s="66">
        <v>133114234.22617932</v>
      </c>
      <c r="DSD35" s="66">
        <v>132948080.72248006</v>
      </c>
      <c r="DSE35" s="66">
        <v>132782134.61197922</v>
      </c>
      <c r="DSF35" s="66">
        <v>132616395.63580811</v>
      </c>
      <c r="DSG35" s="66">
        <v>132450863.53542119</v>
      </c>
      <c r="DSH35" s="66">
        <v>132285538.05259557</v>
      </c>
      <c r="DSI35" s="66">
        <v>132120418.92943078</v>
      </c>
      <c r="DSJ35" s="66">
        <v>131955505.90834814</v>
      </c>
      <c r="DSK35" s="66">
        <v>131790798.73209058</v>
      </c>
      <c r="DSL35" s="66">
        <v>131626297.14372209</v>
      </c>
      <c r="DSM35" s="66">
        <v>131462000.88662738</v>
      </c>
      <c r="DSN35" s="66">
        <v>131297909.70451145</v>
      </c>
      <c r="DSO35" s="66">
        <v>131134023.34139927</v>
      </c>
      <c r="DSP35" s="66">
        <v>130970341.54163522</v>
      </c>
      <c r="DSQ35" s="66">
        <v>130806864.04988286</v>
      </c>
      <c r="DSR35" s="66">
        <v>130643590.61112444</v>
      </c>
      <c r="DSS35" s="66">
        <v>130480520.97066054</v>
      </c>
      <c r="DST35" s="65">
        <v>40407006.685487278</v>
      </c>
      <c r="DSU35" s="65">
        <v>41678721.059076384</v>
      </c>
      <c r="DSV35" s="65">
        <v>42990459.616109245</v>
      </c>
      <c r="DSW35" s="65">
        <v>44343482.022508979</v>
      </c>
      <c r="DSX35" s="78">
        <v>41165178.830267243</v>
      </c>
      <c r="DSY35" s="78">
        <v>37742893.215815052</v>
      </c>
      <c r="DSZ35" s="78">
        <v>34064415.838324681</v>
      </c>
      <c r="DTA35" s="78">
        <v>30117010.507964581</v>
      </c>
      <c r="DTB35" s="78">
        <v>25887393.116929475</v>
      </c>
      <c r="DTC35" s="65">
        <v>26416455.963427093</v>
      </c>
      <c r="DTD35" s="65">
        <v>26956331.312144607</v>
      </c>
      <c r="DTE35" s="65">
        <v>27507240.139106002</v>
      </c>
      <c r="DTF35" s="65">
        <v>28069407.936440982</v>
      </c>
      <c r="DTG35" s="65">
        <v>28643064.804681014</v>
      </c>
      <c r="DTH35" s="65">
        <v>29228445.546941619</v>
      </c>
      <c r="DTI35" s="65">
        <v>29825789.76502949</v>
      </c>
      <c r="DTJ35" s="65">
        <v>30435341.957513738</v>
      </c>
      <c r="DTK35" s="65">
        <v>31057351.619801454</v>
      </c>
      <c r="DTL35" s="65">
        <v>31692073.346258495</v>
      </c>
      <c r="DTM35" s="65">
        <v>32339766.934417348</v>
      </c>
      <c r="DTN35" s="65">
        <v>33000697.491314683</v>
      </c>
      <c r="DTO35" s="65">
        <v>33675135.542002141</v>
      </c>
      <c r="DTP35" s="65">
        <v>34363357.140274763</v>
      </c>
      <c r="DTQ35" s="65">
        <v>35065643.981662385</v>
      </c>
      <c r="DTR35" s="65">
        <v>35782283.51873026</v>
      </c>
      <c r="DTS35" s="65">
        <v>36513569.078736067</v>
      </c>
      <c r="DTT35" s="65">
        <v>134618991.32719967</v>
      </c>
      <c r="DTU35" s="65">
        <v>134450959.58210868</v>
      </c>
      <c r="DTV35" s="65">
        <v>134283137.5746415</v>
      </c>
      <c r="DTW35" s="65">
        <v>134115525.04300308</v>
      </c>
      <c r="DTX35" s="78">
        <v>120553309.55315273</v>
      </c>
      <c r="DTY35" s="78">
        <v>107024741.88933288</v>
      </c>
      <c r="DTZ35" s="78">
        <v>93529759.183006838</v>
      </c>
      <c r="DUA35" s="78">
        <v>80068298.670159519</v>
      </c>
      <c r="DUB35" s="78">
        <v>66640297.691134609</v>
      </c>
      <c r="DUC35" s="65">
        <v>68002231.101295695</v>
      </c>
      <c r="DUD35" s="65">
        <v>69391998.459953085</v>
      </c>
      <c r="DUE35" s="65">
        <v>70810168.611870483</v>
      </c>
      <c r="DUF35" s="65">
        <v>72257322.027340233</v>
      </c>
      <c r="DUG35" s="65">
        <v>73734051.039775223</v>
      </c>
      <c r="DUH35" s="65">
        <v>75240960.088156492</v>
      </c>
      <c r="DUI35" s="65">
        <v>76778665.964435756</v>
      </c>
      <c r="DUJ35" s="65">
        <v>78347798.065994084</v>
      </c>
      <c r="DUK35" s="65">
        <v>79948998.653260171</v>
      </c>
      <c r="DUL35" s="65">
        <v>81582923.112593487</v>
      </c>
      <c r="DUM35" s="65">
        <v>83250240.224540085</v>
      </c>
      <c r="DUN35" s="65">
        <v>84951632.437570676</v>
      </c>
      <c r="DUO35" s="65">
        <v>86687796.147413224</v>
      </c>
      <c r="DUP35" s="65">
        <v>88459441.982094154</v>
      </c>
      <c r="DUQ35" s="65">
        <v>90267295.092805088</v>
      </c>
      <c r="DUR35" s="65">
        <v>92112095.450713992</v>
      </c>
      <c r="DUS35" s="65">
        <v>93994598.149842292</v>
      </c>
      <c r="DUT35" s="65">
        <v>0</v>
      </c>
      <c r="DUU35" s="65">
        <v>0</v>
      </c>
      <c r="DUV35" s="65">
        <v>0</v>
      </c>
      <c r="DUW35" s="65">
        <v>0</v>
      </c>
      <c r="DUX35" s="65">
        <v>0</v>
      </c>
      <c r="DUY35" s="65">
        <v>0</v>
      </c>
      <c r="DUZ35" s="65">
        <v>0</v>
      </c>
      <c r="DVA35" s="65">
        <v>0</v>
      </c>
      <c r="DVB35" s="65">
        <v>0</v>
      </c>
      <c r="DVC35" s="65">
        <v>0</v>
      </c>
      <c r="DVD35" s="65">
        <v>0</v>
      </c>
      <c r="DVE35" s="65">
        <v>0</v>
      </c>
      <c r="DVF35" s="65">
        <v>0</v>
      </c>
      <c r="DVG35" s="65">
        <v>0</v>
      </c>
      <c r="DVH35" s="65">
        <v>0</v>
      </c>
      <c r="DVI35" s="65">
        <v>0</v>
      </c>
      <c r="DVJ35" s="65">
        <v>0</v>
      </c>
      <c r="DVK35" s="65">
        <v>0</v>
      </c>
      <c r="DVL35" s="65">
        <v>0</v>
      </c>
      <c r="DVM35" s="65">
        <v>0</v>
      </c>
      <c r="DVN35" s="65">
        <v>0</v>
      </c>
      <c r="DVO35" s="65">
        <v>0</v>
      </c>
      <c r="DVP35" s="65">
        <v>0</v>
      </c>
      <c r="DVQ35" s="65">
        <v>0</v>
      </c>
      <c r="DVR35" s="65">
        <v>0</v>
      </c>
      <c r="DVS35" s="65">
        <v>0</v>
      </c>
      <c r="DVT35" s="64">
        <v>0</v>
      </c>
      <c r="DVU35" s="64">
        <v>0</v>
      </c>
      <c r="DVV35" s="64">
        <v>0</v>
      </c>
      <c r="DVW35" s="64">
        <v>0</v>
      </c>
      <c r="DVX35" s="64">
        <v>3417077.2642566315</v>
      </c>
      <c r="DVY35" s="64">
        <v>6825624.1205795361</v>
      </c>
      <c r="DVZ35" s="64">
        <v>10225656.540481919</v>
      </c>
      <c r="DWA35" s="64">
        <v>13617190.468896072</v>
      </c>
      <c r="DWB35" s="64">
        <v>17000241.824214857</v>
      </c>
      <c r="DWC35" s="64">
        <v>16979022.081944257</v>
      </c>
      <c r="DWD35" s="64">
        <v>16957828.826206416</v>
      </c>
      <c r="DWE35" s="64">
        <v>16936662.023940783</v>
      </c>
      <c r="DWF35" s="64">
        <v>16915521.642128076</v>
      </c>
      <c r="DWG35" s="64">
        <v>16894407.647790212</v>
      </c>
      <c r="DWH35" s="64">
        <v>16873320.007990293</v>
      </c>
      <c r="DWI35" s="64">
        <v>16852258.689832516</v>
      </c>
      <c r="DWJ35" s="64">
        <v>16831223.660462141</v>
      </c>
      <c r="DWK35" s="64">
        <v>16810214.887065452</v>
      </c>
      <c r="DWL35" s="64">
        <v>16789232.336869672</v>
      </c>
      <c r="DWM35" s="64">
        <v>16768275.977142943</v>
      </c>
      <c r="DWN35" s="64">
        <v>16747345.775194254</v>
      </c>
      <c r="DWO35" s="64">
        <v>16726441.698373416</v>
      </c>
      <c r="DWP35" s="64">
        <v>16705563.71407097</v>
      </c>
      <c r="DWQ35" s="64">
        <v>16684711.789718179</v>
      </c>
      <c r="DWR35" s="64">
        <v>16663885.892786948</v>
      </c>
      <c r="DWS35" s="64">
        <v>16643085.990789792</v>
      </c>
      <c r="DWT35" s="65">
        <v>0</v>
      </c>
      <c r="DWU35" s="65">
        <v>0</v>
      </c>
      <c r="DWV35" s="65">
        <v>0</v>
      </c>
      <c r="DWW35" s="65">
        <v>0</v>
      </c>
      <c r="DWX35" s="65">
        <v>9319472.1598707866</v>
      </c>
      <c r="DWY35" s="65">
        <v>19225560.734672792</v>
      </c>
      <c r="DWZ35" s="65">
        <v>29745959.257824294</v>
      </c>
      <c r="DXA35" s="65">
        <v>40909523.380154796</v>
      </c>
      <c r="DXB35" s="65">
        <v>52746316.588504858</v>
      </c>
      <c r="DXC35" s="65">
        <v>54406381.375822417</v>
      </c>
      <c r="DXD35" s="65">
        <v>56118692.751647599</v>
      </c>
      <c r="DXE35" s="65">
        <v>57884895.053015627</v>
      </c>
      <c r="DXF35" s="65">
        <v>59706684.368556693</v>
      </c>
      <c r="DXG35" s="65">
        <v>61585810.167254187</v>
      </c>
      <c r="DXH35" s="65">
        <v>63524076.978464343</v>
      </c>
      <c r="DXI35" s="65">
        <v>65523346.12481042</v>
      </c>
      <c r="DXJ35" s="65">
        <v>67585537.509615541</v>
      </c>
      <c r="DXK35" s="65">
        <v>69712631.460590973</v>
      </c>
      <c r="DXL35" s="65">
        <v>71906670.631549791</v>
      </c>
      <c r="DXM35" s="65">
        <v>74169761.963972658</v>
      </c>
      <c r="DXN35" s="65">
        <v>76504078.710309222</v>
      </c>
      <c r="DXO35" s="65">
        <v>78911862.520957991</v>
      </c>
      <c r="DXP35" s="65">
        <v>81395425.596929014</v>
      </c>
      <c r="DXQ35" s="65">
        <v>83957152.910256445</v>
      </c>
      <c r="DXR35" s="65">
        <v>86599504.494293451</v>
      </c>
      <c r="DXS35" s="65">
        <v>89325017.806088492</v>
      </c>
      <c r="DXT35" s="65">
        <v>0</v>
      </c>
      <c r="DXU35" s="65">
        <v>0</v>
      </c>
      <c r="DXV35" s="65">
        <v>0</v>
      </c>
      <c r="DXW35" s="65">
        <v>0</v>
      </c>
      <c r="DXX35" s="65">
        <v>22197306.364256971</v>
      </c>
      <c r="DXY35" s="65">
        <v>44339199.267338321</v>
      </c>
      <c r="DXZ35" s="65">
        <v>66425782.460065067</v>
      </c>
      <c r="DYA35" s="65">
        <v>88457159.52058886</v>
      </c>
      <c r="DYB35" s="65">
        <v>110433433.85466142</v>
      </c>
      <c r="DYC35" s="65">
        <v>110295590.57991956</v>
      </c>
      <c r="DYD35" s="65">
        <v>110157919.361481</v>
      </c>
      <c r="DYE35" s="65">
        <v>110020419.98458467</v>
      </c>
      <c r="DYF35" s="65">
        <v>109883092.23473756</v>
      </c>
      <c r="DYG35" s="65">
        <v>109745935.89771435</v>
      </c>
      <c r="DYH35" s="65">
        <v>109608950.75955717</v>
      </c>
      <c r="DYI35" s="65">
        <v>109472136.60657519</v>
      </c>
      <c r="DYJ35" s="65">
        <v>109335493.2253443</v>
      </c>
      <c r="DYK35" s="65">
        <v>109199020.40270677</v>
      </c>
      <c r="DYL35" s="65">
        <v>109062717.92577098</v>
      </c>
      <c r="DYM35" s="65">
        <v>108926585.58191103</v>
      </c>
      <c r="DYN35" s="65">
        <v>108790623.1587664</v>
      </c>
      <c r="DYO35" s="65">
        <v>108654830.44424167</v>
      </c>
      <c r="DYP35" s="65">
        <v>108519207.22650611</v>
      </c>
      <c r="DYQ35" s="65">
        <v>108383753.29399344</v>
      </c>
      <c r="DYR35" s="65">
        <v>108248468.43540141</v>
      </c>
      <c r="DYS35" s="65">
        <v>108113352.43969159</v>
      </c>
      <c r="DYT35" s="67">
        <v>5227.2</v>
      </c>
      <c r="DYU35" s="68">
        <f ca="1">10000000*'Country Model'!$DYT$8/57000</f>
        <v>59385.964912280702</v>
      </c>
      <c r="DYV35" s="68">
        <f ca="1">10000000*'Country Model'!$DYT$8/57000</f>
        <v>59385.964912280702</v>
      </c>
      <c r="DYW35" s="38">
        <f ca="1">'Country Model'!$DYT$8/(220*8)</f>
        <v>0.19232954545454545</v>
      </c>
      <c r="DYX35" s="38">
        <f ca="1">'Country Model'!$DYT$8/(220*8)</f>
        <v>0.19232954545454545</v>
      </c>
      <c r="DYY35" s="25">
        <v>0</v>
      </c>
      <c r="DYZ35" s="25">
        <f t="shared" si="21"/>
        <v>0</v>
      </c>
      <c r="DZA35" s="25">
        <f t="shared" si="22"/>
        <v>0.05</v>
      </c>
      <c r="DZB35" s="25">
        <v>0.01</v>
      </c>
      <c r="DZC35" s="25">
        <v>0.02</v>
      </c>
      <c r="DZD35" s="25">
        <v>0</v>
      </c>
      <c r="DZE35" s="25">
        <v>0.2</v>
      </c>
      <c r="DZF35" s="25">
        <v>0.21</v>
      </c>
      <c r="DZG35" s="25">
        <v>0.11</v>
      </c>
      <c r="DZH35" s="25">
        <v>7.0000000000000007E-2</v>
      </c>
      <c r="DZI35" s="25">
        <v>0.19</v>
      </c>
      <c r="DZJ35" s="25">
        <v>0.76</v>
      </c>
      <c r="DZK35" s="25">
        <v>0.03</v>
      </c>
      <c r="DZL35" s="46">
        <v>0.67</v>
      </c>
      <c r="DZM35" s="46">
        <v>0.33</v>
      </c>
      <c r="DZN35" s="46">
        <v>0.33</v>
      </c>
      <c r="DZO35" s="46">
        <v>0.33</v>
      </c>
      <c r="DZP35" s="46">
        <v>0.17</v>
      </c>
      <c r="DZQ35" s="46">
        <v>1</v>
      </c>
      <c r="DZR35" s="46">
        <v>0.5</v>
      </c>
      <c r="DZS35" s="46">
        <v>0.33</v>
      </c>
      <c r="DZT35" s="46">
        <v>0.5</v>
      </c>
      <c r="DZU35" s="46">
        <v>0.17</v>
      </c>
      <c r="DZW35" s="69">
        <v>0</v>
      </c>
      <c r="DZX35" s="69">
        <v>1</v>
      </c>
      <c r="DZY35" s="69">
        <v>2</v>
      </c>
      <c r="DZZ35" s="69">
        <v>3</v>
      </c>
      <c r="EAA35" s="69">
        <v>4</v>
      </c>
      <c r="EAB35" s="69">
        <v>5</v>
      </c>
      <c r="EAC35" s="69">
        <v>6</v>
      </c>
      <c r="EAD35" s="69">
        <v>7</v>
      </c>
      <c r="EAE35" s="69">
        <v>8</v>
      </c>
      <c r="EAF35" s="69">
        <v>9</v>
      </c>
      <c r="EAG35" s="69">
        <v>10</v>
      </c>
      <c r="EAH35" s="69">
        <v>11</v>
      </c>
      <c r="EAI35" s="69">
        <v>12</v>
      </c>
      <c r="EAJ35" s="69">
        <v>13</v>
      </c>
      <c r="EAK35" s="69">
        <v>14</v>
      </c>
      <c r="EAL35" s="69">
        <v>15</v>
      </c>
      <c r="EAM35" s="69">
        <v>16</v>
      </c>
      <c r="EAN35" s="69">
        <v>17</v>
      </c>
      <c r="EAO35" s="69">
        <v>18</v>
      </c>
      <c r="EAP35" s="69">
        <v>19</v>
      </c>
      <c r="EAQ35" s="69">
        <v>20</v>
      </c>
      <c r="EAR35" s="69">
        <v>21</v>
      </c>
      <c r="EAS35" s="69">
        <v>22</v>
      </c>
      <c r="EAT35" s="69">
        <v>23</v>
      </c>
      <c r="EAU35" s="69">
        <v>24</v>
      </c>
      <c r="EAV35" s="69">
        <v>25</v>
      </c>
      <c r="EAW35" s="69">
        <v>26</v>
      </c>
      <c r="EAX35" s="69">
        <v>27</v>
      </c>
      <c r="EAY35" s="69">
        <v>28</v>
      </c>
      <c r="EAZ35" s="69">
        <v>29</v>
      </c>
      <c r="EBA35" s="69">
        <v>30</v>
      </c>
      <c r="EBB35" s="69">
        <v>31</v>
      </c>
      <c r="EBC35" s="69">
        <v>32</v>
      </c>
      <c r="EBD35" s="69">
        <v>33</v>
      </c>
      <c r="EBE35" s="69">
        <v>34</v>
      </c>
      <c r="EBF35" s="69">
        <v>35</v>
      </c>
      <c r="EBG35" s="69">
        <v>36</v>
      </c>
      <c r="EBH35" s="69">
        <v>37</v>
      </c>
      <c r="EBI35" s="69">
        <v>38</v>
      </c>
      <c r="EBJ35" s="69">
        <v>39</v>
      </c>
      <c r="EBK35" s="69">
        <v>40</v>
      </c>
      <c r="EBL35" s="69">
        <v>41</v>
      </c>
      <c r="EBM35" s="69">
        <v>42</v>
      </c>
      <c r="EBO35" s="70">
        <v>948689.48012886522</v>
      </c>
      <c r="EBP35" s="70">
        <v>978547.223795534</v>
      </c>
      <c r="EBQ35" s="70">
        <v>1009344.6688877351</v>
      </c>
      <c r="EBR35" s="70">
        <v>1041111.3902715066</v>
      </c>
      <c r="EBS35" s="70">
        <v>1073877.8936114123</v>
      </c>
      <c r="EBT35" s="70">
        <v>1107675.6446652098</v>
      </c>
      <c r="EBU35" s="70">
        <v>1142537.0995004985</v>
      </c>
      <c r="EBV35" s="70">
        <v>1178495.7356623663</v>
      </c>
      <c r="EBW35" s="70">
        <v>1215586.084321961</v>
      </c>
      <c r="EBX35" s="70">
        <v>1253843.7634368644</v>
      </c>
      <c r="EBY35" s="70">
        <v>1293305.5119551087</v>
      </c>
      <c r="EBZ35" s="70">
        <v>1334009.2250956828</v>
      </c>
      <c r="ECA35" s="70">
        <v>1375993.9907394084</v>
      </c>
      <c r="ECB35" s="70">
        <v>1419300.1269651346</v>
      </c>
      <c r="ECC35" s="70">
        <v>1463969.2207672913</v>
      </c>
      <c r="ECD35" s="70">
        <v>1510044.1679919884</v>
      </c>
      <c r="ECE35" s="70">
        <v>1557569.2145300067</v>
      </c>
      <c r="ECF35" s="70">
        <v>1606589.9988062431</v>
      </c>
      <c r="ECG35" s="70">
        <v>1657153.5956064044</v>
      </c>
      <c r="ECH35" s="70">
        <v>1709308.5612830489</v>
      </c>
      <c r="ECI35" s="70">
        <v>1763104.9803843752</v>
      </c>
      <c r="ECJ35" s="70">
        <v>1818594.5137505438</v>
      </c>
      <c r="ECK35" s="70">
        <v>1875830.4481237154</v>
      </c>
      <c r="ECL35" s="70">
        <v>1934867.7473194466</v>
      </c>
      <c r="ECM35" s="70">
        <v>1995763.105008584</v>
      </c>
      <c r="ECN35" s="70">
        <v>2058574.9991603428</v>
      </c>
      <c r="ECO35" s="70">
        <v>10532839.836765802</v>
      </c>
      <c r="ECP35" s="70">
        <v>10519692.721035052</v>
      </c>
      <c r="ECQ35" s="70">
        <v>10506562.01556542</v>
      </c>
      <c r="ECR35" s="70">
        <v>10493447.699873578</v>
      </c>
      <c r="ECS35" s="70">
        <v>10480349.753501769</v>
      </c>
      <c r="ECT35" s="70">
        <v>10467268.156017765</v>
      </c>
      <c r="ECU35" s="70">
        <v>10454202.887014851</v>
      </c>
      <c r="ECV35" s="70">
        <v>10441153.926111773</v>
      </c>
      <c r="ECW35" s="70">
        <v>10428121.252952725</v>
      </c>
      <c r="ECX35" s="70">
        <v>10415104.847207304</v>
      </c>
      <c r="ECY35" s="70">
        <v>10402104.688570488</v>
      </c>
      <c r="ECZ35" s="70">
        <v>10389120.756762596</v>
      </c>
      <c r="EDA35" s="70">
        <v>10376153.031529261</v>
      </c>
      <c r="EDB35" s="70">
        <v>10363201.492641399</v>
      </c>
      <c r="EDC35" s="70">
        <v>10350266.119895175</v>
      </c>
      <c r="EDD35" s="70">
        <v>10337346.893111972</v>
      </c>
      <c r="EDE35" s="70">
        <v>10324443.792138362</v>
      </c>
      <c r="EDF35" s="70">
        <v>10311556.796846068</v>
      </c>
      <c r="EDG35" s="70">
        <v>10298685.887131944</v>
      </c>
      <c r="EDH35" s="70">
        <v>10285831.04291793</v>
      </c>
      <c r="EDI35" s="70">
        <v>10272992.244151033</v>
      </c>
      <c r="EDJ35" s="70">
        <v>10260169.470803289</v>
      </c>
      <c r="EDK35" s="70">
        <v>10247362.702871727</v>
      </c>
      <c r="EDL35" s="70">
        <v>10234571.920378352</v>
      </c>
      <c r="EDM35" s="70">
        <v>10221797.1033701</v>
      </c>
      <c r="EDN35" s="70">
        <v>10209038.231918816</v>
      </c>
      <c r="EDO35" s="71">
        <v>948689.48012886522</v>
      </c>
      <c r="EDP35" s="71">
        <v>978547.223795534</v>
      </c>
      <c r="EDQ35" s="71">
        <v>1009344.6688877351</v>
      </c>
      <c r="EDR35" s="71">
        <v>1041111.3902715066</v>
      </c>
      <c r="EDS35" s="79">
        <v>966490.10425027111</v>
      </c>
      <c r="EDT35" s="79">
        <v>886140.51573216787</v>
      </c>
      <c r="EDU35" s="79">
        <v>799775.96965034888</v>
      </c>
      <c r="EDV35" s="79">
        <v>707097.44139741978</v>
      </c>
      <c r="EDW35" s="79">
        <v>607793.04216098052</v>
      </c>
      <c r="EDX35" s="71">
        <v>620214.56006024114</v>
      </c>
      <c r="EDY35" s="71">
        <v>632889.93757324968</v>
      </c>
      <c r="EDZ35" s="71">
        <v>645824.36285044113</v>
      </c>
      <c r="EEA35" s="71">
        <v>659023.13007292047</v>
      </c>
      <c r="EEB35" s="71">
        <v>672491.64161942049</v>
      </c>
      <c r="EEC35" s="71">
        <v>686235.41027754592</v>
      </c>
      <c r="EED35" s="71">
        <v>700260.0615002088</v>
      </c>
      <c r="EEE35" s="71">
        <v>714571.33570817905</v>
      </c>
      <c r="EEF35" s="71">
        <v>729175.09063969203</v>
      </c>
      <c r="EEG35" s="71">
        <v>744077.30374807597</v>
      </c>
      <c r="EEH35" s="71">
        <v>759284.07464837912</v>
      </c>
      <c r="EEI35" s="71">
        <v>774801.62761399918</v>
      </c>
      <c r="EEJ35" s="71">
        <v>790636.31412433682</v>
      </c>
      <c r="EEK35" s="71">
        <v>806794.61546451529</v>
      </c>
      <c r="EEL35" s="71">
        <v>823283.14537823095</v>
      </c>
      <c r="EEM35" s="71">
        <v>840108.65277482057</v>
      </c>
      <c r="EEN35" s="71">
        <v>857278.02449165285</v>
      </c>
      <c r="EEO35" s="71">
        <v>10532839.836765802</v>
      </c>
      <c r="EEP35" s="71">
        <v>10519692.721035052</v>
      </c>
      <c r="EEQ35" s="71">
        <v>10506562.01556542</v>
      </c>
      <c r="EER35" s="71">
        <v>10493447.699873578</v>
      </c>
      <c r="EES35" s="79">
        <v>9432314.7781515922</v>
      </c>
      <c r="EET35" s="79">
        <v>8373814.5248142127</v>
      </c>
      <c r="EEU35" s="79">
        <v>7317942.0209103953</v>
      </c>
      <c r="EEV35" s="79">
        <v>6264692.355667064</v>
      </c>
      <c r="EEW35" s="79">
        <v>5214060.6264763623</v>
      </c>
      <c r="EEX35" s="71">
        <v>5320620.8252725378</v>
      </c>
      <c r="EEY35" s="71">
        <v>5429358.8038800601</v>
      </c>
      <c r="EEZ35" s="71">
        <v>5540319.0697694514</v>
      </c>
      <c r="EFA35" s="71">
        <v>5653547.0400141794</v>
      </c>
      <c r="EFB35" s="71">
        <v>5769089.0598802902</v>
      </c>
      <c r="EFC35" s="71">
        <v>5886992.4217959596</v>
      </c>
      <c r="EFD35" s="71">
        <v>6007305.384708724</v>
      </c>
      <c r="EFE35" s="71">
        <v>6130077.1938383197</v>
      </c>
      <c r="EFF35" s="71">
        <v>6255358.1008332111</v>
      </c>
      <c r="EFG35" s="71">
        <v>6383199.3843390606</v>
      </c>
      <c r="EFH35" s="71">
        <v>6513653.3709875559</v>
      </c>
      <c r="EFI35" s="71">
        <v>6646773.4568141904</v>
      </c>
      <c r="EFJ35" s="71">
        <v>6782614.1291137589</v>
      </c>
      <c r="EFK35" s="71">
        <v>6921230.9887425173</v>
      </c>
      <c r="EFL35" s="71">
        <v>7062680.7728761295</v>
      </c>
      <c r="EFM35" s="71">
        <v>7207021.3782327278</v>
      </c>
      <c r="EFN35" s="71">
        <v>7354311.8847705778</v>
      </c>
      <c r="EFO35" s="70">
        <v>0</v>
      </c>
      <c r="EFP35" s="70">
        <v>0</v>
      </c>
      <c r="EFQ35" s="70">
        <v>0</v>
      </c>
      <c r="EFR35" s="70">
        <v>0</v>
      </c>
      <c r="EFS35" s="70">
        <v>107387.78936114116</v>
      </c>
      <c r="EFT35" s="70">
        <v>221535.12893304194</v>
      </c>
      <c r="EFU35" s="70">
        <v>342761.12985014962</v>
      </c>
      <c r="EFV35" s="70">
        <v>471398.29426494648</v>
      </c>
      <c r="EFW35" s="70">
        <v>607793.04216098052</v>
      </c>
      <c r="EFX35" s="70">
        <v>633629.20337662322</v>
      </c>
      <c r="EFY35" s="70">
        <v>660415.57438185904</v>
      </c>
      <c r="EFZ35" s="70">
        <v>688184.86224524165</v>
      </c>
      <c r="EGA35" s="70">
        <v>716970.86066648795</v>
      </c>
      <c r="EGB35" s="70">
        <v>746808.48534571414</v>
      </c>
      <c r="EGC35" s="70">
        <v>777733.81048974534</v>
      </c>
      <c r="EGD35" s="70">
        <v>809784.10649177956</v>
      </c>
      <c r="EGE35" s="70">
        <v>842997.8788218277</v>
      </c>
      <c r="EGF35" s="70">
        <v>877414.90816655103</v>
      </c>
      <c r="EGG35" s="70">
        <v>913076.29185832839</v>
      </c>
      <c r="EGH35" s="70">
        <v>950024.48663466983</v>
      </c>
      <c r="EGI35" s="70">
        <v>988303.35277037602</v>
      </c>
      <c r="EGJ35" s="70">
        <v>1027958.199626207</v>
      </c>
      <c r="EGK35" s="70">
        <v>1069035.8326592001</v>
      </c>
      <c r="EGL35" s="70">
        <v>1111584.6019412158</v>
      </c>
      <c r="EGM35" s="70">
        <v>1155654.4522337634</v>
      </c>
      <c r="EGN35" s="70">
        <v>1201296.97466869</v>
      </c>
      <c r="EGO35" s="70">
        <v>0</v>
      </c>
      <c r="EGP35" s="70">
        <v>0</v>
      </c>
      <c r="EGQ35" s="70">
        <v>0</v>
      </c>
      <c r="EGR35" s="70">
        <v>0</v>
      </c>
      <c r="EGS35" s="70">
        <v>1048034.9753501769</v>
      </c>
      <c r="EGT35" s="70">
        <v>2093453.6312035527</v>
      </c>
      <c r="EGU35" s="70">
        <v>3136260.8661044557</v>
      </c>
      <c r="EGV35" s="70">
        <v>4176461.5704447087</v>
      </c>
      <c r="EGW35" s="70">
        <v>5214060.6264763623</v>
      </c>
      <c r="EGX35" s="70">
        <v>5094484.0219347663</v>
      </c>
      <c r="EGY35" s="70">
        <v>4972745.8846904282</v>
      </c>
      <c r="EGZ35" s="70">
        <v>4848801.6869931445</v>
      </c>
      <c r="EHA35" s="70">
        <v>4722605.9915150814</v>
      </c>
      <c r="EHB35" s="70">
        <v>4594112.4327611085</v>
      </c>
      <c r="EHC35" s="70">
        <v>4463273.6980992155</v>
      </c>
      <c r="EHD35" s="70">
        <v>4330041.5084032482</v>
      </c>
      <c r="EHE35" s="70">
        <v>4194366.5983000426</v>
      </c>
      <c r="EHF35" s="70">
        <v>4056198.6960128564</v>
      </c>
      <c r="EHG35" s="70">
        <v>3915486.5027928837</v>
      </c>
      <c r="EHH35" s="70">
        <v>3772177.6719303736</v>
      </c>
      <c r="EHI35" s="70">
        <v>3626218.7873368431</v>
      </c>
      <c r="EHJ35" s="70">
        <v>3477555.3416895298</v>
      </c>
      <c r="EHK35" s="70">
        <v>3326131.7141292095</v>
      </c>
      <c r="EHL35" s="70">
        <v>3171891.1475022221</v>
      </c>
      <c r="EHM35" s="70">
        <v>3014775.7251373725</v>
      </c>
      <c r="EHN35" s="70">
        <v>2854726.3471482377</v>
      </c>
      <c r="EHO35" s="70">
        <f t="shared" si="23"/>
        <v>16409749.854984434</v>
      </c>
      <c r="EHP35" s="70">
        <f t="shared" si="24"/>
        <v>34387107.018957146</v>
      </c>
      <c r="EHQ35" s="70">
        <f t="shared" si="25"/>
        <v>1262288.450383418</v>
      </c>
      <c r="EHR35" s="70">
        <f t="shared" si="26"/>
        <v>1495091.6095198758</v>
      </c>
      <c r="EHS35" s="70">
        <f t="shared" si="27"/>
        <v>135397841.50519064</v>
      </c>
      <c r="EHT35" s="70">
        <f t="shared" si="28"/>
        <v>238064290.69771829</v>
      </c>
      <c r="EHU35" s="70">
        <f t="shared" si="29"/>
        <v>10415218.577322356</v>
      </c>
      <c r="EHV35" s="70">
        <f t="shared" si="30"/>
        <v>10350621.334683403</v>
      </c>
      <c r="EHW35" s="70">
        <f t="shared" si="31"/>
        <v>151807591.36017507</v>
      </c>
      <c r="EHX35" s="70">
        <f t="shared" si="31"/>
        <v>272451397.71667546</v>
      </c>
      <c r="EHY35" s="70">
        <f t="shared" si="31"/>
        <v>11677507.027705774</v>
      </c>
      <c r="EHZ35" s="70">
        <f t="shared" si="31"/>
        <v>11845712.94420328</v>
      </c>
      <c r="EIA35" s="70">
        <f t="shared" si="32"/>
        <v>9625347.567416722</v>
      </c>
      <c r="EIB35" s="70">
        <f t="shared" si="33"/>
        <v>17465357.752008602</v>
      </c>
      <c r="EIC35" s="70">
        <f t="shared" si="64"/>
        <v>22092725.60502813</v>
      </c>
      <c r="EID35" s="70">
        <f t="shared" si="64"/>
        <v>22196334.278886683</v>
      </c>
      <c r="EIE35" s="70">
        <f t="shared" si="34"/>
        <v>86703504.611214399</v>
      </c>
      <c r="EIF35" s="70">
        <f t="shared" si="35"/>
        <v>153960425.27176243</v>
      </c>
      <c r="EIG35" s="70">
        <f t="shared" si="65"/>
        <v>33770232.632733904</v>
      </c>
      <c r="EIH35" s="70">
        <f t="shared" si="65"/>
        <v>34042047.223089963</v>
      </c>
      <c r="EII35" s="70">
        <f t="shared" si="65"/>
        <v>96328852.178631127</v>
      </c>
      <c r="EIJ35" s="70">
        <f t="shared" si="65"/>
        <v>171425783.02377105</v>
      </c>
      <c r="EIK35" s="70">
        <f t="shared" si="65"/>
        <v>55862958.237762034</v>
      </c>
      <c r="EIL35" s="70">
        <f t="shared" si="65"/>
        <v>56238381.501976646</v>
      </c>
      <c r="EIM35" s="70">
        <f t="shared" si="36"/>
        <v>6784402.2875677124</v>
      </c>
      <c r="EIN35" s="70">
        <f t="shared" si="36"/>
        <v>16921749.266948543</v>
      </c>
      <c r="EIO35" s="70">
        <f t="shared" si="37"/>
        <v>521877.09904367017</v>
      </c>
      <c r="EIP35" s="70">
        <f t="shared" si="38"/>
        <v>735728.22899776278</v>
      </c>
      <c r="EIQ35" s="70">
        <f t="shared" si="66"/>
        <v>48694336.893976241</v>
      </c>
      <c r="EIR35" s="70">
        <f t="shared" si="66"/>
        <v>84103865.425955862</v>
      </c>
      <c r="EIS35" s="70">
        <f t="shared" si="39"/>
        <v>3745718.2226135572</v>
      </c>
      <c r="EIT35" s="70">
        <f t="shared" si="40"/>
        <v>3656689.8011285155</v>
      </c>
      <c r="EIU35" s="70">
        <f t="shared" si="67"/>
        <v>55478739.181543946</v>
      </c>
      <c r="EIV35" s="70">
        <f t="shared" si="67"/>
        <v>101025614.69290441</v>
      </c>
      <c r="EIW35" s="70">
        <f t="shared" si="41"/>
        <v>4267595.3216572264</v>
      </c>
      <c r="EIX35" s="70">
        <f t="shared" si="42"/>
        <v>4392418.0301262792</v>
      </c>
      <c r="EIY35" s="70">
        <v>44.061818584955134</v>
      </c>
      <c r="EIZ35" s="70">
        <v>45.448559465246284</v>
      </c>
      <c r="EJA35" s="70">
        <v>46.878944714536019</v>
      </c>
      <c r="EJB35" s="70">
        <v>48.354347935472376</v>
      </c>
      <c r="EJC35" s="70">
        <v>49.876185961577747</v>
      </c>
      <c r="EJD35" s="70">
        <v>51.445920217837887</v>
      </c>
      <c r="EJE35" s="70">
        <v>53.065058124111964</v>
      </c>
      <c r="EJF35" s="70">
        <v>54.735154542711875</v>
      </c>
      <c r="EJG35" s="70">
        <v>56.45781327154041</v>
      </c>
      <c r="EJH35" s="70">
        <v>58.234688584222617</v>
      </c>
      <c r="EJI35" s="70">
        <v>60.067486818709028</v>
      </c>
      <c r="EJJ35" s="70">
        <v>61.957968015876304</v>
      </c>
      <c r="EJK35" s="70">
        <v>63.907947609699157</v>
      </c>
      <c r="EJL35" s="70">
        <v>65.919298170616216</v>
      </c>
      <c r="EJM35" s="70">
        <v>67.993951203764226</v>
      </c>
      <c r="EJN35" s="70">
        <v>70.133899003807528</v>
      </c>
      <c r="EJO35" s="70">
        <v>72.34119656814363</v>
      </c>
      <c r="EJP35" s="70">
        <v>74.617963570322615</v>
      </c>
      <c r="EJQ35" s="70">
        <v>76.966386395575086</v>
      </c>
      <c r="EJR35" s="70">
        <v>79.388720240403558</v>
      </c>
      <c r="EJS35" s="70">
        <v>81.887291278253443</v>
      </c>
      <c r="EJT35" s="70">
        <v>84.464498893343503</v>
      </c>
      <c r="EJU35" s="70">
        <v>87.122817984800619</v>
      </c>
      <c r="EJV35" s="70">
        <v>89.864801343311854</v>
      </c>
      <c r="EJW35" s="70">
        <v>92.693082102575943</v>
      </c>
      <c r="EJX35" s="70">
        <v>95.610376267908379</v>
      </c>
      <c r="EJY35" s="70">
        <v>146.79527291189126</v>
      </c>
      <c r="EJZ35" s="70">
        <v>146.61204270317174</v>
      </c>
      <c r="EKA35" s="70">
        <v>146.42904120283447</v>
      </c>
      <c r="EKB35" s="70">
        <v>146.24626812540509</v>
      </c>
      <c r="EKC35" s="70">
        <v>146.06372318576558</v>
      </c>
      <c r="EKD35" s="70">
        <v>145.88140609915379</v>
      </c>
      <c r="EKE35" s="70">
        <v>145.69931658116306</v>
      </c>
      <c r="EKF35" s="70">
        <v>145.51745434774168</v>
      </c>
      <c r="EKG35" s="70">
        <v>145.33581911519255</v>
      </c>
      <c r="EKH35" s="70">
        <v>145.15441060017255</v>
      </c>
      <c r="EKI35" s="70">
        <v>144.97322851969241</v>
      </c>
      <c r="EKJ35" s="70">
        <v>144.79227259111596</v>
      </c>
      <c r="EKK35" s="70">
        <v>144.61154253215989</v>
      </c>
      <c r="EKL35" s="70">
        <v>144.43103806089314</v>
      </c>
      <c r="EKM35" s="70">
        <v>144.25075889573665</v>
      </c>
      <c r="EKN35" s="70">
        <v>144.07070475546283</v>
      </c>
      <c r="EKO35" s="70">
        <v>143.89087535919504</v>
      </c>
      <c r="EKP35" s="70">
        <v>143.71127042640728</v>
      </c>
      <c r="EKQ35" s="70">
        <v>143.53188967692375</v>
      </c>
      <c r="EKR35" s="70">
        <v>143.35273283091826</v>
      </c>
      <c r="EKS35" s="70">
        <v>143.17379960891398</v>
      </c>
      <c r="EKT35" s="70">
        <v>142.99508973178291</v>
      </c>
      <c r="EKU35" s="70">
        <v>142.81660292074545</v>
      </c>
      <c r="EKV35" s="70">
        <v>142.63833889736995</v>
      </c>
      <c r="EKW35" s="70">
        <v>142.46029738357231</v>
      </c>
      <c r="EKX35" s="70">
        <v>142.28247810161557</v>
      </c>
      <c r="EKY35" s="71">
        <v>44.061818584955134</v>
      </c>
      <c r="EKZ35" s="71">
        <v>45.448559465246284</v>
      </c>
      <c r="ELA35" s="71">
        <v>46.878944714536019</v>
      </c>
      <c r="ELB35" s="71">
        <v>48.354347935472376</v>
      </c>
      <c r="ELC35" s="79">
        <v>44.888567365419973</v>
      </c>
      <c r="ELD35" s="79">
        <v>41.156736174270307</v>
      </c>
      <c r="ELE35" s="79">
        <v>37.145540686878377</v>
      </c>
      <c r="ELF35" s="79">
        <v>32.841092725627121</v>
      </c>
      <c r="ELG35" s="79">
        <v>28.228906635770205</v>
      </c>
      <c r="ELH35" s="71">
        <v>28.805823192442311</v>
      </c>
      <c r="ELI35" s="71">
        <v>29.394530241663663</v>
      </c>
      <c r="ELJ35" s="71">
        <v>29.995268746729465</v>
      </c>
      <c r="ELK35" s="71">
        <v>30.6082845955222</v>
      </c>
      <c r="ELL35" s="71">
        <v>31.233828701155844</v>
      </c>
      <c r="ELM35" s="71">
        <v>31.872157104676937</v>
      </c>
      <c r="ELN35" s="71">
        <v>32.523531079864583</v>
      </c>
      <c r="ELO35" s="71">
        <v>33.18821724017225</v>
      </c>
      <c r="ELP35" s="71">
        <v>33.866487647855138</v>
      </c>
      <c r="ELQ35" s="71">
        <v>34.558619925327804</v>
      </c>
      <c r="ELR35" s="71">
        <v>35.264897368797627</v>
      </c>
      <c r="ELS35" s="71">
        <v>35.985609064220569</v>
      </c>
      <c r="ELT35" s="71">
        <v>36.721050005626772</v>
      </c>
      <c r="ELU35" s="71">
        <v>37.471521215864364</v>
      </c>
      <c r="ELV35" s="71">
        <v>38.237329869810921</v>
      </c>
      <c r="ELW35" s="71">
        <v>39.018789420103026</v>
      </c>
      <c r="ELX35" s="71">
        <v>39.816219725435346</v>
      </c>
      <c r="ELY35" s="71">
        <v>146.79527291189126</v>
      </c>
      <c r="ELZ35" s="71">
        <v>146.61204270317174</v>
      </c>
      <c r="EMA35" s="71">
        <v>146.42904120283447</v>
      </c>
      <c r="EMB35" s="71">
        <v>146.24626812540509</v>
      </c>
      <c r="EMC35" s="79">
        <v>131.45735086718904</v>
      </c>
      <c r="EMD35" s="79">
        <v>116.70512487932304</v>
      </c>
      <c r="EME35" s="79">
        <v>101.98952160681414</v>
      </c>
      <c r="EMF35" s="79">
        <v>87.310472608645</v>
      </c>
      <c r="EMG35" s="79">
        <v>72.667909557596275</v>
      </c>
      <c r="EMH35" s="71">
        <v>74.153029782175054</v>
      </c>
      <c r="EMI35" s="71">
        <v>75.668501534613654</v>
      </c>
      <c r="EMJ35" s="71">
        <v>77.214945111658565</v>
      </c>
      <c r="EMK35" s="71">
        <v>78.792993487113407</v>
      </c>
      <c r="EML35" s="71">
        <v>80.403292570921082</v>
      </c>
      <c r="EMM35" s="71">
        <v>82.046501473540701</v>
      </c>
      <c r="EMN35" s="71">
        <v>83.723292775727685</v>
      </c>
      <c r="EMO35" s="71">
        <v>85.434352803827338</v>
      </c>
      <c r="EMP35" s="71">
        <v>87.180381910694621</v>
      </c>
      <c r="EMQ35" s="71">
        <v>88.96209476235515</v>
      </c>
      <c r="EMR35" s="71">
        <v>90.780220630524653</v>
      </c>
      <c r="EMS35" s="71">
        <v>92.635503691106692</v>
      </c>
      <c r="EMT35" s="71">
        <v>94.528703328790826</v>
      </c>
      <c r="EMU35" s="71">
        <v>96.460594447875849</v>
      </c>
      <c r="EMV35" s="71">
        <v>98.431967789445395</v>
      </c>
      <c r="EMW35" s="71">
        <v>100.44363025502558</v>
      </c>
      <c r="EMX35" s="71">
        <v>102.4964052368574</v>
      </c>
      <c r="EMY35" s="70">
        <v>0</v>
      </c>
      <c r="EMZ35" s="70">
        <v>0</v>
      </c>
      <c r="ENA35" s="70">
        <v>0</v>
      </c>
      <c r="ENB35" s="70">
        <v>0</v>
      </c>
      <c r="ENC35" s="70">
        <v>4.9876185961577733</v>
      </c>
      <c r="END35" s="70">
        <v>10.28918404356758</v>
      </c>
      <c r="ENE35" s="70">
        <v>15.919517437233587</v>
      </c>
      <c r="ENF35" s="70">
        <v>21.894061817084754</v>
      </c>
      <c r="ENG35" s="70">
        <v>28.228906635770205</v>
      </c>
      <c r="ENH35" s="70">
        <v>29.428865391780306</v>
      </c>
      <c r="ENI35" s="70">
        <v>30.672956577045365</v>
      </c>
      <c r="ENJ35" s="70">
        <v>31.962699269146839</v>
      </c>
      <c r="ENK35" s="70">
        <v>33.299663014176957</v>
      </c>
      <c r="ENL35" s="70">
        <v>34.685469469460372</v>
      </c>
      <c r="ENM35" s="70">
        <v>36.121794099087289</v>
      </c>
      <c r="ENN35" s="70">
        <v>37.610367923942945</v>
      </c>
      <c r="ENO35" s="70">
        <v>39.15297932797138</v>
      </c>
      <c r="ENP35" s="70">
        <v>40.751475922467478</v>
      </c>
      <c r="ENQ35" s="70">
        <v>42.407766470247282</v>
      </c>
      <c r="ENR35" s="70">
        <v>44.123822871605931</v>
      </c>
      <c r="ENS35" s="70">
        <v>45.901682214032874</v>
      </c>
      <c r="ENT35" s="70">
        <v>47.743448887716731</v>
      </c>
      <c r="ENU35" s="70">
        <v>49.651296768936255</v>
      </c>
      <c r="ENV35" s="70">
        <v>51.627471473500933</v>
      </c>
      <c r="ENW35" s="70">
        <v>53.674292682472917</v>
      </c>
      <c r="ENX35" s="70">
        <v>55.794156542473033</v>
      </c>
      <c r="ENY35" s="70">
        <v>0</v>
      </c>
      <c r="ENZ35" s="70">
        <v>0</v>
      </c>
      <c r="EOA35" s="70">
        <v>0</v>
      </c>
      <c r="EOB35" s="70">
        <v>0</v>
      </c>
      <c r="EOC35" s="70">
        <v>14.606372318576547</v>
      </c>
      <c r="EOD35" s="70">
        <v>29.176281219830756</v>
      </c>
      <c r="EOE35" s="70">
        <v>43.709794974348924</v>
      </c>
      <c r="EOF35" s="70">
        <v>58.206981739096676</v>
      </c>
      <c r="EOG35" s="70">
        <v>72.667909557596275</v>
      </c>
      <c r="EOH35" s="70">
        <v>71.0013808179975</v>
      </c>
      <c r="EOI35" s="70">
        <v>69.304726985078759</v>
      </c>
      <c r="EOJ35" s="70">
        <v>67.577327479457395</v>
      </c>
      <c r="EOK35" s="70">
        <v>65.818549045046481</v>
      </c>
      <c r="EOL35" s="70">
        <v>64.027745489972062</v>
      </c>
      <c r="EOM35" s="70">
        <v>62.204257422195951</v>
      </c>
      <c r="EON35" s="70">
        <v>60.347411979735142</v>
      </c>
      <c r="EOO35" s="70">
        <v>58.456522555367698</v>
      </c>
      <c r="EOP35" s="70">
        <v>56.530888515712661</v>
      </c>
      <c r="EOQ35" s="70">
        <v>54.569794914568604</v>
      </c>
      <c r="EOR35" s="70">
        <v>52.572512200393604</v>
      </c>
      <c r="EOS35" s="70">
        <v>50.538295917807289</v>
      </c>
      <c r="EOT35" s="70">
        <v>48.466386402992086</v>
      </c>
      <c r="EOU35" s="70">
        <v>46.356008472869604</v>
      </c>
      <c r="EOV35" s="70">
        <v>44.206371107924554</v>
      </c>
      <c r="EOW35" s="70">
        <v>42.016667128546729</v>
      </c>
      <c r="EOX35" s="70">
        <v>39.786072864758168</v>
      </c>
      <c r="EOY35" s="70">
        <f t="shared" si="43"/>
        <v>762.14971945994739</v>
      </c>
      <c r="EOZ35" s="70">
        <f t="shared" si="44"/>
        <v>1597.1068541045863</v>
      </c>
      <c r="EPA35" s="70">
        <f t="shared" si="45"/>
        <v>58.626901496919032</v>
      </c>
      <c r="EPB35" s="70">
        <f t="shared" si="46"/>
        <v>69.439428439329845</v>
      </c>
      <c r="EPC35" s="70">
        <f t="shared" si="47"/>
        <v>1887.0279434096553</v>
      </c>
      <c r="EPD35" s="70">
        <f t="shared" si="48"/>
        <v>3317.8813183471002</v>
      </c>
      <c r="EPE35" s="70">
        <f t="shared" si="49"/>
        <v>145.15599564689657</v>
      </c>
      <c r="EPF35" s="70">
        <f t="shared" si="50"/>
        <v>144.25570949335219</v>
      </c>
      <c r="EPG35" s="70">
        <f t="shared" si="51"/>
        <v>2649.1776628696025</v>
      </c>
      <c r="EPH35" s="70">
        <f t="shared" si="6"/>
        <v>4914.9881724516863</v>
      </c>
      <c r="EPI35" s="70">
        <f t="shared" si="6"/>
        <v>203.7828971438156</v>
      </c>
      <c r="EPJ35" s="70">
        <f t="shared" si="6"/>
        <v>213.69513793268203</v>
      </c>
      <c r="EPK35" s="70">
        <f t="shared" si="52"/>
        <v>447.04861518549347</v>
      </c>
      <c r="EPL35" s="70">
        <f t="shared" si="53"/>
        <v>811.17735666870726</v>
      </c>
      <c r="EPM35" s="70">
        <f t="shared" si="7"/>
        <v>348.9388927907122</v>
      </c>
      <c r="EPN35" s="70">
        <f t="shared" si="7"/>
        <v>357.95084742603422</v>
      </c>
      <c r="EPO35" s="70">
        <f t="shared" si="54"/>
        <v>1208.379204380723</v>
      </c>
      <c r="EPP35" s="70">
        <f t="shared" si="55"/>
        <v>2145.7330592372268</v>
      </c>
      <c r="EPQ35" s="70">
        <f t="shared" si="8"/>
        <v>552.72178993452781</v>
      </c>
      <c r="EPR35" s="70">
        <f t="shared" si="8"/>
        <v>571.64598535871619</v>
      </c>
      <c r="EPS35" s="70">
        <f t="shared" si="8"/>
        <v>1655.4278195662164</v>
      </c>
      <c r="EPT35" s="70">
        <f t="shared" si="8"/>
        <v>2956.9104159059343</v>
      </c>
      <c r="EPU35" s="70">
        <f t="shared" si="8"/>
        <v>901.66068272524001</v>
      </c>
      <c r="EPV35" s="70">
        <f t="shared" si="8"/>
        <v>929.5968327847504</v>
      </c>
      <c r="EPW35" s="70">
        <f t="shared" si="56"/>
        <v>315.10110427445392</v>
      </c>
      <c r="EPX35" s="70">
        <f t="shared" si="9"/>
        <v>785.92949743587906</v>
      </c>
      <c r="EPY35" s="70">
        <f t="shared" si="57"/>
        <v>24.2385464826503</v>
      </c>
      <c r="EPZ35" s="70">
        <f t="shared" si="58"/>
        <v>34.17084771460344</v>
      </c>
      <c r="EQA35" s="70">
        <f t="shared" si="10"/>
        <v>678.64873902893237</v>
      </c>
      <c r="EQB35" s="70">
        <f t="shared" si="10"/>
        <v>1172.1482591098734</v>
      </c>
      <c r="EQC35" s="70">
        <f t="shared" si="59"/>
        <v>52.203749156071723</v>
      </c>
      <c r="EQD35" s="70">
        <f t="shared" si="60"/>
        <v>50.9629677873858</v>
      </c>
      <c r="EQE35" s="70">
        <f t="shared" si="11"/>
        <v>993.74984330338611</v>
      </c>
      <c r="EQF35" s="70">
        <f t="shared" si="11"/>
        <v>1958.077756545752</v>
      </c>
      <c r="EQG35" s="70">
        <f t="shared" si="61"/>
        <v>76.442295638722015</v>
      </c>
      <c r="EQH35" s="70">
        <f t="shared" si="62"/>
        <v>85.133815501989218</v>
      </c>
      <c r="EQI35" s="25" t="s">
        <v>4324</v>
      </c>
    </row>
    <row r="36" spans="1:3831" s="25" customFormat="1" x14ac:dyDescent="0.25">
      <c r="A36" s="25" t="s">
        <v>4379</v>
      </c>
      <c r="B36" s="26" t="s">
        <v>4380</v>
      </c>
      <c r="C36" s="27">
        <v>2</v>
      </c>
      <c r="D36" s="28">
        <v>2</v>
      </c>
      <c r="E36" s="26" t="s">
        <v>4311</v>
      </c>
      <c r="F36" s="29" t="s">
        <v>4326</v>
      </c>
      <c r="G36" s="30" t="s">
        <v>4313</v>
      </c>
      <c r="H36" s="25" t="s">
        <v>4314</v>
      </c>
      <c r="I36" s="31">
        <v>5811.1869999999999</v>
      </c>
      <c r="J36" s="31">
        <v>23571.75</v>
      </c>
      <c r="K36" s="27">
        <v>2018</v>
      </c>
      <c r="L36" s="27">
        <v>2024</v>
      </c>
      <c r="M36" s="25">
        <f t="shared" si="12"/>
        <v>7</v>
      </c>
      <c r="N36" s="32">
        <v>2.9448057400996137</v>
      </c>
      <c r="O36" s="32">
        <v>0.41109420754749698</v>
      </c>
      <c r="P36" s="25">
        <v>0.11837999999999999</v>
      </c>
      <c r="Q36" s="25">
        <v>0.25269999999999998</v>
      </c>
      <c r="R36" s="25">
        <v>0.62892000000000003</v>
      </c>
      <c r="S36" s="25">
        <v>0.11837999999999999</v>
      </c>
      <c r="T36" s="25">
        <v>0.25269999999999998</v>
      </c>
      <c r="U36" s="25">
        <v>0.62892000000000003</v>
      </c>
      <c r="V36" s="25">
        <v>4.0999999999999996</v>
      </c>
      <c r="W36" s="25">
        <v>4.5</v>
      </c>
      <c r="X36" s="95">
        <v>2500000</v>
      </c>
      <c r="Y36" s="95">
        <v>2500000</v>
      </c>
      <c r="Z36" s="95">
        <v>1737825.8534487861</v>
      </c>
      <c r="AA36" s="95">
        <v>3411645.7494158903</v>
      </c>
      <c r="AB36" s="34">
        <v>0.71</v>
      </c>
      <c r="AC36" s="34">
        <v>0.28999999999999998</v>
      </c>
      <c r="AD36" s="33">
        <f t="shared" si="13"/>
        <v>2670452.1169396103</v>
      </c>
      <c r="AE36" s="33">
        <v>1775000</v>
      </c>
      <c r="AF36" s="35">
        <v>1827270.3018867681</v>
      </c>
      <c r="AG36" s="35">
        <v>1881079.862623865</v>
      </c>
      <c r="AH36" s="35">
        <v>1936474.0103942705</v>
      </c>
      <c r="AI36" s="35">
        <v>1993499.408207898</v>
      </c>
      <c r="AJ36" s="35">
        <v>2052204.093209656</v>
      </c>
      <c r="AK36" s="35">
        <v>2112637.517145053</v>
      </c>
      <c r="AL36" s="35">
        <v>2174850.5880174385</v>
      </c>
      <c r="AM36" s="35">
        <v>2238895.7129719662</v>
      </c>
      <c r="AN36" s="35">
        <v>2304826.8424424087</v>
      </c>
      <c r="AO36" s="35">
        <v>2372699.5155980093</v>
      </c>
      <c r="AP36" s="35">
        <v>2442570.9071286554</v>
      </c>
      <c r="AQ36" s="35">
        <v>2514499.8754077833</v>
      </c>
      <c r="AR36" s="35">
        <v>2588547.012073589</v>
      </c>
      <c r="AS36" s="35">
        <v>2664774.6930703092</v>
      </c>
      <c r="AT36" s="35">
        <v>2743247.1311925654</v>
      </c>
      <c r="AU36" s="35">
        <v>2824030.4301770418</v>
      </c>
      <c r="AV36" s="35">
        <v>2907192.640387055</v>
      </c>
      <c r="AW36" s="35">
        <v>2992803.8161369264</v>
      </c>
      <c r="AX36" s="35">
        <v>3080936.0747044468</v>
      </c>
      <c r="AY36" s="35">
        <v>3171663.657081143</v>
      </c>
      <c r="AZ36" s="35">
        <v>3265062.9905115217</v>
      </c>
      <c r="BA36" s="35">
        <v>3361212.752873973</v>
      </c>
      <c r="BB36" s="35">
        <v>3460193.9389575659</v>
      </c>
      <c r="BC36" s="35">
        <v>3562089.9286905671</v>
      </c>
      <c r="BD36" s="35">
        <v>3666986.557378157</v>
      </c>
      <c r="BE36" s="33">
        <v>725000</v>
      </c>
      <c r="BF36" s="35">
        <v>727980.43300471944</v>
      </c>
      <c r="BG36" s="35">
        <v>730973.11839688104</v>
      </c>
      <c r="BH36" s="35">
        <v>733978.10654533992</v>
      </c>
      <c r="BI36" s="35">
        <v>736995.44802601461</v>
      </c>
      <c r="BJ36" s="35">
        <v>740025.19362273836</v>
      </c>
      <c r="BK36" s="35">
        <v>743067.39432811365</v>
      </c>
      <c r="BL36" s="35">
        <v>746122.10134437063</v>
      </c>
      <c r="BM36" s="35">
        <v>749189.36608422908</v>
      </c>
      <c r="BN36" s="35">
        <v>752269.24017176323</v>
      </c>
      <c r="BO36" s="35">
        <v>755361.77544327092</v>
      </c>
      <c r="BP36" s="35">
        <v>758467.02394814615</v>
      </c>
      <c r="BQ36" s="35">
        <v>761585.03794975486</v>
      </c>
      <c r="BR36" s="35">
        <v>764715.8699263148</v>
      </c>
      <c r="BS36" s="35">
        <v>767859.57257177832</v>
      </c>
      <c r="BT36" s="35">
        <v>771016.19879671989</v>
      </c>
      <c r="BU36" s="35">
        <v>774185.80172922614</v>
      </c>
      <c r="BV36" s="35">
        <v>777368.43471579021</v>
      </c>
      <c r="BW36" s="35">
        <v>780564.15132220951</v>
      </c>
      <c r="BX36" s="35">
        <v>783773.00533448742</v>
      </c>
      <c r="BY36" s="35">
        <v>786995.05075973843</v>
      </c>
      <c r="BZ36" s="35">
        <v>790230.34182709723</v>
      </c>
      <c r="CA36" s="35">
        <v>793478.93298863131</v>
      </c>
      <c r="CB36" s="35">
        <v>796740.87892025732</v>
      </c>
      <c r="CC36" s="35">
        <v>800016.23452266154</v>
      </c>
      <c r="CD36" s="35">
        <v>803305.05492222379</v>
      </c>
      <c r="CE36" s="25">
        <v>0.5</v>
      </c>
      <c r="CF36" s="25">
        <v>0.8</v>
      </c>
      <c r="CG36" s="25">
        <v>0.89</v>
      </c>
      <c r="CH36" s="25">
        <v>0.34</v>
      </c>
      <c r="CI36" s="37">
        <v>0.78</v>
      </c>
      <c r="CJ36" s="25">
        <v>0.78</v>
      </c>
      <c r="CK36" s="25">
        <v>0.78</v>
      </c>
      <c r="CL36" s="38">
        <v>0.78285714285714292</v>
      </c>
      <c r="CM36" s="25">
        <v>0.78571428571428581</v>
      </c>
      <c r="CN36" s="25">
        <v>0.7885714285714287</v>
      </c>
      <c r="CO36" s="25">
        <v>0.79142857142857159</v>
      </c>
      <c r="CP36" s="25">
        <v>0.79428571428571448</v>
      </c>
      <c r="CQ36" s="25">
        <v>0.79714285714285738</v>
      </c>
      <c r="CR36" s="38">
        <v>0.8</v>
      </c>
      <c r="CS36" s="25">
        <v>0.8</v>
      </c>
      <c r="CT36" s="25">
        <v>0.8</v>
      </c>
      <c r="CU36" s="25">
        <v>0.8</v>
      </c>
      <c r="CV36" s="25">
        <v>0.8</v>
      </c>
      <c r="CW36" s="25">
        <v>0.8</v>
      </c>
      <c r="CX36" s="25">
        <v>0.8</v>
      </c>
      <c r="CY36" s="25">
        <v>0.8</v>
      </c>
      <c r="CZ36" s="25">
        <v>0.8</v>
      </c>
      <c r="DA36" s="25">
        <v>0.8</v>
      </c>
      <c r="DB36" s="25">
        <v>0.8</v>
      </c>
      <c r="DC36" s="25">
        <v>0.8</v>
      </c>
      <c r="DD36" s="25">
        <v>0.8</v>
      </c>
      <c r="DE36" s="25">
        <v>0.8</v>
      </c>
      <c r="DF36" s="25">
        <v>0.8</v>
      </c>
      <c r="DG36" s="25">
        <v>0.8</v>
      </c>
      <c r="DH36" s="25">
        <v>0.8</v>
      </c>
      <c r="DI36" s="25">
        <v>0.5</v>
      </c>
      <c r="DJ36" s="25">
        <v>0.8</v>
      </c>
      <c r="DK36" s="25">
        <v>0.87</v>
      </c>
      <c r="DL36" s="25">
        <v>0.25</v>
      </c>
      <c r="DM36" s="37">
        <v>0.74</v>
      </c>
      <c r="DN36" s="25">
        <v>0.74</v>
      </c>
      <c r="DO36" s="25">
        <v>0.74</v>
      </c>
      <c r="DP36" s="38">
        <v>0.74857142857142855</v>
      </c>
      <c r="DQ36" s="25">
        <v>0.75714285714285712</v>
      </c>
      <c r="DR36" s="25">
        <v>0.76571428571428568</v>
      </c>
      <c r="DS36" s="25">
        <v>0.77428571428571424</v>
      </c>
      <c r="DT36" s="25">
        <v>0.78285714285714281</v>
      </c>
      <c r="DU36" s="25">
        <v>0.79142857142857137</v>
      </c>
      <c r="DV36" s="38">
        <v>0.8</v>
      </c>
      <c r="DW36" s="25">
        <v>0.8</v>
      </c>
      <c r="DX36" s="25">
        <v>0.8</v>
      </c>
      <c r="DY36" s="25">
        <v>0.8</v>
      </c>
      <c r="DZ36" s="25">
        <v>0.8</v>
      </c>
      <c r="EA36" s="25">
        <v>0.8</v>
      </c>
      <c r="EB36" s="46">
        <v>0.8</v>
      </c>
      <c r="EC36" s="25">
        <v>0.8</v>
      </c>
      <c r="ED36" s="25">
        <v>0.8</v>
      </c>
      <c r="EE36" s="25">
        <v>0.8</v>
      </c>
      <c r="EF36" s="25">
        <v>0.8</v>
      </c>
      <c r="EG36" s="25">
        <v>0.8</v>
      </c>
      <c r="EH36" s="25">
        <v>0.8</v>
      </c>
      <c r="EI36" s="25">
        <v>0.8</v>
      </c>
      <c r="EJ36" s="25">
        <v>0.8</v>
      </c>
      <c r="EK36" s="25">
        <v>0.8</v>
      </c>
      <c r="EL36" s="25">
        <v>0.8</v>
      </c>
      <c r="EM36" s="25">
        <v>0.5</v>
      </c>
      <c r="EN36" s="25">
        <v>0.8</v>
      </c>
      <c r="EO36" s="25">
        <v>0.52</v>
      </c>
      <c r="EP36" s="25">
        <v>1</v>
      </c>
      <c r="EQ36" s="25">
        <v>0.26</v>
      </c>
      <c r="ER36" s="25">
        <v>0.26</v>
      </c>
      <c r="ES36" s="25">
        <v>0.26</v>
      </c>
      <c r="ET36" s="38">
        <v>0.33714285714285719</v>
      </c>
      <c r="EU36" s="25">
        <v>0.41428571428571437</v>
      </c>
      <c r="EV36" s="25">
        <v>0.49142857142857155</v>
      </c>
      <c r="EW36" s="25">
        <v>0.56857142857142873</v>
      </c>
      <c r="EX36" s="25">
        <v>0.64571428571428591</v>
      </c>
      <c r="EY36" s="25">
        <v>0.72285714285714309</v>
      </c>
      <c r="EZ36" s="38">
        <v>0.8</v>
      </c>
      <c r="FA36" s="25">
        <v>0.8</v>
      </c>
      <c r="FB36" s="25">
        <v>0.8</v>
      </c>
      <c r="FC36" s="25">
        <v>0.8</v>
      </c>
      <c r="FD36" s="25">
        <v>0.8</v>
      </c>
      <c r="FE36" s="25">
        <v>0.8</v>
      </c>
      <c r="FF36" s="25">
        <v>0.8</v>
      </c>
      <c r="FG36" s="25">
        <v>0.8</v>
      </c>
      <c r="FH36" s="25">
        <v>0.8</v>
      </c>
      <c r="FI36" s="25">
        <v>0.8</v>
      </c>
      <c r="FJ36" s="25">
        <v>0.8</v>
      </c>
      <c r="FK36" s="25">
        <v>0.8</v>
      </c>
      <c r="FL36" s="25">
        <v>0.8</v>
      </c>
      <c r="FM36" s="25">
        <v>0.8</v>
      </c>
      <c r="FN36" s="25">
        <v>0.8</v>
      </c>
      <c r="FO36" s="25">
        <v>0.8</v>
      </c>
      <c r="FP36" s="25">
        <v>0.8</v>
      </c>
      <c r="FQ36" s="25">
        <v>0.5</v>
      </c>
      <c r="FR36" s="25">
        <v>0.8</v>
      </c>
      <c r="FS36" s="25">
        <v>0.46</v>
      </c>
      <c r="FT36" s="25">
        <v>1</v>
      </c>
      <c r="FU36" s="25">
        <v>0.23</v>
      </c>
      <c r="FV36" s="25">
        <v>0.23</v>
      </c>
      <c r="FW36" s="25">
        <v>0.23</v>
      </c>
      <c r="FX36" s="38">
        <v>0.31142857142857144</v>
      </c>
      <c r="FY36" s="25">
        <v>0.3928571428571429</v>
      </c>
      <c r="FZ36" s="25">
        <v>0.47428571428571431</v>
      </c>
      <c r="GA36" s="25">
        <v>0.55571428571428572</v>
      </c>
      <c r="GB36" s="25">
        <v>0.63714285714285712</v>
      </c>
      <c r="GC36" s="25">
        <v>0.71857142857142853</v>
      </c>
      <c r="GD36" s="38">
        <v>0.8</v>
      </c>
      <c r="GE36" s="25">
        <v>0.8</v>
      </c>
      <c r="GF36" s="25">
        <v>0.8</v>
      </c>
      <c r="GG36" s="25">
        <v>0.8</v>
      </c>
      <c r="GH36" s="25">
        <v>0.8</v>
      </c>
      <c r="GI36" s="25">
        <v>0.8</v>
      </c>
      <c r="GJ36" s="25">
        <v>0.8</v>
      </c>
      <c r="GK36" s="25">
        <v>0.8</v>
      </c>
      <c r="GL36" s="25">
        <v>0.8</v>
      </c>
      <c r="GM36" s="25">
        <v>0.8</v>
      </c>
      <c r="GN36" s="25">
        <v>0.8</v>
      </c>
      <c r="GO36" s="25">
        <v>0.8</v>
      </c>
      <c r="GP36" s="25">
        <v>0.8</v>
      </c>
      <c r="GQ36" s="25">
        <v>0.8</v>
      </c>
      <c r="GR36" s="25">
        <v>0.8</v>
      </c>
      <c r="GS36" s="25">
        <v>0.8</v>
      </c>
      <c r="GT36" s="25">
        <v>0.8</v>
      </c>
      <c r="GU36" s="25">
        <v>0.5</v>
      </c>
      <c r="GV36" s="25">
        <v>0.8</v>
      </c>
      <c r="GW36" s="25">
        <v>0.8</v>
      </c>
      <c r="GX36" s="25">
        <v>1</v>
      </c>
      <c r="GY36" s="37">
        <v>0.60000000000000009</v>
      </c>
      <c r="GZ36" s="25">
        <v>0.60000000000000009</v>
      </c>
      <c r="HA36" s="25">
        <v>0.60000000000000009</v>
      </c>
      <c r="HB36" s="38">
        <v>0.62857142857142867</v>
      </c>
      <c r="HC36" s="25">
        <v>0.65714285714285725</v>
      </c>
      <c r="HD36" s="25">
        <v>0.68571428571428583</v>
      </c>
      <c r="HE36" s="25">
        <v>0.71428571428571441</v>
      </c>
      <c r="HF36" s="25">
        <v>0.74285714285714299</v>
      </c>
      <c r="HG36" s="25">
        <v>0.77142857142857157</v>
      </c>
      <c r="HH36" s="38">
        <v>0.8</v>
      </c>
      <c r="HI36" s="25">
        <v>0.8</v>
      </c>
      <c r="HJ36" s="25">
        <v>0.8</v>
      </c>
      <c r="HK36" s="25">
        <v>0.8</v>
      </c>
      <c r="HL36" s="25">
        <v>0.8</v>
      </c>
      <c r="HM36" s="25">
        <v>0.8</v>
      </c>
      <c r="HN36" s="25">
        <v>0.8</v>
      </c>
      <c r="HO36" s="25">
        <v>0.8</v>
      </c>
      <c r="HP36" s="25">
        <v>0.8</v>
      </c>
      <c r="HQ36" s="25">
        <v>0.8</v>
      </c>
      <c r="HR36" s="25">
        <v>0.8</v>
      </c>
      <c r="HS36" s="25">
        <v>0.8</v>
      </c>
      <c r="HT36" s="25">
        <v>0.8</v>
      </c>
      <c r="HU36" s="25">
        <v>0.8</v>
      </c>
      <c r="HV36" s="25">
        <v>0.8</v>
      </c>
      <c r="HW36" s="25">
        <v>0.8</v>
      </c>
      <c r="HX36" s="25">
        <v>0.8</v>
      </c>
      <c r="HY36" s="25">
        <v>0.5</v>
      </c>
      <c r="HZ36" s="25">
        <v>0.8</v>
      </c>
      <c r="IA36" s="25">
        <v>0.52</v>
      </c>
      <c r="IB36" s="25">
        <v>1</v>
      </c>
      <c r="IC36" s="25">
        <v>0.26</v>
      </c>
      <c r="ID36" s="25">
        <v>0.26</v>
      </c>
      <c r="IE36" s="25">
        <v>0.26</v>
      </c>
      <c r="IF36" s="38">
        <v>0.33714285714285719</v>
      </c>
      <c r="IG36" s="25">
        <v>0.41428571428571437</v>
      </c>
      <c r="IH36" s="25">
        <v>0.49142857142857155</v>
      </c>
      <c r="II36" s="25">
        <v>0.56857142857142873</v>
      </c>
      <c r="IJ36" s="25">
        <v>0.64571428571428591</v>
      </c>
      <c r="IK36" s="25">
        <v>0.72285714285714309</v>
      </c>
      <c r="IL36" s="38">
        <v>0.8</v>
      </c>
      <c r="IM36" s="25">
        <v>0.8</v>
      </c>
      <c r="IN36" s="25">
        <v>0.8</v>
      </c>
      <c r="IO36" s="25">
        <v>0.8</v>
      </c>
      <c r="IP36" s="25">
        <v>0.8</v>
      </c>
      <c r="IQ36" s="25">
        <v>0.8</v>
      </c>
      <c r="IR36" s="25">
        <v>0.8</v>
      </c>
      <c r="IS36" s="25">
        <v>0.8</v>
      </c>
      <c r="IT36" s="25">
        <v>0.8</v>
      </c>
      <c r="IU36" s="25">
        <v>0.8</v>
      </c>
      <c r="IV36" s="25">
        <v>0.8</v>
      </c>
      <c r="IW36" s="25">
        <v>0.8</v>
      </c>
      <c r="IX36" s="25">
        <v>0.8</v>
      </c>
      <c r="IY36" s="25">
        <v>0.8</v>
      </c>
      <c r="IZ36" s="25">
        <v>0.8</v>
      </c>
      <c r="JA36" s="25">
        <v>0.8</v>
      </c>
      <c r="JB36" s="25">
        <v>0.8</v>
      </c>
      <c r="JC36" s="74" t="s">
        <v>4322</v>
      </c>
      <c r="JD36" s="75">
        <v>2</v>
      </c>
      <c r="JE36" s="41">
        <v>0.85</v>
      </c>
      <c r="JF36" s="41">
        <f t="shared" si="69"/>
        <v>2</v>
      </c>
      <c r="JJ36" s="38">
        <v>0.42499999999999999</v>
      </c>
      <c r="JK36" s="38">
        <v>0.42499999999999999</v>
      </c>
      <c r="JM36" s="38">
        <v>0.42499999999999999</v>
      </c>
      <c r="JN36" s="38">
        <v>0.42499999999999999</v>
      </c>
      <c r="KJ36" s="38">
        <v>0.42499999999999999</v>
      </c>
      <c r="KK36" s="38">
        <v>0.42499999999999999</v>
      </c>
      <c r="KM36" s="38">
        <v>0.42499999999999999</v>
      </c>
      <c r="KN36" s="38">
        <v>0.42499999999999999</v>
      </c>
      <c r="LJ36" s="38">
        <v>0.42499999999999999</v>
      </c>
      <c r="LK36" s="38">
        <v>0.42499999999999999</v>
      </c>
      <c r="LM36" s="38">
        <v>0.42499999999999999</v>
      </c>
      <c r="LN36" s="38">
        <v>0.42499999999999999</v>
      </c>
      <c r="LP36" s="38">
        <v>0.42499999999999999</v>
      </c>
      <c r="LQ36" s="38">
        <v>0.42499999999999999</v>
      </c>
      <c r="LS36" s="38">
        <v>0.42499999999999999</v>
      </c>
      <c r="LT36" s="38">
        <v>0.42499999999999999</v>
      </c>
      <c r="LV36" s="38">
        <v>0.42499999999999999</v>
      </c>
      <c r="LW36" s="38">
        <v>0.42499999999999999</v>
      </c>
      <c r="LY36" s="38">
        <v>0.42499999999999999</v>
      </c>
      <c r="LZ36" s="38">
        <v>0.42499999999999999</v>
      </c>
      <c r="MB36" s="38">
        <v>0.42499999999999999</v>
      </c>
      <c r="MC36" s="38">
        <v>0.42499999999999999</v>
      </c>
      <c r="ME36" s="38">
        <v>0.42499999999999999</v>
      </c>
      <c r="MF36" s="38">
        <v>0.42499999999999999</v>
      </c>
      <c r="MJ36" s="38">
        <v>0.42499999999999999</v>
      </c>
      <c r="MK36" s="38">
        <v>0.42499999999999999</v>
      </c>
      <c r="MM36" s="38">
        <v>0.42499999999999999</v>
      </c>
      <c r="MN36" s="38">
        <v>0.42499999999999999</v>
      </c>
      <c r="MP36" s="38">
        <v>0.42499999999999999</v>
      </c>
      <c r="MQ36" s="38">
        <v>0.42499999999999999</v>
      </c>
      <c r="MS36" s="38">
        <v>0.42499999999999999</v>
      </c>
      <c r="MT36" s="38">
        <v>0.42499999999999999</v>
      </c>
      <c r="MV36" s="38">
        <v>0.42499999999999999</v>
      </c>
      <c r="MW36" s="38">
        <v>0.42499999999999999</v>
      </c>
      <c r="MY36" s="38">
        <v>0.42499999999999999</v>
      </c>
      <c r="MZ36" s="38">
        <v>0.42499999999999999</v>
      </c>
      <c r="NB36" s="38">
        <v>0.42499999999999999</v>
      </c>
      <c r="NC36" s="38">
        <v>0.42499999999999999</v>
      </c>
      <c r="NE36" s="38">
        <v>0.42499999999999999</v>
      </c>
      <c r="NF36" s="38">
        <v>0.42499999999999999</v>
      </c>
      <c r="NG36" s="35">
        <v>0</v>
      </c>
      <c r="NH36" s="35">
        <v>0</v>
      </c>
      <c r="NI36" s="35">
        <v>0</v>
      </c>
      <c r="NJ36" s="42">
        <v>112692.04734971953</v>
      </c>
      <c r="NK36" s="42">
        <v>112692.04734971953</v>
      </c>
      <c r="NL36" s="42">
        <v>112692.04734971953</v>
      </c>
      <c r="NM36" s="42">
        <v>112692.04734971953</v>
      </c>
      <c r="NN36" s="42">
        <v>112692.04734971953</v>
      </c>
      <c r="NO36" s="42">
        <v>112692.04734971953</v>
      </c>
      <c r="NP36" s="42">
        <v>112692.04734971953</v>
      </c>
      <c r="NQ36" s="35">
        <v>67872.673155600671</v>
      </c>
      <c r="NR36" s="35">
        <v>69871.391530646011</v>
      </c>
      <c r="NS36" s="35">
        <v>71928.968279127963</v>
      </c>
      <c r="NT36" s="35">
        <v>74047.136665805709</v>
      </c>
      <c r="NU36" s="35">
        <v>76227.680996720213</v>
      </c>
      <c r="NV36" s="35">
        <v>78472.438122256193</v>
      </c>
      <c r="NW36" s="35">
        <v>80783.298984476365</v>
      </c>
      <c r="NX36" s="35">
        <v>83162.210210013203</v>
      </c>
      <c r="NY36" s="35">
        <v>85611.175749871414</v>
      </c>
      <c r="NZ36" s="35">
        <v>88132.258567520417</v>
      </c>
      <c r="OA36" s="35">
        <v>90727.582376696169</v>
      </c>
      <c r="OB36" s="35">
        <v>93399.333430378698</v>
      </c>
      <c r="OC36" s="35">
        <v>96149.762362451293</v>
      </c>
      <c r="OD36" s="35">
        <v>98981.18608359294</v>
      </c>
      <c r="OE36" s="35">
        <v>101895.98973300122</v>
      </c>
      <c r="OF36" s="35">
        <v>104896.62868758989</v>
      </c>
      <c r="OG36" s="35">
        <v>0</v>
      </c>
      <c r="OH36" s="35">
        <v>0</v>
      </c>
      <c r="OI36" s="35">
        <v>0</v>
      </c>
      <c r="OJ36" s="42">
        <v>28976.314344995131</v>
      </c>
      <c r="OK36" s="42">
        <v>28976.314344995131</v>
      </c>
      <c r="OL36" s="42">
        <v>28976.314344995131</v>
      </c>
      <c r="OM36" s="42">
        <v>28976.314344995131</v>
      </c>
      <c r="ON36" s="42">
        <v>28976.314344995131</v>
      </c>
      <c r="OO36" s="42">
        <v>28976.314344995131</v>
      </c>
      <c r="OP36" s="42">
        <v>28976.314344995131</v>
      </c>
      <c r="OQ36" s="35">
        <v>3092.5352715076879</v>
      </c>
      <c r="OR36" s="35">
        <v>3105.2485048752278</v>
      </c>
      <c r="OS36" s="35">
        <v>3118.0140016087098</v>
      </c>
      <c r="OT36" s="35">
        <v>3130.8319765599445</v>
      </c>
      <c r="OU36" s="35">
        <v>3143.7026454635197</v>
      </c>
      <c r="OV36" s="35">
        <v>3156.626224941574</v>
      </c>
      <c r="OW36" s="35">
        <v>3169.6029325062409</v>
      </c>
      <c r="OX36" s="35">
        <v>3182.6329865640728</v>
      </c>
      <c r="OY36" s="35">
        <v>3195.7166064193007</v>
      </c>
      <c r="OZ36" s="35">
        <v>3208.8540122779086</v>
      </c>
      <c r="PA36" s="35">
        <v>3222.0454252510099</v>
      </c>
      <c r="PB36" s="35">
        <v>3235.2910673588049</v>
      </c>
      <c r="PC36" s="35">
        <v>3248.5911615340738</v>
      </c>
      <c r="PD36" s="35">
        <v>3261.9459316260181</v>
      </c>
      <c r="PE36" s="35">
        <v>3275.3556024042191</v>
      </c>
      <c r="PF36" s="35">
        <v>3288.8203995622462</v>
      </c>
      <c r="PG36" s="35">
        <v>0</v>
      </c>
      <c r="PH36" s="35">
        <v>0</v>
      </c>
      <c r="PI36" s="35">
        <v>0</v>
      </c>
      <c r="PJ36" s="42">
        <v>235994.06597074246</v>
      </c>
      <c r="PK36" s="42">
        <v>235994.06597074246</v>
      </c>
      <c r="PL36" s="42">
        <v>235994.06597074246</v>
      </c>
      <c r="PM36" s="42">
        <v>235994.06597074246</v>
      </c>
      <c r="PN36" s="42">
        <v>235994.06597074246</v>
      </c>
      <c r="PO36" s="42">
        <v>235994.06597074246</v>
      </c>
      <c r="PP36" s="42">
        <v>235994.06597074246</v>
      </c>
      <c r="PQ36" s="35">
        <v>67872.673155600671</v>
      </c>
      <c r="PR36" s="35">
        <v>69871.391530646011</v>
      </c>
      <c r="PS36" s="35">
        <v>71928.968279127963</v>
      </c>
      <c r="PT36" s="35">
        <v>74047.136665805709</v>
      </c>
      <c r="PU36" s="35">
        <v>76227.680996720213</v>
      </c>
      <c r="PV36" s="35">
        <v>78472.438122256193</v>
      </c>
      <c r="PW36" s="35">
        <v>80783.298984476365</v>
      </c>
      <c r="PX36" s="35">
        <v>83162.210210013203</v>
      </c>
      <c r="PY36" s="35">
        <v>85611.175749871414</v>
      </c>
      <c r="PZ36" s="35">
        <v>88132.258567520417</v>
      </c>
      <c r="QA36" s="35">
        <v>90727.582376696169</v>
      </c>
      <c r="QB36" s="35">
        <v>93399.333430378698</v>
      </c>
      <c r="QC36" s="35">
        <v>96149.762362451293</v>
      </c>
      <c r="QD36" s="35">
        <v>98981.18608359294</v>
      </c>
      <c r="QE36" s="35">
        <v>101895.98973300122</v>
      </c>
      <c r="QF36" s="35">
        <v>104896.62868758989</v>
      </c>
      <c r="QG36" s="35">
        <v>0</v>
      </c>
      <c r="QH36" s="35">
        <v>0</v>
      </c>
      <c r="QI36" s="35">
        <v>0</v>
      </c>
      <c r="QJ36" s="42">
        <v>72116.252035823272</v>
      </c>
      <c r="QK36" s="42">
        <v>72116.252035823272</v>
      </c>
      <c r="QL36" s="42">
        <v>72116.252035823272</v>
      </c>
      <c r="QM36" s="42">
        <v>72116.252035823272</v>
      </c>
      <c r="QN36" s="42">
        <v>72116.252035823272</v>
      </c>
      <c r="QO36" s="42">
        <v>72116.252035823272</v>
      </c>
      <c r="QP36" s="42">
        <v>72116.252035823272</v>
      </c>
      <c r="QQ36" s="35">
        <v>3092.5352715076879</v>
      </c>
      <c r="QR36" s="35">
        <v>3105.2485048752278</v>
      </c>
      <c r="QS36" s="35">
        <v>3118.0140016087098</v>
      </c>
      <c r="QT36" s="35">
        <v>3130.8319765599445</v>
      </c>
      <c r="QU36" s="35">
        <v>3143.7026454635197</v>
      </c>
      <c r="QV36" s="35">
        <v>3156.626224941574</v>
      </c>
      <c r="QW36" s="35">
        <v>3169.6029325062409</v>
      </c>
      <c r="QX36" s="35">
        <v>3182.6329865640728</v>
      </c>
      <c r="QY36" s="35">
        <v>3195.7166064193007</v>
      </c>
      <c r="QZ36" s="35">
        <v>3208.8540122779086</v>
      </c>
      <c r="RA36" s="35">
        <v>3222.0454252510099</v>
      </c>
      <c r="RB36" s="35">
        <v>3235.2910673588049</v>
      </c>
      <c r="RC36" s="35">
        <v>3248.5911615340738</v>
      </c>
      <c r="RD36" s="35">
        <v>3261.9459316260181</v>
      </c>
      <c r="RE36" s="35">
        <v>3275.3556024042191</v>
      </c>
      <c r="RF36" s="35">
        <v>3288.8203995622462</v>
      </c>
      <c r="RG36" s="35">
        <v>0</v>
      </c>
      <c r="RH36" s="35">
        <v>0</v>
      </c>
      <c r="RI36" s="35">
        <v>0</v>
      </c>
      <c r="RJ36" s="42">
        <v>155373.51533391979</v>
      </c>
      <c r="RK36" s="42">
        <v>155373.51533391979</v>
      </c>
      <c r="RL36" s="42">
        <v>155373.51533391979</v>
      </c>
      <c r="RM36" s="42">
        <v>155373.51533391979</v>
      </c>
      <c r="RN36" s="42">
        <v>155373.51533391979</v>
      </c>
      <c r="RO36" s="42">
        <v>155373.51533391979</v>
      </c>
      <c r="RP36" s="42">
        <v>155373.51533391979</v>
      </c>
      <c r="RQ36" s="35">
        <v>67872.673155600671</v>
      </c>
      <c r="RR36" s="35">
        <v>69871.391530646011</v>
      </c>
      <c r="RS36" s="35">
        <v>71928.968279127963</v>
      </c>
      <c r="RT36" s="35">
        <v>74047.136665805709</v>
      </c>
      <c r="RU36" s="35">
        <v>76227.680996720213</v>
      </c>
      <c r="RV36" s="35">
        <v>78472.438122256193</v>
      </c>
      <c r="RW36" s="35">
        <v>80783.298984476365</v>
      </c>
      <c r="RX36" s="35">
        <v>83162.210210013203</v>
      </c>
      <c r="RY36" s="35">
        <v>85611.175749871414</v>
      </c>
      <c r="RZ36" s="35">
        <v>88132.258567520417</v>
      </c>
      <c r="SA36" s="35">
        <v>90727.582376696169</v>
      </c>
      <c r="SB36" s="35">
        <v>93399.333430378698</v>
      </c>
      <c r="SC36" s="35">
        <v>96149.762362451293</v>
      </c>
      <c r="SD36" s="35">
        <v>98981.18608359294</v>
      </c>
      <c r="SE36" s="35">
        <v>101895.98973300122</v>
      </c>
      <c r="SF36" s="35">
        <v>104896.62868758989</v>
      </c>
      <c r="SG36" s="35">
        <v>0</v>
      </c>
      <c r="SH36" s="35">
        <v>0</v>
      </c>
      <c r="SI36" s="35">
        <v>0</v>
      </c>
      <c r="SJ36" s="42">
        <v>72116.252035823272</v>
      </c>
      <c r="SK36" s="42">
        <v>72116.252035823272</v>
      </c>
      <c r="SL36" s="42">
        <v>72116.252035823272</v>
      </c>
      <c r="SM36" s="42">
        <v>72116.252035823272</v>
      </c>
      <c r="SN36" s="42">
        <v>72116.252035823272</v>
      </c>
      <c r="SO36" s="42">
        <v>72116.252035823272</v>
      </c>
      <c r="SP36" s="42">
        <v>72116.252035823272</v>
      </c>
      <c r="SQ36" s="35">
        <v>3092.5352715076879</v>
      </c>
      <c r="SR36" s="35">
        <v>3105.2485048752278</v>
      </c>
      <c r="SS36" s="35">
        <v>3118.0140016087098</v>
      </c>
      <c r="ST36" s="35">
        <v>3130.8319765599445</v>
      </c>
      <c r="SU36" s="35">
        <v>3143.7026454635197</v>
      </c>
      <c r="SV36" s="35">
        <v>3156.626224941574</v>
      </c>
      <c r="SW36" s="35">
        <v>3169.6029325062409</v>
      </c>
      <c r="SX36" s="35">
        <v>3182.6329865640728</v>
      </c>
      <c r="SY36" s="35">
        <v>3195.7166064193007</v>
      </c>
      <c r="SZ36" s="35">
        <v>3208.8540122779086</v>
      </c>
      <c r="TA36" s="35">
        <v>3222.0454252510099</v>
      </c>
      <c r="TB36" s="35">
        <v>3235.2910673588049</v>
      </c>
      <c r="TC36" s="35">
        <v>3248.5911615340738</v>
      </c>
      <c r="TD36" s="35">
        <v>3261.9459316260181</v>
      </c>
      <c r="TE36" s="35">
        <v>3275.3556024042191</v>
      </c>
      <c r="TF36" s="35">
        <v>3288.8203995622462</v>
      </c>
      <c r="TG36" s="43">
        <v>0</v>
      </c>
      <c r="TH36" s="43">
        <v>0</v>
      </c>
      <c r="TI36" s="43">
        <v>0</v>
      </c>
      <c r="TJ36" s="43">
        <v>823001.45441756491</v>
      </c>
      <c r="TK36" s="43">
        <v>847237.24848835659</v>
      </c>
      <c r="TL36" s="43">
        <v>0</v>
      </c>
      <c r="TM36" s="43">
        <v>897870.94478664745</v>
      </c>
      <c r="TN36" s="43">
        <v>924311.4999074114</v>
      </c>
      <c r="TO36" s="43">
        <v>0</v>
      </c>
      <c r="TP36" s="43">
        <v>0</v>
      </c>
      <c r="TQ36" s="43">
        <v>0</v>
      </c>
      <c r="TR36" s="43">
        <v>0</v>
      </c>
      <c r="TS36" s="43">
        <v>0</v>
      </c>
      <c r="TT36" s="43">
        <v>0</v>
      </c>
      <c r="TU36" s="43">
        <v>0</v>
      </c>
      <c r="TV36" s="43">
        <v>0</v>
      </c>
      <c r="TW36" s="43">
        <v>0</v>
      </c>
      <c r="TX36" s="43">
        <v>0</v>
      </c>
      <c r="TY36" s="43">
        <v>0</v>
      </c>
      <c r="TZ36" s="43">
        <v>0</v>
      </c>
      <c r="UA36" s="43">
        <v>0</v>
      </c>
      <c r="UB36" s="43">
        <v>0</v>
      </c>
      <c r="UC36" s="43">
        <v>0</v>
      </c>
      <c r="UD36" s="43">
        <v>0</v>
      </c>
      <c r="UE36" s="43">
        <v>0</v>
      </c>
      <c r="UF36" s="43">
        <v>0</v>
      </c>
      <c r="UG36" s="43">
        <v>0</v>
      </c>
      <c r="UH36" s="43">
        <v>0</v>
      </c>
      <c r="UI36" s="43">
        <v>0</v>
      </c>
      <c r="UJ36" s="43">
        <v>311940.69528176944</v>
      </c>
      <c r="UK36" s="43">
        <v>313223.06541105622</v>
      </c>
      <c r="UL36" s="43">
        <v>0</v>
      </c>
      <c r="UM36" s="43">
        <v>315803.64258944831</v>
      </c>
      <c r="UN36" s="43">
        <v>317101.89307135751</v>
      </c>
      <c r="UO36" s="43">
        <v>0</v>
      </c>
      <c r="UP36" s="43">
        <v>0</v>
      </c>
      <c r="UQ36" s="43">
        <v>0</v>
      </c>
      <c r="UR36" s="43">
        <v>0</v>
      </c>
      <c r="US36" s="43">
        <v>0</v>
      </c>
      <c r="UT36" s="43">
        <v>0</v>
      </c>
      <c r="UU36" s="43">
        <v>0</v>
      </c>
      <c r="UV36" s="43">
        <v>0</v>
      </c>
      <c r="UW36" s="43">
        <v>0</v>
      </c>
      <c r="UX36" s="43">
        <v>0</v>
      </c>
      <c r="UY36" s="43">
        <v>0</v>
      </c>
      <c r="UZ36" s="43">
        <v>0</v>
      </c>
      <c r="VA36" s="43">
        <v>0</v>
      </c>
      <c r="VB36" s="43">
        <v>0</v>
      </c>
      <c r="VC36" s="43">
        <v>0</v>
      </c>
      <c r="VD36" s="43">
        <v>0</v>
      </c>
      <c r="VE36" s="43">
        <v>0</v>
      </c>
      <c r="VF36" s="43">
        <v>0</v>
      </c>
      <c r="VG36" s="35"/>
      <c r="VH36" s="35"/>
      <c r="VI36" s="35"/>
      <c r="VJ36" s="43">
        <v>823001.45441756491</v>
      </c>
      <c r="VK36" s="43">
        <v>847237.24848835659</v>
      </c>
      <c r="VL36" s="43">
        <v>0</v>
      </c>
      <c r="VM36" s="43">
        <v>897870.94478664745</v>
      </c>
      <c r="VN36" s="43">
        <v>924311.4999074114</v>
      </c>
      <c r="VO36" s="43">
        <v>0</v>
      </c>
      <c r="VP36" s="43">
        <v>979551.40803802363</v>
      </c>
      <c r="VQ36" s="43">
        <v>1008397.2941291539</v>
      </c>
      <c r="VR36" s="43">
        <v>0</v>
      </c>
      <c r="VS36" s="43">
        <v>1068662.4470483079</v>
      </c>
      <c r="VT36" s="43">
        <v>1100132.4801312753</v>
      </c>
      <c r="VU36" s="43">
        <v>0</v>
      </c>
      <c r="VV36" s="43">
        <v>1165880.0307568402</v>
      </c>
      <c r="VW36" s="43">
        <v>1200212.9328252426</v>
      </c>
      <c r="VX36" s="43">
        <v>0</v>
      </c>
      <c r="VY36" s="43">
        <v>1271941.6218581938</v>
      </c>
      <c r="VZ36" s="43">
        <v>1309397.8317493899</v>
      </c>
      <c r="WA36" s="43">
        <v>0</v>
      </c>
      <c r="WB36" s="43">
        <v>1387651.7709673967</v>
      </c>
      <c r="WC36" s="43">
        <v>1428515.4199714386</v>
      </c>
      <c r="WD36" s="43">
        <v>0</v>
      </c>
      <c r="WE36" s="43">
        <v>1513888.219693491</v>
      </c>
      <c r="WF36" s="43">
        <v>1558469.2868857167</v>
      </c>
      <c r="WG36" s="35"/>
      <c r="WH36" s="35"/>
      <c r="WI36" s="35"/>
      <c r="WJ36" s="43">
        <v>311940.69528176944</v>
      </c>
      <c r="WK36" s="43">
        <v>313223.06541105622</v>
      </c>
      <c r="WL36" s="43">
        <v>0</v>
      </c>
      <c r="WM36" s="43">
        <v>315803.64258944831</v>
      </c>
      <c r="WN36" s="43">
        <v>317101.89307135751</v>
      </c>
      <c r="WO36" s="43">
        <v>0</v>
      </c>
      <c r="WP36" s="43">
        <v>319714.42707299936</v>
      </c>
      <c r="WQ36" s="43">
        <v>321028.75456339016</v>
      </c>
      <c r="WR36" s="43">
        <v>0</v>
      </c>
      <c r="WS36" s="43">
        <v>323673.6411286458</v>
      </c>
      <c r="WT36" s="43">
        <v>325004.24471868377</v>
      </c>
      <c r="WU36" s="43">
        <v>0</v>
      </c>
      <c r="WV36" s="43">
        <v>327681.88448860595</v>
      </c>
      <c r="WW36" s="43">
        <v>329028.9657349211</v>
      </c>
      <c r="WX36" s="43">
        <v>0</v>
      </c>
      <c r="WY36" s="43">
        <v>331739.76431193901</v>
      </c>
      <c r="WZ36" s="43">
        <v>333103.52726715716</v>
      </c>
      <c r="XA36" s="43">
        <v>0</v>
      </c>
      <c r="XB36" s="43">
        <v>335847.89527651633</v>
      </c>
      <c r="XC36" s="43">
        <v>337228.54652016831</v>
      </c>
      <c r="XD36" s="43">
        <v>0</v>
      </c>
      <c r="XE36" s="43">
        <v>340006.89967213117</v>
      </c>
      <c r="XF36" s="43">
        <v>341404.64834194508</v>
      </c>
      <c r="XG36" s="44">
        <v>82</v>
      </c>
      <c r="XH36" s="44">
        <v>20</v>
      </c>
      <c r="XI36" s="44">
        <v>0.48780487804878053</v>
      </c>
      <c r="XJ36" s="44">
        <v>3</v>
      </c>
      <c r="XK36" s="44">
        <v>123</v>
      </c>
      <c r="XL36" s="44">
        <v>15</v>
      </c>
      <c r="XM36" s="44">
        <v>0.66666666666666663</v>
      </c>
      <c r="XN36" s="44">
        <v>10</v>
      </c>
      <c r="XO36" s="44">
        <v>110</v>
      </c>
      <c r="XP36" s="44">
        <v>20</v>
      </c>
      <c r="XQ36" s="44">
        <v>10</v>
      </c>
      <c r="XR36" s="44">
        <v>40</v>
      </c>
      <c r="XS36" s="44">
        <v>10</v>
      </c>
      <c r="XT36" s="44">
        <v>10</v>
      </c>
      <c r="XU36" s="44">
        <v>10</v>
      </c>
      <c r="XV36" s="44">
        <v>10</v>
      </c>
      <c r="XW36" s="44">
        <v>5</v>
      </c>
      <c r="XX36" s="44">
        <v>12</v>
      </c>
      <c r="XY36" s="44">
        <v>10</v>
      </c>
      <c r="XZ36" s="44">
        <v>5</v>
      </c>
      <c r="YA36" s="44">
        <v>10</v>
      </c>
      <c r="YB36" s="44">
        <v>12</v>
      </c>
      <c r="YC36" s="43">
        <f t="shared" si="68"/>
        <v>275354.19740522135</v>
      </c>
      <c r="YD36" s="45"/>
      <c r="YE36" s="46">
        <v>1.69</v>
      </c>
      <c r="YF36" s="46">
        <v>1.5649999999999999</v>
      </c>
      <c r="YG36" s="46">
        <v>1.423</v>
      </c>
      <c r="YH36" s="46">
        <v>2</v>
      </c>
      <c r="YI36" s="25">
        <v>0.65</v>
      </c>
      <c r="YJ36" s="25">
        <v>0.65</v>
      </c>
      <c r="YK36" s="47" t="s">
        <v>4316</v>
      </c>
      <c r="YL36" s="48">
        <v>0</v>
      </c>
      <c r="YM36" s="48">
        <v>0</v>
      </c>
      <c r="YN36" s="48">
        <v>0</v>
      </c>
      <c r="YO36" s="48">
        <v>9240747.8826770019</v>
      </c>
      <c r="YP36" s="48">
        <v>9240747.8826770019</v>
      </c>
      <c r="YQ36" s="48">
        <v>9240747.8826770019</v>
      </c>
      <c r="YR36" s="48">
        <v>9240747.8826770019</v>
      </c>
      <c r="YS36" s="48">
        <v>9240747.8826770019</v>
      </c>
      <c r="YT36" s="48">
        <v>9240747.8826770019</v>
      </c>
      <c r="YU36" s="48">
        <v>9240747.8826770019</v>
      </c>
      <c r="YV36" s="48">
        <v>5565559.198759255</v>
      </c>
      <c r="YW36" s="48">
        <v>5729454.1055129729</v>
      </c>
      <c r="YX36" s="48">
        <v>5898175.398888493</v>
      </c>
      <c r="YY36" s="48">
        <v>6071865.2065960681</v>
      </c>
      <c r="YZ36" s="48">
        <v>6250669.8417310575</v>
      </c>
      <c r="ZA36" s="48">
        <v>6434739.9260250079</v>
      </c>
      <c r="ZB36" s="48">
        <v>6624230.5167270619</v>
      </c>
      <c r="ZC36" s="48">
        <v>6819301.2372210827</v>
      </c>
      <c r="ZD36" s="48">
        <v>7020116.411489456</v>
      </c>
      <c r="ZE36" s="48">
        <v>7226845.2025366742</v>
      </c>
      <c r="ZF36" s="48">
        <v>7439661.7548890859</v>
      </c>
      <c r="ZG36" s="48">
        <v>7658745.3412910532</v>
      </c>
      <c r="ZH36" s="48">
        <v>7884280.513721006</v>
      </c>
      <c r="ZI36" s="48">
        <v>8116457.2588546211</v>
      </c>
      <c r="ZJ36" s="48">
        <v>8355471.1581060998</v>
      </c>
      <c r="ZK36" s="48">
        <v>8601523.5523823723</v>
      </c>
      <c r="ZL36" s="49">
        <v>0</v>
      </c>
      <c r="ZM36" s="49">
        <v>0</v>
      </c>
      <c r="ZN36" s="49">
        <v>0</v>
      </c>
      <c r="ZO36" s="49">
        <v>3564086.6644344013</v>
      </c>
      <c r="ZP36" s="49">
        <v>3564086.6644344013</v>
      </c>
      <c r="ZQ36" s="49">
        <v>3564086.6644344013</v>
      </c>
      <c r="ZR36" s="49">
        <v>3564086.6644344013</v>
      </c>
      <c r="ZS36" s="49">
        <v>3564086.6644344013</v>
      </c>
      <c r="ZT36" s="49">
        <v>3564086.6644344013</v>
      </c>
      <c r="ZU36" s="49">
        <v>3564086.6644344013</v>
      </c>
      <c r="ZV36" s="49">
        <v>380381.83839544561</v>
      </c>
      <c r="ZW36" s="49">
        <v>381945.56609965302</v>
      </c>
      <c r="ZX36" s="49">
        <v>383515.72219787131</v>
      </c>
      <c r="ZY36" s="49">
        <v>385092.33311687317</v>
      </c>
      <c r="ZZ36" s="49">
        <v>386675.42539201293</v>
      </c>
      <c r="AAA36" s="49">
        <v>388265.02566781361</v>
      </c>
      <c r="AAB36" s="49">
        <v>389861.16069826763</v>
      </c>
      <c r="AAC36" s="49">
        <v>391463.85734738095</v>
      </c>
      <c r="AAD36" s="49">
        <v>393073.14258957398</v>
      </c>
      <c r="AAE36" s="49">
        <v>394689.04351018276</v>
      </c>
      <c r="AAF36" s="49">
        <v>396311.58730587421</v>
      </c>
      <c r="AAG36" s="49">
        <v>397940.801285133</v>
      </c>
      <c r="AAH36" s="49">
        <v>399576.71286869107</v>
      </c>
      <c r="AAI36" s="49">
        <v>401219.34959000023</v>
      </c>
      <c r="AAJ36" s="49">
        <v>402868.73909571895</v>
      </c>
      <c r="AAK36" s="49">
        <v>404524.90914615628</v>
      </c>
      <c r="AAL36" s="49">
        <v>0</v>
      </c>
      <c r="AAM36" s="49">
        <v>0</v>
      </c>
      <c r="AAN36" s="49">
        <v>0</v>
      </c>
      <c r="AAO36" s="49">
        <v>25959347.256781671</v>
      </c>
      <c r="AAP36" s="49">
        <v>25959347.256781671</v>
      </c>
      <c r="AAQ36" s="49">
        <v>25959347.256781671</v>
      </c>
      <c r="AAR36" s="49">
        <v>25959347.256781671</v>
      </c>
      <c r="AAS36" s="49">
        <v>25959347.256781671</v>
      </c>
      <c r="AAT36" s="49">
        <v>25959347.256781671</v>
      </c>
      <c r="AAU36" s="49">
        <v>25959347.256781671</v>
      </c>
      <c r="AAV36" s="49">
        <v>7465994.0471160738</v>
      </c>
      <c r="AAW36" s="49">
        <v>7685853.0683710612</v>
      </c>
      <c r="AAX36" s="49">
        <v>7912186.5107040759</v>
      </c>
      <c r="AAY36" s="49">
        <v>8145185.0332386279</v>
      </c>
      <c r="AAZ36" s="49">
        <v>8385044.9096392235</v>
      </c>
      <c r="ABA36" s="49">
        <v>8631968.1934481822</v>
      </c>
      <c r="ABB36" s="49">
        <v>8886162.8882924002</v>
      </c>
      <c r="ABC36" s="49">
        <v>9147843.1231014524</v>
      </c>
      <c r="ABD36" s="49">
        <v>9417229.3324858546</v>
      </c>
      <c r="ABE36" s="49">
        <v>9694548.4424272459</v>
      </c>
      <c r="ABF36" s="49">
        <v>9980034.0614365786</v>
      </c>
      <c r="ABG36" s="49">
        <v>10273926.677341657</v>
      </c>
      <c r="ABH36" s="49">
        <v>10576473.859869642</v>
      </c>
      <c r="ABI36" s="49">
        <v>10887930.469195224</v>
      </c>
      <c r="ABJ36" s="49">
        <v>11208558.870630134</v>
      </c>
      <c r="ABK36" s="49">
        <v>11538629.155634888</v>
      </c>
      <c r="ABL36" s="50">
        <v>0</v>
      </c>
      <c r="ABM36" s="50">
        <v>0</v>
      </c>
      <c r="ABN36" s="50">
        <v>0</v>
      </c>
      <c r="ABO36" s="50">
        <v>2884650.0814329311</v>
      </c>
      <c r="ABP36" s="50">
        <v>2884650.0814329311</v>
      </c>
      <c r="ABQ36" s="50">
        <v>2884650.0814329311</v>
      </c>
      <c r="ABR36" s="50">
        <v>2884650.0814329311</v>
      </c>
      <c r="ABS36" s="50">
        <v>2884650.0814329311</v>
      </c>
      <c r="ABT36" s="50">
        <v>2884650.0814329311</v>
      </c>
      <c r="ABU36" s="50">
        <v>2884650.0814329311</v>
      </c>
      <c r="ABV36" s="50">
        <v>123701.41086030751</v>
      </c>
      <c r="ABW36" s="50">
        <v>124209.94019500911</v>
      </c>
      <c r="ABX36" s="50">
        <v>124720.56006434839</v>
      </c>
      <c r="ABY36" s="50">
        <v>125233.27906239778</v>
      </c>
      <c r="ABZ36" s="50">
        <v>125748.10581854079</v>
      </c>
      <c r="ACA36" s="50">
        <v>126265.04899766296</v>
      </c>
      <c r="ACB36" s="50">
        <v>126784.11730024964</v>
      </c>
      <c r="ACC36" s="50">
        <v>127305.31946256291</v>
      </c>
      <c r="ACD36" s="50">
        <v>127828.66425677203</v>
      </c>
      <c r="ACE36" s="50">
        <v>128354.16049111634</v>
      </c>
      <c r="ACF36" s="50">
        <v>128881.81701004039</v>
      </c>
      <c r="ACG36" s="50">
        <v>129411.64269435219</v>
      </c>
      <c r="ACH36" s="50">
        <v>129943.64646136295</v>
      </c>
      <c r="ACI36" s="50">
        <v>130477.83726504073</v>
      </c>
      <c r="ACJ36" s="50">
        <v>131014.22409616876</v>
      </c>
      <c r="ACK36" s="50">
        <v>131552.81598248985</v>
      </c>
      <c r="ACL36" s="49">
        <v>0</v>
      </c>
      <c r="ACM36" s="49">
        <v>0</v>
      </c>
      <c r="ACN36" s="49">
        <v>0</v>
      </c>
      <c r="ACO36" s="49">
        <v>1553735.1533391979</v>
      </c>
      <c r="ACP36" s="49">
        <v>1553735.1533391979</v>
      </c>
      <c r="ACQ36" s="49">
        <v>1553735.1533391979</v>
      </c>
      <c r="ACR36" s="49">
        <v>1553735.1533391979</v>
      </c>
      <c r="ACS36" s="49">
        <v>1553735.1533391979</v>
      </c>
      <c r="ACT36" s="49">
        <v>1553735.1533391979</v>
      </c>
      <c r="ACU36" s="49">
        <v>1553735.1533391979</v>
      </c>
      <c r="ACV36" s="49">
        <v>678726.73155600671</v>
      </c>
      <c r="ACW36" s="49">
        <v>698713.91530646011</v>
      </c>
      <c r="ACX36" s="49">
        <v>719289.68279127963</v>
      </c>
      <c r="ACY36" s="49">
        <v>740471.36665805709</v>
      </c>
      <c r="ACZ36" s="49">
        <v>762276.80996720213</v>
      </c>
      <c r="ADA36" s="49">
        <v>784724.38122256193</v>
      </c>
      <c r="ADB36" s="49">
        <v>807832.98984476365</v>
      </c>
      <c r="ADC36" s="49">
        <v>831622.10210013203</v>
      </c>
      <c r="ADD36" s="49">
        <v>856111.75749871414</v>
      </c>
      <c r="ADE36" s="49">
        <v>881322.58567520417</v>
      </c>
      <c r="ADF36" s="49">
        <v>907275.82376696169</v>
      </c>
      <c r="ADG36" s="49">
        <v>933993.33430378698</v>
      </c>
      <c r="ADH36" s="49">
        <v>961497.62362451293</v>
      </c>
      <c r="ADI36" s="49">
        <v>989811.8608359294</v>
      </c>
      <c r="ADJ36" s="49">
        <v>1018959.8973300122</v>
      </c>
      <c r="ADK36" s="49">
        <v>1048966.2868758989</v>
      </c>
      <c r="ADL36" s="50">
        <v>0</v>
      </c>
      <c r="ADM36" s="50">
        <v>0</v>
      </c>
      <c r="ADN36" s="50">
        <v>0</v>
      </c>
      <c r="ADO36" s="50">
        <v>865395.02442987927</v>
      </c>
      <c r="ADP36" s="50">
        <v>865395.02442987927</v>
      </c>
      <c r="ADQ36" s="50">
        <v>865395.02442987927</v>
      </c>
      <c r="ADR36" s="50">
        <v>865395.02442987927</v>
      </c>
      <c r="ADS36" s="50">
        <v>865395.02442987927</v>
      </c>
      <c r="ADT36" s="50">
        <v>865395.02442987927</v>
      </c>
      <c r="ADU36" s="50">
        <v>865395.02442987927</v>
      </c>
      <c r="ADV36" s="50">
        <v>37110.423258092254</v>
      </c>
      <c r="ADW36" s="50">
        <v>37262.982058502734</v>
      </c>
      <c r="ADX36" s="50">
        <v>37416.168019304518</v>
      </c>
      <c r="ADY36" s="50">
        <v>37569.983718719333</v>
      </c>
      <c r="ADZ36" s="50">
        <v>37724.431745562237</v>
      </c>
      <c r="AEA36" s="50">
        <v>37879.514699298888</v>
      </c>
      <c r="AEB36" s="50">
        <v>38035.235190074891</v>
      </c>
      <c r="AEC36" s="50">
        <v>38191.595838768873</v>
      </c>
      <c r="AED36" s="50">
        <v>38348.599277031608</v>
      </c>
      <c r="AEE36" s="50">
        <v>38506.248147334903</v>
      </c>
      <c r="AEF36" s="50">
        <v>38664.545103012118</v>
      </c>
      <c r="AEG36" s="50">
        <v>38823.492808305658</v>
      </c>
      <c r="AEH36" s="50">
        <v>38983.093938408885</v>
      </c>
      <c r="AEI36" s="50">
        <v>39143.351179512218</v>
      </c>
      <c r="AEJ36" s="50">
        <v>39304.267228850629</v>
      </c>
      <c r="AEK36" s="50">
        <v>39465.844794746954</v>
      </c>
      <c r="AEL36" s="48">
        <v>0</v>
      </c>
      <c r="AEM36" s="48">
        <v>0</v>
      </c>
      <c r="AEN36" s="48">
        <v>0</v>
      </c>
      <c r="AEO36" s="96">
        <v>698792.37792696676</v>
      </c>
      <c r="AEP36" s="96">
        <v>739235.99015592353</v>
      </c>
      <c r="AEQ36" s="96">
        <v>781455.58958991314</v>
      </c>
      <c r="AER36" s="96">
        <v>825520.70275662164</v>
      </c>
      <c r="AES36" s="96">
        <v>871503.41091115144</v>
      </c>
      <c r="AET36" s="96">
        <v>919478.44020695868</v>
      </c>
      <c r="AEU36" s="96">
        <v>969523.25496208773</v>
      </c>
      <c r="AEV36" s="96">
        <v>998073.83142581244</v>
      </c>
      <c r="AEW36" s="96">
        <v>1027465.1669040725</v>
      </c>
      <c r="AEX36" s="96">
        <v>1057722.0201165876</v>
      </c>
      <c r="AEY36" s="96">
        <v>1088869.878879277</v>
      </c>
      <c r="AEZ36" s="96">
        <v>1120934.9815747312</v>
      </c>
      <c r="AFA36" s="96">
        <v>1153944.3392549276</v>
      </c>
      <c r="AFB36" s="96">
        <v>1187925.7583948607</v>
      </c>
      <c r="AFC36" s="96">
        <v>1222907.864316195</v>
      </c>
      <c r="AFD36" s="96">
        <v>1258920.1253007078</v>
      </c>
      <c r="AFE36" s="96">
        <v>1295992.8774138323</v>
      </c>
      <c r="AFF36" s="96">
        <v>1334157.3500591968</v>
      </c>
      <c r="AFG36" s="96">
        <v>1373445.6922857012</v>
      </c>
      <c r="AFH36" s="96">
        <v>1413890.999869281</v>
      </c>
      <c r="AFI36" s="96">
        <v>1455527.3431921839</v>
      </c>
      <c r="AFJ36" s="96">
        <v>1498389.7959432264</v>
      </c>
      <c r="AFK36" s="96">
        <v>1542514.4646632292</v>
      </c>
      <c r="AFL36" s="49">
        <v>0</v>
      </c>
      <c r="AFM36" s="49">
        <v>0</v>
      </c>
      <c r="AFN36" s="49">
        <v>0</v>
      </c>
      <c r="AFO36" s="93">
        <v>338678.46916306386</v>
      </c>
      <c r="AFP36" s="93">
        <v>407453.19769438216</v>
      </c>
      <c r="AFQ36" s="93">
        <v>476787.66046264971</v>
      </c>
      <c r="AFR36" s="93">
        <v>546685.29725568334</v>
      </c>
      <c r="AFS36" s="93">
        <v>617149.56668341474</v>
      </c>
      <c r="AFT36" s="93">
        <v>688183.9462745128</v>
      </c>
      <c r="AFU36" s="93">
        <v>759791.93257348123</v>
      </c>
      <c r="AFV36" s="93">
        <v>762915.39319770399</v>
      </c>
      <c r="AFW36" s="93">
        <v>766051.69418762799</v>
      </c>
      <c r="AFX36" s="93">
        <v>769200.88832925283</v>
      </c>
      <c r="AFY36" s="93">
        <v>772363.02862557839</v>
      </c>
      <c r="AFZ36" s="93">
        <v>775538.16829749651</v>
      </c>
      <c r="AGA36" s="93">
        <v>778726.36078468745</v>
      </c>
      <c r="AGB36" s="93">
        <v>781927.65974651882</v>
      </c>
      <c r="AGC36" s="93">
        <v>785142.11906294851</v>
      </c>
      <c r="AGD36" s="93">
        <v>788369.79283543199</v>
      </c>
      <c r="AGE36" s="93">
        <v>791610.73538783262</v>
      </c>
      <c r="AGF36" s="93">
        <v>794865.00126733619</v>
      </c>
      <c r="AGG36" s="93">
        <v>798132.64524536859</v>
      </c>
      <c r="AGH36" s="93">
        <v>801413.72231851798</v>
      </c>
      <c r="AGI36" s="93">
        <v>804708.28770946024</v>
      </c>
      <c r="AGJ36" s="93">
        <v>808016.39686788851</v>
      </c>
      <c r="AGK36" s="93">
        <v>811338.10547144641</v>
      </c>
      <c r="AGL36" s="49">
        <v>0</v>
      </c>
      <c r="AGM36" s="49">
        <v>0</v>
      </c>
      <c r="AGN36" s="49">
        <v>0</v>
      </c>
      <c r="AGO36" s="49">
        <v>1493851.3794470094</v>
      </c>
      <c r="AGP36" s="49">
        <v>3075684.8012350444</v>
      </c>
      <c r="AGQ36" s="49">
        <v>4749386.615713778</v>
      </c>
      <c r="AGR36" s="49">
        <v>6518995.7671904527</v>
      </c>
      <c r="AGS36" s="49">
        <v>8388709.4109244104</v>
      </c>
      <c r="AGT36" s="49">
        <v>10362888.728613107</v>
      </c>
      <c r="AGU36" s="49">
        <v>12446064.949189007</v>
      </c>
      <c r="AGV36" s="49">
        <v>12812577.38422925</v>
      </c>
      <c r="AGW36" s="49">
        <v>13189882.898494739</v>
      </c>
      <c r="AGX36" s="49">
        <v>13578299.327202031</v>
      </c>
      <c r="AGY36" s="49">
        <v>13978153.865197383</v>
      </c>
      <c r="AGZ36" s="49">
        <v>14389783.34257967</v>
      </c>
      <c r="AHA36" s="49">
        <v>14813534.508439854</v>
      </c>
      <c r="AHB36" s="49">
        <v>15249764.322956027</v>
      </c>
      <c r="AHC36" s="49">
        <v>15698840.258090097</v>
      </c>
      <c r="AHD36" s="49">
        <v>16161140.607139403</v>
      </c>
      <c r="AHE36" s="49">
        <v>16637054.803404015</v>
      </c>
      <c r="AHF36" s="49">
        <v>17126983.748238172</v>
      </c>
      <c r="AHG36" s="49">
        <v>17631340.148762219</v>
      </c>
      <c r="AHH36" s="49">
        <v>18150548.865519457</v>
      </c>
      <c r="AHI36" s="49">
        <v>18685047.270370856</v>
      </c>
      <c r="AHJ36" s="49">
        <v>19235285.614929065</v>
      </c>
      <c r="AHK36" s="49">
        <v>19801727.409842048</v>
      </c>
      <c r="AHL36" s="50">
        <v>0</v>
      </c>
      <c r="AHM36" s="50">
        <v>0</v>
      </c>
      <c r="AHN36" s="50">
        <v>0</v>
      </c>
      <c r="AHO36" s="50">
        <v>597667.88675834821</v>
      </c>
      <c r="AHP36" s="50">
        <v>1200249.729642367</v>
      </c>
      <c r="AHQ36" s="50">
        <v>1807775.8301355466</v>
      </c>
      <c r="AHR36" s="50">
        <v>2420276.6558115701</v>
      </c>
      <c r="AHS36" s="50">
        <v>3037782.8411877947</v>
      </c>
      <c r="AHT36" s="50">
        <v>3660325.1885829475</v>
      </c>
      <c r="AHU36" s="50">
        <v>4287934.6689790506</v>
      </c>
      <c r="AHV36" s="50">
        <v>4305562.1200266443</v>
      </c>
      <c r="AHW36" s="50">
        <v>4323262.0365044335</v>
      </c>
      <c r="AHX36" s="50">
        <v>4341034.7163136033</v>
      </c>
      <c r="AHY36" s="50">
        <v>4358880.4585799947</v>
      </c>
      <c r="AHZ36" s="50">
        <v>4376799.5636591371</v>
      </c>
      <c r="AIA36" s="50">
        <v>4394792.3331413036</v>
      </c>
      <c r="AIB36" s="50">
        <v>4412859.0698565897</v>
      </c>
      <c r="AIC36" s="50">
        <v>4431000.0778800044</v>
      </c>
      <c r="AID36" s="50">
        <v>4449215.662536595</v>
      </c>
      <c r="AIE36" s="50">
        <v>4467506.130406579</v>
      </c>
      <c r="AIF36" s="50">
        <v>4485871.7893305095</v>
      </c>
      <c r="AIG36" s="50">
        <v>4504312.9484144542</v>
      </c>
      <c r="AIH36" s="50">
        <v>4522829.9180351989</v>
      </c>
      <c r="AII36" s="50">
        <v>4541423.0098454673</v>
      </c>
      <c r="AIJ36" s="50">
        <v>4560092.5367791709</v>
      </c>
      <c r="AIK36" s="50">
        <v>4578838.8130566766</v>
      </c>
      <c r="AIL36" s="49">
        <v>0</v>
      </c>
      <c r="AIM36" s="49">
        <v>0</v>
      </c>
      <c r="AIN36" s="49">
        <v>0</v>
      </c>
      <c r="AIO36" s="49">
        <v>276639.14434203872</v>
      </c>
      <c r="AIP36" s="49">
        <v>569571.25948797108</v>
      </c>
      <c r="AIQ36" s="49">
        <v>879516.03994699568</v>
      </c>
      <c r="AIR36" s="49">
        <v>1207221.4383686022</v>
      </c>
      <c r="AIS36" s="49">
        <v>1553464.7057267423</v>
      </c>
      <c r="AIT36" s="49">
        <v>1919053.4682616859</v>
      </c>
      <c r="AIU36" s="49">
        <v>2304826.8424424082</v>
      </c>
      <c r="AIV36" s="49">
        <v>2372699.5155980089</v>
      </c>
      <c r="AIW36" s="49">
        <v>2442570.9071286549</v>
      </c>
      <c r="AIX36" s="49">
        <v>2514499.8754077828</v>
      </c>
      <c r="AIY36" s="49">
        <v>2588547.0120735886</v>
      </c>
      <c r="AIZ36" s="49">
        <v>2664774.6930703083</v>
      </c>
      <c r="AJA36" s="49">
        <v>2743247.131192565</v>
      </c>
      <c r="AJB36" s="49">
        <v>2824030.4301770409</v>
      </c>
      <c r="AJC36" s="49">
        <v>2907192.6403870545</v>
      </c>
      <c r="AJD36" s="49">
        <v>2992803.8161369255</v>
      </c>
      <c r="AJE36" s="49">
        <v>3080936.0747044464</v>
      </c>
      <c r="AJF36" s="49">
        <v>3171663.6570811421</v>
      </c>
      <c r="AJG36" s="49">
        <v>3265062.9905115208</v>
      </c>
      <c r="AJH36" s="49">
        <v>3361212.7528739721</v>
      </c>
      <c r="AJI36" s="49">
        <v>3460193.938957565</v>
      </c>
      <c r="AJJ36" s="49">
        <v>3562089.9286905667</v>
      </c>
      <c r="AJK36" s="49">
        <v>3666986.5573781561</v>
      </c>
      <c r="AJL36" s="50">
        <v>0</v>
      </c>
      <c r="AJM36" s="50">
        <v>0</v>
      </c>
      <c r="AJN36" s="50">
        <v>0</v>
      </c>
      <c r="AJO36" s="50">
        <v>283105.84109605983</v>
      </c>
      <c r="AJP36" s="50">
        <v>568539.34562006872</v>
      </c>
      <c r="AJQ36" s="50">
        <v>856314.86690631195</v>
      </c>
      <c r="AJR36" s="50">
        <v>1146446.8369633758</v>
      </c>
      <c r="AJS36" s="50">
        <v>1438949.7668784298</v>
      </c>
      <c r="AJT36" s="50">
        <v>1733838.2472235025</v>
      </c>
      <c r="AJU36" s="50">
        <v>2031126.9484637608</v>
      </c>
      <c r="AJV36" s="50">
        <v>2039476.7936968317</v>
      </c>
      <c r="AJW36" s="50">
        <v>2047860.9646599947</v>
      </c>
      <c r="AJX36" s="50">
        <v>2056279.6024643383</v>
      </c>
      <c r="AJY36" s="50">
        <v>2064732.8488010499</v>
      </c>
      <c r="AJZ36" s="50">
        <v>2073220.8459438016</v>
      </c>
      <c r="AKA36" s="50">
        <v>2081743.7367511438</v>
      </c>
      <c r="AKB36" s="50">
        <v>2090301.6646689107</v>
      </c>
      <c r="AKC36" s="50">
        <v>2098894.7737326338</v>
      </c>
      <c r="AKD36" s="50">
        <v>2107523.2085699658</v>
      </c>
      <c r="AKE36" s="50">
        <v>2116187.1144031165</v>
      </c>
      <c r="AKF36" s="50">
        <v>2124886.6370512936</v>
      </c>
      <c r="AKG36" s="50">
        <v>2133621.9229331627</v>
      </c>
      <c r="AKH36" s="50">
        <v>2142393.1190693048</v>
      </c>
      <c r="AKI36" s="50">
        <v>2151200.3730846951</v>
      </c>
      <c r="AKJ36" s="50">
        <v>2160043.8332111863</v>
      </c>
      <c r="AKK36" s="50">
        <v>2168923.6482900046</v>
      </c>
      <c r="AKL36" s="51">
        <v>0</v>
      </c>
      <c r="AKM36" s="51">
        <v>0</v>
      </c>
      <c r="AKN36" s="51">
        <v>0</v>
      </c>
      <c r="AKO36" s="51">
        <v>3851646.8066742034</v>
      </c>
      <c r="AKP36" s="51">
        <v>3753261.0108034196</v>
      </c>
      <c r="AKQ36" s="51">
        <v>0</v>
      </c>
      <c r="AKR36" s="51">
        <v>3722572.9370854404</v>
      </c>
      <c r="AKS36" s="51">
        <v>3832195.4786161277</v>
      </c>
      <c r="AKT36" s="51">
        <v>0</v>
      </c>
      <c r="AKU36" s="51">
        <v>0</v>
      </c>
      <c r="AKV36" s="51">
        <v>0</v>
      </c>
      <c r="AKW36" s="51">
        <v>0</v>
      </c>
      <c r="AKX36" s="51">
        <v>0</v>
      </c>
      <c r="AKY36" s="51">
        <v>0</v>
      </c>
      <c r="AKZ36" s="51">
        <v>0</v>
      </c>
      <c r="ALA36" s="51">
        <v>0</v>
      </c>
      <c r="ALB36" s="51">
        <v>0</v>
      </c>
      <c r="ALC36" s="51">
        <v>0</v>
      </c>
      <c r="ALD36" s="51">
        <v>0</v>
      </c>
      <c r="ALE36" s="51">
        <v>0</v>
      </c>
      <c r="ALF36" s="51">
        <v>0</v>
      </c>
      <c r="ALG36" s="51">
        <v>0</v>
      </c>
      <c r="ALH36" s="51">
        <v>0</v>
      </c>
      <c r="ALI36" s="51">
        <v>0</v>
      </c>
      <c r="ALJ36" s="51">
        <v>0</v>
      </c>
      <c r="ALK36" s="51">
        <v>0</v>
      </c>
      <c r="ALL36" s="51">
        <v>0</v>
      </c>
      <c r="ALM36" s="51">
        <v>0</v>
      </c>
      <c r="ALN36" s="51">
        <v>0</v>
      </c>
      <c r="ALO36" s="51">
        <v>1459882.4539186808</v>
      </c>
      <c r="ALP36" s="51">
        <v>1387578.1797709789</v>
      </c>
      <c r="ALQ36" s="51">
        <v>0</v>
      </c>
      <c r="ALR36" s="51">
        <v>1309321.9021758526</v>
      </c>
      <c r="ALS36" s="51">
        <v>1314704.4486738483</v>
      </c>
      <c r="ALT36" s="51">
        <v>0</v>
      </c>
      <c r="ALU36" s="51">
        <v>0</v>
      </c>
      <c r="ALV36" s="51">
        <v>0</v>
      </c>
      <c r="ALW36" s="51">
        <v>0</v>
      </c>
      <c r="ALX36" s="51">
        <v>0</v>
      </c>
      <c r="ALY36" s="51">
        <v>0</v>
      </c>
      <c r="ALZ36" s="51">
        <v>0</v>
      </c>
      <c r="AMA36" s="51">
        <v>0</v>
      </c>
      <c r="AMB36" s="51">
        <v>0</v>
      </c>
      <c r="AMC36" s="51">
        <v>0</v>
      </c>
      <c r="AMD36" s="51">
        <v>0</v>
      </c>
      <c r="AME36" s="51">
        <v>0</v>
      </c>
      <c r="AMF36" s="51">
        <v>0</v>
      </c>
      <c r="AMG36" s="51">
        <v>0</v>
      </c>
      <c r="AMH36" s="51">
        <v>0</v>
      </c>
      <c r="AMI36" s="51">
        <v>0</v>
      </c>
      <c r="AMJ36" s="51">
        <v>0</v>
      </c>
      <c r="AMK36" s="51">
        <v>0</v>
      </c>
      <c r="AML36" s="50">
        <v>0</v>
      </c>
      <c r="AMM36" s="50">
        <v>0</v>
      </c>
      <c r="AMN36" s="50">
        <v>0</v>
      </c>
      <c r="AMO36" s="50">
        <v>3851646.8066742034</v>
      </c>
      <c r="AMP36" s="50">
        <v>3753261.0108034196</v>
      </c>
      <c r="AMQ36" s="50">
        <v>0</v>
      </c>
      <c r="AMR36" s="50">
        <v>3722572.9370854404</v>
      </c>
      <c r="AMS36" s="50">
        <v>3832195.4786161277</v>
      </c>
      <c r="AMT36" s="50">
        <v>0</v>
      </c>
      <c r="AMU36" s="50">
        <v>4061220.1377256457</v>
      </c>
      <c r="AMV36" s="50">
        <v>4180815.181459472</v>
      </c>
      <c r="AMW36" s="50">
        <v>0</v>
      </c>
      <c r="AMX36" s="50">
        <v>4430674.5054622842</v>
      </c>
      <c r="AMY36" s="50">
        <v>4561149.2626242675</v>
      </c>
      <c r="AMZ36" s="50">
        <v>0</v>
      </c>
      <c r="ANA36" s="50">
        <v>4833738.6075178599</v>
      </c>
      <c r="ANB36" s="50">
        <v>4976082.8194934558</v>
      </c>
      <c r="ANC36" s="50">
        <v>0</v>
      </c>
      <c r="AND36" s="50">
        <v>5273469.9642240712</v>
      </c>
      <c r="ANE36" s="50">
        <v>5428763.4104329702</v>
      </c>
      <c r="ANF36" s="50">
        <v>0</v>
      </c>
      <c r="ANG36" s="50">
        <v>5753204.2424308266</v>
      </c>
      <c r="ANH36" s="50">
        <v>5922624.9312015846</v>
      </c>
      <c r="ANI36" s="50">
        <v>0</v>
      </c>
      <c r="ANJ36" s="50">
        <v>6276580.5588492136</v>
      </c>
      <c r="ANK36" s="50">
        <v>6461413.6634281818</v>
      </c>
      <c r="ANL36" s="50">
        <v>0</v>
      </c>
      <c r="ANM36" s="50">
        <v>0</v>
      </c>
      <c r="ANN36" s="50">
        <v>0</v>
      </c>
      <c r="ANO36" s="50">
        <v>1459882.4539186808</v>
      </c>
      <c r="ANP36" s="50">
        <v>1387578.1797709789</v>
      </c>
      <c r="ANQ36" s="50">
        <v>0</v>
      </c>
      <c r="ANR36" s="50">
        <v>1309321.9021758526</v>
      </c>
      <c r="ANS36" s="50">
        <v>1314704.4486738483</v>
      </c>
      <c r="ANT36" s="50">
        <v>0</v>
      </c>
      <c r="ANU36" s="50">
        <v>1325536.0146446554</v>
      </c>
      <c r="ANV36" s="50">
        <v>1330985.2164198156</v>
      </c>
      <c r="ANW36" s="50">
        <v>0</v>
      </c>
      <c r="ANX36" s="50">
        <v>1341950.9161193655</v>
      </c>
      <c r="ANY36" s="50">
        <v>1347467.5986036628</v>
      </c>
      <c r="ANZ36" s="50">
        <v>0</v>
      </c>
      <c r="AOA36" s="50">
        <v>1358569.0930897603</v>
      </c>
      <c r="AOB36" s="50">
        <v>1364154.0919369829</v>
      </c>
      <c r="AOC36" s="50">
        <v>0</v>
      </c>
      <c r="AOD36" s="50">
        <v>1375393.0628372992</v>
      </c>
      <c r="AOE36" s="50">
        <v>1381047.2240496336</v>
      </c>
      <c r="AOF36" s="50">
        <v>0</v>
      </c>
      <c r="AOG36" s="50">
        <v>1392425.3738164366</v>
      </c>
      <c r="AOH36" s="50">
        <v>1398149.5538726179</v>
      </c>
      <c r="AOI36" s="50">
        <v>0</v>
      </c>
      <c r="AOJ36" s="50">
        <v>1409668.6060406559</v>
      </c>
      <c r="AOK36" s="50">
        <v>1415463.6720257043</v>
      </c>
      <c r="AOL36" s="52">
        <v>30379</v>
      </c>
      <c r="AOM36" s="53">
        <v>21569.09</v>
      </c>
      <c r="AON36" s="52">
        <v>22204.257800407249</v>
      </c>
      <c r="AOO36" s="52">
        <v>22858.130058660157</v>
      </c>
      <c r="AOP36" s="52">
        <v>23531.257584707015</v>
      </c>
      <c r="AOQ36" s="52">
        <v>24224.207408779093</v>
      </c>
      <c r="AOR36" s="52">
        <v>24937.563259046456</v>
      </c>
      <c r="AOS36" s="52">
        <v>25671.926053339826</v>
      </c>
      <c r="AOT36" s="52">
        <v>26427.914405352705</v>
      </c>
      <c r="AOU36" s="52">
        <v>27206.165145750143</v>
      </c>
      <c r="AOV36" s="52">
        <v>28007.333858623173</v>
      </c>
      <c r="AOW36" s="52">
        <v>28832.095433740771</v>
      </c>
      <c r="AOX36" s="52">
        <v>29681.144635064567</v>
      </c>
      <c r="AOY36" s="52">
        <v>30555.196686005216</v>
      </c>
      <c r="AOZ36" s="52">
        <v>31454.987871913425</v>
      </c>
      <c r="APA36" s="52">
        <v>32381.276160313166</v>
      </c>
      <c r="APB36" s="52">
        <v>33334.841839399574</v>
      </c>
      <c r="APC36" s="52">
        <v>34316.488175339342</v>
      </c>
      <c r="APD36" s="52">
        <v>35327.042088927337</v>
      </c>
      <c r="APE36" s="52">
        <v>36367.354852169476</v>
      </c>
      <c r="APF36" s="52">
        <v>37438.302805378553</v>
      </c>
      <c r="APG36" s="52">
        <v>38540.788095387215</v>
      </c>
      <c r="APH36" s="52">
        <v>39675.739435499803</v>
      </c>
      <c r="API36" s="52">
        <v>40844.112887823365</v>
      </c>
      <c r="APJ36" s="52">
        <v>42046.892668636749</v>
      </c>
      <c r="APK36" s="52">
        <v>43285.091977476288</v>
      </c>
      <c r="APL36" s="52">
        <v>44559.753850636407</v>
      </c>
      <c r="APM36" s="54">
        <v>8809.91</v>
      </c>
      <c r="APN36" s="52">
        <v>8846.1270297001483</v>
      </c>
      <c r="APO36" s="52">
        <v>8882.4929455115398</v>
      </c>
      <c r="APP36" s="52">
        <v>8919.0083594963526</v>
      </c>
      <c r="APQ36" s="52">
        <v>8955.6738862329203</v>
      </c>
      <c r="APR36" s="52">
        <v>8992.4901428260673</v>
      </c>
      <c r="APS36" s="52">
        <v>9029.4577489175063</v>
      </c>
      <c r="APT36" s="52">
        <v>9066.5773266962551</v>
      </c>
      <c r="APU36" s="52">
        <v>9103.8495009091184</v>
      </c>
      <c r="APV36" s="52">
        <v>9141.2748988711974</v>
      </c>
      <c r="APW36" s="52">
        <v>9178.8541504764507</v>
      </c>
      <c r="APX36" s="52">
        <v>9216.5878882082925</v>
      </c>
      <c r="APY36" s="52">
        <v>9254.4767471502419</v>
      </c>
      <c r="APZ36" s="52">
        <v>9292.5213649966063</v>
      </c>
      <c r="AQA36" s="52">
        <v>9330.7223820632207</v>
      </c>
      <c r="AQB36" s="52">
        <v>9369.0804412982216</v>
      </c>
      <c r="AQC36" s="52">
        <v>9407.5961882928641</v>
      </c>
      <c r="AQD36" s="52">
        <v>9446.2702712923965</v>
      </c>
      <c r="AQE36" s="52">
        <v>9485.103341206961</v>
      </c>
      <c r="AQF36" s="52">
        <v>9524.0960516225568</v>
      </c>
      <c r="AQG36" s="52">
        <v>9563.2490588120381</v>
      </c>
      <c r="AQH36" s="52">
        <v>9602.5630217461548</v>
      </c>
      <c r="AQI36" s="52">
        <v>9642.0386021046525</v>
      </c>
      <c r="AQJ36" s="52">
        <v>9681.6764642873986</v>
      </c>
      <c r="AQK36" s="52">
        <v>9721.4772754255737</v>
      </c>
      <c r="AQL36" s="52">
        <v>9761.4417053928955</v>
      </c>
      <c r="AQM36" s="52">
        <v>911</v>
      </c>
      <c r="AQN36" s="55">
        <v>646.80999999999995</v>
      </c>
      <c r="AQO36" s="56">
        <v>665.85729800753825</v>
      </c>
      <c r="AQP36" s="56">
        <v>685.46550194013639</v>
      </c>
      <c r="AQQ36" s="56">
        <v>705.65112938767209</v>
      </c>
      <c r="AQR36" s="56">
        <v>726.43118435095801</v>
      </c>
      <c r="AQS36" s="56">
        <v>747.82317156559861</v>
      </c>
      <c r="AQT36" s="56">
        <v>769.84511124765731</v>
      </c>
      <c r="AQU36" s="56">
        <v>792.51555427355459</v>
      </c>
      <c r="AQV36" s="56">
        <v>815.85359780698445</v>
      </c>
      <c r="AQW36" s="56">
        <v>839.87890138601369</v>
      </c>
      <c r="AQX36" s="56">
        <v>864.61170348391454</v>
      </c>
      <c r="AQY36" s="56">
        <v>890.07283855768185</v>
      </c>
      <c r="AQZ36" s="56">
        <v>916.28375459859603</v>
      </c>
      <c r="ARA36" s="56">
        <v>943.26653119961566</v>
      </c>
      <c r="ARB36" s="56">
        <v>971.04389815482045</v>
      </c>
      <c r="ARC36" s="56">
        <v>999.6392546065706</v>
      </c>
      <c r="ARD36" s="56">
        <v>1029.0766887565139</v>
      </c>
      <c r="ARE36" s="56">
        <v>1059.3809981570428</v>
      </c>
      <c r="ARF36" s="56">
        <v>1090.5777106002959</v>
      </c>
      <c r="ARG36" s="56">
        <v>1122.6931056223002</v>
      </c>
      <c r="ARH36" s="56">
        <v>1155.7542366403684</v>
      </c>
      <c r="ARI36" s="56">
        <v>1189.7889537423985</v>
      </c>
      <c r="ARJ36" s="56">
        <v>1224.8259271472757</v>
      </c>
      <c r="ARK36" s="56">
        <v>1260.894671356137</v>
      </c>
      <c r="ARL36" s="56">
        <v>1298.0255700148425</v>
      </c>
      <c r="ARM36" s="56">
        <v>1336.2499015086003</v>
      </c>
      <c r="ARN36" s="55">
        <v>264.19</v>
      </c>
      <c r="ARO36" s="56">
        <v>265.27606978691972</v>
      </c>
      <c r="ARP36" s="56">
        <v>266.36660434382344</v>
      </c>
      <c r="ARQ36" s="56">
        <v>267.46162202512187</v>
      </c>
      <c r="ARR36" s="56">
        <v>268.56114126067973</v>
      </c>
      <c r="ARS36" s="56">
        <v>269.66518055612585</v>
      </c>
      <c r="ART36" s="56">
        <v>270.77375849316462</v>
      </c>
      <c r="ARU36" s="56">
        <v>271.8868937298887</v>
      </c>
      <c r="ARV36" s="56">
        <v>273.00460500109313</v>
      </c>
      <c r="ARW36" s="56">
        <v>274.12691111859056</v>
      </c>
      <c r="ARX36" s="56">
        <v>275.25383097152798</v>
      </c>
      <c r="ARY36" s="56">
        <v>276.38538352670452</v>
      </c>
      <c r="ARZ36" s="56">
        <v>277.52158782889074</v>
      </c>
      <c r="ASA36" s="56">
        <v>278.66246300114915</v>
      </c>
      <c r="ASB36" s="56">
        <v>279.80802824515609</v>
      </c>
      <c r="ASC36" s="56">
        <v>280.95830284152481</v>
      </c>
      <c r="ASD36" s="56">
        <v>282.11330615013009</v>
      </c>
      <c r="ASE36" s="56">
        <v>283.27305761043402</v>
      </c>
      <c r="ASF36" s="56">
        <v>284.43757674181319</v>
      </c>
      <c r="ASG36" s="56">
        <v>285.60688314388727</v>
      </c>
      <c r="ASH36" s="56">
        <v>286.78099649684873</v>
      </c>
      <c r="ASI36" s="56">
        <v>287.95993656179428</v>
      </c>
      <c r="ASJ36" s="56">
        <v>289.14372318105728</v>
      </c>
      <c r="ASK36" s="56">
        <v>290.3323762785418</v>
      </c>
      <c r="ASL36" s="56">
        <v>291.52591586005792</v>
      </c>
      <c r="ASM36" s="56">
        <v>292.72436201365844</v>
      </c>
      <c r="ASN36" s="57">
        <v>0.5</v>
      </c>
      <c r="ASO36" s="56">
        <v>21569.09</v>
      </c>
      <c r="ASP36" s="56">
        <v>22204.257800407249</v>
      </c>
      <c r="ASQ36" s="56">
        <v>22858.130058660157</v>
      </c>
      <c r="ASR36" s="59">
        <v>20169.649358320297</v>
      </c>
      <c r="ASS36" s="59">
        <v>17303.005291985068</v>
      </c>
      <c r="AST36" s="59">
        <v>14250.036148026546</v>
      </c>
      <c r="ASU36" s="59">
        <v>11002.254022859925</v>
      </c>
      <c r="ASV36" s="59">
        <v>7550.8326872436301</v>
      </c>
      <c r="ASW36" s="59">
        <v>3886.595020821449</v>
      </c>
      <c r="ASX36" s="59">
        <v>0</v>
      </c>
      <c r="ASY36" s="56">
        <v>0</v>
      </c>
      <c r="ASZ36" s="56">
        <v>0</v>
      </c>
      <c r="ATA36" s="56">
        <v>0</v>
      </c>
      <c r="ATB36" s="56">
        <v>0</v>
      </c>
      <c r="ATC36" s="56">
        <v>0</v>
      </c>
      <c r="ATD36" s="59">
        <v>0</v>
      </c>
      <c r="ATE36" s="56">
        <v>0</v>
      </c>
      <c r="ATF36" s="56">
        <v>0</v>
      </c>
      <c r="ATG36" s="56">
        <v>0</v>
      </c>
      <c r="ATH36" s="56">
        <v>0</v>
      </c>
      <c r="ATI36" s="56">
        <v>0</v>
      </c>
      <c r="ATJ36" s="56">
        <v>0</v>
      </c>
      <c r="ATK36" s="56">
        <v>0</v>
      </c>
      <c r="ATL36" s="56">
        <v>0</v>
      </c>
      <c r="ATM36" s="56">
        <v>0</v>
      </c>
      <c r="ATN36" s="56">
        <v>0</v>
      </c>
      <c r="ATO36" s="56">
        <v>8809.91</v>
      </c>
      <c r="ATP36" s="56">
        <v>8846.1270297001483</v>
      </c>
      <c r="ATQ36" s="56">
        <v>8882.4929455115398</v>
      </c>
      <c r="ATR36" s="59">
        <v>7644.8643081397304</v>
      </c>
      <c r="ATS36" s="59">
        <v>6396.9099187378006</v>
      </c>
      <c r="ATT36" s="59">
        <v>5138.5657959006094</v>
      </c>
      <c r="ATU36" s="59">
        <v>3869.7676066789309</v>
      </c>
      <c r="ATV36" s="59">
        <v>2590.4506647703583</v>
      </c>
      <c r="ATW36" s="59">
        <v>1300.5499287013026</v>
      </c>
      <c r="ATX36" s="59">
        <v>0</v>
      </c>
      <c r="ATY36" s="56">
        <v>0</v>
      </c>
      <c r="ATZ36" s="56">
        <v>0</v>
      </c>
      <c r="AUA36" s="56">
        <v>0</v>
      </c>
      <c r="AUB36" s="56">
        <v>0</v>
      </c>
      <c r="AUC36" s="56">
        <v>0</v>
      </c>
      <c r="AUD36" s="59">
        <v>0</v>
      </c>
      <c r="AUE36" s="56">
        <v>0</v>
      </c>
      <c r="AUF36" s="56">
        <v>0</v>
      </c>
      <c r="AUG36" s="56">
        <v>0</v>
      </c>
      <c r="AUH36" s="56">
        <v>0</v>
      </c>
      <c r="AUI36" s="56">
        <v>0</v>
      </c>
      <c r="AUJ36" s="56">
        <v>0</v>
      </c>
      <c r="AUK36" s="56">
        <v>0</v>
      </c>
      <c r="AUL36" s="56">
        <v>0</v>
      </c>
      <c r="AUM36" s="56">
        <v>0</v>
      </c>
      <c r="AUN36" s="56">
        <v>0</v>
      </c>
      <c r="AUO36" s="58">
        <v>0.5</v>
      </c>
      <c r="AUP36" s="56">
        <v>646.80999999999995</v>
      </c>
      <c r="AUQ36" s="56">
        <v>665.85729800753825</v>
      </c>
      <c r="AUR36" s="56">
        <v>685.46550194013639</v>
      </c>
      <c r="AUS36" s="59">
        <v>604.84382518943323</v>
      </c>
      <c r="AUT36" s="59">
        <v>518.87941739354142</v>
      </c>
      <c r="AUU36" s="59">
        <v>427.32752660891344</v>
      </c>
      <c r="AUV36" s="59">
        <v>329.93361910613885</v>
      </c>
      <c r="AUW36" s="59">
        <v>226.43301550672987</v>
      </c>
      <c r="AUX36" s="59">
        <v>116.55051397242634</v>
      </c>
      <c r="AUY36" s="59">
        <v>0</v>
      </c>
      <c r="AUZ36" s="56">
        <v>0</v>
      </c>
      <c r="AVA36" s="56">
        <v>0</v>
      </c>
      <c r="AVB36" s="56">
        <v>0</v>
      </c>
      <c r="AVC36" s="56">
        <v>0</v>
      </c>
      <c r="AVD36" s="56">
        <v>0</v>
      </c>
      <c r="AVE36" s="59">
        <v>0</v>
      </c>
      <c r="AVF36" s="56">
        <v>0</v>
      </c>
      <c r="AVG36" s="56">
        <v>0</v>
      </c>
      <c r="AVH36" s="56">
        <v>0</v>
      </c>
      <c r="AVI36" s="56">
        <v>0</v>
      </c>
      <c r="AVJ36" s="56">
        <v>0</v>
      </c>
      <c r="AVK36" s="56">
        <v>0</v>
      </c>
      <c r="AVL36" s="56">
        <v>0</v>
      </c>
      <c r="AVM36" s="56">
        <v>0</v>
      </c>
      <c r="AVN36" s="56">
        <v>0</v>
      </c>
      <c r="AVO36" s="56">
        <v>0</v>
      </c>
      <c r="AVP36" s="56">
        <v>264.19</v>
      </c>
      <c r="AVQ36" s="56">
        <v>265.27606978691972</v>
      </c>
      <c r="AVR36" s="56">
        <v>266.36660434382344</v>
      </c>
      <c r="AVS36" s="59">
        <v>229.25281887867587</v>
      </c>
      <c r="AVT36" s="59">
        <v>191.82938661477124</v>
      </c>
      <c r="AVU36" s="59">
        <v>154.09438888921477</v>
      </c>
      <c r="AVV36" s="59">
        <v>116.04589649707054</v>
      </c>
      <c r="AVW36" s="59">
        <v>77.681969637111052</v>
      </c>
      <c r="AVX36" s="59">
        <v>39.000657857299018</v>
      </c>
      <c r="AVY36" s="59">
        <v>0</v>
      </c>
      <c r="AVZ36" s="56">
        <v>0</v>
      </c>
      <c r="AWA36" s="56">
        <v>0</v>
      </c>
      <c r="AWB36" s="56">
        <v>0</v>
      </c>
      <c r="AWC36" s="56">
        <v>0</v>
      </c>
      <c r="AWD36" s="56">
        <v>0</v>
      </c>
      <c r="AWE36" s="59">
        <v>0</v>
      </c>
      <c r="AWF36" s="56">
        <v>0</v>
      </c>
      <c r="AWG36" s="56">
        <v>0</v>
      </c>
      <c r="AWH36" s="56">
        <v>0</v>
      </c>
      <c r="AWI36" s="56">
        <v>0</v>
      </c>
      <c r="AWJ36" s="56">
        <v>0</v>
      </c>
      <c r="AWK36" s="56">
        <v>0</v>
      </c>
      <c r="AWL36" s="56">
        <v>0</v>
      </c>
      <c r="AWM36" s="56">
        <v>0</v>
      </c>
      <c r="AWN36" s="56">
        <v>0</v>
      </c>
      <c r="AWO36" s="56">
        <v>0</v>
      </c>
      <c r="AWP36" s="57">
        <v>0.76</v>
      </c>
      <c r="AWQ36" s="56">
        <v>21569.09</v>
      </c>
      <c r="AWR36" s="56">
        <v>22204.257800407249</v>
      </c>
      <c r="AWS36" s="56">
        <v>22858.130058660157</v>
      </c>
      <c r="AWT36" s="59">
        <v>6644.1197886231566</v>
      </c>
      <c r="AWU36" s="56">
        <v>6839.7762095376265</v>
      </c>
      <c r="AWV36" s="56">
        <v>7041.1943319660577</v>
      </c>
      <c r="AWW36" s="56">
        <v>7248.5438268253629</v>
      </c>
      <c r="AWX36" s="56">
        <v>7461.9993615113517</v>
      </c>
      <c r="AWY36" s="56">
        <v>7681.7407470353346</v>
      </c>
      <c r="AWZ36" s="56">
        <v>7907.9530894936015</v>
      </c>
      <c r="AXA36" s="56">
        <v>8140.8269459973944</v>
      </c>
      <c r="AXB36" s="56">
        <v>8380.5584851947006</v>
      </c>
      <c r="AXC36" s="56">
        <v>8627.3496525191204</v>
      </c>
      <c r="AXD36" s="56">
        <v>8881.4083403049663</v>
      </c>
      <c r="AXE36" s="56">
        <v>9142.9485629119517</v>
      </c>
      <c r="AXF36" s="56">
        <v>9412.1906370069391</v>
      </c>
      <c r="AXG36" s="56">
        <v>9689.3613671546373</v>
      </c>
      <c r="AXH36" s="56">
        <v>9974.6942368736018</v>
      </c>
      <c r="AXI36" s="56">
        <v>10268.429605318441</v>
      </c>
      <c r="AXJ36" s="56">
        <v>10570.814909753944</v>
      </c>
      <c r="AXK36" s="56">
        <v>10882.104873991684</v>
      </c>
      <c r="AXL36" s="56">
        <v>11202.56172296465</v>
      </c>
      <c r="AXM36" s="56">
        <v>11532.455403620716</v>
      </c>
      <c r="AXN36" s="56">
        <v>11872.063812320965</v>
      </c>
      <c r="AXO36" s="56">
        <v>12221.673028934481</v>
      </c>
      <c r="AXP36" s="56">
        <v>12581.577557826749</v>
      </c>
      <c r="AXQ36" s="56">
        <v>8809.91</v>
      </c>
      <c r="AXR36" s="56">
        <v>8846.1270297001483</v>
      </c>
      <c r="AXS36" s="56">
        <v>8882.4929455115398</v>
      </c>
      <c r="AXT36" s="59">
        <v>2518.308242681323</v>
      </c>
      <c r="AXU36" s="56">
        <v>2528.6608619951776</v>
      </c>
      <c r="AXV36" s="56">
        <v>2539.0560403273603</v>
      </c>
      <c r="AXW36" s="56">
        <v>2549.4939526355311</v>
      </c>
      <c r="AXX36" s="56">
        <v>2559.9747745965897</v>
      </c>
      <c r="AXY36" s="56">
        <v>2570.4986826096333</v>
      </c>
      <c r="AXZ36" s="56">
        <v>2581.0658537989261</v>
      </c>
      <c r="AYA36" s="56">
        <v>2591.6764660168801</v>
      </c>
      <c r="AYB36" s="56">
        <v>2602.3306978470473</v>
      </c>
      <c r="AYC36" s="56">
        <v>2613.0287286071271</v>
      </c>
      <c r="AYD36" s="56">
        <v>2623.7707383519828</v>
      </c>
      <c r="AYE36" s="56">
        <v>2634.5569078766739</v>
      </c>
      <c r="AYF36" s="56">
        <v>2645.3874187194979</v>
      </c>
      <c r="AYG36" s="56">
        <v>2656.262453165044</v>
      </c>
      <c r="AYH36" s="56">
        <v>2667.1821942472648</v>
      </c>
      <c r="AYI36" s="56">
        <v>2678.1468257525535</v>
      </c>
      <c r="AYJ36" s="56">
        <v>2689.1565322228394</v>
      </c>
      <c r="AYK36" s="56">
        <v>2700.211498958693</v>
      </c>
      <c r="AYL36" s="56">
        <v>2711.3119120224437</v>
      </c>
      <c r="AYM36" s="56">
        <v>2722.4579582413135</v>
      </c>
      <c r="AYN36" s="56">
        <v>2733.6498252105594</v>
      </c>
      <c r="AYO36" s="56">
        <v>2744.8877012966327</v>
      </c>
      <c r="AYP36" s="56">
        <v>2756.1717756403468</v>
      </c>
      <c r="AYQ36" s="60">
        <v>0.76</v>
      </c>
      <c r="AYR36" s="56">
        <v>646.80999999999995</v>
      </c>
      <c r="AYS36" s="56">
        <v>665.85729800753825</v>
      </c>
      <c r="AYT36" s="56">
        <v>685.46550194013639</v>
      </c>
      <c r="AYU36" s="59">
        <v>199.24267182710742</v>
      </c>
      <c r="AYV36" s="56">
        <v>205.1099814637999</v>
      </c>
      <c r="AYW36" s="56">
        <v>211.15007197146315</v>
      </c>
      <c r="AYX36" s="56">
        <v>217.36803141110323</v>
      </c>
      <c r="AYY36" s="56">
        <v>223.76909767723893</v>
      </c>
      <c r="AYZ36" s="56">
        <v>230.35866291020739</v>
      </c>
      <c r="AZA36" s="56">
        <v>237.14227803840387</v>
      </c>
      <c r="AZB36" s="56">
        <v>244.12565745428174</v>
      </c>
      <c r="AZC36" s="56">
        <v>251.31468382805133</v>
      </c>
      <c r="AZD36" s="56">
        <v>258.71541306313298</v>
      </c>
      <c r="AZE36" s="56">
        <v>266.33407939753852</v>
      </c>
      <c r="AZF36" s="56">
        <v>274.17710065547874</v>
      </c>
      <c r="AZG36" s="56">
        <v>282.25108365361996</v>
      </c>
      <c r="AZH36" s="56">
        <v>290.56282976654512</v>
      </c>
      <c r="AZI36" s="56">
        <v>299.1193406561062</v>
      </c>
      <c r="AZJ36" s="56">
        <v>307.9278241694953</v>
      </c>
      <c r="AZK36" s="56">
        <v>316.99570041100242</v>
      </c>
      <c r="AZL36" s="56">
        <v>326.33060799257458</v>
      </c>
      <c r="AZM36" s="56">
        <v>335.94041046844194</v>
      </c>
      <c r="AZN36" s="56">
        <v>345.83320295923079</v>
      </c>
      <c r="AZO36" s="56">
        <v>356.01731897114456</v>
      </c>
      <c r="AZP36" s="56">
        <v>366.5013374159555</v>
      </c>
      <c r="AZQ36" s="56">
        <v>377.29408983772242</v>
      </c>
      <c r="AZR36" s="56">
        <v>264.19</v>
      </c>
      <c r="AZS36" s="56">
        <v>265.27606978691972</v>
      </c>
      <c r="AZT36" s="56">
        <v>266.36660434382344</v>
      </c>
      <c r="AZU36" s="59">
        <v>75.518575630622649</v>
      </c>
      <c r="AZV36" s="56">
        <v>75.829028120662514</v>
      </c>
      <c r="AZW36" s="56">
        <v>76.140756862906116</v>
      </c>
      <c r="AZX36" s="56">
        <v>76.453767103952359</v>
      </c>
      <c r="AZY36" s="56">
        <v>76.76806411196857</v>
      </c>
      <c r="AZZ36" s="56">
        <v>77.083653176779237</v>
      </c>
      <c r="BAA36" s="56">
        <v>77.400539609954976</v>
      </c>
      <c r="BAB36" s="56">
        <v>77.718728744902009</v>
      </c>
      <c r="BAC36" s="56">
        <v>78.038225936951861</v>
      </c>
      <c r="BAD36" s="56">
        <v>78.359036563451497</v>
      </c>
      <c r="BAE36" s="56">
        <v>78.681166023853876</v>
      </c>
      <c r="BAF36" s="56">
        <v>79.004619739808774</v>
      </c>
      <c r="BAG36" s="56">
        <v>79.32940315525407</v>
      </c>
      <c r="BAH36" s="56">
        <v>79.65552173650731</v>
      </c>
      <c r="BAI36" s="56">
        <v>79.982980972357836</v>
      </c>
      <c r="BAJ36" s="56">
        <v>80.311786374159013</v>
      </c>
      <c r="BAK36" s="56">
        <v>80.64194347592111</v>
      </c>
      <c r="BAL36" s="56">
        <v>80.973457834404343</v>
      </c>
      <c r="BAM36" s="56">
        <v>81.306335029212505</v>
      </c>
      <c r="BAN36" s="56">
        <v>81.640580662886762</v>
      </c>
      <c r="BAO36" s="56">
        <v>81.976200361000039</v>
      </c>
      <c r="BAP36" s="56">
        <v>82.31319977225165</v>
      </c>
      <c r="BAQ36" s="56">
        <v>82.651584568562384</v>
      </c>
      <c r="BAR36" s="57">
        <v>0.76</v>
      </c>
      <c r="BAS36" s="56">
        <v>21569.09</v>
      </c>
      <c r="BAT36" s="56">
        <v>22204.257800407249</v>
      </c>
      <c r="BAU36" s="56">
        <v>22858.130058660157</v>
      </c>
      <c r="BAV36" s="56">
        <v>5694.9598188198479</v>
      </c>
      <c r="BAW36" s="56">
        <v>4885.5544353840187</v>
      </c>
      <c r="BAX36" s="56">
        <v>4023.5396182663185</v>
      </c>
      <c r="BAY36" s="56">
        <v>3106.5187829251554</v>
      </c>
      <c r="BAZ36" s="56">
        <v>2131.9998175746719</v>
      </c>
      <c r="BBA36" s="56">
        <v>1097.391535290762</v>
      </c>
      <c r="BBB36" s="56">
        <v>0</v>
      </c>
      <c r="BBC36" s="56">
        <v>0</v>
      </c>
      <c r="BBD36" s="56">
        <v>0</v>
      </c>
      <c r="BBE36" s="56">
        <v>0</v>
      </c>
      <c r="BBF36" s="56">
        <v>0</v>
      </c>
      <c r="BBG36" s="56">
        <v>0</v>
      </c>
      <c r="BBH36" s="56">
        <v>0</v>
      </c>
      <c r="BBI36" s="55">
        <v>0</v>
      </c>
      <c r="BBJ36" s="55">
        <v>0</v>
      </c>
      <c r="BBK36" s="55">
        <v>0</v>
      </c>
      <c r="BBL36" s="55">
        <v>0</v>
      </c>
      <c r="BBM36" s="55">
        <v>0</v>
      </c>
      <c r="BBN36" s="55">
        <v>0</v>
      </c>
      <c r="BBO36" s="55">
        <v>0</v>
      </c>
      <c r="BBP36" s="55">
        <v>0</v>
      </c>
      <c r="BBQ36" s="55">
        <v>0</v>
      </c>
      <c r="BBR36" s="55">
        <v>0</v>
      </c>
      <c r="BBS36" s="56">
        <v>8809.91</v>
      </c>
      <c r="BBT36" s="56">
        <v>8846.1270297001483</v>
      </c>
      <c r="BBU36" s="56">
        <v>8882.4929455115398</v>
      </c>
      <c r="BBV36" s="56">
        <v>2158.5499222982767</v>
      </c>
      <c r="BBW36" s="56">
        <v>1806.1863299965555</v>
      </c>
      <c r="BBX36" s="56">
        <v>1450.8891659013486</v>
      </c>
      <c r="BBY36" s="56">
        <v>1092.6402654152275</v>
      </c>
      <c r="BBZ36" s="56">
        <v>731.42136417045413</v>
      </c>
      <c r="BCA36" s="56">
        <v>367.21409751566188</v>
      </c>
      <c r="BCB36" s="56">
        <v>0</v>
      </c>
      <c r="BCC36" s="56">
        <v>0</v>
      </c>
      <c r="BCD36" s="56">
        <v>0</v>
      </c>
      <c r="BCE36" s="56">
        <v>0</v>
      </c>
      <c r="BCF36" s="56">
        <v>0</v>
      </c>
      <c r="BCG36" s="56">
        <v>0</v>
      </c>
      <c r="BCH36" s="59">
        <v>0</v>
      </c>
      <c r="BCI36" s="55">
        <v>0</v>
      </c>
      <c r="BCJ36" s="55">
        <v>0</v>
      </c>
      <c r="BCK36" s="55">
        <v>0</v>
      </c>
      <c r="BCL36" s="55">
        <v>0</v>
      </c>
      <c r="BCM36" s="55">
        <v>0</v>
      </c>
      <c r="BCN36" s="55">
        <v>0</v>
      </c>
      <c r="BCO36" s="55">
        <v>0</v>
      </c>
      <c r="BCP36" s="55">
        <v>0</v>
      </c>
      <c r="BCQ36" s="55">
        <v>0</v>
      </c>
      <c r="BCR36" s="55">
        <v>0</v>
      </c>
      <c r="BCS36" s="57">
        <v>0.76</v>
      </c>
      <c r="BCT36" s="56">
        <v>646.80999999999995</v>
      </c>
      <c r="BCU36" s="56">
        <v>665.85729800753825</v>
      </c>
      <c r="BCV36" s="56">
        <v>685.46550194013639</v>
      </c>
      <c r="BCW36" s="56">
        <v>170.77943299466349</v>
      </c>
      <c r="BCX36" s="56">
        <v>146.50712961699992</v>
      </c>
      <c r="BCY36" s="56">
        <v>120.65718398369322</v>
      </c>
      <c r="BCZ36" s="56">
        <v>93.157727747615667</v>
      </c>
      <c r="BDA36" s="56">
        <v>63.93402790778255</v>
      </c>
      <c r="BDB36" s="56">
        <v>32.908380415743913</v>
      </c>
      <c r="BDC36" s="56">
        <v>0</v>
      </c>
      <c r="BDD36" s="56">
        <v>0</v>
      </c>
      <c r="BDE36" s="56">
        <v>0</v>
      </c>
      <c r="BDF36" s="56">
        <v>0</v>
      </c>
      <c r="BDG36" s="56">
        <v>0</v>
      </c>
      <c r="BDH36" s="56">
        <v>0</v>
      </c>
      <c r="BDI36" s="59">
        <v>0</v>
      </c>
      <c r="BDJ36" s="55">
        <v>0</v>
      </c>
      <c r="BDK36" s="55">
        <v>0</v>
      </c>
      <c r="BDL36" s="55">
        <v>0</v>
      </c>
      <c r="BDM36" s="55">
        <v>0</v>
      </c>
      <c r="BDN36" s="55">
        <v>0</v>
      </c>
      <c r="BDO36" s="55">
        <v>0</v>
      </c>
      <c r="BDP36" s="55">
        <v>0</v>
      </c>
      <c r="BDQ36" s="55">
        <v>0</v>
      </c>
      <c r="BDR36" s="55">
        <v>0</v>
      </c>
      <c r="BDS36" s="55">
        <v>0</v>
      </c>
      <c r="BDT36" s="56">
        <v>264.19</v>
      </c>
      <c r="BDU36" s="56">
        <v>265.27606978691972</v>
      </c>
      <c r="BDV36" s="56">
        <v>266.36660434382344</v>
      </c>
      <c r="BDW36" s="56">
        <v>64.730207683390844</v>
      </c>
      <c r="BDX36" s="56">
        <v>54.163591514758942</v>
      </c>
      <c r="BDY36" s="56">
        <v>43.509003921660636</v>
      </c>
      <c r="BDZ36" s="56">
        <v>32.76590018740815</v>
      </c>
      <c r="BEA36" s="56">
        <v>21.933732603419589</v>
      </c>
      <c r="BEB36" s="56">
        <v>11.011950453825605</v>
      </c>
      <c r="BEC36" s="56">
        <v>0</v>
      </c>
      <c r="BED36" s="56">
        <v>0</v>
      </c>
      <c r="BEE36" s="56">
        <v>0</v>
      </c>
      <c r="BEF36" s="56">
        <v>0</v>
      </c>
      <c r="BEG36" s="56">
        <v>0</v>
      </c>
      <c r="BEH36" s="56">
        <v>0</v>
      </c>
      <c r="BEI36" s="59">
        <v>0</v>
      </c>
      <c r="BEJ36" s="55">
        <v>0</v>
      </c>
      <c r="BEK36" s="55">
        <v>0</v>
      </c>
      <c r="BEL36" s="55">
        <v>0</v>
      </c>
      <c r="BEM36" s="55">
        <v>0</v>
      </c>
      <c r="BEN36" s="55">
        <v>0</v>
      </c>
      <c r="BEO36" s="55">
        <v>0</v>
      </c>
      <c r="BEP36" s="55">
        <v>0</v>
      </c>
      <c r="BEQ36" s="55">
        <v>0</v>
      </c>
      <c r="BER36" s="55">
        <v>0</v>
      </c>
      <c r="BES36" s="55">
        <v>0</v>
      </c>
      <c r="BET36" s="57">
        <v>0</v>
      </c>
      <c r="BEU36" s="56">
        <v>21569.09</v>
      </c>
      <c r="BEV36" s="56">
        <v>22204.257800407249</v>
      </c>
      <c r="BEW36" s="56">
        <v>22858.130058660157</v>
      </c>
      <c r="BEX36" s="56">
        <v>5694.9598188198479</v>
      </c>
      <c r="BEY36" s="56">
        <v>4885.5544353840187</v>
      </c>
      <c r="BEZ36" s="56">
        <v>4023.5396182663185</v>
      </c>
      <c r="BFA36" s="56">
        <v>3106.5187829251554</v>
      </c>
      <c r="BFB36" s="56">
        <v>2131.9998175746719</v>
      </c>
      <c r="BFC36" s="56">
        <v>1097.391535290762</v>
      </c>
      <c r="BFD36" s="56">
        <v>0</v>
      </c>
      <c r="BFE36" s="56">
        <v>0</v>
      </c>
      <c r="BFF36" s="56">
        <v>0</v>
      </c>
      <c r="BFG36" s="56">
        <v>0</v>
      </c>
      <c r="BFH36" s="56">
        <v>0</v>
      </c>
      <c r="BFI36" s="56">
        <v>0</v>
      </c>
      <c r="BFJ36" s="56">
        <v>0</v>
      </c>
      <c r="BFK36" s="56">
        <v>0</v>
      </c>
      <c r="BFL36" s="56">
        <v>0</v>
      </c>
      <c r="BFM36" s="56">
        <v>0</v>
      </c>
      <c r="BFN36" s="56">
        <v>0</v>
      </c>
      <c r="BFO36" s="56">
        <v>0</v>
      </c>
      <c r="BFP36" s="56">
        <v>0</v>
      </c>
      <c r="BFQ36" s="56">
        <v>0</v>
      </c>
      <c r="BFR36" s="56">
        <v>0</v>
      </c>
      <c r="BFS36" s="56">
        <v>0</v>
      </c>
      <c r="BFT36" s="56">
        <v>0</v>
      </c>
      <c r="BFU36" s="56">
        <v>8809.91</v>
      </c>
      <c r="BFV36" s="56">
        <v>8846.1270297001483</v>
      </c>
      <c r="BFW36" s="56">
        <v>8882.4929455115398</v>
      </c>
      <c r="BFX36" s="56">
        <v>2158.5499222982767</v>
      </c>
      <c r="BFY36" s="56">
        <v>1806.1863299965555</v>
      </c>
      <c r="BFZ36" s="56">
        <v>1450.8891659013486</v>
      </c>
      <c r="BGA36" s="56">
        <v>1092.6402654152275</v>
      </c>
      <c r="BGB36" s="56">
        <v>731.42136417045413</v>
      </c>
      <c r="BGC36" s="56">
        <v>367.21409751566188</v>
      </c>
      <c r="BGD36" s="56">
        <v>0</v>
      </c>
      <c r="BGE36" s="56">
        <v>0</v>
      </c>
      <c r="BGF36" s="56">
        <v>0</v>
      </c>
      <c r="BGG36" s="56">
        <v>0</v>
      </c>
      <c r="BGH36" s="56">
        <v>0</v>
      </c>
      <c r="BGI36" s="56">
        <v>0</v>
      </c>
      <c r="BGJ36" s="56">
        <v>0</v>
      </c>
      <c r="BGK36" s="56">
        <v>0</v>
      </c>
      <c r="BGL36" s="56">
        <v>0</v>
      </c>
      <c r="BGM36" s="56">
        <v>0</v>
      </c>
      <c r="BGN36" s="56">
        <v>0</v>
      </c>
      <c r="BGO36" s="56">
        <v>0</v>
      </c>
      <c r="BGP36" s="56">
        <v>0</v>
      </c>
      <c r="BGQ36" s="56">
        <v>0</v>
      </c>
      <c r="BGR36" s="56">
        <v>0</v>
      </c>
      <c r="BGS36" s="56">
        <v>0</v>
      </c>
      <c r="BGT36" s="56">
        <v>0</v>
      </c>
      <c r="BGU36" s="57">
        <v>0.25</v>
      </c>
      <c r="BGV36" s="56">
        <v>646.80999999999995</v>
      </c>
      <c r="BGW36" s="56">
        <v>665.85729800753825</v>
      </c>
      <c r="BGX36" s="56">
        <v>685.46550194013639</v>
      </c>
      <c r="BGY36" s="56">
        <v>170.77943299466349</v>
      </c>
      <c r="BGZ36" s="56">
        <v>146.50712961699992</v>
      </c>
      <c r="BHA36" s="56">
        <v>90.492887987769905</v>
      </c>
      <c r="BHB36" s="56">
        <v>69.868295810711743</v>
      </c>
      <c r="BHC36" s="56">
        <v>47.950520930836916</v>
      </c>
      <c r="BHD36" s="56">
        <v>24.681285311807933</v>
      </c>
      <c r="BHE36" s="56">
        <v>0</v>
      </c>
      <c r="BHF36" s="56">
        <v>0</v>
      </c>
      <c r="BHG36" s="56">
        <v>0</v>
      </c>
      <c r="BHH36" s="56">
        <v>0</v>
      </c>
      <c r="BHI36" s="56">
        <v>0</v>
      </c>
      <c r="BHJ36" s="56">
        <v>0</v>
      </c>
      <c r="BHK36" s="59">
        <v>0</v>
      </c>
      <c r="BHL36" s="56">
        <v>0</v>
      </c>
      <c r="BHM36" s="56">
        <v>0</v>
      </c>
      <c r="BHN36" s="56">
        <v>0</v>
      </c>
      <c r="BHO36" s="56">
        <v>0</v>
      </c>
      <c r="BHP36" s="56">
        <v>0</v>
      </c>
      <c r="BHQ36" s="56">
        <v>0</v>
      </c>
      <c r="BHR36" s="56">
        <v>0</v>
      </c>
      <c r="BHS36" s="56">
        <v>0</v>
      </c>
      <c r="BHT36" s="56">
        <v>0</v>
      </c>
      <c r="BHU36" s="56">
        <v>0</v>
      </c>
      <c r="BHV36" s="56">
        <v>264.19</v>
      </c>
      <c r="BHW36" s="56">
        <v>265.27606978691972</v>
      </c>
      <c r="BHX36" s="56">
        <v>266.36660434382344</v>
      </c>
      <c r="BHY36" s="56">
        <v>64.730207683390844</v>
      </c>
      <c r="BHZ36" s="56">
        <v>54.163591514758942</v>
      </c>
      <c r="BIA36" s="59">
        <v>32.63175294124548</v>
      </c>
      <c r="BIB36" s="56">
        <v>24.574425140556112</v>
      </c>
      <c r="BIC36" s="56">
        <v>16.450299452564693</v>
      </c>
      <c r="BID36" s="56">
        <v>8.2589628403692039</v>
      </c>
      <c r="BIE36" s="56">
        <v>0</v>
      </c>
      <c r="BIF36" s="56">
        <v>0</v>
      </c>
      <c r="BIG36" s="56">
        <v>0</v>
      </c>
      <c r="BIH36" s="56">
        <v>0</v>
      </c>
      <c r="BII36" s="56">
        <v>0</v>
      </c>
      <c r="BIJ36" s="56">
        <v>0</v>
      </c>
      <c r="BIK36" s="59">
        <v>0</v>
      </c>
      <c r="BIL36" s="56">
        <v>0</v>
      </c>
      <c r="BIM36" s="56">
        <v>0</v>
      </c>
      <c r="BIN36" s="56">
        <v>0</v>
      </c>
      <c r="BIO36" s="56">
        <v>0</v>
      </c>
      <c r="BIP36" s="56">
        <v>0</v>
      </c>
      <c r="BIQ36" s="56">
        <v>0</v>
      </c>
      <c r="BIR36" s="56">
        <v>0</v>
      </c>
      <c r="BIS36" s="56">
        <v>0</v>
      </c>
      <c r="BIT36" s="56">
        <v>0</v>
      </c>
      <c r="BIU36" s="56">
        <v>0</v>
      </c>
      <c r="BIV36" s="61">
        <v>0.9</v>
      </c>
      <c r="BIW36" s="61">
        <v>0.9</v>
      </c>
      <c r="BIX36" s="61">
        <f t="shared" si="15"/>
        <v>0.71400000000000008</v>
      </c>
      <c r="BIY36" s="61">
        <f t="shared" si="15"/>
        <v>0.71400000000000008</v>
      </c>
      <c r="BIZ36" s="61">
        <v>0.1</v>
      </c>
      <c r="BJA36" s="61">
        <v>0.1</v>
      </c>
      <c r="BJB36" s="61">
        <v>0.8</v>
      </c>
      <c r="BJC36" s="61">
        <v>0.8</v>
      </c>
      <c r="BJD36" s="61">
        <v>0.8</v>
      </c>
      <c r="BJE36" s="61">
        <v>0.8</v>
      </c>
      <c r="BJF36" s="61">
        <v>1</v>
      </c>
      <c r="BJG36" s="61">
        <v>1</v>
      </c>
      <c r="BJH36" s="61">
        <f t="shared" si="16"/>
        <v>10</v>
      </c>
      <c r="BJI36" s="61">
        <f t="shared" si="16"/>
        <v>12</v>
      </c>
      <c r="BJJ36" s="62">
        <v>0.3</v>
      </c>
      <c r="BJK36" s="62">
        <v>0.3</v>
      </c>
      <c r="BJL36" s="46">
        <f t="shared" si="17"/>
        <v>1.69</v>
      </c>
      <c r="BJM36" s="46">
        <f t="shared" si="17"/>
        <v>1.5649999999999999</v>
      </c>
      <c r="BJN36" s="46">
        <f t="shared" si="17"/>
        <v>1.423</v>
      </c>
      <c r="BJO36" s="46">
        <v>1.5</v>
      </c>
      <c r="BJP36" s="61">
        <f t="shared" si="1"/>
        <v>0.65</v>
      </c>
      <c r="BJQ36" s="61">
        <f t="shared" si="1"/>
        <v>0.65</v>
      </c>
      <c r="BJR36" s="61">
        <v>0.69</v>
      </c>
      <c r="BJS36" s="61">
        <v>0.69</v>
      </c>
      <c r="BJT36" s="61">
        <v>48.83</v>
      </c>
      <c r="BJU36" s="61">
        <v>48.83</v>
      </c>
      <c r="BJV36" s="61">
        <f t="shared" si="18"/>
        <v>73.245000000000005</v>
      </c>
      <c r="BJW36" s="61">
        <f t="shared" si="18"/>
        <v>73.245000000000005</v>
      </c>
      <c r="BJX36" s="61">
        <v>4</v>
      </c>
      <c r="BJY36" s="61">
        <v>4</v>
      </c>
      <c r="BJZ36" s="63">
        <v>4792500</v>
      </c>
      <c r="BKA36" s="63">
        <v>4933629.8150942735</v>
      </c>
      <c r="BKB36" s="63">
        <v>5078915.6290844353</v>
      </c>
      <c r="BKC36" s="63">
        <v>5228479.8280645302</v>
      </c>
      <c r="BKD36" s="63">
        <v>5382448.4021613244</v>
      </c>
      <c r="BKE36" s="63">
        <v>5540951.0516660707</v>
      </c>
      <c r="BKF36" s="63">
        <v>5704121.2962916428</v>
      </c>
      <c r="BKG36" s="63">
        <v>5872096.5876470832</v>
      </c>
      <c r="BKH36" s="63">
        <v>6045018.4250243092</v>
      </c>
      <c r="BKI36" s="63">
        <v>6223032.4745945027</v>
      </c>
      <c r="BKJ36" s="63">
        <v>6406288.6921146251</v>
      </c>
      <c r="BKK36" s="63">
        <v>6594941.4492473686</v>
      </c>
      <c r="BKL36" s="63">
        <v>6789149.6636010157</v>
      </c>
      <c r="BKM36" s="63">
        <v>6989076.9325986896</v>
      </c>
      <c r="BKN36" s="63">
        <v>7194891.6712898342</v>
      </c>
      <c r="BKO36" s="63">
        <v>7406767.254219926</v>
      </c>
      <c r="BKP36" s="63">
        <v>7624882.1614780119</v>
      </c>
      <c r="BKQ36" s="63">
        <v>7849420.1290450478</v>
      </c>
      <c r="BKR36" s="63">
        <v>8080570.3035697006</v>
      </c>
      <c r="BKS36" s="63">
        <v>8318527.4017020054</v>
      </c>
      <c r="BKT36" s="63">
        <v>8563491.8741190862</v>
      </c>
      <c r="BKU36" s="63">
        <v>8815670.0743811075</v>
      </c>
      <c r="BKV36" s="63">
        <v>9075274.4327597264</v>
      </c>
      <c r="BKW36" s="63">
        <v>9342523.635185428</v>
      </c>
      <c r="BKX36" s="63">
        <v>9617642.8074645307</v>
      </c>
      <c r="BKY36" s="63">
        <v>9900863.7049210239</v>
      </c>
      <c r="BKZ36" s="64">
        <v>2349000</v>
      </c>
      <c r="BLA36" s="64">
        <v>2358656.6029352909</v>
      </c>
      <c r="BLB36" s="64">
        <v>2368352.9036058947</v>
      </c>
      <c r="BLC36" s="64">
        <v>2378089.0652069016</v>
      </c>
      <c r="BLD36" s="64">
        <v>2387865.2516042874</v>
      </c>
      <c r="BLE36" s="64">
        <v>2397681.6273376723</v>
      </c>
      <c r="BLF36" s="64">
        <v>2407538.3576230882</v>
      </c>
      <c r="BLG36" s="64">
        <v>2417435.608355761</v>
      </c>
      <c r="BLH36" s="64">
        <v>2427373.546112902</v>
      </c>
      <c r="BLI36" s="64">
        <v>2437352.3381565129</v>
      </c>
      <c r="BLJ36" s="64">
        <v>2447372.1524361977</v>
      </c>
      <c r="BLK36" s="64">
        <v>2457433.1575919935</v>
      </c>
      <c r="BLL36" s="64">
        <v>2467535.5229572058</v>
      </c>
      <c r="BLM36" s="64">
        <v>2477679.4185612602</v>
      </c>
      <c r="BLN36" s="64">
        <v>2487865.0151325618</v>
      </c>
      <c r="BLO36" s="64">
        <v>2498092.4841013723</v>
      </c>
      <c r="BLP36" s="64">
        <v>2508361.9976026928</v>
      </c>
      <c r="BLQ36" s="64">
        <v>2518673.7284791605</v>
      </c>
      <c r="BLR36" s="64">
        <v>2529027.8502839589</v>
      </c>
      <c r="BLS36" s="64">
        <v>2539424.5372837391</v>
      </c>
      <c r="BLT36" s="64">
        <v>2549863.9644615529</v>
      </c>
      <c r="BLU36" s="64">
        <v>2560346.3075197949</v>
      </c>
      <c r="BLV36" s="64">
        <v>2570871.7428831658</v>
      </c>
      <c r="BLW36" s="64">
        <v>2581440.4477016339</v>
      </c>
      <c r="BLX36" s="64">
        <v>2592052.5998534234</v>
      </c>
      <c r="BLY36" s="64">
        <v>2602708.3779480052</v>
      </c>
      <c r="BLZ36" s="65">
        <v>1210952.9250000003</v>
      </c>
      <c r="BMA36" s="65">
        <v>1246613.1362453043</v>
      </c>
      <c r="BMB36" s="65">
        <v>1283323.4714382917</v>
      </c>
      <c r="BMC36" s="65">
        <v>1321114.8546892521</v>
      </c>
      <c r="BMD36" s="65">
        <v>1360019.1207634499</v>
      </c>
      <c r="BME36" s="65">
        <v>1400069.0418981442</v>
      </c>
      <c r="BMF36" s="65">
        <v>1441298.3554093181</v>
      </c>
      <c r="BMG36" s="65">
        <v>1483741.7921113733</v>
      </c>
      <c r="BMH36" s="65">
        <v>1527435.1055737257</v>
      </c>
      <c r="BMI36" s="65">
        <v>1572415.1022389573</v>
      </c>
      <c r="BMJ36" s="65">
        <v>1618719.6724278834</v>
      </c>
      <c r="BMK36" s="65">
        <v>1666387.8222576613</v>
      </c>
      <c r="BML36" s="65">
        <v>1715459.7064998262</v>
      </c>
      <c r="BMM36" s="65">
        <v>1765976.6624059284</v>
      </c>
      <c r="BMN36" s="65">
        <v>1817981.2445292783</v>
      </c>
      <c r="BMO36" s="65">
        <v>1871517.2605721105</v>
      </c>
      <c r="BMP36" s="65">
        <v>1926629.8082883928</v>
      </c>
      <c r="BMQ36" s="65">
        <v>1983365.3134733397</v>
      </c>
      <c r="BMR36" s="65">
        <v>2041771.5690716472</v>
      </c>
      <c r="BMS36" s="65">
        <v>2101897.7754373904</v>
      </c>
      <c r="BMT36" s="65">
        <v>2163794.5817794972</v>
      </c>
      <c r="BMU36" s="65">
        <v>2227514.1288277041</v>
      </c>
      <c r="BMV36" s="65">
        <v>2293110.0927549521</v>
      </c>
      <c r="BMW36" s="65">
        <v>2360637.7303932039</v>
      </c>
      <c r="BMX36" s="65">
        <v>2430153.9257807801</v>
      </c>
      <c r="BMY36" s="65">
        <v>2501717.2380804284</v>
      </c>
      <c r="BMZ36" s="65">
        <v>494614.57500000007</v>
      </c>
      <c r="BNA36" s="65">
        <v>496647.90686751076</v>
      </c>
      <c r="BNB36" s="65">
        <v>498689.59764454898</v>
      </c>
      <c r="BNC36" s="65">
        <v>500739.6816941076</v>
      </c>
      <c r="BND36" s="65">
        <v>502798.19352044392</v>
      </c>
      <c r="BNE36" s="65">
        <v>504865.16776966001</v>
      </c>
      <c r="BNF36" s="65">
        <v>506940.639230286</v>
      </c>
      <c r="BNG36" s="65">
        <v>509024.642833866</v>
      </c>
      <c r="BNH36" s="65">
        <v>511117.21365554543</v>
      </c>
      <c r="BNI36" s="65">
        <v>513218.38691466156</v>
      </c>
      <c r="BNJ36" s="65">
        <v>515328.1979753364</v>
      </c>
      <c r="BNK36" s="65">
        <v>517446.68234707194</v>
      </c>
      <c r="BNL36" s="65">
        <v>519573.87568534742</v>
      </c>
      <c r="BNM36" s="65">
        <v>521709.81379222003</v>
      </c>
      <c r="BNN36" s="65">
        <v>523854.53261692665</v>
      </c>
      <c r="BNO36" s="65">
        <v>526008.06825648993</v>
      </c>
      <c r="BNP36" s="65">
        <v>528170.45695632475</v>
      </c>
      <c r="BNQ36" s="65">
        <v>530341.73511084937</v>
      </c>
      <c r="BNR36" s="65">
        <v>532521.93926409702</v>
      </c>
      <c r="BNS36" s="65">
        <v>534711.10611033149</v>
      </c>
      <c r="BNT36" s="65">
        <v>536909.27249466407</v>
      </c>
      <c r="BNU36" s="65">
        <v>539116.47541367507</v>
      </c>
      <c r="BNV36" s="65">
        <v>541332.75201603491</v>
      </c>
      <c r="BNW36" s="65">
        <v>543558.1396031304</v>
      </c>
      <c r="BNX36" s="65">
        <v>545792.67562969192</v>
      </c>
      <c r="BNY36" s="65">
        <v>548036.3977044241</v>
      </c>
      <c r="BNZ36" s="66">
        <v>96163.630856000003</v>
      </c>
      <c r="BOA36" s="66">
        <v>98995.462977335672</v>
      </c>
      <c r="BOB36" s="66">
        <v>101910.68705353045</v>
      </c>
      <c r="BOC36" s="66">
        <v>104911.75881565775</v>
      </c>
      <c r="BOD36" s="66">
        <v>108001.20631130072</v>
      </c>
      <c r="BOE36" s="66">
        <v>111181.63203413271</v>
      </c>
      <c r="BOF36" s="66">
        <v>114455.71511621028</v>
      </c>
      <c r="BOG36" s="66">
        <v>117826.21358482449</v>
      </c>
      <c r="BOH36" s="66">
        <v>121295.96668581244</v>
      </c>
      <c r="BOI36" s="66">
        <v>124867.89727528555</v>
      </c>
      <c r="BOJ36" s="66">
        <v>128545.01428178986</v>
      </c>
      <c r="BOK36" s="66">
        <v>132330.41524097187</v>
      </c>
      <c r="BOL36" s="66">
        <v>136227.28890488565</v>
      </c>
      <c r="BOM36" s="66">
        <v>140238.91792813881</v>
      </c>
      <c r="BON36" s="66">
        <v>144368.68163314022</v>
      </c>
      <c r="BOO36" s="66">
        <v>148620.05885677907</v>
      </c>
      <c r="BOP36" s="66">
        <v>152996.63088093291</v>
      </c>
      <c r="BOQ36" s="66">
        <v>157502.08444927365</v>
      </c>
      <c r="BOR36" s="66">
        <v>162140.21487291242</v>
      </c>
      <c r="BOS36" s="66">
        <v>166914.92922749976</v>
      </c>
      <c r="BOT36" s="66">
        <v>171830.24964447436</v>
      </c>
      <c r="BOU36" s="66">
        <v>176890.31669923232</v>
      </c>
      <c r="BOV36" s="66">
        <v>182099.39289907168</v>
      </c>
      <c r="BOW36" s="66">
        <v>187461.86627385009</v>
      </c>
      <c r="BOX36" s="66">
        <v>192982.25407238028</v>
      </c>
      <c r="BOY36" s="66">
        <v>198665.20656767738</v>
      </c>
      <c r="BOZ36" s="65">
        <v>39278.102743999996</v>
      </c>
      <c r="BPA36" s="65">
        <v>39439.572749215142</v>
      </c>
      <c r="BPB36" s="65">
        <v>39601.706548268652</v>
      </c>
      <c r="BPC36" s="65">
        <v>39764.506869978533</v>
      </c>
      <c r="BPD36" s="65">
        <v>39927.976454380849</v>
      </c>
      <c r="BPE36" s="65">
        <v>40092.118052775739</v>
      </c>
      <c r="BPF36" s="65">
        <v>40256.934427773806</v>
      </c>
      <c r="BPG36" s="65">
        <v>40422.428353342584</v>
      </c>
      <c r="BPH36" s="65">
        <v>40588.602614853211</v>
      </c>
      <c r="BPI36" s="65">
        <v>40755.460009127346</v>
      </c>
      <c r="BPJ36" s="65">
        <v>40923.003344484212</v>
      </c>
      <c r="BPK36" s="65">
        <v>41091.235440787852</v>
      </c>
      <c r="BPL36" s="65">
        <v>41260.159129494641</v>
      </c>
      <c r="BPM36" s="65">
        <v>41429.777253700871</v>
      </c>
      <c r="BPN36" s="65">
        <v>41600.092668190664</v>
      </c>
      <c r="BPO36" s="65">
        <v>41771.10823948399</v>
      </c>
      <c r="BPP36" s="65">
        <v>41942.826845884905</v>
      </c>
      <c r="BPQ36" s="65">
        <v>42115.251377530018</v>
      </c>
      <c r="BPR36" s="65">
        <v>42288.384736437118</v>
      </c>
      <c r="BPS36" s="65">
        <v>42462.229836554012</v>
      </c>
      <c r="BPT36" s="65">
        <v>42636.789603807592</v>
      </c>
      <c r="BPU36" s="65">
        <v>42812.066976153059</v>
      </c>
      <c r="BPV36" s="65">
        <v>42988.064903623381</v>
      </c>
      <c r="BPW36" s="65">
        <v>43164.786348378941</v>
      </c>
      <c r="BPX36" s="65">
        <v>43342.234284757382</v>
      </c>
      <c r="BPY36" s="65">
        <v>43520.411699323682</v>
      </c>
      <c r="BPZ36" s="66">
        <v>266733.38519405707</v>
      </c>
      <c r="BQA36" s="66">
        <v>291887.21964163048</v>
      </c>
      <c r="BQB36" s="66">
        <v>319413.1433083904</v>
      </c>
      <c r="BQC36" s="66">
        <v>349534.85200006003</v>
      </c>
      <c r="BQD36" s="66">
        <v>382497.13677168707</v>
      </c>
      <c r="BQE36" s="66">
        <v>418567.8732789529</v>
      </c>
      <c r="BQF36" s="66">
        <v>458040.19873184583</v>
      </c>
      <c r="BQG36" s="66">
        <v>501234.89414221689</v>
      </c>
      <c r="BQH36" s="66">
        <v>548502.99122510594</v>
      </c>
      <c r="BQI36" s="66">
        <v>600228.62513942609</v>
      </c>
      <c r="BQJ36" s="66">
        <v>656832.15625146683</v>
      </c>
      <c r="BQK36" s="66">
        <v>718773.58629094949</v>
      </c>
      <c r="BQL36" s="66">
        <v>786556.29666182224</v>
      </c>
      <c r="BQM36" s="66">
        <v>860731.13928804162</v>
      </c>
      <c r="BQN36" s="66">
        <v>941900.91323955148</v>
      </c>
      <c r="BQO36" s="66">
        <v>1030725.2635187972</v>
      </c>
      <c r="BQP36" s="66">
        <v>1127926.0418188998</v>
      </c>
      <c r="BQQ36" s="66">
        <v>1234293.1728189359</v>
      </c>
      <c r="BQR36" s="66">
        <v>1350691.0736901367</v>
      </c>
      <c r="BQS36" s="66">
        <v>1478065.6789826048</v>
      </c>
      <c r="BQT36" s="66">
        <v>1617452.1279819293</v>
      </c>
      <c r="BQU36" s="66">
        <v>1769983.1770087811</v>
      </c>
      <c r="BQV36" s="66">
        <v>1936898.4050259932</v>
      </c>
      <c r="BQW36" s="66">
        <v>2119554.2873646328</v>
      </c>
      <c r="BQX36" s="66">
        <v>2319435.2194355326</v>
      </c>
      <c r="BQY36" s="66">
        <v>2538165.5800130307</v>
      </c>
      <c r="BQZ36" s="65">
        <v>108947.43902292472</v>
      </c>
      <c r="BRA36" s="65">
        <v>116287.22051896252</v>
      </c>
      <c r="BRB36" s="65">
        <v>124121.48259107189</v>
      </c>
      <c r="BRC36" s="65">
        <v>132483.53836175438</v>
      </c>
      <c r="BRD36" s="65">
        <v>141408.94525629008</v>
      </c>
      <c r="BRE36" s="65">
        <v>150935.65620126185</v>
      </c>
      <c r="BRF36" s="65">
        <v>161104.18100931385</v>
      </c>
      <c r="BRG36" s="65">
        <v>171957.75863639027</v>
      </c>
      <c r="BRH36" s="65">
        <v>183542.54104393205</v>
      </c>
      <c r="BRI36" s="65">
        <v>195907.78944785774</v>
      </c>
      <c r="BRJ36" s="65">
        <v>209106.08378882415</v>
      </c>
      <c r="BRK36" s="65">
        <v>223193.5463144847</v>
      </c>
      <c r="BRL36" s="65">
        <v>238230.08022446863</v>
      </c>
      <c r="BRM36" s="65">
        <v>254279.62439285629</v>
      </c>
      <c r="BRN36" s="65">
        <v>271410.42525129049</v>
      </c>
      <c r="BRO36" s="65">
        <v>289695.32698883378</v>
      </c>
      <c r="BRP36" s="65">
        <v>309212.08130257082</v>
      </c>
      <c r="BRQ36" s="65">
        <v>330043.67801608687</v>
      </c>
      <c r="BRR36" s="65">
        <v>352278.69797169126</v>
      </c>
      <c r="BRS36" s="65">
        <v>376011.68969696568</v>
      </c>
      <c r="BRT36" s="65">
        <v>401343.57144731109</v>
      </c>
      <c r="BRU36" s="65">
        <v>428382.0603340746</v>
      </c>
      <c r="BRV36" s="65">
        <v>457242.13036300824</v>
      </c>
      <c r="BRW36" s="65">
        <v>488046.50133074733</v>
      </c>
      <c r="BRX36" s="65">
        <v>520926.16065821127</v>
      </c>
      <c r="BRY36" s="65">
        <v>556020.92037988431</v>
      </c>
      <c r="BRZ36" s="64">
        <v>4792500</v>
      </c>
      <c r="BSA36" s="64">
        <v>4933629.8150942735</v>
      </c>
      <c r="BSB36" s="64">
        <v>5078915.6290844353</v>
      </c>
      <c r="BSC36" s="64">
        <v>2181023.0139926327</v>
      </c>
      <c r="BSD36" s="64">
        <v>2050456.5341566952</v>
      </c>
      <c r="BSE36" s="64">
        <v>1910308.8387648733</v>
      </c>
      <c r="BSF36" s="64">
        <v>1760128.8571414202</v>
      </c>
      <c r="BSG36" s="64">
        <v>1599447.2610162525</v>
      </c>
      <c r="BSH36" s="64">
        <v>1427775.7803866931</v>
      </c>
      <c r="BSI36" s="64">
        <v>0</v>
      </c>
      <c r="BSJ36" s="64">
        <v>0</v>
      </c>
      <c r="BSK36" s="64">
        <v>0</v>
      </c>
      <c r="BSL36" s="64">
        <v>0</v>
      </c>
      <c r="BSM36" s="64">
        <v>0</v>
      </c>
      <c r="BSN36" s="64">
        <v>0</v>
      </c>
      <c r="BSO36" s="64">
        <v>0</v>
      </c>
      <c r="BSP36" s="64">
        <v>0</v>
      </c>
      <c r="BSQ36" s="64">
        <v>0</v>
      </c>
      <c r="BSR36" s="64">
        <v>0</v>
      </c>
      <c r="BSS36" s="64">
        <v>0</v>
      </c>
      <c r="BST36" s="64">
        <v>0</v>
      </c>
      <c r="BSU36" s="64">
        <v>0</v>
      </c>
      <c r="BSV36" s="64">
        <v>0</v>
      </c>
      <c r="BSW36" s="64">
        <v>0</v>
      </c>
      <c r="BSX36" s="64">
        <v>0</v>
      </c>
      <c r="BSY36" s="64">
        <v>0</v>
      </c>
      <c r="BSZ36" s="64">
        <v>2349000</v>
      </c>
      <c r="BTA36" s="64">
        <v>2358656.6029352909</v>
      </c>
      <c r="BTB36" s="64">
        <v>2368352.9036058947</v>
      </c>
      <c r="BTC36" s="63">
        <v>1270579.0148391158</v>
      </c>
      <c r="BTD36" s="63">
        <v>1142764.0846963373</v>
      </c>
      <c r="BTE36" s="63">
        <v>1013876.8024170728</v>
      </c>
      <c r="BTF36" s="63">
        <v>883910.5112987624</v>
      </c>
      <c r="BTG36" s="63">
        <v>752858.51803079387</v>
      </c>
      <c r="BTH36" s="63">
        <v>620714.09250601358</v>
      </c>
      <c r="BTI36" s="63">
        <v>0</v>
      </c>
      <c r="BTJ36" s="63">
        <v>0</v>
      </c>
      <c r="BTK36" s="63">
        <v>0</v>
      </c>
      <c r="BTL36" s="63">
        <v>0</v>
      </c>
      <c r="BTM36" s="63">
        <v>0</v>
      </c>
      <c r="BTN36" s="63">
        <v>0</v>
      </c>
      <c r="BTO36" s="63">
        <v>0</v>
      </c>
      <c r="BTP36" s="63">
        <v>0</v>
      </c>
      <c r="BTQ36" s="63">
        <v>0</v>
      </c>
      <c r="BTR36" s="63">
        <v>0</v>
      </c>
      <c r="BTS36" s="63">
        <v>0</v>
      </c>
      <c r="BTT36" s="63">
        <v>0</v>
      </c>
      <c r="BTU36" s="63">
        <v>0</v>
      </c>
      <c r="BTV36" s="63">
        <v>0</v>
      </c>
      <c r="BTW36" s="63">
        <v>0</v>
      </c>
      <c r="BTX36" s="63">
        <v>0</v>
      </c>
      <c r="BTY36" s="63">
        <v>0</v>
      </c>
      <c r="BTZ36" s="63">
        <v>1210952.9250000003</v>
      </c>
      <c r="BUA36" s="63">
        <v>1246613.1362453043</v>
      </c>
      <c r="BUB36" s="63">
        <v>1283323.4714382917</v>
      </c>
      <c r="BUC36" s="77">
        <v>1132384.1611622162</v>
      </c>
      <c r="BUD36" s="77">
        <v>971442.22911674995</v>
      </c>
      <c r="BUE36" s="77">
        <v>800039.45251322514</v>
      </c>
      <c r="BUF36" s="77">
        <v>617699.2951754221</v>
      </c>
      <c r="BUG36" s="77">
        <v>423926.22631753521</v>
      </c>
      <c r="BUH36" s="77">
        <v>218205.01508196082</v>
      </c>
      <c r="BUI36" s="77">
        <v>0</v>
      </c>
      <c r="BUJ36" s="63">
        <v>0</v>
      </c>
      <c r="BUK36" s="63">
        <v>0</v>
      </c>
      <c r="BUL36" s="63">
        <v>0</v>
      </c>
      <c r="BUM36" s="63">
        <v>0</v>
      </c>
      <c r="BUN36" s="63">
        <v>0</v>
      </c>
      <c r="BUO36" s="63">
        <v>0</v>
      </c>
      <c r="BUP36" s="63">
        <v>0</v>
      </c>
      <c r="BUQ36" s="63">
        <v>0</v>
      </c>
      <c r="BUR36" s="63">
        <v>0</v>
      </c>
      <c r="BUS36" s="63">
        <v>0</v>
      </c>
      <c r="BUT36" s="63">
        <v>0</v>
      </c>
      <c r="BUU36" s="63">
        <v>0</v>
      </c>
      <c r="BUV36" s="63">
        <v>0</v>
      </c>
      <c r="BUW36" s="63">
        <v>0</v>
      </c>
      <c r="BUX36" s="63">
        <v>0</v>
      </c>
      <c r="BUY36" s="63">
        <v>0</v>
      </c>
      <c r="BUZ36" s="63">
        <v>494614.57500000013</v>
      </c>
      <c r="BVA36" s="63">
        <v>496647.90686751076</v>
      </c>
      <c r="BVB36" s="63">
        <v>498689.59764454904</v>
      </c>
      <c r="BVC36" s="77">
        <v>429205.44145209232</v>
      </c>
      <c r="BVD36" s="77">
        <v>359141.56680031709</v>
      </c>
      <c r="BVE36" s="77">
        <v>288494.38158266287</v>
      </c>
      <c r="BVF36" s="77">
        <v>217260.27395583686</v>
      </c>
      <c r="BVG36" s="77">
        <v>145435.61223824741</v>
      </c>
      <c r="BVH36" s="77">
        <v>73016.744807935058</v>
      </c>
      <c r="BVI36" s="77">
        <v>0</v>
      </c>
      <c r="BVJ36" s="63">
        <v>0</v>
      </c>
      <c r="BVK36" s="63">
        <v>0</v>
      </c>
      <c r="BVL36" s="63">
        <v>0</v>
      </c>
      <c r="BVM36" s="63">
        <v>0</v>
      </c>
      <c r="BVN36" s="63">
        <v>0</v>
      </c>
      <c r="BVO36" s="63">
        <v>0</v>
      </c>
      <c r="BVP36" s="63">
        <v>0</v>
      </c>
      <c r="BVQ36" s="63">
        <v>0</v>
      </c>
      <c r="BVR36" s="63">
        <v>0</v>
      </c>
      <c r="BVS36" s="63">
        <v>0</v>
      </c>
      <c r="BVT36" s="63">
        <v>0</v>
      </c>
      <c r="BVU36" s="63">
        <v>0</v>
      </c>
      <c r="BVV36" s="63">
        <v>0</v>
      </c>
      <c r="BVW36" s="63">
        <v>0</v>
      </c>
      <c r="BVX36" s="63">
        <v>0</v>
      </c>
      <c r="BVY36" s="63">
        <v>0</v>
      </c>
      <c r="BVZ36" s="66">
        <v>96163.630856000003</v>
      </c>
      <c r="BWA36" s="66">
        <v>98995.462977335672</v>
      </c>
      <c r="BWB36" s="66">
        <v>101910.68705353045</v>
      </c>
      <c r="BWC36" s="66">
        <v>89924.364699135214</v>
      </c>
      <c r="BWD36" s="66">
        <v>77143.718793786233</v>
      </c>
      <c r="BWE36" s="66">
        <v>63532.361162361551</v>
      </c>
      <c r="BWF36" s="66">
        <v>49052.449335518686</v>
      </c>
      <c r="BWG36" s="66">
        <v>33664.632452806996</v>
      </c>
      <c r="BWH36" s="66">
        <v>17327.995240830347</v>
      </c>
      <c r="BWI36" s="66">
        <v>0</v>
      </c>
      <c r="BWJ36" s="66">
        <v>0</v>
      </c>
      <c r="BWK36" s="66">
        <v>0</v>
      </c>
      <c r="BWL36" s="66">
        <v>0</v>
      </c>
      <c r="BWM36" s="66">
        <v>0</v>
      </c>
      <c r="BWN36" s="66">
        <v>0</v>
      </c>
      <c r="BWO36" s="66">
        <v>0</v>
      </c>
      <c r="BWP36" s="66">
        <v>0</v>
      </c>
      <c r="BWQ36" s="66">
        <v>0</v>
      </c>
      <c r="BWR36" s="66">
        <v>0</v>
      </c>
      <c r="BWS36" s="66">
        <v>0</v>
      </c>
      <c r="BWT36" s="66">
        <v>0</v>
      </c>
      <c r="BWU36" s="66">
        <v>0</v>
      </c>
      <c r="BWV36" s="66">
        <v>0</v>
      </c>
      <c r="BWW36" s="66">
        <v>0</v>
      </c>
      <c r="BWX36" s="66">
        <v>0</v>
      </c>
      <c r="BWY36" s="66">
        <v>0</v>
      </c>
      <c r="BWZ36" s="66">
        <v>39278.102743999996</v>
      </c>
      <c r="BXA36" s="66">
        <v>39439.572749215142</v>
      </c>
      <c r="BXB36" s="66">
        <v>39601.706548268652</v>
      </c>
      <c r="BXC36" s="66">
        <v>34083.863031410176</v>
      </c>
      <c r="BXD36" s="66">
        <v>28519.983181700612</v>
      </c>
      <c r="BXE36" s="66">
        <v>22909.781744443277</v>
      </c>
      <c r="BXF36" s="66">
        <v>17252.971897617346</v>
      </c>
      <c r="BXG36" s="66">
        <v>11549.265243812164</v>
      </c>
      <c r="BXH36" s="66">
        <v>5798.3718021218874</v>
      </c>
      <c r="BXI36" s="66">
        <v>0</v>
      </c>
      <c r="BXJ36" s="66">
        <v>0</v>
      </c>
      <c r="BXK36" s="66">
        <v>0</v>
      </c>
      <c r="BXL36" s="66">
        <v>0</v>
      </c>
      <c r="BXM36" s="66">
        <v>0</v>
      </c>
      <c r="BXN36" s="66">
        <v>0</v>
      </c>
      <c r="BXO36" s="66">
        <v>0</v>
      </c>
      <c r="BXP36" s="66">
        <v>0</v>
      </c>
      <c r="BXQ36" s="66">
        <v>0</v>
      </c>
      <c r="BXR36" s="66">
        <v>0</v>
      </c>
      <c r="BXS36" s="66">
        <v>0</v>
      </c>
      <c r="BXT36" s="66">
        <v>0</v>
      </c>
      <c r="BXU36" s="66">
        <v>0</v>
      </c>
      <c r="BXV36" s="66">
        <v>0</v>
      </c>
      <c r="BXW36" s="66">
        <v>0</v>
      </c>
      <c r="BXX36" s="66">
        <v>0</v>
      </c>
      <c r="BXY36" s="66">
        <v>0</v>
      </c>
      <c r="BXZ36" s="66">
        <v>266733.38519405707</v>
      </c>
      <c r="BYA36" s="66">
        <v>291887.21964163048</v>
      </c>
      <c r="BYB36" s="66">
        <v>319413.1433083904</v>
      </c>
      <c r="BYC36" s="66">
        <v>299601.3017143372</v>
      </c>
      <c r="BYD36" s="66">
        <v>273212.24055120506</v>
      </c>
      <c r="BYE36" s="66">
        <v>239181.64187368736</v>
      </c>
      <c r="BYF36" s="66">
        <v>196302.94231364815</v>
      </c>
      <c r="BYG36" s="66">
        <v>143209.96975491912</v>
      </c>
      <c r="BYH36" s="66">
        <v>78357.570175015135</v>
      </c>
      <c r="BYI36" s="66">
        <v>0</v>
      </c>
      <c r="BYJ36" s="66">
        <v>0</v>
      </c>
      <c r="BYK36" s="66">
        <v>0</v>
      </c>
      <c r="BYL36" s="66">
        <v>0</v>
      </c>
      <c r="BYM36" s="66">
        <v>0</v>
      </c>
      <c r="BYN36" s="66">
        <v>0</v>
      </c>
      <c r="BYO36" s="66">
        <v>0</v>
      </c>
      <c r="BYP36" s="66">
        <v>0</v>
      </c>
      <c r="BYQ36" s="66">
        <v>0</v>
      </c>
      <c r="BYR36" s="66">
        <v>0</v>
      </c>
      <c r="BYS36" s="66">
        <v>0</v>
      </c>
      <c r="BYT36" s="66">
        <v>0</v>
      </c>
      <c r="BYU36" s="66">
        <v>0</v>
      </c>
      <c r="BYV36" s="66">
        <v>0</v>
      </c>
      <c r="BYW36" s="66">
        <v>0</v>
      </c>
      <c r="BYX36" s="66">
        <v>0</v>
      </c>
      <c r="BYY36" s="66">
        <v>0</v>
      </c>
      <c r="BYZ36" s="65">
        <v>108947.43902292472</v>
      </c>
      <c r="BZA36" s="65">
        <v>116287.22051896252</v>
      </c>
      <c r="BZB36" s="65">
        <v>124121.48259107189</v>
      </c>
      <c r="BZC36" s="65">
        <v>113557.31859578947</v>
      </c>
      <c r="BZD36" s="65">
        <v>101006.38946877864</v>
      </c>
      <c r="BZE36" s="65">
        <v>86248.946400721034</v>
      </c>
      <c r="BZF36" s="65">
        <v>69044.649003991639</v>
      </c>
      <c r="BZG36" s="65">
        <v>49130.788181825781</v>
      </c>
      <c r="BZH36" s="65">
        <v>26220.363006276006</v>
      </c>
      <c r="BZI36" s="65">
        <v>0</v>
      </c>
      <c r="BZJ36" s="65">
        <v>0</v>
      </c>
      <c r="BZK36" s="65">
        <v>0</v>
      </c>
      <c r="BZL36" s="65">
        <v>0</v>
      </c>
      <c r="BZM36" s="65">
        <v>0</v>
      </c>
      <c r="BZN36" s="65">
        <v>0</v>
      </c>
      <c r="BZO36" s="65">
        <v>0</v>
      </c>
      <c r="BZP36" s="65">
        <v>0</v>
      </c>
      <c r="BZQ36" s="65">
        <v>0</v>
      </c>
      <c r="BZR36" s="65">
        <v>0</v>
      </c>
      <c r="BZS36" s="65">
        <v>0</v>
      </c>
      <c r="BZT36" s="65">
        <v>0</v>
      </c>
      <c r="BZU36" s="65">
        <v>0</v>
      </c>
      <c r="BZV36" s="65">
        <v>0</v>
      </c>
      <c r="BZW36" s="65">
        <v>0</v>
      </c>
      <c r="BZX36" s="65">
        <v>0</v>
      </c>
      <c r="BZY36" s="65">
        <v>0</v>
      </c>
      <c r="BZZ36" s="64">
        <v>4792500</v>
      </c>
      <c r="CAA36" s="64">
        <v>4933629.8150942735</v>
      </c>
      <c r="CAB36" s="64">
        <v>5078915.6290844353</v>
      </c>
      <c r="CAC36" s="66">
        <v>1254835.1587354874</v>
      </c>
      <c r="CAD36" s="66">
        <v>1291787.616518718</v>
      </c>
      <c r="CAE36" s="66">
        <v>1329828.2523998572</v>
      </c>
      <c r="CAF36" s="66">
        <v>1368989.1111099944</v>
      </c>
      <c r="CAG36" s="66">
        <v>1409303.1810353003</v>
      </c>
      <c r="CAH36" s="66">
        <v>1450804.4220058343</v>
      </c>
      <c r="CAI36" s="66">
        <v>1493527.793902681</v>
      </c>
      <c r="CAJ36" s="66">
        <v>1537509.2861075101</v>
      </c>
      <c r="CAK36" s="66">
        <v>1582785.9478193687</v>
      </c>
      <c r="CAL36" s="66">
        <v>1629395.9192642437</v>
      </c>
      <c r="CAM36" s="66">
        <v>1677378.4638236857</v>
      </c>
      <c r="CAN36" s="66">
        <v>1726774.0011095605</v>
      </c>
      <c r="CAO36" s="66">
        <v>1777624.1410127825</v>
      </c>
      <c r="CAP36" s="66">
        <v>1829971.7187547232</v>
      </c>
      <c r="CAQ36" s="66">
        <v>1883860.8309708117</v>
      </c>
      <c r="CAR36" s="66">
        <v>1939336.8728567283</v>
      </c>
      <c r="CAS36" s="66">
        <v>1996446.5764084817</v>
      </c>
      <c r="CAT36" s="66">
        <v>2055238.0497885807</v>
      </c>
      <c r="CAU36" s="66">
        <v>2115760.8178514661</v>
      </c>
      <c r="CAV36" s="66">
        <v>2178065.8638623348</v>
      </c>
      <c r="CAW36" s="66">
        <v>2242205.6724445028</v>
      </c>
      <c r="CAX36" s="66">
        <v>2308234.2737914878</v>
      </c>
      <c r="CAY36" s="66">
        <v>2376207.2891810457</v>
      </c>
      <c r="CAZ36" s="64">
        <v>2349000</v>
      </c>
      <c r="CBA36" s="64">
        <v>2358656.6029352909</v>
      </c>
      <c r="CBB36" s="64">
        <v>2368352.9036058947</v>
      </c>
      <c r="CBC36" s="64">
        <v>570741.37564965629</v>
      </c>
      <c r="CBD36" s="64">
        <v>573087.66038502892</v>
      </c>
      <c r="CBE36" s="64">
        <v>575443.59056104126</v>
      </c>
      <c r="CBF36" s="64">
        <v>577809.20582954108</v>
      </c>
      <c r="CBG36" s="64">
        <v>580184.54600538255</v>
      </c>
      <c r="CBH36" s="64">
        <v>582569.65106709651</v>
      </c>
      <c r="CBI36" s="64">
        <v>584964.561157563</v>
      </c>
      <c r="CBJ36" s="64">
        <v>587369.31658468745</v>
      </c>
      <c r="CBK36" s="64">
        <v>589783.95782207837</v>
      </c>
      <c r="CBL36" s="64">
        <v>592208.5255097294</v>
      </c>
      <c r="CBM36" s="64">
        <v>594643.06045470235</v>
      </c>
      <c r="CBN36" s="64">
        <v>597087.60363181483</v>
      </c>
      <c r="CBO36" s="64">
        <v>599542.19618432934</v>
      </c>
      <c r="CBP36" s="64">
        <v>602006.87942464626</v>
      </c>
      <c r="CBQ36" s="64">
        <v>604481.69483499846</v>
      </c>
      <c r="CBR36" s="64">
        <v>606966.68406815012</v>
      </c>
      <c r="CBS36" s="64">
        <v>609461.88894809736</v>
      </c>
      <c r="CBT36" s="64">
        <v>611967.35147077253</v>
      </c>
      <c r="CBU36" s="64">
        <v>614483.11380475073</v>
      </c>
      <c r="CBV36" s="64">
        <v>617009.21829195973</v>
      </c>
      <c r="CBW36" s="64">
        <v>619545.70744839206</v>
      </c>
      <c r="CBX36" s="64">
        <v>622092.62396482157</v>
      </c>
      <c r="CBY36" s="64">
        <v>624650.01070752123</v>
      </c>
      <c r="CBZ36" s="67">
        <v>1210952.9250000003</v>
      </c>
      <c r="CCA36" s="67">
        <v>1246613.1362453043</v>
      </c>
      <c r="CCB36" s="67">
        <v>1283323.4714382917</v>
      </c>
      <c r="CCC36" s="67"/>
      <c r="CCD36" s="67"/>
      <c r="CCE36" s="67"/>
      <c r="CCF36" s="67"/>
      <c r="CCG36" s="67"/>
      <c r="CCH36" s="67"/>
      <c r="CCI36" s="67"/>
      <c r="CCJ36" s="67"/>
      <c r="CCK36" s="67"/>
      <c r="CCL36" s="67"/>
      <c r="CCM36" s="67"/>
      <c r="CCN36" s="67"/>
      <c r="CCO36" s="67"/>
      <c r="CCP36" s="67"/>
      <c r="CCQ36" s="67"/>
      <c r="CCR36" s="67"/>
      <c r="CCS36" s="67"/>
      <c r="CCT36" s="67"/>
      <c r="CCU36" s="67"/>
      <c r="CCV36" s="67"/>
      <c r="CCW36" s="67"/>
      <c r="CCX36" s="67"/>
      <c r="CCY36" s="67"/>
      <c r="CCZ36" s="67">
        <v>494614.57500000007</v>
      </c>
      <c r="CDA36" s="67">
        <v>496647.90686751076</v>
      </c>
      <c r="CDB36" s="67">
        <v>498689.59764454898</v>
      </c>
      <c r="CDC36" s="67"/>
      <c r="CDD36" s="67"/>
      <c r="CDE36" s="67"/>
      <c r="CDF36" s="67"/>
      <c r="CDG36" s="67"/>
      <c r="CDH36" s="67"/>
      <c r="CDI36" s="67"/>
      <c r="CDJ36" s="67"/>
      <c r="CDK36" s="67"/>
      <c r="CDL36" s="67"/>
      <c r="CDM36" s="67"/>
      <c r="CDN36" s="67"/>
      <c r="CDO36" s="67"/>
      <c r="CDP36" s="67"/>
      <c r="CDQ36" s="67"/>
      <c r="CDR36" s="67"/>
      <c r="CDS36" s="67"/>
      <c r="CDT36" s="67"/>
      <c r="CDU36" s="67"/>
      <c r="CDV36" s="67"/>
      <c r="CDW36" s="67"/>
      <c r="CDX36" s="67"/>
      <c r="CDY36" s="67"/>
      <c r="CDZ36" s="65">
        <v>96163.630856000003</v>
      </c>
      <c r="CEA36" s="65">
        <v>98995.462977335672</v>
      </c>
      <c r="CEB36" s="65">
        <v>101910.68705353045</v>
      </c>
      <c r="CEC36" s="65">
        <v>29622.143665597483</v>
      </c>
      <c r="CED36" s="65">
        <v>30494.458252602555</v>
      </c>
      <c r="CEE36" s="65">
        <v>31392.460809637472</v>
      </c>
      <c r="CEF36" s="65">
        <v>32316.907797518197</v>
      </c>
      <c r="CEG36" s="65">
        <v>33268.577953362212</v>
      </c>
      <c r="CEH36" s="65">
        <v>34248.272946582336</v>
      </c>
      <c r="CEI36" s="65">
        <v>35256.818054198273</v>
      </c>
      <c r="CEJ36" s="65">
        <v>36295.062856034783</v>
      </c>
      <c r="CEK36" s="65">
        <v>37363.881950392053</v>
      </c>
      <c r="CEL36" s="65">
        <v>38464.175690791242</v>
      </c>
      <c r="CEM36" s="65">
        <v>39596.870944415663</v>
      </c>
      <c r="CEN36" s="65">
        <v>40762.92187288664</v>
      </c>
      <c r="CEO36" s="65">
        <v>41963.310736031737</v>
      </c>
      <c r="CEP36" s="65">
        <v>43199.048719322236</v>
      </c>
      <c r="CEQ36" s="65">
        <v>44471.176785677271</v>
      </c>
      <c r="CER36" s="65">
        <v>45780.766552351735</v>
      </c>
      <c r="CES36" s="65">
        <v>47128.92119364698</v>
      </c>
      <c r="CET36" s="65">
        <v>48516.776370204527</v>
      </c>
      <c r="CEU36" s="65">
        <v>49945.501185665598</v>
      </c>
      <c r="CEV36" s="65">
        <v>51416.2991715026</v>
      </c>
      <c r="CEW36" s="65">
        <v>52930.409300851788</v>
      </c>
      <c r="CEX36" s="65">
        <v>54489.107032201493</v>
      </c>
      <c r="CEY36" s="65">
        <v>56093.705383814777</v>
      </c>
      <c r="CEZ36" s="64">
        <v>39278.102743999996</v>
      </c>
      <c r="CFA36" s="64">
        <v>39439.572749215142</v>
      </c>
      <c r="CFB36" s="64">
        <v>39601.706548268652</v>
      </c>
      <c r="CFC36" s="64">
        <v>11227.625469170409</v>
      </c>
      <c r="CFD36" s="64">
        <v>11273.781587119302</v>
      </c>
      <c r="CFE36" s="64">
        <v>11320.127450195505</v>
      </c>
      <c r="CFF36" s="64">
        <v>11366.663838430253</v>
      </c>
      <c r="CFG36" s="64">
        <v>11413.391535061435</v>
      </c>
      <c r="CFH36" s="64">
        <v>11460.311326546789</v>
      </c>
      <c r="CFI36" s="64">
        <v>11507.424002577132</v>
      </c>
      <c r="CFJ36" s="64">
        <v>11554.730356089658</v>
      </c>
      <c r="CFK36" s="64">
        <v>11602.231183281276</v>
      </c>
      <c r="CFL36" s="64">
        <v>11649.927283622015</v>
      </c>
      <c r="CFM36" s="64">
        <v>11697.819459868479</v>
      </c>
      <c r="CFN36" s="64">
        <v>11745.908518077362</v>
      </c>
      <c r="CFO36" s="64">
        <v>11794.195267619009</v>
      </c>
      <c r="CFP36" s="64">
        <v>11842.680521191032</v>
      </c>
      <c r="CFQ36" s="64">
        <v>11891.365094832006</v>
      </c>
      <c r="CFR36" s="64">
        <v>11940.249807935183</v>
      </c>
      <c r="CFS36" s="64">
        <v>11989.335483262306</v>
      </c>
      <c r="CFT36" s="64">
        <v>12038.622946957435</v>
      </c>
      <c r="CFU36" s="64">
        <v>12088.113028560863</v>
      </c>
      <c r="CFV36" s="64">
        <v>12137.806561023071</v>
      </c>
      <c r="CFW36" s="64">
        <v>12187.704380718758</v>
      </c>
      <c r="CFX36" s="64">
        <v>12237.807327460907</v>
      </c>
      <c r="CFY36" s="64">
        <v>12288.116244514924</v>
      </c>
      <c r="CFZ36" s="66">
        <v>266733.38519405707</v>
      </c>
      <c r="CGA36" s="66">
        <v>291887.21964163048</v>
      </c>
      <c r="CGB36" s="66">
        <v>319413.1433083904</v>
      </c>
      <c r="CGC36" s="66">
        <v>98692.193505899282</v>
      </c>
      <c r="CGD36" s="66">
        <v>107999.19155906459</v>
      </c>
      <c r="CGE36" s="66">
        <v>118183.87010229258</v>
      </c>
      <c r="CGF36" s="66">
        <v>129328.99728899176</v>
      </c>
      <c r="CGG36" s="66">
        <v>141525.14658133182</v>
      </c>
      <c r="CGH36" s="66">
        <v>154871.43281650048</v>
      </c>
      <c r="CGI36" s="66">
        <v>169476.31768642622</v>
      </c>
      <c r="CGJ36" s="66">
        <v>185458.49117688474</v>
      </c>
      <c r="CGK36" s="66">
        <v>202947.83612920923</v>
      </c>
      <c r="CGL36" s="66">
        <v>222086.48376333804</v>
      </c>
      <c r="CGM36" s="66">
        <v>243029.96874015292</v>
      </c>
      <c r="CGN36" s="66">
        <v>265948.49314999097</v>
      </c>
      <c r="CGO36" s="66">
        <v>291028.30969942512</v>
      </c>
      <c r="CGP36" s="66">
        <v>318473.23533710104</v>
      </c>
      <c r="CGQ36" s="66">
        <v>348506.30761946429</v>
      </c>
      <c r="CGR36" s="66">
        <v>381371.59727721504</v>
      </c>
      <c r="CGS36" s="66">
        <v>417336.19171273545</v>
      </c>
      <c r="CGT36" s="66">
        <v>456692.36554783885</v>
      </c>
      <c r="CGU36" s="66">
        <v>499759.95586130279</v>
      </c>
      <c r="CGV36" s="66">
        <v>546888.9614191039</v>
      </c>
      <c r="CGW36" s="66">
        <v>598462.38702060224</v>
      </c>
      <c r="CGX36" s="66">
        <v>654899.35607591528</v>
      </c>
      <c r="CGY36" s="66">
        <v>716658.51670956146</v>
      </c>
      <c r="CGZ36" s="65">
        <v>108947.43902292472</v>
      </c>
      <c r="CHA36" s="65">
        <v>116287.22051896252</v>
      </c>
      <c r="CHB36" s="65">
        <v>124121.48259107189</v>
      </c>
      <c r="CHC36" s="65">
        <v>37407.116713907119</v>
      </c>
      <c r="CHD36" s="65">
        <v>39927.231601776024</v>
      </c>
      <c r="CHE36" s="65">
        <v>42617.126456826867</v>
      </c>
      <c r="CHF36" s="65">
        <v>45488.239343806257</v>
      </c>
      <c r="CHG36" s="65">
        <v>48552.778909098422</v>
      </c>
      <c r="CHH36" s="65">
        <v>51823.776294757277</v>
      </c>
      <c r="CHI36" s="65">
        <v>55315.140549983364</v>
      </c>
      <c r="CHJ36" s="65">
        <v>59041.717775668003</v>
      </c>
      <c r="CHK36" s="65">
        <v>63019.354253501573</v>
      </c>
      <c r="CHL36" s="65">
        <v>67264.963828085267</v>
      </c>
      <c r="CHM36" s="65">
        <v>71796.599828571183</v>
      </c>
      <c r="CHN36" s="65">
        <v>76633.53183565849</v>
      </c>
      <c r="CHO36" s="65">
        <v>81796.3276203766</v>
      </c>
      <c r="CHP36" s="65">
        <v>87306.940603078809</v>
      </c>
      <c r="CHQ36" s="65">
        <v>93188.803204542157</v>
      </c>
      <c r="CHR36" s="65">
        <v>99466.926486124576</v>
      </c>
      <c r="CHS36" s="65">
        <v>106168.00650267265</v>
      </c>
      <c r="CHT36" s="65">
        <v>113320.53782041724</v>
      </c>
      <c r="CHU36" s="65">
        <v>120954.93468256223</v>
      </c>
      <c r="CHV36" s="65">
        <v>129103.66033779057</v>
      </c>
      <c r="CHW36" s="65">
        <v>137801.36508162276</v>
      </c>
      <c r="CHX36" s="65">
        <v>147085.03359761261</v>
      </c>
      <c r="CHY36" s="65">
        <v>156994.14222490846</v>
      </c>
      <c r="CHZ36" s="65">
        <v>4792500</v>
      </c>
      <c r="CIA36" s="65">
        <v>4933629.8150942735</v>
      </c>
      <c r="CIB36" s="65">
        <v>5078915.6290844353</v>
      </c>
      <c r="CIC36" s="65">
        <v>523445.52335823176</v>
      </c>
      <c r="CID36" s="65">
        <v>492109.56819760683</v>
      </c>
      <c r="CIE36" s="65">
        <v>458474.12130356958</v>
      </c>
      <c r="CIF36" s="65">
        <v>422430.92571394076</v>
      </c>
      <c r="CIG36" s="65">
        <v>383867.3426439006</v>
      </c>
      <c r="CIH36" s="65">
        <v>342666.18729280634</v>
      </c>
      <c r="CII36" s="65">
        <v>0</v>
      </c>
      <c r="CIJ36" s="65">
        <v>0</v>
      </c>
      <c r="CIK36" s="65">
        <v>0</v>
      </c>
      <c r="CIL36" s="65">
        <v>0</v>
      </c>
      <c r="CIM36" s="65">
        <v>0</v>
      </c>
      <c r="CIN36" s="65">
        <v>0</v>
      </c>
      <c r="CIO36" s="65">
        <v>0</v>
      </c>
      <c r="CIP36" s="65">
        <v>0</v>
      </c>
      <c r="CIQ36" s="65">
        <v>0</v>
      </c>
      <c r="CIR36" s="65">
        <v>0</v>
      </c>
      <c r="CIS36" s="65">
        <v>0</v>
      </c>
      <c r="CIT36" s="65">
        <v>0</v>
      </c>
      <c r="CIU36" s="65">
        <v>0</v>
      </c>
      <c r="CIV36" s="65">
        <v>0</v>
      </c>
      <c r="CIW36" s="65">
        <v>0</v>
      </c>
      <c r="CIX36" s="65">
        <v>0</v>
      </c>
      <c r="CIY36" s="65">
        <v>0</v>
      </c>
      <c r="CIZ36" s="64">
        <v>2349000</v>
      </c>
      <c r="CJA36" s="64">
        <v>2358656.6029352909</v>
      </c>
      <c r="CJB36" s="64">
        <v>2368352.9036058947</v>
      </c>
      <c r="CJC36" s="64">
        <v>304938.96356138773</v>
      </c>
      <c r="CJD36" s="64">
        <v>274263.38032712101</v>
      </c>
      <c r="CJE36" s="64">
        <v>243330.43258009752</v>
      </c>
      <c r="CJF36" s="64">
        <v>212138.522711703</v>
      </c>
      <c r="CJG36" s="64">
        <v>180686.04432739055</v>
      </c>
      <c r="CJH36" s="64">
        <v>148971.38220144325</v>
      </c>
      <c r="CJI36" s="65">
        <v>0</v>
      </c>
      <c r="CJJ36" s="65">
        <v>0</v>
      </c>
      <c r="CJK36" s="65">
        <v>0</v>
      </c>
      <c r="CJL36" s="65">
        <v>0</v>
      </c>
      <c r="CJM36" s="65">
        <v>0</v>
      </c>
      <c r="CJN36" s="65">
        <v>0</v>
      </c>
      <c r="CJO36" s="65">
        <v>0</v>
      </c>
      <c r="CJP36" s="65">
        <v>0</v>
      </c>
      <c r="CJQ36" s="65">
        <v>0</v>
      </c>
      <c r="CJR36" s="65">
        <v>0</v>
      </c>
      <c r="CJS36" s="65">
        <v>0</v>
      </c>
      <c r="CJT36" s="65">
        <v>0</v>
      </c>
      <c r="CJU36" s="65">
        <v>0</v>
      </c>
      <c r="CJV36" s="65">
        <v>0</v>
      </c>
      <c r="CJW36" s="65">
        <v>0</v>
      </c>
      <c r="CJX36" s="65">
        <v>0</v>
      </c>
      <c r="CJY36" s="65">
        <v>0</v>
      </c>
      <c r="CJZ36" s="67">
        <v>1210952.9250000003</v>
      </c>
      <c r="CKA36" s="67">
        <v>1246613.1362453043</v>
      </c>
      <c r="CKB36" s="67">
        <v>1283323.4714382917</v>
      </c>
      <c r="CKC36" s="67"/>
      <c r="CKD36" s="67"/>
      <c r="CKE36" s="67"/>
      <c r="CKF36" s="67"/>
      <c r="CKG36" s="67"/>
      <c r="CKH36" s="67"/>
      <c r="CKI36" s="67"/>
      <c r="CKJ36" s="67"/>
      <c r="CKK36" s="67"/>
      <c r="CKL36" s="67"/>
      <c r="CKM36" s="67"/>
      <c r="CKN36" s="67"/>
      <c r="CKO36" s="67"/>
      <c r="CKP36" s="67"/>
      <c r="CKQ36" s="67"/>
      <c r="CKR36" s="67"/>
      <c r="CKS36" s="67"/>
      <c r="CKT36" s="67"/>
      <c r="CKU36" s="67"/>
      <c r="CKV36" s="67"/>
      <c r="CKW36" s="67"/>
      <c r="CKX36" s="67"/>
      <c r="CKY36" s="67"/>
      <c r="CKZ36" s="67">
        <v>494614.57500000007</v>
      </c>
      <c r="CLA36" s="67">
        <v>496647.90686751076</v>
      </c>
      <c r="CLB36" s="67">
        <v>498689.59764454898</v>
      </c>
      <c r="CLC36" s="67"/>
      <c r="CLD36" s="67"/>
      <c r="CLE36" s="67"/>
      <c r="CLF36" s="67"/>
      <c r="CLG36" s="67"/>
      <c r="CLH36" s="67"/>
      <c r="CLI36" s="67"/>
      <c r="CLJ36" s="67"/>
      <c r="CLK36" s="67"/>
      <c r="CLL36" s="67"/>
      <c r="CLM36" s="67"/>
      <c r="CLN36" s="67"/>
      <c r="CLO36" s="67"/>
      <c r="CLP36" s="67"/>
      <c r="CLQ36" s="67"/>
      <c r="CLR36" s="67"/>
      <c r="CLS36" s="67"/>
      <c r="CLT36" s="67"/>
      <c r="CLU36" s="67"/>
      <c r="CLV36" s="67"/>
      <c r="CLW36" s="67"/>
      <c r="CLX36" s="67"/>
      <c r="CLY36" s="67"/>
      <c r="CLZ36" s="66">
        <v>96163.630856000003</v>
      </c>
      <c r="CMA36" s="66">
        <v>98995.462977335672</v>
      </c>
      <c r="CMB36" s="66">
        <v>101910.68705353045</v>
      </c>
      <c r="CMC36" s="66">
        <v>25390.408856226408</v>
      </c>
      <c r="CMD36" s="66">
        <v>21781.755894716109</v>
      </c>
      <c r="CME36" s="66">
        <v>17938.549034078555</v>
      </c>
      <c r="CMF36" s="66">
        <v>13850.103341793514</v>
      </c>
      <c r="CMG36" s="66">
        <v>9505.3079866749176</v>
      </c>
      <c r="CMH36" s="66">
        <v>4892.6104209403329</v>
      </c>
      <c r="CMI36" s="66">
        <v>0</v>
      </c>
      <c r="CMJ36" s="66">
        <v>0</v>
      </c>
      <c r="CMK36" s="66">
        <v>0</v>
      </c>
      <c r="CML36" s="66">
        <v>0</v>
      </c>
      <c r="CMM36" s="66">
        <v>0</v>
      </c>
      <c r="CMN36" s="66">
        <v>0</v>
      </c>
      <c r="CMO36" s="66">
        <v>0</v>
      </c>
      <c r="CMP36" s="66">
        <v>0</v>
      </c>
      <c r="CMQ36" s="66">
        <v>0</v>
      </c>
      <c r="CMR36" s="66">
        <v>0</v>
      </c>
      <c r="CMS36" s="66">
        <v>0</v>
      </c>
      <c r="CMT36" s="66">
        <v>0</v>
      </c>
      <c r="CMU36" s="66">
        <v>0</v>
      </c>
      <c r="CMV36" s="66">
        <v>0</v>
      </c>
      <c r="CMW36" s="66">
        <v>0</v>
      </c>
      <c r="CMX36" s="66">
        <v>0</v>
      </c>
      <c r="CMY36" s="66">
        <v>0</v>
      </c>
      <c r="CMZ36" s="66">
        <v>39278.102743999996</v>
      </c>
      <c r="CNA36" s="66">
        <v>39439.572749215142</v>
      </c>
      <c r="CNB36" s="66">
        <v>39601.706548268652</v>
      </c>
      <c r="CNC36" s="66">
        <v>9623.6789735746352</v>
      </c>
      <c r="CND36" s="66">
        <v>8052.7011336566429</v>
      </c>
      <c r="CNE36" s="66">
        <v>6468.6442572545729</v>
      </c>
      <c r="CNF36" s="66">
        <v>4871.4273593272501</v>
      </c>
      <c r="CNG36" s="66">
        <v>3260.9690100175526</v>
      </c>
      <c r="CNH36" s="66">
        <v>1637.187332363827</v>
      </c>
      <c r="CNI36" s="66">
        <v>0</v>
      </c>
      <c r="CNJ36" s="66">
        <v>0</v>
      </c>
      <c r="CNK36" s="66">
        <v>0</v>
      </c>
      <c r="CNL36" s="66">
        <v>0</v>
      </c>
      <c r="CNM36" s="66">
        <v>0</v>
      </c>
      <c r="CNN36" s="66">
        <v>0</v>
      </c>
      <c r="CNO36" s="66">
        <v>0</v>
      </c>
      <c r="CNP36" s="66">
        <v>0</v>
      </c>
      <c r="CNQ36" s="66">
        <v>0</v>
      </c>
      <c r="CNR36" s="66">
        <v>0</v>
      </c>
      <c r="CNS36" s="66">
        <v>0</v>
      </c>
      <c r="CNT36" s="66">
        <v>0</v>
      </c>
      <c r="CNU36" s="66">
        <v>0</v>
      </c>
      <c r="CNV36" s="66">
        <v>0</v>
      </c>
      <c r="CNW36" s="66">
        <v>0</v>
      </c>
      <c r="CNX36" s="66">
        <v>0</v>
      </c>
      <c r="CNY36" s="66">
        <v>0</v>
      </c>
      <c r="CNZ36" s="66">
        <v>266733.38519405707</v>
      </c>
      <c r="COA36" s="66">
        <v>291887.21964163048</v>
      </c>
      <c r="COB36" s="66">
        <v>319413.1433083904</v>
      </c>
      <c r="COC36" s="66">
        <v>84593.30871934224</v>
      </c>
      <c r="COD36" s="66">
        <v>77142.279685046131</v>
      </c>
      <c r="COE36" s="66">
        <v>67533.640058452889</v>
      </c>
      <c r="COF36" s="66">
        <v>55426.713123853609</v>
      </c>
      <c r="COG36" s="66">
        <v>40435.756166094805</v>
      </c>
      <c r="COH36" s="66">
        <v>22124.490402357216</v>
      </c>
      <c r="COI36" s="66">
        <v>0</v>
      </c>
      <c r="COJ36" s="66">
        <v>0</v>
      </c>
      <c r="COK36" s="66">
        <v>0</v>
      </c>
      <c r="COL36" s="66">
        <v>0</v>
      </c>
      <c r="COM36" s="66">
        <v>0</v>
      </c>
      <c r="CON36" s="66">
        <v>0</v>
      </c>
      <c r="COO36" s="66">
        <v>0</v>
      </c>
      <c r="COP36" s="66">
        <v>0</v>
      </c>
      <c r="COQ36" s="66">
        <v>0</v>
      </c>
      <c r="COR36" s="66">
        <v>0</v>
      </c>
      <c r="COS36" s="66">
        <v>0</v>
      </c>
      <c r="COT36" s="66">
        <v>0</v>
      </c>
      <c r="COU36" s="66">
        <v>0</v>
      </c>
      <c r="COV36" s="66">
        <v>0</v>
      </c>
      <c r="COW36" s="66">
        <v>0</v>
      </c>
      <c r="COX36" s="66">
        <v>0</v>
      </c>
      <c r="COY36" s="66">
        <v>0</v>
      </c>
      <c r="COZ36" s="65">
        <v>108947.43902292472</v>
      </c>
      <c r="CPA36" s="65">
        <v>116287.22051896252</v>
      </c>
      <c r="CPB36" s="65">
        <v>124121.48259107189</v>
      </c>
      <c r="CPC36" s="65">
        <v>32063.242897634671</v>
      </c>
      <c r="CPD36" s="65">
        <v>28519.451144125735</v>
      </c>
      <c r="CPE36" s="65">
        <v>24352.643689615354</v>
      </c>
      <c r="CPF36" s="65">
        <v>19494.959718774109</v>
      </c>
      <c r="CPG36" s="65">
        <v>13872.222545456692</v>
      </c>
      <c r="CPH36" s="65">
        <v>7403.3966135367536</v>
      </c>
      <c r="CPI36" s="65">
        <v>0</v>
      </c>
      <c r="CPJ36" s="65">
        <v>0</v>
      </c>
      <c r="CPK36" s="65">
        <v>0</v>
      </c>
      <c r="CPL36" s="65">
        <v>0</v>
      </c>
      <c r="CPM36" s="65">
        <v>0</v>
      </c>
      <c r="CPN36" s="65">
        <v>0</v>
      </c>
      <c r="CPO36" s="65">
        <v>0</v>
      </c>
      <c r="CPP36" s="65">
        <v>0</v>
      </c>
      <c r="CPQ36" s="65">
        <v>0</v>
      </c>
      <c r="CPR36" s="65">
        <v>0</v>
      </c>
      <c r="CPS36" s="65">
        <v>0</v>
      </c>
      <c r="CPT36" s="65">
        <v>0</v>
      </c>
      <c r="CPU36" s="65">
        <v>0</v>
      </c>
      <c r="CPV36" s="65">
        <v>0</v>
      </c>
      <c r="CPW36" s="65">
        <v>0</v>
      </c>
      <c r="CPX36" s="65">
        <v>0</v>
      </c>
      <c r="CPY36" s="65">
        <v>0</v>
      </c>
      <c r="CPZ36" s="66">
        <v>4792500</v>
      </c>
      <c r="CQA36" s="66">
        <v>4933629.8150942735</v>
      </c>
      <c r="CQB36" s="66">
        <v>5078915.6290844353</v>
      </c>
      <c r="CQC36" s="66">
        <v>523445.52335823176</v>
      </c>
      <c r="CQD36" s="66">
        <v>492109.56819760683</v>
      </c>
      <c r="CQE36" s="66">
        <v>458474.12130356958</v>
      </c>
      <c r="CQF36" s="66">
        <v>422430.92571394076</v>
      </c>
      <c r="CQG36" s="66">
        <v>383867.3426439006</v>
      </c>
      <c r="CQH36" s="66">
        <v>342666.18729280634</v>
      </c>
      <c r="CQI36" s="66">
        <v>0</v>
      </c>
      <c r="CQJ36" s="66">
        <v>0</v>
      </c>
      <c r="CQK36" s="66">
        <v>0</v>
      </c>
      <c r="CQL36" s="66">
        <v>0</v>
      </c>
      <c r="CQM36" s="66">
        <v>0</v>
      </c>
      <c r="CQN36" s="66">
        <v>0</v>
      </c>
      <c r="CQO36" s="66">
        <v>0</v>
      </c>
      <c r="CQP36" s="66">
        <v>0</v>
      </c>
      <c r="CQQ36" s="66">
        <v>0</v>
      </c>
      <c r="CQR36" s="66">
        <v>0</v>
      </c>
      <c r="CQS36" s="66">
        <v>0</v>
      </c>
      <c r="CQT36" s="66">
        <v>0</v>
      </c>
      <c r="CQU36" s="66">
        <v>0</v>
      </c>
      <c r="CQV36" s="66">
        <v>0</v>
      </c>
      <c r="CQW36" s="66">
        <v>0</v>
      </c>
      <c r="CQX36" s="66">
        <v>0</v>
      </c>
      <c r="CQY36" s="66">
        <v>0</v>
      </c>
      <c r="CQZ36" s="66">
        <v>2349000</v>
      </c>
      <c r="CRA36" s="66">
        <v>2358656.6029352909</v>
      </c>
      <c r="CRB36" s="66">
        <v>2368352.9036058947</v>
      </c>
      <c r="CRC36" s="66">
        <v>304938.96356138773</v>
      </c>
      <c r="CRD36" s="66">
        <v>274263.38032712101</v>
      </c>
      <c r="CRE36" s="66">
        <v>243330.43258009752</v>
      </c>
      <c r="CRF36" s="66">
        <v>212138.522711703</v>
      </c>
      <c r="CRG36" s="66">
        <v>180686.04432739055</v>
      </c>
      <c r="CRH36" s="66">
        <v>148971.38220144325</v>
      </c>
      <c r="CRI36" s="66">
        <v>0</v>
      </c>
      <c r="CRJ36" s="66">
        <v>0</v>
      </c>
      <c r="CRK36" s="66">
        <v>0</v>
      </c>
      <c r="CRL36" s="66">
        <v>0</v>
      </c>
      <c r="CRM36" s="66">
        <v>0</v>
      </c>
      <c r="CRN36" s="66">
        <v>0</v>
      </c>
      <c r="CRO36" s="66">
        <v>0</v>
      </c>
      <c r="CRP36" s="66">
        <v>0</v>
      </c>
      <c r="CRQ36" s="66">
        <v>0</v>
      </c>
      <c r="CRR36" s="66">
        <v>0</v>
      </c>
      <c r="CRS36" s="66">
        <v>0</v>
      </c>
      <c r="CRT36" s="66">
        <v>0</v>
      </c>
      <c r="CRU36" s="66">
        <v>0</v>
      </c>
      <c r="CRV36" s="66">
        <v>0</v>
      </c>
      <c r="CRW36" s="66">
        <v>0</v>
      </c>
      <c r="CRX36" s="66">
        <v>0</v>
      </c>
      <c r="CRY36" s="66">
        <v>0</v>
      </c>
      <c r="CRZ36" s="67">
        <v>1210952.9250000003</v>
      </c>
      <c r="CSA36" s="67">
        <v>1246613.1362453043</v>
      </c>
      <c r="CSB36" s="67">
        <v>1283323.4714382917</v>
      </c>
      <c r="CSC36" s="67"/>
      <c r="CSD36" s="67"/>
      <c r="CSE36" s="67"/>
      <c r="CSF36" s="67"/>
      <c r="CSG36" s="67"/>
      <c r="CSH36" s="67"/>
      <c r="CSI36" s="67"/>
      <c r="CSJ36" s="67"/>
      <c r="CSK36" s="67"/>
      <c r="CSL36" s="67"/>
      <c r="CSM36" s="67"/>
      <c r="CSN36" s="67"/>
      <c r="CSO36" s="67"/>
      <c r="CSP36" s="67"/>
      <c r="CSQ36" s="67"/>
      <c r="CSR36" s="67"/>
      <c r="CSS36" s="67"/>
      <c r="CST36" s="67"/>
      <c r="CSU36" s="67"/>
      <c r="CSV36" s="67"/>
      <c r="CSW36" s="67"/>
      <c r="CSX36" s="67"/>
      <c r="CSY36" s="67"/>
      <c r="CSZ36" s="67">
        <v>494614.57500000007</v>
      </c>
      <c r="CTA36" s="67">
        <v>496647.90686751076</v>
      </c>
      <c r="CTB36" s="67">
        <v>498689.59764454898</v>
      </c>
      <c r="CTC36" s="67"/>
      <c r="CTD36" s="67"/>
      <c r="CTE36" s="67"/>
      <c r="CTF36" s="67"/>
      <c r="CTG36" s="67"/>
      <c r="CTH36" s="67"/>
      <c r="CTI36" s="67"/>
      <c r="CTJ36" s="67"/>
      <c r="CTK36" s="67"/>
      <c r="CTL36" s="67"/>
      <c r="CTM36" s="67"/>
      <c r="CTN36" s="67"/>
      <c r="CTO36" s="67"/>
      <c r="CTP36" s="67"/>
      <c r="CTQ36" s="67"/>
      <c r="CTR36" s="67"/>
      <c r="CTS36" s="67"/>
      <c r="CTT36" s="67"/>
      <c r="CTU36" s="67"/>
      <c r="CTV36" s="67"/>
      <c r="CTW36" s="67"/>
      <c r="CTX36" s="67"/>
      <c r="CTY36" s="67"/>
      <c r="CTZ36" s="66">
        <v>96163.630856000003</v>
      </c>
      <c r="CUA36" s="66">
        <v>98995.462977335672</v>
      </c>
      <c r="CUB36" s="66">
        <v>101910.68705353045</v>
      </c>
      <c r="CUC36" s="66">
        <v>30952.106615285873</v>
      </c>
      <c r="CUD36" s="66">
        <v>26552.988356312144</v>
      </c>
      <c r="CUE36" s="66">
        <v>21867.93782527744</v>
      </c>
      <c r="CUF36" s="66">
        <v>16883.929585198221</v>
      </c>
      <c r="CUG36" s="66">
        <v>11587.419008518342</v>
      </c>
      <c r="CUH36" s="66">
        <v>5964.322994305292</v>
      </c>
      <c r="CUI36" s="66">
        <v>0</v>
      </c>
      <c r="CUJ36" s="66">
        <v>0</v>
      </c>
      <c r="CUK36" s="66">
        <v>0</v>
      </c>
      <c r="CUL36" s="66">
        <v>0</v>
      </c>
      <c r="CUM36" s="66">
        <v>0</v>
      </c>
      <c r="CUN36" s="66">
        <v>0</v>
      </c>
      <c r="CUO36" s="66">
        <v>0</v>
      </c>
      <c r="CUP36" s="66">
        <v>0</v>
      </c>
      <c r="CUQ36" s="66">
        <v>0</v>
      </c>
      <c r="CUR36" s="66">
        <v>0</v>
      </c>
      <c r="CUS36" s="66">
        <v>0</v>
      </c>
      <c r="CUT36" s="66">
        <v>0</v>
      </c>
      <c r="CUU36" s="66">
        <v>0</v>
      </c>
      <c r="CUV36" s="66">
        <v>0</v>
      </c>
      <c r="CUW36" s="66">
        <v>0</v>
      </c>
      <c r="CUX36" s="66">
        <v>0</v>
      </c>
      <c r="CUY36" s="66">
        <v>0</v>
      </c>
      <c r="CUZ36" s="66">
        <v>39278.102743999996</v>
      </c>
      <c r="CVA36" s="66">
        <v>39439.572749215142</v>
      </c>
      <c r="CVB36" s="66">
        <v>39601.706548268652</v>
      </c>
      <c r="CVC36" s="65">
        <v>11731.718827691133</v>
      </c>
      <c r="CVD36" s="65">
        <v>9816.6227035312786</v>
      </c>
      <c r="CVE36" s="65">
        <v>7885.5826166738298</v>
      </c>
      <c r="CVF36" s="65">
        <v>5938.4998425317617</v>
      </c>
      <c r="CVG36" s="65">
        <v>3975.2751142664183</v>
      </c>
      <c r="CVH36" s="65">
        <v>1995.8086199976221</v>
      </c>
      <c r="CVI36" s="65">
        <v>0</v>
      </c>
      <c r="CVJ36" s="65">
        <v>0</v>
      </c>
      <c r="CVK36" s="65">
        <v>0</v>
      </c>
      <c r="CVL36" s="65">
        <v>0</v>
      </c>
      <c r="CVM36" s="65">
        <v>0</v>
      </c>
      <c r="CVN36" s="65">
        <v>0</v>
      </c>
      <c r="CVO36" s="65">
        <v>0</v>
      </c>
      <c r="CVP36" s="65">
        <v>0</v>
      </c>
      <c r="CVQ36" s="65">
        <v>0</v>
      </c>
      <c r="CVR36" s="65">
        <v>0</v>
      </c>
      <c r="CVS36" s="65">
        <v>0</v>
      </c>
      <c r="CVT36" s="65">
        <v>0</v>
      </c>
      <c r="CVU36" s="65">
        <v>0</v>
      </c>
      <c r="CVV36" s="65">
        <v>0</v>
      </c>
      <c r="CVW36" s="65">
        <v>0</v>
      </c>
      <c r="CVX36" s="65">
        <v>0</v>
      </c>
      <c r="CVY36" s="65">
        <v>0</v>
      </c>
      <c r="CVZ36" s="66">
        <v>266733.38519405707</v>
      </c>
      <c r="CWA36" s="66">
        <v>291887.21964163048</v>
      </c>
      <c r="CWB36" s="66">
        <v>319413.1433083904</v>
      </c>
      <c r="CWC36" s="66">
        <v>84593.30871934224</v>
      </c>
      <c r="CWD36" s="66">
        <v>77142.279685046131</v>
      </c>
      <c r="CWE36" s="66">
        <v>67533.640058452889</v>
      </c>
      <c r="CWF36" s="66">
        <v>55426.713123853609</v>
      </c>
      <c r="CWG36" s="66">
        <v>40435.756166094805</v>
      </c>
      <c r="CWH36" s="66">
        <v>22124.490402357216</v>
      </c>
      <c r="CWI36" s="66">
        <v>0</v>
      </c>
      <c r="CWJ36" s="66">
        <v>0</v>
      </c>
      <c r="CWK36" s="66">
        <v>0</v>
      </c>
      <c r="CWL36" s="66">
        <v>0</v>
      </c>
      <c r="CWM36" s="66">
        <v>0</v>
      </c>
      <c r="CWN36" s="66">
        <v>0</v>
      </c>
      <c r="CWO36" s="66">
        <v>0</v>
      </c>
      <c r="CWP36" s="66">
        <v>0</v>
      </c>
      <c r="CWQ36" s="66">
        <v>0</v>
      </c>
      <c r="CWR36" s="66">
        <v>0</v>
      </c>
      <c r="CWS36" s="66">
        <v>0</v>
      </c>
      <c r="CWT36" s="66">
        <v>0</v>
      </c>
      <c r="CWU36" s="66">
        <v>0</v>
      </c>
      <c r="CWV36" s="66">
        <v>0</v>
      </c>
      <c r="CWW36" s="66">
        <v>0</v>
      </c>
      <c r="CWX36" s="66">
        <v>0</v>
      </c>
      <c r="CWY36" s="66">
        <v>0</v>
      </c>
      <c r="CWZ36" s="65">
        <v>108947.43902292472</v>
      </c>
      <c r="CXA36" s="65">
        <v>116287.22051896252</v>
      </c>
      <c r="CXB36" s="65">
        <v>124121.48259107189</v>
      </c>
      <c r="CXC36" s="65">
        <v>32063.242897634671</v>
      </c>
      <c r="CXD36" s="65">
        <v>28519.451144125735</v>
      </c>
      <c r="CXE36" s="65">
        <v>24352.643689615354</v>
      </c>
      <c r="CXF36" s="65">
        <v>19494.959718774109</v>
      </c>
      <c r="CXG36" s="65">
        <v>13872.222545456692</v>
      </c>
      <c r="CXH36" s="65">
        <v>7403.3966135367536</v>
      </c>
      <c r="CXI36" s="65">
        <v>0</v>
      </c>
      <c r="CXJ36" s="65">
        <v>0</v>
      </c>
      <c r="CXK36" s="65">
        <v>0</v>
      </c>
      <c r="CXL36" s="65">
        <v>0</v>
      </c>
      <c r="CXM36" s="65">
        <v>0</v>
      </c>
      <c r="CXN36" s="65">
        <v>0</v>
      </c>
      <c r="CXO36" s="65">
        <v>0</v>
      </c>
      <c r="CXP36" s="65">
        <v>0</v>
      </c>
      <c r="CXQ36" s="65">
        <v>0</v>
      </c>
      <c r="CXR36" s="65">
        <v>0</v>
      </c>
      <c r="CXS36" s="65">
        <v>0</v>
      </c>
      <c r="CXT36" s="65">
        <v>0</v>
      </c>
      <c r="CXU36" s="65">
        <v>0</v>
      </c>
      <c r="CXV36" s="65">
        <v>0</v>
      </c>
      <c r="CXW36" s="65">
        <v>0</v>
      </c>
      <c r="CXX36" s="65">
        <v>0</v>
      </c>
      <c r="CXY36" s="65">
        <v>0</v>
      </c>
      <c r="CXZ36" s="66">
        <v>94763338.771929815</v>
      </c>
      <c r="CYA36" s="66">
        <v>97553935.011595637</v>
      </c>
      <c r="CYB36" s="66">
        <v>100426708.88951015</v>
      </c>
      <c r="CYC36" s="66">
        <v>103384080.37748156</v>
      </c>
      <c r="CYD36" s="66">
        <v>106428540.71078683</v>
      </c>
      <c r="CYE36" s="66">
        <v>109562654.48674235</v>
      </c>
      <c r="CYF36" s="66">
        <v>112789061.82507344</v>
      </c>
      <c r="CYG36" s="66">
        <v>116110480.5919027</v>
      </c>
      <c r="CYH36" s="66">
        <v>119529708.68923029</v>
      </c>
      <c r="CYI36" s="66">
        <v>123049626.41183509</v>
      </c>
      <c r="CYJ36" s="66">
        <v>126673198.87358193</v>
      </c>
      <c r="CYK36" s="66">
        <v>130403478.50517896</v>
      </c>
      <c r="CYL36" s="66">
        <v>134243607.62548903</v>
      </c>
      <c r="CYM36" s="66">
        <v>138196821.08856124</v>
      </c>
      <c r="CYN36" s="66">
        <v>142266449.00861236</v>
      </c>
      <c r="CYO36" s="66">
        <v>146455919.56525385</v>
      </c>
      <c r="CYP36" s="66">
        <v>150768761.89132714</v>
      </c>
      <c r="CYQ36" s="66">
        <v>155208609.04578006</v>
      </c>
      <c r="CYR36" s="66">
        <v>159779201.07408896</v>
      </c>
      <c r="CYS36" s="66">
        <v>164484388.158804</v>
      </c>
      <c r="CYT36" s="66">
        <v>169328133.86287221</v>
      </c>
      <c r="CYU36" s="66">
        <v>174314518.46846962</v>
      </c>
      <c r="CYV36" s="66">
        <v>179447742.41415611</v>
      </c>
      <c r="CYW36" s="66">
        <v>184732129.83324736</v>
      </c>
      <c r="CYX36" s="66">
        <v>190172132.19638506</v>
      </c>
      <c r="CYY36" s="66">
        <v>195772332.06137404</v>
      </c>
      <c r="CYZ36" s="66">
        <v>38706152.456140347</v>
      </c>
      <c r="CZA36" s="66">
        <v>38865271.206852041</v>
      </c>
      <c r="CZB36" s="66">
        <v>39025044.085531041</v>
      </c>
      <c r="CZC36" s="66">
        <v>39185473.781259522</v>
      </c>
      <c r="CZD36" s="66">
        <v>39346562.994174324</v>
      </c>
      <c r="CZE36" s="66">
        <v>39508314.435512401</v>
      </c>
      <c r="CZF36" s="66">
        <v>39670730.827656448</v>
      </c>
      <c r="CZG36" s="66">
        <v>39833814.904180706</v>
      </c>
      <c r="CZH36" s="66">
        <v>39997569.409896992</v>
      </c>
      <c r="CZI36" s="66">
        <v>40161997.100900866</v>
      </c>
      <c r="CZJ36" s="66">
        <v>40327100.744618066</v>
      </c>
      <c r="CZK36" s="66">
        <v>40492883.119851038</v>
      </c>
      <c r="CZL36" s="66">
        <v>40659347.016825728</v>
      </c>
      <c r="CZM36" s="66">
        <v>40826495.237238534</v>
      </c>
      <c r="CZN36" s="66">
        <v>40994330.594303481</v>
      </c>
      <c r="CZO36" s="66">
        <v>41162855.912799537</v>
      </c>
      <c r="CZP36" s="66">
        <v>41332074.02911818</v>
      </c>
      <c r="CZQ36" s="66">
        <v>41501987.79131113</v>
      </c>
      <c r="CZR36" s="66">
        <v>41672600.059138276</v>
      </c>
      <c r="CZS36" s="66">
        <v>41843913.70411583</v>
      </c>
      <c r="CZT36" s="66">
        <v>42015931.609564625</v>
      </c>
      <c r="CZU36" s="66">
        <v>42188656.670658663</v>
      </c>
      <c r="CZV36" s="66">
        <v>42362091.794473842</v>
      </c>
      <c r="CZW36" s="66">
        <v>42536239.900036886</v>
      </c>
      <c r="CZX36" s="66">
        <v>42711103.918374449</v>
      </c>
      <c r="CZY36" s="66">
        <v>42886686.792562477</v>
      </c>
      <c r="CZZ36" s="66">
        <v>94763338.771929815</v>
      </c>
      <c r="DAA36" s="66">
        <v>97553935.011595637</v>
      </c>
      <c r="DAB36" s="66">
        <v>100426708.88951015</v>
      </c>
      <c r="DAC36" s="66">
        <v>88614926.03784135</v>
      </c>
      <c r="DAD36" s="66">
        <v>76020386.2219906</v>
      </c>
      <c r="DAE36" s="66">
        <v>62607231.135281332</v>
      </c>
      <c r="DAF36" s="66">
        <v>48338169.353602901</v>
      </c>
      <c r="DAG36" s="66">
        <v>33174423.026257914</v>
      </c>
      <c r="DAH36" s="66">
        <v>17075672.669890042</v>
      </c>
      <c r="DAI36" s="66">
        <v>0</v>
      </c>
      <c r="DAJ36" s="66">
        <v>0</v>
      </c>
      <c r="DAK36" s="66">
        <v>0</v>
      </c>
      <c r="DAL36" s="66">
        <v>0</v>
      </c>
      <c r="DAM36" s="66">
        <v>0</v>
      </c>
      <c r="DAN36" s="66">
        <v>0</v>
      </c>
      <c r="DAO36" s="66">
        <v>0</v>
      </c>
      <c r="DAP36" s="66">
        <v>0</v>
      </c>
      <c r="DAQ36" s="66">
        <v>0</v>
      </c>
      <c r="DAR36" s="66">
        <v>0</v>
      </c>
      <c r="DAS36" s="66">
        <v>0</v>
      </c>
      <c r="DAT36" s="66">
        <v>0</v>
      </c>
      <c r="DAU36" s="66">
        <v>0</v>
      </c>
      <c r="DAV36" s="66">
        <v>0</v>
      </c>
      <c r="DAW36" s="66">
        <v>0</v>
      </c>
      <c r="DAX36" s="66">
        <v>0</v>
      </c>
      <c r="DAY36" s="66">
        <v>0</v>
      </c>
      <c r="DAZ36" s="66">
        <v>38706152.456140347</v>
      </c>
      <c r="DBA36" s="66">
        <v>38865271.206852041</v>
      </c>
      <c r="DBB36" s="66">
        <v>39025044.085531041</v>
      </c>
      <c r="DBC36" s="66">
        <v>33587548.9553653</v>
      </c>
      <c r="DBD36" s="66">
        <v>28104687.852981657</v>
      </c>
      <c r="DBE36" s="66">
        <v>22576179.677435655</v>
      </c>
      <c r="DBF36" s="66">
        <v>17001741.783281334</v>
      </c>
      <c r="DBG36" s="66">
        <v>11381089.97262306</v>
      </c>
      <c r="DBH36" s="66">
        <v>5713938.4871281413</v>
      </c>
      <c r="DBI36" s="66">
        <v>0</v>
      </c>
      <c r="DBJ36" s="66">
        <v>0</v>
      </c>
      <c r="DBK36" s="66">
        <v>0</v>
      </c>
      <c r="DBL36" s="66">
        <v>0</v>
      </c>
      <c r="DBM36" s="66">
        <v>0</v>
      </c>
      <c r="DBN36" s="66">
        <v>0</v>
      </c>
      <c r="DBO36" s="66">
        <v>0</v>
      </c>
      <c r="DBP36" s="66">
        <v>0</v>
      </c>
      <c r="DBQ36" s="66">
        <v>0</v>
      </c>
      <c r="DBR36" s="66">
        <v>0</v>
      </c>
      <c r="DBS36" s="66">
        <v>0</v>
      </c>
      <c r="DBT36" s="66">
        <v>0</v>
      </c>
      <c r="DBU36" s="66">
        <v>0</v>
      </c>
      <c r="DBV36" s="66">
        <v>0</v>
      </c>
      <c r="DBW36" s="66">
        <v>0</v>
      </c>
      <c r="DBX36" s="66">
        <v>0</v>
      </c>
      <c r="DBY36" s="66">
        <v>0</v>
      </c>
      <c r="DBZ36" s="66">
        <v>94763338.771929815</v>
      </c>
      <c r="DCA36" s="66">
        <v>97553935.011595637</v>
      </c>
      <c r="DCB36" s="66">
        <v>100426708.88951015</v>
      </c>
      <c r="DCC36" s="66">
        <v>29190799.165406559</v>
      </c>
      <c r="DCD36" s="66">
        <v>30050411.494810399</v>
      </c>
      <c r="DCE36" s="66">
        <v>30935337.737433136</v>
      </c>
      <c r="DCF36" s="66">
        <v>31846323.338844262</v>
      </c>
      <c r="DCG36" s="66">
        <v>32784135.69653723</v>
      </c>
      <c r="DCH36" s="66">
        <v>33749564.806370907</v>
      </c>
      <c r="DCI36" s="66">
        <v>34743423.928047553</v>
      </c>
      <c r="DCJ36" s="66">
        <v>35766550.270187832</v>
      </c>
      <c r="DCK36" s="66">
        <v>36819805.695579939</v>
      </c>
      <c r="DCL36" s="66">
        <v>37904077.447196901</v>
      </c>
      <c r="DCM36" s="66">
        <v>39020278.895593755</v>
      </c>
      <c r="DCN36" s="66">
        <v>40169350.308314085</v>
      </c>
      <c r="DCO36" s="66">
        <v>41352259.641954035</v>
      </c>
      <c r="DCP36" s="66">
        <v>42570003.357551195</v>
      </c>
      <c r="DCQ36" s="66">
        <v>43823607.259984963</v>
      </c>
      <c r="DCR36" s="66">
        <v>45114127.362095699</v>
      </c>
      <c r="DCS36" s="66">
        <v>46442650.774250545</v>
      </c>
      <c r="DCT36" s="66">
        <v>47810296.620105088</v>
      </c>
      <c r="DCU36" s="66">
        <v>49218216.979332604</v>
      </c>
      <c r="DCV36" s="66">
        <v>50667597.858114667</v>
      </c>
      <c r="DCW36" s="66">
        <v>52159660.188211016</v>
      </c>
      <c r="DCX36" s="66">
        <v>53695660.8554499</v>
      </c>
      <c r="DCY36" s="66">
        <v>55276893.758505613</v>
      </c>
      <c r="DCZ36" s="66">
        <v>38706152.456140347</v>
      </c>
      <c r="DDA36" s="66">
        <v>38865271.206852041</v>
      </c>
      <c r="DDB36" s="66">
        <v>39025044.085531041</v>
      </c>
      <c r="DDC36" s="66">
        <v>11064133.7735321</v>
      </c>
      <c r="DDD36" s="66">
        <v>11109617.786590397</v>
      </c>
      <c r="DDE36" s="66">
        <v>11155288.781791735</v>
      </c>
      <c r="DDF36" s="66">
        <v>11201147.527808879</v>
      </c>
      <c r="DDG36" s="66">
        <v>11247194.796474552</v>
      </c>
      <c r="DDH36" s="66">
        <v>11293431.362794444</v>
      </c>
      <c r="DDI36" s="66">
        <v>11339858.004960245</v>
      </c>
      <c r="DDJ36" s="66">
        <v>11386475.504362747</v>
      </c>
      <c r="DDK36" s="66">
        <v>11433284.645605</v>
      </c>
      <c r="DDL36" s="66">
        <v>11480286.216515498</v>
      </c>
      <c r="DDM36" s="66">
        <v>11527481.008161468</v>
      </c>
      <c r="DDN36" s="66">
        <v>11574869.814862158</v>
      </c>
      <c r="DDO36" s="66">
        <v>11622453.434202222</v>
      </c>
      <c r="DDP36" s="66">
        <v>11670232.667045131</v>
      </c>
      <c r="DDQ36" s="66">
        <v>11718208.317546671</v>
      </c>
      <c r="DDR36" s="66">
        <v>11766381.193168454</v>
      </c>
      <c r="DDS36" s="66">
        <v>11814752.10469153</v>
      </c>
      <c r="DDT36" s="66">
        <v>11863321.866230011</v>
      </c>
      <c r="DDU36" s="66">
        <v>11912091.2952448</v>
      </c>
      <c r="DDV36" s="66">
        <v>11961061.212557321</v>
      </c>
      <c r="DDW36" s="66">
        <v>12010232.442363355</v>
      </c>
      <c r="DDX36" s="66">
        <v>12059605.812246904</v>
      </c>
      <c r="DDY36" s="66">
        <v>12109182.153194113</v>
      </c>
      <c r="DDZ36" s="66">
        <v>94763338.771929815</v>
      </c>
      <c r="DEA36" s="66">
        <v>97553935.011595637</v>
      </c>
      <c r="DEB36" s="66">
        <v>100426708.88951015</v>
      </c>
      <c r="DEC36" s="66">
        <v>25020684.998919908</v>
      </c>
      <c r="DED36" s="66">
        <v>21464579.639150284</v>
      </c>
      <c r="DEE36" s="66">
        <v>17677335.849961787</v>
      </c>
      <c r="DEF36" s="66">
        <v>13648424.288076112</v>
      </c>
      <c r="DEG36" s="66">
        <v>9366895.9132963512</v>
      </c>
      <c r="DEH36" s="66">
        <v>4821366.4009101298</v>
      </c>
      <c r="DEI36" s="66">
        <v>0</v>
      </c>
      <c r="DEJ36" s="66">
        <v>0</v>
      </c>
      <c r="DEK36" s="66">
        <v>0</v>
      </c>
      <c r="DEL36" s="66">
        <v>0</v>
      </c>
      <c r="DEM36" s="66">
        <v>0</v>
      </c>
      <c r="DEN36" s="66">
        <v>0</v>
      </c>
      <c r="DEO36" s="66">
        <v>0</v>
      </c>
      <c r="DEP36" s="66">
        <v>0</v>
      </c>
      <c r="DEQ36" s="66">
        <v>0</v>
      </c>
      <c r="DER36" s="66">
        <v>0</v>
      </c>
      <c r="DES36" s="66">
        <v>0</v>
      </c>
      <c r="DET36" s="66">
        <v>0</v>
      </c>
      <c r="DEU36" s="66">
        <v>0</v>
      </c>
      <c r="DEV36" s="66">
        <v>0</v>
      </c>
      <c r="DEW36" s="66">
        <v>0</v>
      </c>
      <c r="DEX36" s="66">
        <v>0</v>
      </c>
      <c r="DEY36" s="66">
        <v>0</v>
      </c>
      <c r="DEZ36" s="66">
        <v>38706152.456140347</v>
      </c>
      <c r="DFA36" s="66">
        <v>38865271.206852041</v>
      </c>
      <c r="DFB36" s="66">
        <v>39025044.085531041</v>
      </c>
      <c r="DFC36" s="66">
        <v>9483543.2344560865</v>
      </c>
      <c r="DFD36" s="66">
        <v>7935441.2761359978</v>
      </c>
      <c r="DFE36" s="66">
        <v>6374450.7324524196</v>
      </c>
      <c r="DFF36" s="66">
        <v>4800491.7976323757</v>
      </c>
      <c r="DFG36" s="66">
        <v>3213484.2275641575</v>
      </c>
      <c r="DFH36" s="66">
        <v>1613347.3375420636</v>
      </c>
      <c r="DFI36" s="66">
        <v>0</v>
      </c>
      <c r="DFJ36" s="66">
        <v>0</v>
      </c>
      <c r="DFK36" s="66">
        <v>0</v>
      </c>
      <c r="DFL36" s="66">
        <v>0</v>
      </c>
      <c r="DFM36" s="66">
        <v>0</v>
      </c>
      <c r="DFN36" s="66">
        <v>0</v>
      </c>
      <c r="DFO36" s="66">
        <v>0</v>
      </c>
      <c r="DFP36" s="66">
        <v>0</v>
      </c>
      <c r="DFQ36" s="66">
        <v>0</v>
      </c>
      <c r="DFR36" s="66">
        <v>0</v>
      </c>
      <c r="DFS36" s="66">
        <v>0</v>
      </c>
      <c r="DFT36" s="66">
        <v>0</v>
      </c>
      <c r="DFU36" s="66">
        <v>0</v>
      </c>
      <c r="DFV36" s="66">
        <v>0</v>
      </c>
      <c r="DFW36" s="66">
        <v>0</v>
      </c>
      <c r="DFX36" s="66">
        <v>0</v>
      </c>
      <c r="DFY36" s="66">
        <v>0</v>
      </c>
      <c r="DFZ36" s="66">
        <v>94763338.771929815</v>
      </c>
      <c r="DGA36" s="66">
        <v>97553935.011595637</v>
      </c>
      <c r="DGB36" s="66">
        <v>100426708.88951015</v>
      </c>
      <c r="DGC36" s="66">
        <v>25020684.998919908</v>
      </c>
      <c r="DGD36" s="66">
        <v>21464579.639150284</v>
      </c>
      <c r="DGE36" s="66">
        <v>13258001.887471341</v>
      </c>
      <c r="DGF36" s="66">
        <v>10236318.216057083</v>
      </c>
      <c r="DGG36" s="66">
        <v>7025171.9349722639</v>
      </c>
      <c r="DGH36" s="66">
        <v>3616024.8006825969</v>
      </c>
      <c r="DGI36" s="66">
        <v>0</v>
      </c>
      <c r="DGJ36" s="66">
        <v>0</v>
      </c>
      <c r="DGK36" s="66">
        <v>0</v>
      </c>
      <c r="DGL36" s="66">
        <v>0</v>
      </c>
      <c r="DGM36" s="66">
        <v>0</v>
      </c>
      <c r="DGN36" s="66">
        <v>0</v>
      </c>
      <c r="DGO36" s="66">
        <v>0</v>
      </c>
      <c r="DGP36" s="66">
        <v>0</v>
      </c>
      <c r="DGQ36" s="66">
        <v>0</v>
      </c>
      <c r="DGR36" s="66">
        <v>0</v>
      </c>
      <c r="DGS36" s="66">
        <v>0</v>
      </c>
      <c r="DGT36" s="66">
        <v>0</v>
      </c>
      <c r="DGU36" s="66">
        <v>0</v>
      </c>
      <c r="DGV36" s="66">
        <v>0</v>
      </c>
      <c r="DGW36" s="66">
        <v>0</v>
      </c>
      <c r="DGX36" s="66">
        <v>0</v>
      </c>
      <c r="DGY36" s="66">
        <v>0</v>
      </c>
      <c r="DGZ36" s="66">
        <v>38706152.456140347</v>
      </c>
      <c r="DHA36" s="66">
        <v>38865271.206852041</v>
      </c>
      <c r="DHB36" s="66">
        <v>39025044.085531041</v>
      </c>
      <c r="DHC36" s="66">
        <v>9483543.2344560865</v>
      </c>
      <c r="DHD36" s="66">
        <v>7935441.2761359978</v>
      </c>
      <c r="DHE36" s="66">
        <v>4780838.0493393159</v>
      </c>
      <c r="DHF36" s="66">
        <v>3600368.8482242823</v>
      </c>
      <c r="DHG36" s="66">
        <v>2410113.170673118</v>
      </c>
      <c r="DHH36" s="66">
        <v>1210010.5031565477</v>
      </c>
      <c r="DHI36" s="66">
        <v>0</v>
      </c>
      <c r="DHJ36" s="66">
        <v>0</v>
      </c>
      <c r="DHK36" s="66">
        <v>0</v>
      </c>
      <c r="DHL36" s="66">
        <v>0</v>
      </c>
      <c r="DHM36" s="66">
        <v>0</v>
      </c>
      <c r="DHN36" s="66">
        <v>0</v>
      </c>
      <c r="DHO36" s="66">
        <v>0</v>
      </c>
      <c r="DHP36" s="66">
        <v>0</v>
      </c>
      <c r="DHQ36" s="66">
        <v>0</v>
      </c>
      <c r="DHR36" s="66">
        <v>0</v>
      </c>
      <c r="DHS36" s="66">
        <v>0</v>
      </c>
      <c r="DHT36" s="66">
        <v>0</v>
      </c>
      <c r="DHU36" s="66">
        <v>0</v>
      </c>
      <c r="DHV36" s="66">
        <v>0</v>
      </c>
      <c r="DHW36" s="66">
        <v>0</v>
      </c>
      <c r="DHX36" s="66">
        <v>0</v>
      </c>
      <c r="DHY36" s="66">
        <v>0</v>
      </c>
      <c r="DHZ36" s="25">
        <v>0.56000000000000005</v>
      </c>
      <c r="DIA36" s="25">
        <v>0.5</v>
      </c>
      <c r="DIB36" s="25">
        <v>0.16899999999999998</v>
      </c>
      <c r="DIC36" s="25">
        <v>8.4499999999999992E-2</v>
      </c>
      <c r="DID36" s="25">
        <v>4.2249999999999996E-2</v>
      </c>
      <c r="DIE36" s="25">
        <v>0.16899999999999998</v>
      </c>
      <c r="DIF36" s="25">
        <v>8.4499999999999992E-2</v>
      </c>
      <c r="DIG36" s="25">
        <v>4.2249999999999996E-2</v>
      </c>
      <c r="DIH36" s="25">
        <v>0.43200000000000005</v>
      </c>
      <c r="DII36" s="25">
        <v>0.375</v>
      </c>
      <c r="DIJ36" s="25">
        <v>4.1841387282681586</v>
      </c>
      <c r="DIK36" s="25">
        <v>4.1841387282681586</v>
      </c>
      <c r="DIL36" s="46">
        <v>0.8</v>
      </c>
      <c r="DIM36" s="46">
        <v>0.8</v>
      </c>
      <c r="DIN36" s="25">
        <v>2</v>
      </c>
      <c r="DIO36" s="25">
        <v>2</v>
      </c>
      <c r="DIP36" s="25">
        <v>550.29985022858591</v>
      </c>
      <c r="DIQ36" s="25">
        <v>2971.7001497714141</v>
      </c>
      <c r="DIR36" s="25">
        <f t="shared" si="19"/>
        <v>220.05308544877656</v>
      </c>
      <c r="DIS36" s="25">
        <f t="shared" si="20"/>
        <v>140.65003789313829</v>
      </c>
      <c r="DIT36" s="66">
        <v>5917796.6589968996</v>
      </c>
      <c r="DIU36" s="66">
        <v>6092064.2746984633</v>
      </c>
      <c r="DIV36" s="66">
        <v>6271463.7331503415</v>
      </c>
      <c r="DIW36" s="66">
        <v>6456146.157152418</v>
      </c>
      <c r="DIX36" s="66">
        <v>6646267.1197774624</v>
      </c>
      <c r="DIY36" s="66">
        <v>6841986.775423022</v>
      </c>
      <c r="DIZ36" s="66">
        <v>7043469.9947225349</v>
      </c>
      <c r="DJA36" s="66">
        <v>7250886.5034293188</v>
      </c>
      <c r="DJB36" s="66">
        <v>7464411.0253904127</v>
      </c>
      <c r="DJC36" s="66">
        <v>7684223.4297307376</v>
      </c>
      <c r="DJD36" s="66">
        <v>7910508.8823715281</v>
      </c>
      <c r="DJE36" s="66">
        <v>8143458.0020106947</v>
      </c>
      <c r="DJF36" s="66">
        <v>8383267.0206965078</v>
      </c>
      <c r="DJG36" s="66">
        <v>8630137.9491298553</v>
      </c>
      <c r="DJH36" s="66">
        <v>8884278.746834347</v>
      </c>
      <c r="DJI36" s="66">
        <v>9145903.4973375741</v>
      </c>
      <c r="DJJ36" s="66">
        <v>9415232.588511141</v>
      </c>
      <c r="DJK36" s="66">
        <v>9692492.8982213456</v>
      </c>
      <c r="DJL36" s="66">
        <v>9977917.985446915</v>
      </c>
      <c r="DJM36" s="66">
        <v>10271748.287024789</v>
      </c>
      <c r="DJN36" s="66">
        <v>10574231.320189677</v>
      </c>
      <c r="DJO36" s="66">
        <v>10885621.891078033</v>
      </c>
      <c r="DJP36" s="66">
        <v>11206182.30937204</v>
      </c>
      <c r="DJQ36" s="66">
        <v>11536182.609264454</v>
      </c>
      <c r="DJR36" s="66">
        <v>11875900.776930448</v>
      </c>
      <c r="DJS36" s="66">
        <v>12225622.984698029</v>
      </c>
      <c r="DJT36" s="66">
        <v>23187213.990040082</v>
      </c>
      <c r="DJU36" s="66">
        <v>23282535.283644788</v>
      </c>
      <c r="DJV36" s="66">
        <v>23378248.437566049</v>
      </c>
      <c r="DJW36" s="66">
        <v>23474355.062718946</v>
      </c>
      <c r="DJX36" s="66">
        <v>23570856.776640922</v>
      </c>
      <c r="DJY36" s="66">
        <v>23667755.203519009</v>
      </c>
      <c r="DJZ36" s="66">
        <v>23765051.974217199</v>
      </c>
      <c r="DKA36" s="66">
        <v>23862748.726303861</v>
      </c>
      <c r="DKB36" s="66">
        <v>23960847.10407931</v>
      </c>
      <c r="DKC36" s="66">
        <v>24059348.758603495</v>
      </c>
      <c r="DKD36" s="66">
        <v>24158255.347723763</v>
      </c>
      <c r="DKE36" s="66">
        <v>24257568.53610279</v>
      </c>
      <c r="DKF36" s="66">
        <v>24357289.995246574</v>
      </c>
      <c r="DKG36" s="66">
        <v>24457421.403532583</v>
      </c>
      <c r="DKH36" s="66">
        <v>24557964.446237985</v>
      </c>
      <c r="DKI36" s="66">
        <v>24658920.815568045</v>
      </c>
      <c r="DKJ36" s="66">
        <v>24760292.210684571</v>
      </c>
      <c r="DKK36" s="66">
        <v>24862080.337734532</v>
      </c>
      <c r="DKL36" s="66">
        <v>24964286.909878761</v>
      </c>
      <c r="DKM36" s="66">
        <v>25066913.647320811</v>
      </c>
      <c r="DKN36" s="66">
        <v>25169962.277335882</v>
      </c>
      <c r="DKO36" s="66">
        <v>25273434.534299903</v>
      </c>
      <c r="DKP36" s="66">
        <v>25377332.159718718</v>
      </c>
      <c r="DKQ36" s="66">
        <v>25481656.902257413</v>
      </c>
      <c r="DKR36" s="66">
        <v>25586410.51776972</v>
      </c>
      <c r="DKS36" s="66">
        <v>25691594.769327596</v>
      </c>
      <c r="DKT36" s="65">
        <v>5917796.6589968996</v>
      </c>
      <c r="DKU36" s="65">
        <v>6092064.2746984633</v>
      </c>
      <c r="DKV36" s="65">
        <v>6271463.7331503415</v>
      </c>
      <c r="DKW36" s="78">
        <v>5994992.8602129593</v>
      </c>
      <c r="DKX36" s="78">
        <v>5696800.3883806821</v>
      </c>
      <c r="DKY36" s="78">
        <v>5375846.7521180883</v>
      </c>
      <c r="DKZ36" s="78">
        <v>5031049.9962303815</v>
      </c>
      <c r="DLA36" s="78">
        <v>4661284.1807759907</v>
      </c>
      <c r="DLB36" s="78">
        <v>4265377.7287945217</v>
      </c>
      <c r="DLC36" s="78">
        <v>3842111.7148653688</v>
      </c>
      <c r="DLD36" s="65">
        <v>3963033.0375151918</v>
      </c>
      <c r="DLE36" s="65">
        <v>4087760.0710231373</v>
      </c>
      <c r="DLF36" s="65">
        <v>4216412.5910815168</v>
      </c>
      <c r="DLG36" s="65">
        <v>4349114.143037512</v>
      </c>
      <c r="DLH36" s="65">
        <v>4485992.1605340894</v>
      </c>
      <c r="DLI36" s="65">
        <v>4627178.0878848583</v>
      </c>
      <c r="DLJ36" s="65">
        <v>4772807.5063003823</v>
      </c>
      <c r="DLK36" s="65">
        <v>4923020.2640871685</v>
      </c>
      <c r="DLL36" s="65">
        <v>5077960.6109443558</v>
      </c>
      <c r="DLM36" s="65">
        <v>5237777.3364870725</v>
      </c>
      <c r="DLN36" s="65">
        <v>5402623.9131294899</v>
      </c>
      <c r="DLO36" s="65">
        <v>5572658.6434647776</v>
      </c>
      <c r="DLP36" s="65">
        <v>5748044.8122834899</v>
      </c>
      <c r="DLQ36" s="65">
        <v>5928950.8433763757</v>
      </c>
      <c r="DLR36" s="65">
        <v>6115550.4612721764</v>
      </c>
      <c r="DLS36" s="65">
        <v>6308022.8580657402</v>
      </c>
      <c r="DLT36" s="65">
        <v>23187213.990040082</v>
      </c>
      <c r="DLU36" s="65">
        <v>23282535.283644788</v>
      </c>
      <c r="DLV36" s="65">
        <v>23378248.437566049</v>
      </c>
      <c r="DLW36" s="78">
        <v>21797615.415381879</v>
      </c>
      <c r="DLX36" s="78">
        <v>20203591.522835076</v>
      </c>
      <c r="DLY36" s="78">
        <v>18596093.374193508</v>
      </c>
      <c r="DLZ36" s="78">
        <v>16975037.124440856</v>
      </c>
      <c r="DMA36" s="78">
        <v>15340338.466909626</v>
      </c>
      <c r="DMB36" s="78">
        <v>13691912.630902464</v>
      </c>
      <c r="DMC36" s="78">
        <v>12029674.379301747</v>
      </c>
      <c r="DMD36" s="65">
        <v>12408279.751801394</v>
      </c>
      <c r="DME36" s="65">
        <v>12798800.827383762</v>
      </c>
      <c r="DMF36" s="65">
        <v>13201612.624446027</v>
      </c>
      <c r="DMG36" s="65">
        <v>13617101.96419693</v>
      </c>
      <c r="DMH36" s="65">
        <v>14045667.842122188</v>
      </c>
      <c r="DMI36" s="65">
        <v>14487721.811140893</v>
      </c>
      <c r="DMJ36" s="65">
        <v>14943688.376820838</v>
      </c>
      <c r="DMK36" s="65">
        <v>15414005.405032311</v>
      </c>
      <c r="DML36" s="65">
        <v>15899124.542431818</v>
      </c>
      <c r="DMM36" s="65">
        <v>16399511.650179541</v>
      </c>
      <c r="DMN36" s="65">
        <v>16915647.251306999</v>
      </c>
      <c r="DMO36" s="65">
        <v>17448026.992164578</v>
      </c>
      <c r="DMP36" s="65">
        <v>17997162.118391976</v>
      </c>
      <c r="DMQ36" s="65">
        <v>18563579.965868726</v>
      </c>
      <c r="DMR36" s="65">
        <v>19147824.467116203</v>
      </c>
      <c r="DMS36" s="65">
        <v>19750456.67363742</v>
      </c>
      <c r="DMT36" s="65">
        <v>7416715.5521050319</v>
      </c>
      <c r="DMU36" s="65">
        <v>8116136.1927071288</v>
      </c>
      <c r="DMV36" s="65">
        <v>8881514.497326877</v>
      </c>
      <c r="DMW36" s="65">
        <v>9719070.4903532099</v>
      </c>
      <c r="DMX36" s="65">
        <v>10635610.764907815</v>
      </c>
      <c r="DMY36" s="65">
        <v>11638583.798203545</v>
      </c>
      <c r="DMZ36" s="65">
        <v>12736140.483322782</v>
      </c>
      <c r="DNA36" s="65">
        <v>13937200.36934142</v>
      </c>
      <c r="DNB36" s="65">
        <v>15251524.14811407</v>
      </c>
      <c r="DNC36" s="65">
        <v>16689792.976801276</v>
      </c>
      <c r="DND36" s="65">
        <v>18263695.280771606</v>
      </c>
      <c r="DNE36" s="65">
        <v>19986021.742302578</v>
      </c>
      <c r="DNF36" s="65">
        <v>21870769.247028071</v>
      </c>
      <c r="DNG36" s="65">
        <v>23933254.632877253</v>
      </c>
      <c r="DNH36" s="65">
        <v>26190239.165912107</v>
      </c>
      <c r="DNI36" s="65">
        <v>28660064.754645288</v>
      </c>
      <c r="DNJ36" s="65">
        <v>31362803.009815697</v>
      </c>
      <c r="DNK36" s="65">
        <v>34320418.360990487</v>
      </c>
      <c r="DNL36" s="65">
        <v>37556946.555598542</v>
      </c>
      <c r="DNM36" s="65">
        <v>41098689.991009101</v>
      </c>
      <c r="DNN36" s="65">
        <v>44974431.46706719</v>
      </c>
      <c r="DNO36" s="65">
        <v>49215668.096195206</v>
      </c>
      <c r="DNP36" s="65">
        <v>53856867.271985501</v>
      </c>
      <c r="DNQ36" s="65">
        <v>58935746.776472226</v>
      </c>
      <c r="DNR36" s="65">
        <v>64493581.302438885</v>
      </c>
      <c r="DNS36" s="65">
        <v>70575537.881786525</v>
      </c>
      <c r="DNT36" s="65">
        <v>2413321.6696646907</v>
      </c>
      <c r="DNU36" s="65">
        <v>2575906.9850594355</v>
      </c>
      <c r="DNV36" s="65">
        <v>2749445.6620032364</v>
      </c>
      <c r="DNW36" s="65">
        <v>2934675.6277125389</v>
      </c>
      <c r="DNX36" s="65">
        <v>3132384.5235097609</v>
      </c>
      <c r="DNY36" s="65">
        <v>3343413.0540591972</v>
      </c>
      <c r="DNZ36" s="65">
        <v>3568658.5622407272</v>
      </c>
      <c r="DOA36" s="65">
        <v>3809078.8448625132</v>
      </c>
      <c r="DOB36" s="65">
        <v>4065696.2254380034</v>
      </c>
      <c r="DOC36" s="65">
        <v>4339601.9013456441</v>
      </c>
      <c r="DOD36" s="65">
        <v>4631960.5838564355</v>
      </c>
      <c r="DOE36" s="65">
        <v>4944015.450759843</v>
      </c>
      <c r="DOF36" s="65">
        <v>5277093.4326477554</v>
      </c>
      <c r="DOG36" s="65">
        <v>5632610.8553350428</v>
      </c>
      <c r="DOH36" s="65">
        <v>6012079.4624096015</v>
      </c>
      <c r="DOI36" s="65">
        <v>6417112.8435211815</v>
      </c>
      <c r="DOJ36" s="65">
        <v>6849433.2957435828</v>
      </c>
      <c r="DOK36" s="65">
        <v>7310879.147186365</v>
      </c>
      <c r="DOL36" s="65">
        <v>7803412.573997763</v>
      </c>
      <c r="DOM36" s="65">
        <v>8329127.9439985715</v>
      </c>
      <c r="DON36" s="65">
        <v>8890260.7224260494</v>
      </c>
      <c r="DOO36" s="65">
        <v>9489196.977657197</v>
      </c>
      <c r="DOP36" s="65">
        <v>10128483.527331952</v>
      </c>
      <c r="DOQ36" s="65">
        <v>10810838.768020002</v>
      </c>
      <c r="DOR36" s="65">
        <v>11539164.23448154</v>
      </c>
      <c r="DOS36" s="65">
        <v>12316556.937674565</v>
      </c>
      <c r="DOT36" s="65">
        <v>7416715.5521050319</v>
      </c>
      <c r="DOU36" s="65">
        <v>8116136.1927071288</v>
      </c>
      <c r="DOV36" s="65">
        <v>8881514.497326877</v>
      </c>
      <c r="DOW36" s="78">
        <v>9024851.1696136948</v>
      </c>
      <c r="DOX36" s="78">
        <v>9116237.798492413</v>
      </c>
      <c r="DOY36" s="78">
        <v>9144601.5557313561</v>
      </c>
      <c r="DOZ36" s="78">
        <v>9097243.2023734171</v>
      </c>
      <c r="DPA36" s="78">
        <v>8959628.8088623416</v>
      </c>
      <c r="DPB36" s="78">
        <v>8715156.6560651828</v>
      </c>
      <c r="DPC36" s="78">
        <v>8344896.4884006381</v>
      </c>
      <c r="DPD36" s="65">
        <v>8607532.2459318656</v>
      </c>
      <c r="DPE36" s="65">
        <v>8878433.8389027398</v>
      </c>
      <c r="DPF36" s="65">
        <v>9157861.4148124345</v>
      </c>
      <c r="DPG36" s="65">
        <v>9446083.3086835518</v>
      </c>
      <c r="DPH36" s="65">
        <v>9743376.3007449396</v>
      </c>
      <c r="DPI36" s="65">
        <v>10050025.882224457</v>
      </c>
      <c r="DPJ36" s="65">
        <v>10366326.529506942</v>
      </c>
      <c r="DPK36" s="65">
        <v>10692581.986920642</v>
      </c>
      <c r="DPL36" s="65">
        <v>11029105.55842367</v>
      </c>
      <c r="DPM36" s="65">
        <v>11376220.408470616</v>
      </c>
      <c r="DPN36" s="65">
        <v>11734259.872348199</v>
      </c>
      <c r="DPO36" s="65">
        <v>12103567.776278006</v>
      </c>
      <c r="DPP36" s="65">
        <v>12484498.767593702</v>
      </c>
      <c r="DPQ36" s="65">
        <v>12877418.655309778</v>
      </c>
      <c r="DPR36" s="65">
        <v>13282704.76140889</v>
      </c>
      <c r="DPS36" s="65">
        <v>13700746.283185137</v>
      </c>
      <c r="DPT36" s="65">
        <v>2413321.6696646907</v>
      </c>
      <c r="DPU36" s="65">
        <v>2575906.9850594355</v>
      </c>
      <c r="DPV36" s="65">
        <v>2749445.6620032364</v>
      </c>
      <c r="DPW36" s="78">
        <v>2725055.9400187866</v>
      </c>
      <c r="DPX36" s="78">
        <v>2684901.0201512235</v>
      </c>
      <c r="DPY36" s="78">
        <v>2626967.3996179407</v>
      </c>
      <c r="DPZ36" s="78">
        <v>2549041.8301719478</v>
      </c>
      <c r="DQA36" s="78">
        <v>2448693.5431259014</v>
      </c>
      <c r="DQB36" s="78">
        <v>2323254.9859645735</v>
      </c>
      <c r="DQC36" s="78">
        <v>2169800.9506728221</v>
      </c>
      <c r="DQD36" s="65">
        <v>2238090.2718362478</v>
      </c>
      <c r="DQE36" s="65">
        <v>2308528.8368662666</v>
      </c>
      <c r="DQF36" s="65">
        <v>2381184.2880987427</v>
      </c>
      <c r="DQG36" s="65">
        <v>2456126.3967510848</v>
      </c>
      <c r="DQH36" s="65">
        <v>2533427.129923726</v>
      </c>
      <c r="DQI36" s="65">
        <v>2613160.7197103146</v>
      </c>
      <c r="DQJ36" s="65">
        <v>2695403.7344829882</v>
      </c>
      <c r="DQK36" s="65">
        <v>2780235.1524211774</v>
      </c>
      <c r="DQL36" s="65">
        <v>2867736.4373545549</v>
      </c>
      <c r="DQM36" s="65">
        <v>2957991.6169929625</v>
      </c>
      <c r="DQN36" s="65">
        <v>3051087.3636184381</v>
      </c>
      <c r="DQO36" s="65">
        <v>3147113.0773168313</v>
      </c>
      <c r="DQP36" s="65">
        <v>3246160.9718289361</v>
      </c>
      <c r="DQQ36" s="65">
        <v>3348326.1631035851</v>
      </c>
      <c r="DQR36" s="65">
        <v>3453706.7606377411</v>
      </c>
      <c r="DQS36" s="65">
        <v>3562403.961691299</v>
      </c>
      <c r="DQT36" s="66">
        <v>32239707.308468997</v>
      </c>
      <c r="DQU36" s="66">
        <v>35280017.615652554</v>
      </c>
      <c r="DQV36" s="66">
        <v>38607039.172275335</v>
      </c>
      <c r="DQW36" s="66">
        <v>42247809.791010901</v>
      </c>
      <c r="DQX36" s="66">
        <v>46231917.039087534</v>
      </c>
      <c r="DQY36" s="66">
        <v>50591738.688518867</v>
      </c>
      <c r="DQZ36" s="66">
        <v>55362705.841580935</v>
      </c>
      <c r="DRA36" s="66">
        <v>60583590.869886197</v>
      </c>
      <c r="DRB36" s="66">
        <v>66296822.507058077</v>
      </c>
      <c r="DRC36" s="66">
        <v>72548830.655679792</v>
      </c>
      <c r="DRD36" s="66">
        <v>79390423.710671186</v>
      </c>
      <c r="DRE36" s="66">
        <v>86877201.465499565</v>
      </c>
      <c r="DRF36" s="66">
        <v>95070006.956802398</v>
      </c>
      <c r="DRG36" s="66">
        <v>104035420.9194425</v>
      </c>
      <c r="DRH36" s="66">
        <v>113846302.87029916</v>
      </c>
      <c r="DRI36" s="66">
        <v>124582383.21803816</v>
      </c>
      <c r="DRJ36" s="66">
        <v>136330911.21077815</v>
      </c>
      <c r="DRK36" s="66">
        <v>149187363.98735076</v>
      </c>
      <c r="DRL36" s="66">
        <v>163256222.49442345</v>
      </c>
      <c r="DRM36" s="66">
        <v>178651820.57515606</v>
      </c>
      <c r="DRN36" s="66">
        <v>195499274.12970716</v>
      </c>
      <c r="DRO36" s="66">
        <v>213935497.89862815</v>
      </c>
      <c r="DRP36" s="66">
        <v>234110318.13227165</v>
      </c>
      <c r="DRQ36" s="66">
        <v>256187690.18858036</v>
      </c>
      <c r="DRR36" s="66">
        <v>280347030.95434731</v>
      </c>
      <c r="DRS36" s="66">
        <v>306784676.91817737</v>
      </c>
      <c r="DRT36" s="66">
        <v>20606464.323606979</v>
      </c>
      <c r="DRU36" s="66">
        <v>21994720.412025433</v>
      </c>
      <c r="DRV36" s="66">
        <v>23476503.21792268</v>
      </c>
      <c r="DRW36" s="66">
        <v>25058113.629841801</v>
      </c>
      <c r="DRX36" s="66">
        <v>26746277.026754916</v>
      </c>
      <c r="DRY36" s="66">
        <v>28548171.875954341</v>
      </c>
      <c r="DRZ36" s="66">
        <v>30471460.25758161</v>
      </c>
      <c r="DSA36" s="66">
        <v>32524320.445591975</v>
      </c>
      <c r="DSB36" s="66">
        <v>34715481.683696233</v>
      </c>
      <c r="DSC36" s="66">
        <v>37054261.304155387</v>
      </c>
      <c r="DSD36" s="66">
        <v>39550604.347265936</v>
      </c>
      <c r="DSE36" s="66">
        <v>42215125.850007184</v>
      </c>
      <c r="DSF36" s="66">
        <v>45059155.983671837</v>
      </c>
      <c r="DSG36" s="66">
        <v>48094788.232415609</v>
      </c>
      <c r="DSH36" s="66">
        <v>51334930.817592487</v>
      </c>
      <c r="DSI36" s="66">
        <v>54793361.586543947</v>
      </c>
      <c r="DSJ36" s="66">
        <v>58484786.599242032</v>
      </c>
      <c r="DSK36" s="66">
        <v>62424902.661910653</v>
      </c>
      <c r="DSL36" s="66">
        <v>66630464.073532648</v>
      </c>
      <c r="DSM36" s="66">
        <v>71119353.86906442</v>
      </c>
      <c r="DSN36" s="66">
        <v>75910659.862301067</v>
      </c>
      <c r="DSO36" s="66">
        <v>81024755.811744139</v>
      </c>
      <c r="DSP36" s="66">
        <v>86483388.05460836</v>
      </c>
      <c r="DSQ36" s="66">
        <v>92309767.977355346</v>
      </c>
      <c r="DSR36" s="66">
        <v>98528670.715960979</v>
      </c>
      <c r="DSS36" s="66">
        <v>105166540.50561287</v>
      </c>
      <c r="DST36" s="65">
        <v>32239707.308468997</v>
      </c>
      <c r="DSU36" s="65">
        <v>35280017.615652554</v>
      </c>
      <c r="DSV36" s="65">
        <v>38607039.172275335</v>
      </c>
      <c r="DSW36" s="78">
        <v>39230109.091652982</v>
      </c>
      <c r="DSX36" s="78">
        <v>39627357.462075032</v>
      </c>
      <c r="DSY36" s="78">
        <v>39750651.826693401</v>
      </c>
      <c r="DSZ36" s="78">
        <v>39544789.886843525</v>
      </c>
      <c r="DTA36" s="78">
        <v>38946594.130641125</v>
      </c>
      <c r="DTB36" s="78">
        <v>37883898.57546176</v>
      </c>
      <c r="DTC36" s="78">
        <v>36274415.327839896</v>
      </c>
      <c r="DTD36" s="65">
        <v>37416066.223314993</v>
      </c>
      <c r="DTE36" s="65">
        <v>38593647.863789275</v>
      </c>
      <c r="DTF36" s="65">
        <v>39808291.083952501</v>
      </c>
      <c r="DTG36" s="65">
        <v>41061162.308825091</v>
      </c>
      <c r="DTH36" s="65">
        <v>42353464.673879094</v>
      </c>
      <c r="DTI36" s="65">
        <v>43686439.180412278</v>
      </c>
      <c r="DTJ36" s="65">
        <v>45061365.887284882</v>
      </c>
      <c r="DTK36" s="65">
        <v>46479565.140163466</v>
      </c>
      <c r="DTL36" s="65">
        <v>47942398.839452222</v>
      </c>
      <c r="DTM36" s="65">
        <v>49451271.748129487</v>
      </c>
      <c r="DTN36" s="65">
        <v>51007632.84074524</v>
      </c>
      <c r="DTO36" s="65">
        <v>52612976.694875106</v>
      </c>
      <c r="DTP36" s="65">
        <v>54268844.926367059</v>
      </c>
      <c r="DTQ36" s="65">
        <v>55976827.669759102</v>
      </c>
      <c r="DTR36" s="65">
        <v>57738565.105289571</v>
      </c>
      <c r="DTS36" s="65">
        <v>59555749.033966459</v>
      </c>
      <c r="DTT36" s="65">
        <v>20606464.323606979</v>
      </c>
      <c r="DTU36" s="65">
        <v>21994720.412025433</v>
      </c>
      <c r="DTV36" s="65">
        <v>23476503.21792268</v>
      </c>
      <c r="DTW36" s="78">
        <v>23268248.370567385</v>
      </c>
      <c r="DTX36" s="78">
        <v>22925380.30864707</v>
      </c>
      <c r="DTY36" s="78">
        <v>22430706.473964125</v>
      </c>
      <c r="DTZ36" s="78">
        <v>21765328.755415436</v>
      </c>
      <c r="DUA36" s="78">
        <v>20908491.71502341</v>
      </c>
      <c r="DUB36" s="78">
        <v>19837418.104969274</v>
      </c>
      <c r="DUC36" s="78">
        <v>18527130.652077693</v>
      </c>
      <c r="DUD36" s="65">
        <v>19110227.997916795</v>
      </c>
      <c r="DUE36" s="65">
        <v>19711676.945043195</v>
      </c>
      <c r="DUF36" s="65">
        <v>20332055.066433705</v>
      </c>
      <c r="DUG36" s="65">
        <v>20971958.112800058</v>
      </c>
      <c r="DUH36" s="65">
        <v>21632000.584689852</v>
      </c>
      <c r="DUI36" s="65">
        <v>22312816.322593015</v>
      </c>
      <c r="DUJ36" s="65">
        <v>23015059.115620457</v>
      </c>
      <c r="DUK36" s="65">
        <v>23739403.329339452</v>
      </c>
      <c r="DUL36" s="65">
        <v>24486544.553368628</v>
      </c>
      <c r="DUM36" s="65">
        <v>25257200.26935447</v>
      </c>
      <c r="DUN36" s="65">
        <v>26052110.539970804</v>
      </c>
      <c r="DUO36" s="65">
        <v>26872038.71960289</v>
      </c>
      <c r="DUP36" s="65">
        <v>27717772.187398609</v>
      </c>
      <c r="DUQ36" s="65">
        <v>28590123.103390694</v>
      </c>
      <c r="DUR36" s="65">
        <v>29489929.188416105</v>
      </c>
      <c r="DUS36" s="65">
        <v>30418054.528581508</v>
      </c>
      <c r="DUT36" s="65">
        <v>0</v>
      </c>
      <c r="DUU36" s="65">
        <v>0</v>
      </c>
      <c r="DUV36" s="65">
        <v>0</v>
      </c>
      <c r="DUW36" s="65">
        <v>12099.168239109998</v>
      </c>
      <c r="DUX36" s="65">
        <v>26480.319100069104</v>
      </c>
      <c r="DUY36" s="65">
        <v>43466.250269266318</v>
      </c>
      <c r="DUZ36" s="65">
        <v>63420.34727605393</v>
      </c>
      <c r="DVA36" s="65">
        <v>86751.367951401466</v>
      </c>
      <c r="DVB36" s="65">
        <v>113918.76831475149</v>
      </c>
      <c r="DVC36" s="65">
        <v>145438.62945727637</v>
      </c>
      <c r="DVD36" s="65">
        <v>159153.96998350538</v>
      </c>
      <c r="DVE36" s="65">
        <v>174162.71217648816</v>
      </c>
      <c r="DVF36" s="65">
        <v>190586.82806224635</v>
      </c>
      <c r="DVG36" s="65">
        <v>208559.7920295356</v>
      </c>
      <c r="DVH36" s="65">
        <v>228227.66554043713</v>
      </c>
      <c r="DVI36" s="65">
        <v>249750.28413272061</v>
      </c>
      <c r="DVJ36" s="65">
        <v>273302.55636042991</v>
      </c>
      <c r="DVK36" s="65">
        <v>299075.88522883301</v>
      </c>
      <c r="DVL36" s="65">
        <v>327279.72367535654</v>
      </c>
      <c r="DVM36" s="65">
        <v>358143.27673748339</v>
      </c>
      <c r="DVN36" s="65">
        <v>391917.36424067325</v>
      </c>
      <c r="DVO36" s="65">
        <v>428876.45914387435</v>
      </c>
      <c r="DVP36" s="65">
        <v>469320.91810771177</v>
      </c>
      <c r="DVQ36" s="65">
        <v>513579.42241258483</v>
      </c>
      <c r="DVR36" s="65">
        <v>562011.6490633582</v>
      </c>
      <c r="DVS36" s="65">
        <v>615011.19378799957</v>
      </c>
      <c r="DVT36" s="64">
        <v>0</v>
      </c>
      <c r="DVU36" s="64">
        <v>0</v>
      </c>
      <c r="DVV36" s="64">
        <v>0</v>
      </c>
      <c r="DVW36" s="64">
        <v>18875.000554261813</v>
      </c>
      <c r="DVX36" s="64">
        <v>40293.216094544958</v>
      </c>
      <c r="DVY36" s="64">
        <v>64511.650949665076</v>
      </c>
      <c r="DVZ36" s="64">
        <v>91810.395267115848</v>
      </c>
      <c r="DWA36" s="64">
        <v>122494.56912559565</v>
      </c>
      <c r="DWB36" s="64">
        <v>156896.42381720711</v>
      </c>
      <c r="DWC36" s="64">
        <v>195377.6126525923</v>
      </c>
      <c r="DWD36" s="64">
        <v>208540.18901921791</v>
      </c>
      <c r="DWE36" s="64">
        <v>222589.5272530556</v>
      </c>
      <c r="DWF36" s="64">
        <v>237585.36844029088</v>
      </c>
      <c r="DWG36" s="64">
        <v>253591.47841998882</v>
      </c>
      <c r="DWH36" s="64">
        <v>270675.91893141973</v>
      </c>
      <c r="DWI36" s="64">
        <v>288911.33702856122</v>
      </c>
      <c r="DWJ36" s="64">
        <v>308375.27399243577</v>
      </c>
      <c r="DWK36" s="64">
        <v>329150.49505485111</v>
      </c>
      <c r="DWL36" s="64">
        <v>351325.34133560595</v>
      </c>
      <c r="DWM36" s="64">
        <v>374994.10548968258</v>
      </c>
      <c r="DWN36" s="64">
        <v>400257.43266176275</v>
      </c>
      <c r="DWO36" s="64">
        <v>427222.7484530246</v>
      </c>
      <c r="DWP36" s="64">
        <v>456004.7157200303</v>
      </c>
      <c r="DWQ36" s="64">
        <v>486725.72214812622</v>
      </c>
      <c r="DWR36" s="64">
        <v>519516.40067262773</v>
      </c>
      <c r="DWS36" s="64">
        <v>554516.18496074446</v>
      </c>
      <c r="DWT36" s="65">
        <v>0</v>
      </c>
      <c r="DWU36" s="65">
        <v>0</v>
      </c>
      <c r="DWV36" s="65">
        <v>0</v>
      </c>
      <c r="DWW36" s="65">
        <v>2728477.5344152828</v>
      </c>
      <c r="DWX36" s="65">
        <v>5971563.8580128681</v>
      </c>
      <c r="DWY36" s="65">
        <v>9802052.9197707288</v>
      </c>
      <c r="DWZ36" s="65">
        <v>14301891.613357494</v>
      </c>
      <c r="DXA36" s="65">
        <v>19563258.718072362</v>
      </c>
      <c r="DXB36" s="65">
        <v>25689765.93699494</v>
      </c>
      <c r="DXC36" s="65">
        <v>32797794.465541027</v>
      </c>
      <c r="DXD36" s="65">
        <v>35890734.224962421</v>
      </c>
      <c r="DXE36" s="65">
        <v>39275348.364057727</v>
      </c>
      <c r="DXF36" s="65">
        <v>42979142.734985597</v>
      </c>
      <c r="DXG36" s="65">
        <v>47032217.082120396</v>
      </c>
      <c r="DXH36" s="65">
        <v>51467509.654609174</v>
      </c>
      <c r="DXI36" s="65">
        <v>56321064.886696301</v>
      </c>
      <c r="DXJ36" s="65">
        <v>61632326.321181946</v>
      </c>
      <c r="DXK36" s="65">
        <v>67444457.156525061</v>
      </c>
      <c r="DXL36" s="65">
        <v>73804691.022591159</v>
      </c>
      <c r="DXM36" s="65">
        <v>80764715.83570528</v>
      </c>
      <c r="DXN36" s="65">
        <v>88381093.852497712</v>
      </c>
      <c r="DXO36" s="65">
        <v>96715721.336206898</v>
      </c>
      <c r="DXP36" s="65">
        <v>105836331.57102497</v>
      </c>
      <c r="DXQ36" s="65">
        <v>115817045.31234844</v>
      </c>
      <c r="DXR36" s="65">
        <v>126738973.14629565</v>
      </c>
      <c r="DXS36" s="65">
        <v>138690874.65370548</v>
      </c>
      <c r="DXT36" s="65">
        <v>0</v>
      </c>
      <c r="DXU36" s="65">
        <v>0</v>
      </c>
      <c r="DXV36" s="65">
        <v>0</v>
      </c>
      <c r="DXW36" s="65">
        <v>864098.39787027985</v>
      </c>
      <c r="DXX36" s="65">
        <v>1844625.2953606315</v>
      </c>
      <c r="DXY36" s="65">
        <v>2953346.3625242496</v>
      </c>
      <c r="DXZ36" s="65">
        <v>4203084.139260551</v>
      </c>
      <c r="DYA36" s="65">
        <v>5607807.0368765108</v>
      </c>
      <c r="DYB36" s="65">
        <v>7182725.5348828938</v>
      </c>
      <c r="DYC36" s="65">
        <v>8944396.1385582834</v>
      </c>
      <c r="DYD36" s="65">
        <v>9546979.4930619895</v>
      </c>
      <c r="DYE36" s="65">
        <v>10190158.846837196</v>
      </c>
      <c r="DYF36" s="65">
        <v>10876669.149571007</v>
      </c>
      <c r="DYG36" s="65">
        <v>11609429.604323396</v>
      </c>
      <c r="DYH36" s="65">
        <v>12391556.080664305</v>
      </c>
      <c r="DYI36" s="65">
        <v>13226374.364082942</v>
      </c>
      <c r="DYJ36" s="65">
        <v>14117434.298008852</v>
      </c>
      <c r="DYK36" s="65">
        <v>15068524.878580019</v>
      </c>
      <c r="DYL36" s="65">
        <v>16083690.36634439</v>
      </c>
      <c r="DYM36" s="65">
        <v>17167247.483405728</v>
      </c>
      <c r="DYN36" s="65">
        <v>18323803.769139886</v>
      </c>
      <c r="DYO36" s="65">
        <v>19558277.172534533</v>
      </c>
      <c r="DYP36" s="65">
        <v>20875916.964463379</v>
      </c>
      <c r="DYQ36" s="65">
        <v>22282326.058818948</v>
      </c>
      <c r="DYR36" s="65">
        <v>23783484.837418482</v>
      </c>
      <c r="DYS36" s="65">
        <v>25385776.579992138</v>
      </c>
      <c r="DYT36" s="67">
        <v>835.1</v>
      </c>
      <c r="DYU36" s="68">
        <f ca="1">10000000*'Country Model'!$DYT$8/57000</f>
        <v>59385.964912280702</v>
      </c>
      <c r="DYV36" s="68">
        <f ca="1">10000000*'Country Model'!$DYT$8/57000</f>
        <v>59385.964912280702</v>
      </c>
      <c r="DYW36" s="38">
        <f ca="1">'Country Model'!$DYT$8/(220*8)</f>
        <v>0.19232954545454545</v>
      </c>
      <c r="DYX36" s="38">
        <f ca="1">'Country Model'!$DYT$8/(220*8)</f>
        <v>0.19232954545454545</v>
      </c>
      <c r="DYY36" s="25">
        <v>6.3E-2</v>
      </c>
      <c r="DYZ36" s="25">
        <f t="shared" si="21"/>
        <v>6.3E-2</v>
      </c>
      <c r="DZA36" s="25">
        <f t="shared" si="22"/>
        <v>0.05</v>
      </c>
      <c r="DZB36" s="25">
        <v>0.02</v>
      </c>
      <c r="DZC36" s="25">
        <v>0.08</v>
      </c>
      <c r="DZD36" s="25">
        <v>0.01</v>
      </c>
      <c r="DZE36" s="25">
        <v>0.06</v>
      </c>
      <c r="DZF36" s="25">
        <v>0.4</v>
      </c>
      <c r="DZG36" s="25">
        <v>0.02</v>
      </c>
      <c r="DZH36" s="25">
        <v>7.0000000000000007E-2</v>
      </c>
      <c r="DZI36" s="25">
        <v>0.03</v>
      </c>
      <c r="DZJ36" s="25">
        <v>0.35</v>
      </c>
      <c r="DZK36" s="25">
        <v>0.14000000000000001</v>
      </c>
      <c r="DZL36" s="46">
        <v>0.67</v>
      </c>
      <c r="DZM36" s="46">
        <v>0.33</v>
      </c>
      <c r="DZN36" s="46">
        <v>0.33</v>
      </c>
      <c r="DZO36" s="46">
        <v>0.33</v>
      </c>
      <c r="DZP36" s="46">
        <v>0.17</v>
      </c>
      <c r="DZQ36" s="46">
        <v>1</v>
      </c>
      <c r="DZR36" s="46">
        <v>0.5</v>
      </c>
      <c r="DZS36" s="46">
        <v>0.33</v>
      </c>
      <c r="DZT36" s="46">
        <v>0.5</v>
      </c>
      <c r="DZU36" s="46">
        <v>0.17</v>
      </c>
      <c r="DZW36" s="69">
        <v>0</v>
      </c>
      <c r="DZX36" s="69">
        <v>1</v>
      </c>
      <c r="DZY36" s="69">
        <v>2</v>
      </c>
      <c r="DZZ36" s="69">
        <v>3</v>
      </c>
      <c r="EAA36" s="69">
        <v>4</v>
      </c>
      <c r="EAB36" s="69">
        <v>5</v>
      </c>
      <c r="EAC36" s="69">
        <v>6</v>
      </c>
      <c r="EAD36" s="69">
        <v>7</v>
      </c>
      <c r="EAE36" s="69">
        <v>8</v>
      </c>
      <c r="EAF36" s="69">
        <v>9</v>
      </c>
      <c r="EAG36" s="69">
        <v>10</v>
      </c>
      <c r="EAH36" s="69">
        <v>11</v>
      </c>
      <c r="EAI36" s="69">
        <v>12</v>
      </c>
      <c r="EAJ36" s="69">
        <v>13</v>
      </c>
      <c r="EAK36" s="69">
        <v>14</v>
      </c>
      <c r="EAL36" s="69">
        <v>15</v>
      </c>
      <c r="EAM36" s="69">
        <v>16</v>
      </c>
      <c r="EAN36" s="69">
        <v>17</v>
      </c>
      <c r="EAO36" s="69">
        <v>18</v>
      </c>
      <c r="EAP36" s="69">
        <v>19</v>
      </c>
      <c r="EAQ36" s="69">
        <v>20</v>
      </c>
      <c r="EAR36" s="69">
        <v>21</v>
      </c>
      <c r="EAS36" s="69">
        <v>22</v>
      </c>
      <c r="EAT36" s="69">
        <v>23</v>
      </c>
      <c r="EAU36" s="69">
        <v>24</v>
      </c>
      <c r="EAV36" s="69">
        <v>25</v>
      </c>
      <c r="EAW36" s="69">
        <v>26</v>
      </c>
      <c r="EAX36" s="69">
        <v>27</v>
      </c>
      <c r="EAY36" s="69">
        <v>28</v>
      </c>
      <c r="EAZ36" s="69">
        <v>29</v>
      </c>
      <c r="EBA36" s="69">
        <v>30</v>
      </c>
      <c r="EBB36" s="69">
        <v>31</v>
      </c>
      <c r="EBC36" s="69">
        <v>32</v>
      </c>
      <c r="EBD36" s="69">
        <v>33</v>
      </c>
      <c r="EBE36" s="69">
        <v>34</v>
      </c>
      <c r="EBF36" s="69">
        <v>35</v>
      </c>
      <c r="EBG36" s="69">
        <v>36</v>
      </c>
      <c r="EBH36" s="69">
        <v>37</v>
      </c>
      <c r="EBI36" s="69">
        <v>38</v>
      </c>
      <c r="EBJ36" s="69">
        <v>39</v>
      </c>
      <c r="EBK36" s="69">
        <v>40</v>
      </c>
      <c r="EBL36" s="69">
        <v>41</v>
      </c>
      <c r="EBM36" s="69">
        <v>42</v>
      </c>
      <c r="EBO36" s="70">
        <v>2508021.3807999995</v>
      </c>
      <c r="EBP36" s="70">
        <v>2581877.7383847232</v>
      </c>
      <c r="EBQ36" s="70">
        <v>2657909.0222270307</v>
      </c>
      <c r="EBR36" s="70">
        <v>2736179.2796801976</v>
      </c>
      <c r="EBS36" s="70">
        <v>2816754.4441676363</v>
      </c>
      <c r="EBT36" s="70">
        <v>2899702.3907239954</v>
      </c>
      <c r="EBU36" s="70">
        <v>2985092.9931718414</v>
      </c>
      <c r="EBV36" s="70">
        <v>3072998.1829820774</v>
      </c>
      <c r="EBW36" s="70">
        <v>3163492.00986769</v>
      </c>
      <c r="EBX36" s="70">
        <v>3256650.7041618661</v>
      </c>
      <c r="EBY36" s="70">
        <v>3352552.7410330195</v>
      </c>
      <c r="EBZ36" s="70">
        <v>3451278.9065908268</v>
      </c>
      <c r="ECA36" s="70">
        <v>3552912.365938961</v>
      </c>
      <c r="ECB36" s="70">
        <v>3657538.7332318397</v>
      </c>
      <c r="ECC36" s="70">
        <v>3765246.1437944178</v>
      </c>
      <c r="ECD36" s="70">
        <v>3876125.3283657553</v>
      </c>
      <c r="ECE36" s="70">
        <v>3990269.6895289244</v>
      </c>
      <c r="ECF36" s="70">
        <v>4107775.3803916271</v>
      </c>
      <c r="ECG36" s="70">
        <v>4228741.3855837984</v>
      </c>
      <c r="ECH36" s="70">
        <v>4353269.6046404382</v>
      </c>
      <c r="ECI36" s="70">
        <v>4481464.9378399011</v>
      </c>
      <c r="ECJ36" s="70">
        <v>4613435.3745699618</v>
      </c>
      <c r="ECK36" s="70">
        <v>4749292.084296084</v>
      </c>
      <c r="ECL36" s="70">
        <v>4889149.5102085313</v>
      </c>
      <c r="ECM36" s="70">
        <v>5033125.4656272046</v>
      </c>
      <c r="ECN36" s="70">
        <v>5181341.23324541</v>
      </c>
      <c r="ECO36" s="70">
        <v>10931940.252999997</v>
      </c>
      <c r="ECP36" s="70">
        <v>10976880.826152636</v>
      </c>
      <c r="ECQ36" s="70">
        <v>11022006.14739834</v>
      </c>
      <c r="ECR36" s="70">
        <v>11067316.976225823</v>
      </c>
      <c r="ECS36" s="70">
        <v>11112814.07524601</v>
      </c>
      <c r="ECT36" s="70">
        <v>11158498.21020487</v>
      </c>
      <c r="ECU36" s="70">
        <v>11204370.149996314</v>
      </c>
      <c r="ECV36" s="70">
        <v>11250430.66667513</v>
      </c>
      <c r="ECW36" s="70">
        <v>11296680.535469979</v>
      </c>
      <c r="ECX36" s="70">
        <v>11343120.534796443</v>
      </c>
      <c r="ECY36" s="70">
        <v>11389751.446270121</v>
      </c>
      <c r="ECZ36" s="70">
        <v>11436574.054719796</v>
      </c>
      <c r="EDA36" s="70">
        <v>11483589.148200629</v>
      </c>
      <c r="EDB36" s="70">
        <v>11530797.518007437</v>
      </c>
      <c r="EDC36" s="70">
        <v>11578199.958687995</v>
      </c>
      <c r="EDD36" s="70">
        <v>11625797.268056428</v>
      </c>
      <c r="EDE36" s="70">
        <v>11673590.247206625</v>
      </c>
      <c r="EDF36" s="70">
        <v>11721579.700525722</v>
      </c>
      <c r="EDG36" s="70">
        <v>11769766.435707645</v>
      </c>
      <c r="EDH36" s="70">
        <v>11818151.26376671</v>
      </c>
      <c r="EDI36" s="70">
        <v>11866734.999051256</v>
      </c>
      <c r="EDJ36" s="70">
        <v>11915518.459257368</v>
      </c>
      <c r="EDK36" s="70">
        <v>11964502.46544263</v>
      </c>
      <c r="EDL36" s="70">
        <v>12013687.842039943</v>
      </c>
      <c r="EDM36" s="70">
        <v>12063075.416871406</v>
      </c>
      <c r="EDN36" s="70">
        <v>12112666.021162251</v>
      </c>
      <c r="EDO36" s="71">
        <v>2508021.3807999995</v>
      </c>
      <c r="EDP36" s="71">
        <v>2581877.7383847232</v>
      </c>
      <c r="EDQ36" s="71">
        <v>2657909.0222270307</v>
      </c>
      <c r="EDR36" s="79">
        <v>2540737.9025601833</v>
      </c>
      <c r="EDS36" s="79">
        <v>2414360.9521436882</v>
      </c>
      <c r="EDT36" s="79">
        <v>2278337.5927117108</v>
      </c>
      <c r="EDU36" s="79">
        <v>2132209.2808370297</v>
      </c>
      <c r="EDV36" s="79">
        <v>1975498.8319170496</v>
      </c>
      <c r="EDW36" s="79">
        <v>1807709.7199243943</v>
      </c>
      <c r="EDX36" s="79">
        <v>1628325.3520809331</v>
      </c>
      <c r="EDY36" s="71">
        <v>1679573.0173989534</v>
      </c>
      <c r="EDZ36" s="71">
        <v>1732433.5810220891</v>
      </c>
      <c r="EEA36" s="71">
        <v>1786957.8050860688</v>
      </c>
      <c r="EEB36" s="71">
        <v>1843198.0493440379</v>
      </c>
      <c r="EEC36" s="71">
        <v>1901208.3214477643</v>
      </c>
      <c r="EED36" s="71">
        <v>1961044.3288113268</v>
      </c>
      <c r="EEE36" s="71">
        <v>2022763.5321070878</v>
      </c>
      <c r="EEF36" s="71">
        <v>2086425.2004453256</v>
      </c>
      <c r="EEG36" s="71">
        <v>2152090.4682905143</v>
      </c>
      <c r="EEH36" s="71">
        <v>2219822.3941689073</v>
      </c>
      <c r="EEI36" s="71">
        <v>2289686.0212238035</v>
      </c>
      <c r="EEJ36" s="71">
        <v>2361748.4396766452</v>
      </c>
      <c r="EEK36" s="71">
        <v>2436078.8512539314</v>
      </c>
      <c r="EEL36" s="71">
        <v>2512748.6356418142</v>
      </c>
      <c r="EEM36" s="71">
        <v>2591831.419032196</v>
      </c>
      <c r="EEN36" s="71">
        <v>2673403.1448261514</v>
      </c>
      <c r="EEO36" s="71">
        <v>10931940.252999997</v>
      </c>
      <c r="EEP36" s="71">
        <v>10976880.826152636</v>
      </c>
      <c r="EEQ36" s="71">
        <v>11022006.14739834</v>
      </c>
      <c r="EER36" s="79">
        <v>10276794.335066836</v>
      </c>
      <c r="EES36" s="79">
        <v>9525269.2073537223</v>
      </c>
      <c r="EET36" s="79">
        <v>8767391.4508752543</v>
      </c>
      <c r="EEU36" s="79">
        <v>8003121.5357116526</v>
      </c>
      <c r="EEV36" s="79">
        <v>7232419.7142911553</v>
      </c>
      <c r="EEW36" s="79">
        <v>6455246.0202685595</v>
      </c>
      <c r="EEX36" s="79">
        <v>5671560.2673982214</v>
      </c>
      <c r="EEY36" s="71">
        <v>5850059.1294611143</v>
      </c>
      <c r="EEZ36" s="71">
        <v>6034175.8184103575</v>
      </c>
      <c r="EFA36" s="71">
        <v>6224087.1419777218</v>
      </c>
      <c r="EFB36" s="71">
        <v>6419975.4724975638</v>
      </c>
      <c r="EFC36" s="71">
        <v>6622028.9220394474</v>
      </c>
      <c r="EFD36" s="71">
        <v>6830441.5230526514</v>
      </c>
      <c r="EFE36" s="71">
        <v>7045413.4146960313</v>
      </c>
      <c r="EFF36" s="71">
        <v>7267151.0350321708</v>
      </c>
      <c r="EFG36" s="71">
        <v>7495867.3192703854</v>
      </c>
      <c r="EFH36" s="71">
        <v>7731781.9042489538</v>
      </c>
      <c r="EFI36" s="71">
        <v>7975121.3393529411</v>
      </c>
      <c r="EFJ36" s="71">
        <v>8226119.3040701589</v>
      </c>
      <c r="EFK36" s="71">
        <v>8485016.832394179</v>
      </c>
      <c r="EFL36" s="71">
        <v>8752062.5442899019</v>
      </c>
      <c r="EFM36" s="71">
        <v>9027512.884443948</v>
      </c>
      <c r="EFN36" s="71">
        <v>9311632.3685291559</v>
      </c>
      <c r="EFO36" s="70">
        <v>0</v>
      </c>
      <c r="EFP36" s="70">
        <v>0</v>
      </c>
      <c r="EFQ36" s="70">
        <v>0</v>
      </c>
      <c r="EFR36" s="70">
        <v>195441.37712001428</v>
      </c>
      <c r="EFS36" s="70">
        <v>402393.49202394811</v>
      </c>
      <c r="EFT36" s="70">
        <v>621364.79801228456</v>
      </c>
      <c r="EFU36" s="70">
        <v>852883.71233481169</v>
      </c>
      <c r="EFV36" s="70">
        <v>1097499.3510650278</v>
      </c>
      <c r="EFW36" s="70">
        <v>1355782.2899432958</v>
      </c>
      <c r="EFX36" s="70">
        <v>1628325.3520809331</v>
      </c>
      <c r="EFY36" s="70">
        <v>1672979.7236340661</v>
      </c>
      <c r="EFZ36" s="70">
        <v>1718845.3255687377</v>
      </c>
      <c r="EGA36" s="70">
        <v>1765954.5608528922</v>
      </c>
      <c r="EGB36" s="70">
        <v>1814340.6838878018</v>
      </c>
      <c r="EGC36" s="70">
        <v>1864037.8223466536</v>
      </c>
      <c r="EGD36" s="70">
        <v>1915080.9995544285</v>
      </c>
      <c r="EGE36" s="70">
        <v>1967506.1574218366</v>
      </c>
      <c r="EGF36" s="70">
        <v>2021350.1799463015</v>
      </c>
      <c r="EGG36" s="70">
        <v>2076650.9172932841</v>
      </c>
      <c r="EGH36" s="70">
        <v>2133447.2104715309</v>
      </c>
      <c r="EGI36" s="70">
        <v>2191778.9166160976</v>
      </c>
      <c r="EGJ36" s="70">
        <v>2251686.9348933166</v>
      </c>
      <c r="EGK36" s="70">
        <v>2313213.2330421526</v>
      </c>
      <c r="EGL36" s="70">
        <v>2376400.8745667171</v>
      </c>
      <c r="EGM36" s="70">
        <v>2441294.0465950086</v>
      </c>
      <c r="EGN36" s="70">
        <v>2507938.0884192586</v>
      </c>
      <c r="EGO36" s="70">
        <v>0</v>
      </c>
      <c r="EGP36" s="70">
        <v>0</v>
      </c>
      <c r="EGQ36" s="70">
        <v>0</v>
      </c>
      <c r="EGR36" s="70">
        <v>790522.64115898684</v>
      </c>
      <c r="EGS36" s="70">
        <v>1587544.8678922877</v>
      </c>
      <c r="EGT36" s="70">
        <v>2391106.7593296152</v>
      </c>
      <c r="EGU36" s="70">
        <v>3201248.6142846616</v>
      </c>
      <c r="EGV36" s="70">
        <v>4018010.9523839746</v>
      </c>
      <c r="EGW36" s="70">
        <v>4841434.5152014196</v>
      </c>
      <c r="EGX36" s="70">
        <v>5671560.2673982214</v>
      </c>
      <c r="EGY36" s="70">
        <v>5539692.316809007</v>
      </c>
      <c r="EGZ36" s="70">
        <v>5402398.2363094389</v>
      </c>
      <c r="EHA36" s="70">
        <v>5259502.0062229075</v>
      </c>
      <c r="EHB36" s="70">
        <v>5110822.045509873</v>
      </c>
      <c r="EHC36" s="70">
        <v>4956171.0366485473</v>
      </c>
      <c r="EHD36" s="70">
        <v>4795355.7450037766</v>
      </c>
      <c r="EHE36" s="70">
        <v>4628176.8325105933</v>
      </c>
      <c r="EHF36" s="70">
        <v>4454428.6654935507</v>
      </c>
      <c r="EHG36" s="70">
        <v>4273899.1164372601</v>
      </c>
      <c r="EHH36" s="70">
        <v>4086369.3595177559</v>
      </c>
      <c r="EHI36" s="70">
        <v>3891613.659698315</v>
      </c>
      <c r="EHJ36" s="70">
        <v>3689399.1551872091</v>
      </c>
      <c r="EHK36" s="70">
        <v>3479485.6330484506</v>
      </c>
      <c r="EHL36" s="70">
        <v>3261625.2977500409</v>
      </c>
      <c r="EHM36" s="70">
        <v>3035562.5324274581</v>
      </c>
      <c r="EHN36" s="70">
        <v>2801033.6526330952</v>
      </c>
      <c r="EHO36" s="70">
        <f t="shared" si="23"/>
        <v>42586524.223710135</v>
      </c>
      <c r="EHP36" s="70">
        <f t="shared" si="24"/>
        <v>88214388.88964203</v>
      </c>
      <c r="EHQ36" s="70">
        <f t="shared" si="25"/>
        <v>3275886.4787469334</v>
      </c>
      <c r="EHR36" s="70">
        <f t="shared" si="26"/>
        <v>3835408.2125931317</v>
      </c>
      <c r="EHS36" s="70">
        <f t="shared" si="27"/>
        <v>147477940.54255697</v>
      </c>
      <c r="EHT36" s="70">
        <f t="shared" si="28"/>
        <v>266397213.39358851</v>
      </c>
      <c r="EHU36" s="70">
        <f t="shared" si="29"/>
        <v>11344456.964812074</v>
      </c>
      <c r="EHV36" s="70">
        <f t="shared" si="30"/>
        <v>11582487.538851675</v>
      </c>
      <c r="EHW36" s="70">
        <f t="shared" si="31"/>
        <v>190064464.76626712</v>
      </c>
      <c r="EHX36" s="70">
        <f t="shared" si="31"/>
        <v>354611602.28323054</v>
      </c>
      <c r="EHY36" s="70">
        <f t="shared" si="31"/>
        <v>14620343.443559008</v>
      </c>
      <c r="EHZ36" s="70">
        <f t="shared" si="31"/>
        <v>15417895.751444805</v>
      </c>
      <c r="EIA36" s="70">
        <f t="shared" si="32"/>
        <v>25681594.735285226</v>
      </c>
      <c r="EIB36" s="70">
        <f t="shared" si="33"/>
        <v>49028192.841951601</v>
      </c>
      <c r="EIC36" s="70">
        <f t="shared" si="64"/>
        <v>25964800.408371083</v>
      </c>
      <c r="EID36" s="70">
        <f t="shared" si="64"/>
        <v>27000383.29029648</v>
      </c>
      <c r="EIE36" s="70">
        <f t="shared" si="34"/>
        <v>93912570.538404271</v>
      </c>
      <c r="EIF36" s="70">
        <f t="shared" si="35"/>
        <v>175230249.48473209</v>
      </c>
      <c r="EIG36" s="70">
        <f t="shared" si="65"/>
        <v>40585143.851930089</v>
      </c>
      <c r="EIH36" s="70">
        <f t="shared" si="65"/>
        <v>42418279.041741282</v>
      </c>
      <c r="EII36" s="70">
        <f t="shared" si="65"/>
        <v>119594165.27368949</v>
      </c>
      <c r="EIJ36" s="70">
        <f t="shared" si="65"/>
        <v>224258442.3266837</v>
      </c>
      <c r="EIK36" s="70">
        <f t="shared" si="65"/>
        <v>66549944.260301173</v>
      </c>
      <c r="EIL36" s="70">
        <f t="shared" si="65"/>
        <v>69418662.332037762</v>
      </c>
      <c r="EIM36" s="70">
        <f t="shared" si="36"/>
        <v>16904929.488424908</v>
      </c>
      <c r="EIN36" s="70">
        <f t="shared" si="36"/>
        <v>39186196.047690429</v>
      </c>
      <c r="EIO36" s="70">
        <f t="shared" si="37"/>
        <v>1300379.1914173006</v>
      </c>
      <c r="EIP36" s="70">
        <f t="shared" si="38"/>
        <v>1703747.6542474099</v>
      </c>
      <c r="EIQ36" s="70">
        <f t="shared" si="66"/>
        <v>53565370.0041527</v>
      </c>
      <c r="EIR36" s="70">
        <f t="shared" si="66"/>
        <v>91166963.908856422</v>
      </c>
      <c r="EIS36" s="70">
        <f t="shared" si="39"/>
        <v>4120413.0772425155</v>
      </c>
      <c r="EIT36" s="70">
        <f t="shared" si="40"/>
        <v>3963781.0395154967</v>
      </c>
      <c r="EIU36" s="70">
        <f t="shared" si="67"/>
        <v>70470299.492577627</v>
      </c>
      <c r="EIV36" s="70">
        <f t="shared" si="67"/>
        <v>130353159.95654684</v>
      </c>
      <c r="EIW36" s="70">
        <f t="shared" si="41"/>
        <v>5420792.2686598171</v>
      </c>
      <c r="EIX36" s="70">
        <f t="shared" si="42"/>
        <v>5667528.6937629059</v>
      </c>
      <c r="EIY36" s="70">
        <v>220.05308544877656</v>
      </c>
      <c r="EIZ36" s="70">
        <v>240.80481428477972</v>
      </c>
      <c r="EJA36" s="70">
        <v>263.51349931980531</v>
      </c>
      <c r="EJB36" s="70">
        <v>288.36368795205624</v>
      </c>
      <c r="EJC36" s="70">
        <v>315.55733100562679</v>
      </c>
      <c r="EJD36" s="70">
        <v>345.3154239307359</v>
      </c>
      <c r="EJE36" s="70">
        <v>377.87980277453164</v>
      </c>
      <c r="EJF36" s="70">
        <v>413.51510951784383</v>
      </c>
      <c r="EJG36" s="70">
        <v>452.51094274964805</v>
      </c>
      <c r="EJH36" s="70">
        <v>495.18421115719661</v>
      </c>
      <c r="EJI36" s="70">
        <v>541.8817089580001</v>
      </c>
      <c r="EJJ36" s="70">
        <v>592.98293420350558</v>
      </c>
      <c r="EJK36" s="70">
        <v>648.9031728580693</v>
      </c>
      <c r="EJL36" s="70">
        <v>710.09687371670725</v>
      </c>
      <c r="EJM36" s="70">
        <v>777.06134158867837</v>
      </c>
      <c r="EJN36" s="70">
        <v>850.34077876040897</v>
      </c>
      <c r="EJO36" s="70">
        <v>930.53070758164949</v>
      </c>
      <c r="EJP36" s="70">
        <v>1018.2828101160334</v>
      </c>
      <c r="EJQ36" s="70">
        <v>1114.3102241865811</v>
      </c>
      <c r="EJR36" s="70">
        <v>1219.3933388556934</v>
      </c>
      <c r="EJS36" s="70">
        <v>1334.3861364379486</v>
      </c>
      <c r="EJT36" s="70">
        <v>1460.2231325855355</v>
      </c>
      <c r="EJU36" s="70">
        <v>1597.9269708465436</v>
      </c>
      <c r="EJV36" s="70">
        <v>1748.61673341505</v>
      </c>
      <c r="EJW36" s="70">
        <v>1913.5170356122378</v>
      </c>
      <c r="EJX36" s="70">
        <v>2093.9679780069587</v>
      </c>
      <c r="EJY36" s="70">
        <v>140.65003789313829</v>
      </c>
      <c r="EJZ36" s="70">
        <v>150.12562130109563</v>
      </c>
      <c r="EKA36" s="70">
        <v>160.23957411347061</v>
      </c>
      <c r="EKB36" s="70">
        <v>171.03490323326338</v>
      </c>
      <c r="EKC36" s="70">
        <v>182.55751293558021</v>
      </c>
      <c r="EKD36" s="70">
        <v>194.85640006339332</v>
      </c>
      <c r="EKE36" s="70">
        <v>207.98386237362615</v>
      </c>
      <c r="EKF36" s="70">
        <v>221.99572091949977</v>
      </c>
      <c r="EKG36" s="70">
        <v>236.95155741476296</v>
      </c>
      <c r="EKH36" s="70">
        <v>252.91496758913388</v>
      </c>
      <c r="EKI36" s="70">
        <v>269.95383161228102</v>
      </c>
      <c r="EKJ36" s="70">
        <v>288.1406027362483</v>
      </c>
      <c r="EKK36" s="70">
        <v>307.55261538370195</v>
      </c>
      <c r="EKL36" s="70">
        <v>328.27241399205957</v>
      </c>
      <c r="EKM36" s="70">
        <v>350.38810401182758</v>
      </c>
      <c r="EKN36" s="70">
        <v>373.99372655167105</v>
      </c>
      <c r="EKO36" s="70">
        <v>399.1896582632973</v>
      </c>
      <c r="EKP36" s="70">
        <v>426.08303816655581</v>
      </c>
      <c r="EKQ36" s="70">
        <v>454.78822322971632</v>
      </c>
      <c r="EKR36" s="70">
        <v>485.42727464215926</v>
      </c>
      <c r="EKS36" s="70">
        <v>518.13047684722324</v>
      </c>
      <c r="EKT36" s="70">
        <v>553.03689154226038</v>
      </c>
      <c r="EKU36" s="70">
        <v>590.29494900163775</v>
      </c>
      <c r="EKV36" s="70">
        <v>630.06307923712791</v>
      </c>
      <c r="EKW36" s="70">
        <v>672.51038567953265</v>
      </c>
      <c r="EKX36" s="70">
        <v>717.8173642461901</v>
      </c>
      <c r="EKY36" s="71">
        <v>220.05308544877656</v>
      </c>
      <c r="EKZ36" s="71">
        <v>240.80481428477972</v>
      </c>
      <c r="ELA36" s="71">
        <v>263.51349931980531</v>
      </c>
      <c r="ELB36" s="79">
        <v>267.7662816697665</v>
      </c>
      <c r="ELC36" s="79">
        <v>270.47771229053723</v>
      </c>
      <c r="ELD36" s="79">
        <v>271.31926165986391</v>
      </c>
      <c r="ELE36" s="79">
        <v>269.91414483895113</v>
      </c>
      <c r="ELF36" s="79">
        <v>265.83114183289962</v>
      </c>
      <c r="ELG36" s="79">
        <v>258.57768157122746</v>
      </c>
      <c r="ELH36" s="79">
        <v>247.59210557859828</v>
      </c>
      <c r="ELI36" s="71">
        <v>255.38447787438091</v>
      </c>
      <c r="ELJ36" s="71">
        <v>263.42209654364615</v>
      </c>
      <c r="ELK36" s="71">
        <v>271.71268013235454</v>
      </c>
      <c r="ELL36" s="71">
        <v>280.26419010933188</v>
      </c>
      <c r="ELM36" s="71">
        <v>289.08483851168825</v>
      </c>
      <c r="ELN36" s="71">
        <v>298.18309583085858</v>
      </c>
      <c r="ELO36" s="71">
        <v>307.56769914683736</v>
      </c>
      <c r="ELP36" s="71">
        <v>317.24766051841908</v>
      </c>
      <c r="ELQ36" s="71">
        <v>327.23227563750174</v>
      </c>
      <c r="ELR36" s="71">
        <v>337.53113275576357</v>
      </c>
      <c r="ELS36" s="71">
        <v>348.1541218922859</v>
      </c>
      <c r="ELT36" s="71">
        <v>359.11144433096416</v>
      </c>
      <c r="ELU36" s="71">
        <v>370.41362241682708</v>
      </c>
      <c r="ELV36" s="71">
        <v>382.07150966067172</v>
      </c>
      <c r="ELW36" s="71">
        <v>394.09630116171792</v>
      </c>
      <c r="ELX36" s="71">
        <v>406.49954435829108</v>
      </c>
      <c r="ELY36" s="71">
        <v>140.65003789313829</v>
      </c>
      <c r="ELZ36" s="71">
        <v>150.12562130109563</v>
      </c>
      <c r="EMA36" s="71">
        <v>160.23957411347061</v>
      </c>
      <c r="EMB36" s="79">
        <v>158.81812443088742</v>
      </c>
      <c r="EMC36" s="79">
        <v>156.47786823049731</v>
      </c>
      <c r="EMD36" s="79">
        <v>153.10145719266617</v>
      </c>
      <c r="EME36" s="79">
        <v>148.55990169544725</v>
      </c>
      <c r="EMF36" s="79">
        <v>142.71153487682128</v>
      </c>
      <c r="EMG36" s="79">
        <v>135.40088995129312</v>
      </c>
      <c r="EMH36" s="79">
        <v>126.45748379456693</v>
      </c>
      <c r="EMI36" s="71">
        <v>130.43743214959372</v>
      </c>
      <c r="EMJ36" s="71">
        <v>134.54263990749155</v>
      </c>
      <c r="EMK36" s="71">
        <v>138.7770493098696</v>
      </c>
      <c r="EML36" s="71">
        <v>143.14472667100983</v>
      </c>
      <c r="EMM36" s="71">
        <v>147.64986628275912</v>
      </c>
      <c r="EMN36" s="71">
        <v>152.29679444231849</v>
      </c>
      <c r="EMO36" s="71">
        <v>157.08997360679749</v>
      </c>
      <c r="EMP36" s="71">
        <v>162.03400667852335</v>
      </c>
      <c r="EMQ36" s="71">
        <v>167.13364142521991</v>
      </c>
      <c r="EMR36" s="71">
        <v>172.3937750393012</v>
      </c>
      <c r="EMS36" s="71">
        <v>177.81945884065806</v>
      </c>
      <c r="EMT36" s="71">
        <v>183.4159031274535</v>
      </c>
      <c r="EMU36" s="71">
        <v>189.18848217958569</v>
      </c>
      <c r="EMV36" s="71">
        <v>195.14273941962267</v>
      </c>
      <c r="EMW36" s="71">
        <v>201.28439273616542</v>
      </c>
      <c r="EMX36" s="71">
        <v>207.61933997475097</v>
      </c>
      <c r="EMY36" s="70">
        <v>0</v>
      </c>
      <c r="EMZ36" s="70">
        <v>0</v>
      </c>
      <c r="ENA36" s="70">
        <v>0</v>
      </c>
      <c r="ENB36" s="70">
        <v>20.597406282289739</v>
      </c>
      <c r="ENC36" s="70">
        <v>45.079618715089566</v>
      </c>
      <c r="END36" s="70">
        <v>73.996162270871991</v>
      </c>
      <c r="ENE36" s="70">
        <v>107.96565793558051</v>
      </c>
      <c r="ENF36" s="70">
        <v>147.68396768494421</v>
      </c>
      <c r="ENG36" s="70">
        <v>193.93326117842059</v>
      </c>
      <c r="ENH36" s="70">
        <v>247.59210557859834</v>
      </c>
      <c r="ENI36" s="70">
        <v>286.49723108361923</v>
      </c>
      <c r="ENJ36" s="70">
        <v>329.56083765985943</v>
      </c>
      <c r="ENK36" s="70">
        <v>377.19049272571476</v>
      </c>
      <c r="ENL36" s="70">
        <v>429.83268360737537</v>
      </c>
      <c r="ENM36" s="70">
        <v>487.97650307699013</v>
      </c>
      <c r="ENN36" s="70">
        <v>552.15768292955045</v>
      </c>
      <c r="ENO36" s="70">
        <v>622.96300843481208</v>
      </c>
      <c r="ENP36" s="70">
        <v>701.03514959761424</v>
      </c>
      <c r="ENQ36" s="70">
        <v>787.07794854907934</v>
      </c>
      <c r="ENR36" s="70">
        <v>881.86220609992984</v>
      </c>
      <c r="ENS36" s="70">
        <v>986.23201454566265</v>
      </c>
      <c r="ENT36" s="70">
        <v>1101.1116882545714</v>
      </c>
      <c r="ENU36" s="70">
        <v>1227.5133484297164</v>
      </c>
      <c r="ENV36" s="70">
        <v>1366.5452237543782</v>
      </c>
      <c r="ENW36" s="70">
        <v>1519.4207344505198</v>
      </c>
      <c r="ENX36" s="70">
        <v>1687.4684336486675</v>
      </c>
      <c r="ENY36" s="70">
        <v>0</v>
      </c>
      <c r="ENZ36" s="70">
        <v>0</v>
      </c>
      <c r="EOA36" s="70">
        <v>0</v>
      </c>
      <c r="EOB36" s="70">
        <v>12.216778802375956</v>
      </c>
      <c r="EOC36" s="70">
        <v>26.079644705082899</v>
      </c>
      <c r="EOD36" s="70">
        <v>41.754942870727149</v>
      </c>
      <c r="EOE36" s="70">
        <v>59.423960678178901</v>
      </c>
      <c r="EOF36" s="70">
        <v>79.284186042678499</v>
      </c>
      <c r="EOG36" s="70">
        <v>101.55066746346984</v>
      </c>
      <c r="EOH36" s="70">
        <v>126.45748379456695</v>
      </c>
      <c r="EOI36" s="70">
        <v>139.5163994626873</v>
      </c>
      <c r="EOJ36" s="70">
        <v>153.59796282875675</v>
      </c>
      <c r="EOK36" s="70">
        <v>168.77556607383235</v>
      </c>
      <c r="EOL36" s="70">
        <v>185.12768732104973</v>
      </c>
      <c r="EOM36" s="70">
        <v>202.73823772906846</v>
      </c>
      <c r="EON36" s="70">
        <v>221.69693210935256</v>
      </c>
      <c r="EOO36" s="70">
        <v>242.09968465649982</v>
      </c>
      <c r="EOP36" s="70">
        <v>264.04903148803248</v>
      </c>
      <c r="EOQ36" s="70">
        <v>287.65458180449639</v>
      </c>
      <c r="EOR36" s="70">
        <v>313.03349960285806</v>
      </c>
      <c r="EOS36" s="70">
        <v>340.31101800656518</v>
      </c>
      <c r="EOT36" s="70">
        <v>369.6209884148069</v>
      </c>
      <c r="EOU36" s="70">
        <v>401.10646682205208</v>
      </c>
      <c r="EOV36" s="70">
        <v>434.92033981750524</v>
      </c>
      <c r="EOW36" s="70">
        <v>471.22599294336726</v>
      </c>
      <c r="EOX36" s="70">
        <v>510.19802427143912</v>
      </c>
      <c r="EOY36" s="70">
        <f t="shared" si="43"/>
        <v>6809.5933191730082</v>
      </c>
      <c r="EOZ36" s="70">
        <f t="shared" si="44"/>
        <v>21240.748386817238</v>
      </c>
      <c r="EPA36" s="70">
        <f t="shared" si="45"/>
        <v>523.81487070561604</v>
      </c>
      <c r="EPB36" s="70">
        <f t="shared" si="46"/>
        <v>923.51079942683646</v>
      </c>
      <c r="EPC36" s="70">
        <f t="shared" si="47"/>
        <v>3386.5962188170488</v>
      </c>
      <c r="EPD36" s="70">
        <f t="shared" si="48"/>
        <v>8833.9375596727496</v>
      </c>
      <c r="EPE36" s="70">
        <f t="shared" si="49"/>
        <v>260.50740144746527</v>
      </c>
      <c r="EPF36" s="70">
        <f t="shared" si="50"/>
        <v>384.08424172490214</v>
      </c>
      <c r="EPG36" s="70">
        <f t="shared" si="51"/>
        <v>10196.189537990056</v>
      </c>
      <c r="EPH36" s="70">
        <f t="shared" si="6"/>
        <v>30074.68594648999</v>
      </c>
      <c r="EPI36" s="70">
        <f t="shared" si="6"/>
        <v>784.32227215308126</v>
      </c>
      <c r="EPJ36" s="70">
        <f t="shared" si="6"/>
        <v>1307.5950411517385</v>
      </c>
      <c r="EPK36" s="70">
        <f t="shared" si="52"/>
        <v>3509.5297084441045</v>
      </c>
      <c r="EPL36" s="70">
        <f t="shared" si="53"/>
        <v>7059.4550203233839</v>
      </c>
      <c r="EPM36" s="70">
        <f t="shared" si="7"/>
        <v>1044.8296736005466</v>
      </c>
      <c r="EPN36" s="70">
        <f t="shared" si="7"/>
        <v>1691.6792828766406</v>
      </c>
      <c r="EPO36" s="70">
        <f t="shared" si="54"/>
        <v>1868.3757689352217</v>
      </c>
      <c r="EPP36" s="70">
        <f t="shared" si="55"/>
        <v>3681.4974819632998</v>
      </c>
      <c r="EPQ36" s="70">
        <f t="shared" si="8"/>
        <v>1829.1519457536278</v>
      </c>
      <c r="EPR36" s="70">
        <f t="shared" si="8"/>
        <v>2999.2743240283789</v>
      </c>
      <c r="EPS36" s="70">
        <f t="shared" si="8"/>
        <v>5377.9054773793259</v>
      </c>
      <c r="EPT36" s="70">
        <f t="shared" si="8"/>
        <v>10740.952502286684</v>
      </c>
      <c r="EPU36" s="70">
        <f t="shared" si="8"/>
        <v>2873.9816193541747</v>
      </c>
      <c r="EPV36" s="70">
        <f t="shared" si="8"/>
        <v>4690.9536069050191</v>
      </c>
      <c r="EPW36" s="70">
        <f t="shared" si="56"/>
        <v>3300.0636107289038</v>
      </c>
      <c r="EPX36" s="70">
        <f t="shared" si="9"/>
        <v>14181.293366493854</v>
      </c>
      <c r="EPY36" s="70">
        <f t="shared" si="57"/>
        <v>253.85104697914645</v>
      </c>
      <c r="EPZ36" s="70">
        <f t="shared" si="58"/>
        <v>616.57797245625454</v>
      </c>
      <c r="EQA36" s="70">
        <f t="shared" si="10"/>
        <v>1518.2204498818271</v>
      </c>
      <c r="EQB36" s="70">
        <f t="shared" si="10"/>
        <v>5152.4400777094497</v>
      </c>
      <c r="EQC36" s="70">
        <f t="shared" si="59"/>
        <v>116.78618845244824</v>
      </c>
      <c r="EQD36" s="70">
        <f t="shared" si="60"/>
        <v>224.01913381345435</v>
      </c>
      <c r="EQE36" s="70">
        <f t="shared" si="11"/>
        <v>4818.2840606107302</v>
      </c>
      <c r="EQF36" s="70">
        <f t="shared" si="11"/>
        <v>19333.733444203306</v>
      </c>
      <c r="EQG36" s="70">
        <f t="shared" si="61"/>
        <v>370.6372354315946</v>
      </c>
      <c r="EQH36" s="70">
        <f t="shared" si="62"/>
        <v>840.597106269709</v>
      </c>
      <c r="EQI36" s="25" t="s">
        <v>4324</v>
      </c>
    </row>
    <row r="37" spans="1:3831" s="25" customFormat="1" x14ac:dyDescent="0.25">
      <c r="A37" s="25" t="s">
        <v>4381</v>
      </c>
      <c r="B37" s="26" t="s">
        <v>4382</v>
      </c>
      <c r="C37" s="27">
        <v>1</v>
      </c>
      <c r="D37" s="28">
        <v>1</v>
      </c>
      <c r="E37" s="26" t="s">
        <v>4319</v>
      </c>
      <c r="F37" s="29" t="s">
        <v>4320</v>
      </c>
      <c r="G37" s="30" t="s">
        <v>4313</v>
      </c>
      <c r="H37" s="25" t="s">
        <v>4314</v>
      </c>
      <c r="I37" s="31">
        <v>4247.6530000000002</v>
      </c>
      <c r="J37" s="31">
        <v>17410.991000000002</v>
      </c>
      <c r="K37" s="27">
        <v>2019</v>
      </c>
      <c r="L37" s="27">
        <v>2023</v>
      </c>
      <c r="M37" s="25">
        <f t="shared" si="12"/>
        <v>5</v>
      </c>
      <c r="N37" s="32">
        <v>5.6894706263708992</v>
      </c>
      <c r="O37" s="32">
        <v>3.3903766902335768</v>
      </c>
      <c r="P37" s="25">
        <v>0.20649000000000001</v>
      </c>
      <c r="Q37" s="25">
        <v>0.29175999999999996</v>
      </c>
      <c r="R37" s="25">
        <v>0.50174999999999992</v>
      </c>
      <c r="S37" s="25">
        <v>0.20649000000000001</v>
      </c>
      <c r="T37" s="25">
        <v>0.29175999999999996</v>
      </c>
      <c r="U37" s="25">
        <v>0.50174999999999992</v>
      </c>
      <c r="V37" s="25">
        <v>5.9</v>
      </c>
      <c r="W37" s="25">
        <v>5.9</v>
      </c>
      <c r="X37" s="33">
        <v>784421</v>
      </c>
      <c r="Y37" s="33">
        <v>784421</v>
      </c>
      <c r="Z37" s="33">
        <v>1</v>
      </c>
      <c r="AA37" s="33">
        <v>2064362</v>
      </c>
      <c r="AB37" s="34">
        <v>0.48</v>
      </c>
      <c r="AC37" s="34">
        <v>0.52</v>
      </c>
      <c r="AD37" s="33">
        <f t="shared" si="13"/>
        <v>895323.52059951727</v>
      </c>
      <c r="AE37" s="33">
        <v>376522.07999999996</v>
      </c>
      <c r="AF37" s="35">
        <v>397944.19314340071</v>
      </c>
      <c r="AG37" s="35">
        <v>420585.11112164322</v>
      </c>
      <c r="AH37" s="35">
        <v>444514.17747779854</v>
      </c>
      <c r="AI37" s="35">
        <v>469804.68103545211</v>
      </c>
      <c r="AJ37" s="35">
        <v>496534.08036427968</v>
      </c>
      <c r="AK37" s="35">
        <v>524784.24101652624</v>
      </c>
      <c r="AL37" s="35">
        <v>554641.68626098498</v>
      </c>
      <c r="AM37" s="35">
        <v>586197.862082412</v>
      </c>
      <c r="AN37" s="35">
        <v>619549.41725800512</v>
      </c>
      <c r="AO37" s="35">
        <v>654798.49936875142</v>
      </c>
      <c r="AP37" s="35">
        <v>692053.06765225402</v>
      </c>
      <c r="AQ37" s="35">
        <v>731427.2236552278</v>
      </c>
      <c r="AR37" s="35">
        <v>773041.5606983722</v>
      </c>
      <c r="AS37" s="35">
        <v>817023.5332239453</v>
      </c>
      <c r="AT37" s="35">
        <v>863507.84715725947</v>
      </c>
      <c r="AU37" s="35">
        <v>912636.87247767951</v>
      </c>
      <c r="AV37" s="35">
        <v>964561.07926272717</v>
      </c>
      <c r="AW37" s="35">
        <v>1019439.4985407862</v>
      </c>
      <c r="AX37" s="35">
        <v>1077440.2093638871</v>
      </c>
      <c r="AY37" s="35">
        <v>1138740.8535923546</v>
      </c>
      <c r="AZ37" s="35">
        <v>1203529.1799679769</v>
      </c>
      <c r="BA37" s="35">
        <v>1272003.6191420576</v>
      </c>
      <c r="BB37" s="35">
        <v>1344373.8914195199</v>
      </c>
      <c r="BC37" s="35">
        <v>1420861.649080433</v>
      </c>
      <c r="BD37" s="35">
        <v>1501701.1552462336</v>
      </c>
      <c r="BE37" s="33">
        <v>407898.92000000004</v>
      </c>
      <c r="BF37" s="35">
        <v>421728.22990339459</v>
      </c>
      <c r="BG37" s="35">
        <v>436026.40550617402</v>
      </c>
      <c r="BH37" s="35">
        <v>450809.34312171873</v>
      </c>
      <c r="BI37" s="35">
        <v>466093.47800831264</v>
      </c>
      <c r="BJ37" s="35">
        <v>481895.80264140549</v>
      </c>
      <c r="BK37" s="35">
        <v>498233.88560537377</v>
      </c>
      <c r="BL37" s="35">
        <v>515125.89112578344</v>
      </c>
      <c r="BM37" s="35">
        <v>532590.59926387004</v>
      </c>
      <c r="BN37" s="35">
        <v>550647.42679568764</v>
      </c>
      <c r="BO37" s="35">
        <v>569316.4487991397</v>
      </c>
      <c r="BP37" s="35">
        <v>588618.42097289138</v>
      </c>
      <c r="BQ37" s="35">
        <v>608574.80271197727</v>
      </c>
      <c r="BR37" s="35">
        <v>629207.78096575919</v>
      </c>
      <c r="BS37" s="35">
        <v>650540.29490475834</v>
      </c>
      <c r="BT37" s="35">
        <v>672596.0614237861</v>
      </c>
      <c r="BU37" s="35">
        <v>695399.6015097273</v>
      </c>
      <c r="BV37" s="35">
        <v>718976.26750329032</v>
      </c>
      <c r="BW37" s="35">
        <v>743352.27128503332</v>
      </c>
      <c r="BX37" s="35">
        <v>768554.71341700305</v>
      </c>
      <c r="BY37" s="35">
        <v>794611.61327238462</v>
      </c>
      <c r="BZ37" s="35">
        <v>821551.94018666062</v>
      </c>
      <c r="CA37" s="35">
        <v>849405.6456649109</v>
      </c>
      <c r="CB37" s="35">
        <v>878203.69668106211</v>
      </c>
      <c r="CC37" s="35">
        <v>907978.1101061065</v>
      </c>
      <c r="CD37" s="35">
        <v>938761.9883035674</v>
      </c>
      <c r="CE37" s="25">
        <v>0.5</v>
      </c>
      <c r="CF37" s="25">
        <v>0.8</v>
      </c>
      <c r="CG37" s="25">
        <v>0.89</v>
      </c>
      <c r="CH37" s="36">
        <v>0.72</v>
      </c>
      <c r="CI37" s="37">
        <v>0.78</v>
      </c>
      <c r="CJ37" s="25">
        <v>0.78</v>
      </c>
      <c r="CK37" s="25">
        <v>0.78</v>
      </c>
      <c r="CL37" s="25">
        <v>0.78</v>
      </c>
      <c r="CM37" s="38">
        <v>0.78400000000000003</v>
      </c>
      <c r="CN37" s="25">
        <v>0.78800000000000003</v>
      </c>
      <c r="CO37" s="25">
        <v>0.79200000000000004</v>
      </c>
      <c r="CP37" s="25">
        <v>0.79600000000000004</v>
      </c>
      <c r="CQ37" s="38">
        <v>0.8</v>
      </c>
      <c r="CR37" s="25">
        <v>0.8</v>
      </c>
      <c r="CS37" s="25">
        <v>0.8</v>
      </c>
      <c r="CT37" s="25">
        <v>0.8</v>
      </c>
      <c r="CU37" s="25">
        <v>0.8</v>
      </c>
      <c r="CV37" s="25">
        <v>0.8</v>
      </c>
      <c r="CW37" s="25">
        <v>0.8</v>
      </c>
      <c r="CX37" s="25">
        <v>0.8</v>
      </c>
      <c r="CY37" s="25">
        <v>0.8</v>
      </c>
      <c r="CZ37" s="25">
        <v>0.8</v>
      </c>
      <c r="DA37" s="25">
        <v>0.8</v>
      </c>
      <c r="DB37" s="25">
        <v>0.8</v>
      </c>
      <c r="DC37" s="25">
        <v>0.8</v>
      </c>
      <c r="DD37" s="25">
        <v>0.8</v>
      </c>
      <c r="DE37" s="25">
        <v>0.8</v>
      </c>
      <c r="DF37" s="25">
        <v>0.8</v>
      </c>
      <c r="DG37" s="25">
        <v>0.8</v>
      </c>
      <c r="DH37" s="25">
        <v>0.8</v>
      </c>
      <c r="DI37" s="25">
        <v>0.5</v>
      </c>
      <c r="DJ37" s="25">
        <v>0.8</v>
      </c>
      <c r="DK37" s="25">
        <v>0.36</v>
      </c>
      <c r="DL37" s="73">
        <v>0.28999999999999998</v>
      </c>
      <c r="DM37" s="25">
        <v>0.18</v>
      </c>
      <c r="DN37" s="25">
        <v>0.18</v>
      </c>
      <c r="DO37" s="25">
        <v>0.18</v>
      </c>
      <c r="DP37" s="25">
        <v>0.18</v>
      </c>
      <c r="DQ37" s="38">
        <v>0.30400000000000005</v>
      </c>
      <c r="DR37" s="25">
        <v>0.42800000000000005</v>
      </c>
      <c r="DS37" s="25">
        <v>0.55200000000000005</v>
      </c>
      <c r="DT37" s="25">
        <v>0.67600000000000005</v>
      </c>
      <c r="DU37" s="38">
        <v>0.8</v>
      </c>
      <c r="DV37" s="25">
        <v>0.8</v>
      </c>
      <c r="DW37" s="25">
        <v>0.8</v>
      </c>
      <c r="DX37" s="25">
        <v>0.8</v>
      </c>
      <c r="DY37" s="25">
        <v>0.8</v>
      </c>
      <c r="DZ37" s="25">
        <v>0.8</v>
      </c>
      <c r="EA37" s="25">
        <v>0.8</v>
      </c>
      <c r="EB37" s="46">
        <v>0.8</v>
      </c>
      <c r="EC37" s="25">
        <v>0.8</v>
      </c>
      <c r="ED37" s="25">
        <v>0.8</v>
      </c>
      <c r="EE37" s="25">
        <v>0.8</v>
      </c>
      <c r="EF37" s="25">
        <v>0.8</v>
      </c>
      <c r="EG37" s="25">
        <v>0.8</v>
      </c>
      <c r="EH37" s="25">
        <v>0.8</v>
      </c>
      <c r="EI37" s="25">
        <v>0.8</v>
      </c>
      <c r="EJ37" s="25">
        <v>0.8</v>
      </c>
      <c r="EK37" s="25">
        <v>0.8</v>
      </c>
      <c r="EL37" s="25">
        <v>0.8</v>
      </c>
      <c r="EM37" s="25">
        <v>0.5</v>
      </c>
      <c r="EN37" s="25">
        <v>0.8</v>
      </c>
      <c r="EO37" s="25">
        <v>0.44</v>
      </c>
      <c r="EP37" s="25">
        <v>1</v>
      </c>
      <c r="EQ37" s="25">
        <v>0.22</v>
      </c>
      <c r="ER37" s="25">
        <v>0.22</v>
      </c>
      <c r="ES37" s="25">
        <v>0.22</v>
      </c>
      <c r="ET37" s="25">
        <v>0.22</v>
      </c>
      <c r="EU37" s="38">
        <v>0.33600000000000002</v>
      </c>
      <c r="EV37" s="25">
        <v>0.45200000000000007</v>
      </c>
      <c r="EW37" s="25">
        <v>0.56800000000000006</v>
      </c>
      <c r="EX37" s="25">
        <v>0.68400000000000005</v>
      </c>
      <c r="EY37" s="38">
        <v>0.8</v>
      </c>
      <c r="EZ37" s="25">
        <v>0.8</v>
      </c>
      <c r="FA37" s="25">
        <v>0.8</v>
      </c>
      <c r="FB37" s="25">
        <v>0.8</v>
      </c>
      <c r="FC37" s="25">
        <v>0.8</v>
      </c>
      <c r="FD37" s="25">
        <v>0.8</v>
      </c>
      <c r="FE37" s="25">
        <v>0.8</v>
      </c>
      <c r="FF37" s="25">
        <v>0.8</v>
      </c>
      <c r="FG37" s="25">
        <v>0.8</v>
      </c>
      <c r="FH37" s="25">
        <v>0.8</v>
      </c>
      <c r="FI37" s="25">
        <v>0.8</v>
      </c>
      <c r="FJ37" s="25">
        <v>0.8</v>
      </c>
      <c r="FK37" s="25">
        <v>0.8</v>
      </c>
      <c r="FL37" s="25">
        <v>0.8</v>
      </c>
      <c r="FM37" s="25">
        <v>0.8</v>
      </c>
      <c r="FN37" s="25">
        <v>0.8</v>
      </c>
      <c r="FO37" s="25">
        <v>0.8</v>
      </c>
      <c r="FP37" s="25">
        <v>0.8</v>
      </c>
      <c r="FQ37" s="25">
        <v>0.5</v>
      </c>
      <c r="FR37" s="25">
        <v>0.8</v>
      </c>
      <c r="FS37" s="25">
        <v>0.06</v>
      </c>
      <c r="FT37" s="25">
        <v>1</v>
      </c>
      <c r="FU37" s="25">
        <v>0.03</v>
      </c>
      <c r="FV37" s="25">
        <v>0.03</v>
      </c>
      <c r="FW37" s="25">
        <v>0.03</v>
      </c>
      <c r="FX37" s="25">
        <v>0.03</v>
      </c>
      <c r="FY37" s="38">
        <v>0.184</v>
      </c>
      <c r="FZ37" s="25">
        <v>0.33799999999999997</v>
      </c>
      <c r="GA37" s="25">
        <v>0.49199999999999999</v>
      </c>
      <c r="GB37" s="25">
        <v>0.64600000000000002</v>
      </c>
      <c r="GC37" s="38">
        <v>0.8</v>
      </c>
      <c r="GD37" s="25">
        <v>0.8</v>
      </c>
      <c r="GE37" s="25">
        <v>0.8</v>
      </c>
      <c r="GF37" s="25">
        <v>0.8</v>
      </c>
      <c r="GG37" s="25">
        <v>0.8</v>
      </c>
      <c r="GH37" s="25">
        <v>0.8</v>
      </c>
      <c r="GI37" s="25">
        <v>0.8</v>
      </c>
      <c r="GJ37" s="25">
        <v>0.8</v>
      </c>
      <c r="GK37" s="25">
        <v>0.8</v>
      </c>
      <c r="GL37" s="25">
        <v>0.8</v>
      </c>
      <c r="GM37" s="25">
        <v>0.8</v>
      </c>
      <c r="GN37" s="25">
        <v>0.8</v>
      </c>
      <c r="GO37" s="25">
        <v>0.8</v>
      </c>
      <c r="GP37" s="25">
        <v>0.8</v>
      </c>
      <c r="GQ37" s="25">
        <v>0.8</v>
      </c>
      <c r="GR37" s="25">
        <v>0.8</v>
      </c>
      <c r="GS37" s="25">
        <v>0.8</v>
      </c>
      <c r="GT37" s="25">
        <v>0.8</v>
      </c>
      <c r="GU37" s="25">
        <v>0.5</v>
      </c>
      <c r="GV37" s="25">
        <v>0.8</v>
      </c>
      <c r="GW37" s="36">
        <v>0.24</v>
      </c>
      <c r="GX37" s="25">
        <v>1</v>
      </c>
      <c r="GY37" s="25">
        <v>0.12</v>
      </c>
      <c r="GZ37" s="25">
        <v>0.12</v>
      </c>
      <c r="HA37" s="25">
        <v>0.12</v>
      </c>
      <c r="HB37" s="25">
        <v>0.12</v>
      </c>
      <c r="HC37" s="38">
        <v>0.25600000000000001</v>
      </c>
      <c r="HD37" s="25">
        <v>0.39200000000000002</v>
      </c>
      <c r="HE37" s="25">
        <v>0.52800000000000002</v>
      </c>
      <c r="HF37" s="25">
        <v>0.66400000000000003</v>
      </c>
      <c r="HG37" s="38">
        <v>0.8</v>
      </c>
      <c r="HH37" s="25">
        <v>0.8</v>
      </c>
      <c r="HI37" s="25">
        <v>0.8</v>
      </c>
      <c r="HJ37" s="25">
        <v>0.8</v>
      </c>
      <c r="HK37" s="25">
        <v>0.8</v>
      </c>
      <c r="HL37" s="25">
        <v>0.8</v>
      </c>
      <c r="HM37" s="25">
        <v>0.8</v>
      </c>
      <c r="HN37" s="25">
        <v>0.8</v>
      </c>
      <c r="HO37" s="25">
        <v>0.8</v>
      </c>
      <c r="HP37" s="25">
        <v>0.8</v>
      </c>
      <c r="HQ37" s="25">
        <v>0.8</v>
      </c>
      <c r="HR37" s="25">
        <v>0.8</v>
      </c>
      <c r="HS37" s="25">
        <v>0.8</v>
      </c>
      <c r="HT37" s="25">
        <v>0.8</v>
      </c>
      <c r="HU37" s="25">
        <v>0.8</v>
      </c>
      <c r="HV37" s="25">
        <v>0.8</v>
      </c>
      <c r="HW37" s="25">
        <v>0.8</v>
      </c>
      <c r="HX37" s="25">
        <v>0.8</v>
      </c>
      <c r="HY37" s="25">
        <v>0.5</v>
      </c>
      <c r="HZ37" s="25">
        <v>0.8</v>
      </c>
      <c r="IA37" s="36">
        <v>0.1</v>
      </c>
      <c r="IB37" s="25">
        <v>1</v>
      </c>
      <c r="IC37" s="25">
        <v>0.05</v>
      </c>
      <c r="ID37" s="25">
        <v>0.05</v>
      </c>
      <c r="IE37" s="25">
        <v>0.05</v>
      </c>
      <c r="IF37" s="25">
        <v>0.05</v>
      </c>
      <c r="IG37" s="38">
        <v>0.2</v>
      </c>
      <c r="IH37" s="25">
        <v>0.35</v>
      </c>
      <c r="II37" s="25">
        <v>0.5</v>
      </c>
      <c r="IJ37" s="25">
        <v>0.65</v>
      </c>
      <c r="IK37" s="38">
        <v>0.8</v>
      </c>
      <c r="IL37" s="25">
        <v>0.8</v>
      </c>
      <c r="IM37" s="25">
        <v>0.8</v>
      </c>
      <c r="IN37" s="25">
        <v>0.8</v>
      </c>
      <c r="IO37" s="25">
        <v>0.8</v>
      </c>
      <c r="IP37" s="25">
        <v>0.8</v>
      </c>
      <c r="IQ37" s="25">
        <v>0.8</v>
      </c>
      <c r="IR37" s="25">
        <v>0.8</v>
      </c>
      <c r="IS37" s="25">
        <v>0.8</v>
      </c>
      <c r="IT37" s="25">
        <v>0.8</v>
      </c>
      <c r="IU37" s="25">
        <v>0.8</v>
      </c>
      <c r="IV37" s="25">
        <v>0.8</v>
      </c>
      <c r="IW37" s="25">
        <v>0.8</v>
      </c>
      <c r="IX37" s="25">
        <v>0.8</v>
      </c>
      <c r="IY37" s="25">
        <v>0.8</v>
      </c>
      <c r="IZ37" s="25">
        <v>0.8</v>
      </c>
      <c r="JA37" s="25">
        <v>0.8</v>
      </c>
      <c r="JB37" s="25">
        <v>0.8</v>
      </c>
      <c r="JC37" s="74" t="s">
        <v>4322</v>
      </c>
      <c r="JD37" s="75">
        <v>2</v>
      </c>
      <c r="JE37" s="41">
        <v>0.85</v>
      </c>
      <c r="JF37" s="41">
        <f t="shared" si="69"/>
        <v>1</v>
      </c>
      <c r="JK37" s="38">
        <v>0.85</v>
      </c>
      <c r="JM37" s="91"/>
      <c r="JN37" s="38">
        <v>0.85</v>
      </c>
      <c r="KK37" s="38">
        <v>0.85</v>
      </c>
      <c r="KN37" s="38">
        <v>0.85</v>
      </c>
      <c r="LK37" s="38">
        <v>0.85</v>
      </c>
      <c r="LN37" s="38">
        <v>0.85</v>
      </c>
      <c r="LQ37" s="38">
        <v>0.85</v>
      </c>
      <c r="LT37" s="38">
        <v>0.85</v>
      </c>
      <c r="LW37" s="38">
        <v>0.85</v>
      </c>
      <c r="LZ37" s="38">
        <v>0.85</v>
      </c>
      <c r="MC37" s="38">
        <v>0.85</v>
      </c>
      <c r="MF37" s="38">
        <v>0.85</v>
      </c>
      <c r="MK37" s="38">
        <v>0.85</v>
      </c>
      <c r="MN37" s="38">
        <v>0.85</v>
      </c>
      <c r="MQ37" s="38">
        <v>0.85</v>
      </c>
      <c r="MT37" s="38">
        <v>0.85</v>
      </c>
      <c r="MW37" s="38">
        <v>0.85</v>
      </c>
      <c r="MZ37" s="38">
        <v>0.85</v>
      </c>
      <c r="NC37" s="38">
        <v>0.85</v>
      </c>
      <c r="NF37" s="38">
        <v>0.85</v>
      </c>
      <c r="NG37" s="35">
        <v>0</v>
      </c>
      <c r="NH37" s="35">
        <v>0</v>
      </c>
      <c r="NI37" s="35">
        <v>0</v>
      </c>
      <c r="NJ37" s="35">
        <v>0</v>
      </c>
      <c r="NK37" s="42">
        <v>43574.198430123506</v>
      </c>
      <c r="NL37" s="42">
        <v>43574.198430123506</v>
      </c>
      <c r="NM37" s="42">
        <v>43574.198430123506</v>
      </c>
      <c r="NN37" s="42">
        <v>43574.198430123506</v>
      </c>
      <c r="NO37" s="42">
        <v>43574.198430123506</v>
      </c>
      <c r="NP37" s="35">
        <v>33351.555175593123</v>
      </c>
      <c r="NQ37" s="35">
        <v>35249.082110746298</v>
      </c>
      <c r="NR37" s="35">
        <v>37254.568283502595</v>
      </c>
      <c r="NS37" s="35">
        <v>39374.156002973788</v>
      </c>
      <c r="NT37" s="35">
        <v>41614.337043144391</v>
      </c>
      <c r="NU37" s="35">
        <v>43981.972525573103</v>
      </c>
      <c r="NV37" s="35">
        <v>46484.313933314173</v>
      </c>
      <c r="NW37" s="35">
        <v>49129.025320420042</v>
      </c>
      <c r="NX37" s="35">
        <v>51924.20678504766</v>
      </c>
      <c r="NY37" s="35">
        <v>54878.419278059038</v>
      </c>
      <c r="NZ37" s="35">
        <v>58000.710823100875</v>
      </c>
      <c r="OA37" s="35">
        <v>61300.644228467485</v>
      </c>
      <c r="OB37" s="35">
        <v>64788.326375622302</v>
      </c>
      <c r="OC37" s="35">
        <v>68474.439174080733</v>
      </c>
      <c r="OD37" s="35">
        <v>72370.272277462296</v>
      </c>
      <c r="OE37" s="35">
        <v>76487.757660913048</v>
      </c>
      <c r="OF37" s="35">
        <v>80839.506165800616</v>
      </c>
      <c r="OG37" s="35">
        <v>0</v>
      </c>
      <c r="OH37" s="35">
        <v>0</v>
      </c>
      <c r="OI37" s="35">
        <v>0</v>
      </c>
      <c r="OJ37" s="35">
        <v>0</v>
      </c>
      <c r="OK37" s="42">
        <v>78179.636389868596</v>
      </c>
      <c r="OL37" s="42">
        <v>78179.636389868596</v>
      </c>
      <c r="OM37" s="42">
        <v>78179.636389868596</v>
      </c>
      <c r="ON37" s="42">
        <v>78179.636389868596</v>
      </c>
      <c r="OO37" s="42">
        <v>78179.636389868596</v>
      </c>
      <c r="OP37" s="35">
        <v>18056.827531817602</v>
      </c>
      <c r="OQ37" s="35">
        <v>18669.022003452061</v>
      </c>
      <c r="OR37" s="35">
        <v>19301.972173751681</v>
      </c>
      <c r="OS37" s="35">
        <v>19956.381739085889</v>
      </c>
      <c r="OT37" s="35">
        <v>20632.978253781912</v>
      </c>
      <c r="OU37" s="35">
        <v>21332.513938999153</v>
      </c>
      <c r="OV37" s="35">
        <v>22055.766519027762</v>
      </c>
      <c r="OW37" s="35">
        <v>22803.540085941204</v>
      </c>
      <c r="OX37" s="35">
        <v>23576.665993563016</v>
      </c>
      <c r="OY37" s="35">
        <v>24376.003781742998</v>
      </c>
      <c r="OZ37" s="35">
        <v>25202.442131969729</v>
      </c>
      <c r="PA37" s="35">
        <v>26056.899855381576</v>
      </c>
      <c r="PB37" s="35">
        <v>26940.326914275996</v>
      </c>
      <c r="PC37" s="35">
        <v>27853.705478250282</v>
      </c>
      <c r="PD37" s="35">
        <v>28798.051016151207</v>
      </c>
      <c r="PE37" s="35">
        <v>29774.413425044389</v>
      </c>
      <c r="PF37" s="35">
        <v>30783.878197460901</v>
      </c>
      <c r="PG37" s="35">
        <v>0</v>
      </c>
      <c r="PH37" s="35">
        <v>0</v>
      </c>
      <c r="PI37" s="35">
        <v>0</v>
      </c>
      <c r="PJ37" s="35">
        <v>0</v>
      </c>
      <c r="PK37" s="42">
        <v>85668.697850900018</v>
      </c>
      <c r="PL37" s="42">
        <v>85668.697850900018</v>
      </c>
      <c r="PM37" s="42">
        <v>85668.697850900018</v>
      </c>
      <c r="PN37" s="42">
        <v>85668.697850900018</v>
      </c>
      <c r="PO37" s="42">
        <v>85668.697850900018</v>
      </c>
      <c r="PP37" s="35">
        <v>33351.555175593123</v>
      </c>
      <c r="PQ37" s="35">
        <v>35249.082110746298</v>
      </c>
      <c r="PR37" s="35">
        <v>37254.568283502595</v>
      </c>
      <c r="PS37" s="35">
        <v>39374.156002973788</v>
      </c>
      <c r="PT37" s="35">
        <v>41614.337043144391</v>
      </c>
      <c r="PU37" s="35">
        <v>43981.972525573103</v>
      </c>
      <c r="PV37" s="35">
        <v>46484.313933314173</v>
      </c>
      <c r="PW37" s="35">
        <v>49129.025320420042</v>
      </c>
      <c r="PX37" s="35">
        <v>51924.20678504766</v>
      </c>
      <c r="PY37" s="35">
        <v>54878.419278059038</v>
      </c>
      <c r="PZ37" s="35">
        <v>58000.710823100875</v>
      </c>
      <c r="QA37" s="35">
        <v>61300.644228467485</v>
      </c>
      <c r="QB37" s="35">
        <v>64788.326375622302</v>
      </c>
      <c r="QC37" s="35">
        <v>68474.439174080733</v>
      </c>
      <c r="QD37" s="35">
        <v>72370.272277462296</v>
      </c>
      <c r="QE37" s="35">
        <v>76487.757660913048</v>
      </c>
      <c r="QF37" s="35">
        <v>80839.506165800616</v>
      </c>
      <c r="QG37" s="35">
        <v>0</v>
      </c>
      <c r="QH37" s="35">
        <v>0</v>
      </c>
      <c r="QI37" s="35">
        <v>0</v>
      </c>
      <c r="QJ37" s="35">
        <v>0</v>
      </c>
      <c r="QK37" s="42">
        <v>75196.638130615393</v>
      </c>
      <c r="QL37" s="42">
        <v>75196.638130615393</v>
      </c>
      <c r="QM37" s="42">
        <v>75196.638130615393</v>
      </c>
      <c r="QN37" s="42">
        <v>75196.638130615393</v>
      </c>
      <c r="QO37" s="42">
        <v>75196.638130615393</v>
      </c>
      <c r="QP37" s="35">
        <v>18056.827531817602</v>
      </c>
      <c r="QQ37" s="35">
        <v>18669.022003452061</v>
      </c>
      <c r="QR37" s="35">
        <v>19301.972173751681</v>
      </c>
      <c r="QS37" s="35">
        <v>19956.381739085889</v>
      </c>
      <c r="QT37" s="35">
        <v>20632.978253781912</v>
      </c>
      <c r="QU37" s="35">
        <v>21332.513938999153</v>
      </c>
      <c r="QV37" s="35">
        <v>22055.766519027762</v>
      </c>
      <c r="QW37" s="35">
        <v>22803.540085941204</v>
      </c>
      <c r="QX37" s="35">
        <v>23576.665993563016</v>
      </c>
      <c r="QY37" s="35">
        <v>24376.003781742998</v>
      </c>
      <c r="QZ37" s="35">
        <v>25202.442131969729</v>
      </c>
      <c r="RA37" s="35">
        <v>26056.899855381576</v>
      </c>
      <c r="RB37" s="35">
        <v>26940.326914275996</v>
      </c>
      <c r="RC37" s="35">
        <v>27853.705478250282</v>
      </c>
      <c r="RD37" s="35">
        <v>28798.051016151207</v>
      </c>
      <c r="RE37" s="35">
        <v>29774.413425044389</v>
      </c>
      <c r="RF37" s="35">
        <v>30783.878197460901</v>
      </c>
      <c r="RG37" s="35">
        <v>0</v>
      </c>
      <c r="RH37" s="35">
        <v>0</v>
      </c>
      <c r="RI37" s="35">
        <v>0</v>
      </c>
      <c r="RJ37" s="35">
        <v>0</v>
      </c>
      <c r="RK37" s="42">
        <v>93185.572747467246</v>
      </c>
      <c r="RL37" s="42">
        <v>93185.572747467246</v>
      </c>
      <c r="RM37" s="42">
        <v>93185.572747467246</v>
      </c>
      <c r="RN37" s="42">
        <v>93185.572747467246</v>
      </c>
      <c r="RO37" s="42">
        <v>93185.572747467246</v>
      </c>
      <c r="RP37" s="35">
        <v>33351.555175593123</v>
      </c>
      <c r="RQ37" s="35">
        <v>35249.082110746298</v>
      </c>
      <c r="RR37" s="35">
        <v>37254.568283502595</v>
      </c>
      <c r="RS37" s="35">
        <v>39374.156002973788</v>
      </c>
      <c r="RT37" s="35">
        <v>41614.337043144391</v>
      </c>
      <c r="RU37" s="35">
        <v>43981.972525573103</v>
      </c>
      <c r="RV37" s="35">
        <v>46484.313933314173</v>
      </c>
      <c r="RW37" s="35">
        <v>49129.025320420042</v>
      </c>
      <c r="RX37" s="35">
        <v>51924.20678504766</v>
      </c>
      <c r="RY37" s="35">
        <v>54878.419278059038</v>
      </c>
      <c r="RZ37" s="35">
        <v>58000.710823100875</v>
      </c>
      <c r="SA37" s="35">
        <v>61300.644228467485</v>
      </c>
      <c r="SB37" s="35">
        <v>64788.326375622302</v>
      </c>
      <c r="SC37" s="35">
        <v>68474.439174080733</v>
      </c>
      <c r="SD37" s="35">
        <v>72370.272277462296</v>
      </c>
      <c r="SE37" s="35">
        <v>76487.757660913048</v>
      </c>
      <c r="SF37" s="35">
        <v>80839.506165800616</v>
      </c>
      <c r="SG37" s="35">
        <v>0</v>
      </c>
      <c r="SH37" s="35">
        <v>0</v>
      </c>
      <c r="SI37" s="35">
        <v>0</v>
      </c>
      <c r="SJ37" s="35">
        <v>0</v>
      </c>
      <c r="SK37" s="42">
        <v>87874.38073244151</v>
      </c>
      <c r="SL37" s="42">
        <v>87874.38073244151</v>
      </c>
      <c r="SM37" s="42">
        <v>87874.38073244151</v>
      </c>
      <c r="SN37" s="42">
        <v>87874.38073244151</v>
      </c>
      <c r="SO37" s="42">
        <v>87874.38073244151</v>
      </c>
      <c r="SP37" s="35">
        <v>18056.827531817602</v>
      </c>
      <c r="SQ37" s="35">
        <v>18669.022003452061</v>
      </c>
      <c r="SR37" s="35">
        <v>19301.972173751681</v>
      </c>
      <c r="SS37" s="35">
        <v>19956.381739085889</v>
      </c>
      <c r="ST37" s="35">
        <v>20632.978253781912</v>
      </c>
      <c r="SU37" s="35">
        <v>21332.513938999153</v>
      </c>
      <c r="SV37" s="35">
        <v>22055.766519027762</v>
      </c>
      <c r="SW37" s="35">
        <v>22803.540085941204</v>
      </c>
      <c r="SX37" s="35">
        <v>23576.665993563016</v>
      </c>
      <c r="SY37" s="35">
        <v>24376.003781742998</v>
      </c>
      <c r="SZ37" s="35">
        <v>25202.442131969729</v>
      </c>
      <c r="TA37" s="35">
        <v>26056.899855381576</v>
      </c>
      <c r="TB37" s="35">
        <v>26940.326914275996</v>
      </c>
      <c r="TC37" s="35">
        <v>27853.705478250282</v>
      </c>
      <c r="TD37" s="35">
        <v>28798.051016151207</v>
      </c>
      <c r="TE37" s="35">
        <v>29774.413425044389</v>
      </c>
      <c r="TF37" s="35">
        <v>30783.878197460901</v>
      </c>
      <c r="TG37" s="43">
        <v>0</v>
      </c>
      <c r="TH37" s="43">
        <v>0</v>
      </c>
      <c r="TI37" s="43">
        <v>0</v>
      </c>
      <c r="TJ37" s="43">
        <v>0</v>
      </c>
      <c r="TK37" s="43">
        <v>399333.97888013429</v>
      </c>
      <c r="TL37" s="43">
        <v>0</v>
      </c>
      <c r="TM37" s="43">
        <v>0</v>
      </c>
      <c r="TN37" s="43">
        <v>471445.43332183722</v>
      </c>
      <c r="TO37" s="43">
        <v>0</v>
      </c>
      <c r="TP37" s="43">
        <v>0</v>
      </c>
      <c r="TQ37" s="43">
        <v>0</v>
      </c>
      <c r="TR37" s="43">
        <v>0</v>
      </c>
      <c r="TS37" s="43">
        <v>0</v>
      </c>
      <c r="TT37" s="43">
        <v>0</v>
      </c>
      <c r="TU37" s="43">
        <v>0</v>
      </c>
      <c r="TV37" s="43">
        <v>0</v>
      </c>
      <c r="TW37" s="43">
        <v>0</v>
      </c>
      <c r="TX37" s="43">
        <v>0</v>
      </c>
      <c r="TY37" s="43">
        <v>0</v>
      </c>
      <c r="TZ37" s="43">
        <v>0</v>
      </c>
      <c r="UA37" s="43">
        <v>0</v>
      </c>
      <c r="UB37" s="43">
        <v>0</v>
      </c>
      <c r="UC37" s="43">
        <v>0</v>
      </c>
      <c r="UD37" s="43">
        <v>0</v>
      </c>
      <c r="UE37" s="43">
        <v>0</v>
      </c>
      <c r="UF37" s="43">
        <v>0</v>
      </c>
      <c r="UG37" s="43">
        <v>0</v>
      </c>
      <c r="UH37" s="43">
        <v>0</v>
      </c>
      <c r="UI37" s="43">
        <v>0</v>
      </c>
      <c r="UJ37" s="43">
        <v>0</v>
      </c>
      <c r="UK37" s="43">
        <v>396179.45630706573</v>
      </c>
      <c r="UL37" s="43">
        <v>0</v>
      </c>
      <c r="UM37" s="43">
        <v>0</v>
      </c>
      <c r="UN37" s="43">
        <v>437857.00745691592</v>
      </c>
      <c r="UO37" s="43">
        <v>0</v>
      </c>
      <c r="UP37" s="43">
        <v>0</v>
      </c>
      <c r="UQ37" s="43">
        <v>0</v>
      </c>
      <c r="UR37" s="43">
        <v>0</v>
      </c>
      <c r="US37" s="43">
        <v>0</v>
      </c>
      <c r="UT37" s="43">
        <v>0</v>
      </c>
      <c r="UU37" s="43">
        <v>0</v>
      </c>
      <c r="UV37" s="43">
        <v>0</v>
      </c>
      <c r="UW37" s="43">
        <v>0</v>
      </c>
      <c r="UX37" s="43">
        <v>0</v>
      </c>
      <c r="UY37" s="43">
        <v>0</v>
      </c>
      <c r="UZ37" s="43">
        <v>0</v>
      </c>
      <c r="VA37" s="43">
        <v>0</v>
      </c>
      <c r="VB37" s="43">
        <v>0</v>
      </c>
      <c r="VC37" s="43">
        <v>0</v>
      </c>
      <c r="VD37" s="43">
        <v>0</v>
      </c>
      <c r="VE37" s="43">
        <v>0</v>
      </c>
      <c r="VF37" s="43">
        <v>0</v>
      </c>
      <c r="VG37" s="35"/>
      <c r="VH37" s="35"/>
      <c r="VI37" s="35"/>
      <c r="VJ37" s="43">
        <v>0</v>
      </c>
      <c r="VK37" s="43">
        <v>399333.97888013429</v>
      </c>
      <c r="VL37" s="43">
        <v>0</v>
      </c>
      <c r="VM37" s="43">
        <v>0</v>
      </c>
      <c r="VN37" s="43">
        <v>471445.43332183722</v>
      </c>
      <c r="VO37" s="43">
        <v>0</v>
      </c>
      <c r="VP37" s="43">
        <v>0</v>
      </c>
      <c r="VQ37" s="43">
        <v>556578.72446343873</v>
      </c>
      <c r="VR37" s="43">
        <v>0</v>
      </c>
      <c r="VS37" s="43">
        <v>0</v>
      </c>
      <c r="VT37" s="43">
        <v>657085.3265936164</v>
      </c>
      <c r="VU37" s="43">
        <v>0</v>
      </c>
      <c r="VV37" s="43">
        <v>0</v>
      </c>
      <c r="VW37" s="43">
        <v>775741.34160602756</v>
      </c>
      <c r="VX37" s="43">
        <v>0</v>
      </c>
      <c r="VY37" s="43">
        <v>0</v>
      </c>
      <c r="VZ37" s="43">
        <v>915824.17795930395</v>
      </c>
      <c r="WA37" s="43">
        <v>0</v>
      </c>
      <c r="WB37" s="43">
        <v>0</v>
      </c>
      <c r="WC37" s="43">
        <v>1081203.0762707489</v>
      </c>
      <c r="WD37" s="43">
        <v>0</v>
      </c>
      <c r="WE37" s="43">
        <v>0</v>
      </c>
      <c r="WF37" s="43">
        <v>1276445.9819592985</v>
      </c>
      <c r="WG37" s="35"/>
      <c r="WH37" s="35"/>
      <c r="WI37" s="35"/>
      <c r="WJ37" s="43">
        <v>0</v>
      </c>
      <c r="WK37" s="43">
        <v>396179.45630706573</v>
      </c>
      <c r="WL37" s="43">
        <v>0</v>
      </c>
      <c r="WM37" s="43">
        <v>0</v>
      </c>
      <c r="WN37" s="43">
        <v>437857.00745691592</v>
      </c>
      <c r="WO37" s="43">
        <v>0</v>
      </c>
      <c r="WP37" s="43">
        <v>0</v>
      </c>
      <c r="WQ37" s="43">
        <v>483918.98147926875</v>
      </c>
      <c r="WR37" s="43">
        <v>0</v>
      </c>
      <c r="WS37" s="43">
        <v>0</v>
      </c>
      <c r="WT37" s="43">
        <v>534826.61382089532</v>
      </c>
      <c r="WU37" s="43">
        <v>0</v>
      </c>
      <c r="WV37" s="43">
        <v>0</v>
      </c>
      <c r="WW37" s="43">
        <v>591089.66128326824</v>
      </c>
      <c r="WX37" s="43">
        <v>0</v>
      </c>
      <c r="WY37" s="43">
        <v>0</v>
      </c>
      <c r="WZ37" s="43">
        <v>653271.50640445261</v>
      </c>
      <c r="XA37" s="43">
        <v>0</v>
      </c>
      <c r="XB37" s="43">
        <v>0</v>
      </c>
      <c r="XC37" s="43">
        <v>721994.79881517426</v>
      </c>
      <c r="XD37" s="43">
        <v>0</v>
      </c>
      <c r="XE37" s="43">
        <v>0</v>
      </c>
      <c r="XF37" s="43">
        <v>797947.69005803228</v>
      </c>
      <c r="XG37" s="25">
        <v>39.649510797621552</v>
      </c>
      <c r="XH37" s="25">
        <v>20</v>
      </c>
      <c r="XI37" s="25">
        <v>1</v>
      </c>
      <c r="XJ37" s="25">
        <v>2.8567046765550024</v>
      </c>
      <c r="XK37" s="44">
        <v>58.59</v>
      </c>
      <c r="XL37" s="25">
        <v>20</v>
      </c>
      <c r="XM37" s="44">
        <v>3.89</v>
      </c>
      <c r="XN37" s="44">
        <v>8</v>
      </c>
      <c r="XO37" s="25">
        <v>63.14</v>
      </c>
      <c r="XP37" s="25">
        <v>10</v>
      </c>
      <c r="XQ37" s="25">
        <v>8.6159437574316282</v>
      </c>
      <c r="XR37" s="25">
        <v>63.14</v>
      </c>
      <c r="XS37" s="25">
        <v>10</v>
      </c>
      <c r="XT37" s="25">
        <v>9.4539837574316294</v>
      </c>
      <c r="XU37" s="25">
        <v>9.2183482705265138</v>
      </c>
      <c r="XV37" s="25">
        <v>5</v>
      </c>
      <c r="XW37" s="25">
        <v>1.3899048233949896</v>
      </c>
      <c r="XX37" s="25">
        <v>3.2095659904735636</v>
      </c>
      <c r="XY37" s="25">
        <v>5</v>
      </c>
      <c r="XZ37" s="25">
        <v>0.39103072480871193</v>
      </c>
      <c r="YA37" s="25">
        <v>9</v>
      </c>
      <c r="YB37" s="44">
        <v>10.67</v>
      </c>
      <c r="YC37" s="43">
        <f t="shared" si="68"/>
        <v>86397.445953120463</v>
      </c>
      <c r="YD37" s="45"/>
      <c r="YE37" s="46">
        <v>1.69</v>
      </c>
      <c r="YF37" s="46">
        <v>1.5649999999999999</v>
      </c>
      <c r="YG37" s="46">
        <v>1.423</v>
      </c>
      <c r="YH37" s="46">
        <v>2</v>
      </c>
      <c r="YI37" s="25">
        <v>0.65</v>
      </c>
      <c r="YJ37" s="25">
        <v>0.65</v>
      </c>
      <c r="YK37" s="76" t="s">
        <v>4323</v>
      </c>
      <c r="YL37" s="48">
        <v>0</v>
      </c>
      <c r="YM37" s="48">
        <v>0</v>
      </c>
      <c r="YN37" s="48">
        <v>0</v>
      </c>
      <c r="YO37" s="48">
        <v>0</v>
      </c>
      <c r="YP37" s="48">
        <v>1727695.651152886</v>
      </c>
      <c r="YQ37" s="48">
        <v>1727695.651152886</v>
      </c>
      <c r="YR37" s="48">
        <v>1727695.651152886</v>
      </c>
      <c r="YS37" s="48">
        <v>1727695.651152886</v>
      </c>
      <c r="YT37" s="48">
        <v>1727695.651152886</v>
      </c>
      <c r="YU37" s="48">
        <v>1322372.8470521504</v>
      </c>
      <c r="YV37" s="48">
        <v>1397608.861756284</v>
      </c>
      <c r="YW37" s="48">
        <v>1477125.4074174655</v>
      </c>
      <c r="YX37" s="48">
        <v>1561166.0235871447</v>
      </c>
      <c r="YY37" s="48">
        <v>1649988.1059280161</v>
      </c>
      <c r="YZ37" s="48">
        <v>1743863.6945534053</v>
      </c>
      <c r="ZA37" s="48">
        <v>1843080.3072189703</v>
      </c>
      <c r="ZB37" s="48">
        <v>1947941.8199186171</v>
      </c>
      <c r="ZC37" s="48">
        <v>2058769.3975816814</v>
      </c>
      <c r="ZD37" s="48">
        <v>2175902.4777218048</v>
      </c>
      <c r="ZE37" s="48">
        <v>2299699.8100502635</v>
      </c>
      <c r="ZF37" s="48">
        <v>2430540.5552377789</v>
      </c>
      <c r="ZG37" s="48">
        <v>2568825.4461900657</v>
      </c>
      <c r="ZH37" s="48">
        <v>2714978.015393794</v>
      </c>
      <c r="ZI37" s="48">
        <v>2869445.8920920528</v>
      </c>
      <c r="ZJ37" s="48">
        <v>3032702.1732622324</v>
      </c>
      <c r="ZK37" s="48">
        <v>3205246.8725953056</v>
      </c>
      <c r="ZL37" s="49">
        <v>0</v>
      </c>
      <c r="ZM37" s="49">
        <v>0</v>
      </c>
      <c r="ZN37" s="49">
        <v>0</v>
      </c>
      <c r="ZO37" s="49">
        <v>0</v>
      </c>
      <c r="ZP37" s="49">
        <v>4580544.8960824013</v>
      </c>
      <c r="ZQ37" s="49">
        <v>4580544.8960824013</v>
      </c>
      <c r="ZR37" s="49">
        <v>4580544.8960824013</v>
      </c>
      <c r="ZS37" s="49">
        <v>4580544.8960824013</v>
      </c>
      <c r="ZT37" s="49">
        <v>4580544.8960824013</v>
      </c>
      <c r="ZU37" s="49">
        <v>1057949.5250891934</v>
      </c>
      <c r="ZV37" s="49">
        <v>1093817.9991822564</v>
      </c>
      <c r="ZW37" s="49">
        <v>1130902.5496601111</v>
      </c>
      <c r="ZX37" s="49">
        <v>1169244.4060930423</v>
      </c>
      <c r="ZY37" s="49">
        <v>1208886.1958890823</v>
      </c>
      <c r="ZZ37" s="49">
        <v>1249871.9916859604</v>
      </c>
      <c r="AAA37" s="49">
        <v>1292247.3603498368</v>
      </c>
      <c r="AAB37" s="49">
        <v>1336059.4136352951</v>
      </c>
      <c r="AAC37" s="49">
        <v>1381356.8605628572</v>
      </c>
      <c r="AAD37" s="49">
        <v>1428190.0615723224</v>
      </c>
      <c r="AAE37" s="49">
        <v>1476611.0845121064</v>
      </c>
      <c r="AAF37" s="49">
        <v>1526673.7625268067</v>
      </c>
      <c r="AAG37" s="49">
        <v>1578433.7539074307</v>
      </c>
      <c r="AAH37" s="49">
        <v>1631948.6039706841</v>
      </c>
      <c r="AAI37" s="49">
        <v>1687277.8090362994</v>
      </c>
      <c r="AAJ37" s="49">
        <v>1744482.8825733508</v>
      </c>
      <c r="AAK37" s="49">
        <v>1803627.4235892342</v>
      </c>
      <c r="AAL37" s="49">
        <v>0</v>
      </c>
      <c r="AAM37" s="49">
        <v>0</v>
      </c>
      <c r="AAN37" s="49">
        <v>0</v>
      </c>
      <c r="AAO37" s="49">
        <v>0</v>
      </c>
      <c r="AAP37" s="49">
        <v>5409121.5823058272</v>
      </c>
      <c r="AAQ37" s="49">
        <v>5409121.5823058272</v>
      </c>
      <c r="AAR37" s="49">
        <v>5409121.5823058272</v>
      </c>
      <c r="AAS37" s="49">
        <v>5409121.5823058272</v>
      </c>
      <c r="AAT37" s="49">
        <v>5409121.5823058272</v>
      </c>
      <c r="AAU37" s="49">
        <v>2105817.1937869499</v>
      </c>
      <c r="AAV37" s="49">
        <v>2225627.0444725212</v>
      </c>
      <c r="AAW37" s="49">
        <v>2352253.4414203539</v>
      </c>
      <c r="AAX37" s="49">
        <v>2486084.210027765</v>
      </c>
      <c r="AAY37" s="49">
        <v>2627529.240904137</v>
      </c>
      <c r="AAZ37" s="49">
        <v>2777021.7452646857</v>
      </c>
      <c r="ABA37" s="49">
        <v>2935019.5817494569</v>
      </c>
      <c r="ABB37" s="49">
        <v>3102006.6587313213</v>
      </c>
      <c r="ABC37" s="49">
        <v>3278494.4164079092</v>
      </c>
      <c r="ABD37" s="49">
        <v>3465023.3932166477</v>
      </c>
      <c r="ABE37" s="49">
        <v>3662164.8813705891</v>
      </c>
      <c r="ABF37" s="49">
        <v>3870522.6765854373</v>
      </c>
      <c r="ABG37" s="49">
        <v>4090734.9273567921</v>
      </c>
      <c r="ABH37" s="49">
        <v>4323476.0894514574</v>
      </c>
      <c r="ABI37" s="49">
        <v>4569458.9915989693</v>
      </c>
      <c r="ABJ37" s="49">
        <v>4829437.0187100498</v>
      </c>
      <c r="ABK37" s="49">
        <v>5104206.4193086512</v>
      </c>
      <c r="ABL37" s="50">
        <v>0</v>
      </c>
      <c r="ABM37" s="50">
        <v>0</v>
      </c>
      <c r="ABN37" s="50">
        <v>0</v>
      </c>
      <c r="ABO37" s="50">
        <v>0</v>
      </c>
      <c r="ABP37" s="50">
        <v>4747915.7315670559</v>
      </c>
      <c r="ABQ37" s="50">
        <v>4747915.7315670559</v>
      </c>
      <c r="ABR37" s="50">
        <v>4747915.7315670559</v>
      </c>
      <c r="ABS37" s="50">
        <v>4747915.7315670559</v>
      </c>
      <c r="ABT37" s="50">
        <v>4747915.7315670559</v>
      </c>
      <c r="ABU37" s="50">
        <v>1140108.0903589635</v>
      </c>
      <c r="ABV37" s="50">
        <v>1178762.049297963</v>
      </c>
      <c r="ABW37" s="50">
        <v>1218726.5230506812</v>
      </c>
      <c r="ABX37" s="50">
        <v>1260045.9430058831</v>
      </c>
      <c r="ABY37" s="50">
        <v>1302766.24694379</v>
      </c>
      <c r="ABZ37" s="50">
        <v>1346934.9301084066</v>
      </c>
      <c r="ACA37" s="50">
        <v>1392601.0980114129</v>
      </c>
      <c r="ACB37" s="50">
        <v>1439815.5210263277</v>
      </c>
      <c r="ACC37" s="50">
        <v>1488630.6908335688</v>
      </c>
      <c r="ACD37" s="50">
        <v>1539100.878779253</v>
      </c>
      <c r="ACE37" s="50">
        <v>1591282.1962125688</v>
      </c>
      <c r="ACF37" s="50">
        <v>1645232.6568687928</v>
      </c>
      <c r="ACG37" s="50">
        <v>1701012.2413673864</v>
      </c>
      <c r="ACH37" s="50">
        <v>1758682.9638967228</v>
      </c>
      <c r="ACI37" s="50">
        <v>1818308.9411597871</v>
      </c>
      <c r="ACJ37" s="50">
        <v>1879956.4636573028</v>
      </c>
      <c r="ACK37" s="50">
        <v>1943694.0693876813</v>
      </c>
      <c r="ACL37" s="49">
        <v>0</v>
      </c>
      <c r="ACM37" s="49">
        <v>0</v>
      </c>
      <c r="ACN37" s="49">
        <v>0</v>
      </c>
      <c r="ACO37" s="49">
        <v>0</v>
      </c>
      <c r="ACP37" s="49">
        <v>859017.06337463728</v>
      </c>
      <c r="ACQ37" s="49">
        <v>859017.06337463728</v>
      </c>
      <c r="ACR37" s="49">
        <v>859017.06337463728</v>
      </c>
      <c r="ACS37" s="49">
        <v>859017.06337463728</v>
      </c>
      <c r="ACT37" s="49">
        <v>859017.06337463728</v>
      </c>
      <c r="ACU37" s="49">
        <v>307446.25097229844</v>
      </c>
      <c r="ACV37" s="49">
        <v>324938.31511324522</v>
      </c>
      <c r="ACW37" s="49">
        <v>343425.58510543808</v>
      </c>
      <c r="ACX37" s="49">
        <v>362964.68289345456</v>
      </c>
      <c r="ACY37" s="49">
        <v>383615.45191077754</v>
      </c>
      <c r="ACZ37" s="49">
        <v>405441.14036546147</v>
      </c>
      <c r="ADA37" s="49">
        <v>428508.59495377826</v>
      </c>
      <c r="ADB37" s="49">
        <v>452888.4655951474</v>
      </c>
      <c r="ADC37" s="49">
        <v>478655.42181540519</v>
      </c>
      <c r="ADD37" s="49">
        <v>505888.38144112442</v>
      </c>
      <c r="ADE37" s="49">
        <v>534670.75230544037</v>
      </c>
      <c r="ADF37" s="49">
        <v>565090.68770565442</v>
      </c>
      <c r="ADG37" s="49">
        <v>597241.35639502516</v>
      </c>
      <c r="ADH37" s="49">
        <v>631221.22793566005</v>
      </c>
      <c r="ADI37" s="49">
        <v>667134.37428647745</v>
      </c>
      <c r="ADJ37" s="49">
        <v>705090.78854992893</v>
      </c>
      <c r="ADK37" s="49">
        <v>745206.72185372561</v>
      </c>
      <c r="ADL37" s="50">
        <v>0</v>
      </c>
      <c r="ADM37" s="50">
        <v>0</v>
      </c>
      <c r="ADN37" s="50">
        <v>0</v>
      </c>
      <c r="ADO37" s="50">
        <v>0</v>
      </c>
      <c r="ADP37" s="50">
        <v>282038.62383276969</v>
      </c>
      <c r="ADQ37" s="50">
        <v>282038.62383276969</v>
      </c>
      <c r="ADR37" s="50">
        <v>282038.62383276969</v>
      </c>
      <c r="ADS37" s="50">
        <v>282038.62383276969</v>
      </c>
      <c r="ADT37" s="50">
        <v>282038.62383276969</v>
      </c>
      <c r="ADU37" s="50">
        <v>57954.579541968473</v>
      </c>
      <c r="ADV37" s="50">
        <v>59919.458097682364</v>
      </c>
      <c r="ADW37" s="50">
        <v>61950.953437940479</v>
      </c>
      <c r="ADX37" s="50">
        <v>64051.324122677739</v>
      </c>
      <c r="ADY37" s="50">
        <v>66222.905285519038</v>
      </c>
      <c r="ADZ37" s="50">
        <v>68468.111229914924</v>
      </c>
      <c r="AEA37" s="50">
        <v>70789.438113297001</v>
      </c>
      <c r="AEB37" s="50">
        <v>73189.466722237485</v>
      </c>
      <c r="AEC37" s="50">
        <v>75670.865341694473</v>
      </c>
      <c r="AED37" s="50">
        <v>78236.392721537297</v>
      </c>
      <c r="AEE37" s="50">
        <v>80888.901143648094</v>
      </c>
      <c r="AEF37" s="50">
        <v>83631.339593008219</v>
      </c>
      <c r="AEG37" s="50">
        <v>86466.757036299838</v>
      </c>
      <c r="AEH37" s="50">
        <v>89398.305811659287</v>
      </c>
      <c r="AEI37" s="50">
        <v>92429.245133361561</v>
      </c>
      <c r="AEJ37" s="50">
        <v>95562.944715321966</v>
      </c>
      <c r="AEK37" s="50">
        <v>98802.888517451138</v>
      </c>
      <c r="AEL37" s="48">
        <v>0</v>
      </c>
      <c r="AEM37" s="48">
        <v>0</v>
      </c>
      <c r="AEN37" s="48">
        <v>0</v>
      </c>
      <c r="AEO37" s="48">
        <v>0</v>
      </c>
      <c r="AEP37" s="48">
        <v>207390.93732304365</v>
      </c>
      <c r="AEQ37" s="48">
        <v>226850.32502303296</v>
      </c>
      <c r="AER37" s="48">
        <v>247852.65897708846</v>
      </c>
      <c r="AES37" s="48">
        <v>270510.51994712959</v>
      </c>
      <c r="AET37" s="48">
        <v>294944.304665084</v>
      </c>
      <c r="AEU37" s="48">
        <v>311725.07424315804</v>
      </c>
      <c r="AEV37" s="48">
        <v>329460.58077725512</v>
      </c>
      <c r="AEW37" s="48">
        <v>348205.1437460481</v>
      </c>
      <c r="AEX37" s="48">
        <v>368016.17311899224</v>
      </c>
      <c r="AEY37" s="48">
        <v>388954.3451888914</v>
      </c>
      <c r="AEZ37" s="48">
        <v>411083.78840840678</v>
      </c>
      <c r="AFA37" s="48">
        <v>434472.27979967615</v>
      </c>
      <c r="AFB37" s="48">
        <v>459191.45253860235</v>
      </c>
      <c r="AFC37" s="48">
        <v>485317.01534959197</v>
      </c>
      <c r="AFD37" s="48">
        <v>512928.98438268702</v>
      </c>
      <c r="AFE37" s="48">
        <v>542111.92828328256</v>
      </c>
      <c r="AFF37" s="48">
        <v>572955.22720501269</v>
      </c>
      <c r="AFG37" s="48">
        <v>605553.34655909869</v>
      </c>
      <c r="AFH37" s="48">
        <v>640006.12633858493</v>
      </c>
      <c r="AFI37" s="48">
        <v>676419.08690359315</v>
      </c>
      <c r="AFJ37" s="48">
        <v>714903.75216413895</v>
      </c>
      <c r="AFK37" s="48">
        <v>755577.9911503417</v>
      </c>
      <c r="AFL37" s="49">
        <v>0</v>
      </c>
      <c r="AFM37" s="49">
        <v>0</v>
      </c>
      <c r="AFN37" s="49">
        <v>0</v>
      </c>
      <c r="AFO37" s="93">
        <v>0</v>
      </c>
      <c r="AFP37" s="93">
        <v>918904.22408034466</v>
      </c>
      <c r="AFQ37" s="93">
        <v>1660546.4342815191</v>
      </c>
      <c r="AFR37" s="93">
        <v>2451421.3251010436</v>
      </c>
      <c r="AFS37" s="93">
        <v>3294014.7511268947</v>
      </c>
      <c r="AFT37" s="93">
        <v>4190924.5353526371</v>
      </c>
      <c r="AFU37" s="93">
        <v>4333012.6639045132</v>
      </c>
      <c r="AFV37" s="93">
        <v>4479918.1152464012</v>
      </c>
      <c r="AFW37" s="93">
        <v>4631804.2147672661</v>
      </c>
      <c r="AFX37" s="93">
        <v>4788839.8252019919</v>
      </c>
      <c r="AFY37" s="93">
        <v>4951199.5343682636</v>
      </c>
      <c r="AFZ37" s="93">
        <v>5119063.8492684402</v>
      </c>
      <c r="AGA37" s="93">
        <v>5292619.3967722114</v>
      </c>
      <c r="AGB37" s="93">
        <v>5472059.131103158</v>
      </c>
      <c r="AGC37" s="93">
        <v>5657582.5483598774</v>
      </c>
      <c r="AGD37" s="93">
        <v>5849395.9083101936</v>
      </c>
      <c r="AGE37" s="93">
        <v>6047712.46370502</v>
      </c>
      <c r="AGF37" s="93">
        <v>6252752.6973668253</v>
      </c>
      <c r="AGG37" s="93">
        <v>6464744.567316303</v>
      </c>
      <c r="AGH37" s="93">
        <v>6683923.7602097373</v>
      </c>
      <c r="AGI37" s="93">
        <v>6910533.9533688715</v>
      </c>
      <c r="AGJ37" s="93">
        <v>7144827.0856945673</v>
      </c>
      <c r="AGK37" s="93">
        <v>7387063.6377654513</v>
      </c>
      <c r="AGL37" s="49">
        <v>0</v>
      </c>
      <c r="AGM37" s="49">
        <v>0</v>
      </c>
      <c r="AGN37" s="49">
        <v>0</v>
      </c>
      <c r="AGO37" s="49">
        <v>0</v>
      </c>
      <c r="AGP37" s="49">
        <v>469546.04221842915</v>
      </c>
      <c r="AGQ37" s="49">
        <v>992521.4527354677</v>
      </c>
      <c r="AGR37" s="49">
        <v>1573486.0038739229</v>
      </c>
      <c r="AGS37" s="49">
        <v>2217345.370499182</v>
      </c>
      <c r="AGT37" s="49">
        <v>2929375.7300486607</v>
      </c>
      <c r="AGU37" s="49">
        <v>3096041.7017458179</v>
      </c>
      <c r="AGV37" s="49">
        <v>3272190.0849468396</v>
      </c>
      <c r="AGW37" s="49">
        <v>3458360.3786689113</v>
      </c>
      <c r="AGX37" s="49">
        <v>3655122.7765673287</v>
      </c>
      <c r="AGY37" s="49">
        <v>3863079.9132979191</v>
      </c>
      <c r="AGZ37" s="49">
        <v>4082868.7102382393</v>
      </c>
      <c r="AHA37" s="49">
        <v>4315162.3262205329</v>
      </c>
      <c r="AHB37" s="49">
        <v>4560672.2192510739</v>
      </c>
      <c r="AHC37" s="49">
        <v>4820150.325530421</v>
      </c>
      <c r="AHD37" s="49">
        <v>5094391.3624483962</v>
      </c>
      <c r="AHE37" s="49">
        <v>5384235.2626072746</v>
      </c>
      <c r="AHF37" s="49">
        <v>5690569.7463280195</v>
      </c>
      <c r="AHG37" s="49">
        <v>6014333.0405185008</v>
      </c>
      <c r="AHH37" s="49">
        <v>6356516.7522309218</v>
      </c>
      <c r="AHI37" s="49">
        <v>6718168.9057094464</v>
      </c>
      <c r="AHJ37" s="49">
        <v>7100397.1522297682</v>
      </c>
      <c r="AHK37" s="49">
        <v>7504372.1625615582</v>
      </c>
      <c r="AHL37" s="50">
        <v>0</v>
      </c>
      <c r="AHM37" s="50">
        <v>0</v>
      </c>
      <c r="AHN37" s="50">
        <v>0</v>
      </c>
      <c r="AHO37" s="50">
        <v>0</v>
      </c>
      <c r="AHP37" s="50">
        <v>678591.78626245214</v>
      </c>
      <c r="AHQ37" s="50">
        <v>1403197.2080114679</v>
      </c>
      <c r="AHR37" s="50">
        <v>2176156.318604846</v>
      </c>
      <c r="AHS37" s="50">
        <v>2999914.9535651607</v>
      </c>
      <c r="AHT37" s="50">
        <v>3877029.2135970825</v>
      </c>
      <c r="AHU37" s="50">
        <v>4008475.1083284239</v>
      </c>
      <c r="AHV37" s="50">
        <v>4144377.5140350065</v>
      </c>
      <c r="AHW37" s="50">
        <v>4284887.5232261317</v>
      </c>
      <c r="AHX37" s="50">
        <v>4430161.3510163175</v>
      </c>
      <c r="AHY37" s="50">
        <v>4580360.5088009126</v>
      </c>
      <c r="AHZ37" s="50">
        <v>4735651.9838199634</v>
      </c>
      <c r="AIA37" s="50">
        <v>4896208.4248099793</v>
      </c>
      <c r="AIB37" s="50">
        <v>5062208.3339499896</v>
      </c>
      <c r="AIC37" s="50">
        <v>5233836.2653152924</v>
      </c>
      <c r="AID37" s="50">
        <v>5411283.0300595341</v>
      </c>
      <c r="AIE37" s="50">
        <v>5594745.908553238</v>
      </c>
      <c r="AIF37" s="50">
        <v>5784428.8697146242</v>
      </c>
      <c r="AIG37" s="50">
        <v>5980542.7977765715</v>
      </c>
      <c r="AIH37" s="50">
        <v>6183305.7267418308</v>
      </c>
      <c r="AII37" s="50">
        <v>6392943.0827871645</v>
      </c>
      <c r="AIJ37" s="50">
        <v>6609687.9348858809</v>
      </c>
      <c r="AIK37" s="50">
        <v>6833781.2539274339</v>
      </c>
      <c r="AIL37" s="49">
        <v>0</v>
      </c>
      <c r="AIM37" s="49">
        <v>0</v>
      </c>
      <c r="AIN37" s="49">
        <v>0</v>
      </c>
      <c r="AIO37" s="49">
        <v>0</v>
      </c>
      <c r="AIP37" s="49">
        <v>88805.795742561852</v>
      </c>
      <c r="AIQ37" s="49">
        <v>187716.75081169969</v>
      </c>
      <c r="AIR37" s="49">
        <v>297595.26031486382</v>
      </c>
      <c r="AIS37" s="49">
        <v>419369.14031460008</v>
      </c>
      <c r="AIT37" s="49">
        <v>554036.28046107932</v>
      </c>
      <c r="AIU37" s="49">
        <v>585558.01189735031</v>
      </c>
      <c r="AIV37" s="49">
        <v>618873.16298461158</v>
      </c>
      <c r="AIW37" s="49">
        <v>654083.76980711345</v>
      </c>
      <c r="AIX37" s="49">
        <v>691297.67376214871</v>
      </c>
      <c r="AIY37" s="49">
        <v>730628.85185163165</v>
      </c>
      <c r="AIZ37" s="49">
        <v>772197.76576552109</v>
      </c>
      <c r="AJA37" s="49">
        <v>816131.73082624294</v>
      </c>
      <c r="AJB37" s="49">
        <v>862565.30592409451</v>
      </c>
      <c r="AJC37" s="49">
        <v>911640.70563791215</v>
      </c>
      <c r="AJD37" s="49">
        <v>963508.2358032217</v>
      </c>
      <c r="AJE37" s="49">
        <v>1018326.7538619104</v>
      </c>
      <c r="AJF37" s="49">
        <v>1076264.1554033603</v>
      </c>
      <c r="AJG37" s="49">
        <v>1137497.8883871932</v>
      </c>
      <c r="AJH37" s="49">
        <v>1202215.496622572</v>
      </c>
      <c r="AJI37" s="49">
        <v>1270615.1941685923</v>
      </c>
      <c r="AJJ37" s="49">
        <v>1342906.47241502</v>
      </c>
      <c r="AJK37" s="49">
        <v>1419310.7417027063</v>
      </c>
      <c r="AJL37" s="50">
        <v>0</v>
      </c>
      <c r="AJM37" s="50">
        <v>0</v>
      </c>
      <c r="AJN37" s="50">
        <v>0</v>
      </c>
      <c r="AJO37" s="50">
        <v>0</v>
      </c>
      <c r="AJP37" s="50">
        <v>27338.530580130595</v>
      </c>
      <c r="AJQ37" s="50">
        <v>56530.819496743439</v>
      </c>
      <c r="AJR37" s="50">
        <v>87671.14083563858</v>
      </c>
      <c r="AJS37" s="50">
        <v>120858.03034478922</v>
      </c>
      <c r="AJT37" s="50">
        <v>156194.466042343</v>
      </c>
      <c r="AJU37" s="50">
        <v>161490.04681047742</v>
      </c>
      <c r="AJV37" s="50">
        <v>166965.16771458715</v>
      </c>
      <c r="AJW37" s="50">
        <v>172625.91584159192</v>
      </c>
      <c r="AJX37" s="50">
        <v>178478.58465358752</v>
      </c>
      <c r="AJY37" s="50">
        <v>184529.68098474154</v>
      </c>
      <c r="AJZ37" s="50">
        <v>190785.93227541065</v>
      </c>
      <c r="AKA37" s="50">
        <v>197254.29405152102</v>
      </c>
      <c r="AKB37" s="50">
        <v>203941.95765752858</v>
      </c>
      <c r="AKC37" s="50">
        <v>210856.35825155547</v>
      </c>
      <c r="AKD37" s="50">
        <v>218005.18307159163</v>
      </c>
      <c r="AKE37" s="50">
        <v>225396.37998195193</v>
      </c>
      <c r="AKF37" s="50">
        <v>233038.16630949033</v>
      </c>
      <c r="AKG37" s="50">
        <v>240939.03797939507</v>
      </c>
      <c r="AKH37" s="50">
        <v>249107.77896072154</v>
      </c>
      <c r="AKI37" s="50">
        <v>257553.47103216444</v>
      </c>
      <c r="AKJ37" s="50">
        <v>266285.50387892645</v>
      </c>
      <c r="AKK37" s="50">
        <v>275313.58553190867</v>
      </c>
      <c r="AKL37" s="51">
        <v>0</v>
      </c>
      <c r="AKM37" s="51">
        <v>0</v>
      </c>
      <c r="AKN37" s="51">
        <v>0</v>
      </c>
      <c r="AKO37" s="51">
        <v>0</v>
      </c>
      <c r="AKP37" s="51">
        <v>1769049.5264389948</v>
      </c>
      <c r="AKQ37" s="51">
        <v>0</v>
      </c>
      <c r="AKR37" s="51">
        <v>0</v>
      </c>
      <c r="AKS37" s="51">
        <v>1954612.766552337</v>
      </c>
      <c r="AKT37" s="51">
        <v>0</v>
      </c>
      <c r="AKU37" s="51">
        <v>0</v>
      </c>
      <c r="AKV37" s="51">
        <v>0</v>
      </c>
      <c r="AKW37" s="51">
        <v>0</v>
      </c>
      <c r="AKX37" s="51">
        <v>0</v>
      </c>
      <c r="AKY37" s="51">
        <v>0</v>
      </c>
      <c r="AKZ37" s="51">
        <v>0</v>
      </c>
      <c r="ALA37" s="51">
        <v>0</v>
      </c>
      <c r="ALB37" s="51">
        <v>0</v>
      </c>
      <c r="ALC37" s="51">
        <v>0</v>
      </c>
      <c r="ALD37" s="51">
        <v>0</v>
      </c>
      <c r="ALE37" s="51">
        <v>0</v>
      </c>
      <c r="ALF37" s="51">
        <v>0</v>
      </c>
      <c r="ALG37" s="51">
        <v>0</v>
      </c>
      <c r="ALH37" s="51">
        <v>0</v>
      </c>
      <c r="ALI37" s="51">
        <v>0</v>
      </c>
      <c r="ALJ37" s="51">
        <v>0</v>
      </c>
      <c r="ALK37" s="51">
        <v>0</v>
      </c>
      <c r="ALL37" s="51">
        <v>0</v>
      </c>
      <c r="ALM37" s="51">
        <v>0</v>
      </c>
      <c r="ALN37" s="51">
        <v>0</v>
      </c>
      <c r="ALO37" s="51">
        <v>0</v>
      </c>
      <c r="ALP37" s="51">
        <v>1755074.9914403011</v>
      </c>
      <c r="ALQ37" s="51">
        <v>0</v>
      </c>
      <c r="ALR37" s="51">
        <v>0</v>
      </c>
      <c r="ALS37" s="51">
        <v>1815355.1529163735</v>
      </c>
      <c r="ALT37" s="51">
        <v>0</v>
      </c>
      <c r="ALU37" s="51">
        <v>0</v>
      </c>
      <c r="ALV37" s="51">
        <v>0</v>
      </c>
      <c r="ALW37" s="51">
        <v>0</v>
      </c>
      <c r="ALX37" s="51">
        <v>0</v>
      </c>
      <c r="ALY37" s="51">
        <v>0</v>
      </c>
      <c r="ALZ37" s="51">
        <v>0</v>
      </c>
      <c r="AMA37" s="51">
        <v>0</v>
      </c>
      <c r="AMB37" s="51">
        <v>0</v>
      </c>
      <c r="AMC37" s="51">
        <v>0</v>
      </c>
      <c r="AMD37" s="51">
        <v>0</v>
      </c>
      <c r="AME37" s="51">
        <v>0</v>
      </c>
      <c r="AMF37" s="51">
        <v>0</v>
      </c>
      <c r="AMG37" s="51">
        <v>0</v>
      </c>
      <c r="AMH37" s="51">
        <v>0</v>
      </c>
      <c r="AMI37" s="51">
        <v>0</v>
      </c>
      <c r="AMJ37" s="51">
        <v>0</v>
      </c>
      <c r="AMK37" s="51">
        <v>0</v>
      </c>
      <c r="AML37" s="50">
        <v>0</v>
      </c>
      <c r="AMM37" s="50">
        <v>0</v>
      </c>
      <c r="AMN37" s="50">
        <v>0</v>
      </c>
      <c r="AMO37" s="50">
        <v>0</v>
      </c>
      <c r="AMP37" s="50">
        <v>1769049.5264389948</v>
      </c>
      <c r="AMQ37" s="50">
        <v>0</v>
      </c>
      <c r="AMR37" s="50">
        <v>0</v>
      </c>
      <c r="AMS37" s="50">
        <v>1954612.766552337</v>
      </c>
      <c r="AMT37" s="50">
        <v>0</v>
      </c>
      <c r="AMU37" s="50">
        <v>0</v>
      </c>
      <c r="AMV37" s="50">
        <v>2307575.3916254169</v>
      </c>
      <c r="AMW37" s="50">
        <v>0</v>
      </c>
      <c r="AMX37" s="50">
        <v>0</v>
      </c>
      <c r="AMY37" s="50">
        <v>2724275.7640571333</v>
      </c>
      <c r="AMZ37" s="50">
        <v>0</v>
      </c>
      <c r="ANA37" s="50">
        <v>0</v>
      </c>
      <c r="ANB37" s="50">
        <v>3216223.6022985904</v>
      </c>
      <c r="ANC37" s="50">
        <v>0</v>
      </c>
      <c r="AND37" s="50">
        <v>0</v>
      </c>
      <c r="ANE37" s="50">
        <v>3797007.041819274</v>
      </c>
      <c r="ANF37" s="50">
        <v>0</v>
      </c>
      <c r="ANG37" s="50">
        <v>0</v>
      </c>
      <c r="ANH37" s="50">
        <v>4482667.9542185245</v>
      </c>
      <c r="ANI37" s="50">
        <v>0</v>
      </c>
      <c r="ANJ37" s="50">
        <v>0</v>
      </c>
      <c r="ANK37" s="50">
        <v>5292145.0412032511</v>
      </c>
      <c r="ANL37" s="50">
        <v>0</v>
      </c>
      <c r="ANM37" s="50">
        <v>0</v>
      </c>
      <c r="ANN37" s="50">
        <v>0</v>
      </c>
      <c r="ANO37" s="50">
        <v>0</v>
      </c>
      <c r="ANP37" s="50">
        <v>1755074.9914403011</v>
      </c>
      <c r="ANQ37" s="50">
        <v>0</v>
      </c>
      <c r="ANR37" s="50">
        <v>0</v>
      </c>
      <c r="ANS37" s="50">
        <v>1815355.1529163735</v>
      </c>
      <c r="ANT37" s="50">
        <v>0</v>
      </c>
      <c r="ANU37" s="50">
        <v>0</v>
      </c>
      <c r="ANV37" s="50">
        <v>2006328.0972130483</v>
      </c>
      <c r="ANW37" s="50">
        <v>0</v>
      </c>
      <c r="ANX37" s="50">
        <v>0</v>
      </c>
      <c r="ANY37" s="50">
        <v>2217391.1409014319</v>
      </c>
      <c r="ANZ37" s="50">
        <v>0</v>
      </c>
      <c r="AOA37" s="50">
        <v>0</v>
      </c>
      <c r="AOB37" s="50">
        <v>2450657.7356804302</v>
      </c>
      <c r="AOC37" s="50">
        <v>0</v>
      </c>
      <c r="AOD37" s="50">
        <v>0</v>
      </c>
      <c r="AOE37" s="50">
        <v>2708463.6655528606</v>
      </c>
      <c r="AOF37" s="50">
        <v>0</v>
      </c>
      <c r="AOG37" s="50">
        <v>0</v>
      </c>
      <c r="AOH37" s="50">
        <v>2993390.4358877125</v>
      </c>
      <c r="AOI37" s="50">
        <v>0</v>
      </c>
      <c r="AOJ37" s="50">
        <v>0</v>
      </c>
      <c r="AOK37" s="50">
        <v>3308291.1229806016</v>
      </c>
      <c r="AOL37" s="52">
        <v>28927</v>
      </c>
      <c r="AOM37" s="53">
        <v>13884.96</v>
      </c>
      <c r="AON37" s="52">
        <v>14674.940720683349</v>
      </c>
      <c r="AOO37" s="52">
        <v>15509.867162423972</v>
      </c>
      <c r="AOP37" s="52">
        <v>16392.296498819233</v>
      </c>
      <c r="AOQ37" s="52">
        <v>17324.931393107181</v>
      </c>
      <c r="AOR37" s="52">
        <v>18310.628275756928</v>
      </c>
      <c r="AOS37" s="52">
        <v>19352.406093010082</v>
      </c>
      <c r="AOT37" s="52">
        <v>20453.455553167903</v>
      </c>
      <c r="AOU37" s="52">
        <v>21617.148898943222</v>
      </c>
      <c r="AOV37" s="52">
        <v>22847.050235807459</v>
      </c>
      <c r="AOW37" s="52">
        <v>24146.926447965929</v>
      </c>
      <c r="AOX37" s="52">
        <v>25520.758735394338</v>
      </c>
      <c r="AOY37" s="52">
        <v>26972.754807271587</v>
      </c>
      <c r="AOZ37" s="52">
        <v>28507.361769154351</v>
      </c>
      <c r="APA37" s="52">
        <v>30129.279743363677</v>
      </c>
      <c r="APB37" s="52">
        <v>31843.476264299472</v>
      </c>
      <c r="APC37" s="52">
        <v>33655.201492772183</v>
      </c>
      <c r="APD37" s="52">
        <v>35570.004295949402</v>
      </c>
      <c r="APE37" s="52">
        <v>37593.749242166312</v>
      </c>
      <c r="APF37" s="52">
        <v>39732.634562650899</v>
      </c>
      <c r="APG37" s="52">
        <v>41993.211135176214</v>
      </c>
      <c r="APH37" s="52">
        <v>44382.402547781981</v>
      </c>
      <c r="API37" s="52">
        <v>46907.52630401573</v>
      </c>
      <c r="APJ37" s="52">
        <v>49576.316234639911</v>
      </c>
      <c r="APK37" s="52">
        <v>52396.946184446497</v>
      </c>
      <c r="APL37" s="52">
        <v>55378.055046725953</v>
      </c>
      <c r="APM37" s="54">
        <v>15042.04</v>
      </c>
      <c r="APN37" s="52">
        <v>15552.021817895613</v>
      </c>
      <c r="APO37" s="52">
        <v>16079.293940469588</v>
      </c>
      <c r="APP37" s="52">
        <v>16624.442574181412</v>
      </c>
      <c r="APQ37" s="52">
        <v>17188.073800097729</v>
      </c>
      <c r="APR37" s="52">
        <v>17770.814247716389</v>
      </c>
      <c r="APS37" s="52">
        <v>18373.311791635675</v>
      </c>
      <c r="APT37" s="52">
        <v>18996.23627184323</v>
      </c>
      <c r="APU37" s="52">
        <v>19640.280238425501</v>
      </c>
      <c r="APV37" s="52">
        <v>20306.159721525633</v>
      </c>
      <c r="APW37" s="52">
        <v>20994.615027405838</v>
      </c>
      <c r="APX37" s="52">
        <v>21706.411561499284</v>
      </c>
      <c r="APY37" s="52">
        <v>22442.340679366524</v>
      </c>
      <c r="APZ37" s="52">
        <v>23203.220566502576</v>
      </c>
      <c r="AQA37" s="52">
        <v>23989.897147972766</v>
      </c>
      <c r="AQB37" s="52">
        <v>24803.245028888647</v>
      </c>
      <c r="AQC37" s="52">
        <v>25644.16846676961</v>
      </c>
      <c r="AQD37" s="52">
        <v>26513.6023768712</v>
      </c>
      <c r="AQE37" s="52">
        <v>27412.513371597859</v>
      </c>
      <c r="AQF37" s="52">
        <v>28341.900835155677</v>
      </c>
      <c r="AQG37" s="52">
        <v>29302.798034639913</v>
      </c>
      <c r="AQH37" s="52">
        <v>30296.273268792571</v>
      </c>
      <c r="AQI37" s="52">
        <v>31323.431055707184</v>
      </c>
      <c r="AQJ37" s="52">
        <v>32385.413360801267</v>
      </c>
      <c r="AQK37" s="52">
        <v>33483.400866421667</v>
      </c>
      <c r="AQL37" s="52">
        <v>34618.614284494295</v>
      </c>
      <c r="AQM37" s="52">
        <v>1099</v>
      </c>
      <c r="AQN37" s="55">
        <v>527.52</v>
      </c>
      <c r="AQO37" s="56">
        <v>557.53309544823173</v>
      </c>
      <c r="AQP37" s="56">
        <v>589.25377714605531</v>
      </c>
      <c r="AQQ37" s="56">
        <v>622.77919771156121</v>
      </c>
      <c r="AQR37" s="56">
        <v>658.21203723250892</v>
      </c>
      <c r="AQS37" s="56">
        <v>695.66081775009002</v>
      </c>
      <c r="AQT37" s="56">
        <v>735.240235635153</v>
      </c>
      <c r="AQU37" s="56">
        <v>777.07151287487522</v>
      </c>
      <c r="AQV37" s="56">
        <v>821.2827683457873</v>
      </c>
      <c r="AQW37" s="56">
        <v>868.00941021026665</v>
      </c>
      <c r="AQX37" s="56">
        <v>917.39455063831508</v>
      </c>
      <c r="AQY37" s="56">
        <v>969.58944412480935</v>
      </c>
      <c r="AQZ37" s="56">
        <v>1024.7539507446834</v>
      </c>
      <c r="ARA37" s="56">
        <v>1083.0570257648776</v>
      </c>
      <c r="ARB37" s="56">
        <v>1144.6772371126167</v>
      </c>
      <c r="ARC37" s="56">
        <v>1209.8033122848931</v>
      </c>
      <c r="ARD37" s="56">
        <v>1278.6347163742043</v>
      </c>
      <c r="ARE37" s="56">
        <v>1351.3822629808956</v>
      </c>
      <c r="ARF37" s="56">
        <v>1428.2687598831801</v>
      </c>
      <c r="ARG37" s="56">
        <v>1509.5296914423657</v>
      </c>
      <c r="ARH37" s="56">
        <v>1595.4139398333264</v>
      </c>
      <c r="ARI37" s="56">
        <v>1686.1845473091703</v>
      </c>
      <c r="ARJ37" s="56">
        <v>1782.1195218347307</v>
      </c>
      <c r="ARK37" s="56">
        <v>1883.5126885563393</v>
      </c>
      <c r="ARL37" s="56">
        <v>1990.6745897157211</v>
      </c>
      <c r="ARM37" s="56">
        <v>2103.9334357642265</v>
      </c>
      <c r="ARN37" s="55">
        <v>571.48</v>
      </c>
      <c r="ARO37" s="56">
        <v>590.85532470934697</v>
      </c>
      <c r="ARP37" s="56">
        <v>610.88754591129668</v>
      </c>
      <c r="ARQ37" s="56">
        <v>631.59893487141323</v>
      </c>
      <c r="ARR37" s="56">
        <v>653.01251793505719</v>
      </c>
      <c r="ARS37" s="56">
        <v>675.15210212743477</v>
      </c>
      <c r="ART37" s="56">
        <v>698.04230162158535</v>
      </c>
      <c r="ARU37" s="56">
        <v>721.70856510373358</v>
      </c>
      <c r="ARV37" s="56">
        <v>746.17720406642991</v>
      </c>
      <c r="ARW37" s="56">
        <v>771.47542206093487</v>
      </c>
      <c r="ARX37" s="56">
        <v>797.63134494137</v>
      </c>
      <c r="ARY37" s="56">
        <v>824.67405213425889</v>
      </c>
      <c r="ARZ37" s="56">
        <v>852.6336089682236</v>
      </c>
      <c r="ASA37" s="56">
        <v>881.54110009977967</v>
      </c>
      <c r="ASB37" s="56">
        <v>911.42866407239137</v>
      </c>
      <c r="ASC37" s="56">
        <v>942.32952904720912</v>
      </c>
      <c r="ASD37" s="56">
        <v>974.27804974521359</v>
      </c>
      <c r="ASE37" s="56">
        <v>1007.3097456418377</v>
      </c>
      <c r="ASF37" s="56">
        <v>1041.4613404565298</v>
      </c>
      <c r="ASG37" s="56">
        <v>1076.7708029811622</v>
      </c>
      <c r="ASH37" s="56">
        <v>1113.2773892926766</v>
      </c>
      <c r="ASI37" s="56">
        <v>1151.0216863968965</v>
      </c>
      <c r="ASJ37" s="56">
        <v>1190.0456573520305</v>
      </c>
      <c r="ASK37" s="56">
        <v>1230.3926879220307</v>
      </c>
      <c r="ASL37" s="56">
        <v>1272.1076348116778</v>
      </c>
      <c r="ASM37" s="56">
        <v>1315.2368755370148</v>
      </c>
      <c r="ASN37" s="57">
        <v>0.5</v>
      </c>
      <c r="ASO37" s="56">
        <v>13884.96</v>
      </c>
      <c r="ASP37" s="56">
        <v>14674.940720683349</v>
      </c>
      <c r="ASQ37" s="56">
        <v>15509.867162423972</v>
      </c>
      <c r="ASR37" s="56">
        <v>16392.296498819233</v>
      </c>
      <c r="ASS37" s="59">
        <v>13859.945114485745</v>
      </c>
      <c r="AST37" s="59">
        <v>10986.376965454156</v>
      </c>
      <c r="ASU37" s="59">
        <v>7740.9624372040334</v>
      </c>
      <c r="ASV37" s="59">
        <v>4090.691110633581</v>
      </c>
      <c r="ASW37" s="59">
        <v>0</v>
      </c>
      <c r="ASX37" s="56">
        <v>0</v>
      </c>
      <c r="ASY37" s="56">
        <v>0</v>
      </c>
      <c r="ASZ37" s="56">
        <v>0</v>
      </c>
      <c r="ATA37" s="56">
        <v>0</v>
      </c>
      <c r="ATB37" s="56">
        <v>0</v>
      </c>
      <c r="ATC37" s="56">
        <v>0</v>
      </c>
      <c r="ATD37" s="59">
        <v>0</v>
      </c>
      <c r="ATE37" s="56">
        <v>0</v>
      </c>
      <c r="ATF37" s="56">
        <v>0</v>
      </c>
      <c r="ATG37" s="56">
        <v>0</v>
      </c>
      <c r="ATH37" s="56">
        <v>0</v>
      </c>
      <c r="ATI37" s="56">
        <v>0</v>
      </c>
      <c r="ATJ37" s="56">
        <v>0</v>
      </c>
      <c r="ATK37" s="56">
        <v>0</v>
      </c>
      <c r="ATL37" s="56">
        <v>0</v>
      </c>
      <c r="ATM37" s="56">
        <v>0</v>
      </c>
      <c r="ATN37" s="56">
        <v>0</v>
      </c>
      <c r="ATO37" s="56">
        <v>15042.04</v>
      </c>
      <c r="ATP37" s="56">
        <v>15552.021817895613</v>
      </c>
      <c r="ATQ37" s="56">
        <v>16079.293940469588</v>
      </c>
      <c r="ATR37" s="56">
        <v>16624.442574181412</v>
      </c>
      <c r="ATS37" s="59">
        <v>13750.459040078184</v>
      </c>
      <c r="ATT37" s="59">
        <v>10662.488548629834</v>
      </c>
      <c r="ATU37" s="59">
        <v>7349.3247166542706</v>
      </c>
      <c r="ATV37" s="59">
        <v>3799.2472543686463</v>
      </c>
      <c r="ATW37" s="59">
        <v>0</v>
      </c>
      <c r="ATX37" s="56">
        <v>0</v>
      </c>
      <c r="ATY37" s="56">
        <v>0</v>
      </c>
      <c r="ATZ37" s="56">
        <v>0</v>
      </c>
      <c r="AUA37" s="56">
        <v>0</v>
      </c>
      <c r="AUB37" s="56">
        <v>0</v>
      </c>
      <c r="AUC37" s="56">
        <v>0</v>
      </c>
      <c r="AUD37" s="59">
        <v>0</v>
      </c>
      <c r="AUE37" s="56">
        <v>0</v>
      </c>
      <c r="AUF37" s="56">
        <v>0</v>
      </c>
      <c r="AUG37" s="56">
        <v>0</v>
      </c>
      <c r="AUH37" s="56">
        <v>0</v>
      </c>
      <c r="AUI37" s="56">
        <v>0</v>
      </c>
      <c r="AUJ37" s="56">
        <v>0</v>
      </c>
      <c r="AUK37" s="56">
        <v>0</v>
      </c>
      <c r="AUL37" s="56">
        <v>0</v>
      </c>
      <c r="AUM37" s="56">
        <v>0</v>
      </c>
      <c r="AUN37" s="56">
        <v>0</v>
      </c>
      <c r="AUO37" s="58">
        <v>0.5</v>
      </c>
      <c r="AUP37" s="56">
        <v>527.52</v>
      </c>
      <c r="AUQ37" s="56">
        <v>557.53309544823173</v>
      </c>
      <c r="AUR37" s="56">
        <v>589.25377714605531</v>
      </c>
      <c r="AUS37" s="56">
        <v>622.77919771156121</v>
      </c>
      <c r="AUT37" s="59">
        <v>526.56962978600711</v>
      </c>
      <c r="AUU37" s="59">
        <v>417.39649065005398</v>
      </c>
      <c r="AUV37" s="59">
        <v>294.0960942540612</v>
      </c>
      <c r="AUW37" s="59">
        <v>155.41430257497507</v>
      </c>
      <c r="AUX37" s="59">
        <v>0</v>
      </c>
      <c r="AUY37" s="56">
        <v>0</v>
      </c>
      <c r="AUZ37" s="56">
        <v>0</v>
      </c>
      <c r="AVA37" s="56">
        <v>0</v>
      </c>
      <c r="AVB37" s="56">
        <v>0</v>
      </c>
      <c r="AVC37" s="56">
        <v>0</v>
      </c>
      <c r="AVD37" s="56">
        <v>0</v>
      </c>
      <c r="AVE37" s="59">
        <v>0</v>
      </c>
      <c r="AVF37" s="56">
        <v>0</v>
      </c>
      <c r="AVG37" s="56">
        <v>0</v>
      </c>
      <c r="AVH37" s="56">
        <v>0</v>
      </c>
      <c r="AVI37" s="56">
        <v>0</v>
      </c>
      <c r="AVJ37" s="56">
        <v>0</v>
      </c>
      <c r="AVK37" s="56">
        <v>0</v>
      </c>
      <c r="AVL37" s="56">
        <v>0</v>
      </c>
      <c r="AVM37" s="56">
        <v>0</v>
      </c>
      <c r="AVN37" s="56">
        <v>0</v>
      </c>
      <c r="AVO37" s="56">
        <v>0</v>
      </c>
      <c r="AVP37" s="56">
        <v>571.48</v>
      </c>
      <c r="AVQ37" s="56">
        <v>590.85532470934697</v>
      </c>
      <c r="AVR37" s="56">
        <v>610.88754591129668</v>
      </c>
      <c r="AVS37" s="56">
        <v>631.59893487141323</v>
      </c>
      <c r="AVT37" s="59">
        <v>522.41001434804582</v>
      </c>
      <c r="AVU37" s="59">
        <v>405.09126127646084</v>
      </c>
      <c r="AVV37" s="59">
        <v>279.21692064863413</v>
      </c>
      <c r="AVW37" s="59">
        <v>144.34171302074671</v>
      </c>
      <c r="AVX37" s="59">
        <v>0</v>
      </c>
      <c r="AVY37" s="56">
        <v>0</v>
      </c>
      <c r="AVZ37" s="56">
        <v>0</v>
      </c>
      <c r="AWA37" s="56">
        <v>0</v>
      </c>
      <c r="AWB37" s="56">
        <v>0</v>
      </c>
      <c r="AWC37" s="56">
        <v>0</v>
      </c>
      <c r="AWD37" s="56">
        <v>0</v>
      </c>
      <c r="AWE37" s="59">
        <v>0</v>
      </c>
      <c r="AWF37" s="56">
        <v>0</v>
      </c>
      <c r="AWG37" s="56">
        <v>0</v>
      </c>
      <c r="AWH37" s="56">
        <v>0</v>
      </c>
      <c r="AWI37" s="56">
        <v>0</v>
      </c>
      <c r="AWJ37" s="56">
        <v>0</v>
      </c>
      <c r="AWK37" s="56">
        <v>0</v>
      </c>
      <c r="AWL37" s="56">
        <v>0</v>
      </c>
      <c r="AWM37" s="56">
        <v>0</v>
      </c>
      <c r="AWN37" s="56">
        <v>0</v>
      </c>
      <c r="AWO37" s="56">
        <v>0</v>
      </c>
      <c r="AWP37" s="57">
        <v>0.76</v>
      </c>
      <c r="AWQ37" s="56">
        <v>13884.96</v>
      </c>
      <c r="AWR37" s="56">
        <v>14674.940720683349</v>
      </c>
      <c r="AWS37" s="56">
        <v>15509.867162423972</v>
      </c>
      <c r="AWT37" s="56">
        <v>16392.296498819233</v>
      </c>
      <c r="AWU37" s="59">
        <v>4891.7453345243803</v>
      </c>
      <c r="AWV37" s="56">
        <v>5170.0597484490145</v>
      </c>
      <c r="AWW37" s="56">
        <v>5464.2087792028469</v>
      </c>
      <c r="AWX37" s="56">
        <v>5775.093332659173</v>
      </c>
      <c r="AWY37" s="56">
        <v>6103.6655714663211</v>
      </c>
      <c r="AWZ37" s="56">
        <v>6450.9318312868118</v>
      </c>
      <c r="AXA37" s="56">
        <v>6817.9557029550861</v>
      </c>
      <c r="AXB37" s="56">
        <v>7205.8612899936952</v>
      </c>
      <c r="AXC37" s="56">
        <v>7615.8366514649188</v>
      </c>
      <c r="AXD37" s="56">
        <v>8049.137440702405</v>
      </c>
      <c r="AXE37" s="56">
        <v>8507.0907510673915</v>
      </c>
      <c r="AXF37" s="56">
        <v>8991.0991805080866</v>
      </c>
      <c r="AXG37" s="56">
        <v>9502.6451273709699</v>
      </c>
      <c r="AXH37" s="56">
        <v>10043.295330621007</v>
      </c>
      <c r="AXI37" s="56">
        <v>10614.705668376369</v>
      </c>
      <c r="AXJ37" s="56">
        <v>11218.626229454372</v>
      </c>
      <c r="AXK37" s="56">
        <v>11856.906673461519</v>
      </c>
      <c r="AXL37" s="56">
        <v>12531.501895844323</v>
      </c>
      <c r="AXM37" s="56">
        <v>13244.4780152515</v>
      </c>
      <c r="AXN37" s="56">
        <v>13998.018701545387</v>
      </c>
      <c r="AXO37" s="56">
        <v>14794.431863843716</v>
      </c>
      <c r="AXP37" s="56">
        <v>15636.156719075563</v>
      </c>
      <c r="AXQ37" s="56">
        <v>15042.04</v>
      </c>
      <c r="AXR37" s="56">
        <v>15552.021817895613</v>
      </c>
      <c r="AXS37" s="56">
        <v>16079.293940469588</v>
      </c>
      <c r="AXT37" s="56">
        <v>16624.442574181412</v>
      </c>
      <c r="AXU37" s="59">
        <v>4853.1031906158296</v>
      </c>
      <c r="AXV37" s="56">
        <v>5017.6416699434512</v>
      </c>
      <c r="AXW37" s="56">
        <v>5187.7586235206609</v>
      </c>
      <c r="AXX37" s="56">
        <v>5363.6431826380885</v>
      </c>
      <c r="AXY37" s="56">
        <v>5545.4908908495536</v>
      </c>
      <c r="AXZ37" s="56">
        <v>5733.5039213719438</v>
      </c>
      <c r="AYA37" s="56">
        <v>5927.891301855766</v>
      </c>
      <c r="AYB37" s="56">
        <v>6128.8691467762683</v>
      </c>
      <c r="AYC37" s="56">
        <v>6336.6608977034894</v>
      </c>
      <c r="AYD37" s="56">
        <v>6551.4975717183743</v>
      </c>
      <c r="AYE37" s="56">
        <v>6773.6180182511334</v>
      </c>
      <c r="AYF37" s="56">
        <v>7003.2691846273829</v>
      </c>
      <c r="AYG37" s="56">
        <v>7240.7063906173016</v>
      </c>
      <c r="AYH37" s="56">
        <v>7486.1936122930447</v>
      </c>
      <c r="AYI37" s="56">
        <v>7740.0037755099838</v>
      </c>
      <c r="AYJ37" s="56">
        <v>8002.4190593380736</v>
      </c>
      <c r="AYK37" s="56">
        <v>8273.7312097806807</v>
      </c>
      <c r="AYL37" s="56">
        <v>8554.2418641296663</v>
      </c>
      <c r="AYM37" s="56">
        <v>8844.2628863173231</v>
      </c>
      <c r="AYN37" s="56">
        <v>9144.1167136380045</v>
      </c>
      <c r="AYO37" s="56">
        <v>9454.1367152249404</v>
      </c>
      <c r="AYP37" s="56">
        <v>9774.6675626807428</v>
      </c>
      <c r="AYQ37" s="60">
        <v>0.76</v>
      </c>
      <c r="AYR37" s="56">
        <v>527.52</v>
      </c>
      <c r="AYS37" s="56">
        <v>557.53309544823173</v>
      </c>
      <c r="AYT37" s="56">
        <v>589.25377714605531</v>
      </c>
      <c r="AYU37" s="56">
        <v>622.77919771156121</v>
      </c>
      <c r="AYV37" s="59">
        <v>185.84810463035546</v>
      </c>
      <c r="AYW37" s="56">
        <v>196.42187795296658</v>
      </c>
      <c r="AYX37" s="56">
        <v>207.59724300286672</v>
      </c>
      <c r="AYY37" s="56">
        <v>219.40842716467066</v>
      </c>
      <c r="AYZ37" s="56">
        <v>231.89160517998701</v>
      </c>
      <c r="AZA37" s="56">
        <v>245.08500994172235</v>
      </c>
      <c r="AZB37" s="56">
        <v>259.02904959199486</v>
      </c>
      <c r="AZC37" s="56">
        <v>273.7664312822991</v>
      </c>
      <c r="AZD37" s="56">
        <v>289.34229197496944</v>
      </c>
      <c r="AZE37" s="56">
        <v>305.80433668655365</v>
      </c>
      <c r="AZF37" s="56">
        <v>323.20298459650354</v>
      </c>
      <c r="AZG37" s="56">
        <v>341.59152346867569</v>
      </c>
      <c r="AZH37" s="56">
        <v>361.02627285859887</v>
      </c>
      <c r="AZI37" s="56">
        <v>381.56675660637052</v>
      </c>
      <c r="AZJ37" s="56">
        <v>403.27588514348616</v>
      </c>
      <c r="AZK37" s="56">
        <v>426.22014817196208</v>
      </c>
      <c r="AZL37" s="56">
        <v>450.46981830588038</v>
      </c>
      <c r="AZM37" s="56">
        <v>476.09916629905985</v>
      </c>
      <c r="AZN37" s="56">
        <v>503.18668851804159</v>
      </c>
      <c r="AZO37" s="56">
        <v>531.81534735708408</v>
      </c>
      <c r="AZP37" s="56">
        <v>562.07282533149771</v>
      </c>
      <c r="AZQ37" s="56">
        <v>594.05179362754632</v>
      </c>
      <c r="AZR37" s="56">
        <v>571.48</v>
      </c>
      <c r="AZS37" s="56">
        <v>590.85532470934697</v>
      </c>
      <c r="AZT37" s="56">
        <v>610.88754591129668</v>
      </c>
      <c r="AZU37" s="56">
        <v>631.59893487141323</v>
      </c>
      <c r="AZV37" s="59">
        <v>184.38000506401613</v>
      </c>
      <c r="AZW37" s="56">
        <v>190.63118177715805</v>
      </c>
      <c r="AZX37" s="56">
        <v>197.09429692844762</v>
      </c>
      <c r="AZY37" s="56">
        <v>203.77653602928947</v>
      </c>
      <c r="AZZ37" s="56">
        <v>210.68532820699198</v>
      </c>
      <c r="BAA37" s="56">
        <v>217.82835446426395</v>
      </c>
      <c r="BAB37" s="56">
        <v>225.21355621873977</v>
      </c>
      <c r="BAC37" s="56">
        <v>232.84914413202603</v>
      </c>
      <c r="BAD37" s="56">
        <v>240.74360723808667</v>
      </c>
      <c r="BAE37" s="56">
        <v>248.90572238111426</v>
      </c>
      <c r="BAF37" s="56">
        <v>257.34456397338107</v>
      </c>
      <c r="BAG37" s="56">
        <v>266.06951408391785</v>
      </c>
      <c r="BAH37" s="56">
        <v>275.0902728692368</v>
      </c>
      <c r="BAI37" s="56">
        <v>284.41686935769536</v>
      </c>
      <c r="BAJ37" s="56">
        <v>294.05967259949074</v>
      </c>
      <c r="BAK37" s="56">
        <v>304.02940319468109</v>
      </c>
      <c r="BAL37" s="56">
        <v>314.33714521204985</v>
      </c>
      <c r="BAM37" s="56">
        <v>324.99435851206488</v>
      </c>
      <c r="BAN37" s="56">
        <v>336.01289148763215</v>
      </c>
      <c r="BAO37" s="56">
        <v>347.4049942368087</v>
      </c>
      <c r="BAP37" s="56">
        <v>359.18333218212081</v>
      </c>
      <c r="BAQ37" s="56">
        <v>371.36100015162771</v>
      </c>
      <c r="BAR37" s="57">
        <v>0.76</v>
      </c>
      <c r="BAS37" s="56">
        <v>13884.96</v>
      </c>
      <c r="BAT37" s="56">
        <v>14674.940720683349</v>
      </c>
      <c r="BAU37" s="56">
        <v>15509.867162423972</v>
      </c>
      <c r="BAV37" s="56">
        <v>16392.296498819233</v>
      </c>
      <c r="BAW37" s="56">
        <v>3913.3962676195042</v>
      </c>
      <c r="BAX37" s="56">
        <v>3102.0358490694084</v>
      </c>
      <c r="BAY37" s="56">
        <v>2185.683511681139</v>
      </c>
      <c r="BAZ37" s="56">
        <v>1155.0186665318347</v>
      </c>
      <c r="BBA37" s="56">
        <v>0</v>
      </c>
      <c r="BBB37" s="56">
        <v>0</v>
      </c>
      <c r="BBC37" s="56">
        <v>0</v>
      </c>
      <c r="BBD37" s="56">
        <v>0</v>
      </c>
      <c r="BBE37" s="56">
        <v>0</v>
      </c>
      <c r="BBF37" s="56">
        <v>0</v>
      </c>
      <c r="BBG37" s="56">
        <v>0</v>
      </c>
      <c r="BBH37" s="56">
        <v>0</v>
      </c>
      <c r="BBI37" s="55">
        <v>0</v>
      </c>
      <c r="BBJ37" s="55">
        <v>0</v>
      </c>
      <c r="BBK37" s="55">
        <v>0</v>
      </c>
      <c r="BBL37" s="55">
        <v>0</v>
      </c>
      <c r="BBM37" s="55">
        <v>0</v>
      </c>
      <c r="BBN37" s="55">
        <v>0</v>
      </c>
      <c r="BBO37" s="55">
        <v>0</v>
      </c>
      <c r="BBP37" s="55">
        <v>0</v>
      </c>
      <c r="BBQ37" s="55">
        <v>0</v>
      </c>
      <c r="BBR37" s="55">
        <v>0</v>
      </c>
      <c r="BBS37" s="56">
        <v>15042.04</v>
      </c>
      <c r="BBT37" s="56">
        <v>15552.021817895613</v>
      </c>
      <c r="BBU37" s="56">
        <v>16079.293940469588</v>
      </c>
      <c r="BBV37" s="56">
        <v>16624.442574181412</v>
      </c>
      <c r="BBW37" s="56">
        <v>3882.4825524926637</v>
      </c>
      <c r="BBX37" s="56">
        <v>3010.5850019660706</v>
      </c>
      <c r="BBY37" s="56">
        <v>2075.1034494082646</v>
      </c>
      <c r="BBZ37" s="56">
        <v>1072.7286365276177</v>
      </c>
      <c r="BCA37" s="56">
        <v>0</v>
      </c>
      <c r="BCB37" s="56">
        <v>0</v>
      </c>
      <c r="BCC37" s="56">
        <v>0</v>
      </c>
      <c r="BCD37" s="56">
        <v>0</v>
      </c>
      <c r="BCE37" s="56">
        <v>0</v>
      </c>
      <c r="BCF37" s="56">
        <v>0</v>
      </c>
      <c r="BCG37" s="56">
        <v>0</v>
      </c>
      <c r="BCH37" s="56">
        <v>0</v>
      </c>
      <c r="BCI37" s="55">
        <v>0</v>
      </c>
      <c r="BCJ37" s="55">
        <v>0</v>
      </c>
      <c r="BCK37" s="55">
        <v>0</v>
      </c>
      <c r="BCL37" s="55">
        <v>0</v>
      </c>
      <c r="BCM37" s="55">
        <v>0</v>
      </c>
      <c r="BCN37" s="55">
        <v>0</v>
      </c>
      <c r="BCO37" s="55">
        <v>0</v>
      </c>
      <c r="BCP37" s="55">
        <v>0</v>
      </c>
      <c r="BCQ37" s="55">
        <v>0</v>
      </c>
      <c r="BCR37" s="55">
        <v>0</v>
      </c>
      <c r="BCS37" s="57">
        <v>0.76</v>
      </c>
      <c r="BCT37" s="56">
        <v>527.52</v>
      </c>
      <c r="BCU37" s="56">
        <v>557.53309544823173</v>
      </c>
      <c r="BCV37" s="56">
        <v>589.25377714605531</v>
      </c>
      <c r="BCW37" s="56">
        <v>622.77919771156121</v>
      </c>
      <c r="BCX37" s="56">
        <v>148.67848370428439</v>
      </c>
      <c r="BCY37" s="56">
        <v>117.85312677177994</v>
      </c>
      <c r="BCZ37" s="56">
        <v>83.038897201146696</v>
      </c>
      <c r="BDA37" s="56">
        <v>43.881685432934134</v>
      </c>
      <c r="BDB37" s="56">
        <v>0</v>
      </c>
      <c r="BDC37" s="56">
        <v>0</v>
      </c>
      <c r="BDD37" s="56">
        <v>0</v>
      </c>
      <c r="BDE37" s="56">
        <v>0</v>
      </c>
      <c r="BDF37" s="56">
        <v>0</v>
      </c>
      <c r="BDG37" s="56">
        <v>0</v>
      </c>
      <c r="BDH37" s="56">
        <v>0</v>
      </c>
      <c r="BDI37" s="56">
        <v>0</v>
      </c>
      <c r="BDJ37" s="55">
        <v>0</v>
      </c>
      <c r="BDK37" s="55">
        <v>0</v>
      </c>
      <c r="BDL37" s="55">
        <v>0</v>
      </c>
      <c r="BDM37" s="55">
        <v>0</v>
      </c>
      <c r="BDN37" s="55">
        <v>0</v>
      </c>
      <c r="BDO37" s="55">
        <v>0</v>
      </c>
      <c r="BDP37" s="55">
        <v>0</v>
      </c>
      <c r="BDQ37" s="55">
        <v>0</v>
      </c>
      <c r="BDR37" s="55">
        <v>0</v>
      </c>
      <c r="BDS37" s="55">
        <v>0</v>
      </c>
      <c r="BDT37" s="56">
        <v>571.48</v>
      </c>
      <c r="BDU37" s="56">
        <v>590.85532470934697</v>
      </c>
      <c r="BDV37" s="56">
        <v>610.88754591129668</v>
      </c>
      <c r="BDW37" s="56">
        <v>631.59893487141323</v>
      </c>
      <c r="BDX37" s="56">
        <v>147.50400405121292</v>
      </c>
      <c r="BDY37" s="56">
        <v>114.37870906629483</v>
      </c>
      <c r="BDZ37" s="56">
        <v>78.837718771379059</v>
      </c>
      <c r="BEA37" s="56">
        <v>40.755307205857896</v>
      </c>
      <c r="BEB37" s="56">
        <v>0</v>
      </c>
      <c r="BEC37" s="56">
        <v>0</v>
      </c>
      <c r="BED37" s="56">
        <v>0</v>
      </c>
      <c r="BEE37" s="56">
        <v>0</v>
      </c>
      <c r="BEF37" s="56">
        <v>0</v>
      </c>
      <c r="BEG37" s="56">
        <v>0</v>
      </c>
      <c r="BEH37" s="56">
        <v>0</v>
      </c>
      <c r="BEI37" s="56">
        <v>0</v>
      </c>
      <c r="BEJ37" s="55">
        <v>0</v>
      </c>
      <c r="BEK37" s="55">
        <v>0</v>
      </c>
      <c r="BEL37" s="55">
        <v>0</v>
      </c>
      <c r="BEM37" s="55">
        <v>0</v>
      </c>
      <c r="BEN37" s="55">
        <v>0</v>
      </c>
      <c r="BEO37" s="55">
        <v>0</v>
      </c>
      <c r="BEP37" s="55">
        <v>0</v>
      </c>
      <c r="BEQ37" s="55">
        <v>0</v>
      </c>
      <c r="BER37" s="55">
        <v>0</v>
      </c>
      <c r="BES37" s="55">
        <v>0</v>
      </c>
      <c r="BET37" s="57">
        <v>0</v>
      </c>
      <c r="BEU37" s="56">
        <v>13884.96</v>
      </c>
      <c r="BEV37" s="56">
        <v>14674.940720683349</v>
      </c>
      <c r="BEW37" s="56">
        <v>15509.867162423972</v>
      </c>
      <c r="BEX37" s="56">
        <v>16392.296498819233</v>
      </c>
      <c r="BEY37" s="56">
        <v>3913.3962676195042</v>
      </c>
      <c r="BEZ37" s="56">
        <v>3102.0358490694084</v>
      </c>
      <c r="BFA37" s="56">
        <v>2185.683511681139</v>
      </c>
      <c r="BFB37" s="56">
        <v>1155.0186665318347</v>
      </c>
      <c r="BFC37" s="56">
        <v>0</v>
      </c>
      <c r="BFD37" s="56">
        <v>0</v>
      </c>
      <c r="BFE37" s="56">
        <v>0</v>
      </c>
      <c r="BFF37" s="56">
        <v>0</v>
      </c>
      <c r="BFG37" s="56">
        <v>0</v>
      </c>
      <c r="BFH37" s="56">
        <v>0</v>
      </c>
      <c r="BFI37" s="56">
        <v>0</v>
      </c>
      <c r="BFJ37" s="56">
        <v>0</v>
      </c>
      <c r="BFK37" s="56">
        <v>0</v>
      </c>
      <c r="BFL37" s="56">
        <v>0</v>
      </c>
      <c r="BFM37" s="56">
        <v>0</v>
      </c>
      <c r="BFN37" s="56">
        <v>0</v>
      </c>
      <c r="BFO37" s="56">
        <v>0</v>
      </c>
      <c r="BFP37" s="56">
        <v>0</v>
      </c>
      <c r="BFQ37" s="56">
        <v>0</v>
      </c>
      <c r="BFR37" s="56">
        <v>0</v>
      </c>
      <c r="BFS37" s="56">
        <v>0</v>
      </c>
      <c r="BFT37" s="56">
        <v>0</v>
      </c>
      <c r="BFU37" s="56">
        <v>15042.04</v>
      </c>
      <c r="BFV37" s="56">
        <v>15552.021817895613</v>
      </c>
      <c r="BFW37" s="56">
        <v>16079.293940469588</v>
      </c>
      <c r="BFX37" s="56">
        <v>16624.442574181412</v>
      </c>
      <c r="BFY37" s="56">
        <v>3882.4825524926637</v>
      </c>
      <c r="BFZ37" s="56">
        <v>3010.5850019660706</v>
      </c>
      <c r="BGA37" s="56">
        <v>2075.1034494082646</v>
      </c>
      <c r="BGB37" s="56">
        <v>1072.7286365276177</v>
      </c>
      <c r="BGC37" s="56">
        <v>0</v>
      </c>
      <c r="BGD37" s="56">
        <v>0</v>
      </c>
      <c r="BGE37" s="56">
        <v>0</v>
      </c>
      <c r="BGF37" s="56">
        <v>0</v>
      </c>
      <c r="BGG37" s="56">
        <v>0</v>
      </c>
      <c r="BGH37" s="56">
        <v>0</v>
      </c>
      <c r="BGI37" s="56">
        <v>0</v>
      </c>
      <c r="BGJ37" s="56">
        <v>0</v>
      </c>
      <c r="BGK37" s="56">
        <v>0</v>
      </c>
      <c r="BGL37" s="56">
        <v>0</v>
      </c>
      <c r="BGM37" s="56">
        <v>0</v>
      </c>
      <c r="BGN37" s="56">
        <v>0</v>
      </c>
      <c r="BGO37" s="56">
        <v>0</v>
      </c>
      <c r="BGP37" s="56">
        <v>0</v>
      </c>
      <c r="BGQ37" s="56">
        <v>0</v>
      </c>
      <c r="BGR37" s="56">
        <v>0</v>
      </c>
      <c r="BGS37" s="56">
        <v>0</v>
      </c>
      <c r="BGT37" s="56">
        <v>0</v>
      </c>
      <c r="BGU37" s="57">
        <v>0.25</v>
      </c>
      <c r="BGV37" s="56">
        <v>527.52</v>
      </c>
      <c r="BGW37" s="56">
        <v>557.53309544823173</v>
      </c>
      <c r="BGX37" s="56">
        <v>589.25377714605531</v>
      </c>
      <c r="BGY37" s="56">
        <v>622.77919771156121</v>
      </c>
      <c r="BGZ37" s="56">
        <v>148.67848370428439</v>
      </c>
      <c r="BHA37" s="56">
        <v>88.389845078834952</v>
      </c>
      <c r="BHB37" s="56">
        <v>62.279172900860019</v>
      </c>
      <c r="BHC37" s="56">
        <v>32.911264074700597</v>
      </c>
      <c r="BHD37" s="56">
        <v>0</v>
      </c>
      <c r="BHE37" s="56">
        <v>0</v>
      </c>
      <c r="BHF37" s="56">
        <v>0</v>
      </c>
      <c r="BHG37" s="56">
        <v>0</v>
      </c>
      <c r="BHH37" s="56">
        <v>0</v>
      </c>
      <c r="BHI37" s="56">
        <v>0</v>
      </c>
      <c r="BHJ37" s="56">
        <v>0</v>
      </c>
      <c r="BHK37" s="59">
        <v>0</v>
      </c>
      <c r="BHL37" s="56">
        <v>0</v>
      </c>
      <c r="BHM37" s="56">
        <v>0</v>
      </c>
      <c r="BHN37" s="56">
        <v>0</v>
      </c>
      <c r="BHO37" s="56">
        <v>0</v>
      </c>
      <c r="BHP37" s="56">
        <v>0</v>
      </c>
      <c r="BHQ37" s="56">
        <v>0</v>
      </c>
      <c r="BHR37" s="56">
        <v>0</v>
      </c>
      <c r="BHS37" s="56">
        <v>0</v>
      </c>
      <c r="BHT37" s="56">
        <v>0</v>
      </c>
      <c r="BHU37" s="56">
        <v>0</v>
      </c>
      <c r="BHV37" s="56">
        <v>571.48</v>
      </c>
      <c r="BHW37" s="56">
        <v>590.85532470934697</v>
      </c>
      <c r="BHX37" s="56">
        <v>610.88754591129668</v>
      </c>
      <c r="BHY37" s="56">
        <v>631.59893487141323</v>
      </c>
      <c r="BHZ37" s="56">
        <v>147.50400405121292</v>
      </c>
      <c r="BIA37" s="59">
        <v>85.78403179972112</v>
      </c>
      <c r="BIB37" s="56">
        <v>59.128289078534294</v>
      </c>
      <c r="BIC37" s="56">
        <v>30.566480404393424</v>
      </c>
      <c r="BID37" s="56">
        <v>0</v>
      </c>
      <c r="BIE37" s="56">
        <v>0</v>
      </c>
      <c r="BIF37" s="56">
        <v>0</v>
      </c>
      <c r="BIG37" s="56">
        <v>0</v>
      </c>
      <c r="BIH37" s="56">
        <v>0</v>
      </c>
      <c r="BII37" s="56">
        <v>0</v>
      </c>
      <c r="BIJ37" s="56">
        <v>0</v>
      </c>
      <c r="BIK37" s="59">
        <v>0</v>
      </c>
      <c r="BIL37" s="56">
        <v>0</v>
      </c>
      <c r="BIM37" s="56">
        <v>0</v>
      </c>
      <c r="BIN37" s="56">
        <v>0</v>
      </c>
      <c r="BIO37" s="56">
        <v>0</v>
      </c>
      <c r="BIP37" s="56">
        <v>0</v>
      </c>
      <c r="BIQ37" s="56">
        <v>0</v>
      </c>
      <c r="BIR37" s="56">
        <v>0</v>
      </c>
      <c r="BIS37" s="56">
        <v>0</v>
      </c>
      <c r="BIT37" s="56">
        <v>0</v>
      </c>
      <c r="BIU37" s="56">
        <v>0</v>
      </c>
      <c r="BIV37" s="61">
        <v>0.9</v>
      </c>
      <c r="BIW37" s="83">
        <v>0.7</v>
      </c>
      <c r="BIX37" s="61">
        <f t="shared" si="15"/>
        <v>0.71400000000000008</v>
      </c>
      <c r="BIY37" s="61">
        <f t="shared" si="15"/>
        <v>0.71400000000000008</v>
      </c>
      <c r="BIZ37" s="61">
        <v>0.1</v>
      </c>
      <c r="BJA37" s="61">
        <v>0.1</v>
      </c>
      <c r="BJB37" s="61">
        <v>0.8</v>
      </c>
      <c r="BJC37" s="61">
        <v>0.8</v>
      </c>
      <c r="BJD37" s="61">
        <v>0.8</v>
      </c>
      <c r="BJE37" s="61">
        <v>0.8</v>
      </c>
      <c r="BJF37" s="61">
        <v>1</v>
      </c>
      <c r="BJG37" s="61">
        <v>1</v>
      </c>
      <c r="BJH37" s="61">
        <f t="shared" si="16"/>
        <v>9</v>
      </c>
      <c r="BJI37" s="61">
        <f t="shared" si="16"/>
        <v>10.67</v>
      </c>
      <c r="BJJ37" s="62">
        <v>0.3</v>
      </c>
      <c r="BJK37" s="62">
        <v>0.3</v>
      </c>
      <c r="BJL37" s="46">
        <f t="shared" si="17"/>
        <v>1.69</v>
      </c>
      <c r="BJM37" s="46">
        <f t="shared" si="17"/>
        <v>1.5649999999999999</v>
      </c>
      <c r="BJN37" s="46">
        <f t="shared" si="17"/>
        <v>1.423</v>
      </c>
      <c r="BJO37" s="46">
        <v>1.5</v>
      </c>
      <c r="BJP37" s="61">
        <f t="shared" si="1"/>
        <v>0.65</v>
      </c>
      <c r="BJQ37" s="61">
        <f t="shared" si="1"/>
        <v>0.65</v>
      </c>
      <c r="BJR37" s="61">
        <v>0.69</v>
      </c>
      <c r="BJS37" s="61">
        <v>0.69</v>
      </c>
      <c r="BJT37" s="61">
        <v>48.83</v>
      </c>
      <c r="BJU37" s="61">
        <v>48.83</v>
      </c>
      <c r="BJV37" s="61">
        <f t="shared" si="18"/>
        <v>73.245000000000005</v>
      </c>
      <c r="BJW37" s="61">
        <f t="shared" si="18"/>
        <v>73.245000000000005</v>
      </c>
      <c r="BJX37" s="61">
        <v>4</v>
      </c>
      <c r="BJY37" s="61">
        <v>4</v>
      </c>
      <c r="BJZ37" s="63">
        <v>914948.65439999977</v>
      </c>
      <c r="BKA37" s="63">
        <v>967004.38933846354</v>
      </c>
      <c r="BKB37" s="63">
        <v>1022021.8200255929</v>
      </c>
      <c r="BKC37" s="63">
        <v>1080169.4512710504</v>
      </c>
      <c r="BKD37" s="63">
        <v>1141625.3749161486</v>
      </c>
      <c r="BKE37" s="63">
        <v>1206577.8152851996</v>
      </c>
      <c r="BKF37" s="63">
        <v>1275225.7056701586</v>
      </c>
      <c r="BKG37" s="63">
        <v>1347779.2976141933</v>
      </c>
      <c r="BKH37" s="63">
        <v>1424460.804860261</v>
      </c>
      <c r="BKI37" s="63">
        <v>1505505.0839369525</v>
      </c>
      <c r="BKJ37" s="63">
        <v>1591160.3534660658</v>
      </c>
      <c r="BKK37" s="63">
        <v>1681688.9543949771</v>
      </c>
      <c r="BKL37" s="63">
        <v>1777368.1534822036</v>
      </c>
      <c r="BKM37" s="63">
        <v>1878490.9924970441</v>
      </c>
      <c r="BKN37" s="63">
        <v>1985367.1857341868</v>
      </c>
      <c r="BKO37" s="63">
        <v>2098324.0685921405</v>
      </c>
      <c r="BKP37" s="63">
        <v>2217707.600120761</v>
      </c>
      <c r="BKQ37" s="63">
        <v>2343883.4226084268</v>
      </c>
      <c r="BKR37" s="63">
        <v>2477237.9814541102</v>
      </c>
      <c r="BKS37" s="63">
        <v>2618179.7087542457</v>
      </c>
      <c r="BKT37" s="63">
        <v>2767140.2742294213</v>
      </c>
      <c r="BKU37" s="63">
        <v>2924575.9073221837</v>
      </c>
      <c r="BKV37" s="63">
        <v>3090968.7945151995</v>
      </c>
      <c r="BKW37" s="63">
        <v>3266828.5561494329</v>
      </c>
      <c r="BKX37" s="63">
        <v>3452693.8072654516</v>
      </c>
      <c r="BKY37" s="63">
        <v>3649133.8072483474</v>
      </c>
      <c r="BKZ37" s="64">
        <v>913979.11004400009</v>
      </c>
      <c r="BLA37" s="64">
        <v>944966.44474453619</v>
      </c>
      <c r="BLB37" s="64">
        <v>977004.36681768403</v>
      </c>
      <c r="BLC37" s="64">
        <v>1010128.495132835</v>
      </c>
      <c r="BLD37" s="64">
        <v>1044375.6561732261</v>
      </c>
      <c r="BLE37" s="64">
        <v>1079783.9249785971</v>
      </c>
      <c r="BLF37" s="64">
        <v>1116392.6674759609</v>
      </c>
      <c r="BLG37" s="64">
        <v>1154242.5842455428</v>
      </c>
      <c r="BLH37" s="64">
        <v>1193375.7557705534</v>
      </c>
      <c r="BLI37" s="64">
        <v>1233835.6892210972</v>
      </c>
      <c r="BLJ37" s="64">
        <v>1275667.3668242323</v>
      </c>
      <c r="BLK37" s="64">
        <v>1318917.2958739575</v>
      </c>
      <c r="BLL37" s="64">
        <v>1363633.5604367272</v>
      </c>
      <c r="BLM37" s="64">
        <v>1409865.8748099764</v>
      </c>
      <c r="BLN37" s="64">
        <v>1457665.638793092</v>
      </c>
      <c r="BLO37" s="64">
        <v>1507085.9948322773</v>
      </c>
      <c r="BLP37" s="64">
        <v>1558181.8871028458</v>
      </c>
      <c r="BLQ37" s="64">
        <v>1611010.1225946227</v>
      </c>
      <c r="BLR37" s="64">
        <v>1665629.434268374</v>
      </c>
      <c r="BLS37" s="64">
        <v>1722100.5463534785</v>
      </c>
      <c r="BLT37" s="64">
        <v>1780486.2418594321</v>
      </c>
      <c r="BLU37" s="64">
        <v>1840851.4323762504</v>
      </c>
      <c r="BLV37" s="64">
        <v>1903263.2302413657</v>
      </c>
      <c r="BLW37" s="64">
        <v>1967791.0231532555</v>
      </c>
      <c r="BLX37" s="64">
        <v>2034506.5513147525</v>
      </c>
      <c r="BLY37" s="64">
        <v>2103483.9871918033</v>
      </c>
      <c r="BLZ37" s="65">
        <v>256873.52907216002</v>
      </c>
      <c r="BMA37" s="65">
        <v>271488.27305564284</v>
      </c>
      <c r="BMB37" s="65">
        <v>286934.51860518532</v>
      </c>
      <c r="BMC37" s="65">
        <v>303259.57375814609</v>
      </c>
      <c r="BMD37" s="65">
        <v>320513.43812877341</v>
      </c>
      <c r="BME37" s="65">
        <v>338748.95604468143</v>
      </c>
      <c r="BMF37" s="65">
        <v>358021.97839598166</v>
      </c>
      <c r="BMG37" s="65">
        <v>378391.53369277302</v>
      </c>
      <c r="BMH37" s="65">
        <v>399920.00885489775</v>
      </c>
      <c r="BMI37" s="65">
        <v>422673.34028767707</v>
      </c>
      <c r="BMJ37" s="65">
        <v>446721.21582884522</v>
      </c>
      <c r="BMK37" s="65">
        <v>472137.28818519437</v>
      </c>
      <c r="BML37" s="65">
        <v>498999.40051263518</v>
      </c>
      <c r="BMM37" s="65">
        <v>527389.8248305684</v>
      </c>
      <c r="BMN37" s="65">
        <v>557395.51400077261</v>
      </c>
      <c r="BMO37" s="65">
        <v>589108.36804255564</v>
      </c>
      <c r="BMP37" s="65">
        <v>622625.51559982996</v>
      </c>
      <c r="BMQ37" s="65">
        <v>658049.61142217263</v>
      </c>
      <c r="BMR37" s="65">
        <v>695489.15077098517</v>
      </c>
      <c r="BMS37" s="65">
        <v>735058.80171369668</v>
      </c>
      <c r="BMT37" s="65">
        <v>776879.75632375141</v>
      </c>
      <c r="BMU37" s="65">
        <v>821080.10186201299</v>
      </c>
      <c r="BMV37" s="65">
        <v>867795.21307642851</v>
      </c>
      <c r="BMW37" s="65">
        <v>917168.16682146501</v>
      </c>
      <c r="BMX37" s="65">
        <v>969350.18026719673</v>
      </c>
      <c r="BMY37" s="65">
        <v>1024501.0740401724</v>
      </c>
      <c r="BMZ37" s="65">
        <v>278279.65649484005</v>
      </c>
      <c r="BNA37" s="65">
        <v>287714.38510230323</v>
      </c>
      <c r="BNB37" s="65">
        <v>297468.98654926062</v>
      </c>
      <c r="BNC37" s="65">
        <v>307554.30572990084</v>
      </c>
      <c r="BND37" s="65">
        <v>317981.55522117717</v>
      </c>
      <c r="BNE37" s="65">
        <v>328762.32774863817</v>
      </c>
      <c r="BNF37" s="65">
        <v>339908.60907489737</v>
      </c>
      <c r="BNG37" s="65">
        <v>351432.79132506991</v>
      </c>
      <c r="BNH37" s="65">
        <v>363347.6867639923</v>
      </c>
      <c r="BNI37" s="65">
        <v>375666.54204054165</v>
      </c>
      <c r="BNJ37" s="65">
        <v>388403.05291489075</v>
      </c>
      <c r="BNK37" s="65">
        <v>401571.37948507286</v>
      </c>
      <c r="BNL37" s="65">
        <v>415186.16192978417</v>
      </c>
      <c r="BNM37" s="65">
        <v>429262.53678492707</v>
      </c>
      <c r="BNN37" s="65">
        <v>443816.15377198858</v>
      </c>
      <c r="BNO37" s="65">
        <v>458863.19319696538</v>
      </c>
      <c r="BNP37" s="65">
        <v>474420.3839391768</v>
      </c>
      <c r="BNQ37" s="65">
        <v>490505.02204996732</v>
      </c>
      <c r="BNR37" s="65">
        <v>507134.98998197453</v>
      </c>
      <c r="BNS37" s="65">
        <v>524328.77647034172</v>
      </c>
      <c r="BNT37" s="65">
        <v>542105.49708797922</v>
      </c>
      <c r="BNU37" s="65">
        <v>560484.91549772501</v>
      </c>
      <c r="BNV37" s="65">
        <v>579487.46542503522</v>
      </c>
      <c r="BNW37" s="65">
        <v>599134.27337563096</v>
      </c>
      <c r="BNX37" s="65">
        <v>619447.18212335871</v>
      </c>
      <c r="BNY37" s="65">
        <v>640448.77499437798</v>
      </c>
      <c r="BNZ37" s="66">
        <v>61904.705664000001</v>
      </c>
      <c r="BOA37" s="66">
        <v>65426.755709094643</v>
      </c>
      <c r="BOB37" s="66">
        <v>69149.191756951041</v>
      </c>
      <c r="BOC37" s="66">
        <v>73083.414710335666</v>
      </c>
      <c r="BOD37" s="66">
        <v>77241.474123029067</v>
      </c>
      <c r="BOE37" s="66">
        <v>81636.105104634684</v>
      </c>
      <c r="BOF37" s="66">
        <v>86280.767325076144</v>
      </c>
      <c r="BOG37" s="66">
        <v>91189.686238243783</v>
      </c>
      <c r="BOH37" s="66">
        <v>96377.896651048461</v>
      </c>
      <c r="BOI37" s="66">
        <v>101861.28877132398</v>
      </c>
      <c r="BOJ37" s="66">
        <v>107656.65687561131</v>
      </c>
      <c r="BOK37" s="66">
        <v>113781.75074588212</v>
      </c>
      <c r="BOL37" s="66">
        <v>120255.33003273964</v>
      </c>
      <c r="BOM37" s="66">
        <v>127097.22171159775</v>
      </c>
      <c r="BON37" s="66">
        <v>134328.38080781262</v>
      </c>
      <c r="BOO37" s="66">
        <v>141970.95457675276</v>
      </c>
      <c r="BOP37" s="66">
        <v>150048.35033537549</v>
      </c>
      <c r="BOQ37" s="66">
        <v>158585.3071530608</v>
      </c>
      <c r="BOR37" s="66">
        <v>167607.97162127428</v>
      </c>
      <c r="BOS37" s="66">
        <v>177143.97793412278</v>
      </c>
      <c r="BOT37" s="66">
        <v>187222.53252506963</v>
      </c>
      <c r="BOU37" s="66">
        <v>197874.50351903119</v>
      </c>
      <c r="BOV37" s="66">
        <v>209132.51527382372</v>
      </c>
      <c r="BOW37" s="66">
        <v>221031.0483005186</v>
      </c>
      <c r="BOX37" s="66">
        <v>233606.54486873627</v>
      </c>
      <c r="BOY37" s="66">
        <v>246897.52062032302</v>
      </c>
      <c r="BOZ37" s="65">
        <v>67063.431135999999</v>
      </c>
      <c r="BPA37" s="65">
        <v>69337.134072905799</v>
      </c>
      <c r="BPB37" s="65">
        <v>71687.924104189617</v>
      </c>
      <c r="BPC37" s="65">
        <v>74118.414772730408</v>
      </c>
      <c r="BPD37" s="65">
        <v>76631.308230355717</v>
      </c>
      <c r="BPE37" s="65">
        <v>79229.398242018739</v>
      </c>
      <c r="BPF37" s="65">
        <v>81915.573291828492</v>
      </c>
      <c r="BPG37" s="65">
        <v>84692.819794385869</v>
      </c>
      <c r="BPH37" s="65">
        <v>87564.225414996254</v>
      </c>
      <c r="BPI37" s="65">
        <v>90532.982502449886</v>
      </c>
      <c r="BPJ37" s="65">
        <v>93602.391638186178</v>
      </c>
      <c r="BPK37" s="65">
        <v>96775.865305788408</v>
      </c>
      <c r="BPL37" s="65">
        <v>100056.93168488771</v>
      </c>
      <c r="BPM37" s="65">
        <v>103449.23857369508</v>
      </c>
      <c r="BPN37" s="65">
        <v>106956.55744452178</v>
      </c>
      <c r="BPO37" s="65">
        <v>110582.78763679715</v>
      </c>
      <c r="BPP37" s="65">
        <v>114331.96069224563</v>
      </c>
      <c r="BPQ37" s="65">
        <v>118208.24483704256</v>
      </c>
      <c r="BPR37" s="65">
        <v>122215.9496159319</v>
      </c>
      <c r="BPS37" s="65">
        <v>126359.53068345807</v>
      </c>
      <c r="BPT37" s="65">
        <v>130643.59475763858</v>
      </c>
      <c r="BPU37" s="65">
        <v>135072.90474158479</v>
      </c>
      <c r="BPV37" s="65">
        <v>139652.38501876491</v>
      </c>
      <c r="BPW37" s="65">
        <v>144387.12692779637</v>
      </c>
      <c r="BPX37" s="65">
        <v>149282.39442285436</v>
      </c>
      <c r="BPY37" s="65">
        <v>154343.62992598937</v>
      </c>
      <c r="BPZ37" s="66">
        <v>71673.112680981823</v>
      </c>
      <c r="BQA37" s="66">
        <v>76508.442707711729</v>
      </c>
      <c r="BQB37" s="66">
        <v>81669.9817630834</v>
      </c>
      <c r="BQC37" s="66">
        <v>87179.737099917082</v>
      </c>
      <c r="BQD37" s="66">
        <v>93061.200660707895</v>
      </c>
      <c r="BQE37" s="66">
        <v>99339.449240215428</v>
      </c>
      <c r="BQF37" s="66">
        <v>106041.25140538751</v>
      </c>
      <c r="BQG37" s="66">
        <v>113195.18162849243</v>
      </c>
      <c r="BQH37" s="66">
        <v>120831.74212008988</v>
      </c>
      <c r="BQI37" s="66">
        <v>128983.49288129811</v>
      </c>
      <c r="BQJ37" s="66">
        <v>137685.19052986323</v>
      </c>
      <c r="BQK37" s="66">
        <v>146973.93649194183</v>
      </c>
      <c r="BQL37" s="66">
        <v>156889.3351914426</v>
      </c>
      <c r="BQM37" s="66">
        <v>167473.66291139901</v>
      </c>
      <c r="BQN37" s="66">
        <v>178772.04804734699</v>
      </c>
      <c r="BQO37" s="66">
        <v>190832.66352125409</v>
      </c>
      <c r="BQP37" s="66">
        <v>203706.93217639529</v>
      </c>
      <c r="BQQ37" s="66">
        <v>217449.74602891717</v>
      </c>
      <c r="BQR37" s="66">
        <v>232119.70031091402</v>
      </c>
      <c r="BQS37" s="66">
        <v>247779.34330290486</v>
      </c>
      <c r="BQT37" s="66">
        <v>264495.44302092172</v>
      </c>
      <c r="BQU37" s="66">
        <v>282339.27189528354</v>
      </c>
      <c r="BQV37" s="66">
        <v>301386.91065483994</v>
      </c>
      <c r="BQW37" s="66">
        <v>321719.57271235652</v>
      </c>
      <c r="BQX37" s="66">
        <v>343423.95043412317</v>
      </c>
      <c r="BQY37" s="66">
        <v>366592.58477017528</v>
      </c>
      <c r="BQZ37" s="65">
        <v>77645.872071063641</v>
      </c>
      <c r="BRA37" s="65">
        <v>81081.143214876472</v>
      </c>
      <c r="BRB37" s="65">
        <v>84668.400388554641</v>
      </c>
      <c r="BRC37" s="65">
        <v>88414.367880315069</v>
      </c>
      <c r="BRD37" s="65">
        <v>92326.067479744132</v>
      </c>
      <c r="BRE37" s="65">
        <v>96410.831640092554</v>
      </c>
      <c r="BRF37" s="65">
        <v>100676.31722290741</v>
      </c>
      <c r="BRG37" s="65">
        <v>105130.51985076464</v>
      </c>
      <c r="BRH37" s="65">
        <v>109781.78889500746</v>
      </c>
      <c r="BRI37" s="65">
        <v>114638.8431265835</v>
      </c>
      <c r="BRJ37" s="65">
        <v>119710.78705931963</v>
      </c>
      <c r="BRK37" s="65">
        <v>125007.12801626869</v>
      </c>
      <c r="BRL37" s="65">
        <v>130537.79395111933</v>
      </c>
      <c r="BRM37" s="65">
        <v>136313.15205807507</v>
      </c>
      <c r="BRN37" s="65">
        <v>142344.02820508648</v>
      </c>
      <c r="BRO37" s="65">
        <v>148641.72722686414</v>
      </c>
      <c r="BRP37" s="65">
        <v>155218.05411571165</v>
      </c>
      <c r="BRQ37" s="65">
        <v>162085.33614989973</v>
      </c>
      <c r="BRR37" s="65">
        <v>169256.44600106284</v>
      </c>
      <c r="BRS37" s="65">
        <v>176744.8258639306</v>
      </c>
      <c r="BRT37" s="65">
        <v>184564.51265362743</v>
      </c>
      <c r="BRU37" s="65">
        <v>192730.16431777002</v>
      </c>
      <c r="BRV37" s="65">
        <v>201257.0873126871</v>
      </c>
      <c r="BRW37" s="65">
        <v>210161.26529526329</v>
      </c>
      <c r="BRX37" s="65">
        <v>219459.38908419124</v>
      </c>
      <c r="BRY37" s="65">
        <v>229168.88794679302</v>
      </c>
      <c r="BRZ37" s="64">
        <v>914948.65439999977</v>
      </c>
      <c r="BSA37" s="64">
        <v>967004.38933846354</v>
      </c>
      <c r="BSB37" s="64">
        <v>1022021.8200255929</v>
      </c>
      <c r="BSC37" s="64">
        <v>1080169.4512710504</v>
      </c>
      <c r="BSD37" s="64">
        <v>617999.86962127511</v>
      </c>
      <c r="BSE37" s="64">
        <v>550199.48377005092</v>
      </c>
      <c r="BSF37" s="64">
        <v>472683.66156840557</v>
      </c>
      <c r="BSG37" s="64">
        <v>384566.35958591633</v>
      </c>
      <c r="BSH37" s="64">
        <v>0</v>
      </c>
      <c r="BSI37" s="64">
        <v>0</v>
      </c>
      <c r="BSJ37" s="64">
        <v>0</v>
      </c>
      <c r="BSK37" s="64">
        <v>0</v>
      </c>
      <c r="BSL37" s="64">
        <v>0</v>
      </c>
      <c r="BSM37" s="64">
        <v>0</v>
      </c>
      <c r="BSN37" s="64">
        <v>0</v>
      </c>
      <c r="BSO37" s="64">
        <v>0</v>
      </c>
      <c r="BSP37" s="64">
        <v>0</v>
      </c>
      <c r="BSQ37" s="64">
        <v>0</v>
      </c>
      <c r="BSR37" s="64">
        <v>0</v>
      </c>
      <c r="BSS37" s="64">
        <v>0</v>
      </c>
      <c r="BST37" s="64">
        <v>0</v>
      </c>
      <c r="BSU37" s="64">
        <v>0</v>
      </c>
      <c r="BSV37" s="64">
        <v>0</v>
      </c>
      <c r="BSW37" s="64">
        <v>0</v>
      </c>
      <c r="BSX37" s="64">
        <v>0</v>
      </c>
      <c r="BSY37" s="64">
        <v>0</v>
      </c>
      <c r="BSZ37" s="64">
        <v>913979.11004400009</v>
      </c>
      <c r="BTA37" s="64">
        <v>944966.44474453619</v>
      </c>
      <c r="BTB37" s="64">
        <v>977004.36681768403</v>
      </c>
      <c r="BTC37" s="64">
        <v>1010128.495132835</v>
      </c>
      <c r="BTD37" s="63">
        <v>804865.50569083274</v>
      </c>
      <c r="BTE37" s="63">
        <v>678104.30488655902</v>
      </c>
      <c r="BTF37" s="63">
        <v>541822.5746149997</v>
      </c>
      <c r="BTG37" s="63">
        <v>395520.45886813937</v>
      </c>
      <c r="BTH37" s="63">
        <v>0</v>
      </c>
      <c r="BTI37" s="63">
        <v>0</v>
      </c>
      <c r="BTJ37" s="63">
        <v>0</v>
      </c>
      <c r="BTK37" s="63">
        <v>0</v>
      </c>
      <c r="BTL37" s="63">
        <v>0</v>
      </c>
      <c r="BTM37" s="63">
        <v>0</v>
      </c>
      <c r="BTN37" s="63">
        <v>0</v>
      </c>
      <c r="BTO37" s="63">
        <v>0</v>
      </c>
      <c r="BTP37" s="63">
        <v>0</v>
      </c>
      <c r="BTQ37" s="63">
        <v>0</v>
      </c>
      <c r="BTR37" s="63">
        <v>0</v>
      </c>
      <c r="BTS37" s="63">
        <v>0</v>
      </c>
      <c r="BTT37" s="63">
        <v>0</v>
      </c>
      <c r="BTU37" s="63">
        <v>0</v>
      </c>
      <c r="BTV37" s="63">
        <v>0</v>
      </c>
      <c r="BTW37" s="63">
        <v>0</v>
      </c>
      <c r="BTX37" s="63">
        <v>0</v>
      </c>
      <c r="BTY37" s="63">
        <v>0</v>
      </c>
      <c r="BTZ37" s="63">
        <v>256873.52907216002</v>
      </c>
      <c r="BUA37" s="63">
        <v>271488.2730556429</v>
      </c>
      <c r="BUB37" s="63">
        <v>286934.51860518532</v>
      </c>
      <c r="BUC37" s="63">
        <v>303259.57375814609</v>
      </c>
      <c r="BUD37" s="77">
        <v>256410.75050301873</v>
      </c>
      <c r="BUE37" s="77">
        <v>203249.3736268089</v>
      </c>
      <c r="BUF37" s="77">
        <v>143208.79135839269</v>
      </c>
      <c r="BUG37" s="77">
        <v>75678.306738554602</v>
      </c>
      <c r="BUH37" s="77">
        <v>0</v>
      </c>
      <c r="BUI37" s="63">
        <v>0</v>
      </c>
      <c r="BUJ37" s="63">
        <v>0</v>
      </c>
      <c r="BUK37" s="63">
        <v>0</v>
      </c>
      <c r="BUL37" s="63">
        <v>0</v>
      </c>
      <c r="BUM37" s="63">
        <v>0</v>
      </c>
      <c r="BUN37" s="63">
        <v>0</v>
      </c>
      <c r="BUO37" s="63">
        <v>0</v>
      </c>
      <c r="BUP37" s="63">
        <v>0</v>
      </c>
      <c r="BUQ37" s="63">
        <v>0</v>
      </c>
      <c r="BUR37" s="63">
        <v>0</v>
      </c>
      <c r="BUS37" s="63">
        <v>0</v>
      </c>
      <c r="BUT37" s="63">
        <v>0</v>
      </c>
      <c r="BUU37" s="63">
        <v>0</v>
      </c>
      <c r="BUV37" s="63">
        <v>0</v>
      </c>
      <c r="BUW37" s="63">
        <v>0</v>
      </c>
      <c r="BUX37" s="63">
        <v>0</v>
      </c>
      <c r="BUY37" s="63">
        <v>0</v>
      </c>
      <c r="BUZ37" s="63">
        <v>278279.65649484011</v>
      </c>
      <c r="BVA37" s="63">
        <v>287714.38510230323</v>
      </c>
      <c r="BVB37" s="63">
        <v>297468.98654926062</v>
      </c>
      <c r="BVC37" s="63">
        <v>307554.30572990089</v>
      </c>
      <c r="BVD37" s="77">
        <v>254385.24417694175</v>
      </c>
      <c r="BVE37" s="77">
        <v>197257.39664918289</v>
      </c>
      <c r="BVF37" s="77">
        <v>135963.44362995896</v>
      </c>
      <c r="BVG37" s="77">
        <v>70286.558265013984</v>
      </c>
      <c r="BVH37" s="77">
        <v>0</v>
      </c>
      <c r="BVI37" s="63">
        <v>0</v>
      </c>
      <c r="BVJ37" s="63">
        <v>0</v>
      </c>
      <c r="BVK37" s="63">
        <v>0</v>
      </c>
      <c r="BVL37" s="63">
        <v>0</v>
      </c>
      <c r="BVM37" s="63">
        <v>0</v>
      </c>
      <c r="BVN37" s="63">
        <v>0</v>
      </c>
      <c r="BVO37" s="63">
        <v>0</v>
      </c>
      <c r="BVP37" s="63">
        <v>0</v>
      </c>
      <c r="BVQ37" s="63">
        <v>0</v>
      </c>
      <c r="BVR37" s="63">
        <v>0</v>
      </c>
      <c r="BVS37" s="63">
        <v>0</v>
      </c>
      <c r="BVT37" s="63">
        <v>0</v>
      </c>
      <c r="BVU37" s="63">
        <v>0</v>
      </c>
      <c r="BVV37" s="63">
        <v>0</v>
      </c>
      <c r="BVW37" s="63">
        <v>0</v>
      </c>
      <c r="BVX37" s="63">
        <v>0</v>
      </c>
      <c r="BVY37" s="63">
        <v>0</v>
      </c>
      <c r="BVZ37" s="66">
        <v>61904.705664000001</v>
      </c>
      <c r="BWA37" s="66">
        <v>65426.755709094643</v>
      </c>
      <c r="BWB37" s="66">
        <v>69149.191756951041</v>
      </c>
      <c r="BWC37" s="66">
        <v>73083.414710335666</v>
      </c>
      <c r="BWD37" s="66">
        <v>61793.179298423245</v>
      </c>
      <c r="BWE37" s="66">
        <v>48981.663062780804</v>
      </c>
      <c r="BWF37" s="66">
        <v>34512.306930030463</v>
      </c>
      <c r="BWG37" s="66">
        <v>18237.937247648759</v>
      </c>
      <c r="BWH37" s="66">
        <v>0</v>
      </c>
      <c r="BWI37" s="66">
        <v>0</v>
      </c>
      <c r="BWJ37" s="66">
        <v>0</v>
      </c>
      <c r="BWK37" s="66">
        <v>0</v>
      </c>
      <c r="BWL37" s="66">
        <v>0</v>
      </c>
      <c r="BWM37" s="66">
        <v>0</v>
      </c>
      <c r="BWN37" s="66">
        <v>0</v>
      </c>
      <c r="BWO37" s="66">
        <v>0</v>
      </c>
      <c r="BWP37" s="66">
        <v>0</v>
      </c>
      <c r="BWQ37" s="66">
        <v>0</v>
      </c>
      <c r="BWR37" s="66">
        <v>0</v>
      </c>
      <c r="BWS37" s="66">
        <v>0</v>
      </c>
      <c r="BWT37" s="66">
        <v>0</v>
      </c>
      <c r="BWU37" s="66">
        <v>0</v>
      </c>
      <c r="BWV37" s="66">
        <v>0</v>
      </c>
      <c r="BWW37" s="66">
        <v>0</v>
      </c>
      <c r="BWX37" s="66">
        <v>0</v>
      </c>
      <c r="BWY37" s="66">
        <v>0</v>
      </c>
      <c r="BWZ37" s="66">
        <v>67063.431135999999</v>
      </c>
      <c r="BXA37" s="66">
        <v>69337.134072905799</v>
      </c>
      <c r="BXB37" s="66">
        <v>71687.924104189617</v>
      </c>
      <c r="BXC37" s="66">
        <v>74118.414772730408</v>
      </c>
      <c r="BXD37" s="66">
        <v>61305.046584284573</v>
      </c>
      <c r="BXE37" s="66">
        <v>47537.638945211249</v>
      </c>
      <c r="BXF37" s="66">
        <v>32766.229316731402</v>
      </c>
      <c r="BXG37" s="66">
        <v>16938.563958877174</v>
      </c>
      <c r="BXH37" s="66">
        <v>0</v>
      </c>
      <c r="BXI37" s="66">
        <v>0</v>
      </c>
      <c r="BXJ37" s="66">
        <v>0</v>
      </c>
      <c r="BXK37" s="66">
        <v>0</v>
      </c>
      <c r="BXL37" s="66">
        <v>0</v>
      </c>
      <c r="BXM37" s="66">
        <v>0</v>
      </c>
      <c r="BXN37" s="66">
        <v>0</v>
      </c>
      <c r="BXO37" s="66">
        <v>0</v>
      </c>
      <c r="BXP37" s="66">
        <v>0</v>
      </c>
      <c r="BXQ37" s="66">
        <v>0</v>
      </c>
      <c r="BXR37" s="66">
        <v>0</v>
      </c>
      <c r="BXS37" s="66">
        <v>0</v>
      </c>
      <c r="BXT37" s="66">
        <v>0</v>
      </c>
      <c r="BXU37" s="66">
        <v>0</v>
      </c>
      <c r="BXV37" s="66">
        <v>0</v>
      </c>
      <c r="BXW37" s="66">
        <v>0</v>
      </c>
      <c r="BXX37" s="66">
        <v>0</v>
      </c>
      <c r="BXY37" s="66">
        <v>0</v>
      </c>
      <c r="BXZ37" s="66">
        <v>71673.112680981823</v>
      </c>
      <c r="BYA37" s="66">
        <v>76508.442707711729</v>
      </c>
      <c r="BYB37" s="66">
        <v>81669.9817630834</v>
      </c>
      <c r="BYC37" s="66">
        <v>87179.737099917082</v>
      </c>
      <c r="BYD37" s="66">
        <v>74448.960528566313</v>
      </c>
      <c r="BYE37" s="66">
        <v>59603.669544129261</v>
      </c>
      <c r="BYF37" s="66">
        <v>42416.500562155001</v>
      </c>
      <c r="BYG37" s="66">
        <v>22639.036325698489</v>
      </c>
      <c r="BYH37" s="66">
        <v>0</v>
      </c>
      <c r="BYI37" s="66">
        <v>0</v>
      </c>
      <c r="BYJ37" s="66">
        <v>0</v>
      </c>
      <c r="BYK37" s="66">
        <v>0</v>
      </c>
      <c r="BYL37" s="66">
        <v>0</v>
      </c>
      <c r="BYM37" s="66">
        <v>0</v>
      </c>
      <c r="BYN37" s="66">
        <v>0</v>
      </c>
      <c r="BYO37" s="66">
        <v>0</v>
      </c>
      <c r="BYP37" s="66">
        <v>0</v>
      </c>
      <c r="BYQ37" s="66">
        <v>0</v>
      </c>
      <c r="BYR37" s="66">
        <v>0</v>
      </c>
      <c r="BYS37" s="66">
        <v>0</v>
      </c>
      <c r="BYT37" s="66">
        <v>0</v>
      </c>
      <c r="BYU37" s="66">
        <v>0</v>
      </c>
      <c r="BYV37" s="66">
        <v>0</v>
      </c>
      <c r="BYW37" s="66">
        <v>0</v>
      </c>
      <c r="BYX37" s="66">
        <v>0</v>
      </c>
      <c r="BYY37" s="66">
        <v>0</v>
      </c>
      <c r="BYZ37" s="65">
        <v>77645.872071063641</v>
      </c>
      <c r="BZA37" s="65">
        <v>81081.143214876472</v>
      </c>
      <c r="BZB37" s="65">
        <v>84668.400388554641</v>
      </c>
      <c r="BZC37" s="65">
        <v>88414.367880315069</v>
      </c>
      <c r="BZD37" s="65">
        <v>73860.853983795299</v>
      </c>
      <c r="BZE37" s="65">
        <v>57846.498984055535</v>
      </c>
      <c r="BZF37" s="65">
        <v>40270.526889162968</v>
      </c>
      <c r="BZG37" s="65">
        <v>21026.10397015293</v>
      </c>
      <c r="BZH37" s="65">
        <v>0</v>
      </c>
      <c r="BZI37" s="65">
        <v>0</v>
      </c>
      <c r="BZJ37" s="65">
        <v>0</v>
      </c>
      <c r="BZK37" s="65">
        <v>0</v>
      </c>
      <c r="BZL37" s="65">
        <v>0</v>
      </c>
      <c r="BZM37" s="65">
        <v>0</v>
      </c>
      <c r="BZN37" s="65">
        <v>0</v>
      </c>
      <c r="BZO37" s="65">
        <v>0</v>
      </c>
      <c r="BZP37" s="65">
        <v>0</v>
      </c>
      <c r="BZQ37" s="65">
        <v>0</v>
      </c>
      <c r="BZR37" s="65">
        <v>0</v>
      </c>
      <c r="BZS37" s="65">
        <v>0</v>
      </c>
      <c r="BZT37" s="65">
        <v>0</v>
      </c>
      <c r="BZU37" s="65">
        <v>0</v>
      </c>
      <c r="BZV37" s="65">
        <v>0</v>
      </c>
      <c r="BZW37" s="65">
        <v>0</v>
      </c>
      <c r="BZX37" s="65">
        <v>0</v>
      </c>
      <c r="BZY37" s="65">
        <v>0</v>
      </c>
      <c r="BZZ37" s="64">
        <v>914948.65439999977</v>
      </c>
      <c r="CAA37" s="64">
        <v>967004.38933846354</v>
      </c>
      <c r="CAB37" s="64">
        <v>1022021.8200255929</v>
      </c>
      <c r="CAC37" s="64">
        <v>1080169.4512710504</v>
      </c>
      <c r="CAD37" s="66">
        <v>273990.08997987566</v>
      </c>
      <c r="CAE37" s="66">
        <v>289578.67566844786</v>
      </c>
      <c r="CAF37" s="66">
        <v>306054.16936083807</v>
      </c>
      <c r="CAG37" s="66">
        <v>323467.03142740641</v>
      </c>
      <c r="CAH37" s="66">
        <v>341870.59316646267</v>
      </c>
      <c r="CAI37" s="66">
        <v>361321.22014486854</v>
      </c>
      <c r="CAJ37" s="66">
        <v>381878.48483185581</v>
      </c>
      <c r="CAK37" s="66">
        <v>403605.34905479453</v>
      </c>
      <c r="CAL37" s="66">
        <v>426568.3568357288</v>
      </c>
      <c r="CAM37" s="66">
        <v>450837.83819929062</v>
      </c>
      <c r="CAN37" s="66">
        <v>476488.12457620486</v>
      </c>
      <c r="CAO37" s="66">
        <v>503597.77646211366</v>
      </c>
      <c r="CAP37" s="66">
        <v>532249.82402898266</v>
      </c>
      <c r="CAQ37" s="66">
        <v>562532.0214260224</v>
      </c>
      <c r="CAR37" s="66">
        <v>594537.11554898648</v>
      </c>
      <c r="CAS37" s="66">
        <v>628363.13010101893</v>
      </c>
      <c r="CAT37" s="66">
        <v>664113.66581506107</v>
      </c>
      <c r="CAU37" s="66">
        <v>701898.21775732399</v>
      </c>
      <c r="CAV37" s="66">
        <v>741832.51068364794</v>
      </c>
      <c r="CAW37" s="66">
        <v>784038.85347586393</v>
      </c>
      <c r="CAX37" s="66">
        <v>828646.51374370838</v>
      </c>
      <c r="CAY37" s="66">
        <v>875792.11373960332</v>
      </c>
      <c r="CAZ37" s="64">
        <v>913979.11004400009</v>
      </c>
      <c r="CBA37" s="64">
        <v>944966.44474453619</v>
      </c>
      <c r="CBB37" s="64">
        <v>977004.36681768403</v>
      </c>
      <c r="CBC37" s="64">
        <v>1010128.495132835</v>
      </c>
      <c r="CBD37" s="64">
        <v>250650.15748157422</v>
      </c>
      <c r="CBE37" s="64">
        <v>259148.14199486331</v>
      </c>
      <c r="CBF37" s="64">
        <v>267934.24019423057</v>
      </c>
      <c r="CBG37" s="64">
        <v>277018.22021893028</v>
      </c>
      <c r="CBH37" s="64">
        <v>286410.18138493283</v>
      </c>
      <c r="CBI37" s="64">
        <v>296120.56541306328</v>
      </c>
      <c r="CBJ37" s="64">
        <v>306160.16803781572</v>
      </c>
      <c r="CBK37" s="64">
        <v>316540.1510097498</v>
      </c>
      <c r="CBL37" s="64">
        <v>327272.05450481456</v>
      </c>
      <c r="CBM37" s="64">
        <v>338367.80995439435</v>
      </c>
      <c r="CBN37" s="64">
        <v>349839.75331034203</v>
      </c>
      <c r="CBO37" s="64">
        <v>361700.63875974657</v>
      </c>
      <c r="CBP37" s="64">
        <v>373963.65290468297</v>
      </c>
      <c r="CBQ37" s="64">
        <v>386642.42942270939</v>
      </c>
      <c r="CBR37" s="64">
        <v>399751.06422440975</v>
      </c>
      <c r="CBS37" s="64">
        <v>413304.13112483482</v>
      </c>
      <c r="CBT37" s="64">
        <v>427316.69804626366</v>
      </c>
      <c r="CBU37" s="64">
        <v>441804.34377030004</v>
      </c>
      <c r="CBV37" s="64">
        <v>456783.17525792774</v>
      </c>
      <c r="CBW37" s="64">
        <v>472269.84555678134</v>
      </c>
      <c r="CBX37" s="64">
        <v>488281.57231554057</v>
      </c>
      <c r="CBY37" s="64">
        <v>504836.15692603274</v>
      </c>
      <c r="CBZ37" s="67">
        <v>256873.52907216002</v>
      </c>
      <c r="CCA37" s="67">
        <v>271488.27305564284</v>
      </c>
      <c r="CCB37" s="67">
        <v>286934.51860518532</v>
      </c>
      <c r="CCC37" s="67">
        <v>303259.57375814609</v>
      </c>
      <c r="CCD37" s="67"/>
      <c r="CCE37" s="67"/>
      <c r="CCF37" s="67"/>
      <c r="CCG37" s="67"/>
      <c r="CCH37" s="67"/>
      <c r="CCI37" s="67"/>
      <c r="CCJ37" s="67"/>
      <c r="CCK37" s="67"/>
      <c r="CCL37" s="67"/>
      <c r="CCM37" s="67"/>
      <c r="CCN37" s="67"/>
      <c r="CCO37" s="67"/>
      <c r="CCP37" s="67"/>
      <c r="CCQ37" s="67"/>
      <c r="CCR37" s="67"/>
      <c r="CCS37" s="67"/>
      <c r="CCT37" s="67"/>
      <c r="CCU37" s="67"/>
      <c r="CCV37" s="67"/>
      <c r="CCW37" s="67"/>
      <c r="CCX37" s="67"/>
      <c r="CCY37" s="67"/>
      <c r="CCZ37" s="67">
        <v>278279.65649484005</v>
      </c>
      <c r="CDA37" s="67">
        <v>287714.38510230323</v>
      </c>
      <c r="CDB37" s="67">
        <v>297468.98654926062</v>
      </c>
      <c r="CDC37" s="67">
        <v>307554.30572990084</v>
      </c>
      <c r="CDD37" s="67"/>
      <c r="CDE37" s="67"/>
      <c r="CDF37" s="67"/>
      <c r="CDG37" s="67"/>
      <c r="CDH37" s="67"/>
      <c r="CDI37" s="67"/>
      <c r="CDJ37" s="67"/>
      <c r="CDK37" s="67"/>
      <c r="CDL37" s="67"/>
      <c r="CDM37" s="67"/>
      <c r="CDN37" s="67"/>
      <c r="CDO37" s="67"/>
      <c r="CDP37" s="67"/>
      <c r="CDQ37" s="67"/>
      <c r="CDR37" s="67"/>
      <c r="CDS37" s="67"/>
      <c r="CDT37" s="67"/>
      <c r="CDU37" s="67"/>
      <c r="CDV37" s="67"/>
      <c r="CDW37" s="67"/>
      <c r="CDX37" s="67"/>
      <c r="CDY37" s="67"/>
      <c r="CDZ37" s="65">
        <v>61904.705664000001</v>
      </c>
      <c r="CEA37" s="65">
        <v>65426.755709094643</v>
      </c>
      <c r="CEB37" s="65">
        <v>69149.191756951041</v>
      </c>
      <c r="CEC37" s="65">
        <v>73083.414710335666</v>
      </c>
      <c r="CED37" s="65">
        <v>21809.357399443499</v>
      </c>
      <c r="CEE37" s="65">
        <v>23050.194382485086</v>
      </c>
      <c r="CEF37" s="65">
        <v>24361.628421197973</v>
      </c>
      <c r="CEG37" s="65">
        <v>25747.67611432766</v>
      </c>
      <c r="CEH37" s="65">
        <v>27212.582583825446</v>
      </c>
      <c r="CEI37" s="65">
        <v>28760.834476609121</v>
      </c>
      <c r="CEJ37" s="65">
        <v>30397.173706054957</v>
      </c>
      <c r="CEK37" s="65">
        <v>32126.611975307893</v>
      </c>
      <c r="CEL37" s="65">
        <v>33954.446126891198</v>
      </c>
      <c r="CEM37" s="65">
        <v>35886.2743656276</v>
      </c>
      <c r="CEN37" s="65">
        <v>37928.013404558857</v>
      </c>
      <c r="CEO37" s="65">
        <v>40085.91658637725</v>
      </c>
      <c r="CEP37" s="65">
        <v>42366.593035870734</v>
      </c>
      <c r="CEQ37" s="65">
        <v>44777.027902040703</v>
      </c>
      <c r="CER37" s="65">
        <v>47324.603751889204</v>
      </c>
      <c r="CES37" s="65">
        <v>50017.123181399373</v>
      </c>
      <c r="CET37" s="65">
        <v>52862.832712960837</v>
      </c>
      <c r="CEU37" s="65">
        <v>55870.448052432337</v>
      </c>
      <c r="CEV37" s="65">
        <v>59049.180783197284</v>
      </c>
      <c r="CEW37" s="65">
        <v>62408.766578969953</v>
      </c>
      <c r="CEX37" s="65">
        <v>65959.495021760828</v>
      </c>
      <c r="CEY37" s="65">
        <v>69712.241116326491</v>
      </c>
      <c r="CEZ37" s="64">
        <v>67063.431135999999</v>
      </c>
      <c r="CFA37" s="64">
        <v>69337.134072905799</v>
      </c>
      <c r="CFB37" s="64">
        <v>71687.924104189617</v>
      </c>
      <c r="CFC37" s="64">
        <v>74118.414772730408</v>
      </c>
      <c r="CFD37" s="64">
        <v>21637.075265041618</v>
      </c>
      <c r="CFE37" s="64">
        <v>22370.653621275884</v>
      </c>
      <c r="CFF37" s="64">
        <v>23129.103047104512</v>
      </c>
      <c r="CFG37" s="64">
        <v>23913.266765473654</v>
      </c>
      <c r="CFH37" s="64">
        <v>24724.01658776365</v>
      </c>
      <c r="CFI37" s="64">
        <v>25562.253883044676</v>
      </c>
      <c r="CFJ37" s="64">
        <v>26428.910580193748</v>
      </c>
      <c r="CFK37" s="64">
        <v>27324.950203987315</v>
      </c>
      <c r="CFL37" s="64">
        <v>28251.368946321236</v>
      </c>
      <c r="CFM37" s="64">
        <v>29209.196773749201</v>
      </c>
      <c r="CFN37" s="64">
        <v>30199.498572570854</v>
      </c>
      <c r="CFO37" s="64">
        <v>31223.375332742722</v>
      </c>
      <c r="CFP37" s="64">
        <v>32281.965371928178</v>
      </c>
      <c r="CFQ37" s="64">
        <v>33376.445601047315</v>
      </c>
      <c r="CFR37" s="64">
        <v>34508.032832733712</v>
      </c>
      <c r="CFS37" s="64">
        <v>35677.985134152863</v>
      </c>
      <c r="CFT37" s="64">
        <v>36887.603225686187</v>
      </c>
      <c r="CFU37" s="64">
        <v>38138.231927035704</v>
      </c>
      <c r="CFV37" s="64">
        <v>39431.261652357156</v>
      </c>
      <c r="CFW37" s="64">
        <v>40768.129956083685</v>
      </c>
      <c r="CFX37" s="64">
        <v>42150.323131158875</v>
      </c>
      <c r="CFY37" s="64">
        <v>43579.377861455825</v>
      </c>
      <c r="CFZ37" s="66">
        <v>71673.112680981823</v>
      </c>
      <c r="CGA37" s="66">
        <v>76508.442707711729</v>
      </c>
      <c r="CGB37" s="66">
        <v>81669.9817630834</v>
      </c>
      <c r="CGC37" s="66">
        <v>87179.737099917082</v>
      </c>
      <c r="CGD37" s="66">
        <v>26276.103715964578</v>
      </c>
      <c r="CGE37" s="66">
        <v>28048.785667825534</v>
      </c>
      <c r="CGF37" s="66">
        <v>29941.059220344709</v>
      </c>
      <c r="CGG37" s="66">
        <v>31960.99245980963</v>
      </c>
      <c r="CGH37" s="66">
        <v>34117.197775084205</v>
      </c>
      <c r="CGI37" s="66">
        <v>36418.868578248876</v>
      </c>
      <c r="CGJ37" s="66">
        <v>38875.81850254962</v>
      </c>
      <c r="CGK37" s="66">
        <v>41498.523244783573</v>
      </c>
      <c r="CGL37" s="66">
        <v>44298.165230524966</v>
      </c>
      <c r="CGM37" s="66">
        <v>47286.68129263031</v>
      </c>
      <c r="CGN37" s="66">
        <v>50476.813566309749</v>
      </c>
      <c r="CGO37" s="66">
        <v>53882.163817765861</v>
      </c>
      <c r="CGP37" s="66">
        <v>57517.251438041028</v>
      </c>
      <c r="CGQ37" s="66">
        <v>61397.575349341321</v>
      </c>
      <c r="CGR37" s="66">
        <v>65539.680087787492</v>
      </c>
      <c r="CGS37" s="66">
        <v>69961.226344349619</v>
      </c>
      <c r="CGT37" s="66">
        <v>74681.066264730849</v>
      </c>
      <c r="CGU37" s="66">
        <v>79719.323829256522</v>
      </c>
      <c r="CGV37" s="66">
        <v>85097.480655484222</v>
      </c>
      <c r="CGW37" s="66">
        <v>90838.467589371241</v>
      </c>
      <c r="CGX37" s="66">
        <v>96966.762475517142</v>
      </c>
      <c r="CGY37" s="66">
        <v>103508.4945233436</v>
      </c>
      <c r="CGZ37" s="65">
        <v>77645.872071063641</v>
      </c>
      <c r="CHA37" s="65">
        <v>81081.143214876472</v>
      </c>
      <c r="CHB37" s="65">
        <v>84668.400388554641</v>
      </c>
      <c r="CHC37" s="65">
        <v>88414.367880315069</v>
      </c>
      <c r="CHD37" s="65">
        <v>26068.536700163047</v>
      </c>
      <c r="CHE37" s="65">
        <v>27221.881874849663</v>
      </c>
      <c r="CHF37" s="65">
        <v>28426.254274703264</v>
      </c>
      <c r="CHG37" s="65">
        <v>29683.911487274723</v>
      </c>
      <c r="CHH37" s="65">
        <v>30997.210982119755</v>
      </c>
      <c r="CHI37" s="65">
        <v>32368.614529858867</v>
      </c>
      <c r="CHJ37" s="65">
        <v>33800.69281674907</v>
      </c>
      <c r="CHK37" s="65">
        <v>35296.130263417035</v>
      </c>
      <c r="CHL37" s="65">
        <v>36857.73005678664</v>
      </c>
      <c r="CHM37" s="65">
        <v>38488.419404632965</v>
      </c>
      <c r="CHN37" s="65">
        <v>40191.255022612655</v>
      </c>
      <c r="CHO37" s="65">
        <v>41969.428864055757</v>
      </c>
      <c r="CHP37" s="65">
        <v>43826.274103259755</v>
      </c>
      <c r="CHQ37" s="65">
        <v>45765.271383501109</v>
      </c>
      <c r="CHR37" s="65">
        <v>47790.055341476567</v>
      </c>
      <c r="CHS37" s="65">
        <v>49904.421420403938</v>
      </c>
      <c r="CHT37" s="65">
        <v>52112.332984553621</v>
      </c>
      <c r="CHU37" s="65">
        <v>54417.928748546823</v>
      </c>
      <c r="CHV37" s="65">
        <v>56825.530535346959</v>
      </c>
      <c r="CHW37" s="65">
        <v>59339.651377486101</v>
      </c>
      <c r="CHX37" s="65">
        <v>61965.003976712818</v>
      </c>
      <c r="CHY37" s="65">
        <v>64706.509537918027</v>
      </c>
      <c r="CHZ37" s="65">
        <v>914948.65439999977</v>
      </c>
      <c r="CIA37" s="65">
        <v>967004.38933846354</v>
      </c>
      <c r="CIB37" s="65">
        <v>1022021.8200255929</v>
      </c>
      <c r="CIC37" s="65">
        <v>1080169.4512710504</v>
      </c>
      <c r="CID37" s="65">
        <v>148319.96870910603</v>
      </c>
      <c r="CIE37" s="65">
        <v>132047.87610481225</v>
      </c>
      <c r="CIF37" s="65">
        <v>113444.07877641731</v>
      </c>
      <c r="CIG37" s="65">
        <v>92295.926300619918</v>
      </c>
      <c r="CIH37" s="65">
        <v>0</v>
      </c>
      <c r="CII37" s="65">
        <v>0</v>
      </c>
      <c r="CIJ37" s="65">
        <v>0</v>
      </c>
      <c r="CIK37" s="65">
        <v>0</v>
      </c>
      <c r="CIL37" s="65">
        <v>0</v>
      </c>
      <c r="CIM37" s="65">
        <v>0</v>
      </c>
      <c r="CIN37" s="65">
        <v>0</v>
      </c>
      <c r="CIO37" s="65">
        <v>0</v>
      </c>
      <c r="CIP37" s="65">
        <v>0</v>
      </c>
      <c r="CIQ37" s="65">
        <v>0</v>
      </c>
      <c r="CIR37" s="65">
        <v>0</v>
      </c>
      <c r="CIS37" s="65">
        <v>0</v>
      </c>
      <c r="CIT37" s="65">
        <v>0</v>
      </c>
      <c r="CIU37" s="65">
        <v>0</v>
      </c>
      <c r="CIV37" s="65">
        <v>0</v>
      </c>
      <c r="CIW37" s="65">
        <v>0</v>
      </c>
      <c r="CIX37" s="65">
        <v>0</v>
      </c>
      <c r="CIY37" s="65">
        <v>0</v>
      </c>
      <c r="CIZ37" s="64">
        <v>913979.11004400009</v>
      </c>
      <c r="CJA37" s="64">
        <v>944966.44474453619</v>
      </c>
      <c r="CJB37" s="64">
        <v>977004.36681768403</v>
      </c>
      <c r="CJC37" s="64">
        <v>1010128.495132835</v>
      </c>
      <c r="CJD37" s="64">
        <v>193167.72136579981</v>
      </c>
      <c r="CJE37" s="64">
        <v>162745.03317277416</v>
      </c>
      <c r="CJF37" s="64">
        <v>130037.41790759991</v>
      </c>
      <c r="CJG37" s="64">
        <v>94924.91012835344</v>
      </c>
      <c r="CJH37" s="65">
        <v>0</v>
      </c>
      <c r="CJI37" s="65">
        <v>0</v>
      </c>
      <c r="CJJ37" s="65">
        <v>0</v>
      </c>
      <c r="CJK37" s="65">
        <v>0</v>
      </c>
      <c r="CJL37" s="65">
        <v>0</v>
      </c>
      <c r="CJM37" s="65">
        <v>0</v>
      </c>
      <c r="CJN37" s="65">
        <v>0</v>
      </c>
      <c r="CJO37" s="65">
        <v>0</v>
      </c>
      <c r="CJP37" s="65">
        <v>0</v>
      </c>
      <c r="CJQ37" s="65">
        <v>0</v>
      </c>
      <c r="CJR37" s="65">
        <v>0</v>
      </c>
      <c r="CJS37" s="65">
        <v>0</v>
      </c>
      <c r="CJT37" s="65">
        <v>0</v>
      </c>
      <c r="CJU37" s="65">
        <v>0</v>
      </c>
      <c r="CJV37" s="65">
        <v>0</v>
      </c>
      <c r="CJW37" s="65">
        <v>0</v>
      </c>
      <c r="CJX37" s="65">
        <v>0</v>
      </c>
      <c r="CJY37" s="65">
        <v>0</v>
      </c>
      <c r="CJZ37" s="67">
        <v>256873.52907216002</v>
      </c>
      <c r="CKA37" s="67">
        <v>271488.27305564284</v>
      </c>
      <c r="CKB37" s="67">
        <v>286934.51860518532</v>
      </c>
      <c r="CKC37" s="67">
        <v>303259.57375814609</v>
      </c>
      <c r="CKD37" s="67"/>
      <c r="CKE37" s="67"/>
      <c r="CKF37" s="67"/>
      <c r="CKG37" s="67"/>
      <c r="CKH37" s="67"/>
      <c r="CKI37" s="67"/>
      <c r="CKJ37" s="67"/>
      <c r="CKK37" s="67"/>
      <c r="CKL37" s="67"/>
      <c r="CKM37" s="67"/>
      <c r="CKN37" s="67"/>
      <c r="CKO37" s="67"/>
      <c r="CKP37" s="67"/>
      <c r="CKQ37" s="67"/>
      <c r="CKR37" s="67"/>
      <c r="CKS37" s="67"/>
      <c r="CKT37" s="67"/>
      <c r="CKU37" s="67"/>
      <c r="CKV37" s="67"/>
      <c r="CKW37" s="67"/>
      <c r="CKX37" s="67"/>
      <c r="CKY37" s="67"/>
      <c r="CKZ37" s="67">
        <v>278279.65649484005</v>
      </c>
      <c r="CLA37" s="67">
        <v>287714.38510230323</v>
      </c>
      <c r="CLB37" s="67">
        <v>297468.98654926062</v>
      </c>
      <c r="CLC37" s="67">
        <v>307554.30572990084</v>
      </c>
      <c r="CLD37" s="67"/>
      <c r="CLE37" s="67"/>
      <c r="CLF37" s="67"/>
      <c r="CLG37" s="67"/>
      <c r="CLH37" s="67"/>
      <c r="CLI37" s="67"/>
      <c r="CLJ37" s="67"/>
      <c r="CLK37" s="67"/>
      <c r="CLL37" s="67"/>
      <c r="CLM37" s="67"/>
      <c r="CLN37" s="67"/>
      <c r="CLO37" s="67"/>
      <c r="CLP37" s="67"/>
      <c r="CLQ37" s="67"/>
      <c r="CLR37" s="67"/>
      <c r="CLS37" s="67"/>
      <c r="CLT37" s="67"/>
      <c r="CLU37" s="67"/>
      <c r="CLV37" s="67"/>
      <c r="CLW37" s="67"/>
      <c r="CLX37" s="67"/>
      <c r="CLY37" s="67"/>
      <c r="CLZ37" s="66">
        <v>61904.705664000001</v>
      </c>
      <c r="CMA37" s="66">
        <v>65426.755709094643</v>
      </c>
      <c r="CMB37" s="66">
        <v>69149.191756951041</v>
      </c>
      <c r="CMC37" s="66">
        <v>73083.414710335666</v>
      </c>
      <c r="CMD37" s="66">
        <v>17447.485919554798</v>
      </c>
      <c r="CME37" s="66">
        <v>13830.116629491051</v>
      </c>
      <c r="CMF37" s="66">
        <v>9744.6513684791898</v>
      </c>
      <c r="CMG37" s="66">
        <v>5149.535222865532</v>
      </c>
      <c r="CMH37" s="66">
        <v>0</v>
      </c>
      <c r="CMI37" s="66">
        <v>0</v>
      </c>
      <c r="CMJ37" s="66">
        <v>0</v>
      </c>
      <c r="CMK37" s="66">
        <v>0</v>
      </c>
      <c r="CML37" s="66">
        <v>0</v>
      </c>
      <c r="CMM37" s="66">
        <v>0</v>
      </c>
      <c r="CMN37" s="66">
        <v>0</v>
      </c>
      <c r="CMO37" s="66">
        <v>0</v>
      </c>
      <c r="CMP37" s="66">
        <v>0</v>
      </c>
      <c r="CMQ37" s="66">
        <v>0</v>
      </c>
      <c r="CMR37" s="66">
        <v>0</v>
      </c>
      <c r="CMS37" s="66">
        <v>0</v>
      </c>
      <c r="CMT37" s="66">
        <v>0</v>
      </c>
      <c r="CMU37" s="66">
        <v>0</v>
      </c>
      <c r="CMV37" s="66">
        <v>0</v>
      </c>
      <c r="CMW37" s="66">
        <v>0</v>
      </c>
      <c r="CMX37" s="66">
        <v>0</v>
      </c>
      <c r="CMY37" s="66">
        <v>0</v>
      </c>
      <c r="CMZ37" s="66">
        <v>67063.431135999999</v>
      </c>
      <c r="CNA37" s="66">
        <v>69337.134072905799</v>
      </c>
      <c r="CNB37" s="66">
        <v>71687.924104189617</v>
      </c>
      <c r="CNC37" s="66">
        <v>74118.414772730408</v>
      </c>
      <c r="CND37" s="66">
        <v>17309.660212033294</v>
      </c>
      <c r="CNE37" s="66">
        <v>13422.392172765529</v>
      </c>
      <c r="CNF37" s="66">
        <v>9251.6412188418071</v>
      </c>
      <c r="CNG37" s="66">
        <v>4782.6533530947308</v>
      </c>
      <c r="CNH37" s="66">
        <v>0</v>
      </c>
      <c r="CNI37" s="66">
        <v>0</v>
      </c>
      <c r="CNJ37" s="66">
        <v>0</v>
      </c>
      <c r="CNK37" s="66">
        <v>0</v>
      </c>
      <c r="CNL37" s="66">
        <v>0</v>
      </c>
      <c r="CNM37" s="66">
        <v>0</v>
      </c>
      <c r="CNN37" s="66">
        <v>0</v>
      </c>
      <c r="CNO37" s="66">
        <v>0</v>
      </c>
      <c r="CNP37" s="66">
        <v>0</v>
      </c>
      <c r="CNQ37" s="66">
        <v>0</v>
      </c>
      <c r="CNR37" s="66">
        <v>0</v>
      </c>
      <c r="CNS37" s="66">
        <v>0</v>
      </c>
      <c r="CNT37" s="66">
        <v>0</v>
      </c>
      <c r="CNU37" s="66">
        <v>0</v>
      </c>
      <c r="CNV37" s="66">
        <v>0</v>
      </c>
      <c r="CNW37" s="66">
        <v>0</v>
      </c>
      <c r="CNX37" s="66">
        <v>0</v>
      </c>
      <c r="CNY37" s="66">
        <v>0</v>
      </c>
      <c r="CNZ37" s="66">
        <v>71673.112680981823</v>
      </c>
      <c r="COA37" s="66">
        <v>76508.442707711729</v>
      </c>
      <c r="COB37" s="66">
        <v>81669.9817630834</v>
      </c>
      <c r="COC37" s="66">
        <v>87179.737099917082</v>
      </c>
      <c r="COD37" s="66">
        <v>21020.882972771669</v>
      </c>
      <c r="COE37" s="66">
        <v>16829.271400695317</v>
      </c>
      <c r="COF37" s="66">
        <v>11976.423688137884</v>
      </c>
      <c r="COG37" s="66">
        <v>6392.1984919619272</v>
      </c>
      <c r="COH37" s="66">
        <v>0</v>
      </c>
      <c r="COI37" s="66">
        <v>0</v>
      </c>
      <c r="COJ37" s="66">
        <v>0</v>
      </c>
      <c r="COK37" s="66">
        <v>0</v>
      </c>
      <c r="COL37" s="66">
        <v>0</v>
      </c>
      <c r="COM37" s="66">
        <v>0</v>
      </c>
      <c r="CON37" s="66">
        <v>0</v>
      </c>
      <c r="COO37" s="66">
        <v>0</v>
      </c>
      <c r="COP37" s="66">
        <v>0</v>
      </c>
      <c r="COQ37" s="66">
        <v>0</v>
      </c>
      <c r="COR37" s="66">
        <v>0</v>
      </c>
      <c r="COS37" s="66">
        <v>0</v>
      </c>
      <c r="COT37" s="66">
        <v>0</v>
      </c>
      <c r="COU37" s="66">
        <v>0</v>
      </c>
      <c r="COV37" s="66">
        <v>0</v>
      </c>
      <c r="COW37" s="66">
        <v>0</v>
      </c>
      <c r="COX37" s="66">
        <v>0</v>
      </c>
      <c r="COY37" s="66">
        <v>0</v>
      </c>
      <c r="COZ37" s="65">
        <v>77645.872071063641</v>
      </c>
      <c r="CPA37" s="65">
        <v>81081.143214876472</v>
      </c>
      <c r="CPB37" s="65">
        <v>84668.400388554641</v>
      </c>
      <c r="CPC37" s="65">
        <v>88414.367880315069</v>
      </c>
      <c r="CPD37" s="65">
        <v>20854.829360130436</v>
      </c>
      <c r="CPE37" s="65">
        <v>16333.129124909799</v>
      </c>
      <c r="CPF37" s="65">
        <v>11370.501709881308</v>
      </c>
      <c r="CPG37" s="65">
        <v>5936.7822974549445</v>
      </c>
      <c r="CPH37" s="65">
        <v>0</v>
      </c>
      <c r="CPI37" s="65">
        <v>0</v>
      </c>
      <c r="CPJ37" s="65">
        <v>0</v>
      </c>
      <c r="CPK37" s="65">
        <v>0</v>
      </c>
      <c r="CPL37" s="65">
        <v>0</v>
      </c>
      <c r="CPM37" s="65">
        <v>0</v>
      </c>
      <c r="CPN37" s="65">
        <v>0</v>
      </c>
      <c r="CPO37" s="65">
        <v>0</v>
      </c>
      <c r="CPP37" s="65">
        <v>0</v>
      </c>
      <c r="CPQ37" s="65">
        <v>0</v>
      </c>
      <c r="CPR37" s="65">
        <v>0</v>
      </c>
      <c r="CPS37" s="65">
        <v>0</v>
      </c>
      <c r="CPT37" s="65">
        <v>0</v>
      </c>
      <c r="CPU37" s="65">
        <v>0</v>
      </c>
      <c r="CPV37" s="65">
        <v>0</v>
      </c>
      <c r="CPW37" s="65">
        <v>0</v>
      </c>
      <c r="CPX37" s="65">
        <v>0</v>
      </c>
      <c r="CPY37" s="65">
        <v>0</v>
      </c>
      <c r="CPZ37" s="66">
        <v>914948.65439999977</v>
      </c>
      <c r="CQA37" s="66">
        <v>967004.38933846354</v>
      </c>
      <c r="CQB37" s="66">
        <v>1022021.8200255929</v>
      </c>
      <c r="CQC37" s="66">
        <v>1080169.4512710504</v>
      </c>
      <c r="CQD37" s="66">
        <v>148319.96870910603</v>
      </c>
      <c r="CQE37" s="66">
        <v>132047.87610481225</v>
      </c>
      <c r="CQF37" s="66">
        <v>113444.07877641731</v>
      </c>
      <c r="CQG37" s="66">
        <v>92295.926300619918</v>
      </c>
      <c r="CQH37" s="66">
        <v>0</v>
      </c>
      <c r="CQI37" s="66">
        <v>0</v>
      </c>
      <c r="CQJ37" s="66">
        <v>0</v>
      </c>
      <c r="CQK37" s="66">
        <v>0</v>
      </c>
      <c r="CQL37" s="66">
        <v>0</v>
      </c>
      <c r="CQM37" s="66">
        <v>0</v>
      </c>
      <c r="CQN37" s="66">
        <v>0</v>
      </c>
      <c r="CQO37" s="66">
        <v>0</v>
      </c>
      <c r="CQP37" s="66">
        <v>0</v>
      </c>
      <c r="CQQ37" s="66">
        <v>0</v>
      </c>
      <c r="CQR37" s="66">
        <v>0</v>
      </c>
      <c r="CQS37" s="66">
        <v>0</v>
      </c>
      <c r="CQT37" s="66">
        <v>0</v>
      </c>
      <c r="CQU37" s="66">
        <v>0</v>
      </c>
      <c r="CQV37" s="66">
        <v>0</v>
      </c>
      <c r="CQW37" s="66">
        <v>0</v>
      </c>
      <c r="CQX37" s="66">
        <v>0</v>
      </c>
      <c r="CQY37" s="66">
        <v>0</v>
      </c>
      <c r="CQZ37" s="66">
        <v>913979.11004400009</v>
      </c>
      <c r="CRA37" s="66">
        <v>944966.44474453619</v>
      </c>
      <c r="CRB37" s="66">
        <v>977004.36681768403</v>
      </c>
      <c r="CRC37" s="66">
        <v>1010128.495132835</v>
      </c>
      <c r="CRD37" s="66">
        <v>193167.72136579981</v>
      </c>
      <c r="CRE37" s="66">
        <v>162745.03317277416</v>
      </c>
      <c r="CRF37" s="66">
        <v>130037.41790759991</v>
      </c>
      <c r="CRG37" s="66">
        <v>94924.91012835344</v>
      </c>
      <c r="CRH37" s="66">
        <v>0</v>
      </c>
      <c r="CRI37" s="66">
        <v>0</v>
      </c>
      <c r="CRJ37" s="66">
        <v>0</v>
      </c>
      <c r="CRK37" s="66">
        <v>0</v>
      </c>
      <c r="CRL37" s="66">
        <v>0</v>
      </c>
      <c r="CRM37" s="66">
        <v>0</v>
      </c>
      <c r="CRN37" s="66">
        <v>0</v>
      </c>
      <c r="CRO37" s="66">
        <v>0</v>
      </c>
      <c r="CRP37" s="66">
        <v>0</v>
      </c>
      <c r="CRQ37" s="66">
        <v>0</v>
      </c>
      <c r="CRR37" s="66">
        <v>0</v>
      </c>
      <c r="CRS37" s="66">
        <v>0</v>
      </c>
      <c r="CRT37" s="66">
        <v>0</v>
      </c>
      <c r="CRU37" s="66">
        <v>0</v>
      </c>
      <c r="CRV37" s="66">
        <v>0</v>
      </c>
      <c r="CRW37" s="66">
        <v>0</v>
      </c>
      <c r="CRX37" s="66">
        <v>0</v>
      </c>
      <c r="CRY37" s="66">
        <v>0</v>
      </c>
      <c r="CRZ37" s="67">
        <v>256873.52907216002</v>
      </c>
      <c r="CSA37" s="67">
        <v>271488.27305564284</v>
      </c>
      <c r="CSB37" s="67">
        <v>286934.51860518532</v>
      </c>
      <c r="CSC37" s="67">
        <v>303259.57375814609</v>
      </c>
      <c r="CSD37" s="67"/>
      <c r="CSE37" s="67"/>
      <c r="CSF37" s="67"/>
      <c r="CSG37" s="67"/>
      <c r="CSH37" s="67"/>
      <c r="CSI37" s="67"/>
      <c r="CSJ37" s="67"/>
      <c r="CSK37" s="67"/>
      <c r="CSL37" s="67"/>
      <c r="CSM37" s="67"/>
      <c r="CSN37" s="67"/>
      <c r="CSO37" s="67"/>
      <c r="CSP37" s="67"/>
      <c r="CSQ37" s="67"/>
      <c r="CSR37" s="67"/>
      <c r="CSS37" s="67"/>
      <c r="CST37" s="67"/>
      <c r="CSU37" s="67"/>
      <c r="CSV37" s="67"/>
      <c r="CSW37" s="67"/>
      <c r="CSX37" s="67"/>
      <c r="CSY37" s="67"/>
      <c r="CSZ37" s="67">
        <v>278279.65649484005</v>
      </c>
      <c r="CTA37" s="67">
        <v>287714.38510230323</v>
      </c>
      <c r="CTB37" s="67">
        <v>297468.98654926062</v>
      </c>
      <c r="CTC37" s="67">
        <v>307554.30572990084</v>
      </c>
      <c r="CTD37" s="67"/>
      <c r="CTE37" s="67"/>
      <c r="CTF37" s="67"/>
      <c r="CTG37" s="67"/>
      <c r="CTH37" s="67"/>
      <c r="CTI37" s="67"/>
      <c r="CTJ37" s="67"/>
      <c r="CTK37" s="67"/>
      <c r="CTL37" s="67"/>
      <c r="CTM37" s="67"/>
      <c r="CTN37" s="67"/>
      <c r="CTO37" s="67"/>
      <c r="CTP37" s="67"/>
      <c r="CTQ37" s="67"/>
      <c r="CTR37" s="67"/>
      <c r="CTS37" s="67"/>
      <c r="CTT37" s="67"/>
      <c r="CTU37" s="67"/>
      <c r="CTV37" s="67"/>
      <c r="CTW37" s="67"/>
      <c r="CTX37" s="67"/>
      <c r="CTY37" s="67"/>
      <c r="CTZ37" s="66">
        <v>61904.705664000001</v>
      </c>
      <c r="CUA37" s="66">
        <v>65426.755709094643</v>
      </c>
      <c r="CUB37" s="66">
        <v>69149.191756951041</v>
      </c>
      <c r="CUC37" s="66">
        <v>89092.131471082525</v>
      </c>
      <c r="CUD37" s="66">
        <v>21269.308714512004</v>
      </c>
      <c r="CUE37" s="66">
        <v>16859.564839692233</v>
      </c>
      <c r="CUF37" s="66">
        <v>11879.189885986989</v>
      </c>
      <c r="CUG37" s="66">
        <v>6277.5264526005212</v>
      </c>
      <c r="CUH37" s="66">
        <v>0</v>
      </c>
      <c r="CUI37" s="66">
        <v>0</v>
      </c>
      <c r="CUJ37" s="66">
        <v>0</v>
      </c>
      <c r="CUK37" s="66">
        <v>0</v>
      </c>
      <c r="CUL37" s="66">
        <v>0</v>
      </c>
      <c r="CUM37" s="66">
        <v>0</v>
      </c>
      <c r="CUN37" s="66">
        <v>0</v>
      </c>
      <c r="CUO37" s="66">
        <v>0</v>
      </c>
      <c r="CUP37" s="66">
        <v>0</v>
      </c>
      <c r="CUQ37" s="66">
        <v>0</v>
      </c>
      <c r="CUR37" s="66">
        <v>0</v>
      </c>
      <c r="CUS37" s="66">
        <v>0</v>
      </c>
      <c r="CUT37" s="66">
        <v>0</v>
      </c>
      <c r="CUU37" s="66">
        <v>0</v>
      </c>
      <c r="CUV37" s="66">
        <v>0</v>
      </c>
      <c r="CUW37" s="66">
        <v>0</v>
      </c>
      <c r="CUX37" s="66">
        <v>0</v>
      </c>
      <c r="CUY37" s="66">
        <v>0</v>
      </c>
      <c r="CUZ37" s="66">
        <v>67063.431135999999</v>
      </c>
      <c r="CVA37" s="66">
        <v>69337.134072905799</v>
      </c>
      <c r="CVB37" s="66">
        <v>71687.924104189617</v>
      </c>
      <c r="CVC37" s="65">
        <v>90353.845390675968</v>
      </c>
      <c r="CVD37" s="65">
        <v>21101.29267279763</v>
      </c>
      <c r="CVE37" s="65">
        <v>16362.529485685593</v>
      </c>
      <c r="CVF37" s="65">
        <v>11278.187247533919</v>
      </c>
      <c r="CVG37" s="65">
        <v>5830.2801395276019</v>
      </c>
      <c r="CVH37" s="65">
        <v>0</v>
      </c>
      <c r="CVI37" s="65">
        <v>0</v>
      </c>
      <c r="CVJ37" s="65">
        <v>0</v>
      </c>
      <c r="CVK37" s="65">
        <v>0</v>
      </c>
      <c r="CVL37" s="65">
        <v>0</v>
      </c>
      <c r="CVM37" s="65">
        <v>0</v>
      </c>
      <c r="CVN37" s="65">
        <v>0</v>
      </c>
      <c r="CVO37" s="65">
        <v>0</v>
      </c>
      <c r="CVP37" s="65">
        <v>0</v>
      </c>
      <c r="CVQ37" s="65">
        <v>0</v>
      </c>
      <c r="CVR37" s="65">
        <v>0</v>
      </c>
      <c r="CVS37" s="65">
        <v>0</v>
      </c>
      <c r="CVT37" s="65">
        <v>0</v>
      </c>
      <c r="CVU37" s="65">
        <v>0</v>
      </c>
      <c r="CVV37" s="65">
        <v>0</v>
      </c>
      <c r="CVW37" s="65">
        <v>0</v>
      </c>
      <c r="CVX37" s="65">
        <v>0</v>
      </c>
      <c r="CVY37" s="65">
        <v>0</v>
      </c>
      <c r="CVZ37" s="66">
        <v>71673.112680981823</v>
      </c>
      <c r="CWA37" s="66">
        <v>76508.442707711729</v>
      </c>
      <c r="CWB37" s="66">
        <v>81669.9817630834</v>
      </c>
      <c r="CWC37" s="66">
        <v>87179.737099917082</v>
      </c>
      <c r="CWD37" s="66">
        <v>21020.882972771669</v>
      </c>
      <c r="CWE37" s="66">
        <v>16829.271400695317</v>
      </c>
      <c r="CWF37" s="66">
        <v>11976.423688137884</v>
      </c>
      <c r="CWG37" s="66">
        <v>6392.1984919619272</v>
      </c>
      <c r="CWH37" s="66">
        <v>0</v>
      </c>
      <c r="CWI37" s="66">
        <v>0</v>
      </c>
      <c r="CWJ37" s="66">
        <v>0</v>
      </c>
      <c r="CWK37" s="66">
        <v>0</v>
      </c>
      <c r="CWL37" s="66">
        <v>0</v>
      </c>
      <c r="CWM37" s="66">
        <v>0</v>
      </c>
      <c r="CWN37" s="66">
        <v>0</v>
      </c>
      <c r="CWO37" s="66">
        <v>0</v>
      </c>
      <c r="CWP37" s="66">
        <v>0</v>
      </c>
      <c r="CWQ37" s="66">
        <v>0</v>
      </c>
      <c r="CWR37" s="66">
        <v>0</v>
      </c>
      <c r="CWS37" s="66">
        <v>0</v>
      </c>
      <c r="CWT37" s="66">
        <v>0</v>
      </c>
      <c r="CWU37" s="66">
        <v>0</v>
      </c>
      <c r="CWV37" s="66">
        <v>0</v>
      </c>
      <c r="CWW37" s="66">
        <v>0</v>
      </c>
      <c r="CWX37" s="66">
        <v>0</v>
      </c>
      <c r="CWY37" s="66">
        <v>0</v>
      </c>
      <c r="CWZ37" s="65">
        <v>77645.872071063641</v>
      </c>
      <c r="CXA37" s="65">
        <v>81081.143214876472</v>
      </c>
      <c r="CXB37" s="65">
        <v>84668.400388554641</v>
      </c>
      <c r="CXC37" s="65">
        <v>88414.367880315069</v>
      </c>
      <c r="CXD37" s="65">
        <v>20854.829360130436</v>
      </c>
      <c r="CXE37" s="65">
        <v>16333.129124909799</v>
      </c>
      <c r="CXF37" s="65">
        <v>11370.501709881308</v>
      </c>
      <c r="CXG37" s="65">
        <v>5936.7822974549445</v>
      </c>
      <c r="CXH37" s="65">
        <v>0</v>
      </c>
      <c r="CXI37" s="65">
        <v>0</v>
      </c>
      <c r="CXJ37" s="65">
        <v>0</v>
      </c>
      <c r="CXK37" s="65">
        <v>0</v>
      </c>
      <c r="CXL37" s="65">
        <v>0</v>
      </c>
      <c r="CXM37" s="65">
        <v>0</v>
      </c>
      <c r="CXN37" s="65">
        <v>0</v>
      </c>
      <c r="CXO37" s="65">
        <v>0</v>
      </c>
      <c r="CXP37" s="65">
        <v>0</v>
      </c>
      <c r="CXQ37" s="65">
        <v>0</v>
      </c>
      <c r="CXR37" s="65">
        <v>0</v>
      </c>
      <c r="CXS37" s="65">
        <v>0</v>
      </c>
      <c r="CXT37" s="65">
        <v>0</v>
      </c>
      <c r="CXU37" s="65">
        <v>0</v>
      </c>
      <c r="CXV37" s="65">
        <v>0</v>
      </c>
      <c r="CXW37" s="65">
        <v>0</v>
      </c>
      <c r="CXX37" s="65">
        <v>0</v>
      </c>
      <c r="CXY37" s="65">
        <v>0</v>
      </c>
      <c r="CXZ37" s="66">
        <v>34992159.999999993</v>
      </c>
      <c r="CYA37" s="66">
        <v>36983028.664732702</v>
      </c>
      <c r="CYB37" s="66">
        <v>39087167.217354998</v>
      </c>
      <c r="CYC37" s="66">
        <v>41311020.11486689</v>
      </c>
      <c r="CYD37" s="66">
        <v>43661398.469756424</v>
      </c>
      <c r="CYE37" s="66">
        <v>46145500.91075597</v>
      </c>
      <c r="CYF37" s="66">
        <v>48770935.630465142</v>
      </c>
      <c r="CYG37" s="66">
        <v>51545743.687366717</v>
      </c>
      <c r="CYH37" s="66">
        <v>54478423.633603886</v>
      </c>
      <c r="CYI37" s="66">
        <v>57577957.543947682</v>
      </c>
      <c r="CYJ37" s="66">
        <v>60853838.525674894</v>
      </c>
      <c r="CYK37" s="66">
        <v>64316099.793612346</v>
      </c>
      <c r="CYL37" s="66">
        <v>67975345.399397328</v>
      </c>
      <c r="CYM37" s="66">
        <v>71842782.709070206</v>
      </c>
      <c r="CYN37" s="66">
        <v>75930256.728470236</v>
      </c>
      <c r="CYO37" s="66">
        <v>80250286.381564572</v>
      </c>
      <c r="CYP37" s="66">
        <v>84816102.852822214</v>
      </c>
      <c r="CYQ37" s="66">
        <v>89641690.111066073</v>
      </c>
      <c r="CYR37" s="66">
        <v>94741827.738917604</v>
      </c>
      <c r="CYS37" s="66">
        <v>100132136.19901025</v>
      </c>
      <c r="CYT37" s="66">
        <v>105829124.67561065</v>
      </c>
      <c r="CYU37" s="66">
        <v>111850241.63817495</v>
      </c>
      <c r="CYV37" s="66">
        <v>118213928.2817038</v>
      </c>
      <c r="CYW37" s="66">
        <v>124939675.00757049</v>
      </c>
      <c r="CYX37" s="66">
        <v>132048081.11780949</v>
      </c>
      <c r="CYY37" s="66">
        <v>139560917.90569368</v>
      </c>
      <c r="CYZ37" s="66">
        <v>37908173.333333328</v>
      </c>
      <c r="CZA37" s="66">
        <v>39193403.205720015</v>
      </c>
      <c r="CZB37" s="66">
        <v>40522207.21211601</v>
      </c>
      <c r="CZC37" s="66">
        <v>41896062.679803744</v>
      </c>
      <c r="CZD37" s="66">
        <v>43316497.023025461</v>
      </c>
      <c r="CZE37" s="66">
        <v>44785089.441119835</v>
      </c>
      <c r="CZF37" s="66">
        <v>46303472.674231827</v>
      </c>
      <c r="CZG37" s="66">
        <v>47873334.818547659</v>
      </c>
      <c r="CZH37" s="66">
        <v>49496421.203073181</v>
      </c>
      <c r="CZI37" s="66">
        <v>51174536.330042012</v>
      </c>
      <c r="CZJ37" s="66">
        <v>52909545.881110869</v>
      </c>
      <c r="CZK37" s="66">
        <v>54703378.791572504</v>
      </c>
      <c r="CZL37" s="66">
        <v>56558029.394892164</v>
      </c>
      <c r="CZM37" s="66">
        <v>58475559.639952049</v>
      </c>
      <c r="CZN37" s="66">
        <v>60458101.38346862</v>
      </c>
      <c r="CZO37" s="66">
        <v>62507858.76013153</v>
      </c>
      <c r="CZP37" s="66">
        <v>64627110.633099161</v>
      </c>
      <c r="CZQ37" s="66">
        <v>66818213.127575226</v>
      </c>
      <c r="CZR37" s="66">
        <v>69083602.250283137</v>
      </c>
      <c r="CZS37" s="66">
        <v>71425796.597750425</v>
      </c>
      <c r="CZT37" s="66">
        <v>73847400.156414211</v>
      </c>
      <c r="CZU37" s="66">
        <v>76351105.197660789</v>
      </c>
      <c r="CZV37" s="66">
        <v>78939695.271018013</v>
      </c>
      <c r="CZW37" s="66">
        <v>81616048.298828036</v>
      </c>
      <c r="CZX37" s="66">
        <v>84383139.775841296</v>
      </c>
      <c r="CZY37" s="66">
        <v>87244046.077288643</v>
      </c>
      <c r="CZZ37" s="66">
        <v>34992159.999999993</v>
      </c>
      <c r="DAA37" s="66">
        <v>36983028.664732702</v>
      </c>
      <c r="DAB37" s="66">
        <v>39087167.217354998</v>
      </c>
      <c r="DAC37" s="66">
        <v>41311020.11486689</v>
      </c>
      <c r="DAD37" s="66">
        <v>34929118.775805138</v>
      </c>
      <c r="DAE37" s="66">
        <v>27687300.54645358</v>
      </c>
      <c r="DAF37" s="66">
        <v>19508374.25218606</v>
      </c>
      <c r="DAG37" s="66">
        <v>10309148.737473346</v>
      </c>
      <c r="DAH37" s="66">
        <v>0</v>
      </c>
      <c r="DAI37" s="66">
        <v>0</v>
      </c>
      <c r="DAJ37" s="66">
        <v>0</v>
      </c>
      <c r="DAK37" s="66">
        <v>0</v>
      </c>
      <c r="DAL37" s="66">
        <v>0</v>
      </c>
      <c r="DAM37" s="66">
        <v>0</v>
      </c>
      <c r="DAN37" s="66">
        <v>0</v>
      </c>
      <c r="DAO37" s="66">
        <v>0</v>
      </c>
      <c r="DAP37" s="66">
        <v>0</v>
      </c>
      <c r="DAQ37" s="66">
        <v>0</v>
      </c>
      <c r="DAR37" s="66">
        <v>0</v>
      </c>
      <c r="DAS37" s="66">
        <v>0</v>
      </c>
      <c r="DAT37" s="66">
        <v>0</v>
      </c>
      <c r="DAU37" s="66">
        <v>0</v>
      </c>
      <c r="DAV37" s="66">
        <v>0</v>
      </c>
      <c r="DAW37" s="66">
        <v>0</v>
      </c>
      <c r="DAX37" s="66">
        <v>0</v>
      </c>
      <c r="DAY37" s="66">
        <v>0</v>
      </c>
      <c r="DAZ37" s="66">
        <v>37908173.333333328</v>
      </c>
      <c r="DBA37" s="66">
        <v>39193403.205720015</v>
      </c>
      <c r="DBB37" s="66">
        <v>40522207.21211601</v>
      </c>
      <c r="DBC37" s="66">
        <v>41896062.679803744</v>
      </c>
      <c r="DBD37" s="66">
        <v>34653197.61842037</v>
      </c>
      <c r="DBE37" s="66">
        <v>26871053.664671902</v>
      </c>
      <c r="DBF37" s="66">
        <v>18521389.069692731</v>
      </c>
      <c r="DBG37" s="66">
        <v>9574666.9637095314</v>
      </c>
      <c r="DBH37" s="66">
        <v>0</v>
      </c>
      <c r="DBI37" s="66">
        <v>0</v>
      </c>
      <c r="DBJ37" s="66">
        <v>0</v>
      </c>
      <c r="DBK37" s="66">
        <v>0</v>
      </c>
      <c r="DBL37" s="66">
        <v>0</v>
      </c>
      <c r="DBM37" s="66">
        <v>0</v>
      </c>
      <c r="DBN37" s="66">
        <v>0</v>
      </c>
      <c r="DBO37" s="66">
        <v>0</v>
      </c>
      <c r="DBP37" s="66">
        <v>0</v>
      </c>
      <c r="DBQ37" s="66">
        <v>0</v>
      </c>
      <c r="DBR37" s="66">
        <v>0</v>
      </c>
      <c r="DBS37" s="66">
        <v>0</v>
      </c>
      <c r="DBT37" s="66">
        <v>0</v>
      </c>
      <c r="DBU37" s="66">
        <v>0</v>
      </c>
      <c r="DBV37" s="66">
        <v>0</v>
      </c>
      <c r="DBW37" s="66">
        <v>0</v>
      </c>
      <c r="DBX37" s="66">
        <v>0</v>
      </c>
      <c r="DBY37" s="66">
        <v>0</v>
      </c>
      <c r="DBZ37" s="66">
        <v>34992159.999999993</v>
      </c>
      <c r="DCA37" s="66">
        <v>36983028.664732702</v>
      </c>
      <c r="DCB37" s="66">
        <v>39087167.217354998</v>
      </c>
      <c r="DCC37" s="66">
        <v>41311020.11486689</v>
      </c>
      <c r="DCD37" s="66">
        <v>12327924.273813577</v>
      </c>
      <c r="DCE37" s="66">
        <v>13029317.904213449</v>
      </c>
      <c r="DCF37" s="66">
        <v>13770617.119190158</v>
      </c>
      <c r="DCG37" s="66">
        <v>14554092.335256485</v>
      </c>
      <c r="DCH37" s="66">
        <v>15382143.143605804</v>
      </c>
      <c r="DCI37" s="66">
        <v>16257305.659467582</v>
      </c>
      <c r="DCJ37" s="66">
        <v>17182260.289602324</v>
      </c>
      <c r="DCK37" s="66">
        <v>18159839.941725839</v>
      </c>
      <c r="DCL37" s="66">
        <v>19193038.701006304</v>
      </c>
      <c r="DCM37" s="66">
        <v>20285021.000208057</v>
      </c>
      <c r="DCN37" s="66">
        <v>21439131.311568066</v>
      </c>
      <c r="DCO37" s="66">
        <v>22658904.390088819</v>
      </c>
      <c r="DCP37" s="66">
        <v>23948076.099620391</v>
      </c>
      <c r="DCQ37" s="66">
        <v>25310594.854889244</v>
      </c>
      <c r="DCR37" s="66">
        <v>26750633.714517914</v>
      </c>
      <c r="DCS37" s="66">
        <v>28272603.162073482</v>
      </c>
      <c r="DCT37" s="66">
        <v>29881164.614290062</v>
      </c>
      <c r="DCU37" s="66">
        <v>31581244.697837636</v>
      </c>
      <c r="DCV37" s="66">
        <v>33378050.338363424</v>
      </c>
      <c r="DCW37" s="66">
        <v>35277084.708019905</v>
      </c>
      <c r="DCX37" s="66">
        <v>37284164.080322675</v>
      </c>
      <c r="DCY37" s="66">
        <v>39405435.643960573</v>
      </c>
      <c r="DCZ37" s="66">
        <v>37908173.333333328</v>
      </c>
      <c r="DDA37" s="66">
        <v>39193403.205720015</v>
      </c>
      <c r="DDB37" s="66">
        <v>40522207.21211601</v>
      </c>
      <c r="DDC37" s="66">
        <v>41896062.679803744</v>
      </c>
      <c r="DDD37" s="66">
        <v>12230540.33591307</v>
      </c>
      <c r="DDE37" s="66">
        <v>12645201.724551482</v>
      </c>
      <c r="DDF37" s="66">
        <v>13073921.696253691</v>
      </c>
      <c r="DDG37" s="66">
        <v>13517176.889942868</v>
      </c>
      <c r="DDH37" s="66">
        <v>13975460.104397133</v>
      </c>
      <c r="DDI37" s="66">
        <v>14449280.846129509</v>
      </c>
      <c r="DDJ37" s="66">
        <v>14939165.89584307</v>
      </c>
      <c r="DDK37" s="66">
        <v>15445659.894091059</v>
      </c>
      <c r="DDL37" s="66">
        <v>15969325.946793081</v>
      </c>
      <c r="DDM37" s="66">
        <v>16510746.251280578</v>
      </c>
      <c r="DDN37" s="66">
        <v>17070522.743567608</v>
      </c>
      <c r="DDO37" s="66">
        <v>17649277.767566551</v>
      </c>
      <c r="DDP37" s="66">
        <v>18247654.766992707</v>
      </c>
      <c r="DDQ37" s="66">
        <v>18866319.000727125</v>
      </c>
      <c r="DDR37" s="66">
        <v>19505958.282432884</v>
      </c>
      <c r="DDS37" s="66">
        <v>20167283.745247178</v>
      </c>
      <c r="DDT37" s="66">
        <v>20851030.632399306</v>
      </c>
      <c r="DDU37" s="66">
        <v>21557959.114633635</v>
      </c>
      <c r="DDV37" s="66">
        <v>22288855.135346264</v>
      </c>
      <c r="DDW37" s="66">
        <v>23044531.284374975</v>
      </c>
      <c r="DDX37" s="66">
        <v>23825827.701414011</v>
      </c>
      <c r="DDY37" s="66">
        <v>24633613.010057971</v>
      </c>
      <c r="DDZ37" s="66">
        <v>34992159.999999993</v>
      </c>
      <c r="DEA37" s="66">
        <v>36983028.664732702</v>
      </c>
      <c r="DEB37" s="66">
        <v>39087167.217354998</v>
      </c>
      <c r="DEC37" s="66">
        <v>41311020.11486689</v>
      </c>
      <c r="DED37" s="66">
        <v>9862339.419050863</v>
      </c>
      <c r="DEE37" s="66">
        <v>7817590.7425280688</v>
      </c>
      <c r="DEF37" s="66">
        <v>5508246.8476760639</v>
      </c>
      <c r="DEG37" s="66">
        <v>2910818.4670512974</v>
      </c>
      <c r="DEH37" s="66">
        <v>0</v>
      </c>
      <c r="DEI37" s="66">
        <v>0</v>
      </c>
      <c r="DEJ37" s="66">
        <v>0</v>
      </c>
      <c r="DEK37" s="66">
        <v>0</v>
      </c>
      <c r="DEL37" s="66">
        <v>0</v>
      </c>
      <c r="DEM37" s="66">
        <v>0</v>
      </c>
      <c r="DEN37" s="66">
        <v>0</v>
      </c>
      <c r="DEO37" s="66">
        <v>0</v>
      </c>
      <c r="DEP37" s="66">
        <v>0</v>
      </c>
      <c r="DEQ37" s="66">
        <v>0</v>
      </c>
      <c r="DER37" s="66">
        <v>0</v>
      </c>
      <c r="DES37" s="66">
        <v>0</v>
      </c>
      <c r="DET37" s="66">
        <v>0</v>
      </c>
      <c r="DEU37" s="66">
        <v>0</v>
      </c>
      <c r="DEV37" s="66">
        <v>0</v>
      </c>
      <c r="DEW37" s="66">
        <v>0</v>
      </c>
      <c r="DEX37" s="66">
        <v>0</v>
      </c>
      <c r="DEY37" s="66">
        <v>0</v>
      </c>
      <c r="DEZ37" s="66">
        <v>37908173.333333328</v>
      </c>
      <c r="DFA37" s="66">
        <v>39193403.205720015</v>
      </c>
      <c r="DFB37" s="66">
        <v>40522207.21211601</v>
      </c>
      <c r="DFC37" s="66">
        <v>41896062.679803744</v>
      </c>
      <c r="DFD37" s="66">
        <v>9784432.268730456</v>
      </c>
      <c r="DFE37" s="66">
        <v>7587121.0347308898</v>
      </c>
      <c r="DFF37" s="66">
        <v>5229568.6785014775</v>
      </c>
      <c r="DFG37" s="66">
        <v>2703435.3779885736</v>
      </c>
      <c r="DFH37" s="66">
        <v>0</v>
      </c>
      <c r="DFI37" s="66">
        <v>0</v>
      </c>
      <c r="DFJ37" s="66">
        <v>0</v>
      </c>
      <c r="DFK37" s="66">
        <v>0</v>
      </c>
      <c r="DFL37" s="66">
        <v>0</v>
      </c>
      <c r="DFM37" s="66">
        <v>0</v>
      </c>
      <c r="DFN37" s="66">
        <v>0</v>
      </c>
      <c r="DFO37" s="66">
        <v>0</v>
      </c>
      <c r="DFP37" s="66">
        <v>0</v>
      </c>
      <c r="DFQ37" s="66">
        <v>0</v>
      </c>
      <c r="DFR37" s="66">
        <v>0</v>
      </c>
      <c r="DFS37" s="66">
        <v>0</v>
      </c>
      <c r="DFT37" s="66">
        <v>0</v>
      </c>
      <c r="DFU37" s="66">
        <v>0</v>
      </c>
      <c r="DFV37" s="66">
        <v>0</v>
      </c>
      <c r="DFW37" s="66">
        <v>0</v>
      </c>
      <c r="DFX37" s="66">
        <v>0</v>
      </c>
      <c r="DFY37" s="66">
        <v>0</v>
      </c>
      <c r="DFZ37" s="66">
        <v>34992159.999999993</v>
      </c>
      <c r="DGA37" s="66">
        <v>36983028.664732702</v>
      </c>
      <c r="DGB37" s="66">
        <v>39087167.217354998</v>
      </c>
      <c r="DGC37" s="66">
        <v>41311020.11486689</v>
      </c>
      <c r="DGD37" s="66">
        <v>9862339.419050863</v>
      </c>
      <c r="DGE37" s="66">
        <v>5863193.0568960514</v>
      </c>
      <c r="DGF37" s="66">
        <v>4131185.1357570477</v>
      </c>
      <c r="DGG37" s="66">
        <v>2183113.8502884726</v>
      </c>
      <c r="DGH37" s="66">
        <v>0</v>
      </c>
      <c r="DGI37" s="66">
        <v>0</v>
      </c>
      <c r="DGJ37" s="66">
        <v>0</v>
      </c>
      <c r="DGK37" s="66">
        <v>0</v>
      </c>
      <c r="DGL37" s="66">
        <v>0</v>
      </c>
      <c r="DGM37" s="66">
        <v>0</v>
      </c>
      <c r="DGN37" s="66">
        <v>0</v>
      </c>
      <c r="DGO37" s="66">
        <v>0</v>
      </c>
      <c r="DGP37" s="66">
        <v>0</v>
      </c>
      <c r="DGQ37" s="66">
        <v>0</v>
      </c>
      <c r="DGR37" s="66">
        <v>0</v>
      </c>
      <c r="DGS37" s="66">
        <v>0</v>
      </c>
      <c r="DGT37" s="66">
        <v>0</v>
      </c>
      <c r="DGU37" s="66">
        <v>0</v>
      </c>
      <c r="DGV37" s="66">
        <v>0</v>
      </c>
      <c r="DGW37" s="66">
        <v>0</v>
      </c>
      <c r="DGX37" s="66">
        <v>0</v>
      </c>
      <c r="DGY37" s="66">
        <v>0</v>
      </c>
      <c r="DGZ37" s="66">
        <v>37908173.333333328</v>
      </c>
      <c r="DHA37" s="66">
        <v>39193403.205720015</v>
      </c>
      <c r="DHB37" s="66">
        <v>40522207.21211601</v>
      </c>
      <c r="DHC37" s="66">
        <v>41896062.679803744</v>
      </c>
      <c r="DHD37" s="66">
        <v>9784432.268730456</v>
      </c>
      <c r="DHE37" s="66">
        <v>5690340.7760481676</v>
      </c>
      <c r="DHF37" s="66">
        <v>3922176.5088761081</v>
      </c>
      <c r="DHG37" s="66">
        <v>2027576.5334914303</v>
      </c>
      <c r="DHH37" s="66">
        <v>0</v>
      </c>
      <c r="DHI37" s="66">
        <v>0</v>
      </c>
      <c r="DHJ37" s="66">
        <v>0</v>
      </c>
      <c r="DHK37" s="66">
        <v>0</v>
      </c>
      <c r="DHL37" s="66">
        <v>0</v>
      </c>
      <c r="DHM37" s="66">
        <v>0</v>
      </c>
      <c r="DHN37" s="66">
        <v>0</v>
      </c>
      <c r="DHO37" s="66">
        <v>0</v>
      </c>
      <c r="DHP37" s="66">
        <v>0</v>
      </c>
      <c r="DHQ37" s="66">
        <v>0</v>
      </c>
      <c r="DHR37" s="66">
        <v>0</v>
      </c>
      <c r="DHS37" s="66">
        <v>0</v>
      </c>
      <c r="DHT37" s="66">
        <v>0</v>
      </c>
      <c r="DHU37" s="66">
        <v>0</v>
      </c>
      <c r="DHV37" s="66">
        <v>0</v>
      </c>
      <c r="DHW37" s="66">
        <v>0</v>
      </c>
      <c r="DHX37" s="66">
        <v>0</v>
      </c>
      <c r="DHY37" s="66">
        <v>0</v>
      </c>
      <c r="DHZ37" s="25">
        <v>0.56000000000000005</v>
      </c>
      <c r="DIA37" s="25">
        <v>0.5</v>
      </c>
      <c r="DIB37" s="25">
        <v>0.16</v>
      </c>
      <c r="DIC37" s="25">
        <v>0.08</v>
      </c>
      <c r="DID37" s="25">
        <v>0.04</v>
      </c>
      <c r="DIE37" s="25">
        <v>0.16</v>
      </c>
      <c r="DIF37" s="25">
        <v>0.08</v>
      </c>
      <c r="DIG37" s="25">
        <v>0.04</v>
      </c>
      <c r="DIH37" s="25">
        <v>0.499</v>
      </c>
      <c r="DII37" s="25">
        <v>0.51100000000000001</v>
      </c>
      <c r="DIJ37" s="25">
        <v>3.1977659986633364</v>
      </c>
      <c r="DIK37" s="25">
        <v>3.1977659986633364</v>
      </c>
      <c r="DIL37" s="46">
        <v>0.8</v>
      </c>
      <c r="DIM37" s="46">
        <v>0.8</v>
      </c>
      <c r="DIN37" s="25">
        <v>2</v>
      </c>
      <c r="DIO37" s="25">
        <v>2</v>
      </c>
      <c r="DIP37" s="25">
        <v>995.76237583678449</v>
      </c>
      <c r="DIQ37" s="25">
        <v>10085.237624163214</v>
      </c>
      <c r="DIR37" s="25">
        <f t="shared" si="19"/>
        <v>125.04707709177565</v>
      </c>
      <c r="DIS37" s="25">
        <f t="shared" si="20"/>
        <v>396.91648854649924</v>
      </c>
      <c r="DIT37" s="66">
        <v>1285870.8770659624</v>
      </c>
      <c r="DIU37" s="66">
        <v>1359030.1229096882</v>
      </c>
      <c r="DIV37" s="66">
        <v>1436351.7425561673</v>
      </c>
      <c r="DIW37" s="66">
        <v>1518072.553040267</v>
      </c>
      <c r="DIX37" s="66">
        <v>1604442.8450324917</v>
      </c>
      <c r="DIY37" s="66">
        <v>1695727.1494175252</v>
      </c>
      <c r="DIZ37" s="66">
        <v>1792205.0474870319</v>
      </c>
      <c r="DJA37" s="66">
        <v>1894172.0272281431</v>
      </c>
      <c r="DJB37" s="66">
        <v>2001940.3883302226</v>
      </c>
      <c r="DJC37" s="66">
        <v>2115840.1986817266</v>
      </c>
      <c r="DJD37" s="66">
        <v>2236220.305286671</v>
      </c>
      <c r="DJE37" s="66">
        <v>2363449.4026968977</v>
      </c>
      <c r="DJF37" s="66">
        <v>2497917.1622324768</v>
      </c>
      <c r="DJG37" s="66">
        <v>2640035.4254487711</v>
      </c>
      <c r="DJH37" s="66">
        <v>2790239.4655054654</v>
      </c>
      <c r="DJI37" s="66">
        <v>2948989.3203008072</v>
      </c>
      <c r="DJJ37" s="66">
        <v>3116771.2014541365</v>
      </c>
      <c r="DJK37" s="66">
        <v>3294098.9834520575</v>
      </c>
      <c r="DJL37" s="66">
        <v>3481515.7775191446</v>
      </c>
      <c r="DJM37" s="66">
        <v>3679595.5950335651</v>
      </c>
      <c r="DJN37" s="66">
        <v>3888945.1055822372</v>
      </c>
      <c r="DJO37" s="66">
        <v>4110205.4950400274</v>
      </c>
      <c r="DJP37" s="66">
        <v>4344054.4293638133</v>
      </c>
      <c r="DJQ37" s="66">
        <v>4591208.1301160315</v>
      </c>
      <c r="DJR37" s="66">
        <v>4852423.5680745365</v>
      </c>
      <c r="DJS37" s="66">
        <v>5128500.7816472361</v>
      </c>
      <c r="DJT37" s="66">
        <v>18157887.26743317</v>
      </c>
      <c r="DJU37" s="66">
        <v>18773508.044787116</v>
      </c>
      <c r="DJV37" s="66">
        <v>19410000.685476709</v>
      </c>
      <c r="DJW37" s="66">
        <v>20068072.824291293</v>
      </c>
      <c r="DJX37" s="66">
        <v>20748456.087505165</v>
      </c>
      <c r="DJY37" s="66">
        <v>21451906.906279292</v>
      </c>
      <c r="DJZ37" s="66">
        <v>22179207.357640393</v>
      </c>
      <c r="DKA37" s="66">
        <v>22931166.033972405</v>
      </c>
      <c r="DKB37" s="66">
        <v>23708618.941986971</v>
      </c>
      <c r="DKC37" s="66">
        <v>24512430.432172399</v>
      </c>
      <c r="DKD37" s="66">
        <v>25343494.159754496</v>
      </c>
      <c r="DKE37" s="66">
        <v>26202734.078237526</v>
      </c>
      <c r="DKF37" s="66">
        <v>27091105.466629982</v>
      </c>
      <c r="DKG37" s="66">
        <v>28009595.9914972</v>
      </c>
      <c r="DKH37" s="66">
        <v>28959226.805021524</v>
      </c>
      <c r="DKI37" s="66">
        <v>29941053.680290852</v>
      </c>
      <c r="DKJ37" s="66">
        <v>30956168.18507776</v>
      </c>
      <c r="DKK37" s="66">
        <v>32005698.89541414</v>
      </c>
      <c r="DKL37" s="66">
        <v>33090812.650310606</v>
      </c>
      <c r="DKM37" s="66">
        <v>34212715.849015601</v>
      </c>
      <c r="DKN37" s="66">
        <v>35372655.792256482</v>
      </c>
      <c r="DKO37" s="66">
        <v>36571922.068953708</v>
      </c>
      <c r="DKP37" s="66">
        <v>37811847.989949904</v>
      </c>
      <c r="DKQ37" s="66">
        <v>39093812.070347726</v>
      </c>
      <c r="DKR37" s="66">
        <v>40419239.562104516</v>
      </c>
      <c r="DKS37" s="66">
        <v>41789604.038587779</v>
      </c>
      <c r="DKT37" s="65">
        <v>1285870.8770659624</v>
      </c>
      <c r="DKU37" s="65">
        <v>1359030.1229096882</v>
      </c>
      <c r="DKV37" s="65">
        <v>1436351.7425561673</v>
      </c>
      <c r="DKW37" s="65">
        <v>1518072.553040267</v>
      </c>
      <c r="DKX37" s="78">
        <v>1443998.5605292425</v>
      </c>
      <c r="DKY37" s="78">
        <v>1356581.7195340202</v>
      </c>
      <c r="DKZ37" s="78">
        <v>1254543.5332409223</v>
      </c>
      <c r="DLA37" s="78">
        <v>1136503.2163368859</v>
      </c>
      <c r="DLB37" s="78">
        <v>1000970.1941651113</v>
      </c>
      <c r="DLC37" s="65">
        <v>1030446.8218995717</v>
      </c>
      <c r="DLD37" s="65">
        <v>1060791.4790595444</v>
      </c>
      <c r="DLE37" s="65">
        <v>1092029.7274253774</v>
      </c>
      <c r="DLF37" s="65">
        <v>1124187.881522194</v>
      </c>
      <c r="DLG37" s="65">
        <v>1157293.0307867639</v>
      </c>
      <c r="DLH37" s="65">
        <v>1191373.0623871454</v>
      </c>
      <c r="DLI37" s="65">
        <v>1226456.6847143224</v>
      </c>
      <c r="DLJ37" s="65">
        <v>1262573.4515656251</v>
      </c>
      <c r="DLK37" s="65">
        <v>1299753.7870403035</v>
      </c>
      <c r="DLL37" s="65">
        <v>1338029.0111682285</v>
      </c>
      <c r="DLM37" s="65">
        <v>1377431.3662933086</v>
      </c>
      <c r="DLN37" s="65">
        <v>1417994.0442338465</v>
      </c>
      <c r="DLO37" s="65">
        <v>1459751.2142427154</v>
      </c>
      <c r="DLP37" s="65">
        <v>1502738.0517909087</v>
      </c>
      <c r="DLQ37" s="65">
        <v>1546990.7681987083</v>
      </c>
      <c r="DLR37" s="65">
        <v>1592546.6411394349</v>
      </c>
      <c r="DLS37" s="65">
        <v>1639444.0460414726</v>
      </c>
      <c r="DLT37" s="65">
        <v>18157887.26743317</v>
      </c>
      <c r="DLU37" s="65">
        <v>18773508.044787116</v>
      </c>
      <c r="DLV37" s="65">
        <v>19410000.685476709</v>
      </c>
      <c r="DLW37" s="65">
        <v>20068072.824291293</v>
      </c>
      <c r="DLX37" s="78">
        <v>18673610.478754647</v>
      </c>
      <c r="DLY37" s="78">
        <v>17161525.525023434</v>
      </c>
      <c r="DLZ37" s="78">
        <v>15525445.150348276</v>
      </c>
      <c r="DMA37" s="78">
        <v>13758699.620383441</v>
      </c>
      <c r="DMB37" s="78">
        <v>11854309.470993485</v>
      </c>
      <c r="DMC37" s="65">
        <v>12203395.856744474</v>
      </c>
      <c r="DMD37" s="65">
        <v>12562762.158420963</v>
      </c>
      <c r="DME37" s="65">
        <v>12932711.099577205</v>
      </c>
      <c r="DMF37" s="65">
        <v>13313554.318388054</v>
      </c>
      <c r="DMG37" s="65">
        <v>13705612.630167225</v>
      </c>
      <c r="DMH37" s="65">
        <v>14109216.297616206</v>
      </c>
      <c r="DMI37" s="65">
        <v>14524705.309031477</v>
      </c>
      <c r="DMJ37" s="65">
        <v>14952429.664704388</v>
      </c>
      <c r="DMK37" s="65">
        <v>15392749.67175496</v>
      </c>
      <c r="DML37" s="65">
        <v>15846036.247647963</v>
      </c>
      <c r="DMM37" s="65">
        <v>16312671.232646966</v>
      </c>
      <c r="DMN37" s="65">
        <v>16793047.711469531</v>
      </c>
      <c r="DMO37" s="65">
        <v>17287570.344414551</v>
      </c>
      <c r="DMP37" s="65">
        <v>17796655.708240628</v>
      </c>
      <c r="DMQ37" s="65">
        <v>18320732.647082664</v>
      </c>
      <c r="DMR37" s="65">
        <v>18860242.633702256</v>
      </c>
      <c r="DMS37" s="65">
        <v>19415640.141376235</v>
      </c>
      <c r="DMT37" s="65">
        <v>727510.92800116399</v>
      </c>
      <c r="DMU37" s="65">
        <v>776591.47303896281</v>
      </c>
      <c r="DMV37" s="65">
        <v>828983.17095225991</v>
      </c>
      <c r="DMW37" s="65">
        <v>884909.40421075816</v>
      </c>
      <c r="DMX37" s="65">
        <v>944608.6254816564</v>
      </c>
      <c r="DMY37" s="65">
        <v>1008335.3743202272</v>
      </c>
      <c r="DMZ37" s="65">
        <v>1076361.3624500586</v>
      </c>
      <c r="DNA37" s="65">
        <v>1148976.6322602625</v>
      </c>
      <c r="DNB37" s="65">
        <v>1226490.7934591419</v>
      </c>
      <c r="DNC37" s="65">
        <v>1309234.3431570251</v>
      </c>
      <c r="DND37" s="65">
        <v>1397560.0750067171</v>
      </c>
      <c r="DNE37" s="65">
        <v>1491844.5834097122</v>
      </c>
      <c r="DNF37" s="65">
        <v>1592489.8692016522</v>
      </c>
      <c r="DNG37" s="65">
        <v>1699925.0536631909</v>
      </c>
      <c r="DNH37" s="65">
        <v>1814608.2081642952</v>
      </c>
      <c r="DNI37" s="65">
        <v>1937028.3072430328</v>
      </c>
      <c r="DNJ37" s="65">
        <v>2067707.3134461963</v>
      </c>
      <c r="DNK37" s="65">
        <v>2207202.402820881</v>
      </c>
      <c r="DNL37" s="65">
        <v>2356108.3405458676</v>
      </c>
      <c r="DNM37" s="65">
        <v>2515060.0168317663</v>
      </c>
      <c r="DNN37" s="65">
        <v>2684735.1539022587</v>
      </c>
      <c r="DNO37" s="65">
        <v>2865857.1955981753</v>
      </c>
      <c r="DNP37" s="65">
        <v>3059198.3919248255</v>
      </c>
      <c r="DNQ37" s="65">
        <v>3265583.0916941571</v>
      </c>
      <c r="DNR37" s="65">
        <v>3485891.2573005911</v>
      </c>
      <c r="DNS37" s="65">
        <v>3721062.2166164592</v>
      </c>
      <c r="DNT37" s="65">
        <v>616604.4400199661</v>
      </c>
      <c r="DNU37" s="65">
        <v>643884.749757602</v>
      </c>
      <c r="DNV37" s="65">
        <v>672372.01690760604</v>
      </c>
      <c r="DNW37" s="65">
        <v>702119.64065089985</v>
      </c>
      <c r="DNX37" s="65">
        <v>733183.38269793068</v>
      </c>
      <c r="DNY37" s="65">
        <v>765621.4718136033</v>
      </c>
      <c r="DNZ37" s="65">
        <v>799494.71296668914</v>
      </c>
      <c r="DOA37" s="65">
        <v>834866.60130830912</v>
      </c>
      <c r="DOB37" s="65">
        <v>871803.4411931478</v>
      </c>
      <c r="DOC37" s="65">
        <v>910374.47046649456</v>
      </c>
      <c r="DOD37" s="65">
        <v>950651.99025009852</v>
      </c>
      <c r="DOE37" s="65">
        <v>992711.50047010719</v>
      </c>
      <c r="DOF37" s="65">
        <v>1036631.8413811467</v>
      </c>
      <c r="DOG37" s="65">
        <v>1082495.3413518211</v>
      </c>
      <c r="DOH37" s="65">
        <v>1130387.971188657</v>
      </c>
      <c r="DOI37" s="65">
        <v>1180399.5052877716</v>
      </c>
      <c r="DOJ37" s="65">
        <v>1232623.6899163479</v>
      </c>
      <c r="DOK37" s="65">
        <v>1287158.4189393446</v>
      </c>
      <c r="DOL37" s="65">
        <v>1344105.9173208578</v>
      </c>
      <c r="DOM37" s="65">
        <v>1403572.9327440914</v>
      </c>
      <c r="DON37" s="65">
        <v>1465670.9357091379</v>
      </c>
      <c r="DOO37" s="65">
        <v>1530516.3284836384</v>
      </c>
      <c r="DOP37" s="65">
        <v>1598230.6632980146</v>
      </c>
      <c r="DOQ37" s="65">
        <v>1668940.8701942624</v>
      </c>
      <c r="DOR37" s="65">
        <v>1742779.4949554217</v>
      </c>
      <c r="DOS37" s="65">
        <v>1819884.9475617066</v>
      </c>
      <c r="DOT37" s="65">
        <v>727510.92800116399</v>
      </c>
      <c r="DOU37" s="65">
        <v>776591.47303896281</v>
      </c>
      <c r="DOV37" s="65">
        <v>828983.17095225991</v>
      </c>
      <c r="DOW37" s="65">
        <v>884909.40421075816</v>
      </c>
      <c r="DOX37" s="78">
        <v>850147.7629334908</v>
      </c>
      <c r="DOY37" s="78">
        <v>806668.2994561817</v>
      </c>
      <c r="DOZ37" s="78">
        <v>753452.95371504105</v>
      </c>
      <c r="DPA37" s="78">
        <v>689385.97935615748</v>
      </c>
      <c r="DPB37" s="78">
        <v>613245.39672957093</v>
      </c>
      <c r="DPC37" s="65">
        <v>631304.28237336001</v>
      </c>
      <c r="DPD37" s="65">
        <v>649894.96711818536</v>
      </c>
      <c r="DPE37" s="65">
        <v>669033.11141450016</v>
      </c>
      <c r="DPF37" s="65">
        <v>688734.83688260138</v>
      </c>
      <c r="DPG37" s="65">
        <v>709016.73989318591</v>
      </c>
      <c r="DPH37" s="65">
        <v>729895.9055478276</v>
      </c>
      <c r="DPI37" s="65">
        <v>751389.92207115202</v>
      </c>
      <c r="DPJ37" s="65">
        <v>773516.89562683331</v>
      </c>
      <c r="DPK37" s="65">
        <v>796295.46556989267</v>
      </c>
      <c r="DPL37" s="65">
        <v>819744.82014814776</v>
      </c>
      <c r="DPM37" s="65">
        <v>843884.71266603959</v>
      </c>
      <c r="DPN37" s="65">
        <v>868735.47812445217</v>
      </c>
      <c r="DPO37" s="65">
        <v>894318.05035054288</v>
      </c>
      <c r="DPP37" s="65">
        <v>920653.97963201255</v>
      </c>
      <c r="DPQ37" s="65">
        <v>947765.45087067154</v>
      </c>
      <c r="DPR37" s="65">
        <v>975675.30227059207</v>
      </c>
      <c r="DPS37" s="65">
        <v>1004407.0445765906</v>
      </c>
      <c r="DPT37" s="65">
        <v>616604.4400199661</v>
      </c>
      <c r="DPU37" s="65">
        <v>643884.749757602</v>
      </c>
      <c r="DPV37" s="65">
        <v>672372.01690760604</v>
      </c>
      <c r="DPW37" s="65">
        <v>702119.64065089985</v>
      </c>
      <c r="DPX37" s="78">
        <v>659865.0444281376</v>
      </c>
      <c r="DPY37" s="78">
        <v>612497.17745088262</v>
      </c>
      <c r="DPZ37" s="78">
        <v>559646.29907668242</v>
      </c>
      <c r="DQA37" s="78">
        <v>500919.96078498551</v>
      </c>
      <c r="DQB37" s="78">
        <v>435901.7205965739</v>
      </c>
      <c r="DQC37" s="65">
        <v>448738.17948589474</v>
      </c>
      <c r="DQD37" s="65">
        <v>461952.64715341385</v>
      </c>
      <c r="DQE37" s="65">
        <v>475556.2552233297</v>
      </c>
      <c r="DQF37" s="65">
        <v>489560.46312454907</v>
      </c>
      <c r="DQG37" s="65">
        <v>503977.06774389901</v>
      </c>
      <c r="DQH37" s="65">
        <v>518818.21336360706</v>
      </c>
      <c r="DQI37" s="65">
        <v>534096.40189142083</v>
      </c>
      <c r="DQJ37" s="65">
        <v>549824.50339198485</v>
      </c>
      <c r="DQK37" s="65">
        <v>566015.76692834625</v>
      </c>
      <c r="DQL37" s="65">
        <v>582683.83172272099</v>
      </c>
      <c r="DQM37" s="65">
        <v>599842.73864592402</v>
      </c>
      <c r="DQN37" s="65">
        <v>617506.94204513985</v>
      </c>
      <c r="DQO37" s="65">
        <v>635691.32191999874</v>
      </c>
      <c r="DQP37" s="65">
        <v>654411.19645721396</v>
      </c>
      <c r="DQQ37" s="65">
        <v>673682.33493434056</v>
      </c>
      <c r="DQR37" s="65">
        <v>693520.97100352414</v>
      </c>
      <c r="DQS37" s="65">
        <v>713943.81636643049</v>
      </c>
      <c r="DQT37" s="66">
        <v>8294789.4470877843</v>
      </c>
      <c r="DQU37" s="66">
        <v>8854386.2467611488</v>
      </c>
      <c r="DQV37" s="66">
        <v>9451735.4909302089</v>
      </c>
      <c r="DQW37" s="66">
        <v>10089384.097422648</v>
      </c>
      <c r="DQX37" s="66">
        <v>10770050.808447519</v>
      </c>
      <c r="DQY37" s="66">
        <v>11496637.782495756</v>
      </c>
      <c r="DQZ37" s="66">
        <v>12272242.968272625</v>
      </c>
      <c r="DRA37" s="66">
        <v>13100173.313420853</v>
      </c>
      <c r="DRB37" s="66">
        <v>13983958.864352534</v>
      </c>
      <c r="DRC37" s="66">
        <v>14927367.817307102</v>
      </c>
      <c r="DRD37" s="66">
        <v>15934422.584808763</v>
      </c>
      <c r="DRE37" s="66">
        <v>17009416.9460258</v>
      </c>
      <c r="DRF37" s="66">
        <v>18156934.35415576</v>
      </c>
      <c r="DRG37" s="66">
        <v>19381867.478893749</v>
      </c>
      <c r="DRH37" s="66">
        <v>20689439.067307025</v>
      </c>
      <c r="DRI37" s="66">
        <v>22085224.212060381</v>
      </c>
      <c r="DRJ37" s="66">
        <v>23575174.121937457</v>
      </c>
      <c r="DRK37" s="66">
        <v>25165641.496008094</v>
      </c>
      <c r="DRL37" s="66">
        <v>26863407.609629899</v>
      </c>
      <c r="DRM37" s="66">
        <v>28675711.227770288</v>
      </c>
      <c r="DRN37" s="66">
        <v>30610279.468926996</v>
      </c>
      <c r="DRO37" s="66">
        <v>32675360.751241256</v>
      </c>
      <c r="DRP37" s="66">
        <v>34879759.9612763</v>
      </c>
      <c r="DRQ37" s="66">
        <v>37232875.99541001</v>
      </c>
      <c r="DRR37" s="66">
        <v>39744741.833907194</v>
      </c>
      <c r="DRS37" s="66">
        <v>42426067.318535045</v>
      </c>
      <c r="DRT37" s="66">
        <v>26328793.740251113</v>
      </c>
      <c r="DRU37" s="66">
        <v>27493653.416300669</v>
      </c>
      <c r="DRV37" s="66">
        <v>28710049.751350746</v>
      </c>
      <c r="DRW37" s="66">
        <v>29980262.871733751</v>
      </c>
      <c r="DRX37" s="66">
        <v>31306673.782965854</v>
      </c>
      <c r="DRY37" s="66">
        <v>32691768.832924906</v>
      </c>
      <c r="DRZ37" s="66">
        <v>34138144.37249206</v>
      </c>
      <c r="DSA37" s="66">
        <v>35648511.622393057</v>
      </c>
      <c r="DSB37" s="66">
        <v>37225701.755362436</v>
      </c>
      <c r="DSC37" s="66">
        <v>38872671.20315665</v>
      </c>
      <c r="DSD37" s="66">
        <v>40592507.198364608</v>
      </c>
      <c r="DSE37" s="66">
        <v>42388433.561403334</v>
      </c>
      <c r="DSF37" s="66">
        <v>44263816.743546553</v>
      </c>
      <c r="DSG37" s="66">
        <v>46222172.137313738</v>
      </c>
      <c r="DSH37" s="66">
        <v>48267170.666048646</v>
      </c>
      <c r="DSI37" s="66">
        <v>50402645.665039063</v>
      </c>
      <c r="DSJ37" s="66">
        <v>52632600.067076877</v>
      </c>
      <c r="DSK37" s="66">
        <v>54961213.905927062</v>
      </c>
      <c r="DSL37" s="66">
        <v>57392852.151771672</v>
      </c>
      <c r="DSM37" s="66">
        <v>59932072.893315397</v>
      </c>
      <c r="DSN37" s="66">
        <v>62583635.881890811</v>
      </c>
      <c r="DSO37" s="66">
        <v>65352511.453578405</v>
      </c>
      <c r="DSP37" s="66">
        <v>68243889.846066594</v>
      </c>
      <c r="DSQ37" s="66">
        <v>71263190.92771548</v>
      </c>
      <c r="DSR37" s="66">
        <v>74416074.357061878</v>
      </c>
      <c r="DSS37" s="66">
        <v>77708450.191809103</v>
      </c>
      <c r="DST37" s="65">
        <v>8294789.4470877843</v>
      </c>
      <c r="DSU37" s="65">
        <v>8854386.2467611488</v>
      </c>
      <c r="DSV37" s="65">
        <v>9451735.4909302089</v>
      </c>
      <c r="DSW37" s="65">
        <v>10089384.097422648</v>
      </c>
      <c r="DSX37" s="78">
        <v>9693045.7276027687</v>
      </c>
      <c r="DSY37" s="78">
        <v>9197310.2259966042</v>
      </c>
      <c r="DSZ37" s="78">
        <v>8590570.0777908377</v>
      </c>
      <c r="DTA37" s="78">
        <v>7860103.9880525116</v>
      </c>
      <c r="DTB37" s="78">
        <v>6991979.4321762668</v>
      </c>
      <c r="DTC37" s="65">
        <v>7197879.6438415777</v>
      </c>
      <c r="DTD37" s="65">
        <v>7409843.2167588854</v>
      </c>
      <c r="DTE37" s="65">
        <v>7628048.7051383825</v>
      </c>
      <c r="DTF37" s="65">
        <v>7852679.9212648915</v>
      </c>
      <c r="DTG37" s="65">
        <v>8083926.0903379498</v>
      </c>
      <c r="DTH37" s="65">
        <v>8321982.0098716319</v>
      </c>
      <c r="DTI37" s="65">
        <v>8567048.2137883883</v>
      </c>
      <c r="DTJ37" s="65">
        <v>8819331.1413451303</v>
      </c>
      <c r="DTK37" s="65">
        <v>9079043.3110338543</v>
      </c>
      <c r="DTL37" s="65">
        <v>9346403.4996033087</v>
      </c>
      <c r="DTM37" s="65">
        <v>9621636.9263524972</v>
      </c>
      <c r="DTN37" s="65">
        <v>9904975.4428512696</v>
      </c>
      <c r="DTO37" s="65">
        <v>10196657.72824781</v>
      </c>
      <c r="DTP37" s="65">
        <v>10496929.490327561</v>
      </c>
      <c r="DTQ37" s="65">
        <v>10806043.672492936</v>
      </c>
      <c r="DTR37" s="65">
        <v>11124260.666838178</v>
      </c>
      <c r="DTS37" s="65">
        <v>11451848.533498872</v>
      </c>
      <c r="DTT37" s="65">
        <v>26328793.740251113</v>
      </c>
      <c r="DTU37" s="65">
        <v>27493653.416300669</v>
      </c>
      <c r="DTV37" s="65">
        <v>28710049.751350746</v>
      </c>
      <c r="DTW37" s="65">
        <v>29980262.871733751</v>
      </c>
      <c r="DTX37" s="78">
        <v>28176006.404669266</v>
      </c>
      <c r="DTY37" s="78">
        <v>26153415.066339925</v>
      </c>
      <c r="DTZ37" s="78">
        <v>23896701.060744442</v>
      </c>
      <c r="DUA37" s="78">
        <v>21389106.973435834</v>
      </c>
      <c r="DUB37" s="78">
        <v>18612850.877681218</v>
      </c>
      <c r="DUC37" s="65">
        <v>19160963.178723354</v>
      </c>
      <c r="DUD37" s="65">
        <v>19725216.322268773</v>
      </c>
      <c r="DUE37" s="65">
        <v>20306085.624774009</v>
      </c>
      <c r="DUF37" s="65">
        <v>20904060.399841897</v>
      </c>
      <c r="DUG37" s="65">
        <v>21519644.370410331</v>
      </c>
      <c r="DUH37" s="65">
        <v>22153356.093079198</v>
      </c>
      <c r="DUI37" s="65">
        <v>22805729.3949329</v>
      </c>
      <c r="DUJ37" s="65">
        <v>23477313.823226467</v>
      </c>
      <c r="DUK37" s="65">
        <v>24168675.108314037</v>
      </c>
      <c r="DUL37" s="65">
        <v>24880395.640209693</v>
      </c>
      <c r="DUM37" s="65">
        <v>25613074.95918208</v>
      </c>
      <c r="DUN37" s="65">
        <v>26367330.260796089</v>
      </c>
      <c r="DUO37" s="65">
        <v>27143796.915827032</v>
      </c>
      <c r="DUP37" s="65">
        <v>27943129.005485289</v>
      </c>
      <c r="DUQ37" s="65">
        <v>28765999.872402258</v>
      </c>
      <c r="DUR37" s="65">
        <v>29613102.687841807</v>
      </c>
      <c r="DUS37" s="65">
        <v>30485151.035614964</v>
      </c>
      <c r="DUT37" s="65">
        <v>0</v>
      </c>
      <c r="DUU37" s="65">
        <v>0</v>
      </c>
      <c r="DUV37" s="65">
        <v>0</v>
      </c>
      <c r="DUW37" s="65">
        <v>0</v>
      </c>
      <c r="DUX37" s="65">
        <v>1736.0976570402843</v>
      </c>
      <c r="DUY37" s="65">
        <v>3706.4422950310636</v>
      </c>
      <c r="DUZ37" s="65">
        <v>5934.7386496457211</v>
      </c>
      <c r="DVA37" s="65">
        <v>8446.8237339838433</v>
      </c>
      <c r="DVB37" s="65">
        <v>11270.846652602606</v>
      </c>
      <c r="DVC37" s="65">
        <v>12031.2191438682</v>
      </c>
      <c r="DVD37" s="65">
        <v>12842.889141283424</v>
      </c>
      <c r="DVE37" s="65">
        <v>13709.317362019659</v>
      </c>
      <c r="DVF37" s="65">
        <v>14634.197995871815</v>
      </c>
      <c r="DVG37" s="65">
        <v>15621.474456174419</v>
      </c>
      <c r="DVH37" s="65">
        <v>16675.356193332143</v>
      </c>
      <c r="DVI37" s="65">
        <v>17800.336642652441</v>
      </c>
      <c r="DVJ37" s="65">
        <v>19001.212383004608</v>
      </c>
      <c r="DVK37" s="65">
        <v>20283.103587991904</v>
      </c>
      <c r="DVL37" s="65">
        <v>21651.475856834561</v>
      </c>
      <c r="DVM37" s="65">
        <v>23112.163518043795</v>
      </c>
      <c r="DVN37" s="65">
        <v>24671.394505246924</v>
      </c>
      <c r="DVO37" s="65">
        <v>26335.816911226426</v>
      </c>
      <c r="DVP37" s="65">
        <v>28112.527333391536</v>
      </c>
      <c r="DVQ37" s="65">
        <v>30009.10113153889</v>
      </c>
      <c r="DVR37" s="65">
        <v>32033.624726912301</v>
      </c>
      <c r="DVS37" s="65">
        <v>34194.730080274989</v>
      </c>
      <c r="DVT37" s="64">
        <v>0</v>
      </c>
      <c r="DVU37" s="64">
        <v>0</v>
      </c>
      <c r="DVV37" s="64">
        <v>0</v>
      </c>
      <c r="DVW37" s="64">
        <v>0</v>
      </c>
      <c r="DVX37" s="64">
        <v>291668.0996095743</v>
      </c>
      <c r="DVY37" s="64">
        <v>609144.62868060055</v>
      </c>
      <c r="DVZ37" s="64">
        <v>954142.34316451475</v>
      </c>
      <c r="DWA37" s="64">
        <v>1328475.0351818677</v>
      </c>
      <c r="DWB37" s="64">
        <v>1734063.1206766861</v>
      </c>
      <c r="DWC37" s="64">
        <v>1810782.9364391866</v>
      </c>
      <c r="DWD37" s="64">
        <v>1890897.0520172175</v>
      </c>
      <c r="DWE37" s="64">
        <v>1974555.640754174</v>
      </c>
      <c r="DWF37" s="64">
        <v>2061915.5200833359</v>
      </c>
      <c r="DWG37" s="64">
        <v>2153140.4454810354</v>
      </c>
      <c r="DWH37" s="64">
        <v>2248401.4174251426</v>
      </c>
      <c r="DWI37" s="64">
        <v>2347877.0019342499</v>
      </c>
      <c r="DWJ37" s="64">
        <v>2451753.6652884162</v>
      </c>
      <c r="DWK37" s="64">
        <v>2560226.1235588859</v>
      </c>
      <c r="DWL37" s="64">
        <v>2673497.7076019892</v>
      </c>
      <c r="DWM37" s="64">
        <v>2791780.7442014012</v>
      </c>
      <c r="DWN37" s="64">
        <v>2915296.954073187</v>
      </c>
      <c r="DWO37" s="64">
        <v>3044277.8674797262</v>
      </c>
      <c r="DWP37" s="64">
        <v>3178965.2582315463</v>
      </c>
      <c r="DWQ37" s="64">
        <v>3319611.5968906241</v>
      </c>
      <c r="DWR37" s="64">
        <v>3466480.5240246747</v>
      </c>
      <c r="DWS37" s="64">
        <v>3619847.3443995216</v>
      </c>
      <c r="DWT37" s="65">
        <v>0</v>
      </c>
      <c r="DWU37" s="65">
        <v>0</v>
      </c>
      <c r="DWV37" s="65">
        <v>0</v>
      </c>
      <c r="DWW37" s="65">
        <v>0</v>
      </c>
      <c r="DWX37" s="65">
        <v>402435.49364256172</v>
      </c>
      <c r="DWY37" s="65">
        <v>859170.52454376069</v>
      </c>
      <c r="DWZ37" s="65">
        <v>1375699.9604396946</v>
      </c>
      <c r="DXA37" s="65">
        <v>1958012.9408691539</v>
      </c>
      <c r="DXB37" s="65">
        <v>2612634.558900563</v>
      </c>
      <c r="DXC37" s="65">
        <v>2788892.4310506624</v>
      </c>
      <c r="DXD37" s="65">
        <v>2977041.3031835346</v>
      </c>
      <c r="DXE37" s="65">
        <v>3177883.3855997222</v>
      </c>
      <c r="DXF37" s="65">
        <v>3392275.0086373775</v>
      </c>
      <c r="DXG37" s="65">
        <v>3621130.2738077175</v>
      </c>
      <c r="DXH37" s="65">
        <v>3865424.9512494183</v>
      </c>
      <c r="DXI37" s="65">
        <v>4126200.6401195163</v>
      </c>
      <c r="DXJ37" s="65">
        <v>4404569.2096594879</v>
      </c>
      <c r="DXK37" s="65">
        <v>4701717.5398718538</v>
      </c>
      <c r="DXL37" s="65">
        <v>5018912.5820201701</v>
      </c>
      <c r="DXM37" s="65">
        <v>5357506.760528815</v>
      </c>
      <c r="DXN37" s="65">
        <v>5718943.7393146874</v>
      </c>
      <c r="DXO37" s="65">
        <v>6104764.5771366898</v>
      </c>
      <c r="DXP37" s="65">
        <v>6516614.2982075978</v>
      </c>
      <c r="DXQ37" s="65">
        <v>6956248.9060833864</v>
      </c>
      <c r="DXR37" s="65">
        <v>7425542.8707351722</v>
      </c>
      <c r="DXS37" s="65">
        <v>7926497.120726373</v>
      </c>
      <c r="DXT37" s="65">
        <v>0</v>
      </c>
      <c r="DXU37" s="65">
        <v>0</v>
      </c>
      <c r="DXV37" s="65">
        <v>0</v>
      </c>
      <c r="DXW37" s="65">
        <v>0</v>
      </c>
      <c r="DXX37" s="65">
        <v>1139162.6089974474</v>
      </c>
      <c r="DXY37" s="65">
        <v>2379124.7153646415</v>
      </c>
      <c r="DXZ37" s="65">
        <v>3726575.7977961162</v>
      </c>
      <c r="DYA37" s="65">
        <v>5188599.9500511549</v>
      </c>
      <c r="DYB37" s="65">
        <v>6772697.7045502923</v>
      </c>
      <c r="DYC37" s="65">
        <v>7072340.8455136037</v>
      </c>
      <c r="DYD37" s="65">
        <v>7385241.0394037059</v>
      </c>
      <c r="DYE37" s="65">
        <v>7711984.8154224241</v>
      </c>
      <c r="DYF37" s="65">
        <v>8053184.6524684476</v>
      </c>
      <c r="DYG37" s="65">
        <v>8409480.12722468</v>
      </c>
      <c r="DYH37" s="65">
        <v>8781539.1130402107</v>
      </c>
      <c r="DYI37" s="65">
        <v>9170059.0318541937</v>
      </c>
      <c r="DYJ37" s="65">
        <v>9575768.1615083497</v>
      </c>
      <c r="DYK37" s="65">
        <v>9999427.0008986071</v>
      </c>
      <c r="DYL37" s="65">
        <v>10441829.695524937</v>
      </c>
      <c r="DYM37" s="65">
        <v>10903805.526111461</v>
      </c>
      <c r="DYN37" s="65">
        <v>11386220.463087315</v>
      </c>
      <c r="DYO37" s="65">
        <v>11889978.789842099</v>
      </c>
      <c r="DYP37" s="65">
        <v>12416024.797798691</v>
      </c>
      <c r="DYQ37" s="65">
        <v>12965344.556480845</v>
      </c>
      <c r="DYR37" s="65">
        <v>13538967.761893567</v>
      </c>
      <c r="DYS37" s="65">
        <v>14137969.66668096</v>
      </c>
      <c r="DYT37" s="67">
        <v>378.1</v>
      </c>
      <c r="DYU37" s="68">
        <f ca="1">10000000*'Country Model'!$DYT$8/57000</f>
        <v>59385.964912280702</v>
      </c>
      <c r="DYV37" s="68">
        <f ca="1">10000000*'Country Model'!$DYT$8/57000</f>
        <v>59385.964912280702</v>
      </c>
      <c r="DYW37" s="38">
        <f ca="1">'Country Model'!$DYT$8/(220*8)</f>
        <v>0.19232954545454545</v>
      </c>
      <c r="DYX37" s="38">
        <f ca="1">'Country Model'!$DYT$8/(220*8)</f>
        <v>0.19232954545454545</v>
      </c>
      <c r="DYY37" s="25">
        <v>0.01</v>
      </c>
      <c r="DYZ37" s="25">
        <f t="shared" si="21"/>
        <v>0.01</v>
      </c>
      <c r="DZA37" s="25">
        <f t="shared" si="22"/>
        <v>0.05</v>
      </c>
      <c r="DZB37" s="25">
        <v>0.08</v>
      </c>
      <c r="DZC37" s="25">
        <v>0.04</v>
      </c>
      <c r="DZD37" s="25">
        <v>0</v>
      </c>
      <c r="DZE37" s="25">
        <v>0.13</v>
      </c>
      <c r="DZF37" s="25">
        <v>0.28000000000000003</v>
      </c>
      <c r="DZG37" s="25">
        <v>0.1</v>
      </c>
      <c r="DZH37" s="25">
        <v>0.51</v>
      </c>
      <c r="DZI37" s="25">
        <v>0.03</v>
      </c>
      <c r="DZJ37" s="25">
        <v>0.85</v>
      </c>
      <c r="DZK37" s="25">
        <v>0.03</v>
      </c>
      <c r="DZL37" s="46">
        <v>0.67</v>
      </c>
      <c r="DZM37" s="46">
        <v>0.33</v>
      </c>
      <c r="DZN37" s="46">
        <v>0.33</v>
      </c>
      <c r="DZO37" s="46">
        <v>0.33</v>
      </c>
      <c r="DZP37" s="46">
        <v>0.17</v>
      </c>
      <c r="DZQ37" s="46">
        <v>1</v>
      </c>
      <c r="DZR37" s="46">
        <v>0.5</v>
      </c>
      <c r="DZS37" s="46">
        <v>0.33</v>
      </c>
      <c r="DZT37" s="46">
        <v>0.5</v>
      </c>
      <c r="DZU37" s="46">
        <v>0.17</v>
      </c>
      <c r="DZW37" s="69">
        <v>0</v>
      </c>
      <c r="DZX37" s="69">
        <v>1</v>
      </c>
      <c r="DZY37" s="69">
        <v>2</v>
      </c>
      <c r="DZZ37" s="69">
        <v>3</v>
      </c>
      <c r="EAA37" s="69">
        <v>4</v>
      </c>
      <c r="EAB37" s="69">
        <v>5</v>
      </c>
      <c r="EAC37" s="69">
        <v>6</v>
      </c>
      <c r="EAD37" s="69">
        <v>7</v>
      </c>
      <c r="EAE37" s="69">
        <v>8</v>
      </c>
      <c r="EAF37" s="69">
        <v>9</v>
      </c>
      <c r="EAG37" s="69">
        <v>10</v>
      </c>
      <c r="EAH37" s="69">
        <v>11</v>
      </c>
      <c r="EAI37" s="69">
        <v>12</v>
      </c>
      <c r="EAJ37" s="69">
        <v>13</v>
      </c>
      <c r="EAK37" s="69">
        <v>14</v>
      </c>
      <c r="EAL37" s="69">
        <v>15</v>
      </c>
      <c r="EAM37" s="69">
        <v>16</v>
      </c>
      <c r="EAN37" s="69">
        <v>17</v>
      </c>
      <c r="EAO37" s="69">
        <v>18</v>
      </c>
      <c r="EAP37" s="69">
        <v>19</v>
      </c>
      <c r="EAQ37" s="69">
        <v>20</v>
      </c>
      <c r="EAR37" s="69">
        <v>21</v>
      </c>
      <c r="EAS37" s="69">
        <v>22</v>
      </c>
      <c r="EAT37" s="69">
        <v>23</v>
      </c>
      <c r="EAU37" s="69">
        <v>24</v>
      </c>
      <c r="EAV37" s="69">
        <v>25</v>
      </c>
      <c r="EAW37" s="69">
        <v>26</v>
      </c>
      <c r="EAX37" s="69">
        <v>27</v>
      </c>
      <c r="EAY37" s="69">
        <v>28</v>
      </c>
      <c r="EAZ37" s="69">
        <v>29</v>
      </c>
      <c r="EBA37" s="69">
        <v>30</v>
      </c>
      <c r="EBB37" s="69">
        <v>31</v>
      </c>
      <c r="EBC37" s="69">
        <v>32</v>
      </c>
      <c r="EBD37" s="69">
        <v>33</v>
      </c>
      <c r="EBE37" s="69">
        <v>34</v>
      </c>
      <c r="EBF37" s="69">
        <v>35</v>
      </c>
      <c r="EBG37" s="69">
        <v>36</v>
      </c>
      <c r="EBH37" s="69">
        <v>37</v>
      </c>
      <c r="EBI37" s="69">
        <v>38</v>
      </c>
      <c r="EBJ37" s="69">
        <v>39</v>
      </c>
      <c r="EBK37" s="69">
        <v>40</v>
      </c>
      <c r="EBL37" s="69">
        <v>41</v>
      </c>
      <c r="EBM37" s="69">
        <v>42</v>
      </c>
      <c r="EBO37" s="70">
        <v>598724.08540538873</v>
      </c>
      <c r="EBP37" s="70">
        <v>632788.31637753616</v>
      </c>
      <c r="EBQ37" s="70">
        <v>668790.62176494312</v>
      </c>
      <c r="EBR37" s="70">
        <v>706841.26774218283</v>
      </c>
      <c r="EBS37" s="70">
        <v>747056.79404544202</v>
      </c>
      <c r="EBT37" s="70">
        <v>789560.37090496568</v>
      </c>
      <c r="EBU37" s="70">
        <v>834482.17628506885</v>
      </c>
      <c r="EBV37" s="70">
        <v>881959.79458710842</v>
      </c>
      <c r="EBW37" s="70">
        <v>932138.63803654315</v>
      </c>
      <c r="EBX37" s="70">
        <v>985172.39204468625</v>
      </c>
      <c r="EBY37" s="70">
        <v>1041223.4859091842</v>
      </c>
      <c r="EBZ37" s="70">
        <v>1100463.5902948624</v>
      </c>
      <c r="ECA37" s="70">
        <v>1163074.1430185954</v>
      </c>
      <c r="ECB37" s="70">
        <v>1229246.9047485534</v>
      </c>
      <c r="ECC37" s="70">
        <v>1299184.546319796</v>
      </c>
      <c r="ECD37" s="70">
        <v>1373101.2694650108</v>
      </c>
      <c r="ECE37" s="70">
        <v>1451223.4628615486</v>
      </c>
      <c r="ECF37" s="70">
        <v>1533790.3955040593</v>
      </c>
      <c r="ECG37" s="70">
        <v>1621054.9495263607</v>
      </c>
      <c r="ECH37" s="70">
        <v>1713284.3947169948</v>
      </c>
      <c r="ECI37" s="70">
        <v>1810761.2071006147</v>
      </c>
      <c r="ECJ37" s="70">
        <v>1913783.9340923233</v>
      </c>
      <c r="ECK37" s="70">
        <v>2022668.1088747117</v>
      </c>
      <c r="ECL37" s="70">
        <v>2137747.2167981104</v>
      </c>
      <c r="ECM37" s="70">
        <v>2259373.7167639006</v>
      </c>
      <c r="ECN37" s="70">
        <v>2387920.1207191274</v>
      </c>
      <c r="ECO37" s="70">
        <v>8306222.3118764041</v>
      </c>
      <c r="ECP37" s="70">
        <v>8587834.5369772427</v>
      </c>
      <c r="ECQ37" s="70">
        <v>8878994.4773147497</v>
      </c>
      <c r="ECR37" s="70">
        <v>9180025.8364007566</v>
      </c>
      <c r="ECS37" s="70">
        <v>9491263.2925155088</v>
      </c>
      <c r="ECT37" s="70">
        <v>9813052.8707936518</v>
      </c>
      <c r="ECU37" s="70">
        <v>10145752.327925337</v>
      </c>
      <c r="ECV37" s="70">
        <v>10489731.54990015</v>
      </c>
      <c r="ECW37" s="70">
        <v>10845372.963236043</v>
      </c>
      <c r="ECX37" s="70">
        <v>11213071.960150493</v>
      </c>
      <c r="ECY37" s="70">
        <v>11593237.338146554</v>
      </c>
      <c r="ECZ37" s="70">
        <v>11986291.754502533</v>
      </c>
      <c r="EDA37" s="70">
        <v>12392672.196170576</v>
      </c>
      <c r="EDB37" s="70">
        <v>12812830.465606602</v>
      </c>
      <c r="EDC37" s="70">
        <v>13247233.683071677</v>
      </c>
      <c r="EDD37" s="70">
        <v>13696364.805963311</v>
      </c>
      <c r="EDE37" s="70">
        <v>14160723.165754048</v>
      </c>
      <c r="EDF37" s="70">
        <v>14640825.02313428</v>
      </c>
      <c r="EDG37" s="70">
        <v>15137204.141976509</v>
      </c>
      <c r="EDH37" s="70">
        <v>15650412.382759154</v>
      </c>
      <c r="EDI37" s="70">
        <v>16181020.316109652</v>
      </c>
      <c r="EDJ37" s="70">
        <v>16729617.857148994</v>
      </c>
      <c r="EDK37" s="70">
        <v>17296814.921342928</v>
      </c>
      <c r="EDL37" s="70">
        <v>17883242.102588985</v>
      </c>
      <c r="EDM37" s="70">
        <v>18489551.374293201</v>
      </c>
      <c r="EDN37" s="70">
        <v>19116416.814215999</v>
      </c>
      <c r="EDO37" s="71">
        <v>598724.08540538873</v>
      </c>
      <c r="EDP37" s="71">
        <v>632788.31637753616</v>
      </c>
      <c r="EDQ37" s="71">
        <v>668790.62176494312</v>
      </c>
      <c r="EDR37" s="71">
        <v>706841.26774218283</v>
      </c>
      <c r="EDS37" s="79">
        <v>672351.11464089784</v>
      </c>
      <c r="EDT37" s="79">
        <v>631648.29672397254</v>
      </c>
      <c r="EDU37" s="79">
        <v>584137.52339954826</v>
      </c>
      <c r="EDV37" s="79">
        <v>529175.87675226503</v>
      </c>
      <c r="EDW37" s="79">
        <v>466069.31901827158</v>
      </c>
      <c r="EDX37" s="71">
        <v>479794.15507756482</v>
      </c>
      <c r="EDY37" s="71">
        <v>493923.16089695139</v>
      </c>
      <c r="EDZ37" s="71">
        <v>508468.23849072627</v>
      </c>
      <c r="EEA37" s="71">
        <v>523441.64036438457</v>
      </c>
      <c r="EEB37" s="71">
        <v>538855.97983590653</v>
      </c>
      <c r="EEC37" s="71">
        <v>554724.24166098435</v>
      </c>
      <c r="EED37" s="71">
        <v>571059.79297114105</v>
      </c>
      <c r="EEE37" s="71">
        <v>587876.39453395619</v>
      </c>
      <c r="EEF37" s="71">
        <v>605188.21234488278</v>
      </c>
      <c r="EEG37" s="71">
        <v>623009.82956042106</v>
      </c>
      <c r="EEH37" s="71">
        <v>641356.2587827011</v>
      </c>
      <c r="EEI37" s="71">
        <v>660242.95470582217</v>
      </c>
      <c r="EEJ37" s="71">
        <v>679685.82713460247</v>
      </c>
      <c r="EEK37" s="71">
        <v>699701.25438670581</v>
      </c>
      <c r="EEL37" s="71">
        <v>720306.09708943451</v>
      </c>
      <c r="EEM37" s="71">
        <v>741517.71238281159</v>
      </c>
      <c r="EEN37" s="71">
        <v>763353.96854091599</v>
      </c>
      <c r="EEO37" s="71">
        <v>8306222.3118764041</v>
      </c>
      <c r="EEP37" s="71">
        <v>8587834.5369772427</v>
      </c>
      <c r="EEQ37" s="71">
        <v>8878994.4773147497</v>
      </c>
      <c r="EER37" s="71">
        <v>9180025.8364007566</v>
      </c>
      <c r="EES37" s="79">
        <v>8542136.9632639587</v>
      </c>
      <c r="EET37" s="79">
        <v>7850442.2966349218</v>
      </c>
      <c r="EEU37" s="79">
        <v>7102026.6295477357</v>
      </c>
      <c r="EEV37" s="79">
        <v>6293838.9299400896</v>
      </c>
      <c r="EEW37" s="79">
        <v>5422686.4816180216</v>
      </c>
      <c r="EEX37" s="71">
        <v>5582374.0643963143</v>
      </c>
      <c r="EEY37" s="71">
        <v>5746764.1362784887</v>
      </c>
      <c r="EEZ37" s="71">
        <v>5915995.1764336033</v>
      </c>
      <c r="EFA37" s="71">
        <v>6090209.7419732362</v>
      </c>
      <c r="EFB37" s="71">
        <v>6269554.5880389698</v>
      </c>
      <c r="EFC37" s="71">
        <v>6454180.79142622</v>
      </c>
      <c r="EFD37" s="71">
        <v>6644243.877848546</v>
      </c>
      <c r="EFE37" s="71">
        <v>6839903.9529496469</v>
      </c>
      <c r="EFF37" s="71">
        <v>7041325.8371734079</v>
      </c>
      <c r="EFG37" s="71">
        <v>7248679.2046056073</v>
      </c>
      <c r="EFH37" s="71">
        <v>7462138.7259042403</v>
      </c>
      <c r="EFI37" s="71">
        <v>7681884.2154388642</v>
      </c>
      <c r="EFJ37" s="71">
        <v>7908100.782762914</v>
      </c>
      <c r="EFK37" s="71">
        <v>8140978.9885465782</v>
      </c>
      <c r="EFL37" s="71">
        <v>8380715.0051016007</v>
      </c>
      <c r="EFM37" s="71">
        <v>8627510.7816332225</v>
      </c>
      <c r="EFN37" s="71">
        <v>8881574.2143584695</v>
      </c>
      <c r="EFO37" s="70">
        <v>0</v>
      </c>
      <c r="EFP37" s="70">
        <v>0</v>
      </c>
      <c r="EFQ37" s="70">
        <v>0</v>
      </c>
      <c r="EFR37" s="70">
        <v>0</v>
      </c>
      <c r="EFS37" s="70">
        <v>74705.679404544178</v>
      </c>
      <c r="EFT37" s="70">
        <v>157912.07418099314</v>
      </c>
      <c r="EFU37" s="70">
        <v>250344.6528855206</v>
      </c>
      <c r="EFV37" s="70">
        <v>352783.91783484339</v>
      </c>
      <c r="EFW37" s="70">
        <v>466069.31901827158</v>
      </c>
      <c r="EFX37" s="70">
        <v>505378.23696712143</v>
      </c>
      <c r="EFY37" s="70">
        <v>547300.32501223288</v>
      </c>
      <c r="EFZ37" s="70">
        <v>591995.35180413607</v>
      </c>
      <c r="EGA37" s="70">
        <v>639632.5026542109</v>
      </c>
      <c r="EGB37" s="70">
        <v>690390.92491264688</v>
      </c>
      <c r="EGC37" s="70">
        <v>744460.30465881166</v>
      </c>
      <c r="EGD37" s="70">
        <v>802041.47649386979</v>
      </c>
      <c r="EGE37" s="70">
        <v>863347.06832759245</v>
      </c>
      <c r="EGF37" s="70">
        <v>928602.18315917649</v>
      </c>
      <c r="EGG37" s="70">
        <v>998045.11996593967</v>
      </c>
      <c r="EGH37" s="70">
        <v>1071928.1359342937</v>
      </c>
      <c r="EGI37" s="70">
        <v>1150518.2523947926</v>
      </c>
      <c r="EGJ37" s="70">
        <v>1234098.1069577208</v>
      </c>
      <c r="EGK37" s="70">
        <v>1322966.8544880059</v>
      </c>
      <c r="EGL37" s="70">
        <v>1417441.1197086759</v>
      </c>
      <c r="EGM37" s="70">
        <v>1517856.004381089</v>
      </c>
      <c r="EGN37" s="70">
        <v>1624566.1521782114</v>
      </c>
      <c r="EGO37" s="70">
        <v>0</v>
      </c>
      <c r="EGP37" s="70">
        <v>0</v>
      </c>
      <c r="EGQ37" s="70">
        <v>0</v>
      </c>
      <c r="EGR37" s="70">
        <v>0</v>
      </c>
      <c r="EGS37" s="70">
        <v>949126.32925155014</v>
      </c>
      <c r="EGT37" s="70">
        <v>1962610.57415873</v>
      </c>
      <c r="EGU37" s="70">
        <v>3043725.6983776018</v>
      </c>
      <c r="EGV37" s="70">
        <v>4195892.6199600603</v>
      </c>
      <c r="EGW37" s="70">
        <v>5422686.4816180216</v>
      </c>
      <c r="EGX37" s="70">
        <v>5630697.895754179</v>
      </c>
      <c r="EGY37" s="70">
        <v>5846473.2018680656</v>
      </c>
      <c r="EGZ37" s="70">
        <v>6070296.5780689297</v>
      </c>
      <c r="EHA37" s="70">
        <v>6302462.4541973397</v>
      </c>
      <c r="EHB37" s="70">
        <v>6543275.8775676321</v>
      </c>
      <c r="EHC37" s="70">
        <v>6793052.8916454567</v>
      </c>
      <c r="EHD37" s="70">
        <v>7052120.9281147653</v>
      </c>
      <c r="EHE37" s="70">
        <v>7320819.2128044013</v>
      </c>
      <c r="EHF37" s="70">
        <v>7599499.1859608721</v>
      </c>
      <c r="EHG37" s="70">
        <v>7888524.9373709019</v>
      </c>
      <c r="EHH37" s="70">
        <v>8188273.6568549136</v>
      </c>
      <c r="EHI37" s="70">
        <v>8499136.1006707884</v>
      </c>
      <c r="EHJ37" s="70">
        <v>8821517.0743860789</v>
      </c>
      <c r="EHK37" s="70">
        <v>9155835.9327963497</v>
      </c>
      <c r="EHL37" s="70">
        <v>9502527.0974873845</v>
      </c>
      <c r="EHM37" s="70">
        <v>9862040.5926599782</v>
      </c>
      <c r="EHN37" s="70">
        <v>10234842.59985753</v>
      </c>
      <c r="EHO37" s="70">
        <f t="shared" si="23"/>
        <v>13083505.373401999</v>
      </c>
      <c r="EHP37" s="70">
        <f t="shared" si="24"/>
        <v>31935112.880359754</v>
      </c>
      <c r="EHQ37" s="70">
        <f t="shared" si="25"/>
        <v>1006423.4902616923</v>
      </c>
      <c r="EHR37" s="70">
        <f t="shared" si="26"/>
        <v>1388483.1687112937</v>
      </c>
      <c r="EHS37" s="70">
        <f t="shared" si="27"/>
        <v>146906901.04438317</v>
      </c>
      <c r="EHT37" s="70">
        <f t="shared" si="28"/>
        <v>312192729.14370698</v>
      </c>
      <c r="EHU37" s="70">
        <f t="shared" si="29"/>
        <v>11300530.849567937</v>
      </c>
      <c r="EHV37" s="70">
        <f t="shared" si="30"/>
        <v>13573596.919291608</v>
      </c>
      <c r="EHW37" s="70">
        <f t="shared" si="31"/>
        <v>159990406.41778517</v>
      </c>
      <c r="EHX37" s="70">
        <f t="shared" si="31"/>
        <v>344127842.02406675</v>
      </c>
      <c r="EHY37" s="70">
        <f t="shared" si="31"/>
        <v>12306954.339829629</v>
      </c>
      <c r="EHZ37" s="70">
        <f t="shared" si="31"/>
        <v>14962080.088002902</v>
      </c>
      <c r="EIA37" s="70">
        <f t="shared" si="32"/>
        <v>7260490.6075747972</v>
      </c>
      <c r="EIB37" s="70">
        <f t="shared" si="33"/>
        <v>13982729.11703705</v>
      </c>
      <c r="EIC37" s="70">
        <f t="shared" si="64"/>
        <v>23607485.189397566</v>
      </c>
      <c r="EID37" s="70">
        <f t="shared" si="64"/>
        <v>28535677.00729451</v>
      </c>
      <c r="EIE37" s="70">
        <f t="shared" si="34"/>
        <v>87094479.513800874</v>
      </c>
      <c r="EIF37" s="70">
        <f t="shared" si="35"/>
        <v>165307291.22227541</v>
      </c>
      <c r="EIG37" s="70">
        <f t="shared" si="65"/>
        <v>35914439.529227197</v>
      </c>
      <c r="EIH37" s="70">
        <f t="shared" si="65"/>
        <v>43497757.095297411</v>
      </c>
      <c r="EII37" s="70">
        <f t="shared" si="65"/>
        <v>94354970.121375665</v>
      </c>
      <c r="EIJ37" s="70">
        <f t="shared" si="65"/>
        <v>179290020.33931246</v>
      </c>
      <c r="EIK37" s="70">
        <f t="shared" si="65"/>
        <v>59521924.718624763</v>
      </c>
      <c r="EIL37" s="70">
        <f t="shared" si="65"/>
        <v>72033434.102591917</v>
      </c>
      <c r="EIM37" s="70">
        <f t="shared" si="36"/>
        <v>5823014.7658272022</v>
      </c>
      <c r="EIN37" s="70">
        <f t="shared" si="36"/>
        <v>17952383.763322704</v>
      </c>
      <c r="EIO37" s="70">
        <f t="shared" si="37"/>
        <v>447924.21275593864</v>
      </c>
      <c r="EIP37" s="70">
        <f t="shared" si="38"/>
        <v>780538.42449229141</v>
      </c>
      <c r="EIQ37" s="70">
        <f t="shared" si="66"/>
        <v>59812421.530582294</v>
      </c>
      <c r="EIR37" s="70">
        <f t="shared" si="66"/>
        <v>146885437.92143157</v>
      </c>
      <c r="EIS37" s="70">
        <f t="shared" si="39"/>
        <v>4600955.5023524845</v>
      </c>
      <c r="EIT37" s="70">
        <f t="shared" si="40"/>
        <v>6386323.3878883291</v>
      </c>
      <c r="EIU37" s="70">
        <f t="shared" si="67"/>
        <v>65635436.296409503</v>
      </c>
      <c r="EIV37" s="70">
        <f t="shared" si="67"/>
        <v>164837821.68475428</v>
      </c>
      <c r="EIW37" s="70">
        <f t="shared" si="41"/>
        <v>5048879.7151084235</v>
      </c>
      <c r="EIX37" s="70">
        <f t="shared" si="42"/>
        <v>7166861.8123806212</v>
      </c>
      <c r="EIY37" s="70">
        <v>125.04707709177565</v>
      </c>
      <c r="EIZ37" s="70">
        <v>133.4832097501681</v>
      </c>
      <c r="EJA37" s="70">
        <v>142.48847473764138</v>
      </c>
      <c r="EJB37" s="70">
        <v>152.10126780034145</v>
      </c>
      <c r="EJC37" s="70">
        <v>162.36257500172141</v>
      </c>
      <c r="EJD37" s="70">
        <v>173.31614747481041</v>
      </c>
      <c r="EJE37" s="70">
        <v>185.0086879639089</v>
      </c>
      <c r="EJF37" s="70">
        <v>197.49004995106813</v>
      </c>
      <c r="EJG37" s="70">
        <v>210.81345021636986</v>
      </c>
      <c r="EJH37" s="70">
        <v>225.03569573829802</v>
      </c>
      <c r="EJI37" s="70">
        <v>240.21742590163964</v>
      </c>
      <c r="EJJ37" s="70">
        <v>256.42337104561506</v>
      </c>
      <c r="EJK37" s="70">
        <v>273.72262845460949</v>
      </c>
      <c r="EJL37" s="70">
        <v>292.18895696824751</v>
      </c>
      <c r="EJM37" s="70">
        <v>311.90109146694004</v>
      </c>
      <c r="EJN37" s="70">
        <v>332.94307857377459</v>
      </c>
      <c r="EJO37" s="70">
        <v>355.40463500408225</v>
      </c>
      <c r="EJP37" s="70">
        <v>379.3815300905743</v>
      </c>
      <c r="EJQ37" s="70">
        <v>404.97599411502358</v>
      </c>
      <c r="EJR37" s="70">
        <v>432.29715418749186</v>
      </c>
      <c r="EJS37" s="70">
        <v>461.46149953156277</v>
      </c>
      <c r="EJT37" s="70">
        <v>492.59337815941592</v>
      </c>
      <c r="EJU37" s="70">
        <v>525.82552705441663</v>
      </c>
      <c r="EJV37" s="70">
        <v>561.29963812175902</v>
      </c>
      <c r="EJW37" s="70">
        <v>599.166962320209</v>
      </c>
      <c r="EJX37" s="70">
        <v>639.58895455077959</v>
      </c>
      <c r="EJY37" s="70">
        <v>396.91648854649924</v>
      </c>
      <c r="EJZ37" s="70">
        <v>414.47718718041216</v>
      </c>
      <c r="EKA37" s="70">
        <v>432.81482037212186</v>
      </c>
      <c r="EKB37" s="70">
        <v>451.96376188543348</v>
      </c>
      <c r="EKC37" s="70">
        <v>471.95990627586718</v>
      </c>
      <c r="EKD37" s="70">
        <v>492.84073617474735</v>
      </c>
      <c r="EKE37" s="70">
        <v>514.64539255013153</v>
      </c>
      <c r="EKF37" s="70">
        <v>537.41474807627731</v>
      </c>
      <c r="EKG37" s="70">
        <v>561.19148374918257</v>
      </c>
      <c r="EKH37" s="70">
        <v>586.02016889180879</v>
      </c>
      <c r="EKI37" s="70">
        <v>611.947344698964</v>
      </c>
      <c r="EKJ37" s="70">
        <v>639.02161147844231</v>
      </c>
      <c r="EKK37" s="70">
        <v>667.29371975195806</v>
      </c>
      <c r="EKL37" s="70">
        <v>696.81666538663933</v>
      </c>
      <c r="EKM37" s="70">
        <v>727.6457889354067</v>
      </c>
      <c r="EKN37" s="70">
        <v>759.83887937244833</v>
      </c>
      <c r="EKO37" s="70">
        <v>793.45628241824443</v>
      </c>
      <c r="EKP37" s="70">
        <v>828.56101365719201</v>
      </c>
      <c r="EKQ37" s="70">
        <v>865.21887665987435</v>
      </c>
      <c r="EKR37" s="70">
        <v>903.49858633138797</v>
      </c>
      <c r="EKS37" s="70">
        <v>943.47189771694696</v>
      </c>
      <c r="EKT37" s="70">
        <v>985.21374050620727</v>
      </c>
      <c r="EKU37" s="70">
        <v>1028.8023594884412</v>
      </c>
      <c r="EKV37" s="70">
        <v>1074.3194612218417</v>
      </c>
      <c r="EKW37" s="70">
        <v>1121.8503671918877</v>
      </c>
      <c r="EKX37" s="70">
        <v>1171.484173745866</v>
      </c>
      <c r="EKY37" s="71">
        <v>125.04707709177565</v>
      </c>
      <c r="EKZ37" s="71">
        <v>133.4832097501681</v>
      </c>
      <c r="ELA37" s="71">
        <v>142.48847473764138</v>
      </c>
      <c r="ELB37" s="71">
        <v>152.10126780034145</v>
      </c>
      <c r="ELC37" s="79">
        <v>146.12631750154927</v>
      </c>
      <c r="ELD37" s="79">
        <v>138.65291797984833</v>
      </c>
      <c r="ELE37" s="79">
        <v>129.50608157473624</v>
      </c>
      <c r="ELF37" s="79">
        <v>118.49402997064087</v>
      </c>
      <c r="ELG37" s="79">
        <v>105.40672510818493</v>
      </c>
      <c r="ELH37" s="71">
        <v>108.51074839962178</v>
      </c>
      <c r="ELI37" s="71">
        <v>111.70617914711889</v>
      </c>
      <c r="ELJ37" s="71">
        <v>114.99570912268919</v>
      </c>
      <c r="ELK37" s="71">
        <v>118.38210936580239</v>
      </c>
      <c r="ELL37" s="71">
        <v>121.86823251765755</v>
      </c>
      <c r="ELM37" s="71">
        <v>125.45701522419546</v>
      </c>
      <c r="ELN37" s="71">
        <v>129.15148060987522</v>
      </c>
      <c r="ELO37" s="71">
        <v>132.95474082429845</v>
      </c>
      <c r="ELP37" s="71">
        <v>136.86999966382695</v>
      </c>
      <c r="ELQ37" s="71">
        <v>140.90055527040164</v>
      </c>
      <c r="ELR37" s="71">
        <v>145.04980290983664</v>
      </c>
      <c r="ELS37" s="71">
        <v>149.32123783192867</v>
      </c>
      <c r="ELT37" s="71">
        <v>153.7184582147911</v>
      </c>
      <c r="ELU37" s="71">
        <v>158.24516819589289</v>
      </c>
      <c r="ELV37" s="71">
        <v>162.90518099235581</v>
      </c>
      <c r="ELW37" s="71">
        <v>167.70242211313837</v>
      </c>
      <c r="ELX37" s="71">
        <v>172.64093266581213</v>
      </c>
      <c r="ELY37" s="71">
        <v>396.91648854649924</v>
      </c>
      <c r="ELZ37" s="71">
        <v>414.47718718041216</v>
      </c>
      <c r="EMA37" s="71">
        <v>432.81482037212186</v>
      </c>
      <c r="EMB37" s="71">
        <v>451.96376188543348</v>
      </c>
      <c r="EMC37" s="79">
        <v>424.76391564828043</v>
      </c>
      <c r="EMD37" s="79">
        <v>394.27258893979786</v>
      </c>
      <c r="EME37" s="79">
        <v>360.2517747850921</v>
      </c>
      <c r="EMF37" s="79">
        <v>322.44884884576641</v>
      </c>
      <c r="EMG37" s="79">
        <v>280.59574187459128</v>
      </c>
      <c r="EMH37" s="71">
        <v>288.85874138778934</v>
      </c>
      <c r="EMI37" s="71">
        <v>297.36507018495644</v>
      </c>
      <c r="EMJ37" s="71">
        <v>306.12189384081427</v>
      </c>
      <c r="EMK37" s="71">
        <v>315.13658894234021</v>
      </c>
      <c r="EML37" s="71">
        <v>324.41674930266834</v>
      </c>
      <c r="EMM37" s="71">
        <v>333.97019235797785</v>
      </c>
      <c r="EMN37" s="71">
        <v>343.80496575275731</v>
      </c>
      <c r="EMO37" s="71">
        <v>353.92935411899202</v>
      </c>
      <c r="EMP37" s="71">
        <v>364.35188605498558</v>
      </c>
      <c r="EMQ37" s="71">
        <v>375.08134130969398</v>
      </c>
      <c r="EMR37" s="71">
        <v>386.12675817862447</v>
      </c>
      <c r="EMS37" s="71">
        <v>397.49744111752915</v>
      </c>
      <c r="EMT37" s="71">
        <v>409.20296858030719</v>
      </c>
      <c r="EMU37" s="71">
        <v>421.25320108771808</v>
      </c>
      <c r="EMV37" s="71">
        <v>433.65828953370254</v>
      </c>
      <c r="EMW37" s="71">
        <v>446.42868373630881</v>
      </c>
      <c r="EMX37" s="71">
        <v>459.57514124042677</v>
      </c>
      <c r="EMY37" s="70">
        <v>0</v>
      </c>
      <c r="EMZ37" s="70">
        <v>0</v>
      </c>
      <c r="ENA37" s="70">
        <v>0</v>
      </c>
      <c r="ENB37" s="70">
        <v>0</v>
      </c>
      <c r="ENC37" s="70">
        <v>16.236257500172144</v>
      </c>
      <c r="END37" s="70">
        <v>34.663229494962081</v>
      </c>
      <c r="ENE37" s="70">
        <v>55.502606389172655</v>
      </c>
      <c r="ENF37" s="70">
        <v>78.996019980427263</v>
      </c>
      <c r="ENG37" s="70">
        <v>105.40672510818493</v>
      </c>
      <c r="ENH37" s="70">
        <v>116.52494733867624</v>
      </c>
      <c r="ENI37" s="70">
        <v>128.51124675452076</v>
      </c>
      <c r="ENJ37" s="70">
        <v>141.42766192292586</v>
      </c>
      <c r="ENK37" s="70">
        <v>155.3405190888071</v>
      </c>
      <c r="ENL37" s="70">
        <v>170.32072445058998</v>
      </c>
      <c r="ENM37" s="70">
        <v>186.44407624274459</v>
      </c>
      <c r="ENN37" s="70">
        <v>203.79159796389936</v>
      </c>
      <c r="ENO37" s="70">
        <v>222.4498941797838</v>
      </c>
      <c r="ENP37" s="70">
        <v>242.51153042674736</v>
      </c>
      <c r="ENQ37" s="70">
        <v>264.07543884462194</v>
      </c>
      <c r="ENR37" s="70">
        <v>287.24735127765518</v>
      </c>
      <c r="ENS37" s="70">
        <v>312.1402616996341</v>
      </c>
      <c r="ENT37" s="70">
        <v>338.87491994462482</v>
      </c>
      <c r="ENU37" s="70">
        <v>367.58035885852371</v>
      </c>
      <c r="ENV37" s="70">
        <v>398.39445712940324</v>
      </c>
      <c r="ENW37" s="70">
        <v>431.46454020707063</v>
      </c>
      <c r="ENX37" s="70">
        <v>466.94802188496749</v>
      </c>
      <c r="ENY37" s="70">
        <v>0</v>
      </c>
      <c r="ENZ37" s="70">
        <v>0</v>
      </c>
      <c r="EOA37" s="70">
        <v>0</v>
      </c>
      <c r="EOB37" s="70">
        <v>0</v>
      </c>
      <c r="EOC37" s="70">
        <v>47.195990627586752</v>
      </c>
      <c r="EOD37" s="70">
        <v>98.568147234949492</v>
      </c>
      <c r="EOE37" s="70">
        <v>154.39361776503944</v>
      </c>
      <c r="EOF37" s="70">
        <v>214.9658992305109</v>
      </c>
      <c r="EOG37" s="70">
        <v>280.59574187459128</v>
      </c>
      <c r="EOH37" s="70">
        <v>297.16142750401946</v>
      </c>
      <c r="EOI37" s="70">
        <v>314.58227451400757</v>
      </c>
      <c r="EOJ37" s="70">
        <v>332.89971763762804</v>
      </c>
      <c r="EOK37" s="70">
        <v>352.15713080961785</v>
      </c>
      <c r="EOL37" s="70">
        <v>372.39991608397099</v>
      </c>
      <c r="EOM37" s="70">
        <v>393.67559657742885</v>
      </c>
      <c r="EON37" s="70">
        <v>416.03391361969102</v>
      </c>
      <c r="EOO37" s="70">
        <v>439.5269282992524</v>
      </c>
      <c r="EOP37" s="70">
        <v>464.20912760220642</v>
      </c>
      <c r="EOQ37" s="70">
        <v>490.13753535018037</v>
      </c>
      <c r="EOR37" s="70">
        <v>517.37182815276356</v>
      </c>
      <c r="EOS37" s="70">
        <v>545.97445659941786</v>
      </c>
      <c r="EOT37" s="70">
        <v>576.01077192590014</v>
      </c>
      <c r="EOU37" s="70">
        <v>607.54915840072317</v>
      </c>
      <c r="EOV37" s="70">
        <v>640.66117168813912</v>
      </c>
      <c r="EOW37" s="70">
        <v>675.42168345557889</v>
      </c>
      <c r="EOX37" s="70">
        <v>711.9090325054392</v>
      </c>
      <c r="EOY37" s="70">
        <f t="shared" si="43"/>
        <v>3013.5244265573447</v>
      </c>
      <c r="EOZ37" s="70">
        <f t="shared" si="44"/>
        <v>7865.5196996926597</v>
      </c>
      <c r="EPA37" s="70">
        <f t="shared" si="45"/>
        <v>231.80957127364189</v>
      </c>
      <c r="EPB37" s="70">
        <f t="shared" si="46"/>
        <v>341.97911737794175</v>
      </c>
      <c r="EPC37" s="70">
        <f t="shared" si="47"/>
        <v>7718.6002072273059</v>
      </c>
      <c r="EPD37" s="70">
        <f t="shared" si="48"/>
        <v>17434.476966165195</v>
      </c>
      <c r="EPE37" s="70">
        <f t="shared" si="49"/>
        <v>593.73847747902357</v>
      </c>
      <c r="EPF37" s="70">
        <f t="shared" si="50"/>
        <v>758.02073765935631</v>
      </c>
      <c r="EPG37" s="70">
        <f t="shared" si="51"/>
        <v>10732.12463378465</v>
      </c>
      <c r="EPH37" s="70">
        <f t="shared" si="6"/>
        <v>25299.996665857856</v>
      </c>
      <c r="EPI37" s="70">
        <f t="shared" si="6"/>
        <v>825.54804875266541</v>
      </c>
      <c r="EPJ37" s="70">
        <f t="shared" si="6"/>
        <v>1099.9998550372979</v>
      </c>
      <c r="EPK37" s="70">
        <f t="shared" si="52"/>
        <v>1620.3588143222617</v>
      </c>
      <c r="EPL37" s="70">
        <f t="shared" si="53"/>
        <v>3140.6673130045438</v>
      </c>
      <c r="EPM37" s="70">
        <f t="shared" si="7"/>
        <v>1419.2865262316891</v>
      </c>
      <c r="EPN37" s="70">
        <f t="shared" si="7"/>
        <v>1858.0205926966541</v>
      </c>
      <c r="EPO37" s="70">
        <f t="shared" si="54"/>
        <v>4443.9708337482652</v>
      </c>
      <c r="EPP37" s="70">
        <f t="shared" si="55"/>
        <v>8491.0758987065528</v>
      </c>
      <c r="EPQ37" s="70">
        <f t="shared" si="8"/>
        <v>2244.8345749843547</v>
      </c>
      <c r="EPR37" s="70">
        <f t="shared" si="8"/>
        <v>2958.0204477339521</v>
      </c>
      <c r="EPS37" s="70">
        <f t="shared" si="8"/>
        <v>6064.3296480705267</v>
      </c>
      <c r="EPT37" s="70">
        <f t="shared" si="8"/>
        <v>11631.743211711097</v>
      </c>
      <c r="EPU37" s="70">
        <f t="shared" si="8"/>
        <v>3664.1211012160438</v>
      </c>
      <c r="EPV37" s="70">
        <f t="shared" si="8"/>
        <v>4816.0410404306058</v>
      </c>
      <c r="EPW37" s="70">
        <f t="shared" si="56"/>
        <v>1393.165612235083</v>
      </c>
      <c r="EPX37" s="70">
        <f t="shared" si="9"/>
        <v>4724.852386688116</v>
      </c>
      <c r="EPY37" s="70">
        <f t="shared" si="57"/>
        <v>107.16658555654485</v>
      </c>
      <c r="EPZ37" s="70">
        <f t="shared" si="58"/>
        <v>205.42836463861374</v>
      </c>
      <c r="EQA37" s="70">
        <f t="shared" si="10"/>
        <v>3274.6293734790406</v>
      </c>
      <c r="EQB37" s="70">
        <f t="shared" si="10"/>
        <v>8943.4010674586425</v>
      </c>
      <c r="EQC37" s="70">
        <f t="shared" si="59"/>
        <v>251.89456719069543</v>
      </c>
      <c r="EQD37" s="70">
        <f t="shared" si="60"/>
        <v>388.84352467211488</v>
      </c>
      <c r="EQE37" s="70">
        <f t="shared" si="11"/>
        <v>4667.794985714123</v>
      </c>
      <c r="EQF37" s="70">
        <f t="shared" si="11"/>
        <v>13668.253454146759</v>
      </c>
      <c r="EQG37" s="70">
        <f t="shared" si="61"/>
        <v>359.06115274724021</v>
      </c>
      <c r="EQH37" s="70">
        <f t="shared" si="62"/>
        <v>594.27188931072862</v>
      </c>
      <c r="EQI37" s="25" t="s">
        <v>4324</v>
      </c>
    </row>
    <row r="38" spans="1:3831" s="25" customFormat="1" x14ac:dyDescent="0.25">
      <c r="A38" s="25" t="s">
        <v>4383</v>
      </c>
      <c r="B38" s="26" t="s">
        <v>4384</v>
      </c>
      <c r="C38" s="27">
        <v>2</v>
      </c>
      <c r="D38" s="28">
        <v>2</v>
      </c>
      <c r="E38" s="26" t="s">
        <v>4319</v>
      </c>
      <c r="F38" s="29" t="s">
        <v>4320</v>
      </c>
      <c r="G38" s="30" t="s">
        <v>4331</v>
      </c>
      <c r="H38" s="25" t="s">
        <v>4314</v>
      </c>
      <c r="I38" s="31">
        <v>99967.870999999999</v>
      </c>
      <c r="J38" s="31">
        <v>99194.262999999992</v>
      </c>
      <c r="K38" s="27">
        <v>2021</v>
      </c>
      <c r="L38" s="27">
        <v>2027</v>
      </c>
      <c r="M38" s="25">
        <f t="shared" si="12"/>
        <v>7</v>
      </c>
      <c r="N38" s="32">
        <v>3.9781202261562836</v>
      </c>
      <c r="O38" s="32">
        <v>1.1495388679618499</v>
      </c>
      <c r="P38" s="25">
        <v>0.17536000000000002</v>
      </c>
      <c r="Q38" s="25">
        <v>0.26485999999999998</v>
      </c>
      <c r="R38" s="25">
        <v>0.55976999999999999</v>
      </c>
      <c r="S38" s="25">
        <v>0.17536000000000002</v>
      </c>
      <c r="T38" s="25">
        <v>0.26485999999999998</v>
      </c>
      <c r="U38" s="25">
        <v>0.55976999999999999</v>
      </c>
      <c r="V38" s="25">
        <v>4.2</v>
      </c>
      <c r="W38" s="25">
        <v>4.9000000000000004</v>
      </c>
      <c r="X38" s="33">
        <v>8885306</v>
      </c>
      <c r="Y38" s="33">
        <v>8885306</v>
      </c>
      <c r="Z38" s="33">
        <v>6690121</v>
      </c>
      <c r="AA38" s="33">
        <v>14121092</v>
      </c>
      <c r="AB38" s="34">
        <v>0.48</v>
      </c>
      <c r="AC38" s="34">
        <v>0.52</v>
      </c>
      <c r="AD38" s="33">
        <f t="shared" si="13"/>
        <v>9575994.1922329888</v>
      </c>
      <c r="AE38" s="33">
        <v>4264946.88</v>
      </c>
      <c r="AF38" s="35">
        <v>4434611.5944681019</v>
      </c>
      <c r="AG38" s="35">
        <v>4611025.7752591092</v>
      </c>
      <c r="AH38" s="35">
        <v>4794457.9242579713</v>
      </c>
      <c r="AI38" s="35">
        <v>4985187.2246774305</v>
      </c>
      <c r="AJ38" s="35">
        <v>5183503.9659740832</v>
      </c>
      <c r="AK38" s="35">
        <v>5389709.9856681116</v>
      </c>
      <c r="AL38" s="35">
        <v>5604119.12873914</v>
      </c>
      <c r="AM38" s="35">
        <v>5827057.7252974054</v>
      </c>
      <c r="AN38" s="35">
        <v>6058865.0872572642</v>
      </c>
      <c r="AO38" s="35">
        <v>6299894.0247689672</v>
      </c>
      <c r="AP38" s="35">
        <v>6550511.3831947129</v>
      </c>
      <c r="AQ38" s="35">
        <v>6811098.6014462523</v>
      </c>
      <c r="AR38" s="35">
        <v>7082052.2925338335</v>
      </c>
      <c r="AS38" s="35">
        <v>7363784.8472100869</v>
      </c>
      <c r="AT38" s="35">
        <v>7656725.0616275836</v>
      </c>
      <c r="AU38" s="35">
        <v>7961318.7899653679</v>
      </c>
      <c r="AV38" s="35">
        <v>8278029.6230177609</v>
      </c>
      <c r="AW38" s="35">
        <v>8607339.5937782396</v>
      </c>
      <c r="AX38" s="35">
        <v>8949749.9110922907</v>
      </c>
      <c r="AY38" s="35">
        <v>9305781.7224958576</v>
      </c>
      <c r="AZ38" s="35">
        <v>9675976.9074004199</v>
      </c>
      <c r="BA38" s="35">
        <v>10060898.901831929</v>
      </c>
      <c r="BB38" s="35">
        <v>10461133.55597884</v>
      </c>
      <c r="BC38" s="35">
        <v>10877290.025854457</v>
      </c>
      <c r="BD38" s="35">
        <v>11310001.700430654</v>
      </c>
      <c r="BE38" s="33">
        <v>4620359.12</v>
      </c>
      <c r="BF38" s="35">
        <v>4673471.9439238207</v>
      </c>
      <c r="BG38" s="35">
        <v>4727195.320402517</v>
      </c>
      <c r="BH38" s="35">
        <v>4781536.2679750174</v>
      </c>
      <c r="BI38" s="35">
        <v>4836501.8858610829</v>
      </c>
      <c r="BJ38" s="35">
        <v>4892099.3548887642</v>
      </c>
      <c r="BK38" s="35">
        <v>4948335.9384325212</v>
      </c>
      <c r="BL38" s="35">
        <v>5005218.983362128</v>
      </c>
      <c r="BM38" s="35">
        <v>5062755.9210024811</v>
      </c>
      <c r="BN38" s="35">
        <v>5120954.2681044443</v>
      </c>
      <c r="BO38" s="35">
        <v>5179821.6278268564</v>
      </c>
      <c r="BP38" s="35">
        <v>5239365.6907298202</v>
      </c>
      <c r="BQ38" s="35">
        <v>5299594.2357794177</v>
      </c>
      <c r="BR38" s="35">
        <v>5360515.1313639684</v>
      </c>
      <c r="BS38" s="35">
        <v>5422136.3363219732</v>
      </c>
      <c r="BT38" s="35">
        <v>5484465.900981877</v>
      </c>
      <c r="BU38" s="35">
        <v>5547511.968213778</v>
      </c>
      <c r="BV38" s="35">
        <v>5611282.7744932305</v>
      </c>
      <c r="BW38" s="35">
        <v>5675786.6509772781</v>
      </c>
      <c r="BX38" s="35">
        <v>5741032.0245928522</v>
      </c>
      <c r="BY38" s="35">
        <v>5807027.4191376846</v>
      </c>
      <c r="BZ38" s="35">
        <v>5873781.4563938743</v>
      </c>
      <c r="CA38" s="35">
        <v>5941302.8572542574</v>
      </c>
      <c r="CB38" s="35">
        <v>6009600.4428617228</v>
      </c>
      <c r="CC38" s="35">
        <v>6078683.1357616261</v>
      </c>
      <c r="CD38" s="35">
        <v>6148559.9610674484</v>
      </c>
      <c r="CE38" s="25">
        <v>0.5</v>
      </c>
      <c r="CF38" s="25">
        <v>0.8</v>
      </c>
      <c r="CG38" s="25">
        <v>0.82</v>
      </c>
      <c r="CH38" s="25">
        <v>0.59</v>
      </c>
      <c r="CI38" s="37">
        <v>0.6399999999999999</v>
      </c>
      <c r="CJ38" s="25">
        <v>0.6399999999999999</v>
      </c>
      <c r="CK38" s="25">
        <v>0.6399999999999999</v>
      </c>
      <c r="CL38" s="25">
        <v>0.6399999999999999</v>
      </c>
      <c r="CM38" s="25">
        <v>0.6399999999999999</v>
      </c>
      <c r="CN38" s="25">
        <v>0.6399999999999999</v>
      </c>
      <c r="CO38" s="38">
        <v>0.66285714285714281</v>
      </c>
      <c r="CP38" s="25">
        <v>0.68571428571428572</v>
      </c>
      <c r="CQ38" s="25">
        <v>0.70857142857142863</v>
      </c>
      <c r="CR38" s="25">
        <v>0.73142857142857154</v>
      </c>
      <c r="CS38" s="25">
        <v>0.75428571428571445</v>
      </c>
      <c r="CT38" s="25">
        <v>0.77714285714285736</v>
      </c>
      <c r="CU38" s="38">
        <v>0.8</v>
      </c>
      <c r="CV38" s="25">
        <v>0.8</v>
      </c>
      <c r="CW38" s="25">
        <v>0.8</v>
      </c>
      <c r="CX38" s="25">
        <v>0.8</v>
      </c>
      <c r="CY38" s="25">
        <v>0.8</v>
      </c>
      <c r="CZ38" s="25">
        <v>0.8</v>
      </c>
      <c r="DA38" s="25">
        <v>0.8</v>
      </c>
      <c r="DB38" s="25">
        <v>0.8</v>
      </c>
      <c r="DC38" s="25">
        <v>0.8</v>
      </c>
      <c r="DD38" s="25">
        <v>0.8</v>
      </c>
      <c r="DE38" s="25">
        <v>0.8</v>
      </c>
      <c r="DF38" s="25">
        <v>0.8</v>
      </c>
      <c r="DG38" s="25">
        <v>0.8</v>
      </c>
      <c r="DH38" s="25">
        <v>0.8</v>
      </c>
      <c r="DI38" s="25">
        <v>0.5</v>
      </c>
      <c r="DJ38" s="25">
        <v>0.8</v>
      </c>
      <c r="DK38" s="25">
        <v>0.54</v>
      </c>
      <c r="DL38" s="25">
        <v>0.59</v>
      </c>
      <c r="DM38" s="25">
        <v>0.27</v>
      </c>
      <c r="DN38" s="25">
        <v>0.27</v>
      </c>
      <c r="DO38" s="25">
        <v>0.27</v>
      </c>
      <c r="DP38" s="25">
        <v>0.27</v>
      </c>
      <c r="DQ38" s="25">
        <v>0.27</v>
      </c>
      <c r="DR38" s="25">
        <v>0.27</v>
      </c>
      <c r="DS38" s="38">
        <v>0.34571428571428575</v>
      </c>
      <c r="DT38" s="25">
        <v>0.42142857142857149</v>
      </c>
      <c r="DU38" s="25">
        <v>0.49714285714285722</v>
      </c>
      <c r="DV38" s="25">
        <v>0.57285714285714295</v>
      </c>
      <c r="DW38" s="25">
        <v>0.64857142857142869</v>
      </c>
      <c r="DX38" s="25">
        <v>0.72428571428571442</v>
      </c>
      <c r="DY38" s="38">
        <v>0.8</v>
      </c>
      <c r="DZ38" s="25">
        <v>0.8</v>
      </c>
      <c r="EA38" s="25">
        <v>0.8</v>
      </c>
      <c r="EB38" s="46">
        <v>0.8</v>
      </c>
      <c r="EC38" s="25">
        <v>0.8</v>
      </c>
      <c r="ED38" s="25">
        <v>0.8</v>
      </c>
      <c r="EE38" s="25">
        <v>0.8</v>
      </c>
      <c r="EF38" s="25">
        <v>0.8</v>
      </c>
      <c r="EG38" s="25">
        <v>0.8</v>
      </c>
      <c r="EH38" s="25">
        <v>0.8</v>
      </c>
      <c r="EI38" s="25">
        <v>0.8</v>
      </c>
      <c r="EJ38" s="25">
        <v>0.8</v>
      </c>
      <c r="EK38" s="25">
        <v>0.8</v>
      </c>
      <c r="EL38" s="25">
        <v>0.8</v>
      </c>
      <c r="EM38" s="25">
        <v>0.5</v>
      </c>
      <c r="EN38" s="25">
        <v>0.8</v>
      </c>
      <c r="EO38" s="25">
        <v>0.39</v>
      </c>
      <c r="EP38" s="25">
        <v>1</v>
      </c>
      <c r="EQ38" s="25">
        <v>0.19500000000000001</v>
      </c>
      <c r="ER38" s="25">
        <v>0.19500000000000001</v>
      </c>
      <c r="ES38" s="25">
        <v>0.19500000000000001</v>
      </c>
      <c r="ET38" s="25">
        <v>0.19500000000000001</v>
      </c>
      <c r="EU38" s="25">
        <v>0.19500000000000001</v>
      </c>
      <c r="EV38" s="25">
        <v>0.19500000000000001</v>
      </c>
      <c r="EW38" s="38">
        <v>0.28142857142857142</v>
      </c>
      <c r="EX38" s="25">
        <v>0.36785714285714283</v>
      </c>
      <c r="EY38" s="25">
        <v>0.45428571428571424</v>
      </c>
      <c r="EZ38" s="25">
        <v>0.5407142857142857</v>
      </c>
      <c r="FA38" s="25">
        <v>0.62714285714285711</v>
      </c>
      <c r="FB38" s="25">
        <v>0.71357142857142852</v>
      </c>
      <c r="FC38" s="38">
        <v>0.8</v>
      </c>
      <c r="FD38" s="25">
        <v>0.8</v>
      </c>
      <c r="FE38" s="25">
        <v>0.8</v>
      </c>
      <c r="FF38" s="25">
        <v>0.8</v>
      </c>
      <c r="FG38" s="25">
        <v>0.8</v>
      </c>
      <c r="FH38" s="25">
        <v>0.8</v>
      </c>
      <c r="FI38" s="25">
        <v>0.8</v>
      </c>
      <c r="FJ38" s="25">
        <v>0.8</v>
      </c>
      <c r="FK38" s="25">
        <v>0.8</v>
      </c>
      <c r="FL38" s="25">
        <v>0.8</v>
      </c>
      <c r="FM38" s="25">
        <v>0.8</v>
      </c>
      <c r="FN38" s="25">
        <v>0.8</v>
      </c>
      <c r="FO38" s="25">
        <v>0.8</v>
      </c>
      <c r="FP38" s="25">
        <v>0.8</v>
      </c>
      <c r="FQ38" s="25">
        <v>0.5</v>
      </c>
      <c r="FR38" s="25">
        <v>0.8</v>
      </c>
      <c r="FS38" s="25">
        <v>0.27</v>
      </c>
      <c r="FT38" s="25">
        <v>1</v>
      </c>
      <c r="FU38" s="25">
        <v>0.13500000000000001</v>
      </c>
      <c r="FV38" s="25">
        <v>0.13500000000000001</v>
      </c>
      <c r="FW38" s="25">
        <v>0.13500000000000001</v>
      </c>
      <c r="FX38" s="25">
        <v>0.13500000000000001</v>
      </c>
      <c r="FY38" s="25">
        <v>0.13500000000000001</v>
      </c>
      <c r="FZ38" s="25">
        <v>0.13500000000000001</v>
      </c>
      <c r="GA38" s="38">
        <v>0.23</v>
      </c>
      <c r="GB38" s="25">
        <v>0.32500000000000001</v>
      </c>
      <c r="GC38" s="25">
        <v>0.42000000000000004</v>
      </c>
      <c r="GD38" s="25">
        <v>0.51500000000000001</v>
      </c>
      <c r="GE38" s="25">
        <v>0.61</v>
      </c>
      <c r="GF38" s="25">
        <v>0.70499999999999996</v>
      </c>
      <c r="GG38" s="38">
        <v>0.8</v>
      </c>
      <c r="GH38" s="25">
        <v>0.8</v>
      </c>
      <c r="GI38" s="25">
        <v>0.8</v>
      </c>
      <c r="GJ38" s="25">
        <v>0.8</v>
      </c>
      <c r="GK38" s="25">
        <v>0.8</v>
      </c>
      <c r="GL38" s="25">
        <v>0.8</v>
      </c>
      <c r="GM38" s="25">
        <v>0.8</v>
      </c>
      <c r="GN38" s="25">
        <v>0.8</v>
      </c>
      <c r="GO38" s="25">
        <v>0.8</v>
      </c>
      <c r="GP38" s="25">
        <v>0.8</v>
      </c>
      <c r="GQ38" s="25">
        <v>0.8</v>
      </c>
      <c r="GR38" s="25">
        <v>0.8</v>
      </c>
      <c r="GS38" s="25">
        <v>0.8</v>
      </c>
      <c r="GT38" s="25">
        <v>0.8</v>
      </c>
      <c r="GU38" s="25">
        <v>0.5</v>
      </c>
      <c r="GV38" s="25">
        <v>0.8</v>
      </c>
      <c r="GW38" s="25">
        <v>0.19</v>
      </c>
      <c r="GX38" s="25">
        <v>1</v>
      </c>
      <c r="GY38" s="25">
        <v>9.5000000000000001E-2</v>
      </c>
      <c r="GZ38" s="25">
        <v>9.5000000000000001E-2</v>
      </c>
      <c r="HA38" s="25">
        <v>9.5000000000000001E-2</v>
      </c>
      <c r="HB38" s="25">
        <v>9.5000000000000001E-2</v>
      </c>
      <c r="HC38" s="25">
        <v>9.5000000000000001E-2</v>
      </c>
      <c r="HD38" s="25">
        <v>9.5000000000000001E-2</v>
      </c>
      <c r="HE38" s="38">
        <v>0.19571428571428573</v>
      </c>
      <c r="HF38" s="25">
        <v>0.29642857142857149</v>
      </c>
      <c r="HG38" s="25">
        <v>0.39714285714285724</v>
      </c>
      <c r="HH38" s="25">
        <v>0.497857142857143</v>
      </c>
      <c r="HI38" s="25">
        <v>0.59857142857142875</v>
      </c>
      <c r="HJ38" s="25">
        <v>0.69928571428571451</v>
      </c>
      <c r="HK38" s="38">
        <v>0.8</v>
      </c>
      <c r="HL38" s="25">
        <v>0.8</v>
      </c>
      <c r="HM38" s="25">
        <v>0.8</v>
      </c>
      <c r="HN38" s="25">
        <v>0.8</v>
      </c>
      <c r="HO38" s="25">
        <v>0.8</v>
      </c>
      <c r="HP38" s="25">
        <v>0.8</v>
      </c>
      <c r="HQ38" s="25">
        <v>0.8</v>
      </c>
      <c r="HR38" s="25">
        <v>0.8</v>
      </c>
      <c r="HS38" s="25">
        <v>0.8</v>
      </c>
      <c r="HT38" s="25">
        <v>0.8</v>
      </c>
      <c r="HU38" s="25">
        <v>0.8</v>
      </c>
      <c r="HV38" s="25">
        <v>0.8</v>
      </c>
      <c r="HW38" s="25">
        <v>0.8</v>
      </c>
      <c r="HX38" s="25">
        <v>0.8</v>
      </c>
      <c r="HY38" s="25">
        <v>0.5</v>
      </c>
      <c r="HZ38" s="25">
        <v>0.8</v>
      </c>
      <c r="IA38" s="25">
        <v>7.0000000000000007E-2</v>
      </c>
      <c r="IB38" s="25">
        <v>1</v>
      </c>
      <c r="IC38" s="25">
        <v>3.5000000000000003E-2</v>
      </c>
      <c r="ID38" s="25">
        <v>3.5000000000000003E-2</v>
      </c>
      <c r="IE38" s="25">
        <v>3.5000000000000003E-2</v>
      </c>
      <c r="IF38" s="25">
        <v>3.5000000000000003E-2</v>
      </c>
      <c r="IG38" s="25">
        <v>3.5000000000000003E-2</v>
      </c>
      <c r="IH38" s="25">
        <v>3.5000000000000003E-2</v>
      </c>
      <c r="II38" s="38">
        <v>0.14428571428571429</v>
      </c>
      <c r="IJ38" s="25">
        <v>0.25357142857142856</v>
      </c>
      <c r="IK38" s="25">
        <v>0.36285714285714288</v>
      </c>
      <c r="IL38" s="25">
        <v>0.4721428571428572</v>
      </c>
      <c r="IM38" s="25">
        <v>0.58142857142857152</v>
      </c>
      <c r="IN38" s="25">
        <v>0.69071428571428584</v>
      </c>
      <c r="IO38" s="38">
        <v>0.8</v>
      </c>
      <c r="IP38" s="25">
        <v>0.8</v>
      </c>
      <c r="IQ38" s="25">
        <v>0.8</v>
      </c>
      <c r="IR38" s="25">
        <v>0.8</v>
      </c>
      <c r="IS38" s="25">
        <v>0.8</v>
      </c>
      <c r="IT38" s="25">
        <v>0.8</v>
      </c>
      <c r="IU38" s="25">
        <v>0.8</v>
      </c>
      <c r="IV38" s="25">
        <v>0.8</v>
      </c>
      <c r="IW38" s="25">
        <v>0.8</v>
      </c>
      <c r="IX38" s="25">
        <v>0.8</v>
      </c>
      <c r="IY38" s="25">
        <v>0.8</v>
      </c>
      <c r="IZ38" s="25">
        <v>0.8</v>
      </c>
      <c r="JA38" s="25">
        <v>0.8</v>
      </c>
      <c r="JB38" s="25">
        <v>0.8</v>
      </c>
      <c r="JC38" s="39" t="s">
        <v>4315</v>
      </c>
      <c r="JD38" s="75">
        <v>2</v>
      </c>
      <c r="JE38" s="41">
        <v>0.85</v>
      </c>
      <c r="JF38" s="41">
        <v>3</v>
      </c>
      <c r="JM38" s="38">
        <v>0.28333333333333333</v>
      </c>
      <c r="JN38" s="38">
        <v>0.28333333333333333</v>
      </c>
      <c r="JO38" s="38">
        <v>0.28333333333333333</v>
      </c>
      <c r="JP38" s="38">
        <v>0.28333333333333333</v>
      </c>
      <c r="JQ38" s="38">
        <v>0.28333333333333333</v>
      </c>
      <c r="JR38" s="38">
        <v>0.28333333333333333</v>
      </c>
      <c r="KM38" s="38">
        <v>0.28333333333333333</v>
      </c>
      <c r="KN38" s="38">
        <v>0.28333333333333333</v>
      </c>
      <c r="KO38" s="38">
        <v>0.28333333333333333</v>
      </c>
      <c r="KP38" s="38">
        <v>0.28333333333333333</v>
      </c>
      <c r="KQ38" s="38">
        <v>0.28333333333333333</v>
      </c>
      <c r="KR38" s="38">
        <v>0.28333333333333333</v>
      </c>
      <c r="LM38" s="38">
        <v>0.28333333333333333</v>
      </c>
      <c r="LN38" s="38">
        <v>0.28333333333333333</v>
      </c>
      <c r="LO38" s="38">
        <v>0.28333333333333333</v>
      </c>
      <c r="LP38" s="38">
        <v>0.28333333333333333</v>
      </c>
      <c r="LQ38" s="38">
        <v>0.28333333333333333</v>
      </c>
      <c r="LR38" s="38">
        <v>0.28333333333333333</v>
      </c>
      <c r="LS38" s="38">
        <v>0.28333333333333333</v>
      </c>
      <c r="LT38" s="38">
        <v>0.28333333333333333</v>
      </c>
      <c r="LU38" s="38">
        <v>0.28333333333333333</v>
      </c>
      <c r="LV38" s="38">
        <v>0.28333333333333333</v>
      </c>
      <c r="LW38" s="38">
        <v>0.28333333333333333</v>
      </c>
      <c r="LX38" s="38">
        <v>0.28333333333333333</v>
      </c>
      <c r="LY38" s="38">
        <v>0.28333333333333333</v>
      </c>
      <c r="LZ38" s="38">
        <v>0.28333333333333333</v>
      </c>
      <c r="MA38" s="38">
        <v>0.28333333333333333</v>
      </c>
      <c r="MB38" s="38">
        <v>0.28333333333333333</v>
      </c>
      <c r="MC38" s="38">
        <v>0.28333333333333333</v>
      </c>
      <c r="MD38" s="38">
        <v>0.28333333333333333</v>
      </c>
      <c r="ME38" s="38">
        <v>0.28333333333333333</v>
      </c>
      <c r="MF38" s="38">
        <v>0.28333333333333333</v>
      </c>
      <c r="MM38" s="38">
        <v>0.28333333333333333</v>
      </c>
      <c r="MN38" s="38">
        <v>0.28333333333333333</v>
      </c>
      <c r="MO38" s="38">
        <v>0.28333333333333333</v>
      </c>
      <c r="MP38" s="38">
        <v>0.28333333333333333</v>
      </c>
      <c r="MQ38" s="38">
        <v>0.28333333333333333</v>
      </c>
      <c r="MR38" s="38">
        <v>0.28333333333333333</v>
      </c>
      <c r="MS38" s="38">
        <v>0.28333333333333333</v>
      </c>
      <c r="MT38" s="38">
        <v>0.28333333333333333</v>
      </c>
      <c r="MU38" s="38">
        <v>0.28333333333333333</v>
      </c>
      <c r="MV38" s="38">
        <v>0.28333333333333333</v>
      </c>
      <c r="MW38" s="38">
        <v>0.28333333333333333</v>
      </c>
      <c r="MX38" s="38">
        <v>0.28333333333333333</v>
      </c>
      <c r="MY38" s="38">
        <v>0.28333333333333333</v>
      </c>
      <c r="MZ38" s="38">
        <v>0.28333333333333333</v>
      </c>
      <c r="NA38" s="38">
        <v>0.28333333333333333</v>
      </c>
      <c r="NB38" s="38">
        <v>0.28333333333333333</v>
      </c>
      <c r="NC38" s="38">
        <v>0.28333333333333333</v>
      </c>
      <c r="ND38" s="38">
        <v>0.28333333333333333</v>
      </c>
      <c r="NE38" s="38">
        <v>0.28333333333333333</v>
      </c>
      <c r="NF38" s="38">
        <v>0.28333333333333333</v>
      </c>
      <c r="NG38" s="35">
        <v>0</v>
      </c>
      <c r="NH38" s="35">
        <v>0</v>
      </c>
      <c r="NI38" s="35">
        <v>0</v>
      </c>
      <c r="NJ38" s="35">
        <v>0</v>
      </c>
      <c r="NK38" s="35">
        <v>0</v>
      </c>
      <c r="NL38" s="35">
        <v>0</v>
      </c>
      <c r="NM38" s="42">
        <v>462641.54850252514</v>
      </c>
      <c r="NN38" s="42">
        <v>462641.54850252514</v>
      </c>
      <c r="NO38" s="42">
        <v>462641.54850252514</v>
      </c>
      <c r="NP38" s="42">
        <v>462641.54850252514</v>
      </c>
      <c r="NQ38" s="42">
        <v>462641.54850252514</v>
      </c>
      <c r="NR38" s="42">
        <v>462641.54850252514</v>
      </c>
      <c r="NS38" s="42">
        <v>462641.54850252514</v>
      </c>
      <c r="NT38" s="35">
        <v>270953.69108758122</v>
      </c>
      <c r="NU38" s="35">
        <v>281732.55467625335</v>
      </c>
      <c r="NV38" s="35">
        <v>292940.2144174967</v>
      </c>
      <c r="NW38" s="35">
        <v>304593.7283377843</v>
      </c>
      <c r="NX38" s="35">
        <v>316710.83305239305</v>
      </c>
      <c r="NY38" s="35">
        <v>329309.97076047864</v>
      </c>
      <c r="NZ38" s="35">
        <v>342410.31731405109</v>
      </c>
      <c r="OA38" s="35">
        <v>356031.81140356697</v>
      </c>
      <c r="OB38" s="35">
        <v>370195.18490456231</v>
      </c>
      <c r="OC38" s="35">
        <v>384921.99443150871</v>
      </c>
      <c r="OD38" s="35">
        <v>400234.65414691158</v>
      </c>
      <c r="OE38" s="35">
        <v>416156.46987561695</v>
      </c>
      <c r="OF38" s="35">
        <v>432711.67457619682</v>
      </c>
      <c r="OG38" s="35">
        <v>0</v>
      </c>
      <c r="OH38" s="35">
        <v>0</v>
      </c>
      <c r="OI38" s="35">
        <v>0</v>
      </c>
      <c r="OJ38" s="35">
        <v>0</v>
      </c>
      <c r="OK38" s="35">
        <v>0</v>
      </c>
      <c r="OL38" s="35">
        <v>0</v>
      </c>
      <c r="OM38" s="42">
        <v>512697.6873356984</v>
      </c>
      <c r="ON38" s="42">
        <v>512697.6873356984</v>
      </c>
      <c r="OO38" s="42">
        <v>512697.6873356984</v>
      </c>
      <c r="OP38" s="42">
        <v>512697.6873356984</v>
      </c>
      <c r="OQ38" s="42">
        <v>512697.6873356984</v>
      </c>
      <c r="OR38" s="42">
        <v>512697.6873356984</v>
      </c>
      <c r="OS38" s="42">
        <v>512697.6873356984</v>
      </c>
      <c r="OT38" s="35">
        <v>60920.895584550686</v>
      </c>
      <c r="OU38" s="35">
        <v>61621.204958004877</v>
      </c>
      <c r="OV38" s="35">
        <v>62329.564659903757</v>
      </c>
      <c r="OW38" s="35">
        <v>63046.06723190099</v>
      </c>
      <c r="OX38" s="35">
        <v>63770.806279452518</v>
      </c>
      <c r="OY38" s="35">
        <v>64503.876484047621</v>
      </c>
      <c r="OZ38" s="35">
        <v>65245.373615574092</v>
      </c>
      <c r="PA38" s="35">
        <v>65995.394544832408</v>
      </c>
      <c r="PB38" s="35">
        <v>66754.037256189622</v>
      </c>
      <c r="PC38" s="35">
        <v>67521.400860383175</v>
      </c>
      <c r="PD38" s="35">
        <v>68297.585607465357</v>
      </c>
      <c r="PE38" s="35">
        <v>69082.692899903283</v>
      </c>
      <c r="PF38" s="35">
        <v>69876.825305822305</v>
      </c>
      <c r="PG38" s="35">
        <v>0</v>
      </c>
      <c r="PH38" s="35">
        <v>0</v>
      </c>
      <c r="PI38" s="35">
        <v>0</v>
      </c>
      <c r="PJ38" s="35">
        <v>0</v>
      </c>
      <c r="PK38" s="35">
        <v>0</v>
      </c>
      <c r="PL38" s="35">
        <v>0</v>
      </c>
      <c r="PM38" s="42">
        <v>756325.74568076711</v>
      </c>
      <c r="PN38" s="42">
        <v>756325.74568076711</v>
      </c>
      <c r="PO38" s="42">
        <v>756325.74568076711</v>
      </c>
      <c r="PP38" s="42">
        <v>756325.74568076711</v>
      </c>
      <c r="PQ38" s="42">
        <v>756325.74568076711</v>
      </c>
      <c r="PR38" s="42">
        <v>756325.74568076711</v>
      </c>
      <c r="PS38" s="42">
        <v>756325.74568076711</v>
      </c>
      <c r="PT38" s="35">
        <v>270953.69108758122</v>
      </c>
      <c r="PU38" s="35">
        <v>281732.55467625335</v>
      </c>
      <c r="PV38" s="35">
        <v>292940.2144174967</v>
      </c>
      <c r="PW38" s="35">
        <v>304593.7283377843</v>
      </c>
      <c r="PX38" s="35">
        <v>316710.83305239305</v>
      </c>
      <c r="PY38" s="35">
        <v>329309.97076047864</v>
      </c>
      <c r="PZ38" s="35">
        <v>342410.31731405109</v>
      </c>
      <c r="QA38" s="35">
        <v>356031.81140356697</v>
      </c>
      <c r="QB38" s="35">
        <v>370195.18490456231</v>
      </c>
      <c r="QC38" s="35">
        <v>384921.99443150871</v>
      </c>
      <c r="QD38" s="35">
        <v>400234.65414691158</v>
      </c>
      <c r="QE38" s="35">
        <v>416156.46987561695</v>
      </c>
      <c r="QF38" s="35">
        <v>432711.67457619682</v>
      </c>
      <c r="QG38" s="35">
        <v>0</v>
      </c>
      <c r="QH38" s="35">
        <v>0</v>
      </c>
      <c r="QI38" s="35">
        <v>0</v>
      </c>
      <c r="QJ38" s="35">
        <v>0</v>
      </c>
      <c r="QK38" s="35">
        <v>0</v>
      </c>
      <c r="QL38" s="35">
        <v>0</v>
      </c>
      <c r="QM38" s="42">
        <v>558141.58881109918</v>
      </c>
      <c r="QN38" s="42">
        <v>558141.58881109918</v>
      </c>
      <c r="QO38" s="42">
        <v>558141.58881109918</v>
      </c>
      <c r="QP38" s="42">
        <v>558141.58881109918</v>
      </c>
      <c r="QQ38" s="42">
        <v>558141.58881109918</v>
      </c>
      <c r="QR38" s="42">
        <v>558141.58881109918</v>
      </c>
      <c r="QS38" s="42">
        <v>558141.58881109918</v>
      </c>
      <c r="QT38" s="35">
        <v>60920.895584550686</v>
      </c>
      <c r="QU38" s="35">
        <v>61621.204958004877</v>
      </c>
      <c r="QV38" s="35">
        <v>62329.564659903757</v>
      </c>
      <c r="QW38" s="35">
        <v>63046.06723190099</v>
      </c>
      <c r="QX38" s="35">
        <v>63770.806279452518</v>
      </c>
      <c r="QY38" s="35">
        <v>64503.876484047621</v>
      </c>
      <c r="QZ38" s="35">
        <v>65245.373615574092</v>
      </c>
      <c r="RA38" s="35">
        <v>65995.394544832408</v>
      </c>
      <c r="RB38" s="35">
        <v>66754.037256189622</v>
      </c>
      <c r="RC38" s="35">
        <v>67521.400860383175</v>
      </c>
      <c r="RD38" s="35">
        <v>68297.585607465357</v>
      </c>
      <c r="RE38" s="35">
        <v>69082.692899903283</v>
      </c>
      <c r="RF38" s="35">
        <v>69876.825305822305</v>
      </c>
      <c r="RG38" s="35">
        <v>0</v>
      </c>
      <c r="RH38" s="35">
        <v>0</v>
      </c>
      <c r="RI38" s="35">
        <v>0</v>
      </c>
      <c r="RJ38" s="35">
        <v>0</v>
      </c>
      <c r="RK38" s="35">
        <v>0</v>
      </c>
      <c r="RL38" s="35">
        <v>0</v>
      </c>
      <c r="RM38" s="42">
        <v>822322.19448486634</v>
      </c>
      <c r="RN38" s="42">
        <v>822322.19448486634</v>
      </c>
      <c r="RO38" s="42">
        <v>822322.19448486634</v>
      </c>
      <c r="RP38" s="42">
        <v>822322.19448486634</v>
      </c>
      <c r="RQ38" s="42">
        <v>822322.19448486634</v>
      </c>
      <c r="RR38" s="42">
        <v>822322.19448486634</v>
      </c>
      <c r="RS38" s="42">
        <v>822322.19448486634</v>
      </c>
      <c r="RT38" s="35">
        <v>270953.69108758122</v>
      </c>
      <c r="RU38" s="35">
        <v>281732.55467625335</v>
      </c>
      <c r="RV38" s="35">
        <v>292940.2144174967</v>
      </c>
      <c r="RW38" s="35">
        <v>304593.7283377843</v>
      </c>
      <c r="RX38" s="35">
        <v>316710.83305239305</v>
      </c>
      <c r="RY38" s="35">
        <v>329309.97076047864</v>
      </c>
      <c r="RZ38" s="35">
        <v>342410.31731405109</v>
      </c>
      <c r="SA38" s="35">
        <v>356031.81140356697</v>
      </c>
      <c r="SB38" s="35">
        <v>370195.18490456231</v>
      </c>
      <c r="SC38" s="35">
        <v>384921.99443150871</v>
      </c>
      <c r="SD38" s="35">
        <v>400234.65414691158</v>
      </c>
      <c r="SE38" s="35">
        <v>416156.46987561695</v>
      </c>
      <c r="SF38" s="35">
        <v>432711.67457619682</v>
      </c>
      <c r="SG38" s="35">
        <v>0</v>
      </c>
      <c r="SH38" s="35">
        <v>0</v>
      </c>
      <c r="SI38" s="35">
        <v>0</v>
      </c>
      <c r="SJ38" s="35">
        <v>0</v>
      </c>
      <c r="SK38" s="35">
        <v>0</v>
      </c>
      <c r="SL38" s="35">
        <v>0</v>
      </c>
      <c r="SM38" s="42">
        <v>655088.57862528716</v>
      </c>
      <c r="SN38" s="42">
        <v>655088.57862528716</v>
      </c>
      <c r="SO38" s="42">
        <v>655088.57862528716</v>
      </c>
      <c r="SP38" s="42">
        <v>655088.57862528716</v>
      </c>
      <c r="SQ38" s="42">
        <v>655088.57862528716</v>
      </c>
      <c r="SR38" s="42">
        <v>655088.57862528716</v>
      </c>
      <c r="SS38" s="42">
        <v>655088.57862528716</v>
      </c>
      <c r="ST38" s="35">
        <v>60920.895584550686</v>
      </c>
      <c r="SU38" s="35">
        <v>61621.204958004877</v>
      </c>
      <c r="SV38" s="35">
        <v>62329.564659903757</v>
      </c>
      <c r="SW38" s="35">
        <v>63046.06723190099</v>
      </c>
      <c r="SX38" s="35">
        <v>63770.806279452518</v>
      </c>
      <c r="SY38" s="35">
        <v>64503.876484047621</v>
      </c>
      <c r="SZ38" s="35">
        <v>65245.373615574092</v>
      </c>
      <c r="TA38" s="35">
        <v>65995.394544832408</v>
      </c>
      <c r="TB38" s="35">
        <v>66754.037256189622</v>
      </c>
      <c r="TC38" s="35">
        <v>67521.400860383175</v>
      </c>
      <c r="TD38" s="35">
        <v>68297.585607465357</v>
      </c>
      <c r="TE38" s="35">
        <v>69082.692899903283</v>
      </c>
      <c r="TF38" s="35">
        <v>69876.825305822305</v>
      </c>
      <c r="TG38" s="43">
        <v>0</v>
      </c>
      <c r="TH38" s="43">
        <v>0</v>
      </c>
      <c r="TI38" s="43">
        <v>0</v>
      </c>
      <c r="TJ38" s="43">
        <v>0</v>
      </c>
      <c r="TK38" s="43">
        <v>0</v>
      </c>
      <c r="TL38" s="43">
        <v>0</v>
      </c>
      <c r="TM38" s="43">
        <v>1527084.4959392983</v>
      </c>
      <c r="TN38" s="43">
        <v>1587833.7531427562</v>
      </c>
      <c r="TO38" s="43">
        <v>1650999.6888342649</v>
      </c>
      <c r="TP38" s="43">
        <v>1716678.4413895581</v>
      </c>
      <c r="TQ38" s="43">
        <v>1784969.9736845407</v>
      </c>
      <c r="TR38" s="43">
        <v>1855978.225238502</v>
      </c>
      <c r="TS38" s="43">
        <v>0</v>
      </c>
      <c r="TT38" s="43">
        <v>0</v>
      </c>
      <c r="TU38" s="43">
        <v>0</v>
      </c>
      <c r="TV38" s="43">
        <v>0</v>
      </c>
      <c r="TW38" s="43">
        <v>0</v>
      </c>
      <c r="TX38" s="43">
        <v>0</v>
      </c>
      <c r="TY38" s="43">
        <v>0</v>
      </c>
      <c r="TZ38" s="43">
        <v>0</v>
      </c>
      <c r="UA38" s="43">
        <v>0</v>
      </c>
      <c r="UB38" s="43">
        <v>0</v>
      </c>
      <c r="UC38" s="43">
        <v>0</v>
      </c>
      <c r="UD38" s="43">
        <v>0</v>
      </c>
      <c r="UE38" s="43">
        <v>0</v>
      </c>
      <c r="UF38" s="43">
        <v>0</v>
      </c>
      <c r="UG38" s="43">
        <v>0</v>
      </c>
      <c r="UH38" s="43">
        <v>0</v>
      </c>
      <c r="UI38" s="43">
        <v>0</v>
      </c>
      <c r="UJ38" s="43">
        <v>0</v>
      </c>
      <c r="UK38" s="43">
        <v>0</v>
      </c>
      <c r="UL38" s="43">
        <v>0</v>
      </c>
      <c r="UM38" s="43">
        <v>1402028.5158892144</v>
      </c>
      <c r="UN38" s="43">
        <v>1418145.3786192695</v>
      </c>
      <c r="UO38" s="43">
        <v>1434447.5109507029</v>
      </c>
      <c r="UP38" s="43">
        <v>1450937.0426295926</v>
      </c>
      <c r="UQ38" s="43">
        <v>1467616.127884276</v>
      </c>
      <c r="UR38" s="43">
        <v>1484486.9457067824</v>
      </c>
      <c r="US38" s="43">
        <v>0</v>
      </c>
      <c r="UT38" s="43">
        <v>0</v>
      </c>
      <c r="UU38" s="43">
        <v>0</v>
      </c>
      <c r="UV38" s="43">
        <v>0</v>
      </c>
      <c r="UW38" s="43">
        <v>0</v>
      </c>
      <c r="UX38" s="43">
        <v>0</v>
      </c>
      <c r="UY38" s="43">
        <v>0</v>
      </c>
      <c r="UZ38" s="43">
        <v>0</v>
      </c>
      <c r="VA38" s="43">
        <v>0</v>
      </c>
      <c r="VB38" s="43">
        <v>0</v>
      </c>
      <c r="VC38" s="43">
        <v>0</v>
      </c>
      <c r="VD38" s="43">
        <v>0</v>
      </c>
      <c r="VE38" s="43">
        <v>0</v>
      </c>
      <c r="VF38" s="43">
        <v>0</v>
      </c>
      <c r="VG38" s="35"/>
      <c r="VH38" s="35"/>
      <c r="VI38" s="35"/>
      <c r="VJ38" s="43">
        <v>0</v>
      </c>
      <c r="VK38" s="43">
        <v>0</v>
      </c>
      <c r="VL38" s="43">
        <v>0</v>
      </c>
      <c r="VM38" s="43">
        <v>1527084.4959392983</v>
      </c>
      <c r="VN38" s="43">
        <v>1587833.7531427562</v>
      </c>
      <c r="VO38" s="43">
        <v>1650999.6888342649</v>
      </c>
      <c r="VP38" s="43">
        <v>1716678.4413895581</v>
      </c>
      <c r="VQ38" s="43">
        <v>1784969.9736845407</v>
      </c>
      <c r="VR38" s="43">
        <v>1855978.225238502</v>
      </c>
      <c r="VS38" s="43">
        <v>1929811.2704097715</v>
      </c>
      <c r="VT38" s="43">
        <v>2006581.4828845861</v>
      </c>
      <c r="VU38" s="43">
        <v>2086405.7067095246</v>
      </c>
      <c r="VV38" s="43">
        <v>2169405.4341278151</v>
      </c>
      <c r="VW38" s="43">
        <v>2255706.9904901874</v>
      </c>
      <c r="VX38" s="43">
        <v>2345441.7265216988</v>
      </c>
      <c r="VY38" s="43">
        <v>2438746.2182371677</v>
      </c>
      <c r="VZ38" s="43">
        <v>2535762.4748094822</v>
      </c>
      <c r="WA38" s="43">
        <v>2636638.1547071594</v>
      </c>
      <c r="WB38" s="43">
        <v>2741526.7904301188</v>
      </c>
      <c r="WC38" s="43">
        <v>2850588.0221857131</v>
      </c>
      <c r="WD38" s="43">
        <v>2963987.8408606714</v>
      </c>
      <c r="WE38" s="43">
        <v>3081898.840658763</v>
      </c>
      <c r="WF38" s="43">
        <v>3204500.4817886851</v>
      </c>
      <c r="WG38" s="35"/>
      <c r="WH38" s="35"/>
      <c r="WI38" s="35"/>
      <c r="WJ38" s="43">
        <v>0</v>
      </c>
      <c r="WK38" s="43">
        <v>0</v>
      </c>
      <c r="WL38" s="43">
        <v>0</v>
      </c>
      <c r="WM38" s="43">
        <v>1402028.5158892144</v>
      </c>
      <c r="WN38" s="43">
        <v>1418145.3786192695</v>
      </c>
      <c r="WO38" s="43">
        <v>1434447.5109507029</v>
      </c>
      <c r="WP38" s="43">
        <v>1450937.0426295926</v>
      </c>
      <c r="WQ38" s="43">
        <v>1467616.127884276</v>
      </c>
      <c r="WR38" s="43">
        <v>1484486.9457067824</v>
      </c>
      <c r="WS38" s="43">
        <v>1501551.7001375016</v>
      </c>
      <c r="WT38" s="43">
        <v>1518812.6205531242</v>
      </c>
      <c r="WU38" s="43">
        <v>1536271.9619578924</v>
      </c>
      <c r="WV38" s="43">
        <v>1553932.0052781985</v>
      </c>
      <c r="WW38" s="43">
        <v>1571795.0576605704</v>
      </c>
      <c r="WX38" s="43">
        <v>1589863.4527730818</v>
      </c>
      <c r="WY38" s="43">
        <v>1608139.5511102288</v>
      </c>
      <c r="WZ38" s="43">
        <v>1626625.740301308</v>
      </c>
      <c r="XA38" s="43">
        <v>1645324.4354223439</v>
      </c>
      <c r="XB38" s="43">
        <v>1664238.0793115976</v>
      </c>
      <c r="XC38" s="43">
        <v>1683369.1428887062</v>
      </c>
      <c r="XD38" s="43">
        <v>1702720.1254774882</v>
      </c>
      <c r="XE38" s="43">
        <v>1722293.5551324608</v>
      </c>
      <c r="XF38" s="43">
        <v>1742091.9889691104</v>
      </c>
      <c r="XG38" s="44">
        <v>44</v>
      </c>
      <c r="XH38" s="44">
        <v>20</v>
      </c>
      <c r="XI38" s="44">
        <v>1.33</v>
      </c>
      <c r="XJ38" s="44">
        <v>16</v>
      </c>
      <c r="XK38" s="44">
        <v>17.25</v>
      </c>
      <c r="XL38" s="44">
        <v>20</v>
      </c>
      <c r="XM38" s="44">
        <v>1.33</v>
      </c>
      <c r="XN38" s="44">
        <v>3.75</v>
      </c>
      <c r="XO38" s="44">
        <v>90</v>
      </c>
      <c r="XP38" s="44">
        <v>8</v>
      </c>
      <c r="XQ38" s="44">
        <v>26.3</v>
      </c>
      <c r="XR38" s="44">
        <v>86.3</v>
      </c>
      <c r="XS38" s="44">
        <v>8</v>
      </c>
      <c r="XT38" s="44">
        <v>18.8</v>
      </c>
      <c r="XU38" s="44">
        <v>17.2</v>
      </c>
      <c r="XV38" s="44">
        <v>8</v>
      </c>
      <c r="XW38" s="44">
        <v>5</v>
      </c>
      <c r="XX38" s="44">
        <v>17.2</v>
      </c>
      <c r="XY38" s="44">
        <v>8</v>
      </c>
      <c r="XZ38" s="44">
        <v>5</v>
      </c>
      <c r="YA38" s="44">
        <v>18.600000000000001</v>
      </c>
      <c r="YB38" s="44">
        <v>18.600000000000001</v>
      </c>
      <c r="YC38" s="43">
        <f t="shared" si="68"/>
        <v>978642.52093191911</v>
      </c>
      <c r="YD38" s="45"/>
      <c r="YE38" s="46">
        <v>1.69</v>
      </c>
      <c r="YF38" s="46">
        <v>1.5649999999999999</v>
      </c>
      <c r="YG38" s="46">
        <v>1.423</v>
      </c>
      <c r="YH38" s="46">
        <v>2</v>
      </c>
      <c r="YI38" s="25">
        <v>0.65</v>
      </c>
      <c r="YJ38" s="25">
        <v>0.65</v>
      </c>
      <c r="YK38" s="76" t="s">
        <v>4323</v>
      </c>
      <c r="YL38" s="48">
        <v>0</v>
      </c>
      <c r="YM38" s="48">
        <v>0</v>
      </c>
      <c r="YN38" s="48">
        <v>0</v>
      </c>
      <c r="YO38" s="48">
        <v>0</v>
      </c>
      <c r="YP38" s="48">
        <v>0</v>
      </c>
      <c r="YQ38" s="48">
        <v>0</v>
      </c>
      <c r="YR38" s="48">
        <v>20356228.134111106</v>
      </c>
      <c r="YS38" s="48">
        <v>20356228.134111106</v>
      </c>
      <c r="YT38" s="48">
        <v>20356228.134111106</v>
      </c>
      <c r="YU38" s="48">
        <v>20356228.134111106</v>
      </c>
      <c r="YV38" s="48">
        <v>20356228.134111106</v>
      </c>
      <c r="YW38" s="48">
        <v>20356228.134111106</v>
      </c>
      <c r="YX38" s="48">
        <v>20356228.134111106</v>
      </c>
      <c r="YY38" s="48">
        <v>11921962.407853574</v>
      </c>
      <c r="YZ38" s="48">
        <v>12396232.405755147</v>
      </c>
      <c r="ZA38" s="48">
        <v>12889369.434369855</v>
      </c>
      <c r="ZB38" s="48">
        <v>13402124.046862509</v>
      </c>
      <c r="ZC38" s="48">
        <v>13935276.654305294</v>
      </c>
      <c r="ZD38" s="48">
        <v>14489638.71346106</v>
      </c>
      <c r="ZE38" s="48">
        <v>15066053.961818248</v>
      </c>
      <c r="ZF38" s="48">
        <v>15665399.701756947</v>
      </c>
      <c r="ZG38" s="48">
        <v>16288588.135800742</v>
      </c>
      <c r="ZH38" s="48">
        <v>16936567.754986383</v>
      </c>
      <c r="ZI38" s="48">
        <v>17610324.782464109</v>
      </c>
      <c r="ZJ38" s="48">
        <v>18310884.674527146</v>
      </c>
      <c r="ZK38" s="48">
        <v>19039313.68135266</v>
      </c>
      <c r="ZL38" s="49">
        <v>0</v>
      </c>
      <c r="ZM38" s="49">
        <v>0</v>
      </c>
      <c r="ZN38" s="49">
        <v>0</v>
      </c>
      <c r="ZO38" s="49">
        <v>0</v>
      </c>
      <c r="ZP38" s="49">
        <v>0</v>
      </c>
      <c r="ZQ38" s="49">
        <v>0</v>
      </c>
      <c r="ZR38" s="49">
        <v>8844035.1065407973</v>
      </c>
      <c r="ZS38" s="49">
        <v>8844035.1065407973</v>
      </c>
      <c r="ZT38" s="49">
        <v>8844035.1065407973</v>
      </c>
      <c r="ZU38" s="49">
        <v>8844035.1065407973</v>
      </c>
      <c r="ZV38" s="49">
        <v>8844035.1065407973</v>
      </c>
      <c r="ZW38" s="49">
        <v>8844035.1065407973</v>
      </c>
      <c r="ZX38" s="49">
        <v>8844035.1065407973</v>
      </c>
      <c r="ZY38" s="49">
        <v>1050885.4488334993</v>
      </c>
      <c r="ZZ38" s="49">
        <v>1062965.7855255841</v>
      </c>
      <c r="AAA38" s="49">
        <v>1075184.9903833398</v>
      </c>
      <c r="AAB38" s="49">
        <v>1087544.6597502921</v>
      </c>
      <c r="AAC38" s="49">
        <v>1100046.4083205559</v>
      </c>
      <c r="AAD38" s="49">
        <v>1112691.8693498215</v>
      </c>
      <c r="AAE38" s="49">
        <v>1125482.6948686531</v>
      </c>
      <c r="AAF38" s="49">
        <v>1138420.555898359</v>
      </c>
      <c r="AAG38" s="49">
        <v>1151507.142669271</v>
      </c>
      <c r="AAH38" s="49">
        <v>1164744.1648416098</v>
      </c>
      <c r="AAI38" s="49">
        <v>1178133.3517287774</v>
      </c>
      <c r="AAJ38" s="49">
        <v>1191676.4525233316</v>
      </c>
      <c r="AAK38" s="49">
        <v>1205375.2365254348</v>
      </c>
      <c r="AAL38" s="49">
        <v>0</v>
      </c>
      <c r="AAM38" s="49">
        <v>0</v>
      </c>
      <c r="AAN38" s="49">
        <v>0</v>
      </c>
      <c r="AAO38" s="49">
        <v>0</v>
      </c>
      <c r="AAP38" s="49">
        <v>0</v>
      </c>
      <c r="AAQ38" s="49">
        <v>0</v>
      </c>
      <c r="AAR38" s="49">
        <v>68069317.111269042</v>
      </c>
      <c r="AAS38" s="49">
        <v>68069317.111269042</v>
      </c>
      <c r="AAT38" s="49">
        <v>68069317.111269042</v>
      </c>
      <c r="AAU38" s="49">
        <v>68069317.111269042</v>
      </c>
      <c r="AAV38" s="49">
        <v>68069317.111269042</v>
      </c>
      <c r="AAW38" s="49">
        <v>68069317.111269042</v>
      </c>
      <c r="AAX38" s="49">
        <v>68069317.111269042</v>
      </c>
      <c r="AAY38" s="49">
        <v>24385832.19788231</v>
      </c>
      <c r="AAZ38" s="49">
        <v>25355929.920862801</v>
      </c>
      <c r="ABA38" s="49">
        <v>26364619.297574703</v>
      </c>
      <c r="ABB38" s="49">
        <v>27413435.550400585</v>
      </c>
      <c r="ABC38" s="49">
        <v>28503974.974715374</v>
      </c>
      <c r="ABD38" s="49">
        <v>29637897.368443079</v>
      </c>
      <c r="ABE38" s="49">
        <v>30816928.558264598</v>
      </c>
      <c r="ABF38" s="49">
        <v>32042863.026321027</v>
      </c>
      <c r="ABG38" s="49">
        <v>33317566.641410608</v>
      </c>
      <c r="ABH38" s="49">
        <v>34642979.498835787</v>
      </c>
      <c r="ABI38" s="49">
        <v>36021118.873222038</v>
      </c>
      <c r="ABJ38" s="49">
        <v>37454082.288805529</v>
      </c>
      <c r="ABK38" s="49">
        <v>38944050.711857714</v>
      </c>
      <c r="ABL38" s="50">
        <v>0</v>
      </c>
      <c r="ABM38" s="50">
        <v>0</v>
      </c>
      <c r="ABN38" s="50">
        <v>0</v>
      </c>
      <c r="ABO38" s="50">
        <v>0</v>
      </c>
      <c r="ABP38" s="50">
        <v>0</v>
      </c>
      <c r="ABQ38" s="50">
        <v>0</v>
      </c>
      <c r="ABR38" s="50">
        <v>48167619.114397861</v>
      </c>
      <c r="ABS38" s="50">
        <v>48167619.114397861</v>
      </c>
      <c r="ABT38" s="50">
        <v>48167619.114397861</v>
      </c>
      <c r="ABU38" s="50">
        <v>48167619.114397861</v>
      </c>
      <c r="ABV38" s="50">
        <v>48167619.114397861</v>
      </c>
      <c r="ABW38" s="50">
        <v>48167619.114397861</v>
      </c>
      <c r="ABX38" s="50">
        <v>48167619.114397861</v>
      </c>
      <c r="ABY38" s="50">
        <v>5257473.2889467245</v>
      </c>
      <c r="ABZ38" s="50">
        <v>5317909.9878758211</v>
      </c>
      <c r="ACA38" s="50">
        <v>5379041.430149694</v>
      </c>
      <c r="ACB38" s="50">
        <v>5440875.6021130551</v>
      </c>
      <c r="ACC38" s="50">
        <v>5503420.5819167523</v>
      </c>
      <c r="ACD38" s="50">
        <v>5566684.5405733092</v>
      </c>
      <c r="ACE38" s="50">
        <v>5630675.7430240437</v>
      </c>
      <c r="ACF38" s="50">
        <v>5695402.5492190365</v>
      </c>
      <c r="ACG38" s="50">
        <v>5760873.4152091639</v>
      </c>
      <c r="ACH38" s="50">
        <v>5827096.8942510681</v>
      </c>
      <c r="ACI38" s="50">
        <v>5894081.6379242605</v>
      </c>
      <c r="ACJ38" s="50">
        <v>5961836.3972616531</v>
      </c>
      <c r="ACK38" s="50">
        <v>6030370.023892465</v>
      </c>
      <c r="ACL38" s="49">
        <v>0</v>
      </c>
      <c r="ACM38" s="49">
        <v>0</v>
      </c>
      <c r="ACN38" s="49">
        <v>0</v>
      </c>
      <c r="ACO38" s="49">
        <v>0</v>
      </c>
      <c r="ACP38" s="49">
        <v>0</v>
      </c>
      <c r="ACQ38" s="49">
        <v>0</v>
      </c>
      <c r="ACR38" s="49">
        <v>14143941.745139701</v>
      </c>
      <c r="ACS38" s="49">
        <v>14143941.745139701</v>
      </c>
      <c r="ACT38" s="49">
        <v>14143941.745139701</v>
      </c>
      <c r="ACU38" s="49">
        <v>14143941.745139701</v>
      </c>
      <c r="ACV38" s="49">
        <v>14143941.745139701</v>
      </c>
      <c r="ACW38" s="49">
        <v>14143941.745139701</v>
      </c>
      <c r="ACX38" s="49">
        <v>14143941.745139701</v>
      </c>
      <c r="ACY38" s="49">
        <v>4660403.4867063966</v>
      </c>
      <c r="ACZ38" s="49">
        <v>4845799.9404315576</v>
      </c>
      <c r="ADA38" s="49">
        <v>5038571.6879809434</v>
      </c>
      <c r="ADB38" s="49">
        <v>5239012.1274098894</v>
      </c>
      <c r="ADC38" s="49">
        <v>5447426.3285011603</v>
      </c>
      <c r="ADD38" s="49">
        <v>5664131.497080232</v>
      </c>
      <c r="ADE38" s="49">
        <v>5889457.4578016782</v>
      </c>
      <c r="ADF38" s="49">
        <v>6123747.1561413519</v>
      </c>
      <c r="ADG38" s="49">
        <v>6367357.1803584713</v>
      </c>
      <c r="ADH38" s="49">
        <v>6620658.3042219495</v>
      </c>
      <c r="ADI38" s="49">
        <v>6884036.0513268784</v>
      </c>
      <c r="ADJ38" s="49">
        <v>7157891.2818606114</v>
      </c>
      <c r="ADK38" s="49">
        <v>7442640.8027105853</v>
      </c>
      <c r="ADL38" s="50">
        <v>0</v>
      </c>
      <c r="ADM38" s="50">
        <v>0</v>
      </c>
      <c r="ADN38" s="50">
        <v>0</v>
      </c>
      <c r="ADO38" s="50">
        <v>0</v>
      </c>
      <c r="ADP38" s="50">
        <v>0</v>
      </c>
      <c r="ADQ38" s="50">
        <v>0</v>
      </c>
      <c r="ADR38" s="50">
        <v>11267523.552354939</v>
      </c>
      <c r="ADS38" s="50">
        <v>11267523.552354939</v>
      </c>
      <c r="ADT38" s="50">
        <v>11267523.552354939</v>
      </c>
      <c r="ADU38" s="50">
        <v>11267523.552354939</v>
      </c>
      <c r="ADV38" s="50">
        <v>11267523.552354939</v>
      </c>
      <c r="ADW38" s="50">
        <v>11267523.552354939</v>
      </c>
      <c r="ADX38" s="50">
        <v>11267523.552354939</v>
      </c>
      <c r="ADY38" s="50">
        <v>1047839.4040542718</v>
      </c>
      <c r="ADZ38" s="50">
        <v>1059884.7252776839</v>
      </c>
      <c r="AEA38" s="50">
        <v>1072068.5121503447</v>
      </c>
      <c r="AEB38" s="50">
        <v>1084392.3563886969</v>
      </c>
      <c r="AEC38" s="50">
        <v>1096857.8680065833</v>
      </c>
      <c r="AED38" s="50">
        <v>1109466.6755256189</v>
      </c>
      <c r="AEE38" s="50">
        <v>1122220.4261878743</v>
      </c>
      <c r="AEF38" s="50">
        <v>1135120.7861711173</v>
      </c>
      <c r="AEG38" s="50">
        <v>1148169.4408064615</v>
      </c>
      <c r="AEH38" s="50">
        <v>1161368.0947985905</v>
      </c>
      <c r="AEI38" s="50">
        <v>1174718.4724484042</v>
      </c>
      <c r="AEJ38" s="50">
        <v>1188222.3178783364</v>
      </c>
      <c r="AEK38" s="50">
        <v>1201881.3952601436</v>
      </c>
      <c r="AEL38" s="48">
        <v>0</v>
      </c>
      <c r="AEM38" s="48">
        <v>0</v>
      </c>
      <c r="AEN38" s="48">
        <v>0</v>
      </c>
      <c r="AEO38" s="48">
        <v>0</v>
      </c>
      <c r="AEP38" s="48">
        <v>0</v>
      </c>
      <c r="AEQ38" s="48">
        <v>0</v>
      </c>
      <c r="AER38" s="48">
        <v>7589457.1097958796</v>
      </c>
      <c r="AES38" s="48">
        <v>10111246.483874401</v>
      </c>
      <c r="AET38" s="48">
        <v>12821664.834038023</v>
      </c>
      <c r="AEU38" s="48">
        <v>15731729.092408998</v>
      </c>
      <c r="AEV38" s="48">
        <v>18853034.211055294</v>
      </c>
      <c r="AEW38" s="48">
        <v>22197781.715866927</v>
      </c>
      <c r="AEX38" s="48">
        <v>25778809.617505293</v>
      </c>
      <c r="AEY38" s="48">
        <v>26804321.656961579</v>
      </c>
      <c r="AEZ38" s="48">
        <v>27870629.798281156</v>
      </c>
      <c r="AFA38" s="48">
        <v>28979356.959443733</v>
      </c>
      <c r="AFB38" s="48">
        <v>30132190.620057385</v>
      </c>
      <c r="AFC38" s="48">
        <v>31330885.38969785</v>
      </c>
      <c r="AFD38" s="48">
        <v>32577265.67841927</v>
      </c>
      <c r="AFE38" s="48">
        <v>33873228.473501146</v>
      </c>
      <c r="AFF38" s="48">
        <v>35220746.226657622</v>
      </c>
      <c r="AFG38" s="48">
        <v>36621869.856103458</v>
      </c>
      <c r="AFH38" s="48">
        <v>38078731.86804577</v>
      </c>
      <c r="AFI38" s="48">
        <v>39593549.602352299</v>
      </c>
      <c r="AFJ38" s="48">
        <v>41168628.6073367</v>
      </c>
      <c r="AFK38" s="48">
        <v>42806366.148796327</v>
      </c>
      <c r="AFL38" s="49">
        <v>0</v>
      </c>
      <c r="AFM38" s="49">
        <v>0</v>
      </c>
      <c r="AFN38" s="49">
        <v>0</v>
      </c>
      <c r="AFO38" s="49">
        <v>0</v>
      </c>
      <c r="AFP38" s="49">
        <v>0</v>
      </c>
      <c r="AFQ38" s="49">
        <v>0</v>
      </c>
      <c r="AFR38" s="49">
        <v>2631819.8314993195</v>
      </c>
      <c r="AFS38" s="49">
        <v>4587223.8506548749</v>
      </c>
      <c r="AFT38" s="49">
        <v>6587236.3491652953</v>
      </c>
      <c r="AFU38" s="49">
        <v>8632624.5158155188</v>
      </c>
      <c r="AFV38" s="49">
        <v>10724167.282915885</v>
      </c>
      <c r="AFW38" s="49">
        <v>12862655.49491553</v>
      </c>
      <c r="AFX38" s="49">
        <v>15048892.079340544</v>
      </c>
      <c r="AFY38" s="49">
        <v>15221884.942990197</v>
      </c>
      <c r="AFZ38" s="49">
        <v>15396866.426846301</v>
      </c>
      <c r="AGA38" s="49">
        <v>15573859.390871068</v>
      </c>
      <c r="AGB38" s="49">
        <v>15752886.95781086</v>
      </c>
      <c r="AGC38" s="49">
        <v>15933972.51621699</v>
      </c>
      <c r="AGD38" s="49">
        <v>16117139.723501261</v>
      </c>
      <c r="AGE38" s="49">
        <v>16302412.509026626</v>
      </c>
      <c r="AGF38" s="49">
        <v>16489815.077233363</v>
      </c>
      <c r="AGG38" s="49">
        <v>16679371.910801193</v>
      </c>
      <c r="AGH38" s="49">
        <v>16871107.773847766</v>
      </c>
      <c r="AGI38" s="49">
        <v>17065047.715163879</v>
      </c>
      <c r="AGJ38" s="49">
        <v>17261217.071485925</v>
      </c>
      <c r="AGK38" s="49">
        <v>17459641.470805921</v>
      </c>
      <c r="AGL38" s="49">
        <v>0</v>
      </c>
      <c r="AGM38" s="49">
        <v>0</v>
      </c>
      <c r="AGN38" s="49">
        <v>0</v>
      </c>
      <c r="AGO38" s="49">
        <v>0</v>
      </c>
      <c r="AGP38" s="49">
        <v>0</v>
      </c>
      <c r="AGQ38" s="49">
        <v>0</v>
      </c>
      <c r="AGR38" s="49">
        <v>12251195.776708305</v>
      </c>
      <c r="AGS38" s="49">
        <v>25477126.147695087</v>
      </c>
      <c r="AGT38" s="49">
        <v>39735955.284029849</v>
      </c>
      <c r="AGU38" s="49">
        <v>55088932.47765369</v>
      </c>
      <c r="AGV38" s="49">
        <v>71600545.553651005</v>
      </c>
      <c r="AGW38" s="49">
        <v>89338681.606030852</v>
      </c>
      <c r="AGX38" s="49">
        <v>108374795.39691204</v>
      </c>
      <c r="AGY38" s="49">
        <v>112686075.05265209</v>
      </c>
      <c r="AGZ38" s="49">
        <v>117168862.59638329</v>
      </c>
      <c r="AHA38" s="49">
        <v>121829980.81808729</v>
      </c>
      <c r="AHB38" s="49">
        <v>126676523.92653394</v>
      </c>
      <c r="AHC38" s="49">
        <v>131715868.3466471</v>
      </c>
      <c r="AHD38" s="49">
        <v>136955683.94640246</v>
      </c>
      <c r="AHE38" s="49">
        <v>142403945.710345</v>
      </c>
      <c r="AHF38" s="49">
        <v>148068945.87749285</v>
      </c>
      <c r="AHG38" s="49">
        <v>153959306.56210178</v>
      </c>
      <c r="AHH38" s="49">
        <v>160083992.87649873</v>
      </c>
      <c r="AHI38" s="49">
        <v>166452326.57595733</v>
      </c>
      <c r="AHJ38" s="49">
        <v>173074000.24638319</v>
      </c>
      <c r="AHK38" s="49">
        <v>179959092.05640236</v>
      </c>
      <c r="AHL38" s="50">
        <v>0</v>
      </c>
      <c r="AHM38" s="50">
        <v>0</v>
      </c>
      <c r="AHN38" s="50">
        <v>0</v>
      </c>
      <c r="AHO38" s="50">
        <v>0</v>
      </c>
      <c r="AHP38" s="50">
        <v>0</v>
      </c>
      <c r="AHQ38" s="50">
        <v>0</v>
      </c>
      <c r="AHR38" s="50">
        <v>8837727.9860404823</v>
      </c>
      <c r="AHS38" s="50">
        <v>17878642.208569523</v>
      </c>
      <c r="AHT38" s="50">
        <v>27126246.224731296</v>
      </c>
      <c r="AHU38" s="50">
        <v>36584097.291338153</v>
      </c>
      <c r="AHV38" s="50">
        <v>46255807.136493832</v>
      </c>
      <c r="AHW38" s="50">
        <v>56145042.741860747</v>
      </c>
      <c r="AHX38" s="50">
        <v>66255527.135714285</v>
      </c>
      <c r="AHY38" s="50">
        <v>67017160.172312342</v>
      </c>
      <c r="AHZ38" s="50">
        <v>67787548.476697311</v>
      </c>
      <c r="AIA38" s="50">
        <v>68566792.694075435</v>
      </c>
      <c r="AIB38" s="50">
        <v>69354994.626608655</v>
      </c>
      <c r="AIC38" s="50">
        <v>70152257.246714368</v>
      </c>
      <c r="AID38" s="50">
        <v>70958684.710517928</v>
      </c>
      <c r="AIE38" s="50">
        <v>71774382.371459842</v>
      </c>
      <c r="AIF38" s="50">
        <v>72599456.794059336</v>
      </c>
      <c r="AIG38" s="50">
        <v>73434015.767836228</v>
      </c>
      <c r="AIH38" s="50">
        <v>74278168.32139273</v>
      </c>
      <c r="AII38" s="50">
        <v>75132024.736657262</v>
      </c>
      <c r="AIJ38" s="50">
        <v>75995696.563291863</v>
      </c>
      <c r="AIK38" s="50">
        <v>76869296.633265242</v>
      </c>
      <c r="AIL38" s="49">
        <v>0</v>
      </c>
      <c r="AIM38" s="49">
        <v>0</v>
      </c>
      <c r="AIN38" s="49">
        <v>0</v>
      </c>
      <c r="AIO38" s="49">
        <v>0</v>
      </c>
      <c r="AIP38" s="49">
        <v>0</v>
      </c>
      <c r="AIQ38" s="49">
        <v>0</v>
      </c>
      <c r="AIR38" s="49">
        <v>2714103.9570685849</v>
      </c>
      <c r="AIS38" s="49">
        <v>5644148.5510872779</v>
      </c>
      <c r="AIT38" s="49">
        <v>8803019.3492885847</v>
      </c>
      <c r="AIU38" s="49">
        <v>12204285.390046779</v>
      </c>
      <c r="AIV38" s="49">
        <v>15862233.169507585</v>
      </c>
      <c r="AIW38" s="49">
        <v>19791902.250652604</v>
      </c>
      <c r="AIX38" s="49">
        <v>24009122.570098042</v>
      </c>
      <c r="AIY38" s="49">
        <v>24964234.331181765</v>
      </c>
      <c r="AIZ38" s="49">
        <v>25957341.586415559</v>
      </c>
      <c r="AJA38" s="49">
        <v>26989955.842237234</v>
      </c>
      <c r="AJB38" s="49">
        <v>28063648.734627925</v>
      </c>
      <c r="AJC38" s="49">
        <v>29180054.421137609</v>
      </c>
      <c r="AJD38" s="49">
        <v>30340872.068068296</v>
      </c>
      <c r="AJE38" s="49">
        <v>31547868.436600327</v>
      </c>
      <c r="AJF38" s="49">
        <v>32802880.5717979</v>
      </c>
      <c r="AJG38" s="49">
        <v>34107818.598586485</v>
      </c>
      <c r="AJH38" s="49">
        <v>35464668.628957555</v>
      </c>
      <c r="AJI38" s="49">
        <v>36875495.784825414</v>
      </c>
      <c r="AJJ38" s="49">
        <v>38342447.341136962</v>
      </c>
      <c r="AJK38" s="49">
        <v>39867755.994018063</v>
      </c>
      <c r="AJL38" s="50">
        <v>0</v>
      </c>
      <c r="AJM38" s="50">
        <v>0</v>
      </c>
      <c r="AJN38" s="50">
        <v>0</v>
      </c>
      <c r="AJO38" s="50">
        <v>0</v>
      </c>
      <c r="AJP38" s="50">
        <v>0</v>
      </c>
      <c r="AJQ38" s="50">
        <v>0</v>
      </c>
      <c r="AJR38" s="50">
        <v>2703912.1377863418</v>
      </c>
      <c r="AJS38" s="50">
        <v>5469989.3175314683</v>
      </c>
      <c r="AJT38" s="50">
        <v>8299303.4562147819</v>
      </c>
      <c r="AJU38" s="50">
        <v>11192942.90028543</v>
      </c>
      <c r="AJV38" s="50">
        <v>14152012.661741234</v>
      </c>
      <c r="AJW38" s="50">
        <v>17177634.657464199</v>
      </c>
      <c r="AJX38" s="50">
        <v>20270947.95185627</v>
      </c>
      <c r="AJY38" s="50">
        <v>20503970.377467178</v>
      </c>
      <c r="AJZ38" s="50">
        <v>20739671.48643155</v>
      </c>
      <c r="AKA38" s="50">
        <v>20978082.071255676</v>
      </c>
      <c r="AKB38" s="50">
        <v>21219233.278417699</v>
      </c>
      <c r="AKC38" s="50">
        <v>21463156.612436607</v>
      </c>
      <c r="AKD38" s="50">
        <v>21709883.939988088</v>
      </c>
      <c r="AKE38" s="50">
        <v>21959447.494067661</v>
      </c>
      <c r="AKF38" s="50">
        <v>22211879.878201641</v>
      </c>
      <c r="AKG38" s="50">
        <v>22467214.070706569</v>
      </c>
      <c r="AKH38" s="50">
        <v>22725483.428997539</v>
      </c>
      <c r="AKI38" s="50">
        <v>22986721.69394609</v>
      </c>
      <c r="AKJ38" s="50">
        <v>23250962.994288221</v>
      </c>
      <c r="AKK38" s="50">
        <v>23518241.851082988</v>
      </c>
      <c r="AKL38" s="51">
        <v>0</v>
      </c>
      <c r="AKM38" s="51">
        <v>0</v>
      </c>
      <c r="AKN38" s="51">
        <v>0</v>
      </c>
      <c r="AKO38" s="51">
        <v>0</v>
      </c>
      <c r="AKP38" s="51">
        <v>0</v>
      </c>
      <c r="AKQ38" s="51">
        <v>0</v>
      </c>
      <c r="AKR38" s="51">
        <v>6331292.3201643303</v>
      </c>
      <c r="AKS38" s="51">
        <v>6583158.7405298669</v>
      </c>
      <c r="AKT38" s="51">
        <v>6845044.7099068621</v>
      </c>
      <c r="AKU38" s="51">
        <v>7117348.8180011082</v>
      </c>
      <c r="AKV38" s="51">
        <v>7400485.5108961053</v>
      </c>
      <c r="AKW38" s="51">
        <v>7694885.7218388291</v>
      </c>
      <c r="AKX38" s="51">
        <v>0</v>
      </c>
      <c r="AKY38" s="51">
        <v>0</v>
      </c>
      <c r="AKZ38" s="51">
        <v>0</v>
      </c>
      <c r="ALA38" s="51">
        <v>0</v>
      </c>
      <c r="ALB38" s="51">
        <v>0</v>
      </c>
      <c r="ALC38" s="51">
        <v>0</v>
      </c>
      <c r="ALD38" s="51">
        <v>0</v>
      </c>
      <c r="ALE38" s="51">
        <v>0</v>
      </c>
      <c r="ALF38" s="51">
        <v>0</v>
      </c>
      <c r="ALG38" s="51">
        <v>0</v>
      </c>
      <c r="ALH38" s="51">
        <v>0</v>
      </c>
      <c r="ALI38" s="51">
        <v>0</v>
      </c>
      <c r="ALJ38" s="51">
        <v>0</v>
      </c>
      <c r="ALK38" s="51">
        <v>0</v>
      </c>
      <c r="ALL38" s="51">
        <v>0</v>
      </c>
      <c r="ALM38" s="51">
        <v>0</v>
      </c>
      <c r="ALN38" s="51">
        <v>0</v>
      </c>
      <c r="ALO38" s="51">
        <v>0</v>
      </c>
      <c r="ALP38" s="51">
        <v>0</v>
      </c>
      <c r="ALQ38" s="51">
        <v>0</v>
      </c>
      <c r="ALR38" s="51">
        <v>5812810.2268766826</v>
      </c>
      <c r="ALS38" s="51">
        <v>5879630.7397554908</v>
      </c>
      <c r="ALT38" s="51">
        <v>5947219.3804016141</v>
      </c>
      <c r="ALU38" s="51">
        <v>6015584.9787422903</v>
      </c>
      <c r="ALV38" s="51">
        <v>6084736.4662082084</v>
      </c>
      <c r="ALW38" s="51">
        <v>6154682.8769003199</v>
      </c>
      <c r="ALX38" s="51">
        <v>0</v>
      </c>
      <c r="ALY38" s="51">
        <v>0</v>
      </c>
      <c r="ALZ38" s="51">
        <v>0</v>
      </c>
      <c r="AMA38" s="51">
        <v>0</v>
      </c>
      <c r="AMB38" s="51">
        <v>0</v>
      </c>
      <c r="AMC38" s="51">
        <v>0</v>
      </c>
      <c r="AMD38" s="51">
        <v>0</v>
      </c>
      <c r="AME38" s="51">
        <v>0</v>
      </c>
      <c r="AMF38" s="51">
        <v>0</v>
      </c>
      <c r="AMG38" s="51">
        <v>0</v>
      </c>
      <c r="AMH38" s="51">
        <v>0</v>
      </c>
      <c r="AMI38" s="51">
        <v>0</v>
      </c>
      <c r="AMJ38" s="51">
        <v>0</v>
      </c>
      <c r="AMK38" s="51">
        <v>0</v>
      </c>
      <c r="AML38" s="50">
        <v>0</v>
      </c>
      <c r="AMM38" s="50">
        <v>0</v>
      </c>
      <c r="AMN38" s="50">
        <v>0</v>
      </c>
      <c r="AMO38" s="50">
        <v>0</v>
      </c>
      <c r="AMP38" s="50">
        <v>0</v>
      </c>
      <c r="AMQ38" s="50">
        <v>0</v>
      </c>
      <c r="AMR38" s="50">
        <v>6331292.3201643303</v>
      </c>
      <c r="AMS38" s="50">
        <v>6583158.7405298669</v>
      </c>
      <c r="AMT38" s="50">
        <v>6845044.7099068621</v>
      </c>
      <c r="AMU38" s="50">
        <v>7117348.8180011082</v>
      </c>
      <c r="AMV38" s="50">
        <v>7400485.5108961053</v>
      </c>
      <c r="AMW38" s="50">
        <v>7694885.7218388291</v>
      </c>
      <c r="AMX38" s="50">
        <v>8000997.527118912</v>
      </c>
      <c r="AMY38" s="50">
        <v>8319286.8280394934</v>
      </c>
      <c r="AMZ38" s="50">
        <v>8650238.0600176882</v>
      </c>
      <c r="ANA38" s="50">
        <v>8994354.9298939202</v>
      </c>
      <c r="ANB38" s="50">
        <v>9352161.1825723164</v>
      </c>
      <c r="ANC38" s="50">
        <v>9724201.3981589619</v>
      </c>
      <c r="AND38" s="50">
        <v>10111041.820811298</v>
      </c>
      <c r="ANE38" s="50">
        <v>10513271.220560113</v>
      </c>
      <c r="ANF38" s="50">
        <v>10931501.789415883</v>
      </c>
      <c r="ANG38" s="50">
        <v>11366370.073123273</v>
      </c>
      <c r="ANH38" s="50">
        <v>11818537.939981965</v>
      </c>
      <c r="ANI38" s="50">
        <v>12288693.588208344</v>
      </c>
      <c r="ANJ38" s="50">
        <v>12777552.593371231</v>
      </c>
      <c r="ANK38" s="50">
        <v>13285858.997495888</v>
      </c>
      <c r="ANL38" s="50">
        <v>0</v>
      </c>
      <c r="ANM38" s="50">
        <v>0</v>
      </c>
      <c r="ANN38" s="50">
        <v>0</v>
      </c>
      <c r="ANO38" s="50">
        <v>0</v>
      </c>
      <c r="ANP38" s="50">
        <v>0</v>
      </c>
      <c r="ANQ38" s="50">
        <v>0</v>
      </c>
      <c r="ANR38" s="50">
        <v>5812810.2268766826</v>
      </c>
      <c r="ANS38" s="50">
        <v>5879630.7397554908</v>
      </c>
      <c r="ANT38" s="50">
        <v>5947219.3804016141</v>
      </c>
      <c r="ANU38" s="50">
        <v>6015584.9787422903</v>
      </c>
      <c r="ANV38" s="50">
        <v>6084736.4662082084</v>
      </c>
      <c r="ANW38" s="50">
        <v>6154682.8769003199</v>
      </c>
      <c r="ANX38" s="50">
        <v>6225433.3487700811</v>
      </c>
      <c r="ANY38" s="50">
        <v>6296997.1248132531</v>
      </c>
      <c r="ANZ38" s="50">
        <v>6369383.5542774219</v>
      </c>
      <c r="AOA38" s="50">
        <v>6442602.093883411</v>
      </c>
      <c r="AOB38" s="50">
        <v>6516662.3090607245</v>
      </c>
      <c r="AOC38" s="50">
        <v>6591573.8751971973</v>
      </c>
      <c r="AOD38" s="50">
        <v>6667346.5789030083</v>
      </c>
      <c r="AOE38" s="50">
        <v>6743990.3192892224</v>
      </c>
      <c r="AOF38" s="50">
        <v>6821515.1092610378</v>
      </c>
      <c r="AOG38" s="50">
        <v>6899931.0768258832</v>
      </c>
      <c r="AOH38" s="50">
        <v>6979248.4664165759</v>
      </c>
      <c r="AOI38" s="50">
        <v>7059477.6402296657</v>
      </c>
      <c r="AOJ38" s="50">
        <v>7140629.079579182</v>
      </c>
      <c r="AOK38" s="50">
        <v>7222713.3862659317</v>
      </c>
      <c r="AOL38" s="52">
        <v>220397</v>
      </c>
      <c r="AOM38" s="53">
        <v>105790.56</v>
      </c>
      <c r="AON38" s="52">
        <v>109999.035664724</v>
      </c>
      <c r="AOO38" s="52">
        <v>114374.92955107926</v>
      </c>
      <c r="AOP38" s="52">
        <v>118924.90175720275</v>
      </c>
      <c r="AOQ38" s="52">
        <v>123655.87732794254</v>
      </c>
      <c r="AOR38" s="52">
        <v>128575.05679475643</v>
      </c>
      <c r="AOS38" s="52">
        <v>133689.92713490056</v>
      </c>
      <c r="AOT38" s="52">
        <v>139008.27316658763</v>
      </c>
      <c r="AOU38" s="52">
        <v>144538.18939745825</v>
      </c>
      <c r="AOV38" s="52">
        <v>150288.09234439861</v>
      </c>
      <c r="AOW38" s="52">
        <v>156266.73334345556</v>
      </c>
      <c r="AOX38" s="52">
        <v>162483.21186934528</v>
      </c>
      <c r="AOY38" s="52">
        <v>168946.98938482808</v>
      </c>
      <c r="AOZ38" s="52">
        <v>175667.90374102804</v>
      </c>
      <c r="APA38" s="52">
        <v>182656.18415061463</v>
      </c>
      <c r="APB38" s="52">
        <v>189922.46675663552</v>
      </c>
      <c r="APC38" s="52">
        <v>197477.81082069621</v>
      </c>
      <c r="APD38" s="52">
        <v>205333.71555512497</v>
      </c>
      <c r="APE38" s="52">
        <v>213502.13762474162</v>
      </c>
      <c r="APF38" s="52">
        <v>221995.50934486752</v>
      </c>
      <c r="APG38" s="52">
        <v>230826.75760327437</v>
      </c>
      <c r="APH38" s="52">
        <v>240009.32353487099</v>
      </c>
      <c r="API38" s="52">
        <v>249557.18297907259</v>
      </c>
      <c r="APJ38" s="52">
        <v>259484.86775098892</v>
      </c>
      <c r="APK38" s="52">
        <v>269807.48775880592</v>
      </c>
      <c r="APL38" s="52">
        <v>280540.75400102313</v>
      </c>
      <c r="APM38" s="54">
        <v>114606.44</v>
      </c>
      <c r="APN38" s="52">
        <v>115923.88557298738</v>
      </c>
      <c r="APO38" s="52">
        <v>117256.4756949005</v>
      </c>
      <c r="APP38" s="52">
        <v>118604.38445821562</v>
      </c>
      <c r="APQ38" s="52">
        <v>119967.78795666971</v>
      </c>
      <c r="APR38" s="52">
        <v>121346.86430826568</v>
      </c>
      <c r="APS38" s="52">
        <v>122741.79367854212</v>
      </c>
      <c r="APT38" s="52">
        <v>124152.75830411051</v>
      </c>
      <c r="APU38" s="52">
        <v>125579.94251646299</v>
      </c>
      <c r="APV38" s="52">
        <v>127023.53276605389</v>
      </c>
      <c r="APW38" s="52">
        <v>128483.71764665794</v>
      </c>
      <c r="APX38" s="52">
        <v>129960.68792000864</v>
      </c>
      <c r="APY38" s="52">
        <v>131454.63654071974</v>
      </c>
      <c r="APZ38" s="52">
        <v>132965.75868149329</v>
      </c>
      <c r="AQA38" s="52">
        <v>134494.25175861741</v>
      </c>
      <c r="AQB38" s="52">
        <v>136040.31545775718</v>
      </c>
      <c r="AQC38" s="52">
        <v>137604.151760042</v>
      </c>
      <c r="AQD38" s="52">
        <v>139185.9649684529</v>
      </c>
      <c r="AQE38" s="52">
        <v>140785.96173451302</v>
      </c>
      <c r="AQF38" s="52">
        <v>142404.35108528516</v>
      </c>
      <c r="AQG38" s="52">
        <v>144041.34445067937</v>
      </c>
      <c r="AQH38" s="52">
        <v>145697.15569107476</v>
      </c>
      <c r="AQI38" s="52">
        <v>147372.00112525857</v>
      </c>
      <c r="AQJ38" s="52">
        <v>149066.0995586866</v>
      </c>
      <c r="AQK38" s="52">
        <v>150779.67231206843</v>
      </c>
      <c r="AQL38" s="52">
        <v>152512.94325028118</v>
      </c>
      <c r="AQM38" s="52">
        <v>6375</v>
      </c>
      <c r="AQN38" s="55">
        <v>3060</v>
      </c>
      <c r="AQO38" s="56">
        <v>3181.7304789203827</v>
      </c>
      <c r="AQP38" s="56">
        <v>3308.3035426440938</v>
      </c>
      <c r="AQQ38" s="56">
        <v>3439.9118350166636</v>
      </c>
      <c r="AQR38" s="56">
        <v>3576.7556634874054</v>
      </c>
      <c r="AQS38" s="56">
        <v>3719.0433039767886</v>
      </c>
      <c r="AQT38" s="56">
        <v>3866.9913178718002</v>
      </c>
      <c r="AQU38" s="56">
        <v>4020.8248816317659</v>
      </c>
      <c r="AQV38" s="56">
        <v>4180.7781295062841</v>
      </c>
      <c r="AQW38" s="56">
        <v>4347.0945098868924</v>
      </c>
      <c r="AQX38" s="56">
        <v>4520.0271558348322</v>
      </c>
      <c r="AQY38" s="56">
        <v>4699.8392703488544</v>
      </c>
      <c r="AQZ38" s="56">
        <v>4886.8045269594386</v>
      </c>
      <c r="ARA38" s="56">
        <v>5081.2074862591335</v>
      </c>
      <c r="ARB38" s="56">
        <v>5283.3440290029757</v>
      </c>
      <c r="ARC38" s="56">
        <v>5493.5218064381634</v>
      </c>
      <c r="ARD38" s="56">
        <v>5712.0607085483862</v>
      </c>
      <c r="ARE38" s="56">
        <v>5939.2933509254754</v>
      </c>
      <c r="ARF38" s="56">
        <v>6175.5655810093976</v>
      </c>
      <c r="ARG38" s="56">
        <v>6421.2370044670788</v>
      </c>
      <c r="ARH38" s="56">
        <v>6676.6815325112157</v>
      </c>
      <c r="ARI38" s="56">
        <v>6942.2879509920858</v>
      </c>
      <c r="ARJ38" s="56">
        <v>7218.4605121285131</v>
      </c>
      <c r="ARK38" s="56">
        <v>7505.619549778602</v>
      </c>
      <c r="ARL38" s="56">
        <v>7804.2021191866852</v>
      </c>
      <c r="ARM38" s="56">
        <v>8114.6626621801688</v>
      </c>
      <c r="ARN38" s="55">
        <v>3315</v>
      </c>
      <c r="ARO38" s="56">
        <v>3353.1072134729352</v>
      </c>
      <c r="ARP38" s="56">
        <v>3391.6524841762393</v>
      </c>
      <c r="ARQ38" s="56">
        <v>3430.6408477480391</v>
      </c>
      <c r="ARR38" s="56">
        <v>3470.0773977130789</v>
      </c>
      <c r="ARS38" s="56">
        <v>3509.9672861481499</v>
      </c>
      <c r="ART38" s="56">
        <v>3550.3157243551686</v>
      </c>
      <c r="ARU38" s="56">
        <v>3591.1279835419928</v>
      </c>
      <c r="ARV38" s="56">
        <v>3632.4093955110625</v>
      </c>
      <c r="ARW38" s="56">
        <v>3674.1653533559602</v>
      </c>
      <c r="ARX38" s="56">
        <v>3716.401312165975</v>
      </c>
      <c r="ARY38" s="56">
        <v>3759.1227897387671</v>
      </c>
      <c r="ARZ38" s="56">
        <v>3802.3353673012261</v>
      </c>
      <c r="ASA38" s="56">
        <v>3846.0446902386138</v>
      </c>
      <c r="ASB38" s="56">
        <v>3890.2564688320899</v>
      </c>
      <c r="ASC38" s="56">
        <v>3934.9764790047152</v>
      </c>
      <c r="ASD38" s="56">
        <v>3980.2105630760311</v>
      </c>
      <c r="ASE38" s="56">
        <v>4025.9646305253136</v>
      </c>
      <c r="ASF38" s="56">
        <v>4072.2446587635991</v>
      </c>
      <c r="ASG38" s="56">
        <v>4119.0566939145874</v>
      </c>
      <c r="ASH38" s="56">
        <v>4166.4068516045199</v>
      </c>
      <c r="ASI38" s="56">
        <v>4214.3013177611392</v>
      </c>
      <c r="ASJ38" s="56">
        <v>4262.7463494218318</v>
      </c>
      <c r="ASK38" s="56">
        <v>4311.7482755510609</v>
      </c>
      <c r="ASL38" s="56">
        <v>4361.3134978671951</v>
      </c>
      <c r="ASM38" s="56">
        <v>4411.4484916788451</v>
      </c>
      <c r="ASN38" s="57">
        <v>0.5</v>
      </c>
      <c r="ASO38" s="56">
        <v>105790.56</v>
      </c>
      <c r="ASP38" s="56">
        <v>109999.035664724</v>
      </c>
      <c r="ASQ38" s="56">
        <v>114374.92955107926</v>
      </c>
      <c r="ASR38" s="56">
        <v>118924.90175720275</v>
      </c>
      <c r="ASS38" s="56">
        <v>123655.87732794254</v>
      </c>
      <c r="AST38" s="56">
        <v>128575.05679475643</v>
      </c>
      <c r="ASU38" s="59">
        <v>114591.36611562905</v>
      </c>
      <c r="ASV38" s="59">
        <v>99291.623690419743</v>
      </c>
      <c r="ASW38" s="59">
        <v>82593.25108426185</v>
      </c>
      <c r="ASX38" s="59">
        <v>64409.18243331369</v>
      </c>
      <c r="ASY38" s="59">
        <v>44647.638098130155</v>
      </c>
      <c r="ASZ38" s="59">
        <v>23211.887409906467</v>
      </c>
      <c r="ATA38" s="59">
        <v>0</v>
      </c>
      <c r="ATB38" s="56">
        <v>0</v>
      </c>
      <c r="ATC38" s="56">
        <v>0</v>
      </c>
      <c r="ATD38" s="59">
        <v>0</v>
      </c>
      <c r="ATE38" s="56">
        <v>0</v>
      </c>
      <c r="ATF38" s="56">
        <v>0</v>
      </c>
      <c r="ATG38" s="56">
        <v>0</v>
      </c>
      <c r="ATH38" s="56">
        <v>0</v>
      </c>
      <c r="ATI38" s="56">
        <v>0</v>
      </c>
      <c r="ATJ38" s="56">
        <v>0</v>
      </c>
      <c r="ATK38" s="56">
        <v>0</v>
      </c>
      <c r="ATL38" s="56">
        <v>0</v>
      </c>
      <c r="ATM38" s="56">
        <v>0</v>
      </c>
      <c r="ATN38" s="56">
        <v>0</v>
      </c>
      <c r="ATO38" s="56">
        <v>114606.44</v>
      </c>
      <c r="ATP38" s="56">
        <v>115923.88557298738</v>
      </c>
      <c r="ATQ38" s="56">
        <v>117256.4756949005</v>
      </c>
      <c r="ATR38" s="56">
        <v>118604.38445821562</v>
      </c>
      <c r="ATS38" s="56">
        <v>119967.78795666971</v>
      </c>
      <c r="ATT38" s="56">
        <v>121346.86430826568</v>
      </c>
      <c r="ATU38" s="59">
        <v>105207.25172446467</v>
      </c>
      <c r="ATV38" s="59">
        <v>88680.54164579323</v>
      </c>
      <c r="ATW38" s="59">
        <v>71759.967152264566</v>
      </c>
      <c r="ATX38" s="59">
        <v>54438.656899737376</v>
      </c>
      <c r="ATY38" s="59">
        <v>36709.633613330836</v>
      </c>
      <c r="ATZ38" s="59">
        <v>18565.812560001232</v>
      </c>
      <c r="AUA38" s="59">
        <v>0</v>
      </c>
      <c r="AUB38" s="56">
        <v>0</v>
      </c>
      <c r="AUC38" s="56">
        <v>0</v>
      </c>
      <c r="AUD38" s="59">
        <v>0</v>
      </c>
      <c r="AUE38" s="56">
        <v>0</v>
      </c>
      <c r="AUF38" s="56">
        <v>0</v>
      </c>
      <c r="AUG38" s="56">
        <v>0</v>
      </c>
      <c r="AUH38" s="56">
        <v>0</v>
      </c>
      <c r="AUI38" s="56">
        <v>0</v>
      </c>
      <c r="AUJ38" s="56">
        <v>0</v>
      </c>
      <c r="AUK38" s="56">
        <v>0</v>
      </c>
      <c r="AUL38" s="56">
        <v>0</v>
      </c>
      <c r="AUM38" s="56">
        <v>0</v>
      </c>
      <c r="AUN38" s="56">
        <v>0</v>
      </c>
      <c r="AUO38" s="58">
        <v>0.5</v>
      </c>
      <c r="AUP38" s="56">
        <v>3060</v>
      </c>
      <c r="AUQ38" s="56">
        <v>3181.7304789203827</v>
      </c>
      <c r="AUR38" s="56">
        <v>3308.3035426440938</v>
      </c>
      <c r="AUS38" s="56">
        <v>3439.9118350166636</v>
      </c>
      <c r="AUT38" s="56">
        <v>3576.7556634874054</v>
      </c>
      <c r="AUU38" s="56">
        <v>3719.0433039767886</v>
      </c>
      <c r="AUV38" s="59">
        <v>3314.5639867472573</v>
      </c>
      <c r="AUW38" s="59">
        <v>2872.0177725941185</v>
      </c>
      <c r="AUX38" s="59">
        <v>2389.0160740035908</v>
      </c>
      <c r="AUY38" s="59">
        <v>1863.0405042372395</v>
      </c>
      <c r="AUZ38" s="59">
        <v>1291.4363302385234</v>
      </c>
      <c r="AVA38" s="59">
        <v>671.40561004983635</v>
      </c>
      <c r="AVB38" s="59">
        <v>0</v>
      </c>
      <c r="AVC38" s="56">
        <v>0</v>
      </c>
      <c r="AVD38" s="56">
        <v>0</v>
      </c>
      <c r="AVE38" s="59">
        <v>0</v>
      </c>
      <c r="AVF38" s="56">
        <v>0</v>
      </c>
      <c r="AVG38" s="56">
        <v>0</v>
      </c>
      <c r="AVH38" s="56">
        <v>0</v>
      </c>
      <c r="AVI38" s="56">
        <v>0</v>
      </c>
      <c r="AVJ38" s="56">
        <v>0</v>
      </c>
      <c r="AVK38" s="56">
        <v>0</v>
      </c>
      <c r="AVL38" s="56">
        <v>0</v>
      </c>
      <c r="AVM38" s="56">
        <v>0</v>
      </c>
      <c r="AVN38" s="56">
        <v>0</v>
      </c>
      <c r="AVO38" s="56">
        <v>0</v>
      </c>
      <c r="AVP38" s="56">
        <v>3315</v>
      </c>
      <c r="AVQ38" s="56">
        <v>3353.1072134729352</v>
      </c>
      <c r="AVR38" s="56">
        <v>3391.6524841762393</v>
      </c>
      <c r="AVS38" s="56">
        <v>3430.6408477480391</v>
      </c>
      <c r="AVT38" s="56">
        <v>3470.0773977130789</v>
      </c>
      <c r="AVU38" s="56">
        <v>3509.9672861481499</v>
      </c>
      <c r="AVV38" s="59">
        <v>3043.1277637330013</v>
      </c>
      <c r="AVW38" s="59">
        <v>2565.0914168157092</v>
      </c>
      <c r="AVX38" s="59">
        <v>2075.6625117206072</v>
      </c>
      <c r="AVY38" s="59">
        <v>1574.6422942954114</v>
      </c>
      <c r="AVZ38" s="59">
        <v>1061.8289463331357</v>
      </c>
      <c r="AWA38" s="59">
        <v>537.01754139125239</v>
      </c>
      <c r="AWB38" s="59">
        <v>0</v>
      </c>
      <c r="AWC38" s="56">
        <v>0</v>
      </c>
      <c r="AWD38" s="56">
        <v>0</v>
      </c>
      <c r="AWE38" s="59">
        <v>0</v>
      </c>
      <c r="AWF38" s="56">
        <v>0</v>
      </c>
      <c r="AWG38" s="56">
        <v>0</v>
      </c>
      <c r="AWH38" s="56">
        <v>0</v>
      </c>
      <c r="AWI38" s="56">
        <v>0</v>
      </c>
      <c r="AWJ38" s="56">
        <v>0</v>
      </c>
      <c r="AWK38" s="56">
        <v>0</v>
      </c>
      <c r="AWL38" s="56">
        <v>0</v>
      </c>
      <c r="AWM38" s="56">
        <v>0</v>
      </c>
      <c r="AWN38" s="56">
        <v>0</v>
      </c>
      <c r="AWO38" s="56">
        <v>0</v>
      </c>
      <c r="AWP38" s="57">
        <v>0.76</v>
      </c>
      <c r="AWQ38" s="56">
        <v>105790.56</v>
      </c>
      <c r="AWR38" s="56">
        <v>109999.035664724</v>
      </c>
      <c r="AWS38" s="56">
        <v>114374.92955107926</v>
      </c>
      <c r="AWT38" s="56">
        <v>118924.90175720275</v>
      </c>
      <c r="AWU38" s="56">
        <v>123655.87732794254</v>
      </c>
      <c r="AWV38" s="56">
        <v>128575.05679475643</v>
      </c>
      <c r="AWW38" s="59">
        <v>37747.744132207219</v>
      </c>
      <c r="AWX38" s="56">
        <v>39249.394776448273</v>
      </c>
      <c r="AWY38" s="56">
        <v>40810.782888694092</v>
      </c>
      <c r="AWZ38" s="56">
        <v>42434.28489724196</v>
      </c>
      <c r="AXA38" s="56">
        <v>44122.37176756392</v>
      </c>
      <c r="AXB38" s="56">
        <v>45877.612763109253</v>
      </c>
      <c r="AXC38" s="56">
        <v>47702.679355716165</v>
      </c>
      <c r="AXD38" s="56">
        <v>49600.349291584389</v>
      </c>
      <c r="AXE38" s="56">
        <v>51573.510818997071</v>
      </c>
      <c r="AXF38" s="56">
        <v>53625.167084226501</v>
      </c>
      <c r="AXG38" s="56">
        <v>55758.440702314219</v>
      </c>
      <c r="AXH38" s="56">
        <v>57976.578509682346</v>
      </c>
      <c r="AXI38" s="56">
        <v>60282.956505809394</v>
      </c>
      <c r="AXJ38" s="56">
        <v>62681.084991492004</v>
      </c>
      <c r="AXK38" s="56">
        <v>65174.613911512759</v>
      </c>
      <c r="AXL38" s="56">
        <v>67767.338409845921</v>
      </c>
      <c r="AXM38" s="56">
        <v>70463.20460585579</v>
      </c>
      <c r="AXN38" s="56">
        <v>73266.315600279224</v>
      </c>
      <c r="AXO38" s="56">
        <v>76180.937720133428</v>
      </c>
      <c r="AXP38" s="56">
        <v>79211.507012053582</v>
      </c>
      <c r="AXQ38" s="56">
        <v>114606.44</v>
      </c>
      <c r="AXR38" s="56">
        <v>115923.88557298738</v>
      </c>
      <c r="AXS38" s="56">
        <v>117256.4756949005</v>
      </c>
      <c r="AXT38" s="56">
        <v>118604.38445821562</v>
      </c>
      <c r="AXU38" s="56">
        <v>119967.78795666971</v>
      </c>
      <c r="AXV38" s="56">
        <v>121346.86430826568</v>
      </c>
      <c r="AXW38" s="59">
        <v>34656.506450411893</v>
      </c>
      <c r="AXX38" s="56">
        <v>35054.896462337085</v>
      </c>
      <c r="AXY38" s="56">
        <v>35457.866122295432</v>
      </c>
      <c r="AXZ38" s="56">
        <v>35865.468075121098</v>
      </c>
      <c r="AYA38" s="56">
        <v>36277.755570821064</v>
      </c>
      <c r="AYB38" s="56">
        <v>36694.782471531849</v>
      </c>
      <c r="AYC38" s="56">
        <v>37116.603258556162</v>
      </c>
      <c r="AYD38" s="56">
        <v>37543.27303948046</v>
      </c>
      <c r="AYE38" s="56">
        <v>37974.847555374326</v>
      </c>
      <c r="AYF38" s="56">
        <v>38411.383188072614</v>
      </c>
      <c r="AYG38" s="56">
        <v>38852.936967541274</v>
      </c>
      <c r="AYH38" s="56">
        <v>39299.566579327875</v>
      </c>
      <c r="AYI38" s="56">
        <v>39751.330372097793</v>
      </c>
      <c r="AYJ38" s="56">
        <v>40208.287365256983</v>
      </c>
      <c r="AYK38" s="56">
        <v>40670.497256662413</v>
      </c>
      <c r="AYL38" s="56">
        <v>41138.020430421107</v>
      </c>
      <c r="AYM38" s="56">
        <v>41610.917964778891</v>
      </c>
      <c r="AYN38" s="56">
        <v>42089.251640099748</v>
      </c>
      <c r="AYO38" s="56">
        <v>42573.083946936968</v>
      </c>
      <c r="AYP38" s="56">
        <v>43062.478094197038</v>
      </c>
      <c r="AYQ38" s="60">
        <v>0.76</v>
      </c>
      <c r="AYR38" s="56">
        <v>3060</v>
      </c>
      <c r="AYS38" s="56">
        <v>3181.7304789203827</v>
      </c>
      <c r="AYT38" s="56">
        <v>3308.3035426440938</v>
      </c>
      <c r="AYU38" s="56">
        <v>3439.9118350166636</v>
      </c>
      <c r="AYV38" s="56">
        <v>3576.7556634874054</v>
      </c>
      <c r="AYW38" s="56">
        <v>3719.0433039767886</v>
      </c>
      <c r="AYX38" s="59">
        <v>1091.8563721049788</v>
      </c>
      <c r="AYY38" s="56">
        <v>1135.2917312842633</v>
      </c>
      <c r="AYZ38" s="56">
        <v>1180.4550012723626</v>
      </c>
      <c r="AZA38" s="56">
        <v>1227.414920438652</v>
      </c>
      <c r="AZB38" s="56">
        <v>1276.2429616474819</v>
      </c>
      <c r="AZC38" s="56">
        <v>1327.0134410396765</v>
      </c>
      <c r="AZD38" s="56">
        <v>1379.8036311414885</v>
      </c>
      <c r="AZE38" s="56">
        <v>1434.6938784731672</v>
      </c>
      <c r="AZF38" s="56">
        <v>1491.7677258361343</v>
      </c>
      <c r="AZG38" s="56">
        <v>1551.1120394648931</v>
      </c>
      <c r="AZH38" s="56">
        <v>1612.8171412371914</v>
      </c>
      <c r="AZI38" s="56">
        <v>1676.9769461436636</v>
      </c>
      <c r="AZJ38" s="56">
        <v>1743.6891052261828</v>
      </c>
      <c r="AZK38" s="56">
        <v>1813.0551542024693</v>
      </c>
      <c r="AZL38" s="56">
        <v>1885.1806680031668</v>
      </c>
      <c r="AZM38" s="56">
        <v>1960.175421456589</v>
      </c>
      <c r="AZN38" s="56">
        <v>2038.1535563656978</v>
      </c>
      <c r="AZO38" s="56">
        <v>2119.2337552316053</v>
      </c>
      <c r="AZP38" s="56">
        <v>2203.5394218880051</v>
      </c>
      <c r="AZQ38" s="56">
        <v>2291.1988693214594</v>
      </c>
      <c r="AZR38" s="56">
        <v>3315</v>
      </c>
      <c r="AZS38" s="56">
        <v>3353.1072134729352</v>
      </c>
      <c r="AZT38" s="56">
        <v>3391.6524841762393</v>
      </c>
      <c r="AZU38" s="56">
        <v>3430.6408477480391</v>
      </c>
      <c r="AZV38" s="56">
        <v>3470.0773977130789</v>
      </c>
      <c r="AZW38" s="56">
        <v>3509.9672861481499</v>
      </c>
      <c r="AZX38" s="59">
        <v>1002.4420868767535</v>
      </c>
      <c r="AZY38" s="56">
        <v>1013.9655482942097</v>
      </c>
      <c r="AZZ38" s="56">
        <v>1025.621476379594</v>
      </c>
      <c r="BAA38" s="56">
        <v>1037.4113938887417</v>
      </c>
      <c r="BAB38" s="56">
        <v>1049.3368410821577</v>
      </c>
      <c r="BAC38" s="56">
        <v>1061.3993759262401</v>
      </c>
      <c r="BAD38" s="56">
        <v>1073.6005742968168</v>
      </c>
      <c r="BAE38" s="56">
        <v>1085.9420301850203</v>
      </c>
      <c r="BAF38" s="56">
        <v>1098.4253559055312</v>
      </c>
      <c r="BAG38" s="56">
        <v>1111.0521823072138</v>
      </c>
      <c r="BAH38" s="56">
        <v>1123.8241589861734</v>
      </c>
      <c r="BAI38" s="56">
        <v>1136.7429545012651</v>
      </c>
      <c r="BAJ38" s="56">
        <v>1149.8102565920751</v>
      </c>
      <c r="BAK38" s="56">
        <v>1163.0277723994129</v>
      </c>
      <c r="BAL38" s="56">
        <v>1176.397228688335</v>
      </c>
      <c r="BAM38" s="56">
        <v>1189.9203720737335</v>
      </c>
      <c r="BAN38" s="56">
        <v>1203.5989692485173</v>
      </c>
      <c r="BAO38" s="56">
        <v>1217.4348072144171</v>
      </c>
      <c r="BAP38" s="56">
        <v>1231.4296935154432</v>
      </c>
      <c r="BAQ38" s="56">
        <v>1245.5854564740268</v>
      </c>
      <c r="BAR38" s="57">
        <v>0.76</v>
      </c>
      <c r="BAS38" s="56">
        <v>105790.56</v>
      </c>
      <c r="BAT38" s="56">
        <v>109999.035664724</v>
      </c>
      <c r="BAU38" s="56">
        <v>114374.92955107926</v>
      </c>
      <c r="BAV38" s="56">
        <v>118924.90175720275</v>
      </c>
      <c r="BAW38" s="56">
        <v>123655.87732794254</v>
      </c>
      <c r="BAX38" s="56">
        <v>128575.05679475643</v>
      </c>
      <c r="BAY38" s="56">
        <v>32355.209256177615</v>
      </c>
      <c r="BAZ38" s="56">
        <v>28035.281983177338</v>
      </c>
      <c r="BBA38" s="56">
        <v>23320.447364968051</v>
      </c>
      <c r="BBB38" s="56">
        <v>18186.122098817981</v>
      </c>
      <c r="BBC38" s="56">
        <v>12606.39193358969</v>
      </c>
      <c r="BBD38" s="56">
        <v>6553.9446804441786</v>
      </c>
      <c r="BBE38" s="56">
        <v>0</v>
      </c>
      <c r="BBF38" s="56">
        <v>0</v>
      </c>
      <c r="BBG38" s="56">
        <v>0</v>
      </c>
      <c r="BBH38" s="56">
        <v>0</v>
      </c>
      <c r="BBI38" s="55">
        <v>0</v>
      </c>
      <c r="BBJ38" s="55">
        <v>0</v>
      </c>
      <c r="BBK38" s="55">
        <v>0</v>
      </c>
      <c r="BBL38" s="55">
        <v>0</v>
      </c>
      <c r="BBM38" s="55">
        <v>0</v>
      </c>
      <c r="BBN38" s="55">
        <v>0</v>
      </c>
      <c r="BBO38" s="55">
        <v>0</v>
      </c>
      <c r="BBP38" s="55">
        <v>0</v>
      </c>
      <c r="BBQ38" s="55">
        <v>0</v>
      </c>
      <c r="BBR38" s="55">
        <v>0</v>
      </c>
      <c r="BBS38" s="56">
        <v>114606.44</v>
      </c>
      <c r="BBT38" s="56">
        <v>115923.88557298738</v>
      </c>
      <c r="BBU38" s="56">
        <v>117256.4756949005</v>
      </c>
      <c r="BBV38" s="56">
        <v>118604.38445821562</v>
      </c>
      <c r="BBW38" s="56">
        <v>119967.78795666971</v>
      </c>
      <c r="BBX38" s="56">
        <v>121346.86430826568</v>
      </c>
      <c r="BBY38" s="56">
        <v>29705.576957495905</v>
      </c>
      <c r="BBZ38" s="56">
        <v>25039.211758812206</v>
      </c>
      <c r="BCA38" s="56">
        <v>20261.637784168819</v>
      </c>
      <c r="BCB38" s="56">
        <v>15370.914889337613</v>
      </c>
      <c r="BCC38" s="56">
        <v>10365.073020234589</v>
      </c>
      <c r="BCD38" s="56">
        <v>5242.111781647407</v>
      </c>
      <c r="BCE38" s="56">
        <v>0</v>
      </c>
      <c r="BCF38" s="56">
        <v>0</v>
      </c>
      <c r="BCG38" s="56">
        <v>0</v>
      </c>
      <c r="BCH38" s="59">
        <v>0</v>
      </c>
      <c r="BCI38" s="55">
        <v>0</v>
      </c>
      <c r="BCJ38" s="55">
        <v>0</v>
      </c>
      <c r="BCK38" s="55">
        <v>0</v>
      </c>
      <c r="BCL38" s="55">
        <v>0</v>
      </c>
      <c r="BCM38" s="55">
        <v>0</v>
      </c>
      <c r="BCN38" s="55">
        <v>0</v>
      </c>
      <c r="BCO38" s="55">
        <v>0</v>
      </c>
      <c r="BCP38" s="55">
        <v>0</v>
      </c>
      <c r="BCQ38" s="55">
        <v>0</v>
      </c>
      <c r="BCR38" s="55">
        <v>0</v>
      </c>
      <c r="BCS38" s="57">
        <v>0.76</v>
      </c>
      <c r="BCT38" s="56">
        <v>3060</v>
      </c>
      <c r="BCU38" s="56">
        <v>3181.7304789203827</v>
      </c>
      <c r="BCV38" s="56">
        <v>3308.3035426440938</v>
      </c>
      <c r="BCW38" s="56">
        <v>3439.9118350166636</v>
      </c>
      <c r="BCX38" s="56">
        <v>3576.7556634874054</v>
      </c>
      <c r="BCY38" s="56">
        <v>3719.0433039767886</v>
      </c>
      <c r="BCZ38" s="56">
        <v>935.87689037569612</v>
      </c>
      <c r="BDA38" s="56">
        <v>810.9226652030452</v>
      </c>
      <c r="BDB38" s="56">
        <v>674.5457150127786</v>
      </c>
      <c r="BDC38" s="56">
        <v>526.0349659022794</v>
      </c>
      <c r="BDD38" s="56">
        <v>364.64084618499481</v>
      </c>
      <c r="BDE38" s="56">
        <v>189.57334871995377</v>
      </c>
      <c r="BDF38" s="56">
        <v>0</v>
      </c>
      <c r="BDG38" s="56">
        <v>0</v>
      </c>
      <c r="BDH38" s="56">
        <v>0</v>
      </c>
      <c r="BDI38" s="59">
        <v>0</v>
      </c>
      <c r="BDJ38" s="55">
        <v>0</v>
      </c>
      <c r="BDK38" s="55">
        <v>0</v>
      </c>
      <c r="BDL38" s="55">
        <v>0</v>
      </c>
      <c r="BDM38" s="55">
        <v>0</v>
      </c>
      <c r="BDN38" s="55">
        <v>0</v>
      </c>
      <c r="BDO38" s="55">
        <v>0</v>
      </c>
      <c r="BDP38" s="55">
        <v>0</v>
      </c>
      <c r="BDQ38" s="55">
        <v>0</v>
      </c>
      <c r="BDR38" s="55">
        <v>0</v>
      </c>
      <c r="BDS38" s="55">
        <v>0</v>
      </c>
      <c r="BDT38" s="56">
        <v>3315</v>
      </c>
      <c r="BDU38" s="56">
        <v>3353.1072134729352</v>
      </c>
      <c r="BDV38" s="56">
        <v>3391.6524841762393</v>
      </c>
      <c r="BDW38" s="56">
        <v>3430.6408477480391</v>
      </c>
      <c r="BDX38" s="56">
        <v>3470.0773977130789</v>
      </c>
      <c r="BDY38" s="56">
        <v>3509.9672861481499</v>
      </c>
      <c r="BDZ38" s="56">
        <v>859.23607446578865</v>
      </c>
      <c r="BEA38" s="56">
        <v>724.26110592443558</v>
      </c>
      <c r="BEB38" s="56">
        <v>586.06941507405372</v>
      </c>
      <c r="BEC38" s="56">
        <v>444.60488309517501</v>
      </c>
      <c r="BED38" s="56">
        <v>299.81052602347359</v>
      </c>
      <c r="BEE38" s="56">
        <v>151.62848227517713</v>
      </c>
      <c r="BEF38" s="56">
        <v>0</v>
      </c>
      <c r="BEG38" s="56">
        <v>0</v>
      </c>
      <c r="BEH38" s="56">
        <v>0</v>
      </c>
      <c r="BEI38" s="59">
        <v>0</v>
      </c>
      <c r="BEJ38" s="55">
        <v>0</v>
      </c>
      <c r="BEK38" s="55">
        <v>0</v>
      </c>
      <c r="BEL38" s="55">
        <v>0</v>
      </c>
      <c r="BEM38" s="55">
        <v>0</v>
      </c>
      <c r="BEN38" s="55">
        <v>0</v>
      </c>
      <c r="BEO38" s="55">
        <v>0</v>
      </c>
      <c r="BEP38" s="55">
        <v>0</v>
      </c>
      <c r="BEQ38" s="55">
        <v>0</v>
      </c>
      <c r="BER38" s="55">
        <v>0</v>
      </c>
      <c r="BES38" s="55">
        <v>0</v>
      </c>
      <c r="BET38" s="57">
        <v>0</v>
      </c>
      <c r="BEU38" s="56">
        <v>105790.56</v>
      </c>
      <c r="BEV38" s="56">
        <v>109999.035664724</v>
      </c>
      <c r="BEW38" s="56">
        <v>114374.92955107926</v>
      </c>
      <c r="BEX38" s="56">
        <v>118924.90175720275</v>
      </c>
      <c r="BEY38" s="56">
        <v>123655.87732794254</v>
      </c>
      <c r="BEZ38" s="56">
        <v>128575.05679475643</v>
      </c>
      <c r="BFA38" s="56">
        <v>32355.209256177615</v>
      </c>
      <c r="BFB38" s="56">
        <v>28035.281983177338</v>
      </c>
      <c r="BFC38" s="56">
        <v>23320.447364968051</v>
      </c>
      <c r="BFD38" s="56">
        <v>18186.122098817981</v>
      </c>
      <c r="BFE38" s="56">
        <v>12606.39193358969</v>
      </c>
      <c r="BFF38" s="56">
        <v>6553.9446804441786</v>
      </c>
      <c r="BFG38" s="56">
        <v>0</v>
      </c>
      <c r="BFH38" s="56">
        <v>0</v>
      </c>
      <c r="BFI38" s="56">
        <v>0</v>
      </c>
      <c r="BFJ38" s="56">
        <v>0</v>
      </c>
      <c r="BFK38" s="56">
        <v>0</v>
      </c>
      <c r="BFL38" s="56">
        <v>0</v>
      </c>
      <c r="BFM38" s="56">
        <v>0</v>
      </c>
      <c r="BFN38" s="56">
        <v>0</v>
      </c>
      <c r="BFO38" s="56">
        <v>0</v>
      </c>
      <c r="BFP38" s="56">
        <v>0</v>
      </c>
      <c r="BFQ38" s="56">
        <v>0</v>
      </c>
      <c r="BFR38" s="56">
        <v>0</v>
      </c>
      <c r="BFS38" s="56">
        <v>0</v>
      </c>
      <c r="BFT38" s="56">
        <v>0</v>
      </c>
      <c r="BFU38" s="56">
        <v>114606.44</v>
      </c>
      <c r="BFV38" s="56">
        <v>115923.88557298738</v>
      </c>
      <c r="BFW38" s="56">
        <v>117256.4756949005</v>
      </c>
      <c r="BFX38" s="56">
        <v>118604.38445821562</v>
      </c>
      <c r="BFY38" s="56">
        <v>119967.78795666971</v>
      </c>
      <c r="BFZ38" s="56">
        <v>121346.86430826568</v>
      </c>
      <c r="BGA38" s="56">
        <v>29705.576957495905</v>
      </c>
      <c r="BGB38" s="56">
        <v>25039.211758812206</v>
      </c>
      <c r="BGC38" s="56">
        <v>20261.637784168819</v>
      </c>
      <c r="BGD38" s="56">
        <v>15370.914889337613</v>
      </c>
      <c r="BGE38" s="56">
        <v>10365.073020234589</v>
      </c>
      <c r="BGF38" s="56">
        <v>5242.111781647407</v>
      </c>
      <c r="BGG38" s="56">
        <v>0</v>
      </c>
      <c r="BGH38" s="56">
        <v>0</v>
      </c>
      <c r="BGI38" s="56">
        <v>0</v>
      </c>
      <c r="BGJ38" s="56">
        <v>0</v>
      </c>
      <c r="BGK38" s="56">
        <v>0</v>
      </c>
      <c r="BGL38" s="56">
        <v>0</v>
      </c>
      <c r="BGM38" s="56">
        <v>0</v>
      </c>
      <c r="BGN38" s="56">
        <v>0</v>
      </c>
      <c r="BGO38" s="56">
        <v>0</v>
      </c>
      <c r="BGP38" s="56">
        <v>0</v>
      </c>
      <c r="BGQ38" s="56">
        <v>0</v>
      </c>
      <c r="BGR38" s="56">
        <v>0</v>
      </c>
      <c r="BGS38" s="56">
        <v>0</v>
      </c>
      <c r="BGT38" s="56">
        <v>0</v>
      </c>
      <c r="BGU38" s="57">
        <v>0.25</v>
      </c>
      <c r="BGV38" s="56">
        <v>3060</v>
      </c>
      <c r="BGW38" s="56">
        <v>3181.7304789203827</v>
      </c>
      <c r="BGX38" s="56">
        <v>3308.3035426440938</v>
      </c>
      <c r="BGY38" s="56">
        <v>3439.9118350166636</v>
      </c>
      <c r="BGZ38" s="56">
        <v>3576.7556634874054</v>
      </c>
      <c r="BHA38" s="56">
        <v>2789.2824779825914</v>
      </c>
      <c r="BHB38" s="56">
        <v>701.90766778177203</v>
      </c>
      <c r="BHC38" s="56">
        <v>608.1919989022839</v>
      </c>
      <c r="BHD38" s="56">
        <v>505.90928625958395</v>
      </c>
      <c r="BHE38" s="56">
        <v>394.52622442670952</v>
      </c>
      <c r="BHF38" s="56">
        <v>273.4806346387461</v>
      </c>
      <c r="BHG38" s="56">
        <v>142.18001153996534</v>
      </c>
      <c r="BHH38" s="56">
        <v>0</v>
      </c>
      <c r="BHI38" s="56">
        <v>0</v>
      </c>
      <c r="BHJ38" s="56">
        <v>0</v>
      </c>
      <c r="BHK38" s="59">
        <v>0</v>
      </c>
      <c r="BHL38" s="56">
        <v>0</v>
      </c>
      <c r="BHM38" s="56">
        <v>0</v>
      </c>
      <c r="BHN38" s="56">
        <v>0</v>
      </c>
      <c r="BHO38" s="56">
        <v>0</v>
      </c>
      <c r="BHP38" s="56">
        <v>0</v>
      </c>
      <c r="BHQ38" s="56">
        <v>0</v>
      </c>
      <c r="BHR38" s="56">
        <v>0</v>
      </c>
      <c r="BHS38" s="56">
        <v>0</v>
      </c>
      <c r="BHT38" s="56">
        <v>0</v>
      </c>
      <c r="BHU38" s="56">
        <v>0</v>
      </c>
      <c r="BHV38" s="56">
        <v>3315</v>
      </c>
      <c r="BHW38" s="56">
        <v>3353.1072134729352</v>
      </c>
      <c r="BHX38" s="56">
        <v>3391.6524841762393</v>
      </c>
      <c r="BHY38" s="56">
        <v>3430.6408477480391</v>
      </c>
      <c r="BHZ38" s="56">
        <v>3470.0773977130789</v>
      </c>
      <c r="BIA38" s="59">
        <v>2632.4754646111123</v>
      </c>
      <c r="BIB38" s="56">
        <v>644.42705584934151</v>
      </c>
      <c r="BIC38" s="56">
        <v>543.19582944332672</v>
      </c>
      <c r="BID38" s="56">
        <v>439.55206130554029</v>
      </c>
      <c r="BIE38" s="56">
        <v>333.45366232138127</v>
      </c>
      <c r="BIF38" s="56">
        <v>224.85789451760519</v>
      </c>
      <c r="BIG38" s="56">
        <v>113.72136170638285</v>
      </c>
      <c r="BIH38" s="56">
        <v>0</v>
      </c>
      <c r="BII38" s="56">
        <v>0</v>
      </c>
      <c r="BIJ38" s="56">
        <v>0</v>
      </c>
      <c r="BIK38" s="59">
        <v>0</v>
      </c>
      <c r="BIL38" s="56">
        <v>0</v>
      </c>
      <c r="BIM38" s="56">
        <v>0</v>
      </c>
      <c r="BIN38" s="56">
        <v>0</v>
      </c>
      <c r="BIO38" s="56">
        <v>0</v>
      </c>
      <c r="BIP38" s="56">
        <v>0</v>
      </c>
      <c r="BIQ38" s="56">
        <v>0</v>
      </c>
      <c r="BIR38" s="56">
        <v>0</v>
      </c>
      <c r="BIS38" s="56">
        <v>0</v>
      </c>
      <c r="BIT38" s="56">
        <v>0</v>
      </c>
      <c r="BIU38" s="56">
        <v>0</v>
      </c>
      <c r="BIV38" s="61">
        <v>0.9</v>
      </c>
      <c r="BIW38" s="61">
        <v>0.9</v>
      </c>
      <c r="BIX38" s="61">
        <f t="shared" si="15"/>
        <v>0.71400000000000008</v>
      </c>
      <c r="BIY38" s="61">
        <f t="shared" si="15"/>
        <v>0.71400000000000008</v>
      </c>
      <c r="BIZ38" s="61">
        <v>0.1</v>
      </c>
      <c r="BJA38" s="61">
        <v>0.1</v>
      </c>
      <c r="BJB38" s="61">
        <v>0.8</v>
      </c>
      <c r="BJC38" s="61">
        <v>0.8</v>
      </c>
      <c r="BJD38" s="61">
        <v>0.8</v>
      </c>
      <c r="BJE38" s="61">
        <v>0.8</v>
      </c>
      <c r="BJF38" s="61">
        <v>1</v>
      </c>
      <c r="BJG38" s="61">
        <v>1</v>
      </c>
      <c r="BJH38" s="61">
        <f t="shared" si="16"/>
        <v>18.600000000000001</v>
      </c>
      <c r="BJI38" s="61">
        <f t="shared" si="16"/>
        <v>18.600000000000001</v>
      </c>
      <c r="BJJ38" s="62">
        <v>0.3</v>
      </c>
      <c r="BJK38" s="62">
        <v>0.3</v>
      </c>
      <c r="BJL38" s="46">
        <f t="shared" si="17"/>
        <v>1.69</v>
      </c>
      <c r="BJM38" s="46">
        <f t="shared" si="17"/>
        <v>1.5649999999999999</v>
      </c>
      <c r="BJN38" s="46">
        <f t="shared" si="17"/>
        <v>1.423</v>
      </c>
      <c r="BJO38" s="46">
        <v>1.5</v>
      </c>
      <c r="BJP38" s="61">
        <f t="shared" si="1"/>
        <v>0.65</v>
      </c>
      <c r="BJQ38" s="61">
        <f t="shared" si="1"/>
        <v>0.65</v>
      </c>
      <c r="BJR38" s="61">
        <v>0.69</v>
      </c>
      <c r="BJS38" s="61">
        <v>0.69</v>
      </c>
      <c r="BJT38" s="61">
        <v>48.83</v>
      </c>
      <c r="BJU38" s="61">
        <v>48.83</v>
      </c>
      <c r="BJV38" s="61">
        <f t="shared" si="18"/>
        <v>73.245000000000005</v>
      </c>
      <c r="BJW38" s="61">
        <f t="shared" si="18"/>
        <v>73.245000000000005</v>
      </c>
      <c r="BJX38" s="61">
        <v>4</v>
      </c>
      <c r="BJY38" s="61">
        <v>4</v>
      </c>
      <c r="BJZ38" s="63">
        <v>21418563.23136</v>
      </c>
      <c r="BKA38" s="63">
        <v>22270619.427418809</v>
      </c>
      <c r="BKB38" s="63">
        <v>23156571.44335125</v>
      </c>
      <c r="BKC38" s="63">
        <v>24077767.695623536</v>
      </c>
      <c r="BKD38" s="63">
        <v>25035610.242330059</v>
      </c>
      <c r="BKE38" s="63">
        <v>26031556.917121846</v>
      </c>
      <c r="BKF38" s="63">
        <v>27067123.548025262</v>
      </c>
      <c r="BKG38" s="63">
        <v>28143886.264527962</v>
      </c>
      <c r="BKH38" s="63">
        <v>29263483.896443572</v>
      </c>
      <c r="BKI38" s="63">
        <v>30427620.468205985</v>
      </c>
      <c r="BKJ38" s="63">
        <v>31638067.792389754</v>
      </c>
      <c r="BKK38" s="63">
        <v>32896668.166403852</v>
      </c>
      <c r="BKL38" s="63">
        <v>34205337.176463082</v>
      </c>
      <c r="BKM38" s="63">
        <v>35566066.61310491</v>
      </c>
      <c r="BKN38" s="63">
        <v>36980927.502689056</v>
      </c>
      <c r="BKO38" s="63">
        <v>38452073.259493724</v>
      </c>
      <c r="BKP38" s="63">
        <v>39981742.963206083</v>
      </c>
      <c r="BKQ38" s="63">
        <v>41572264.766795196</v>
      </c>
      <c r="BKR38" s="63">
        <v>43226059.439954326</v>
      </c>
      <c r="BKS38" s="63">
        <v>44945644.053505488</v>
      </c>
      <c r="BKT38" s="63">
        <v>46733635.8103742</v>
      </c>
      <c r="BKU38" s="63">
        <v>48592756.028964914</v>
      </c>
      <c r="BKV38" s="63">
        <v>50525834.284999944</v>
      </c>
      <c r="BKW38" s="63">
        <v>52535812.718125738</v>
      </c>
      <c r="BKX38" s="63">
        <v>54625750.509841084</v>
      </c>
      <c r="BKY38" s="63">
        <v>56798828.539562747</v>
      </c>
      <c r="BKZ38" s="64">
        <v>23203443.500640001</v>
      </c>
      <c r="BLA38" s="64">
        <v>23470176.102385428</v>
      </c>
      <c r="BLB38" s="64">
        <v>23739974.899061441</v>
      </c>
      <c r="BLC38" s="64">
        <v>24012875.137770541</v>
      </c>
      <c r="BLD38" s="64">
        <v>24288912.470794361</v>
      </c>
      <c r="BLE38" s="64">
        <v>24568122.960251376</v>
      </c>
      <c r="BLF38" s="64">
        <v>24850543.082808122</v>
      </c>
      <c r="BLG38" s="64">
        <v>25136209.734444607</v>
      </c>
      <c r="BLH38" s="64">
        <v>25425160.235274464</v>
      </c>
      <c r="BLI38" s="64">
        <v>25717432.334420521</v>
      </c>
      <c r="BLJ38" s="64">
        <v>26013064.214946475</v>
      </c>
      <c r="BLK38" s="64">
        <v>26312094.498845156</v>
      </c>
      <c r="BLL38" s="64">
        <v>26614562.252084237</v>
      </c>
      <c r="BLM38" s="64">
        <v>26920506.98970985</v>
      </c>
      <c r="BLN38" s="64">
        <v>27229968.681008954</v>
      </c>
      <c r="BLO38" s="64">
        <v>27542987.754730988</v>
      </c>
      <c r="BLP38" s="64">
        <v>27859605.104369592</v>
      </c>
      <c r="BLQ38" s="64">
        <v>28179862.093505006</v>
      </c>
      <c r="BLR38" s="64">
        <v>28503800.561207891</v>
      </c>
      <c r="BLS38" s="64">
        <v>28831462.827505305</v>
      </c>
      <c r="BLT38" s="64">
        <v>29162891.698909454</v>
      </c>
      <c r="BLU38" s="64">
        <v>29498130.474010039</v>
      </c>
      <c r="BLV38" s="64">
        <v>29837222.949130882</v>
      </c>
      <c r="BLW38" s="64">
        <v>30180213.424051575</v>
      </c>
      <c r="BLX38" s="64">
        <v>30527146.70779489</v>
      </c>
      <c r="BLY38" s="64">
        <v>30878068.124480728</v>
      </c>
      <c r="BLZ38" s="65">
        <v>2909661.9151017605</v>
      </c>
      <c r="BMA38" s="65">
        <v>3025411.7642591898</v>
      </c>
      <c r="BMB38" s="65">
        <v>3145766.2815776966</v>
      </c>
      <c r="BMC38" s="65">
        <v>3270908.6462927428</v>
      </c>
      <c r="BMD38" s="65">
        <v>3401029.3247300098</v>
      </c>
      <c r="BME38" s="65">
        <v>3536326.3601946016</v>
      </c>
      <c r="BMF38" s="65">
        <v>3677005.6743923994</v>
      </c>
      <c r="BMG38" s="65">
        <v>3823281.3808423178</v>
      </c>
      <c r="BMH38" s="65">
        <v>3975376.1107564732</v>
      </c>
      <c r="BMI38" s="65">
        <v>4133521.3518842622</v>
      </c>
      <c r="BMJ38" s="65">
        <v>4297957.8008360593</v>
      </c>
      <c r="BMK38" s="65">
        <v>4468935.7294227798</v>
      </c>
      <c r="BML38" s="65">
        <v>4646715.3655688725</v>
      </c>
      <c r="BMM38" s="65">
        <v>4831567.2893784801</v>
      </c>
      <c r="BMN38" s="65">
        <v>5023772.8449575966</v>
      </c>
      <c r="BMO38" s="65">
        <v>5223624.5686190026</v>
      </c>
      <c r="BMP38" s="65">
        <v>5431426.6341217039</v>
      </c>
      <c r="BMQ38" s="65">
        <v>5647495.3156225393</v>
      </c>
      <c r="BMR38" s="65">
        <v>5872159.4690445475</v>
      </c>
      <c r="BMS38" s="65">
        <v>6105761.0325947609</v>
      </c>
      <c r="BMT38" s="65">
        <v>6348655.5471931817</v>
      </c>
      <c r="BMU38" s="65">
        <v>6601212.6976050669</v>
      </c>
      <c r="BMV38" s="65">
        <v>6863816.875100092</v>
      </c>
      <c r="BMW38" s="65">
        <v>7136867.7624947773</v>
      </c>
      <c r="BMX38" s="65">
        <v>7420780.9424686097</v>
      </c>
      <c r="BMY38" s="65">
        <v>7715988.5300797047</v>
      </c>
      <c r="BMZ38" s="65">
        <v>3152133.7413602402</v>
      </c>
      <c r="BNA38" s="65">
        <v>3188368.7438873169</v>
      </c>
      <c r="BNB38" s="65">
        <v>3225020.2818522477</v>
      </c>
      <c r="BNC38" s="65">
        <v>3262093.1434917925</v>
      </c>
      <c r="BND38" s="65">
        <v>3299592.172085349</v>
      </c>
      <c r="BNE38" s="65">
        <v>3337522.2665876974</v>
      </c>
      <c r="BNF38" s="65">
        <v>3375888.3822690044</v>
      </c>
      <c r="BNG38" s="65">
        <v>3414695.531362195</v>
      </c>
      <c r="BNH38" s="65">
        <v>3453948.7837177599</v>
      </c>
      <c r="BNI38" s="65">
        <v>3493653.2674660916</v>
      </c>
      <c r="BNJ38" s="65">
        <v>3533814.1696874332</v>
      </c>
      <c r="BNK38" s="65">
        <v>3574436.7370895338</v>
      </c>
      <c r="BNL38" s="65">
        <v>3615526.2766930852</v>
      </c>
      <c r="BNM38" s="65">
        <v>3657088.1565250461</v>
      </c>
      <c r="BNN38" s="65">
        <v>3699127.8063199315</v>
      </c>
      <c r="BNO38" s="65">
        <v>3741650.7182291634</v>
      </c>
      <c r="BNP38" s="65">
        <v>3784662.4475385812</v>
      </c>
      <c r="BNQ38" s="65">
        <v>3828168.6133941934</v>
      </c>
      <c r="BNR38" s="65">
        <v>3872174.8995362758</v>
      </c>
      <c r="BNS38" s="65">
        <v>3916687.0550419083</v>
      </c>
      <c r="BNT38" s="65">
        <v>3961710.8950760453</v>
      </c>
      <c r="BNU38" s="65">
        <v>4007252.301651224</v>
      </c>
      <c r="BNV38" s="65">
        <v>4053317.2243960002</v>
      </c>
      <c r="BNW38" s="65">
        <v>4099911.681332225</v>
      </c>
      <c r="BNX38" s="65">
        <v>4147041.759661247</v>
      </c>
      <c r="BNY38" s="65">
        <v>4194713.6165591627</v>
      </c>
      <c r="BNZ38" s="66">
        <v>471656.63270399999</v>
      </c>
      <c r="BOA38" s="66">
        <v>490419.70060760545</v>
      </c>
      <c r="BOB38" s="66">
        <v>509929.18591053179</v>
      </c>
      <c r="BOC38" s="66">
        <v>530214.78199431277</v>
      </c>
      <c r="BOD38" s="66">
        <v>551307.363478899</v>
      </c>
      <c r="BOE38" s="66">
        <v>573239.03321374208</v>
      </c>
      <c r="BOF38" s="66">
        <v>596043.17113824072</v>
      </c>
      <c r="BOG38" s="66">
        <v>619754.48508591438</v>
      </c>
      <c r="BOH38" s="66">
        <v>644409.06360962777</v>
      </c>
      <c r="BOI38" s="66">
        <v>670044.4309082668</v>
      </c>
      <c r="BOJ38" s="66">
        <v>696699.60393846221</v>
      </c>
      <c r="BOK38" s="66">
        <v>724415.15179828904</v>
      </c>
      <c r="BOL38" s="66">
        <v>753233.25747331744</v>
      </c>
      <c r="BOM38" s="66">
        <v>783197.78203899949</v>
      </c>
      <c r="BON38" s="66">
        <v>814354.33141710027</v>
      </c>
      <c r="BOO38" s="66">
        <v>846750.32578778383</v>
      </c>
      <c r="BOP38" s="66">
        <v>880435.07176299195</v>
      </c>
      <c r="BOQ38" s="66">
        <v>915459.83743096923</v>
      </c>
      <c r="BOR38" s="66">
        <v>951877.93038614804</v>
      </c>
      <c r="BOS38" s="66">
        <v>989744.77886315726</v>
      </c>
      <c r="BOT38" s="66">
        <v>1029118.0160984384</v>
      </c>
      <c r="BOU38" s="66">
        <v>1070057.5680478688</v>
      </c>
      <c r="BOV38" s="66">
        <v>1112625.7445938974</v>
      </c>
      <c r="BOW38" s="66">
        <v>1156887.334381009</v>
      </c>
      <c r="BOX38" s="66">
        <v>1202909.7034238603</v>
      </c>
      <c r="BOY38" s="66">
        <v>1250762.8976381617</v>
      </c>
      <c r="BOZ38" s="65">
        <v>510961.35209599999</v>
      </c>
      <c r="BPA38" s="65">
        <v>516835.05143860693</v>
      </c>
      <c r="BPB38" s="65">
        <v>522776.27123814437</v>
      </c>
      <c r="BPC38" s="65">
        <v>528785.78766850848</v>
      </c>
      <c r="BPD38" s="65">
        <v>534864.38582601619</v>
      </c>
      <c r="BPE38" s="65">
        <v>541012.8598319717</v>
      </c>
      <c r="BPF38" s="65">
        <v>547232.01293641212</v>
      </c>
      <c r="BPG38" s="65">
        <v>553522.65762304631</v>
      </c>
      <c r="BPH38" s="65">
        <v>559885.61571539857</v>
      </c>
      <c r="BPI38" s="65">
        <v>566321.71848417469</v>
      </c>
      <c r="BPJ38" s="65">
        <v>572831.80675585975</v>
      </c>
      <c r="BPK38" s="65">
        <v>579416.73102256656</v>
      </c>
      <c r="BPL38" s="65">
        <v>586077.35155314486</v>
      </c>
      <c r="BPM38" s="65">
        <v>592814.53850556968</v>
      </c>
      <c r="BPN38" s="65">
        <v>599629.17204061977</v>
      </c>
      <c r="BPO38" s="65">
        <v>606522.14243686467</v>
      </c>
      <c r="BPP38" s="65">
        <v>613494.35020697128</v>
      </c>
      <c r="BPQ38" s="65">
        <v>620546.70621535042</v>
      </c>
      <c r="BPR38" s="65">
        <v>627680.1317971528</v>
      </c>
      <c r="BPS38" s="65">
        <v>634895.55887863541</v>
      </c>
      <c r="BPT38" s="65">
        <v>642193.93009890895</v>
      </c>
      <c r="BPU38" s="65">
        <v>649576.19893308775</v>
      </c>
      <c r="BPV38" s="65">
        <v>657043.32981685281</v>
      </c>
      <c r="BPW38" s="65">
        <v>664596.29827244836</v>
      </c>
      <c r="BPX38" s="65">
        <v>672236.0910361259</v>
      </c>
      <c r="BPY38" s="65">
        <v>679963.70618705358</v>
      </c>
      <c r="BPZ38" s="66">
        <v>2953041.0925256372</v>
      </c>
      <c r="BQA38" s="66">
        <v>3070516.617514106</v>
      </c>
      <c r="BQB38" s="66">
        <v>3192665.4601229248</v>
      </c>
      <c r="BQC38" s="66">
        <v>3319673.5305455807</v>
      </c>
      <c r="BQD38" s="66">
        <v>3451734.1347065712</v>
      </c>
      <c r="BQE38" s="66">
        <v>3589048.2684724741</v>
      </c>
      <c r="BQF38" s="66">
        <v>3731824.9235670897</v>
      </c>
      <c r="BQG38" s="66">
        <v>3880281.405656253</v>
      </c>
      <c r="BQH38" s="66">
        <v>4034643.6650864463</v>
      </c>
      <c r="BQI38" s="66">
        <v>4195146.640780583</v>
      </c>
      <c r="BQJ38" s="66">
        <v>4362034.6178143909</v>
      </c>
      <c r="BQK38" s="66">
        <v>4535561.5992176048</v>
      </c>
      <c r="BQL38" s="66">
        <v>4715991.6925658574</v>
      </c>
      <c r="BQM38" s="66">
        <v>4903599.511951671</v>
      </c>
      <c r="BQN38" s="66">
        <v>5098670.5959463213</v>
      </c>
      <c r="BQO38" s="66">
        <v>5301501.8421887457</v>
      </c>
      <c r="BQP38" s="66">
        <v>5512401.9592629047</v>
      </c>
      <c r="BQQ38" s="66">
        <v>5731691.9365513772</v>
      </c>
      <c r="BQR38" s="66">
        <v>5959705.5327802971</v>
      </c>
      <c r="BQS38" s="66">
        <v>6196789.783999186</v>
      </c>
      <c r="BQT38" s="66">
        <v>6443305.5317688435</v>
      </c>
      <c r="BQU38" s="66">
        <v>6699627.9723611884</v>
      </c>
      <c r="BQV38" s="66">
        <v>6966147.2278069127</v>
      </c>
      <c r="BQW38" s="66">
        <v>7243268.9396601245</v>
      </c>
      <c r="BQX38" s="66">
        <v>7531414.8863836406</v>
      </c>
      <c r="BQY38" s="66">
        <v>7831023.6252946137</v>
      </c>
      <c r="BQZ38" s="65">
        <v>3199127.8502361071</v>
      </c>
      <c r="BRA38" s="65">
        <v>3235903.0683103637</v>
      </c>
      <c r="BRB38" s="65">
        <v>3273101.0318101612</v>
      </c>
      <c r="BRC38" s="65">
        <v>3310726.6003584797</v>
      </c>
      <c r="BRD38" s="65">
        <v>3348784.6894415519</v>
      </c>
      <c r="BRE38" s="65">
        <v>3387280.2710510381</v>
      </c>
      <c r="BRF38" s="65">
        <v>3426218.3743335735</v>
      </c>
      <c r="BRG38" s="65">
        <v>3465604.0862477887</v>
      </c>
      <c r="BRH38" s="65">
        <v>3505442.5522288815</v>
      </c>
      <c r="BRI38" s="65">
        <v>3545738.9768608264</v>
      </c>
      <c r="BRJ38" s="65">
        <v>3586498.6245563147</v>
      </c>
      <c r="BRK38" s="65">
        <v>3627726.8202445069</v>
      </c>
      <c r="BRL38" s="65">
        <v>3669428.9500666941</v>
      </c>
      <c r="BRM38" s="65">
        <v>3711610.4620799543</v>
      </c>
      <c r="BRN38" s="65">
        <v>3754276.8669689018</v>
      </c>
      <c r="BRO38" s="65">
        <v>3797433.7387656099</v>
      </c>
      <c r="BRP38" s="65">
        <v>3841086.7155778175</v>
      </c>
      <c r="BRQ38" s="65">
        <v>3885241.5003255038</v>
      </c>
      <c r="BRR38" s="65">
        <v>3929903.8614859292</v>
      </c>
      <c r="BRS38" s="65">
        <v>3975079.6338472441</v>
      </c>
      <c r="BRT38" s="65">
        <v>4020774.7192707541</v>
      </c>
      <c r="BRU38" s="65">
        <v>4066995.0874619554</v>
      </c>
      <c r="BRV38" s="65">
        <v>4113746.77675043</v>
      </c>
      <c r="BRW38" s="65">
        <v>4161035.8948787046</v>
      </c>
      <c r="BRX38" s="65">
        <v>4208868.6198001802</v>
      </c>
      <c r="BRY38" s="65">
        <v>4257251.2004862325</v>
      </c>
      <c r="BRZ38" s="64">
        <v>21418563.23136</v>
      </c>
      <c r="BSA38" s="64">
        <v>22270619.427418809</v>
      </c>
      <c r="BSB38" s="64">
        <v>23156571.44335125</v>
      </c>
      <c r="BSC38" s="64">
        <v>24077767.695623536</v>
      </c>
      <c r="BSD38" s="64">
        <v>25035610.242330059</v>
      </c>
      <c r="BSE38" s="64">
        <v>26031556.917121846</v>
      </c>
      <c r="BSF38" s="64">
        <v>16781616.599775661</v>
      </c>
      <c r="BSG38" s="64">
        <v>15479137.445490377</v>
      </c>
      <c r="BSH38" s="64">
        <v>14046472.270292912</v>
      </c>
      <c r="BSI38" s="64">
        <v>12475324.39196445</v>
      </c>
      <c r="BSJ38" s="64">
        <v>10756943.049412513</v>
      </c>
      <c r="BSK38" s="64">
        <v>8882100.4049290344</v>
      </c>
      <c r="BSL38" s="64">
        <v>0</v>
      </c>
      <c r="BSM38" s="64">
        <v>0</v>
      </c>
      <c r="BSN38" s="64">
        <v>0</v>
      </c>
      <c r="BSO38" s="64">
        <v>0</v>
      </c>
      <c r="BSP38" s="64">
        <v>0</v>
      </c>
      <c r="BSQ38" s="64">
        <v>0</v>
      </c>
      <c r="BSR38" s="64">
        <v>0</v>
      </c>
      <c r="BSS38" s="64">
        <v>0</v>
      </c>
      <c r="BST38" s="64">
        <v>0</v>
      </c>
      <c r="BSU38" s="64">
        <v>0</v>
      </c>
      <c r="BSV38" s="64">
        <v>0</v>
      </c>
      <c r="BSW38" s="64">
        <v>0</v>
      </c>
      <c r="BSX38" s="64">
        <v>0</v>
      </c>
      <c r="BSY38" s="64">
        <v>0</v>
      </c>
      <c r="BSZ38" s="64">
        <v>23203443.500640001</v>
      </c>
      <c r="BTA38" s="64">
        <v>23470176.102385428</v>
      </c>
      <c r="BTB38" s="64">
        <v>23739974.899061441</v>
      </c>
      <c r="BTC38" s="64">
        <v>24012875.137770541</v>
      </c>
      <c r="BTD38" s="64">
        <v>24288912.470794361</v>
      </c>
      <c r="BTE38" s="64">
        <v>24568122.960251376</v>
      </c>
      <c r="BTF38" s="63">
        <v>18886412.742934175</v>
      </c>
      <c r="BTG38" s="63">
        <v>16757473.156296402</v>
      </c>
      <c r="BTH38" s="63">
        <v>14577091.868224021</v>
      </c>
      <c r="BTI38" s="63">
        <v>12344367.520521848</v>
      </c>
      <c r="BTJ38" s="63">
        <v>10058384.829779305</v>
      </c>
      <c r="BTK38" s="63">
        <v>7718214.3863279112</v>
      </c>
      <c r="BTL38" s="63">
        <v>0</v>
      </c>
      <c r="BTM38" s="63">
        <v>0</v>
      </c>
      <c r="BTN38" s="63">
        <v>0</v>
      </c>
      <c r="BTO38" s="63">
        <v>0</v>
      </c>
      <c r="BTP38" s="63">
        <v>0</v>
      </c>
      <c r="BTQ38" s="63">
        <v>0</v>
      </c>
      <c r="BTR38" s="63">
        <v>0</v>
      </c>
      <c r="BTS38" s="63">
        <v>0</v>
      </c>
      <c r="BTT38" s="63">
        <v>0</v>
      </c>
      <c r="BTU38" s="63">
        <v>0</v>
      </c>
      <c r="BTV38" s="63">
        <v>0</v>
      </c>
      <c r="BTW38" s="63">
        <v>0</v>
      </c>
      <c r="BTX38" s="63">
        <v>0</v>
      </c>
      <c r="BTY38" s="63">
        <v>0</v>
      </c>
      <c r="BTZ38" s="63">
        <v>2909661.9151017605</v>
      </c>
      <c r="BUA38" s="63">
        <v>3025411.7642591903</v>
      </c>
      <c r="BUB38" s="63">
        <v>3145766.2815776966</v>
      </c>
      <c r="BUC38" s="63">
        <v>3270908.6462927433</v>
      </c>
      <c r="BUD38" s="63">
        <v>3401029.3247300093</v>
      </c>
      <c r="BUE38" s="63">
        <v>3536326.3601946011</v>
      </c>
      <c r="BUF38" s="77">
        <v>3151719.1494791987</v>
      </c>
      <c r="BUG38" s="77">
        <v>2730915.2720302269</v>
      </c>
      <c r="BUH38" s="77">
        <v>2271643.4918608419</v>
      </c>
      <c r="BUI38" s="77">
        <v>1771509.1508075409</v>
      </c>
      <c r="BUJ38" s="77">
        <v>1227987.9430960165</v>
      </c>
      <c r="BUK38" s="77">
        <v>638419.38991754001</v>
      </c>
      <c r="BUL38" s="77">
        <v>0</v>
      </c>
      <c r="BUM38" s="63">
        <v>0</v>
      </c>
      <c r="BUN38" s="63">
        <v>0</v>
      </c>
      <c r="BUO38" s="63">
        <v>0</v>
      </c>
      <c r="BUP38" s="63">
        <v>0</v>
      </c>
      <c r="BUQ38" s="63">
        <v>0</v>
      </c>
      <c r="BUR38" s="63">
        <v>0</v>
      </c>
      <c r="BUS38" s="63">
        <v>0</v>
      </c>
      <c r="BUT38" s="63">
        <v>0</v>
      </c>
      <c r="BUU38" s="63">
        <v>0</v>
      </c>
      <c r="BUV38" s="63">
        <v>0</v>
      </c>
      <c r="BUW38" s="63">
        <v>0</v>
      </c>
      <c r="BUX38" s="63">
        <v>0</v>
      </c>
      <c r="BUY38" s="63">
        <v>0</v>
      </c>
      <c r="BUZ38" s="63">
        <v>3152133.7413602406</v>
      </c>
      <c r="BVA38" s="63">
        <v>3188368.7438873169</v>
      </c>
      <c r="BVB38" s="63">
        <v>3225020.2818522486</v>
      </c>
      <c r="BVC38" s="63">
        <v>3262093.143491793</v>
      </c>
      <c r="BVD38" s="63">
        <v>3299592.1720853494</v>
      </c>
      <c r="BVE38" s="63">
        <v>3337522.2665876974</v>
      </c>
      <c r="BVF38" s="77">
        <v>2893618.6133734318</v>
      </c>
      <c r="BVG38" s="77">
        <v>2439068.2366872821</v>
      </c>
      <c r="BVH38" s="77">
        <v>1973685.0192672913</v>
      </c>
      <c r="BVI38" s="77">
        <v>1497279.9717711818</v>
      </c>
      <c r="BVJ38" s="77">
        <v>1009661.1913392667</v>
      </c>
      <c r="BVK38" s="77">
        <v>510633.81958421902</v>
      </c>
      <c r="BVL38" s="77">
        <v>0</v>
      </c>
      <c r="BVM38" s="63">
        <v>0</v>
      </c>
      <c r="BVN38" s="63">
        <v>0</v>
      </c>
      <c r="BVO38" s="63">
        <v>0</v>
      </c>
      <c r="BVP38" s="63">
        <v>0</v>
      </c>
      <c r="BVQ38" s="63">
        <v>0</v>
      </c>
      <c r="BVR38" s="63">
        <v>0</v>
      </c>
      <c r="BVS38" s="63">
        <v>0</v>
      </c>
      <c r="BVT38" s="63">
        <v>0</v>
      </c>
      <c r="BVU38" s="63">
        <v>0</v>
      </c>
      <c r="BVV38" s="63">
        <v>0</v>
      </c>
      <c r="BVW38" s="63">
        <v>0</v>
      </c>
      <c r="BVX38" s="63">
        <v>0</v>
      </c>
      <c r="BVY38" s="63">
        <v>0</v>
      </c>
      <c r="BVZ38" s="66">
        <v>471656.63270399999</v>
      </c>
      <c r="BWA38" s="66">
        <v>490419.70060760545</v>
      </c>
      <c r="BWB38" s="66">
        <v>509929.18591053179</v>
      </c>
      <c r="BWC38" s="66">
        <v>530214.78199431277</v>
      </c>
      <c r="BWD38" s="66">
        <v>551307.363478899</v>
      </c>
      <c r="BWE38" s="66">
        <v>573239.03321374208</v>
      </c>
      <c r="BWF38" s="66">
        <v>510894.14668992057</v>
      </c>
      <c r="BWG38" s="66">
        <v>442681.77506136737</v>
      </c>
      <c r="BWH38" s="66">
        <v>368233.75063407305</v>
      </c>
      <c r="BWI38" s="66">
        <v>287161.89896068576</v>
      </c>
      <c r="BWJ38" s="66">
        <v>199057.02969670348</v>
      </c>
      <c r="BWK38" s="66">
        <v>103487.878828327</v>
      </c>
      <c r="BWL38" s="66">
        <v>0</v>
      </c>
      <c r="BWM38" s="66">
        <v>0</v>
      </c>
      <c r="BWN38" s="66">
        <v>0</v>
      </c>
      <c r="BWO38" s="66">
        <v>0</v>
      </c>
      <c r="BWP38" s="66">
        <v>0</v>
      </c>
      <c r="BWQ38" s="66">
        <v>0</v>
      </c>
      <c r="BWR38" s="66">
        <v>0</v>
      </c>
      <c r="BWS38" s="66">
        <v>0</v>
      </c>
      <c r="BWT38" s="66">
        <v>0</v>
      </c>
      <c r="BWU38" s="66">
        <v>0</v>
      </c>
      <c r="BWV38" s="66">
        <v>0</v>
      </c>
      <c r="BWW38" s="66">
        <v>0</v>
      </c>
      <c r="BWX38" s="66">
        <v>0</v>
      </c>
      <c r="BWY38" s="66">
        <v>0</v>
      </c>
      <c r="BWZ38" s="66">
        <v>510961.35209599999</v>
      </c>
      <c r="BXA38" s="66">
        <v>516835.05143860693</v>
      </c>
      <c r="BXB38" s="66">
        <v>522776.27123814437</v>
      </c>
      <c r="BXC38" s="66">
        <v>528785.78766850848</v>
      </c>
      <c r="BXD38" s="66">
        <v>534864.38582601619</v>
      </c>
      <c r="BXE38" s="66">
        <v>541012.8598319717</v>
      </c>
      <c r="BXF38" s="66">
        <v>469056.01108835335</v>
      </c>
      <c r="BXG38" s="66">
        <v>395373.3268736045</v>
      </c>
      <c r="BXH38" s="66">
        <v>319934.63755165634</v>
      </c>
      <c r="BXI38" s="66">
        <v>242709.30792178912</v>
      </c>
      <c r="BXJ38" s="66">
        <v>163666.2305016742</v>
      </c>
      <c r="BXK38" s="66">
        <v>82773.818717509479</v>
      </c>
      <c r="BXL38" s="66">
        <v>0</v>
      </c>
      <c r="BXM38" s="66">
        <v>0</v>
      </c>
      <c r="BXN38" s="66">
        <v>0</v>
      </c>
      <c r="BXO38" s="66">
        <v>0</v>
      </c>
      <c r="BXP38" s="66">
        <v>0</v>
      </c>
      <c r="BXQ38" s="66">
        <v>0</v>
      </c>
      <c r="BXR38" s="66">
        <v>0</v>
      </c>
      <c r="BXS38" s="66">
        <v>0</v>
      </c>
      <c r="BXT38" s="66">
        <v>0</v>
      </c>
      <c r="BXU38" s="66">
        <v>0</v>
      </c>
      <c r="BXV38" s="66">
        <v>0</v>
      </c>
      <c r="BXW38" s="66">
        <v>0</v>
      </c>
      <c r="BXX38" s="66">
        <v>0</v>
      </c>
      <c r="BXY38" s="66">
        <v>0</v>
      </c>
      <c r="BXZ38" s="66">
        <v>2953041.0925256372</v>
      </c>
      <c r="BYA38" s="66">
        <v>3070516.617514106</v>
      </c>
      <c r="BYB38" s="66">
        <v>3192665.4601229248</v>
      </c>
      <c r="BYC38" s="66">
        <v>3319673.5305455807</v>
      </c>
      <c r="BYD38" s="66">
        <v>3451734.1347065712</v>
      </c>
      <c r="BYE38" s="66">
        <v>3589048.2684724741</v>
      </c>
      <c r="BYF38" s="66">
        <v>3198707.077343219</v>
      </c>
      <c r="BYG38" s="66">
        <v>2771629.5754687521</v>
      </c>
      <c r="BYH38" s="66">
        <v>2305510.6657636832</v>
      </c>
      <c r="BYI38" s="66">
        <v>1797919.9889059642</v>
      </c>
      <c r="BYJ38" s="66">
        <v>1246295.605089826</v>
      </c>
      <c r="BYK38" s="66">
        <v>647937.37131680059</v>
      </c>
      <c r="BYL38" s="66">
        <v>0</v>
      </c>
      <c r="BYM38" s="66">
        <v>0</v>
      </c>
      <c r="BYN38" s="66">
        <v>0</v>
      </c>
      <c r="BYO38" s="66">
        <v>0</v>
      </c>
      <c r="BYP38" s="66">
        <v>0</v>
      </c>
      <c r="BYQ38" s="66">
        <v>0</v>
      </c>
      <c r="BYR38" s="66">
        <v>0</v>
      </c>
      <c r="BYS38" s="66">
        <v>0</v>
      </c>
      <c r="BYT38" s="66">
        <v>0</v>
      </c>
      <c r="BYU38" s="66">
        <v>0</v>
      </c>
      <c r="BYV38" s="66">
        <v>0</v>
      </c>
      <c r="BYW38" s="66">
        <v>0</v>
      </c>
      <c r="BYX38" s="66">
        <v>0</v>
      </c>
      <c r="BYY38" s="66">
        <v>0</v>
      </c>
      <c r="BYZ38" s="65">
        <v>3199127.8502361071</v>
      </c>
      <c r="BZA38" s="65">
        <v>3235903.0683103637</v>
      </c>
      <c r="BZB38" s="65">
        <v>3273101.0318101612</v>
      </c>
      <c r="BZC38" s="65">
        <v>3310726.6003584797</v>
      </c>
      <c r="BZD38" s="65">
        <v>3348784.6894415519</v>
      </c>
      <c r="BZE38" s="65">
        <v>3387280.2710510381</v>
      </c>
      <c r="BZF38" s="65">
        <v>2936758.6065716348</v>
      </c>
      <c r="BZG38" s="65">
        <v>2475431.490176992</v>
      </c>
      <c r="BZH38" s="65">
        <v>2003110.029845075</v>
      </c>
      <c r="BZI38" s="65">
        <v>1519602.4186546397</v>
      </c>
      <c r="BZJ38" s="65">
        <v>1024713.8927303754</v>
      </c>
      <c r="BZK38" s="65">
        <v>518246.68860635808</v>
      </c>
      <c r="BZL38" s="65">
        <v>0</v>
      </c>
      <c r="BZM38" s="65">
        <v>0</v>
      </c>
      <c r="BZN38" s="65">
        <v>0</v>
      </c>
      <c r="BZO38" s="65">
        <v>0</v>
      </c>
      <c r="BZP38" s="65">
        <v>0</v>
      </c>
      <c r="BZQ38" s="65">
        <v>0</v>
      </c>
      <c r="BZR38" s="65">
        <v>0</v>
      </c>
      <c r="BZS38" s="65">
        <v>0</v>
      </c>
      <c r="BZT38" s="65">
        <v>0</v>
      </c>
      <c r="BZU38" s="65">
        <v>0</v>
      </c>
      <c r="BZV38" s="65">
        <v>0</v>
      </c>
      <c r="BZW38" s="65">
        <v>0</v>
      </c>
      <c r="BZX38" s="65">
        <v>0</v>
      </c>
      <c r="BZY38" s="65">
        <v>0</v>
      </c>
      <c r="BZZ38" s="64">
        <v>21418563.23136</v>
      </c>
      <c r="CAA38" s="64">
        <v>22270619.427418809</v>
      </c>
      <c r="CAB38" s="64">
        <v>23156571.44335125</v>
      </c>
      <c r="CAC38" s="64">
        <v>24077767.695623536</v>
      </c>
      <c r="CAD38" s="64">
        <v>25035610.242330059</v>
      </c>
      <c r="CAE38" s="64">
        <v>26031556.917121846</v>
      </c>
      <c r="CAF38" s="66">
        <v>6496109.6515260609</v>
      </c>
      <c r="CAG38" s="66">
        <v>6754532.7034867099</v>
      </c>
      <c r="CAH38" s="66">
        <v>7023236.1351464558</v>
      </c>
      <c r="CAI38" s="66">
        <v>7302628.9123694347</v>
      </c>
      <c r="CAJ38" s="66">
        <v>7593136.2701735403</v>
      </c>
      <c r="CAK38" s="66">
        <v>7895200.3599369228</v>
      </c>
      <c r="CAL38" s="66">
        <v>8209280.9223511387</v>
      </c>
      <c r="CAM38" s="66">
        <v>8535855.987145178</v>
      </c>
      <c r="CAN38" s="66">
        <v>8875422.6006453726</v>
      </c>
      <c r="CAO38" s="66">
        <v>9228497.5822784938</v>
      </c>
      <c r="CAP38" s="66">
        <v>9595618.3111694586</v>
      </c>
      <c r="CAQ38" s="66">
        <v>9977343.544030847</v>
      </c>
      <c r="CAR38" s="66">
        <v>10374254.265589036</v>
      </c>
      <c r="CAS38" s="66">
        <v>10786954.572841315</v>
      </c>
      <c r="CAT38" s="66">
        <v>11216072.594489807</v>
      </c>
      <c r="CAU38" s="66">
        <v>11662261.446951577</v>
      </c>
      <c r="CAV38" s="66">
        <v>12126200.228399986</v>
      </c>
      <c r="CAW38" s="66">
        <v>12608595.052350175</v>
      </c>
      <c r="CAX38" s="66">
        <v>13110180.122361859</v>
      </c>
      <c r="CAY38" s="66">
        <v>13631718.849495057</v>
      </c>
      <c r="CAZ38" s="64">
        <v>23203443.500640001</v>
      </c>
      <c r="CBA38" s="64">
        <v>23470176.102385428</v>
      </c>
      <c r="CBB38" s="64">
        <v>23739974.899061441</v>
      </c>
      <c r="CBC38" s="64">
        <v>24012875.137770541</v>
      </c>
      <c r="CBD38" s="64">
        <v>24288912.470794361</v>
      </c>
      <c r="CBE38" s="64">
        <v>24568122.960251376</v>
      </c>
      <c r="CBF38" s="64">
        <v>5964130.3398739491</v>
      </c>
      <c r="CBG38" s="64">
        <v>6032690.3362667048</v>
      </c>
      <c r="CBH38" s="64">
        <v>6102038.4564658701</v>
      </c>
      <c r="CBI38" s="64">
        <v>6172183.7602609238</v>
      </c>
      <c r="CBJ38" s="64">
        <v>6243135.4115871526</v>
      </c>
      <c r="CBK38" s="64">
        <v>6314902.6797228372</v>
      </c>
      <c r="CBL38" s="64">
        <v>6387494.9405002156</v>
      </c>
      <c r="CBM38" s="64">
        <v>6460921.6775303632</v>
      </c>
      <c r="CBN38" s="64">
        <v>6535192.4834421473</v>
      </c>
      <c r="CBO38" s="64">
        <v>6610317.0611354364</v>
      </c>
      <c r="CBP38" s="64">
        <v>6686305.2250487022</v>
      </c>
      <c r="CBQ38" s="64">
        <v>6763166.9024412008</v>
      </c>
      <c r="CBR38" s="64">
        <v>6840912.1346898936</v>
      </c>
      <c r="CBS38" s="64">
        <v>6919551.0786012728</v>
      </c>
      <c r="CBT38" s="64">
        <v>6999094.007738268</v>
      </c>
      <c r="CBU38" s="64">
        <v>7079551.3137624077</v>
      </c>
      <c r="CBV38" s="64">
        <v>7160933.5077914111</v>
      </c>
      <c r="CBW38" s="64">
        <v>7243251.2217723764</v>
      </c>
      <c r="CBX38" s="64">
        <v>7326515.2098707724</v>
      </c>
      <c r="CBY38" s="64">
        <v>7410736.3498753738</v>
      </c>
      <c r="CBZ38" s="67">
        <v>2909661.9151017605</v>
      </c>
      <c r="CCA38" s="67">
        <v>3025411.7642591898</v>
      </c>
      <c r="CCB38" s="67">
        <v>3145766.2815776966</v>
      </c>
      <c r="CCC38" s="67">
        <v>3270908.6462927428</v>
      </c>
      <c r="CCD38" s="67">
        <v>3401029.3247300098</v>
      </c>
      <c r="CCE38" s="67">
        <v>3536326.3601946016</v>
      </c>
      <c r="CCF38" s="67"/>
      <c r="CCG38" s="67"/>
      <c r="CCH38" s="67"/>
      <c r="CCI38" s="67"/>
      <c r="CCJ38" s="67"/>
      <c r="CCK38" s="67"/>
      <c r="CCL38" s="67"/>
      <c r="CCM38" s="67"/>
      <c r="CCN38" s="67"/>
      <c r="CCO38" s="67"/>
      <c r="CCP38" s="67"/>
      <c r="CCQ38" s="67"/>
      <c r="CCR38" s="67"/>
      <c r="CCS38" s="67"/>
      <c r="CCT38" s="67"/>
      <c r="CCU38" s="67"/>
      <c r="CCV38" s="67"/>
      <c r="CCW38" s="67"/>
      <c r="CCX38" s="67"/>
      <c r="CCY38" s="67"/>
      <c r="CCZ38" s="67">
        <v>3152133.7413602402</v>
      </c>
      <c r="CDA38" s="67">
        <v>3188368.7438873169</v>
      </c>
      <c r="CDB38" s="67">
        <v>3225020.2818522477</v>
      </c>
      <c r="CDC38" s="67">
        <v>3262093.1434917925</v>
      </c>
      <c r="CDD38" s="67">
        <v>3299592.172085349</v>
      </c>
      <c r="CDE38" s="67">
        <v>3337522.2665876974</v>
      </c>
      <c r="CDF38" s="67"/>
      <c r="CDG38" s="67"/>
      <c r="CDH38" s="67"/>
      <c r="CDI38" s="67"/>
      <c r="CDJ38" s="67"/>
      <c r="CDK38" s="67"/>
      <c r="CDL38" s="67"/>
      <c r="CDM38" s="67"/>
      <c r="CDN38" s="67"/>
      <c r="CDO38" s="67"/>
      <c r="CDP38" s="67"/>
      <c r="CDQ38" s="67"/>
      <c r="CDR38" s="67"/>
      <c r="CDS38" s="67"/>
      <c r="CDT38" s="67"/>
      <c r="CDU38" s="67"/>
      <c r="CDV38" s="67"/>
      <c r="CDW38" s="67"/>
      <c r="CDX38" s="67"/>
      <c r="CDY38" s="67"/>
      <c r="CDZ38" s="65">
        <v>471656.63270399999</v>
      </c>
      <c r="CEA38" s="65">
        <v>490419.70060760545</v>
      </c>
      <c r="CEB38" s="65">
        <v>509929.18591053179</v>
      </c>
      <c r="CEC38" s="65">
        <v>530214.78199431277</v>
      </c>
      <c r="CED38" s="65">
        <v>551307.363478899</v>
      </c>
      <c r="CEE38" s="65">
        <v>573239.03321374208</v>
      </c>
      <c r="CEF38" s="65">
        <v>168294.54243903267</v>
      </c>
      <c r="CEG38" s="65">
        <v>174989.50167131698</v>
      </c>
      <c r="CEH38" s="65">
        <v>181950.79443095374</v>
      </c>
      <c r="CEI38" s="65">
        <v>189189.01578586356</v>
      </c>
      <c r="CEJ38" s="65">
        <v>196715.182288507</v>
      </c>
      <c r="CEK38" s="65">
        <v>204540.74874304631</v>
      </c>
      <c r="CEL38" s="65">
        <v>212677.62563952495</v>
      </c>
      <c r="CEM38" s="65">
        <v>221138.19728159983</v>
      </c>
      <c r="CEN38" s="65">
        <v>229935.34063541653</v>
      </c>
      <c r="CEO38" s="65">
        <v>239082.44492831544</v>
      </c>
      <c r="CEP38" s="65">
        <v>248593.43202719773</v>
      </c>
      <c r="CEQ38" s="65">
        <v>258482.77762756776</v>
      </c>
      <c r="CER38" s="65">
        <v>268765.5332855006</v>
      </c>
      <c r="CES38" s="65">
        <v>279457.34932606795</v>
      </c>
      <c r="CET38" s="65">
        <v>290574.49866308848</v>
      </c>
      <c r="CEU38" s="65">
        <v>302133.90156645706</v>
      </c>
      <c r="CEV38" s="65">
        <v>314153.15141474747</v>
      </c>
      <c r="CEW38" s="65">
        <v>326650.54147228488</v>
      </c>
      <c r="CEX38" s="65">
        <v>339645.09273144288</v>
      </c>
      <c r="CEY38" s="65">
        <v>353156.58286253974</v>
      </c>
      <c r="CEZ38" s="64">
        <v>510961.35209599999</v>
      </c>
      <c r="CFA38" s="64">
        <v>516835.05143860693</v>
      </c>
      <c r="CFB38" s="64">
        <v>522776.27123814437</v>
      </c>
      <c r="CFC38" s="64">
        <v>528785.78766850848</v>
      </c>
      <c r="CFD38" s="64">
        <v>534864.38582601619</v>
      </c>
      <c r="CFE38" s="64">
        <v>541012.8598319717</v>
      </c>
      <c r="CFF38" s="64">
        <v>154512.56835851638</v>
      </c>
      <c r="CFG38" s="64">
        <v>156288.75038768366</v>
      </c>
      <c r="CFH38" s="64">
        <v>158085.35031964196</v>
      </c>
      <c r="CFI38" s="64">
        <v>159902.60286611991</v>
      </c>
      <c r="CFJ38" s="64">
        <v>161740.74543694864</v>
      </c>
      <c r="CFK38" s="64">
        <v>163600.01817107759</v>
      </c>
      <c r="CFL38" s="64">
        <v>165480.66396794681</v>
      </c>
      <c r="CFM38" s="64">
        <v>167382.92851921968</v>
      </c>
      <c r="CFN38" s="64">
        <v>169307.06034088091</v>
      </c>
      <c r="CFO38" s="64">
        <v>171253.31080570293</v>
      </c>
      <c r="CFP38" s="64">
        <v>173221.93417608604</v>
      </c>
      <c r="CFQ38" s="64">
        <v>175213.18763727538</v>
      </c>
      <c r="CFR38" s="64">
        <v>177227.33133096079</v>
      </c>
      <c r="CFS38" s="64">
        <v>179264.62838926175</v>
      </c>
      <c r="CFT38" s="64">
        <v>181325.34496910369</v>
      </c>
      <c r="CFU38" s="64">
        <v>183409.75028698947</v>
      </c>
      <c r="CFV38" s="64">
        <v>185518.11665417021</v>
      </c>
      <c r="CFW38" s="64">
        <v>187650.71951222073</v>
      </c>
      <c r="CFX38" s="64">
        <v>189807.83746902377</v>
      </c>
      <c r="CFY38" s="64">
        <v>191989.75233516807</v>
      </c>
      <c r="CFZ38" s="66">
        <v>2953041.0925256372</v>
      </c>
      <c r="CGA38" s="66">
        <v>3070516.617514106</v>
      </c>
      <c r="CGB38" s="66">
        <v>3192665.4601229248</v>
      </c>
      <c r="CGC38" s="66">
        <v>3319673.5305455807</v>
      </c>
      <c r="CGD38" s="66">
        <v>3451734.1347065712</v>
      </c>
      <c r="CGE38" s="66">
        <v>3589048.2684724741</v>
      </c>
      <c r="CGF38" s="66">
        <v>1053691.7431248254</v>
      </c>
      <c r="CGG38" s="66">
        <v>1095608.8674794126</v>
      </c>
      <c r="CGH38" s="66">
        <v>1139193.5054361729</v>
      </c>
      <c r="CGI38" s="66">
        <v>1184511.9926909881</v>
      </c>
      <c r="CGJ38" s="66">
        <v>1231633.303853475</v>
      </c>
      <c r="CGK38" s="66">
        <v>1280629.157426147</v>
      </c>
      <c r="CGL38" s="66">
        <v>1331574.1249597715</v>
      </c>
      <c r="CGM38" s="66">
        <v>1384545.7445510598</v>
      </c>
      <c r="CGN38" s="66">
        <v>1439624.6388554317</v>
      </c>
      <c r="CGO38" s="66">
        <v>1496894.6377944693</v>
      </c>
      <c r="CGP38" s="66">
        <v>1556442.9061448199</v>
      </c>
      <c r="CGQ38" s="66">
        <v>1618360.0762027418</v>
      </c>
      <c r="CGR38" s="66">
        <v>1682740.3857262011</v>
      </c>
      <c r="CGS38" s="66">
        <v>1749681.8213644756</v>
      </c>
      <c r="CGT38" s="66">
        <v>1819286.2677935557</v>
      </c>
      <c r="CGU38" s="66">
        <v>1891659.6627843352</v>
      </c>
      <c r="CGV38" s="66">
        <v>1966912.158439599</v>
      </c>
      <c r="CGW38" s="66">
        <v>2045158.2888452115</v>
      </c>
      <c r="CGX38" s="66">
        <v>2126517.1443906748</v>
      </c>
      <c r="CGY38" s="66">
        <v>2211112.5530243614</v>
      </c>
      <c r="CGZ38" s="65">
        <v>3199127.8502361071</v>
      </c>
      <c r="CHA38" s="65">
        <v>3235903.0683103637</v>
      </c>
      <c r="CHB38" s="65">
        <v>3273101.0318101612</v>
      </c>
      <c r="CHC38" s="65">
        <v>3310726.6003584797</v>
      </c>
      <c r="CHD38" s="65">
        <v>3348784.6894415519</v>
      </c>
      <c r="CHE38" s="65">
        <v>3387280.2710510381</v>
      </c>
      <c r="CHF38" s="65">
        <v>967402.83510595013</v>
      </c>
      <c r="CHG38" s="65">
        <v>978523.50670525804</v>
      </c>
      <c r="CHH38" s="65">
        <v>989772.01474697818</v>
      </c>
      <c r="CHI38" s="65">
        <v>1001149.8287607039</v>
      </c>
      <c r="CHJ38" s="65">
        <v>1012658.4351688416</v>
      </c>
      <c r="CHK38" s="65">
        <v>1024299.3374808017</v>
      </c>
      <c r="CHL38" s="65">
        <v>1036074.0564894194</v>
      </c>
      <c r="CHM38" s="65">
        <v>1047984.1304696343</v>
      </c>
      <c r="CHN38" s="65">
        <v>1060031.1153794548</v>
      </c>
      <c r="CHO38" s="65">
        <v>1072216.5850632309</v>
      </c>
      <c r="CHP38" s="65">
        <v>1084542.1314572662</v>
      </c>
      <c r="CHQ38" s="65">
        <v>1097009.3647977891</v>
      </c>
      <c r="CHR38" s="65">
        <v>1109619.9138313213</v>
      </c>
      <c r="CHS38" s="65">
        <v>1122375.426027457</v>
      </c>
      <c r="CHT38" s="65">
        <v>1135277.5677940953</v>
      </c>
      <c r="CHU38" s="65">
        <v>1148328.0246951403</v>
      </c>
      <c r="CHV38" s="65">
        <v>1161528.5016707098</v>
      </c>
      <c r="CHW38" s="65">
        <v>1174880.7232598695</v>
      </c>
      <c r="CHX38" s="65">
        <v>1188386.4338259331</v>
      </c>
      <c r="CHY38" s="65">
        <v>1202047.3977843481</v>
      </c>
      <c r="CHZ38" s="65">
        <v>21418563.23136</v>
      </c>
      <c r="CIA38" s="65">
        <v>22270619.427418809</v>
      </c>
      <c r="CIB38" s="65">
        <v>23156571.44335125</v>
      </c>
      <c r="CIC38" s="65">
        <v>24077767.695623536</v>
      </c>
      <c r="CID38" s="65">
        <v>25035610.242330059</v>
      </c>
      <c r="CIE38" s="65">
        <v>26031556.917121846</v>
      </c>
      <c r="CIF38" s="65">
        <v>4027587.9839461576</v>
      </c>
      <c r="CIG38" s="65">
        <v>3714992.9869176899</v>
      </c>
      <c r="CIH38" s="65">
        <v>3371153.3448702991</v>
      </c>
      <c r="CII38" s="65">
        <v>2994077.8540714681</v>
      </c>
      <c r="CIJ38" s="65">
        <v>2581666.3318590028</v>
      </c>
      <c r="CIK38" s="65">
        <v>2131704.0971829672</v>
      </c>
      <c r="CIL38" s="65">
        <v>0</v>
      </c>
      <c r="CIM38" s="65">
        <v>0</v>
      </c>
      <c r="CIN38" s="65">
        <v>0</v>
      </c>
      <c r="CIO38" s="65">
        <v>0</v>
      </c>
      <c r="CIP38" s="65">
        <v>0</v>
      </c>
      <c r="CIQ38" s="65">
        <v>0</v>
      </c>
      <c r="CIR38" s="65">
        <v>0</v>
      </c>
      <c r="CIS38" s="65">
        <v>0</v>
      </c>
      <c r="CIT38" s="65">
        <v>0</v>
      </c>
      <c r="CIU38" s="65">
        <v>0</v>
      </c>
      <c r="CIV38" s="65">
        <v>0</v>
      </c>
      <c r="CIW38" s="65">
        <v>0</v>
      </c>
      <c r="CIX38" s="65">
        <v>0</v>
      </c>
      <c r="CIY38" s="65">
        <v>0</v>
      </c>
      <c r="CIZ38" s="64">
        <v>23203443.500640001</v>
      </c>
      <c r="CJA38" s="64">
        <v>23470176.102385428</v>
      </c>
      <c r="CJB38" s="64">
        <v>23739974.899061441</v>
      </c>
      <c r="CJC38" s="64">
        <v>24012875.137770541</v>
      </c>
      <c r="CJD38" s="64">
        <v>24288912.470794361</v>
      </c>
      <c r="CJE38" s="64">
        <v>24568122.960251376</v>
      </c>
      <c r="CJF38" s="64">
        <v>4532739.0583042009</v>
      </c>
      <c r="CJG38" s="64">
        <v>4021793.5575111359</v>
      </c>
      <c r="CJH38" s="64">
        <v>3498502.0483737648</v>
      </c>
      <c r="CJI38" s="64">
        <v>2962648.2049252428</v>
      </c>
      <c r="CJJ38" s="64">
        <v>2414012.3591470332</v>
      </c>
      <c r="CJK38" s="64">
        <v>1852371.4527186987</v>
      </c>
      <c r="CJL38" s="65">
        <v>0</v>
      </c>
      <c r="CJM38" s="65">
        <v>0</v>
      </c>
      <c r="CJN38" s="65">
        <v>0</v>
      </c>
      <c r="CJO38" s="65">
        <v>0</v>
      </c>
      <c r="CJP38" s="65">
        <v>0</v>
      </c>
      <c r="CJQ38" s="65">
        <v>0</v>
      </c>
      <c r="CJR38" s="65">
        <v>0</v>
      </c>
      <c r="CJS38" s="65">
        <v>0</v>
      </c>
      <c r="CJT38" s="65">
        <v>0</v>
      </c>
      <c r="CJU38" s="65">
        <v>0</v>
      </c>
      <c r="CJV38" s="65">
        <v>0</v>
      </c>
      <c r="CJW38" s="65">
        <v>0</v>
      </c>
      <c r="CJX38" s="65">
        <v>0</v>
      </c>
      <c r="CJY38" s="65">
        <v>0</v>
      </c>
      <c r="CJZ38" s="67">
        <v>2909661.9151017605</v>
      </c>
      <c r="CKA38" s="67">
        <v>3025411.7642591898</v>
      </c>
      <c r="CKB38" s="67">
        <v>3145766.2815776966</v>
      </c>
      <c r="CKC38" s="67">
        <v>3270908.6462927428</v>
      </c>
      <c r="CKD38" s="67">
        <v>3401029.3247300098</v>
      </c>
      <c r="CKE38" s="67">
        <v>3536326.3601946016</v>
      </c>
      <c r="CKF38" s="67"/>
      <c r="CKG38" s="67"/>
      <c r="CKH38" s="67"/>
      <c r="CKI38" s="67"/>
      <c r="CKJ38" s="67"/>
      <c r="CKK38" s="67"/>
      <c r="CKL38" s="67"/>
      <c r="CKM38" s="67"/>
      <c r="CKN38" s="67"/>
      <c r="CKO38" s="67"/>
      <c r="CKP38" s="67"/>
      <c r="CKQ38" s="67"/>
      <c r="CKR38" s="67"/>
      <c r="CKS38" s="67"/>
      <c r="CKT38" s="67"/>
      <c r="CKU38" s="67"/>
      <c r="CKV38" s="67"/>
      <c r="CKW38" s="67"/>
      <c r="CKX38" s="67"/>
      <c r="CKY38" s="67"/>
      <c r="CKZ38" s="67">
        <v>3152133.7413602402</v>
      </c>
      <c r="CLA38" s="67">
        <v>3188368.7438873169</v>
      </c>
      <c r="CLB38" s="67">
        <v>3225020.2818522477</v>
      </c>
      <c r="CLC38" s="67">
        <v>3262093.1434917925</v>
      </c>
      <c r="CLD38" s="67">
        <v>3299592.172085349</v>
      </c>
      <c r="CLE38" s="67">
        <v>3337522.2665876974</v>
      </c>
      <c r="CLF38" s="67"/>
      <c r="CLG38" s="67"/>
      <c r="CLH38" s="67"/>
      <c r="CLI38" s="67"/>
      <c r="CLJ38" s="67"/>
      <c r="CLK38" s="67"/>
      <c r="CLL38" s="67"/>
      <c r="CLM38" s="67"/>
      <c r="CLN38" s="67"/>
      <c r="CLO38" s="67"/>
      <c r="CLP38" s="67"/>
      <c r="CLQ38" s="67"/>
      <c r="CLR38" s="67"/>
      <c r="CLS38" s="67"/>
      <c r="CLT38" s="67"/>
      <c r="CLU38" s="67"/>
      <c r="CLV38" s="67"/>
      <c r="CLW38" s="67"/>
      <c r="CLX38" s="67"/>
      <c r="CLY38" s="67"/>
      <c r="CLZ38" s="66">
        <v>471656.63270399999</v>
      </c>
      <c r="CMA38" s="66">
        <v>490419.70060760545</v>
      </c>
      <c r="CMB38" s="66">
        <v>509929.18591053179</v>
      </c>
      <c r="CMC38" s="66">
        <v>530214.78199431277</v>
      </c>
      <c r="CMD38" s="66">
        <v>551307.363478899</v>
      </c>
      <c r="CME38" s="66">
        <v>573239.03321374208</v>
      </c>
      <c r="CMF38" s="66">
        <v>144252.46494774226</v>
      </c>
      <c r="CMG38" s="66">
        <v>124992.50119379784</v>
      </c>
      <c r="CMH38" s="66">
        <v>103971.88253197356</v>
      </c>
      <c r="CMI38" s="66">
        <v>81081.006765370083</v>
      </c>
      <c r="CMJ38" s="66">
        <v>56204.337796716274</v>
      </c>
      <c r="CMK38" s="66">
        <v>29220.106963292328</v>
      </c>
      <c r="CML38" s="66">
        <v>0</v>
      </c>
      <c r="CMM38" s="66">
        <v>0</v>
      </c>
      <c r="CMN38" s="66">
        <v>0</v>
      </c>
      <c r="CMO38" s="66">
        <v>0</v>
      </c>
      <c r="CMP38" s="66">
        <v>0</v>
      </c>
      <c r="CMQ38" s="66">
        <v>0</v>
      </c>
      <c r="CMR38" s="66">
        <v>0</v>
      </c>
      <c r="CMS38" s="66">
        <v>0</v>
      </c>
      <c r="CMT38" s="66">
        <v>0</v>
      </c>
      <c r="CMU38" s="66">
        <v>0</v>
      </c>
      <c r="CMV38" s="66">
        <v>0</v>
      </c>
      <c r="CMW38" s="66">
        <v>0</v>
      </c>
      <c r="CMX38" s="66">
        <v>0</v>
      </c>
      <c r="CMY38" s="66">
        <v>0</v>
      </c>
      <c r="CMZ38" s="66">
        <v>510961.35209599999</v>
      </c>
      <c r="CNA38" s="66">
        <v>516835.05143860693</v>
      </c>
      <c r="CNB38" s="66">
        <v>522776.27123814437</v>
      </c>
      <c r="CNC38" s="66">
        <v>528785.78766850848</v>
      </c>
      <c r="CND38" s="66">
        <v>534864.38582601619</v>
      </c>
      <c r="CNE38" s="66">
        <v>541012.8598319717</v>
      </c>
      <c r="CNF38" s="66">
        <v>132439.34430729973</v>
      </c>
      <c r="CNG38" s="66">
        <v>111634.82170548834</v>
      </c>
      <c r="CNH38" s="66">
        <v>90334.485896938262</v>
      </c>
      <c r="CNI38" s="66">
        <v>68529.686942622808</v>
      </c>
      <c r="CNJ38" s="66">
        <v>46211.641553413894</v>
      </c>
      <c r="CNK38" s="66">
        <v>23371.431167296803</v>
      </c>
      <c r="CNL38" s="66">
        <v>0</v>
      </c>
      <c r="CNM38" s="66">
        <v>0</v>
      </c>
      <c r="CNN38" s="66">
        <v>0</v>
      </c>
      <c r="CNO38" s="66">
        <v>0</v>
      </c>
      <c r="CNP38" s="66">
        <v>0</v>
      </c>
      <c r="CNQ38" s="66">
        <v>0</v>
      </c>
      <c r="CNR38" s="66">
        <v>0</v>
      </c>
      <c r="CNS38" s="66">
        <v>0</v>
      </c>
      <c r="CNT38" s="66">
        <v>0</v>
      </c>
      <c r="CNU38" s="66">
        <v>0</v>
      </c>
      <c r="CNV38" s="66">
        <v>0</v>
      </c>
      <c r="CNW38" s="66">
        <v>0</v>
      </c>
      <c r="CNX38" s="66">
        <v>0</v>
      </c>
      <c r="CNY38" s="66">
        <v>0</v>
      </c>
      <c r="CNZ38" s="66">
        <v>2953041.0925256372</v>
      </c>
      <c r="COA38" s="66">
        <v>3070516.617514106</v>
      </c>
      <c r="COB38" s="66">
        <v>3192665.4601229248</v>
      </c>
      <c r="COC38" s="66">
        <v>3319673.5305455807</v>
      </c>
      <c r="COD38" s="66">
        <v>3451734.1347065712</v>
      </c>
      <c r="COE38" s="66">
        <v>3589048.2684724741</v>
      </c>
      <c r="COF38" s="66">
        <v>903164.35124985024</v>
      </c>
      <c r="COG38" s="66">
        <v>782577.7624852946</v>
      </c>
      <c r="COH38" s="66">
        <v>650967.71739209874</v>
      </c>
      <c r="COI38" s="66">
        <v>507647.99686756631</v>
      </c>
      <c r="COJ38" s="66">
        <v>351895.22967242141</v>
      </c>
      <c r="COK38" s="66">
        <v>182947.02248944959</v>
      </c>
      <c r="COL38" s="66">
        <v>0</v>
      </c>
      <c r="COM38" s="66">
        <v>0</v>
      </c>
      <c r="CON38" s="66">
        <v>0</v>
      </c>
      <c r="COO38" s="66">
        <v>0</v>
      </c>
      <c r="COP38" s="66">
        <v>0</v>
      </c>
      <c r="COQ38" s="66">
        <v>0</v>
      </c>
      <c r="COR38" s="66">
        <v>0</v>
      </c>
      <c r="COS38" s="66">
        <v>0</v>
      </c>
      <c r="COT38" s="66">
        <v>0</v>
      </c>
      <c r="COU38" s="66">
        <v>0</v>
      </c>
      <c r="COV38" s="66">
        <v>0</v>
      </c>
      <c r="COW38" s="66">
        <v>0</v>
      </c>
      <c r="COX38" s="66">
        <v>0</v>
      </c>
      <c r="COY38" s="66">
        <v>0</v>
      </c>
      <c r="COZ38" s="65">
        <v>3199127.8502361071</v>
      </c>
      <c r="CPA38" s="65">
        <v>3235903.0683103637</v>
      </c>
      <c r="CPB38" s="65">
        <v>3273101.0318101612</v>
      </c>
      <c r="CPC38" s="65">
        <v>3310726.6003584797</v>
      </c>
      <c r="CPD38" s="65">
        <v>3348784.6894415519</v>
      </c>
      <c r="CPE38" s="65">
        <v>3387280.2710510381</v>
      </c>
      <c r="CPF38" s="65">
        <v>829202.43009081436</v>
      </c>
      <c r="CPG38" s="65">
        <v>698945.36193232716</v>
      </c>
      <c r="CPH38" s="65">
        <v>565584.00842684472</v>
      </c>
      <c r="CPI38" s="65">
        <v>429064.21232601593</v>
      </c>
      <c r="CPJ38" s="65">
        <v>289330.98147681192</v>
      </c>
      <c r="CPK38" s="65">
        <v>146328.4767829717</v>
      </c>
      <c r="CPL38" s="65">
        <v>0</v>
      </c>
      <c r="CPM38" s="65">
        <v>0</v>
      </c>
      <c r="CPN38" s="65">
        <v>0</v>
      </c>
      <c r="CPO38" s="65">
        <v>0</v>
      </c>
      <c r="CPP38" s="65">
        <v>0</v>
      </c>
      <c r="CPQ38" s="65">
        <v>0</v>
      </c>
      <c r="CPR38" s="65">
        <v>0</v>
      </c>
      <c r="CPS38" s="65">
        <v>0</v>
      </c>
      <c r="CPT38" s="65">
        <v>0</v>
      </c>
      <c r="CPU38" s="65">
        <v>0</v>
      </c>
      <c r="CPV38" s="65">
        <v>0</v>
      </c>
      <c r="CPW38" s="65">
        <v>0</v>
      </c>
      <c r="CPX38" s="65">
        <v>0</v>
      </c>
      <c r="CPY38" s="65">
        <v>0</v>
      </c>
      <c r="CPZ38" s="66">
        <v>21418563.23136</v>
      </c>
      <c r="CQA38" s="66">
        <v>22270619.427418809</v>
      </c>
      <c r="CQB38" s="66">
        <v>23156571.44335125</v>
      </c>
      <c r="CQC38" s="66">
        <v>24077767.695623536</v>
      </c>
      <c r="CQD38" s="66">
        <v>25035610.242330059</v>
      </c>
      <c r="CQE38" s="66">
        <v>26031556.917121846</v>
      </c>
      <c r="CQF38" s="66">
        <v>4027587.9839461576</v>
      </c>
      <c r="CQG38" s="66">
        <v>3714992.9869176899</v>
      </c>
      <c r="CQH38" s="66">
        <v>3371153.3448702991</v>
      </c>
      <c r="CQI38" s="66">
        <v>2994077.8540714681</v>
      </c>
      <c r="CQJ38" s="66">
        <v>2581666.3318590028</v>
      </c>
      <c r="CQK38" s="66">
        <v>2131704.0971829672</v>
      </c>
      <c r="CQL38" s="66">
        <v>0</v>
      </c>
      <c r="CQM38" s="66">
        <v>0</v>
      </c>
      <c r="CQN38" s="66">
        <v>0</v>
      </c>
      <c r="CQO38" s="66">
        <v>0</v>
      </c>
      <c r="CQP38" s="66">
        <v>0</v>
      </c>
      <c r="CQQ38" s="66">
        <v>0</v>
      </c>
      <c r="CQR38" s="66">
        <v>0</v>
      </c>
      <c r="CQS38" s="66">
        <v>0</v>
      </c>
      <c r="CQT38" s="66">
        <v>0</v>
      </c>
      <c r="CQU38" s="66">
        <v>0</v>
      </c>
      <c r="CQV38" s="66">
        <v>0</v>
      </c>
      <c r="CQW38" s="66">
        <v>0</v>
      </c>
      <c r="CQX38" s="66">
        <v>0</v>
      </c>
      <c r="CQY38" s="66">
        <v>0</v>
      </c>
      <c r="CQZ38" s="66">
        <v>23203443.500640001</v>
      </c>
      <c r="CRA38" s="66">
        <v>23470176.102385428</v>
      </c>
      <c r="CRB38" s="66">
        <v>23739974.899061441</v>
      </c>
      <c r="CRC38" s="66">
        <v>24012875.137770541</v>
      </c>
      <c r="CRD38" s="66">
        <v>24288912.470794361</v>
      </c>
      <c r="CRE38" s="66">
        <v>24568122.960251376</v>
      </c>
      <c r="CRF38" s="66">
        <v>4532739.0583042009</v>
      </c>
      <c r="CRG38" s="66">
        <v>4021793.5575111359</v>
      </c>
      <c r="CRH38" s="66">
        <v>3498502.0483737648</v>
      </c>
      <c r="CRI38" s="66">
        <v>2962648.2049252428</v>
      </c>
      <c r="CRJ38" s="66">
        <v>2414012.3591470332</v>
      </c>
      <c r="CRK38" s="66">
        <v>1852371.4527186987</v>
      </c>
      <c r="CRL38" s="66">
        <v>0</v>
      </c>
      <c r="CRM38" s="66">
        <v>0</v>
      </c>
      <c r="CRN38" s="66">
        <v>0</v>
      </c>
      <c r="CRO38" s="66">
        <v>0</v>
      </c>
      <c r="CRP38" s="66">
        <v>0</v>
      </c>
      <c r="CRQ38" s="66">
        <v>0</v>
      </c>
      <c r="CRR38" s="66">
        <v>0</v>
      </c>
      <c r="CRS38" s="66">
        <v>0</v>
      </c>
      <c r="CRT38" s="66">
        <v>0</v>
      </c>
      <c r="CRU38" s="66">
        <v>0</v>
      </c>
      <c r="CRV38" s="66">
        <v>0</v>
      </c>
      <c r="CRW38" s="66">
        <v>0</v>
      </c>
      <c r="CRX38" s="66">
        <v>0</v>
      </c>
      <c r="CRY38" s="66">
        <v>0</v>
      </c>
      <c r="CRZ38" s="67">
        <v>2909661.9151017605</v>
      </c>
      <c r="CSA38" s="67">
        <v>3025411.7642591898</v>
      </c>
      <c r="CSB38" s="67">
        <v>3145766.2815776966</v>
      </c>
      <c r="CSC38" s="67">
        <v>3270908.6462927428</v>
      </c>
      <c r="CSD38" s="67">
        <v>3401029.3247300098</v>
      </c>
      <c r="CSE38" s="67">
        <v>3536326.3601946016</v>
      </c>
      <c r="CSF38" s="67"/>
      <c r="CSG38" s="67"/>
      <c r="CSH38" s="67"/>
      <c r="CSI38" s="67"/>
      <c r="CSJ38" s="67"/>
      <c r="CSK38" s="67"/>
      <c r="CSL38" s="67"/>
      <c r="CSM38" s="67"/>
      <c r="CSN38" s="67"/>
      <c r="CSO38" s="67"/>
      <c r="CSP38" s="67"/>
      <c r="CSQ38" s="67"/>
      <c r="CSR38" s="67"/>
      <c r="CSS38" s="67"/>
      <c r="CST38" s="67"/>
      <c r="CSU38" s="67"/>
      <c r="CSV38" s="67"/>
      <c r="CSW38" s="67"/>
      <c r="CSX38" s="67"/>
      <c r="CSY38" s="67"/>
      <c r="CSZ38" s="67">
        <v>3152133.7413602402</v>
      </c>
      <c r="CTA38" s="67">
        <v>3188368.7438873169</v>
      </c>
      <c r="CTB38" s="67">
        <v>3225020.2818522477</v>
      </c>
      <c r="CTC38" s="67">
        <v>3262093.1434917925</v>
      </c>
      <c r="CTD38" s="67">
        <v>3299592.172085349</v>
      </c>
      <c r="CTE38" s="67">
        <v>3337522.2665876974</v>
      </c>
      <c r="CTF38" s="67"/>
      <c r="CTG38" s="67"/>
      <c r="CTH38" s="67"/>
      <c r="CTI38" s="67"/>
      <c r="CTJ38" s="67"/>
      <c r="CTK38" s="67"/>
      <c r="CTL38" s="67"/>
      <c r="CTM38" s="67"/>
      <c r="CTN38" s="67"/>
      <c r="CTO38" s="67"/>
      <c r="CTP38" s="67"/>
      <c r="CTQ38" s="67"/>
      <c r="CTR38" s="67"/>
      <c r="CTS38" s="67"/>
      <c r="CTT38" s="67"/>
      <c r="CTU38" s="67"/>
      <c r="CTV38" s="67"/>
      <c r="CTW38" s="67"/>
      <c r="CTX38" s="67"/>
      <c r="CTY38" s="67"/>
      <c r="CTZ38" s="66">
        <v>471656.63270399999</v>
      </c>
      <c r="CUA38" s="66">
        <v>490419.70060760545</v>
      </c>
      <c r="CUB38" s="66">
        <v>509929.18591053179</v>
      </c>
      <c r="CUC38" s="66">
        <v>646356.84105039691</v>
      </c>
      <c r="CUD38" s="66">
        <v>672069.69327736774</v>
      </c>
      <c r="CUE38" s="66">
        <v>698805.43367950118</v>
      </c>
      <c r="CUF38" s="66">
        <v>175850.56230732534</v>
      </c>
      <c r="CUG38" s="66">
        <v>152371.75757856882</v>
      </c>
      <c r="CUH38" s="66">
        <v>126746.63142860135</v>
      </c>
      <c r="CUI38" s="66">
        <v>98841.573607075727</v>
      </c>
      <c r="CUJ38" s="66">
        <v>68515.740159059962</v>
      </c>
      <c r="CUK38" s="66">
        <v>35620.689338214106</v>
      </c>
      <c r="CUL38" s="66">
        <v>0</v>
      </c>
      <c r="CUM38" s="66">
        <v>0</v>
      </c>
      <c r="CUN38" s="66">
        <v>0</v>
      </c>
      <c r="CUO38" s="66">
        <v>0</v>
      </c>
      <c r="CUP38" s="66">
        <v>0</v>
      </c>
      <c r="CUQ38" s="66">
        <v>0</v>
      </c>
      <c r="CUR38" s="66">
        <v>0</v>
      </c>
      <c r="CUS38" s="66">
        <v>0</v>
      </c>
      <c r="CUT38" s="66">
        <v>0</v>
      </c>
      <c r="CUU38" s="66">
        <v>0</v>
      </c>
      <c r="CUV38" s="66">
        <v>0</v>
      </c>
      <c r="CUW38" s="66">
        <v>0</v>
      </c>
      <c r="CUX38" s="66">
        <v>0</v>
      </c>
      <c r="CUY38" s="66">
        <v>0</v>
      </c>
      <c r="CUZ38" s="66">
        <v>510961.35209599999</v>
      </c>
      <c r="CVA38" s="66">
        <v>516835.05143860693</v>
      </c>
      <c r="CVB38" s="66">
        <v>522776.27123814437</v>
      </c>
      <c r="CVC38" s="65">
        <v>644614.82953040185</v>
      </c>
      <c r="CVD38" s="65">
        <v>652024.92754449986</v>
      </c>
      <c r="CVE38" s="65">
        <v>659520.20751542388</v>
      </c>
      <c r="CVF38" s="65">
        <v>161449.81076399024</v>
      </c>
      <c r="CVG38" s="65">
        <v>136088.11590914434</v>
      </c>
      <c r="CVH38" s="65">
        <v>110122.00135695752</v>
      </c>
      <c r="CVI38" s="65">
        <v>83540.922423549928</v>
      </c>
      <c r="CVJ38" s="65">
        <v>56334.171864974989</v>
      </c>
      <c r="CVK38" s="65">
        <v>28490.877533253661</v>
      </c>
      <c r="CVL38" s="65">
        <v>0</v>
      </c>
      <c r="CVM38" s="65">
        <v>0</v>
      </c>
      <c r="CVN38" s="65">
        <v>0</v>
      </c>
      <c r="CVO38" s="65">
        <v>0</v>
      </c>
      <c r="CVP38" s="65">
        <v>0</v>
      </c>
      <c r="CVQ38" s="65">
        <v>0</v>
      </c>
      <c r="CVR38" s="65">
        <v>0</v>
      </c>
      <c r="CVS38" s="65">
        <v>0</v>
      </c>
      <c r="CVT38" s="65">
        <v>0</v>
      </c>
      <c r="CVU38" s="65">
        <v>0</v>
      </c>
      <c r="CVV38" s="65">
        <v>0</v>
      </c>
      <c r="CVW38" s="65">
        <v>0</v>
      </c>
      <c r="CVX38" s="65">
        <v>0</v>
      </c>
      <c r="CVY38" s="65">
        <v>0</v>
      </c>
      <c r="CVZ38" s="66">
        <v>2953041.0925256372</v>
      </c>
      <c r="CWA38" s="66">
        <v>3070516.617514106</v>
      </c>
      <c r="CWB38" s="66">
        <v>3192665.4601229248</v>
      </c>
      <c r="CWC38" s="66">
        <v>3319673.5305455807</v>
      </c>
      <c r="CWD38" s="66">
        <v>3451734.1347065712</v>
      </c>
      <c r="CWE38" s="66">
        <v>3589048.2684724741</v>
      </c>
      <c r="CWF38" s="66">
        <v>903164.35124985024</v>
      </c>
      <c r="CWG38" s="66">
        <v>782577.7624852946</v>
      </c>
      <c r="CWH38" s="66">
        <v>650967.71739209874</v>
      </c>
      <c r="CWI38" s="66">
        <v>507647.99686756631</v>
      </c>
      <c r="CWJ38" s="66">
        <v>351895.22967242141</v>
      </c>
      <c r="CWK38" s="66">
        <v>182947.02248944959</v>
      </c>
      <c r="CWL38" s="66">
        <v>0</v>
      </c>
      <c r="CWM38" s="66">
        <v>0</v>
      </c>
      <c r="CWN38" s="66">
        <v>0</v>
      </c>
      <c r="CWO38" s="66">
        <v>0</v>
      </c>
      <c r="CWP38" s="66">
        <v>0</v>
      </c>
      <c r="CWQ38" s="66">
        <v>0</v>
      </c>
      <c r="CWR38" s="66">
        <v>0</v>
      </c>
      <c r="CWS38" s="66">
        <v>0</v>
      </c>
      <c r="CWT38" s="66">
        <v>0</v>
      </c>
      <c r="CWU38" s="66">
        <v>0</v>
      </c>
      <c r="CWV38" s="66">
        <v>0</v>
      </c>
      <c r="CWW38" s="66">
        <v>0</v>
      </c>
      <c r="CWX38" s="66">
        <v>0</v>
      </c>
      <c r="CWY38" s="66">
        <v>0</v>
      </c>
      <c r="CWZ38" s="65">
        <v>3199127.8502361071</v>
      </c>
      <c r="CXA38" s="65">
        <v>3235903.0683103637</v>
      </c>
      <c r="CXB38" s="65">
        <v>3273101.0318101612</v>
      </c>
      <c r="CXC38" s="65">
        <v>3310726.6003584797</v>
      </c>
      <c r="CXD38" s="65">
        <v>3348784.6894415519</v>
      </c>
      <c r="CXE38" s="65">
        <v>3387280.2710510381</v>
      </c>
      <c r="CXF38" s="65">
        <v>829202.43009081436</v>
      </c>
      <c r="CXG38" s="65">
        <v>698945.36193232716</v>
      </c>
      <c r="CXH38" s="65">
        <v>565584.00842684472</v>
      </c>
      <c r="CXI38" s="65">
        <v>429064.21232601593</v>
      </c>
      <c r="CXJ38" s="65">
        <v>289330.98147681192</v>
      </c>
      <c r="CXK38" s="65">
        <v>146328.4767829717</v>
      </c>
      <c r="CXL38" s="65">
        <v>0</v>
      </c>
      <c r="CXM38" s="65">
        <v>0</v>
      </c>
      <c r="CXN38" s="65">
        <v>0</v>
      </c>
      <c r="CXO38" s="65">
        <v>0</v>
      </c>
      <c r="CXP38" s="65">
        <v>0</v>
      </c>
      <c r="CXQ38" s="65">
        <v>0</v>
      </c>
      <c r="CXR38" s="65">
        <v>0</v>
      </c>
      <c r="CXS38" s="65">
        <v>0</v>
      </c>
      <c r="CXT38" s="65">
        <v>0</v>
      </c>
      <c r="CXU38" s="65">
        <v>0</v>
      </c>
      <c r="CXV38" s="65">
        <v>0</v>
      </c>
      <c r="CXW38" s="65">
        <v>0</v>
      </c>
      <c r="CXX38" s="65">
        <v>0</v>
      </c>
      <c r="CXY38" s="65">
        <v>0</v>
      </c>
      <c r="CXZ38" s="66">
        <v>1056827368.4210526</v>
      </c>
      <c r="CYA38" s="66">
        <v>1098869231.7197659</v>
      </c>
      <c r="CYB38" s="66">
        <v>1142583570.885818</v>
      </c>
      <c r="CYC38" s="66">
        <v>1188036919.0199656</v>
      </c>
      <c r="CYD38" s="66">
        <v>1235298455.9897029</v>
      </c>
      <c r="CYE38" s="66">
        <v>1284440113.7208257</v>
      </c>
      <c r="CYF38" s="66">
        <v>1335536685.6776185</v>
      </c>
      <c r="CYG38" s="66">
        <v>1388665940.6982973</v>
      </c>
      <c r="CYH38" s="66">
        <v>1443908741.3589597</v>
      </c>
      <c r="CYI38" s="66">
        <v>1501349167.0461993</v>
      </c>
      <c r="CYJ38" s="66">
        <v>1561074641.925693</v>
      </c>
      <c r="CYK38" s="66">
        <v>1623176068.0015359</v>
      </c>
      <c r="CYL38" s="66">
        <v>1687747963.4688334</v>
      </c>
      <c r="CYM38" s="66">
        <v>1754888606.570128</v>
      </c>
      <c r="CYN38" s="66">
        <v>1824700185.1746066</v>
      </c>
      <c r="CYO38" s="66">
        <v>1897288952.3077488</v>
      </c>
      <c r="CYP38" s="66">
        <v>1972765387.8681321</v>
      </c>
      <c r="CYQ38" s="66">
        <v>2051244366.7775247</v>
      </c>
      <c r="CYR38" s="66">
        <v>2132845333.8201931</v>
      </c>
      <c r="CYS38" s="66">
        <v>2217692485.4375248</v>
      </c>
      <c r="CYT38" s="66">
        <v>2305914958.754663</v>
      </c>
      <c r="CYU38" s="66">
        <v>2397647028.1268458</v>
      </c>
      <c r="CYV38" s="66">
        <v>2493028309.5045948</v>
      </c>
      <c r="CYW38" s="66">
        <v>2592203972.9287992</v>
      </c>
      <c r="CYX38" s="66">
        <v>2695324963.4791069</v>
      </c>
      <c r="CYY38" s="66">
        <v>2802548231.011909</v>
      </c>
      <c r="CYZ38" s="66">
        <v>1144896315.7894738</v>
      </c>
      <c r="CZA38" s="66">
        <v>1158057343.9373369</v>
      </c>
      <c r="CZB38" s="66">
        <v>1171369663.2191832</v>
      </c>
      <c r="CZC38" s="66">
        <v>1184835012.7854016</v>
      </c>
      <c r="CZD38" s="66">
        <v>1198455151.7785907</v>
      </c>
      <c r="CZE38" s="66">
        <v>1212231859.5633769</v>
      </c>
      <c r="CZF38" s="66">
        <v>1226166935.9588745</v>
      </c>
      <c r="CZG38" s="66">
        <v>1240262201.4738188</v>
      </c>
      <c r="CZH38" s="66">
        <v>1254519497.5443995</v>
      </c>
      <c r="CZI38" s="66">
        <v>1268940686.774832</v>
      </c>
      <c r="CZJ38" s="66">
        <v>1283527653.180691</v>
      </c>
      <c r="CZK38" s="66">
        <v>1298282302.4350414</v>
      </c>
      <c r="CZL38" s="66">
        <v>1313206562.1174023</v>
      </c>
      <c r="CZM38" s="66">
        <v>1328302381.9655676</v>
      </c>
      <c r="CZN38" s="66">
        <v>1343571734.1303248</v>
      </c>
      <c r="CZO38" s="66">
        <v>1359016613.4331021</v>
      </c>
      <c r="CZP38" s="66">
        <v>1374639037.6265745</v>
      </c>
      <c r="CZQ38" s="66">
        <v>1390441047.6582689</v>
      </c>
      <c r="CZR38" s="66">
        <v>1406424707.9371967</v>
      </c>
      <c r="CZS38" s="66">
        <v>1422592106.6035538</v>
      </c>
      <c r="CZT38" s="66">
        <v>1438945355.8015189</v>
      </c>
      <c r="CZU38" s="66">
        <v>1455486591.9551892</v>
      </c>
      <c r="CZV38" s="66">
        <v>1472217976.0476873</v>
      </c>
      <c r="CZW38" s="66">
        <v>1489141693.903477</v>
      </c>
      <c r="CZX38" s="66">
        <v>1506259956.4739227</v>
      </c>
      <c r="CZY38" s="66">
        <v>1523575000.1261358</v>
      </c>
      <c r="CZZ38" s="66">
        <v>1056827368.4210526</v>
      </c>
      <c r="DAA38" s="66">
        <v>1098869231.7197659</v>
      </c>
      <c r="DAB38" s="66">
        <v>1142583570.885818</v>
      </c>
      <c r="DAC38" s="66">
        <v>1188036919.0199656</v>
      </c>
      <c r="DAD38" s="66">
        <v>1235298455.9897029</v>
      </c>
      <c r="DAE38" s="66">
        <v>1284440113.7208257</v>
      </c>
      <c r="DAF38" s="66">
        <v>1144745730.5808158</v>
      </c>
      <c r="DAG38" s="66">
        <v>991904243.35592663</v>
      </c>
      <c r="DAH38" s="66">
        <v>825090709.34797692</v>
      </c>
      <c r="DAI38" s="66">
        <v>643435357.30551398</v>
      </c>
      <c r="DAJ38" s="66">
        <v>446021326.26448369</v>
      </c>
      <c r="DAK38" s="66">
        <v>231882295.42879084</v>
      </c>
      <c r="DAL38" s="66">
        <v>0</v>
      </c>
      <c r="DAM38" s="66">
        <v>0</v>
      </c>
      <c r="DAN38" s="66">
        <v>0</v>
      </c>
      <c r="DAO38" s="66">
        <v>0</v>
      </c>
      <c r="DAP38" s="66">
        <v>0</v>
      </c>
      <c r="DAQ38" s="66">
        <v>0</v>
      </c>
      <c r="DAR38" s="66">
        <v>0</v>
      </c>
      <c r="DAS38" s="66">
        <v>0</v>
      </c>
      <c r="DAT38" s="66">
        <v>0</v>
      </c>
      <c r="DAU38" s="66">
        <v>0</v>
      </c>
      <c r="DAV38" s="66">
        <v>0</v>
      </c>
      <c r="DAW38" s="66">
        <v>0</v>
      </c>
      <c r="DAX38" s="66">
        <v>0</v>
      </c>
      <c r="DAY38" s="66">
        <v>0</v>
      </c>
      <c r="DAZ38" s="66">
        <v>1144896315.7894738</v>
      </c>
      <c r="DBA38" s="66">
        <v>1158057343.9373369</v>
      </c>
      <c r="DBB38" s="66">
        <v>1171369663.2191832</v>
      </c>
      <c r="DBC38" s="66">
        <v>1184835012.7854016</v>
      </c>
      <c r="DBD38" s="66">
        <v>1198455151.7785907</v>
      </c>
      <c r="DBE38" s="66">
        <v>1212231859.5633769</v>
      </c>
      <c r="DBF38" s="66">
        <v>1051000230.8218924</v>
      </c>
      <c r="DBG38" s="66">
        <v>885901572.48129916</v>
      </c>
      <c r="DBH38" s="66">
        <v>716868284.31108546</v>
      </c>
      <c r="DBI38" s="66">
        <v>543831722.90349948</v>
      </c>
      <c r="DBJ38" s="66">
        <v>366722186.62305456</v>
      </c>
      <c r="DBK38" s="66">
        <v>185468900.34786305</v>
      </c>
      <c r="DBL38" s="66">
        <v>0</v>
      </c>
      <c r="DBM38" s="66">
        <v>0</v>
      </c>
      <c r="DBN38" s="66">
        <v>0</v>
      </c>
      <c r="DBO38" s="66">
        <v>0</v>
      </c>
      <c r="DBP38" s="66">
        <v>0</v>
      </c>
      <c r="DBQ38" s="66">
        <v>0</v>
      </c>
      <c r="DBR38" s="66">
        <v>0</v>
      </c>
      <c r="DBS38" s="66">
        <v>0</v>
      </c>
      <c r="DBT38" s="66">
        <v>0</v>
      </c>
      <c r="DBU38" s="66">
        <v>0</v>
      </c>
      <c r="DBV38" s="66">
        <v>0</v>
      </c>
      <c r="DBW38" s="66">
        <v>0</v>
      </c>
      <c r="DBX38" s="66">
        <v>0</v>
      </c>
      <c r="DBY38" s="66">
        <v>0</v>
      </c>
      <c r="DBZ38" s="66">
        <v>1056827368.4210526</v>
      </c>
      <c r="DCA38" s="66">
        <v>1098869231.7197659</v>
      </c>
      <c r="DCB38" s="66">
        <v>1142583570.885818</v>
      </c>
      <c r="DCC38" s="66">
        <v>1188036919.0199656</v>
      </c>
      <c r="DCD38" s="66">
        <v>1235298455.9897029</v>
      </c>
      <c r="DCE38" s="66">
        <v>1284440113.7208257</v>
      </c>
      <c r="DCF38" s="66">
        <v>377092711.2501511</v>
      </c>
      <c r="DCG38" s="66">
        <v>392093912.66775447</v>
      </c>
      <c r="DCH38" s="66">
        <v>407691879.91311806</v>
      </c>
      <c r="DCI38" s="66">
        <v>423910353.04833865</v>
      </c>
      <c r="DCJ38" s="66">
        <v>440774016.54372507</v>
      </c>
      <c r="DCK38" s="66">
        <v>458308536.84749252</v>
      </c>
      <c r="DCL38" s="66">
        <v>476540601.45002353</v>
      </c>
      <c r="DCM38" s="66">
        <v>495497959.50215381</v>
      </c>
      <c r="DCN38" s="66">
        <v>515209464.04930073</v>
      </c>
      <c r="DCO38" s="66">
        <v>535705115.94571728</v>
      </c>
      <c r="DCP38" s="66">
        <v>557016109.51570785</v>
      </c>
      <c r="DCQ38" s="66">
        <v>579174880.03130102</v>
      </c>
      <c r="DCR38" s="66">
        <v>602215153.07864273</v>
      </c>
      <c r="DCS38" s="66">
        <v>626171995.88824224</v>
      </c>
      <c r="DCT38" s="66">
        <v>651081870.70719898</v>
      </c>
      <c r="DCU38" s="66">
        <v>676982690.29463875</v>
      </c>
      <c r="DCV38" s="66">
        <v>703913875.62482679</v>
      </c>
      <c r="DCW38" s="66">
        <v>731916415.88577867</v>
      </c>
      <c r="DCX38" s="66">
        <v>761032930.86468887</v>
      </c>
      <c r="DCY38" s="66">
        <v>791307735.81512713</v>
      </c>
      <c r="DCZ38" s="66">
        <v>1144896315.7894738</v>
      </c>
      <c r="DDA38" s="66">
        <v>1158057343.9373369</v>
      </c>
      <c r="DDB38" s="66">
        <v>1171369663.2191832</v>
      </c>
      <c r="DDC38" s="66">
        <v>1184835012.7854016</v>
      </c>
      <c r="DDD38" s="66">
        <v>1198455151.7785907</v>
      </c>
      <c r="DDE38" s="66">
        <v>1212231859.5633769</v>
      </c>
      <c r="DDF38" s="66">
        <v>346211840.74132925</v>
      </c>
      <c r="DDG38" s="66">
        <v>350191680.41613704</v>
      </c>
      <c r="DDH38" s="66">
        <v>354217269.89488924</v>
      </c>
      <c r="DDI38" s="66">
        <v>358289135.08936435</v>
      </c>
      <c r="DDJ38" s="66">
        <v>362407807.95690095</v>
      </c>
      <c r="DDK38" s="66">
        <v>366573826.56989408</v>
      </c>
      <c r="DDL38" s="66">
        <v>370787735.18609011</v>
      </c>
      <c r="DDM38" s="66">
        <v>375050084.31968963</v>
      </c>
      <c r="DDN38" s="66">
        <v>379361430.81326818</v>
      </c>
      <c r="DDO38" s="66">
        <v>383722337.910523</v>
      </c>
      <c r="DDP38" s="66">
        <v>388133375.32985634</v>
      </c>
      <c r="DDQ38" s="66">
        <v>392595119.33880532</v>
      </c>
      <c r="DDR38" s="66">
        <v>397108152.82932615</v>
      </c>
      <c r="DDS38" s="66">
        <v>401673065.39394462</v>
      </c>
      <c r="DDT38" s="66">
        <v>406290453.40278178</v>
      </c>
      <c r="DDU38" s="66">
        <v>410960920.08146518</v>
      </c>
      <c r="DDV38" s="66">
        <v>415685075.5899353</v>
      </c>
      <c r="DDW38" s="66">
        <v>420463537.10215813</v>
      </c>
      <c r="DDX38" s="66">
        <v>425296928.88675463</v>
      </c>
      <c r="DDY38" s="66">
        <v>430185882.388556</v>
      </c>
      <c r="DDZ38" s="66">
        <v>1056827368.4210526</v>
      </c>
      <c r="DEA38" s="66">
        <v>1098869231.7197659</v>
      </c>
      <c r="DEB38" s="66">
        <v>1142583570.885818</v>
      </c>
      <c r="DEC38" s="66">
        <v>1188036919.0199656</v>
      </c>
      <c r="DED38" s="66">
        <v>1235298455.9897029</v>
      </c>
      <c r="DEE38" s="66">
        <v>1284440113.7208257</v>
      </c>
      <c r="DEF38" s="66">
        <v>323222323.92870092</v>
      </c>
      <c r="DEG38" s="66">
        <v>280067080.47696751</v>
      </c>
      <c r="DEH38" s="66">
        <v>232966788.52178174</v>
      </c>
      <c r="DEI38" s="66">
        <v>181675865.59214512</v>
      </c>
      <c r="DEJ38" s="66">
        <v>125935433.29820715</v>
      </c>
      <c r="DEK38" s="66">
        <v>65472648.121070348</v>
      </c>
      <c r="DEL38" s="66">
        <v>0</v>
      </c>
      <c r="DEM38" s="66">
        <v>0</v>
      </c>
      <c r="DEN38" s="66">
        <v>0</v>
      </c>
      <c r="DEO38" s="66">
        <v>0</v>
      </c>
      <c r="DEP38" s="66">
        <v>0</v>
      </c>
      <c r="DEQ38" s="66">
        <v>0</v>
      </c>
      <c r="DER38" s="66">
        <v>0</v>
      </c>
      <c r="DES38" s="66">
        <v>0</v>
      </c>
      <c r="DET38" s="66">
        <v>0</v>
      </c>
      <c r="DEU38" s="66">
        <v>0</v>
      </c>
      <c r="DEV38" s="66">
        <v>0</v>
      </c>
      <c r="DEW38" s="66">
        <v>0</v>
      </c>
      <c r="DEX38" s="66">
        <v>0</v>
      </c>
      <c r="DEY38" s="66">
        <v>0</v>
      </c>
      <c r="DEZ38" s="66">
        <v>1144896315.7894738</v>
      </c>
      <c r="DFA38" s="66">
        <v>1158057343.9373369</v>
      </c>
      <c r="DFB38" s="66">
        <v>1171369663.2191832</v>
      </c>
      <c r="DFC38" s="66">
        <v>1184835012.7854016</v>
      </c>
      <c r="DFD38" s="66">
        <v>1198455151.7785907</v>
      </c>
      <c r="DFE38" s="66">
        <v>1212231859.5633769</v>
      </c>
      <c r="DFF38" s="66">
        <v>296753006.34971076</v>
      </c>
      <c r="DFG38" s="66">
        <v>250136914.58295506</v>
      </c>
      <c r="DFH38" s="66">
        <v>202409868.51136529</v>
      </c>
      <c r="DFI38" s="66">
        <v>153552486.46687043</v>
      </c>
      <c r="DFJ38" s="66">
        <v>103545087.98768598</v>
      </c>
      <c r="DFK38" s="66">
        <v>52367689.509984858</v>
      </c>
      <c r="DFL38" s="66">
        <v>0</v>
      </c>
      <c r="DFM38" s="66">
        <v>0</v>
      </c>
      <c r="DFN38" s="66">
        <v>0</v>
      </c>
      <c r="DFO38" s="66">
        <v>0</v>
      </c>
      <c r="DFP38" s="66">
        <v>0</v>
      </c>
      <c r="DFQ38" s="66">
        <v>0</v>
      </c>
      <c r="DFR38" s="66">
        <v>0</v>
      </c>
      <c r="DFS38" s="66">
        <v>0</v>
      </c>
      <c r="DFT38" s="66">
        <v>0</v>
      </c>
      <c r="DFU38" s="66">
        <v>0</v>
      </c>
      <c r="DFV38" s="66">
        <v>0</v>
      </c>
      <c r="DFW38" s="66">
        <v>0</v>
      </c>
      <c r="DFX38" s="66">
        <v>0</v>
      </c>
      <c r="DFY38" s="66">
        <v>0</v>
      </c>
      <c r="DFZ38" s="66">
        <v>1056827368.4210526</v>
      </c>
      <c r="DGA38" s="66">
        <v>1098869231.7197659</v>
      </c>
      <c r="DGB38" s="66">
        <v>1142583570.885818</v>
      </c>
      <c r="DGC38" s="66">
        <v>1188036919.0199656</v>
      </c>
      <c r="DGD38" s="66">
        <v>1235298455.9897029</v>
      </c>
      <c r="DGE38" s="66">
        <v>963330085.29061925</v>
      </c>
      <c r="DGF38" s="66">
        <v>242416742.94652569</v>
      </c>
      <c r="DGG38" s="66">
        <v>210050310.35772562</v>
      </c>
      <c r="DGH38" s="66">
        <v>174725091.39133629</v>
      </c>
      <c r="DGI38" s="66">
        <v>136256899.19410884</v>
      </c>
      <c r="DGJ38" s="66">
        <v>94451574.973655358</v>
      </c>
      <c r="DGK38" s="66">
        <v>49104486.090802766</v>
      </c>
      <c r="DGL38" s="66">
        <v>0</v>
      </c>
      <c r="DGM38" s="66">
        <v>0</v>
      </c>
      <c r="DGN38" s="66">
        <v>0</v>
      </c>
      <c r="DGO38" s="66">
        <v>0</v>
      </c>
      <c r="DGP38" s="66">
        <v>0</v>
      </c>
      <c r="DGQ38" s="66">
        <v>0</v>
      </c>
      <c r="DGR38" s="66">
        <v>0</v>
      </c>
      <c r="DGS38" s="66">
        <v>0</v>
      </c>
      <c r="DGT38" s="66">
        <v>0</v>
      </c>
      <c r="DGU38" s="66">
        <v>0</v>
      </c>
      <c r="DGV38" s="66">
        <v>0</v>
      </c>
      <c r="DGW38" s="66">
        <v>0</v>
      </c>
      <c r="DGX38" s="66">
        <v>0</v>
      </c>
      <c r="DGY38" s="66">
        <v>0</v>
      </c>
      <c r="DGZ38" s="66">
        <v>1144896315.7894738</v>
      </c>
      <c r="DHA38" s="66">
        <v>1158057343.9373369</v>
      </c>
      <c r="DHB38" s="66">
        <v>1171369663.2191832</v>
      </c>
      <c r="DHC38" s="66">
        <v>1184835012.7854016</v>
      </c>
      <c r="DHD38" s="66">
        <v>1198455151.7785907</v>
      </c>
      <c r="DHE38" s="66">
        <v>909173894.67253256</v>
      </c>
      <c r="DHF38" s="66">
        <v>222564754.76228312</v>
      </c>
      <c r="DHG38" s="66">
        <v>187602685.93721631</v>
      </c>
      <c r="DHH38" s="66">
        <v>151807401.38352397</v>
      </c>
      <c r="DHI38" s="66">
        <v>115164364.85015284</v>
      </c>
      <c r="DHJ38" s="66">
        <v>77658815.990764484</v>
      </c>
      <c r="DHK38" s="66">
        <v>39275767.132488646</v>
      </c>
      <c r="DHL38" s="66">
        <v>0</v>
      </c>
      <c r="DHM38" s="66">
        <v>0</v>
      </c>
      <c r="DHN38" s="66">
        <v>0</v>
      </c>
      <c r="DHO38" s="66">
        <v>0</v>
      </c>
      <c r="DHP38" s="66">
        <v>0</v>
      </c>
      <c r="DHQ38" s="66">
        <v>0</v>
      </c>
      <c r="DHR38" s="66">
        <v>0</v>
      </c>
      <c r="DHS38" s="66">
        <v>0</v>
      </c>
      <c r="DHT38" s="66">
        <v>0</v>
      </c>
      <c r="DHU38" s="66">
        <v>0</v>
      </c>
      <c r="DHV38" s="66">
        <v>0</v>
      </c>
      <c r="DHW38" s="66">
        <v>0</v>
      </c>
      <c r="DHX38" s="66">
        <v>0</v>
      </c>
      <c r="DHY38" s="66">
        <v>0</v>
      </c>
      <c r="DHZ38" s="25">
        <v>0.56000000000000005</v>
      </c>
      <c r="DIA38" s="25">
        <v>0.5</v>
      </c>
      <c r="DIB38" s="25">
        <v>0.125</v>
      </c>
      <c r="DIC38" s="25">
        <v>6.25E-2</v>
      </c>
      <c r="DID38" s="25">
        <v>3.125E-2</v>
      </c>
      <c r="DIE38" s="25">
        <v>0.125</v>
      </c>
      <c r="DIF38" s="25">
        <v>6.25E-2</v>
      </c>
      <c r="DIG38" s="25">
        <v>3.125E-2</v>
      </c>
      <c r="DIH38" s="25">
        <v>0.35</v>
      </c>
      <c r="DII38" s="25">
        <v>0.26</v>
      </c>
      <c r="DIJ38" s="25">
        <v>9.8982017784732719</v>
      </c>
      <c r="DIK38" s="25">
        <v>9.8982017784732719</v>
      </c>
      <c r="DIL38" s="46">
        <v>0.8</v>
      </c>
      <c r="DIM38" s="46">
        <v>0.8</v>
      </c>
      <c r="DIN38" s="25">
        <v>2</v>
      </c>
      <c r="DIO38" s="25">
        <v>2</v>
      </c>
      <c r="DIP38" s="25">
        <v>37396.223812723008</v>
      </c>
      <c r="DIQ38" s="25">
        <v>43571.776187276999</v>
      </c>
      <c r="DIR38" s="25">
        <f t="shared" si="19"/>
        <v>2152.2269481509848</v>
      </c>
      <c r="DIS38" s="25">
        <f t="shared" si="20"/>
        <v>3192.4915124509162</v>
      </c>
      <c r="DIT38" s="66">
        <v>19940653.005431324</v>
      </c>
      <c r="DIU38" s="66">
        <v>20733916.155868031</v>
      </c>
      <c r="DIV38" s="66">
        <v>21558736.268138904</v>
      </c>
      <c r="DIW38" s="66">
        <v>22416368.716125425</v>
      </c>
      <c r="DIX38" s="66">
        <v>23308118.813991383</v>
      </c>
      <c r="DIY38" s="66">
        <v>24235343.802867316</v>
      </c>
      <c r="DIZ38" s="66">
        <v>25199454.916567694</v>
      </c>
      <c r="DJA38" s="66">
        <v>26201919.529484812</v>
      </c>
      <c r="DJB38" s="66">
        <v>27244263.389928441</v>
      </c>
      <c r="DJC38" s="66">
        <v>28328072.942310479</v>
      </c>
      <c r="DJD38" s="66">
        <v>29454997.741708837</v>
      </c>
      <c r="DJE38" s="66">
        <v>30626752.964485634</v>
      </c>
      <c r="DJF38" s="66">
        <v>31845122.01878076</v>
      </c>
      <c r="DJG38" s="66">
        <v>33111959.258854028</v>
      </c>
      <c r="DJH38" s="66">
        <v>34429192.807407126</v>
      </c>
      <c r="DJI38" s="66">
        <v>35798827.490180939</v>
      </c>
      <c r="DJJ38" s="66">
        <v>37222947.887294628</v>
      </c>
      <c r="DJK38" s="66">
        <v>38703721.505970702</v>
      </c>
      <c r="DJL38" s="66">
        <v>40243402.079474926</v>
      </c>
      <c r="DJM38" s="66">
        <v>41844332.997291923</v>
      </c>
      <c r="DJN38" s="66">
        <v>43508950.871757381</v>
      </c>
      <c r="DJO38" s="66">
        <v>45239789.246575162</v>
      </c>
      <c r="DJP38" s="66">
        <v>47039482.452863649</v>
      </c>
      <c r="DJQ38" s="66">
        <v>48910769.618600257</v>
      </c>
      <c r="DJR38" s="66">
        <v>50856498.837566495</v>
      </c>
      <c r="DJS38" s="66">
        <v>52879631.504138663</v>
      </c>
      <c r="DJT38" s="66">
        <v>165155106.9230718</v>
      </c>
      <c r="DJU38" s="66">
        <v>167053629.06957647</v>
      </c>
      <c r="DJV38" s="66">
        <v>168973975.46607205</v>
      </c>
      <c r="DJW38" s="66">
        <v>170916396.99079487</v>
      </c>
      <c r="DJX38" s="66">
        <v>172881147.40592405</v>
      </c>
      <c r="DJY38" s="66">
        <v>174868483.39073357</v>
      </c>
      <c r="DJZ38" s="66">
        <v>176878664.57512546</v>
      </c>
      <c r="DKA38" s="66">
        <v>178911953.57354841</v>
      </c>
      <c r="DKB38" s="66">
        <v>180968616.01930621</v>
      </c>
      <c r="DKC38" s="66">
        <v>183048920.59926078</v>
      </c>
      <c r="DKD38" s="66">
        <v>185153139.08893391</v>
      </c>
      <c r="DKE38" s="66">
        <v>187281546.38801265</v>
      </c>
      <c r="DKF38" s="66">
        <v>189434420.55626288</v>
      </c>
      <c r="DKG38" s="66">
        <v>191612042.84985545</v>
      </c>
      <c r="DKH38" s="66">
        <v>193814697.75811026</v>
      </c>
      <c r="DKI38" s="66">
        <v>196042673.04066253</v>
      </c>
      <c r="DKJ38" s="66">
        <v>198296259.76505631</v>
      </c>
      <c r="DKK38" s="66">
        <v>200575752.34477019</v>
      </c>
      <c r="DKL38" s="66">
        <v>202881448.57768023</v>
      </c>
      <c r="DKM38" s="66">
        <v>205213649.68496472</v>
      </c>
      <c r="DKN38" s="66">
        <v>207572660.35045648</v>
      </c>
      <c r="DKO38" s="66">
        <v>209958788.76044738</v>
      </c>
      <c r="DKP38" s="66">
        <v>212372346.64395067</v>
      </c>
      <c r="DKQ38" s="66">
        <v>214813649.31342554</v>
      </c>
      <c r="DKR38" s="66">
        <v>217283015.70597064</v>
      </c>
      <c r="DKS38" s="66">
        <v>219780768.42499045</v>
      </c>
      <c r="DKT38" s="65">
        <v>19940653.005431324</v>
      </c>
      <c r="DKU38" s="65">
        <v>20733916.155868031</v>
      </c>
      <c r="DKV38" s="65">
        <v>21558736.268138904</v>
      </c>
      <c r="DKW38" s="65">
        <v>22416368.716125425</v>
      </c>
      <c r="DKX38" s="65">
        <v>23308118.813991383</v>
      </c>
      <c r="DKY38" s="65">
        <v>24235343.802867316</v>
      </c>
      <c r="DKZ38" s="78">
        <v>23399493.851098571</v>
      </c>
      <c r="DLA38" s="78">
        <v>22458788.168129839</v>
      </c>
      <c r="DLB38" s="78">
        <v>21406206.94922949</v>
      </c>
      <c r="DLC38" s="78">
        <v>20234337.815936055</v>
      </c>
      <c r="DLD38" s="78">
        <v>18935355.691098537</v>
      </c>
      <c r="DLE38" s="78">
        <v>17501001.693991791</v>
      </c>
      <c r="DLF38" s="78">
        <v>15922561.00939038</v>
      </c>
      <c r="DLG38" s="65">
        <v>16828470.440985631</v>
      </c>
      <c r="DLH38" s="65">
        <v>17785921.32359302</v>
      </c>
      <c r="DLI38" s="65">
        <v>18797846.092928287</v>
      </c>
      <c r="DLJ38" s="65">
        <v>19867344.024775852</v>
      </c>
      <c r="DLK38" s="65">
        <v>20997690.727305528</v>
      </c>
      <c r="DLL38" s="65">
        <v>22192348.173451785</v>
      </c>
      <c r="DLM38" s="65">
        <v>23454975.304082286</v>
      </c>
      <c r="DLN38" s="65">
        <v>24789439.234430596</v>
      </c>
      <c r="DLO38" s="65">
        <v>26199827.098115589</v>
      </c>
      <c r="DLP38" s="65">
        <v>27690458.565022841</v>
      </c>
      <c r="DLQ38" s="65">
        <v>29265899.071387224</v>
      </c>
      <c r="DLR38" s="65">
        <v>30930973.802597158</v>
      </c>
      <c r="DLS38" s="65">
        <v>32690782.471546404</v>
      </c>
      <c r="DLT38" s="65">
        <v>165155106.9230718</v>
      </c>
      <c r="DLU38" s="65">
        <v>167053629.06957647</v>
      </c>
      <c r="DLV38" s="65">
        <v>168973975.46607205</v>
      </c>
      <c r="DLW38" s="65">
        <v>170916396.99079487</v>
      </c>
      <c r="DLX38" s="65">
        <v>172881147.40592405</v>
      </c>
      <c r="DLY38" s="65">
        <v>174868483.39073357</v>
      </c>
      <c r="DLZ38" s="78">
        <v>164244474.2483308</v>
      </c>
      <c r="DMA38" s="78">
        <v>153353103.06304148</v>
      </c>
      <c r="DMB38" s="78">
        <v>142189626.87231201</v>
      </c>
      <c r="DMC38" s="78">
        <v>130749228.99947199</v>
      </c>
      <c r="DMD38" s="78">
        <v>119027017.98574324</v>
      </c>
      <c r="DME38" s="78">
        <v>107018026.5074358</v>
      </c>
      <c r="DMF38" s="78">
        <v>94717210.27813144</v>
      </c>
      <c r="DMG38" s="65">
        <v>100106118.1350237</v>
      </c>
      <c r="DMH38" s="65">
        <v>105801626.32151604</v>
      </c>
      <c r="DMI38" s="65">
        <v>111821178.77330141</v>
      </c>
      <c r="DMJ38" s="65">
        <v>118183211.8936701</v>
      </c>
      <c r="DMK38" s="65">
        <v>124907211.01966214</v>
      </c>
      <c r="DML38" s="65">
        <v>132013770.10084495</v>
      </c>
      <c r="DMM38" s="65">
        <v>139524654.77349734</v>
      </c>
      <c r="DMN38" s="65">
        <v>147462869.02338088</v>
      </c>
      <c r="DMO38" s="65">
        <v>155852725.64126992</v>
      </c>
      <c r="DMP38" s="65">
        <v>164719920.68702841</v>
      </c>
      <c r="DMQ38" s="65">
        <v>174091612.19029835</v>
      </c>
      <c r="DMR38" s="65">
        <v>183996503.32884094</v>
      </c>
      <c r="DMS38" s="65">
        <v>194464930.33928493</v>
      </c>
      <c r="DMT38" s="65">
        <v>32654799.181673057</v>
      </c>
      <c r="DMU38" s="65">
        <v>33953846.352729917</v>
      </c>
      <c r="DMV38" s="65">
        <v>35304571.182045892</v>
      </c>
      <c r="DMW38" s="65">
        <v>36709029.468996599</v>
      </c>
      <c r="DMX38" s="65">
        <v>38169358.795128427</v>
      </c>
      <c r="DMY38" s="65">
        <v>39687781.777551599</v>
      </c>
      <c r="DMZ38" s="65">
        <v>41266609.451757155</v>
      </c>
      <c r="DNA38" s="65">
        <v>42908244.789006427</v>
      </c>
      <c r="DNB38" s="65">
        <v>44615186.353646539</v>
      </c>
      <c r="DNC38" s="65">
        <v>46390032.105918273</v>
      </c>
      <c r="DND38" s="65">
        <v>48235483.356044203</v>
      </c>
      <c r="DNE38" s="65">
        <v>50154348.875615254</v>
      </c>
      <c r="DNF38" s="65">
        <v>52149549.172533095</v>
      </c>
      <c r="DNG38" s="65">
        <v>54224120.93601495</v>
      </c>
      <c r="DNH38" s="65">
        <v>56381221.658426002</v>
      </c>
      <c r="DNI38" s="65">
        <v>58624134.440973863</v>
      </c>
      <c r="DNJ38" s="65">
        <v>60956272.990579292</v>
      </c>
      <c r="DNK38" s="65">
        <v>63381186.815528572</v>
      </c>
      <c r="DNL38" s="65">
        <v>65902566.627815016</v>
      </c>
      <c r="DNM38" s="65">
        <v>68524249.960392252</v>
      </c>
      <c r="DNN38" s="65">
        <v>71250227.007888511</v>
      </c>
      <c r="DNO38" s="65">
        <v>74084646.699671596</v>
      </c>
      <c r="DNP38" s="65">
        <v>77031823.014507666</v>
      </c>
      <c r="DNQ38" s="65">
        <v>80096241.546424702</v>
      </c>
      <c r="DNR38" s="65">
        <v>83282566.331774026</v>
      </c>
      <c r="DNS38" s="65">
        <v>86595646.947880358</v>
      </c>
      <c r="DNT38" s="65">
        <v>28201381.186782293</v>
      </c>
      <c r="DNU38" s="65">
        <v>28525567.024826445</v>
      </c>
      <c r="DNV38" s="65">
        <v>28853479.505083334</v>
      </c>
      <c r="DNW38" s="65">
        <v>29185161.466753669</v>
      </c>
      <c r="DNX38" s="65">
        <v>29520656.24149143</v>
      </c>
      <c r="DNY38" s="65">
        <v>29860007.659064785</v>
      </c>
      <c r="DNZ38" s="65">
        <v>30203260.053082108</v>
      </c>
      <c r="DOA38" s="65">
        <v>30550458.266783889</v>
      </c>
      <c r="DOB38" s="65">
        <v>30901647.658901036</v>
      </c>
      <c r="DOC38" s="65">
        <v>31256874.109580725</v>
      </c>
      <c r="DOD38" s="65">
        <v>31616184.02638026</v>
      </c>
      <c r="DOE38" s="65">
        <v>31979624.350329846</v>
      </c>
      <c r="DOF38" s="65">
        <v>32347242.56206508</v>
      </c>
      <c r="DOG38" s="65">
        <v>32719086.688029923</v>
      </c>
      <c r="DOH38" s="65">
        <v>33095205.306750961</v>
      </c>
      <c r="DOI38" s="65">
        <v>33475647.555183832</v>
      </c>
      <c r="DOJ38" s="65">
        <v>33860463.135132596</v>
      </c>
      <c r="DOK38" s="65">
        <v>34249702.319742829</v>
      </c>
      <c r="DOL38" s="65">
        <v>34643415.960069507</v>
      </c>
      <c r="DOM38" s="65">
        <v>35041655.491720207</v>
      </c>
      <c r="DON38" s="65">
        <v>35444472.941574827</v>
      </c>
      <c r="DOO38" s="65">
        <v>35851920.934582442</v>
      </c>
      <c r="DOP38" s="65">
        <v>36264052.700636424</v>
      </c>
      <c r="DOQ38" s="65">
        <v>36680922.081528403</v>
      </c>
      <c r="DOR38" s="65">
        <v>37102583.537982374</v>
      </c>
      <c r="DOS38" s="65">
        <v>37529092.156769499</v>
      </c>
      <c r="DOT38" s="65">
        <v>32654799.181673057</v>
      </c>
      <c r="DOU38" s="65">
        <v>33953846.352729917</v>
      </c>
      <c r="DOV38" s="65">
        <v>35304571.182045892</v>
      </c>
      <c r="DOW38" s="65">
        <v>36709029.468996599</v>
      </c>
      <c r="DOX38" s="65">
        <v>38169358.795128427</v>
      </c>
      <c r="DOY38" s="65">
        <v>39687781.777551599</v>
      </c>
      <c r="DOZ38" s="78">
        <v>38318994.490917362</v>
      </c>
      <c r="DPA38" s="78">
        <v>36778495.533434078</v>
      </c>
      <c r="DPB38" s="78">
        <v>35054789.277865134</v>
      </c>
      <c r="DPC38" s="78">
        <v>33135737.218513053</v>
      </c>
      <c r="DPD38" s="78">
        <v>31008525.014599841</v>
      </c>
      <c r="DPE38" s="78">
        <v>28659627.928923003</v>
      </c>
      <c r="DPF38" s="78">
        <v>26074774.586266547</v>
      </c>
      <c r="DPG38" s="65">
        <v>27558291.227244608</v>
      </c>
      <c r="DPH38" s="65">
        <v>29126212.111748442</v>
      </c>
      <c r="DPI38" s="65">
        <v>30783339.394420855</v>
      </c>
      <c r="DPJ38" s="65">
        <v>32534748.447082493</v>
      </c>
      <c r="DPK38" s="65">
        <v>34385803.403342918</v>
      </c>
      <c r="DPL38" s="65">
        <v>36342173.587617762</v>
      </c>
      <c r="DPM38" s="65">
        <v>38409850.878870003</v>
      </c>
      <c r="DPN38" s="65">
        <v>40595168.06225618</v>
      </c>
      <c r="DPO38" s="65">
        <v>42904818.224884152</v>
      </c>
      <c r="DPP38" s="65">
        <v>45345875.255086765</v>
      </c>
      <c r="DPQ38" s="65">
        <v>47925815.507995717</v>
      </c>
      <c r="DPR38" s="65">
        <v>50652540.703771845</v>
      </c>
      <c r="DPS38" s="65">
        <v>53534402.128623508</v>
      </c>
      <c r="DPT38" s="65">
        <v>28201381.186782293</v>
      </c>
      <c r="DPU38" s="65">
        <v>28525567.024826445</v>
      </c>
      <c r="DPV38" s="65">
        <v>28853479.505083334</v>
      </c>
      <c r="DPW38" s="65">
        <v>29185161.466753669</v>
      </c>
      <c r="DPX38" s="65">
        <v>29520656.24149143</v>
      </c>
      <c r="DPY38" s="65">
        <v>29860007.659064785</v>
      </c>
      <c r="DPZ38" s="78">
        <v>28045884.335004814</v>
      </c>
      <c r="DQA38" s="78">
        <v>26186107.085814763</v>
      </c>
      <c r="DQB38" s="78">
        <v>24279866.017707955</v>
      </c>
      <c r="DQC38" s="78">
        <v>22326338.649700519</v>
      </c>
      <c r="DQD38" s="78">
        <v>20324689.731244452</v>
      </c>
      <c r="DQE38" s="78">
        <v>18274071.057331342</v>
      </c>
      <c r="DQF38" s="78">
        <v>16173621.281032542</v>
      </c>
      <c r="DQG38" s="65">
        <v>17093814.71303736</v>
      </c>
      <c r="DQH38" s="65">
        <v>18066362.280061889</v>
      </c>
      <c r="DQI38" s="65">
        <v>19094242.655239765</v>
      </c>
      <c r="DQJ38" s="65">
        <v>20180603.982437614</v>
      </c>
      <c r="DQK38" s="65">
        <v>21328773.518242639</v>
      </c>
      <c r="DQL38" s="65">
        <v>22542267.822528232</v>
      </c>
      <c r="DQM38" s="65">
        <v>23824803.528808836</v>
      </c>
      <c r="DQN38" s="65">
        <v>25180308.727370992</v>
      </c>
      <c r="DQO38" s="65">
        <v>26612934.996044274</v>
      </c>
      <c r="DQP38" s="65">
        <v>28127070.115459397</v>
      </c>
      <c r="DQQ38" s="65">
        <v>29727351.507737208</v>
      </c>
      <c r="DQR38" s="65">
        <v>31418680.439767946</v>
      </c>
      <c r="DQS38" s="65">
        <v>33206237.034581885</v>
      </c>
      <c r="DQT38" s="66">
        <v>743311222.82982957</v>
      </c>
      <c r="DQU38" s="66">
        <v>772881036.92851269</v>
      </c>
      <c r="DQV38" s="66">
        <v>803627173.78269231</v>
      </c>
      <c r="DQW38" s="66">
        <v>835596428.92582965</v>
      </c>
      <c r="DQX38" s="66">
        <v>868837459.47396779</v>
      </c>
      <c r="DQY38" s="66">
        <v>903400858.18172431</v>
      </c>
      <c r="DQZ38" s="66">
        <v>939339230.44432092</v>
      </c>
      <c r="DRA38" s="66">
        <v>976707274.36284721</v>
      </c>
      <c r="DRB38" s="66">
        <v>1015561863.9946156</v>
      </c>
      <c r="DRC38" s="66">
        <v>1055962135.915315</v>
      </c>
      <c r="DRD38" s="66">
        <v>1097969579.2247143</v>
      </c>
      <c r="DRE38" s="66">
        <v>1141648129.1328957</v>
      </c>
      <c r="DRF38" s="66">
        <v>1187064264.2694664</v>
      </c>
      <c r="DRG38" s="66">
        <v>1234287107.8638432</v>
      </c>
      <c r="DRH38" s="66">
        <v>1283388532.9506142</v>
      </c>
      <c r="DRI38" s="66">
        <v>1334443271.7600932</v>
      </c>
      <c r="DRJ38" s="66">
        <v>1387529029.4605632</v>
      </c>
      <c r="DRK38" s="66">
        <v>1442726602.4253237</v>
      </c>
      <c r="DRL38" s="66">
        <v>1500120001.2045429</v>
      </c>
      <c r="DRM38" s="66">
        <v>1559796578.3890769</v>
      </c>
      <c r="DRN38" s="66">
        <v>1621847161.5608666</v>
      </c>
      <c r="DRO38" s="66">
        <v>1686366191.5322611</v>
      </c>
      <c r="DRP38" s="66">
        <v>1753451866.0846674</v>
      </c>
      <c r="DRQ38" s="66">
        <v>1823206289.4252965</v>
      </c>
      <c r="DRR38" s="66">
        <v>1895735627.5894778</v>
      </c>
      <c r="DRS38" s="66">
        <v>1971150270.0250657</v>
      </c>
      <c r="DRT38" s="66">
        <v>1102585752.8791006</v>
      </c>
      <c r="DRU38" s="66">
        <v>1115260404.6610556</v>
      </c>
      <c r="DRV38" s="66">
        <v>1128080756.4916232</v>
      </c>
      <c r="DRW38" s="66">
        <v>1141048483.2494922</v>
      </c>
      <c r="DRX38" s="66">
        <v>1154165279.0667346</v>
      </c>
      <c r="DRY38" s="66">
        <v>1167432857.550127</v>
      </c>
      <c r="DRZ38" s="66">
        <v>1180852952.0050235</v>
      </c>
      <c r="DSA38" s="66">
        <v>1194427315.6617961</v>
      </c>
      <c r="DSB38" s="66">
        <v>1208157721.9048817</v>
      </c>
      <c r="DSC38" s="66">
        <v>1222045964.5044608</v>
      </c>
      <c r="DSD38" s="66">
        <v>1236093857.8507988</v>
      </c>
      <c r="DSE38" s="66">
        <v>1250303237.191283</v>
      </c>
      <c r="DSF38" s="66">
        <v>1264675958.870182</v>
      </c>
      <c r="DSG38" s="66">
        <v>1279213900.5711641</v>
      </c>
      <c r="DSH38" s="66">
        <v>1293918961.5626006</v>
      </c>
      <c r="DSI38" s="66">
        <v>1308793062.9456911</v>
      </c>
      <c r="DSJ38" s="66">
        <v>1323838147.9054401</v>
      </c>
      <c r="DSK38" s="66">
        <v>1339056181.9645193</v>
      </c>
      <c r="DSL38" s="66">
        <v>1354449153.2400475</v>
      </c>
      <c r="DSM38" s="66">
        <v>1370019072.7033222</v>
      </c>
      <c r="DSN38" s="66">
        <v>1385767974.4425373</v>
      </c>
      <c r="DSO38" s="66">
        <v>1401697915.9285219</v>
      </c>
      <c r="DSP38" s="66">
        <v>1417810978.2835314</v>
      </c>
      <c r="DSQ38" s="66">
        <v>1434109266.5531306</v>
      </c>
      <c r="DSR38" s="66">
        <v>1450594909.9812016</v>
      </c>
      <c r="DSS38" s="66">
        <v>1467270062.2881117</v>
      </c>
      <c r="DST38" s="65">
        <v>743311222.82982957</v>
      </c>
      <c r="DSU38" s="65">
        <v>772881036.92851269</v>
      </c>
      <c r="DSV38" s="65">
        <v>803627173.78269231</v>
      </c>
      <c r="DSW38" s="65">
        <v>835596428.92582965</v>
      </c>
      <c r="DSX38" s="65">
        <v>868837459.47396779</v>
      </c>
      <c r="DSY38" s="65">
        <v>903400858.18172431</v>
      </c>
      <c r="DSZ38" s="78">
        <v>872243571.12686944</v>
      </c>
      <c r="DTA38" s="78">
        <v>837177663.73958325</v>
      </c>
      <c r="DTB38" s="78">
        <v>797941464.56719792</v>
      </c>
      <c r="DTC38" s="78">
        <v>754258668.51093936</v>
      </c>
      <c r="DTD38" s="78">
        <v>705837586.64445913</v>
      </c>
      <c r="DTE38" s="78">
        <v>652370359.50451183</v>
      </c>
      <c r="DTF38" s="78">
        <v>593532132.1347332</v>
      </c>
      <c r="DTG38" s="65">
        <v>627300968.45061183</v>
      </c>
      <c r="DTH38" s="65">
        <v>662991072.78954959</v>
      </c>
      <c r="DTI38" s="65">
        <v>700711755.13137233</v>
      </c>
      <c r="DTJ38" s="65">
        <v>740578544.61509979</v>
      </c>
      <c r="DTK38" s="65">
        <v>782713543.37618101</v>
      </c>
      <c r="DTL38" s="65">
        <v>827245800.51519573</v>
      </c>
      <c r="DTM38" s="65">
        <v>874311707.34339464</v>
      </c>
      <c r="DTN38" s="65">
        <v>924055415.11561906</v>
      </c>
      <c r="DTO38" s="65">
        <v>976629276.53001201</v>
      </c>
      <c r="DTP38" s="65">
        <v>1032194312.3467257</v>
      </c>
      <c r="DTQ38" s="65">
        <v>1090920704.5547638</v>
      </c>
      <c r="DTR38" s="65">
        <v>1152988317.5974057</v>
      </c>
      <c r="DTS38" s="65">
        <v>1218587249.2525983</v>
      </c>
      <c r="DTT38" s="65">
        <v>1102585752.8791006</v>
      </c>
      <c r="DTU38" s="65">
        <v>1115260404.6610556</v>
      </c>
      <c r="DTV38" s="65">
        <v>1128080756.4916232</v>
      </c>
      <c r="DTW38" s="65">
        <v>1141048483.2494922</v>
      </c>
      <c r="DTX38" s="65">
        <v>1154165279.0667346</v>
      </c>
      <c r="DTY38" s="65">
        <v>1167432857.550127</v>
      </c>
      <c r="DTZ38" s="78">
        <v>1096506312.5760932</v>
      </c>
      <c r="DUA38" s="78">
        <v>1023794841.9958252</v>
      </c>
      <c r="DUB38" s="78">
        <v>949266781.49669278</v>
      </c>
      <c r="DUC38" s="78">
        <v>872889974.64604354</v>
      </c>
      <c r="DUD38" s="78">
        <v>794631765.76122785</v>
      </c>
      <c r="DUE38" s="78">
        <v>714458992.68073308</v>
      </c>
      <c r="DUF38" s="78">
        <v>632337979.43509102</v>
      </c>
      <c r="DUG38" s="65">
        <v>668314663.03443778</v>
      </c>
      <c r="DUH38" s="65">
        <v>706338229.47951186</v>
      </c>
      <c r="DUI38" s="65">
        <v>746525135.56857705</v>
      </c>
      <c r="DUJ38" s="65">
        <v>788998463.87522686</v>
      </c>
      <c r="DUK38" s="65">
        <v>833888299.71992552</v>
      </c>
      <c r="DUL38" s="65">
        <v>881332129.58923447</v>
      </c>
      <c r="DUM38" s="65">
        <v>931475262.22298312</v>
      </c>
      <c r="DUN38" s="65">
        <v>984471273.65907109</v>
      </c>
      <c r="DUO38" s="65">
        <v>1040482477.5989635</v>
      </c>
      <c r="DUP38" s="65">
        <v>1099680422.5344927</v>
      </c>
      <c r="DUQ38" s="65">
        <v>1162246417.1585441</v>
      </c>
      <c r="DUR38" s="65">
        <v>1228372085.6688278</v>
      </c>
      <c r="DUS38" s="65">
        <v>1298259954.6654954</v>
      </c>
      <c r="DUT38" s="65">
        <v>0</v>
      </c>
      <c r="DUU38" s="65">
        <v>0</v>
      </c>
      <c r="DUV38" s="65">
        <v>0</v>
      </c>
      <c r="DUW38" s="65">
        <v>0</v>
      </c>
      <c r="DUX38" s="65">
        <v>0</v>
      </c>
      <c r="DUY38" s="65">
        <v>0</v>
      </c>
      <c r="DUZ38" s="65">
        <v>1118465.5266073334</v>
      </c>
      <c r="DVA38" s="65">
        <v>2325918.8598877704</v>
      </c>
      <c r="DVB38" s="65">
        <v>3627670.0627454245</v>
      </c>
      <c r="DVC38" s="65">
        <v>5029310.8523329562</v>
      </c>
      <c r="DVD38" s="65">
        <v>6536728.605732359</v>
      </c>
      <c r="DVE38" s="65">
        <v>8156121.0342311291</v>
      </c>
      <c r="DVF38" s="65">
        <v>9894011.5572242625</v>
      </c>
      <c r="DVG38" s="65">
        <v>10287607.232160443</v>
      </c>
      <c r="DVH38" s="65">
        <v>10696860.616250535</v>
      </c>
      <c r="DVI38" s="65">
        <v>11122394.591989342</v>
      </c>
      <c r="DVJ38" s="65">
        <v>11564856.820886184</v>
      </c>
      <c r="DVK38" s="65">
        <v>12024920.729203872</v>
      </c>
      <c r="DVL38" s="65">
        <v>12503286.532911591</v>
      </c>
      <c r="DVM38" s="65">
        <v>13000682.303411622</v>
      </c>
      <c r="DVN38" s="65">
        <v>13517865.075661963</v>
      </c>
      <c r="DVO38" s="65">
        <v>14055622.000381388</v>
      </c>
      <c r="DVP38" s="65">
        <v>14614771.542090632</v>
      </c>
      <c r="DVQ38" s="65">
        <v>15196164.724813072</v>
      </c>
      <c r="DVR38" s="65">
        <v>15800686.427330891</v>
      </c>
      <c r="DVS38" s="65">
        <v>16429256.729968073</v>
      </c>
      <c r="DVT38" s="64">
        <v>0</v>
      </c>
      <c r="DVU38" s="64">
        <v>0</v>
      </c>
      <c r="DVV38" s="64">
        <v>0</v>
      </c>
      <c r="DVW38" s="64">
        <v>0</v>
      </c>
      <c r="DVX38" s="64">
        <v>0</v>
      </c>
      <c r="DVY38" s="64">
        <v>0</v>
      </c>
      <c r="DVZ38" s="64">
        <v>7529322.6181460544</v>
      </c>
      <c r="DWA38" s="64">
        <v>15231750.216271771</v>
      </c>
      <c r="DWB38" s="64">
        <v>23110267.657918014</v>
      </c>
      <c r="DWC38" s="64">
        <v>31167905.556181069</v>
      </c>
      <c r="DWD38" s="64">
        <v>39407740.931098767</v>
      </c>
      <c r="DWE38" s="64">
        <v>47832897.876104943</v>
      </c>
      <c r="DWF38" s="64">
        <v>56446548.233673804</v>
      </c>
      <c r="DWG38" s="64">
        <v>57095423.24524273</v>
      </c>
      <c r="DWH38" s="64">
        <v>57751757.327274121</v>
      </c>
      <c r="DWI38" s="64">
        <v>58415636.224682137</v>
      </c>
      <c r="DWJ38" s="64">
        <v>59087146.668052062</v>
      </c>
      <c r="DWK38" s="64">
        <v>59766376.384970948</v>
      </c>
      <c r="DWL38" s="64">
        <v>60453414.111488558</v>
      </c>
      <c r="DWM38" s="64">
        <v>61148349.603710048</v>
      </c>
      <c r="DWN38" s="64">
        <v>61851273.649521902</v>
      </c>
      <c r="DWO38" s="64">
        <v>62562278.080452599</v>
      </c>
      <c r="DWP38" s="64">
        <v>63281455.783669777</v>
      </c>
      <c r="DWQ38" s="64">
        <v>64008900.71411515</v>
      </c>
      <c r="DWR38" s="64">
        <v>64744707.906779014</v>
      </c>
      <c r="DWS38" s="64">
        <v>65488973.489115827</v>
      </c>
      <c r="DWT38" s="65">
        <v>0</v>
      </c>
      <c r="DWU38" s="65">
        <v>0</v>
      </c>
      <c r="DWV38" s="65">
        <v>0</v>
      </c>
      <c r="DWW38" s="65">
        <v>0</v>
      </c>
      <c r="DWX38" s="65">
        <v>0</v>
      </c>
      <c r="DWY38" s="65">
        <v>0</v>
      </c>
      <c r="DWZ38" s="65">
        <v>20101820.761418983</v>
      </c>
      <c r="DXA38" s="65">
        <v>41802990.717909351</v>
      </c>
      <c r="DXB38" s="65">
        <v>65198945.920195125</v>
      </c>
      <c r="DXC38" s="65">
        <v>90390184.500116155</v>
      </c>
      <c r="DXD38" s="65">
        <v>117482518.39021905</v>
      </c>
      <c r="DXE38" s="65">
        <v>146587337.05979776</v>
      </c>
      <c r="DXF38" s="65">
        <v>177821883.82508376</v>
      </c>
      <c r="DXG38" s="65">
        <v>184895852.15206158</v>
      </c>
      <c r="DXH38" s="65">
        <v>192251231.44384673</v>
      </c>
      <c r="DXI38" s="65">
        <v>199899216.56694895</v>
      </c>
      <c r="DXJ38" s="65">
        <v>207851447.7331267</v>
      </c>
      <c r="DXK38" s="65">
        <v>216120028.21575689</v>
      </c>
      <c r="DXL38" s="65">
        <v>224717542.77098259</v>
      </c>
      <c r="DXM38" s="65">
        <v>233657076.79167646</v>
      </c>
      <c r="DXN38" s="65">
        <v>242952236.22337165</v>
      </c>
      <c r="DXO38" s="65">
        <v>252617168.27247262</v>
      </c>
      <c r="DXP38" s="65">
        <v>262666582.93826315</v>
      </c>
      <c r="DXQ38" s="65">
        <v>273115775.40148371</v>
      </c>
      <c r="DXR38" s="65">
        <v>283980649.30355376</v>
      </c>
      <c r="DXS38" s="65">
        <v>295277740.95186841</v>
      </c>
      <c r="DXT38" s="65">
        <v>0</v>
      </c>
      <c r="DXU38" s="65">
        <v>0</v>
      </c>
      <c r="DXV38" s="65">
        <v>0</v>
      </c>
      <c r="DXW38" s="65">
        <v>0</v>
      </c>
      <c r="DXX38" s="65">
        <v>0</v>
      </c>
      <c r="DXY38" s="65">
        <v>0</v>
      </c>
      <c r="DXZ38" s="65">
        <v>19422313.999377057</v>
      </c>
      <c r="DYA38" s="65">
        <v>39291162.095714986</v>
      </c>
      <c r="DYB38" s="65">
        <v>59614243.913518697</v>
      </c>
      <c r="DYC38" s="65">
        <v>80399377.090861559</v>
      </c>
      <c r="DYD38" s="65">
        <v>101654498.9751503</v>
      </c>
      <c r="DYE38" s="65">
        <v>123387668.3422818</v>
      </c>
      <c r="DYF38" s="65">
        <v>145607067.13950628</v>
      </c>
      <c r="DYG38" s="65">
        <v>147280876.9707742</v>
      </c>
      <c r="DYH38" s="65">
        <v>148973927.89662835</v>
      </c>
      <c r="DYI38" s="65">
        <v>150686441.10092956</v>
      </c>
      <c r="DYJ38" s="65">
        <v>152418640.31013319</v>
      </c>
      <c r="DYK38" s="65">
        <v>154170751.82251713</v>
      </c>
      <c r="DYL38" s="65">
        <v>155943004.53774595</v>
      </c>
      <c r="DYM38" s="65">
        <v>157735629.98677483</v>
      </c>
      <c r="DYN38" s="65">
        <v>159548862.36209735</v>
      </c>
      <c r="DYO38" s="65">
        <v>161382938.54834059</v>
      </c>
      <c r="DYP38" s="65">
        <v>163238098.15321276</v>
      </c>
      <c r="DYQ38" s="65">
        <v>165114583.53880563</v>
      </c>
      <c r="DYR38" s="65">
        <v>167012639.85325757</v>
      </c>
      <c r="DYS38" s="65">
        <v>168932515.0627799</v>
      </c>
      <c r="DYT38" s="67">
        <v>1968.6</v>
      </c>
      <c r="DYU38" s="68">
        <f ca="1">10000000*'Country Model'!$DYT$8/57000</f>
        <v>59385.964912280702</v>
      </c>
      <c r="DYV38" s="68">
        <f ca="1">10000000*'Country Model'!$DYT$8/57000</f>
        <v>59385.964912280702</v>
      </c>
      <c r="DYW38" s="38">
        <f ca="1">'Country Model'!$DYT$8/(220*8)</f>
        <v>0.19232954545454545</v>
      </c>
      <c r="DYX38" s="38">
        <f ca="1">'Country Model'!$DYT$8/(220*8)</f>
        <v>0.19232954545454545</v>
      </c>
      <c r="DYY38" s="25">
        <v>0</v>
      </c>
      <c r="DYZ38" s="25">
        <f t="shared" si="21"/>
        <v>0</v>
      </c>
      <c r="DZA38" s="25">
        <f t="shared" si="22"/>
        <v>0.05</v>
      </c>
      <c r="DZB38" s="25">
        <v>0.1</v>
      </c>
      <c r="DZC38" s="25">
        <v>7.0000000000000007E-2</v>
      </c>
      <c r="DZD38" s="25">
        <v>0.01</v>
      </c>
      <c r="DZE38" s="25">
        <v>0.14000000000000001</v>
      </c>
      <c r="DZF38" s="25">
        <v>0.35</v>
      </c>
      <c r="DZG38" s="25">
        <v>0.08</v>
      </c>
      <c r="DZH38" s="25">
        <v>0.23</v>
      </c>
      <c r="DZI38" s="25">
        <v>0.14000000000000001</v>
      </c>
      <c r="DZJ38" s="25">
        <v>0.36</v>
      </c>
      <c r="DZK38" s="25">
        <v>0.1</v>
      </c>
      <c r="DZL38" s="46">
        <v>0.67</v>
      </c>
      <c r="DZM38" s="46">
        <v>0.33</v>
      </c>
      <c r="DZN38" s="46">
        <v>0.33</v>
      </c>
      <c r="DZO38" s="46">
        <v>0.33</v>
      </c>
      <c r="DZP38" s="46">
        <v>0.17</v>
      </c>
      <c r="DZQ38" s="46">
        <v>1</v>
      </c>
      <c r="DZR38" s="46">
        <v>0.5</v>
      </c>
      <c r="DZS38" s="46">
        <v>0.33</v>
      </c>
      <c r="DZT38" s="46">
        <v>0.5</v>
      </c>
      <c r="DZU38" s="46">
        <v>0.17</v>
      </c>
      <c r="DZW38" s="69">
        <v>0</v>
      </c>
      <c r="DZX38" s="69">
        <v>1</v>
      </c>
      <c r="DZY38" s="69">
        <v>2</v>
      </c>
      <c r="DZZ38" s="69">
        <v>3</v>
      </c>
      <c r="EAA38" s="69">
        <v>4</v>
      </c>
      <c r="EAB38" s="69">
        <v>5</v>
      </c>
      <c r="EAC38" s="69">
        <v>6</v>
      </c>
      <c r="EAD38" s="69">
        <v>7</v>
      </c>
      <c r="EAE38" s="69">
        <v>8</v>
      </c>
      <c r="EAF38" s="69">
        <v>9</v>
      </c>
      <c r="EAG38" s="69">
        <v>10</v>
      </c>
      <c r="EAH38" s="69">
        <v>11</v>
      </c>
      <c r="EAI38" s="69">
        <v>12</v>
      </c>
      <c r="EAJ38" s="69">
        <v>13</v>
      </c>
      <c r="EAK38" s="69">
        <v>14</v>
      </c>
      <c r="EAL38" s="69">
        <v>15</v>
      </c>
      <c r="EAM38" s="69">
        <v>16</v>
      </c>
      <c r="EAN38" s="69">
        <v>17</v>
      </c>
      <c r="EAO38" s="69">
        <v>18</v>
      </c>
      <c r="EAP38" s="69">
        <v>19</v>
      </c>
      <c r="EAQ38" s="69">
        <v>20</v>
      </c>
      <c r="EAR38" s="69">
        <v>21</v>
      </c>
      <c r="EAS38" s="69">
        <v>22</v>
      </c>
      <c r="EAT38" s="69">
        <v>23</v>
      </c>
      <c r="EAU38" s="69">
        <v>24</v>
      </c>
      <c r="EAV38" s="69">
        <v>25</v>
      </c>
      <c r="EAW38" s="69">
        <v>26</v>
      </c>
      <c r="EAX38" s="69">
        <v>27</v>
      </c>
      <c r="EAY38" s="69">
        <v>28</v>
      </c>
      <c r="EAZ38" s="69">
        <v>29</v>
      </c>
      <c r="EBA38" s="69">
        <v>30</v>
      </c>
      <c r="EBB38" s="69">
        <v>31</v>
      </c>
      <c r="EBC38" s="69">
        <v>32</v>
      </c>
      <c r="EBD38" s="69">
        <v>33</v>
      </c>
      <c r="EBE38" s="69">
        <v>34</v>
      </c>
      <c r="EBF38" s="69">
        <v>35</v>
      </c>
      <c r="EBG38" s="69">
        <v>36</v>
      </c>
      <c r="EBH38" s="69">
        <v>37</v>
      </c>
      <c r="EBI38" s="69">
        <v>38</v>
      </c>
      <c r="EBJ38" s="69">
        <v>39</v>
      </c>
      <c r="EBK38" s="69">
        <v>40</v>
      </c>
      <c r="EBL38" s="69">
        <v>41</v>
      </c>
      <c r="EBM38" s="69">
        <v>42</v>
      </c>
      <c r="EBO38" s="70">
        <v>4964843.8552689599</v>
      </c>
      <c r="EBP38" s="70">
        <v>5162351.3128724927</v>
      </c>
      <c r="EBQ38" s="70">
        <v>5367715.8545951182</v>
      </c>
      <c r="EBR38" s="70">
        <v>5581250.0446893638</v>
      </c>
      <c r="EBS38" s="70">
        <v>5803278.8815895086</v>
      </c>
      <c r="EBT38" s="70">
        <v>6034140.292558278</v>
      </c>
      <c r="EBU38" s="70">
        <v>6274185.6480111843</v>
      </c>
      <c r="EBV38" s="70">
        <v>6523780.2963013127</v>
      </c>
      <c r="EBW38" s="70">
        <v>6783304.1197784739</v>
      </c>
      <c r="EBX38" s="70">
        <v>7053152.1129690744</v>
      </c>
      <c r="EBY38" s="70">
        <v>7333734.983756667</v>
      </c>
      <c r="EBZ38" s="70">
        <v>7625479.7784781903</v>
      </c>
      <c r="ECA38" s="70">
        <v>7928830.5318872891</v>
      </c>
      <c r="ECB38" s="70">
        <v>8244248.9429739527</v>
      </c>
      <c r="ECC38" s="70">
        <v>8572215.0776690748</v>
      </c>
      <c r="ECD38" s="70">
        <v>8913228.0995034482</v>
      </c>
      <c r="ECE38" s="70">
        <v>9267807.0293332413</v>
      </c>
      <c r="ECF38" s="70">
        <v>9636491.5352882799</v>
      </c>
      <c r="ECG38" s="70">
        <v>10019842.754145421</v>
      </c>
      <c r="ECH38" s="70">
        <v>10418444.145377137</v>
      </c>
      <c r="ECI38" s="70">
        <v>10832902.379175181</v>
      </c>
      <c r="ECJ38" s="70">
        <v>11263848.259800913</v>
      </c>
      <c r="ECK38" s="70">
        <v>11711937.685667608</v>
      </c>
      <c r="ECL38" s="70">
        <v>12177852.647615971</v>
      </c>
      <c r="ECM38" s="70">
        <v>12662302.26690229</v>
      </c>
      <c r="ECN38" s="70">
        <v>13166023.874478977</v>
      </c>
      <c r="ECO38" s="70">
        <v>52840630.807620242</v>
      </c>
      <c r="ECP38" s="70">
        <v>53448054.396830067</v>
      </c>
      <c r="ECQ38" s="70">
        <v>54062460.556291014</v>
      </c>
      <c r="ECR38" s="70">
        <v>54683929.553362124</v>
      </c>
      <c r="ECS38" s="70">
        <v>55312542.578106903</v>
      </c>
      <c r="ECT38" s="70">
        <v>55948381.753900193</v>
      </c>
      <c r="ECU38" s="70">
        <v>56591530.148156941</v>
      </c>
      <c r="ECV38" s="70">
        <v>57242071.783184357</v>
      </c>
      <c r="ECW38" s="70">
        <v>57900091.64715869</v>
      </c>
      <c r="ECX38" s="70">
        <v>58565675.705228314</v>
      </c>
      <c r="ECY38" s="70">
        <v>59238910.910744406</v>
      </c>
      <c r="ECZ38" s="70">
        <v>59919885.216620699</v>
      </c>
      <c r="EDA38" s="70">
        <v>60608687.586823888</v>
      </c>
      <c r="EDB38" s="70">
        <v>61305408.007996</v>
      </c>
      <c r="EDC38" s="70">
        <v>62010137.501210511</v>
      </c>
      <c r="EDD38" s="70">
        <v>62722968.133863516</v>
      </c>
      <c r="EDE38" s="70">
        <v>63443993.031701602</v>
      </c>
      <c r="EDF38" s="70">
        <v>64173306.390988015</v>
      </c>
      <c r="EDG38" s="70">
        <v>64911003.490808666</v>
      </c>
      <c r="EDH38" s="70">
        <v>65657180.705519587</v>
      </c>
      <c r="EDI38" s="70">
        <v>66411935.517337494</v>
      </c>
      <c r="EDJ38" s="70">
        <v>67175366.529075041</v>
      </c>
      <c r="EDK38" s="70">
        <v>67947573.477022603</v>
      </c>
      <c r="EDL38" s="70">
        <v>68728657.243977904</v>
      </c>
      <c r="EDM38" s="70">
        <v>69518719.87242572</v>
      </c>
      <c r="EDN38" s="70">
        <v>70317864.577868775</v>
      </c>
      <c r="EDO38" s="71">
        <v>4964843.8552689599</v>
      </c>
      <c r="EDP38" s="71">
        <v>5162351.3128724927</v>
      </c>
      <c r="EDQ38" s="71">
        <v>5367715.8545951182</v>
      </c>
      <c r="EDR38" s="71">
        <v>5581250.0446893638</v>
      </c>
      <c r="EDS38" s="71">
        <v>5803278.8815895086</v>
      </c>
      <c r="EDT38" s="71">
        <v>6034140.292558278</v>
      </c>
      <c r="EDU38" s="79">
        <v>5826029.5302961003</v>
      </c>
      <c r="EDV38" s="79">
        <v>5591811.6825439828</v>
      </c>
      <c r="EDW38" s="79">
        <v>5329738.951254515</v>
      </c>
      <c r="EDX38" s="79">
        <v>5037965.7949779099</v>
      </c>
      <c r="EDY38" s="79">
        <v>4714543.9181292858</v>
      </c>
      <c r="EDZ38" s="79">
        <v>4357417.0162732517</v>
      </c>
      <c r="EEA38" s="79">
        <v>3964415.2659436441</v>
      </c>
      <c r="EEB38" s="71">
        <v>4189969.5080068717</v>
      </c>
      <c r="EEC38" s="71">
        <v>4428356.5924188206</v>
      </c>
      <c r="EED38" s="71">
        <v>4680306.6399754491</v>
      </c>
      <c r="EEE38" s="71">
        <v>4946591.3114809394</v>
      </c>
      <c r="EEF38" s="71">
        <v>5228026.1711542625</v>
      </c>
      <c r="EEG38" s="71">
        <v>5525473.1845010677</v>
      </c>
      <c r="EEH38" s="71">
        <v>5839843.3583012568</v>
      </c>
      <c r="EEI38" s="71">
        <v>6172099.5307978792</v>
      </c>
      <c r="EEJ38" s="71">
        <v>6523259.3206330007</v>
      </c>
      <c r="EEK38" s="71">
        <v>6894398.243562418</v>
      </c>
      <c r="EEL38" s="71">
        <v>7286653.0064949337</v>
      </c>
      <c r="EEM38" s="71">
        <v>7701224.9889450353</v>
      </c>
      <c r="EEN38" s="71">
        <v>8139383.9225617992</v>
      </c>
      <c r="EEO38" s="71">
        <v>52840630.807620242</v>
      </c>
      <c r="EEP38" s="71">
        <v>53448054.396830067</v>
      </c>
      <c r="EEQ38" s="71">
        <v>54062460.556291014</v>
      </c>
      <c r="EER38" s="71">
        <v>54683929.553362124</v>
      </c>
      <c r="EES38" s="71">
        <v>55312542.578106903</v>
      </c>
      <c r="EET38" s="71">
        <v>55948381.753900193</v>
      </c>
      <c r="EEU38" s="79">
        <v>52549277.994717158</v>
      </c>
      <c r="EEV38" s="79">
        <v>49064632.957015164</v>
      </c>
      <c r="EEW38" s="79">
        <v>45492929.151338972</v>
      </c>
      <c r="EEX38" s="79">
        <v>41832625.503734514</v>
      </c>
      <c r="EEY38" s="79">
        <v>38082157.014049977</v>
      </c>
      <c r="EEZ38" s="79">
        <v>34239934.409497544</v>
      </c>
      <c r="EFA38" s="79">
        <v>30304343.793411944</v>
      </c>
      <c r="EFB38" s="71">
        <v>32028500.532052573</v>
      </c>
      <c r="EFC38" s="71">
        <v>33850752.661890753</v>
      </c>
      <c r="EFD38" s="71">
        <v>35776681.291394494</v>
      </c>
      <c r="EFE38" s="71">
        <v>37812185.064558722</v>
      </c>
      <c r="EFF38" s="71">
        <v>39963498.226995796</v>
      </c>
      <c r="EFG38" s="71">
        <v>42237209.719890982</v>
      </c>
      <c r="EFH38" s="71">
        <v>44640283.360302858</v>
      </c>
      <c r="EFI38" s="71">
        <v>47180079.169616029</v>
      </c>
      <c r="EFJ38" s="71">
        <v>49864375.91546987</v>
      </c>
      <c r="EFK38" s="71">
        <v>52701394.936203696</v>
      </c>
      <c r="EFL38" s="71">
        <v>55699825.320786729</v>
      </c>
      <c r="EFM38" s="71">
        <v>58868850.521352798</v>
      </c>
      <c r="EFN38" s="71">
        <v>62218176.479847364</v>
      </c>
      <c r="EFO38" s="70">
        <v>0</v>
      </c>
      <c r="EFP38" s="70">
        <v>0</v>
      </c>
      <c r="EFQ38" s="70">
        <v>0</v>
      </c>
      <c r="EFR38" s="70">
        <v>0</v>
      </c>
      <c r="EFS38" s="70">
        <v>0</v>
      </c>
      <c r="EFT38" s="70">
        <v>0</v>
      </c>
      <c r="EFU38" s="70">
        <v>448156.11771508399</v>
      </c>
      <c r="EFV38" s="70">
        <v>931968.61375732999</v>
      </c>
      <c r="EFW38" s="70">
        <v>1453565.1685239589</v>
      </c>
      <c r="EFX38" s="70">
        <v>2015186.3179911645</v>
      </c>
      <c r="EFY38" s="70">
        <v>2619191.0656273812</v>
      </c>
      <c r="EFZ38" s="70">
        <v>3268062.7622049386</v>
      </c>
      <c r="EGA38" s="70">
        <v>3964415.265943645</v>
      </c>
      <c r="EGB38" s="70">
        <v>4054279.4349670811</v>
      </c>
      <c r="EGC38" s="70">
        <v>4143858.4852502542</v>
      </c>
      <c r="EGD38" s="70">
        <v>4232921.4595279992</v>
      </c>
      <c r="EGE38" s="70">
        <v>4321215.7178523019</v>
      </c>
      <c r="EGF38" s="70">
        <v>4408465.3641340174</v>
      </c>
      <c r="EGG38" s="70">
        <v>4494369.5696443534</v>
      </c>
      <c r="EGH38" s="70">
        <v>4578600.78707588</v>
      </c>
      <c r="EGI38" s="70">
        <v>4660802.8483773014</v>
      </c>
      <c r="EGJ38" s="70">
        <v>4740588.9391679121</v>
      </c>
      <c r="EGK38" s="70">
        <v>4817539.4421051899</v>
      </c>
      <c r="EGL38" s="70">
        <v>4891199.6411210373</v>
      </c>
      <c r="EGM38" s="70">
        <v>4961077.277957255</v>
      </c>
      <c r="EGN38" s="70">
        <v>5026639.951917178</v>
      </c>
      <c r="EGO38" s="70">
        <v>0</v>
      </c>
      <c r="EGP38" s="70">
        <v>0</v>
      </c>
      <c r="EGQ38" s="70">
        <v>0</v>
      </c>
      <c r="EGR38" s="70">
        <v>0</v>
      </c>
      <c r="EGS38" s="70">
        <v>0</v>
      </c>
      <c r="EGT38" s="70">
        <v>0</v>
      </c>
      <c r="EGU38" s="70">
        <v>4042252.1534397826</v>
      </c>
      <c r="EGV38" s="70">
        <v>8177438.8261691928</v>
      </c>
      <c r="EGW38" s="70">
        <v>12407162.495819718</v>
      </c>
      <c r="EGX38" s="70">
        <v>16733050.2014938</v>
      </c>
      <c r="EGY38" s="70">
        <v>21156753.896694429</v>
      </c>
      <c r="EGZ38" s="70">
        <v>25679950.807123154</v>
      </c>
      <c r="EHA38" s="70">
        <v>30304343.793411944</v>
      </c>
      <c r="EHB38" s="70">
        <v>29276907.475943428</v>
      </c>
      <c r="EHC38" s="70">
        <v>28159384.839319758</v>
      </c>
      <c r="EHD38" s="70">
        <v>26946286.842469022</v>
      </c>
      <c r="EHE38" s="70">
        <v>25631807.96714288</v>
      </c>
      <c r="EHF38" s="70">
        <v>24209808.163992219</v>
      </c>
      <c r="EHG38" s="70">
        <v>22673793.770917684</v>
      </c>
      <c r="EHH38" s="70">
        <v>21016897.345216729</v>
      </c>
      <c r="EHI38" s="70">
        <v>19231856.347721465</v>
      </c>
      <c r="EHJ38" s="70">
        <v>17310990.613605171</v>
      </c>
      <c r="EHK38" s="70">
        <v>15246178.540818907</v>
      </c>
      <c r="EHL38" s="70">
        <v>13028831.923191175</v>
      </c>
      <c r="EHM38" s="70">
        <v>10649869.351072922</v>
      </c>
      <c r="EHN38" s="70">
        <v>8099688.0980214104</v>
      </c>
      <c r="EHO38" s="70">
        <f t="shared" si="23"/>
        <v>92670828.810165808</v>
      </c>
      <c r="EHP38" s="70">
        <f t="shared" si="24"/>
        <v>203828281.38795081</v>
      </c>
      <c r="EHQ38" s="70">
        <f t="shared" si="25"/>
        <v>7128525.2930896776</v>
      </c>
      <c r="EHR38" s="70">
        <f t="shared" si="26"/>
        <v>8862099.1907804701</v>
      </c>
      <c r="EHS38" s="70">
        <f t="shared" si="27"/>
        <v>762050220.52635658</v>
      </c>
      <c r="EHT38" s="70">
        <f t="shared" si="28"/>
        <v>1430335821.3630819</v>
      </c>
      <c r="EHU38" s="70">
        <f t="shared" si="29"/>
        <v>58619247.732796662</v>
      </c>
      <c r="EHV38" s="70">
        <f t="shared" si="30"/>
        <v>62188513.972307913</v>
      </c>
      <c r="EHW38" s="70">
        <f t="shared" si="31"/>
        <v>854721049.33652234</v>
      </c>
      <c r="EHX38" s="70">
        <f t="shared" si="31"/>
        <v>1634164102.7510328</v>
      </c>
      <c r="EHY38" s="70">
        <f t="shared" si="31"/>
        <v>65747773.025886342</v>
      </c>
      <c r="EHZ38" s="70">
        <f t="shared" si="31"/>
        <v>71050613.163088381</v>
      </c>
      <c r="EIA38" s="70">
        <f t="shared" si="32"/>
        <v>65539224.118656985</v>
      </c>
      <c r="EIB38" s="70">
        <f t="shared" si="33"/>
        <v>129796177.15708958</v>
      </c>
      <c r="EIC38" s="70">
        <f t="shared" si="64"/>
        <v>124367020.758683</v>
      </c>
      <c r="EID38" s="70">
        <f t="shared" si="64"/>
        <v>133239127.1353963</v>
      </c>
      <c r="EIE38" s="70">
        <f t="shared" si="34"/>
        <v>559166689.19447231</v>
      </c>
      <c r="EIF38" s="70">
        <f t="shared" si="35"/>
        <v>1050352567.909497</v>
      </c>
      <c r="EIG38" s="70">
        <f t="shared" si="65"/>
        <v>190114793.78456932</v>
      </c>
      <c r="EIH38" s="70">
        <f t="shared" si="65"/>
        <v>204289740.29848468</v>
      </c>
      <c r="EII38" s="70">
        <f t="shared" si="65"/>
        <v>624705913.31312931</v>
      </c>
      <c r="EIJ38" s="70">
        <f t="shared" si="65"/>
        <v>1180148745.0665865</v>
      </c>
      <c r="EIK38" s="70">
        <f t="shared" si="65"/>
        <v>314481814.54325235</v>
      </c>
      <c r="EIL38" s="70">
        <f t="shared" si="65"/>
        <v>337528867.43388098</v>
      </c>
      <c r="EIM38" s="70">
        <f t="shared" si="36"/>
        <v>27131604.691508822</v>
      </c>
      <c r="EIN38" s="70">
        <f t="shared" si="36"/>
        <v>74032104.230861232</v>
      </c>
      <c r="EIO38" s="70">
        <f t="shared" si="37"/>
        <v>2087046.5147314479</v>
      </c>
      <c r="EIP38" s="70">
        <f t="shared" si="38"/>
        <v>3218787.1404722272</v>
      </c>
      <c r="EIQ38" s="70">
        <f t="shared" si="66"/>
        <v>202883531.33188426</v>
      </c>
      <c r="EIR38" s="70">
        <f t="shared" si="66"/>
        <v>379983253.45358491</v>
      </c>
      <c r="EIS38" s="70">
        <f t="shared" si="39"/>
        <v>15606425.48706802</v>
      </c>
      <c r="EIT38" s="70">
        <f t="shared" si="40"/>
        <v>16521011.019721083</v>
      </c>
      <c r="EIU38" s="70">
        <f t="shared" si="67"/>
        <v>230015136.02339303</v>
      </c>
      <c r="EIV38" s="70">
        <f t="shared" si="67"/>
        <v>454015357.68444633</v>
      </c>
      <c r="EIW38" s="70">
        <f t="shared" si="41"/>
        <v>17693472.001799464</v>
      </c>
      <c r="EIX38" s="70">
        <f t="shared" si="42"/>
        <v>19739798.16019332</v>
      </c>
      <c r="EIY38" s="70">
        <v>2152.2269481509848</v>
      </c>
      <c r="EIZ38" s="70">
        <v>2237.8451236881651</v>
      </c>
      <c r="EJA38" s="70">
        <v>2326.8692931836567</v>
      </c>
      <c r="EJB38" s="70">
        <v>2419.4349511720152</v>
      </c>
      <c r="EJC38" s="70">
        <v>2515.6829823232838</v>
      </c>
      <c r="EJD38" s="70">
        <v>2615.7598758690583</v>
      </c>
      <c r="EJE38" s="70">
        <v>2719.8179485586861</v>
      </c>
      <c r="EJF38" s="70">
        <v>2828.0155764849278</v>
      </c>
      <c r="EJG38" s="70">
        <v>2940.5174361319255</v>
      </c>
      <c r="EJH38" s="70">
        <v>3057.4947550123416</v>
      </c>
      <c r="EJI38" s="70">
        <v>3179.1255722751553</v>
      </c>
      <c r="EJJ38" s="70">
        <v>3305.5950096807401</v>
      </c>
      <c r="EJK38" s="70">
        <v>3437.095553355663</v>
      </c>
      <c r="EJL38" s="70">
        <v>3573.827346756023</v>
      </c>
      <c r="EJM38" s="70">
        <v>3715.9984952852287</v>
      </c>
      <c r="EJN38" s="70">
        <v>3863.825383029834</v>
      </c>
      <c r="EJO38" s="70">
        <v>4017.5330020955043</v>
      </c>
      <c r="EJP38" s="70">
        <v>4177.3552950443691</v>
      </c>
      <c r="EJQ38" s="70">
        <v>4343.53551095494</v>
      </c>
      <c r="EJR38" s="70">
        <v>4516.3265756465198</v>
      </c>
      <c r="EJS38" s="70">
        <v>4695.991476631586</v>
      </c>
      <c r="EJT38" s="70">
        <v>4882.803663382042</v>
      </c>
      <c r="EJU38" s="70">
        <v>5077.0474635185428</v>
      </c>
      <c r="EJV38" s="70">
        <v>5279.0185155563295</v>
      </c>
      <c r="EJW38" s="70">
        <v>5489.0242188662114</v>
      </c>
      <c r="EJX38" s="70">
        <v>5707.3842015355458</v>
      </c>
      <c r="EJY38" s="70">
        <v>3192.4915124509162</v>
      </c>
      <c r="EJZ38" s="70">
        <v>3229.1904432429228</v>
      </c>
      <c r="EKA38" s="70">
        <v>3266.3112425085096</v>
      </c>
      <c r="EKB38" s="70">
        <v>3303.8587597897522</v>
      </c>
      <c r="EKC38" s="70">
        <v>3341.8379003760983</v>
      </c>
      <c r="EKD38" s="70">
        <v>3380.2536259452017</v>
      </c>
      <c r="EKE38" s="70">
        <v>3419.1109552111316</v>
      </c>
      <c r="EKF38" s="70">
        <v>3458.4149645800253</v>
      </c>
      <c r="EKG38" s="70">
        <v>3498.1707888132819</v>
      </c>
      <c r="EKH38" s="70">
        <v>3538.3836216983782</v>
      </c>
      <c r="EKI38" s="70">
        <v>3579.0587167273975</v>
      </c>
      <c r="EKJ38" s="70">
        <v>3620.2013877833556</v>
      </c>
      <c r="EKK38" s="70">
        <v>3661.8170098344194</v>
      </c>
      <c r="EKL38" s="70">
        <v>3703.9110196361048</v>
      </c>
      <c r="EKM38" s="70">
        <v>3746.488916441544</v>
      </c>
      <c r="EKN38" s="70">
        <v>3789.5562627199224</v>
      </c>
      <c r="EKO38" s="70">
        <v>3833.1186848831703</v>
      </c>
      <c r="EKP38" s="70">
        <v>3877.1818740210101</v>
      </c>
      <c r="EKQ38" s="70">
        <v>3921.7515866444533</v>
      </c>
      <c r="EKR38" s="70">
        <v>3966.8336454378423</v>
      </c>
      <c r="EKS38" s="70">
        <v>4012.4339400195386</v>
      </c>
      <c r="EKT38" s="70">
        <v>4058.5584277113558</v>
      </c>
      <c r="EKU38" s="70">
        <v>4105.2131343168394</v>
      </c>
      <c r="EKV38" s="70">
        <v>4152.4041549084859</v>
      </c>
      <c r="EKW38" s="70">
        <v>4200.1376546240217</v>
      </c>
      <c r="EKX38" s="70">
        <v>4248.4198694718261</v>
      </c>
      <c r="EKY38" s="71">
        <v>2152.2269481509848</v>
      </c>
      <c r="EKZ38" s="71">
        <v>2237.8451236881651</v>
      </c>
      <c r="ELA38" s="71">
        <v>2326.8692931836567</v>
      </c>
      <c r="ELB38" s="71">
        <v>2419.4349511720152</v>
      </c>
      <c r="ELC38" s="71">
        <v>2515.6829823232838</v>
      </c>
      <c r="ELD38" s="71">
        <v>2615.7598758690583</v>
      </c>
      <c r="ELE38" s="79">
        <v>2525.5452379473513</v>
      </c>
      <c r="ELF38" s="79">
        <v>2424.0133512727953</v>
      </c>
      <c r="ELG38" s="79">
        <v>2310.4065569607988</v>
      </c>
      <c r="ELH38" s="79">
        <v>2183.9248250088153</v>
      </c>
      <c r="ELI38" s="79">
        <v>2043.7235821768857</v>
      </c>
      <c r="ELJ38" s="79">
        <v>1888.91143410328</v>
      </c>
      <c r="ELK38" s="79">
        <v>1718.5477766778315</v>
      </c>
      <c r="ELL38" s="71">
        <v>1816.324047632067</v>
      </c>
      <c r="ELM38" s="71">
        <v>1919.6632708018046</v>
      </c>
      <c r="ELN38" s="71">
        <v>2028.8819487193043</v>
      </c>
      <c r="ELO38" s="71">
        <v>2144.3145912354307</v>
      </c>
      <c r="ELP38" s="71">
        <v>2266.3147400407561</v>
      </c>
      <c r="ELQ38" s="71">
        <v>2395.2560514764891</v>
      </c>
      <c r="ELR38" s="71">
        <v>2531.5334409516154</v>
      </c>
      <c r="ELS38" s="71">
        <v>2675.5642924713143</v>
      </c>
      <c r="ELT38" s="71">
        <v>2827.7897369811385</v>
      </c>
      <c r="ELU38" s="71">
        <v>2988.6760034422114</v>
      </c>
      <c r="ELV38" s="71">
        <v>3158.7158467754521</v>
      </c>
      <c r="ELW38" s="71">
        <v>3338.4300570482646</v>
      </c>
      <c r="ELX38" s="71">
        <v>3528.3690545259633</v>
      </c>
      <c r="ELY38" s="71">
        <v>3192.4915124509162</v>
      </c>
      <c r="ELZ38" s="71">
        <v>3229.1904432429228</v>
      </c>
      <c r="EMA38" s="71">
        <v>3266.3112425085096</v>
      </c>
      <c r="EMB38" s="71">
        <v>3303.8587597897522</v>
      </c>
      <c r="EMC38" s="71">
        <v>3341.8379003760983</v>
      </c>
      <c r="EMD38" s="71">
        <v>3380.2536259452017</v>
      </c>
      <c r="EME38" s="79">
        <v>3174.888744124622</v>
      </c>
      <c r="EMF38" s="79">
        <v>2964.3556839257362</v>
      </c>
      <c r="EMG38" s="79">
        <v>2748.5627626390074</v>
      </c>
      <c r="EMH38" s="79">
        <v>2527.4168726416983</v>
      </c>
      <c r="EMI38" s="79">
        <v>2300.8234607533273</v>
      </c>
      <c r="EMJ38" s="79">
        <v>2068.6865073047748</v>
      </c>
      <c r="EMK38" s="79">
        <v>1830.9085049172097</v>
      </c>
      <c r="EML38" s="71">
        <v>1935.077506500201</v>
      </c>
      <c r="EMM38" s="71">
        <v>2045.1731728300406</v>
      </c>
      <c r="EMN38" s="71">
        <v>2161.5326997566235</v>
      </c>
      <c r="EMO38" s="71">
        <v>2284.5124677886788</v>
      </c>
      <c r="EMP38" s="71">
        <v>2414.489133599297</v>
      </c>
      <c r="EMQ38" s="71">
        <v>2551.8607836323463</v>
      </c>
      <c r="EMR38" s="71">
        <v>2697.048153342987</v>
      </c>
      <c r="EMS38" s="71">
        <v>2850.4959158065153</v>
      </c>
      <c r="EMT38" s="71">
        <v>3012.6740436422292</v>
      </c>
      <c r="EMU38" s="71">
        <v>3184.0792484235544</v>
      </c>
      <c r="EMV38" s="71">
        <v>3365.236501982984</v>
      </c>
      <c r="EMW38" s="71">
        <v>3556.7006442712177</v>
      </c>
      <c r="EMX38" s="71">
        <v>3759.0580826949736</v>
      </c>
      <c r="EMY38" s="70">
        <v>0</v>
      </c>
      <c r="EMZ38" s="70">
        <v>0</v>
      </c>
      <c r="ENA38" s="70">
        <v>0</v>
      </c>
      <c r="ENB38" s="70">
        <v>0</v>
      </c>
      <c r="ENC38" s="70">
        <v>0</v>
      </c>
      <c r="END38" s="70">
        <v>0</v>
      </c>
      <c r="ENE38" s="70">
        <v>194.27271061133479</v>
      </c>
      <c r="ENF38" s="70">
        <v>404.00222521213254</v>
      </c>
      <c r="ENG38" s="70">
        <v>630.11087917112673</v>
      </c>
      <c r="ENH38" s="70">
        <v>873.56993000352622</v>
      </c>
      <c r="ENI38" s="70">
        <v>1135.4019900982696</v>
      </c>
      <c r="ENJ38" s="70">
        <v>1416.68357557746</v>
      </c>
      <c r="ENK38" s="70">
        <v>1718.5477766778315</v>
      </c>
      <c r="ENL38" s="70">
        <v>1757.5032991239559</v>
      </c>
      <c r="ENM38" s="70">
        <v>1796.3352244834241</v>
      </c>
      <c r="ENN38" s="70">
        <v>1834.9434343105297</v>
      </c>
      <c r="ENO38" s="70">
        <v>1873.2184108600736</v>
      </c>
      <c r="ENP38" s="70">
        <v>1911.040555003613</v>
      </c>
      <c r="ENQ38" s="70">
        <v>1948.2794594784509</v>
      </c>
      <c r="ENR38" s="70">
        <v>1984.7931346949044</v>
      </c>
      <c r="ENS38" s="70">
        <v>2020.4271841602717</v>
      </c>
      <c r="ENT38" s="70">
        <v>2055.0139264009035</v>
      </c>
      <c r="ENU38" s="70">
        <v>2088.3714600763315</v>
      </c>
      <c r="ENV38" s="70">
        <v>2120.3026687808774</v>
      </c>
      <c r="ENW38" s="70">
        <v>2150.5941618179468</v>
      </c>
      <c r="ENX38" s="70">
        <v>2179.0151470095825</v>
      </c>
      <c r="ENY38" s="70">
        <v>0</v>
      </c>
      <c r="ENZ38" s="70">
        <v>0</v>
      </c>
      <c r="EOA38" s="70">
        <v>0</v>
      </c>
      <c r="EOB38" s="70">
        <v>0</v>
      </c>
      <c r="EOC38" s="70">
        <v>0</v>
      </c>
      <c r="EOD38" s="70">
        <v>0</v>
      </c>
      <c r="EOE38" s="70">
        <v>244.22221108650956</v>
      </c>
      <c r="EOF38" s="70">
        <v>494.05928065428907</v>
      </c>
      <c r="EOG38" s="70">
        <v>749.60802617427453</v>
      </c>
      <c r="EOH38" s="70">
        <v>1010.9667490566799</v>
      </c>
      <c r="EOI38" s="70">
        <v>1278.2352559740702</v>
      </c>
      <c r="EOJ38" s="70">
        <v>1551.5148804785808</v>
      </c>
      <c r="EOK38" s="70">
        <v>1830.9085049172097</v>
      </c>
      <c r="EOL38" s="70">
        <v>1768.8335131359038</v>
      </c>
      <c r="EOM38" s="70">
        <v>1701.3157436115034</v>
      </c>
      <c r="EON38" s="70">
        <v>1628.0235629632989</v>
      </c>
      <c r="EOO38" s="70">
        <v>1548.6062170944915</v>
      </c>
      <c r="EOP38" s="70">
        <v>1462.6927404217131</v>
      </c>
      <c r="EOQ38" s="70">
        <v>1369.890803012107</v>
      </c>
      <c r="EOR38" s="70">
        <v>1269.7854920948553</v>
      </c>
      <c r="EOS38" s="70">
        <v>1161.9380242130233</v>
      </c>
      <c r="EOT38" s="70">
        <v>1045.8843840691266</v>
      </c>
      <c r="EOU38" s="70">
        <v>921.13388589328497</v>
      </c>
      <c r="EOV38" s="70">
        <v>787.1676529255019</v>
      </c>
      <c r="EOW38" s="70">
        <v>643.43701035280401</v>
      </c>
      <c r="EOX38" s="70">
        <v>489.36178677685257</v>
      </c>
      <c r="EOY38" s="70">
        <f t="shared" si="43"/>
        <v>40172.190885934884</v>
      </c>
      <c r="EOZ38" s="70">
        <f t="shared" si="44"/>
        <v>88358.21080916647</v>
      </c>
      <c r="EPA38" s="70">
        <f t="shared" si="45"/>
        <v>3090.1685296872988</v>
      </c>
      <c r="EPB38" s="70">
        <f t="shared" si="46"/>
        <v>3841.6613395289769</v>
      </c>
      <c r="EPC38" s="70">
        <f t="shared" si="47"/>
        <v>46041.063929556614</v>
      </c>
      <c r="EPD38" s="70">
        <f t="shared" si="48"/>
        <v>86417.116901595145</v>
      </c>
      <c r="EPE38" s="70">
        <f t="shared" si="49"/>
        <v>3541.6203022735858</v>
      </c>
      <c r="EPF38" s="70">
        <f t="shared" si="50"/>
        <v>3757.2659522432673</v>
      </c>
      <c r="EPG38" s="70">
        <f t="shared" si="51"/>
        <v>86213.254815491498</v>
      </c>
      <c r="EPH38" s="70">
        <f t="shared" si="6"/>
        <v>174775.32771076163</v>
      </c>
      <c r="EPI38" s="70">
        <f t="shared" si="6"/>
        <v>6631.7888319608846</v>
      </c>
      <c r="EPJ38" s="70">
        <f t="shared" si="6"/>
        <v>7598.9272917722446</v>
      </c>
      <c r="EPK38" s="70">
        <f t="shared" si="52"/>
        <v>28410.819840665292</v>
      </c>
      <c r="EPL38" s="70">
        <f t="shared" si="53"/>
        <v>56265.783655613937</v>
      </c>
      <c r="EPM38" s="70">
        <f t="shared" si="7"/>
        <v>10173.409134234471</v>
      </c>
      <c r="EPN38" s="70">
        <f t="shared" si="7"/>
        <v>11356.193244015512</v>
      </c>
      <c r="EPO38" s="70">
        <f t="shared" si="54"/>
        <v>33783.376201504296</v>
      </c>
      <c r="EPP38" s="70">
        <f t="shared" si="55"/>
        <v>63459.531176689074</v>
      </c>
      <c r="EPQ38" s="70">
        <f t="shared" si="8"/>
        <v>16805.197966195356</v>
      </c>
      <c r="EPR38" s="70">
        <f t="shared" si="8"/>
        <v>18955.120535787755</v>
      </c>
      <c r="EPS38" s="70">
        <f t="shared" si="8"/>
        <v>62194.196042169584</v>
      </c>
      <c r="EPT38" s="70">
        <f t="shared" si="8"/>
        <v>119725.314832303</v>
      </c>
      <c r="EPU38" s="70">
        <f t="shared" si="8"/>
        <v>26978.607100429828</v>
      </c>
      <c r="EPV38" s="70">
        <f t="shared" si="8"/>
        <v>30311.313779803269</v>
      </c>
      <c r="EPW38" s="70">
        <f t="shared" si="56"/>
        <v>11761.371045269592</v>
      </c>
      <c r="EPX38" s="70">
        <f t="shared" si="9"/>
        <v>32092.427153552533</v>
      </c>
      <c r="EPY38" s="70">
        <f t="shared" si="57"/>
        <v>904.72084963612247</v>
      </c>
      <c r="EPZ38" s="70">
        <f t="shared" si="58"/>
        <v>1395.3229197196754</v>
      </c>
      <c r="EQA38" s="70">
        <f t="shared" si="10"/>
        <v>12257.687728052319</v>
      </c>
      <c r="EQB38" s="70">
        <f t="shared" si="10"/>
        <v>22957.585724906072</v>
      </c>
      <c r="EQC38" s="70">
        <f t="shared" si="59"/>
        <v>942.89905600402449</v>
      </c>
      <c r="EQD38" s="70">
        <f t="shared" si="60"/>
        <v>998.15590108287267</v>
      </c>
      <c r="EQE38" s="70">
        <f t="shared" si="11"/>
        <v>24019.058773321914</v>
      </c>
      <c r="EQF38" s="70">
        <f t="shared" si="11"/>
        <v>55050.012878458627</v>
      </c>
      <c r="EQG38" s="70">
        <f t="shared" si="61"/>
        <v>1847.6199056401472</v>
      </c>
      <c r="EQH38" s="70">
        <f t="shared" si="62"/>
        <v>2393.4788208025489</v>
      </c>
      <c r="EQI38" s="25" t="s">
        <v>4324</v>
      </c>
    </row>
    <row r="39" spans="1:3831" s="25" customFormat="1" x14ac:dyDescent="0.25">
      <c r="A39" s="25" t="s">
        <v>4385</v>
      </c>
      <c r="B39" s="26" t="s">
        <v>4386</v>
      </c>
      <c r="C39" s="27">
        <v>1</v>
      </c>
      <c r="D39" s="28">
        <v>2</v>
      </c>
      <c r="E39" s="26" t="s">
        <v>4311</v>
      </c>
      <c r="F39" s="29" t="s">
        <v>4312</v>
      </c>
      <c r="G39" s="30" t="s">
        <v>4331</v>
      </c>
      <c r="H39" s="25" t="s">
        <v>4314</v>
      </c>
      <c r="I39" s="31">
        <v>79279.646999999997</v>
      </c>
      <c r="J39" s="31">
        <v>117994.56400000001</v>
      </c>
      <c r="K39" s="27">
        <v>2026</v>
      </c>
      <c r="L39" s="27">
        <v>2030</v>
      </c>
      <c r="M39" s="25">
        <f t="shared" si="12"/>
        <v>5</v>
      </c>
      <c r="N39" s="32">
        <v>2.6110074664706402</v>
      </c>
      <c r="O39" s="32">
        <v>0.48205043059386199</v>
      </c>
      <c r="P39" s="25">
        <v>0.12308999999999999</v>
      </c>
      <c r="Q39" s="25">
        <v>0.23129999999999998</v>
      </c>
      <c r="R39" s="25">
        <v>0.64561999999999997</v>
      </c>
      <c r="S39" s="25">
        <v>0.12308999999999999</v>
      </c>
      <c r="T39" s="25">
        <v>0.23129999999999998</v>
      </c>
      <c r="U39" s="25">
        <v>0.64561999999999997</v>
      </c>
      <c r="V39" s="25">
        <v>6.6</v>
      </c>
      <c r="W39" s="25">
        <v>6.9</v>
      </c>
      <c r="X39" s="33">
        <v>14439694</v>
      </c>
      <c r="Y39" s="33">
        <v>14439694</v>
      </c>
      <c r="Z39" s="33">
        <v>10037469.419635726</v>
      </c>
      <c r="AA39" s="33">
        <v>19705248.263186455</v>
      </c>
      <c r="AB39" s="34">
        <v>0.71</v>
      </c>
      <c r="AC39" s="34">
        <v>0.28999999999999998</v>
      </c>
      <c r="AD39" s="33">
        <f t="shared" si="13"/>
        <v>15324750.243386529</v>
      </c>
      <c r="AE39" s="33">
        <v>10252182.74</v>
      </c>
      <c r="AF39" s="35">
        <v>10519867.996817615</v>
      </c>
      <c r="AG39" s="35">
        <v>10794542.535677379</v>
      </c>
      <c r="AH39" s="35">
        <v>11076388.847255265</v>
      </c>
      <c r="AI39" s="35">
        <v>11365594.187072422</v>
      </c>
      <c r="AJ39" s="35">
        <v>11662350.699905638</v>
      </c>
      <c r="AK39" s="35">
        <v>11966855.547446165</v>
      </c>
      <c r="AL39" s="35">
        <v>12279311.039291741</v>
      </c>
      <c r="AM39" s="35">
        <v>12599924.767358804</v>
      </c>
      <c r="AN39" s="35">
        <v>12928909.743804228</v>
      </c>
      <c r="AO39" s="35">
        <v>13266484.542548208</v>
      </c>
      <c r="AP39" s="35">
        <v>13612873.444492316</v>
      </c>
      <c r="AQ39" s="35">
        <v>13968306.58652921</v>
      </c>
      <c r="AR39" s="35">
        <v>14333020.114442999</v>
      </c>
      <c r="AS39" s="35">
        <v>14707256.339801846</v>
      </c>
      <c r="AT39" s="35">
        <v>15091263.900947051</v>
      </c>
      <c r="AU39" s="35">
        <v>15485297.928185569</v>
      </c>
      <c r="AV39" s="35">
        <v>15889620.213295719</v>
      </c>
      <c r="AW39" s="35">
        <v>16304499.3834587</v>
      </c>
      <c r="AX39" s="35">
        <v>16730211.079731468</v>
      </c>
      <c r="AY39" s="35">
        <v>17167038.140179556</v>
      </c>
      <c r="AZ39" s="35">
        <v>17615270.787791509</v>
      </c>
      <c r="BA39" s="35">
        <v>18075206.823299769</v>
      </c>
      <c r="BB39" s="35">
        <v>18547151.823036138</v>
      </c>
      <c r="BC39" s="35">
        <v>19031419.341953259</v>
      </c>
      <c r="BD39" s="35">
        <v>19528331.121946998</v>
      </c>
      <c r="BE39" s="33">
        <v>4187511.26</v>
      </c>
      <c r="BF39" s="35">
        <v>4207697.1760599958</v>
      </c>
      <c r="BG39" s="35">
        <v>4227980.3984152786</v>
      </c>
      <c r="BH39" s="35">
        <v>4248361.3961312631</v>
      </c>
      <c r="BI39" s="35">
        <v>4268840.6405344969</v>
      </c>
      <c r="BJ39" s="35">
        <v>4289418.6052235588</v>
      </c>
      <c r="BK39" s="35">
        <v>4310095.7660800125</v>
      </c>
      <c r="BL39" s="35">
        <v>4330872.6012794087</v>
      </c>
      <c r="BM39" s="35">
        <v>4351749.5913023474</v>
      </c>
      <c r="BN39" s="35">
        <v>4372727.2189455871</v>
      </c>
      <c r="BO39" s="35">
        <v>4393805.9693332091</v>
      </c>
      <c r="BP39" s="35">
        <v>4414986.3299278384</v>
      </c>
      <c r="BQ39" s="35">
        <v>4436268.7905419152</v>
      </c>
      <c r="BR39" s="35">
        <v>4457653.8433490237</v>
      </c>
      <c r="BS39" s="35">
        <v>4479141.9828952719</v>
      </c>
      <c r="BT39" s="35">
        <v>4500733.7061107289</v>
      </c>
      <c r="BU39" s="35">
        <v>4522429.512320919</v>
      </c>
      <c r="BV39" s="35">
        <v>4544229.9032583656</v>
      </c>
      <c r="BW39" s="35">
        <v>4566135.3830741979</v>
      </c>
      <c r="BX39" s="35">
        <v>4588146.4583498053</v>
      </c>
      <c r="BY39" s="35">
        <v>4610263.6381085571</v>
      </c>
      <c r="BZ39" s="35">
        <v>4632487.4338275716</v>
      </c>
      <c r="CA39" s="35">
        <v>4654818.359449544</v>
      </c>
      <c r="CB39" s="35">
        <v>4677256.9313946329</v>
      </c>
      <c r="CC39" s="35">
        <v>4699803.6685724016</v>
      </c>
      <c r="CD39" s="35">
        <v>4722459.0923938211</v>
      </c>
      <c r="CE39" s="25">
        <v>0.5</v>
      </c>
      <c r="CF39" s="25">
        <v>0.8</v>
      </c>
      <c r="CG39" s="25">
        <v>0.92</v>
      </c>
      <c r="CH39" s="25">
        <v>0.41</v>
      </c>
      <c r="CI39" s="37">
        <v>0.84000000000000008</v>
      </c>
      <c r="CJ39" s="25">
        <v>0.84000000000000008</v>
      </c>
      <c r="CK39" s="25">
        <v>0.84000000000000008</v>
      </c>
      <c r="CL39" s="25">
        <v>0.84000000000000008</v>
      </c>
      <c r="CM39" s="25">
        <v>0.84000000000000008</v>
      </c>
      <c r="CN39" s="25">
        <v>0.84000000000000008</v>
      </c>
      <c r="CO39" s="25">
        <v>0.84000000000000008</v>
      </c>
      <c r="CP39" s="25">
        <v>0.84000000000000008</v>
      </c>
      <c r="CQ39" s="25">
        <v>0.84000000000000008</v>
      </c>
      <c r="CR39" s="25">
        <v>0.84000000000000008</v>
      </c>
      <c r="CS39" s="25">
        <v>0.84000000000000008</v>
      </c>
      <c r="CT39" s="38">
        <v>0.84000000000000008</v>
      </c>
      <c r="CU39" s="25">
        <v>0.84000000000000008</v>
      </c>
      <c r="CV39" s="25">
        <v>0.84000000000000008</v>
      </c>
      <c r="CW39" s="25">
        <v>0.84000000000000008</v>
      </c>
      <c r="CX39" s="38">
        <v>0.84000000000000008</v>
      </c>
      <c r="CY39" s="25">
        <v>0.84000000000000008</v>
      </c>
      <c r="CZ39" s="25">
        <v>0.84000000000000008</v>
      </c>
      <c r="DA39" s="25">
        <v>0.84000000000000008</v>
      </c>
      <c r="DB39" s="25">
        <v>0.84000000000000008</v>
      </c>
      <c r="DC39" s="25">
        <v>0.84000000000000008</v>
      </c>
      <c r="DD39" s="25">
        <v>0.84000000000000008</v>
      </c>
      <c r="DE39" s="25">
        <v>0.84000000000000008</v>
      </c>
      <c r="DF39" s="25">
        <v>0.84000000000000008</v>
      </c>
      <c r="DG39" s="25">
        <v>0.84000000000000008</v>
      </c>
      <c r="DH39" s="25">
        <v>0.84000000000000008</v>
      </c>
      <c r="DI39" s="25">
        <v>0.5</v>
      </c>
      <c r="DJ39" s="25">
        <v>0.8</v>
      </c>
      <c r="DK39" s="25">
        <v>0.87</v>
      </c>
      <c r="DL39" s="25">
        <v>0.32</v>
      </c>
      <c r="DM39" s="37">
        <v>0.74</v>
      </c>
      <c r="DN39" s="25">
        <v>0.74</v>
      </c>
      <c r="DO39" s="25">
        <v>0.74</v>
      </c>
      <c r="DP39" s="25">
        <v>0.74</v>
      </c>
      <c r="DQ39" s="25">
        <v>0.74</v>
      </c>
      <c r="DR39" s="25">
        <v>0.74</v>
      </c>
      <c r="DS39" s="25">
        <v>0.74</v>
      </c>
      <c r="DT39" s="25">
        <v>0.74</v>
      </c>
      <c r="DU39" s="25">
        <v>0.74</v>
      </c>
      <c r="DV39" s="25">
        <v>0.74</v>
      </c>
      <c r="DW39" s="25">
        <v>0.74</v>
      </c>
      <c r="DX39" s="38">
        <v>0.752</v>
      </c>
      <c r="DY39" s="25">
        <v>0.76400000000000001</v>
      </c>
      <c r="DZ39" s="25">
        <v>0.77600000000000002</v>
      </c>
      <c r="EA39" s="25">
        <v>0.78800000000000003</v>
      </c>
      <c r="EB39" s="38">
        <v>0.8</v>
      </c>
      <c r="EC39" s="25">
        <v>0.8</v>
      </c>
      <c r="ED39" s="25">
        <v>0.8</v>
      </c>
      <c r="EE39" s="25">
        <v>0.8</v>
      </c>
      <c r="EF39" s="25">
        <v>0.8</v>
      </c>
      <c r="EG39" s="25">
        <v>0.8</v>
      </c>
      <c r="EH39" s="25">
        <v>0.8</v>
      </c>
      <c r="EI39" s="25">
        <v>0.8</v>
      </c>
      <c r="EJ39" s="25">
        <v>0.8</v>
      </c>
      <c r="EK39" s="25">
        <v>0.8</v>
      </c>
      <c r="EL39" s="25">
        <v>0.8</v>
      </c>
      <c r="EM39" s="25">
        <v>0.5</v>
      </c>
      <c r="EN39" s="25">
        <v>0.8</v>
      </c>
      <c r="EO39" s="25">
        <v>0.74</v>
      </c>
      <c r="EP39" s="25">
        <v>1</v>
      </c>
      <c r="EQ39" s="37">
        <v>0.48</v>
      </c>
      <c r="ER39" s="25">
        <v>0.48</v>
      </c>
      <c r="ES39" s="25">
        <v>0.48</v>
      </c>
      <c r="ET39" s="25">
        <v>0.48</v>
      </c>
      <c r="EU39" s="25">
        <v>0.48</v>
      </c>
      <c r="EV39" s="25">
        <v>0.48</v>
      </c>
      <c r="EW39" s="25">
        <v>0.48</v>
      </c>
      <c r="EX39" s="25">
        <v>0.48</v>
      </c>
      <c r="EY39" s="25">
        <v>0.48</v>
      </c>
      <c r="EZ39" s="25">
        <v>0.48</v>
      </c>
      <c r="FA39" s="25">
        <v>0.48</v>
      </c>
      <c r="FB39" s="38">
        <v>0.54400000000000004</v>
      </c>
      <c r="FC39" s="25">
        <v>0.6080000000000001</v>
      </c>
      <c r="FD39" s="25">
        <v>0.67200000000000015</v>
      </c>
      <c r="FE39" s="25">
        <v>0.73600000000000021</v>
      </c>
      <c r="FF39" s="38">
        <v>0.8</v>
      </c>
      <c r="FG39" s="25">
        <v>0.8</v>
      </c>
      <c r="FH39" s="25">
        <v>0.8</v>
      </c>
      <c r="FI39" s="25">
        <v>0.8</v>
      </c>
      <c r="FJ39" s="25">
        <v>0.8</v>
      </c>
      <c r="FK39" s="25">
        <v>0.8</v>
      </c>
      <c r="FL39" s="25">
        <v>0.8</v>
      </c>
      <c r="FM39" s="25">
        <v>0.8</v>
      </c>
      <c r="FN39" s="25">
        <v>0.8</v>
      </c>
      <c r="FO39" s="25">
        <v>0.8</v>
      </c>
      <c r="FP39" s="25">
        <v>0.8</v>
      </c>
      <c r="FQ39" s="25">
        <v>0.5</v>
      </c>
      <c r="FR39" s="25">
        <v>0.8</v>
      </c>
      <c r="FS39" s="25">
        <v>0.48</v>
      </c>
      <c r="FT39" s="25">
        <v>1</v>
      </c>
      <c r="FU39" s="25">
        <v>0.24</v>
      </c>
      <c r="FV39" s="25">
        <v>0.24</v>
      </c>
      <c r="FW39" s="25">
        <v>0.24</v>
      </c>
      <c r="FX39" s="25">
        <v>0.24</v>
      </c>
      <c r="FY39" s="25">
        <v>0.24</v>
      </c>
      <c r="FZ39" s="25">
        <v>0.24</v>
      </c>
      <c r="GA39" s="25">
        <v>0.24</v>
      </c>
      <c r="GB39" s="25">
        <v>0.24</v>
      </c>
      <c r="GC39" s="25">
        <v>0.24</v>
      </c>
      <c r="GD39" s="25">
        <v>0.24</v>
      </c>
      <c r="GE39" s="25">
        <v>0.24</v>
      </c>
      <c r="GF39" s="38">
        <v>0.35199999999999998</v>
      </c>
      <c r="GG39" s="25">
        <v>0.46399999999999997</v>
      </c>
      <c r="GH39" s="25">
        <v>0.57599999999999996</v>
      </c>
      <c r="GI39" s="25">
        <v>0.68799999999999994</v>
      </c>
      <c r="GJ39" s="38">
        <v>0.8</v>
      </c>
      <c r="GK39" s="25">
        <v>0.8</v>
      </c>
      <c r="GL39" s="25">
        <v>0.8</v>
      </c>
      <c r="GM39" s="25">
        <v>0.8</v>
      </c>
      <c r="GN39" s="25">
        <v>0.8</v>
      </c>
      <c r="GO39" s="25">
        <v>0.8</v>
      </c>
      <c r="GP39" s="25">
        <v>0.8</v>
      </c>
      <c r="GQ39" s="25">
        <v>0.8</v>
      </c>
      <c r="GR39" s="25">
        <v>0.8</v>
      </c>
      <c r="GS39" s="25">
        <v>0.8</v>
      </c>
      <c r="GT39" s="25">
        <v>0.8</v>
      </c>
      <c r="GU39" s="25">
        <v>0.5</v>
      </c>
      <c r="GV39" s="25">
        <v>0.8</v>
      </c>
      <c r="GW39" s="25">
        <v>0.83</v>
      </c>
      <c r="GX39" s="25">
        <v>1</v>
      </c>
      <c r="GY39" s="37">
        <v>0.65999999999999992</v>
      </c>
      <c r="GZ39" s="25">
        <v>0.65999999999999992</v>
      </c>
      <c r="HA39" s="25">
        <v>0.65999999999999992</v>
      </c>
      <c r="HB39" s="25">
        <v>0.65999999999999992</v>
      </c>
      <c r="HC39" s="25">
        <v>0.65999999999999992</v>
      </c>
      <c r="HD39" s="25">
        <v>0.65999999999999992</v>
      </c>
      <c r="HE39" s="25">
        <v>0.65999999999999992</v>
      </c>
      <c r="HF39" s="25">
        <v>0.65999999999999992</v>
      </c>
      <c r="HG39" s="25">
        <v>0.65999999999999992</v>
      </c>
      <c r="HH39" s="25">
        <v>0.65999999999999992</v>
      </c>
      <c r="HI39" s="25">
        <v>0.65999999999999992</v>
      </c>
      <c r="HJ39" s="38">
        <v>0.68799999999999994</v>
      </c>
      <c r="HK39" s="25">
        <v>0.71599999999999997</v>
      </c>
      <c r="HL39" s="25">
        <v>0.74399999999999999</v>
      </c>
      <c r="HM39" s="25">
        <v>0.77200000000000002</v>
      </c>
      <c r="HN39" s="38">
        <v>0.8</v>
      </c>
      <c r="HO39" s="25">
        <v>0.8</v>
      </c>
      <c r="HP39" s="25">
        <v>0.8</v>
      </c>
      <c r="HQ39" s="25">
        <v>0.8</v>
      </c>
      <c r="HR39" s="25">
        <v>0.8</v>
      </c>
      <c r="HS39" s="25">
        <v>0.8</v>
      </c>
      <c r="HT39" s="25">
        <v>0.8</v>
      </c>
      <c r="HU39" s="25">
        <v>0.8</v>
      </c>
      <c r="HV39" s="25">
        <v>0.8</v>
      </c>
      <c r="HW39" s="25">
        <v>0.8</v>
      </c>
      <c r="HX39" s="25">
        <v>0.8</v>
      </c>
      <c r="HY39" s="25">
        <v>0.5</v>
      </c>
      <c r="HZ39" s="25">
        <v>0.8</v>
      </c>
      <c r="IA39" s="25">
        <v>0.46</v>
      </c>
      <c r="IB39" s="25">
        <v>1</v>
      </c>
      <c r="IC39" s="25">
        <v>0.23</v>
      </c>
      <c r="ID39" s="25">
        <v>0.23</v>
      </c>
      <c r="IE39" s="25">
        <v>0.23</v>
      </c>
      <c r="IF39" s="25">
        <v>0.23</v>
      </c>
      <c r="IG39" s="25">
        <v>0.23</v>
      </c>
      <c r="IH39" s="25">
        <v>0.23</v>
      </c>
      <c r="II39" s="25">
        <v>0.23</v>
      </c>
      <c r="IJ39" s="25">
        <v>0.23</v>
      </c>
      <c r="IK39" s="25">
        <v>0.23</v>
      </c>
      <c r="IL39" s="25">
        <v>0.23</v>
      </c>
      <c r="IM39" s="25">
        <v>0.23</v>
      </c>
      <c r="IN39" s="38">
        <v>0.34400000000000003</v>
      </c>
      <c r="IO39" s="25">
        <v>0.45800000000000007</v>
      </c>
      <c r="IP39" s="25">
        <v>0.57200000000000006</v>
      </c>
      <c r="IQ39" s="25">
        <v>0.68600000000000005</v>
      </c>
      <c r="IR39" s="38">
        <v>0.8</v>
      </c>
      <c r="IS39" s="25">
        <v>0.8</v>
      </c>
      <c r="IT39" s="25">
        <v>0.8</v>
      </c>
      <c r="IU39" s="25">
        <v>0.8</v>
      </c>
      <c r="IV39" s="25">
        <v>0.8</v>
      </c>
      <c r="IW39" s="25">
        <v>0.8</v>
      </c>
      <c r="IX39" s="25">
        <v>0.8</v>
      </c>
      <c r="IY39" s="25">
        <v>0.8</v>
      </c>
      <c r="IZ39" s="25">
        <v>0.8</v>
      </c>
      <c r="JA39" s="25">
        <v>0.8</v>
      </c>
      <c r="JB39" s="25">
        <v>0.8</v>
      </c>
      <c r="JC39" s="39" t="s">
        <v>4315</v>
      </c>
      <c r="JD39" s="75">
        <v>2</v>
      </c>
      <c r="JE39" s="41">
        <v>0.85</v>
      </c>
      <c r="JF39" s="41">
        <v>3</v>
      </c>
      <c r="JR39" s="38">
        <v>0.28333333333333333</v>
      </c>
      <c r="JS39" s="38">
        <v>0.28333333333333333</v>
      </c>
      <c r="JT39" s="38">
        <v>0.28333333333333333</v>
      </c>
      <c r="JU39" s="38">
        <v>0.28333333333333333</v>
      </c>
      <c r="JV39" s="38">
        <v>0.28333333333333333</v>
      </c>
      <c r="JW39" s="38">
        <v>0.28333333333333333</v>
      </c>
      <c r="KR39" s="38">
        <v>0.28333333333333333</v>
      </c>
      <c r="KS39" s="38">
        <v>0.28333333333333333</v>
      </c>
      <c r="KT39" s="38">
        <v>0.28333333333333333</v>
      </c>
      <c r="KU39" s="38">
        <v>0.28333333333333333</v>
      </c>
      <c r="KV39" s="38">
        <v>0.28333333333333333</v>
      </c>
      <c r="KW39" s="38">
        <v>0.28333333333333333</v>
      </c>
      <c r="LR39" s="38">
        <v>0.28333333333333333</v>
      </c>
      <c r="LS39" s="38">
        <v>0.28333333333333333</v>
      </c>
      <c r="LT39" s="38">
        <v>0.28333333333333333</v>
      </c>
      <c r="LU39" s="38">
        <v>0.28333333333333333</v>
      </c>
      <c r="LV39" s="38">
        <v>0.28333333333333333</v>
      </c>
      <c r="LW39" s="38">
        <v>0.28333333333333333</v>
      </c>
      <c r="LX39" s="38">
        <v>0.28333333333333333</v>
      </c>
      <c r="LY39" s="38">
        <v>0.28333333333333333</v>
      </c>
      <c r="LZ39" s="38">
        <v>0.28333333333333333</v>
      </c>
      <c r="MA39" s="38">
        <v>0.28333333333333333</v>
      </c>
      <c r="MB39" s="38">
        <v>0.28333333333333333</v>
      </c>
      <c r="MC39" s="38">
        <v>0.28333333333333333</v>
      </c>
      <c r="MD39" s="38">
        <v>0.28333333333333333</v>
      </c>
      <c r="ME39" s="38">
        <v>0.28333333333333333</v>
      </c>
      <c r="MF39" s="38">
        <v>0.28333333333333333</v>
      </c>
      <c r="MR39" s="38">
        <v>0.28333333333333333</v>
      </c>
      <c r="MS39" s="38">
        <v>0.28333333333333333</v>
      </c>
      <c r="MT39" s="38">
        <v>0.28333333333333333</v>
      </c>
      <c r="MU39" s="38">
        <v>0.28333333333333333</v>
      </c>
      <c r="MV39" s="38">
        <v>0.28333333333333333</v>
      </c>
      <c r="MW39" s="38">
        <v>0.28333333333333333</v>
      </c>
      <c r="MX39" s="38">
        <v>0.28333333333333333</v>
      </c>
      <c r="MY39" s="38">
        <v>0.28333333333333333</v>
      </c>
      <c r="MZ39" s="38">
        <v>0.28333333333333333</v>
      </c>
      <c r="NA39" s="38">
        <v>0.28333333333333333</v>
      </c>
      <c r="NB39" s="38">
        <v>0.28333333333333333</v>
      </c>
      <c r="NC39" s="38">
        <v>0.28333333333333333</v>
      </c>
      <c r="ND39" s="38">
        <v>0.28333333333333333</v>
      </c>
      <c r="NE39" s="38">
        <v>0.28333333333333333</v>
      </c>
      <c r="NF39" s="38">
        <v>0.28333333333333333</v>
      </c>
      <c r="NG39" s="35">
        <v>0</v>
      </c>
      <c r="NH39" s="35">
        <v>0</v>
      </c>
      <c r="NI39" s="35">
        <v>0</v>
      </c>
      <c r="NJ39" s="35">
        <v>0</v>
      </c>
      <c r="NK39" s="35">
        <v>0</v>
      </c>
      <c r="NL39" s="35">
        <v>0</v>
      </c>
      <c r="NM39" s="35">
        <v>0</v>
      </c>
      <c r="NN39" s="35">
        <v>0</v>
      </c>
      <c r="NO39" s="35">
        <v>0</v>
      </c>
      <c r="NP39" s="35">
        <v>0</v>
      </c>
      <c r="NQ39" s="35">
        <v>0</v>
      </c>
      <c r="NR39" s="42">
        <v>731290.04151470098</v>
      </c>
      <c r="NS39" s="42">
        <v>731290.04151470098</v>
      </c>
      <c r="NT39" s="42">
        <v>731290.04151470098</v>
      </c>
      <c r="NU39" s="42">
        <v>731290.04151470098</v>
      </c>
      <c r="NV39" s="42">
        <v>731290.04151470098</v>
      </c>
      <c r="NW39" s="35">
        <v>394034.027238518</v>
      </c>
      <c r="NX39" s="35">
        <v>404322.28511014953</v>
      </c>
      <c r="NY39" s="35">
        <v>414879.17016298138</v>
      </c>
      <c r="NZ39" s="35">
        <v>425711.69627276808</v>
      </c>
      <c r="OA39" s="35">
        <v>436827.06044808775</v>
      </c>
      <c r="OB39" s="35">
        <v>448232.64761195332</v>
      </c>
      <c r="OC39" s="35">
        <v>459936.03550826013</v>
      </c>
      <c r="OD39" s="35">
        <v>471944.99973636866</v>
      </c>
      <c r="OE39" s="35">
        <v>484267.51891712099</v>
      </c>
      <c r="OF39" s="35">
        <v>496911.77999373898</v>
      </c>
      <c r="OG39" s="35">
        <v>0</v>
      </c>
      <c r="OH39" s="35">
        <v>0</v>
      </c>
      <c r="OI39" s="35">
        <v>0</v>
      </c>
      <c r="OJ39" s="35">
        <v>0</v>
      </c>
      <c r="OK39" s="35">
        <v>0</v>
      </c>
      <c r="OL39" s="35">
        <v>0</v>
      </c>
      <c r="OM39" s="35">
        <v>0</v>
      </c>
      <c r="ON39" s="35">
        <v>0</v>
      </c>
      <c r="OO39" s="35">
        <v>0</v>
      </c>
      <c r="OP39" s="35">
        <v>0</v>
      </c>
      <c r="OQ39" s="35">
        <v>0</v>
      </c>
      <c r="OR39" s="42">
        <v>236132.7972009989</v>
      </c>
      <c r="OS39" s="42">
        <v>236132.7972009989</v>
      </c>
      <c r="OT39" s="42">
        <v>236132.7972009989</v>
      </c>
      <c r="OU39" s="42">
        <v>236132.7972009989</v>
      </c>
      <c r="OV39" s="42">
        <v>236132.7972009989</v>
      </c>
      <c r="OW39" s="35">
        <v>21695.806210190058</v>
      </c>
      <c r="OX39" s="35">
        <v>21800.390937446617</v>
      </c>
      <c r="OY39" s="35">
        <v>21905.479815832339</v>
      </c>
      <c r="OZ39" s="35">
        <v>22011.075275607407</v>
      </c>
      <c r="PA39" s="35">
        <v>22117.179758751765</v>
      </c>
      <c r="PB39" s="35">
        <v>22223.795719014481</v>
      </c>
      <c r="PC39" s="35">
        <v>22330.925621972419</v>
      </c>
      <c r="PD39" s="35">
        <v>22438.571945088916</v>
      </c>
      <c r="PE39" s="35">
        <v>22546.737177768722</v>
      </c>
      <c r="PF39" s="35">
        <v>22655.423821419477</v>
      </c>
      <c r="PG39" s="35">
        <v>0</v>
      </c>
      <c r="PH39" s="35">
        <v>0</v>
      </c>
      <c r="PI39" s="35">
        <v>0</v>
      </c>
      <c r="PJ39" s="35">
        <v>0</v>
      </c>
      <c r="PK39" s="35">
        <v>0</v>
      </c>
      <c r="PL39" s="35">
        <v>0</v>
      </c>
      <c r="PM39" s="35">
        <v>0</v>
      </c>
      <c r="PN39" s="35">
        <v>0</v>
      </c>
      <c r="PO39" s="35">
        <v>0</v>
      </c>
      <c r="PP39" s="35">
        <v>0</v>
      </c>
      <c r="PQ39" s="35">
        <v>0</v>
      </c>
      <c r="PR39" s="42">
        <v>1537172.1494286461</v>
      </c>
      <c r="PS39" s="42">
        <v>1537172.1494286461</v>
      </c>
      <c r="PT39" s="42">
        <v>1537172.1494286461</v>
      </c>
      <c r="PU39" s="42">
        <v>1537172.1494286461</v>
      </c>
      <c r="PV39" s="42">
        <v>1537172.1494286461</v>
      </c>
      <c r="PW39" s="35">
        <v>394034.027238518</v>
      </c>
      <c r="PX39" s="35">
        <v>404322.28511014953</v>
      </c>
      <c r="PY39" s="35">
        <v>414879.17016298138</v>
      </c>
      <c r="PZ39" s="35">
        <v>425711.69627276808</v>
      </c>
      <c r="QA39" s="35">
        <v>436827.06044808775</v>
      </c>
      <c r="QB39" s="35">
        <v>448232.64761195332</v>
      </c>
      <c r="QC39" s="35">
        <v>459936.03550826013</v>
      </c>
      <c r="QD39" s="35">
        <v>471944.99973636866</v>
      </c>
      <c r="QE39" s="35">
        <v>484267.51891712099</v>
      </c>
      <c r="QF39" s="35">
        <v>496911.77999373898</v>
      </c>
      <c r="QG39" s="35">
        <v>0</v>
      </c>
      <c r="QH39" s="35">
        <v>0</v>
      </c>
      <c r="QI39" s="35">
        <v>0</v>
      </c>
      <c r="QJ39" s="35">
        <v>0</v>
      </c>
      <c r="QK39" s="35">
        <v>0</v>
      </c>
      <c r="QL39" s="35">
        <v>0</v>
      </c>
      <c r="QM39" s="35">
        <v>0</v>
      </c>
      <c r="QN39" s="35">
        <v>0</v>
      </c>
      <c r="QO39" s="35">
        <v>0</v>
      </c>
      <c r="QP39" s="35">
        <v>0</v>
      </c>
      <c r="QQ39" s="35">
        <v>0</v>
      </c>
      <c r="QR39" s="42">
        <v>419796.22852599696</v>
      </c>
      <c r="QS39" s="42">
        <v>419796.22852599696</v>
      </c>
      <c r="QT39" s="42">
        <v>419796.22852599696</v>
      </c>
      <c r="QU39" s="42">
        <v>419796.22852599696</v>
      </c>
      <c r="QV39" s="42">
        <v>419796.22852599696</v>
      </c>
      <c r="QW39" s="35">
        <v>21695.806210190058</v>
      </c>
      <c r="QX39" s="35">
        <v>21800.390937446617</v>
      </c>
      <c r="QY39" s="35">
        <v>21905.479815832339</v>
      </c>
      <c r="QZ39" s="35">
        <v>22011.075275607407</v>
      </c>
      <c r="RA39" s="35">
        <v>22117.179758751765</v>
      </c>
      <c r="RB39" s="35">
        <v>22223.795719014481</v>
      </c>
      <c r="RC39" s="35">
        <v>22330.925621972419</v>
      </c>
      <c r="RD39" s="35">
        <v>22438.571945088916</v>
      </c>
      <c r="RE39" s="35">
        <v>22546.737177768722</v>
      </c>
      <c r="RF39" s="35">
        <v>22655.423821419477</v>
      </c>
      <c r="RG39" s="35">
        <v>0</v>
      </c>
      <c r="RH39" s="35">
        <v>0</v>
      </c>
      <c r="RI39" s="35">
        <v>0</v>
      </c>
      <c r="RJ39" s="35">
        <v>0</v>
      </c>
      <c r="RK39" s="35">
        <v>0</v>
      </c>
      <c r="RL39" s="35">
        <v>0</v>
      </c>
      <c r="RM39" s="35">
        <v>0</v>
      </c>
      <c r="RN39" s="35">
        <v>0</v>
      </c>
      <c r="RO39" s="35">
        <v>0</v>
      </c>
      <c r="RP39" s="35">
        <v>0</v>
      </c>
      <c r="RQ39" s="35">
        <v>0</v>
      </c>
      <c r="RR39" s="42">
        <v>1145121.3942272677</v>
      </c>
      <c r="RS39" s="42">
        <v>1145121.3942272677</v>
      </c>
      <c r="RT39" s="42">
        <v>1145121.3942272677</v>
      </c>
      <c r="RU39" s="42">
        <v>1145121.3942272677</v>
      </c>
      <c r="RV39" s="42">
        <v>1145121.3942272677</v>
      </c>
      <c r="RW39" s="35">
        <v>394034.027238518</v>
      </c>
      <c r="RX39" s="35">
        <v>404322.28511014953</v>
      </c>
      <c r="RY39" s="35">
        <v>414879.17016298138</v>
      </c>
      <c r="RZ39" s="35">
        <v>425711.69627276808</v>
      </c>
      <c r="SA39" s="35">
        <v>436827.06044808775</v>
      </c>
      <c r="SB39" s="35">
        <v>448232.64761195332</v>
      </c>
      <c r="SC39" s="35">
        <v>459936.03550826013</v>
      </c>
      <c r="SD39" s="35">
        <v>471944.99973636866</v>
      </c>
      <c r="SE39" s="35">
        <v>484267.51891712099</v>
      </c>
      <c r="SF39" s="35">
        <v>496911.77999373898</v>
      </c>
      <c r="SG39" s="35">
        <v>0</v>
      </c>
      <c r="SH39" s="35">
        <v>0</v>
      </c>
      <c r="SI39" s="35">
        <v>0</v>
      </c>
      <c r="SJ39" s="35">
        <v>0</v>
      </c>
      <c r="SK39" s="35">
        <v>0</v>
      </c>
      <c r="SL39" s="35">
        <v>0</v>
      </c>
      <c r="SM39" s="35">
        <v>0</v>
      </c>
      <c r="SN39" s="35">
        <v>0</v>
      </c>
      <c r="SO39" s="35">
        <v>0</v>
      </c>
      <c r="SP39" s="35">
        <v>0</v>
      </c>
      <c r="SQ39" s="35">
        <v>0</v>
      </c>
      <c r="SR39" s="42">
        <v>596395.68172311049</v>
      </c>
      <c r="SS39" s="42">
        <v>596395.68172311049</v>
      </c>
      <c r="ST39" s="42">
        <v>596395.68172311049</v>
      </c>
      <c r="SU39" s="42">
        <v>596395.68172311049</v>
      </c>
      <c r="SV39" s="42">
        <v>596395.68172311049</v>
      </c>
      <c r="SW39" s="35">
        <v>21695.806210190058</v>
      </c>
      <c r="SX39" s="35">
        <v>21800.390937446617</v>
      </c>
      <c r="SY39" s="35">
        <v>21905.479815832339</v>
      </c>
      <c r="SZ39" s="35">
        <v>22011.075275607407</v>
      </c>
      <c r="TA39" s="35">
        <v>22117.179758751765</v>
      </c>
      <c r="TB39" s="35">
        <v>22223.795719014481</v>
      </c>
      <c r="TC39" s="35">
        <v>22330.925621972419</v>
      </c>
      <c r="TD39" s="35">
        <v>22438.571945088916</v>
      </c>
      <c r="TE39" s="35">
        <v>22546.737177768722</v>
      </c>
      <c r="TF39" s="35">
        <v>22655.423821419477</v>
      </c>
      <c r="TG39" s="43">
        <v>0</v>
      </c>
      <c r="TH39" s="43">
        <v>0</v>
      </c>
      <c r="TI39" s="43">
        <v>0</v>
      </c>
      <c r="TJ39" s="43">
        <v>0</v>
      </c>
      <c r="TK39" s="43">
        <v>0</v>
      </c>
      <c r="TL39" s="43">
        <v>0</v>
      </c>
      <c r="TM39" s="43">
        <v>0</v>
      </c>
      <c r="TN39" s="43">
        <v>0</v>
      </c>
      <c r="TO39" s="43">
        <v>0</v>
      </c>
      <c r="TP39" s="43">
        <v>0</v>
      </c>
      <c r="TQ39" s="43">
        <v>0</v>
      </c>
      <c r="TR39" s="43">
        <v>3856980.8092728229</v>
      </c>
      <c r="TS39" s="43">
        <v>3957686.8661832763</v>
      </c>
      <c r="TT39" s="43">
        <v>4061022.3657588493</v>
      </c>
      <c r="TU39" s="43">
        <v>4167055.9629438561</v>
      </c>
      <c r="TV39" s="43">
        <v>4275858.1052683312</v>
      </c>
      <c r="TW39" s="43">
        <v>4387501.0796525776</v>
      </c>
      <c r="TX39" s="43">
        <v>0</v>
      </c>
      <c r="TY39" s="43">
        <v>0</v>
      </c>
      <c r="TZ39" s="43">
        <v>0</v>
      </c>
      <c r="UA39" s="43">
        <v>0</v>
      </c>
      <c r="UB39" s="43">
        <v>0</v>
      </c>
      <c r="UC39" s="43">
        <v>0</v>
      </c>
      <c r="UD39" s="43">
        <v>0</v>
      </c>
      <c r="UE39" s="43">
        <v>0</v>
      </c>
      <c r="UF39" s="43">
        <v>0</v>
      </c>
      <c r="UG39" s="43">
        <v>0</v>
      </c>
      <c r="UH39" s="43">
        <v>0</v>
      </c>
      <c r="UI39" s="43">
        <v>0</v>
      </c>
      <c r="UJ39" s="43">
        <v>0</v>
      </c>
      <c r="UK39" s="43">
        <v>0</v>
      </c>
      <c r="UL39" s="43">
        <v>0</v>
      </c>
      <c r="UM39" s="43">
        <v>0</v>
      </c>
      <c r="UN39" s="43">
        <v>0</v>
      </c>
      <c r="UO39" s="43">
        <v>0</v>
      </c>
      <c r="UP39" s="43">
        <v>0</v>
      </c>
      <c r="UQ39" s="43">
        <v>0</v>
      </c>
      <c r="UR39" s="43">
        <v>1250912.7934795541</v>
      </c>
      <c r="US39" s="43">
        <v>1256942.8239868761</v>
      </c>
      <c r="UT39" s="43">
        <v>1263001.9222822234</v>
      </c>
      <c r="UU39" s="43">
        <v>1269090.2284869936</v>
      </c>
      <c r="UV39" s="43">
        <v>1275207.8833980397</v>
      </c>
      <c r="UW39" s="43">
        <v>1281355.0284909271</v>
      </c>
      <c r="UX39" s="43">
        <v>0</v>
      </c>
      <c r="UY39" s="43">
        <v>0</v>
      </c>
      <c r="UZ39" s="43">
        <v>0</v>
      </c>
      <c r="VA39" s="43">
        <v>0</v>
      </c>
      <c r="VB39" s="43">
        <v>0</v>
      </c>
      <c r="VC39" s="43">
        <v>0</v>
      </c>
      <c r="VD39" s="43">
        <v>0</v>
      </c>
      <c r="VE39" s="43">
        <v>0</v>
      </c>
      <c r="VF39" s="43">
        <v>0</v>
      </c>
      <c r="VG39" s="35"/>
      <c r="VH39" s="35"/>
      <c r="VI39" s="35"/>
      <c r="VJ39" s="43">
        <v>0</v>
      </c>
      <c r="VK39" s="43">
        <v>0</v>
      </c>
      <c r="VL39" s="43">
        <v>0</v>
      </c>
      <c r="VM39" s="43">
        <v>0</v>
      </c>
      <c r="VN39" s="43">
        <v>0</v>
      </c>
      <c r="VO39" s="43">
        <v>0</v>
      </c>
      <c r="VP39" s="43">
        <v>0</v>
      </c>
      <c r="VQ39" s="43">
        <v>0</v>
      </c>
      <c r="VR39" s="43">
        <v>3856980.8092728229</v>
      </c>
      <c r="VS39" s="43">
        <v>3957686.8661832763</v>
      </c>
      <c r="VT39" s="43">
        <v>4061022.3657588493</v>
      </c>
      <c r="VU39" s="43">
        <v>4167055.9629438561</v>
      </c>
      <c r="VV39" s="43">
        <v>4275858.1052683312</v>
      </c>
      <c r="VW39" s="43">
        <v>4387501.0796525776</v>
      </c>
      <c r="VX39" s="43">
        <v>4502059.0604337873</v>
      </c>
      <c r="VY39" s="43">
        <v>4619608.158646632</v>
      </c>
      <c r="VZ39" s="43">
        <v>4740226.4725905824</v>
      </c>
      <c r="WA39" s="43">
        <v>4863994.1397175407</v>
      </c>
      <c r="WB39" s="43">
        <v>4990993.3898742609</v>
      </c>
      <c r="WC39" s="43">
        <v>5121308.5999349346</v>
      </c>
      <c r="WD39" s="43">
        <v>5255026.3498602388</v>
      </c>
      <c r="WE39" s="43">
        <v>5392235.4802200897</v>
      </c>
      <c r="WF39" s="43">
        <v>5533027.1512183156</v>
      </c>
      <c r="WG39" s="35"/>
      <c r="WH39" s="35"/>
      <c r="WI39" s="35"/>
      <c r="WJ39" s="43">
        <v>0</v>
      </c>
      <c r="WK39" s="43">
        <v>0</v>
      </c>
      <c r="WL39" s="43">
        <v>0</v>
      </c>
      <c r="WM39" s="43">
        <v>0</v>
      </c>
      <c r="WN39" s="43">
        <v>0</v>
      </c>
      <c r="WO39" s="43">
        <v>0</v>
      </c>
      <c r="WP39" s="43">
        <v>0</v>
      </c>
      <c r="WQ39" s="43">
        <v>0</v>
      </c>
      <c r="WR39" s="43">
        <v>1250912.7934795541</v>
      </c>
      <c r="WS39" s="43">
        <v>1256942.8239868761</v>
      </c>
      <c r="WT39" s="43">
        <v>1263001.9222822234</v>
      </c>
      <c r="WU39" s="43">
        <v>1269090.2284869936</v>
      </c>
      <c r="WV39" s="43">
        <v>1275207.8833980397</v>
      </c>
      <c r="WW39" s="43">
        <v>1281355.0284909271</v>
      </c>
      <c r="WX39" s="43">
        <v>1287531.8059232035</v>
      </c>
      <c r="WY39" s="43">
        <v>1293738.3585376893</v>
      </c>
      <c r="WZ39" s="43">
        <v>1299974.8298657781</v>
      </c>
      <c r="XA39" s="43">
        <v>1306241.3641307577</v>
      </c>
      <c r="XB39" s="43">
        <v>1312538.1062511452</v>
      </c>
      <c r="XC39" s="43">
        <v>1318865.2018440375</v>
      </c>
      <c r="XD39" s="43">
        <v>1325222.7972284793</v>
      </c>
      <c r="XE39" s="43">
        <v>1331611.0394288471</v>
      </c>
      <c r="XF39" s="43">
        <v>1338030.0761782492</v>
      </c>
      <c r="XG39" s="44">
        <v>63.569573102789704</v>
      </c>
      <c r="XH39" s="44">
        <v>20</v>
      </c>
      <c r="XI39" s="44">
        <v>0.75757575757575757</v>
      </c>
      <c r="XJ39" s="44">
        <v>5.4008620885626595</v>
      </c>
      <c r="XK39" s="44">
        <v>38.5</v>
      </c>
      <c r="XL39" s="44">
        <v>20</v>
      </c>
      <c r="XM39" s="44">
        <v>0.36231884057971014</v>
      </c>
      <c r="XN39" s="44">
        <v>0.85</v>
      </c>
      <c r="XO39" s="44">
        <v>95</v>
      </c>
      <c r="XP39" s="44">
        <v>20</v>
      </c>
      <c r="XQ39" s="44">
        <v>7.3</v>
      </c>
      <c r="XR39" s="44">
        <v>64.84</v>
      </c>
      <c r="XS39" s="44">
        <v>18</v>
      </c>
      <c r="XT39" s="44">
        <v>7.971651809402279</v>
      </c>
      <c r="XU39" s="44">
        <v>8.9</v>
      </c>
      <c r="XV39" s="44">
        <v>10</v>
      </c>
      <c r="XW39" s="44">
        <v>1.5</v>
      </c>
      <c r="XX39" s="44">
        <v>8.4</v>
      </c>
      <c r="XY39" s="44">
        <v>10</v>
      </c>
      <c r="XZ39" s="44">
        <v>2.8</v>
      </c>
      <c r="YA39" s="44">
        <v>25</v>
      </c>
      <c r="YB39" s="44">
        <v>30</v>
      </c>
      <c r="YC39" s="43">
        <f t="shared" si="68"/>
        <v>1590412.1408587962</v>
      </c>
      <c r="YD39" s="45"/>
      <c r="YE39" s="46">
        <v>1.69</v>
      </c>
      <c r="YF39" s="46">
        <v>1.5649999999999999</v>
      </c>
      <c r="YG39" s="46">
        <v>1.423</v>
      </c>
      <c r="YH39" s="46">
        <v>2</v>
      </c>
      <c r="YI39" s="25">
        <v>0.65</v>
      </c>
      <c r="YJ39" s="25">
        <v>0.65</v>
      </c>
      <c r="YK39" s="47" t="s">
        <v>4316</v>
      </c>
      <c r="YL39" s="48">
        <v>0</v>
      </c>
      <c r="YM39" s="48">
        <v>0</v>
      </c>
      <c r="YN39" s="48">
        <v>0</v>
      </c>
      <c r="YO39" s="48">
        <v>0</v>
      </c>
      <c r="YP39" s="48">
        <v>0</v>
      </c>
      <c r="YQ39" s="48">
        <v>0</v>
      </c>
      <c r="YR39" s="48">
        <v>0</v>
      </c>
      <c r="YS39" s="48">
        <v>0</v>
      </c>
      <c r="YT39" s="48">
        <v>0</v>
      </c>
      <c r="YU39" s="48">
        <v>0</v>
      </c>
      <c r="YV39" s="48">
        <v>0</v>
      </c>
      <c r="YW39" s="48">
        <v>46487795.753410898</v>
      </c>
      <c r="YX39" s="48">
        <v>46487795.753410898</v>
      </c>
      <c r="YY39" s="48">
        <v>46487795.753410898</v>
      </c>
      <c r="YZ39" s="48">
        <v>46487795.753410898</v>
      </c>
      <c r="ZA39" s="48">
        <v>46487795.753410898</v>
      </c>
      <c r="ZB39" s="48">
        <v>25048574.899525598</v>
      </c>
      <c r="ZC39" s="48">
        <v>25702595.06039663</v>
      </c>
      <c r="ZD39" s="48">
        <v>26373691.736500375</v>
      </c>
      <c r="ZE39" s="48">
        <v>27062310.796924338</v>
      </c>
      <c r="ZF39" s="48">
        <v>27768909.752431452</v>
      </c>
      <c r="ZG39" s="48">
        <v>28493958.059425045</v>
      </c>
      <c r="ZH39" s="48">
        <v>29237937.431849625</v>
      </c>
      <c r="ZI39" s="48">
        <v>30001342.161237154</v>
      </c>
      <c r="ZJ39" s="48">
        <v>30784679.445108518</v>
      </c>
      <c r="ZK39" s="48">
        <v>31588469.723949343</v>
      </c>
      <c r="ZL39" s="49">
        <v>0</v>
      </c>
      <c r="ZM39" s="49">
        <v>0</v>
      </c>
      <c r="ZN39" s="49">
        <v>0</v>
      </c>
      <c r="ZO39" s="49">
        <v>0</v>
      </c>
      <c r="ZP39" s="49">
        <v>0</v>
      </c>
      <c r="ZQ39" s="49">
        <v>0</v>
      </c>
      <c r="ZR39" s="49">
        <v>0</v>
      </c>
      <c r="ZS39" s="49">
        <v>0</v>
      </c>
      <c r="ZT39" s="49">
        <v>0</v>
      </c>
      <c r="ZU39" s="49">
        <v>0</v>
      </c>
      <c r="ZV39" s="49">
        <v>0</v>
      </c>
      <c r="ZW39" s="49">
        <v>9091112.6922384575</v>
      </c>
      <c r="ZX39" s="49">
        <v>9091112.6922384575</v>
      </c>
      <c r="ZY39" s="49">
        <v>9091112.6922384575</v>
      </c>
      <c r="ZZ39" s="49">
        <v>9091112.6922384575</v>
      </c>
      <c r="AAA39" s="49">
        <v>9091112.6922384575</v>
      </c>
      <c r="AAB39" s="49">
        <v>835288.53909231722</v>
      </c>
      <c r="AAC39" s="49">
        <v>839315.05109169474</v>
      </c>
      <c r="AAD39" s="49">
        <v>843360.97290954506</v>
      </c>
      <c r="AAE39" s="49">
        <v>847426.39811088517</v>
      </c>
      <c r="AAF39" s="49">
        <v>851511.42071194295</v>
      </c>
      <c r="AAG39" s="49">
        <v>855616.13518205751</v>
      </c>
      <c r="AAH39" s="49">
        <v>859740.63644593814</v>
      </c>
      <c r="AAI39" s="49">
        <v>863885.01988592325</v>
      </c>
      <c r="AAJ39" s="49">
        <v>868049.3813440958</v>
      </c>
      <c r="AAK39" s="49">
        <v>872233.81712464988</v>
      </c>
      <c r="AAL39" s="49">
        <v>0</v>
      </c>
      <c r="AAM39" s="49">
        <v>0</v>
      </c>
      <c r="AAN39" s="49">
        <v>0</v>
      </c>
      <c r="AAO39" s="49">
        <v>0</v>
      </c>
      <c r="AAP39" s="49">
        <v>0</v>
      </c>
      <c r="AAQ39" s="49">
        <v>0</v>
      </c>
      <c r="AAR39" s="49">
        <v>0</v>
      </c>
      <c r="AAS39" s="49">
        <v>0</v>
      </c>
      <c r="AAT39" s="49">
        <v>0</v>
      </c>
      <c r="AAU39" s="49">
        <v>0</v>
      </c>
      <c r="AAV39" s="49">
        <v>0</v>
      </c>
      <c r="AAW39" s="49">
        <v>146031354.19572139</v>
      </c>
      <c r="AAX39" s="49">
        <v>146031354.19572139</v>
      </c>
      <c r="AAY39" s="49">
        <v>146031354.19572139</v>
      </c>
      <c r="AAZ39" s="49">
        <v>146031354.19572139</v>
      </c>
      <c r="ABA39" s="49">
        <v>146031354.19572139</v>
      </c>
      <c r="ABB39" s="49">
        <v>37433232.58765921</v>
      </c>
      <c r="ABC39" s="49">
        <v>38410617.085464209</v>
      </c>
      <c r="ABD39" s="49">
        <v>39413521.165483229</v>
      </c>
      <c r="ABE39" s="49">
        <v>40442611.145912968</v>
      </c>
      <c r="ABF39" s="49">
        <v>41498570.742568336</v>
      </c>
      <c r="ABG39" s="49">
        <v>42582101.523135565</v>
      </c>
      <c r="ABH39" s="49">
        <v>43693923.373284712</v>
      </c>
      <c r="ABI39" s="49">
        <v>44834774.974955022</v>
      </c>
      <c r="ABJ39" s="49">
        <v>46005414.297126494</v>
      </c>
      <c r="ABK39" s="49">
        <v>47206619.099405199</v>
      </c>
      <c r="ABL39" s="50">
        <v>0</v>
      </c>
      <c r="ABM39" s="50">
        <v>0</v>
      </c>
      <c r="ABN39" s="50">
        <v>0</v>
      </c>
      <c r="ABO39" s="50">
        <v>0</v>
      </c>
      <c r="ABP39" s="50">
        <v>0</v>
      </c>
      <c r="ABQ39" s="50">
        <v>0</v>
      </c>
      <c r="ABR39" s="50">
        <v>0</v>
      </c>
      <c r="ABS39" s="50">
        <v>0</v>
      </c>
      <c r="ABT39" s="50">
        <v>0</v>
      </c>
      <c r="ABU39" s="50">
        <v>0</v>
      </c>
      <c r="ABV39" s="50">
        <v>0</v>
      </c>
      <c r="ABW39" s="50">
        <v>27219587.457625646</v>
      </c>
      <c r="ABX39" s="50">
        <v>27219587.457625646</v>
      </c>
      <c r="ABY39" s="50">
        <v>27219587.457625646</v>
      </c>
      <c r="ABZ39" s="50">
        <v>27219587.457625646</v>
      </c>
      <c r="ACA39" s="50">
        <v>27219587.457625646</v>
      </c>
      <c r="ACB39" s="50">
        <v>1406756.0746687234</v>
      </c>
      <c r="ACC39" s="50">
        <v>1413537.3483840388</v>
      </c>
      <c r="ACD39" s="50">
        <v>1420351.3112585689</v>
      </c>
      <c r="ACE39" s="50">
        <v>1427198.1208703844</v>
      </c>
      <c r="ACF39" s="50">
        <v>1434077.9355574646</v>
      </c>
      <c r="ACG39" s="50">
        <v>1440990.914420899</v>
      </c>
      <c r="ACH39" s="50">
        <v>1447937.2173286919</v>
      </c>
      <c r="ACI39" s="50">
        <v>1454917.0049195653</v>
      </c>
      <c r="ACJ39" s="50">
        <v>1461930.4386065239</v>
      </c>
      <c r="ACK39" s="50">
        <v>1468977.680580839</v>
      </c>
      <c r="ACL39" s="49">
        <v>0</v>
      </c>
      <c r="ACM39" s="49">
        <v>0</v>
      </c>
      <c r="ACN39" s="49">
        <v>0</v>
      </c>
      <c r="ACO39" s="49">
        <v>0</v>
      </c>
      <c r="ACP39" s="49">
        <v>0</v>
      </c>
      <c r="ACQ39" s="49">
        <v>0</v>
      </c>
      <c r="ACR39" s="49">
        <v>0</v>
      </c>
      <c r="ACS39" s="49">
        <v>0</v>
      </c>
      <c r="ACT39" s="49">
        <v>0</v>
      </c>
      <c r="ACU39" s="49">
        <v>0</v>
      </c>
      <c r="ACV39" s="49">
        <v>0</v>
      </c>
      <c r="ACW39" s="49">
        <v>10191580.408622682</v>
      </c>
      <c r="ACX39" s="49">
        <v>10191580.408622682</v>
      </c>
      <c r="ACY39" s="49">
        <v>10191580.408622682</v>
      </c>
      <c r="ACZ39" s="49">
        <v>10191580.408622682</v>
      </c>
      <c r="ADA39" s="49">
        <v>10191580.408622682</v>
      </c>
      <c r="ADB39" s="49">
        <v>3506902.8424228104</v>
      </c>
      <c r="ADC39" s="49">
        <v>3598468.3374803308</v>
      </c>
      <c r="ADD39" s="49">
        <v>3692424.6144505343</v>
      </c>
      <c r="ADE39" s="49">
        <v>3788834.096827636</v>
      </c>
      <c r="ADF39" s="49">
        <v>3887760.8379879813</v>
      </c>
      <c r="ADG39" s="49">
        <v>3989270.5637463848</v>
      </c>
      <c r="ADH39" s="49">
        <v>4093430.7160235154</v>
      </c>
      <c r="ADI39" s="49">
        <v>4200310.4976536809</v>
      </c>
      <c r="ADJ39" s="49">
        <v>4309980.9183623772</v>
      </c>
      <c r="ADK39" s="49">
        <v>4422514.8419442773</v>
      </c>
      <c r="ADL39" s="50">
        <v>0</v>
      </c>
      <c r="ADM39" s="50">
        <v>0</v>
      </c>
      <c r="ADN39" s="50">
        <v>0</v>
      </c>
      <c r="ADO39" s="50">
        <v>0</v>
      </c>
      <c r="ADP39" s="50">
        <v>0</v>
      </c>
      <c r="ADQ39" s="50">
        <v>0</v>
      </c>
      <c r="ADR39" s="50">
        <v>0</v>
      </c>
      <c r="ADS39" s="50">
        <v>0</v>
      </c>
      <c r="ADT39" s="50">
        <v>0</v>
      </c>
      <c r="ADU39" s="50">
        <v>0</v>
      </c>
      <c r="ADV39" s="50">
        <v>0</v>
      </c>
      <c r="ADW39" s="50">
        <v>5009723.7264741287</v>
      </c>
      <c r="ADX39" s="50">
        <v>5009723.7264741287</v>
      </c>
      <c r="ADY39" s="50">
        <v>5009723.7264741287</v>
      </c>
      <c r="ADZ39" s="50">
        <v>5009723.7264741287</v>
      </c>
      <c r="AEA39" s="50">
        <v>5009723.7264741287</v>
      </c>
      <c r="AEB39" s="50">
        <v>182244.77216559649</v>
      </c>
      <c r="AEC39" s="50">
        <v>183123.28387455159</v>
      </c>
      <c r="AED39" s="50">
        <v>184006.03045299166</v>
      </c>
      <c r="AEE39" s="50">
        <v>184893.03231510223</v>
      </c>
      <c r="AEF39" s="50">
        <v>185784.30997351484</v>
      </c>
      <c r="AEG39" s="50">
        <v>186679.88403972166</v>
      </c>
      <c r="AEH39" s="50">
        <v>187579.77522456832</v>
      </c>
      <c r="AEI39" s="50">
        <v>188484.00433874689</v>
      </c>
      <c r="AEJ39" s="50">
        <v>189392.59229325727</v>
      </c>
      <c r="AEK39" s="50">
        <v>190305.5600999236</v>
      </c>
      <c r="AEL39" s="48">
        <v>0</v>
      </c>
      <c r="AEM39" s="48">
        <v>0</v>
      </c>
      <c r="AEN39" s="48">
        <v>0</v>
      </c>
      <c r="AEO39" s="48">
        <v>0</v>
      </c>
      <c r="AEP39" s="48">
        <v>0</v>
      </c>
      <c r="AEQ39" s="48">
        <v>0</v>
      </c>
      <c r="AER39" s="48">
        <v>0</v>
      </c>
      <c r="AES39" s="48">
        <v>0</v>
      </c>
      <c r="AET39" s="48">
        <v>0</v>
      </c>
      <c r="AEU39" s="48">
        <v>0</v>
      </c>
      <c r="AEV39" s="48">
        <v>0</v>
      </c>
      <c r="AEW39" s="48">
        <v>7244229.7346470421</v>
      </c>
      <c r="AEX39" s="48">
        <v>7433377.1139069609</v>
      </c>
      <c r="AEY39" s="48">
        <v>7627463.1453619879</v>
      </c>
      <c r="AEZ39" s="48">
        <v>7826616.7775896974</v>
      </c>
      <c r="AFA39" s="48">
        <v>8030970.3260246096</v>
      </c>
      <c r="AFB39" s="48">
        <v>8240659.5608671531</v>
      </c>
      <c r="AFC39" s="48">
        <v>8455823.7972878143</v>
      </c>
      <c r="AFD39" s="48">
        <v>8676605.9879866093</v>
      </c>
      <c r="AFE39" s="48">
        <v>8903152.8181691784</v>
      </c>
      <c r="AFF39" s="48">
        <v>9135614.8030028585</v>
      </c>
      <c r="AFG39" s="48">
        <v>9374146.3876172733</v>
      </c>
      <c r="AFH39" s="48">
        <v>9618906.0497158468</v>
      </c>
      <c r="AFI39" s="48">
        <v>9870056.4048667159</v>
      </c>
      <c r="AFJ39" s="48">
        <v>10127764.314542657</v>
      </c>
      <c r="AFK39" s="48">
        <v>10392200.996981913</v>
      </c>
      <c r="AFL39" s="49">
        <v>0</v>
      </c>
      <c r="AFM39" s="49">
        <v>0</v>
      </c>
      <c r="AFN39" s="49">
        <v>0</v>
      </c>
      <c r="AFO39" s="49">
        <v>0</v>
      </c>
      <c r="AFP39" s="49">
        <v>0</v>
      </c>
      <c r="AFQ39" s="49">
        <v>0</v>
      </c>
      <c r="AFR39" s="49">
        <v>0</v>
      </c>
      <c r="AFS39" s="49">
        <v>0</v>
      </c>
      <c r="AFT39" s="49">
        <v>0</v>
      </c>
      <c r="AFU39" s="49">
        <v>0</v>
      </c>
      <c r="AFV39" s="49">
        <v>0</v>
      </c>
      <c r="AFW39" s="49">
        <v>869163.6421517937</v>
      </c>
      <c r="AFX39" s="49">
        <v>937891.51607114857</v>
      </c>
      <c r="AFY39" s="49">
        <v>1007261.7990317678</v>
      </c>
      <c r="AFZ39" s="49">
        <v>1077279.0874571539</v>
      </c>
      <c r="AGA39" s="49">
        <v>1147948.0071571413</v>
      </c>
      <c r="AGB39" s="49">
        <v>1153481.6954686358</v>
      </c>
      <c r="AGC39" s="49">
        <v>1159042.0589484638</v>
      </c>
      <c r="AGD39" s="49">
        <v>1164629.2261843886</v>
      </c>
      <c r="AGE39" s="49">
        <v>1170243.3263840326</v>
      </c>
      <c r="AGF39" s="49">
        <v>1175884.4893778625</v>
      </c>
      <c r="AGG39" s="49">
        <v>1181552.8456221947</v>
      </c>
      <c r="AGH39" s="49">
        <v>1187248.5262022107</v>
      </c>
      <c r="AGI39" s="49">
        <v>1192971.662834988</v>
      </c>
      <c r="AGJ39" s="49">
        <v>1198722.3878725464</v>
      </c>
      <c r="AGK39" s="49">
        <v>1204500.8343049113</v>
      </c>
      <c r="AGL39" s="49">
        <v>0</v>
      </c>
      <c r="AGM39" s="49">
        <v>0</v>
      </c>
      <c r="AGN39" s="49">
        <v>0</v>
      </c>
      <c r="AGO39" s="49">
        <v>0</v>
      </c>
      <c r="AGP39" s="49">
        <v>0</v>
      </c>
      <c r="AGQ39" s="49">
        <v>0</v>
      </c>
      <c r="AGR39" s="49">
        <v>0</v>
      </c>
      <c r="AGS39" s="49">
        <v>0</v>
      </c>
      <c r="AGT39" s="49">
        <v>0</v>
      </c>
      <c r="AGU39" s="49">
        <v>0</v>
      </c>
      <c r="AGV39" s="49">
        <v>0</v>
      </c>
      <c r="AGW39" s="49">
        <v>6359934.4732668158</v>
      </c>
      <c r="AGX39" s="49">
        <v>13051985.674452905</v>
      </c>
      <c r="AGY39" s="49">
        <v>20089160.992403321</v>
      </c>
      <c r="AGZ39" s="49">
        <v>27484920.647821713</v>
      </c>
      <c r="AHA39" s="49">
        <v>35253192.472612314</v>
      </c>
      <c r="AHB39" s="49">
        <v>36173655.960241497</v>
      </c>
      <c r="AHC39" s="49">
        <v>37118152.818258807</v>
      </c>
      <c r="AHD39" s="49">
        <v>38087310.559759527</v>
      </c>
      <c r="AHE39" s="49">
        <v>39081773.082252711</v>
      </c>
      <c r="AHF39" s="49">
        <v>40102201.095459454</v>
      </c>
      <c r="AHG39" s="49">
        <v>41149272.560280971</v>
      </c>
      <c r="AHH39" s="49">
        <v>42223683.139228269</v>
      </c>
      <c r="AHI39" s="49">
        <v>43326146.65861243</v>
      </c>
      <c r="AHJ39" s="49">
        <v>44457395.582802817</v>
      </c>
      <c r="AHK39" s="49">
        <v>45618181.500868194</v>
      </c>
      <c r="AHL39" s="50">
        <v>0</v>
      </c>
      <c r="AHM39" s="50">
        <v>0</v>
      </c>
      <c r="AHN39" s="50">
        <v>0</v>
      </c>
      <c r="AHO39" s="50">
        <v>0</v>
      </c>
      <c r="AHP39" s="50">
        <v>0</v>
      </c>
      <c r="AHQ39" s="50">
        <v>0</v>
      </c>
      <c r="AHR39" s="50">
        <v>0</v>
      </c>
      <c r="AHS39" s="50">
        <v>0</v>
      </c>
      <c r="AHT39" s="50">
        <v>0</v>
      </c>
      <c r="AHU39" s="50">
        <v>0</v>
      </c>
      <c r="AHV39" s="50">
        <v>0</v>
      </c>
      <c r="AHW39" s="50">
        <v>3941810.1817310243</v>
      </c>
      <c r="AHX39" s="50">
        <v>7921623.389370502</v>
      </c>
      <c r="AHY39" s="50">
        <v>11939714.413543481</v>
      </c>
      <c r="AHZ39" s="50">
        <v>15996359.811047526</v>
      </c>
      <c r="AIA39" s="50">
        <v>20091837.915495034</v>
      </c>
      <c r="AIB39" s="50">
        <v>20188690.706680901</v>
      </c>
      <c r="AIC39" s="50">
        <v>20286010.377163716</v>
      </c>
      <c r="AID39" s="50">
        <v>20383799.177537154</v>
      </c>
      <c r="AIE39" s="50">
        <v>20482059.369243857</v>
      </c>
      <c r="AIF39" s="50">
        <v>20580793.224627782</v>
      </c>
      <c r="AIG39" s="50">
        <v>20680003.026986737</v>
      </c>
      <c r="AIH39" s="50">
        <v>20779691.070625149</v>
      </c>
      <c r="AII39" s="50">
        <v>20879859.660907172</v>
      </c>
      <c r="AIJ39" s="50">
        <v>20980511.114309967</v>
      </c>
      <c r="AIK39" s="50">
        <v>21081647.758477293</v>
      </c>
      <c r="AIL39" s="49">
        <v>0</v>
      </c>
      <c r="AIM39" s="49">
        <v>0</v>
      </c>
      <c r="AIN39" s="49">
        <v>0</v>
      </c>
      <c r="AIO39" s="49">
        <v>0</v>
      </c>
      <c r="AIP39" s="49">
        <v>0</v>
      </c>
      <c r="AIQ39" s="49">
        <v>0</v>
      </c>
      <c r="AIR39" s="49">
        <v>0</v>
      </c>
      <c r="AIS39" s="49">
        <v>0</v>
      </c>
      <c r="AIT39" s="49">
        <v>0</v>
      </c>
      <c r="AIU39" s="49">
        <v>0</v>
      </c>
      <c r="AIV39" s="49">
        <v>0</v>
      </c>
      <c r="AIW39" s="49">
        <v>571740.68466867774</v>
      </c>
      <c r="AIX39" s="49">
        <v>1173337.7532684547</v>
      </c>
      <c r="AIY39" s="49">
        <v>1805960.5344198192</v>
      </c>
      <c r="AIZ39" s="49">
        <v>2470819.0650867126</v>
      </c>
      <c r="AJA39" s="49">
        <v>3169165.4191988837</v>
      </c>
      <c r="AJB39" s="49">
        <v>3251912.5649189721</v>
      </c>
      <c r="AJC39" s="49">
        <v>3336820.2447921038</v>
      </c>
      <c r="AJD39" s="49">
        <v>3423944.8705263301</v>
      </c>
      <c r="AJE39" s="49">
        <v>3513344.3267436116</v>
      </c>
      <c r="AJF39" s="49">
        <v>3605078.00943771</v>
      </c>
      <c r="AJG39" s="49">
        <v>3699206.8654362205</v>
      </c>
      <c r="AJH39" s="49">
        <v>3795793.4328929549</v>
      </c>
      <c r="AJI39" s="49">
        <v>3894901.8828375922</v>
      </c>
      <c r="AJJ39" s="49">
        <v>3996598.061810188</v>
      </c>
      <c r="AJK39" s="49">
        <v>4100949.5356088728</v>
      </c>
      <c r="AJL39" s="50">
        <v>0</v>
      </c>
      <c r="AJM39" s="50">
        <v>0</v>
      </c>
      <c r="AJN39" s="50">
        <v>0</v>
      </c>
      <c r="AJO39" s="50">
        <v>0</v>
      </c>
      <c r="AJP39" s="50">
        <v>0</v>
      </c>
      <c r="AJQ39" s="50">
        <v>0</v>
      </c>
      <c r="AJR39" s="50">
        <v>0</v>
      </c>
      <c r="AJS39" s="50">
        <v>0</v>
      </c>
      <c r="AJT39" s="50">
        <v>0</v>
      </c>
      <c r="AJU39" s="50">
        <v>0</v>
      </c>
      <c r="AJV39" s="50">
        <v>0</v>
      </c>
      <c r="AJW39" s="50">
        <v>1409263.6365129661</v>
      </c>
      <c r="AJX39" s="50">
        <v>2832113.9958819593</v>
      </c>
      <c r="AJY39" s="50">
        <v>4268649.3203910263</v>
      </c>
      <c r="AJZ39" s="50">
        <v>5718968.4837606838</v>
      </c>
      <c r="AKA39" s="50">
        <v>7183170.9949527243</v>
      </c>
      <c r="AKB39" s="50">
        <v>7217797.5016641878</v>
      </c>
      <c r="AKC39" s="50">
        <v>7252590.9256003518</v>
      </c>
      <c r="AKD39" s="50">
        <v>7287552.0713864211</v>
      </c>
      <c r="AKE39" s="50">
        <v>7322681.7475262899</v>
      </c>
      <c r="AKF39" s="50">
        <v>7357980.7664212575</v>
      </c>
      <c r="AKG39" s="50">
        <v>7393449.944388804</v>
      </c>
      <c r="AKH39" s="50">
        <v>7429090.1016814718</v>
      </c>
      <c r="AKI39" s="50">
        <v>7464902.0625058347</v>
      </c>
      <c r="AKJ39" s="50">
        <v>7500886.655041554</v>
      </c>
      <c r="AKK39" s="50">
        <v>7537044.7114605382</v>
      </c>
      <c r="AKL39" s="51">
        <v>0</v>
      </c>
      <c r="AKM39" s="51">
        <v>0</v>
      </c>
      <c r="AKN39" s="51">
        <v>0</v>
      </c>
      <c r="AKO39" s="51">
        <v>0</v>
      </c>
      <c r="AKP39" s="51">
        <v>0</v>
      </c>
      <c r="AKQ39" s="51">
        <v>0</v>
      </c>
      <c r="AKR39" s="51">
        <v>0</v>
      </c>
      <c r="AKS39" s="51">
        <v>0</v>
      </c>
      <c r="AKT39" s="51">
        <v>0</v>
      </c>
      <c r="AKU39" s="51">
        <v>0</v>
      </c>
      <c r="AKV39" s="51">
        <v>0</v>
      </c>
      <c r="AKW39" s="51">
        <v>15991042.435245123</v>
      </c>
      <c r="AKX39" s="51">
        <v>16408569.747195862</v>
      </c>
      <c r="AKY39" s="51">
        <v>16836998.728436191</v>
      </c>
      <c r="AKZ39" s="51">
        <v>17276614.022365227</v>
      </c>
      <c r="ALA39" s="51">
        <v>17727707.704442501</v>
      </c>
      <c r="ALB39" s="51">
        <v>18190579.476239588</v>
      </c>
      <c r="ALC39" s="51">
        <v>0</v>
      </c>
      <c r="ALD39" s="51">
        <v>0</v>
      </c>
      <c r="ALE39" s="51">
        <v>0</v>
      </c>
      <c r="ALF39" s="51">
        <v>0</v>
      </c>
      <c r="ALG39" s="51">
        <v>0</v>
      </c>
      <c r="ALH39" s="51">
        <v>0</v>
      </c>
      <c r="ALI39" s="51">
        <v>0</v>
      </c>
      <c r="ALJ39" s="51">
        <v>0</v>
      </c>
      <c r="ALK39" s="51">
        <v>0</v>
      </c>
      <c r="ALL39" s="51">
        <v>0</v>
      </c>
      <c r="ALM39" s="51">
        <v>0</v>
      </c>
      <c r="ALN39" s="51">
        <v>0</v>
      </c>
      <c r="ALO39" s="51">
        <v>0</v>
      </c>
      <c r="ALP39" s="51">
        <v>0</v>
      </c>
      <c r="ALQ39" s="51">
        <v>0</v>
      </c>
      <c r="ALR39" s="51">
        <v>0</v>
      </c>
      <c r="ALS39" s="51">
        <v>0</v>
      </c>
      <c r="ALT39" s="51">
        <v>0</v>
      </c>
      <c r="ALU39" s="51">
        <v>0</v>
      </c>
      <c r="ALV39" s="51">
        <v>0</v>
      </c>
      <c r="ALW39" s="51">
        <v>5186284.4417662313</v>
      </c>
      <c r="ALX39" s="51">
        <v>5211284.9482495878</v>
      </c>
      <c r="ALY39" s="51">
        <v>5236405.9697820982</v>
      </c>
      <c r="ALZ39" s="51">
        <v>5261648.087307075</v>
      </c>
      <c r="AMA39" s="51">
        <v>5287011.8845682722</v>
      </c>
      <c r="AMB39" s="51">
        <v>5312497.9481233833</v>
      </c>
      <c r="AMC39" s="51">
        <v>0</v>
      </c>
      <c r="AMD39" s="51">
        <v>0</v>
      </c>
      <c r="AME39" s="51">
        <v>0</v>
      </c>
      <c r="AMF39" s="51">
        <v>0</v>
      </c>
      <c r="AMG39" s="51">
        <v>0</v>
      </c>
      <c r="AMH39" s="51">
        <v>0</v>
      </c>
      <c r="AMI39" s="51">
        <v>0</v>
      </c>
      <c r="AMJ39" s="51">
        <v>0</v>
      </c>
      <c r="AMK39" s="51">
        <v>0</v>
      </c>
      <c r="AML39" s="50">
        <v>0</v>
      </c>
      <c r="AMM39" s="50">
        <v>0</v>
      </c>
      <c r="AMN39" s="50">
        <v>0</v>
      </c>
      <c r="AMO39" s="50">
        <v>0</v>
      </c>
      <c r="AMP39" s="50">
        <v>0</v>
      </c>
      <c r="AMQ39" s="50">
        <v>0</v>
      </c>
      <c r="AMR39" s="50">
        <v>0</v>
      </c>
      <c r="AMS39" s="50">
        <v>0</v>
      </c>
      <c r="AMT39" s="50">
        <v>0</v>
      </c>
      <c r="AMU39" s="50">
        <v>0</v>
      </c>
      <c r="AMV39" s="50">
        <v>0</v>
      </c>
      <c r="AMW39" s="50">
        <v>15991042.435245123</v>
      </c>
      <c r="AMX39" s="50">
        <v>16408569.747195862</v>
      </c>
      <c r="AMY39" s="50">
        <v>16836998.728436191</v>
      </c>
      <c r="AMZ39" s="50">
        <v>17276614.022365227</v>
      </c>
      <c r="ANA39" s="50">
        <v>17727707.704442501</v>
      </c>
      <c r="ANB39" s="50">
        <v>18190579.476239588</v>
      </c>
      <c r="ANC39" s="50">
        <v>18665536.864558481</v>
      </c>
      <c r="AND39" s="50">
        <v>19152895.425748937</v>
      </c>
      <c r="ANE39" s="50">
        <v>19652978.955360554</v>
      </c>
      <c r="ANF39" s="50">
        <v>20166119.703268923</v>
      </c>
      <c r="ANG39" s="50">
        <v>20692658.594418686</v>
      </c>
      <c r="ANH39" s="50">
        <v>21232945.455330238</v>
      </c>
      <c r="ANI39" s="50">
        <v>21787339.246520549</v>
      </c>
      <c r="ANJ39" s="50">
        <v>22356208.300992493</v>
      </c>
      <c r="ANK39" s="50">
        <v>22939930.568951137</v>
      </c>
      <c r="ANL39" s="50">
        <v>0</v>
      </c>
      <c r="ANM39" s="50">
        <v>0</v>
      </c>
      <c r="ANN39" s="50">
        <v>0</v>
      </c>
      <c r="ANO39" s="50">
        <v>0</v>
      </c>
      <c r="ANP39" s="50">
        <v>0</v>
      </c>
      <c r="ANQ39" s="50">
        <v>0</v>
      </c>
      <c r="ANR39" s="50">
        <v>0</v>
      </c>
      <c r="ANS39" s="50">
        <v>0</v>
      </c>
      <c r="ANT39" s="50">
        <v>0</v>
      </c>
      <c r="ANU39" s="50">
        <v>0</v>
      </c>
      <c r="ANV39" s="50">
        <v>0</v>
      </c>
      <c r="ANW39" s="50">
        <v>5186284.4417662313</v>
      </c>
      <c r="ANX39" s="50">
        <v>5211284.9482495878</v>
      </c>
      <c r="ANY39" s="50">
        <v>5236405.9697820982</v>
      </c>
      <c r="ANZ39" s="50">
        <v>5261648.087307075</v>
      </c>
      <c r="AOA39" s="50">
        <v>5287011.8845682722</v>
      </c>
      <c r="AOB39" s="50">
        <v>5312497.9481233833</v>
      </c>
      <c r="AOC39" s="50">
        <v>5338106.8673576014</v>
      </c>
      <c r="AOD39" s="50">
        <v>5363839.2344972594</v>
      </c>
      <c r="AOE39" s="50">
        <v>5389695.6446235161</v>
      </c>
      <c r="AOF39" s="50">
        <v>5415676.6956861215</v>
      </c>
      <c r="AOG39" s="50">
        <v>5441782.9885172481</v>
      </c>
      <c r="AOH39" s="50">
        <v>5468015.1268453794</v>
      </c>
      <c r="AOI39" s="50">
        <v>5494373.7173092747</v>
      </c>
      <c r="AOJ39" s="50">
        <v>5520859.3694719998</v>
      </c>
      <c r="AOK39" s="50">
        <v>5547472.6958350213</v>
      </c>
      <c r="AOL39" s="98">
        <f>AOL$6*((I39+J39)/(I$6+J$6))</f>
        <v>169342.43931183848</v>
      </c>
      <c r="AOM39" s="53">
        <v>120233.13191140532</v>
      </c>
      <c r="AON39" s="98">
        <v>123372.42796278362</v>
      </c>
      <c r="AOO39" s="98">
        <v>126593.69126845803</v>
      </c>
      <c r="AOP39" s="98">
        <v>129899.06199955827</v>
      </c>
      <c r="AOQ39" s="98">
        <v>133290.73620724207</v>
      </c>
      <c r="AOR39" s="52">
        <v>136770.96728172686</v>
      </c>
      <c r="AOS39" s="98">
        <v>140342.06744941688</v>
      </c>
      <c r="AOT39" s="98">
        <v>144006.40930912044</v>
      </c>
      <c r="AOU39" s="98">
        <v>147766.42740837787</v>
      </c>
      <c r="AOV39" s="98">
        <v>151624.61986094754</v>
      </c>
      <c r="AOW39" s="98">
        <v>155583.55000652463</v>
      </c>
      <c r="AOX39" s="98">
        <v>159645.84811379507</v>
      </c>
      <c r="AOY39" s="98">
        <v>163814.21312795667</v>
      </c>
      <c r="AOZ39" s="98">
        <v>168091.41446386775</v>
      </c>
      <c r="APA39" s="98">
        <v>172480.29384601547</v>
      </c>
      <c r="APB39" s="98">
        <v>176983.76719652544</v>
      </c>
      <c r="APC39" s="98">
        <v>181604.82657246775</v>
      </c>
      <c r="APD39" s="98">
        <v>186346.54215374595</v>
      </c>
      <c r="APE39" s="98">
        <v>191212.06428289012</v>
      </c>
      <c r="APF39" s="98">
        <v>196204.62555810902</v>
      </c>
      <c r="APG39" s="98">
        <v>201327.54298099203</v>
      </c>
      <c r="APH39" s="98">
        <v>206584.22016028763</v>
      </c>
      <c r="API39" s="98">
        <v>211978.14957322291</v>
      </c>
      <c r="APJ39" s="98">
        <v>217512.91488586608</v>
      </c>
      <c r="APK39" s="98">
        <v>223192.19333407399</v>
      </c>
      <c r="APL39" s="98">
        <v>229019.75816660628</v>
      </c>
      <c r="APM39" s="54">
        <v>49109.307400433157</v>
      </c>
      <c r="APN39" s="98">
        <v>49346.039028218605</v>
      </c>
      <c r="APO39" s="98">
        <v>49583.91182183515</v>
      </c>
      <c r="APP39" s="98">
        <v>49822.93128227759</v>
      </c>
      <c r="APQ39" s="98">
        <v>50063.102937058291</v>
      </c>
      <c r="APR39" s="52">
        <v>50304.432340335028</v>
      </c>
      <c r="APS39" s="98">
        <v>50546.925073039412</v>
      </c>
      <c r="APT39" s="98">
        <v>50790.586743005952</v>
      </c>
      <c r="APU39" s="98">
        <v>51035.422985101759</v>
      </c>
      <c r="APV39" s="98">
        <v>51281.439461356844</v>
      </c>
      <c r="APW39" s="98">
        <v>51528.641861095042</v>
      </c>
      <c r="APX39" s="98">
        <v>51777.035901065618</v>
      </c>
      <c r="APY39" s="98">
        <v>52026.627325575442</v>
      </c>
      <c r="APZ39" s="98">
        <v>52277.421906621843</v>
      </c>
      <c r="AQA39" s="98">
        <v>52529.425444026085</v>
      </c>
      <c r="AQB39" s="98">
        <v>52782.643765567496</v>
      </c>
      <c r="AQC39" s="98">
        <v>53037.082727118235</v>
      </c>
      <c r="AQD39" s="98">
        <v>53292.74821277873</v>
      </c>
      <c r="AQE39" s="98">
        <v>53549.646135013732</v>
      </c>
      <c r="AQF39" s="98">
        <v>53807.782434789056</v>
      </c>
      <c r="AQG39" s="98">
        <v>54067.163081708968</v>
      </c>
      <c r="AQH39" s="98">
        <v>54327.794074154233</v>
      </c>
      <c r="AQI39" s="98">
        <v>54589.681439420841</v>
      </c>
      <c r="AQJ39" s="98">
        <v>54852.83123385939</v>
      </c>
      <c r="AQK39" s="98">
        <v>55117.249543015132</v>
      </c>
      <c r="AQL39" s="98">
        <v>55382.942481768732</v>
      </c>
      <c r="AQM39" s="98">
        <f>AOL39*0.01</f>
        <v>1693.4243931183848</v>
      </c>
      <c r="AQN39" s="55">
        <v>1202.3313191140533</v>
      </c>
      <c r="AQO39" s="56">
        <v>1233.7242796278363</v>
      </c>
      <c r="AQP39" s="56">
        <v>1265.9369126845804</v>
      </c>
      <c r="AQQ39" s="56">
        <v>1298.9906199955828</v>
      </c>
      <c r="AQR39" s="56">
        <v>1332.9073620724209</v>
      </c>
      <c r="AQS39" s="56">
        <v>1367.7096728172687</v>
      </c>
      <c r="AQT39" s="56">
        <v>1403.4206744941689</v>
      </c>
      <c r="AQU39" s="56">
        <v>1440.0640930912043</v>
      </c>
      <c r="AQV39" s="56">
        <v>1477.6642740837785</v>
      </c>
      <c r="AQW39" s="56">
        <v>1516.2461986094754</v>
      </c>
      <c r="AQX39" s="56">
        <v>1555.8355000652462</v>
      </c>
      <c r="AQY39" s="56">
        <v>1596.4584811379507</v>
      </c>
      <c r="AQZ39" s="56">
        <v>1638.1421312795665</v>
      </c>
      <c r="ARA39" s="56">
        <v>1680.9141446386773</v>
      </c>
      <c r="ARB39" s="56">
        <v>1724.8029384601543</v>
      </c>
      <c r="ARC39" s="56">
        <v>1769.8376719652542</v>
      </c>
      <c r="ARD39" s="56">
        <v>1816.0482657246773</v>
      </c>
      <c r="ARE39" s="56">
        <v>1863.4654215374594</v>
      </c>
      <c r="ARF39" s="56">
        <v>1912.1206428289013</v>
      </c>
      <c r="ARG39" s="56">
        <v>1962.0462555810905</v>
      </c>
      <c r="ARH39" s="56">
        <v>2013.2754298099205</v>
      </c>
      <c r="ARI39" s="56">
        <v>2065.8422016028767</v>
      </c>
      <c r="ARJ39" s="56">
        <v>2119.7814957322294</v>
      </c>
      <c r="ARK39" s="56">
        <v>2175.1291488586612</v>
      </c>
      <c r="ARL39" s="56">
        <v>2231.9219333407405</v>
      </c>
      <c r="ARM39" s="56">
        <v>2290.1975816660633</v>
      </c>
      <c r="ARN39" s="55">
        <v>491.09307400433158</v>
      </c>
      <c r="ARO39" s="56">
        <v>493.4603902821861</v>
      </c>
      <c r="ARP39" s="56">
        <v>495.83911821835153</v>
      </c>
      <c r="ARQ39" s="56">
        <v>498.22931282277591</v>
      </c>
      <c r="ARR39" s="56">
        <v>500.63102937058295</v>
      </c>
      <c r="ARS39" s="56">
        <v>503.04432340335035</v>
      </c>
      <c r="ART39" s="56">
        <v>505.46925073039415</v>
      </c>
      <c r="ARU39" s="56">
        <v>507.90586743005957</v>
      </c>
      <c r="ARV39" s="56">
        <v>510.35422985101764</v>
      </c>
      <c r="ARW39" s="56">
        <v>512.81439461356842</v>
      </c>
      <c r="ARX39" s="56">
        <v>515.28641861095048</v>
      </c>
      <c r="ARY39" s="56">
        <v>517.77035901065619</v>
      </c>
      <c r="ARZ39" s="56">
        <v>520.26627325575441</v>
      </c>
      <c r="ASA39" s="56">
        <v>522.77421906621839</v>
      </c>
      <c r="ASB39" s="56">
        <v>525.29425444026083</v>
      </c>
      <c r="ASC39" s="56">
        <v>527.82643765567491</v>
      </c>
      <c r="ASD39" s="56">
        <v>530.37082727118229</v>
      </c>
      <c r="ASE39" s="56">
        <v>532.92748212778724</v>
      </c>
      <c r="ASF39" s="56">
        <v>535.49646135013722</v>
      </c>
      <c r="ASG39" s="56">
        <v>538.07782434789044</v>
      </c>
      <c r="ASH39" s="56">
        <v>540.67163081708952</v>
      </c>
      <c r="ASI39" s="56">
        <v>543.27794074154212</v>
      </c>
      <c r="ASJ39" s="56">
        <v>545.89681439420815</v>
      </c>
      <c r="ASK39" s="56">
        <v>548.52831233859365</v>
      </c>
      <c r="ASL39" s="56">
        <v>551.17249543015112</v>
      </c>
      <c r="ASM39" s="56">
        <v>553.82942481768714</v>
      </c>
      <c r="ASN39" s="57">
        <v>0.5</v>
      </c>
      <c r="ASO39" s="56">
        <v>120233.13191140532</v>
      </c>
      <c r="ASP39" s="56">
        <v>123372.42796278362</v>
      </c>
      <c r="ASQ39" s="56">
        <v>126593.69126845803</v>
      </c>
      <c r="ASR39" s="56">
        <v>129899.06199955827</v>
      </c>
      <c r="ASS39" s="56">
        <v>133290.73620724207</v>
      </c>
      <c r="AST39" s="56">
        <v>136770.96728172686</v>
      </c>
      <c r="ASU39" s="56">
        <v>140342.06744941688</v>
      </c>
      <c r="ASV39" s="56">
        <v>144006.40930912044</v>
      </c>
      <c r="ASW39" s="56">
        <v>147766.42740837787</v>
      </c>
      <c r="ASX39" s="56">
        <v>151624.61986094754</v>
      </c>
      <c r="ASY39" s="56">
        <v>155583.55000652463</v>
      </c>
      <c r="ASZ39" s="59">
        <v>127716.67849103606</v>
      </c>
      <c r="ATA39" s="59">
        <v>98288.527876773995</v>
      </c>
      <c r="ATB39" s="59">
        <v>67236.565785547107</v>
      </c>
      <c r="ATC39" s="59">
        <v>34496.058769203097</v>
      </c>
      <c r="ATD39" s="59">
        <v>0</v>
      </c>
      <c r="ATE39" s="56">
        <v>0</v>
      </c>
      <c r="ATF39" s="56">
        <v>0</v>
      </c>
      <c r="ATG39" s="56">
        <v>0</v>
      </c>
      <c r="ATH39" s="56">
        <v>0</v>
      </c>
      <c r="ATI39" s="56">
        <v>0</v>
      </c>
      <c r="ATJ39" s="56">
        <v>0</v>
      </c>
      <c r="ATK39" s="56">
        <v>0</v>
      </c>
      <c r="ATL39" s="56">
        <v>0</v>
      </c>
      <c r="ATM39" s="56">
        <v>0</v>
      </c>
      <c r="ATN39" s="56">
        <v>0</v>
      </c>
      <c r="ATO39" s="56">
        <v>49109.307400433157</v>
      </c>
      <c r="ATP39" s="56">
        <v>49346.039028218605</v>
      </c>
      <c r="ATQ39" s="56">
        <v>49583.91182183515</v>
      </c>
      <c r="ATR39" s="56">
        <v>49822.93128227759</v>
      </c>
      <c r="ATS39" s="56">
        <v>50063.102937058291</v>
      </c>
      <c r="ATT39" s="56">
        <v>50304.432340335028</v>
      </c>
      <c r="ATU39" s="56">
        <v>50546.925073039412</v>
      </c>
      <c r="ATV39" s="56">
        <v>50790.586743005952</v>
      </c>
      <c r="ATW39" s="56">
        <v>51035.422985101759</v>
      </c>
      <c r="ATX39" s="56">
        <v>51281.439461356844</v>
      </c>
      <c r="ATY39" s="56">
        <v>51528.641861095042</v>
      </c>
      <c r="ATZ39" s="59">
        <v>41421.628720852495</v>
      </c>
      <c r="AUA39" s="59">
        <v>31215.976395345264</v>
      </c>
      <c r="AUB39" s="59">
        <v>20910.968762648739</v>
      </c>
      <c r="AUC39" s="59">
        <v>10505.885088805218</v>
      </c>
      <c r="AUD39" s="59">
        <v>0</v>
      </c>
      <c r="AUE39" s="56">
        <v>0</v>
      </c>
      <c r="AUF39" s="56">
        <v>0</v>
      </c>
      <c r="AUG39" s="56">
        <v>0</v>
      </c>
      <c r="AUH39" s="56">
        <v>0</v>
      </c>
      <c r="AUI39" s="56">
        <v>0</v>
      </c>
      <c r="AUJ39" s="56">
        <v>0</v>
      </c>
      <c r="AUK39" s="56">
        <v>0</v>
      </c>
      <c r="AUL39" s="56">
        <v>0</v>
      </c>
      <c r="AUM39" s="56">
        <v>0</v>
      </c>
      <c r="AUN39" s="56">
        <v>0</v>
      </c>
      <c r="AUO39" s="58">
        <v>0.5</v>
      </c>
      <c r="AUP39" s="56">
        <v>1202.3313191140533</v>
      </c>
      <c r="AUQ39" s="56">
        <v>1233.7242796278363</v>
      </c>
      <c r="AUR39" s="56">
        <v>1265.9369126845804</v>
      </c>
      <c r="AUS39" s="56">
        <v>1298.9906199955828</v>
      </c>
      <c r="AUT39" s="56">
        <v>1332.9073620724209</v>
      </c>
      <c r="AUU39" s="56">
        <v>1367.7096728172687</v>
      </c>
      <c r="AUV39" s="56">
        <v>1403.4206744941689</v>
      </c>
      <c r="AUW39" s="56">
        <v>1440.0640930912043</v>
      </c>
      <c r="AUX39" s="56">
        <v>1477.6642740837785</v>
      </c>
      <c r="AUY39" s="56">
        <v>1516.2461986094754</v>
      </c>
      <c r="AUZ39" s="56">
        <v>1555.8355000652462</v>
      </c>
      <c r="AVA39" s="59">
        <v>1277.1667849103605</v>
      </c>
      <c r="AVB39" s="59">
        <v>982.88527876773981</v>
      </c>
      <c r="AVC39" s="59">
        <v>672.365657855471</v>
      </c>
      <c r="AVD39" s="59">
        <v>344.96058769203091</v>
      </c>
      <c r="AVE39" s="59">
        <v>0</v>
      </c>
      <c r="AVF39" s="56">
        <v>0</v>
      </c>
      <c r="AVG39" s="56">
        <v>0</v>
      </c>
      <c r="AVH39" s="56">
        <v>0</v>
      </c>
      <c r="AVI39" s="56">
        <v>0</v>
      </c>
      <c r="AVJ39" s="56">
        <v>0</v>
      </c>
      <c r="AVK39" s="56">
        <v>0</v>
      </c>
      <c r="AVL39" s="56">
        <v>0</v>
      </c>
      <c r="AVM39" s="56">
        <v>0</v>
      </c>
      <c r="AVN39" s="56">
        <v>0</v>
      </c>
      <c r="AVO39" s="56">
        <v>0</v>
      </c>
      <c r="AVP39" s="56">
        <v>491.09307400433158</v>
      </c>
      <c r="AVQ39" s="56">
        <v>493.4603902821861</v>
      </c>
      <c r="AVR39" s="56">
        <v>495.83911821835153</v>
      </c>
      <c r="AVS39" s="56">
        <v>498.22931282277591</v>
      </c>
      <c r="AVT39" s="56">
        <v>500.63102937058295</v>
      </c>
      <c r="AVU39" s="56">
        <v>503.04432340335035</v>
      </c>
      <c r="AVV39" s="56">
        <v>505.46925073039415</v>
      </c>
      <c r="AVW39" s="56">
        <v>507.90586743005957</v>
      </c>
      <c r="AVX39" s="56">
        <v>510.35422985101764</v>
      </c>
      <c r="AVY39" s="56">
        <v>512.81439461356842</v>
      </c>
      <c r="AVZ39" s="56">
        <v>515.28641861095048</v>
      </c>
      <c r="AWA39" s="59">
        <v>414.21628720852499</v>
      </c>
      <c r="AWB39" s="59">
        <v>312.15976395345263</v>
      </c>
      <c r="AWC39" s="59">
        <v>209.10968762648736</v>
      </c>
      <c r="AWD39" s="59">
        <v>105.05885088805218</v>
      </c>
      <c r="AWE39" s="59">
        <v>0</v>
      </c>
      <c r="AWF39" s="56">
        <v>0</v>
      </c>
      <c r="AWG39" s="56">
        <v>0</v>
      </c>
      <c r="AWH39" s="56">
        <v>0</v>
      </c>
      <c r="AWI39" s="56">
        <v>0</v>
      </c>
      <c r="AWJ39" s="56">
        <v>0</v>
      </c>
      <c r="AWK39" s="56">
        <v>0</v>
      </c>
      <c r="AWL39" s="56">
        <v>0</v>
      </c>
      <c r="AWM39" s="56">
        <v>0</v>
      </c>
      <c r="AWN39" s="56">
        <v>0</v>
      </c>
      <c r="AWO39" s="56">
        <v>0</v>
      </c>
      <c r="AWP39" s="57">
        <v>0.76</v>
      </c>
      <c r="AWQ39" s="56">
        <v>120233.13191140532</v>
      </c>
      <c r="AWR39" s="56">
        <v>123372.42796278362</v>
      </c>
      <c r="AWS39" s="56">
        <v>126593.69126845803</v>
      </c>
      <c r="AWT39" s="56">
        <v>129899.06199955827</v>
      </c>
      <c r="AWU39" s="56">
        <v>133290.73620724207</v>
      </c>
      <c r="AWV39" s="56">
        <v>136770.96728172686</v>
      </c>
      <c r="AWW39" s="56">
        <v>140342.06744941688</v>
      </c>
      <c r="AWX39" s="56">
        <v>144006.40930912044</v>
      </c>
      <c r="AWY39" s="56">
        <v>147766.42740837787</v>
      </c>
      <c r="AWZ39" s="56">
        <v>151624.61986094754</v>
      </c>
      <c r="AXA39" s="56">
        <v>155583.55000652463</v>
      </c>
      <c r="AXB39" s="59">
        <v>45076.474761542137</v>
      </c>
      <c r="AXC39" s="56">
        <v>46253.424883187763</v>
      </c>
      <c r="AXD39" s="56">
        <v>47461.10526038619</v>
      </c>
      <c r="AXE39" s="56">
        <v>48700.318262404369</v>
      </c>
      <c r="AXF39" s="56">
        <v>49971.887208430715</v>
      </c>
      <c r="AXG39" s="56">
        <v>51276.656914579129</v>
      </c>
      <c r="AXH39" s="56">
        <v>52615.494255175327</v>
      </c>
      <c r="AXI39" s="56">
        <v>53989.288738698386</v>
      </c>
      <c r="AXJ39" s="56">
        <v>55398.953098760197</v>
      </c>
      <c r="AXK39" s="56">
        <v>56845.423900515394</v>
      </c>
      <c r="AXL39" s="56">
        <v>58329.662162904744</v>
      </c>
      <c r="AXM39" s="56">
        <v>59852.653997145288</v>
      </c>
      <c r="AXN39" s="56">
        <v>61415.411261891597</v>
      </c>
      <c r="AXO39" s="56">
        <v>63018.972235503243</v>
      </c>
      <c r="AXP39" s="56">
        <v>64664.402305865304</v>
      </c>
      <c r="AXQ39" s="56">
        <v>49109.307400433157</v>
      </c>
      <c r="AXR39" s="56">
        <v>49346.039028218605</v>
      </c>
      <c r="AXS39" s="56">
        <v>49583.91182183515</v>
      </c>
      <c r="AXT39" s="56">
        <v>49822.93128227759</v>
      </c>
      <c r="AXU39" s="56">
        <v>50063.102937058291</v>
      </c>
      <c r="AXV39" s="56">
        <v>50304.432340335028</v>
      </c>
      <c r="AXW39" s="56">
        <v>50546.925073039412</v>
      </c>
      <c r="AXX39" s="56">
        <v>50790.586743005952</v>
      </c>
      <c r="AXY39" s="56">
        <v>51035.422985101759</v>
      </c>
      <c r="AXZ39" s="56">
        <v>51281.439461356844</v>
      </c>
      <c r="AYA39" s="56">
        <v>51528.641861095042</v>
      </c>
      <c r="AYB39" s="59">
        <v>14619.398372065585</v>
      </c>
      <c r="AYC39" s="56">
        <v>14689.87124486836</v>
      </c>
      <c r="AYD39" s="56">
        <v>14760.683832457931</v>
      </c>
      <c r="AYE39" s="56">
        <v>14831.837772430894</v>
      </c>
      <c r="AYF39" s="56">
        <v>14903.334710277881</v>
      </c>
      <c r="AYG39" s="56">
        <v>14975.176299421619</v>
      </c>
      <c r="AYH39" s="56">
        <v>15047.36420125517</v>
      </c>
      <c r="AYI39" s="56">
        <v>15119.900085180348</v>
      </c>
      <c r="AYJ39" s="56">
        <v>15192.785628646321</v>
      </c>
      <c r="AYK39" s="56">
        <v>15266.022517188414</v>
      </c>
      <c r="AYL39" s="56">
        <v>15339.612444467077</v>
      </c>
      <c r="AYM39" s="56">
        <v>15413.55711230706</v>
      </c>
      <c r="AYN39" s="56">
        <v>15487.858230736769</v>
      </c>
      <c r="AYO39" s="56">
        <v>15562.517518027802</v>
      </c>
      <c r="AYP39" s="56">
        <v>15637.536700734701</v>
      </c>
      <c r="AYQ39" s="60">
        <v>0.76</v>
      </c>
      <c r="AYR39" s="56">
        <v>1202.3313191140533</v>
      </c>
      <c r="AYS39" s="56">
        <v>1233.7242796278363</v>
      </c>
      <c r="AYT39" s="56">
        <v>1265.9369126845804</v>
      </c>
      <c r="AYU39" s="56">
        <v>1298.9906199955828</v>
      </c>
      <c r="AYV39" s="56">
        <v>1332.9073620724209</v>
      </c>
      <c r="AYW39" s="56">
        <v>1367.7096728172687</v>
      </c>
      <c r="AYX39" s="56">
        <v>1403.4206744941689</v>
      </c>
      <c r="AYY39" s="56">
        <v>1440.0640930912043</v>
      </c>
      <c r="AYZ39" s="56">
        <v>1477.6642740837785</v>
      </c>
      <c r="AZA39" s="56">
        <v>1516.2461986094754</v>
      </c>
      <c r="AZB39" s="56">
        <v>1555.8355000652462</v>
      </c>
      <c r="AZC39" s="59">
        <v>450.76474761542136</v>
      </c>
      <c r="AZD39" s="56">
        <v>462.53424883187756</v>
      </c>
      <c r="AZE39" s="56">
        <v>474.61105260386182</v>
      </c>
      <c r="AZF39" s="56">
        <v>487.00318262404357</v>
      </c>
      <c r="AZG39" s="56">
        <v>499.71887208430707</v>
      </c>
      <c r="AZH39" s="56">
        <v>512.76656914579121</v>
      </c>
      <c r="AZI39" s="56">
        <v>526.15494255175327</v>
      </c>
      <c r="AZJ39" s="56">
        <v>539.89288738698383</v>
      </c>
      <c r="AZK39" s="56">
        <v>553.98953098760205</v>
      </c>
      <c r="AZL39" s="56">
        <v>568.45423900515402</v>
      </c>
      <c r="AZM39" s="56">
        <v>583.29662162904754</v>
      </c>
      <c r="AZN39" s="56">
        <v>598.52653997145296</v>
      </c>
      <c r="AZO39" s="56">
        <v>614.15411261891609</v>
      </c>
      <c r="AZP39" s="56">
        <v>630.18972235503259</v>
      </c>
      <c r="AZQ39" s="56">
        <v>646.64402305865315</v>
      </c>
      <c r="AZR39" s="56">
        <v>491.09307400433158</v>
      </c>
      <c r="AZS39" s="56">
        <v>493.4603902821861</v>
      </c>
      <c r="AZT39" s="56">
        <v>495.83911821835153</v>
      </c>
      <c r="AZU39" s="56">
        <v>498.22931282277591</v>
      </c>
      <c r="AZV39" s="56">
        <v>500.63102937058295</v>
      </c>
      <c r="AZW39" s="56">
        <v>503.04432340335035</v>
      </c>
      <c r="AZX39" s="56">
        <v>505.46925073039415</v>
      </c>
      <c r="AZY39" s="56">
        <v>507.90586743005957</v>
      </c>
      <c r="AZZ39" s="56">
        <v>510.35422985101764</v>
      </c>
      <c r="BAA39" s="56">
        <v>512.81439461356842</v>
      </c>
      <c r="BAB39" s="56">
        <v>515.28641861095048</v>
      </c>
      <c r="BAC39" s="59">
        <v>146.19398372065586</v>
      </c>
      <c r="BAD39" s="56">
        <v>146.8987124486836</v>
      </c>
      <c r="BAE39" s="56">
        <v>147.60683832457931</v>
      </c>
      <c r="BAF39" s="56">
        <v>148.31837772430893</v>
      </c>
      <c r="BAG39" s="56">
        <v>149.03334710277881</v>
      </c>
      <c r="BAH39" s="56">
        <v>149.75176299421616</v>
      </c>
      <c r="BAI39" s="56">
        <v>150.47364201255169</v>
      </c>
      <c r="BAJ39" s="56">
        <v>151.19900085180345</v>
      </c>
      <c r="BAK39" s="56">
        <v>151.92785628646317</v>
      </c>
      <c r="BAL39" s="56">
        <v>152.66022517188409</v>
      </c>
      <c r="BAM39" s="56">
        <v>153.3961244446707</v>
      </c>
      <c r="BAN39" s="56">
        <v>154.13557112307055</v>
      </c>
      <c r="BAO39" s="56">
        <v>154.87858230736762</v>
      </c>
      <c r="BAP39" s="56">
        <v>155.62517518027795</v>
      </c>
      <c r="BAQ39" s="56">
        <v>156.37536700734697</v>
      </c>
      <c r="BAR39" s="57">
        <v>0.76</v>
      </c>
      <c r="BAS39" s="56">
        <v>120233.13191140532</v>
      </c>
      <c r="BAT39" s="56">
        <v>123372.42796278362</v>
      </c>
      <c r="BAU39" s="56">
        <v>126593.69126845803</v>
      </c>
      <c r="BAV39" s="56">
        <v>129899.06199955827</v>
      </c>
      <c r="BAW39" s="56">
        <v>133290.73620724207</v>
      </c>
      <c r="BAX39" s="56">
        <v>136770.96728172686</v>
      </c>
      <c r="BAY39" s="56">
        <v>140342.06744941688</v>
      </c>
      <c r="BAZ39" s="56">
        <v>144006.40930912044</v>
      </c>
      <c r="BBA39" s="56">
        <v>147766.42740837787</v>
      </c>
      <c r="BBB39" s="56">
        <v>151624.61986094754</v>
      </c>
      <c r="BBC39" s="56">
        <v>155583.55000652463</v>
      </c>
      <c r="BBD39" s="56">
        <v>36061.179809233712</v>
      </c>
      <c r="BBE39" s="56">
        <v>27752.054929912658</v>
      </c>
      <c r="BBF39" s="56">
        <v>18984.442104154477</v>
      </c>
      <c r="BBG39" s="56">
        <v>9740.0636524808742</v>
      </c>
      <c r="BBH39" s="56">
        <v>0</v>
      </c>
      <c r="BBI39" s="55">
        <v>0</v>
      </c>
      <c r="BBJ39" s="55">
        <v>0</v>
      </c>
      <c r="BBK39" s="55">
        <v>0</v>
      </c>
      <c r="BBL39" s="55">
        <v>0</v>
      </c>
      <c r="BBM39" s="55">
        <v>0</v>
      </c>
      <c r="BBN39" s="55">
        <v>0</v>
      </c>
      <c r="BBO39" s="55">
        <v>0</v>
      </c>
      <c r="BBP39" s="55">
        <v>0</v>
      </c>
      <c r="BBQ39" s="55">
        <v>0</v>
      </c>
      <c r="BBR39" s="55">
        <v>0</v>
      </c>
      <c r="BBS39" s="56">
        <v>49109.307400433157</v>
      </c>
      <c r="BBT39" s="56">
        <v>49346.039028218605</v>
      </c>
      <c r="BBU39" s="56">
        <v>49583.91182183515</v>
      </c>
      <c r="BBV39" s="56">
        <v>49822.93128227759</v>
      </c>
      <c r="BBW39" s="56">
        <v>50063.102937058291</v>
      </c>
      <c r="BBX39" s="56">
        <v>50304.432340335028</v>
      </c>
      <c r="BBY39" s="56">
        <v>50546.925073039412</v>
      </c>
      <c r="BBZ39" s="56">
        <v>50790.586743005952</v>
      </c>
      <c r="BCA39" s="56">
        <v>51035.422985101759</v>
      </c>
      <c r="BCB39" s="56">
        <v>51281.439461356844</v>
      </c>
      <c r="BCC39" s="56">
        <v>51528.641861095042</v>
      </c>
      <c r="BCD39" s="56">
        <v>11695.518697652469</v>
      </c>
      <c r="BCE39" s="56">
        <v>8813.9227469210164</v>
      </c>
      <c r="BCF39" s="56">
        <v>5904.273532983173</v>
      </c>
      <c r="BCG39" s="56">
        <v>2966.367554486179</v>
      </c>
      <c r="BCH39" s="56">
        <v>0</v>
      </c>
      <c r="BCI39" s="55">
        <v>0</v>
      </c>
      <c r="BCJ39" s="55">
        <v>0</v>
      </c>
      <c r="BCK39" s="55">
        <v>0</v>
      </c>
      <c r="BCL39" s="55">
        <v>0</v>
      </c>
      <c r="BCM39" s="55">
        <v>0</v>
      </c>
      <c r="BCN39" s="55">
        <v>0</v>
      </c>
      <c r="BCO39" s="55">
        <v>0</v>
      </c>
      <c r="BCP39" s="55">
        <v>0</v>
      </c>
      <c r="BCQ39" s="55">
        <v>0</v>
      </c>
      <c r="BCR39" s="55">
        <v>0</v>
      </c>
      <c r="BCS39" s="57">
        <v>0.76</v>
      </c>
      <c r="BCT39" s="56">
        <v>1202.3313191140533</v>
      </c>
      <c r="BCU39" s="56">
        <v>1233.7242796278363</v>
      </c>
      <c r="BCV39" s="56">
        <v>1265.9369126845804</v>
      </c>
      <c r="BCW39" s="56">
        <v>1298.9906199955828</v>
      </c>
      <c r="BCX39" s="56">
        <v>1332.9073620724209</v>
      </c>
      <c r="BCY39" s="56">
        <v>1367.7096728172687</v>
      </c>
      <c r="BCZ39" s="56">
        <v>1403.4206744941689</v>
      </c>
      <c r="BDA39" s="56">
        <v>1440.0640930912043</v>
      </c>
      <c r="BDB39" s="56">
        <v>1477.6642740837785</v>
      </c>
      <c r="BDC39" s="56">
        <v>1516.2461986094754</v>
      </c>
      <c r="BDD39" s="56">
        <v>1555.8355000652462</v>
      </c>
      <c r="BDE39" s="56">
        <v>360.6117980923371</v>
      </c>
      <c r="BDF39" s="56">
        <v>277.52054929912651</v>
      </c>
      <c r="BDG39" s="56">
        <v>189.84442104154473</v>
      </c>
      <c r="BDH39" s="56">
        <v>97.400636524808718</v>
      </c>
      <c r="BDI39" s="56">
        <v>0</v>
      </c>
      <c r="BDJ39" s="55">
        <v>0</v>
      </c>
      <c r="BDK39" s="55">
        <v>0</v>
      </c>
      <c r="BDL39" s="55">
        <v>0</v>
      </c>
      <c r="BDM39" s="55">
        <v>0</v>
      </c>
      <c r="BDN39" s="55">
        <v>0</v>
      </c>
      <c r="BDO39" s="55">
        <v>0</v>
      </c>
      <c r="BDP39" s="55">
        <v>0</v>
      </c>
      <c r="BDQ39" s="55">
        <v>0</v>
      </c>
      <c r="BDR39" s="55">
        <v>0</v>
      </c>
      <c r="BDS39" s="55">
        <v>0</v>
      </c>
      <c r="BDT39" s="56">
        <v>491.09307400433158</v>
      </c>
      <c r="BDU39" s="56">
        <v>493.4603902821861</v>
      </c>
      <c r="BDV39" s="56">
        <v>495.83911821835153</v>
      </c>
      <c r="BDW39" s="56">
        <v>498.22931282277591</v>
      </c>
      <c r="BDX39" s="56">
        <v>500.63102937058295</v>
      </c>
      <c r="BDY39" s="56">
        <v>503.04432340335035</v>
      </c>
      <c r="BDZ39" s="56">
        <v>505.46925073039415</v>
      </c>
      <c r="BEA39" s="56">
        <v>507.90586743005957</v>
      </c>
      <c r="BEB39" s="56">
        <v>510.35422985101764</v>
      </c>
      <c r="BEC39" s="56">
        <v>512.81439461356842</v>
      </c>
      <c r="BED39" s="56">
        <v>515.28641861095048</v>
      </c>
      <c r="BEE39" s="56">
        <v>116.9551869765247</v>
      </c>
      <c r="BEF39" s="56">
        <v>88.139227469210155</v>
      </c>
      <c r="BEG39" s="56">
        <v>59.042735329831729</v>
      </c>
      <c r="BEH39" s="56">
        <v>29.663675544861789</v>
      </c>
      <c r="BEI39" s="56">
        <v>0</v>
      </c>
      <c r="BEJ39" s="55">
        <v>0</v>
      </c>
      <c r="BEK39" s="55">
        <v>0</v>
      </c>
      <c r="BEL39" s="55">
        <v>0</v>
      </c>
      <c r="BEM39" s="55">
        <v>0</v>
      </c>
      <c r="BEN39" s="55">
        <v>0</v>
      </c>
      <c r="BEO39" s="55">
        <v>0</v>
      </c>
      <c r="BEP39" s="55">
        <v>0</v>
      </c>
      <c r="BEQ39" s="55">
        <v>0</v>
      </c>
      <c r="BER39" s="55">
        <v>0</v>
      </c>
      <c r="BES39" s="55">
        <v>0</v>
      </c>
      <c r="BET39" s="57">
        <v>0</v>
      </c>
      <c r="BEU39" s="56">
        <v>120233.13191140532</v>
      </c>
      <c r="BEV39" s="56">
        <v>123372.42796278362</v>
      </c>
      <c r="BEW39" s="56">
        <v>126593.69126845803</v>
      </c>
      <c r="BEX39" s="56">
        <v>129899.06199955827</v>
      </c>
      <c r="BEY39" s="56">
        <v>133290.73620724207</v>
      </c>
      <c r="BEZ39" s="56">
        <v>136770.96728172686</v>
      </c>
      <c r="BFA39" s="56">
        <v>140342.06744941688</v>
      </c>
      <c r="BFB39" s="56">
        <v>144006.40930912044</v>
      </c>
      <c r="BFC39" s="56">
        <v>147766.42740837787</v>
      </c>
      <c r="BFD39" s="56">
        <v>151624.61986094754</v>
      </c>
      <c r="BFE39" s="56">
        <v>155583.55000652463</v>
      </c>
      <c r="BFF39" s="56">
        <v>36061.179809233712</v>
      </c>
      <c r="BFG39" s="56">
        <v>27752.054929912658</v>
      </c>
      <c r="BFH39" s="56">
        <v>18984.442104154477</v>
      </c>
      <c r="BFI39" s="56">
        <v>9740.0636524808742</v>
      </c>
      <c r="BFJ39" s="56">
        <v>0</v>
      </c>
      <c r="BFK39" s="56">
        <v>0</v>
      </c>
      <c r="BFL39" s="56">
        <v>0</v>
      </c>
      <c r="BFM39" s="56">
        <v>0</v>
      </c>
      <c r="BFN39" s="56">
        <v>0</v>
      </c>
      <c r="BFO39" s="56">
        <v>0</v>
      </c>
      <c r="BFP39" s="56">
        <v>0</v>
      </c>
      <c r="BFQ39" s="56">
        <v>0</v>
      </c>
      <c r="BFR39" s="56">
        <v>0</v>
      </c>
      <c r="BFS39" s="56">
        <v>0</v>
      </c>
      <c r="BFT39" s="56">
        <v>0</v>
      </c>
      <c r="BFU39" s="56">
        <v>49109.307400433157</v>
      </c>
      <c r="BFV39" s="56">
        <v>49346.039028218605</v>
      </c>
      <c r="BFW39" s="56">
        <v>49583.91182183515</v>
      </c>
      <c r="BFX39" s="56">
        <v>49822.93128227759</v>
      </c>
      <c r="BFY39" s="56">
        <v>50063.102937058291</v>
      </c>
      <c r="BFZ39" s="56">
        <v>50304.432340335028</v>
      </c>
      <c r="BGA39" s="56">
        <v>50546.925073039412</v>
      </c>
      <c r="BGB39" s="56">
        <v>50790.586743005952</v>
      </c>
      <c r="BGC39" s="56">
        <v>51035.422985101759</v>
      </c>
      <c r="BGD39" s="56">
        <v>51281.439461356844</v>
      </c>
      <c r="BGE39" s="56">
        <v>51528.641861095042</v>
      </c>
      <c r="BGF39" s="56">
        <v>11695.518697652469</v>
      </c>
      <c r="BGG39" s="56">
        <v>8813.9227469210164</v>
      </c>
      <c r="BGH39" s="56">
        <v>5904.273532983173</v>
      </c>
      <c r="BGI39" s="56">
        <v>2966.367554486179</v>
      </c>
      <c r="BGJ39" s="56">
        <v>0</v>
      </c>
      <c r="BGK39" s="56">
        <v>0</v>
      </c>
      <c r="BGL39" s="56">
        <v>0</v>
      </c>
      <c r="BGM39" s="56">
        <v>0</v>
      </c>
      <c r="BGN39" s="56">
        <v>0</v>
      </c>
      <c r="BGO39" s="56">
        <v>0</v>
      </c>
      <c r="BGP39" s="56">
        <v>0</v>
      </c>
      <c r="BGQ39" s="56">
        <v>0</v>
      </c>
      <c r="BGR39" s="56">
        <v>0</v>
      </c>
      <c r="BGS39" s="56">
        <v>0</v>
      </c>
      <c r="BGT39" s="56">
        <v>0</v>
      </c>
      <c r="BGU39" s="57">
        <v>0.25</v>
      </c>
      <c r="BGV39" s="56">
        <v>1202.3313191140533</v>
      </c>
      <c r="BGW39" s="56">
        <v>1233.7242796278363</v>
      </c>
      <c r="BGX39" s="56">
        <v>1265.9369126845804</v>
      </c>
      <c r="BGY39" s="56">
        <v>1298.9906199955828</v>
      </c>
      <c r="BGZ39" s="56">
        <v>1332.9073620724209</v>
      </c>
      <c r="BHA39" s="56">
        <v>1025.7822546129514</v>
      </c>
      <c r="BHB39" s="56">
        <v>1052.5655058706266</v>
      </c>
      <c r="BHC39" s="56">
        <v>1080.0480698184033</v>
      </c>
      <c r="BHD39" s="56">
        <v>1108.2482055628338</v>
      </c>
      <c r="BHE39" s="56">
        <v>1137.1846489571067</v>
      </c>
      <c r="BHF39" s="56">
        <v>1166.8766250489346</v>
      </c>
      <c r="BHG39" s="56">
        <v>270.45884856925284</v>
      </c>
      <c r="BHH39" s="56">
        <v>208.14041197434489</v>
      </c>
      <c r="BHI39" s="56">
        <v>142.38331578115856</v>
      </c>
      <c r="BHJ39" s="56">
        <v>73.050477393606542</v>
      </c>
      <c r="BHK39" s="59">
        <v>0</v>
      </c>
      <c r="BHL39" s="56">
        <v>0</v>
      </c>
      <c r="BHM39" s="56">
        <v>0</v>
      </c>
      <c r="BHN39" s="56">
        <v>0</v>
      </c>
      <c r="BHO39" s="56">
        <v>0</v>
      </c>
      <c r="BHP39" s="56">
        <v>0</v>
      </c>
      <c r="BHQ39" s="56">
        <v>0</v>
      </c>
      <c r="BHR39" s="56">
        <v>0</v>
      </c>
      <c r="BHS39" s="56">
        <v>0</v>
      </c>
      <c r="BHT39" s="56">
        <v>0</v>
      </c>
      <c r="BHU39" s="56">
        <v>0</v>
      </c>
      <c r="BHV39" s="56">
        <v>491.09307400433158</v>
      </c>
      <c r="BHW39" s="56">
        <v>493.4603902821861</v>
      </c>
      <c r="BHX39" s="56">
        <v>495.83911821835153</v>
      </c>
      <c r="BHY39" s="56">
        <v>498.22931282277591</v>
      </c>
      <c r="BHZ39" s="56">
        <v>500.63102937058295</v>
      </c>
      <c r="BIA39" s="59">
        <v>377.28324255251277</v>
      </c>
      <c r="BIB39" s="56">
        <v>379.10193804779561</v>
      </c>
      <c r="BIC39" s="56">
        <v>380.92940057254469</v>
      </c>
      <c r="BID39" s="56">
        <v>382.76567238826323</v>
      </c>
      <c r="BIE39" s="56">
        <v>384.61079596017635</v>
      </c>
      <c r="BIF39" s="56">
        <v>386.46481395821286</v>
      </c>
      <c r="BIG39" s="56">
        <v>87.716390232393522</v>
      </c>
      <c r="BIH39" s="56">
        <v>66.10442060190762</v>
      </c>
      <c r="BII39" s="56">
        <v>44.2820514973738</v>
      </c>
      <c r="BIJ39" s="56">
        <v>22.247756658646342</v>
      </c>
      <c r="BIK39" s="59">
        <v>0</v>
      </c>
      <c r="BIL39" s="56">
        <v>0</v>
      </c>
      <c r="BIM39" s="56">
        <v>0</v>
      </c>
      <c r="BIN39" s="56">
        <v>0</v>
      </c>
      <c r="BIO39" s="56">
        <v>0</v>
      </c>
      <c r="BIP39" s="56">
        <v>0</v>
      </c>
      <c r="BIQ39" s="56">
        <v>0</v>
      </c>
      <c r="BIR39" s="56">
        <v>0</v>
      </c>
      <c r="BIS39" s="56">
        <v>0</v>
      </c>
      <c r="BIT39" s="56">
        <v>0</v>
      </c>
      <c r="BIU39" s="56">
        <v>0</v>
      </c>
      <c r="BIV39" s="61">
        <v>0.9</v>
      </c>
      <c r="BIW39" s="61">
        <v>0.9</v>
      </c>
      <c r="BIX39" s="61">
        <f t="shared" si="15"/>
        <v>0.71400000000000008</v>
      </c>
      <c r="BIY39" s="61">
        <f t="shared" si="15"/>
        <v>0.71400000000000008</v>
      </c>
      <c r="BIZ39" s="61">
        <v>0.1</v>
      </c>
      <c r="BJA39" s="61">
        <v>0.1</v>
      </c>
      <c r="BJB39" s="61">
        <v>0.8</v>
      </c>
      <c r="BJC39" s="61">
        <v>0.8</v>
      </c>
      <c r="BJD39" s="61">
        <v>0.8</v>
      </c>
      <c r="BJE39" s="61">
        <v>0.8</v>
      </c>
      <c r="BJF39" s="61">
        <v>1</v>
      </c>
      <c r="BJG39" s="61">
        <v>1</v>
      </c>
      <c r="BJH39" s="61">
        <f t="shared" si="16"/>
        <v>25</v>
      </c>
      <c r="BJI39" s="61">
        <f t="shared" si="16"/>
        <v>30</v>
      </c>
      <c r="BJJ39" s="62">
        <v>0.3</v>
      </c>
      <c r="BJK39" s="62">
        <v>0.3</v>
      </c>
      <c r="BJL39" s="46">
        <f t="shared" si="17"/>
        <v>1.69</v>
      </c>
      <c r="BJM39" s="46">
        <f t="shared" si="17"/>
        <v>1.5649999999999999</v>
      </c>
      <c r="BJN39" s="46">
        <f t="shared" si="17"/>
        <v>1.423</v>
      </c>
      <c r="BJO39" s="46">
        <v>1.5</v>
      </c>
      <c r="BJP39" s="61">
        <f t="shared" si="1"/>
        <v>0.65</v>
      </c>
      <c r="BJQ39" s="61">
        <f t="shared" si="1"/>
        <v>0.65</v>
      </c>
      <c r="BJR39" s="61">
        <v>0.69</v>
      </c>
      <c r="BJS39" s="61">
        <v>0.69</v>
      </c>
      <c r="BJT39" s="61">
        <v>48.83</v>
      </c>
      <c r="BJU39" s="61">
        <v>48.83</v>
      </c>
      <c r="BJV39" s="61">
        <f t="shared" si="18"/>
        <v>73.245000000000005</v>
      </c>
      <c r="BJW39" s="61">
        <f t="shared" si="18"/>
        <v>73.245000000000005</v>
      </c>
      <c r="BJX39" s="61">
        <v>4</v>
      </c>
      <c r="BJY39" s="61">
        <v>4</v>
      </c>
      <c r="BJZ39" s="63">
        <v>69202233.495000005</v>
      </c>
      <c r="BKA39" s="63">
        <v>71009108.978518903</v>
      </c>
      <c r="BKB39" s="63">
        <v>72863162.1158223</v>
      </c>
      <c r="BKC39" s="63">
        <v>74765624.718973041</v>
      </c>
      <c r="BKD39" s="63">
        <v>76717760.762738854</v>
      </c>
      <c r="BKE39" s="63">
        <v>78720867.224363059</v>
      </c>
      <c r="BKF39" s="63">
        <v>80776274.945261613</v>
      </c>
      <c r="BKG39" s="63">
        <v>82885349.515219256</v>
      </c>
      <c r="BKH39" s="63">
        <v>85049492.179671928</v>
      </c>
      <c r="BKI39" s="63">
        <v>87270140.770678535</v>
      </c>
      <c r="BKJ39" s="63">
        <v>89548770.662200406</v>
      </c>
      <c r="BKK39" s="63">
        <v>91886895.750323132</v>
      </c>
      <c r="BKL39" s="63">
        <v>94286069.459072158</v>
      </c>
      <c r="BKM39" s="63">
        <v>96747885.772490233</v>
      </c>
      <c r="BKN39" s="63">
        <v>99273980.293662459</v>
      </c>
      <c r="BKO39" s="63">
        <v>101866031.3313926</v>
      </c>
      <c r="BKP39" s="63">
        <v>104525761.01525259</v>
      </c>
      <c r="BKQ39" s="63">
        <v>107254936.4397461</v>
      </c>
      <c r="BKR39" s="63">
        <v>110055370.83834621</v>
      </c>
      <c r="BKS39" s="63">
        <v>112928924.7881874</v>
      </c>
      <c r="BKT39" s="63">
        <v>115877507.44621199</v>
      </c>
      <c r="BKU39" s="63">
        <v>118903077.81759268</v>
      </c>
      <c r="BKV39" s="63">
        <v>122007646.05727343</v>
      </c>
      <c r="BKW39" s="63">
        <v>125193274.80549392</v>
      </c>
      <c r="BKX39" s="63">
        <v>128462080.55818449</v>
      </c>
      <c r="BKY39" s="63">
        <v>131816235.07314223</v>
      </c>
      <c r="BKZ39" s="64">
        <v>33918841.206</v>
      </c>
      <c r="BLA39" s="64">
        <v>34082347.126085959</v>
      </c>
      <c r="BLB39" s="64">
        <v>34246641.227163754</v>
      </c>
      <c r="BLC39" s="64">
        <v>34411727.308663234</v>
      </c>
      <c r="BLD39" s="64">
        <v>34577609.188329421</v>
      </c>
      <c r="BLE39" s="64">
        <v>34744290.702310823</v>
      </c>
      <c r="BLF39" s="64">
        <v>34911775.705248103</v>
      </c>
      <c r="BLG39" s="64">
        <v>35080068.070363209</v>
      </c>
      <c r="BLH39" s="64">
        <v>35249171.689549014</v>
      </c>
      <c r="BLI39" s="64">
        <v>35419090.473459251</v>
      </c>
      <c r="BLJ39" s="64">
        <v>35589828.351598993</v>
      </c>
      <c r="BLK39" s="64">
        <v>35761389.272415489</v>
      </c>
      <c r="BLL39" s="64">
        <v>35933777.203389511</v>
      </c>
      <c r="BLM39" s="64">
        <v>36106996.131127089</v>
      </c>
      <c r="BLN39" s="64">
        <v>36281050.061451696</v>
      </c>
      <c r="BLO39" s="64">
        <v>36455943.019496903</v>
      </c>
      <c r="BLP39" s="64">
        <v>36631679.049799442</v>
      </c>
      <c r="BLQ39" s="64">
        <v>36808262.216392763</v>
      </c>
      <c r="BLR39" s="64">
        <v>36985696.602901004</v>
      </c>
      <c r="BLS39" s="64">
        <v>37163986.312633418</v>
      </c>
      <c r="BLT39" s="64">
        <v>37343135.468679309</v>
      </c>
      <c r="BLU39" s="64">
        <v>37523148.214003325</v>
      </c>
      <c r="BLV39" s="64">
        <v>37704028.711541303</v>
      </c>
      <c r="BLW39" s="64">
        <v>37885781.144296527</v>
      </c>
      <c r="BLX39" s="64">
        <v>38068409.715436451</v>
      </c>
      <c r="BLY39" s="64">
        <v>38251918.64838995</v>
      </c>
      <c r="BLZ39" s="65">
        <v>6994315.8741619801</v>
      </c>
      <c r="BMA39" s="65">
        <v>7176937.9838648923</v>
      </c>
      <c r="BMB39" s="65">
        <v>7364328.3704875717</v>
      </c>
      <c r="BMC39" s="65">
        <v>7556611.5340964179</v>
      </c>
      <c r="BMD39" s="65">
        <v>7753915.2254638579</v>
      </c>
      <c r="BME39" s="65">
        <v>7956370.5309445243</v>
      </c>
      <c r="BMF39" s="65">
        <v>8164111.9595675543</v>
      </c>
      <c r="BMG39" s="65">
        <v>8377277.532402887</v>
      </c>
      <c r="BMH39" s="65">
        <v>8596008.874260895</v>
      </c>
      <c r="BMI39" s="65">
        <v>8820451.3077863287</v>
      </c>
      <c r="BMJ39" s="65">
        <v>9050753.9500090368</v>
      </c>
      <c r="BMK39" s="65">
        <v>9287069.8114156611</v>
      </c>
      <c r="BML39" s="65">
        <v>9529555.8976080641</v>
      </c>
      <c r="BMM39" s="65">
        <v>9778373.3136161063</v>
      </c>
      <c r="BMN39" s="65">
        <v>10033687.370933995</v>
      </c>
      <c r="BMO39" s="65">
        <v>10295667.697351404</v>
      </c>
      <c r="BMP39" s="65">
        <v>10564488.349652257</v>
      </c>
      <c r="BMQ39" s="65">
        <v>10840327.929256098</v>
      </c>
      <c r="BMR39" s="65">
        <v>11123369.700878879</v>
      </c>
      <c r="BMS39" s="65">
        <v>11413801.71429196</v>
      </c>
      <c r="BMT39" s="65">
        <v>11711816.92926028</v>
      </c>
      <c r="BMU39" s="65">
        <v>12017613.343742637</v>
      </c>
      <c r="BMV39" s="65">
        <v>12331394.125439333</v>
      </c>
      <c r="BMW39" s="65">
        <v>12653367.746774478</v>
      </c>
      <c r="BMX39" s="65">
        <v>12983748.123402746</v>
      </c>
      <c r="BMY39" s="65">
        <v>13322754.756332537</v>
      </c>
      <c r="BMZ39" s="65">
        <v>2856833.24437602</v>
      </c>
      <c r="BNA39" s="65">
        <v>2870604.6213318831</v>
      </c>
      <c r="BNB39" s="65">
        <v>2884442.3832696606</v>
      </c>
      <c r="BNC39" s="65">
        <v>2898346.8501984435</v>
      </c>
      <c r="BND39" s="65">
        <v>2912318.3436699286</v>
      </c>
      <c r="BNE39" s="65">
        <v>2926357.1867858535</v>
      </c>
      <c r="BNF39" s="65">
        <v>2940463.7042054692</v>
      </c>
      <c r="BNG39" s="65">
        <v>2954638.2221530476</v>
      </c>
      <c r="BNH39" s="65">
        <v>2968881.0684254267</v>
      </c>
      <c r="BNI39" s="65">
        <v>2983192.5723995916</v>
      </c>
      <c r="BNJ39" s="65">
        <v>2997573.065040288</v>
      </c>
      <c r="BNK39" s="65">
        <v>3012022.8789076796</v>
      </c>
      <c r="BNL39" s="65">
        <v>3026542.3481650399</v>
      </c>
      <c r="BNM39" s="65">
        <v>3041131.808586475</v>
      </c>
      <c r="BNN39" s="65">
        <v>3055791.5975646931</v>
      </c>
      <c r="BNO39" s="65">
        <v>3070522.0541188046</v>
      </c>
      <c r="BNP39" s="65">
        <v>3085323.5189021635</v>
      </c>
      <c r="BNQ39" s="65">
        <v>3100196.3342102454</v>
      </c>
      <c r="BNR39" s="65">
        <v>3115140.8439885611</v>
      </c>
      <c r="BNS39" s="65">
        <v>3130157.3938406124</v>
      </c>
      <c r="BNT39" s="65">
        <v>3145246.3310358869</v>
      </c>
      <c r="BNU39" s="65">
        <v>3160408.0045178826</v>
      </c>
      <c r="BNV39" s="65">
        <v>3175642.7649121843</v>
      </c>
      <c r="BNW39" s="65">
        <v>3190950.9645345663</v>
      </c>
      <c r="BNX39" s="65">
        <v>3206332.9573991443</v>
      </c>
      <c r="BNY39" s="65">
        <v>3221789.09922656</v>
      </c>
      <c r="BNZ39" s="66">
        <v>536047.39531380951</v>
      </c>
      <c r="BOA39" s="66">
        <v>550043.63282927452</v>
      </c>
      <c r="BOB39" s="66">
        <v>564405.3131512932</v>
      </c>
      <c r="BOC39" s="66">
        <v>579141.97801883065</v>
      </c>
      <c r="BOD39" s="66">
        <v>594263.41830636805</v>
      </c>
      <c r="BOE39" s="66">
        <v>609779.68052885099</v>
      </c>
      <c r="BOF39" s="66">
        <v>625701.07351648028</v>
      </c>
      <c r="BOG39" s="66">
        <v>642038.17526378261</v>
      </c>
      <c r="BOH39" s="66">
        <v>658801.83995751187</v>
      </c>
      <c r="BOI39" s="66">
        <v>676003.20518804854</v>
      </c>
      <c r="BOJ39" s="66">
        <v>693653.69934908941</v>
      </c>
      <c r="BOK39" s="66">
        <v>711765.0492305439</v>
      </c>
      <c r="BOL39" s="66">
        <v>730349.28780968208</v>
      </c>
      <c r="BOM39" s="66">
        <v>749418.76224570791</v>
      </c>
      <c r="BON39" s="66">
        <v>768986.14208307536</v>
      </c>
      <c r="BOO39" s="66">
        <v>789064.42766898894</v>
      </c>
      <c r="BOP39" s="66">
        <v>809666.95879069029</v>
      </c>
      <c r="BOQ39" s="66">
        <v>830807.42353826098</v>
      </c>
      <c r="BOR39" s="66">
        <v>852499.86739883735</v>
      </c>
      <c r="BOS39" s="66">
        <v>874758.70258827321</v>
      </c>
      <c r="BOT39" s="66">
        <v>897598.71762645489</v>
      </c>
      <c r="BOU39" s="66">
        <v>921035.08716262644</v>
      </c>
      <c r="BOV39" s="66">
        <v>945083.382057257</v>
      </c>
      <c r="BOW39" s="66">
        <v>969759.57972714538</v>
      </c>
      <c r="BOX39" s="66">
        <v>995080.0747606355</v>
      </c>
      <c r="BOY39" s="66">
        <v>1021061.6898099974</v>
      </c>
      <c r="BOZ39" s="65">
        <v>218948.93611409119</v>
      </c>
      <c r="BPA39" s="65">
        <v>220004.38040340983</v>
      </c>
      <c r="BPB39" s="65">
        <v>221064.91246646983</v>
      </c>
      <c r="BPC39" s="65">
        <v>222130.55682890641</v>
      </c>
      <c r="BPD39" s="65">
        <v>223201.33813458067</v>
      </c>
      <c r="BPE39" s="65">
        <v>224277.28114614967</v>
      </c>
      <c r="BPF39" s="65">
        <v>225358.41074563892</v>
      </c>
      <c r="BPG39" s="65">
        <v>226444.75193501773</v>
      </c>
      <c r="BPH39" s="65">
        <v>227536.32983677767</v>
      </c>
      <c r="BPI39" s="65">
        <v>228633.16969451337</v>
      </c>
      <c r="BPJ39" s="65">
        <v>229735.29687350613</v>
      </c>
      <c r="BPK39" s="65">
        <v>230842.73686131096</v>
      </c>
      <c r="BPL39" s="65">
        <v>231955.51526834557</v>
      </c>
      <c r="BPM39" s="65">
        <v>233073.65782848283</v>
      </c>
      <c r="BPN39" s="65">
        <v>234197.19039964589</v>
      </c>
      <c r="BPO39" s="65">
        <v>235326.13896440613</v>
      </c>
      <c r="BPP39" s="65">
        <v>236460.52963058394</v>
      </c>
      <c r="BPQ39" s="65">
        <v>237600.38863185269</v>
      </c>
      <c r="BPR39" s="65">
        <v>238745.74232834522</v>
      </c>
      <c r="BPS39" s="65">
        <v>239896.61720726354</v>
      </c>
      <c r="BPT39" s="65">
        <v>241053.03988349126</v>
      </c>
      <c r="BPU39" s="65">
        <v>242215.03710020924</v>
      </c>
      <c r="BPV39" s="65">
        <v>243382.63572951389</v>
      </c>
      <c r="BPW39" s="65">
        <v>244555.86277303871</v>
      </c>
      <c r="BPX39" s="65">
        <v>245734.74536257866</v>
      </c>
      <c r="BPY39" s="65">
        <v>246919.31076071772</v>
      </c>
      <c r="BPZ39" s="66">
        <v>2784239.3756526886</v>
      </c>
      <c r="BQA39" s="66">
        <v>2962642.7083599055</v>
      </c>
      <c r="BQB39" s="66">
        <v>3152477.4393151915</v>
      </c>
      <c r="BQC39" s="66">
        <v>3354476.0484779915</v>
      </c>
      <c r="BQD39" s="66">
        <v>3569417.9503016151</v>
      </c>
      <c r="BQE39" s="66">
        <v>3798132.5011147945</v>
      </c>
      <c r="BQF39" s="66">
        <v>4041502.1992046479</v>
      </c>
      <c r="BQG39" s="66">
        <v>4300466.0899486449</v>
      </c>
      <c r="BQH39" s="66">
        <v>4576023.3891343018</v>
      </c>
      <c r="BQI39" s="66">
        <v>4869237.3384472467</v>
      </c>
      <c r="BQJ39" s="66">
        <v>5181239.3080041083</v>
      </c>
      <c r="BQK39" s="66">
        <v>5513233.1617599046</v>
      </c>
      <c r="BQL39" s="66">
        <v>5866499.9026339138</v>
      </c>
      <c r="BQM39" s="66">
        <v>6242402.6152773295</v>
      </c>
      <c r="BQN39" s="66">
        <v>6642391.7255544057</v>
      </c>
      <c r="BQO39" s="66">
        <v>7068010.5970309116</v>
      </c>
      <c r="BQP39" s="66">
        <v>7520901.4860639852</v>
      </c>
      <c r="BQQ39" s="66">
        <v>8002811.8784712246</v>
      </c>
      <c r="BQR39" s="66">
        <v>8515601.2322291005</v>
      </c>
      <c r="BQS39" s="66">
        <v>9061248.152217513</v>
      </c>
      <c r="BQT39" s="66">
        <v>9641858.0246943552</v>
      </c>
      <c r="BQU39" s="66">
        <v>10259671.140957775</v>
      </c>
      <c r="BQV39" s="66">
        <v>10917071.341541404</v>
      </c>
      <c r="BQW39" s="66">
        <v>11616595.214296369</v>
      </c>
      <c r="BQX39" s="66">
        <v>12360941.881850896</v>
      </c>
      <c r="BQY39" s="66">
        <v>13152983.416212671</v>
      </c>
      <c r="BQZ39" s="65">
        <v>1137224.5337172952</v>
      </c>
      <c r="BRA39" s="65">
        <v>1184986.6710696174</v>
      </c>
      <c r="BRB39" s="65">
        <v>1234754.7638835281</v>
      </c>
      <c r="BRC39" s="65">
        <v>1286613.0600075722</v>
      </c>
      <c r="BRD39" s="65">
        <v>1340649.3456041419</v>
      </c>
      <c r="BRE39" s="65">
        <v>1396955.0937546333</v>
      </c>
      <c r="BRF39" s="65">
        <v>1455625.6193058537</v>
      </c>
      <c r="BRG39" s="65">
        <v>1516760.2402197993</v>
      </c>
      <c r="BRH39" s="65">
        <v>1580462.445699943</v>
      </c>
      <c r="BRI39" s="65">
        <v>1646840.0713786318</v>
      </c>
      <c r="BRJ39" s="65">
        <v>1716005.481862159</v>
      </c>
      <c r="BRK39" s="65">
        <v>1788075.7609425199</v>
      </c>
      <c r="BRL39" s="65">
        <v>1863172.9097978445</v>
      </c>
      <c r="BRM39" s="65">
        <v>1941424.0535170257</v>
      </c>
      <c r="BRN39" s="65">
        <v>2022961.6562981433</v>
      </c>
      <c r="BRO39" s="65">
        <v>2107923.7456849813</v>
      </c>
      <c r="BRP39" s="65">
        <v>2196454.1462212186</v>
      </c>
      <c r="BRQ39" s="65">
        <v>2288702.7229178371</v>
      </c>
      <c r="BRR39" s="65">
        <v>2384825.6349458769</v>
      </c>
      <c r="BRS39" s="65">
        <v>2484985.5999840037</v>
      </c>
      <c r="BRT39" s="65">
        <v>2589352.1696683718</v>
      </c>
      <c r="BRU39" s="65">
        <v>2698102.016611068</v>
      </c>
      <c r="BRV39" s="65">
        <v>2811419.2334730034</v>
      </c>
      <c r="BRW39" s="65">
        <v>2929495.6445975276</v>
      </c>
      <c r="BRX39" s="65">
        <v>3052531.1307323002</v>
      </c>
      <c r="BRY39" s="65">
        <v>3180733.9673891114</v>
      </c>
      <c r="BRZ39" s="64">
        <v>69202233.495000005</v>
      </c>
      <c r="BSA39" s="64">
        <v>71009108.978518903</v>
      </c>
      <c r="BSB39" s="64">
        <v>72863162.1158223</v>
      </c>
      <c r="BSC39" s="64">
        <v>74765624.718973041</v>
      </c>
      <c r="BSD39" s="64">
        <v>76717760.762738854</v>
      </c>
      <c r="BSE39" s="64">
        <v>78720867.224363059</v>
      </c>
      <c r="BSF39" s="64">
        <v>80776274.945261613</v>
      </c>
      <c r="BSG39" s="64">
        <v>82885349.515219256</v>
      </c>
      <c r="BSH39" s="64">
        <v>85049492.179671928</v>
      </c>
      <c r="BSI39" s="64">
        <v>87270140.770678535</v>
      </c>
      <c r="BSJ39" s="64">
        <v>89548770.662200406</v>
      </c>
      <c r="BSK39" s="64">
        <v>28423679.752099961</v>
      </c>
      <c r="BSL39" s="64">
        <v>26274384.689261448</v>
      </c>
      <c r="BSM39" s="64">
        <v>23993475.67157758</v>
      </c>
      <c r="BSN39" s="64">
        <v>21575545.050489306</v>
      </c>
      <c r="BSO39" s="64">
        <v>0</v>
      </c>
      <c r="BSP39" s="64">
        <v>0</v>
      </c>
      <c r="BSQ39" s="64">
        <v>0</v>
      </c>
      <c r="BSR39" s="64">
        <v>0</v>
      </c>
      <c r="BSS39" s="64">
        <v>0</v>
      </c>
      <c r="BST39" s="64">
        <v>0</v>
      </c>
      <c r="BSU39" s="64">
        <v>0</v>
      </c>
      <c r="BSV39" s="64">
        <v>0</v>
      </c>
      <c r="BSW39" s="64">
        <v>0</v>
      </c>
      <c r="BSX39" s="64">
        <v>0</v>
      </c>
      <c r="BSY39" s="64">
        <v>0</v>
      </c>
      <c r="BSZ39" s="64">
        <v>33918841.206</v>
      </c>
      <c r="BTA39" s="64">
        <v>34082347.126085959</v>
      </c>
      <c r="BTB39" s="64">
        <v>34246641.227163754</v>
      </c>
      <c r="BTC39" s="64">
        <v>34411727.308663234</v>
      </c>
      <c r="BTD39" s="64">
        <v>34577609.188329421</v>
      </c>
      <c r="BTE39" s="64">
        <v>34744290.702310823</v>
      </c>
      <c r="BTF39" s="64">
        <v>34911775.705248103</v>
      </c>
      <c r="BTG39" s="64">
        <v>35080068.070363209</v>
      </c>
      <c r="BTH39" s="64">
        <v>35249171.689549014</v>
      </c>
      <c r="BTI39" s="64">
        <v>35419090.473459251</v>
      </c>
      <c r="BTJ39" s="64">
        <v>35589828.351598993</v>
      </c>
      <c r="BTK39" s="63">
        <v>18500558.716929615</v>
      </c>
      <c r="BTL39" s="63">
        <v>15738994.4150846</v>
      </c>
      <c r="BTM39" s="63">
        <v>12950375.945697585</v>
      </c>
      <c r="BTN39" s="63">
        <v>10134506.650498839</v>
      </c>
      <c r="BTO39" s="63">
        <v>0</v>
      </c>
      <c r="BTP39" s="63">
        <v>0</v>
      </c>
      <c r="BTQ39" s="63">
        <v>0</v>
      </c>
      <c r="BTR39" s="63">
        <v>0</v>
      </c>
      <c r="BTS39" s="63">
        <v>0</v>
      </c>
      <c r="BTT39" s="63">
        <v>0</v>
      </c>
      <c r="BTU39" s="63">
        <v>0</v>
      </c>
      <c r="BTV39" s="63">
        <v>0</v>
      </c>
      <c r="BTW39" s="63">
        <v>0</v>
      </c>
      <c r="BTX39" s="63">
        <v>0</v>
      </c>
      <c r="BTY39" s="63">
        <v>0</v>
      </c>
      <c r="BTZ39" s="63">
        <v>6994315.874161981</v>
      </c>
      <c r="BUA39" s="63">
        <v>7176937.9838648923</v>
      </c>
      <c r="BUB39" s="63">
        <v>7364328.3704875726</v>
      </c>
      <c r="BUC39" s="63">
        <v>7556611.5340964198</v>
      </c>
      <c r="BUD39" s="63">
        <v>7753915.2254638579</v>
      </c>
      <c r="BUE39" s="63">
        <v>7956370.5309445253</v>
      </c>
      <c r="BUF39" s="63">
        <v>8164111.9595675562</v>
      </c>
      <c r="BUG39" s="63">
        <v>8377277.5324028879</v>
      </c>
      <c r="BUH39" s="63">
        <v>8596008.8742608968</v>
      </c>
      <c r="BUI39" s="63">
        <v>8820451.3077863287</v>
      </c>
      <c r="BUJ39" s="63">
        <v>9050753.9500090368</v>
      </c>
      <c r="BUK39" s="77">
        <v>7429655.8491325276</v>
      </c>
      <c r="BUL39" s="77">
        <v>5717733.5385648385</v>
      </c>
      <c r="BUM39" s="77">
        <v>3911349.3254464427</v>
      </c>
      <c r="BUN39" s="77">
        <v>2006737.474186799</v>
      </c>
      <c r="BUO39" s="77">
        <v>0</v>
      </c>
      <c r="BUP39" s="63">
        <v>0</v>
      </c>
      <c r="BUQ39" s="63">
        <v>0</v>
      </c>
      <c r="BUR39" s="63">
        <v>0</v>
      </c>
      <c r="BUS39" s="63">
        <v>0</v>
      </c>
      <c r="BUT39" s="63">
        <v>0</v>
      </c>
      <c r="BUU39" s="63">
        <v>0</v>
      </c>
      <c r="BUV39" s="63">
        <v>0</v>
      </c>
      <c r="BUW39" s="63">
        <v>0</v>
      </c>
      <c r="BUX39" s="63">
        <v>0</v>
      </c>
      <c r="BUY39" s="63">
        <v>0</v>
      </c>
      <c r="BUZ39" s="63">
        <v>2856833.2443760205</v>
      </c>
      <c r="BVA39" s="63">
        <v>2870604.6213318831</v>
      </c>
      <c r="BVB39" s="63">
        <v>2884442.3832696606</v>
      </c>
      <c r="BVC39" s="63">
        <v>2898346.8501984435</v>
      </c>
      <c r="BVD39" s="63">
        <v>2912318.3436699286</v>
      </c>
      <c r="BVE39" s="63">
        <v>2926357.1867858535</v>
      </c>
      <c r="BVF39" s="63">
        <v>2940463.7042054692</v>
      </c>
      <c r="BVG39" s="63">
        <v>2954638.2221530476</v>
      </c>
      <c r="BVH39" s="63">
        <v>2968881.0684254272</v>
      </c>
      <c r="BVI39" s="63">
        <v>2983192.5723995916</v>
      </c>
      <c r="BVJ39" s="63">
        <v>2997573.0650402876</v>
      </c>
      <c r="BVK39" s="77">
        <v>2409618.3031261438</v>
      </c>
      <c r="BVL39" s="77">
        <v>1815925.4088990237</v>
      </c>
      <c r="BVM39" s="77">
        <v>1216452.72343459</v>
      </c>
      <c r="BVN39" s="77">
        <v>611158.31951293861</v>
      </c>
      <c r="BVO39" s="77">
        <v>0</v>
      </c>
      <c r="BVP39" s="63">
        <v>0</v>
      </c>
      <c r="BVQ39" s="63">
        <v>0</v>
      </c>
      <c r="BVR39" s="63">
        <v>0</v>
      </c>
      <c r="BVS39" s="63">
        <v>0</v>
      </c>
      <c r="BVT39" s="63">
        <v>0</v>
      </c>
      <c r="BVU39" s="63">
        <v>0</v>
      </c>
      <c r="BVV39" s="63">
        <v>0</v>
      </c>
      <c r="BVW39" s="63">
        <v>0</v>
      </c>
      <c r="BVX39" s="63">
        <v>0</v>
      </c>
      <c r="BVY39" s="63">
        <v>0</v>
      </c>
      <c r="BVZ39" s="66">
        <v>536047.39531380951</v>
      </c>
      <c r="BWA39" s="66">
        <v>550043.63282927452</v>
      </c>
      <c r="BWB39" s="66">
        <v>564405.3131512932</v>
      </c>
      <c r="BWC39" s="66">
        <v>579141.97801883065</v>
      </c>
      <c r="BWD39" s="66">
        <v>594263.41830636805</v>
      </c>
      <c r="BWE39" s="66">
        <v>609779.68052885099</v>
      </c>
      <c r="BWF39" s="66">
        <v>625701.07351648028</v>
      </c>
      <c r="BWG39" s="66">
        <v>642038.17526378261</v>
      </c>
      <c r="BWH39" s="66">
        <v>658801.83995751187</v>
      </c>
      <c r="BWI39" s="66">
        <v>676003.20518804854</v>
      </c>
      <c r="BWJ39" s="66">
        <v>693653.69934908941</v>
      </c>
      <c r="BWK39" s="66">
        <v>569412.03938443516</v>
      </c>
      <c r="BWL39" s="66">
        <v>438209.57268580922</v>
      </c>
      <c r="BWM39" s="66">
        <v>299767.50489828322</v>
      </c>
      <c r="BWN39" s="66">
        <v>153797.22841661511</v>
      </c>
      <c r="BWO39" s="66">
        <v>0</v>
      </c>
      <c r="BWP39" s="66">
        <v>0</v>
      </c>
      <c r="BWQ39" s="66">
        <v>0</v>
      </c>
      <c r="BWR39" s="66">
        <v>0</v>
      </c>
      <c r="BWS39" s="66">
        <v>0</v>
      </c>
      <c r="BWT39" s="66">
        <v>0</v>
      </c>
      <c r="BWU39" s="66">
        <v>0</v>
      </c>
      <c r="BWV39" s="66">
        <v>0</v>
      </c>
      <c r="BWW39" s="66">
        <v>0</v>
      </c>
      <c r="BWX39" s="66">
        <v>0</v>
      </c>
      <c r="BWY39" s="66">
        <v>0</v>
      </c>
      <c r="BWZ39" s="66">
        <v>218948.93611409119</v>
      </c>
      <c r="BXA39" s="66">
        <v>220004.38040340983</v>
      </c>
      <c r="BXB39" s="66">
        <v>221064.91246646983</v>
      </c>
      <c r="BXC39" s="66">
        <v>222130.55682890641</v>
      </c>
      <c r="BXD39" s="66">
        <v>223201.33813458067</v>
      </c>
      <c r="BXE39" s="66">
        <v>224277.28114614967</v>
      </c>
      <c r="BXF39" s="66">
        <v>225358.41074563892</v>
      </c>
      <c r="BXG39" s="66">
        <v>226444.75193501773</v>
      </c>
      <c r="BXH39" s="66">
        <v>227536.32983677767</v>
      </c>
      <c r="BXI39" s="66">
        <v>228633.16969451337</v>
      </c>
      <c r="BXJ39" s="66">
        <v>229735.29687350613</v>
      </c>
      <c r="BXK39" s="66">
        <v>184674.18948904876</v>
      </c>
      <c r="BXL39" s="66">
        <v>139173.30916100732</v>
      </c>
      <c r="BXM39" s="66">
        <v>93229.463131393131</v>
      </c>
      <c r="BXN39" s="66">
        <v>46839.438079929183</v>
      </c>
      <c r="BXO39" s="66">
        <v>0</v>
      </c>
      <c r="BXP39" s="66">
        <v>0</v>
      </c>
      <c r="BXQ39" s="66">
        <v>0</v>
      </c>
      <c r="BXR39" s="66">
        <v>0</v>
      </c>
      <c r="BXS39" s="66">
        <v>0</v>
      </c>
      <c r="BXT39" s="66">
        <v>0</v>
      </c>
      <c r="BXU39" s="66">
        <v>0</v>
      </c>
      <c r="BXV39" s="66">
        <v>0</v>
      </c>
      <c r="BXW39" s="66">
        <v>0</v>
      </c>
      <c r="BXX39" s="66">
        <v>0</v>
      </c>
      <c r="BXY39" s="66">
        <v>0</v>
      </c>
      <c r="BXZ39" s="66">
        <v>2784239.3756526886</v>
      </c>
      <c r="BYA39" s="66">
        <v>2962642.7083599055</v>
      </c>
      <c r="BYB39" s="66">
        <v>3152477.4393151915</v>
      </c>
      <c r="BYC39" s="66">
        <v>3354476.0484779915</v>
      </c>
      <c r="BYD39" s="66">
        <v>3569417.9503016151</v>
      </c>
      <c r="BYE39" s="66">
        <v>3798132.5011147945</v>
      </c>
      <c r="BYF39" s="66">
        <v>4041502.1992046479</v>
      </c>
      <c r="BYG39" s="66">
        <v>4300466.0899486449</v>
      </c>
      <c r="BYH39" s="66">
        <v>4576023.3891343018</v>
      </c>
      <c r="BYI39" s="66">
        <v>4869237.3384472467</v>
      </c>
      <c r="BYJ39" s="66">
        <v>5181239.3080041083</v>
      </c>
      <c r="BYK39" s="66">
        <v>4410586.5294079231</v>
      </c>
      <c r="BYL39" s="66">
        <v>3519899.9415803482</v>
      </c>
      <c r="BYM39" s="66">
        <v>2496961.0461109318</v>
      </c>
      <c r="BYN39" s="66">
        <v>1328478.3451108814</v>
      </c>
      <c r="BYO39" s="66">
        <v>0</v>
      </c>
      <c r="BYP39" s="66">
        <v>0</v>
      </c>
      <c r="BYQ39" s="66">
        <v>0</v>
      </c>
      <c r="BYR39" s="66">
        <v>0</v>
      </c>
      <c r="BYS39" s="66">
        <v>0</v>
      </c>
      <c r="BYT39" s="66">
        <v>0</v>
      </c>
      <c r="BYU39" s="66">
        <v>0</v>
      </c>
      <c r="BYV39" s="66">
        <v>0</v>
      </c>
      <c r="BYW39" s="66">
        <v>0</v>
      </c>
      <c r="BYX39" s="66">
        <v>0</v>
      </c>
      <c r="BYY39" s="66">
        <v>0</v>
      </c>
      <c r="BYZ39" s="65">
        <v>1137224.5337172952</v>
      </c>
      <c r="BZA39" s="65">
        <v>1184986.6710696174</v>
      </c>
      <c r="BZB39" s="65">
        <v>1234754.7638835281</v>
      </c>
      <c r="BZC39" s="65">
        <v>1286613.0600075722</v>
      </c>
      <c r="BZD39" s="65">
        <v>1340649.3456041419</v>
      </c>
      <c r="BZE39" s="65">
        <v>1396955.0937546333</v>
      </c>
      <c r="BZF39" s="65">
        <v>1455625.6193058537</v>
      </c>
      <c r="BZG39" s="65">
        <v>1516760.2402197993</v>
      </c>
      <c r="BZH39" s="65">
        <v>1580462.445699943</v>
      </c>
      <c r="BZI39" s="65">
        <v>1646840.0713786318</v>
      </c>
      <c r="BZJ39" s="65">
        <v>1716005.481862159</v>
      </c>
      <c r="BZK39" s="65">
        <v>1430460.6087540162</v>
      </c>
      <c r="BZL39" s="65">
        <v>1117903.7458787067</v>
      </c>
      <c r="BZM39" s="65">
        <v>776569.62140681036</v>
      </c>
      <c r="BZN39" s="65">
        <v>404592.33125962876</v>
      </c>
      <c r="BZO39" s="65">
        <v>0</v>
      </c>
      <c r="BZP39" s="65">
        <v>0</v>
      </c>
      <c r="BZQ39" s="65">
        <v>0</v>
      </c>
      <c r="BZR39" s="65">
        <v>0</v>
      </c>
      <c r="BZS39" s="65">
        <v>0</v>
      </c>
      <c r="BZT39" s="65">
        <v>0</v>
      </c>
      <c r="BZU39" s="65">
        <v>0</v>
      </c>
      <c r="BZV39" s="65">
        <v>0</v>
      </c>
      <c r="BZW39" s="65">
        <v>0</v>
      </c>
      <c r="BZX39" s="65">
        <v>0</v>
      </c>
      <c r="BZY39" s="65">
        <v>0</v>
      </c>
      <c r="BZZ39" s="64">
        <v>69202233.495000005</v>
      </c>
      <c r="CAA39" s="64">
        <v>71009108.978518903</v>
      </c>
      <c r="CAB39" s="64">
        <v>72863162.1158223</v>
      </c>
      <c r="CAC39" s="64">
        <v>74765624.718973041</v>
      </c>
      <c r="CAD39" s="64">
        <v>76717760.762738854</v>
      </c>
      <c r="CAE39" s="64">
        <v>78720867.224363059</v>
      </c>
      <c r="CAF39" s="64">
        <v>80776274.945261613</v>
      </c>
      <c r="CAG39" s="64">
        <v>82885349.515219256</v>
      </c>
      <c r="CAH39" s="64">
        <v>85049492.179671928</v>
      </c>
      <c r="CAI39" s="64">
        <v>87270140.770678535</v>
      </c>
      <c r="CAJ39" s="64">
        <v>89548770.662200406</v>
      </c>
      <c r="CAK39" s="66">
        <v>22052854.98007755</v>
      </c>
      <c r="CAL39" s="66">
        <v>22628656.670177318</v>
      </c>
      <c r="CAM39" s="66">
        <v>23219492.585397657</v>
      </c>
      <c r="CAN39" s="66">
        <v>23825755.27047899</v>
      </c>
      <c r="CAO39" s="66">
        <v>24447847.519534223</v>
      </c>
      <c r="CAP39" s="66">
        <v>25086182.64366062</v>
      </c>
      <c r="CAQ39" s="66">
        <v>25741184.745539062</v>
      </c>
      <c r="CAR39" s="66">
        <v>26413289.001203094</v>
      </c>
      <c r="CAS39" s="66">
        <v>27102941.949164975</v>
      </c>
      <c r="CAT39" s="66">
        <v>27810601.787090879</v>
      </c>
      <c r="CAU39" s="66">
        <v>28536738.676222242</v>
      </c>
      <c r="CAV39" s="66">
        <v>29281835.053745624</v>
      </c>
      <c r="CAW39" s="66">
        <v>30046385.95331854</v>
      </c>
      <c r="CAX39" s="66">
        <v>30830899.333964277</v>
      </c>
      <c r="CAY39" s="66">
        <v>31635896.417554133</v>
      </c>
      <c r="CAZ39" s="64">
        <v>33918841.206</v>
      </c>
      <c r="CBA39" s="64">
        <v>34082347.126085959</v>
      </c>
      <c r="CBB39" s="64">
        <v>34246641.227163754</v>
      </c>
      <c r="CBC39" s="64">
        <v>34411727.308663234</v>
      </c>
      <c r="CBD39" s="64">
        <v>34577609.188329421</v>
      </c>
      <c r="CBE39" s="64">
        <v>34744290.702310823</v>
      </c>
      <c r="CBF39" s="64">
        <v>34911775.705248103</v>
      </c>
      <c r="CBG39" s="64">
        <v>35080068.070363209</v>
      </c>
      <c r="CBH39" s="64">
        <v>35249171.689549014</v>
      </c>
      <c r="CBI39" s="64">
        <v>35419090.473459251</v>
      </c>
      <c r="CBJ39" s="64">
        <v>35589828.351598993</v>
      </c>
      <c r="CBK39" s="64">
        <v>8582733.4253797159</v>
      </c>
      <c r="CBL39" s="64">
        <v>8624106.5288134813</v>
      </c>
      <c r="CBM39" s="64">
        <v>8665679.0714705009</v>
      </c>
      <c r="CBN39" s="64">
        <v>8707452.0147484075</v>
      </c>
      <c r="CBO39" s="64">
        <v>8749426.3246792555</v>
      </c>
      <c r="CBP39" s="64">
        <v>8791602.9719518647</v>
      </c>
      <c r="CBQ39" s="64">
        <v>8833982.9319342617</v>
      </c>
      <c r="CBR39" s="64">
        <v>8876567.1846962404</v>
      </c>
      <c r="CBS39" s="64">
        <v>8919356.7150320206</v>
      </c>
      <c r="CBT39" s="64">
        <v>8962352.5124830343</v>
      </c>
      <c r="CBU39" s="64">
        <v>9005555.5713607986</v>
      </c>
      <c r="CBV39" s="64">
        <v>9048966.8907699119</v>
      </c>
      <c r="CBW39" s="64">
        <v>9092587.4746311642</v>
      </c>
      <c r="CBX39" s="64">
        <v>9136418.3317047469</v>
      </c>
      <c r="CBY39" s="64">
        <v>9180460.4756135866</v>
      </c>
      <c r="CBZ39" s="67">
        <v>6994315.8741619801</v>
      </c>
      <c r="CCA39" s="67">
        <v>7176937.9838648923</v>
      </c>
      <c r="CCB39" s="67">
        <v>7364328.3704875717</v>
      </c>
      <c r="CCC39" s="67">
        <v>7556611.5340964179</v>
      </c>
      <c r="CCD39" s="67">
        <v>7753915.2254638579</v>
      </c>
      <c r="CCE39" s="67">
        <v>7956370.5309445243</v>
      </c>
      <c r="CCF39" s="67">
        <v>8164111.9595675543</v>
      </c>
      <c r="CCG39" s="67">
        <v>8377277.532402887</v>
      </c>
      <c r="CCH39" s="67">
        <v>8596008.874260895</v>
      </c>
      <c r="CCI39" s="67">
        <v>8820451.3077863287</v>
      </c>
      <c r="CCJ39" s="67">
        <v>9050753.9500090368</v>
      </c>
      <c r="CCK39" s="67"/>
      <c r="CCL39" s="67"/>
      <c r="CCM39" s="67"/>
      <c r="CCN39" s="67"/>
      <c r="CCO39" s="67"/>
      <c r="CCP39" s="67"/>
      <c r="CCQ39" s="67"/>
      <c r="CCR39" s="67"/>
      <c r="CCS39" s="67"/>
      <c r="CCT39" s="67"/>
      <c r="CCU39" s="67"/>
      <c r="CCV39" s="67"/>
      <c r="CCW39" s="67"/>
      <c r="CCX39" s="67"/>
      <c r="CCY39" s="67"/>
      <c r="CCZ39" s="67">
        <v>2856833.24437602</v>
      </c>
      <c r="CDA39" s="67">
        <v>2870604.6213318831</v>
      </c>
      <c r="CDB39" s="67">
        <v>2884442.3832696606</v>
      </c>
      <c r="CDC39" s="67">
        <v>2898346.8501984435</v>
      </c>
      <c r="CDD39" s="67">
        <v>2912318.3436699286</v>
      </c>
      <c r="CDE39" s="67">
        <v>2926357.1867858535</v>
      </c>
      <c r="CDF39" s="67">
        <v>2940463.7042054692</v>
      </c>
      <c r="CDG39" s="67">
        <v>2954638.2221530476</v>
      </c>
      <c r="CDH39" s="67">
        <v>2968881.0684254267</v>
      </c>
      <c r="CDI39" s="67">
        <v>2983192.5723995916</v>
      </c>
      <c r="CDJ39" s="67">
        <v>2997573.065040288</v>
      </c>
      <c r="CDK39" s="67"/>
      <c r="CDL39" s="67"/>
      <c r="CDM39" s="67"/>
      <c r="CDN39" s="67"/>
      <c r="CDO39" s="67"/>
      <c r="CDP39" s="67"/>
      <c r="CDQ39" s="67"/>
      <c r="CDR39" s="67"/>
      <c r="CDS39" s="67"/>
      <c r="CDT39" s="67"/>
      <c r="CDU39" s="67"/>
      <c r="CDV39" s="67"/>
      <c r="CDW39" s="67"/>
      <c r="CDX39" s="67"/>
      <c r="CDY39" s="67"/>
      <c r="CDZ39" s="65">
        <v>536047.39531380951</v>
      </c>
      <c r="CEA39" s="65">
        <v>550043.63282927452</v>
      </c>
      <c r="CEB39" s="65">
        <v>564405.3131512932</v>
      </c>
      <c r="CEC39" s="65">
        <v>579141.97801883065</v>
      </c>
      <c r="CED39" s="65">
        <v>594263.41830636805</v>
      </c>
      <c r="CEE39" s="65">
        <v>609779.68052885099</v>
      </c>
      <c r="CEF39" s="65">
        <v>625701.07351648028</v>
      </c>
      <c r="CEG39" s="65">
        <v>642038.17526378261</v>
      </c>
      <c r="CEH39" s="65">
        <v>658801.83995751187</v>
      </c>
      <c r="CEI39" s="65">
        <v>676003.20518804854</v>
      </c>
      <c r="CEJ39" s="65">
        <v>693653.69934908941</v>
      </c>
      <c r="CEK39" s="65">
        <v>200968.95507685945</v>
      </c>
      <c r="CEL39" s="65">
        <v>206216.26949920433</v>
      </c>
      <c r="CEM39" s="65">
        <v>211600.59169290579</v>
      </c>
      <c r="CEN39" s="65">
        <v>217125.49894110364</v>
      </c>
      <c r="CEO39" s="65">
        <v>222794.66193006752</v>
      </c>
      <c r="CEP39" s="65">
        <v>228611.84718795959</v>
      </c>
      <c r="CEQ39" s="65">
        <v>234580.91958727367</v>
      </c>
      <c r="CER39" s="65">
        <v>240705.8449126129</v>
      </c>
      <c r="CES39" s="65">
        <v>246990.69249551249</v>
      </c>
      <c r="CET39" s="65">
        <v>253439.63791805782</v>
      </c>
      <c r="CEU39" s="65">
        <v>260056.96578709449</v>
      </c>
      <c r="CEV39" s="65">
        <v>266847.07258087257</v>
      </c>
      <c r="CEW39" s="65">
        <v>273814.46957001754</v>
      </c>
      <c r="CEX39" s="65">
        <v>280963.78581476765</v>
      </c>
      <c r="CEY39" s="65">
        <v>288299.77124046988</v>
      </c>
      <c r="CEZ39" s="64">
        <v>218948.93611409119</v>
      </c>
      <c r="CFA39" s="64">
        <v>220004.38040340983</v>
      </c>
      <c r="CFB39" s="64">
        <v>221064.91246646983</v>
      </c>
      <c r="CFC39" s="64">
        <v>222130.55682890641</v>
      </c>
      <c r="CFD39" s="64">
        <v>223201.33813458067</v>
      </c>
      <c r="CFE39" s="64">
        <v>224277.28114614967</v>
      </c>
      <c r="CFF39" s="64">
        <v>225358.41074563892</v>
      </c>
      <c r="CFG39" s="64">
        <v>226444.75193501773</v>
      </c>
      <c r="CFH39" s="64">
        <v>227536.32983677767</v>
      </c>
      <c r="CFI39" s="64">
        <v>228633.16969451337</v>
      </c>
      <c r="CFJ39" s="64">
        <v>229735.29687350613</v>
      </c>
      <c r="CFK39" s="64">
        <v>65179.125702017205</v>
      </c>
      <c r="CFL39" s="64">
        <v>65493.321958121094</v>
      </c>
      <c r="CFM39" s="64">
        <v>65809.032798630447</v>
      </c>
      <c r="CFN39" s="64">
        <v>66126.2655246059</v>
      </c>
      <c r="CFO39" s="64">
        <v>66445.0274723029</v>
      </c>
      <c r="CFP39" s="64">
        <v>66765.326013341342</v>
      </c>
      <c r="CFQ39" s="64">
        <v>67087.168554876058</v>
      </c>
      <c r="CFR39" s="64">
        <v>67410.562539768071</v>
      </c>
      <c r="CFS39" s="64">
        <v>67735.515446756763</v>
      </c>
      <c r="CFT39" s="64">
        <v>68062.034790632824</v>
      </c>
      <c r="CFU39" s="64">
        <v>68390.128122412018</v>
      </c>
      <c r="CFV39" s="64">
        <v>68719.8030295098</v>
      </c>
      <c r="CFW39" s="64">
        <v>69051.067135916805</v>
      </c>
      <c r="CFX39" s="64">
        <v>69383.928102375154</v>
      </c>
      <c r="CFY39" s="64">
        <v>69718.393626555597</v>
      </c>
      <c r="CFZ39" s="66">
        <v>2784239.3756526886</v>
      </c>
      <c r="CGA39" s="66">
        <v>2962642.7083599055</v>
      </c>
      <c r="CGB39" s="66">
        <v>3152477.4393151915</v>
      </c>
      <c r="CGC39" s="66">
        <v>3354476.0484779915</v>
      </c>
      <c r="CGD39" s="66">
        <v>3569417.9503016151</v>
      </c>
      <c r="CGE39" s="66">
        <v>3798132.5011147945</v>
      </c>
      <c r="CGF39" s="66">
        <v>4041502.1992046479</v>
      </c>
      <c r="CGG39" s="66">
        <v>4300466.0899486449</v>
      </c>
      <c r="CGH39" s="66">
        <v>4576023.3891343018</v>
      </c>
      <c r="CGI39" s="66">
        <v>4869237.3384472467</v>
      </c>
      <c r="CGJ39" s="66">
        <v>5181239.3080041083</v>
      </c>
      <c r="CGK39" s="66">
        <v>1556677.5986145614</v>
      </c>
      <c r="CGL39" s="66">
        <v>1656423.5019201639</v>
      </c>
      <c r="CGM39" s="66">
        <v>1762560.738431246</v>
      </c>
      <c r="CGN39" s="66">
        <v>1875498.8401565382</v>
      </c>
      <c r="CGO39" s="66">
        <v>1995673.58033814</v>
      </c>
      <c r="CGP39" s="66">
        <v>2123548.6548886551</v>
      </c>
      <c r="CGQ39" s="66">
        <v>2259617.471568346</v>
      </c>
      <c r="CGR39" s="66">
        <v>2404405.0538058635</v>
      </c>
      <c r="CGS39" s="66">
        <v>2558470.0665084743</v>
      </c>
      <c r="CGT39" s="66">
        <v>2722406.9716784065</v>
      </c>
      <c r="CGU39" s="66">
        <v>2896848.3221527832</v>
      </c>
      <c r="CGV39" s="66">
        <v>3082467.2023175727</v>
      </c>
      <c r="CGW39" s="66">
        <v>3279979.8252130928</v>
      </c>
      <c r="CGX39" s="66">
        <v>3490148.2960520177</v>
      </c>
      <c r="CGY39" s="66">
        <v>3713783.5528129893</v>
      </c>
      <c r="CGZ39" s="65">
        <v>1137224.5337172952</v>
      </c>
      <c r="CHA39" s="65">
        <v>1184986.6710696174</v>
      </c>
      <c r="CHB39" s="65">
        <v>1234754.7638835281</v>
      </c>
      <c r="CHC39" s="65">
        <v>1286613.0600075722</v>
      </c>
      <c r="CHD39" s="65">
        <v>1340649.3456041419</v>
      </c>
      <c r="CHE39" s="65">
        <v>1396955.0937546333</v>
      </c>
      <c r="CHF39" s="65">
        <v>1455625.6193058537</v>
      </c>
      <c r="CHG39" s="65">
        <v>1516760.2402197993</v>
      </c>
      <c r="CHH39" s="65">
        <v>1580462.445699943</v>
      </c>
      <c r="CHI39" s="65">
        <v>1646840.0713786318</v>
      </c>
      <c r="CHJ39" s="65">
        <v>1716005.481862159</v>
      </c>
      <c r="CHK39" s="65">
        <v>504868.45014847617</v>
      </c>
      <c r="CHL39" s="65">
        <v>526072.35100174427</v>
      </c>
      <c r="CHM39" s="65">
        <v>548166.79158127785</v>
      </c>
      <c r="CHN39" s="65">
        <v>571189.17354300513</v>
      </c>
      <c r="CHO39" s="65">
        <v>595178.46936987701</v>
      </c>
      <c r="CHP39" s="65">
        <v>620175.28834481467</v>
      </c>
      <c r="CHQ39" s="65">
        <v>646221.94529444806</v>
      </c>
      <c r="CHR39" s="65">
        <v>673362.53222001216</v>
      </c>
      <c r="CHS39" s="65">
        <v>701642.99293665995</v>
      </c>
      <c r="CHT39" s="65">
        <v>731111.20084754017</v>
      </c>
      <c r="CHU39" s="65">
        <v>761817.03998430155</v>
      </c>
      <c r="CHV39" s="65">
        <v>793812.48945120093</v>
      </c>
      <c r="CHW39" s="65">
        <v>827151.71141577244</v>
      </c>
      <c r="CHX39" s="65">
        <v>861891.14279500232</v>
      </c>
      <c r="CHY39" s="65">
        <v>898089.59079221974</v>
      </c>
      <c r="CHZ39" s="65">
        <v>69202233.495000005</v>
      </c>
      <c r="CIA39" s="65">
        <v>71009108.978518903</v>
      </c>
      <c r="CIB39" s="65">
        <v>72863162.1158223</v>
      </c>
      <c r="CIC39" s="65">
        <v>74765624.718973041</v>
      </c>
      <c r="CID39" s="65">
        <v>76717760.762738854</v>
      </c>
      <c r="CIE39" s="65">
        <v>78720867.224363059</v>
      </c>
      <c r="CIF39" s="65">
        <v>80776274.945261613</v>
      </c>
      <c r="CIG39" s="65">
        <v>35080068.070363209</v>
      </c>
      <c r="CIH39" s="65">
        <v>35249171.689549014</v>
      </c>
      <c r="CII39" s="65">
        <v>35419090.473459251</v>
      </c>
      <c r="CIJ39" s="65">
        <v>9050753.9500090368</v>
      </c>
      <c r="CIK39" s="65">
        <v>6821683.1405039914</v>
      </c>
      <c r="CIL39" s="65">
        <v>6305852.3254227471</v>
      </c>
      <c r="CIM39" s="65">
        <v>5758434.1611786187</v>
      </c>
      <c r="CIN39" s="65">
        <v>5178130.8121174332</v>
      </c>
      <c r="CIO39" s="65">
        <v>0</v>
      </c>
      <c r="CIP39" s="65">
        <v>0</v>
      </c>
      <c r="CIQ39" s="65">
        <v>0</v>
      </c>
      <c r="CIR39" s="65">
        <v>0</v>
      </c>
      <c r="CIS39" s="65">
        <v>0</v>
      </c>
      <c r="CIT39" s="65">
        <v>0</v>
      </c>
      <c r="CIU39" s="65">
        <v>0</v>
      </c>
      <c r="CIV39" s="65">
        <v>0</v>
      </c>
      <c r="CIW39" s="65">
        <v>0</v>
      </c>
      <c r="CIX39" s="65">
        <v>0</v>
      </c>
      <c r="CIY39" s="65">
        <v>0</v>
      </c>
      <c r="CIZ39" s="64">
        <v>33918841.206</v>
      </c>
      <c r="CJA39" s="64">
        <v>34082347.126085959</v>
      </c>
      <c r="CJB39" s="64">
        <v>34246641.227163754</v>
      </c>
      <c r="CJC39" s="64">
        <v>34411727.308663234</v>
      </c>
      <c r="CJD39" s="64">
        <v>34577609.188329421</v>
      </c>
      <c r="CJE39" s="64">
        <v>34744290.702310823</v>
      </c>
      <c r="CJF39" s="64">
        <v>34911775.705248103</v>
      </c>
      <c r="CJG39" s="64">
        <v>35080068.070363209</v>
      </c>
      <c r="CJH39" s="64">
        <v>35249171.689549014</v>
      </c>
      <c r="CJI39" s="64">
        <v>35419090.473459251</v>
      </c>
      <c r="CJJ39" s="64">
        <v>35589828.351598993</v>
      </c>
      <c r="CJK39" s="64">
        <v>4440134.0920631085</v>
      </c>
      <c r="CJL39" s="64">
        <v>3777358.6596203041</v>
      </c>
      <c r="CJM39" s="64">
        <v>3108090.22696742</v>
      </c>
      <c r="CJN39" s="64">
        <v>2432281.596119721</v>
      </c>
      <c r="CJO39" s="65">
        <v>0</v>
      </c>
      <c r="CJP39" s="65">
        <v>0</v>
      </c>
      <c r="CJQ39" s="65">
        <v>0</v>
      </c>
      <c r="CJR39" s="65">
        <v>0</v>
      </c>
      <c r="CJS39" s="65">
        <v>0</v>
      </c>
      <c r="CJT39" s="65">
        <v>0</v>
      </c>
      <c r="CJU39" s="65">
        <v>0</v>
      </c>
      <c r="CJV39" s="65">
        <v>0</v>
      </c>
      <c r="CJW39" s="65">
        <v>0</v>
      </c>
      <c r="CJX39" s="65">
        <v>0</v>
      </c>
      <c r="CJY39" s="65">
        <v>0</v>
      </c>
      <c r="CJZ39" s="67">
        <v>6994315.8741619801</v>
      </c>
      <c r="CKA39" s="67">
        <v>7176937.9838648923</v>
      </c>
      <c r="CKB39" s="67">
        <v>7364328.3704875717</v>
      </c>
      <c r="CKC39" s="67">
        <v>7556611.5340964179</v>
      </c>
      <c r="CKD39" s="67">
        <v>7753915.2254638579</v>
      </c>
      <c r="CKE39" s="67">
        <v>7956370.5309445243</v>
      </c>
      <c r="CKF39" s="67">
        <v>8164111.9595675543</v>
      </c>
      <c r="CKG39" s="67">
        <v>8377277.532402887</v>
      </c>
      <c r="CKH39" s="67">
        <v>8596008.874260895</v>
      </c>
      <c r="CKI39" s="67">
        <v>8820451.3077863287</v>
      </c>
      <c r="CKJ39" s="67">
        <v>9050753.9500090368</v>
      </c>
      <c r="CKK39" s="67"/>
      <c r="CKL39" s="67"/>
      <c r="CKM39" s="67"/>
      <c r="CKN39" s="67"/>
      <c r="CKO39" s="67"/>
      <c r="CKP39" s="67"/>
      <c r="CKQ39" s="67"/>
      <c r="CKR39" s="67"/>
      <c r="CKS39" s="67"/>
      <c r="CKT39" s="67"/>
      <c r="CKU39" s="67"/>
      <c r="CKV39" s="67"/>
      <c r="CKW39" s="67"/>
      <c r="CKX39" s="67"/>
      <c r="CKY39" s="67"/>
      <c r="CKZ39" s="67">
        <v>2856833.24437602</v>
      </c>
      <c r="CLA39" s="67">
        <v>2870604.6213318831</v>
      </c>
      <c r="CLB39" s="67">
        <v>2884442.3832696606</v>
      </c>
      <c r="CLC39" s="67">
        <v>2898346.8501984435</v>
      </c>
      <c r="CLD39" s="67">
        <v>2912318.3436699286</v>
      </c>
      <c r="CLE39" s="67">
        <v>2926357.1867858535</v>
      </c>
      <c r="CLF39" s="67">
        <v>2940463.7042054692</v>
      </c>
      <c r="CLG39" s="67">
        <v>2954638.2221530476</v>
      </c>
      <c r="CLH39" s="67">
        <v>2968881.0684254267</v>
      </c>
      <c r="CLI39" s="67">
        <v>2983192.5723995916</v>
      </c>
      <c r="CLJ39" s="67">
        <v>2997573.065040288</v>
      </c>
      <c r="CLK39" s="67"/>
      <c r="CLL39" s="67"/>
      <c r="CLM39" s="67"/>
      <c r="CLN39" s="67"/>
      <c r="CLO39" s="67"/>
      <c r="CLP39" s="67"/>
      <c r="CLQ39" s="67"/>
      <c r="CLR39" s="67"/>
      <c r="CLS39" s="67"/>
      <c r="CLT39" s="67"/>
      <c r="CLU39" s="67"/>
      <c r="CLV39" s="67"/>
      <c r="CLW39" s="67"/>
      <c r="CLX39" s="67"/>
      <c r="CLY39" s="67"/>
      <c r="CLZ39" s="66">
        <v>536047.39531380951</v>
      </c>
      <c r="CMA39" s="66">
        <v>550043.63282927452</v>
      </c>
      <c r="CMB39" s="66">
        <v>564405.3131512932</v>
      </c>
      <c r="CMC39" s="66">
        <v>579141.97801883065</v>
      </c>
      <c r="CMD39" s="66">
        <v>594263.41830636805</v>
      </c>
      <c r="CME39" s="66">
        <v>609779.68052885099</v>
      </c>
      <c r="CMF39" s="66">
        <v>625701.07351648028</v>
      </c>
      <c r="CMG39" s="66">
        <v>642038.17526378261</v>
      </c>
      <c r="CMH39" s="66">
        <v>658801.83995751187</v>
      </c>
      <c r="CMI39" s="66">
        <v>676003.20518804854</v>
      </c>
      <c r="CMJ39" s="66">
        <v>693653.69934908941</v>
      </c>
      <c r="CMK39" s="66">
        <v>160775.16406148757</v>
      </c>
      <c r="CML39" s="66">
        <v>123729.76169952258</v>
      </c>
      <c r="CMM39" s="66">
        <v>84640.23667716232</v>
      </c>
      <c r="CMN39" s="66">
        <v>43425.09978822073</v>
      </c>
      <c r="CMO39" s="66">
        <v>0</v>
      </c>
      <c r="CMP39" s="66">
        <v>0</v>
      </c>
      <c r="CMQ39" s="66">
        <v>0</v>
      </c>
      <c r="CMR39" s="66">
        <v>0</v>
      </c>
      <c r="CMS39" s="66">
        <v>0</v>
      </c>
      <c r="CMT39" s="66">
        <v>0</v>
      </c>
      <c r="CMU39" s="66">
        <v>0</v>
      </c>
      <c r="CMV39" s="66">
        <v>0</v>
      </c>
      <c r="CMW39" s="66">
        <v>0</v>
      </c>
      <c r="CMX39" s="66">
        <v>0</v>
      </c>
      <c r="CMY39" s="66">
        <v>0</v>
      </c>
      <c r="CMZ39" s="66">
        <v>218948.93611409119</v>
      </c>
      <c r="CNA39" s="66">
        <v>220004.38040340983</v>
      </c>
      <c r="CNB39" s="66">
        <v>221064.91246646983</v>
      </c>
      <c r="CNC39" s="66">
        <v>222130.55682890641</v>
      </c>
      <c r="CND39" s="66">
        <v>223201.33813458067</v>
      </c>
      <c r="CNE39" s="66">
        <v>224277.28114614967</v>
      </c>
      <c r="CNF39" s="66">
        <v>225358.41074563892</v>
      </c>
      <c r="CNG39" s="66">
        <v>226444.75193501773</v>
      </c>
      <c r="CNH39" s="66">
        <v>227536.32983677767</v>
      </c>
      <c r="CNI39" s="66">
        <v>228633.16969451337</v>
      </c>
      <c r="CNJ39" s="66">
        <v>229735.29687350613</v>
      </c>
      <c r="CNK39" s="66">
        <v>52143.300561613767</v>
      </c>
      <c r="CNL39" s="66">
        <v>39295.993174872659</v>
      </c>
      <c r="CNM39" s="66">
        <v>26323.613119452177</v>
      </c>
      <c r="CNN39" s="66">
        <v>13225.253104921181</v>
      </c>
      <c r="CNO39" s="66">
        <v>0</v>
      </c>
      <c r="CNP39" s="66">
        <v>0</v>
      </c>
      <c r="CNQ39" s="66">
        <v>0</v>
      </c>
      <c r="CNR39" s="66">
        <v>0</v>
      </c>
      <c r="CNS39" s="66">
        <v>0</v>
      </c>
      <c r="CNT39" s="66">
        <v>0</v>
      </c>
      <c r="CNU39" s="66">
        <v>0</v>
      </c>
      <c r="CNV39" s="66">
        <v>0</v>
      </c>
      <c r="CNW39" s="66">
        <v>0</v>
      </c>
      <c r="CNX39" s="66">
        <v>0</v>
      </c>
      <c r="CNY39" s="66">
        <v>0</v>
      </c>
      <c r="CNZ39" s="66">
        <v>2784239.3756526886</v>
      </c>
      <c r="COA39" s="66">
        <v>2962642.7083599055</v>
      </c>
      <c r="COB39" s="66">
        <v>3152477.4393151915</v>
      </c>
      <c r="COC39" s="66">
        <v>3354476.0484779915</v>
      </c>
      <c r="COD39" s="66">
        <v>3569417.9503016151</v>
      </c>
      <c r="COE39" s="66">
        <v>3798132.5011147945</v>
      </c>
      <c r="COF39" s="66">
        <v>4041502.1992046479</v>
      </c>
      <c r="COG39" s="66">
        <v>4300466.0899486449</v>
      </c>
      <c r="COH39" s="66">
        <v>4576023.3891343018</v>
      </c>
      <c r="COI39" s="66">
        <v>4869237.3384472467</v>
      </c>
      <c r="COJ39" s="66">
        <v>5181239.3080041083</v>
      </c>
      <c r="COK39" s="66">
        <v>1245342.0788916489</v>
      </c>
      <c r="COL39" s="66">
        <v>993854.10115209827</v>
      </c>
      <c r="COM39" s="66">
        <v>705024.29537249845</v>
      </c>
      <c r="CON39" s="66">
        <v>375099.76803130767</v>
      </c>
      <c r="COO39" s="66">
        <v>0</v>
      </c>
      <c r="COP39" s="66">
        <v>0</v>
      </c>
      <c r="COQ39" s="66">
        <v>0</v>
      </c>
      <c r="COR39" s="66">
        <v>0</v>
      </c>
      <c r="COS39" s="66">
        <v>0</v>
      </c>
      <c r="COT39" s="66">
        <v>0</v>
      </c>
      <c r="COU39" s="66">
        <v>0</v>
      </c>
      <c r="COV39" s="66">
        <v>0</v>
      </c>
      <c r="COW39" s="66">
        <v>0</v>
      </c>
      <c r="COX39" s="66">
        <v>0</v>
      </c>
      <c r="COY39" s="66">
        <v>0</v>
      </c>
      <c r="COZ39" s="65">
        <v>1137224.5337172952</v>
      </c>
      <c r="CPA39" s="65">
        <v>1184986.6710696174</v>
      </c>
      <c r="CPB39" s="65">
        <v>1234754.7638835281</v>
      </c>
      <c r="CPC39" s="65">
        <v>1286613.0600075722</v>
      </c>
      <c r="CPD39" s="65">
        <v>1340649.3456041419</v>
      </c>
      <c r="CPE39" s="65">
        <v>1396955.0937546333</v>
      </c>
      <c r="CPF39" s="65">
        <v>1455625.6193058537</v>
      </c>
      <c r="CPG39" s="65">
        <v>1516760.2402197993</v>
      </c>
      <c r="CPH39" s="65">
        <v>1580462.445699943</v>
      </c>
      <c r="CPI39" s="65">
        <v>1646840.0713786318</v>
      </c>
      <c r="CPJ39" s="65">
        <v>1716005.481862159</v>
      </c>
      <c r="CPK39" s="65">
        <v>403894.76011878101</v>
      </c>
      <c r="CPL39" s="65">
        <v>315643.41060104658</v>
      </c>
      <c r="CPM39" s="65">
        <v>219266.71663251118</v>
      </c>
      <c r="CPN39" s="65">
        <v>114237.83470860103</v>
      </c>
      <c r="CPO39" s="65">
        <v>0</v>
      </c>
      <c r="CPP39" s="65">
        <v>0</v>
      </c>
      <c r="CPQ39" s="65">
        <v>0</v>
      </c>
      <c r="CPR39" s="65">
        <v>0</v>
      </c>
      <c r="CPS39" s="65">
        <v>0</v>
      </c>
      <c r="CPT39" s="65">
        <v>0</v>
      </c>
      <c r="CPU39" s="65">
        <v>0</v>
      </c>
      <c r="CPV39" s="65">
        <v>0</v>
      </c>
      <c r="CPW39" s="65">
        <v>0</v>
      </c>
      <c r="CPX39" s="65">
        <v>0</v>
      </c>
      <c r="CPY39" s="65">
        <v>0</v>
      </c>
      <c r="CPZ39" s="66">
        <v>69202233.495000005</v>
      </c>
      <c r="CQA39" s="66">
        <v>71009108.978518903</v>
      </c>
      <c r="CQB39" s="66">
        <v>72863162.1158223</v>
      </c>
      <c r="CQC39" s="66">
        <v>74765624.718973041</v>
      </c>
      <c r="CQD39" s="66">
        <v>76717760.762738854</v>
      </c>
      <c r="CQE39" s="66">
        <v>78720867.224363059</v>
      </c>
      <c r="CQF39" s="66">
        <v>80776274.945261613</v>
      </c>
      <c r="CQG39" s="66">
        <v>35080068.070363209</v>
      </c>
      <c r="CQH39" s="66">
        <v>35249171.689549014</v>
      </c>
      <c r="CQI39" s="66">
        <v>35419090.473459251</v>
      </c>
      <c r="CQJ39" s="66">
        <v>9050753.9500090368</v>
      </c>
      <c r="CQK39" s="66">
        <v>6821683.1405039914</v>
      </c>
      <c r="CQL39" s="66">
        <v>6305852.3254227471</v>
      </c>
      <c r="CQM39" s="66">
        <v>5758434.1611786187</v>
      </c>
      <c r="CQN39" s="66">
        <v>5178130.8121174332</v>
      </c>
      <c r="CQO39" s="66">
        <v>0</v>
      </c>
      <c r="CQP39" s="66">
        <v>0</v>
      </c>
      <c r="CQQ39" s="66">
        <v>0</v>
      </c>
      <c r="CQR39" s="66">
        <v>0</v>
      </c>
      <c r="CQS39" s="66">
        <v>0</v>
      </c>
      <c r="CQT39" s="66">
        <v>0</v>
      </c>
      <c r="CQU39" s="66">
        <v>0</v>
      </c>
      <c r="CQV39" s="66">
        <v>0</v>
      </c>
      <c r="CQW39" s="66">
        <v>0</v>
      </c>
      <c r="CQX39" s="66">
        <v>0</v>
      </c>
      <c r="CQY39" s="66">
        <v>0</v>
      </c>
      <c r="CQZ39" s="66">
        <v>33918841.206</v>
      </c>
      <c r="CRA39" s="66">
        <v>34082347.126085959</v>
      </c>
      <c r="CRB39" s="66">
        <v>34246641.227163754</v>
      </c>
      <c r="CRC39" s="66">
        <v>34411727.308663234</v>
      </c>
      <c r="CRD39" s="66">
        <v>34577609.188329421</v>
      </c>
      <c r="CRE39" s="66">
        <v>34744290.702310823</v>
      </c>
      <c r="CRF39" s="66">
        <v>34911775.705248103</v>
      </c>
      <c r="CRG39" s="66">
        <v>35080068.070363209</v>
      </c>
      <c r="CRH39" s="66">
        <v>35249171.689549014</v>
      </c>
      <c r="CRI39" s="66">
        <v>35419090.473459251</v>
      </c>
      <c r="CRJ39" s="66">
        <v>35589828.351598993</v>
      </c>
      <c r="CRK39" s="66">
        <v>4440134.0920631085</v>
      </c>
      <c r="CRL39" s="66">
        <v>3777358.6596203041</v>
      </c>
      <c r="CRM39" s="66">
        <v>3108090.22696742</v>
      </c>
      <c r="CRN39" s="66">
        <v>2432281.596119721</v>
      </c>
      <c r="CRO39" s="66">
        <v>0</v>
      </c>
      <c r="CRP39" s="66">
        <v>0</v>
      </c>
      <c r="CRQ39" s="66">
        <v>0</v>
      </c>
      <c r="CRR39" s="66">
        <v>0</v>
      </c>
      <c r="CRS39" s="66">
        <v>0</v>
      </c>
      <c r="CRT39" s="66">
        <v>0</v>
      </c>
      <c r="CRU39" s="66">
        <v>0</v>
      </c>
      <c r="CRV39" s="66">
        <v>0</v>
      </c>
      <c r="CRW39" s="66">
        <v>0</v>
      </c>
      <c r="CRX39" s="66">
        <v>0</v>
      </c>
      <c r="CRY39" s="66">
        <v>0</v>
      </c>
      <c r="CRZ39" s="67">
        <v>6994315.8741619801</v>
      </c>
      <c r="CSA39" s="67">
        <v>7176937.9838648923</v>
      </c>
      <c r="CSB39" s="67">
        <v>7364328.3704875717</v>
      </c>
      <c r="CSC39" s="67">
        <v>7556611.5340964179</v>
      </c>
      <c r="CSD39" s="67">
        <v>7753915.2254638579</v>
      </c>
      <c r="CSE39" s="67">
        <v>7956370.5309445243</v>
      </c>
      <c r="CSF39" s="67">
        <v>8164111.9595675543</v>
      </c>
      <c r="CSG39" s="67">
        <v>8377277.532402887</v>
      </c>
      <c r="CSH39" s="67">
        <v>8596008.874260895</v>
      </c>
      <c r="CSI39" s="67">
        <v>8820451.3077863287</v>
      </c>
      <c r="CSJ39" s="67">
        <v>9050753.9500090368</v>
      </c>
      <c r="CSK39" s="67"/>
      <c r="CSL39" s="67"/>
      <c r="CSM39" s="67"/>
      <c r="CSN39" s="67"/>
      <c r="CSO39" s="67"/>
      <c r="CSP39" s="67"/>
      <c r="CSQ39" s="67"/>
      <c r="CSR39" s="67"/>
      <c r="CSS39" s="67"/>
      <c r="CST39" s="67"/>
      <c r="CSU39" s="67"/>
      <c r="CSV39" s="67"/>
      <c r="CSW39" s="67"/>
      <c r="CSX39" s="67"/>
      <c r="CSY39" s="67"/>
      <c r="CSZ39" s="67">
        <v>2856833.24437602</v>
      </c>
      <c r="CTA39" s="67">
        <v>2870604.6213318831</v>
      </c>
      <c r="CTB39" s="67">
        <v>2884442.3832696606</v>
      </c>
      <c r="CTC39" s="67">
        <v>2898346.8501984435</v>
      </c>
      <c r="CTD39" s="67">
        <v>2912318.3436699286</v>
      </c>
      <c r="CTE39" s="67">
        <v>2926357.1867858535</v>
      </c>
      <c r="CTF39" s="67">
        <v>2940463.7042054692</v>
      </c>
      <c r="CTG39" s="67">
        <v>2954638.2221530476</v>
      </c>
      <c r="CTH39" s="67">
        <v>2968881.0684254267</v>
      </c>
      <c r="CTI39" s="67">
        <v>2983192.5723995916</v>
      </c>
      <c r="CTJ39" s="67">
        <v>2997573.065040288</v>
      </c>
      <c r="CTK39" s="67"/>
      <c r="CTL39" s="67"/>
      <c r="CTM39" s="67"/>
      <c r="CTN39" s="67"/>
      <c r="CTO39" s="67"/>
      <c r="CTP39" s="67"/>
      <c r="CTQ39" s="67"/>
      <c r="CTR39" s="67"/>
      <c r="CTS39" s="67"/>
      <c r="CTT39" s="67"/>
      <c r="CTU39" s="67"/>
      <c r="CTV39" s="67"/>
      <c r="CTW39" s="67"/>
      <c r="CTX39" s="67"/>
      <c r="CTY39" s="67"/>
      <c r="CTZ39" s="66">
        <v>536047.39531380951</v>
      </c>
      <c r="CUA39" s="66">
        <v>550043.63282927452</v>
      </c>
      <c r="CUB39" s="66">
        <v>564405.3131512932</v>
      </c>
      <c r="CUC39" s="66">
        <v>706001.40196759917</v>
      </c>
      <c r="CUD39" s="66">
        <v>724435.15128636057</v>
      </c>
      <c r="CUE39" s="66">
        <v>743350.20717618545</v>
      </c>
      <c r="CUF39" s="66">
        <v>762759.13658758078</v>
      </c>
      <c r="CUG39" s="66">
        <v>782674.83459506964</v>
      </c>
      <c r="CUH39" s="66">
        <v>803110.53296453378</v>
      </c>
      <c r="CUI39" s="66">
        <v>824079.80894424987</v>
      </c>
      <c r="CUJ39" s="66">
        <v>845596.59428546135</v>
      </c>
      <c r="CUK39" s="66">
        <v>195992.51226318523</v>
      </c>
      <c r="CUL39" s="66">
        <v>150832.41854407528</v>
      </c>
      <c r="CUM39" s="66">
        <v>103180.44283607959</v>
      </c>
      <c r="CUN39" s="66">
        <v>52937.245951233555</v>
      </c>
      <c r="CUO39" s="66">
        <v>0</v>
      </c>
      <c r="CUP39" s="66">
        <v>0</v>
      </c>
      <c r="CUQ39" s="66">
        <v>0</v>
      </c>
      <c r="CUR39" s="66">
        <v>0</v>
      </c>
      <c r="CUS39" s="66">
        <v>0</v>
      </c>
      <c r="CUT39" s="66">
        <v>0</v>
      </c>
      <c r="CUU39" s="66">
        <v>0</v>
      </c>
      <c r="CUV39" s="66">
        <v>0</v>
      </c>
      <c r="CUW39" s="66">
        <v>0</v>
      </c>
      <c r="CUX39" s="66">
        <v>0</v>
      </c>
      <c r="CUY39" s="66">
        <v>0</v>
      </c>
      <c r="CUZ39" s="66">
        <v>218948.93611409119</v>
      </c>
      <c r="CVA39" s="66">
        <v>220004.38040340983</v>
      </c>
      <c r="CVB39" s="66">
        <v>221064.91246646983</v>
      </c>
      <c r="CVC39" s="65">
        <v>270787.63151917869</v>
      </c>
      <c r="CVD39" s="65">
        <v>272092.96446291183</v>
      </c>
      <c r="CVE39" s="65">
        <v>273404.58976972086</v>
      </c>
      <c r="CVF39" s="65">
        <v>274722.53777196922</v>
      </c>
      <c r="CVG39" s="65">
        <v>276046.83894823736</v>
      </c>
      <c r="CVH39" s="65">
        <v>277377.52392402804</v>
      </c>
      <c r="CVI39" s="65">
        <v>278714.62347247446</v>
      </c>
      <c r="CVJ39" s="65">
        <v>280058.16851505154</v>
      </c>
      <c r="CVK39" s="65">
        <v>63565.14412174117</v>
      </c>
      <c r="CVL39" s="65">
        <v>47903.670129515725</v>
      </c>
      <c r="CVM39" s="65">
        <v>32089.726651763543</v>
      </c>
      <c r="CVN39" s="65">
        <v>16122.207658632382</v>
      </c>
      <c r="CVO39" s="65">
        <v>0</v>
      </c>
      <c r="CVP39" s="65">
        <v>0</v>
      </c>
      <c r="CVQ39" s="65">
        <v>0</v>
      </c>
      <c r="CVR39" s="65">
        <v>0</v>
      </c>
      <c r="CVS39" s="65">
        <v>0</v>
      </c>
      <c r="CVT39" s="65">
        <v>0</v>
      </c>
      <c r="CVU39" s="65">
        <v>0</v>
      </c>
      <c r="CVV39" s="65">
        <v>0</v>
      </c>
      <c r="CVW39" s="65">
        <v>0</v>
      </c>
      <c r="CVX39" s="65">
        <v>0</v>
      </c>
      <c r="CVY39" s="65">
        <v>0</v>
      </c>
      <c r="CVZ39" s="66">
        <v>2784239.3756526886</v>
      </c>
      <c r="CWA39" s="66">
        <v>2962642.7083599055</v>
      </c>
      <c r="CWB39" s="66">
        <v>3152477.4393151915</v>
      </c>
      <c r="CWC39" s="66">
        <v>3354476.0484779915</v>
      </c>
      <c r="CWD39" s="66">
        <v>3569417.9503016151</v>
      </c>
      <c r="CWE39" s="66">
        <v>3798132.5011147945</v>
      </c>
      <c r="CWF39" s="66">
        <v>4041502.1992046479</v>
      </c>
      <c r="CWG39" s="66">
        <v>4300466.0899486449</v>
      </c>
      <c r="CWH39" s="66">
        <v>4576023.3891343018</v>
      </c>
      <c r="CWI39" s="66">
        <v>4869237.3384472467</v>
      </c>
      <c r="CWJ39" s="66">
        <v>5181239.3080041083</v>
      </c>
      <c r="CWK39" s="66">
        <v>1245342.0788916489</v>
      </c>
      <c r="CWL39" s="66">
        <v>993854.10115209827</v>
      </c>
      <c r="CWM39" s="66">
        <v>705024.29537249845</v>
      </c>
      <c r="CWN39" s="66">
        <v>375099.76803130767</v>
      </c>
      <c r="CWO39" s="66">
        <v>0</v>
      </c>
      <c r="CWP39" s="66">
        <v>0</v>
      </c>
      <c r="CWQ39" s="66">
        <v>0</v>
      </c>
      <c r="CWR39" s="66">
        <v>0</v>
      </c>
      <c r="CWS39" s="66">
        <v>0</v>
      </c>
      <c r="CWT39" s="66">
        <v>0</v>
      </c>
      <c r="CWU39" s="66">
        <v>0</v>
      </c>
      <c r="CWV39" s="66">
        <v>0</v>
      </c>
      <c r="CWW39" s="66">
        <v>0</v>
      </c>
      <c r="CWX39" s="66">
        <v>0</v>
      </c>
      <c r="CWY39" s="66">
        <v>0</v>
      </c>
      <c r="CWZ39" s="65">
        <v>1137224.5337172952</v>
      </c>
      <c r="CXA39" s="65">
        <v>1184986.6710696174</v>
      </c>
      <c r="CXB39" s="65">
        <v>1234754.7638835281</v>
      </c>
      <c r="CXC39" s="65">
        <v>1286613.0600075722</v>
      </c>
      <c r="CXD39" s="65">
        <v>1340649.3456041419</v>
      </c>
      <c r="CXE39" s="65">
        <v>1396955.0937546333</v>
      </c>
      <c r="CXF39" s="65">
        <v>1455625.6193058537</v>
      </c>
      <c r="CXG39" s="65">
        <v>1516760.2402197993</v>
      </c>
      <c r="CXH39" s="65">
        <v>1580462.445699943</v>
      </c>
      <c r="CXI39" s="65">
        <v>1646840.0713786318</v>
      </c>
      <c r="CXJ39" s="65">
        <v>1716005.481862159</v>
      </c>
      <c r="CXK39" s="65">
        <v>403894.76011878101</v>
      </c>
      <c r="CXL39" s="65">
        <v>315643.41060104658</v>
      </c>
      <c r="CXM39" s="65">
        <v>219266.71663251118</v>
      </c>
      <c r="CXN39" s="65">
        <v>114237.83470860103</v>
      </c>
      <c r="CXO39" s="65">
        <v>0</v>
      </c>
      <c r="CXP39" s="65">
        <v>0</v>
      </c>
      <c r="CXQ39" s="65">
        <v>0</v>
      </c>
      <c r="CXR39" s="65">
        <v>0</v>
      </c>
      <c r="CXS39" s="65">
        <v>0</v>
      </c>
      <c r="CXT39" s="65">
        <v>0</v>
      </c>
      <c r="CXU39" s="65">
        <v>0</v>
      </c>
      <c r="CXV39" s="65">
        <v>0</v>
      </c>
      <c r="CXW39" s="65">
        <v>0</v>
      </c>
      <c r="CXX39" s="65">
        <v>0</v>
      </c>
      <c r="CXY39" s="65">
        <v>0</v>
      </c>
      <c r="CXZ39" s="66">
        <v>326506780.50116545</v>
      </c>
      <c r="CYA39" s="66">
        <v>335031896.91858381</v>
      </c>
      <c r="CYB39" s="66">
        <v>343779604.76218629</v>
      </c>
      <c r="CYC39" s="66">
        <v>352755715.91073024</v>
      </c>
      <c r="CYD39" s="66">
        <v>361966193.99156141</v>
      </c>
      <c r="CYE39" s="66">
        <v>371417158.34278071</v>
      </c>
      <c r="CYF39" s="66">
        <v>381114888.07886386</v>
      </c>
      <c r="CYG39" s="66">
        <v>391065826.26243418</v>
      </c>
      <c r="CYH39" s="66">
        <v>401276584.1849615</v>
      </c>
      <c r="CYI39" s="66">
        <v>411753945.75922924</v>
      </c>
      <c r="CYJ39" s="66">
        <v>422504872.02649021</v>
      </c>
      <c r="CYK39" s="66">
        <v>433536505.78130418</v>
      </c>
      <c r="CYL39" s="66">
        <v>444856176.31712997</v>
      </c>
      <c r="CYM39" s="66">
        <v>456471404.29582602</v>
      </c>
      <c r="CYN39" s="66">
        <v>468389906.74429345</v>
      </c>
      <c r="CYO39" s="66">
        <v>480619602.18158191</v>
      </c>
      <c r="CYP39" s="66">
        <v>493168615.87986451</v>
      </c>
      <c r="CYQ39" s="66">
        <v>506045285.26277775</v>
      </c>
      <c r="CYR39" s="66">
        <v>519258165.44471157</v>
      </c>
      <c r="CYS39" s="66">
        <v>532816034.9147315</v>
      </c>
      <c r="CYT39" s="66">
        <v>546727901.36890805</v>
      </c>
      <c r="CYU39" s="66">
        <v>561003007.69492853</v>
      </c>
      <c r="CYV39" s="66">
        <v>575650838.11296797</v>
      </c>
      <c r="CYW39" s="66">
        <v>590681124.47689855</v>
      </c>
      <c r="CYX39" s="66">
        <v>606103852.74002314</v>
      </c>
      <c r="CYY39" s="66">
        <v>621929269.58963144</v>
      </c>
      <c r="CYZ39" s="66">
        <v>133361924.43005347</v>
      </c>
      <c r="CZA39" s="66">
        <v>134004796.16101681</v>
      </c>
      <c r="CZB39" s="66">
        <v>134650766.85792741</v>
      </c>
      <c r="CZC39" s="66">
        <v>135299851.459364</v>
      </c>
      <c r="CZD39" s="66">
        <v>135952064.97591671</v>
      </c>
      <c r="CZE39" s="66">
        <v>136607422.49053437</v>
      </c>
      <c r="CZF39" s="66">
        <v>137265939.15887317</v>
      </c>
      <c r="CZG39" s="66">
        <v>137927630.20964721</v>
      </c>
      <c r="CZH39" s="66">
        <v>138592510.94498074</v>
      </c>
      <c r="CZI39" s="66">
        <v>139260596.74076185</v>
      </c>
      <c r="CZJ39" s="66">
        <v>139931903.04699829</v>
      </c>
      <c r="CZK39" s="66">
        <v>140606445.3881745</v>
      </c>
      <c r="CZL39" s="66">
        <v>141284239.36361092</v>
      </c>
      <c r="CZM39" s="66">
        <v>141965300.64782447</v>
      </c>
      <c r="CZN39" s="66">
        <v>142649644.99089116</v>
      </c>
      <c r="CZO39" s="66">
        <v>143337288.21881038</v>
      </c>
      <c r="CZP39" s="66">
        <v>144028246.23387071</v>
      </c>
      <c r="CZQ39" s="66">
        <v>144722535.01501787</v>
      </c>
      <c r="CZR39" s="66">
        <v>145420170.61822408</v>
      </c>
      <c r="CZS39" s="66">
        <v>146121169.17685956</v>
      </c>
      <c r="CZT39" s="66">
        <v>146825546.9020654</v>
      </c>
      <c r="CZU39" s="66">
        <v>147533320.0831286</v>
      </c>
      <c r="CZV39" s="66">
        <v>148244505.08785874</v>
      </c>
      <c r="CZW39" s="66">
        <v>148959118.36296651</v>
      </c>
      <c r="CZX39" s="66">
        <v>149677176.43444401</v>
      </c>
      <c r="CZY39" s="66">
        <v>150398695.907947</v>
      </c>
      <c r="CZZ39" s="66">
        <v>326506780.50116545</v>
      </c>
      <c r="DAA39" s="66">
        <v>335031896.91858381</v>
      </c>
      <c r="DAB39" s="66">
        <v>343779604.76218629</v>
      </c>
      <c r="DAC39" s="66">
        <v>352755715.91073024</v>
      </c>
      <c r="DAD39" s="66">
        <v>361966193.99156141</v>
      </c>
      <c r="DAE39" s="66">
        <v>371417158.34278071</v>
      </c>
      <c r="DAF39" s="66">
        <v>381114888.07886386</v>
      </c>
      <c r="DAG39" s="66">
        <v>391065826.26243418</v>
      </c>
      <c r="DAH39" s="66">
        <v>401276584.1849615</v>
      </c>
      <c r="DAI39" s="66">
        <v>411753945.75922924</v>
      </c>
      <c r="DAJ39" s="66">
        <v>422504872.02649021</v>
      </c>
      <c r="DAK39" s="66">
        <v>346829204.62504333</v>
      </c>
      <c r="DAL39" s="66">
        <v>266913705.79027796</v>
      </c>
      <c r="DAM39" s="66">
        <v>182588561.71833044</v>
      </c>
      <c r="DAN39" s="66">
        <v>93677981.348858699</v>
      </c>
      <c r="DAO39" s="66">
        <v>0</v>
      </c>
      <c r="DAP39" s="66">
        <v>0</v>
      </c>
      <c r="DAQ39" s="66">
        <v>0</v>
      </c>
      <c r="DAR39" s="66">
        <v>0</v>
      </c>
      <c r="DAS39" s="66">
        <v>0</v>
      </c>
      <c r="DAT39" s="66">
        <v>0</v>
      </c>
      <c r="DAU39" s="66">
        <v>0</v>
      </c>
      <c r="DAV39" s="66">
        <v>0</v>
      </c>
      <c r="DAW39" s="66">
        <v>0</v>
      </c>
      <c r="DAX39" s="66">
        <v>0</v>
      </c>
      <c r="DAY39" s="66">
        <v>0</v>
      </c>
      <c r="DAZ39" s="66">
        <v>133361924.43005347</v>
      </c>
      <c r="DBA39" s="66">
        <v>134004796.16101681</v>
      </c>
      <c r="DBB39" s="66">
        <v>134650766.85792741</v>
      </c>
      <c r="DBC39" s="66">
        <v>135299851.459364</v>
      </c>
      <c r="DBD39" s="66">
        <v>135952064.97591671</v>
      </c>
      <c r="DBE39" s="66">
        <v>136607422.49053437</v>
      </c>
      <c r="DBF39" s="66">
        <v>137265939.15887317</v>
      </c>
      <c r="DBG39" s="66">
        <v>137927630.20964721</v>
      </c>
      <c r="DBH39" s="66">
        <v>138592510.94498074</v>
      </c>
      <c r="DBI39" s="66">
        <v>139260596.74076185</v>
      </c>
      <c r="DBJ39" s="66">
        <v>139931903.04699829</v>
      </c>
      <c r="DBK39" s="66">
        <v>112485156.31053962</v>
      </c>
      <c r="DBL39" s="66">
        <v>84770543.618166536</v>
      </c>
      <c r="DBM39" s="66">
        <v>56786120.259129785</v>
      </c>
      <c r="DBN39" s="66">
        <v>28529928.998178236</v>
      </c>
      <c r="DBO39" s="66">
        <v>0</v>
      </c>
      <c r="DBP39" s="66">
        <v>0</v>
      </c>
      <c r="DBQ39" s="66">
        <v>0</v>
      </c>
      <c r="DBR39" s="66">
        <v>0</v>
      </c>
      <c r="DBS39" s="66">
        <v>0</v>
      </c>
      <c r="DBT39" s="66">
        <v>0</v>
      </c>
      <c r="DBU39" s="66">
        <v>0</v>
      </c>
      <c r="DBV39" s="66">
        <v>0</v>
      </c>
      <c r="DBW39" s="66">
        <v>0</v>
      </c>
      <c r="DBX39" s="66">
        <v>0</v>
      </c>
      <c r="DBY39" s="66">
        <v>0</v>
      </c>
      <c r="DBZ39" s="66">
        <v>326506780.50116545</v>
      </c>
      <c r="DCA39" s="66">
        <v>335031896.91858381</v>
      </c>
      <c r="DCB39" s="66">
        <v>343779604.76218629</v>
      </c>
      <c r="DCC39" s="66">
        <v>352755715.91073024</v>
      </c>
      <c r="DCD39" s="66">
        <v>361966193.99156141</v>
      </c>
      <c r="DCE39" s="66">
        <v>371417158.34278071</v>
      </c>
      <c r="DCF39" s="66">
        <v>381114888.07886386</v>
      </c>
      <c r="DCG39" s="66">
        <v>391065826.26243418</v>
      </c>
      <c r="DCH39" s="66">
        <v>401276584.1849615</v>
      </c>
      <c r="DCI39" s="66">
        <v>411753945.75922924</v>
      </c>
      <c r="DCJ39" s="66">
        <v>422504872.02649021</v>
      </c>
      <c r="DCK39" s="66">
        <v>122410307.51472117</v>
      </c>
      <c r="DCL39" s="66">
        <v>125606449.78366022</v>
      </c>
      <c r="DCM39" s="66">
        <v>128886043.56588028</v>
      </c>
      <c r="DCN39" s="66">
        <v>132251267.78662403</v>
      </c>
      <c r="DCO39" s="66">
        <v>135704358.26303488</v>
      </c>
      <c r="DCP39" s="66">
        <v>139247609.18960881</v>
      </c>
      <c r="DCQ39" s="66">
        <v>142883374.66243136</v>
      </c>
      <c r="DCR39" s="66">
        <v>146614070.24321267</v>
      </c>
      <c r="DCS39" s="66">
        <v>150442174.56415951</v>
      </c>
      <c r="DCT39" s="66">
        <v>154370230.97475049</v>
      </c>
      <c r="DCU39" s="66">
        <v>158400849.23150924</v>
      </c>
      <c r="DCV39" s="66">
        <v>162536707.23189685</v>
      </c>
      <c r="DCW39" s="66">
        <v>166780552.79347721</v>
      </c>
      <c r="DCX39" s="66">
        <v>171135205.47953594</v>
      </c>
      <c r="DCY39" s="66">
        <v>175603558.47236651</v>
      </c>
      <c r="DCZ39" s="66">
        <v>133361924.43005347</v>
      </c>
      <c r="DDA39" s="66">
        <v>134004796.16101681</v>
      </c>
      <c r="DDB39" s="66">
        <v>134650766.85792741</v>
      </c>
      <c r="DDC39" s="66">
        <v>135299851.459364</v>
      </c>
      <c r="DDD39" s="66">
        <v>135952064.97591671</v>
      </c>
      <c r="DDE39" s="66">
        <v>136607422.49053437</v>
      </c>
      <c r="DDF39" s="66">
        <v>137265939.15887317</v>
      </c>
      <c r="DDG39" s="66">
        <v>137927630.20964721</v>
      </c>
      <c r="DDH39" s="66">
        <v>138592510.94498074</v>
      </c>
      <c r="DDI39" s="66">
        <v>139260596.74076185</v>
      </c>
      <c r="DDJ39" s="66">
        <v>139931903.04699829</v>
      </c>
      <c r="DDK39" s="66">
        <v>39700643.403719857</v>
      </c>
      <c r="DDL39" s="66">
        <v>39892020.526196018</v>
      </c>
      <c r="DDM39" s="66">
        <v>40084320.182915144</v>
      </c>
      <c r="DDN39" s="66">
        <v>40277546.820957504</v>
      </c>
      <c r="DDO39" s="66">
        <v>40471704.908840582</v>
      </c>
      <c r="DDP39" s="66">
        <v>40666798.936622314</v>
      </c>
      <c r="DDQ39" s="66">
        <v>40862833.416005045</v>
      </c>
      <c r="DDR39" s="66">
        <v>41059812.880439743</v>
      </c>
      <c r="DDS39" s="66">
        <v>41257741.885230936</v>
      </c>
      <c r="DDT39" s="66">
        <v>41456625.007641993</v>
      </c>
      <c r="DDU39" s="66">
        <v>41656466.847001009</v>
      </c>
      <c r="DDV39" s="66">
        <v>41857272.02480717</v>
      </c>
      <c r="DDW39" s="66">
        <v>42059045.184837602</v>
      </c>
      <c r="DDX39" s="66">
        <v>42261790.993254773</v>
      </c>
      <c r="DDY39" s="66">
        <v>42465514.138714448</v>
      </c>
      <c r="DDZ39" s="66">
        <v>326506780.50116545</v>
      </c>
      <c r="DEA39" s="66">
        <v>335031896.91858381</v>
      </c>
      <c r="DEB39" s="66">
        <v>343779604.76218629</v>
      </c>
      <c r="DEC39" s="66">
        <v>352755715.91073024</v>
      </c>
      <c r="DED39" s="66">
        <v>361966193.99156141</v>
      </c>
      <c r="DEE39" s="66">
        <v>371417158.34278071</v>
      </c>
      <c r="DEF39" s="66">
        <v>381114888.07886386</v>
      </c>
      <c r="DEG39" s="66">
        <v>391065826.26243418</v>
      </c>
      <c r="DEH39" s="66">
        <v>401276584.1849615</v>
      </c>
      <c r="DEI39" s="66">
        <v>411753945.75922924</v>
      </c>
      <c r="DEJ39" s="66">
        <v>422504872.02649021</v>
      </c>
      <c r="DEK39" s="66">
        <v>97928246.011776939</v>
      </c>
      <c r="DEL39" s="66">
        <v>75363869.870196119</v>
      </c>
      <c r="DEM39" s="66">
        <v>51554417.426352121</v>
      </c>
      <c r="DEN39" s="66">
        <v>26450253.557324808</v>
      </c>
      <c r="DEO39" s="66">
        <v>0</v>
      </c>
      <c r="DEP39" s="66">
        <v>0</v>
      </c>
      <c r="DEQ39" s="66">
        <v>0</v>
      </c>
      <c r="DER39" s="66">
        <v>0</v>
      </c>
      <c r="DES39" s="66">
        <v>0</v>
      </c>
      <c r="DET39" s="66">
        <v>0</v>
      </c>
      <c r="DEU39" s="66">
        <v>0</v>
      </c>
      <c r="DEV39" s="66">
        <v>0</v>
      </c>
      <c r="DEW39" s="66">
        <v>0</v>
      </c>
      <c r="DEX39" s="66">
        <v>0</v>
      </c>
      <c r="DEY39" s="66">
        <v>0</v>
      </c>
      <c r="DEZ39" s="66">
        <v>133361924.43005347</v>
      </c>
      <c r="DFA39" s="66">
        <v>134004796.16101681</v>
      </c>
      <c r="DFB39" s="66">
        <v>134650766.85792741</v>
      </c>
      <c r="DFC39" s="66">
        <v>135299851.459364</v>
      </c>
      <c r="DFD39" s="66">
        <v>135952064.97591671</v>
      </c>
      <c r="DFE39" s="66">
        <v>136607422.49053437</v>
      </c>
      <c r="DFF39" s="66">
        <v>137265939.15887317</v>
      </c>
      <c r="DFG39" s="66">
        <v>137927630.20964721</v>
      </c>
      <c r="DFH39" s="66">
        <v>138592510.94498074</v>
      </c>
      <c r="DFI39" s="66">
        <v>139260596.74076185</v>
      </c>
      <c r="DFJ39" s="66">
        <v>139931903.04699829</v>
      </c>
      <c r="DFK39" s="66">
        <v>31760514.722975891</v>
      </c>
      <c r="DFL39" s="66">
        <v>23935212.315717611</v>
      </c>
      <c r="DFM39" s="66">
        <v>16033728.073166057</v>
      </c>
      <c r="DFN39" s="66">
        <v>8055509.3641915014</v>
      </c>
      <c r="DFO39" s="66">
        <v>0</v>
      </c>
      <c r="DFP39" s="66">
        <v>0</v>
      </c>
      <c r="DFQ39" s="66">
        <v>0</v>
      </c>
      <c r="DFR39" s="66">
        <v>0</v>
      </c>
      <c r="DFS39" s="66">
        <v>0</v>
      </c>
      <c r="DFT39" s="66">
        <v>0</v>
      </c>
      <c r="DFU39" s="66">
        <v>0</v>
      </c>
      <c r="DFV39" s="66">
        <v>0</v>
      </c>
      <c r="DFW39" s="66">
        <v>0</v>
      </c>
      <c r="DFX39" s="66">
        <v>0</v>
      </c>
      <c r="DFY39" s="66">
        <v>0</v>
      </c>
      <c r="DFZ39" s="66">
        <v>326506780.50116545</v>
      </c>
      <c r="DGA39" s="66">
        <v>335031896.91858381</v>
      </c>
      <c r="DGB39" s="66">
        <v>343779604.76218629</v>
      </c>
      <c r="DGC39" s="66">
        <v>352755715.91073024</v>
      </c>
      <c r="DGD39" s="66">
        <v>361966193.99156141</v>
      </c>
      <c r="DGE39" s="66">
        <v>278562868.7570855</v>
      </c>
      <c r="DGF39" s="66">
        <v>285836166.05914783</v>
      </c>
      <c r="DGG39" s="66">
        <v>293299369.69682568</v>
      </c>
      <c r="DGH39" s="66">
        <v>300957438.13872111</v>
      </c>
      <c r="DGI39" s="66">
        <v>308815459.31942201</v>
      </c>
      <c r="DGJ39" s="66">
        <v>316878654.01986766</v>
      </c>
      <c r="DGK39" s="66">
        <v>73446184.508832708</v>
      </c>
      <c r="DGL39" s="66">
        <v>56522902.402647093</v>
      </c>
      <c r="DGM39" s="66">
        <v>38665813.069764093</v>
      </c>
      <c r="DGN39" s="66">
        <v>19837690.167993605</v>
      </c>
      <c r="DGO39" s="66">
        <v>0</v>
      </c>
      <c r="DGP39" s="66">
        <v>0</v>
      </c>
      <c r="DGQ39" s="66">
        <v>0</v>
      </c>
      <c r="DGR39" s="66">
        <v>0</v>
      </c>
      <c r="DGS39" s="66">
        <v>0</v>
      </c>
      <c r="DGT39" s="66">
        <v>0</v>
      </c>
      <c r="DGU39" s="66">
        <v>0</v>
      </c>
      <c r="DGV39" s="66">
        <v>0</v>
      </c>
      <c r="DGW39" s="66">
        <v>0</v>
      </c>
      <c r="DGX39" s="66">
        <v>0</v>
      </c>
      <c r="DGY39" s="66">
        <v>0</v>
      </c>
      <c r="DGZ39" s="66">
        <v>133361924.43005347</v>
      </c>
      <c r="DHA39" s="66">
        <v>134004796.16101681</v>
      </c>
      <c r="DHB39" s="66">
        <v>134650766.85792741</v>
      </c>
      <c r="DHC39" s="66">
        <v>135299851.459364</v>
      </c>
      <c r="DHD39" s="66">
        <v>135952064.97591671</v>
      </c>
      <c r="DHE39" s="66">
        <v>102455566.86790079</v>
      </c>
      <c r="DHF39" s="66">
        <v>102949454.36915487</v>
      </c>
      <c r="DHG39" s="66">
        <v>103445722.65723541</v>
      </c>
      <c r="DHH39" s="66">
        <v>103944383.20873554</v>
      </c>
      <c r="DHI39" s="66">
        <v>104445447.55557139</v>
      </c>
      <c r="DHJ39" s="66">
        <v>104948927.28524871</v>
      </c>
      <c r="DHK39" s="66">
        <v>23820386.042231917</v>
      </c>
      <c r="DHL39" s="66">
        <v>17951409.23678821</v>
      </c>
      <c r="DHM39" s="66">
        <v>12025296.054874543</v>
      </c>
      <c r="DHN39" s="66">
        <v>6041632.0231436267</v>
      </c>
      <c r="DHO39" s="66">
        <v>0</v>
      </c>
      <c r="DHP39" s="66">
        <v>0</v>
      </c>
      <c r="DHQ39" s="66">
        <v>0</v>
      </c>
      <c r="DHR39" s="66">
        <v>0</v>
      </c>
      <c r="DHS39" s="66">
        <v>0</v>
      </c>
      <c r="DHT39" s="66">
        <v>0</v>
      </c>
      <c r="DHU39" s="66">
        <v>0</v>
      </c>
      <c r="DHV39" s="66">
        <v>0</v>
      </c>
      <c r="DHW39" s="66">
        <v>0</v>
      </c>
      <c r="DHX39" s="66">
        <v>0</v>
      </c>
      <c r="DHY39" s="66">
        <v>0</v>
      </c>
      <c r="DHZ39" s="25">
        <v>0.56000000000000005</v>
      </c>
      <c r="DIA39" s="25">
        <v>0.5</v>
      </c>
      <c r="DIB39" s="25">
        <v>0.35499999999999998</v>
      </c>
      <c r="DIC39" s="25">
        <v>0.17749999999999999</v>
      </c>
      <c r="DID39" s="25">
        <v>8.8749999999999996E-2</v>
      </c>
      <c r="DIE39" s="25">
        <v>0.35499999999999998</v>
      </c>
      <c r="DIF39" s="25">
        <v>0.17749999999999999</v>
      </c>
      <c r="DIG39" s="25">
        <v>8.8749999999999996E-2</v>
      </c>
      <c r="DIH39" s="25">
        <v>0.72299999999999998</v>
      </c>
      <c r="DII39" s="25">
        <v>0.56399999999999995</v>
      </c>
      <c r="DIJ39" s="25">
        <v>8.1691003367824866</v>
      </c>
      <c r="DIK39" s="25">
        <v>8.1691003367824866</v>
      </c>
      <c r="DIL39" s="46">
        <v>0.8</v>
      </c>
      <c r="DIM39" s="46">
        <v>0.8</v>
      </c>
      <c r="DIN39" s="25">
        <v>2</v>
      </c>
      <c r="DIO39" s="25">
        <v>2</v>
      </c>
      <c r="DIP39" s="25">
        <v>8677.6908057561432</v>
      </c>
      <c r="DIQ39" s="25">
        <v>27449.309194243859</v>
      </c>
      <c r="DIR39" s="25">
        <f t="shared" si="19"/>
        <v>1454.8623456026271</v>
      </c>
      <c r="DIS39" s="25">
        <f t="shared" si="20"/>
        <v>1502.2231872272584</v>
      </c>
      <c r="DIT39" s="66">
        <v>195632459.80957663</v>
      </c>
      <c r="DIU39" s="66">
        <v>200740437.94204485</v>
      </c>
      <c r="DIV39" s="66">
        <v>205981785.76493752</v>
      </c>
      <c r="DIW39" s="66">
        <v>211359985.5708296</v>
      </c>
      <c r="DIX39" s="66">
        <v>216878610.57521525</v>
      </c>
      <c r="DIY39" s="66">
        <v>222541327.29051191</v>
      </c>
      <c r="DIZ39" s="66">
        <v>228351897.96205005</v>
      </c>
      <c r="DJA39" s="66">
        <v>234314183.06766665</v>
      </c>
      <c r="DJB39" s="66">
        <v>240432143.88256311</v>
      </c>
      <c r="DJC39" s="66">
        <v>246709845.11113232</v>
      </c>
      <c r="DJD39" s="66">
        <v>253151457.58750215</v>
      </c>
      <c r="DJE39" s="66">
        <v>259761261.04659113</v>
      </c>
      <c r="DJF39" s="66">
        <v>266543646.96751592</v>
      </c>
      <c r="DJG39" s="66">
        <v>273503121.49124092</v>
      </c>
      <c r="DJH39" s="66">
        <v>280644308.41440755</v>
      </c>
      <c r="DJI39" s="66">
        <v>287971952.26133263</v>
      </c>
      <c r="DJJ39" s="66">
        <v>295490921.43621737</v>
      </c>
      <c r="DJK39" s="66">
        <v>303206211.4576599</v>
      </c>
      <c r="DJL39" s="66">
        <v>311122948.27762216</v>
      </c>
      <c r="DJM39" s="66">
        <v>319246391.68705451</v>
      </c>
      <c r="DJN39" s="66">
        <v>327581938.81044161</v>
      </c>
      <c r="DJO39" s="66">
        <v>336135127.69159162</v>
      </c>
      <c r="DJP39" s="66">
        <v>344911640.9730497</v>
      </c>
      <c r="DJQ39" s="66">
        <v>353917309.67158246</v>
      </c>
      <c r="DJR39" s="66">
        <v>363158117.05223954</v>
      </c>
      <c r="DJS39" s="66">
        <v>372640202.60356772</v>
      </c>
      <c r="DJT39" s="66">
        <v>1080577947.4223123</v>
      </c>
      <c r="DJU39" s="66">
        <v>1085786878.0707638</v>
      </c>
      <c r="DJV39" s="66">
        <v>1091020918.3918355</v>
      </c>
      <c r="DJW39" s="66">
        <v>1096280189.4268124</v>
      </c>
      <c r="DJX39" s="66">
        <v>1101564812.8004594</v>
      </c>
      <c r="DJY39" s="66">
        <v>1106874910.7238343</v>
      </c>
      <c r="DJZ39" s="66">
        <v>1112210605.9971142</v>
      </c>
      <c r="DKA39" s="66">
        <v>1117572022.0124338</v>
      </c>
      <c r="DKB39" s="66">
        <v>1122959282.756741</v>
      </c>
      <c r="DKC39" s="66">
        <v>1128372512.8146639</v>
      </c>
      <c r="DKD39" s="66">
        <v>1133811837.3713896</v>
      </c>
      <c r="DKE39" s="66">
        <v>1139277382.2155626</v>
      </c>
      <c r="DKF39" s="66">
        <v>1144769273.7421908</v>
      </c>
      <c r="DKG39" s="66">
        <v>1150287638.9555714</v>
      </c>
      <c r="DKH39" s="66">
        <v>1155832605.472225</v>
      </c>
      <c r="DKI39" s="66">
        <v>1161404301.5238481</v>
      </c>
      <c r="DKJ39" s="66">
        <v>1167002855.9602792</v>
      </c>
      <c r="DKK39" s="66">
        <v>1172628398.2524784</v>
      </c>
      <c r="DKL39" s="66">
        <v>1178281058.4955206</v>
      </c>
      <c r="DKM39" s="66">
        <v>1183960967.4116039</v>
      </c>
      <c r="DKN39" s="66">
        <v>1189668256.3530748</v>
      </c>
      <c r="DKO39" s="66">
        <v>1195403057.3054633</v>
      </c>
      <c r="DKP39" s="66">
        <v>1201165502.8905363</v>
      </c>
      <c r="DKQ39" s="66">
        <v>1206955726.3693652</v>
      </c>
      <c r="DKR39" s="66">
        <v>1212773861.645406</v>
      </c>
      <c r="DKS39" s="66">
        <v>1218620043.2675974</v>
      </c>
      <c r="DKT39" s="65">
        <v>195632459.80957663</v>
      </c>
      <c r="DKU39" s="65">
        <v>200740437.94204485</v>
      </c>
      <c r="DKV39" s="65">
        <v>205981785.76493752</v>
      </c>
      <c r="DKW39" s="65">
        <v>211359985.5708296</v>
      </c>
      <c r="DKX39" s="65">
        <v>216878610.57521525</v>
      </c>
      <c r="DKY39" s="65">
        <v>222541327.29051191</v>
      </c>
      <c r="DKZ39" s="65">
        <v>228351897.96205005</v>
      </c>
      <c r="DLA39" s="65">
        <v>234314183.06766665</v>
      </c>
      <c r="DLB39" s="65">
        <v>240432143.88256311</v>
      </c>
      <c r="DLC39" s="65">
        <v>246709845.11113232</v>
      </c>
      <c r="DLD39" s="65">
        <v>253151457.58750215</v>
      </c>
      <c r="DLE39" s="78">
        <v>233785134.94193202</v>
      </c>
      <c r="DLF39" s="78">
        <v>213234917.57401273</v>
      </c>
      <c r="DLG39" s="78">
        <v>191452185.04386863</v>
      </c>
      <c r="DLH39" s="78">
        <v>168386585.04864454</v>
      </c>
      <c r="DLI39" s="78">
        <v>143985976.13066632</v>
      </c>
      <c r="DLJ39" s="65">
        <v>149713911.36994892</v>
      </c>
      <c r="DLK39" s="65">
        <v>155669710.75952655</v>
      </c>
      <c r="DLL39" s="65">
        <v>161862439.00925028</v>
      </c>
      <c r="DLM39" s="65">
        <v>168301521.43402717</v>
      </c>
      <c r="DLN39" s="65">
        <v>174996758.29912296</v>
      </c>
      <c r="DLO39" s="65">
        <v>181958339.73613819</v>
      </c>
      <c r="DLP39" s="65">
        <v>189196861.25235969</v>
      </c>
      <c r="DLQ39" s="65">
        <v>196723339.85709265</v>
      </c>
      <c r="DLR39" s="65">
        <v>204549230.82951784</v>
      </c>
      <c r="DLS39" s="65">
        <v>212686445.15359402</v>
      </c>
      <c r="DLT39" s="65">
        <v>1080577947.4223123</v>
      </c>
      <c r="DLU39" s="65">
        <v>1085786878.0707638</v>
      </c>
      <c r="DLV39" s="65">
        <v>1091020918.3918355</v>
      </c>
      <c r="DLW39" s="65">
        <v>1096280189.4268124</v>
      </c>
      <c r="DLX39" s="65">
        <v>1101564812.8004594</v>
      </c>
      <c r="DLY39" s="65">
        <v>1106874910.7238343</v>
      </c>
      <c r="DLZ39" s="65">
        <v>1112210605.9971142</v>
      </c>
      <c r="DMA39" s="65">
        <v>1117572022.0124338</v>
      </c>
      <c r="DMB39" s="65">
        <v>1122959282.756741</v>
      </c>
      <c r="DMC39" s="65">
        <v>1128372512.8146639</v>
      </c>
      <c r="DMD39" s="65">
        <v>1133811837.3713896</v>
      </c>
      <c r="DME39" s="78">
        <v>1025349643.9940064</v>
      </c>
      <c r="DMF39" s="78">
        <v>915815418.99375272</v>
      </c>
      <c r="DMG39" s="78">
        <v>805201347.26890004</v>
      </c>
      <c r="DMH39" s="78">
        <v>693499563.28333497</v>
      </c>
      <c r="DMI39" s="78">
        <v>580702150.76192403</v>
      </c>
      <c r="DMJ39" s="65">
        <v>603803180.47510874</v>
      </c>
      <c r="DMK39" s="65">
        <v>627823196.92376399</v>
      </c>
      <c r="DML39" s="65">
        <v>652798758.50508928</v>
      </c>
      <c r="DMM39" s="65">
        <v>678767877.95327735</v>
      </c>
      <c r="DMN39" s="65">
        <v>705770080.19478846</v>
      </c>
      <c r="DMO39" s="65">
        <v>733846462.50517678</v>
      </c>
      <c r="DMP39" s="65">
        <v>763039757.05902767</v>
      </c>
      <c r="DMQ39" s="65">
        <v>793394395.96820664</v>
      </c>
      <c r="DMR39" s="65">
        <v>824956578.90740836</v>
      </c>
      <c r="DMS39" s="65">
        <v>857774343.42993093</v>
      </c>
      <c r="DMT39" s="65">
        <v>167496102.06818449</v>
      </c>
      <c r="DMU39" s="65">
        <v>178228606.99780366</v>
      </c>
      <c r="DMV39" s="65">
        <v>189648809.49555731</v>
      </c>
      <c r="DMW39" s="65">
        <v>201800774.57220671</v>
      </c>
      <c r="DMX39" s="65">
        <v>214731390.75463885</v>
      </c>
      <c r="DMY39" s="65">
        <v>228490551.00590238</v>
      </c>
      <c r="DMZ39" s="65">
        <v>243131345.23790169</v>
      </c>
      <c r="DNA39" s="65">
        <v>258710265.15956339</v>
      </c>
      <c r="DNB39" s="65">
        <v>275287422.25088358</v>
      </c>
      <c r="DNC39" s="65">
        <v>292926779.70391273</v>
      </c>
      <c r="DND39" s="65">
        <v>311696399.2256251</v>
      </c>
      <c r="DNE39" s="65">
        <v>331668703.65496498</v>
      </c>
      <c r="DNF39" s="65">
        <v>352920756.40738219</v>
      </c>
      <c r="DNG39" s="65">
        <v>375534558.82509601</v>
      </c>
      <c r="DNH39" s="65">
        <v>399597366.58041906</v>
      </c>
      <c r="DNI39" s="65">
        <v>425202026.35298717</v>
      </c>
      <c r="DNJ39" s="65">
        <v>452447334.07996809</v>
      </c>
      <c r="DNK39" s="65">
        <v>481438416.16156518</v>
      </c>
      <c r="DNL39" s="65">
        <v>512287135.09269983</v>
      </c>
      <c r="DNM39" s="65">
        <v>545112521.08600914</v>
      </c>
      <c r="DNN39" s="65">
        <v>580041231.3515836</v>
      </c>
      <c r="DNO39" s="65">
        <v>617208038.80558074</v>
      </c>
      <c r="DNP39" s="65">
        <v>656756352.09340215</v>
      </c>
      <c r="DNQ39" s="65">
        <v>698838768.93395507</v>
      </c>
      <c r="DNR39" s="65">
        <v>743617664.92008042</v>
      </c>
      <c r="DNS39" s="65">
        <v>791265820.04704452</v>
      </c>
      <c r="DNT39" s="65">
        <v>55733176.297647938</v>
      </c>
      <c r="DNU39" s="65">
        <v>58073906.331591427</v>
      </c>
      <c r="DNV39" s="65">
        <v>60512944.36546918</v>
      </c>
      <c r="DNW39" s="65">
        <v>63054419.223498821</v>
      </c>
      <c r="DNX39" s="65">
        <v>65702633.135820486</v>
      </c>
      <c r="DNY39" s="65">
        <v>68462069.021348447</v>
      </c>
      <c r="DNZ39" s="65">
        <v>71337398.076494098</v>
      </c>
      <c r="DOA39" s="65">
        <v>74333487.682606876</v>
      </c>
      <c r="DOB39" s="65">
        <v>77455409.645518363</v>
      </c>
      <c r="DOC39" s="65">
        <v>80708448.78113845</v>
      </c>
      <c r="DOD39" s="65">
        <v>84098111.861636028</v>
      </c>
      <c r="DOE39" s="65">
        <v>87630136.937349856</v>
      </c>
      <c r="DOF39" s="65">
        <v>91310503.050208405</v>
      </c>
      <c r="DOG39" s="65">
        <v>95145440.355102926</v>
      </c>
      <c r="DOH39" s="65">
        <v>99141440.666346028</v>
      </c>
      <c r="DOI39" s="65">
        <v>103305268.44707018</v>
      </c>
      <c r="DOJ39" s="65">
        <v>107643972.2601679</v>
      </c>
      <c r="DOK39" s="65">
        <v>112164896.70015877</v>
      </c>
      <c r="DOL39" s="65">
        <v>116875694.82618108</v>
      </c>
      <c r="DOM39" s="65">
        <v>121784341.11715521</v>
      </c>
      <c r="DON39" s="65">
        <v>126899144.97104886</v>
      </c>
      <c r="DOO39" s="65">
        <v>132228764.77109638</v>
      </c>
      <c r="DOP39" s="65">
        <v>137782222.54278302</v>
      </c>
      <c r="DOQ39" s="65">
        <v>143568919.2264061</v>
      </c>
      <c r="DOR39" s="65">
        <v>149598650.59106612</v>
      </c>
      <c r="DOS39" s="65">
        <v>155881623.81702793</v>
      </c>
      <c r="DOT39" s="65">
        <v>167496102.06818449</v>
      </c>
      <c r="DOU39" s="65">
        <v>178228606.99780366</v>
      </c>
      <c r="DOV39" s="65">
        <v>189648809.49555731</v>
      </c>
      <c r="DOW39" s="65">
        <v>201800774.57220671</v>
      </c>
      <c r="DOX39" s="65">
        <v>214731390.75463885</v>
      </c>
      <c r="DOY39" s="65">
        <v>228490551.00590238</v>
      </c>
      <c r="DOZ39" s="65">
        <v>243131345.23790169</v>
      </c>
      <c r="DPA39" s="65">
        <v>258710265.15956339</v>
      </c>
      <c r="DPB39" s="65">
        <v>275287422.25088358</v>
      </c>
      <c r="DPC39" s="65">
        <v>292926779.70391273</v>
      </c>
      <c r="DPD39" s="65">
        <v>311696399.2256251</v>
      </c>
      <c r="DPE39" s="78">
        <v>298501833.28946847</v>
      </c>
      <c r="DPF39" s="78">
        <v>282336605.12590575</v>
      </c>
      <c r="DPG39" s="78">
        <v>262874191.17756718</v>
      </c>
      <c r="DPH39" s="78">
        <v>239758419.94825143</v>
      </c>
      <c r="DPI39" s="78">
        <v>212601013.17649359</v>
      </c>
      <c r="DPJ39" s="65">
        <v>221058537.08268088</v>
      </c>
      <c r="DPK39" s="65">
        <v>229852511.45801222</v>
      </c>
      <c r="DPL39" s="65">
        <v>238996320.7066516</v>
      </c>
      <c r="DPM39" s="65">
        <v>248503881.68045226</v>
      </c>
      <c r="DPN39" s="65">
        <v>258389664.86036584</v>
      </c>
      <c r="DPO39" s="65">
        <v>268668716.38047349</v>
      </c>
      <c r="DPP39" s="65">
        <v>279356680.92815959</v>
      </c>
      <c r="DPQ39" s="65">
        <v>290469825.55528158</v>
      </c>
      <c r="DPR39" s="65">
        <v>302025064.43657714</v>
      </c>
      <c r="DPS39" s="65">
        <v>314039984.6129902</v>
      </c>
      <c r="DPT39" s="65">
        <v>55733176.297647938</v>
      </c>
      <c r="DPU39" s="65">
        <v>58073906.331591427</v>
      </c>
      <c r="DPV39" s="65">
        <v>60512944.36546918</v>
      </c>
      <c r="DPW39" s="65">
        <v>63054419.223498821</v>
      </c>
      <c r="DPX39" s="65">
        <v>65702633.135820486</v>
      </c>
      <c r="DPY39" s="65">
        <v>68462069.021348447</v>
      </c>
      <c r="DPZ39" s="65">
        <v>71337398.076494098</v>
      </c>
      <c r="DQA39" s="65">
        <v>74333487.682606876</v>
      </c>
      <c r="DQB39" s="65">
        <v>77455409.645518363</v>
      </c>
      <c r="DQC39" s="65">
        <v>80708448.78113845</v>
      </c>
      <c r="DQD39" s="65">
        <v>84098111.861636028</v>
      </c>
      <c r="DQE39" s="78">
        <v>78867123.243614867</v>
      </c>
      <c r="DQF39" s="78">
        <v>73048402.440166727</v>
      </c>
      <c r="DQG39" s="78">
        <v>66601808.248572052</v>
      </c>
      <c r="DQH39" s="78">
        <v>59484864.399807617</v>
      </c>
      <c r="DQI39" s="78">
        <v>51652634.223535091</v>
      </c>
      <c r="DQJ39" s="65">
        <v>53707438.112924069</v>
      </c>
      <c r="DQK39" s="65">
        <v>55843984.571444675</v>
      </c>
      <c r="DQL39" s="65">
        <v>58065525.416772917</v>
      </c>
      <c r="DQM39" s="65">
        <v>60375441.827801481</v>
      </c>
      <c r="DQN39" s="65">
        <v>62777249.490784474</v>
      </c>
      <c r="DQO39" s="65">
        <v>65274603.950201966</v>
      </c>
      <c r="DQP39" s="65">
        <v>67871306.172488362</v>
      </c>
      <c r="DQQ39" s="65">
        <v>70571308.331092581</v>
      </c>
      <c r="DQR39" s="65">
        <v>73378719.821674898</v>
      </c>
      <c r="DQS39" s="65">
        <v>76297813.516595498</v>
      </c>
      <c r="DQT39" s="66">
        <v>395084460.48391336</v>
      </c>
      <c r="DQU39" s="66">
        <v>420399950.62011611</v>
      </c>
      <c r="DQV39" s="66">
        <v>447337559.83448052</v>
      </c>
      <c r="DQW39" s="66">
        <v>476001227.26820356</v>
      </c>
      <c r="DQX39" s="66">
        <v>506501552.08221686</v>
      </c>
      <c r="DQY39" s="66">
        <v>538956220.20559359</v>
      </c>
      <c r="DQZ39" s="66">
        <v>573490458.42834783</v>
      </c>
      <c r="DRA39" s="66">
        <v>610237517.59075284</v>
      </c>
      <c r="DRB39" s="66">
        <v>649339186.73356795</v>
      </c>
      <c r="DRC39" s="66">
        <v>690946340.19303143</v>
      </c>
      <c r="DRD39" s="66">
        <v>735219519.75159395</v>
      </c>
      <c r="DRE39" s="66">
        <v>782329554.09062624</v>
      </c>
      <c r="DRF39" s="66">
        <v>832458217.93527138</v>
      </c>
      <c r="DRG39" s="66">
        <v>885798933.43475974</v>
      </c>
      <c r="DRH39" s="66">
        <v>942557516.48447096</v>
      </c>
      <c r="DRI39" s="66">
        <v>1002952970.8694403</v>
      </c>
      <c r="DRJ39" s="66">
        <v>1067218333.2935196</v>
      </c>
      <c r="DRK39" s="66">
        <v>1135601572.5547531</v>
      </c>
      <c r="DRL39" s="66">
        <v>1208366546.336446</v>
      </c>
      <c r="DRM39" s="66">
        <v>1285794019.3057179</v>
      </c>
      <c r="DRN39" s="66">
        <v>1368182746.4478924</v>
      </c>
      <c r="DRO39" s="66">
        <v>1455850625.816777</v>
      </c>
      <c r="DRP39" s="66">
        <v>1549135925.1487405</v>
      </c>
      <c r="DRQ39" s="66">
        <v>1648398587.0734987</v>
      </c>
      <c r="DRR39" s="66">
        <v>1754021617.9577739</v>
      </c>
      <c r="DRS39" s="66">
        <v>1866412565.7407091</v>
      </c>
      <c r="DRT39" s="66">
        <v>407945837.10685492</v>
      </c>
      <c r="DRU39" s="66">
        <v>425079098.41675329</v>
      </c>
      <c r="DRV39" s="66">
        <v>442931937.22055393</v>
      </c>
      <c r="DRW39" s="66">
        <v>461534574.9548164</v>
      </c>
      <c r="DRX39" s="66">
        <v>480918502.32207239</v>
      </c>
      <c r="DRY39" s="66">
        <v>501116532.59855437</v>
      </c>
      <c r="DRZ39" s="66">
        <v>522162857.18078643</v>
      </c>
      <c r="DSA39" s="66">
        <v>544093103.46507001</v>
      </c>
      <c r="DSB39" s="66">
        <v>566944395.15784144</v>
      </c>
      <c r="DSC39" s="66">
        <v>590755415.11899686</v>
      </c>
      <c r="DSD39" s="66">
        <v>615566470.84456384</v>
      </c>
      <c r="DSE39" s="66">
        <v>641419562.69957232</v>
      </c>
      <c r="DSF39" s="66">
        <v>668358455.01662731</v>
      </c>
      <c r="DSG39" s="66">
        <v>696428750.18054259</v>
      </c>
      <c r="DSH39" s="66">
        <v>725677965.82444119</v>
      </c>
      <c r="DSI39" s="66">
        <v>756155615.26800942</v>
      </c>
      <c r="DSJ39" s="66">
        <v>787913291.33406103</v>
      </c>
      <c r="DSK39" s="66">
        <v>821004753.68530595</v>
      </c>
      <c r="DSL39" s="66">
        <v>855486019.82916069</v>
      </c>
      <c r="DSM39" s="66">
        <v>891415459.94465983</v>
      </c>
      <c r="DSN39" s="66">
        <v>928853895.69198799</v>
      </c>
      <c r="DSO39" s="66">
        <v>967864703.17190218</v>
      </c>
      <c r="DSP39" s="66">
        <v>1008513920.2093294</v>
      </c>
      <c r="DSQ39" s="66">
        <v>1050870358.1427562</v>
      </c>
      <c r="DSR39" s="66">
        <v>1095005718.3086457</v>
      </c>
      <c r="DSS39" s="66">
        <v>1140994713.4180648</v>
      </c>
      <c r="DST39" s="65">
        <v>395084460.48391336</v>
      </c>
      <c r="DSU39" s="65">
        <v>420399950.62011611</v>
      </c>
      <c r="DSV39" s="65">
        <v>447337559.83448052</v>
      </c>
      <c r="DSW39" s="65">
        <v>476001227.26820356</v>
      </c>
      <c r="DSX39" s="65">
        <v>506501552.08221686</v>
      </c>
      <c r="DSY39" s="65">
        <v>538956220.20559359</v>
      </c>
      <c r="DSZ39" s="65">
        <v>573490458.42834783</v>
      </c>
      <c r="DTA39" s="65">
        <v>610237517.59075284</v>
      </c>
      <c r="DTB39" s="65">
        <v>649339186.73356795</v>
      </c>
      <c r="DTC39" s="65">
        <v>690946340.19303143</v>
      </c>
      <c r="DTD39" s="65">
        <v>735219519.75159395</v>
      </c>
      <c r="DTE39" s="78">
        <v>704096598.68156362</v>
      </c>
      <c r="DTF39" s="78">
        <v>665966574.34821713</v>
      </c>
      <c r="DTG39" s="78">
        <v>620059253.4043318</v>
      </c>
      <c r="DTH39" s="78">
        <v>565534509.89068258</v>
      </c>
      <c r="DTI39" s="78">
        <v>501476485.43472016</v>
      </c>
      <c r="DTJ39" s="65">
        <v>521425822.93121648</v>
      </c>
      <c r="DTK39" s="65">
        <v>542168769.05764508</v>
      </c>
      <c r="DTL39" s="65">
        <v>563736894.5194298</v>
      </c>
      <c r="DTM39" s="65">
        <v>586163025.94261265</v>
      </c>
      <c r="DTN39" s="65">
        <v>609481295.83588541</v>
      </c>
      <c r="DTO39" s="65">
        <v>633727194.54017222</v>
      </c>
      <c r="DTP39" s="65">
        <v>658937624.24482763</v>
      </c>
      <c r="DTQ39" s="65">
        <v>685150955.1526649</v>
      </c>
      <c r="DTR39" s="65">
        <v>712407083.87929606</v>
      </c>
      <c r="DTS39" s="65">
        <v>740747494.1756686</v>
      </c>
      <c r="DTT39" s="65">
        <v>407945837.10685492</v>
      </c>
      <c r="DTU39" s="65">
        <v>425079098.41675329</v>
      </c>
      <c r="DTV39" s="65">
        <v>442931937.22055393</v>
      </c>
      <c r="DTW39" s="65">
        <v>461534574.9548164</v>
      </c>
      <c r="DTX39" s="65">
        <v>480918502.32207239</v>
      </c>
      <c r="DTY39" s="65">
        <v>501116532.59855437</v>
      </c>
      <c r="DTZ39" s="65">
        <v>522162857.18078643</v>
      </c>
      <c r="DUA39" s="65">
        <v>544093103.46507001</v>
      </c>
      <c r="DUB39" s="65">
        <v>566944395.15784144</v>
      </c>
      <c r="DUC39" s="65">
        <v>590755415.11899686</v>
      </c>
      <c r="DUD39" s="65">
        <v>615566470.84456384</v>
      </c>
      <c r="DUE39" s="78">
        <v>577277606.42961514</v>
      </c>
      <c r="DUF39" s="78">
        <v>534686764.01330185</v>
      </c>
      <c r="DUG39" s="78">
        <v>487500125.12637979</v>
      </c>
      <c r="DUH39" s="78">
        <v>435406779.49466479</v>
      </c>
      <c r="DUI39" s="78">
        <v>378077807.63400471</v>
      </c>
      <c r="DUJ39" s="65">
        <v>393118197.37010133</v>
      </c>
      <c r="DUK39" s="65">
        <v>408756911.89238232</v>
      </c>
      <c r="DUL39" s="65">
        <v>425017753.28018504</v>
      </c>
      <c r="DUM39" s="65">
        <v>441925470.48817915</v>
      </c>
      <c r="DUN39" s="65">
        <v>459505797.01420575</v>
      </c>
      <c r="DUO39" s="65">
        <v>477785490.06558853</v>
      </c>
      <c r="DUP39" s="65">
        <v>496792371.28352767</v>
      </c>
      <c r="DUQ39" s="65">
        <v>516555369.08755916</v>
      </c>
      <c r="DUR39" s="65">
        <v>537104562.70452762</v>
      </c>
      <c r="DUS39" s="65">
        <v>558471227.94908476</v>
      </c>
      <c r="DUT39" s="65">
        <v>0</v>
      </c>
      <c r="DUU39" s="65">
        <v>0</v>
      </c>
      <c r="DUV39" s="65">
        <v>0</v>
      </c>
      <c r="DUW39" s="65">
        <v>0</v>
      </c>
      <c r="DUX39" s="65">
        <v>0</v>
      </c>
      <c r="DUY39" s="65">
        <v>0</v>
      </c>
      <c r="DUZ39" s="65">
        <v>0</v>
      </c>
      <c r="DVA39" s="65">
        <v>0</v>
      </c>
      <c r="DVB39" s="65">
        <v>0</v>
      </c>
      <c r="DVC39" s="65">
        <v>0</v>
      </c>
      <c r="DVD39" s="65">
        <v>0</v>
      </c>
      <c r="DVE39" s="65">
        <v>0</v>
      </c>
      <c r="DVF39" s="65">
        <v>0</v>
      </c>
      <c r="DVG39" s="65">
        <v>0</v>
      </c>
      <c r="DVH39" s="65">
        <v>0</v>
      </c>
      <c r="DVI39" s="65">
        <v>0</v>
      </c>
      <c r="DVJ39" s="65">
        <v>0</v>
      </c>
      <c r="DVK39" s="65">
        <v>0</v>
      </c>
      <c r="DVL39" s="65">
        <v>0</v>
      </c>
      <c r="DVM39" s="65">
        <v>0</v>
      </c>
      <c r="DVN39" s="65">
        <v>0</v>
      </c>
      <c r="DVO39" s="65">
        <v>0</v>
      </c>
      <c r="DVP39" s="65">
        <v>0</v>
      </c>
      <c r="DVQ39" s="65">
        <v>0</v>
      </c>
      <c r="DVR39" s="65">
        <v>0</v>
      </c>
      <c r="DVS39" s="65">
        <v>0</v>
      </c>
      <c r="DVT39" s="64">
        <v>0</v>
      </c>
      <c r="DVU39" s="64">
        <v>0</v>
      </c>
      <c r="DVV39" s="64">
        <v>0</v>
      </c>
      <c r="DVW39" s="64">
        <v>0</v>
      </c>
      <c r="DVX39" s="64">
        <v>0</v>
      </c>
      <c r="DVY39" s="64">
        <v>0</v>
      </c>
      <c r="DVZ39" s="64">
        <v>0</v>
      </c>
      <c r="DWA39" s="64">
        <v>0</v>
      </c>
      <c r="DWB39" s="64">
        <v>0</v>
      </c>
      <c r="DWC39" s="64">
        <v>0</v>
      </c>
      <c r="DWD39" s="64">
        <v>0</v>
      </c>
      <c r="DWE39" s="64">
        <v>269067.97902157065</v>
      </c>
      <c r="DWF39" s="64">
        <v>560737.05640167312</v>
      </c>
      <c r="DWG39" s="64">
        <v>876431.062789544</v>
      </c>
      <c r="DWH39" s="64">
        <v>1217653.5611921835</v>
      </c>
      <c r="DWI39" s="64">
        <v>1585992.0328098163</v>
      </c>
      <c r="DWJ39" s="64">
        <v>1652601.8948597871</v>
      </c>
      <c r="DWK39" s="64">
        <v>1722009.2953781292</v>
      </c>
      <c r="DWL39" s="64">
        <v>1794331.7277996163</v>
      </c>
      <c r="DWM39" s="64">
        <v>1869691.6201496874</v>
      </c>
      <c r="DWN39" s="64">
        <v>1948216.5422916452</v>
      </c>
      <c r="DWO39" s="64">
        <v>2030039.4218780017</v>
      </c>
      <c r="DWP39" s="64">
        <v>2115298.7693715282</v>
      </c>
      <c r="DWQ39" s="64">
        <v>2204138.9125169422</v>
      </c>
      <c r="DWR39" s="64">
        <v>2296710.2406601347</v>
      </c>
      <c r="DWS39" s="64">
        <v>2393169.4593285252</v>
      </c>
      <c r="DWT39" s="65">
        <v>0</v>
      </c>
      <c r="DWU39" s="65">
        <v>0</v>
      </c>
      <c r="DWV39" s="65">
        <v>0</v>
      </c>
      <c r="DWW39" s="65">
        <v>0</v>
      </c>
      <c r="DWX39" s="65">
        <v>0</v>
      </c>
      <c r="DWY39" s="65">
        <v>0</v>
      </c>
      <c r="DWZ39" s="65">
        <v>0</v>
      </c>
      <c r="DXA39" s="65">
        <v>0</v>
      </c>
      <c r="DXB39" s="65">
        <v>0</v>
      </c>
      <c r="DXC39" s="65">
        <v>0</v>
      </c>
      <c r="DXD39" s="65">
        <v>0</v>
      </c>
      <c r="DXE39" s="65">
        <v>5672285.8225744944</v>
      </c>
      <c r="DXF39" s="65">
        <v>12071488.090383125</v>
      </c>
      <c r="DXG39" s="65">
        <v>19267473.811394129</v>
      </c>
      <c r="DXH39" s="65">
        <v>27336079.071846224</v>
      </c>
      <c r="DXI39" s="65">
        <v>36359587.130672723</v>
      </c>
      <c r="DXJ39" s="65">
        <v>38689369.396053486</v>
      </c>
      <c r="DXK39" s="65">
        <v>41168435.133344293</v>
      </c>
      <c r="DXL39" s="65">
        <v>43806349.852299727</v>
      </c>
      <c r="DXM39" s="65">
        <v>46613291.983687595</v>
      </c>
      <c r="DXN39" s="65">
        <v>49600092.152906165</v>
      </c>
      <c r="DXO39" s="65">
        <v>52778274.970103487</v>
      </c>
      <c r="DXP39" s="65">
        <v>56160103.49804645</v>
      </c>
      <c r="DXQ39" s="65">
        <v>59758626.569319718</v>
      </c>
      <c r="DXR39" s="65">
        <v>63587729.135428444</v>
      </c>
      <c r="DXS39" s="65">
        <v>67662185.842077419</v>
      </c>
      <c r="DXT39" s="65">
        <v>0</v>
      </c>
      <c r="DXU39" s="65">
        <v>0</v>
      </c>
      <c r="DXV39" s="65">
        <v>0</v>
      </c>
      <c r="DXW39" s="65">
        <v>0</v>
      </c>
      <c r="DXX39" s="65">
        <v>0</v>
      </c>
      <c r="DXY39" s="65">
        <v>0</v>
      </c>
      <c r="DXZ39" s="65">
        <v>0</v>
      </c>
      <c r="DYA39" s="65">
        <v>0</v>
      </c>
      <c r="DYB39" s="65">
        <v>0</v>
      </c>
      <c r="DYC39" s="65">
        <v>0</v>
      </c>
      <c r="DYD39" s="65">
        <v>0</v>
      </c>
      <c r="DYE39" s="65">
        <v>11196903.719360465</v>
      </c>
      <c r="DYF39" s="65">
        <v>23334321.888610147</v>
      </c>
      <c r="DYG39" s="65">
        <v>36471505.313995674</v>
      </c>
      <c r="DYH39" s="65">
        <v>50671022.757086486</v>
      </c>
      <c r="DYI39" s="65">
        <v>65998935.122713573</v>
      </c>
      <c r="DYJ39" s="65">
        <v>68770815.354785383</v>
      </c>
      <c r="DYK39" s="65">
        <v>71659111.404880092</v>
      </c>
      <c r="DYL39" s="65">
        <v>74668712.604985833</v>
      </c>
      <c r="DYM39" s="65">
        <v>77804713.633474872</v>
      </c>
      <c r="DYN39" s="65">
        <v>81072423.139418334</v>
      </c>
      <c r="DYO39" s="65">
        <v>84477372.729112223</v>
      </c>
      <c r="DYP39" s="65">
        <v>88025326.330027252</v>
      </c>
      <c r="DYQ39" s="65">
        <v>91722289.948034197</v>
      </c>
      <c r="DYR39" s="65">
        <v>95574521.834421352</v>
      </c>
      <c r="DYS39" s="65">
        <v>99588543.079915315</v>
      </c>
      <c r="DYT39" s="67">
        <v>1547.9</v>
      </c>
      <c r="DYU39" s="68">
        <f ca="1">10000000*'Country Model'!$DYT$8/57000</f>
        <v>59385.964912280702</v>
      </c>
      <c r="DYV39" s="68">
        <f ca="1">10000000*'Country Model'!$DYT$8/57000</f>
        <v>59385.964912280702</v>
      </c>
      <c r="DYW39" s="38">
        <f ca="1">'Country Model'!$DYT$8/(220*8)</f>
        <v>0.19232954545454545</v>
      </c>
      <c r="DYX39" s="38">
        <f ca="1">'Country Model'!$DYT$8/(220*8)</f>
        <v>0.19232954545454545</v>
      </c>
      <c r="DYY39" s="25">
        <v>3.6999999999999998E-2</v>
      </c>
      <c r="DYZ39" s="25">
        <f t="shared" si="21"/>
        <v>3.6999999999999998E-2</v>
      </c>
      <c r="DZA39" s="25">
        <f t="shared" si="22"/>
        <v>0.05</v>
      </c>
      <c r="DZB39" s="25">
        <v>0.02</v>
      </c>
      <c r="DZC39" s="25">
        <v>7.0000000000000007E-2</v>
      </c>
      <c r="DZD39" s="25">
        <v>0</v>
      </c>
      <c r="DZE39" s="25">
        <v>0</v>
      </c>
      <c r="DZF39" s="25">
        <v>0.08</v>
      </c>
      <c r="DZG39" s="25">
        <v>0.03</v>
      </c>
      <c r="DZH39" s="25">
        <v>0.06</v>
      </c>
      <c r="DZI39" s="25">
        <v>0.04</v>
      </c>
      <c r="DZJ39" s="25">
        <v>0.19</v>
      </c>
      <c r="DZK39" s="25">
        <v>0.09</v>
      </c>
      <c r="DZL39" s="46">
        <v>0.67</v>
      </c>
      <c r="DZM39" s="46">
        <v>0.33</v>
      </c>
      <c r="DZN39" s="46">
        <v>0.33</v>
      </c>
      <c r="DZO39" s="46">
        <v>0.33</v>
      </c>
      <c r="DZP39" s="46">
        <v>0.17</v>
      </c>
      <c r="DZQ39" s="46">
        <v>1</v>
      </c>
      <c r="DZR39" s="46">
        <v>0.5</v>
      </c>
      <c r="DZS39" s="46">
        <v>0.33</v>
      </c>
      <c r="DZT39" s="46">
        <v>0.5</v>
      </c>
      <c r="DZU39" s="46">
        <v>0.17</v>
      </c>
      <c r="DZW39" s="69">
        <v>0</v>
      </c>
      <c r="DZX39" s="69">
        <v>1</v>
      </c>
      <c r="DZY39" s="69">
        <v>2</v>
      </c>
      <c r="DZZ39" s="69">
        <v>3</v>
      </c>
      <c r="EAA39" s="69">
        <v>4</v>
      </c>
      <c r="EAB39" s="69">
        <v>5</v>
      </c>
      <c r="EAC39" s="69">
        <v>6</v>
      </c>
      <c r="EAD39" s="69">
        <v>7</v>
      </c>
      <c r="EAE39" s="69">
        <v>8</v>
      </c>
      <c r="EAF39" s="69">
        <v>9</v>
      </c>
      <c r="EAG39" s="69">
        <v>10</v>
      </c>
      <c r="EAH39" s="69">
        <v>11</v>
      </c>
      <c r="EAI39" s="69">
        <v>12</v>
      </c>
      <c r="EAJ39" s="69">
        <v>13</v>
      </c>
      <c r="EAK39" s="69">
        <v>14</v>
      </c>
      <c r="EAL39" s="69">
        <v>15</v>
      </c>
      <c r="EAM39" s="69">
        <v>16</v>
      </c>
      <c r="EAN39" s="69">
        <v>17</v>
      </c>
      <c r="EAO39" s="69">
        <v>18</v>
      </c>
      <c r="EAP39" s="69">
        <v>19</v>
      </c>
      <c r="EAQ39" s="69">
        <v>20</v>
      </c>
      <c r="EAR39" s="69">
        <v>21</v>
      </c>
      <c r="EAS39" s="69">
        <v>22</v>
      </c>
      <c r="EAT39" s="69">
        <v>23</v>
      </c>
      <c r="EAU39" s="69">
        <v>24</v>
      </c>
      <c r="EAV39" s="69">
        <v>25</v>
      </c>
      <c r="EAW39" s="69">
        <v>26</v>
      </c>
      <c r="EAX39" s="69">
        <v>27</v>
      </c>
      <c r="EAY39" s="69">
        <v>28</v>
      </c>
      <c r="EAZ39" s="69">
        <v>29</v>
      </c>
      <c r="EBA39" s="69">
        <v>30</v>
      </c>
      <c r="EBB39" s="69">
        <v>31</v>
      </c>
      <c r="EBC39" s="69">
        <v>32</v>
      </c>
      <c r="EBD39" s="69">
        <v>33</v>
      </c>
      <c r="EBE39" s="69">
        <v>34</v>
      </c>
      <c r="EBF39" s="69">
        <v>35</v>
      </c>
      <c r="EBG39" s="69">
        <v>36</v>
      </c>
      <c r="EBH39" s="69">
        <v>37</v>
      </c>
      <c r="EBI39" s="69">
        <v>38</v>
      </c>
      <c r="EBJ39" s="69">
        <v>39</v>
      </c>
      <c r="EBK39" s="69">
        <v>40</v>
      </c>
      <c r="EBL39" s="69">
        <v>41</v>
      </c>
      <c r="EBM39" s="69">
        <v>42</v>
      </c>
      <c r="EBO39" s="70">
        <v>30291823.74788006</v>
      </c>
      <c r="EBP39" s="70">
        <v>31082745.527667336</v>
      </c>
      <c r="EBQ39" s="70">
        <v>31894318.334178802</v>
      </c>
      <c r="EBR39" s="70">
        <v>32727081.367264125</v>
      </c>
      <c r="EBS39" s="70">
        <v>33581587.905321315</v>
      </c>
      <c r="EBT39" s="70">
        <v>34458405.672888659</v>
      </c>
      <c r="EBU39" s="70">
        <v>35358117.217834525</v>
      </c>
      <c r="EBV39" s="70">
        <v>36281320.298395634</v>
      </c>
      <c r="EBW39" s="70">
        <v>37228628.280320875</v>
      </c>
      <c r="EBX39" s="70">
        <v>38200670.544384658</v>
      </c>
      <c r="EBY39" s="70">
        <v>39198092.904540397</v>
      </c>
      <c r="EBZ39" s="70">
        <v>40221558.036992051</v>
      </c>
      <c r="ECA39" s="70">
        <v>41271745.920468733</v>
      </c>
      <c r="ECB39" s="70">
        <v>42349354.287994966</v>
      </c>
      <c r="ECC39" s="70">
        <v>43455099.090456627</v>
      </c>
      <c r="ECD39" s="70">
        <v>44589714.972270668</v>
      </c>
      <c r="ECE39" s="70">
        <v>45753955.759474643</v>
      </c>
      <c r="ECF39" s="70">
        <v>46948594.960560203</v>
      </c>
      <c r="ECG39" s="70">
        <v>48174426.28038349</v>
      </c>
      <c r="ECH39" s="70">
        <v>49432264.147493705</v>
      </c>
      <c r="ECI39" s="70">
        <v>50722944.255230255</v>
      </c>
      <c r="ECJ39" s="70">
        <v>52047324.116948068</v>
      </c>
      <c r="ECK39" s="70">
        <v>53406283.635739759</v>
      </c>
      <c r="ECL39" s="70">
        <v>54800725.689033419</v>
      </c>
      <c r="ECM39" s="70">
        <v>56231576.72845418</v>
      </c>
      <c r="ECN39" s="70">
        <v>57699787.395348288</v>
      </c>
      <c r="ECO39" s="70">
        <v>209439796.91022164</v>
      </c>
      <c r="ECP39" s="70">
        <v>210449402.35306224</v>
      </c>
      <c r="ECQ39" s="70">
        <v>211463874.6032874</v>
      </c>
      <c r="ECR39" s="70">
        <v>212483237.12136298</v>
      </c>
      <c r="ECS39" s="70">
        <v>213507513.48084626</v>
      </c>
      <c r="ECT39" s="70">
        <v>214536727.36893091</v>
      </c>
      <c r="ECU39" s="70">
        <v>215570902.58699486</v>
      </c>
      <c r="ECV39" s="70">
        <v>216610063.0511505</v>
      </c>
      <c r="ECW39" s="70">
        <v>217654232.79279819</v>
      </c>
      <c r="ECX39" s="70">
        <v>218703435.95918167</v>
      </c>
      <c r="ECY39" s="70">
        <v>219757696.81394646</v>
      </c>
      <c r="ECZ39" s="70">
        <v>220817039.73770124</v>
      </c>
      <c r="EDA39" s="70">
        <v>221881489.2285814</v>
      </c>
      <c r="EDB39" s="70">
        <v>222951069.90281585</v>
      </c>
      <c r="EDC39" s="70">
        <v>224025806.49529603</v>
      </c>
      <c r="EDD39" s="70">
        <v>225105723.86014798</v>
      </c>
      <c r="EDE39" s="70">
        <v>226190846.97130725</v>
      </c>
      <c r="EDF39" s="70">
        <v>227281200.92309633</v>
      </c>
      <c r="EDG39" s="70">
        <v>228376810.93080503</v>
      </c>
      <c r="EDH39" s="70">
        <v>229477702.3312735</v>
      </c>
      <c r="EDI39" s="70">
        <v>230583900.58347827</v>
      </c>
      <c r="EDJ39" s="70">
        <v>231695431.26912105</v>
      </c>
      <c r="EDK39" s="70">
        <v>232812320.09322014</v>
      </c>
      <c r="EDL39" s="70">
        <v>233934592.8847051</v>
      </c>
      <c r="EDM39" s="70">
        <v>235062275.5970138</v>
      </c>
      <c r="EDN39" s="70">
        <v>236195394.30869293</v>
      </c>
      <c r="EDO39" s="71">
        <v>30291823.74788006</v>
      </c>
      <c r="EDP39" s="71">
        <v>31082745.527667336</v>
      </c>
      <c r="EDQ39" s="71">
        <v>31894318.334178802</v>
      </c>
      <c r="EDR39" s="71">
        <v>32727081.367264125</v>
      </c>
      <c r="EDS39" s="71">
        <v>33581587.905321315</v>
      </c>
      <c r="EDT39" s="71">
        <v>34458405.672888659</v>
      </c>
      <c r="EDU39" s="71">
        <v>35358117.217834525</v>
      </c>
      <c r="EDV39" s="71">
        <v>36281320.298395634</v>
      </c>
      <c r="EDW39" s="71">
        <v>37228628.280320875</v>
      </c>
      <c r="EDX39" s="71">
        <v>38200670.544384658</v>
      </c>
      <c r="EDY39" s="71">
        <v>39198092.904540397</v>
      </c>
      <c r="EDZ39" s="79">
        <v>36199402.233292848</v>
      </c>
      <c r="EEA39" s="79">
        <v>33017396.736374985</v>
      </c>
      <c r="EEB39" s="79">
        <v>29644548.001596473</v>
      </c>
      <c r="EEC39" s="79">
        <v>26073059.454273976</v>
      </c>
      <c r="EED39" s="79">
        <v>22294857.486135334</v>
      </c>
      <c r="EEE39" s="71">
        <v>23181773.721184004</v>
      </c>
      <c r="EEF39" s="71">
        <v>24103972.550368208</v>
      </c>
      <c r="EEG39" s="71">
        <v>25062857.557701565</v>
      </c>
      <c r="EEH39" s="71">
        <v>26059888.163457233</v>
      </c>
      <c r="EEI39" s="71">
        <v>27096581.845401436</v>
      </c>
      <c r="EEJ39" s="71">
        <v>28174516.448390342</v>
      </c>
      <c r="EEK39" s="71">
        <v>29295332.585845489</v>
      </c>
      <c r="EEL39" s="71">
        <v>30460736.136762764</v>
      </c>
      <c r="EEM39" s="71">
        <v>31672500.842055421</v>
      </c>
      <c r="EEN39" s="71">
        <v>32932471.004182748</v>
      </c>
      <c r="EEO39" s="71">
        <v>209439796.91022164</v>
      </c>
      <c r="EEP39" s="71">
        <v>210449402.35306224</v>
      </c>
      <c r="EEQ39" s="71">
        <v>211463874.6032874</v>
      </c>
      <c r="EER39" s="71">
        <v>212483237.12136298</v>
      </c>
      <c r="EES39" s="71">
        <v>213507513.48084626</v>
      </c>
      <c r="EET39" s="71">
        <v>214536727.36893091</v>
      </c>
      <c r="EEU39" s="71">
        <v>215570902.58699486</v>
      </c>
      <c r="EEV39" s="71">
        <v>216610063.0511505</v>
      </c>
      <c r="EEW39" s="71">
        <v>217654232.79279819</v>
      </c>
      <c r="EEX39" s="71">
        <v>218703435.95918167</v>
      </c>
      <c r="EEY39" s="71">
        <v>219757696.81394646</v>
      </c>
      <c r="EEZ39" s="79">
        <v>198735335.7639311</v>
      </c>
      <c r="EFA39" s="79">
        <v>177505191.38286513</v>
      </c>
      <c r="EFB39" s="79">
        <v>156065748.9319711</v>
      </c>
      <c r="EFC39" s="79">
        <v>134415483.89717764</v>
      </c>
      <c r="EFD39" s="79">
        <v>112552861.93007401</v>
      </c>
      <c r="EFE39" s="71">
        <v>117030350.09563205</v>
      </c>
      <c r="EFF39" s="71">
        <v>121685958.1235279</v>
      </c>
      <c r="EFG39" s="71">
        <v>126526771.83603203</v>
      </c>
      <c r="EFH39" s="71">
        <v>131560158.93794385</v>
      </c>
      <c r="EFI39" s="71">
        <v>136793780.23021755</v>
      </c>
      <c r="EFJ39" s="71">
        <v>142235601.26967961</v>
      </c>
      <c r="EFK39" s="71">
        <v>147893904.49258375</v>
      </c>
      <c r="EFL39" s="71">
        <v>153777301.82045549</v>
      </c>
      <c r="EFM39" s="71">
        <v>159894747.76741242</v>
      </c>
      <c r="EFN39" s="71">
        <v>166255553.06890944</v>
      </c>
      <c r="EFO39" s="70">
        <v>0</v>
      </c>
      <c r="EFP39" s="70">
        <v>0</v>
      </c>
      <c r="EFQ39" s="70">
        <v>0</v>
      </c>
      <c r="EFR39" s="70">
        <v>0</v>
      </c>
      <c r="EFS39" s="70">
        <v>0</v>
      </c>
      <c r="EFT39" s="70">
        <v>0</v>
      </c>
      <c r="EFU39" s="70">
        <v>0</v>
      </c>
      <c r="EFV39" s="70">
        <v>0</v>
      </c>
      <c r="EFW39" s="70">
        <v>0</v>
      </c>
      <c r="EFX39" s="70">
        <v>0</v>
      </c>
      <c r="EFY39" s="70">
        <v>0</v>
      </c>
      <c r="EFZ39" s="70">
        <v>4022155.8036992028</v>
      </c>
      <c r="EGA39" s="70">
        <v>8254349.1840937473</v>
      </c>
      <c r="EGB39" s="70">
        <v>12704806.286398493</v>
      </c>
      <c r="EGC39" s="70">
        <v>17382039.636182651</v>
      </c>
      <c r="EGD39" s="70">
        <v>22294857.486135334</v>
      </c>
      <c r="EGE39" s="70">
        <v>22572182.038290638</v>
      </c>
      <c r="EGF39" s="70">
        <v>22844622.410191994</v>
      </c>
      <c r="EGG39" s="70">
        <v>23111568.722681925</v>
      </c>
      <c r="EGH39" s="70">
        <v>23372375.984036472</v>
      </c>
      <c r="EGI39" s="70">
        <v>23626362.409828819</v>
      </c>
      <c r="EGJ39" s="70">
        <v>23872807.668557726</v>
      </c>
      <c r="EGK39" s="70">
        <v>24110951.04989427</v>
      </c>
      <c r="EGL39" s="70">
        <v>24339989.552270655</v>
      </c>
      <c r="EGM39" s="70">
        <v>24559075.886398759</v>
      </c>
      <c r="EGN39" s="70">
        <v>24767316.39116554</v>
      </c>
      <c r="EGO39" s="70">
        <v>0</v>
      </c>
      <c r="EGP39" s="70">
        <v>0</v>
      </c>
      <c r="EGQ39" s="70">
        <v>0</v>
      </c>
      <c r="EGR39" s="70">
        <v>0</v>
      </c>
      <c r="EGS39" s="70">
        <v>0</v>
      </c>
      <c r="EGT39" s="70">
        <v>0</v>
      </c>
      <c r="EGU39" s="70">
        <v>0</v>
      </c>
      <c r="EGV39" s="70">
        <v>0</v>
      </c>
      <c r="EGW39" s="70">
        <v>0</v>
      </c>
      <c r="EGX39" s="70">
        <v>0</v>
      </c>
      <c r="EGY39" s="70">
        <v>0</v>
      </c>
      <c r="EGZ39" s="70">
        <v>22081703.973770142</v>
      </c>
      <c r="EHA39" s="70">
        <v>44376297.845716268</v>
      </c>
      <c r="EHB39" s="70">
        <v>66885320.970844746</v>
      </c>
      <c r="EHC39" s="70">
        <v>89610322.598118395</v>
      </c>
      <c r="EHD39" s="70">
        <v>112552861.93007398</v>
      </c>
      <c r="EHE39" s="70">
        <v>109160496.8756752</v>
      </c>
      <c r="EHF39" s="70">
        <v>105595242.79956843</v>
      </c>
      <c r="EHG39" s="70">
        <v>101850039.09477299</v>
      </c>
      <c r="EHH39" s="70">
        <v>97917543.39332965</v>
      </c>
      <c r="EHI39" s="70">
        <v>93790120.353260726</v>
      </c>
      <c r="EHJ39" s="70">
        <v>89459829.999441445</v>
      </c>
      <c r="EHK39" s="70">
        <v>84918415.600636393</v>
      </c>
      <c r="EHL39" s="70">
        <v>80157291.064249605</v>
      </c>
      <c r="EHM39" s="70">
        <v>75167527.829601377</v>
      </c>
      <c r="EHN39" s="70">
        <v>69939841.239783496</v>
      </c>
      <c r="EHO39" s="70">
        <f t="shared" si="23"/>
        <v>498921376.49913329</v>
      </c>
      <c r="EHP39" s="70">
        <f t="shared" si="24"/>
        <v>1014139259.4677994</v>
      </c>
      <c r="EHQ39" s="70">
        <f t="shared" si="25"/>
        <v>38378567.423010252</v>
      </c>
      <c r="EHR39" s="70">
        <f t="shared" si="26"/>
        <v>44093011.281208672</v>
      </c>
      <c r="EHS39" s="70">
        <f t="shared" si="27"/>
        <v>2843604938.3997545</v>
      </c>
      <c r="EHT39" s="70">
        <f t="shared" si="28"/>
        <v>5155215414.2924681</v>
      </c>
      <c r="EHU39" s="70">
        <f t="shared" si="29"/>
        <v>218738841.41536573</v>
      </c>
      <c r="EHV39" s="70">
        <f t="shared" si="30"/>
        <v>224139800.62141165</v>
      </c>
      <c r="EHW39" s="70">
        <f t="shared" si="31"/>
        <v>3342526314.8988876</v>
      </c>
      <c r="EHX39" s="70">
        <f t="shared" si="31"/>
        <v>6169354673.7602673</v>
      </c>
      <c r="EHY39" s="70">
        <f t="shared" si="31"/>
        <v>257117408.83837599</v>
      </c>
      <c r="EHZ39" s="70">
        <f t="shared" si="31"/>
        <v>268232811.90262032</v>
      </c>
      <c r="EIA39" s="70">
        <f t="shared" si="32"/>
        <v>434263168.10262382</v>
      </c>
      <c r="EIB39" s="70">
        <f t="shared" si="33"/>
        <v>712303798.957973</v>
      </c>
      <c r="EIC39" s="70">
        <f t="shared" si="64"/>
        <v>475856250.25374174</v>
      </c>
      <c r="EID39" s="70">
        <f t="shared" si="64"/>
        <v>492372612.524032</v>
      </c>
      <c r="EIE39" s="70">
        <f t="shared" si="34"/>
        <v>2508098431.0812316</v>
      </c>
      <c r="EIF39" s="70">
        <f t="shared" si="35"/>
        <v>3911752558.7236261</v>
      </c>
      <c r="EIG39" s="70">
        <f t="shared" si="65"/>
        <v>732973659.09211779</v>
      </c>
      <c r="EIH39" s="70">
        <f t="shared" si="65"/>
        <v>760605424.42665231</v>
      </c>
      <c r="EII39" s="70">
        <f t="shared" si="65"/>
        <v>2942361599.1838555</v>
      </c>
      <c r="EIJ39" s="70">
        <f t="shared" si="65"/>
        <v>4624056357.6815987</v>
      </c>
      <c r="EIK39" s="70">
        <f t="shared" si="65"/>
        <v>1208829909.3458595</v>
      </c>
      <c r="EIL39" s="70">
        <f t="shared" si="65"/>
        <v>1252978036.9506843</v>
      </c>
      <c r="EIM39" s="70">
        <f t="shared" si="36"/>
        <v>64658208.396509469</v>
      </c>
      <c r="EIN39" s="70">
        <f t="shared" si="36"/>
        <v>301835460.50982642</v>
      </c>
      <c r="EIO39" s="70">
        <f t="shared" si="37"/>
        <v>4973708.3381930357</v>
      </c>
      <c r="EIP39" s="70">
        <f t="shared" si="38"/>
        <v>13123280.891731584</v>
      </c>
      <c r="EIQ39" s="70">
        <f t="shared" si="66"/>
        <v>335506507.31852293</v>
      </c>
      <c r="EIR39" s="70">
        <f t="shared" si="66"/>
        <v>1243462855.5688419</v>
      </c>
      <c r="EIS39" s="70">
        <f t="shared" si="39"/>
        <v>25808192.870655611</v>
      </c>
      <c r="EIT39" s="70">
        <f t="shared" si="40"/>
        <v>54063602.416036606</v>
      </c>
      <c r="EIU39" s="70">
        <f t="shared" si="67"/>
        <v>400164715.7150321</v>
      </c>
      <c r="EIV39" s="70">
        <f t="shared" si="67"/>
        <v>1545298316.0786686</v>
      </c>
      <c r="EIW39" s="70">
        <f t="shared" si="41"/>
        <v>30781901.208848622</v>
      </c>
      <c r="EIX39" s="70">
        <f t="shared" si="42"/>
        <v>67186883.307768196</v>
      </c>
      <c r="EIY39" s="70">
        <v>1454.8623456026271</v>
      </c>
      <c r="EIZ39" s="70">
        <v>1548.0843197458894</v>
      </c>
      <c r="EJA39" s="70">
        <v>1647.2795988478192</v>
      </c>
      <c r="EJB39" s="70">
        <v>1752.8309292775764</v>
      </c>
      <c r="EJC39" s="70">
        <v>1865.1455823170984</v>
      </c>
      <c r="EJD39" s="70">
        <v>1984.6569256230273</v>
      </c>
      <c r="EJE39" s="70">
        <v>2111.8260953818617</v>
      </c>
      <c r="EJF39" s="70">
        <v>2247.1437756103701</v>
      </c>
      <c r="EJG39" s="70">
        <v>2391.1320914667212</v>
      </c>
      <c r="EJH39" s="70">
        <v>2544.3466238776923</v>
      </c>
      <c r="EJI39" s="70">
        <v>2707.3785532554339</v>
      </c>
      <c r="EJJ39" s="70">
        <v>2880.856940575341</v>
      </c>
      <c r="EJK39" s="70">
        <v>3065.4511546166077</v>
      </c>
      <c r="EJL39" s="70">
        <v>3261.873454731011</v>
      </c>
      <c r="EJM39" s="70">
        <v>3470.8817391055532</v>
      </c>
      <c r="EJN39" s="70">
        <v>3693.2824691232058</v>
      </c>
      <c r="EJO39" s="70">
        <v>3929.9337811054097</v>
      </c>
      <c r="EJP39" s="70">
        <v>4181.7487974430478</v>
      </c>
      <c r="EJQ39" s="70">
        <v>4449.699149891946</v>
      </c>
      <c r="EJR39" s="70">
        <v>4734.8187286275561</v>
      </c>
      <c r="EJS39" s="70">
        <v>5038.2076715246385</v>
      </c>
      <c r="EJT39" s="70">
        <v>5361.0366090546095</v>
      </c>
      <c r="EJU39" s="70">
        <v>5704.5511811795486</v>
      </c>
      <c r="EJV39" s="70">
        <v>6070.0768436713897</v>
      </c>
      <c r="EJW39" s="70">
        <v>6459.0239824015207</v>
      </c>
      <c r="EJX39" s="70">
        <v>6872.8933553343513</v>
      </c>
      <c r="EJY39" s="70">
        <v>1502.2231872272584</v>
      </c>
      <c r="EJZ39" s="70">
        <v>1565.3148530108497</v>
      </c>
      <c r="EKA39" s="70">
        <v>1631.0562970199353</v>
      </c>
      <c r="EKB39" s="70">
        <v>1699.5588069270973</v>
      </c>
      <c r="EKC39" s="70">
        <v>1770.9383443606259</v>
      </c>
      <c r="EKD39" s="70">
        <v>1845.3157412053492</v>
      </c>
      <c r="EKE39" s="70">
        <v>1922.8169041478668</v>
      </c>
      <c r="EKF39" s="70">
        <v>2003.5730278124552</v>
      </c>
      <c r="EKG39" s="70">
        <v>2087.7208168484376</v>
      </c>
      <c r="EKH39" s="70">
        <v>2175.4027173449722</v>
      </c>
      <c r="EKI39" s="70">
        <v>2266.7671579649941</v>
      </c>
      <c r="EKJ39" s="70">
        <v>2361.9688012065135</v>
      </c>
      <c r="EKK39" s="70">
        <v>2461.1688052166005</v>
      </c>
      <c r="EKL39" s="70">
        <v>2564.535096601262</v>
      </c>
      <c r="EKM39" s="70">
        <v>2672.2426546930137</v>
      </c>
      <c r="EKN39" s="70">
        <v>2784.4738077573838</v>
      </c>
      <c r="EKO39" s="70">
        <v>2901.4185416397372</v>
      </c>
      <c r="EKP39" s="70">
        <v>3023.2748213749237</v>
      </c>
      <c r="EKQ39" s="70">
        <v>3150.2489263041648</v>
      </c>
      <c r="EKR39" s="70">
        <v>3282.5557992664653</v>
      </c>
      <c r="EKS39" s="70">
        <v>3420.4194104556709</v>
      </c>
      <c r="EKT39" s="70">
        <v>3564.0731365591082</v>
      </c>
      <c r="EKU39" s="70">
        <v>3713.760155819612</v>
      </c>
      <c r="EKV39" s="70">
        <v>3869.7338596897162</v>
      </c>
      <c r="EKW39" s="70">
        <v>4032.2582817748448</v>
      </c>
      <c r="EKX39" s="70">
        <v>4201.6085447916348</v>
      </c>
      <c r="EKY39" s="71">
        <v>1454.8623456026271</v>
      </c>
      <c r="EKZ39" s="71">
        <v>1548.0843197458894</v>
      </c>
      <c r="ELA39" s="71">
        <v>1647.2795988478192</v>
      </c>
      <c r="ELB39" s="71">
        <v>1752.8309292775764</v>
      </c>
      <c r="ELC39" s="71">
        <v>1865.1455823170984</v>
      </c>
      <c r="ELD39" s="71">
        <v>1984.6569256230273</v>
      </c>
      <c r="ELE39" s="71">
        <v>2111.8260953818617</v>
      </c>
      <c r="ELF39" s="71">
        <v>2247.1437756103701</v>
      </c>
      <c r="ELG39" s="71">
        <v>2391.1320914667212</v>
      </c>
      <c r="ELH39" s="71">
        <v>2544.3466238776923</v>
      </c>
      <c r="ELI39" s="71">
        <v>2707.3785532554339</v>
      </c>
      <c r="ELJ39" s="79">
        <v>2592.771246517807</v>
      </c>
      <c r="ELK39" s="79">
        <v>2452.3609236932862</v>
      </c>
      <c r="ELL39" s="79">
        <v>2283.3114183117077</v>
      </c>
      <c r="ELM39" s="79">
        <v>2082.5290434633321</v>
      </c>
      <c r="ELN39" s="79">
        <v>1846.6412345616031</v>
      </c>
      <c r="ELO39" s="71">
        <v>1920.1028430182405</v>
      </c>
      <c r="ELP39" s="71">
        <v>1996.4868425793511</v>
      </c>
      <c r="ELQ39" s="71">
        <v>2075.9094894765494</v>
      </c>
      <c r="ELR39" s="71">
        <v>2158.491664754114</v>
      </c>
      <c r="ELS39" s="71">
        <v>2244.3590582495949</v>
      </c>
      <c r="ELT39" s="71">
        <v>2333.6423598933929</v>
      </c>
      <c r="ELU39" s="71">
        <v>2426.4774586184631</v>
      </c>
      <c r="ELV39" s="71">
        <v>2523.0056491828873</v>
      </c>
      <c r="ELW39" s="71">
        <v>2623.3738472200976</v>
      </c>
      <c r="ELX39" s="71">
        <v>2727.7348128440549</v>
      </c>
      <c r="ELY39" s="71">
        <v>1502.2231872272584</v>
      </c>
      <c r="ELZ39" s="71">
        <v>1565.3148530108497</v>
      </c>
      <c r="EMA39" s="71">
        <v>1631.0562970199353</v>
      </c>
      <c r="EMB39" s="71">
        <v>1699.5588069270973</v>
      </c>
      <c r="EMC39" s="71">
        <v>1770.9383443606259</v>
      </c>
      <c r="EMD39" s="71">
        <v>1845.3157412053492</v>
      </c>
      <c r="EME39" s="71">
        <v>1922.8169041478668</v>
      </c>
      <c r="EMF39" s="71">
        <v>2003.5730278124552</v>
      </c>
      <c r="EMG39" s="71">
        <v>2087.7208168484376</v>
      </c>
      <c r="EMH39" s="71">
        <v>2175.4027173449722</v>
      </c>
      <c r="EMI39" s="71">
        <v>2266.7671579649941</v>
      </c>
      <c r="EMJ39" s="79">
        <v>2125.7719210858622</v>
      </c>
      <c r="EMK39" s="79">
        <v>1968.9350441732804</v>
      </c>
      <c r="EML39" s="79">
        <v>1795.1745676208834</v>
      </c>
      <c r="EMM39" s="79">
        <v>1603.3455928158082</v>
      </c>
      <c r="EMN39" s="79">
        <v>1392.2369038786919</v>
      </c>
      <c r="EMO39" s="71">
        <v>1447.6217617479022</v>
      </c>
      <c r="EMP39" s="71">
        <v>1505.2098958502354</v>
      </c>
      <c r="EMQ39" s="71">
        <v>1565.0889551631597</v>
      </c>
      <c r="EMR39" s="71">
        <v>1627.3500754458435</v>
      </c>
      <c r="EMS39" s="71">
        <v>1692.0880179475241</v>
      </c>
      <c r="EMT39" s="71">
        <v>1759.4013136338617</v>
      </c>
      <c r="EMU39" s="71">
        <v>1829.3924131507899</v>
      </c>
      <c r="EMV39" s="71">
        <v>1902.1678427541101</v>
      </c>
      <c r="EMW39" s="71">
        <v>1977.8383664421522</v>
      </c>
      <c r="EMX39" s="71">
        <v>2056.5191545382668</v>
      </c>
      <c r="EMY39" s="70">
        <v>0</v>
      </c>
      <c r="EMZ39" s="70">
        <v>0</v>
      </c>
      <c r="ENA39" s="70">
        <v>0</v>
      </c>
      <c r="ENB39" s="70">
        <v>0</v>
      </c>
      <c r="ENC39" s="70">
        <v>0</v>
      </c>
      <c r="END39" s="70">
        <v>0</v>
      </c>
      <c r="ENE39" s="70">
        <v>0</v>
      </c>
      <c r="ENF39" s="70">
        <v>0</v>
      </c>
      <c r="ENG39" s="70">
        <v>0</v>
      </c>
      <c r="ENH39" s="70">
        <v>0</v>
      </c>
      <c r="ENI39" s="70">
        <v>0</v>
      </c>
      <c r="ENJ39" s="70">
        <v>288.08569405753406</v>
      </c>
      <c r="ENK39" s="70">
        <v>613.09023092332154</v>
      </c>
      <c r="ENL39" s="70">
        <v>978.56203641930324</v>
      </c>
      <c r="ENM39" s="70">
        <v>1388.3526956422211</v>
      </c>
      <c r="ENN39" s="70">
        <v>1846.6412345616027</v>
      </c>
      <c r="ENO39" s="70">
        <v>2009.8309380871692</v>
      </c>
      <c r="ENP39" s="70">
        <v>2185.2619548636967</v>
      </c>
      <c r="ENQ39" s="70">
        <v>2373.7896604153966</v>
      </c>
      <c r="ENR39" s="70">
        <v>2576.3270638734421</v>
      </c>
      <c r="ENS39" s="70">
        <v>2793.8486132750436</v>
      </c>
      <c r="ENT39" s="70">
        <v>3027.3942491612165</v>
      </c>
      <c r="ENU39" s="70">
        <v>3278.0737225610856</v>
      </c>
      <c r="ENV39" s="70">
        <v>3547.0711944885024</v>
      </c>
      <c r="ENW39" s="70">
        <v>3835.6501351814231</v>
      </c>
      <c r="ENX39" s="70">
        <v>4145.1585424902969</v>
      </c>
      <c r="ENY39" s="70">
        <v>0</v>
      </c>
      <c r="ENZ39" s="70">
        <v>0</v>
      </c>
      <c r="EOA39" s="70">
        <v>0</v>
      </c>
      <c r="EOB39" s="70">
        <v>0</v>
      </c>
      <c r="EOC39" s="70">
        <v>0</v>
      </c>
      <c r="EOD39" s="70">
        <v>0</v>
      </c>
      <c r="EOE39" s="70">
        <v>0</v>
      </c>
      <c r="EOF39" s="70">
        <v>0</v>
      </c>
      <c r="EOG39" s="70">
        <v>0</v>
      </c>
      <c r="EOH39" s="70">
        <v>0</v>
      </c>
      <c r="EOI39" s="70">
        <v>0</v>
      </c>
      <c r="EOJ39" s="70">
        <v>236.19688012065126</v>
      </c>
      <c r="EOK39" s="70">
        <v>492.2337610433201</v>
      </c>
      <c r="EOL39" s="70">
        <v>769.3605289803786</v>
      </c>
      <c r="EOM39" s="70">
        <v>1068.8970618772055</v>
      </c>
      <c r="EON39" s="70">
        <v>1392.2369038786919</v>
      </c>
      <c r="EOO39" s="70">
        <v>1453.7967798918351</v>
      </c>
      <c r="EOP39" s="70">
        <v>1518.0649255246883</v>
      </c>
      <c r="EOQ39" s="70">
        <v>1585.1599711410051</v>
      </c>
      <c r="EOR39" s="70">
        <v>1655.2057238206219</v>
      </c>
      <c r="EOS39" s="70">
        <v>1728.3313925081468</v>
      </c>
      <c r="EOT39" s="70">
        <v>1804.6718229252465</v>
      </c>
      <c r="EOU39" s="70">
        <v>1884.3677426688221</v>
      </c>
      <c r="EOV39" s="70">
        <v>1967.5660169356061</v>
      </c>
      <c r="EOW39" s="70">
        <v>2054.4199153326927</v>
      </c>
      <c r="EOX39" s="70">
        <v>2145.089390253368</v>
      </c>
      <c r="EOY39" s="70">
        <f t="shared" si="43"/>
        <v>33976.806334961504</v>
      </c>
      <c r="EOZ39" s="70">
        <f t="shared" si="44"/>
        <v>86778.796435195502</v>
      </c>
      <c r="EPA39" s="70">
        <f t="shared" si="45"/>
        <v>2613.6004873047309</v>
      </c>
      <c r="EPB39" s="70">
        <f t="shared" si="46"/>
        <v>3772.9911493563263</v>
      </c>
      <c r="EPC39" s="70">
        <f t="shared" si="47"/>
        <v>28616.482682086571</v>
      </c>
      <c r="EPD39" s="70">
        <f t="shared" si="48"/>
        <v>63775.834159762446</v>
      </c>
      <c r="EPE39" s="70">
        <f t="shared" si="49"/>
        <v>2201.267898622044</v>
      </c>
      <c r="EPF39" s="70">
        <f t="shared" si="50"/>
        <v>2772.8623547722805</v>
      </c>
      <c r="EPG39" s="70">
        <f t="shared" si="51"/>
        <v>62593.289017048075</v>
      </c>
      <c r="EPH39" s="70">
        <f t="shared" si="6"/>
        <v>150554.63059495794</v>
      </c>
      <c r="EPI39" s="70">
        <f t="shared" si="6"/>
        <v>4814.8683859267749</v>
      </c>
      <c r="EPJ39" s="70">
        <f t="shared" si="6"/>
        <v>6545.8535041286068</v>
      </c>
      <c r="EPK39" s="70">
        <f t="shared" si="52"/>
        <v>28862.07444335752</v>
      </c>
      <c r="EPL39" s="70">
        <f t="shared" si="53"/>
        <v>51891.65846919427</v>
      </c>
      <c r="EPM39" s="70">
        <f t="shared" si="7"/>
        <v>7016.1362845488184</v>
      </c>
      <c r="EPN39" s="70">
        <f t="shared" si="7"/>
        <v>9318.7158589008868</v>
      </c>
      <c r="EPO39" s="70">
        <f t="shared" si="54"/>
        <v>24657.557546186323</v>
      </c>
      <c r="EPP39" s="70">
        <f t="shared" si="55"/>
        <v>42020.235342860171</v>
      </c>
      <c r="EPQ39" s="70">
        <f t="shared" si="8"/>
        <v>11831.004670475593</v>
      </c>
      <c r="EPR39" s="70">
        <f t="shared" si="8"/>
        <v>15864.569363029494</v>
      </c>
      <c r="EPS39" s="70">
        <f t="shared" si="8"/>
        <v>53519.631989543843</v>
      </c>
      <c r="EPT39" s="70">
        <f t="shared" si="8"/>
        <v>93911.893812054448</v>
      </c>
      <c r="EPU39" s="70">
        <f t="shared" si="8"/>
        <v>18847.140955024413</v>
      </c>
      <c r="EPV39" s="70">
        <f t="shared" si="8"/>
        <v>25183.285221930382</v>
      </c>
      <c r="EPW39" s="70">
        <f t="shared" si="56"/>
        <v>5114.731891603984</v>
      </c>
      <c r="EPX39" s="70">
        <f t="shared" si="9"/>
        <v>34887.137966001232</v>
      </c>
      <c r="EPY39" s="70">
        <f t="shared" si="57"/>
        <v>393.44091473876802</v>
      </c>
      <c r="EPZ39" s="70">
        <f t="shared" si="58"/>
        <v>1516.8320854783144</v>
      </c>
      <c r="EQA39" s="70">
        <f t="shared" si="10"/>
        <v>3958.9251359002483</v>
      </c>
      <c r="EQB39" s="70">
        <f t="shared" si="10"/>
        <v>21755.598816902275</v>
      </c>
      <c r="EQC39" s="70">
        <f t="shared" si="59"/>
        <v>304.53270276155757</v>
      </c>
      <c r="EQD39" s="70">
        <f t="shared" si="60"/>
        <v>945.89560073488155</v>
      </c>
      <c r="EQE39" s="70">
        <f t="shared" si="11"/>
        <v>9073.6570275042322</v>
      </c>
      <c r="EQF39" s="70">
        <f t="shared" si="11"/>
        <v>56642.736782903492</v>
      </c>
      <c r="EQG39" s="70">
        <f t="shared" si="61"/>
        <v>697.97361750032553</v>
      </c>
      <c r="EQH39" s="70">
        <f t="shared" si="62"/>
        <v>2462.7276862131953</v>
      </c>
      <c r="EQI39" s="25" t="s">
        <v>4324</v>
      </c>
    </row>
    <row r="40" spans="1:3831" s="25" customFormat="1" x14ac:dyDescent="0.25">
      <c r="A40" s="100" t="s">
        <v>4387</v>
      </c>
      <c r="B40" s="26" t="s">
        <v>4388</v>
      </c>
      <c r="C40" s="27">
        <v>2</v>
      </c>
      <c r="D40" s="28">
        <v>2</v>
      </c>
      <c r="E40" s="26" t="s">
        <v>4389</v>
      </c>
      <c r="F40" s="29" t="s">
        <v>4370</v>
      </c>
      <c r="G40" s="30" t="s">
        <v>4331</v>
      </c>
      <c r="H40" s="25" t="s">
        <v>4314</v>
      </c>
      <c r="I40" s="31">
        <v>1065.194</v>
      </c>
      <c r="J40" s="31">
        <v>7038.6209999999992</v>
      </c>
      <c r="K40" s="101">
        <v>2018</v>
      </c>
      <c r="L40" s="101">
        <v>2024</v>
      </c>
      <c r="M40" s="25">
        <f t="shared" si="12"/>
        <v>7</v>
      </c>
      <c r="N40" s="32">
        <v>2.7653537040823735</v>
      </c>
      <c r="O40" s="32">
        <v>1.6797183203634365</v>
      </c>
      <c r="P40" s="25">
        <v>0.14034000000000002</v>
      </c>
      <c r="Q40" s="25">
        <v>0.25023000000000001</v>
      </c>
      <c r="R40" s="25">
        <v>0.60943999999999998</v>
      </c>
      <c r="S40" s="25">
        <v>0.14034000000000002</v>
      </c>
      <c r="T40" s="25">
        <v>0.25023000000000001</v>
      </c>
      <c r="U40" s="25">
        <v>0.60943999999999998</v>
      </c>
      <c r="V40" s="25">
        <v>6</v>
      </c>
      <c r="W40" s="25">
        <v>6</v>
      </c>
      <c r="X40" s="80">
        <v>3772420</v>
      </c>
      <c r="Y40" s="80">
        <v>3772420</v>
      </c>
      <c r="Z40" s="80">
        <v>2622323.602426908</v>
      </c>
      <c r="AA40" s="80">
        <v>5148064.2632045969</v>
      </c>
      <c r="AB40" s="34">
        <v>0.71</v>
      </c>
      <c r="AC40" s="34">
        <v>0.28999999999999998</v>
      </c>
      <c r="AD40" s="33">
        <f t="shared" si="13"/>
        <v>4056884.1897025527</v>
      </c>
      <c r="AE40" s="33">
        <v>2678418.1999999997</v>
      </c>
      <c r="AF40" s="35">
        <v>2752485.9369045161</v>
      </c>
      <c r="AG40" s="35">
        <v>2828601.9087150516</v>
      </c>
      <c r="AH40" s="35">
        <v>2906822.7563714478</v>
      </c>
      <c r="AI40" s="35">
        <v>2987206.6871358752</v>
      </c>
      <c r="AJ40" s="35">
        <v>3069813.5179071836</v>
      </c>
      <c r="AK40" s="35">
        <v>3154704.7197330515</v>
      </c>
      <c r="AL40" s="35">
        <v>3241943.463553051</v>
      </c>
      <c r="AM40" s="35">
        <v>3331594.6672066716</v>
      </c>
      <c r="AN40" s="35">
        <v>3423725.0437412821</v>
      </c>
      <c r="AO40" s="35">
        <v>3518403.1510559777</v>
      </c>
      <c r="AP40" s="35">
        <v>3615699.442918255</v>
      </c>
      <c r="AQ40" s="35">
        <v>3715686.3213914805</v>
      </c>
      <c r="AR40" s="35">
        <v>3818438.1907121618</v>
      </c>
      <c r="AS40" s="35">
        <v>3924031.5126571166</v>
      </c>
      <c r="AT40" s="35">
        <v>4032544.8634417397</v>
      </c>
      <c r="AU40" s="35">
        <v>4144058.9921917096</v>
      </c>
      <c r="AV40" s="35">
        <v>4258656.8810316417</v>
      </c>
      <c r="AW40" s="35">
        <v>4376423.8068354093</v>
      </c>
      <c r="AX40" s="35">
        <v>4497447.4046840752</v>
      </c>
      <c r="AY40" s="35">
        <v>4621817.7330786632</v>
      </c>
      <c r="AZ40" s="35">
        <v>4749627.3409562903</v>
      </c>
      <c r="BA40" s="35">
        <v>4880971.3365595341</v>
      </c>
      <c r="BB40" s="35">
        <v>5015947.458210282</v>
      </c>
      <c r="BC40" s="35">
        <v>5154656.1470407257</v>
      </c>
      <c r="BD40" s="35">
        <v>5297200.6217356259</v>
      </c>
      <c r="BE40" s="33">
        <v>1094001.7999999998</v>
      </c>
      <c r="BF40" s="35">
        <v>1112377.9486597057</v>
      </c>
      <c r="BG40" s="35">
        <v>1131062.7648550258</v>
      </c>
      <c r="BH40" s="35">
        <v>1150061.4333311049</v>
      </c>
      <c r="BI40" s="35">
        <v>1169379.225922202</v>
      </c>
      <c r="BJ40" s="35">
        <v>1189021.5030145415</v>
      </c>
      <c r="BK40" s="35">
        <v>1208993.7150337375</v>
      </c>
      <c r="BL40" s="35">
        <v>1229301.4039572019</v>
      </c>
      <c r="BM40" s="35">
        <v>1249950.2048519561</v>
      </c>
      <c r="BN40" s="35">
        <v>1270945.8474382749</v>
      </c>
      <c r="BO40" s="35">
        <v>1292294.1576795941</v>
      </c>
      <c r="BP40" s="35">
        <v>1314001.0593991247</v>
      </c>
      <c r="BQ40" s="35">
        <v>1336072.5759236214</v>
      </c>
      <c r="BR40" s="35">
        <v>1358514.8317547622</v>
      </c>
      <c r="BS40" s="35">
        <v>1381334.0542686016</v>
      </c>
      <c r="BT40" s="35">
        <v>1404536.5754435705</v>
      </c>
      <c r="BU40" s="35">
        <v>1428128.8336175014</v>
      </c>
      <c r="BV40" s="35">
        <v>1452117.3752741674</v>
      </c>
      <c r="BW40" s="35">
        <v>1476508.8568598283</v>
      </c>
      <c r="BX40" s="35">
        <v>1501310.0466302917</v>
      </c>
      <c r="BY40" s="35">
        <v>1526527.8265289976</v>
      </c>
      <c r="BZ40" s="35">
        <v>1552169.1940966512</v>
      </c>
      <c r="CA40" s="35">
        <v>1578241.2644129302</v>
      </c>
      <c r="CB40" s="35">
        <v>1604751.27207081</v>
      </c>
      <c r="CC40" s="35">
        <v>1631706.5731840488</v>
      </c>
      <c r="CD40" s="35">
        <v>1659114.6474283957</v>
      </c>
      <c r="CE40" s="25">
        <v>0.5</v>
      </c>
      <c r="CF40" s="25">
        <v>0.8</v>
      </c>
      <c r="CG40" s="25">
        <v>0.84</v>
      </c>
      <c r="CH40" s="36">
        <v>0.93</v>
      </c>
      <c r="CI40" s="37">
        <v>0.67999999999999994</v>
      </c>
      <c r="CJ40" s="25">
        <v>0.67999999999999994</v>
      </c>
      <c r="CK40" s="25">
        <v>0.67999999999999994</v>
      </c>
      <c r="CL40" s="38">
        <v>0.69714285714285706</v>
      </c>
      <c r="CM40" s="25">
        <v>0.71428571428571419</v>
      </c>
      <c r="CN40" s="25">
        <v>0.73142857142857132</v>
      </c>
      <c r="CO40" s="25">
        <v>0.74857142857142844</v>
      </c>
      <c r="CP40" s="25">
        <v>0.76571428571428557</v>
      </c>
      <c r="CQ40" s="25">
        <v>0.7828571428571427</v>
      </c>
      <c r="CR40" s="38">
        <v>0.8</v>
      </c>
      <c r="CS40" s="25">
        <v>0.8</v>
      </c>
      <c r="CT40" s="25">
        <v>0.8</v>
      </c>
      <c r="CU40" s="25">
        <v>0.8</v>
      </c>
      <c r="CV40" s="25">
        <v>0.8</v>
      </c>
      <c r="CW40" s="25">
        <v>0.8</v>
      </c>
      <c r="CX40" s="25">
        <v>0.8</v>
      </c>
      <c r="CY40" s="25">
        <v>0.8</v>
      </c>
      <c r="CZ40" s="25">
        <v>0.8</v>
      </c>
      <c r="DA40" s="25">
        <v>0.8</v>
      </c>
      <c r="DB40" s="25">
        <v>0.8</v>
      </c>
      <c r="DC40" s="25">
        <v>0.8</v>
      </c>
      <c r="DD40" s="25">
        <v>0.8</v>
      </c>
      <c r="DE40" s="25">
        <v>0.8</v>
      </c>
      <c r="DF40" s="25">
        <v>0.8</v>
      </c>
      <c r="DG40" s="25">
        <v>0.8</v>
      </c>
      <c r="DH40" s="25">
        <v>0.8</v>
      </c>
      <c r="DI40" s="25">
        <v>0.5</v>
      </c>
      <c r="DJ40" s="25">
        <v>0.8</v>
      </c>
      <c r="DK40" s="25">
        <v>0.28999999999999998</v>
      </c>
      <c r="DL40" s="73">
        <v>0.28999999999999998</v>
      </c>
      <c r="DM40" s="25">
        <v>0.14499999999999999</v>
      </c>
      <c r="DN40" s="25">
        <v>0.14499999999999999</v>
      </c>
      <c r="DO40" s="25">
        <v>0.14499999999999999</v>
      </c>
      <c r="DP40" s="38">
        <v>0.23857142857142855</v>
      </c>
      <c r="DQ40" s="25">
        <v>0.33214285714285713</v>
      </c>
      <c r="DR40" s="25">
        <v>0.42571428571428571</v>
      </c>
      <c r="DS40" s="25">
        <v>0.51928571428571424</v>
      </c>
      <c r="DT40" s="25">
        <v>0.61285714285714277</v>
      </c>
      <c r="DU40" s="25">
        <v>0.70642857142857129</v>
      </c>
      <c r="DV40" s="38">
        <v>0.8</v>
      </c>
      <c r="DW40" s="25">
        <v>0.8</v>
      </c>
      <c r="DX40" s="25">
        <v>0.8</v>
      </c>
      <c r="DY40" s="25">
        <v>0.8</v>
      </c>
      <c r="DZ40" s="25">
        <v>0.8</v>
      </c>
      <c r="EA40" s="25">
        <v>0.8</v>
      </c>
      <c r="EB40" s="46">
        <v>0.8</v>
      </c>
      <c r="EC40" s="25">
        <v>0.8</v>
      </c>
      <c r="ED40" s="25">
        <v>0.8</v>
      </c>
      <c r="EE40" s="25">
        <v>0.8</v>
      </c>
      <c r="EF40" s="25">
        <v>0.8</v>
      </c>
      <c r="EG40" s="25">
        <v>0.8</v>
      </c>
      <c r="EH40" s="25">
        <v>0.8</v>
      </c>
      <c r="EI40" s="25">
        <v>0.8</v>
      </c>
      <c r="EJ40" s="25">
        <v>0.8</v>
      </c>
      <c r="EK40" s="25">
        <v>0.8</v>
      </c>
      <c r="EL40" s="25">
        <v>0.8</v>
      </c>
      <c r="EM40" s="25">
        <v>0.5</v>
      </c>
      <c r="EN40" s="25">
        <v>0.8</v>
      </c>
      <c r="EO40" s="25">
        <v>0.55000000000000004</v>
      </c>
      <c r="EP40" s="25">
        <v>1</v>
      </c>
      <c r="EQ40" s="25">
        <v>0.27500000000000002</v>
      </c>
      <c r="ER40" s="25">
        <v>0.27500000000000002</v>
      </c>
      <c r="ES40" s="25">
        <v>0.27500000000000002</v>
      </c>
      <c r="ET40" s="38">
        <v>0.35000000000000003</v>
      </c>
      <c r="EU40" s="25">
        <v>0.42500000000000004</v>
      </c>
      <c r="EV40" s="25">
        <v>0.5</v>
      </c>
      <c r="EW40" s="25">
        <v>0.57499999999999996</v>
      </c>
      <c r="EX40" s="25">
        <v>0.64999999999999991</v>
      </c>
      <c r="EY40" s="25">
        <v>0.72499999999999987</v>
      </c>
      <c r="EZ40" s="38">
        <v>0.8</v>
      </c>
      <c r="FA40" s="25">
        <v>0.8</v>
      </c>
      <c r="FB40" s="25">
        <v>0.8</v>
      </c>
      <c r="FC40" s="25">
        <v>0.8</v>
      </c>
      <c r="FD40" s="25">
        <v>0.8</v>
      </c>
      <c r="FE40" s="25">
        <v>0.8</v>
      </c>
      <c r="FF40" s="25">
        <v>0.8</v>
      </c>
      <c r="FG40" s="25">
        <v>0.8</v>
      </c>
      <c r="FH40" s="25">
        <v>0.8</v>
      </c>
      <c r="FI40" s="25">
        <v>0.8</v>
      </c>
      <c r="FJ40" s="25">
        <v>0.8</v>
      </c>
      <c r="FK40" s="25">
        <v>0.8</v>
      </c>
      <c r="FL40" s="25">
        <v>0.8</v>
      </c>
      <c r="FM40" s="25">
        <v>0.8</v>
      </c>
      <c r="FN40" s="25">
        <v>0.8</v>
      </c>
      <c r="FO40" s="25">
        <v>0.8</v>
      </c>
      <c r="FP40" s="25">
        <v>0.8</v>
      </c>
      <c r="FQ40" s="25">
        <v>0.5</v>
      </c>
      <c r="FR40" s="25">
        <v>0.8</v>
      </c>
      <c r="FS40" s="25">
        <v>0.13</v>
      </c>
      <c r="FT40" s="25">
        <v>1</v>
      </c>
      <c r="FU40" s="25">
        <v>6.5000000000000002E-2</v>
      </c>
      <c r="FV40" s="25">
        <v>6.5000000000000002E-2</v>
      </c>
      <c r="FW40" s="25">
        <v>6.5000000000000002E-2</v>
      </c>
      <c r="FX40" s="38">
        <v>0.17</v>
      </c>
      <c r="FY40" s="25">
        <v>0.27500000000000002</v>
      </c>
      <c r="FZ40" s="25">
        <v>0.38</v>
      </c>
      <c r="GA40" s="25">
        <v>0.48499999999999999</v>
      </c>
      <c r="GB40" s="25">
        <v>0.59</v>
      </c>
      <c r="GC40" s="25">
        <v>0.69499999999999995</v>
      </c>
      <c r="GD40" s="38">
        <v>0.8</v>
      </c>
      <c r="GE40" s="25">
        <v>0.8</v>
      </c>
      <c r="GF40" s="25">
        <v>0.8</v>
      </c>
      <c r="GG40" s="25">
        <v>0.8</v>
      </c>
      <c r="GH40" s="25">
        <v>0.8</v>
      </c>
      <c r="GI40" s="25">
        <v>0.8</v>
      </c>
      <c r="GJ40" s="25">
        <v>0.8</v>
      </c>
      <c r="GK40" s="25">
        <v>0.8</v>
      </c>
      <c r="GL40" s="25">
        <v>0.8</v>
      </c>
      <c r="GM40" s="25">
        <v>0.8</v>
      </c>
      <c r="GN40" s="25">
        <v>0.8</v>
      </c>
      <c r="GO40" s="25">
        <v>0.8</v>
      </c>
      <c r="GP40" s="25">
        <v>0.8</v>
      </c>
      <c r="GQ40" s="25">
        <v>0.8</v>
      </c>
      <c r="GR40" s="25">
        <v>0.8</v>
      </c>
      <c r="GS40" s="25">
        <v>0.8</v>
      </c>
      <c r="GT40" s="25">
        <v>0.8</v>
      </c>
      <c r="GU40" s="25">
        <v>0.5</v>
      </c>
      <c r="GV40" s="25">
        <v>0.8</v>
      </c>
      <c r="GW40" s="36">
        <v>0.24</v>
      </c>
      <c r="GX40" s="25">
        <v>1</v>
      </c>
      <c r="GY40" s="25">
        <v>0.12</v>
      </c>
      <c r="GZ40" s="25">
        <v>0.12</v>
      </c>
      <c r="HA40" s="25">
        <v>0.12</v>
      </c>
      <c r="HB40" s="38">
        <v>0.21714285714285714</v>
      </c>
      <c r="HC40" s="25">
        <v>0.31428571428571428</v>
      </c>
      <c r="HD40" s="25">
        <v>0.41142857142857142</v>
      </c>
      <c r="HE40" s="25">
        <v>0.50857142857142856</v>
      </c>
      <c r="HF40" s="25">
        <v>0.60571428571428576</v>
      </c>
      <c r="HG40" s="25">
        <v>0.70285714285714296</v>
      </c>
      <c r="HH40" s="38">
        <v>0.8</v>
      </c>
      <c r="HI40" s="25">
        <v>0.8</v>
      </c>
      <c r="HJ40" s="25">
        <v>0.8</v>
      </c>
      <c r="HK40" s="25">
        <v>0.8</v>
      </c>
      <c r="HL40" s="25">
        <v>0.8</v>
      </c>
      <c r="HM40" s="25">
        <v>0.8</v>
      </c>
      <c r="HN40" s="25">
        <v>0.8</v>
      </c>
      <c r="HO40" s="25">
        <v>0.8</v>
      </c>
      <c r="HP40" s="25">
        <v>0.8</v>
      </c>
      <c r="HQ40" s="25">
        <v>0.8</v>
      </c>
      <c r="HR40" s="25">
        <v>0.8</v>
      </c>
      <c r="HS40" s="25">
        <v>0.8</v>
      </c>
      <c r="HT40" s="25">
        <v>0.8</v>
      </c>
      <c r="HU40" s="25">
        <v>0.8</v>
      </c>
      <c r="HV40" s="25">
        <v>0.8</v>
      </c>
      <c r="HW40" s="25">
        <v>0.8</v>
      </c>
      <c r="HX40" s="25">
        <v>0.8</v>
      </c>
      <c r="HY40" s="25">
        <v>0.5</v>
      </c>
      <c r="HZ40" s="25">
        <v>0.8</v>
      </c>
      <c r="IA40" s="36">
        <v>0.1</v>
      </c>
      <c r="IB40" s="25">
        <v>1</v>
      </c>
      <c r="IC40" s="25">
        <v>0.05</v>
      </c>
      <c r="ID40" s="25">
        <v>0.05</v>
      </c>
      <c r="IE40" s="25">
        <v>0.05</v>
      </c>
      <c r="IF40" s="38">
        <v>0.15714285714285714</v>
      </c>
      <c r="IG40" s="25">
        <v>0.26428571428571429</v>
      </c>
      <c r="IH40" s="25">
        <v>0.37142857142857144</v>
      </c>
      <c r="II40" s="25">
        <v>0.47857142857142859</v>
      </c>
      <c r="IJ40" s="25">
        <v>0.58571428571428574</v>
      </c>
      <c r="IK40" s="25">
        <v>0.69285714285714284</v>
      </c>
      <c r="IL40" s="38">
        <v>0.8</v>
      </c>
      <c r="IM40" s="25">
        <v>0.8</v>
      </c>
      <c r="IN40" s="25">
        <v>0.8</v>
      </c>
      <c r="IO40" s="25">
        <v>0.8</v>
      </c>
      <c r="IP40" s="25">
        <v>0.8</v>
      </c>
      <c r="IQ40" s="25">
        <v>0.8</v>
      </c>
      <c r="IR40" s="25">
        <v>0.8</v>
      </c>
      <c r="IS40" s="25">
        <v>0.8</v>
      </c>
      <c r="IT40" s="25">
        <v>0.8</v>
      </c>
      <c r="IU40" s="25">
        <v>0.8</v>
      </c>
      <c r="IV40" s="25">
        <v>0.8</v>
      </c>
      <c r="IW40" s="25">
        <v>0.8</v>
      </c>
      <c r="IX40" s="25">
        <v>0.8</v>
      </c>
      <c r="IY40" s="25">
        <v>0.8</v>
      </c>
      <c r="IZ40" s="25">
        <v>0.8</v>
      </c>
      <c r="JA40" s="25">
        <v>0.8</v>
      </c>
      <c r="JB40" s="25">
        <v>0.8</v>
      </c>
      <c r="JC40" s="74" t="s">
        <v>4322</v>
      </c>
      <c r="JD40" s="75">
        <v>2</v>
      </c>
      <c r="JE40" s="41">
        <v>0.85</v>
      </c>
      <c r="JF40" s="41">
        <f>D40</f>
        <v>2</v>
      </c>
      <c r="JJ40" s="38">
        <v>0.42499999999999999</v>
      </c>
      <c r="JK40" s="38">
        <v>0.42499999999999999</v>
      </c>
      <c r="JM40" s="38">
        <v>0.42499999999999999</v>
      </c>
      <c r="JN40" s="38">
        <v>0.42499999999999999</v>
      </c>
      <c r="KJ40" s="38">
        <v>0.42499999999999999</v>
      </c>
      <c r="KK40" s="38">
        <v>0.42499999999999999</v>
      </c>
      <c r="KM40" s="38">
        <v>0.42499999999999999</v>
      </c>
      <c r="KN40" s="38">
        <v>0.42499999999999999</v>
      </c>
      <c r="LJ40" s="38">
        <v>0.42499999999999999</v>
      </c>
      <c r="LK40" s="38">
        <v>0.42499999999999999</v>
      </c>
      <c r="LM40" s="38">
        <v>0.42499999999999999</v>
      </c>
      <c r="LN40" s="38">
        <v>0.42499999999999999</v>
      </c>
      <c r="LP40" s="38">
        <v>0.42499999999999999</v>
      </c>
      <c r="LQ40" s="38">
        <v>0.42499999999999999</v>
      </c>
      <c r="LS40" s="38">
        <v>0.42499999999999999</v>
      </c>
      <c r="LT40" s="38">
        <v>0.42499999999999999</v>
      </c>
      <c r="LV40" s="38">
        <v>0.42499999999999999</v>
      </c>
      <c r="LW40" s="38">
        <v>0.42499999999999999</v>
      </c>
      <c r="LY40" s="38">
        <v>0.42499999999999999</v>
      </c>
      <c r="LZ40" s="38">
        <v>0.42499999999999999</v>
      </c>
      <c r="MB40" s="38">
        <v>0.42499999999999999</v>
      </c>
      <c r="MC40" s="38">
        <v>0.42499999999999999</v>
      </c>
      <c r="ME40" s="38">
        <v>0.42499999999999999</v>
      </c>
      <c r="MF40" s="38">
        <v>0.42499999999999999</v>
      </c>
      <c r="MJ40" s="38">
        <v>0.42499999999999999</v>
      </c>
      <c r="MK40" s="38">
        <v>0.42499999999999999</v>
      </c>
      <c r="MM40" s="38">
        <v>0.42499999999999999</v>
      </c>
      <c r="MN40" s="38">
        <v>0.42499999999999999</v>
      </c>
      <c r="MP40" s="38">
        <v>0.42499999999999999</v>
      </c>
      <c r="MQ40" s="38">
        <v>0.42499999999999999</v>
      </c>
      <c r="MS40" s="38">
        <v>0.42499999999999999</v>
      </c>
      <c r="MT40" s="38">
        <v>0.42499999999999999</v>
      </c>
      <c r="MV40" s="38">
        <v>0.42499999999999999</v>
      </c>
      <c r="MW40" s="38">
        <v>0.42499999999999999</v>
      </c>
      <c r="MY40" s="38">
        <v>0.42499999999999999</v>
      </c>
      <c r="MZ40" s="38">
        <v>0.42499999999999999</v>
      </c>
      <c r="NB40" s="38">
        <v>0.42499999999999999</v>
      </c>
      <c r="NC40" s="38">
        <v>0.42499999999999999</v>
      </c>
      <c r="NE40" s="38">
        <v>0.42499999999999999</v>
      </c>
      <c r="NF40" s="38">
        <v>0.42499999999999999</v>
      </c>
      <c r="NG40" s="35">
        <v>0</v>
      </c>
      <c r="NH40" s="35">
        <v>0</v>
      </c>
      <c r="NI40" s="35">
        <v>0</v>
      </c>
      <c r="NJ40" s="42">
        <v>199607.76030808798</v>
      </c>
      <c r="NK40" s="42">
        <v>199607.76030808798</v>
      </c>
      <c r="NL40" s="42">
        <v>199607.76030808798</v>
      </c>
      <c r="NM40" s="42">
        <v>199607.76030808798</v>
      </c>
      <c r="NN40" s="42">
        <v>199607.76030808798</v>
      </c>
      <c r="NO40" s="42">
        <v>199607.76030808798</v>
      </c>
      <c r="NP40" s="42">
        <v>199607.76030808798</v>
      </c>
      <c r="NQ40" s="35">
        <v>94678.107314695604</v>
      </c>
      <c r="NR40" s="35">
        <v>97296.291862277314</v>
      </c>
      <c r="NS40" s="35">
        <v>99986.878473225515</v>
      </c>
      <c r="NT40" s="35">
        <v>102751.86932068132</v>
      </c>
      <c r="NU40" s="35">
        <v>105593.32194495481</v>
      </c>
      <c r="NV40" s="35">
        <v>108513.35078462306</v>
      </c>
      <c r="NW40" s="35">
        <v>111514.12874996988</v>
      </c>
      <c r="NX40" s="35">
        <v>114597.88883993216</v>
      </c>
      <c r="NY40" s="35">
        <v>117766.92580376752</v>
      </c>
      <c r="NZ40" s="35">
        <v>121023.5978486659</v>
      </c>
      <c r="OA40" s="35">
        <v>124370.32839458808</v>
      </c>
      <c r="OB40" s="35">
        <v>127809.60787762702</v>
      </c>
      <c r="OC40" s="35">
        <v>131343.99560324382</v>
      </c>
      <c r="OD40" s="35">
        <v>134976.12165074795</v>
      </c>
      <c r="OE40" s="35">
        <v>138708.68883044366</v>
      </c>
      <c r="OF40" s="35">
        <v>142544.47469490021</v>
      </c>
      <c r="OG40" s="35">
        <v>0</v>
      </c>
      <c r="OH40" s="35">
        <v>0</v>
      </c>
      <c r="OI40" s="35">
        <v>0</v>
      </c>
      <c r="OJ40" s="42">
        <v>142367.72119193836</v>
      </c>
      <c r="OK40" s="42">
        <v>142367.72119193836</v>
      </c>
      <c r="OL40" s="42">
        <v>142367.72119193836</v>
      </c>
      <c r="OM40" s="42">
        <v>142367.72119193836</v>
      </c>
      <c r="ON40" s="42">
        <v>142367.72119193836</v>
      </c>
      <c r="OO40" s="42">
        <v>142367.72119193836</v>
      </c>
      <c r="OP40" s="42">
        <v>142367.72119193836</v>
      </c>
      <c r="OQ40" s="35">
        <v>21348.310241319239</v>
      </c>
      <c r="OR40" s="35">
        <v>21706.901719530579</v>
      </c>
      <c r="OS40" s="35">
        <v>22071.516524496721</v>
      </c>
      <c r="OT40" s="35">
        <v>22442.255831140792</v>
      </c>
      <c r="OU40" s="35">
        <v>22819.22251383937</v>
      </c>
      <c r="OV40" s="35">
        <v>23202.521174968919</v>
      </c>
      <c r="OW40" s="35">
        <v>23592.258173930924</v>
      </c>
      <c r="OX40" s="35">
        <v>23988.54165666597</v>
      </c>
      <c r="OY40" s="35">
        <v>24391.481585660949</v>
      </c>
      <c r="OZ40" s="35">
        <v>24801.189770463388</v>
      </c>
      <c r="PA40" s="35">
        <v>25217.779898705892</v>
      </c>
      <c r="PB40" s="35">
        <v>25641.367567653535</v>
      </c>
      <c r="PC40" s="35">
        <v>26072.070316279074</v>
      </c>
      <c r="PD40" s="35">
        <v>26510.007657879731</v>
      </c>
      <c r="PE40" s="35">
        <v>26955.301113238791</v>
      </c>
      <c r="PF40" s="35">
        <v>27408.074244346935</v>
      </c>
      <c r="PG40" s="35">
        <v>0</v>
      </c>
      <c r="PH40" s="35">
        <v>0</v>
      </c>
      <c r="PI40" s="35">
        <v>0</v>
      </c>
      <c r="PJ40" s="42">
        <v>343762.43985875358</v>
      </c>
      <c r="PK40" s="42">
        <v>343762.43985875358</v>
      </c>
      <c r="PL40" s="42">
        <v>343762.43985875358</v>
      </c>
      <c r="PM40" s="42">
        <v>343762.43985875358</v>
      </c>
      <c r="PN40" s="42">
        <v>343762.43985875358</v>
      </c>
      <c r="PO40" s="42">
        <v>343762.43985875358</v>
      </c>
      <c r="PP40" s="42">
        <v>343762.43985875358</v>
      </c>
      <c r="PQ40" s="35">
        <v>94678.107314695604</v>
      </c>
      <c r="PR40" s="35">
        <v>97296.291862277314</v>
      </c>
      <c r="PS40" s="35">
        <v>99986.878473225515</v>
      </c>
      <c r="PT40" s="35">
        <v>102751.86932068132</v>
      </c>
      <c r="PU40" s="35">
        <v>105593.32194495481</v>
      </c>
      <c r="PV40" s="35">
        <v>108513.35078462306</v>
      </c>
      <c r="PW40" s="35">
        <v>111514.12874996988</v>
      </c>
      <c r="PX40" s="35">
        <v>114597.88883993216</v>
      </c>
      <c r="PY40" s="35">
        <v>117766.92580376752</v>
      </c>
      <c r="PZ40" s="35">
        <v>121023.5978486659</v>
      </c>
      <c r="QA40" s="35">
        <v>124370.32839458808</v>
      </c>
      <c r="QB40" s="35">
        <v>127809.60787762702</v>
      </c>
      <c r="QC40" s="35">
        <v>131343.99560324382</v>
      </c>
      <c r="QD40" s="35">
        <v>134976.12165074795</v>
      </c>
      <c r="QE40" s="35">
        <v>138708.68883044366</v>
      </c>
      <c r="QF40" s="35">
        <v>142544.47469490021</v>
      </c>
      <c r="QG40" s="35">
        <v>0</v>
      </c>
      <c r="QH40" s="35">
        <v>0</v>
      </c>
      <c r="QI40" s="35">
        <v>0</v>
      </c>
      <c r="QJ40" s="42">
        <v>124060.62082462687</v>
      </c>
      <c r="QK40" s="42">
        <v>124060.62082462687</v>
      </c>
      <c r="QL40" s="42">
        <v>124060.62082462687</v>
      </c>
      <c r="QM40" s="42">
        <v>124060.62082462687</v>
      </c>
      <c r="QN40" s="42">
        <v>124060.62082462687</v>
      </c>
      <c r="QO40" s="42">
        <v>124060.62082462687</v>
      </c>
      <c r="QP40" s="42">
        <v>124060.62082462687</v>
      </c>
      <c r="QQ40" s="35">
        <v>21348.310241319239</v>
      </c>
      <c r="QR40" s="35">
        <v>21706.901719530579</v>
      </c>
      <c r="QS40" s="35">
        <v>22071.516524496721</v>
      </c>
      <c r="QT40" s="35">
        <v>22442.255831140792</v>
      </c>
      <c r="QU40" s="35">
        <v>22819.22251383937</v>
      </c>
      <c r="QV40" s="35">
        <v>23202.521174968919</v>
      </c>
      <c r="QW40" s="35">
        <v>23592.258173930924</v>
      </c>
      <c r="QX40" s="35">
        <v>23988.54165666597</v>
      </c>
      <c r="QY40" s="35">
        <v>24391.481585660949</v>
      </c>
      <c r="QZ40" s="35">
        <v>24801.189770463388</v>
      </c>
      <c r="RA40" s="35">
        <v>25217.779898705892</v>
      </c>
      <c r="RB40" s="35">
        <v>25641.367567653535</v>
      </c>
      <c r="RC40" s="35">
        <v>26072.070316279074</v>
      </c>
      <c r="RD40" s="35">
        <v>26510.007657879731</v>
      </c>
      <c r="RE40" s="35">
        <v>26955.301113238791</v>
      </c>
      <c r="RF40" s="35">
        <v>27408.074244346935</v>
      </c>
      <c r="RG40" s="35">
        <v>0</v>
      </c>
      <c r="RH40" s="35">
        <v>0</v>
      </c>
      <c r="RI40" s="35">
        <v>0</v>
      </c>
      <c r="RJ40" s="42">
        <v>398932.74931641581</v>
      </c>
      <c r="RK40" s="42">
        <v>398932.74931641581</v>
      </c>
      <c r="RL40" s="42">
        <v>398932.74931641581</v>
      </c>
      <c r="RM40" s="42">
        <v>398932.74931641581</v>
      </c>
      <c r="RN40" s="42">
        <v>398932.74931641581</v>
      </c>
      <c r="RO40" s="42">
        <v>398932.74931641581</v>
      </c>
      <c r="RP40" s="42">
        <v>398932.74931641581</v>
      </c>
      <c r="RQ40" s="35">
        <v>94678.107314695604</v>
      </c>
      <c r="RR40" s="35">
        <v>97296.291862277314</v>
      </c>
      <c r="RS40" s="35">
        <v>99986.878473225515</v>
      </c>
      <c r="RT40" s="35">
        <v>102751.86932068132</v>
      </c>
      <c r="RU40" s="35">
        <v>105593.32194495481</v>
      </c>
      <c r="RV40" s="35">
        <v>108513.35078462306</v>
      </c>
      <c r="RW40" s="35">
        <v>111514.12874996988</v>
      </c>
      <c r="RX40" s="35">
        <v>114597.88883993216</v>
      </c>
      <c r="RY40" s="35">
        <v>117766.92580376752</v>
      </c>
      <c r="RZ40" s="35">
        <v>121023.5978486659</v>
      </c>
      <c r="SA40" s="35">
        <v>124370.32839458808</v>
      </c>
      <c r="SB40" s="35">
        <v>127809.60787762702</v>
      </c>
      <c r="SC40" s="35">
        <v>131343.99560324382</v>
      </c>
      <c r="SD40" s="35">
        <v>134976.12165074795</v>
      </c>
      <c r="SE40" s="35">
        <v>138708.68883044366</v>
      </c>
      <c r="SF40" s="35">
        <v>142544.47469490021</v>
      </c>
      <c r="SG40" s="35">
        <v>0</v>
      </c>
      <c r="SH40" s="35">
        <v>0</v>
      </c>
      <c r="SI40" s="35">
        <v>0</v>
      </c>
      <c r="SJ40" s="42">
        <v>155745.98684497364</v>
      </c>
      <c r="SK40" s="42">
        <v>155745.98684497364</v>
      </c>
      <c r="SL40" s="42">
        <v>155745.98684497364</v>
      </c>
      <c r="SM40" s="42">
        <v>155745.98684497364</v>
      </c>
      <c r="SN40" s="42">
        <v>155745.98684497364</v>
      </c>
      <c r="SO40" s="42">
        <v>155745.98684497364</v>
      </c>
      <c r="SP40" s="42">
        <v>155745.98684497364</v>
      </c>
      <c r="SQ40" s="35">
        <v>21348.310241319239</v>
      </c>
      <c r="SR40" s="35">
        <v>21706.901719530579</v>
      </c>
      <c r="SS40" s="35">
        <v>22071.516524496721</v>
      </c>
      <c r="ST40" s="35">
        <v>22442.255831140792</v>
      </c>
      <c r="SU40" s="35">
        <v>22819.22251383937</v>
      </c>
      <c r="SV40" s="35">
        <v>23202.521174968919</v>
      </c>
      <c r="SW40" s="35">
        <v>23592.258173930924</v>
      </c>
      <c r="SX40" s="35">
        <v>23988.54165666597</v>
      </c>
      <c r="SY40" s="35">
        <v>24391.481585660949</v>
      </c>
      <c r="SZ40" s="35">
        <v>24801.189770463388</v>
      </c>
      <c r="TA40" s="35">
        <v>25217.779898705892</v>
      </c>
      <c r="TB40" s="35">
        <v>25641.367567653535</v>
      </c>
      <c r="TC40" s="35">
        <v>26072.070316279074</v>
      </c>
      <c r="TD40" s="35">
        <v>26510.007657879731</v>
      </c>
      <c r="TE40" s="35">
        <v>26955.301113238791</v>
      </c>
      <c r="TF40" s="35">
        <v>27408.074244346935</v>
      </c>
      <c r="TG40" s="43">
        <v>0</v>
      </c>
      <c r="TH40" s="43">
        <v>0</v>
      </c>
      <c r="TI40" s="43">
        <v>0</v>
      </c>
      <c r="TJ40" s="43">
        <v>1235399.6714578653</v>
      </c>
      <c r="TK40" s="43">
        <v>1269562.8420327469</v>
      </c>
      <c r="TL40" s="43">
        <v>0</v>
      </c>
      <c r="TM40" s="43">
        <v>1340749.5058865468</v>
      </c>
      <c r="TN40" s="43">
        <v>1377825.9720100467</v>
      </c>
      <c r="TO40" s="43">
        <v>0</v>
      </c>
      <c r="TP40" s="43">
        <v>0</v>
      </c>
      <c r="TQ40" s="43">
        <v>0</v>
      </c>
      <c r="TR40" s="43">
        <v>0</v>
      </c>
      <c r="TS40" s="43">
        <v>0</v>
      </c>
      <c r="TT40" s="43">
        <v>0</v>
      </c>
      <c r="TU40" s="43">
        <v>0</v>
      </c>
      <c r="TV40" s="43">
        <v>0</v>
      </c>
      <c r="TW40" s="43">
        <v>0</v>
      </c>
      <c r="TX40" s="43">
        <v>0</v>
      </c>
      <c r="TY40" s="43">
        <v>0</v>
      </c>
      <c r="TZ40" s="43">
        <v>0</v>
      </c>
      <c r="UA40" s="43">
        <v>0</v>
      </c>
      <c r="UB40" s="43">
        <v>0</v>
      </c>
      <c r="UC40" s="43">
        <v>0</v>
      </c>
      <c r="UD40" s="43">
        <v>0</v>
      </c>
      <c r="UE40" s="43">
        <v>0</v>
      </c>
      <c r="UF40" s="43">
        <v>0</v>
      </c>
      <c r="UG40" s="43">
        <v>0</v>
      </c>
      <c r="UH40" s="43">
        <v>0</v>
      </c>
      <c r="UI40" s="43">
        <v>0</v>
      </c>
      <c r="UJ40" s="43">
        <v>488776.10916571959</v>
      </c>
      <c r="UK40" s="43">
        <v>496986.17101693584</v>
      </c>
      <c r="UL40" s="43">
        <v>0</v>
      </c>
      <c r="UM40" s="43">
        <v>513822.32888933842</v>
      </c>
      <c r="UN40" s="43">
        <v>522453.0966818108</v>
      </c>
      <c r="UO40" s="43">
        <v>0</v>
      </c>
      <c r="UP40" s="43">
        <v>0</v>
      </c>
      <c r="UQ40" s="43">
        <v>0</v>
      </c>
      <c r="UR40" s="43">
        <v>0</v>
      </c>
      <c r="US40" s="43">
        <v>0</v>
      </c>
      <c r="UT40" s="43">
        <v>0</v>
      </c>
      <c r="UU40" s="43">
        <v>0</v>
      </c>
      <c r="UV40" s="43">
        <v>0</v>
      </c>
      <c r="UW40" s="43">
        <v>0</v>
      </c>
      <c r="UX40" s="43">
        <v>0</v>
      </c>
      <c r="UY40" s="43">
        <v>0</v>
      </c>
      <c r="UZ40" s="43">
        <v>0</v>
      </c>
      <c r="VA40" s="43">
        <v>0</v>
      </c>
      <c r="VB40" s="43">
        <v>0</v>
      </c>
      <c r="VC40" s="43">
        <v>0</v>
      </c>
      <c r="VD40" s="43">
        <v>0</v>
      </c>
      <c r="VE40" s="43">
        <v>0</v>
      </c>
      <c r="VF40" s="43">
        <v>0</v>
      </c>
      <c r="VG40" s="35"/>
      <c r="VH40" s="35"/>
      <c r="VI40" s="35"/>
      <c r="VJ40" s="43">
        <v>1235399.6714578653</v>
      </c>
      <c r="VK40" s="43">
        <v>1269562.8420327469</v>
      </c>
      <c r="VL40" s="43">
        <v>0</v>
      </c>
      <c r="VM40" s="43">
        <v>1340749.5058865468</v>
      </c>
      <c r="VN40" s="43">
        <v>1377825.9720100467</v>
      </c>
      <c r="VO40" s="43">
        <v>0</v>
      </c>
      <c r="VP40" s="43">
        <v>1455083.1435900449</v>
      </c>
      <c r="VQ40" s="43">
        <v>1495321.3391987905</v>
      </c>
      <c r="VR40" s="43">
        <v>0</v>
      </c>
      <c r="VS40" s="43">
        <v>1579166.6865913791</v>
      </c>
      <c r="VT40" s="43">
        <v>1622836.2310526688</v>
      </c>
      <c r="VU40" s="43">
        <v>0</v>
      </c>
      <c r="VV40" s="43">
        <v>1713831.5669627392</v>
      </c>
      <c r="VW40" s="43">
        <v>1761225.0716814764</v>
      </c>
      <c r="VX40" s="43">
        <v>0</v>
      </c>
      <c r="VY40" s="43">
        <v>1859980.1179050489</v>
      </c>
      <c r="VZ40" s="43">
        <v>1911415.1469907318</v>
      </c>
      <c r="WA40" s="43">
        <v>0</v>
      </c>
      <c r="WB40" s="43">
        <v>2018591.6199064234</v>
      </c>
      <c r="WC40" s="43">
        <v>2074412.8180378019</v>
      </c>
      <c r="WD40" s="43">
        <v>0</v>
      </c>
      <c r="WE40" s="43">
        <v>2190728.8624923085</v>
      </c>
      <c r="WF40" s="43">
        <v>2251310.2642376409</v>
      </c>
      <c r="WG40" s="35"/>
      <c r="WH40" s="35"/>
      <c r="WI40" s="35"/>
      <c r="WJ40" s="43">
        <v>488776.10916571959</v>
      </c>
      <c r="WK40" s="43">
        <v>496986.17101693584</v>
      </c>
      <c r="WL40" s="43">
        <v>0</v>
      </c>
      <c r="WM40" s="43">
        <v>513822.32888933842</v>
      </c>
      <c r="WN40" s="43">
        <v>522453.0966818108</v>
      </c>
      <c r="WO40" s="43">
        <v>0</v>
      </c>
      <c r="WP40" s="43">
        <v>540151.98516126676</v>
      </c>
      <c r="WQ40" s="43">
        <v>549225.01701382746</v>
      </c>
      <c r="WR40" s="43">
        <v>0</v>
      </c>
      <c r="WS40" s="43">
        <v>567830.84476753906</v>
      </c>
      <c r="WT40" s="43">
        <v>577368.80349577393</v>
      </c>
      <c r="WU40" s="43">
        <v>0</v>
      </c>
      <c r="WV40" s="43">
        <v>596928.04456351744</v>
      </c>
      <c r="WW40" s="43">
        <v>606954.75428743812</v>
      </c>
      <c r="WX40" s="43">
        <v>0</v>
      </c>
      <c r="WY40" s="43">
        <v>627516.26416542707</v>
      </c>
      <c r="WZ40" s="43">
        <v>638056.76981787395</v>
      </c>
      <c r="XA40" s="43">
        <v>0</v>
      </c>
      <c r="XB40" s="43">
        <v>659671.90749107674</v>
      </c>
      <c r="XC40" s="43">
        <v>670752.5373754953</v>
      </c>
      <c r="XD40" s="43">
        <v>0</v>
      </c>
      <c r="XE40" s="43">
        <v>693475.29360322072</v>
      </c>
      <c r="XF40" s="43">
        <v>705123.72515706811</v>
      </c>
      <c r="XG40" s="44">
        <v>47.59</v>
      </c>
      <c r="XH40" s="44">
        <v>20</v>
      </c>
      <c r="XI40" s="44">
        <v>1</v>
      </c>
      <c r="XJ40" s="44">
        <v>3.42</v>
      </c>
      <c r="XK40" s="44">
        <v>49.32</v>
      </c>
      <c r="XL40" s="44">
        <v>20</v>
      </c>
      <c r="XM40" s="44">
        <v>6</v>
      </c>
      <c r="XN40" s="44">
        <v>4.32</v>
      </c>
      <c r="XO40" s="44">
        <v>12.72</v>
      </c>
      <c r="XP40" s="44">
        <v>8</v>
      </c>
      <c r="XQ40" s="44">
        <v>1.68</v>
      </c>
      <c r="XR40" s="44">
        <v>12.79</v>
      </c>
      <c r="XS40" s="44">
        <v>8</v>
      </c>
      <c r="XT40" s="44">
        <v>1.92</v>
      </c>
      <c r="XU40" s="44">
        <v>1.8</v>
      </c>
      <c r="XV40" s="44">
        <v>3</v>
      </c>
      <c r="XW40" s="44">
        <v>0.72</v>
      </c>
      <c r="XX40" s="44">
        <v>1.8</v>
      </c>
      <c r="XY40" s="44">
        <v>10</v>
      </c>
      <c r="XZ40" s="44">
        <v>1.2</v>
      </c>
      <c r="YA40" s="44">
        <v>10.8</v>
      </c>
      <c r="YB40" s="44">
        <v>10</v>
      </c>
      <c r="YC40" s="43">
        <f t="shared" si="68"/>
        <v>415500.67255016213</v>
      </c>
      <c r="YD40" s="45"/>
      <c r="YE40" s="46">
        <v>1.69</v>
      </c>
      <c r="YF40" s="46">
        <v>1.5649999999999999</v>
      </c>
      <c r="YG40" s="46">
        <v>1.423</v>
      </c>
      <c r="YH40" s="46">
        <v>2</v>
      </c>
      <c r="YI40" s="25">
        <v>0.65</v>
      </c>
      <c r="YJ40" s="25">
        <v>0.65</v>
      </c>
      <c r="YK40" s="47" t="s">
        <v>4316</v>
      </c>
      <c r="YL40" s="48">
        <v>0</v>
      </c>
      <c r="YM40" s="48">
        <v>0</v>
      </c>
      <c r="YN40" s="48">
        <v>0</v>
      </c>
      <c r="YO40" s="48">
        <v>9499333.3130619079</v>
      </c>
      <c r="YP40" s="48">
        <v>9499333.3130619079</v>
      </c>
      <c r="YQ40" s="48">
        <v>9499333.3130619079</v>
      </c>
      <c r="YR40" s="48">
        <v>9499333.3130619079</v>
      </c>
      <c r="YS40" s="48">
        <v>9499333.3130619079</v>
      </c>
      <c r="YT40" s="48">
        <v>9499333.3130619079</v>
      </c>
      <c r="YU40" s="48">
        <v>9499333.3130619079</v>
      </c>
      <c r="YV40" s="48">
        <v>4505731.1271063639</v>
      </c>
      <c r="YW40" s="48">
        <v>4630330.5297257779</v>
      </c>
      <c r="YX40" s="48">
        <v>4758375.5465408023</v>
      </c>
      <c r="YY40" s="48">
        <v>4889961.4609712241</v>
      </c>
      <c r="YZ40" s="48">
        <v>5025186.1913603991</v>
      </c>
      <c r="ZA40" s="48">
        <v>5164150.3638402121</v>
      </c>
      <c r="ZB40" s="48">
        <v>5306957.3872110667</v>
      </c>
      <c r="ZC40" s="48">
        <v>5453713.529892372</v>
      </c>
      <c r="ZD40" s="48">
        <v>5604527.9990012962</v>
      </c>
      <c r="ZE40" s="48">
        <v>5759513.0216180105</v>
      </c>
      <c r="ZF40" s="48">
        <v>5918783.9282984473</v>
      </c>
      <c r="ZG40" s="48">
        <v>6082459.2388962703</v>
      </c>
      <c r="ZH40" s="48">
        <v>6250660.7507583741</v>
      </c>
      <c r="ZI40" s="48">
        <v>6423513.6293590954</v>
      </c>
      <c r="ZJ40" s="48">
        <v>6601146.5014408138</v>
      </c>
      <c r="ZK40" s="48">
        <v>6783691.550730302</v>
      </c>
      <c r="ZL40" s="49">
        <v>0</v>
      </c>
      <c r="ZM40" s="49">
        <v>0</v>
      </c>
      <c r="ZN40" s="49">
        <v>0</v>
      </c>
      <c r="ZO40" s="49">
        <v>7021576.0091864001</v>
      </c>
      <c r="ZP40" s="49">
        <v>7021576.0091864001</v>
      </c>
      <c r="ZQ40" s="49">
        <v>7021576.0091864001</v>
      </c>
      <c r="ZR40" s="49">
        <v>7021576.0091864001</v>
      </c>
      <c r="ZS40" s="49">
        <v>7021576.0091864001</v>
      </c>
      <c r="ZT40" s="49">
        <v>7021576.0091864001</v>
      </c>
      <c r="ZU40" s="49">
        <v>7021576.0091864001</v>
      </c>
      <c r="ZV40" s="49">
        <v>1052898.6611018649</v>
      </c>
      <c r="ZW40" s="49">
        <v>1070584.392807248</v>
      </c>
      <c r="ZX40" s="49">
        <v>1088567.1949881783</v>
      </c>
      <c r="ZY40" s="49">
        <v>1106852.0575918639</v>
      </c>
      <c r="ZZ40" s="49">
        <v>1125444.0543825577</v>
      </c>
      <c r="AAA40" s="49">
        <v>1144348.3443494672</v>
      </c>
      <c r="AAB40" s="49">
        <v>1163570.1731382732</v>
      </c>
      <c r="AAC40" s="49">
        <v>1183114.8745067657</v>
      </c>
      <c r="AAD40" s="49">
        <v>1202987.871804798</v>
      </c>
      <c r="AAE40" s="49">
        <v>1223194.6794792544</v>
      </c>
      <c r="AAF40" s="49">
        <v>1243740.9046041747</v>
      </c>
      <c r="AAG40" s="49">
        <v>1264632.2484366724</v>
      </c>
      <c r="AAH40" s="49">
        <v>1285874.507998884</v>
      </c>
      <c r="AAI40" s="49">
        <v>1307473.5776866283</v>
      </c>
      <c r="AAJ40" s="49">
        <v>1329435.4509049372</v>
      </c>
      <c r="AAK40" s="49">
        <v>1351766.2217311908</v>
      </c>
      <c r="AAL40" s="49">
        <v>0</v>
      </c>
      <c r="AAM40" s="49">
        <v>0</v>
      </c>
      <c r="AAN40" s="49">
        <v>0</v>
      </c>
      <c r="AAO40" s="49">
        <v>4372658.2350033456</v>
      </c>
      <c r="AAP40" s="49">
        <v>4372658.2350033456</v>
      </c>
      <c r="AAQ40" s="49">
        <v>4372658.2350033456</v>
      </c>
      <c r="AAR40" s="49">
        <v>4372658.2350033456</v>
      </c>
      <c r="AAS40" s="49">
        <v>4372658.2350033456</v>
      </c>
      <c r="AAT40" s="49">
        <v>4372658.2350033456</v>
      </c>
      <c r="AAU40" s="49">
        <v>4372658.2350033456</v>
      </c>
      <c r="AAV40" s="49">
        <v>1204305.5250429281</v>
      </c>
      <c r="AAW40" s="49">
        <v>1237608.8324881676</v>
      </c>
      <c r="AAX40" s="49">
        <v>1271833.0941794286</v>
      </c>
      <c r="AAY40" s="49">
        <v>1307003.7777590666</v>
      </c>
      <c r="AAZ40" s="49">
        <v>1343147.0551398252</v>
      </c>
      <c r="ABA40" s="49">
        <v>1380289.8219804054</v>
      </c>
      <c r="ABB40" s="49">
        <v>1418459.7176996169</v>
      </c>
      <c r="ABC40" s="49">
        <v>1457685.1460439372</v>
      </c>
      <c r="ABD40" s="49">
        <v>1497995.2962239229</v>
      </c>
      <c r="ABE40" s="49">
        <v>1539420.1646350303</v>
      </c>
      <c r="ABF40" s="49">
        <v>1581990.5771791604</v>
      </c>
      <c r="ABG40" s="49">
        <v>1625738.2122034158</v>
      </c>
      <c r="ABH40" s="49">
        <v>1670695.6240732614</v>
      </c>
      <c r="ABI40" s="49">
        <v>1716896.2673975141</v>
      </c>
      <c r="ABJ40" s="49">
        <v>1764374.5219232435</v>
      </c>
      <c r="ABK40" s="49">
        <v>1813165.7181191309</v>
      </c>
      <c r="ABL40" s="50">
        <v>0</v>
      </c>
      <c r="ABM40" s="50">
        <v>0</v>
      </c>
      <c r="ABN40" s="50">
        <v>0</v>
      </c>
      <c r="ABO40" s="50">
        <v>1586735.3403469776</v>
      </c>
      <c r="ABP40" s="50">
        <v>1586735.3403469776</v>
      </c>
      <c r="ABQ40" s="50">
        <v>1586735.3403469776</v>
      </c>
      <c r="ABR40" s="50">
        <v>1586735.3403469776</v>
      </c>
      <c r="ABS40" s="50">
        <v>1586735.3403469776</v>
      </c>
      <c r="ABT40" s="50">
        <v>1586735.3403469776</v>
      </c>
      <c r="ABU40" s="50">
        <v>1586735.3403469776</v>
      </c>
      <c r="ABV40" s="50">
        <v>273044.88798647304</v>
      </c>
      <c r="ABW40" s="50">
        <v>277631.27299279609</v>
      </c>
      <c r="ABX40" s="50">
        <v>282294.69634831307</v>
      </c>
      <c r="ABY40" s="50">
        <v>287036.45208029071</v>
      </c>
      <c r="ABZ40" s="50">
        <v>291857.85595200554</v>
      </c>
      <c r="ACA40" s="50">
        <v>296760.24582785246</v>
      </c>
      <c r="ACB40" s="50">
        <v>301744.98204457649</v>
      </c>
      <c r="ACC40" s="50">
        <v>306813.44778875774</v>
      </c>
      <c r="ACD40" s="50">
        <v>311967.04948060354</v>
      </c>
      <c r="ACE40" s="50">
        <v>317207.21716422669</v>
      </c>
      <c r="ACF40" s="50">
        <v>322535.40490444837</v>
      </c>
      <c r="ACG40" s="50">
        <v>327953.09119028872</v>
      </c>
      <c r="ACH40" s="50">
        <v>333461.77934520936</v>
      </c>
      <c r="ACI40" s="50">
        <v>339062.99794428173</v>
      </c>
      <c r="ACJ40" s="50">
        <v>344758.30123832409</v>
      </c>
      <c r="ACK40" s="50">
        <v>350549.26958519727</v>
      </c>
      <c r="ACL40" s="49">
        <v>0</v>
      </c>
      <c r="ACM40" s="49">
        <v>0</v>
      </c>
      <c r="ACN40" s="49">
        <v>0</v>
      </c>
      <c r="ACO40" s="49">
        <v>718078.94876954844</v>
      </c>
      <c r="ACP40" s="49">
        <v>718078.94876954844</v>
      </c>
      <c r="ACQ40" s="49">
        <v>718078.94876954844</v>
      </c>
      <c r="ACR40" s="49">
        <v>718078.94876954844</v>
      </c>
      <c r="ACS40" s="49">
        <v>718078.94876954844</v>
      </c>
      <c r="ACT40" s="49">
        <v>718078.94876954844</v>
      </c>
      <c r="ACU40" s="49">
        <v>718078.94876954844</v>
      </c>
      <c r="ACV40" s="49">
        <v>170420.5931664521</v>
      </c>
      <c r="ACW40" s="49">
        <v>175133.32535209917</v>
      </c>
      <c r="ACX40" s="49">
        <v>179976.38125180593</v>
      </c>
      <c r="ACY40" s="49">
        <v>184953.36477722638</v>
      </c>
      <c r="ACZ40" s="49">
        <v>190067.97950091865</v>
      </c>
      <c r="ADA40" s="49">
        <v>195324.03141232152</v>
      </c>
      <c r="ADB40" s="49">
        <v>200725.4317499458</v>
      </c>
      <c r="ADC40" s="49">
        <v>206276.19991187789</v>
      </c>
      <c r="ADD40" s="49">
        <v>211980.46644678153</v>
      </c>
      <c r="ADE40" s="49">
        <v>217842.47612759864</v>
      </c>
      <c r="ADF40" s="49">
        <v>223866.59111025857</v>
      </c>
      <c r="ADG40" s="49">
        <v>230057.29417972863</v>
      </c>
      <c r="ADH40" s="49">
        <v>236419.19208583888</v>
      </c>
      <c r="ADI40" s="49">
        <v>242957.01897134632</v>
      </c>
      <c r="ADJ40" s="49">
        <v>249675.6398947986</v>
      </c>
      <c r="ADK40" s="49">
        <v>256580.0544508204</v>
      </c>
      <c r="ADL40" s="50">
        <v>0</v>
      </c>
      <c r="ADM40" s="50">
        <v>0</v>
      </c>
      <c r="ADN40" s="50">
        <v>0</v>
      </c>
      <c r="ADO40" s="50">
        <v>280342.77632095257</v>
      </c>
      <c r="ADP40" s="50">
        <v>280342.77632095257</v>
      </c>
      <c r="ADQ40" s="50">
        <v>280342.77632095257</v>
      </c>
      <c r="ADR40" s="50">
        <v>280342.77632095257</v>
      </c>
      <c r="ADS40" s="50">
        <v>280342.77632095257</v>
      </c>
      <c r="ADT40" s="50">
        <v>280342.77632095257</v>
      </c>
      <c r="ADU40" s="50">
        <v>280342.77632095257</v>
      </c>
      <c r="ADV40" s="50">
        <v>38426.958434374632</v>
      </c>
      <c r="ADW40" s="50">
        <v>39072.423095155042</v>
      </c>
      <c r="ADX40" s="50">
        <v>39728.729744094097</v>
      </c>
      <c r="ADY40" s="50">
        <v>40396.060496053426</v>
      </c>
      <c r="ADZ40" s="50">
        <v>41074.600524910864</v>
      </c>
      <c r="AEA40" s="50">
        <v>41764.538114944058</v>
      </c>
      <c r="AEB40" s="50">
        <v>42466.064713075662</v>
      </c>
      <c r="AEC40" s="50">
        <v>43179.37498199875</v>
      </c>
      <c r="AED40" s="50">
        <v>43904.666854189709</v>
      </c>
      <c r="AEE40" s="50">
        <v>44642.141586834099</v>
      </c>
      <c r="AEF40" s="50">
        <v>45392.003817670608</v>
      </c>
      <c r="AEG40" s="50">
        <v>46154.461621776361</v>
      </c>
      <c r="AEH40" s="50">
        <v>46929.726569302336</v>
      </c>
      <c r="AEI40" s="50">
        <v>47718.013784183517</v>
      </c>
      <c r="AEJ40" s="50">
        <v>48519.542003829825</v>
      </c>
      <c r="AEK40" s="50">
        <v>49334.533639824484</v>
      </c>
      <c r="AEL40" s="48">
        <v>0</v>
      </c>
      <c r="AEM40" s="48">
        <v>0</v>
      </c>
      <c r="AEN40" s="48">
        <v>0</v>
      </c>
      <c r="AEO40" s="96">
        <v>704355.02269875421</v>
      </c>
      <c r="AEP40" s="96">
        <v>950177.84853125573</v>
      </c>
      <c r="AEQ40" s="96">
        <v>1209057.782560694</v>
      </c>
      <c r="AER40" s="96">
        <v>1481528.9900704343</v>
      </c>
      <c r="AES40" s="96">
        <v>1768145.1944556204</v>
      </c>
      <c r="AET40" s="96">
        <v>2069480.3504392549</v>
      </c>
      <c r="AEU40" s="96">
        <v>2386129.339565441</v>
      </c>
      <c r="AEV40" s="96">
        <v>2452114.2556413114</v>
      </c>
      <c r="AEW40" s="96">
        <v>2519923.8880380187</v>
      </c>
      <c r="AEX40" s="96">
        <v>2589608.6966159339</v>
      </c>
      <c r="AEY40" s="96">
        <v>2661220.5366290426</v>
      </c>
      <c r="AEZ40" s="96">
        <v>2734812.6973125152</v>
      </c>
      <c r="AFA40" s="96">
        <v>2810439.9415373611</v>
      </c>
      <c r="AFB40" s="96">
        <v>2888158.5465616765</v>
      </c>
      <c r="AFC40" s="96">
        <v>2968026.3459087913</v>
      </c>
      <c r="AFD40" s="96">
        <v>3050102.772403521</v>
      </c>
      <c r="AFE40" s="96">
        <v>3134448.9023985001</v>
      </c>
      <c r="AFF40" s="96">
        <v>3221127.5012235483</v>
      </c>
      <c r="AFG40" s="96">
        <v>3310203.0698918491</v>
      </c>
      <c r="AFH40" s="96">
        <v>3401741.8930977504</v>
      </c>
      <c r="AFI40" s="96">
        <v>3495812.0885418514</v>
      </c>
      <c r="AFJ40" s="96">
        <v>3592483.6576201026</v>
      </c>
      <c r="AFK40" s="96">
        <v>3691828.5375146531</v>
      </c>
      <c r="AFL40" s="49">
        <v>0</v>
      </c>
      <c r="AFM40" s="49">
        <v>0</v>
      </c>
      <c r="AFN40" s="49">
        <v>0</v>
      </c>
      <c r="AFO40" s="93">
        <v>1820957.9851893287</v>
      </c>
      <c r="AFP40" s="93">
        <v>2980764.3522932059</v>
      </c>
      <c r="AFQ40" s="93">
        <v>4179019.904602265</v>
      </c>
      <c r="AFR40" s="93">
        <v>5416689.084143226</v>
      </c>
      <c r="AFS40" s="93">
        <v>6694757.8845022917</v>
      </c>
      <c r="AFT40" s="93">
        <v>8014234.3027232941</v>
      </c>
      <c r="AFU40" s="93">
        <v>9376148.8003063854</v>
      </c>
      <c r="AFV40" s="93">
        <v>9533641.6894496698</v>
      </c>
      <c r="AFW40" s="93">
        <v>9693780.015505163</v>
      </c>
      <c r="AFX40" s="93">
        <v>9856608.2143613324</v>
      </c>
      <c r="AFY40" s="93">
        <v>10022171.468304409</v>
      </c>
      <c r="AFZ40" s="93">
        <v>10190515.718555756</v>
      </c>
      <c r="AGA40" s="93">
        <v>10361687.678019855</v>
      </c>
      <c r="AGB40" s="93">
        <v>10535734.844246393</v>
      </c>
      <c r="AGC40" s="93">
        <v>10712705.512610115</v>
      </c>
      <c r="AGD40" s="93">
        <v>10892648.789712012</v>
      </c>
      <c r="AGE40" s="93">
        <v>11075614.607005652</v>
      </c>
      <c r="AGF40" s="93">
        <v>11261653.734652376</v>
      </c>
      <c r="AGG40" s="93">
        <v>11450817.795609225</v>
      </c>
      <c r="AGH40" s="93">
        <v>11643159.27995351</v>
      </c>
      <c r="AGI40" s="93">
        <v>11838731.559447985</v>
      </c>
      <c r="AGJ40" s="93">
        <v>12037588.902350683</v>
      </c>
      <c r="AGK40" s="93">
        <v>12239786.488473503</v>
      </c>
      <c r="AGL40" s="49">
        <v>0</v>
      </c>
      <c r="AGM40" s="49">
        <v>0</v>
      </c>
      <c r="AGN40" s="49">
        <v>0</v>
      </c>
      <c r="AGO40" s="49">
        <v>366259.6673028025</v>
      </c>
      <c r="AGP40" s="49">
        <v>752776.08515824063</v>
      </c>
      <c r="AGQ40" s="49">
        <v>1160389.5097689151</v>
      </c>
      <c r="AGR40" s="49">
        <v>1589971.1787454574</v>
      </c>
      <c r="AGS40" s="49">
        <v>2042424.3820384215</v>
      </c>
      <c r="AGT40" s="49">
        <v>2518685.5684082429</v>
      </c>
      <c r="AGU40" s="49">
        <v>3019725.4885798111</v>
      </c>
      <c r="AGV40" s="49">
        <v>3103231.5792313726</v>
      </c>
      <c r="AGW40" s="49">
        <v>3189046.908653901</v>
      </c>
      <c r="AGX40" s="49">
        <v>3277235.3354672859</v>
      </c>
      <c r="AGY40" s="49">
        <v>3367862.4842081266</v>
      </c>
      <c r="AGZ40" s="49">
        <v>3460995.7941635773</v>
      </c>
      <c r="AHA40" s="49">
        <v>3556704.5695556146</v>
      </c>
      <c r="AHB40" s="49">
        <v>3655060.0311130881</v>
      </c>
      <c r="AHC40" s="49">
        <v>3756135.3690699083</v>
      </c>
      <c r="AHD40" s="49">
        <v>3860005.7976288311</v>
      </c>
      <c r="AHE40" s="49">
        <v>3966748.6109313541</v>
      </c>
      <c r="AHF40" s="49">
        <v>4076443.2405753811</v>
      </c>
      <c r="AHG40" s="49">
        <v>4189171.3147234479</v>
      </c>
      <c r="AHH40" s="49">
        <v>4305016.718845509</v>
      </c>
      <c r="AHI40" s="49">
        <v>4424065.6581414687</v>
      </c>
      <c r="AHJ40" s="49">
        <v>4546406.7216899199</v>
      </c>
      <c r="AHK40" s="49">
        <v>4672130.9483708227</v>
      </c>
      <c r="AHL40" s="50">
        <v>0</v>
      </c>
      <c r="AHM40" s="50">
        <v>0</v>
      </c>
      <c r="AHN40" s="50">
        <v>0</v>
      </c>
      <c r="AHO40" s="50">
        <v>231852.38495955075</v>
      </c>
      <c r="AHP40" s="50">
        <v>471493.70389183186</v>
      </c>
      <c r="AHQ40" s="50">
        <v>719120.20502319466</v>
      </c>
      <c r="AHR40" s="50">
        <v>974932.53180320584</v>
      </c>
      <c r="AHS40" s="50">
        <v>1239135.8151888591</v>
      </c>
      <c r="AHT40" s="50">
        <v>1511939.7677889257</v>
      </c>
      <c r="AHU40" s="50">
        <v>1793558.7799048936</v>
      </c>
      <c r="AHV40" s="50">
        <v>1823685.5153174433</v>
      </c>
      <c r="AHW40" s="50">
        <v>1854318.2950240448</v>
      </c>
      <c r="AHX40" s="50">
        <v>1885465.6191434148</v>
      </c>
      <c r="AHY40" s="50">
        <v>1917136.1305723207</v>
      </c>
      <c r="AHZ40" s="50">
        <v>1949338.6173838507</v>
      </c>
      <c r="AIA40" s="50">
        <v>1982082.0152659668</v>
      </c>
      <c r="AIB40" s="50">
        <v>2015375.4100010181</v>
      </c>
      <c r="AIC40" s="50">
        <v>2049228.0399869052</v>
      </c>
      <c r="AID40" s="50">
        <v>2083649.29880059</v>
      </c>
      <c r="AIE40" s="50">
        <v>2118648.737804668</v>
      </c>
      <c r="AIF40" s="50">
        <v>2154236.0687977215</v>
      </c>
      <c r="AIG40" s="50">
        <v>2190421.1667091944</v>
      </c>
      <c r="AIH40" s="50">
        <v>2227214.0723395273</v>
      </c>
      <c r="AII40" s="50">
        <v>2264624.9951463272</v>
      </c>
      <c r="AIJ40" s="50">
        <v>2302664.3160773297</v>
      </c>
      <c r="AIK40" s="50">
        <v>2341342.5904509523</v>
      </c>
      <c r="AIL40" s="49">
        <v>0</v>
      </c>
      <c r="AIM40" s="49">
        <v>0</v>
      </c>
      <c r="AIN40" s="49">
        <v>0</v>
      </c>
      <c r="AIO40" s="49">
        <v>203311.4887884944</v>
      </c>
      <c r="AIP40" s="49">
        <v>417867.54114906414</v>
      </c>
      <c r="AIQ40" s="49">
        <v>644134.58501458156</v>
      </c>
      <c r="AIR40" s="49">
        <v>882596.24616074399</v>
      </c>
      <c r="AIS40" s="49">
        <v>1133753.9426825528</v>
      </c>
      <c r="AIT40" s="49">
        <v>1398127.4991980456</v>
      </c>
      <c r="AIU40" s="49">
        <v>1676255.7814157316</v>
      </c>
      <c r="AIV40" s="49">
        <v>1722610.1827570067</v>
      </c>
      <c r="AIW40" s="49">
        <v>1770246.4472527779</v>
      </c>
      <c r="AIX40" s="49">
        <v>1819200.0229532691</v>
      </c>
      <c r="AIY40" s="49">
        <v>1869507.3381726744</v>
      </c>
      <c r="AIZ40" s="49">
        <v>1921205.8285969242</v>
      </c>
      <c r="AJA40" s="49">
        <v>1974333.9651410757</v>
      </c>
      <c r="AJB40" s="49">
        <v>2028931.2825770613</v>
      </c>
      <c r="AJC40" s="49">
        <v>2085038.4089530918</v>
      </c>
      <c r="AJD40" s="49">
        <v>2142697.0958266165</v>
      </c>
      <c r="AJE40" s="49">
        <v>2201950.2493333234</v>
      </c>
      <c r="AJF40" s="49">
        <v>2262841.9621153139</v>
      </c>
      <c r="AJG40" s="49">
        <v>2325417.5461321999</v>
      </c>
      <c r="AJH40" s="49">
        <v>2389723.5663795481</v>
      </c>
      <c r="AJI40" s="49">
        <v>2455807.8755397541</v>
      </c>
      <c r="AJJ40" s="49">
        <v>2523719.6495911395</v>
      </c>
      <c r="AJK40" s="49">
        <v>2593509.4244017624</v>
      </c>
      <c r="AJL40" s="50">
        <v>0</v>
      </c>
      <c r="AJM40" s="50">
        <v>0</v>
      </c>
      <c r="AJN40" s="50">
        <v>0</v>
      </c>
      <c r="AJO40" s="50">
        <v>147865.04142828489</v>
      </c>
      <c r="AJP40" s="50">
        <v>300697.51523713768</v>
      </c>
      <c r="AJQ40" s="50">
        <v>458622.5797341803</v>
      </c>
      <c r="AJR40" s="50">
        <v>621768.19630306505</v>
      </c>
      <c r="AJS40" s="50">
        <v>790265.18825820123</v>
      </c>
      <c r="AJT40" s="50">
        <v>964247.30088579457</v>
      </c>
      <c r="AJU40" s="50">
        <v>1143851.2626944473</v>
      </c>
      <c r="AJV40" s="50">
        <v>1163064.7419116346</v>
      </c>
      <c r="AJW40" s="50">
        <v>1182600.9534592121</v>
      </c>
      <c r="AJX40" s="50">
        <v>1202465.3183312591</v>
      </c>
      <c r="AJY40" s="50">
        <v>1222663.3485792859</v>
      </c>
      <c r="AJZ40" s="50">
        <v>1243200.6488417415</v>
      </c>
      <c r="AKA40" s="50">
        <v>1264082.9178992135</v>
      </c>
      <c r="AKB40" s="50">
        <v>1285315.9502557514</v>
      </c>
      <c r="AKC40" s="50">
        <v>1306905.6377467506</v>
      </c>
      <c r="AKD40" s="50">
        <v>1328857.9711738455</v>
      </c>
      <c r="AKE40" s="50">
        <v>1351179.0419672627</v>
      </c>
      <c r="AKF40" s="50">
        <v>1373875.0438760978</v>
      </c>
      <c r="AKG40" s="50">
        <v>1396952.2746869861</v>
      </c>
      <c r="AKH40" s="50">
        <v>1420417.1379716371</v>
      </c>
      <c r="AKI40" s="50">
        <v>1444276.1448637289</v>
      </c>
      <c r="AKJ40" s="50">
        <v>1468535.9158656439</v>
      </c>
      <c r="AKK40" s="50">
        <v>1493203.1826855561</v>
      </c>
      <c r="AKL40" s="51">
        <v>0</v>
      </c>
      <c r="AKM40" s="51">
        <v>0</v>
      </c>
      <c r="AKN40" s="51">
        <v>0</v>
      </c>
      <c r="AKO40" s="51">
        <v>5781670.4624228096</v>
      </c>
      <c r="AKP40" s="51">
        <v>5624163.3902050685</v>
      </c>
      <c r="AKQ40" s="51">
        <v>0</v>
      </c>
      <c r="AKR40" s="51">
        <v>5558747.451405623</v>
      </c>
      <c r="AKS40" s="51">
        <v>5712466.4799536532</v>
      </c>
      <c r="AKT40" s="51">
        <v>0</v>
      </c>
      <c r="AKU40" s="51">
        <v>0</v>
      </c>
      <c r="AKV40" s="51">
        <v>0</v>
      </c>
      <c r="AKW40" s="51">
        <v>0</v>
      </c>
      <c r="AKX40" s="51">
        <v>0</v>
      </c>
      <c r="AKY40" s="51">
        <v>0</v>
      </c>
      <c r="AKZ40" s="51">
        <v>0</v>
      </c>
      <c r="ALA40" s="51">
        <v>0</v>
      </c>
      <c r="ALB40" s="51">
        <v>0</v>
      </c>
      <c r="ALC40" s="51">
        <v>0</v>
      </c>
      <c r="ALD40" s="51">
        <v>0</v>
      </c>
      <c r="ALE40" s="51">
        <v>0</v>
      </c>
      <c r="ALF40" s="51">
        <v>0</v>
      </c>
      <c r="ALG40" s="51">
        <v>0</v>
      </c>
      <c r="ALH40" s="51">
        <v>0</v>
      </c>
      <c r="ALI40" s="51">
        <v>0</v>
      </c>
      <c r="ALJ40" s="51">
        <v>0</v>
      </c>
      <c r="ALK40" s="51">
        <v>0</v>
      </c>
      <c r="ALL40" s="51">
        <v>0</v>
      </c>
      <c r="ALM40" s="51">
        <v>0</v>
      </c>
      <c r="ALN40" s="51">
        <v>0</v>
      </c>
      <c r="ALO40" s="51">
        <v>2287472.1908955676</v>
      </c>
      <c r="ALP40" s="51">
        <v>2201648.7376050255</v>
      </c>
      <c r="ALQ40" s="51">
        <v>0</v>
      </c>
      <c r="ALR40" s="51">
        <v>2130307.3755751969</v>
      </c>
      <c r="ALS40" s="51">
        <v>2166090.5388427875</v>
      </c>
      <c r="ALT40" s="51">
        <v>0</v>
      </c>
      <c r="ALU40" s="51">
        <v>0</v>
      </c>
      <c r="ALV40" s="51">
        <v>0</v>
      </c>
      <c r="ALW40" s="51">
        <v>0</v>
      </c>
      <c r="ALX40" s="51">
        <v>0</v>
      </c>
      <c r="ALY40" s="51">
        <v>0</v>
      </c>
      <c r="ALZ40" s="51">
        <v>0</v>
      </c>
      <c r="AMA40" s="51">
        <v>0</v>
      </c>
      <c r="AMB40" s="51">
        <v>0</v>
      </c>
      <c r="AMC40" s="51">
        <v>0</v>
      </c>
      <c r="AMD40" s="51">
        <v>0</v>
      </c>
      <c r="AME40" s="51">
        <v>0</v>
      </c>
      <c r="AMF40" s="51">
        <v>0</v>
      </c>
      <c r="AMG40" s="51">
        <v>0</v>
      </c>
      <c r="AMH40" s="51">
        <v>0</v>
      </c>
      <c r="AMI40" s="51">
        <v>0</v>
      </c>
      <c r="AMJ40" s="51">
        <v>0</v>
      </c>
      <c r="AMK40" s="51">
        <v>0</v>
      </c>
      <c r="AML40" s="50">
        <v>0</v>
      </c>
      <c r="AMM40" s="50">
        <v>0</v>
      </c>
      <c r="AMN40" s="50">
        <v>0</v>
      </c>
      <c r="AMO40" s="50">
        <v>5781670.4624228096</v>
      </c>
      <c r="AMP40" s="50">
        <v>5624163.3902050685</v>
      </c>
      <c r="AMQ40" s="50">
        <v>0</v>
      </c>
      <c r="AMR40" s="50">
        <v>5558747.451405623</v>
      </c>
      <c r="AMS40" s="50">
        <v>5712466.4799536532</v>
      </c>
      <c r="AMT40" s="50">
        <v>0</v>
      </c>
      <c r="AMU40" s="50">
        <v>6032774.7133243261</v>
      </c>
      <c r="AMV40" s="50">
        <v>6199602.2723181853</v>
      </c>
      <c r="AMW40" s="50">
        <v>0</v>
      </c>
      <c r="AMX40" s="50">
        <v>6547225.0826078579</v>
      </c>
      <c r="AMY40" s="50">
        <v>6728279.0139443642</v>
      </c>
      <c r="AMZ40" s="50">
        <v>0</v>
      </c>
      <c r="ANA40" s="50">
        <v>7105545.6766275167</v>
      </c>
      <c r="ANB40" s="50">
        <v>7302039.1471914016</v>
      </c>
      <c r="ANC40" s="50">
        <v>0</v>
      </c>
      <c r="AND40" s="50">
        <v>7711477.5688343327</v>
      </c>
      <c r="ANE40" s="50">
        <v>7924727.1994235739</v>
      </c>
      <c r="ANF40" s="50">
        <v>0</v>
      </c>
      <c r="ANG40" s="50">
        <v>8369080.8561320314</v>
      </c>
      <c r="ANH40" s="50">
        <v>8600515.5435847268</v>
      </c>
      <c r="ANI40" s="50">
        <v>0</v>
      </c>
      <c r="ANJ40" s="50">
        <v>9082761.8638931103</v>
      </c>
      <c r="ANK40" s="50">
        <v>9333932.355529258</v>
      </c>
      <c r="ANL40" s="50">
        <v>0</v>
      </c>
      <c r="ANM40" s="50">
        <v>0</v>
      </c>
      <c r="ANN40" s="50">
        <v>0</v>
      </c>
      <c r="ANO40" s="50">
        <v>2287472.1908955676</v>
      </c>
      <c r="ANP40" s="50">
        <v>2201648.7376050255</v>
      </c>
      <c r="ANQ40" s="50">
        <v>0</v>
      </c>
      <c r="ANR40" s="50">
        <v>2130307.3755751969</v>
      </c>
      <c r="ANS40" s="50">
        <v>2166090.5388427875</v>
      </c>
      <c r="ANT40" s="50">
        <v>0</v>
      </c>
      <c r="ANU40" s="50">
        <v>2239470.1304786121</v>
      </c>
      <c r="ANV40" s="50">
        <v>2277086.9205393284</v>
      </c>
      <c r="ANW40" s="50">
        <v>0</v>
      </c>
      <c r="ANX40" s="50">
        <v>2354226.6824062169</v>
      </c>
      <c r="ANY40" s="50">
        <v>2393771.0592934787</v>
      </c>
      <c r="ANZ40" s="50">
        <v>0</v>
      </c>
      <c r="AOA40" s="50">
        <v>2474863.6727603432</v>
      </c>
      <c r="AOB40" s="50">
        <v>2516434.4112757184</v>
      </c>
      <c r="AOC40" s="50">
        <v>0</v>
      </c>
      <c r="AOD40" s="50">
        <v>2601682.4312298605</v>
      </c>
      <c r="AOE40" s="50">
        <v>2645383.3676649053</v>
      </c>
      <c r="AOF40" s="50">
        <v>0</v>
      </c>
      <c r="AOG40" s="50">
        <v>2734999.7284580041</v>
      </c>
      <c r="AOH40" s="50">
        <v>2780940.0199588034</v>
      </c>
      <c r="AOI40" s="50">
        <v>0</v>
      </c>
      <c r="AOJ40" s="50">
        <v>2875148.5672789533</v>
      </c>
      <c r="AOK40" s="50">
        <v>2923442.9645012044</v>
      </c>
      <c r="AOL40" s="52">
        <v>377</v>
      </c>
      <c r="AOM40" s="53">
        <v>267.66999999999996</v>
      </c>
      <c r="AON40" s="52">
        <v>275.07202225971724</v>
      </c>
      <c r="AOO40" s="52">
        <v>282.67873661617062</v>
      </c>
      <c r="AOP40" s="52">
        <v>290.49580352983918</v>
      </c>
      <c r="AOQ40" s="52">
        <v>298.52903999295546</v>
      </c>
      <c r="AOR40" s="52">
        <v>306.7844238581622</v>
      </c>
      <c r="AOS40" s="52">
        <v>315.26809828687163</v>
      </c>
      <c r="AOT40" s="52">
        <v>323.9863763206377</v>
      </c>
      <c r="AOU40" s="52">
        <v>332.94574557894271</v>
      </c>
      <c r="AOV40" s="52">
        <v>342.15287308689466</v>
      </c>
      <c r="AOW40" s="52">
        <v>351.61461023642738</v>
      </c>
      <c r="AOX40" s="52">
        <v>361.33799788469526</v>
      </c>
      <c r="AOY40" s="52">
        <v>371.33027159345676</v>
      </c>
      <c r="AOZ40" s="52">
        <v>381.59886701334557</v>
      </c>
      <c r="APA40" s="52">
        <v>392.15142541703551</v>
      </c>
      <c r="APB40" s="52">
        <v>402.99579938541734</v>
      </c>
      <c r="APC40" s="52">
        <v>414.14005865101836</v>
      </c>
      <c r="APD40" s="52">
        <v>425.59249610301322</v>
      </c>
      <c r="APE40" s="52">
        <v>437.36163395829453</v>
      </c>
      <c r="APF40" s="52">
        <v>449.45623010319542</v>
      </c>
      <c r="APG40" s="52">
        <v>461.88528461058314</v>
      </c>
      <c r="APH40" s="52">
        <v>474.65804643717331</v>
      </c>
      <c r="API40" s="52">
        <v>487.78402030604872</v>
      </c>
      <c r="APJ40" s="52">
        <v>501.27297377950396</v>
      </c>
      <c r="APK40" s="52">
        <v>515.13494452747932</v>
      </c>
      <c r="APL40" s="52">
        <v>529.38024779699265</v>
      </c>
      <c r="APM40" s="54">
        <v>109.33</v>
      </c>
      <c r="APN40" s="52">
        <v>111.16643603965335</v>
      </c>
      <c r="APO40" s="52">
        <v>113.03371903190651</v>
      </c>
      <c r="APP40" s="52">
        <v>114.93236711867358</v>
      </c>
      <c r="APQ40" s="52">
        <v>116.86290714519332</v>
      </c>
      <c r="APR40" s="52">
        <v>118.82587480622045</v>
      </c>
      <c r="APS40" s="52">
        <v>120.82181479467268</v>
      </c>
      <c r="APT40" s="52">
        <v>122.85128095277439</v>
      </c>
      <c r="APU40" s="52">
        <v>124.91483642573931</v>
      </c>
      <c r="APV40" s="52">
        <v>127.01305381803448</v>
      </c>
      <c r="APW40" s="52">
        <v>129.14651535226909</v>
      </c>
      <c r="APX40" s="52">
        <v>131.31581303075214</v>
      </c>
      <c r="APY40" s="52">
        <v>133.52154879976388</v>
      </c>
      <c r="APZ40" s="52">
        <v>135.76433471658652</v>
      </c>
      <c r="AQA40" s="52">
        <v>138.04479311934057</v>
      </c>
      <c r="AQB40" s="52">
        <v>140.36355679967394</v>
      </c>
      <c r="AQC40" s="52">
        <v>142.7212691783518</v>
      </c>
      <c r="AQD40" s="52">
        <v>145.11858448379581</v>
      </c>
      <c r="AQE40" s="52">
        <v>147.55616793362225</v>
      </c>
      <c r="AQF40" s="52">
        <v>150.03469591922956</v>
      </c>
      <c r="AQG40" s="52">
        <v>152.55485619348644</v>
      </c>
      <c r="AQH40" s="52">
        <v>155.11734806157253</v>
      </c>
      <c r="AQI40" s="52">
        <v>157.7228825750247</v>
      </c>
      <c r="AQJ40" s="52">
        <v>160.37218272904272</v>
      </c>
      <c r="AQK40" s="52">
        <v>163.06598366310919</v>
      </c>
      <c r="AQL40" s="52">
        <v>165.8050328649793</v>
      </c>
      <c r="AQM40" s="52">
        <v>4</v>
      </c>
      <c r="AQN40" s="55">
        <v>2.84</v>
      </c>
      <c r="AQO40" s="56">
        <v>2.9185360451959395</v>
      </c>
      <c r="AQP40" s="56">
        <v>2.9992438898267446</v>
      </c>
      <c r="AQQ40" s="56">
        <v>3.082183591828533</v>
      </c>
      <c r="AQR40" s="56">
        <v>3.1674168699517824</v>
      </c>
      <c r="AQS40" s="56">
        <v>3.2550071496887241</v>
      </c>
      <c r="AQT40" s="56">
        <v>3.3450196104707874</v>
      </c>
      <c r="AQU40" s="56">
        <v>3.4375212341712231</v>
      </c>
      <c r="AQV40" s="56">
        <v>3.532580854948995</v>
      </c>
      <c r="AQW40" s="56">
        <v>3.6302692104710319</v>
      </c>
      <c r="AQX40" s="56">
        <v>3.7306589945509545</v>
      </c>
      <c r="AQY40" s="56">
        <v>3.8338249112434517</v>
      </c>
      <c r="AQZ40" s="56">
        <v>3.9398437304345553</v>
      </c>
      <c r="ARA40" s="56">
        <v>4.0487943449691848</v>
      </c>
      <c r="ARB40" s="56">
        <v>4.1607578293584675</v>
      </c>
      <c r="ARC40" s="56">
        <v>4.275817500110529</v>
      </c>
      <c r="ARD40" s="56">
        <v>4.3940589777296379</v>
      </c>
      <c r="ARE40" s="56">
        <v>4.5155702504298487</v>
      </c>
      <c r="ARF40" s="56">
        <v>4.6404417396105524</v>
      </c>
      <c r="ARG40" s="56">
        <v>4.768766367142657</v>
      </c>
      <c r="ARH40" s="56">
        <v>4.9006396245154713</v>
      </c>
      <c r="ARI40" s="56">
        <v>5.0361596438957381</v>
      </c>
      <c r="ARJ40" s="56">
        <v>5.1754272711517109</v>
      </c>
      <c r="ARK40" s="56">
        <v>5.3185461408965944</v>
      </c>
      <c r="ARL40" s="56">
        <v>5.4656227536072084</v>
      </c>
      <c r="ARM40" s="56">
        <v>5.6167665548752543</v>
      </c>
      <c r="ARN40" s="55">
        <v>1.1599999999999999</v>
      </c>
      <c r="ARO40" s="56">
        <v>1.1794847325162159</v>
      </c>
      <c r="ARP40" s="56">
        <v>1.1992967536541805</v>
      </c>
      <c r="ARQ40" s="56">
        <v>1.2194415609408338</v>
      </c>
      <c r="ARR40" s="56">
        <v>1.239924744246083</v>
      </c>
      <c r="ARS40" s="56">
        <v>1.2607519873339041</v>
      </c>
      <c r="ART40" s="56">
        <v>1.281929069439498</v>
      </c>
      <c r="ARU40" s="56">
        <v>1.3034618668729379</v>
      </c>
      <c r="ARV40" s="56">
        <v>1.325356354649754</v>
      </c>
      <c r="ARW40" s="56">
        <v>1.347618608148907</v>
      </c>
      <c r="ARX40" s="56">
        <v>1.3702548047986109</v>
      </c>
      <c r="ARY40" s="56">
        <v>1.3932712257904736</v>
      </c>
      <c r="ARZ40" s="56">
        <v>1.4166742578224285</v>
      </c>
      <c r="ASA40" s="56">
        <v>1.4404703948709447</v>
      </c>
      <c r="ASB40" s="56">
        <v>1.4646662399930037</v>
      </c>
      <c r="ASC40" s="56">
        <v>1.4892685071583447</v>
      </c>
      <c r="ASD40" s="56">
        <v>1.5142840231124866</v>
      </c>
      <c r="ASE40" s="56">
        <v>1.5397197292710436</v>
      </c>
      <c r="ASF40" s="56">
        <v>1.5655826836458597</v>
      </c>
      <c r="ASG40" s="56">
        <v>1.5918800628034968</v>
      </c>
      <c r="ASH40" s="56">
        <v>1.6186191638566203</v>
      </c>
      <c r="ASI40" s="56">
        <v>1.6458074064888335</v>
      </c>
      <c r="ASJ40" s="56">
        <v>1.6734523350135249</v>
      </c>
      <c r="ASK40" s="56">
        <v>1.701561620467297</v>
      </c>
      <c r="ASL40" s="56">
        <v>1.7301430627385592</v>
      </c>
      <c r="ASM40" s="56">
        <v>1.759204592731876</v>
      </c>
      <c r="ASN40" s="57">
        <v>0.5</v>
      </c>
      <c r="ASO40" s="56">
        <v>267.66999999999996</v>
      </c>
      <c r="ASP40" s="56">
        <v>275.07202225971724</v>
      </c>
      <c r="ASQ40" s="56">
        <v>282.67873661617062</v>
      </c>
      <c r="ASR40" s="59">
        <v>248.99640302557643</v>
      </c>
      <c r="ASS40" s="59">
        <v>213.23502856639675</v>
      </c>
      <c r="AST40" s="59">
        <v>175.30538506180696</v>
      </c>
      <c r="ASU40" s="59">
        <v>135.11489926580211</v>
      </c>
      <c r="ASV40" s="59">
        <v>92.567536091610762</v>
      </c>
      <c r="ASW40" s="59">
        <v>47.563677939848958</v>
      </c>
      <c r="ASX40" s="59">
        <v>0</v>
      </c>
      <c r="ASY40" s="56">
        <v>0</v>
      </c>
      <c r="ASZ40" s="56">
        <v>0</v>
      </c>
      <c r="ATA40" s="56">
        <v>0</v>
      </c>
      <c r="ATB40" s="56">
        <v>0</v>
      </c>
      <c r="ATC40" s="56">
        <v>0</v>
      </c>
      <c r="ATD40" s="59">
        <v>0</v>
      </c>
      <c r="ATE40" s="56">
        <v>0</v>
      </c>
      <c r="ATF40" s="56">
        <v>0</v>
      </c>
      <c r="ATG40" s="56">
        <v>0</v>
      </c>
      <c r="ATH40" s="56">
        <v>0</v>
      </c>
      <c r="ATI40" s="56">
        <v>0</v>
      </c>
      <c r="ATJ40" s="56">
        <v>0</v>
      </c>
      <c r="ATK40" s="56">
        <v>0</v>
      </c>
      <c r="ATL40" s="56">
        <v>0</v>
      </c>
      <c r="ATM40" s="56">
        <v>0</v>
      </c>
      <c r="ATN40" s="56">
        <v>0</v>
      </c>
      <c r="ATO40" s="56">
        <v>109.33</v>
      </c>
      <c r="ATP40" s="56">
        <v>111.16643603965335</v>
      </c>
      <c r="ATQ40" s="56">
        <v>113.03371903190651</v>
      </c>
      <c r="ATR40" s="59">
        <v>98.513457530291632</v>
      </c>
      <c r="ATS40" s="59">
        <v>83.473505103709513</v>
      </c>
      <c r="ATT40" s="59">
        <v>67.900499889268829</v>
      </c>
      <c r="ATU40" s="59">
        <v>51.780777769145431</v>
      </c>
      <c r="ATV40" s="59">
        <v>35.100365986506965</v>
      </c>
      <c r="ATW40" s="59">
        <v>17.844976632248471</v>
      </c>
      <c r="ATX40" s="59">
        <v>0</v>
      </c>
      <c r="ATY40" s="56">
        <v>0</v>
      </c>
      <c r="ATZ40" s="56">
        <v>0</v>
      </c>
      <c r="AUA40" s="56">
        <v>0</v>
      </c>
      <c r="AUB40" s="56">
        <v>0</v>
      </c>
      <c r="AUC40" s="56">
        <v>0</v>
      </c>
      <c r="AUD40" s="59">
        <v>0</v>
      </c>
      <c r="AUE40" s="56">
        <v>0</v>
      </c>
      <c r="AUF40" s="56">
        <v>0</v>
      </c>
      <c r="AUG40" s="56">
        <v>0</v>
      </c>
      <c r="AUH40" s="56">
        <v>0</v>
      </c>
      <c r="AUI40" s="56">
        <v>0</v>
      </c>
      <c r="AUJ40" s="56">
        <v>0</v>
      </c>
      <c r="AUK40" s="56">
        <v>0</v>
      </c>
      <c r="AUL40" s="56">
        <v>0</v>
      </c>
      <c r="AUM40" s="56">
        <v>0</v>
      </c>
      <c r="AUN40" s="56">
        <v>0</v>
      </c>
      <c r="AUO40" s="58">
        <v>0.5</v>
      </c>
      <c r="AUP40" s="56">
        <v>2.84</v>
      </c>
      <c r="AUQ40" s="56">
        <v>2.9185360451959395</v>
      </c>
      <c r="AUR40" s="56">
        <v>2.9992438898267446</v>
      </c>
      <c r="AUS40" s="59">
        <v>2.6418716501387425</v>
      </c>
      <c r="AUT40" s="59">
        <v>2.2624406213941302</v>
      </c>
      <c r="AUU40" s="59">
        <v>1.8600040855364137</v>
      </c>
      <c r="AUV40" s="59">
        <v>1.4335798330589089</v>
      </c>
      <c r="AUW40" s="59">
        <v>0.98214892404892085</v>
      </c>
      <c r="AUX40" s="59">
        <v>0.50465440784985638</v>
      </c>
      <c r="AUY40" s="59">
        <v>0</v>
      </c>
      <c r="AUZ40" s="56">
        <v>0</v>
      </c>
      <c r="AVA40" s="56">
        <v>0</v>
      </c>
      <c r="AVB40" s="56">
        <v>0</v>
      </c>
      <c r="AVC40" s="56">
        <v>0</v>
      </c>
      <c r="AVD40" s="56">
        <v>0</v>
      </c>
      <c r="AVE40" s="59">
        <v>0</v>
      </c>
      <c r="AVF40" s="56">
        <v>0</v>
      </c>
      <c r="AVG40" s="56">
        <v>0</v>
      </c>
      <c r="AVH40" s="56">
        <v>0</v>
      </c>
      <c r="AVI40" s="56">
        <v>0</v>
      </c>
      <c r="AVJ40" s="56">
        <v>0</v>
      </c>
      <c r="AVK40" s="56">
        <v>0</v>
      </c>
      <c r="AVL40" s="56">
        <v>0</v>
      </c>
      <c r="AVM40" s="56">
        <v>0</v>
      </c>
      <c r="AVN40" s="56">
        <v>0</v>
      </c>
      <c r="AVO40" s="56">
        <v>0</v>
      </c>
      <c r="AVP40" s="56">
        <v>1.1599999999999999</v>
      </c>
      <c r="AVQ40" s="56">
        <v>1.1794847325162159</v>
      </c>
      <c r="AVR40" s="56">
        <v>1.1992967536541805</v>
      </c>
      <c r="AVS40" s="59">
        <v>1.0452356236635718</v>
      </c>
      <c r="AVT40" s="59">
        <v>0.88566053160434499</v>
      </c>
      <c r="AVU40" s="59">
        <v>0.72042970704794518</v>
      </c>
      <c r="AVV40" s="59">
        <v>0.54939817261692769</v>
      </c>
      <c r="AVW40" s="59">
        <v>0.3724176762494108</v>
      </c>
      <c r="AVX40" s="59">
        <v>0.18933662209282198</v>
      </c>
      <c r="AVY40" s="59">
        <v>0</v>
      </c>
      <c r="AVZ40" s="56">
        <v>0</v>
      </c>
      <c r="AWA40" s="56">
        <v>0</v>
      </c>
      <c r="AWB40" s="56">
        <v>0</v>
      </c>
      <c r="AWC40" s="56">
        <v>0</v>
      </c>
      <c r="AWD40" s="56">
        <v>0</v>
      </c>
      <c r="AWE40" s="59">
        <v>0</v>
      </c>
      <c r="AWF40" s="56">
        <v>0</v>
      </c>
      <c r="AWG40" s="56">
        <v>0</v>
      </c>
      <c r="AWH40" s="56">
        <v>0</v>
      </c>
      <c r="AWI40" s="56">
        <v>0</v>
      </c>
      <c r="AWJ40" s="56">
        <v>0</v>
      </c>
      <c r="AWK40" s="56">
        <v>0</v>
      </c>
      <c r="AWL40" s="56">
        <v>0</v>
      </c>
      <c r="AWM40" s="56">
        <v>0</v>
      </c>
      <c r="AWN40" s="56">
        <v>0</v>
      </c>
      <c r="AWO40" s="56">
        <v>0</v>
      </c>
      <c r="AWP40" s="57">
        <v>0.76</v>
      </c>
      <c r="AWQ40" s="56">
        <v>267.66999999999996</v>
      </c>
      <c r="AWR40" s="56">
        <v>275.07202225971724</v>
      </c>
      <c r="AWS40" s="56">
        <v>282.67873661617062</v>
      </c>
      <c r="AWT40" s="59">
        <v>82.022344526072231</v>
      </c>
      <c r="AWU40" s="56">
        <v>84.290552468599188</v>
      </c>
      <c r="AWV40" s="56">
        <v>86.621484383481089</v>
      </c>
      <c r="AWW40" s="56">
        <v>89.016874810410812</v>
      </c>
      <c r="AWX40" s="56">
        <v>91.478506255238884</v>
      </c>
      <c r="AWY40" s="56">
        <v>94.008210516407345</v>
      </c>
      <c r="AWZ40" s="56">
        <v>96.60787004806437</v>
      </c>
      <c r="AXA40" s="56">
        <v>99.279419360873618</v>
      </c>
      <c r="AXB40" s="56">
        <v>102.02484646156101</v>
      </c>
      <c r="AXC40" s="56">
        <v>104.84619433227014</v>
      </c>
      <c r="AXD40" s="56">
        <v>107.74556245082698</v>
      </c>
      <c r="AXE40" s="56">
        <v>110.72510835304531</v>
      </c>
      <c r="AXF40" s="56">
        <v>113.78704923823548</v>
      </c>
      <c r="AXG40" s="56">
        <v>116.93366361911107</v>
      </c>
      <c r="AXH40" s="56">
        <v>120.16729301732138</v>
      </c>
      <c r="AXI40" s="56">
        <v>123.4903437058714</v>
      </c>
      <c r="AXJ40" s="56">
        <v>126.90528849972577</v>
      </c>
      <c r="AXK40" s="56">
        <v>130.41466859592936</v>
      </c>
      <c r="AXL40" s="56">
        <v>134.02109546461364</v>
      </c>
      <c r="AXM40" s="56">
        <v>137.7272527922961</v>
      </c>
      <c r="AXN40" s="56">
        <v>141.53589847891877</v>
      </c>
      <c r="AXO40" s="56">
        <v>145.4498666901118</v>
      </c>
      <c r="AXP40" s="56">
        <v>149.47206996620969</v>
      </c>
      <c r="AXQ40" s="56">
        <v>109.33</v>
      </c>
      <c r="AXR40" s="56">
        <v>111.16643603965335</v>
      </c>
      <c r="AXS40" s="56">
        <v>113.03371903190651</v>
      </c>
      <c r="AXT40" s="59">
        <v>32.451491892331362</v>
      </c>
      <c r="AXU40" s="56">
        <v>32.996585546878116</v>
      </c>
      <c r="AXV40" s="56">
        <v>33.550835239403419</v>
      </c>
      <c r="AXW40" s="56">
        <v>34.114394765554636</v>
      </c>
      <c r="AXX40" s="56">
        <v>34.687420504312769</v>
      </c>
      <c r="AXY40" s="56">
        <v>35.270071461385214</v>
      </c>
      <c r="AXZ40" s="56">
        <v>35.862509313327379</v>
      </c>
      <c r="AYA40" s="56">
        <v>36.464898452405393</v>
      </c>
      <c r="AYB40" s="56">
        <v>37.077406032212366</v>
      </c>
      <c r="AYC40" s="56">
        <v>37.70020201405098</v>
      </c>
      <c r="AYD40" s="56">
        <v>38.333459214095015</v>
      </c>
      <c r="AYE40" s="56">
        <v>38.977353351343218</v>
      </c>
      <c r="AYF40" s="56">
        <v>39.632063096378523</v>
      </c>
      <c r="AYG40" s="56">
        <v>40.297770120946389</v>
      </c>
      <c r="AYH40" s="56">
        <v>40.974659148365873</v>
      </c>
      <c r="AYI40" s="56">
        <v>41.662918004787457</v>
      </c>
      <c r="AYJ40" s="56">
        <v>42.362737671311876</v>
      </c>
      <c r="AYK40" s="56">
        <v>43.074312336984406</v>
      </c>
      <c r="AYL40" s="56">
        <v>43.797839452679298</v>
      </c>
      <c r="AYM40" s="56">
        <v>44.533519785889325</v>
      </c>
      <c r="AYN40" s="56">
        <v>45.281557476435594</v>
      </c>
      <c r="AYO40" s="56">
        <v>46.042160093113182</v>
      </c>
      <c r="AYP40" s="56">
        <v>46.815538691288268</v>
      </c>
      <c r="AYQ40" s="60">
        <v>0.76</v>
      </c>
      <c r="AYR40" s="56">
        <v>2.84</v>
      </c>
      <c r="AYS40" s="56">
        <v>2.9185360451959395</v>
      </c>
      <c r="AYT40" s="56">
        <v>2.9992438898267446</v>
      </c>
      <c r="AYU40" s="59">
        <v>0.87026360239864464</v>
      </c>
      <c r="AYV40" s="56">
        <v>0.89432946916285616</v>
      </c>
      <c r="AYW40" s="56">
        <v>0.91906084226505147</v>
      </c>
      <c r="AYX40" s="56">
        <v>0.94447612530939884</v>
      </c>
      <c r="AYY40" s="56">
        <v>0.97059423082481588</v>
      </c>
      <c r="AYZ40" s="56">
        <v>0.99743459433853976</v>
      </c>
      <c r="AZA40" s="56">
        <v>1.0250171888388795</v>
      </c>
      <c r="AZB40" s="56">
        <v>1.0533625396379165</v>
      </c>
      <c r="AZC40" s="56">
        <v>1.0824917396452098</v>
      </c>
      <c r="AZD40" s="56">
        <v>1.1124264650638744</v>
      </c>
      <c r="AZE40" s="56">
        <v>1.143188991520711</v>
      </c>
      <c r="AZF40" s="56">
        <v>1.1748022106423908</v>
      </c>
      <c r="AZG40" s="56">
        <v>1.2072896470900316</v>
      </c>
      <c r="AZH40" s="56">
        <v>1.2406754760648389</v>
      </c>
      <c r="AZI40" s="56">
        <v>1.2749845412978396</v>
      </c>
      <c r="AZJ40" s="56">
        <v>1.3102423735370972</v>
      </c>
      <c r="AZK40" s="56">
        <v>1.3464752095461621</v>
      </c>
      <c r="AZL40" s="56">
        <v>1.3837100116278978</v>
      </c>
      <c r="AZM40" s="56">
        <v>1.4219744876882083</v>
      </c>
      <c r="AZN40" s="56">
        <v>1.4612971118546008</v>
      </c>
      <c r="AZO40" s="56">
        <v>1.5017071456649207</v>
      </c>
      <c r="AZP40" s="56">
        <v>1.5432346598420352</v>
      </c>
      <c r="AZQ40" s="56">
        <v>1.5859105566706599</v>
      </c>
      <c r="AZR40" s="56">
        <v>1.1599999999999999</v>
      </c>
      <c r="AZS40" s="56">
        <v>1.1794847325162159</v>
      </c>
      <c r="AZT40" s="56">
        <v>1.1992967536541805</v>
      </c>
      <c r="AZU40" s="59">
        <v>0.34431291132447073</v>
      </c>
      <c r="AZV40" s="56">
        <v>0.3500963983753646</v>
      </c>
      <c r="AZW40" s="56">
        <v>0.3559770317178082</v>
      </c>
      <c r="AZX40" s="56">
        <v>0.36195644313585829</v>
      </c>
      <c r="AZY40" s="56">
        <v>0.36803629182294717</v>
      </c>
      <c r="AZZ40" s="56">
        <v>0.37421826484228349</v>
      </c>
      <c r="BAA40" s="56">
        <v>0.3805040775949855</v>
      </c>
      <c r="BAB40" s="56">
        <v>0.3868954742960784</v>
      </c>
      <c r="BAC40" s="56">
        <v>0.39339422845848665</v>
      </c>
      <c r="BAD40" s="56">
        <v>0.40000214338515627</v>
      </c>
      <c r="BAE40" s="56">
        <v>0.40672105266944319</v>
      </c>
      <c r="BAF40" s="56">
        <v>0.41355282070390692</v>
      </c>
      <c r="BAG40" s="56">
        <v>0.42049934319765025</v>
      </c>
      <c r="BAH40" s="56">
        <v>0.42756254770234914</v>
      </c>
      <c r="BAI40" s="56">
        <v>0.43474439414711818</v>
      </c>
      <c r="BAJ40" s="56">
        <v>0.44204687538236037</v>
      </c>
      <c r="BAK40" s="56">
        <v>0.44947201773275203</v>
      </c>
      <c r="BAL40" s="56">
        <v>0.45702188155951634</v>
      </c>
      <c r="BAM40" s="56">
        <v>0.4646985618321412</v>
      </c>
      <c r="BAN40" s="56">
        <v>0.47250418870970112</v>
      </c>
      <c r="BAO40" s="56">
        <v>0.48044092813194267</v>
      </c>
      <c r="BAP40" s="56">
        <v>0.48851098242029906</v>
      </c>
      <c r="BAQ40" s="56">
        <v>0.49671659088900028</v>
      </c>
      <c r="BAR40" s="57">
        <v>0.76</v>
      </c>
      <c r="BAS40" s="56">
        <v>267.66999999999996</v>
      </c>
      <c r="BAT40" s="56">
        <v>275.07202225971724</v>
      </c>
      <c r="BAU40" s="56">
        <v>282.67873661617062</v>
      </c>
      <c r="BAV40" s="56">
        <v>70.304866736633343</v>
      </c>
      <c r="BAW40" s="56">
        <v>60.207537477570853</v>
      </c>
      <c r="BAX40" s="56">
        <v>49.497991076274907</v>
      </c>
      <c r="BAY40" s="56">
        <v>38.150089204461771</v>
      </c>
      <c r="BAZ40" s="56">
        <v>26.136716072925395</v>
      </c>
      <c r="BBA40" s="56">
        <v>13.429744359486763</v>
      </c>
      <c r="BBB40" s="56">
        <v>0</v>
      </c>
      <c r="BBC40" s="56">
        <v>0</v>
      </c>
      <c r="BBD40" s="56">
        <v>0</v>
      </c>
      <c r="BBE40" s="56">
        <v>0</v>
      </c>
      <c r="BBF40" s="56">
        <v>0</v>
      </c>
      <c r="BBG40" s="56">
        <v>0</v>
      </c>
      <c r="BBH40" s="56">
        <v>0</v>
      </c>
      <c r="BBI40" s="55">
        <v>0</v>
      </c>
      <c r="BBJ40" s="55">
        <v>0</v>
      </c>
      <c r="BBK40" s="55">
        <v>0</v>
      </c>
      <c r="BBL40" s="55">
        <v>0</v>
      </c>
      <c r="BBM40" s="55">
        <v>0</v>
      </c>
      <c r="BBN40" s="55">
        <v>0</v>
      </c>
      <c r="BBO40" s="55">
        <v>0</v>
      </c>
      <c r="BBP40" s="55">
        <v>0</v>
      </c>
      <c r="BBQ40" s="55">
        <v>0</v>
      </c>
      <c r="BBR40" s="55">
        <v>0</v>
      </c>
      <c r="BBS40" s="56">
        <v>109.33</v>
      </c>
      <c r="BBT40" s="56">
        <v>111.16643603965335</v>
      </c>
      <c r="BBU40" s="56">
        <v>113.03371903190651</v>
      </c>
      <c r="BBV40" s="56">
        <v>27.815564479141166</v>
      </c>
      <c r="BBW40" s="56">
        <v>23.568989676341513</v>
      </c>
      <c r="BBX40" s="56">
        <v>19.171905851087669</v>
      </c>
      <c r="BBY40" s="56">
        <v>14.620454899523414</v>
      </c>
      <c r="BBZ40" s="56">
        <v>9.9106915726607898</v>
      </c>
      <c r="BCA40" s="56">
        <v>5.0385816373407444</v>
      </c>
      <c r="BCB40" s="56">
        <v>0</v>
      </c>
      <c r="BCC40" s="56">
        <v>0</v>
      </c>
      <c r="BCD40" s="56">
        <v>0</v>
      </c>
      <c r="BCE40" s="56">
        <v>0</v>
      </c>
      <c r="BCF40" s="56">
        <v>0</v>
      </c>
      <c r="BCG40" s="56">
        <v>0</v>
      </c>
      <c r="BCH40" s="59">
        <v>0</v>
      </c>
      <c r="BCI40" s="55">
        <v>0</v>
      </c>
      <c r="BCJ40" s="55">
        <v>0</v>
      </c>
      <c r="BCK40" s="55">
        <v>0</v>
      </c>
      <c r="BCL40" s="55">
        <v>0</v>
      </c>
      <c r="BCM40" s="55">
        <v>0</v>
      </c>
      <c r="BCN40" s="55">
        <v>0</v>
      </c>
      <c r="BCO40" s="55">
        <v>0</v>
      </c>
      <c r="BCP40" s="55">
        <v>0</v>
      </c>
      <c r="BCQ40" s="55">
        <v>0</v>
      </c>
      <c r="BCR40" s="55">
        <v>0</v>
      </c>
      <c r="BCS40" s="57">
        <v>0.76</v>
      </c>
      <c r="BCT40" s="56">
        <v>2.84</v>
      </c>
      <c r="BCU40" s="56">
        <v>2.9185360451959395</v>
      </c>
      <c r="BCV40" s="56">
        <v>2.9992438898267446</v>
      </c>
      <c r="BCW40" s="56">
        <v>0.74594023062740966</v>
      </c>
      <c r="BCX40" s="56">
        <v>0.63880676368775446</v>
      </c>
      <c r="BCY40" s="56">
        <v>0.52517762415145797</v>
      </c>
      <c r="BCZ40" s="56">
        <v>0.40477548227545662</v>
      </c>
      <c r="BDA40" s="56">
        <v>0.2773126373785188</v>
      </c>
      <c r="BDB40" s="56">
        <v>0.14249065633407709</v>
      </c>
      <c r="BDC40" s="56">
        <v>0</v>
      </c>
      <c r="BDD40" s="56">
        <v>0</v>
      </c>
      <c r="BDE40" s="56">
        <v>0</v>
      </c>
      <c r="BDF40" s="56">
        <v>0</v>
      </c>
      <c r="BDG40" s="56">
        <v>0</v>
      </c>
      <c r="BDH40" s="56">
        <v>0</v>
      </c>
      <c r="BDI40" s="59">
        <v>0</v>
      </c>
      <c r="BDJ40" s="55">
        <v>0</v>
      </c>
      <c r="BDK40" s="55">
        <v>0</v>
      </c>
      <c r="BDL40" s="55">
        <v>0</v>
      </c>
      <c r="BDM40" s="55">
        <v>0</v>
      </c>
      <c r="BDN40" s="55">
        <v>0</v>
      </c>
      <c r="BDO40" s="55">
        <v>0</v>
      </c>
      <c r="BDP40" s="55">
        <v>0</v>
      </c>
      <c r="BDQ40" s="55">
        <v>0</v>
      </c>
      <c r="BDR40" s="55">
        <v>0</v>
      </c>
      <c r="BDS40" s="55">
        <v>0</v>
      </c>
      <c r="BDT40" s="56">
        <v>1.1599999999999999</v>
      </c>
      <c r="BDU40" s="56">
        <v>1.1794847325162159</v>
      </c>
      <c r="BDV40" s="56">
        <v>1.1992967536541805</v>
      </c>
      <c r="BDW40" s="56">
        <v>0.30008262717888395</v>
      </c>
      <c r="BDX40" s="56">
        <v>0.254269308369863</v>
      </c>
      <c r="BDY40" s="56">
        <v>0.20683225322049043</v>
      </c>
      <c r="BDZ40" s="56">
        <v>0.15772983935269164</v>
      </c>
      <c r="BEA40" s="56">
        <v>0.10691950424065241</v>
      </c>
      <c r="BEB40" s="56">
        <v>5.4357725370712213E-2</v>
      </c>
      <c r="BEC40" s="56">
        <v>0</v>
      </c>
      <c r="BED40" s="56">
        <v>0</v>
      </c>
      <c r="BEE40" s="56">
        <v>0</v>
      </c>
      <c r="BEF40" s="56">
        <v>0</v>
      </c>
      <c r="BEG40" s="56">
        <v>0</v>
      </c>
      <c r="BEH40" s="56">
        <v>0</v>
      </c>
      <c r="BEI40" s="59">
        <v>0</v>
      </c>
      <c r="BEJ40" s="55">
        <v>0</v>
      </c>
      <c r="BEK40" s="55">
        <v>0</v>
      </c>
      <c r="BEL40" s="55">
        <v>0</v>
      </c>
      <c r="BEM40" s="55">
        <v>0</v>
      </c>
      <c r="BEN40" s="55">
        <v>0</v>
      </c>
      <c r="BEO40" s="55">
        <v>0</v>
      </c>
      <c r="BEP40" s="55">
        <v>0</v>
      </c>
      <c r="BEQ40" s="55">
        <v>0</v>
      </c>
      <c r="BER40" s="55">
        <v>0</v>
      </c>
      <c r="BES40" s="55">
        <v>0</v>
      </c>
      <c r="BET40" s="57">
        <v>0</v>
      </c>
      <c r="BEU40" s="56">
        <v>267.66999999999996</v>
      </c>
      <c r="BEV40" s="56">
        <v>275.07202225971724</v>
      </c>
      <c r="BEW40" s="56">
        <v>282.67873661617062</v>
      </c>
      <c r="BEX40" s="56">
        <v>70.304866736633343</v>
      </c>
      <c r="BEY40" s="56">
        <v>60.207537477570853</v>
      </c>
      <c r="BEZ40" s="56">
        <v>49.497991076274907</v>
      </c>
      <c r="BFA40" s="56">
        <v>38.150089204461771</v>
      </c>
      <c r="BFB40" s="56">
        <v>26.136716072925395</v>
      </c>
      <c r="BFC40" s="56">
        <v>13.429744359486763</v>
      </c>
      <c r="BFD40" s="56">
        <v>0</v>
      </c>
      <c r="BFE40" s="56">
        <v>0</v>
      </c>
      <c r="BFF40" s="56">
        <v>0</v>
      </c>
      <c r="BFG40" s="56">
        <v>0</v>
      </c>
      <c r="BFH40" s="56">
        <v>0</v>
      </c>
      <c r="BFI40" s="56">
        <v>0</v>
      </c>
      <c r="BFJ40" s="56">
        <v>0</v>
      </c>
      <c r="BFK40" s="56">
        <v>0</v>
      </c>
      <c r="BFL40" s="56">
        <v>0</v>
      </c>
      <c r="BFM40" s="56">
        <v>0</v>
      </c>
      <c r="BFN40" s="56">
        <v>0</v>
      </c>
      <c r="BFO40" s="56">
        <v>0</v>
      </c>
      <c r="BFP40" s="56">
        <v>0</v>
      </c>
      <c r="BFQ40" s="56">
        <v>0</v>
      </c>
      <c r="BFR40" s="56">
        <v>0</v>
      </c>
      <c r="BFS40" s="56">
        <v>0</v>
      </c>
      <c r="BFT40" s="56">
        <v>0</v>
      </c>
      <c r="BFU40" s="56">
        <v>109.33</v>
      </c>
      <c r="BFV40" s="56">
        <v>111.16643603965335</v>
      </c>
      <c r="BFW40" s="56">
        <v>113.03371903190651</v>
      </c>
      <c r="BFX40" s="56">
        <v>27.815564479141166</v>
      </c>
      <c r="BFY40" s="56">
        <v>23.568989676341513</v>
      </c>
      <c r="BFZ40" s="56">
        <v>19.171905851087669</v>
      </c>
      <c r="BGA40" s="56">
        <v>14.620454899523414</v>
      </c>
      <c r="BGB40" s="56">
        <v>9.9106915726607898</v>
      </c>
      <c r="BGC40" s="56">
        <v>5.0385816373407444</v>
      </c>
      <c r="BGD40" s="56">
        <v>0</v>
      </c>
      <c r="BGE40" s="56">
        <v>0</v>
      </c>
      <c r="BGF40" s="56">
        <v>0</v>
      </c>
      <c r="BGG40" s="56">
        <v>0</v>
      </c>
      <c r="BGH40" s="56">
        <v>0</v>
      </c>
      <c r="BGI40" s="56">
        <v>0</v>
      </c>
      <c r="BGJ40" s="56">
        <v>0</v>
      </c>
      <c r="BGK40" s="56">
        <v>0</v>
      </c>
      <c r="BGL40" s="56">
        <v>0</v>
      </c>
      <c r="BGM40" s="56">
        <v>0</v>
      </c>
      <c r="BGN40" s="56">
        <v>0</v>
      </c>
      <c r="BGO40" s="56">
        <v>0</v>
      </c>
      <c r="BGP40" s="56">
        <v>0</v>
      </c>
      <c r="BGQ40" s="56">
        <v>0</v>
      </c>
      <c r="BGR40" s="56">
        <v>0</v>
      </c>
      <c r="BGS40" s="56">
        <v>0</v>
      </c>
      <c r="BGT40" s="56">
        <v>0</v>
      </c>
      <c r="BGU40" s="57">
        <v>0.25</v>
      </c>
      <c r="BGV40" s="56">
        <v>2.84</v>
      </c>
      <c r="BGW40" s="56">
        <v>2.9185360451959395</v>
      </c>
      <c r="BGX40" s="56">
        <v>2.9992438898267446</v>
      </c>
      <c r="BGY40" s="56">
        <v>0.74594023062740966</v>
      </c>
      <c r="BGZ40" s="56">
        <v>0.63880676368775446</v>
      </c>
      <c r="BHA40" s="56">
        <v>0.3938832181135935</v>
      </c>
      <c r="BHB40" s="56">
        <v>0.30358161170659248</v>
      </c>
      <c r="BHC40" s="56">
        <v>0.20798447803388909</v>
      </c>
      <c r="BHD40" s="56">
        <v>0.10686799225055782</v>
      </c>
      <c r="BHE40" s="56">
        <v>0</v>
      </c>
      <c r="BHF40" s="56">
        <v>0</v>
      </c>
      <c r="BHG40" s="56">
        <v>0</v>
      </c>
      <c r="BHH40" s="56">
        <v>0</v>
      </c>
      <c r="BHI40" s="56">
        <v>0</v>
      </c>
      <c r="BHJ40" s="56">
        <v>0</v>
      </c>
      <c r="BHK40" s="59">
        <v>0</v>
      </c>
      <c r="BHL40" s="56">
        <v>0</v>
      </c>
      <c r="BHM40" s="56">
        <v>0</v>
      </c>
      <c r="BHN40" s="56">
        <v>0</v>
      </c>
      <c r="BHO40" s="56">
        <v>0</v>
      </c>
      <c r="BHP40" s="56">
        <v>0</v>
      </c>
      <c r="BHQ40" s="56">
        <v>0</v>
      </c>
      <c r="BHR40" s="56">
        <v>0</v>
      </c>
      <c r="BHS40" s="56">
        <v>0</v>
      </c>
      <c r="BHT40" s="56">
        <v>0</v>
      </c>
      <c r="BHU40" s="56">
        <v>0</v>
      </c>
      <c r="BHV40" s="56">
        <v>1.1599999999999999</v>
      </c>
      <c r="BHW40" s="56">
        <v>1.1794847325162159</v>
      </c>
      <c r="BHX40" s="56">
        <v>1.1992967536541805</v>
      </c>
      <c r="BHY40" s="56">
        <v>0.30008262717888395</v>
      </c>
      <c r="BHZ40" s="56">
        <v>0.254269308369863</v>
      </c>
      <c r="BIA40" s="59">
        <v>0.1551241899153678</v>
      </c>
      <c r="BIB40" s="56">
        <v>0.11829737951451873</v>
      </c>
      <c r="BIC40" s="56">
        <v>8.0189628180489303E-2</v>
      </c>
      <c r="BID40" s="56">
        <v>4.0768294028034162E-2</v>
      </c>
      <c r="BIE40" s="56">
        <v>0</v>
      </c>
      <c r="BIF40" s="56">
        <v>0</v>
      </c>
      <c r="BIG40" s="56">
        <v>0</v>
      </c>
      <c r="BIH40" s="56">
        <v>0</v>
      </c>
      <c r="BII40" s="56">
        <v>0</v>
      </c>
      <c r="BIJ40" s="56">
        <v>0</v>
      </c>
      <c r="BIK40" s="59">
        <v>0</v>
      </c>
      <c r="BIL40" s="56">
        <v>0</v>
      </c>
      <c r="BIM40" s="56">
        <v>0</v>
      </c>
      <c r="BIN40" s="56">
        <v>0</v>
      </c>
      <c r="BIO40" s="56">
        <v>0</v>
      </c>
      <c r="BIP40" s="56">
        <v>0</v>
      </c>
      <c r="BIQ40" s="56">
        <v>0</v>
      </c>
      <c r="BIR40" s="56">
        <v>0</v>
      </c>
      <c r="BIS40" s="56">
        <v>0</v>
      </c>
      <c r="BIT40" s="56">
        <v>0</v>
      </c>
      <c r="BIU40" s="56">
        <v>0</v>
      </c>
      <c r="BIV40" s="61">
        <v>0.9</v>
      </c>
      <c r="BIW40" s="61">
        <v>0.9</v>
      </c>
      <c r="BIX40" s="61">
        <f t="shared" si="15"/>
        <v>0.71400000000000008</v>
      </c>
      <c r="BIY40" s="61">
        <f t="shared" si="15"/>
        <v>0.71400000000000008</v>
      </c>
      <c r="BIZ40" s="61">
        <v>0.1</v>
      </c>
      <c r="BJA40" s="61">
        <v>0.1</v>
      </c>
      <c r="BJB40" s="61">
        <v>0.8</v>
      </c>
      <c r="BJC40" s="61">
        <v>0.8</v>
      </c>
      <c r="BJD40" s="61">
        <v>0.8</v>
      </c>
      <c r="BJE40" s="61">
        <v>0.8</v>
      </c>
      <c r="BJF40" s="61">
        <v>1</v>
      </c>
      <c r="BJG40" s="61">
        <v>1</v>
      </c>
      <c r="BJH40" s="61">
        <f t="shared" si="16"/>
        <v>10.8</v>
      </c>
      <c r="BJI40" s="61">
        <f t="shared" si="16"/>
        <v>10</v>
      </c>
      <c r="BJJ40" s="62">
        <v>0.3</v>
      </c>
      <c r="BJK40" s="62">
        <v>0.3</v>
      </c>
      <c r="BJL40" s="46">
        <f t="shared" si="17"/>
        <v>1.69</v>
      </c>
      <c r="BJM40" s="46">
        <f t="shared" si="17"/>
        <v>1.5649999999999999</v>
      </c>
      <c r="BJN40" s="46">
        <f t="shared" si="17"/>
        <v>1.423</v>
      </c>
      <c r="BJO40" s="46">
        <v>1.5</v>
      </c>
      <c r="BJP40" s="61">
        <f t="shared" si="1"/>
        <v>0.65</v>
      </c>
      <c r="BJQ40" s="61">
        <f t="shared" si="1"/>
        <v>0.65</v>
      </c>
      <c r="BJR40" s="61">
        <v>0.69</v>
      </c>
      <c r="BJS40" s="61">
        <v>0.69</v>
      </c>
      <c r="BJT40" s="61">
        <v>48.83</v>
      </c>
      <c r="BJU40" s="61">
        <v>48.83</v>
      </c>
      <c r="BJV40" s="61">
        <f t="shared" si="18"/>
        <v>73.245000000000005</v>
      </c>
      <c r="BJW40" s="61">
        <f t="shared" si="18"/>
        <v>73.245000000000005</v>
      </c>
      <c r="BJX40" s="61">
        <v>4</v>
      </c>
      <c r="BJY40" s="61">
        <v>4</v>
      </c>
      <c r="BJZ40" s="63">
        <v>7810267.4711999996</v>
      </c>
      <c r="BKA40" s="63">
        <v>8026248.992013569</v>
      </c>
      <c r="BKB40" s="63">
        <v>8248203.1658130903</v>
      </c>
      <c r="BKC40" s="63">
        <v>8476295.1575791407</v>
      </c>
      <c r="BKD40" s="63">
        <v>8710694.6996882111</v>
      </c>
      <c r="BKE40" s="63">
        <v>8951576.2182173468</v>
      </c>
      <c r="BKF40" s="63">
        <v>9199118.962741578</v>
      </c>
      <c r="BKG40" s="63">
        <v>9453507.139720697</v>
      </c>
      <c r="BKH40" s="63">
        <v>9714930.0495746545</v>
      </c>
      <c r="BKI40" s="63">
        <v>9983582.227549579</v>
      </c>
      <c r="BKJ40" s="63">
        <v>10259663.588479232</v>
      </c>
      <c r="BKK40" s="63">
        <v>10543379.575549632</v>
      </c>
      <c r="BKL40" s="63">
        <v>10834941.313177558</v>
      </c>
      <c r="BKM40" s="63">
        <v>11134565.764116663</v>
      </c>
      <c r="BKN40" s="63">
        <v>11442475.890908152</v>
      </c>
      <c r="BKO40" s="63">
        <v>11758900.821796114</v>
      </c>
      <c r="BKP40" s="63">
        <v>12084076.021231025</v>
      </c>
      <c r="BKQ40" s="63">
        <v>12418243.465088269</v>
      </c>
      <c r="BKR40" s="63">
        <v>12761651.820732055</v>
      </c>
      <c r="BKS40" s="63">
        <v>13114556.632058764</v>
      </c>
      <c r="BKT40" s="63">
        <v>13477220.509657383</v>
      </c>
      <c r="BKU40" s="63">
        <v>13849913.326228542</v>
      </c>
      <c r="BKV40" s="63">
        <v>14232912.417407602</v>
      </c>
      <c r="BKW40" s="63">
        <v>14626502.788141184</v>
      </c>
      <c r="BKX40" s="63">
        <v>15030977.324770756</v>
      </c>
      <c r="BKY40" s="63">
        <v>15446637.012981087</v>
      </c>
      <c r="BKZ40" s="64">
        <v>2953804.86</v>
      </c>
      <c r="BLA40" s="64">
        <v>3003420.4613812049</v>
      </c>
      <c r="BLB40" s="64">
        <v>3053869.4651085692</v>
      </c>
      <c r="BLC40" s="64">
        <v>3105165.8699939833</v>
      </c>
      <c r="BLD40" s="64">
        <v>3157323.9099899456</v>
      </c>
      <c r="BLE40" s="64">
        <v>3210358.0581392623</v>
      </c>
      <c r="BLF40" s="64">
        <v>3264283.0305910911</v>
      </c>
      <c r="BLG40" s="64">
        <v>3319113.7906844448</v>
      </c>
      <c r="BLH40" s="64">
        <v>3374865.5531002809</v>
      </c>
      <c r="BLI40" s="64">
        <v>3431553.7880833424</v>
      </c>
      <c r="BLJ40" s="64">
        <v>3489194.2257349044</v>
      </c>
      <c r="BLK40" s="64">
        <v>3547802.8603776363</v>
      </c>
      <c r="BLL40" s="64">
        <v>3607395.9549937779</v>
      </c>
      <c r="BLM40" s="64">
        <v>3667990.0457378579</v>
      </c>
      <c r="BLN40" s="64">
        <v>3729601.9465252245</v>
      </c>
      <c r="BLO40" s="64">
        <v>3792248.7536976398</v>
      </c>
      <c r="BLP40" s="64">
        <v>3855947.8507672534</v>
      </c>
      <c r="BLQ40" s="64">
        <v>3920716.9132402516</v>
      </c>
      <c r="BLR40" s="64">
        <v>3986573.9135215366</v>
      </c>
      <c r="BLS40" s="64">
        <v>4053537.1259017875</v>
      </c>
      <c r="BLT40" s="64">
        <v>4121625.1316282935</v>
      </c>
      <c r="BLU40" s="64">
        <v>4190856.8240609579</v>
      </c>
      <c r="BLV40" s="64">
        <v>4261251.4139149114</v>
      </c>
      <c r="BLW40" s="64">
        <v>4332828.4345911872</v>
      </c>
      <c r="BLX40" s="64">
        <v>4405607.7475969316</v>
      </c>
      <c r="BLY40" s="64">
        <v>4479609.5480566677</v>
      </c>
      <c r="BLZ40" s="65">
        <v>1827289.2133314002</v>
      </c>
      <c r="BMA40" s="65">
        <v>1877820.2232765574</v>
      </c>
      <c r="BMB40" s="65">
        <v>1929748.5943769435</v>
      </c>
      <c r="BMC40" s="65">
        <v>1983112.9686110239</v>
      </c>
      <c r="BMD40" s="65">
        <v>2037953.0565446471</v>
      </c>
      <c r="BME40" s="65">
        <v>2094309.6668812642</v>
      </c>
      <c r="BMF40" s="65">
        <v>2152224.7368293204</v>
      </c>
      <c r="BMG40" s="65">
        <v>2211741.3633094076</v>
      </c>
      <c r="BMH40" s="65">
        <v>2272903.8350244057</v>
      </c>
      <c r="BMI40" s="65">
        <v>2335757.6654164838</v>
      </c>
      <c r="BMJ40" s="65">
        <v>2400349.6265354664</v>
      </c>
      <c r="BMK40" s="65">
        <v>2466727.7838437925</v>
      </c>
      <c r="BML40" s="65">
        <v>2534941.531983946</v>
      </c>
      <c r="BMM40" s="65">
        <v>2605041.6315349862</v>
      </c>
      <c r="BMN40" s="65">
        <v>2677080.2467855266</v>
      </c>
      <c r="BMO40" s="65">
        <v>2751110.9845512677</v>
      </c>
      <c r="BMP40" s="65">
        <v>2827188.9340659739</v>
      </c>
      <c r="BMQ40" s="65">
        <v>2905370.7079755743</v>
      </c>
      <c r="BMR40" s="65">
        <v>2985714.4844659008</v>
      </c>
      <c r="BMS40" s="65">
        <v>3068280.0505554029</v>
      </c>
      <c r="BMT40" s="65">
        <v>3153128.8465850572</v>
      </c>
      <c r="BMU40" s="65">
        <v>3240324.0119385878</v>
      </c>
      <c r="BMV40" s="65">
        <v>3329930.4320270014</v>
      </c>
      <c r="BMW40" s="65">
        <v>3422014.7865724261</v>
      </c>
      <c r="BMX40" s="65">
        <v>3516645.5992271532</v>
      </c>
      <c r="BMY40" s="65">
        <v>3613893.2885648315</v>
      </c>
      <c r="BMZ40" s="65">
        <v>746357.56600859994</v>
      </c>
      <c r="BNA40" s="65">
        <v>758894.2707802651</v>
      </c>
      <c r="BNB40" s="65">
        <v>771641.55687874975</v>
      </c>
      <c r="BNC40" s="65">
        <v>784602.96147717966</v>
      </c>
      <c r="BND40" s="65">
        <v>797782.08116322616</v>
      </c>
      <c r="BNE40" s="65">
        <v>811182.57293710171</v>
      </c>
      <c r="BNF40" s="65">
        <v>824808.15522632166</v>
      </c>
      <c r="BNG40" s="65">
        <v>838662.60891751014</v>
      </c>
      <c r="BNH40" s="65">
        <v>852749.7784055355</v>
      </c>
      <c r="BNI40" s="65">
        <v>867073.57266027201</v>
      </c>
      <c r="BNJ40" s="65">
        <v>881637.96631127654</v>
      </c>
      <c r="BNK40" s="65">
        <v>896447.00075068662</v>
      </c>
      <c r="BNL40" s="65">
        <v>911504.78525464458</v>
      </c>
      <c r="BNM40" s="65">
        <v>926815.49812355614</v>
      </c>
      <c r="BNN40" s="65">
        <v>942383.38784150546</v>
      </c>
      <c r="BNO40" s="65">
        <v>958212.77425514092</v>
      </c>
      <c r="BNP40" s="65">
        <v>974308.04977236735</v>
      </c>
      <c r="BNQ40" s="65">
        <v>990673.68058116955</v>
      </c>
      <c r="BNR40" s="65">
        <v>1007314.2078889101</v>
      </c>
      <c r="BNS40" s="65">
        <v>1024234.2491824442</v>
      </c>
      <c r="BNT40" s="65">
        <v>1041438.4995093986</v>
      </c>
      <c r="BNU40" s="65">
        <v>1058931.7327809762</v>
      </c>
      <c r="BNV40" s="65">
        <v>1076718.8030966402</v>
      </c>
      <c r="BNW40" s="65">
        <v>1094804.6460910526</v>
      </c>
      <c r="BNX40" s="65">
        <v>1113194.2803036342</v>
      </c>
      <c r="BNY40" s="65">
        <v>1131892.8085711324</v>
      </c>
      <c r="BNZ40" s="66">
        <v>1193.3799279999998</v>
      </c>
      <c r="BOA40" s="66">
        <v>1226.3811040427236</v>
      </c>
      <c r="BOB40" s="66">
        <v>1260.2948793295352</v>
      </c>
      <c r="BOC40" s="66">
        <v>1295.146490457435</v>
      </c>
      <c r="BOD40" s="66">
        <v>1330.9618719045927</v>
      </c>
      <c r="BOE40" s="66">
        <v>1367.7676753292303</v>
      </c>
      <c r="BOF40" s="66">
        <v>1405.5912894021885</v>
      </c>
      <c r="BOG40" s="66">
        <v>1444.4608601879311</v>
      </c>
      <c r="BOH40" s="66">
        <v>1484.4053120891583</v>
      </c>
      <c r="BOI40" s="66">
        <v>1525.4543693706112</v>
      </c>
      <c r="BOJ40" s="66">
        <v>1567.6385782780878</v>
      </c>
      <c r="BOK40" s="66">
        <v>1610.9893297691253</v>
      </c>
      <c r="BOL40" s="66">
        <v>1655.5388828722675</v>
      </c>
      <c r="BOM40" s="66">
        <v>1701.3203886922997</v>
      </c>
      <c r="BON40" s="66">
        <v>1748.3679150793112</v>
      </c>
      <c r="BOO40" s="66">
        <v>1796.7164719799446</v>
      </c>
      <c r="BOP40" s="66">
        <v>1846.4020374897002</v>
      </c>
      <c r="BOQ40" s="66">
        <v>1897.4615846256743</v>
      </c>
      <c r="BOR40" s="66">
        <v>1949.9331088396605</v>
      </c>
      <c r="BOS40" s="66">
        <v>2003.8556562920865</v>
      </c>
      <c r="BOT40" s="66">
        <v>2059.2693529078238</v>
      </c>
      <c r="BOU40" s="66">
        <v>2116.2154342354934</v>
      </c>
      <c r="BOV40" s="66">
        <v>2174.7362761324875</v>
      </c>
      <c r="BOW40" s="66">
        <v>2234.8754262985403</v>
      </c>
      <c r="BOX40" s="66">
        <v>2296.6776366813137</v>
      </c>
      <c r="BOY40" s="66">
        <v>2360.1888967781119</v>
      </c>
      <c r="BOZ40" s="65">
        <v>487.43687199999999</v>
      </c>
      <c r="BPA40" s="65">
        <v>495.6244384391905</v>
      </c>
      <c r="BPB40" s="65">
        <v>503.94953293185205</v>
      </c>
      <c r="BPC40" s="65">
        <v>512.4144655618943</v>
      </c>
      <c r="BPD40" s="65">
        <v>521.02158521612989</v>
      </c>
      <c r="BPE40" s="65">
        <v>529.77328023605321</v>
      </c>
      <c r="BPF40" s="65">
        <v>538.67197908056869</v>
      </c>
      <c r="BPG40" s="65">
        <v>547.72015099984935</v>
      </c>
      <c r="BPH40" s="65">
        <v>556.92030672051612</v>
      </c>
      <c r="BPI40" s="65">
        <v>566.27499914232499</v>
      </c>
      <c r="BPJ40" s="65">
        <v>575.7868240465566</v>
      </c>
      <c r="BPK40" s="65">
        <v>585.45842081630542</v>
      </c>
      <c r="BPL40" s="65">
        <v>595.29247316886722</v>
      </c>
      <c r="BPM40" s="65">
        <v>605.29170990042928</v>
      </c>
      <c r="BPN40" s="65">
        <v>615.45890564326805</v>
      </c>
      <c r="BPO40" s="65">
        <v>625.7968816356663</v>
      </c>
      <c r="BPP40" s="65">
        <v>636.30850650476361</v>
      </c>
      <c r="BPQ40" s="65">
        <v>646.9966970625552</v>
      </c>
      <c r="BPR40" s="65">
        <v>657.8644191152614</v>
      </c>
      <c r="BPS40" s="65">
        <v>668.91468828629309</v>
      </c>
      <c r="BPT40" s="65">
        <v>680.15057085303999</v>
      </c>
      <c r="BPU40" s="65">
        <v>691.57518459771495</v>
      </c>
      <c r="BPV40" s="65">
        <v>703.19169967249013</v>
      </c>
      <c r="BPW40" s="65">
        <v>715.00333947916408</v>
      </c>
      <c r="BPX40" s="65">
        <v>727.013381563606</v>
      </c>
      <c r="BPY40" s="65">
        <v>739.22515852522372</v>
      </c>
      <c r="BPZ40" s="66">
        <v>10009.868241507727</v>
      </c>
      <c r="BQA40" s="66">
        <v>10296.963180201721</v>
      </c>
      <c r="BQB40" s="66">
        <v>10592.292343546342</v>
      </c>
      <c r="BQC40" s="66">
        <v>10896.091898908049</v>
      </c>
      <c r="BQD40" s="66">
        <v>11208.604787214555</v>
      </c>
      <c r="BQE40" s="66">
        <v>11530.080917228621</v>
      </c>
      <c r="BQF40" s="66">
        <v>11860.777365393849</v>
      </c>
      <c r="BQG40" s="66">
        <v>12200.958581412329</v>
      </c>
      <c r="BQH40" s="66">
        <v>12550.89659971845</v>
      </c>
      <c r="BQI40" s="66">
        <v>12910.871257018047</v>
      </c>
      <c r="BQJ40" s="66">
        <v>13281.170416066854</v>
      </c>
      <c r="BQK40" s="66">
        <v>13662.090195867158</v>
      </c>
      <c r="BQL40" s="66">
        <v>14053.935208466801</v>
      </c>
      <c r="BQM40" s="66">
        <v>14457.018802549799</v>
      </c>
      <c r="BQN40" s="66">
        <v>14871.663314013496</v>
      </c>
      <c r="BQO40" s="66">
        <v>15298.200323732553</v>
      </c>
      <c r="BQP40" s="66">
        <v>15736.970922715873</v>
      </c>
      <c r="BQQ40" s="66">
        <v>16188.325984868596</v>
      </c>
      <c r="BQR40" s="66">
        <v>16652.626447577211</v>
      </c>
      <c r="BQS40" s="66">
        <v>17130.243600342157</v>
      </c>
      <c r="BQT40" s="66">
        <v>17621.559381688814</v>
      </c>
      <c r="BQU40" s="66">
        <v>18126.966684594183</v>
      </c>
      <c r="BQV40" s="66">
        <v>18646.86967067363</v>
      </c>
      <c r="BQW40" s="66">
        <v>19181.684093378815</v>
      </c>
      <c r="BQX40" s="66">
        <v>19731.837630465408</v>
      </c>
      <c r="BQY40" s="66">
        <v>20297.770225996264</v>
      </c>
      <c r="BQZ40" s="65">
        <v>4088.5377324468191</v>
      </c>
      <c r="BRA40" s="65">
        <v>4161.3708634234736</v>
      </c>
      <c r="BRB40" s="65">
        <v>4235.5014423668572</v>
      </c>
      <c r="BRC40" s="65">
        <v>4310.9525819896044</v>
      </c>
      <c r="BRD40" s="65">
        <v>4387.7478067337561</v>
      </c>
      <c r="BRE40" s="65">
        <v>4465.9110601053017</v>
      </c>
      <c r="BRF40" s="65">
        <v>4545.4667121393804</v>
      </c>
      <c r="BRG40" s="65">
        <v>4626.439566998456</v>
      </c>
      <c r="BRH40" s="65">
        <v>4708.854870705858</v>
      </c>
      <c r="BRI40" s="65">
        <v>4792.7383190170785</v>
      </c>
      <c r="BRJ40" s="65">
        <v>4878.1160654312953</v>
      </c>
      <c r="BRK40" s="65">
        <v>4965.0147293456066</v>
      </c>
      <c r="BRL40" s="65">
        <v>5053.4614043545316</v>
      </c>
      <c r="BRM40" s="65">
        <v>5143.4836666973461</v>
      </c>
      <c r="BRN40" s="65">
        <v>5235.1095838559131</v>
      </c>
      <c r="BRO40" s="65">
        <v>5328.3677233056696</v>
      </c>
      <c r="BRP40" s="65">
        <v>5423.2871614224969</v>
      </c>
      <c r="BRQ40" s="65">
        <v>5519.8974925482671</v>
      </c>
      <c r="BRR40" s="65">
        <v>5618.2288382178785</v>
      </c>
      <c r="BRS40" s="65">
        <v>5718.3118565506593</v>
      </c>
      <c r="BRT40" s="65">
        <v>5820.1777518090757</v>
      </c>
      <c r="BRU40" s="65">
        <v>5923.858284127713</v>
      </c>
      <c r="BRV40" s="65">
        <v>6029.3857794155711</v>
      </c>
      <c r="BRW40" s="65">
        <v>6136.7931394347597</v>
      </c>
      <c r="BRX40" s="65">
        <v>6246.1138520587338</v>
      </c>
      <c r="BRY40" s="65">
        <v>6357.3820017132648</v>
      </c>
      <c r="BRZ40" s="64">
        <v>7810267.4711999996</v>
      </c>
      <c r="BSA40" s="64">
        <v>8026248.992013569</v>
      </c>
      <c r="BSB40" s="64">
        <v>8248203.1658130903</v>
      </c>
      <c r="BSC40" s="64">
        <v>8476295.1575791407</v>
      </c>
      <c r="BSD40" s="64">
        <v>8710694.6996882111</v>
      </c>
      <c r="BSE40" s="64">
        <v>8951576.2182173468</v>
      </c>
      <c r="BSF40" s="64">
        <v>9199118.962741578</v>
      </c>
      <c r="BSG40" s="64">
        <v>9453507.139720697</v>
      </c>
      <c r="BSH40" s="64">
        <v>9714930.0495746545</v>
      </c>
      <c r="BSI40" s="64">
        <v>0</v>
      </c>
      <c r="BSJ40" s="64">
        <v>0</v>
      </c>
      <c r="BSK40" s="64">
        <v>0</v>
      </c>
      <c r="BSL40" s="64">
        <v>0</v>
      </c>
      <c r="BSM40" s="64">
        <v>0</v>
      </c>
      <c r="BSN40" s="64">
        <v>0</v>
      </c>
      <c r="BSO40" s="64">
        <v>0</v>
      </c>
      <c r="BSP40" s="64">
        <v>0</v>
      </c>
      <c r="BSQ40" s="64">
        <v>0</v>
      </c>
      <c r="BSR40" s="64">
        <v>0</v>
      </c>
      <c r="BSS40" s="64">
        <v>0</v>
      </c>
      <c r="BST40" s="64">
        <v>0</v>
      </c>
      <c r="BSU40" s="64">
        <v>0</v>
      </c>
      <c r="BSV40" s="64">
        <v>0</v>
      </c>
      <c r="BSW40" s="64">
        <v>0</v>
      </c>
      <c r="BSX40" s="64">
        <v>0</v>
      </c>
      <c r="BSY40" s="64">
        <v>0</v>
      </c>
      <c r="BSZ40" s="64">
        <v>2953804.86</v>
      </c>
      <c r="BTA40" s="64">
        <v>3003420.4613812049</v>
      </c>
      <c r="BTB40" s="64">
        <v>3053869.4651085692</v>
      </c>
      <c r="BTC40" s="63">
        <v>2519620.3059379756</v>
      </c>
      <c r="BTD40" s="63">
        <v>2240196.4885166753</v>
      </c>
      <c r="BTE40" s="63">
        <v>1950674.7058027138</v>
      </c>
      <c r="BTF40" s="63">
        <v>1650794.5611846377</v>
      </c>
      <c r="BTG40" s="63">
        <v>1340289.7592859094</v>
      </c>
      <c r="BTH40" s="63">
        <v>1018887.9812693234</v>
      </c>
      <c r="BTI40" s="63">
        <v>0</v>
      </c>
      <c r="BTJ40" s="63">
        <v>0</v>
      </c>
      <c r="BTK40" s="63">
        <v>0</v>
      </c>
      <c r="BTL40" s="63">
        <v>0</v>
      </c>
      <c r="BTM40" s="63">
        <v>0</v>
      </c>
      <c r="BTN40" s="63">
        <v>0</v>
      </c>
      <c r="BTO40" s="63">
        <v>0</v>
      </c>
      <c r="BTP40" s="63">
        <v>0</v>
      </c>
      <c r="BTQ40" s="63">
        <v>0</v>
      </c>
      <c r="BTR40" s="63">
        <v>0</v>
      </c>
      <c r="BTS40" s="63">
        <v>0</v>
      </c>
      <c r="BTT40" s="63">
        <v>0</v>
      </c>
      <c r="BTU40" s="63">
        <v>0</v>
      </c>
      <c r="BTV40" s="63">
        <v>0</v>
      </c>
      <c r="BTW40" s="63">
        <v>0</v>
      </c>
      <c r="BTX40" s="63">
        <v>0</v>
      </c>
      <c r="BTY40" s="63">
        <v>0</v>
      </c>
      <c r="BTZ40" s="63">
        <v>1827289.2133314002</v>
      </c>
      <c r="BUA40" s="63">
        <v>1877820.2232765576</v>
      </c>
      <c r="BUB40" s="63">
        <v>1929748.5943769438</v>
      </c>
      <c r="BUC40" s="77">
        <v>1699811.115952306</v>
      </c>
      <c r="BUD40" s="77">
        <v>1455680.7546747481</v>
      </c>
      <c r="BUE40" s="77">
        <v>1196748.3810750081</v>
      </c>
      <c r="BUF40" s="77">
        <v>922382.03006970894</v>
      </c>
      <c r="BUG40" s="77">
        <v>631926.10380268784</v>
      </c>
      <c r="BUH40" s="77">
        <v>324700.54786062945</v>
      </c>
      <c r="BUI40" s="77">
        <v>0</v>
      </c>
      <c r="BUJ40" s="63">
        <v>0</v>
      </c>
      <c r="BUK40" s="63">
        <v>0</v>
      </c>
      <c r="BUL40" s="63">
        <v>0</v>
      </c>
      <c r="BUM40" s="63">
        <v>0</v>
      </c>
      <c r="BUN40" s="63">
        <v>0</v>
      </c>
      <c r="BUO40" s="63">
        <v>0</v>
      </c>
      <c r="BUP40" s="63">
        <v>0</v>
      </c>
      <c r="BUQ40" s="63">
        <v>0</v>
      </c>
      <c r="BUR40" s="63">
        <v>0</v>
      </c>
      <c r="BUS40" s="63">
        <v>0</v>
      </c>
      <c r="BUT40" s="63">
        <v>0</v>
      </c>
      <c r="BUU40" s="63">
        <v>0</v>
      </c>
      <c r="BUV40" s="63">
        <v>0</v>
      </c>
      <c r="BUW40" s="63">
        <v>0</v>
      </c>
      <c r="BUX40" s="63">
        <v>0</v>
      </c>
      <c r="BUY40" s="63">
        <v>0</v>
      </c>
      <c r="BUZ40" s="63">
        <v>746357.56600859994</v>
      </c>
      <c r="BVA40" s="63">
        <v>758894.2707802651</v>
      </c>
      <c r="BVB40" s="63">
        <v>771641.55687874975</v>
      </c>
      <c r="BVC40" s="77">
        <v>672516.824123297</v>
      </c>
      <c r="BVD40" s="77">
        <v>569844.34368801874</v>
      </c>
      <c r="BVE40" s="77">
        <v>463532.89882120094</v>
      </c>
      <c r="BVF40" s="77">
        <v>353489.20938270929</v>
      </c>
      <c r="BVG40" s="77">
        <v>239617.88826214572</v>
      </c>
      <c r="BVH40" s="77">
        <v>121821.3969150765</v>
      </c>
      <c r="BVI40" s="77">
        <v>0</v>
      </c>
      <c r="BVJ40" s="63">
        <v>0</v>
      </c>
      <c r="BVK40" s="63">
        <v>0</v>
      </c>
      <c r="BVL40" s="63">
        <v>0</v>
      </c>
      <c r="BVM40" s="63">
        <v>0</v>
      </c>
      <c r="BVN40" s="63">
        <v>0</v>
      </c>
      <c r="BVO40" s="63">
        <v>0</v>
      </c>
      <c r="BVP40" s="63">
        <v>0</v>
      </c>
      <c r="BVQ40" s="63">
        <v>0</v>
      </c>
      <c r="BVR40" s="63">
        <v>0</v>
      </c>
      <c r="BVS40" s="63">
        <v>0</v>
      </c>
      <c r="BVT40" s="63">
        <v>0</v>
      </c>
      <c r="BVU40" s="63">
        <v>0</v>
      </c>
      <c r="BVV40" s="63">
        <v>0</v>
      </c>
      <c r="BVW40" s="63">
        <v>0</v>
      </c>
      <c r="BVX40" s="63">
        <v>0</v>
      </c>
      <c r="BVY40" s="63">
        <v>0</v>
      </c>
      <c r="BVZ40" s="66">
        <v>1193.3799279999998</v>
      </c>
      <c r="BWA40" s="66">
        <v>1226.3811040427236</v>
      </c>
      <c r="BWB40" s="66">
        <v>1260.2948793295352</v>
      </c>
      <c r="BWC40" s="66">
        <v>1110.12556324923</v>
      </c>
      <c r="BWD40" s="66">
        <v>950.68705136042331</v>
      </c>
      <c r="BWE40" s="66">
        <v>781.58152875956011</v>
      </c>
      <c r="BWF40" s="66">
        <v>602.39626688665214</v>
      </c>
      <c r="BWG40" s="66">
        <v>412.70310291083746</v>
      </c>
      <c r="BWH40" s="66">
        <v>212.0579017270226</v>
      </c>
      <c r="BWI40" s="66">
        <v>0</v>
      </c>
      <c r="BWJ40" s="66">
        <v>0</v>
      </c>
      <c r="BWK40" s="66">
        <v>0</v>
      </c>
      <c r="BWL40" s="66">
        <v>0</v>
      </c>
      <c r="BWM40" s="66">
        <v>0</v>
      </c>
      <c r="BWN40" s="66">
        <v>0</v>
      </c>
      <c r="BWO40" s="66">
        <v>0</v>
      </c>
      <c r="BWP40" s="66">
        <v>0</v>
      </c>
      <c r="BWQ40" s="66">
        <v>0</v>
      </c>
      <c r="BWR40" s="66">
        <v>0</v>
      </c>
      <c r="BWS40" s="66">
        <v>0</v>
      </c>
      <c r="BWT40" s="66">
        <v>0</v>
      </c>
      <c r="BWU40" s="66">
        <v>0</v>
      </c>
      <c r="BWV40" s="66">
        <v>0</v>
      </c>
      <c r="BWW40" s="66">
        <v>0</v>
      </c>
      <c r="BWX40" s="66">
        <v>0</v>
      </c>
      <c r="BWY40" s="66">
        <v>0</v>
      </c>
      <c r="BWZ40" s="66">
        <v>487.43687199999999</v>
      </c>
      <c r="BXA40" s="66">
        <v>495.6244384391905</v>
      </c>
      <c r="BXB40" s="66">
        <v>503.94953293185205</v>
      </c>
      <c r="BXC40" s="66">
        <v>439.21239905305225</v>
      </c>
      <c r="BXD40" s="66">
        <v>372.15827515437849</v>
      </c>
      <c r="BXE40" s="66">
        <v>302.72758870631617</v>
      </c>
      <c r="BXF40" s="66">
        <v>230.85941960595801</v>
      </c>
      <c r="BXG40" s="66">
        <v>156.49147171424266</v>
      </c>
      <c r="BXH40" s="66">
        <v>79.560043817216595</v>
      </c>
      <c r="BXI40" s="66">
        <v>0</v>
      </c>
      <c r="BXJ40" s="66">
        <v>0</v>
      </c>
      <c r="BXK40" s="66">
        <v>0</v>
      </c>
      <c r="BXL40" s="66">
        <v>0</v>
      </c>
      <c r="BXM40" s="66">
        <v>0</v>
      </c>
      <c r="BXN40" s="66">
        <v>0</v>
      </c>
      <c r="BXO40" s="66">
        <v>0</v>
      </c>
      <c r="BXP40" s="66">
        <v>0</v>
      </c>
      <c r="BXQ40" s="66">
        <v>0</v>
      </c>
      <c r="BXR40" s="66">
        <v>0</v>
      </c>
      <c r="BXS40" s="66">
        <v>0</v>
      </c>
      <c r="BXT40" s="66">
        <v>0</v>
      </c>
      <c r="BXU40" s="66">
        <v>0</v>
      </c>
      <c r="BXV40" s="66">
        <v>0</v>
      </c>
      <c r="BXW40" s="66">
        <v>0</v>
      </c>
      <c r="BXX40" s="66">
        <v>0</v>
      </c>
      <c r="BXY40" s="66">
        <v>0</v>
      </c>
      <c r="BXZ40" s="66">
        <v>10009.868241507727</v>
      </c>
      <c r="BYA40" s="66">
        <v>10296.963180201721</v>
      </c>
      <c r="BYB40" s="66">
        <v>10592.292343546342</v>
      </c>
      <c r="BYC40" s="66">
        <v>9339.507341921184</v>
      </c>
      <c r="BYD40" s="66">
        <v>8006.146276581826</v>
      </c>
      <c r="BYE40" s="66">
        <v>6588.6176669877823</v>
      </c>
      <c r="BYF40" s="66">
        <v>5083.1902994545053</v>
      </c>
      <c r="BYG40" s="66">
        <v>3485.9881661178083</v>
      </c>
      <c r="BYH40" s="66">
        <v>1792.9852285312072</v>
      </c>
      <c r="BYI40" s="66">
        <v>0</v>
      </c>
      <c r="BYJ40" s="66">
        <v>0</v>
      </c>
      <c r="BYK40" s="66">
        <v>0</v>
      </c>
      <c r="BYL40" s="66">
        <v>0</v>
      </c>
      <c r="BYM40" s="66">
        <v>0</v>
      </c>
      <c r="BYN40" s="66">
        <v>0</v>
      </c>
      <c r="BYO40" s="66">
        <v>0</v>
      </c>
      <c r="BYP40" s="66">
        <v>0</v>
      </c>
      <c r="BYQ40" s="66">
        <v>0</v>
      </c>
      <c r="BYR40" s="66">
        <v>0</v>
      </c>
      <c r="BYS40" s="66">
        <v>0</v>
      </c>
      <c r="BYT40" s="66">
        <v>0</v>
      </c>
      <c r="BYU40" s="66">
        <v>0</v>
      </c>
      <c r="BYV40" s="66">
        <v>0</v>
      </c>
      <c r="BYW40" s="66">
        <v>0</v>
      </c>
      <c r="BYX40" s="66">
        <v>0</v>
      </c>
      <c r="BYY40" s="66">
        <v>0</v>
      </c>
      <c r="BYZ40" s="65">
        <v>4088.5377324468191</v>
      </c>
      <c r="BZA40" s="65">
        <v>4161.3708634234736</v>
      </c>
      <c r="BZB40" s="65">
        <v>4235.5014423668572</v>
      </c>
      <c r="BZC40" s="65">
        <v>3695.102213133946</v>
      </c>
      <c r="BZD40" s="65">
        <v>3134.1055762383971</v>
      </c>
      <c r="BZE40" s="65">
        <v>2551.9491772030301</v>
      </c>
      <c r="BZF40" s="65">
        <v>1948.0571623454489</v>
      </c>
      <c r="BZG40" s="65">
        <v>1321.839876285273</v>
      </c>
      <c r="BZH40" s="65">
        <v>672.6935529579797</v>
      </c>
      <c r="BZI40" s="65">
        <v>0</v>
      </c>
      <c r="BZJ40" s="65">
        <v>0</v>
      </c>
      <c r="BZK40" s="65">
        <v>0</v>
      </c>
      <c r="BZL40" s="65">
        <v>0</v>
      </c>
      <c r="BZM40" s="65">
        <v>0</v>
      </c>
      <c r="BZN40" s="65">
        <v>0</v>
      </c>
      <c r="BZO40" s="65">
        <v>0</v>
      </c>
      <c r="BZP40" s="65">
        <v>0</v>
      </c>
      <c r="BZQ40" s="65">
        <v>0</v>
      </c>
      <c r="BZR40" s="65">
        <v>0</v>
      </c>
      <c r="BZS40" s="65">
        <v>0</v>
      </c>
      <c r="BZT40" s="65">
        <v>0</v>
      </c>
      <c r="BZU40" s="65">
        <v>0</v>
      </c>
      <c r="BZV40" s="65">
        <v>0</v>
      </c>
      <c r="BZW40" s="65">
        <v>0</v>
      </c>
      <c r="BZX40" s="65">
        <v>0</v>
      </c>
      <c r="BZY40" s="65">
        <v>0</v>
      </c>
      <c r="BZZ40" s="64">
        <v>7810267.4711999996</v>
      </c>
      <c r="CAA40" s="64">
        <v>8026248.992013569</v>
      </c>
      <c r="CAB40" s="64">
        <v>8248203.1658130903</v>
      </c>
      <c r="CAC40" s="66">
        <v>2034310.8378189942</v>
      </c>
      <c r="CAD40" s="66">
        <v>2090566.7279251709</v>
      </c>
      <c r="CAE40" s="66">
        <v>2148378.2923721634</v>
      </c>
      <c r="CAF40" s="66">
        <v>2207788.551057979</v>
      </c>
      <c r="CAG40" s="66">
        <v>2268841.7135329675</v>
      </c>
      <c r="CAH40" s="66">
        <v>2331583.2118979171</v>
      </c>
      <c r="CAI40" s="66">
        <v>2396059.7346118991</v>
      </c>
      <c r="CAJ40" s="66">
        <v>2462319.2612350155</v>
      </c>
      <c r="CAK40" s="66">
        <v>2530411.0981319118</v>
      </c>
      <c r="CAL40" s="66">
        <v>2600385.9151626136</v>
      </c>
      <c r="CAM40" s="66">
        <v>2672295.7833879995</v>
      </c>
      <c r="CAN40" s="66">
        <v>2746194.2138179564</v>
      </c>
      <c r="CAO40" s="66">
        <v>2822136.1972310673</v>
      </c>
      <c r="CAP40" s="66">
        <v>2900178.2450954462</v>
      </c>
      <c r="CAQ40" s="66">
        <v>2980378.4316211841</v>
      </c>
      <c r="CAR40" s="66">
        <v>3062796.4369756929</v>
      </c>
      <c r="CAS40" s="66">
        <v>3147493.5916941031</v>
      </c>
      <c r="CAT40" s="66">
        <v>3234532.9223177717</v>
      </c>
      <c r="CAU40" s="66">
        <v>3323979.1982948501</v>
      </c>
      <c r="CAV40" s="66">
        <v>3415898.9801778244</v>
      </c>
      <c r="CAW40" s="66">
        <v>3510360.6691538841</v>
      </c>
      <c r="CAX40" s="66">
        <v>3607434.5579449814</v>
      </c>
      <c r="CAY40" s="66">
        <v>3707192.8831154606</v>
      </c>
      <c r="CAZ40" s="64">
        <v>2953804.86</v>
      </c>
      <c r="CBA40" s="64">
        <v>3003420.4613812049</v>
      </c>
      <c r="CBB40" s="64">
        <v>3053869.4651085692</v>
      </c>
      <c r="CBC40" s="64">
        <v>745239.80879855598</v>
      </c>
      <c r="CBD40" s="64">
        <v>757757.73839758686</v>
      </c>
      <c r="CBE40" s="64">
        <v>770485.93395342294</v>
      </c>
      <c r="CBF40" s="64">
        <v>783427.92734186188</v>
      </c>
      <c r="CBG40" s="64">
        <v>796587.30976426683</v>
      </c>
      <c r="CBH40" s="64">
        <v>809967.73274406756</v>
      </c>
      <c r="CBI40" s="64">
        <v>823572.9091400021</v>
      </c>
      <c r="CBJ40" s="64">
        <v>837406.61417637707</v>
      </c>
      <c r="CBK40" s="64">
        <v>851472.68649063283</v>
      </c>
      <c r="CBL40" s="64">
        <v>865775.02919850673</v>
      </c>
      <c r="CBM40" s="64">
        <v>880317.61097708589</v>
      </c>
      <c r="CBN40" s="64">
        <v>895104.46716605383</v>
      </c>
      <c r="CBO40" s="64">
        <v>910139.70088743372</v>
      </c>
      <c r="CBP40" s="64">
        <v>925427.48418414092</v>
      </c>
      <c r="CBQ40" s="64">
        <v>940972.0591776605</v>
      </c>
      <c r="CBR40" s="64">
        <v>956777.73924516875</v>
      </c>
      <c r="CBS40" s="64">
        <v>972848.91021642904</v>
      </c>
      <c r="CBT40" s="64">
        <v>989190.03159079049</v>
      </c>
      <c r="CBU40" s="64">
        <v>1005805.63777463</v>
      </c>
      <c r="CBV40" s="64">
        <v>1022700.3393395789</v>
      </c>
      <c r="CBW40" s="64">
        <v>1039878.8243018849</v>
      </c>
      <c r="CBX40" s="64">
        <v>1057345.8594232637</v>
      </c>
      <c r="CBY40" s="64">
        <v>1075106.2915336005</v>
      </c>
      <c r="CBZ40" s="67">
        <v>1827289.2133314002</v>
      </c>
      <c r="CCA40" s="67">
        <v>1877820.2232765574</v>
      </c>
      <c r="CCB40" s="67">
        <v>1929748.5943769435</v>
      </c>
      <c r="CCC40" s="67"/>
      <c r="CCD40" s="67"/>
      <c r="CCE40" s="67"/>
      <c r="CCF40" s="67"/>
      <c r="CCG40" s="67"/>
      <c r="CCH40" s="67"/>
      <c r="CCI40" s="67"/>
      <c r="CCJ40" s="67"/>
      <c r="CCK40" s="67"/>
      <c r="CCL40" s="67"/>
      <c r="CCM40" s="67"/>
      <c r="CCN40" s="67"/>
      <c r="CCO40" s="67"/>
      <c r="CCP40" s="67"/>
      <c r="CCQ40" s="67"/>
      <c r="CCR40" s="67"/>
      <c r="CCS40" s="67"/>
      <c r="CCT40" s="67"/>
      <c r="CCU40" s="67"/>
      <c r="CCV40" s="67"/>
      <c r="CCW40" s="67"/>
      <c r="CCX40" s="67"/>
      <c r="CCY40" s="67"/>
      <c r="CCZ40" s="67">
        <v>746357.56600859994</v>
      </c>
      <c r="CDA40" s="67">
        <v>758894.2707802651</v>
      </c>
      <c r="CDB40" s="67">
        <v>771641.55687874975</v>
      </c>
      <c r="CDC40" s="67"/>
      <c r="CDD40" s="67"/>
      <c r="CDE40" s="67"/>
      <c r="CDF40" s="67"/>
      <c r="CDG40" s="67"/>
      <c r="CDH40" s="67"/>
      <c r="CDI40" s="67"/>
      <c r="CDJ40" s="67"/>
      <c r="CDK40" s="67"/>
      <c r="CDL40" s="67"/>
      <c r="CDM40" s="67"/>
      <c r="CDN40" s="67"/>
      <c r="CDO40" s="67"/>
      <c r="CDP40" s="67"/>
      <c r="CDQ40" s="67"/>
      <c r="CDR40" s="67"/>
      <c r="CDS40" s="67"/>
      <c r="CDT40" s="67"/>
      <c r="CDU40" s="67"/>
      <c r="CDV40" s="67"/>
      <c r="CDW40" s="67"/>
      <c r="CDX40" s="67"/>
      <c r="CDY40" s="67"/>
      <c r="CDZ40" s="65">
        <v>1193.3799279999998</v>
      </c>
      <c r="CEA40" s="65">
        <v>1226.3811040427236</v>
      </c>
      <c r="CEB40" s="65">
        <v>1260.2948793295352</v>
      </c>
      <c r="CEC40" s="65">
        <v>365.68842083504046</v>
      </c>
      <c r="CED40" s="65">
        <v>375.80099912600264</v>
      </c>
      <c r="CEE40" s="65">
        <v>386.19322597531209</v>
      </c>
      <c r="CEF40" s="65">
        <v>396.87283465473558</v>
      </c>
      <c r="CEG40" s="65">
        <v>407.84777228835702</v>
      </c>
      <c r="CEH40" s="65">
        <v>419.12620576635049</v>
      </c>
      <c r="CEI40" s="65">
        <v>430.71652782229017</v>
      </c>
      <c r="CEJ40" s="65">
        <v>442.62736327851894</v>
      </c>
      <c r="CEK40" s="65">
        <v>454.86757546422365</v>
      </c>
      <c r="CEL40" s="65">
        <v>467.44627281099321</v>
      </c>
      <c r="CEM40" s="65">
        <v>480.37281563076698</v>
      </c>
      <c r="CEN40" s="65">
        <v>493.65682308121723</v>
      </c>
      <c r="CEO40" s="65">
        <v>507.30818032374913</v>
      </c>
      <c r="CEP40" s="65">
        <v>521.33704587944487</v>
      </c>
      <c r="CEQ40" s="65">
        <v>535.75385918842562</v>
      </c>
      <c r="CER40" s="65">
        <v>550.56934837825702</v>
      </c>
      <c r="CES40" s="65">
        <v>565.79453824717734</v>
      </c>
      <c r="CET40" s="65">
        <v>581.44075846809142</v>
      </c>
      <c r="CEU40" s="65">
        <v>597.51965201943347</v>
      </c>
      <c r="CEV40" s="65">
        <v>614.04318384917292</v>
      </c>
      <c r="CEW40" s="65">
        <v>631.02364977841137</v>
      </c>
      <c r="CEX40" s="65">
        <v>648.4736856511945</v>
      </c>
      <c r="CEY40" s="65">
        <v>666.40627673734923</v>
      </c>
      <c r="CEZ40" s="64">
        <v>487.43687199999999</v>
      </c>
      <c r="CFA40" s="64">
        <v>495.6244384391905</v>
      </c>
      <c r="CFB40" s="64">
        <v>503.94953293185205</v>
      </c>
      <c r="CFC40" s="64">
        <v>144.68173145277015</v>
      </c>
      <c r="CFD40" s="64">
        <v>147.11197700220137</v>
      </c>
      <c r="CFE40" s="64">
        <v>149.58304383135621</v>
      </c>
      <c r="CFF40" s="64">
        <v>152.09561762274879</v>
      </c>
      <c r="CFG40" s="64">
        <v>154.65039557642802</v>
      </c>
      <c r="CFH40" s="64">
        <v>157.24808660343984</v>
      </c>
      <c r="CFI40" s="64">
        <v>159.88941152253878</v>
      </c>
      <c r="CFJ40" s="64">
        <v>162.5751032602042</v>
      </c>
      <c r="CFK40" s="64">
        <v>165.30590705401562</v>
      </c>
      <c r="CFL40" s="64">
        <v>168.08258065944489</v>
      </c>
      <c r="CFM40" s="64">
        <v>170.90589456012123</v>
      </c>
      <c r="CFN40" s="64">
        <v>173.7766321816286</v>
      </c>
      <c r="CFO40" s="64">
        <v>176.69559010889401</v>
      </c>
      <c r="CFP40" s="64">
        <v>179.6635783072274</v>
      </c>
      <c r="CFQ40" s="64">
        <v>182.68142034707441</v>
      </c>
      <c r="CFR40" s="64">
        <v>185.74995363254442</v>
      </c>
      <c r="CFS40" s="64">
        <v>188.87002963377688</v>
      </c>
      <c r="CFT40" s="64">
        <v>192.04251412321128</v>
      </c>
      <c r="CFU40" s="64">
        <v>195.2682874158254</v>
      </c>
      <c r="CFV40" s="64">
        <v>198.54824461340897</v>
      </c>
      <c r="CFW40" s="64">
        <v>201.88329585294045</v>
      </c>
      <c r="CFX40" s="64">
        <v>205.27436655913579</v>
      </c>
      <c r="CFY40" s="64">
        <v>208.7223977012396</v>
      </c>
      <c r="CFZ40" s="66">
        <v>10009.868241507727</v>
      </c>
      <c r="CGA40" s="66">
        <v>10296.963180201721</v>
      </c>
      <c r="CGB40" s="66">
        <v>10592.292343546342</v>
      </c>
      <c r="CGC40" s="66">
        <v>3076.5435949858015</v>
      </c>
      <c r="CGD40" s="66">
        <v>3164.782528154698</v>
      </c>
      <c r="CGE40" s="66">
        <v>3255.552258982199</v>
      </c>
      <c r="CGF40" s="66">
        <v>3348.9253737582635</v>
      </c>
      <c r="CGG40" s="66">
        <v>3444.9765406340698</v>
      </c>
      <c r="CGH40" s="66">
        <v>3543.7825693322679</v>
      </c>
      <c r="CGI40" s="66">
        <v>3645.4224725698009</v>
      </c>
      <c r="CGJ40" s="66">
        <v>3749.9775292424051</v>
      </c>
      <c r="CGK40" s="66">
        <v>3857.531349421316</v>
      </c>
      <c r="CGL40" s="66">
        <v>3968.1699412141556</v>
      </c>
      <c r="CGM40" s="66">
        <v>4081.9817795434719</v>
      </c>
      <c r="CGN40" s="66">
        <v>4199.0578768979285</v>
      </c>
      <c r="CGO40" s="66">
        <v>4319.4918561127206</v>
      </c>
      <c r="CGP40" s="66">
        <v>4443.380025237424</v>
      </c>
      <c r="CGQ40" s="66">
        <v>4570.8214545511337</v>
      </c>
      <c r="CGR40" s="66">
        <v>4701.9180557865066</v>
      </c>
      <c r="CGS40" s="66">
        <v>4836.7746636260208</v>
      </c>
      <c r="CGT40" s="66">
        <v>4975.4991195356652</v>
      </c>
      <c r="CGU40" s="66">
        <v>5118.2023580030636</v>
      </c>
      <c r="CGV40" s="66">
        <v>5264.998495249024</v>
      </c>
      <c r="CGW40" s="66">
        <v>5416.0049204834313</v>
      </c>
      <c r="CGX40" s="66">
        <v>5571.3423897784696</v>
      </c>
      <c r="CGY40" s="66">
        <v>5731.1351226342404</v>
      </c>
      <c r="CGZ40" s="65">
        <v>4088.5377324468191</v>
      </c>
      <c r="CHA40" s="65">
        <v>4161.3708634234736</v>
      </c>
      <c r="CHB40" s="65">
        <v>4235.5014423668572</v>
      </c>
      <c r="CHC40" s="65">
        <v>1217.2101407970645</v>
      </c>
      <c r="CHD40" s="65">
        <v>1238.8934983718841</v>
      </c>
      <c r="CHE40" s="65">
        <v>1260.9631228532619</v>
      </c>
      <c r="CHF40" s="65">
        <v>1283.4258951922955</v>
      </c>
      <c r="CHG40" s="65">
        <v>1306.2888189172113</v>
      </c>
      <c r="CHH40" s="65">
        <v>1329.5590223169481</v>
      </c>
      <c r="CHI40" s="65">
        <v>1353.2437606636461</v>
      </c>
      <c r="CHJ40" s="65">
        <v>1377.3504184747192</v>
      </c>
      <c r="CHK40" s="65">
        <v>1401.8865118152303</v>
      </c>
      <c r="CHL40" s="65">
        <v>1426.8596906412797</v>
      </c>
      <c r="CHM40" s="65">
        <v>1452.277741185133</v>
      </c>
      <c r="CHN40" s="65">
        <v>1478.1485883828459</v>
      </c>
      <c r="CHO40" s="65">
        <v>1504.48029834513</v>
      </c>
      <c r="CHP40" s="65">
        <v>1531.281080872234</v>
      </c>
      <c r="CHQ40" s="65">
        <v>1558.559292013628</v>
      </c>
      <c r="CHR40" s="65">
        <v>1586.3234366732831</v>
      </c>
      <c r="CHS40" s="65">
        <v>1614.5821712613629</v>
      </c>
      <c r="CHT40" s="65">
        <v>1643.3443063931506</v>
      </c>
      <c r="CHU40" s="65">
        <v>1672.6188096360597</v>
      </c>
      <c r="CHV40" s="65">
        <v>1702.4148083055727</v>
      </c>
      <c r="CHW40" s="65">
        <v>1732.7415923109909</v>
      </c>
      <c r="CHX40" s="65">
        <v>1763.6086170518777</v>
      </c>
      <c r="CHY40" s="65">
        <v>1795.0255063660982</v>
      </c>
      <c r="CHZ40" s="65">
        <v>7810267.4711999996</v>
      </c>
      <c r="CIA40" s="65">
        <v>8026248.992013569</v>
      </c>
      <c r="CIB40" s="65">
        <v>8248203.1658130903</v>
      </c>
      <c r="CIC40" s="65">
        <v>1176994.1275952754</v>
      </c>
      <c r="CID40" s="65">
        <v>1077637.3728471415</v>
      </c>
      <c r="CIE40" s="65">
        <v>971885.4179778836</v>
      </c>
      <c r="CIF40" s="65">
        <v>859460.54309042764</v>
      </c>
      <c r="CIG40" s="65">
        <v>740074.55893813481</v>
      </c>
      <c r="CIH40" s="65">
        <v>613428.44027314242</v>
      </c>
      <c r="CII40" s="65">
        <v>0</v>
      </c>
      <c r="CIJ40" s="65">
        <v>0</v>
      </c>
      <c r="CIK40" s="65">
        <v>0</v>
      </c>
      <c r="CIL40" s="65">
        <v>0</v>
      </c>
      <c r="CIM40" s="65">
        <v>0</v>
      </c>
      <c r="CIN40" s="65">
        <v>0</v>
      </c>
      <c r="CIO40" s="65">
        <v>0</v>
      </c>
      <c r="CIP40" s="65">
        <v>0</v>
      </c>
      <c r="CIQ40" s="65">
        <v>0</v>
      </c>
      <c r="CIR40" s="65">
        <v>0</v>
      </c>
      <c r="CIS40" s="65">
        <v>0</v>
      </c>
      <c r="CIT40" s="65">
        <v>0</v>
      </c>
      <c r="CIU40" s="65">
        <v>0</v>
      </c>
      <c r="CIV40" s="65">
        <v>0</v>
      </c>
      <c r="CIW40" s="65">
        <v>0</v>
      </c>
      <c r="CIX40" s="65">
        <v>0</v>
      </c>
      <c r="CIY40" s="65">
        <v>0</v>
      </c>
      <c r="CIZ40" s="64">
        <v>2953804.86</v>
      </c>
      <c r="CJA40" s="64">
        <v>3003420.4613812049</v>
      </c>
      <c r="CJB40" s="64">
        <v>3053869.4651085692</v>
      </c>
      <c r="CJC40" s="64">
        <v>604708.87342511408</v>
      </c>
      <c r="CJD40" s="64">
        <v>537647.1572440021</v>
      </c>
      <c r="CJE40" s="64">
        <v>468161.92939265119</v>
      </c>
      <c r="CJF40" s="64">
        <v>396190.69468431309</v>
      </c>
      <c r="CJG40" s="64">
        <v>321669.54222861823</v>
      </c>
      <c r="CJH40" s="64">
        <v>244533.11550463759</v>
      </c>
      <c r="CJI40" s="65">
        <v>0</v>
      </c>
      <c r="CJJ40" s="65">
        <v>0</v>
      </c>
      <c r="CJK40" s="65">
        <v>0</v>
      </c>
      <c r="CJL40" s="65">
        <v>0</v>
      </c>
      <c r="CJM40" s="65">
        <v>0</v>
      </c>
      <c r="CJN40" s="65">
        <v>0</v>
      </c>
      <c r="CJO40" s="65">
        <v>0</v>
      </c>
      <c r="CJP40" s="65">
        <v>0</v>
      </c>
      <c r="CJQ40" s="65">
        <v>0</v>
      </c>
      <c r="CJR40" s="65">
        <v>0</v>
      </c>
      <c r="CJS40" s="65">
        <v>0</v>
      </c>
      <c r="CJT40" s="65">
        <v>0</v>
      </c>
      <c r="CJU40" s="65">
        <v>0</v>
      </c>
      <c r="CJV40" s="65">
        <v>0</v>
      </c>
      <c r="CJW40" s="65">
        <v>0</v>
      </c>
      <c r="CJX40" s="65">
        <v>0</v>
      </c>
      <c r="CJY40" s="65">
        <v>0</v>
      </c>
      <c r="CJZ40" s="67">
        <v>1827289.2133314002</v>
      </c>
      <c r="CKA40" s="67">
        <v>1877820.2232765574</v>
      </c>
      <c r="CKB40" s="67">
        <v>1929748.5943769435</v>
      </c>
      <c r="CKC40" s="67"/>
      <c r="CKD40" s="67"/>
      <c r="CKE40" s="67"/>
      <c r="CKF40" s="67"/>
      <c r="CKG40" s="67"/>
      <c r="CKH40" s="67"/>
      <c r="CKI40" s="67"/>
      <c r="CKJ40" s="67"/>
      <c r="CKK40" s="67"/>
      <c r="CKL40" s="67"/>
      <c r="CKM40" s="67"/>
      <c r="CKN40" s="67"/>
      <c r="CKO40" s="67"/>
      <c r="CKP40" s="67"/>
      <c r="CKQ40" s="67"/>
      <c r="CKR40" s="67"/>
      <c r="CKS40" s="67"/>
      <c r="CKT40" s="67"/>
      <c r="CKU40" s="67"/>
      <c r="CKV40" s="67"/>
      <c r="CKW40" s="67"/>
      <c r="CKX40" s="67"/>
      <c r="CKY40" s="67"/>
      <c r="CKZ40" s="67">
        <v>746357.56600859994</v>
      </c>
      <c r="CLA40" s="67">
        <v>758894.2707802651</v>
      </c>
      <c r="CLB40" s="67">
        <v>771641.55687874975</v>
      </c>
      <c r="CLC40" s="67"/>
      <c r="CLD40" s="67"/>
      <c r="CLE40" s="67"/>
      <c r="CLF40" s="67"/>
      <c r="CLG40" s="67"/>
      <c r="CLH40" s="67"/>
      <c r="CLI40" s="67"/>
      <c r="CLJ40" s="67"/>
      <c r="CLK40" s="67"/>
      <c r="CLL40" s="67"/>
      <c r="CLM40" s="67"/>
      <c r="CLN40" s="67"/>
      <c r="CLO40" s="67"/>
      <c r="CLP40" s="67"/>
      <c r="CLQ40" s="67"/>
      <c r="CLR40" s="67"/>
      <c r="CLS40" s="67"/>
      <c r="CLT40" s="67"/>
      <c r="CLU40" s="67"/>
      <c r="CLV40" s="67"/>
      <c r="CLW40" s="67"/>
      <c r="CLX40" s="67"/>
      <c r="CLY40" s="67"/>
      <c r="CLZ40" s="66">
        <v>1193.3799279999998</v>
      </c>
      <c r="CMA40" s="66">
        <v>1226.3811040427236</v>
      </c>
      <c r="CMB40" s="66">
        <v>1260.2948793295352</v>
      </c>
      <c r="CMC40" s="66">
        <v>313.44721785860611</v>
      </c>
      <c r="CMD40" s="66">
        <v>268.42928509000188</v>
      </c>
      <c r="CME40" s="66">
        <v>220.68184341446405</v>
      </c>
      <c r="CMF40" s="66">
        <v>170.08835770917236</v>
      </c>
      <c r="CMG40" s="66">
        <v>116.52793493953058</v>
      </c>
      <c r="CMH40" s="66">
        <v>59.875172252335787</v>
      </c>
      <c r="CMI40" s="66">
        <v>0</v>
      </c>
      <c r="CMJ40" s="66">
        <v>0</v>
      </c>
      <c r="CMK40" s="66">
        <v>0</v>
      </c>
      <c r="CML40" s="66">
        <v>0</v>
      </c>
      <c r="CMM40" s="66">
        <v>0</v>
      </c>
      <c r="CMN40" s="66">
        <v>0</v>
      </c>
      <c r="CMO40" s="66">
        <v>0</v>
      </c>
      <c r="CMP40" s="66">
        <v>0</v>
      </c>
      <c r="CMQ40" s="66">
        <v>0</v>
      </c>
      <c r="CMR40" s="66">
        <v>0</v>
      </c>
      <c r="CMS40" s="66">
        <v>0</v>
      </c>
      <c r="CMT40" s="66">
        <v>0</v>
      </c>
      <c r="CMU40" s="66">
        <v>0</v>
      </c>
      <c r="CMV40" s="66">
        <v>0</v>
      </c>
      <c r="CMW40" s="66">
        <v>0</v>
      </c>
      <c r="CMX40" s="66">
        <v>0</v>
      </c>
      <c r="CMY40" s="66">
        <v>0</v>
      </c>
      <c r="CMZ40" s="66">
        <v>487.43687199999999</v>
      </c>
      <c r="CNA40" s="66">
        <v>495.6244384391905</v>
      </c>
      <c r="CNB40" s="66">
        <v>503.94953293185205</v>
      </c>
      <c r="CNC40" s="66">
        <v>124.01291267380297</v>
      </c>
      <c r="CND40" s="66">
        <v>105.079983573001</v>
      </c>
      <c r="CNE40" s="66">
        <v>85.476025046489255</v>
      </c>
      <c r="CNF40" s="66">
        <v>65.183836124035196</v>
      </c>
      <c r="CNG40" s="66">
        <v>44.185827307550866</v>
      </c>
      <c r="CNH40" s="66">
        <v>22.464012371919974</v>
      </c>
      <c r="CNI40" s="66">
        <v>0</v>
      </c>
      <c r="CNJ40" s="66">
        <v>0</v>
      </c>
      <c r="CNK40" s="66">
        <v>0</v>
      </c>
      <c r="CNL40" s="66">
        <v>0</v>
      </c>
      <c r="CNM40" s="66">
        <v>0</v>
      </c>
      <c r="CNN40" s="66">
        <v>0</v>
      </c>
      <c r="CNO40" s="66">
        <v>0</v>
      </c>
      <c r="CNP40" s="66">
        <v>0</v>
      </c>
      <c r="CNQ40" s="66">
        <v>0</v>
      </c>
      <c r="CNR40" s="66">
        <v>0</v>
      </c>
      <c r="CNS40" s="66">
        <v>0</v>
      </c>
      <c r="CNT40" s="66">
        <v>0</v>
      </c>
      <c r="CNU40" s="66">
        <v>0</v>
      </c>
      <c r="CNV40" s="66">
        <v>0</v>
      </c>
      <c r="CNW40" s="66">
        <v>0</v>
      </c>
      <c r="CNX40" s="66">
        <v>0</v>
      </c>
      <c r="CNY40" s="66">
        <v>0</v>
      </c>
      <c r="CNZ40" s="66">
        <v>10009.868241507727</v>
      </c>
      <c r="COA40" s="66">
        <v>10296.963180201721</v>
      </c>
      <c r="COB40" s="66">
        <v>10592.292343546342</v>
      </c>
      <c r="COC40" s="66">
        <v>2637.0373671306875</v>
      </c>
      <c r="COD40" s="66">
        <v>2260.5589486819276</v>
      </c>
      <c r="COE40" s="66">
        <v>1860.3155765612562</v>
      </c>
      <c r="COF40" s="66">
        <v>1435.2537316106839</v>
      </c>
      <c r="COG40" s="66">
        <v>984.27901160973443</v>
      </c>
      <c r="COH40" s="66">
        <v>506.25465276175254</v>
      </c>
      <c r="COI40" s="66">
        <v>0</v>
      </c>
      <c r="COJ40" s="66">
        <v>0</v>
      </c>
      <c r="COK40" s="66">
        <v>0</v>
      </c>
      <c r="COL40" s="66">
        <v>0</v>
      </c>
      <c r="COM40" s="66">
        <v>0</v>
      </c>
      <c r="CON40" s="66">
        <v>0</v>
      </c>
      <c r="COO40" s="66">
        <v>0</v>
      </c>
      <c r="COP40" s="66">
        <v>0</v>
      </c>
      <c r="COQ40" s="66">
        <v>0</v>
      </c>
      <c r="COR40" s="66">
        <v>0</v>
      </c>
      <c r="COS40" s="66">
        <v>0</v>
      </c>
      <c r="COT40" s="66">
        <v>0</v>
      </c>
      <c r="COU40" s="66">
        <v>0</v>
      </c>
      <c r="COV40" s="66">
        <v>0</v>
      </c>
      <c r="COW40" s="66">
        <v>0</v>
      </c>
      <c r="COX40" s="66">
        <v>0</v>
      </c>
      <c r="COY40" s="66">
        <v>0</v>
      </c>
      <c r="COZ40" s="65">
        <v>4088.5377324468191</v>
      </c>
      <c r="CPA40" s="65">
        <v>4161.3708634234736</v>
      </c>
      <c r="CPB40" s="65">
        <v>4235.5014423668572</v>
      </c>
      <c r="CPC40" s="65">
        <v>1043.3229778260552</v>
      </c>
      <c r="CPD40" s="65">
        <v>884.92392740848868</v>
      </c>
      <c r="CPE40" s="65">
        <v>720.55035591614956</v>
      </c>
      <c r="CPF40" s="65">
        <v>550.03966936812651</v>
      </c>
      <c r="CPG40" s="65">
        <v>373.22537683348884</v>
      </c>
      <c r="CPH40" s="65">
        <v>189.93700318813544</v>
      </c>
      <c r="CPI40" s="65">
        <v>0</v>
      </c>
      <c r="CPJ40" s="65">
        <v>0</v>
      </c>
      <c r="CPK40" s="65">
        <v>0</v>
      </c>
      <c r="CPL40" s="65">
        <v>0</v>
      </c>
      <c r="CPM40" s="65">
        <v>0</v>
      </c>
      <c r="CPN40" s="65">
        <v>0</v>
      </c>
      <c r="CPO40" s="65">
        <v>0</v>
      </c>
      <c r="CPP40" s="65">
        <v>0</v>
      </c>
      <c r="CPQ40" s="65">
        <v>0</v>
      </c>
      <c r="CPR40" s="65">
        <v>0</v>
      </c>
      <c r="CPS40" s="65">
        <v>0</v>
      </c>
      <c r="CPT40" s="65">
        <v>0</v>
      </c>
      <c r="CPU40" s="65">
        <v>0</v>
      </c>
      <c r="CPV40" s="65">
        <v>0</v>
      </c>
      <c r="CPW40" s="65">
        <v>0</v>
      </c>
      <c r="CPX40" s="65">
        <v>0</v>
      </c>
      <c r="CPY40" s="65">
        <v>0</v>
      </c>
      <c r="CPZ40" s="66">
        <v>7810267.4711999996</v>
      </c>
      <c r="CQA40" s="66">
        <v>8026248.992013569</v>
      </c>
      <c r="CQB40" s="66">
        <v>8248203.1658130903</v>
      </c>
      <c r="CQC40" s="66">
        <v>1176994.1275952754</v>
      </c>
      <c r="CQD40" s="66">
        <v>1077637.3728471415</v>
      </c>
      <c r="CQE40" s="66">
        <v>971885.4179778836</v>
      </c>
      <c r="CQF40" s="66">
        <v>859460.54309042764</v>
      </c>
      <c r="CQG40" s="66">
        <v>740074.55893813481</v>
      </c>
      <c r="CQH40" s="66">
        <v>613428.44027314242</v>
      </c>
      <c r="CQI40" s="66">
        <v>0</v>
      </c>
      <c r="CQJ40" s="66">
        <v>0</v>
      </c>
      <c r="CQK40" s="66">
        <v>0</v>
      </c>
      <c r="CQL40" s="66">
        <v>0</v>
      </c>
      <c r="CQM40" s="66">
        <v>0</v>
      </c>
      <c r="CQN40" s="66">
        <v>0</v>
      </c>
      <c r="CQO40" s="66">
        <v>0</v>
      </c>
      <c r="CQP40" s="66">
        <v>0</v>
      </c>
      <c r="CQQ40" s="66">
        <v>0</v>
      </c>
      <c r="CQR40" s="66">
        <v>0</v>
      </c>
      <c r="CQS40" s="66">
        <v>0</v>
      </c>
      <c r="CQT40" s="66">
        <v>0</v>
      </c>
      <c r="CQU40" s="66">
        <v>0</v>
      </c>
      <c r="CQV40" s="66">
        <v>0</v>
      </c>
      <c r="CQW40" s="66">
        <v>0</v>
      </c>
      <c r="CQX40" s="66">
        <v>0</v>
      </c>
      <c r="CQY40" s="66">
        <v>0</v>
      </c>
      <c r="CQZ40" s="66">
        <v>2953804.86</v>
      </c>
      <c r="CRA40" s="66">
        <v>3003420.4613812049</v>
      </c>
      <c r="CRB40" s="66">
        <v>3053869.4651085692</v>
      </c>
      <c r="CRC40" s="66">
        <v>604708.87342511408</v>
      </c>
      <c r="CRD40" s="66">
        <v>537647.1572440021</v>
      </c>
      <c r="CRE40" s="66">
        <v>468161.92939265119</v>
      </c>
      <c r="CRF40" s="66">
        <v>396190.69468431309</v>
      </c>
      <c r="CRG40" s="66">
        <v>321669.54222861823</v>
      </c>
      <c r="CRH40" s="66">
        <v>244533.11550463759</v>
      </c>
      <c r="CRI40" s="66">
        <v>0</v>
      </c>
      <c r="CRJ40" s="66">
        <v>0</v>
      </c>
      <c r="CRK40" s="66">
        <v>0</v>
      </c>
      <c r="CRL40" s="66">
        <v>0</v>
      </c>
      <c r="CRM40" s="66">
        <v>0</v>
      </c>
      <c r="CRN40" s="66">
        <v>0</v>
      </c>
      <c r="CRO40" s="66">
        <v>0</v>
      </c>
      <c r="CRP40" s="66">
        <v>0</v>
      </c>
      <c r="CRQ40" s="66">
        <v>0</v>
      </c>
      <c r="CRR40" s="66">
        <v>0</v>
      </c>
      <c r="CRS40" s="66">
        <v>0</v>
      </c>
      <c r="CRT40" s="66">
        <v>0</v>
      </c>
      <c r="CRU40" s="66">
        <v>0</v>
      </c>
      <c r="CRV40" s="66">
        <v>0</v>
      </c>
      <c r="CRW40" s="66">
        <v>0</v>
      </c>
      <c r="CRX40" s="66">
        <v>0</v>
      </c>
      <c r="CRY40" s="66">
        <v>0</v>
      </c>
      <c r="CRZ40" s="67">
        <v>1827289.2133314002</v>
      </c>
      <c r="CSA40" s="67">
        <v>1877820.2232765574</v>
      </c>
      <c r="CSB40" s="67">
        <v>1929748.5943769435</v>
      </c>
      <c r="CSC40" s="67"/>
      <c r="CSD40" s="67"/>
      <c r="CSE40" s="67"/>
      <c r="CSF40" s="67"/>
      <c r="CSG40" s="67"/>
      <c r="CSH40" s="67"/>
      <c r="CSI40" s="67"/>
      <c r="CSJ40" s="67"/>
      <c r="CSK40" s="67"/>
      <c r="CSL40" s="67"/>
      <c r="CSM40" s="67"/>
      <c r="CSN40" s="67"/>
      <c r="CSO40" s="67"/>
      <c r="CSP40" s="67"/>
      <c r="CSQ40" s="67"/>
      <c r="CSR40" s="67"/>
      <c r="CSS40" s="67"/>
      <c r="CST40" s="67"/>
      <c r="CSU40" s="67"/>
      <c r="CSV40" s="67"/>
      <c r="CSW40" s="67"/>
      <c r="CSX40" s="67"/>
      <c r="CSY40" s="67"/>
      <c r="CSZ40" s="67">
        <v>746357.56600859994</v>
      </c>
      <c r="CTA40" s="67">
        <v>758894.2707802651</v>
      </c>
      <c r="CTB40" s="67">
        <v>771641.55687874975</v>
      </c>
      <c r="CTC40" s="67"/>
      <c r="CTD40" s="67"/>
      <c r="CTE40" s="67"/>
      <c r="CTF40" s="67"/>
      <c r="CTG40" s="67"/>
      <c r="CTH40" s="67"/>
      <c r="CTI40" s="67"/>
      <c r="CTJ40" s="67"/>
      <c r="CTK40" s="67"/>
      <c r="CTL40" s="67"/>
      <c r="CTM40" s="67"/>
      <c r="CTN40" s="67"/>
      <c r="CTO40" s="67"/>
      <c r="CTP40" s="67"/>
      <c r="CTQ40" s="67"/>
      <c r="CTR40" s="67"/>
      <c r="CTS40" s="67"/>
      <c r="CTT40" s="67"/>
      <c r="CTU40" s="67"/>
      <c r="CTV40" s="67"/>
      <c r="CTW40" s="67"/>
      <c r="CTX40" s="67"/>
      <c r="CTY40" s="67"/>
      <c r="CTZ40" s="66">
        <v>1193.3799279999998</v>
      </c>
      <c r="CUA40" s="66">
        <v>1226.3811040427236</v>
      </c>
      <c r="CUB40" s="66">
        <v>1260.2948793295352</v>
      </c>
      <c r="CUC40" s="66">
        <v>382.10695071360226</v>
      </c>
      <c r="CUD40" s="66">
        <v>327.22796619059761</v>
      </c>
      <c r="CUE40" s="66">
        <v>269.02158149955409</v>
      </c>
      <c r="CUF40" s="66">
        <v>207.34573482624972</v>
      </c>
      <c r="CUG40" s="66">
        <v>142.05305185634953</v>
      </c>
      <c r="CUH40" s="66">
        <v>72.99066059381056</v>
      </c>
      <c r="CUI40" s="66">
        <v>0</v>
      </c>
      <c r="CUJ40" s="66">
        <v>0</v>
      </c>
      <c r="CUK40" s="66">
        <v>0</v>
      </c>
      <c r="CUL40" s="66">
        <v>0</v>
      </c>
      <c r="CUM40" s="66">
        <v>0</v>
      </c>
      <c r="CUN40" s="66">
        <v>0</v>
      </c>
      <c r="CUO40" s="66">
        <v>0</v>
      </c>
      <c r="CUP40" s="66">
        <v>0</v>
      </c>
      <c r="CUQ40" s="66">
        <v>0</v>
      </c>
      <c r="CUR40" s="66">
        <v>0</v>
      </c>
      <c r="CUS40" s="66">
        <v>0</v>
      </c>
      <c r="CUT40" s="66">
        <v>0</v>
      </c>
      <c r="CUU40" s="66">
        <v>0</v>
      </c>
      <c r="CUV40" s="66">
        <v>0</v>
      </c>
      <c r="CUW40" s="66">
        <v>0</v>
      </c>
      <c r="CUX40" s="66">
        <v>0</v>
      </c>
      <c r="CUY40" s="66">
        <v>0</v>
      </c>
      <c r="CUZ40" s="66">
        <v>487.43687199999999</v>
      </c>
      <c r="CVA40" s="66">
        <v>495.6244384391905</v>
      </c>
      <c r="CVB40" s="66">
        <v>503.94953293185205</v>
      </c>
      <c r="CVC40" s="65">
        <v>151.17759294413224</v>
      </c>
      <c r="CVD40" s="65">
        <v>128.09745889091613</v>
      </c>
      <c r="CVE40" s="65">
        <v>104.19930830066147</v>
      </c>
      <c r="CVF40" s="65">
        <v>79.462172378909756</v>
      </c>
      <c r="CVG40" s="65">
        <v>53.864608697411398</v>
      </c>
      <c r="CVH40" s="65">
        <v>27.384691198946946</v>
      </c>
      <c r="CVI40" s="65">
        <v>0</v>
      </c>
      <c r="CVJ40" s="65">
        <v>0</v>
      </c>
      <c r="CVK40" s="65">
        <v>0</v>
      </c>
      <c r="CVL40" s="65">
        <v>0</v>
      </c>
      <c r="CVM40" s="65">
        <v>0</v>
      </c>
      <c r="CVN40" s="65">
        <v>0</v>
      </c>
      <c r="CVO40" s="65">
        <v>0</v>
      </c>
      <c r="CVP40" s="65">
        <v>0</v>
      </c>
      <c r="CVQ40" s="65">
        <v>0</v>
      </c>
      <c r="CVR40" s="65">
        <v>0</v>
      </c>
      <c r="CVS40" s="65">
        <v>0</v>
      </c>
      <c r="CVT40" s="65">
        <v>0</v>
      </c>
      <c r="CVU40" s="65">
        <v>0</v>
      </c>
      <c r="CVV40" s="65">
        <v>0</v>
      </c>
      <c r="CVW40" s="65">
        <v>0</v>
      </c>
      <c r="CVX40" s="65">
        <v>0</v>
      </c>
      <c r="CVY40" s="65">
        <v>0</v>
      </c>
      <c r="CVZ40" s="66">
        <v>10009.868241507727</v>
      </c>
      <c r="CWA40" s="66">
        <v>10296.963180201721</v>
      </c>
      <c r="CWB40" s="66">
        <v>10592.292343546342</v>
      </c>
      <c r="CWC40" s="66">
        <v>2637.0373671306875</v>
      </c>
      <c r="CWD40" s="66">
        <v>2260.5589486819276</v>
      </c>
      <c r="CWE40" s="66">
        <v>1860.3155765612562</v>
      </c>
      <c r="CWF40" s="66">
        <v>1435.2537316106839</v>
      </c>
      <c r="CWG40" s="66">
        <v>984.27901160973443</v>
      </c>
      <c r="CWH40" s="66">
        <v>506.25465276175254</v>
      </c>
      <c r="CWI40" s="66">
        <v>0</v>
      </c>
      <c r="CWJ40" s="66">
        <v>0</v>
      </c>
      <c r="CWK40" s="66">
        <v>0</v>
      </c>
      <c r="CWL40" s="66">
        <v>0</v>
      </c>
      <c r="CWM40" s="66">
        <v>0</v>
      </c>
      <c r="CWN40" s="66">
        <v>0</v>
      </c>
      <c r="CWO40" s="66">
        <v>0</v>
      </c>
      <c r="CWP40" s="66">
        <v>0</v>
      </c>
      <c r="CWQ40" s="66">
        <v>0</v>
      </c>
      <c r="CWR40" s="66">
        <v>0</v>
      </c>
      <c r="CWS40" s="66">
        <v>0</v>
      </c>
      <c r="CWT40" s="66">
        <v>0</v>
      </c>
      <c r="CWU40" s="66">
        <v>0</v>
      </c>
      <c r="CWV40" s="66">
        <v>0</v>
      </c>
      <c r="CWW40" s="66">
        <v>0</v>
      </c>
      <c r="CWX40" s="66">
        <v>0</v>
      </c>
      <c r="CWY40" s="66">
        <v>0</v>
      </c>
      <c r="CWZ40" s="65">
        <v>4088.5377324468191</v>
      </c>
      <c r="CXA40" s="65">
        <v>4161.3708634234736</v>
      </c>
      <c r="CXB40" s="65">
        <v>4235.5014423668572</v>
      </c>
      <c r="CXC40" s="65">
        <v>1043.3229778260552</v>
      </c>
      <c r="CXD40" s="65">
        <v>884.92392740848868</v>
      </c>
      <c r="CXE40" s="65">
        <v>720.55035591614956</v>
      </c>
      <c r="CXF40" s="65">
        <v>550.03966936812651</v>
      </c>
      <c r="CXG40" s="65">
        <v>373.22537683348884</v>
      </c>
      <c r="CXH40" s="65">
        <v>189.93700318813544</v>
      </c>
      <c r="CXI40" s="65">
        <v>0</v>
      </c>
      <c r="CXJ40" s="65">
        <v>0</v>
      </c>
      <c r="CXK40" s="65">
        <v>0</v>
      </c>
      <c r="CXL40" s="65">
        <v>0</v>
      </c>
      <c r="CXM40" s="65">
        <v>0</v>
      </c>
      <c r="CXN40" s="65">
        <v>0</v>
      </c>
      <c r="CXO40" s="65">
        <v>0</v>
      </c>
      <c r="CXP40" s="65">
        <v>0</v>
      </c>
      <c r="CXQ40" s="65">
        <v>0</v>
      </c>
      <c r="CXR40" s="65">
        <v>0</v>
      </c>
      <c r="CXS40" s="65">
        <v>0</v>
      </c>
      <c r="CXT40" s="65">
        <v>0</v>
      </c>
      <c r="CXU40" s="65">
        <v>0</v>
      </c>
      <c r="CXV40" s="65">
        <v>0</v>
      </c>
      <c r="CXW40" s="65">
        <v>0</v>
      </c>
      <c r="CXX40" s="65">
        <v>0</v>
      </c>
      <c r="CXY40" s="65">
        <v>0</v>
      </c>
      <c r="CXZ40" s="66">
        <v>1273465.9649122807</v>
      </c>
      <c r="CYA40" s="66">
        <v>1308681.8031432109</v>
      </c>
      <c r="CYB40" s="66">
        <v>1344871.4838610836</v>
      </c>
      <c r="CYC40" s="66">
        <v>1382061.9372551837</v>
      </c>
      <c r="CYD40" s="66">
        <v>1420280.8382297826</v>
      </c>
      <c r="CYE40" s="66">
        <v>1459556.6269981421</v>
      </c>
      <c r="CYF40" s="66">
        <v>1499918.5302460149</v>
      </c>
      <c r="CYG40" s="66">
        <v>1541396.582880391</v>
      </c>
      <c r="CYH40" s="66">
        <v>1584021.6503796731</v>
      </c>
      <c r="CYI40" s="66">
        <v>1627825.4517619142</v>
      </c>
      <c r="CYJ40" s="66">
        <v>1672840.5831882078</v>
      </c>
      <c r="CYK40" s="66">
        <v>1719100.5422187962</v>
      </c>
      <c r="CYL40" s="66">
        <v>1766639.7527399438</v>
      </c>
      <c r="CYM40" s="66">
        <v>1815493.5905801298</v>
      </c>
      <c r="CYN40" s="66">
        <v>1865698.4098346154</v>
      </c>
      <c r="CYO40" s="66">
        <v>1917291.5699179827</v>
      </c>
      <c r="CYP40" s="66">
        <v>1970311.4633647688</v>
      </c>
      <c r="CYQ40" s="66">
        <v>2024797.5443988862</v>
      </c>
      <c r="CYR40" s="66">
        <v>2080790.3582930895</v>
      </c>
      <c r="CYS40" s="66">
        <v>2138331.5715403361</v>
      </c>
      <c r="CYT40" s="66">
        <v>2197464.00285949</v>
      </c>
      <c r="CYU40" s="66">
        <v>2258231.6550584417</v>
      </c>
      <c r="CYV40" s="66">
        <v>2320679.7477783612</v>
      </c>
      <c r="CYW40" s="66">
        <v>2384854.7511434397</v>
      </c>
      <c r="CYX40" s="66">
        <v>2450804.420341169</v>
      </c>
      <c r="CYY40" s="66">
        <v>2518577.8311588881</v>
      </c>
      <c r="CYZ40" s="66">
        <v>520148.0701754386</v>
      </c>
      <c r="CZA40" s="66">
        <v>528885.09260319232</v>
      </c>
      <c r="CZB40" s="66">
        <v>537768.8723973193</v>
      </c>
      <c r="CZC40" s="66">
        <v>546801.87466818898</v>
      </c>
      <c r="CZD40" s="66">
        <v>555986.60593308136</v>
      </c>
      <c r="CZE40" s="66">
        <v>565325.61481170624</v>
      </c>
      <c r="CZF40" s="66">
        <v>574821.49273340579</v>
      </c>
      <c r="CZG40" s="66">
        <v>584476.87465623545</v>
      </c>
      <c r="CZH40" s="66">
        <v>594294.4397981239</v>
      </c>
      <c r="CZI40" s="66">
        <v>604276.91238031432</v>
      </c>
      <c r="CZJ40" s="66">
        <v>614427.06238329294</v>
      </c>
      <c r="CZK40" s="66">
        <v>624747.70631541603</v>
      </c>
      <c r="CZL40" s="66">
        <v>635241.70799444651</v>
      </c>
      <c r="CZM40" s="66">
        <v>645911.97934221895</v>
      </c>
      <c r="CZN40" s="66">
        <v>656761.48119265237</v>
      </c>
      <c r="CZO40" s="66">
        <v>667793.22411333572</v>
      </c>
      <c r="CZP40" s="66">
        <v>679010.2692409131</v>
      </c>
      <c r="CZQ40" s="66">
        <v>690415.72913050186</v>
      </c>
      <c r="CZR40" s="66">
        <v>702012.76861937775</v>
      </c>
      <c r="CZS40" s="66">
        <v>713804.60570516798</v>
      </c>
      <c r="CZT40" s="66">
        <v>725794.51243879576</v>
      </c>
      <c r="CZU40" s="66">
        <v>737985.8158324227</v>
      </c>
      <c r="CZV40" s="66">
        <v>750381.89878264361</v>
      </c>
      <c r="CZW40" s="66">
        <v>762986.20100918668</v>
      </c>
      <c r="CZX40" s="66">
        <v>775802.22000938305</v>
      </c>
      <c r="CZY40" s="66">
        <v>788833.51202866703</v>
      </c>
      <c r="CZZ40" s="66">
        <v>1273465.9649122807</v>
      </c>
      <c r="DAA40" s="66">
        <v>1308681.8031432109</v>
      </c>
      <c r="DAB40" s="66">
        <v>1344871.4838610836</v>
      </c>
      <c r="DAC40" s="66">
        <v>1184624.5176473004</v>
      </c>
      <c r="DAD40" s="66">
        <v>1014486.3130212732</v>
      </c>
      <c r="DAE40" s="66">
        <v>834032.35828465258</v>
      </c>
      <c r="DAF40" s="66">
        <v>642822.22724829218</v>
      </c>
      <c r="DAG40" s="66">
        <v>440399.02368011174</v>
      </c>
      <c r="DAH40" s="66">
        <v>226288.80719709612</v>
      </c>
      <c r="DAI40" s="66">
        <v>0</v>
      </c>
      <c r="DAJ40" s="66">
        <v>0</v>
      </c>
      <c r="DAK40" s="66">
        <v>0</v>
      </c>
      <c r="DAL40" s="66">
        <v>0</v>
      </c>
      <c r="DAM40" s="66">
        <v>0</v>
      </c>
      <c r="DAN40" s="66">
        <v>0</v>
      </c>
      <c r="DAO40" s="66">
        <v>0</v>
      </c>
      <c r="DAP40" s="66">
        <v>0</v>
      </c>
      <c r="DAQ40" s="66">
        <v>0</v>
      </c>
      <c r="DAR40" s="66">
        <v>0</v>
      </c>
      <c r="DAS40" s="66">
        <v>0</v>
      </c>
      <c r="DAT40" s="66">
        <v>0</v>
      </c>
      <c r="DAU40" s="66">
        <v>0</v>
      </c>
      <c r="DAV40" s="66">
        <v>0</v>
      </c>
      <c r="DAW40" s="66">
        <v>0</v>
      </c>
      <c r="DAX40" s="66">
        <v>0</v>
      </c>
      <c r="DAY40" s="66">
        <v>0</v>
      </c>
      <c r="DAZ40" s="66">
        <v>520148.0701754386</v>
      </c>
      <c r="DBA40" s="66">
        <v>528885.09260319232</v>
      </c>
      <c r="DBB40" s="66">
        <v>537768.8723973193</v>
      </c>
      <c r="DBC40" s="66">
        <v>468687.32114416198</v>
      </c>
      <c r="DBD40" s="66">
        <v>397133.28995220095</v>
      </c>
      <c r="DBE40" s="66">
        <v>323043.2084638321</v>
      </c>
      <c r="DBF40" s="66">
        <v>246352.06831431677</v>
      </c>
      <c r="DBG40" s="66">
        <v>166993.3927589244</v>
      </c>
      <c r="DBH40" s="66">
        <v>84899.205685446272</v>
      </c>
      <c r="DBI40" s="66">
        <v>0</v>
      </c>
      <c r="DBJ40" s="66">
        <v>0</v>
      </c>
      <c r="DBK40" s="66">
        <v>0</v>
      </c>
      <c r="DBL40" s="66">
        <v>0</v>
      </c>
      <c r="DBM40" s="66">
        <v>0</v>
      </c>
      <c r="DBN40" s="66">
        <v>0</v>
      </c>
      <c r="DBO40" s="66">
        <v>0</v>
      </c>
      <c r="DBP40" s="66">
        <v>0</v>
      </c>
      <c r="DBQ40" s="66">
        <v>0</v>
      </c>
      <c r="DBR40" s="66">
        <v>0</v>
      </c>
      <c r="DBS40" s="66">
        <v>0</v>
      </c>
      <c r="DBT40" s="66">
        <v>0</v>
      </c>
      <c r="DBU40" s="66">
        <v>0</v>
      </c>
      <c r="DBV40" s="66">
        <v>0</v>
      </c>
      <c r="DBW40" s="66">
        <v>0</v>
      </c>
      <c r="DBX40" s="66">
        <v>0</v>
      </c>
      <c r="DBY40" s="66">
        <v>0</v>
      </c>
      <c r="DBZ40" s="66">
        <v>1273465.9649122807</v>
      </c>
      <c r="DCA40" s="66">
        <v>1308681.8031432109</v>
      </c>
      <c r="DCB40" s="66">
        <v>1344871.4838610836</v>
      </c>
      <c r="DCC40" s="66">
        <v>390229.2528720519</v>
      </c>
      <c r="DCD40" s="66">
        <v>401020.47197076213</v>
      </c>
      <c r="DCE40" s="66">
        <v>412110.10644653422</v>
      </c>
      <c r="DCF40" s="66">
        <v>423506.40854005131</v>
      </c>
      <c r="DCG40" s="66">
        <v>435217.85869563982</v>
      </c>
      <c r="DCH40" s="66">
        <v>447253.17187190766</v>
      </c>
      <c r="DCI40" s="66">
        <v>459621.30402689334</v>
      </c>
      <c r="DCJ40" s="66">
        <v>472331.45878255274</v>
      </c>
      <c r="DCK40" s="66">
        <v>485393.09427354246</v>
      </c>
      <c r="DCL40" s="66">
        <v>498815.93018539593</v>
      </c>
      <c r="DCM40" s="66">
        <v>512609.95498733071</v>
      </c>
      <c r="DCN40" s="66">
        <v>526785.43336506782</v>
      </c>
      <c r="DCO40" s="66">
        <v>541352.91385919508</v>
      </c>
      <c r="DCP40" s="66">
        <v>556323.23671475821</v>
      </c>
      <c r="DCQ40" s="66">
        <v>571707.54194792069</v>
      </c>
      <c r="DCR40" s="66">
        <v>587517.27763569588</v>
      </c>
      <c r="DCS40" s="66">
        <v>603764.20843491855</v>
      </c>
      <c r="DCT40" s="66">
        <v>620460.42433679721</v>
      </c>
      <c r="DCU40" s="66">
        <v>637618.34966355993</v>
      </c>
      <c r="DCV40" s="66">
        <v>655250.75231389015</v>
      </c>
      <c r="DCW40" s="66">
        <v>673370.75326402998</v>
      </c>
      <c r="DCX40" s="66">
        <v>691991.83633162419</v>
      </c>
      <c r="DCY40" s="66">
        <v>711127.85820956843</v>
      </c>
      <c r="DCZ40" s="66">
        <v>520148.0701754386</v>
      </c>
      <c r="DDA40" s="66">
        <v>528885.09260319232</v>
      </c>
      <c r="DDB40" s="66">
        <v>537768.8723973193</v>
      </c>
      <c r="DDC40" s="66">
        <v>154391.117553371</v>
      </c>
      <c r="DDD40" s="66">
        <v>156984.45343992885</v>
      </c>
      <c r="DDE40" s="66">
        <v>159621.35006448175</v>
      </c>
      <c r="DDF40" s="66">
        <v>162302.53912472635</v>
      </c>
      <c r="DDG40" s="66">
        <v>165028.76460881942</v>
      </c>
      <c r="DDH40" s="66">
        <v>167800.78300182323</v>
      </c>
      <c r="DDI40" s="66">
        <v>170619.36349561816</v>
      </c>
      <c r="DDJ40" s="66">
        <v>173485.28820234153</v>
      </c>
      <c r="DDK40" s="66">
        <v>176399.35237141157</v>
      </c>
      <c r="DDL40" s="66">
        <v>179362.36461019664</v>
      </c>
      <c r="DDM40" s="66">
        <v>182375.14710839122</v>
      </c>
      <c r="DDN40" s="66">
        <v>185438.53586616064</v>
      </c>
      <c r="DDO40" s="66">
        <v>188553.38092611829</v>
      </c>
      <c r="DDP40" s="66">
        <v>191720.54660919897</v>
      </c>
      <c r="DDQ40" s="66">
        <v>194940.91175449462</v>
      </c>
      <c r="DDR40" s="66">
        <v>198215.3699631184</v>
      </c>
      <c r="DDS40" s="66">
        <v>201544.82984616508</v>
      </c>
      <c r="DDT40" s="66">
        <v>204930.21527683648</v>
      </c>
      <c r="DDU40" s="66">
        <v>208372.46564680169</v>
      </c>
      <c r="DDV40" s="66">
        <v>211872.53612686406</v>
      </c>
      <c r="DDW40" s="66">
        <v>215431.39793200567</v>
      </c>
      <c r="DDX40" s="66">
        <v>219050.03859088462</v>
      </c>
      <c r="DDY40" s="66">
        <v>222729.46221985892</v>
      </c>
      <c r="DDZ40" s="66">
        <v>1273465.9649122807</v>
      </c>
      <c r="DEA40" s="66">
        <v>1308681.8031432109</v>
      </c>
      <c r="DEB40" s="66">
        <v>1344871.4838610836</v>
      </c>
      <c r="DEC40" s="66">
        <v>334482.21674747305</v>
      </c>
      <c r="DED40" s="66">
        <v>286443.19426483009</v>
      </c>
      <c r="DEE40" s="66">
        <v>235491.48939801956</v>
      </c>
      <c r="DEF40" s="66">
        <v>181502.74651716484</v>
      </c>
      <c r="DEG40" s="66">
        <v>124347.95962732565</v>
      </c>
      <c r="DEH40" s="66">
        <v>63893.310267415378</v>
      </c>
      <c r="DEI40" s="66">
        <v>0</v>
      </c>
      <c r="DEJ40" s="66">
        <v>0</v>
      </c>
      <c r="DEK40" s="66">
        <v>0</v>
      </c>
      <c r="DEL40" s="66">
        <v>0</v>
      </c>
      <c r="DEM40" s="66">
        <v>0</v>
      </c>
      <c r="DEN40" s="66">
        <v>0</v>
      </c>
      <c r="DEO40" s="66">
        <v>0</v>
      </c>
      <c r="DEP40" s="66">
        <v>0</v>
      </c>
      <c r="DEQ40" s="66">
        <v>0</v>
      </c>
      <c r="DER40" s="66">
        <v>0</v>
      </c>
      <c r="DES40" s="66">
        <v>0</v>
      </c>
      <c r="DET40" s="66">
        <v>0</v>
      </c>
      <c r="DEU40" s="66">
        <v>0</v>
      </c>
      <c r="DEV40" s="66">
        <v>0</v>
      </c>
      <c r="DEW40" s="66">
        <v>0</v>
      </c>
      <c r="DEX40" s="66">
        <v>0</v>
      </c>
      <c r="DEY40" s="66">
        <v>0</v>
      </c>
      <c r="DEZ40" s="66">
        <v>520148.0701754386</v>
      </c>
      <c r="DFA40" s="66">
        <v>528885.09260319232</v>
      </c>
      <c r="DFB40" s="66">
        <v>537768.8723973193</v>
      </c>
      <c r="DFC40" s="66">
        <v>134558.10294851044</v>
      </c>
      <c r="DFD40" s="66">
        <v>114015.2500460584</v>
      </c>
      <c r="DFE40" s="66">
        <v>92744.308071272186</v>
      </c>
      <c r="DFF40" s="66">
        <v>70726.613403779746</v>
      </c>
      <c r="DFG40" s="66">
        <v>47943.080857663772</v>
      </c>
      <c r="DFH40" s="66">
        <v>24374.194785088308</v>
      </c>
      <c r="DFI40" s="66">
        <v>0</v>
      </c>
      <c r="DFJ40" s="66">
        <v>0</v>
      </c>
      <c r="DFK40" s="66">
        <v>0</v>
      </c>
      <c r="DFL40" s="66">
        <v>0</v>
      </c>
      <c r="DFM40" s="66">
        <v>0</v>
      </c>
      <c r="DFN40" s="66">
        <v>0</v>
      </c>
      <c r="DFO40" s="66">
        <v>0</v>
      </c>
      <c r="DFP40" s="66">
        <v>0</v>
      </c>
      <c r="DFQ40" s="66">
        <v>0</v>
      </c>
      <c r="DFR40" s="66">
        <v>0</v>
      </c>
      <c r="DFS40" s="66">
        <v>0</v>
      </c>
      <c r="DFT40" s="66">
        <v>0</v>
      </c>
      <c r="DFU40" s="66">
        <v>0</v>
      </c>
      <c r="DFV40" s="66">
        <v>0</v>
      </c>
      <c r="DFW40" s="66">
        <v>0</v>
      </c>
      <c r="DFX40" s="66">
        <v>0</v>
      </c>
      <c r="DFY40" s="66">
        <v>0</v>
      </c>
      <c r="DFZ40" s="66">
        <v>1273465.9649122807</v>
      </c>
      <c r="DGA40" s="66">
        <v>1308681.8031432109</v>
      </c>
      <c r="DGB40" s="66">
        <v>1344871.4838610836</v>
      </c>
      <c r="DGC40" s="66">
        <v>334482.21674747305</v>
      </c>
      <c r="DGD40" s="66">
        <v>286443.19426483009</v>
      </c>
      <c r="DGE40" s="66">
        <v>176618.61704851469</v>
      </c>
      <c r="DGF40" s="66">
        <v>136127.05988787365</v>
      </c>
      <c r="DGG40" s="66">
        <v>93260.969720494235</v>
      </c>
      <c r="DGH40" s="66">
        <v>47919.98270056153</v>
      </c>
      <c r="DGI40" s="66">
        <v>0</v>
      </c>
      <c r="DGJ40" s="66">
        <v>0</v>
      </c>
      <c r="DGK40" s="66">
        <v>0</v>
      </c>
      <c r="DGL40" s="66">
        <v>0</v>
      </c>
      <c r="DGM40" s="66">
        <v>0</v>
      </c>
      <c r="DGN40" s="66">
        <v>0</v>
      </c>
      <c r="DGO40" s="66">
        <v>0</v>
      </c>
      <c r="DGP40" s="66">
        <v>0</v>
      </c>
      <c r="DGQ40" s="66">
        <v>0</v>
      </c>
      <c r="DGR40" s="66">
        <v>0</v>
      </c>
      <c r="DGS40" s="66">
        <v>0</v>
      </c>
      <c r="DGT40" s="66">
        <v>0</v>
      </c>
      <c r="DGU40" s="66">
        <v>0</v>
      </c>
      <c r="DGV40" s="66">
        <v>0</v>
      </c>
      <c r="DGW40" s="66">
        <v>0</v>
      </c>
      <c r="DGX40" s="66">
        <v>0</v>
      </c>
      <c r="DGY40" s="66">
        <v>0</v>
      </c>
      <c r="DGZ40" s="66">
        <v>520148.0701754386</v>
      </c>
      <c r="DHA40" s="66">
        <v>528885.09260319232</v>
      </c>
      <c r="DHB40" s="66">
        <v>537768.8723973193</v>
      </c>
      <c r="DHC40" s="66">
        <v>134558.10294851044</v>
      </c>
      <c r="DHD40" s="66">
        <v>114015.2500460584</v>
      </c>
      <c r="DHE40" s="66">
        <v>69558.231053454132</v>
      </c>
      <c r="DHF40" s="66">
        <v>53044.960052834809</v>
      </c>
      <c r="DHG40" s="66">
        <v>35957.310643247823</v>
      </c>
      <c r="DHH40" s="66">
        <v>18280.646088816229</v>
      </c>
      <c r="DHI40" s="66">
        <v>0</v>
      </c>
      <c r="DHJ40" s="66">
        <v>0</v>
      </c>
      <c r="DHK40" s="66">
        <v>0</v>
      </c>
      <c r="DHL40" s="66">
        <v>0</v>
      </c>
      <c r="DHM40" s="66">
        <v>0</v>
      </c>
      <c r="DHN40" s="66">
        <v>0</v>
      </c>
      <c r="DHO40" s="66">
        <v>0</v>
      </c>
      <c r="DHP40" s="66">
        <v>0</v>
      </c>
      <c r="DHQ40" s="66">
        <v>0</v>
      </c>
      <c r="DHR40" s="66">
        <v>0</v>
      </c>
      <c r="DHS40" s="66">
        <v>0</v>
      </c>
      <c r="DHT40" s="66">
        <v>0</v>
      </c>
      <c r="DHU40" s="66">
        <v>0</v>
      </c>
      <c r="DHV40" s="66">
        <v>0</v>
      </c>
      <c r="DHW40" s="66">
        <v>0</v>
      </c>
      <c r="DHX40" s="66">
        <v>0</v>
      </c>
      <c r="DHY40" s="66">
        <v>0</v>
      </c>
      <c r="DHZ40" s="25">
        <v>0.56000000000000005</v>
      </c>
      <c r="DIA40" s="25">
        <v>0.5</v>
      </c>
      <c r="DIB40" s="25">
        <v>0.18899999999999997</v>
      </c>
      <c r="DIC40" s="25">
        <v>9.4499999999999987E-2</v>
      </c>
      <c r="DID40" s="25">
        <v>4.7249999999999993E-2</v>
      </c>
      <c r="DIE40" s="25">
        <v>0.18899999999999997</v>
      </c>
      <c r="DIF40" s="25">
        <v>9.4499999999999987E-2</v>
      </c>
      <c r="DIG40" s="25">
        <v>4.7249999999999993E-2</v>
      </c>
      <c r="DIH40" s="25">
        <v>0.69299999999999995</v>
      </c>
      <c r="DII40" s="25">
        <v>0.73499999999999999</v>
      </c>
      <c r="DIJ40" s="25">
        <v>12.313874450848235</v>
      </c>
      <c r="DIK40" s="25">
        <v>12.313874450848235</v>
      </c>
      <c r="DIL40" s="46">
        <v>0.8</v>
      </c>
      <c r="DIM40" s="46">
        <v>0.8</v>
      </c>
      <c r="DIN40" s="25">
        <v>2</v>
      </c>
      <c r="DIO40" s="25">
        <v>2</v>
      </c>
      <c r="DIP40" s="25">
        <v>61.414365365245125</v>
      </c>
      <c r="DIQ40" s="25">
        <v>796.5856346347548</v>
      </c>
      <c r="DIR40" s="25">
        <f t="shared" si="19"/>
        <v>201.11342138067434</v>
      </c>
      <c r="DIS40" s="25">
        <f t="shared" si="20"/>
        <v>197.83791078441379</v>
      </c>
      <c r="DIT40" s="66">
        <v>39970271.987592265</v>
      </c>
      <c r="DIU40" s="66">
        <v>41075591.384532943</v>
      </c>
      <c r="DIV40" s="66">
        <v>42211476.772358872</v>
      </c>
      <c r="DIW40" s="66">
        <v>43378773.408831164</v>
      </c>
      <c r="DIX40" s="66">
        <v>44578349.926077776</v>
      </c>
      <c r="DIY40" s="66">
        <v>45811098.976977378</v>
      </c>
      <c r="DIZ40" s="66">
        <v>47077937.899418071</v>
      </c>
      <c r="DJA40" s="66">
        <v>48379809.398925222</v>
      </c>
      <c r="DJB40" s="66">
        <v>49717682.250166394</v>
      </c>
      <c r="DJC40" s="66">
        <v>51092552.017855272</v>
      </c>
      <c r="DJD40" s="66">
        <v>52505441.797591254</v>
      </c>
      <c r="DJE40" s="66">
        <v>53957402.977185756</v>
      </c>
      <c r="DJF40" s="66">
        <v>55449516.019042008</v>
      </c>
      <c r="DJG40" s="66">
        <v>56982891.264170334</v>
      </c>
      <c r="DJH40" s="66">
        <v>58558669.758437306</v>
      </c>
      <c r="DJI40" s="66">
        <v>60178024.101663612</v>
      </c>
      <c r="DJJ40" s="66">
        <v>61842159.320202552</v>
      </c>
      <c r="DJK40" s="66">
        <v>63552313.763648301</v>
      </c>
      <c r="DJL40" s="66">
        <v>65309760.026341401</v>
      </c>
      <c r="DJM40" s="66">
        <v>67115805.894357145</v>
      </c>
      <c r="DJN40" s="66">
        <v>68971795.318681493</v>
      </c>
      <c r="DJO40" s="66">
        <v>70879109.415298775</v>
      </c>
      <c r="DJP40" s="66">
        <v>72839167.49293533</v>
      </c>
      <c r="DJQ40" s="66">
        <v>74853428.109223977</v>
      </c>
      <c r="DJR40" s="66">
        <v>76923390.156075045</v>
      </c>
      <c r="DJS40" s="66">
        <v>79050593.975061789</v>
      </c>
      <c r="DJT40" s="66">
        <v>255542861.26993498</v>
      </c>
      <c r="DJU40" s="66">
        <v>259835261.52706704</v>
      </c>
      <c r="DJV40" s="66">
        <v>264199762.01770145</v>
      </c>
      <c r="DJW40" s="66">
        <v>268637573.82266939</v>
      </c>
      <c r="DJX40" s="66">
        <v>273149928.36554867</v>
      </c>
      <c r="DJY40" s="66">
        <v>277738077.75436443</v>
      </c>
      <c r="DJZ40" s="66">
        <v>282403295.12902975</v>
      </c>
      <c r="DKA40" s="66">
        <v>287146875.01462209</v>
      </c>
      <c r="DKB40" s="66">
        <v>291970133.68059385</v>
      </c>
      <c r="DKC40" s="66">
        <v>296874409.50601643</v>
      </c>
      <c r="DKD40" s="66">
        <v>301861063.35095984</v>
      </c>
      <c r="DKE40" s="66">
        <v>306931478.93410981</v>
      </c>
      <c r="DKF40" s="66">
        <v>312087063.21672851</v>
      </c>
      <c r="DKG40" s="66">
        <v>317329246.79306406</v>
      </c>
      <c r="DKH40" s="66">
        <v>322659484.28731853</v>
      </c>
      <c r="DKI40" s="66">
        <v>328079254.75728279</v>
      </c>
      <c r="DKJ40" s="66">
        <v>333590062.10475278</v>
      </c>
      <c r="DKK40" s="66">
        <v>339193435.49283808</v>
      </c>
      <c r="DKL40" s="66">
        <v>344890929.77028143</v>
      </c>
      <c r="DKM40" s="66">
        <v>350684125.90290469</v>
      </c>
      <c r="DKN40" s="66">
        <v>356574631.41230214</v>
      </c>
      <c r="DKO40" s="66">
        <v>362564080.82190305</v>
      </c>
      <c r="DKP40" s="66">
        <v>368654136.11052591</v>
      </c>
      <c r="DKQ40" s="66">
        <v>374846487.17355198</v>
      </c>
      <c r="DKR40" s="66">
        <v>381142852.29184496</v>
      </c>
      <c r="DKS40" s="66">
        <v>387544978.60854685</v>
      </c>
      <c r="DKT40" s="65">
        <v>39970271.987592265</v>
      </c>
      <c r="DKU40" s="65">
        <v>41075591.384532943</v>
      </c>
      <c r="DKV40" s="65">
        <v>42211476.772358872</v>
      </c>
      <c r="DKW40" s="78">
        <v>40280289.59391465</v>
      </c>
      <c r="DKX40" s="78">
        <v>38210014.222352378</v>
      </c>
      <c r="DKY40" s="78">
        <v>35994434.910482228</v>
      </c>
      <c r="DKZ40" s="78">
        <v>33627098.499584332</v>
      </c>
      <c r="DLA40" s="78">
        <v>31101306.042166214</v>
      </c>
      <c r="DLB40" s="78">
        <v>28410104.142952226</v>
      </c>
      <c r="DLC40" s="78">
        <v>25546276.008927636</v>
      </c>
      <c r="DLD40" s="65">
        <v>26213291.182925936</v>
      </c>
      <c r="DLE40" s="65">
        <v>26897722.172919825</v>
      </c>
      <c r="DLF40" s="65">
        <v>27600023.707165293</v>
      </c>
      <c r="DLG40" s="65">
        <v>28320662.386907049</v>
      </c>
      <c r="DLH40" s="65">
        <v>29060116.996383138</v>
      </c>
      <c r="DLI40" s="65">
        <v>29818878.820923809</v>
      </c>
      <c r="DLJ40" s="65">
        <v>30597451.973355964</v>
      </c>
      <c r="DLK40" s="65">
        <v>31396353.72893006</v>
      </c>
      <c r="DLL40" s="65">
        <v>32216114.86899196</v>
      </c>
      <c r="DLM40" s="65">
        <v>33057280.033628102</v>
      </c>
      <c r="DLN40" s="65">
        <v>33920408.083518244</v>
      </c>
      <c r="DLO40" s="65">
        <v>34806072.471236221</v>
      </c>
      <c r="DLP40" s="65">
        <v>35714861.622245386</v>
      </c>
      <c r="DLQ40" s="65">
        <v>36647379.325841874</v>
      </c>
      <c r="DLR40" s="65">
        <v>37604245.136305429</v>
      </c>
      <c r="DLS40" s="65">
        <v>38586094.784524292</v>
      </c>
      <c r="DLT40" s="65">
        <v>255542861.26993498</v>
      </c>
      <c r="DLU40" s="65">
        <v>259835261.52706704</v>
      </c>
      <c r="DLV40" s="65">
        <v>264199762.01770145</v>
      </c>
      <c r="DLW40" s="78">
        <v>249449175.69247872</v>
      </c>
      <c r="DLX40" s="78">
        <v>234128510.02761316</v>
      </c>
      <c r="DLY40" s="78">
        <v>218222775.3784292</v>
      </c>
      <c r="DLZ40" s="78">
        <v>201716639.3778784</v>
      </c>
      <c r="DMA40" s="78">
        <v>184594419.65225706</v>
      </c>
      <c r="DMB40" s="78">
        <v>166840076.38891077</v>
      </c>
      <c r="DMC40" s="78">
        <v>148437204.75300822</v>
      </c>
      <c r="DMD40" s="65">
        <v>152312911.25212958</v>
      </c>
      <c r="DME40" s="65">
        <v>156289812.7373215</v>
      </c>
      <c r="DMF40" s="65">
        <v>160370551.41722596</v>
      </c>
      <c r="DMG40" s="65">
        <v>164557838.48874989</v>
      </c>
      <c r="DMH40" s="65">
        <v>168854455.93835387</v>
      </c>
      <c r="DMI40" s="65">
        <v>173263258.39037269</v>
      </c>
      <c r="DMJ40" s="65">
        <v>177787175.00359565</v>
      </c>
      <c r="DMK40" s="65">
        <v>182429211.41736677</v>
      </c>
      <c r="DML40" s="65">
        <v>187192451.74849775</v>
      </c>
      <c r="DMM40" s="65">
        <v>192080060.64032051</v>
      </c>
      <c r="DMN40" s="65">
        <v>197095285.36524063</v>
      </c>
      <c r="DMO40" s="65">
        <v>202241457.9821887</v>
      </c>
      <c r="DMP40" s="65">
        <v>207521997.55040276</v>
      </c>
      <c r="DMQ40" s="65">
        <v>212940412.40101281</v>
      </c>
      <c r="DMR40" s="65">
        <v>218500302.46793664</v>
      </c>
      <c r="DMS40" s="65">
        <v>224205361.67963541</v>
      </c>
      <c r="DMT40" s="65">
        <v>39058980.371300504</v>
      </c>
      <c r="DMU40" s="65">
        <v>40179238.431106836</v>
      </c>
      <c r="DMV40" s="65">
        <v>41331626.82582286</v>
      </c>
      <c r="DMW40" s="65">
        <v>42517067.091707453</v>
      </c>
      <c r="DMX40" s="65">
        <v>43736507.195776574</v>
      </c>
      <c r="DMY40" s="65">
        <v>44990922.29386878</v>
      </c>
      <c r="DMZ40" s="65">
        <v>46281315.51045312</v>
      </c>
      <c r="DNA40" s="65">
        <v>47608718.740802698</v>
      </c>
      <c r="DNB40" s="65">
        <v>48974193.476175621</v>
      </c>
      <c r="DNC40" s="65">
        <v>50378831.652663015</v>
      </c>
      <c r="DND40" s="65">
        <v>51823756.524383187</v>
      </c>
      <c r="DNE40" s="65">
        <v>53310123.561719865</v>
      </c>
      <c r="DNF40" s="65">
        <v>54839121.37532305</v>
      </c>
      <c r="DNG40" s="65">
        <v>56411972.666611336</v>
      </c>
      <c r="DNH40" s="65">
        <v>58029935.20553568</v>
      </c>
      <c r="DNI40" s="65">
        <v>59694302.836386777</v>
      </c>
      <c r="DNJ40" s="65">
        <v>61406406.512449943</v>
      </c>
      <c r="DNK40" s="65">
        <v>63167615.360335335</v>
      </c>
      <c r="DNL40" s="65">
        <v>64979337.77483435</v>
      </c>
      <c r="DNM40" s="65">
        <v>66843022.545177795</v>
      </c>
      <c r="DNN40" s="65">
        <v>68760160.013596535</v>
      </c>
      <c r="DNO40" s="65">
        <v>70732283.267110959</v>
      </c>
      <c r="DNP40" s="65">
        <v>72760969.363502428</v>
      </c>
      <c r="DNQ40" s="65">
        <v>74847840.592447206</v>
      </c>
      <c r="DNR40" s="65">
        <v>76994565.77282083</v>
      </c>
      <c r="DNS40" s="65">
        <v>79202861.587211013</v>
      </c>
      <c r="DNT40" s="65">
        <v>12802988.231856894</v>
      </c>
      <c r="DNU40" s="65">
        <v>13031060.41311211</v>
      </c>
      <c r="DNV40" s="65">
        <v>13263195.467730988</v>
      </c>
      <c r="DNW40" s="65">
        <v>13499465.771659944</v>
      </c>
      <c r="DNX40" s="65">
        <v>13739944.990149088</v>
      </c>
      <c r="DNY40" s="65">
        <v>13984708.100719836</v>
      </c>
      <c r="DNZ40" s="65">
        <v>14233831.41654171</v>
      </c>
      <c r="DOA40" s="65">
        <v>14487392.61022554</v>
      </c>
      <c r="DOB40" s="65">
        <v>14745470.738040522</v>
      </c>
      <c r="DOC40" s="65">
        <v>15008146.264562672</v>
      </c>
      <c r="DOD40" s="65">
        <v>15275501.087762387</v>
      </c>
      <c r="DOE40" s="65">
        <v>15547618.564538907</v>
      </c>
      <c r="DOF40" s="65">
        <v>15824583.53670964</v>
      </c>
      <c r="DOG40" s="65">
        <v>16106482.357462464</v>
      </c>
      <c r="DOH40" s="65">
        <v>16393402.918279249</v>
      </c>
      <c r="DOI40" s="65">
        <v>16685434.676339012</v>
      </c>
      <c r="DOJ40" s="65">
        <v>16982668.682409178</v>
      </c>
      <c r="DOK40" s="65">
        <v>17285197.609233782</v>
      </c>
      <c r="DOL40" s="65">
        <v>17593115.780427292</v>
      </c>
      <c r="DOM40" s="65">
        <v>17906519.199883189</v>
      </c>
      <c r="DON40" s="65">
        <v>18225505.581706449</v>
      </c>
      <c r="DOO40" s="65">
        <v>18550174.380679172</v>
      </c>
      <c r="DOP40" s="65">
        <v>18880626.82326901</v>
      </c>
      <c r="DOQ40" s="65">
        <v>19216965.93918993</v>
      </c>
      <c r="DOR40" s="65">
        <v>19559296.593525201</v>
      </c>
      <c r="DOS40" s="65">
        <v>19907725.519422606</v>
      </c>
      <c r="DOT40" s="65">
        <v>39058980.371300504</v>
      </c>
      <c r="DOU40" s="65">
        <v>40179238.431106836</v>
      </c>
      <c r="DOV40" s="65">
        <v>41331626.82582286</v>
      </c>
      <c r="DOW40" s="78">
        <v>39480133.728014059</v>
      </c>
      <c r="DOX40" s="78">
        <v>37488434.739237063</v>
      </c>
      <c r="DOY40" s="78">
        <v>35350010.373754039</v>
      </c>
      <c r="DOZ40" s="78">
        <v>33058082.507466514</v>
      </c>
      <c r="DPA40" s="78">
        <v>30605604.904801734</v>
      </c>
      <c r="DPB40" s="78">
        <v>27985253.414957497</v>
      </c>
      <c r="DPC40" s="78">
        <v>25189415.826331507</v>
      </c>
      <c r="DPD40" s="65">
        <v>25847113.354317363</v>
      </c>
      <c r="DPE40" s="65">
        <v>26521983.413865723</v>
      </c>
      <c r="DPF40" s="65">
        <v>27214474.381057862</v>
      </c>
      <c r="DPG40" s="65">
        <v>27925046.339108024</v>
      </c>
      <c r="DPH40" s="65">
        <v>28654171.384037524</v>
      </c>
      <c r="DPI40" s="65">
        <v>29402333.938330039</v>
      </c>
      <c r="DPJ40" s="65">
        <v>30170031.07277647</v>
      </c>
      <c r="DPK40" s="65">
        <v>30957772.836723179</v>
      </c>
      <c r="DPL40" s="65">
        <v>31766082.596943043</v>
      </c>
      <c r="DPM40" s="65">
        <v>32595497.385354459</v>
      </c>
      <c r="DPN40" s="65">
        <v>33446568.25581931</v>
      </c>
      <c r="DPO40" s="65">
        <v>34319860.650256954</v>
      </c>
      <c r="DPP40" s="65">
        <v>35215954.774317488</v>
      </c>
      <c r="DPQ40" s="65">
        <v>36135445.982863843</v>
      </c>
      <c r="DPR40" s="65">
        <v>37078945.175518885</v>
      </c>
      <c r="DPS40" s="65">
        <v>38047079.202540241</v>
      </c>
      <c r="DPT40" s="65">
        <v>12802988.231856894</v>
      </c>
      <c r="DPU40" s="65">
        <v>13031060.41311211</v>
      </c>
      <c r="DPV40" s="65">
        <v>13263195.467730988</v>
      </c>
      <c r="DPW40" s="78">
        <v>12535218.216541378</v>
      </c>
      <c r="DPX40" s="78">
        <v>11777095.705842076</v>
      </c>
      <c r="DPY40" s="78">
        <v>10987984.936279872</v>
      </c>
      <c r="DPZ40" s="78">
        <v>10167022.440386936</v>
      </c>
      <c r="DQA40" s="78">
        <v>9313323.8208592758</v>
      </c>
      <c r="DQB40" s="78">
        <v>8425983.2788802981</v>
      </c>
      <c r="DQC40" s="78">
        <v>7504073.132281336</v>
      </c>
      <c r="DQD40" s="65">
        <v>7700005.0420546196</v>
      </c>
      <c r="DQE40" s="65">
        <v>7901052.7486212822</v>
      </c>
      <c r="DQF40" s="65">
        <v>8107349.8258175682</v>
      </c>
      <c r="DQG40" s="65">
        <v>8319033.33510256</v>
      </c>
      <c r="DQH40" s="65">
        <v>8536243.9166202694</v>
      </c>
      <c r="DQI40" s="65">
        <v>8759125.8826393709</v>
      </c>
      <c r="DQJ40" s="65">
        <v>8987827.3134326488</v>
      </c>
      <c r="DQK40" s="65">
        <v>9222500.1556598637</v>
      </c>
      <c r="DQL40" s="65">
        <v>9463300.3233194109</v>
      </c>
      <c r="DQM40" s="65">
        <v>9710387.8013358209</v>
      </c>
      <c r="DQN40" s="65">
        <v>9963926.7518519536</v>
      </c>
      <c r="DQO40" s="65">
        <v>10224085.623296475</v>
      </c>
      <c r="DQP40" s="65">
        <v>10491037.262299098</v>
      </c>
      <c r="DQQ40" s="65">
        <v>10764959.028527945</v>
      </c>
      <c r="DQR40" s="65">
        <v>11046032.912525317</v>
      </c>
      <c r="DQS40" s="65">
        <v>11334445.656620158</v>
      </c>
      <c r="DQT40" s="66">
        <v>90179963.808222026</v>
      </c>
      <c r="DQU40" s="66">
        <v>92766432.536510557</v>
      </c>
      <c r="DQV40" s="66">
        <v>95427084.2673188</v>
      </c>
      <c r="DQW40" s="66">
        <v>98164046.657479703</v>
      </c>
      <c r="DQX40" s="66">
        <v>100979508.38755728</v>
      </c>
      <c r="DQY40" s="66">
        <v>103875720.91207987</v>
      </c>
      <c r="DQZ40" s="66">
        <v>106855000.25997227</v>
      </c>
      <c r="DRA40" s="66">
        <v>109919728.88662629</v>
      </c>
      <c r="DRB40" s="66">
        <v>113072357.57909082</v>
      </c>
      <c r="DRC40" s="66">
        <v>116315407.41590518</v>
      </c>
      <c r="DRD40" s="66">
        <v>119651471.7831427</v>
      </c>
      <c r="DRE40" s="66">
        <v>123083218.44827697</v>
      </c>
      <c r="DRF40" s="66">
        <v>126613391.69352892</v>
      </c>
      <c r="DRG40" s="66">
        <v>130244814.51040082</v>
      </c>
      <c r="DRH40" s="66">
        <v>133980390.85715221</v>
      </c>
      <c r="DRI40" s="66">
        <v>137823107.98102295</v>
      </c>
      <c r="DRJ40" s="66">
        <v>141776038.80706027</v>
      </c>
      <c r="DRK40" s="66">
        <v>145842344.39546025</v>
      </c>
      <c r="DRL40" s="66">
        <v>150025276.46938899</v>
      </c>
      <c r="DRM40" s="66">
        <v>154328180.01530433</v>
      </c>
      <c r="DRN40" s="66">
        <v>158754495.95785826</v>
      </c>
      <c r="DRO40" s="66">
        <v>163307763.91151845</v>
      </c>
      <c r="DRP40" s="66">
        <v>167991625.01110953</v>
      </c>
      <c r="DRQ40" s="66">
        <v>172809824.8235383</v>
      </c>
      <c r="DRR40" s="66">
        <v>177766216.34302965</v>
      </c>
      <c r="DRS40" s="66">
        <v>182864763.07226992</v>
      </c>
      <c r="DRT40" s="66">
        <v>88711213.363839164</v>
      </c>
      <c r="DRU40" s="66">
        <v>90291513.178795204</v>
      </c>
      <c r="DRV40" s="66">
        <v>91899964.423660159</v>
      </c>
      <c r="DRW40" s="66">
        <v>93537068.587454334</v>
      </c>
      <c r="DRX40" s="66">
        <v>95203336.092713594</v>
      </c>
      <c r="DRY40" s="66">
        <v>96899286.454630747</v>
      </c>
      <c r="DRZ40" s="66">
        <v>98625448.443032101</v>
      </c>
      <c r="DSA40" s="66">
        <v>100382360.24723938</v>
      </c>
      <c r="DSB40" s="66">
        <v>102170569.64386821</v>
      </c>
      <c r="DSC40" s="66">
        <v>103990634.16761616</v>
      </c>
      <c r="DSD40" s="66">
        <v>105843121.28509293</v>
      </c>
      <c r="DSE40" s="66">
        <v>107728608.57174726</v>
      </c>
      <c r="DSF40" s="66">
        <v>109647683.8919457</v>
      </c>
      <c r="DSG40" s="66">
        <v>111600945.58225903</v>
      </c>
      <c r="DSH40" s="66">
        <v>113589002.63801394</v>
      </c>
      <c r="DSI40" s="66">
        <v>115612474.90316802</v>
      </c>
      <c r="DSJ40" s="66">
        <v>117671993.26356685</v>
      </c>
      <c r="DSK40" s="66">
        <v>119768199.84364414</v>
      </c>
      <c r="DSL40" s="66">
        <v>121901748.20662573</v>
      </c>
      <c r="DSM40" s="66">
        <v>124073303.55829981</v>
      </c>
      <c r="DSN40" s="66">
        <v>126283542.95441754</v>
      </c>
      <c r="DSO40" s="66">
        <v>128533155.51178795</v>
      </c>
      <c r="DSP40" s="66">
        <v>130822842.6231333</v>
      </c>
      <c r="DSQ40" s="66">
        <v>133153318.17577219</v>
      </c>
      <c r="DSR40" s="66">
        <v>135525308.77419785</v>
      </c>
      <c r="DSS40" s="66">
        <v>137939553.96662155</v>
      </c>
      <c r="DST40" s="65">
        <v>90179963.808222026</v>
      </c>
      <c r="DSU40" s="65">
        <v>92766432.536510557</v>
      </c>
      <c r="DSV40" s="65">
        <v>95427084.2673188</v>
      </c>
      <c r="DSW40" s="78">
        <v>91152329.039088294</v>
      </c>
      <c r="DSX40" s="78">
        <v>86553864.332191959</v>
      </c>
      <c r="DSY40" s="78">
        <v>81616637.859491333</v>
      </c>
      <c r="DSZ40" s="78">
        <v>76325000.185694486</v>
      </c>
      <c r="DTA40" s="78">
        <v>70662682.855688319</v>
      </c>
      <c r="DTB40" s="78">
        <v>64612775.759480469</v>
      </c>
      <c r="DTC40" s="78">
        <v>58157703.707952581</v>
      </c>
      <c r="DTD40" s="65">
        <v>59676205.694095097</v>
      </c>
      <c r="DTE40" s="65">
        <v>61234355.880474307</v>
      </c>
      <c r="DTF40" s="65">
        <v>62833189.484558702</v>
      </c>
      <c r="DTG40" s="65">
        <v>64473768.753422178</v>
      </c>
      <c r="DTH40" s="65">
        <v>66157183.669489048</v>
      </c>
      <c r="DTI40" s="65">
        <v>67884552.674706101</v>
      </c>
      <c r="DTJ40" s="65">
        <v>69657023.413622886</v>
      </c>
      <c r="DTK40" s="65">
        <v>71475773.495873794</v>
      </c>
      <c r="DTL40" s="65">
        <v>73342011.278568715</v>
      </c>
      <c r="DTM40" s="65">
        <v>75256976.669111893</v>
      </c>
      <c r="DTN40" s="65">
        <v>77221941.948982477</v>
      </c>
      <c r="DTO40" s="65">
        <v>79238212.619024038</v>
      </c>
      <c r="DTP40" s="65">
        <v>81307128.26680465</v>
      </c>
      <c r="DTQ40" s="65">
        <v>83430063.456623793</v>
      </c>
      <c r="DTR40" s="65">
        <v>85608428.642757446</v>
      </c>
      <c r="DTS40" s="65">
        <v>87843671.106548041</v>
      </c>
      <c r="DTT40" s="65">
        <v>88711213.363839164</v>
      </c>
      <c r="DTU40" s="65">
        <v>90291513.178795204</v>
      </c>
      <c r="DTV40" s="65">
        <v>91899964.423660159</v>
      </c>
      <c r="DTW40" s="78">
        <v>86855849.40263617</v>
      </c>
      <c r="DTX40" s="78">
        <v>81602859.50804022</v>
      </c>
      <c r="DTY40" s="78">
        <v>76135153.64292416</v>
      </c>
      <c r="DTZ40" s="78">
        <v>70446748.887880072</v>
      </c>
      <c r="DUA40" s="78">
        <v>64531517.301796742</v>
      </c>
      <c r="DUB40" s="78">
        <v>58383182.653638974</v>
      </c>
      <c r="DUC40" s="78">
        <v>51995317.083808079</v>
      </c>
      <c r="DUD40" s="65">
        <v>53352918.695081398</v>
      </c>
      <c r="DUE40" s="65">
        <v>54745967.38578999</v>
      </c>
      <c r="DUF40" s="65">
        <v>56175388.68182455</v>
      </c>
      <c r="DUG40" s="65">
        <v>57642132.274625897</v>
      </c>
      <c r="DUH40" s="65">
        <v>59147172.652149267</v>
      </c>
      <c r="DUI40" s="65">
        <v>60691509.746303171</v>
      </c>
      <c r="DUJ40" s="65">
        <v>62276169.597292908</v>
      </c>
      <c r="DUK40" s="65">
        <v>63902205.035310149</v>
      </c>
      <c r="DUL40" s="65">
        <v>65570696.380021483</v>
      </c>
      <c r="DUM40" s="65">
        <v>67282752.15832065</v>
      </c>
      <c r="DUN40" s="65">
        <v>69039509.840821341</v>
      </c>
      <c r="DUO40" s="65">
        <v>70842136.597579926</v>
      </c>
      <c r="DUP40" s="65">
        <v>72691830.073550075</v>
      </c>
      <c r="DUQ40" s="65">
        <v>74589819.184284627</v>
      </c>
      <c r="DUR40" s="65">
        <v>76537364.93241325</v>
      </c>
      <c r="DUS40" s="65">
        <v>78535761.245438442</v>
      </c>
      <c r="DUT40" s="65">
        <v>0</v>
      </c>
      <c r="DUU40" s="65">
        <v>0</v>
      </c>
      <c r="DUV40" s="65">
        <v>0</v>
      </c>
      <c r="DUW40" s="65">
        <v>293187.110635138</v>
      </c>
      <c r="DUX40" s="65">
        <v>603192.13206047576</v>
      </c>
      <c r="DUY40" s="65">
        <v>930738.60083275626</v>
      </c>
      <c r="DUZ40" s="65">
        <v>1276577.7226952203</v>
      </c>
      <c r="DVA40" s="65">
        <v>1641489.3645591228</v>
      </c>
      <c r="DVB40" s="65">
        <v>2026283.0806266966</v>
      </c>
      <c r="DVC40" s="65">
        <v>2431799.1737979995</v>
      </c>
      <c r="DVD40" s="65">
        <v>2501546.0693487935</v>
      </c>
      <c r="DVE40" s="65">
        <v>2573293.388903094</v>
      </c>
      <c r="DVF40" s="65">
        <v>2647098.5070029823</v>
      </c>
      <c r="DVG40" s="65">
        <v>2723020.4437607154</v>
      </c>
      <c r="DVH40" s="65">
        <v>2801119.9120556368</v>
      </c>
      <c r="DVI40" s="65">
        <v>2881459.3660847554</v>
      </c>
      <c r="DVJ40" s="65">
        <v>2964103.0513058049</v>
      </c>
      <c r="DVK40" s="65">
        <v>3049117.055812736</v>
      </c>
      <c r="DVL40" s="65">
        <v>3136569.3631847179</v>
      </c>
      <c r="DVM40" s="65">
        <v>3226529.9068509093</v>
      </c>
      <c r="DVN40" s="65">
        <v>3319070.6260144804</v>
      </c>
      <c r="DVO40" s="65">
        <v>3414265.5231805937</v>
      </c>
      <c r="DVP40" s="65">
        <v>3512190.7233343674</v>
      </c>
      <c r="DVQ40" s="65">
        <v>3612924.5348161273</v>
      </c>
      <c r="DVR40" s="65">
        <v>3716547.5119426325</v>
      </c>
      <c r="DVS40" s="65">
        <v>3823142.5194243472</v>
      </c>
      <c r="DVT40" s="64">
        <v>0</v>
      </c>
      <c r="DVU40" s="64">
        <v>0</v>
      </c>
      <c r="DVV40" s="64">
        <v>0</v>
      </c>
      <c r="DVW40" s="64">
        <v>2606980.8845379665</v>
      </c>
      <c r="DVX40" s="64">
        <v>5306843.181767974</v>
      </c>
      <c r="DVY40" s="64">
        <v>8102068.7731860224</v>
      </c>
      <c r="DVZ40" s="64">
        <v>10995198.489872489</v>
      </c>
      <c r="DWA40" s="64">
        <v>13988833.425150588</v>
      </c>
      <c r="DWB40" s="64">
        <v>17085636.275305156</v>
      </c>
      <c r="DWC40" s="64">
        <v>20288332.708945114</v>
      </c>
      <c r="DWD40" s="64">
        <v>20649748.669903908</v>
      </c>
      <c r="DWE40" s="64">
        <v>21017602.887702707</v>
      </c>
      <c r="DWF40" s="64">
        <v>21392010.053322591</v>
      </c>
      <c r="DWG40" s="64">
        <v>21773086.900847521</v>
      </c>
      <c r="DWH40" s="64">
        <v>22160952.243860126</v>
      </c>
      <c r="DWI40" s="64">
        <v>22555727.01248591</v>
      </c>
      <c r="DWJ40" s="64">
        <v>22957534.291097205</v>
      </c>
      <c r="DWK40" s="64">
        <v>23366499.356688965</v>
      </c>
      <c r="DWL40" s="64">
        <v>23782749.717938092</v>
      </c>
      <c r="DWM40" s="64">
        <v>24206415.154958509</v>
      </c>
      <c r="DWN40" s="64">
        <v>24637627.759764601</v>
      </c>
      <c r="DWO40" s="64">
        <v>25076521.977455258</v>
      </c>
      <c r="DWP40" s="64">
        <v>25523234.648131758</v>
      </c>
      <c r="DWQ40" s="64">
        <v>25977905.049562234</v>
      </c>
      <c r="DWR40" s="64">
        <v>26440674.940606277</v>
      </c>
      <c r="DWS40" s="64">
        <v>26911688.605413005</v>
      </c>
      <c r="DWT40" s="65">
        <v>0</v>
      </c>
      <c r="DWU40" s="65">
        <v>0</v>
      </c>
      <c r="DWV40" s="65">
        <v>0</v>
      </c>
      <c r="DWW40" s="65">
        <v>3303322.3967456762</v>
      </c>
      <c r="DWX40" s="65">
        <v>6796131.231893735</v>
      </c>
      <c r="DWY40" s="65">
        <v>10486578.55042178</v>
      </c>
      <c r="DWZ40" s="65">
        <v>14383128.144448228</v>
      </c>
      <c r="DXA40" s="65">
        <v>18494566.729831245</v>
      </c>
      <c r="DXB40" s="65">
        <v>22830015.507437482</v>
      </c>
      <c r="DXC40" s="65">
        <v>27398942.121952225</v>
      </c>
      <c r="DXD40" s="65">
        <v>28184776.402583808</v>
      </c>
      <c r="DXE40" s="65">
        <v>28993149.345980804</v>
      </c>
      <c r="DXF40" s="65">
        <v>29824707.38782537</v>
      </c>
      <c r="DXG40" s="65">
        <v>30680115.504344627</v>
      </c>
      <c r="DXH40" s="65">
        <v>31560057.744075622</v>
      </c>
      <c r="DXI40" s="65">
        <v>32465237.77488187</v>
      </c>
      <c r="DXJ40" s="65">
        <v>33396379.446658935</v>
      </c>
      <c r="DXK40" s="65">
        <v>34354227.370179236</v>
      </c>
      <c r="DXL40" s="65">
        <v>35339547.512538634</v>
      </c>
      <c r="DXM40" s="65">
        <v>36353127.809681244</v>
      </c>
      <c r="DXN40" s="65">
        <v>37395778.796492182</v>
      </c>
      <c r="DXO40" s="65">
        <v>38468334.254962042</v>
      </c>
      <c r="DXP40" s="65">
        <v>39571651.880941585</v>
      </c>
      <c r="DXQ40" s="65">
        <v>40706613.97001978</v>
      </c>
      <c r="DXR40" s="65">
        <v>41874128.123073496</v>
      </c>
      <c r="DXS40" s="65">
        <v>43075127.972053267</v>
      </c>
      <c r="DXT40" s="65">
        <v>0</v>
      </c>
      <c r="DXU40" s="65">
        <v>0</v>
      </c>
      <c r="DXV40" s="65">
        <v>0</v>
      </c>
      <c r="DXW40" s="65">
        <v>1848966.8030143357</v>
      </c>
      <c r="DXX40" s="65">
        <v>3763808.5227582958</v>
      </c>
      <c r="DXY40" s="65">
        <v>5746285.4009437868</v>
      </c>
      <c r="DXZ40" s="65">
        <v>7798199.4884978291</v>
      </c>
      <c r="DYA40" s="65">
        <v>9921395.5765482243</v>
      </c>
      <c r="DYB40" s="65">
        <v>12117762.1473107</v>
      </c>
      <c r="DYC40" s="65">
        <v>14389232.345291143</v>
      </c>
      <c r="DYD40" s="65">
        <v>14645561.848071814</v>
      </c>
      <c r="DYE40" s="65">
        <v>14906457.599587586</v>
      </c>
      <c r="DYF40" s="65">
        <v>15172000.942903869</v>
      </c>
      <c r="DYG40" s="65">
        <v>15442274.670129847</v>
      </c>
      <c r="DYH40" s="65">
        <v>15717363.048231702</v>
      </c>
      <c r="DYI40" s="65">
        <v>15997351.845305717</v>
      </c>
      <c r="DYJ40" s="65">
        <v>16282328.357319335</v>
      </c>
      <c r="DYK40" s="65">
        <v>16572381.435328677</v>
      </c>
      <c r="DYL40" s="65">
        <v>16867601.513180822</v>
      </c>
      <c r="DYM40" s="65">
        <v>17168080.635709617</v>
      </c>
      <c r="DYN40" s="65">
        <v>17473912.487433802</v>
      </c>
      <c r="DYO40" s="65">
        <v>17785192.421766274</v>
      </c>
      <c r="DYP40" s="65">
        <v>18102017.490743753</v>
      </c>
      <c r="DYQ40" s="65">
        <v>18424486.475286059</v>
      </c>
      <c r="DYR40" s="65">
        <v>18752699.915994368</v>
      </c>
      <c r="DYS40" s="65">
        <v>19086760.144498155</v>
      </c>
      <c r="DYT40" s="67">
        <v>2555.9</v>
      </c>
      <c r="DYU40" s="68">
        <f ca="1">10000000*'Country Model'!$DYT$8/57000</f>
        <v>59385.964912280702</v>
      </c>
      <c r="DYV40" s="68">
        <f ca="1">10000000*'Country Model'!$DYT$8/57000</f>
        <v>59385.964912280702</v>
      </c>
      <c r="DYW40" s="38">
        <f ca="1">'Country Model'!$DYT$8/(220*8)</f>
        <v>0.19232954545454545</v>
      </c>
      <c r="DYX40" s="38">
        <f ca="1">'Country Model'!$DYT$8/(220*8)</f>
        <v>0.19232954545454545</v>
      </c>
      <c r="DYY40" s="25">
        <v>1E-3</v>
      </c>
      <c r="DYZ40" s="25">
        <f t="shared" si="21"/>
        <v>1E-3</v>
      </c>
      <c r="DZA40" s="25">
        <f t="shared" si="22"/>
        <v>0.05</v>
      </c>
      <c r="DZB40" s="25">
        <v>0.04</v>
      </c>
      <c r="DZC40" s="25">
        <v>0.08</v>
      </c>
      <c r="DZD40" s="25">
        <v>0.04</v>
      </c>
      <c r="DZE40" s="25">
        <v>0.04</v>
      </c>
      <c r="DZF40" s="25">
        <v>0.09</v>
      </c>
      <c r="DZG40" s="25">
        <v>0.01</v>
      </c>
      <c r="DZH40" s="25">
        <v>0.21</v>
      </c>
      <c r="DZI40" s="25">
        <v>0.48</v>
      </c>
      <c r="DZJ40" s="25">
        <v>0.14000000000000001</v>
      </c>
      <c r="DZK40" s="25">
        <v>0.03</v>
      </c>
      <c r="DZL40" s="46">
        <v>0.67</v>
      </c>
      <c r="DZM40" s="46">
        <v>0.33</v>
      </c>
      <c r="DZN40" s="46">
        <v>0.33</v>
      </c>
      <c r="DZO40" s="46">
        <v>0.33</v>
      </c>
      <c r="DZP40" s="46">
        <v>0.17</v>
      </c>
      <c r="DZQ40" s="46">
        <v>1</v>
      </c>
      <c r="DZR40" s="46">
        <v>0.5</v>
      </c>
      <c r="DZS40" s="46">
        <v>0.33</v>
      </c>
      <c r="DZT40" s="46">
        <v>0.5</v>
      </c>
      <c r="DZU40" s="46">
        <v>0.17</v>
      </c>
      <c r="DZW40" s="69">
        <v>0</v>
      </c>
      <c r="DZX40" s="69">
        <v>1</v>
      </c>
      <c r="DZY40" s="69">
        <v>2</v>
      </c>
      <c r="DZZ40" s="69">
        <v>3</v>
      </c>
      <c r="EAA40" s="69">
        <v>4</v>
      </c>
      <c r="EAB40" s="69">
        <v>5</v>
      </c>
      <c r="EAC40" s="69">
        <v>6</v>
      </c>
      <c r="EAD40" s="69">
        <v>7</v>
      </c>
      <c r="EAE40" s="69">
        <v>8</v>
      </c>
      <c r="EAF40" s="69">
        <v>9</v>
      </c>
      <c r="EAG40" s="69">
        <v>10</v>
      </c>
      <c r="EAH40" s="69">
        <v>11</v>
      </c>
      <c r="EAI40" s="69">
        <v>12</v>
      </c>
      <c r="EAJ40" s="69">
        <v>13</v>
      </c>
      <c r="EAK40" s="69">
        <v>14</v>
      </c>
      <c r="EAL40" s="69">
        <v>15</v>
      </c>
      <c r="EAM40" s="69">
        <v>16</v>
      </c>
      <c r="EAN40" s="69">
        <v>17</v>
      </c>
      <c r="EAO40" s="69">
        <v>18</v>
      </c>
      <c r="EAP40" s="69">
        <v>19</v>
      </c>
      <c r="EAQ40" s="69">
        <v>20</v>
      </c>
      <c r="EAR40" s="69">
        <v>21</v>
      </c>
      <c r="EAS40" s="69">
        <v>22</v>
      </c>
      <c r="EAT40" s="69">
        <v>23</v>
      </c>
      <c r="EAU40" s="69">
        <v>24</v>
      </c>
      <c r="EAV40" s="69">
        <v>25</v>
      </c>
      <c r="EAW40" s="69">
        <v>26</v>
      </c>
      <c r="EAX40" s="69">
        <v>27</v>
      </c>
      <c r="EAY40" s="69">
        <v>28</v>
      </c>
      <c r="EAZ40" s="69">
        <v>29</v>
      </c>
      <c r="EBA40" s="69">
        <v>30</v>
      </c>
      <c r="EBB40" s="69">
        <v>31</v>
      </c>
      <c r="EBC40" s="69">
        <v>32</v>
      </c>
      <c r="EBD40" s="69">
        <v>33</v>
      </c>
      <c r="EBE40" s="69">
        <v>34</v>
      </c>
      <c r="EBF40" s="69">
        <v>35</v>
      </c>
      <c r="EBG40" s="69">
        <v>36</v>
      </c>
      <c r="EBH40" s="69">
        <v>37</v>
      </c>
      <c r="EBI40" s="69">
        <v>38</v>
      </c>
      <c r="EBJ40" s="69">
        <v>39</v>
      </c>
      <c r="EBK40" s="69">
        <v>40</v>
      </c>
      <c r="EBL40" s="69">
        <v>41</v>
      </c>
      <c r="EBM40" s="69">
        <v>42</v>
      </c>
      <c r="EBO40" s="70">
        <v>4399340.2698759688</v>
      </c>
      <c r="EBP40" s="70">
        <v>4520997.5889841709</v>
      </c>
      <c r="EBQ40" s="70">
        <v>4646019.1632726202</v>
      </c>
      <c r="EBR40" s="70">
        <v>4774498.026296556</v>
      </c>
      <c r="EBS40" s="70">
        <v>4906529.7843180876</v>
      </c>
      <c r="EBT40" s="70">
        <v>5042212.6874506334</v>
      </c>
      <c r="EBU40" s="70">
        <v>5181647.7027707612</v>
      </c>
      <c r="EBV40" s="70">
        <v>5324938.5894518318</v>
      </c>
      <c r="EBW40" s="70">
        <v>5472191.9759753495</v>
      </c>
      <c r="EBX40" s="70">
        <v>5623517.4394774819</v>
      </c>
      <c r="EBY40" s="70">
        <v>5779027.5872897916</v>
      </c>
      <c r="EBZ40" s="70">
        <v>5938838.1407348514</v>
      </c>
      <c r="ECA40" s="70">
        <v>6103068.0212391187</v>
      </c>
      <c r="ECB40" s="70">
        <v>6271839.4388271216</v>
      </c>
      <c r="ECC40" s="70">
        <v>6445277.983062827</v>
      </c>
      <c r="ECD40" s="70">
        <v>6623512.71650586</v>
      </c>
      <c r="ECE40" s="70">
        <v>6806676.2707521226</v>
      </c>
      <c r="ECF40" s="70">
        <v>6994904.9451302625</v>
      </c>
      <c r="ECG40" s="70">
        <v>7188338.8081274638</v>
      </c>
      <c r="ECH40" s="70">
        <v>7387121.8016200075</v>
      </c>
      <c r="ECI40" s="70">
        <v>7591401.8479861831</v>
      </c>
      <c r="ECJ40" s="70">
        <v>7801330.9601812474</v>
      </c>
      <c r="ECK40" s="70">
        <v>8017065.3548563439</v>
      </c>
      <c r="ECL40" s="70">
        <v>8238765.5686055692</v>
      </c>
      <c r="ECM40" s="70">
        <v>8466596.5774276666</v>
      </c>
      <c r="ECN40" s="70">
        <v>8700727.9194912724</v>
      </c>
      <c r="ECO40" s="70">
        <v>26611569.86136863</v>
      </c>
      <c r="ECP40" s="70">
        <v>27058569.275666356</v>
      </c>
      <c r="ECQ40" s="70">
        <v>27513077.021017957</v>
      </c>
      <c r="ECR40" s="70">
        <v>27975219.216235701</v>
      </c>
      <c r="ECS40" s="70">
        <v>28445124.098572649</v>
      </c>
      <c r="ECT40" s="70">
        <v>28922922.059306491</v>
      </c>
      <c r="ECU40" s="70">
        <v>29408745.679921102</v>
      </c>
      <c r="ECV40" s="70">
        <v>29902729.768895831</v>
      </c>
      <c r="ECW40" s="70">
        <v>30405011.39911275</v>
      </c>
      <c r="ECX40" s="70">
        <v>30915729.945892241</v>
      </c>
      <c r="ECY40" s="70">
        <v>31435027.125667486</v>
      </c>
      <c r="ECZ40" s="70">
        <v>31963047.03530854</v>
      </c>
      <c r="EDA40" s="70">
        <v>32499936.192106999</v>
      </c>
      <c r="EDB40" s="70">
        <v>33045843.574432246</v>
      </c>
      <c r="EDC40" s="70">
        <v>33600920.663070634</v>
      </c>
      <c r="EDD40" s="70">
        <v>34165321.483259015</v>
      </c>
      <c r="EDE40" s="70">
        <v>34739202.647424385</v>
      </c>
      <c r="EDF40" s="70">
        <v>35322723.398641355</v>
      </c>
      <c r="EDG40" s="70">
        <v>35916045.654819638</v>
      </c>
      <c r="EDH40" s="70">
        <v>36519334.053633742</v>
      </c>
      <c r="EDI40" s="70">
        <v>37132755.998207353</v>
      </c>
      <c r="EDJ40" s="70">
        <v>37756481.703565098</v>
      </c>
      <c r="EDK40" s="70">
        <v>38390684.243864559</v>
      </c>
      <c r="EDL40" s="70">
        <v>39035539.60042163</v>
      </c>
      <c r="EDM40" s="70">
        <v>39691226.710542642</v>
      </c>
      <c r="EDN40" s="70">
        <v>40357927.517176613</v>
      </c>
      <c r="EDO40" s="71">
        <v>4399340.2698759688</v>
      </c>
      <c r="EDP40" s="71">
        <v>4520997.5889841709</v>
      </c>
      <c r="EDQ40" s="71">
        <v>4646019.1632726202</v>
      </c>
      <c r="EDR40" s="79">
        <v>4433462.4529896593</v>
      </c>
      <c r="EDS40" s="79">
        <v>4205596.9579869322</v>
      </c>
      <c r="EDT40" s="79">
        <v>3961738.5401397832</v>
      </c>
      <c r="EDU40" s="79">
        <v>3701176.9305505441</v>
      </c>
      <c r="EDV40" s="79">
        <v>3423174.8075047494</v>
      </c>
      <c r="EDW40" s="79">
        <v>3126966.8434144855</v>
      </c>
      <c r="EDX40" s="79">
        <v>2811758.7197387409</v>
      </c>
      <c r="EDY40" s="71">
        <v>2885173.9498502589</v>
      </c>
      <c r="EDZ40" s="71">
        <v>2960506.0571015151</v>
      </c>
      <c r="EEA40" s="71">
        <v>3037805.0912977513</v>
      </c>
      <c r="EEB40" s="71">
        <v>3117122.4090483612</v>
      </c>
      <c r="EEC40" s="71">
        <v>3198510.7078876439</v>
      </c>
      <c r="EED40" s="71">
        <v>3282024.0612864536</v>
      </c>
      <c r="EEE40" s="71">
        <v>3367717.9545780062</v>
      </c>
      <c r="EEF40" s="71">
        <v>3455649.3218217106</v>
      </c>
      <c r="EEG40" s="71">
        <v>3545876.5836295178</v>
      </c>
      <c r="EEH40" s="71">
        <v>3638459.685979919</v>
      </c>
      <c r="EEI40" s="71">
        <v>3733460.1400453793</v>
      </c>
      <c r="EEJ40" s="71">
        <v>3830941.0630596699</v>
      </c>
      <c r="EEK40" s="71">
        <v>3930967.220252248</v>
      </c>
      <c r="EEL40" s="71">
        <v>4033605.0678775478</v>
      </c>
      <c r="EEM40" s="71">
        <v>4138922.7973677693</v>
      </c>
      <c r="EEN40" s="71">
        <v>4246990.3806384979</v>
      </c>
      <c r="EEO40" s="71">
        <v>26611569.86136863</v>
      </c>
      <c r="EEP40" s="71">
        <v>27058569.275666356</v>
      </c>
      <c r="EEQ40" s="71">
        <v>27513077.021017957</v>
      </c>
      <c r="EER40" s="79">
        <v>25976989.272218864</v>
      </c>
      <c r="EES40" s="79">
        <v>24381534.941633701</v>
      </c>
      <c r="EET40" s="79">
        <v>22725153.046597958</v>
      </c>
      <c r="EEU40" s="79">
        <v>21006246.914229359</v>
      </c>
      <c r="EEV40" s="79">
        <v>19223183.422861606</v>
      </c>
      <c r="EEW40" s="79">
        <v>17374292.228064429</v>
      </c>
      <c r="EEX40" s="79">
        <v>15457864.97294612</v>
      </c>
      <c r="EEY40" s="71">
        <v>15861470.981546694</v>
      </c>
      <c r="EEZ40" s="71">
        <v>16275615.173166955</v>
      </c>
      <c r="EFA40" s="71">
        <v>16700572.700552374</v>
      </c>
      <c r="EFB40" s="71">
        <v>17136625.900707155</v>
      </c>
      <c r="EFC40" s="71">
        <v>17584064.482475761</v>
      </c>
      <c r="EFD40" s="71">
        <v>18043185.719022218</v>
      </c>
      <c r="EFE40" s="71">
        <v>18514294.645335056</v>
      </c>
      <c r="EFF40" s="71">
        <v>18997704.260889132</v>
      </c>
      <c r="EFG40" s="71">
        <v>19493735.737598959</v>
      </c>
      <c r="EFH40" s="71">
        <v>20002718.633201726</v>
      </c>
      <c r="EFI40" s="71">
        <v>20524991.110211737</v>
      </c>
      <c r="EFJ40" s="71">
        <v>21060900.160591803</v>
      </c>
      <c r="EFK40" s="71">
        <v>21610801.836290784</v>
      </c>
      <c r="EFL40" s="71">
        <v>22175061.485800512</v>
      </c>
      <c r="EFM40" s="71">
        <v>22754053.996889222</v>
      </c>
      <c r="EFN40" s="71">
        <v>23348164.045672763</v>
      </c>
      <c r="EFO40" s="70">
        <v>0</v>
      </c>
      <c r="EFP40" s="70">
        <v>0</v>
      </c>
      <c r="EFQ40" s="70">
        <v>0</v>
      </c>
      <c r="EFR40" s="70">
        <v>341035.57330689672</v>
      </c>
      <c r="EFS40" s="70">
        <v>700932.82633115537</v>
      </c>
      <c r="EFT40" s="70">
        <v>1080474.1473108502</v>
      </c>
      <c r="EFU40" s="70">
        <v>1480470.7722202172</v>
      </c>
      <c r="EFV40" s="70">
        <v>1901763.7819470824</v>
      </c>
      <c r="EFW40" s="70">
        <v>2345225.1325608641</v>
      </c>
      <c r="EFX40" s="70">
        <v>2811758.7197387409</v>
      </c>
      <c r="EFY40" s="70">
        <v>2893853.6374395327</v>
      </c>
      <c r="EFZ40" s="70">
        <v>2978332.0836333362</v>
      </c>
      <c r="EGA40" s="70">
        <v>3065262.9299413674</v>
      </c>
      <c r="EGB40" s="70">
        <v>3154717.0297787604</v>
      </c>
      <c r="EGC40" s="70">
        <v>3246767.2751751831</v>
      </c>
      <c r="EGD40" s="70">
        <v>3341488.6552194064</v>
      </c>
      <c r="EGE40" s="70">
        <v>3438958.3161741165</v>
      </c>
      <c r="EGF40" s="70">
        <v>3539255.623308552</v>
      </c>
      <c r="EGG40" s="70">
        <v>3642462.224497946</v>
      </c>
      <c r="EGH40" s="70">
        <v>3748662.1156400885</v>
      </c>
      <c r="EGI40" s="70">
        <v>3857941.7079408038</v>
      </c>
      <c r="EGJ40" s="70">
        <v>3970389.8971215775</v>
      </c>
      <c r="EGK40" s="70">
        <v>4086098.1346040959</v>
      </c>
      <c r="EGL40" s="70">
        <v>4205160.5007280214</v>
      </c>
      <c r="EGM40" s="70">
        <v>4327673.7800598973</v>
      </c>
      <c r="EGN40" s="70">
        <v>4453737.5388527745</v>
      </c>
      <c r="EGO40" s="70">
        <v>0</v>
      </c>
      <c r="EGP40" s="70">
        <v>0</v>
      </c>
      <c r="EGQ40" s="70">
        <v>0</v>
      </c>
      <c r="EGR40" s="70">
        <v>1998229.9440168366</v>
      </c>
      <c r="EGS40" s="70">
        <v>4063589.1569389477</v>
      </c>
      <c r="EGT40" s="70">
        <v>6197769.0127085336</v>
      </c>
      <c r="EGU40" s="70">
        <v>8402498.7656917423</v>
      </c>
      <c r="EGV40" s="70">
        <v>10679546.346034225</v>
      </c>
      <c r="EGW40" s="70">
        <v>13030719.171048321</v>
      </c>
      <c r="EGX40" s="70">
        <v>15457864.97294612</v>
      </c>
      <c r="EGY40" s="70">
        <v>15573556.144120792</v>
      </c>
      <c r="EGZ40" s="70">
        <v>15687431.862141585</v>
      </c>
      <c r="EHA40" s="70">
        <v>15799363.491554625</v>
      </c>
      <c r="EHB40" s="70">
        <v>15909217.673725091</v>
      </c>
      <c r="EHC40" s="70">
        <v>16016856.180594873</v>
      </c>
      <c r="EHD40" s="70">
        <v>16122135.764236797</v>
      </c>
      <c r="EHE40" s="70">
        <v>16224908.002089329</v>
      </c>
      <c r="EHF40" s="70">
        <v>16325019.137752224</v>
      </c>
      <c r="EHG40" s="70">
        <v>16422309.917220678</v>
      </c>
      <c r="EHH40" s="70">
        <v>16516615.420432016</v>
      </c>
      <c r="EHI40" s="70">
        <v>16607764.887995616</v>
      </c>
      <c r="EHJ40" s="70">
        <v>16695581.542973295</v>
      </c>
      <c r="EHK40" s="70">
        <v>16779882.407573774</v>
      </c>
      <c r="EHL40" s="70">
        <v>16860478.114621118</v>
      </c>
      <c r="EHM40" s="70">
        <v>16937172.713653419</v>
      </c>
      <c r="EHN40" s="70">
        <v>17009763.47150385</v>
      </c>
      <c r="EHO40" s="70">
        <f t="shared" si="23"/>
        <v>73487100.09340027</v>
      </c>
      <c r="EHP40" s="70">
        <f t="shared" si="24"/>
        <v>150680030.14757839</v>
      </c>
      <c r="EHQ40" s="70">
        <f t="shared" si="25"/>
        <v>5652853.8533384819</v>
      </c>
      <c r="EHR40" s="70">
        <f t="shared" si="26"/>
        <v>6551305.6585903643</v>
      </c>
      <c r="EHS40" s="70">
        <f t="shared" si="27"/>
        <v>402685578.24178171</v>
      </c>
      <c r="EHT40" s="70">
        <f t="shared" si="28"/>
        <v>777547499.77007878</v>
      </c>
      <c r="EHU40" s="70">
        <f t="shared" si="29"/>
        <v>30975813.710906286</v>
      </c>
      <c r="EHV40" s="70">
        <f t="shared" si="30"/>
        <v>33806413.033481687</v>
      </c>
      <c r="EHW40" s="70">
        <f t="shared" si="31"/>
        <v>476172678.33518195</v>
      </c>
      <c r="EHX40" s="70">
        <f t="shared" si="31"/>
        <v>928227529.91765714</v>
      </c>
      <c r="EHY40" s="70">
        <f t="shared" si="31"/>
        <v>36628667.56424477</v>
      </c>
      <c r="EHZ40" s="70">
        <f t="shared" si="31"/>
        <v>40357718.692072049</v>
      </c>
      <c r="EIA40" s="70">
        <f t="shared" si="32"/>
        <v>44145017.528796881</v>
      </c>
      <c r="EIB40" s="70">
        <f t="shared" si="33"/>
        <v>82067607.74404715</v>
      </c>
      <c r="EIC40" s="70">
        <f t="shared" si="64"/>
        <v>67604481.275151059</v>
      </c>
      <c r="EID40" s="70">
        <f t="shared" si="64"/>
        <v>74164131.725553736</v>
      </c>
      <c r="EIE40" s="70">
        <f t="shared" si="34"/>
        <v>247746799.7560232</v>
      </c>
      <c r="EIF40" s="70">
        <f t="shared" si="35"/>
        <v>456229225.66850483</v>
      </c>
      <c r="EIG40" s="70">
        <f t="shared" si="65"/>
        <v>104233148.83939582</v>
      </c>
      <c r="EIH40" s="70">
        <f t="shared" si="65"/>
        <v>114521850.41762578</v>
      </c>
      <c r="EII40" s="70">
        <f t="shared" si="65"/>
        <v>291891817.28482008</v>
      </c>
      <c r="EIJ40" s="70">
        <f t="shared" si="65"/>
        <v>538296833.412552</v>
      </c>
      <c r="EIK40" s="70">
        <f t="shared" si="65"/>
        <v>171837630.1145469</v>
      </c>
      <c r="EIL40" s="70">
        <f t="shared" si="65"/>
        <v>188685982.14317954</v>
      </c>
      <c r="EIM40" s="70">
        <f t="shared" si="36"/>
        <v>29342082.564603388</v>
      </c>
      <c r="EIN40" s="70">
        <f t="shared" si="36"/>
        <v>68612422.403531238</v>
      </c>
      <c r="EIO40" s="70">
        <f t="shared" si="37"/>
        <v>2257083.2742002606</v>
      </c>
      <c r="EIP40" s="70">
        <f t="shared" si="38"/>
        <v>2983148.8001535321</v>
      </c>
      <c r="EIQ40" s="70">
        <f t="shared" si="66"/>
        <v>154938778.48575851</v>
      </c>
      <c r="EIR40" s="70">
        <f t="shared" si="66"/>
        <v>321318274.10157394</v>
      </c>
      <c r="EIS40" s="70">
        <f t="shared" si="39"/>
        <v>11918367.575827578</v>
      </c>
      <c r="EIT40" s="70">
        <f t="shared" si="40"/>
        <v>13970359.743546693</v>
      </c>
      <c r="EIU40" s="70">
        <f t="shared" si="67"/>
        <v>184280861.05036187</v>
      </c>
      <c r="EIV40" s="70">
        <f t="shared" si="67"/>
        <v>389930696.50510514</v>
      </c>
      <c r="EIW40" s="70">
        <f t="shared" si="41"/>
        <v>14175450.850027837</v>
      </c>
      <c r="EIX40" s="70">
        <f t="shared" si="42"/>
        <v>16953508.543700222</v>
      </c>
      <c r="EIY40" s="70">
        <v>201.11342138067434</v>
      </c>
      <c r="EIZ40" s="70">
        <v>206.88159374705981</v>
      </c>
      <c r="EJA40" s="70">
        <v>212.81520416437155</v>
      </c>
      <c r="EJB40" s="70">
        <v>218.91899759287696</v>
      </c>
      <c r="EJC40" s="70">
        <v>225.19785508395341</v>
      </c>
      <c r="EJD40" s="70">
        <v>231.65679768334257</v>
      </c>
      <c r="EJE40" s="70">
        <v>238.30099044635625</v>
      </c>
      <c r="EJF40" s="70">
        <v>245.13574656824204</v>
      </c>
      <c r="EJG40" s="70">
        <v>252.16653163301291</v>
      </c>
      <c r="EJH40" s="70">
        <v>259.39896798413849</v>
      </c>
      <c r="EJI40" s="70">
        <v>266.83883922059289</v>
      </c>
      <c r="EJJ40" s="70">
        <v>274.49209482185478</v>
      </c>
      <c r="EJK40" s="70">
        <v>282.36485490555765</v>
      </c>
      <c r="EJL40" s="70">
        <v>290.46341512159501</v>
      </c>
      <c r="EJM40" s="70">
        <v>298.79425168659475</v>
      </c>
      <c r="EJN40" s="70">
        <v>307.36402656278835</v>
      </c>
      <c r="EJO40" s="70">
        <v>316.17959278541554</v>
      </c>
      <c r="EJP40" s="70">
        <v>325.24799994292562</v>
      </c>
      <c r="EJQ40" s="70">
        <v>334.57649981435787</v>
      </c>
      <c r="EJR40" s="70">
        <v>344.17255216840829</v>
      </c>
      <c r="EJS40" s="70">
        <v>354.04383072882047</v>
      </c>
      <c r="EJT40" s="70">
        <v>364.19822931087094</v>
      </c>
      <c r="EJU40" s="70">
        <v>374.6438681338567</v>
      </c>
      <c r="EJV40" s="70">
        <v>385.38910031463217</v>
      </c>
      <c r="EJW40" s="70">
        <v>396.44251854738798</v>
      </c>
      <c r="EJX40" s="70">
        <v>407.81296197501416</v>
      </c>
      <c r="EJY40" s="70">
        <v>197.83791078441379</v>
      </c>
      <c r="EJZ40" s="70">
        <v>201.36219144690034</v>
      </c>
      <c r="EKA40" s="70">
        <v>204.94925357598609</v>
      </c>
      <c r="EKB40" s="70">
        <v>208.60021555948578</v>
      </c>
      <c r="EKC40" s="70">
        <v>212.3162157081527</v>
      </c>
      <c r="EKD40" s="70">
        <v>216.09841261058537</v>
      </c>
      <c r="EKE40" s="70">
        <v>219.94798549445713</v>
      </c>
      <c r="EKF40" s="70">
        <v>223.8661345941799</v>
      </c>
      <c r="EKG40" s="70">
        <v>227.85408152511786</v>
      </c>
      <c r="EKH40" s="70">
        <v>231.91306966446734</v>
      </c>
      <c r="EKI40" s="70">
        <v>236.04436453892157</v>
      </c>
      <c r="EKJ40" s="70">
        <v>240.24925421924149</v>
      </c>
      <c r="EKK40" s="70">
        <v>244.5290497218555</v>
      </c>
      <c r="EKL40" s="70">
        <v>248.88508541761274</v>
      </c>
      <c r="EKM40" s="70">
        <v>253.31871944781855</v>
      </c>
      <c r="EKN40" s="70">
        <v>257.83133414768093</v>
      </c>
      <c r="EKO40" s="70">
        <v>262.42433647729996</v>
      </c>
      <c r="EKP40" s="70">
        <v>267.09915846033556</v>
      </c>
      <c r="EKQ40" s="70">
        <v>271.8572576304889</v>
      </c>
      <c r="EKR40" s="70">
        <v>276.70011748593799</v>
      </c>
      <c r="EKS40" s="70">
        <v>281.62924795186819</v>
      </c>
      <c r="EKT40" s="70">
        <v>286.64618585124276</v>
      </c>
      <c r="EKU40" s="70">
        <v>291.7524953839586</v>
      </c>
      <c r="EKV40" s="70">
        <v>296.94976861453944</v>
      </c>
      <c r="EKW40" s="70">
        <v>302.23962596851504</v>
      </c>
      <c r="EKX40" s="70">
        <v>307.62371673764341</v>
      </c>
      <c r="EKY40" s="71">
        <v>201.11342138067434</v>
      </c>
      <c r="EKZ40" s="71">
        <v>206.88159374705981</v>
      </c>
      <c r="ELA40" s="71">
        <v>212.81520416437155</v>
      </c>
      <c r="ELB40" s="79">
        <v>203.28192633624289</v>
      </c>
      <c r="ELC40" s="79">
        <v>193.02673292910293</v>
      </c>
      <c r="ELD40" s="79">
        <v>182.0160553226263</v>
      </c>
      <c r="ELE40" s="79">
        <v>170.21499317596877</v>
      </c>
      <c r="ELF40" s="79">
        <v>157.58726565101276</v>
      </c>
      <c r="ELG40" s="79">
        <v>144.09516093315023</v>
      </c>
      <c r="ELH40" s="79">
        <v>129.69948399206925</v>
      </c>
      <c r="ELI40" s="71">
        <v>133.08594720307607</v>
      </c>
      <c r="ELJ40" s="71">
        <v>136.56083122137159</v>
      </c>
      <c r="ELK40" s="71">
        <v>140.12644472083599</v>
      </c>
      <c r="ELL40" s="71">
        <v>143.78515665499688</v>
      </c>
      <c r="ELM40" s="71">
        <v>147.53939783093537</v>
      </c>
      <c r="ELN40" s="71">
        <v>151.39166252428694</v>
      </c>
      <c r="ELO40" s="71">
        <v>155.34451013641012</v>
      </c>
      <c r="ELP40" s="71">
        <v>159.40056689482404</v>
      </c>
      <c r="ELQ40" s="71">
        <v>163.56252759804443</v>
      </c>
      <c r="ELR40" s="71">
        <v>167.83315740597749</v>
      </c>
      <c r="ELS40" s="71">
        <v>172.215293677061</v>
      </c>
      <c r="ELT40" s="71">
        <v>176.71184785337343</v>
      </c>
      <c r="ELU40" s="71">
        <v>181.32580739496325</v>
      </c>
      <c r="ELV40" s="71">
        <v>186.06023776468393</v>
      </c>
      <c r="ELW40" s="71">
        <v>190.91828446485286</v>
      </c>
      <c r="ELX40" s="71">
        <v>195.90317512708785</v>
      </c>
      <c r="ELY40" s="71">
        <v>197.83791078441379</v>
      </c>
      <c r="ELZ40" s="71">
        <v>201.36219144690034</v>
      </c>
      <c r="EMA40" s="71">
        <v>204.94925357598609</v>
      </c>
      <c r="EMB40" s="79">
        <v>193.70020016237964</v>
      </c>
      <c r="EMC40" s="79">
        <v>181.9853277498452</v>
      </c>
      <c r="EMD40" s="79">
        <v>169.79160990831707</v>
      </c>
      <c r="EME40" s="79">
        <v>157.10570392461224</v>
      </c>
      <c r="EMF40" s="79">
        <v>143.91394366768708</v>
      </c>
      <c r="EMG40" s="79">
        <v>130.20233230006735</v>
      </c>
      <c r="EMH40" s="79">
        <v>115.95653483223366</v>
      </c>
      <c r="EMI40" s="71">
        <v>118.98416861456391</v>
      </c>
      <c r="EMJ40" s="71">
        <v>122.09085414100821</v>
      </c>
      <c r="EMK40" s="71">
        <v>125.27865545850773</v>
      </c>
      <c r="EML40" s="71">
        <v>128.54969050642342</v>
      </c>
      <c r="EMM40" s="71">
        <v>131.90613252367103</v>
      </c>
      <c r="EMN40" s="71">
        <v>135.35021149259674</v>
      </c>
      <c r="EMO40" s="71">
        <v>138.88421562055225</v>
      </c>
      <c r="EMP40" s="71">
        <v>142.51049286015407</v>
      </c>
      <c r="EMQ40" s="71">
        <v>146.23145246923681</v>
      </c>
      <c r="EMR40" s="71">
        <v>150.04956661153707</v>
      </c>
      <c r="EMS40" s="71">
        <v>153.96737199917115</v>
      </c>
      <c r="EMT40" s="71">
        <v>157.98747157799815</v>
      </c>
      <c r="EMU40" s="71">
        <v>162.11253625698788</v>
      </c>
      <c r="EMV40" s="71">
        <v>166.34530668274277</v>
      </c>
      <c r="EMW40" s="71">
        <v>170.6885950603527</v>
      </c>
      <c r="EMX40" s="71">
        <v>175.14528702179237</v>
      </c>
      <c r="EMY40" s="70">
        <v>0</v>
      </c>
      <c r="EMZ40" s="70">
        <v>0</v>
      </c>
      <c r="ENA40" s="70">
        <v>0</v>
      </c>
      <c r="ENB40" s="70">
        <v>15.637071256634073</v>
      </c>
      <c r="ENC40" s="70">
        <v>32.17112215485048</v>
      </c>
      <c r="END40" s="70">
        <v>49.640742360716274</v>
      </c>
      <c r="ENE40" s="70">
        <v>68.08599727038748</v>
      </c>
      <c r="ENF40" s="70">
        <v>87.548480917229284</v>
      </c>
      <c r="ENG40" s="70">
        <v>108.07137069986268</v>
      </c>
      <c r="ENH40" s="70">
        <v>129.69948399206925</v>
      </c>
      <c r="ENI40" s="70">
        <v>133.75289201751681</v>
      </c>
      <c r="ENJ40" s="70">
        <v>137.93126360048319</v>
      </c>
      <c r="ENK40" s="70">
        <v>142.23841018472166</v>
      </c>
      <c r="ENL40" s="70">
        <v>146.67825846659812</v>
      </c>
      <c r="ENM40" s="70">
        <v>151.25485385565938</v>
      </c>
      <c r="ENN40" s="70">
        <v>155.97236403850141</v>
      </c>
      <c r="ENO40" s="70">
        <v>160.83508264900541</v>
      </c>
      <c r="ENP40" s="70">
        <v>165.84743304810158</v>
      </c>
      <c r="ENQ40" s="70">
        <v>171.01397221631345</v>
      </c>
      <c r="ENR40" s="70">
        <v>176.3393947624308</v>
      </c>
      <c r="ENS40" s="70">
        <v>181.82853705175947</v>
      </c>
      <c r="ENT40" s="70">
        <v>187.48638145749752</v>
      </c>
      <c r="ENU40" s="70">
        <v>193.31806073889345</v>
      </c>
      <c r="ENV40" s="70">
        <v>199.32886254994824</v>
      </c>
      <c r="ENW40" s="70">
        <v>205.52423408253512</v>
      </c>
      <c r="ENX40" s="70">
        <v>211.90978684792631</v>
      </c>
      <c r="ENY40" s="70">
        <v>0</v>
      </c>
      <c r="ENZ40" s="70">
        <v>0</v>
      </c>
      <c r="EOA40" s="70">
        <v>0</v>
      </c>
      <c r="EOB40" s="70">
        <v>14.900015397106131</v>
      </c>
      <c r="EOC40" s="70">
        <v>30.3308879583075</v>
      </c>
      <c r="EOD40" s="70">
        <v>46.3068027022683</v>
      </c>
      <c r="EOE40" s="70">
        <v>62.842281569844886</v>
      </c>
      <c r="EOF40" s="70">
        <v>79.952190926492818</v>
      </c>
      <c r="EOG40" s="70">
        <v>97.651749225050509</v>
      </c>
      <c r="EOH40" s="70">
        <v>115.95653483223369</v>
      </c>
      <c r="EOI40" s="70">
        <v>117.06019592435766</v>
      </c>
      <c r="EOJ40" s="70">
        <v>118.15840007823329</v>
      </c>
      <c r="EOK40" s="70">
        <v>119.25039426334777</v>
      </c>
      <c r="EOL40" s="70">
        <v>120.33539491118933</v>
      </c>
      <c r="EOM40" s="70">
        <v>121.41258692414752</v>
      </c>
      <c r="EON40" s="70">
        <v>122.48112265508419</v>
      </c>
      <c r="EOO40" s="70">
        <v>123.54012085674771</v>
      </c>
      <c r="EOP40" s="70">
        <v>124.58866560018149</v>
      </c>
      <c r="EOQ40" s="70">
        <v>125.62580516125209</v>
      </c>
      <c r="EOR40" s="70">
        <v>126.65055087440092</v>
      </c>
      <c r="EOS40" s="70">
        <v>127.66187595269705</v>
      </c>
      <c r="EOT40" s="70">
        <v>128.65871427324461</v>
      </c>
      <c r="EOU40" s="70">
        <v>129.63995912697072</v>
      </c>
      <c r="EOV40" s="70">
        <v>130.60446193179666</v>
      </c>
      <c r="EOW40" s="70">
        <v>131.55103090816235</v>
      </c>
      <c r="EOX40" s="70">
        <v>132.47842971585104</v>
      </c>
      <c r="EOY40" s="70">
        <f t="shared" si="43"/>
        <v>3391.0933693109059</v>
      </c>
      <c r="EOZ40" s="70">
        <f t="shared" si="44"/>
        <v>6993.8005230325962</v>
      </c>
      <c r="EPA40" s="70">
        <f t="shared" si="45"/>
        <v>260.85333610083893</v>
      </c>
      <c r="EPB40" s="70">
        <f t="shared" si="46"/>
        <v>304.07828361011286</v>
      </c>
      <c r="EPC40" s="70">
        <f t="shared" si="47"/>
        <v>3021.4539226495772</v>
      </c>
      <c r="EPD40" s="70">
        <f t="shared" si="48"/>
        <v>5866.3758332114066</v>
      </c>
      <c r="EPE40" s="70">
        <f t="shared" si="49"/>
        <v>232.41953251150593</v>
      </c>
      <c r="EPF40" s="70">
        <f t="shared" si="50"/>
        <v>255.05981883527855</v>
      </c>
      <c r="EPG40" s="70">
        <f t="shared" si="51"/>
        <v>6412.5472919604836</v>
      </c>
      <c r="EPH40" s="70">
        <f t="shared" si="6"/>
        <v>12860.176356244003</v>
      </c>
      <c r="EPI40" s="70">
        <f t="shared" si="6"/>
        <v>493.27286861234484</v>
      </c>
      <c r="EPJ40" s="70">
        <f t="shared" si="6"/>
        <v>559.13810244539138</v>
      </c>
      <c r="EPK40" s="70">
        <f t="shared" si="52"/>
        <v>2032.4110584956754</v>
      </c>
      <c r="EPL40" s="70">
        <f t="shared" si="53"/>
        <v>3781.6864668129538</v>
      </c>
      <c r="EPM40" s="70">
        <f t="shared" si="7"/>
        <v>725.6924011238508</v>
      </c>
      <c r="EPN40" s="70">
        <f t="shared" si="7"/>
        <v>814.1979212806699</v>
      </c>
      <c r="EPO40" s="70">
        <f t="shared" si="54"/>
        <v>1854.8153652819135</v>
      </c>
      <c r="EPP40" s="70">
        <f t="shared" si="55"/>
        <v>3418.7376614424388</v>
      </c>
      <c r="EPQ40" s="70">
        <f t="shared" si="8"/>
        <v>1218.9652697361958</v>
      </c>
      <c r="EPR40" s="70">
        <f t="shared" si="8"/>
        <v>1373.3360237260613</v>
      </c>
      <c r="EPS40" s="70">
        <f t="shared" si="8"/>
        <v>3887.2264237775889</v>
      </c>
      <c r="EPT40" s="70">
        <f t="shared" si="8"/>
        <v>7200.4241282553921</v>
      </c>
      <c r="EPU40" s="70">
        <f t="shared" si="8"/>
        <v>1944.6576708600464</v>
      </c>
      <c r="EPV40" s="70">
        <f t="shared" si="8"/>
        <v>2187.5339450067313</v>
      </c>
      <c r="EPW40" s="70">
        <f t="shared" si="56"/>
        <v>1358.6823108152305</v>
      </c>
      <c r="EPX40" s="70">
        <f t="shared" si="9"/>
        <v>3212.1140562196424</v>
      </c>
      <c r="EPY40" s="70">
        <f t="shared" si="57"/>
        <v>104.51402390886389</v>
      </c>
      <c r="EPZ40" s="70">
        <f t="shared" si="58"/>
        <v>139.6571328791149</v>
      </c>
      <c r="EQA40" s="70">
        <f t="shared" si="10"/>
        <v>1166.6385573676637</v>
      </c>
      <c r="EQB40" s="70">
        <f t="shared" si="10"/>
        <v>2447.6381717689678</v>
      </c>
      <c r="EQC40" s="70">
        <f t="shared" si="59"/>
        <v>89.741427489820282</v>
      </c>
      <c r="EQD40" s="70">
        <f t="shared" si="60"/>
        <v>106.41905094647686</v>
      </c>
      <c r="EQE40" s="70">
        <f t="shared" si="11"/>
        <v>2525.3208681828946</v>
      </c>
      <c r="EQF40" s="70">
        <f t="shared" si="11"/>
        <v>5659.7522279886107</v>
      </c>
      <c r="EQG40" s="70">
        <f t="shared" si="61"/>
        <v>194.25545139868422</v>
      </c>
      <c r="EQH40" s="70">
        <f t="shared" si="62"/>
        <v>246.07618382559176</v>
      </c>
      <c r="EQI40" s="25" t="s">
        <v>4324</v>
      </c>
    </row>
    <row r="41" spans="1:3831" s="25" customFormat="1" x14ac:dyDescent="0.25">
      <c r="A41" s="25" t="s">
        <v>4390</v>
      </c>
      <c r="B41" s="26" t="s">
        <v>4391</v>
      </c>
      <c r="C41" s="27">
        <v>2</v>
      </c>
      <c r="D41" s="28">
        <v>2</v>
      </c>
      <c r="E41" s="26" t="s">
        <v>4369</v>
      </c>
      <c r="F41" s="29" t="s">
        <v>4370</v>
      </c>
      <c r="G41" s="30" t="s">
        <v>4331</v>
      </c>
      <c r="H41" s="25" t="s">
        <v>4341</v>
      </c>
      <c r="I41" s="31">
        <v>47278.671999999999</v>
      </c>
      <c r="J41" s="31">
        <v>59655.587000000007</v>
      </c>
      <c r="K41" s="27">
        <v>2019</v>
      </c>
      <c r="L41" s="27">
        <v>2025</v>
      </c>
      <c r="M41" s="25">
        <f t="shared" si="12"/>
        <v>7</v>
      </c>
      <c r="N41" s="32">
        <v>1.8051397846132602</v>
      </c>
      <c r="O41" s="32">
        <v>1.2761181250343665</v>
      </c>
      <c r="P41" s="25">
        <v>0.11964000000000001</v>
      </c>
      <c r="Q41" s="25">
        <v>0.23318999999999998</v>
      </c>
      <c r="R41" s="25">
        <v>0.64715999999999996</v>
      </c>
      <c r="S41" s="25">
        <v>0.11964000000000001</v>
      </c>
      <c r="T41" s="25">
        <v>0.23318999999999998</v>
      </c>
      <c r="U41" s="25">
        <v>0.64715999999999996</v>
      </c>
      <c r="V41" s="25">
        <v>4.7</v>
      </c>
      <c r="W41" s="25">
        <v>4.7</v>
      </c>
      <c r="X41" s="80">
        <v>24295524</v>
      </c>
      <c r="Y41" s="80">
        <v>24295524</v>
      </c>
      <c r="Z41" s="80">
        <v>16888555.892114189</v>
      </c>
      <c r="AA41" s="80">
        <v>33155088.473772701</v>
      </c>
      <c r="AB41" s="34">
        <v>0.71</v>
      </c>
      <c r="AC41" s="34">
        <v>0.28999999999999998</v>
      </c>
      <c r="AD41" s="33">
        <f t="shared" si="13"/>
        <v>25519829.594584957</v>
      </c>
      <c r="AE41" s="33">
        <v>17249822.039999999</v>
      </c>
      <c r="AF41" s="35">
        <v>17561205.440419026</v>
      </c>
      <c r="AG41" s="35">
        <v>17878209.746481698</v>
      </c>
      <c r="AH41" s="35">
        <v>18200936.423392043</v>
      </c>
      <c r="AI41" s="35">
        <v>18529488.767942857</v>
      </c>
      <c r="AJ41" s="35">
        <v>18863971.941578437</v>
      </c>
      <c r="AK41" s="35">
        <v>19204493.004054151</v>
      </c>
      <c r="AL41" s="35">
        <v>19551160.9477036</v>
      </c>
      <c r="AM41" s="35">
        <v>19904086.732324366</v>
      </c>
      <c r="AN41" s="35">
        <v>20263383.320693482</v>
      </c>
      <c r="AO41" s="35">
        <v>20629165.714724004</v>
      </c>
      <c r="AP41" s="35">
        <v>21001550.992274284</v>
      </c>
      <c r="AQ41" s="35">
        <v>21380658.344621666</v>
      </c>
      <c r="AR41" s="35">
        <v>21766609.114612665</v>
      </c>
      <c r="AS41" s="35">
        <v>22159526.835501794</v>
      </c>
      <c r="AT41" s="35">
        <v>22559537.270491488</v>
      </c>
      <c r="AU41" s="35">
        <v>22966768.452985786</v>
      </c>
      <c r="AV41" s="35">
        <v>23381350.727570638</v>
      </c>
      <c r="AW41" s="35">
        <v>23803416.791733976</v>
      </c>
      <c r="AX41" s="35">
        <v>24233101.738338877</v>
      </c>
      <c r="AY41" s="35">
        <v>24670543.098863438</v>
      </c>
      <c r="AZ41" s="35">
        <v>25115880.88742118</v>
      </c>
      <c r="BA41" s="35">
        <v>25569257.645576097</v>
      </c>
      <c r="BB41" s="35">
        <v>26030818.487966657</v>
      </c>
      <c r="BC41" s="35">
        <v>26500711.148753405</v>
      </c>
      <c r="BD41" s="35">
        <v>26979086.028904993</v>
      </c>
      <c r="BE41" s="33">
        <v>7045701.96</v>
      </c>
      <c r="BF41" s="35">
        <v>7135613.4397474611</v>
      </c>
      <c r="BG41" s="35">
        <v>7226672.2961844662</v>
      </c>
      <c r="BH41" s="35">
        <v>7318893.1711929133</v>
      </c>
      <c r="BI41" s="35">
        <v>7412290.8935024086</v>
      </c>
      <c r="BJ41" s="35">
        <v>7506880.4810746647</v>
      </c>
      <c r="BK41" s="35">
        <v>7602677.1435183259</v>
      </c>
      <c r="BL41" s="35">
        <v>7699696.284534608</v>
      </c>
      <c r="BM41" s="35">
        <v>7797953.5043941513</v>
      </c>
      <c r="BN41" s="35">
        <v>7897464.6024454776</v>
      </c>
      <c r="BO41" s="35">
        <v>7998245.5796554573</v>
      </c>
      <c r="BP41" s="35">
        <v>8100312.6411822001</v>
      </c>
      <c r="BQ41" s="35">
        <v>8203682.1989807757</v>
      </c>
      <c r="BR41" s="35">
        <v>8308370.8744421871</v>
      </c>
      <c r="BS41" s="35">
        <v>8414395.5010660198</v>
      </c>
      <c r="BT41" s="35">
        <v>8521773.1271671988</v>
      </c>
      <c r="BU41" s="35">
        <v>8630521.0186172873</v>
      </c>
      <c r="BV41" s="35">
        <v>8740656.6616207622</v>
      </c>
      <c r="BW41" s="35">
        <v>8852197.7655267287</v>
      </c>
      <c r="BX41" s="35">
        <v>8965162.2656765021</v>
      </c>
      <c r="BY41" s="35">
        <v>9079568.3262875415</v>
      </c>
      <c r="BZ41" s="35">
        <v>9195434.343374176</v>
      </c>
      <c r="CA41" s="35">
        <v>9312778.9477056079</v>
      </c>
      <c r="CB41" s="35">
        <v>9431621.0078016631</v>
      </c>
      <c r="CC41" s="35">
        <v>9551979.6329667699</v>
      </c>
      <c r="CD41" s="35">
        <v>9673874.1763626505</v>
      </c>
      <c r="CE41" s="25">
        <v>0.5</v>
      </c>
      <c r="CF41" s="25">
        <v>0.8</v>
      </c>
      <c r="CG41" s="25">
        <v>0.96</v>
      </c>
      <c r="CH41" s="36">
        <v>0.93</v>
      </c>
      <c r="CI41" s="37">
        <v>0.91999999999999993</v>
      </c>
      <c r="CJ41" s="25">
        <v>0.91999999999999993</v>
      </c>
      <c r="CK41" s="25">
        <v>0.91999999999999993</v>
      </c>
      <c r="CL41" s="25">
        <v>0.91999999999999993</v>
      </c>
      <c r="CM41" s="38">
        <v>0.91999999999999993</v>
      </c>
      <c r="CN41" s="25">
        <v>0.91999999999999993</v>
      </c>
      <c r="CO41" s="25">
        <v>0.91999999999999993</v>
      </c>
      <c r="CP41" s="25">
        <v>0.91999999999999993</v>
      </c>
      <c r="CQ41" s="25">
        <v>0.91999999999999993</v>
      </c>
      <c r="CR41" s="25">
        <v>0.91999999999999993</v>
      </c>
      <c r="CS41" s="38">
        <v>0.91999999999999993</v>
      </c>
      <c r="CT41" s="25">
        <v>0.91999999999999993</v>
      </c>
      <c r="CU41" s="25">
        <v>0.91999999999999993</v>
      </c>
      <c r="CV41" s="25">
        <v>0.91999999999999993</v>
      </c>
      <c r="CW41" s="25">
        <v>0.91999999999999993</v>
      </c>
      <c r="CX41" s="38">
        <v>0.91999999999999993</v>
      </c>
      <c r="CY41" s="25">
        <v>0.91999999999999993</v>
      </c>
      <c r="CZ41" s="25">
        <v>0.91999999999999993</v>
      </c>
      <c r="DA41" s="25">
        <v>0.91999999999999993</v>
      </c>
      <c r="DB41" s="25">
        <v>0.91999999999999993</v>
      </c>
      <c r="DC41" s="25">
        <v>0.91999999999999993</v>
      </c>
      <c r="DD41" s="25">
        <v>0.91999999999999993</v>
      </c>
      <c r="DE41" s="25">
        <v>0.91999999999999993</v>
      </c>
      <c r="DF41" s="25">
        <v>0.91999999999999993</v>
      </c>
      <c r="DG41" s="25">
        <v>0.91999999999999993</v>
      </c>
      <c r="DH41" s="25">
        <v>0.91999999999999993</v>
      </c>
      <c r="DI41" s="25">
        <v>0.5</v>
      </c>
      <c r="DJ41" s="25">
        <v>0.8</v>
      </c>
      <c r="DK41" s="25">
        <v>0.86</v>
      </c>
      <c r="DL41" s="36">
        <v>0.6</v>
      </c>
      <c r="DM41" s="37">
        <v>0.72</v>
      </c>
      <c r="DN41" s="25">
        <v>0.72</v>
      </c>
      <c r="DO41" s="25">
        <v>0.72</v>
      </c>
      <c r="DP41" s="25">
        <v>0.72</v>
      </c>
      <c r="DQ41" s="38">
        <v>0.73142857142857143</v>
      </c>
      <c r="DR41" s="25">
        <v>0.74285714285714288</v>
      </c>
      <c r="DS41" s="25">
        <v>0.75428571428571434</v>
      </c>
      <c r="DT41" s="25">
        <v>0.76571428571428579</v>
      </c>
      <c r="DU41" s="25">
        <v>0.77714285714285725</v>
      </c>
      <c r="DV41" s="25">
        <v>0.7885714285714287</v>
      </c>
      <c r="DW41" s="38">
        <v>0.8</v>
      </c>
      <c r="DX41" s="25">
        <v>0.8</v>
      </c>
      <c r="DY41" s="25">
        <v>0.8</v>
      </c>
      <c r="DZ41" s="25">
        <v>0.8</v>
      </c>
      <c r="EA41" s="25">
        <v>0.8</v>
      </c>
      <c r="EB41" s="46">
        <v>0.8</v>
      </c>
      <c r="EC41" s="25">
        <v>0.8</v>
      </c>
      <c r="ED41" s="25">
        <v>0.8</v>
      </c>
      <c r="EE41" s="25">
        <v>0.8</v>
      </c>
      <c r="EF41" s="25">
        <v>0.8</v>
      </c>
      <c r="EG41" s="25">
        <v>0.8</v>
      </c>
      <c r="EH41" s="25">
        <v>0.8</v>
      </c>
      <c r="EI41" s="25">
        <v>0.8</v>
      </c>
      <c r="EJ41" s="25">
        <v>0.8</v>
      </c>
      <c r="EK41" s="25">
        <v>0.8</v>
      </c>
      <c r="EL41" s="25">
        <v>0.8</v>
      </c>
      <c r="EM41" s="25">
        <v>0.5</v>
      </c>
      <c r="EN41" s="25">
        <v>0.8</v>
      </c>
      <c r="EO41" s="25">
        <v>0.79</v>
      </c>
      <c r="EP41" s="25">
        <v>1</v>
      </c>
      <c r="EQ41" s="37">
        <v>0.58000000000000007</v>
      </c>
      <c r="ER41" s="25">
        <v>0.58000000000000007</v>
      </c>
      <c r="ES41" s="25">
        <v>0.58000000000000007</v>
      </c>
      <c r="ET41" s="25">
        <v>0.58000000000000007</v>
      </c>
      <c r="EU41" s="38">
        <v>0.61142857142857154</v>
      </c>
      <c r="EV41" s="25">
        <v>0.64285714285714302</v>
      </c>
      <c r="EW41" s="25">
        <v>0.67428571428571449</v>
      </c>
      <c r="EX41" s="25">
        <v>0.70571428571428596</v>
      </c>
      <c r="EY41" s="25">
        <v>0.73714285714285743</v>
      </c>
      <c r="EZ41" s="25">
        <v>0.76857142857142891</v>
      </c>
      <c r="FA41" s="38">
        <v>0.8</v>
      </c>
      <c r="FB41" s="25">
        <v>0.8</v>
      </c>
      <c r="FC41" s="25">
        <v>0.8</v>
      </c>
      <c r="FD41" s="25">
        <v>0.8</v>
      </c>
      <c r="FE41" s="25">
        <v>0.8</v>
      </c>
      <c r="FF41" s="25">
        <v>0.8</v>
      </c>
      <c r="FG41" s="25">
        <v>0.8</v>
      </c>
      <c r="FH41" s="25">
        <v>0.8</v>
      </c>
      <c r="FI41" s="25">
        <v>0.8</v>
      </c>
      <c r="FJ41" s="25">
        <v>0.8</v>
      </c>
      <c r="FK41" s="25">
        <v>0.8</v>
      </c>
      <c r="FL41" s="25">
        <v>0.8</v>
      </c>
      <c r="FM41" s="25">
        <v>0.8</v>
      </c>
      <c r="FN41" s="25">
        <v>0.8</v>
      </c>
      <c r="FO41" s="25">
        <v>0.8</v>
      </c>
      <c r="FP41" s="25">
        <v>0.8</v>
      </c>
      <c r="FQ41" s="25">
        <v>0.5</v>
      </c>
      <c r="FR41" s="25">
        <v>0.8</v>
      </c>
      <c r="FS41" s="25">
        <v>0.72</v>
      </c>
      <c r="FT41" s="25">
        <v>1</v>
      </c>
      <c r="FU41" s="37">
        <v>0.43999999999999995</v>
      </c>
      <c r="FV41" s="25">
        <v>0.43999999999999995</v>
      </c>
      <c r="FW41" s="25">
        <v>0.43999999999999995</v>
      </c>
      <c r="FX41" s="25">
        <v>0.43999999999999995</v>
      </c>
      <c r="FY41" s="38">
        <v>0.49142857142857138</v>
      </c>
      <c r="FZ41" s="25">
        <v>0.54285714285714282</v>
      </c>
      <c r="GA41" s="25">
        <v>0.59428571428571431</v>
      </c>
      <c r="GB41" s="25">
        <v>0.6457142857142858</v>
      </c>
      <c r="GC41" s="25">
        <v>0.69714285714285729</v>
      </c>
      <c r="GD41" s="25">
        <v>0.74857142857142878</v>
      </c>
      <c r="GE41" s="38">
        <v>0.8</v>
      </c>
      <c r="GF41" s="25">
        <v>0.8</v>
      </c>
      <c r="GG41" s="25">
        <v>0.8</v>
      </c>
      <c r="GH41" s="25">
        <v>0.8</v>
      </c>
      <c r="GI41" s="25">
        <v>0.8</v>
      </c>
      <c r="GJ41" s="25">
        <v>0.8</v>
      </c>
      <c r="GK41" s="25">
        <v>0.8</v>
      </c>
      <c r="GL41" s="25">
        <v>0.8</v>
      </c>
      <c r="GM41" s="25">
        <v>0.8</v>
      </c>
      <c r="GN41" s="25">
        <v>0.8</v>
      </c>
      <c r="GO41" s="25">
        <v>0.8</v>
      </c>
      <c r="GP41" s="25">
        <v>0.8</v>
      </c>
      <c r="GQ41" s="25">
        <v>0.8</v>
      </c>
      <c r="GR41" s="25">
        <v>0.8</v>
      </c>
      <c r="GS41" s="25">
        <v>0.8</v>
      </c>
      <c r="GT41" s="25">
        <v>0.8</v>
      </c>
      <c r="GU41" s="25">
        <v>0.5</v>
      </c>
      <c r="GV41" s="25">
        <v>0.8</v>
      </c>
      <c r="GW41" s="36">
        <v>0.79</v>
      </c>
      <c r="GX41" s="25">
        <v>1</v>
      </c>
      <c r="GY41" s="37">
        <v>0.58000000000000007</v>
      </c>
      <c r="GZ41" s="25">
        <v>0.58000000000000007</v>
      </c>
      <c r="HA41" s="25">
        <v>0.58000000000000007</v>
      </c>
      <c r="HB41" s="25">
        <v>0.58000000000000007</v>
      </c>
      <c r="HC41" s="38">
        <v>0.61142857142857154</v>
      </c>
      <c r="HD41" s="25">
        <v>0.64285714285714302</v>
      </c>
      <c r="HE41" s="25">
        <v>0.67428571428571449</v>
      </c>
      <c r="HF41" s="25">
        <v>0.70571428571428596</v>
      </c>
      <c r="HG41" s="25">
        <v>0.73714285714285743</v>
      </c>
      <c r="HH41" s="25">
        <v>0.76857142857142891</v>
      </c>
      <c r="HI41" s="38">
        <v>0.8</v>
      </c>
      <c r="HJ41" s="25">
        <v>0.8</v>
      </c>
      <c r="HK41" s="25">
        <v>0.8</v>
      </c>
      <c r="HL41" s="25">
        <v>0.8</v>
      </c>
      <c r="HM41" s="25">
        <v>0.8</v>
      </c>
      <c r="HN41" s="25">
        <v>0.8</v>
      </c>
      <c r="HO41" s="25">
        <v>0.8</v>
      </c>
      <c r="HP41" s="25">
        <v>0.8</v>
      </c>
      <c r="HQ41" s="25">
        <v>0.8</v>
      </c>
      <c r="HR41" s="25">
        <v>0.8</v>
      </c>
      <c r="HS41" s="25">
        <v>0.8</v>
      </c>
      <c r="HT41" s="25">
        <v>0.8</v>
      </c>
      <c r="HU41" s="25">
        <v>0.8</v>
      </c>
      <c r="HV41" s="25">
        <v>0.8</v>
      </c>
      <c r="HW41" s="25">
        <v>0.8</v>
      </c>
      <c r="HX41" s="25">
        <v>0.8</v>
      </c>
      <c r="HY41" s="25">
        <v>0.5</v>
      </c>
      <c r="HZ41" s="25">
        <v>0.8</v>
      </c>
      <c r="IA41" s="36">
        <v>0.72</v>
      </c>
      <c r="IB41" s="25">
        <v>1</v>
      </c>
      <c r="IC41" s="37">
        <v>0.43999999999999995</v>
      </c>
      <c r="ID41" s="25">
        <v>0.43999999999999995</v>
      </c>
      <c r="IE41" s="25">
        <v>0.43999999999999995</v>
      </c>
      <c r="IF41" s="25">
        <v>0.43999999999999995</v>
      </c>
      <c r="IG41" s="38">
        <v>0.49142857142857138</v>
      </c>
      <c r="IH41" s="25">
        <v>0.54285714285714282</v>
      </c>
      <c r="II41" s="25">
        <v>0.59428571428571431</v>
      </c>
      <c r="IJ41" s="25">
        <v>0.6457142857142858</v>
      </c>
      <c r="IK41" s="25">
        <v>0.69714285714285729</v>
      </c>
      <c r="IL41" s="25">
        <v>0.74857142857142878</v>
      </c>
      <c r="IM41" s="38">
        <v>0.8</v>
      </c>
      <c r="IN41" s="25">
        <v>0.8</v>
      </c>
      <c r="IO41" s="25">
        <v>0.8</v>
      </c>
      <c r="IP41" s="25">
        <v>0.8</v>
      </c>
      <c r="IQ41" s="25">
        <v>0.8</v>
      </c>
      <c r="IR41" s="25">
        <v>0.8</v>
      </c>
      <c r="IS41" s="25">
        <v>0.8</v>
      </c>
      <c r="IT41" s="25">
        <v>0.8</v>
      </c>
      <c r="IU41" s="25">
        <v>0.8</v>
      </c>
      <c r="IV41" s="25">
        <v>0.8</v>
      </c>
      <c r="IW41" s="25">
        <v>0.8</v>
      </c>
      <c r="IX41" s="25">
        <v>0.8</v>
      </c>
      <c r="IY41" s="25">
        <v>0.8</v>
      </c>
      <c r="IZ41" s="25">
        <v>0.8</v>
      </c>
      <c r="JA41" s="25">
        <v>0.8</v>
      </c>
      <c r="JB41" s="25">
        <v>0.8</v>
      </c>
      <c r="JC41" s="74" t="s">
        <v>4322</v>
      </c>
      <c r="JD41" s="75">
        <v>2</v>
      </c>
      <c r="JE41" s="41">
        <v>0.85</v>
      </c>
      <c r="JF41" s="41">
        <v>3</v>
      </c>
      <c r="JK41" s="38">
        <v>0.28333333333333333</v>
      </c>
      <c r="JL41" s="38">
        <v>0.28333333333333333</v>
      </c>
      <c r="JM41" s="38">
        <v>0.28333333333333333</v>
      </c>
      <c r="JN41" s="38">
        <v>0.28333333333333333</v>
      </c>
      <c r="JO41" s="38">
        <v>0.28333333333333333</v>
      </c>
      <c r="JP41" s="38">
        <v>0.28333333333333333</v>
      </c>
      <c r="KK41" s="38">
        <v>0.28333333333333333</v>
      </c>
      <c r="KL41" s="38">
        <v>0.28333333333333333</v>
      </c>
      <c r="KM41" s="38">
        <v>0.28333333333333333</v>
      </c>
      <c r="KN41" s="38">
        <v>0.28333333333333333</v>
      </c>
      <c r="KO41" s="38">
        <v>0.28333333333333333</v>
      </c>
      <c r="KP41" s="38">
        <v>0.28333333333333333</v>
      </c>
      <c r="LK41" s="38">
        <v>0.28333333333333333</v>
      </c>
      <c r="LL41" s="38">
        <v>0.28333333333333333</v>
      </c>
      <c r="LM41" s="38">
        <v>0.28333333333333333</v>
      </c>
      <c r="LN41" s="38">
        <v>0.28333333333333333</v>
      </c>
      <c r="LO41" s="38">
        <v>0.28333333333333333</v>
      </c>
      <c r="LP41" s="38">
        <v>0.28333333333333333</v>
      </c>
      <c r="LQ41" s="38">
        <v>0.28333333333333333</v>
      </c>
      <c r="LR41" s="38">
        <v>0.28333333333333333</v>
      </c>
      <c r="LS41" s="38">
        <v>0.28333333333333333</v>
      </c>
      <c r="LT41" s="38">
        <v>0.28333333333333333</v>
      </c>
      <c r="LU41" s="38">
        <v>0.28333333333333333</v>
      </c>
      <c r="LV41" s="38">
        <v>0.28333333333333333</v>
      </c>
      <c r="LW41" s="38">
        <v>0.28333333333333333</v>
      </c>
      <c r="LX41" s="38">
        <v>0.28333333333333333</v>
      </c>
      <c r="LY41" s="38">
        <v>0.28333333333333333</v>
      </c>
      <c r="LZ41" s="38">
        <v>0.28333333333333333</v>
      </c>
      <c r="MA41" s="38">
        <v>0.28333333333333333</v>
      </c>
      <c r="MB41" s="38">
        <v>0.28333333333333333</v>
      </c>
      <c r="MC41" s="38">
        <v>0.28333333333333333</v>
      </c>
      <c r="MD41" s="38">
        <v>0.28333333333333333</v>
      </c>
      <c r="ME41" s="38">
        <v>0.28333333333333333</v>
      </c>
      <c r="MF41" s="38">
        <v>0.28333333333333333</v>
      </c>
      <c r="MK41" s="38">
        <v>0.28333333333333333</v>
      </c>
      <c r="ML41" s="38">
        <v>0.28333333333333333</v>
      </c>
      <c r="MM41" s="38">
        <v>0.28333333333333333</v>
      </c>
      <c r="MN41" s="38">
        <v>0.28333333333333333</v>
      </c>
      <c r="MO41" s="38">
        <v>0.28333333333333333</v>
      </c>
      <c r="MP41" s="38">
        <v>0.28333333333333333</v>
      </c>
      <c r="MQ41" s="38">
        <v>0.28333333333333333</v>
      </c>
      <c r="MR41" s="38">
        <v>0.28333333333333333</v>
      </c>
      <c r="MS41" s="38">
        <v>0.28333333333333333</v>
      </c>
      <c r="MT41" s="38">
        <v>0.28333333333333333</v>
      </c>
      <c r="MU41" s="38">
        <v>0.28333333333333333</v>
      </c>
      <c r="MV41" s="38">
        <v>0.28333333333333333</v>
      </c>
      <c r="MW41" s="38">
        <v>0.28333333333333333</v>
      </c>
      <c r="MX41" s="38">
        <v>0.28333333333333333</v>
      </c>
      <c r="MY41" s="38">
        <v>0.28333333333333333</v>
      </c>
      <c r="MZ41" s="38">
        <v>0.28333333333333333</v>
      </c>
      <c r="NA41" s="38">
        <v>0.28333333333333333</v>
      </c>
      <c r="NB41" s="38">
        <v>0.28333333333333333</v>
      </c>
      <c r="NC41" s="38">
        <v>0.28333333333333333</v>
      </c>
      <c r="ND41" s="38">
        <v>0.28333333333333333</v>
      </c>
      <c r="NE41" s="38">
        <v>0.28333333333333333</v>
      </c>
      <c r="NF41" s="38">
        <v>0.28333333333333333</v>
      </c>
      <c r="NG41" s="35">
        <v>0</v>
      </c>
      <c r="NH41" s="35">
        <v>0</v>
      </c>
      <c r="NI41" s="35">
        <v>0</v>
      </c>
      <c r="NJ41" s="35">
        <v>0</v>
      </c>
      <c r="NK41" s="42">
        <v>511719.43545951101</v>
      </c>
      <c r="NL41" s="42">
        <v>511719.43545951101</v>
      </c>
      <c r="NM41" s="42">
        <v>511719.43545951101</v>
      </c>
      <c r="NN41" s="42">
        <v>511719.43545951101</v>
      </c>
      <c r="NO41" s="42">
        <v>511719.43545951101</v>
      </c>
      <c r="NP41" s="42">
        <v>511719.43545951101</v>
      </c>
      <c r="NQ41" s="42">
        <v>511719.43545951101</v>
      </c>
      <c r="NR41" s="35">
        <v>372385.27755028009</v>
      </c>
      <c r="NS41" s="35">
        <v>379107.35234738141</v>
      </c>
      <c r="NT41" s="35">
        <v>385950.76999099925</v>
      </c>
      <c r="NU41" s="35">
        <v>392917.72088912874</v>
      </c>
      <c r="NV41" s="35">
        <v>400010.43498969451</v>
      </c>
      <c r="NW41" s="35">
        <v>407231.18249429762</v>
      </c>
      <c r="NX41" s="35">
        <v>414582.27458485216</v>
      </c>
      <c r="NY41" s="35">
        <v>422066.06416333839</v>
      </c>
      <c r="NZ41" s="35">
        <v>429684.94660490006</v>
      </c>
      <c r="OA41" s="35">
        <v>437441.36052456126</v>
      </c>
      <c r="OB41" s="35">
        <v>445337.78855774179</v>
      </c>
      <c r="OC41" s="35">
        <v>453376.75815491751</v>
      </c>
      <c r="OD41" s="35">
        <v>461560.84239055961</v>
      </c>
      <c r="OE41" s="35">
        <v>469892.66078674793</v>
      </c>
      <c r="OF41" s="35">
        <v>478374.88015158847</v>
      </c>
      <c r="OG41" s="35">
        <v>0</v>
      </c>
      <c r="OH41" s="35">
        <v>0</v>
      </c>
      <c r="OI41" s="35">
        <v>0</v>
      </c>
      <c r="OJ41" s="35">
        <v>0</v>
      </c>
      <c r="OK41" s="42">
        <v>368097.74862971157</v>
      </c>
      <c r="OL41" s="42">
        <v>368097.74862971157</v>
      </c>
      <c r="OM41" s="42">
        <v>368097.74862971157</v>
      </c>
      <c r="ON41" s="42">
        <v>368097.74862971157</v>
      </c>
      <c r="OO41" s="42">
        <v>368097.74862971157</v>
      </c>
      <c r="OP41" s="42">
        <v>368097.74862971157</v>
      </c>
      <c r="OQ41" s="42">
        <v>368097.74862971157</v>
      </c>
      <c r="OR41" s="35">
        <v>102067.06152674276</v>
      </c>
      <c r="OS41" s="35">
        <v>103369.55779857561</v>
      </c>
      <c r="OT41" s="35">
        <v>104688.67546141148</v>
      </c>
      <c r="OU41" s="35">
        <v>106024.62662383262</v>
      </c>
      <c r="OV41" s="35">
        <v>107377.62610117905</v>
      </c>
      <c r="OW41" s="35">
        <v>108747.89145008847</v>
      </c>
      <c r="OX41" s="35">
        <v>110135.64300347492</v>
      </c>
      <c r="OY41" s="35">
        <v>111541.10390596651</v>
      </c>
      <c r="OZ41" s="35">
        <v>112964.50014977343</v>
      </c>
      <c r="PA41" s="35">
        <v>114406.0606110394</v>
      </c>
      <c r="PB41" s="35">
        <v>115866.01708663441</v>
      </c>
      <c r="PC41" s="35">
        <v>117344.60433143191</v>
      </c>
      <c r="PD41" s="35">
        <v>118842.06009605527</v>
      </c>
      <c r="PE41" s="35">
        <v>120358.62516510673</v>
      </c>
      <c r="PF41" s="35">
        <v>121894.54339588061</v>
      </c>
      <c r="PG41" s="35">
        <v>0</v>
      </c>
      <c r="PH41" s="35">
        <v>0</v>
      </c>
      <c r="PI41" s="35">
        <v>0</v>
      </c>
      <c r="PJ41" s="35">
        <v>0</v>
      </c>
      <c r="PK41" s="42">
        <v>1328529.5525769915</v>
      </c>
      <c r="PL41" s="42">
        <v>1328529.5525769915</v>
      </c>
      <c r="PM41" s="42">
        <v>1328529.5525769915</v>
      </c>
      <c r="PN41" s="42">
        <v>1328529.5525769915</v>
      </c>
      <c r="PO41" s="42">
        <v>1328529.5525769915</v>
      </c>
      <c r="PP41" s="42">
        <v>1328529.5525769915</v>
      </c>
      <c r="PQ41" s="42">
        <v>1328529.5525769915</v>
      </c>
      <c r="PR41" s="35">
        <v>372385.27755028009</v>
      </c>
      <c r="PS41" s="35">
        <v>379107.35234738141</v>
      </c>
      <c r="PT41" s="35">
        <v>385950.76999099925</v>
      </c>
      <c r="PU41" s="35">
        <v>392917.72088912874</v>
      </c>
      <c r="PV41" s="35">
        <v>400010.43498969451</v>
      </c>
      <c r="PW41" s="35">
        <v>407231.18249429762</v>
      </c>
      <c r="PX41" s="35">
        <v>414582.27458485216</v>
      </c>
      <c r="PY41" s="35">
        <v>422066.06416333839</v>
      </c>
      <c r="PZ41" s="35">
        <v>429684.94660490006</v>
      </c>
      <c r="QA41" s="35">
        <v>437441.36052456126</v>
      </c>
      <c r="QB41" s="35">
        <v>445337.78855774179</v>
      </c>
      <c r="QC41" s="35">
        <v>453376.75815491751</v>
      </c>
      <c r="QD41" s="35">
        <v>461560.84239055961</v>
      </c>
      <c r="QE41" s="35">
        <v>469892.66078674793</v>
      </c>
      <c r="QF41" s="35">
        <v>478374.88015158847</v>
      </c>
      <c r="QG41" s="35">
        <v>0</v>
      </c>
      <c r="QH41" s="35">
        <v>0</v>
      </c>
      <c r="QI41" s="35">
        <v>0</v>
      </c>
      <c r="QJ41" s="35">
        <v>0</v>
      </c>
      <c r="QK41" s="42">
        <v>495165.59251832421</v>
      </c>
      <c r="QL41" s="42">
        <v>495165.59251832421</v>
      </c>
      <c r="QM41" s="42">
        <v>495165.59251832421</v>
      </c>
      <c r="QN41" s="42">
        <v>495165.59251832421</v>
      </c>
      <c r="QO41" s="42">
        <v>495165.59251832421</v>
      </c>
      <c r="QP41" s="42">
        <v>495165.59251832421</v>
      </c>
      <c r="QQ41" s="42">
        <v>495165.59251832421</v>
      </c>
      <c r="QR41" s="35">
        <v>102067.06152674276</v>
      </c>
      <c r="QS41" s="35">
        <v>103369.55779857561</v>
      </c>
      <c r="QT41" s="35">
        <v>104688.67546141148</v>
      </c>
      <c r="QU41" s="35">
        <v>106024.62662383262</v>
      </c>
      <c r="QV41" s="35">
        <v>107377.62610117905</v>
      </c>
      <c r="QW41" s="35">
        <v>108747.89145008847</v>
      </c>
      <c r="QX41" s="35">
        <v>110135.64300347492</v>
      </c>
      <c r="QY41" s="35">
        <v>111541.10390596651</v>
      </c>
      <c r="QZ41" s="35">
        <v>112964.50014977343</v>
      </c>
      <c r="RA41" s="35">
        <v>114406.0606110394</v>
      </c>
      <c r="RB41" s="35">
        <v>115866.01708663441</v>
      </c>
      <c r="RC41" s="35">
        <v>117344.60433143191</v>
      </c>
      <c r="RD41" s="35">
        <v>118842.06009605527</v>
      </c>
      <c r="RE41" s="35">
        <v>120358.62516510673</v>
      </c>
      <c r="RF41" s="35">
        <v>121894.54339588061</v>
      </c>
      <c r="RG41" s="35">
        <v>0</v>
      </c>
      <c r="RH41" s="35">
        <v>0</v>
      </c>
      <c r="RI41" s="35">
        <v>0</v>
      </c>
      <c r="RJ41" s="35">
        <v>0</v>
      </c>
      <c r="RK41" s="42">
        <v>1328529.5525769915</v>
      </c>
      <c r="RL41" s="42">
        <v>1328529.5525769915</v>
      </c>
      <c r="RM41" s="42">
        <v>1328529.5525769915</v>
      </c>
      <c r="RN41" s="42">
        <v>1328529.5525769915</v>
      </c>
      <c r="RO41" s="42">
        <v>1328529.5525769915</v>
      </c>
      <c r="RP41" s="42">
        <v>1328529.5525769915</v>
      </c>
      <c r="RQ41" s="42">
        <v>1328529.5525769915</v>
      </c>
      <c r="RR41" s="35">
        <v>372385.27755028009</v>
      </c>
      <c r="RS41" s="35">
        <v>379107.35234738141</v>
      </c>
      <c r="RT41" s="35">
        <v>385950.76999099925</v>
      </c>
      <c r="RU41" s="35">
        <v>392917.72088912874</v>
      </c>
      <c r="RV41" s="35">
        <v>400010.43498969451</v>
      </c>
      <c r="RW41" s="35">
        <v>407231.18249429762</v>
      </c>
      <c r="RX41" s="35">
        <v>414582.27458485216</v>
      </c>
      <c r="RY41" s="35">
        <v>422066.06416333839</v>
      </c>
      <c r="RZ41" s="35">
        <v>429684.94660490006</v>
      </c>
      <c r="SA41" s="35">
        <v>437441.36052456126</v>
      </c>
      <c r="SB41" s="35">
        <v>445337.78855774179</v>
      </c>
      <c r="SC41" s="35">
        <v>453376.75815491751</v>
      </c>
      <c r="SD41" s="35">
        <v>461560.84239055961</v>
      </c>
      <c r="SE41" s="35">
        <v>469892.66078674793</v>
      </c>
      <c r="SF41" s="35">
        <v>478374.88015158847</v>
      </c>
      <c r="SG41" s="35">
        <v>0</v>
      </c>
      <c r="SH41" s="35">
        <v>0</v>
      </c>
      <c r="SI41" s="35">
        <v>0</v>
      </c>
      <c r="SJ41" s="35">
        <v>0</v>
      </c>
      <c r="SK41" s="42">
        <v>622233.43640693719</v>
      </c>
      <c r="SL41" s="42">
        <v>622233.43640693719</v>
      </c>
      <c r="SM41" s="42">
        <v>622233.43640693719</v>
      </c>
      <c r="SN41" s="42">
        <v>622233.43640693719</v>
      </c>
      <c r="SO41" s="42">
        <v>622233.43640693719</v>
      </c>
      <c r="SP41" s="42">
        <v>622233.43640693719</v>
      </c>
      <c r="SQ41" s="42">
        <v>622233.43640693719</v>
      </c>
      <c r="SR41" s="35">
        <v>102067.06152674276</v>
      </c>
      <c r="SS41" s="35">
        <v>103369.55779857561</v>
      </c>
      <c r="ST41" s="35">
        <v>104688.67546141148</v>
      </c>
      <c r="SU41" s="35">
        <v>106024.62662383262</v>
      </c>
      <c r="SV41" s="35">
        <v>107377.62610117905</v>
      </c>
      <c r="SW41" s="35">
        <v>108747.89145008847</v>
      </c>
      <c r="SX41" s="35">
        <v>110135.64300347492</v>
      </c>
      <c r="SY41" s="35">
        <v>111541.10390596651</v>
      </c>
      <c r="SZ41" s="35">
        <v>112964.50014977343</v>
      </c>
      <c r="TA41" s="35">
        <v>114406.0606110394</v>
      </c>
      <c r="TB41" s="35">
        <v>115866.01708663441</v>
      </c>
      <c r="TC41" s="35">
        <v>117344.60433143191</v>
      </c>
      <c r="TD41" s="35">
        <v>118842.06009605527</v>
      </c>
      <c r="TE41" s="35">
        <v>120358.62516510673</v>
      </c>
      <c r="TF41" s="35">
        <v>121894.54339588061</v>
      </c>
      <c r="TG41" s="43">
        <v>0</v>
      </c>
      <c r="TH41" s="43">
        <v>0</v>
      </c>
      <c r="TI41" s="43">
        <v>0</v>
      </c>
      <c r="TJ41" s="43">
        <v>0</v>
      </c>
      <c r="TK41" s="43">
        <v>5250021.8175838096</v>
      </c>
      <c r="TL41" s="43">
        <v>5344792.0501138903</v>
      </c>
      <c r="TM41" s="43">
        <v>5441273.0178153431</v>
      </c>
      <c r="TN41" s="43">
        <v>5539495.6018493529</v>
      </c>
      <c r="TO41" s="43">
        <v>5639491.2408252368</v>
      </c>
      <c r="TP41" s="43">
        <v>5741291.940863153</v>
      </c>
      <c r="TQ41" s="43">
        <v>0</v>
      </c>
      <c r="TR41" s="43">
        <v>0</v>
      </c>
      <c r="TS41" s="43">
        <v>0</v>
      </c>
      <c r="TT41" s="43">
        <v>0</v>
      </c>
      <c r="TU41" s="43">
        <v>0</v>
      </c>
      <c r="TV41" s="43">
        <v>0</v>
      </c>
      <c r="TW41" s="43">
        <v>0</v>
      </c>
      <c r="TX41" s="43">
        <v>0</v>
      </c>
      <c r="TY41" s="43">
        <v>0</v>
      </c>
      <c r="TZ41" s="43">
        <v>0</v>
      </c>
      <c r="UA41" s="43">
        <v>0</v>
      </c>
      <c r="UB41" s="43">
        <v>0</v>
      </c>
      <c r="UC41" s="43">
        <v>0</v>
      </c>
      <c r="UD41" s="43">
        <v>0</v>
      </c>
      <c r="UE41" s="43">
        <v>0</v>
      </c>
      <c r="UF41" s="43">
        <v>0</v>
      </c>
      <c r="UG41" s="43">
        <v>0</v>
      </c>
      <c r="UH41" s="43">
        <v>0</v>
      </c>
      <c r="UI41" s="43">
        <v>0</v>
      </c>
      <c r="UJ41" s="43">
        <v>0</v>
      </c>
      <c r="UK41" s="43">
        <v>2100149.0864923489</v>
      </c>
      <c r="UL41" s="43">
        <v>2126949.4696378214</v>
      </c>
      <c r="UM41" s="43">
        <v>2154091.8573301923</v>
      </c>
      <c r="UN41" s="43">
        <v>2181580.6139514721</v>
      </c>
      <c r="UO41" s="43">
        <v>2209420.1595783429</v>
      </c>
      <c r="UP41" s="43">
        <v>2237614.9706928851</v>
      </c>
      <c r="UQ41" s="43">
        <v>0</v>
      </c>
      <c r="UR41" s="43">
        <v>0</v>
      </c>
      <c r="US41" s="43">
        <v>0</v>
      </c>
      <c r="UT41" s="43">
        <v>0</v>
      </c>
      <c r="UU41" s="43">
        <v>0</v>
      </c>
      <c r="UV41" s="43">
        <v>0</v>
      </c>
      <c r="UW41" s="43">
        <v>0</v>
      </c>
      <c r="UX41" s="43">
        <v>0</v>
      </c>
      <c r="UY41" s="43">
        <v>0</v>
      </c>
      <c r="UZ41" s="43">
        <v>0</v>
      </c>
      <c r="VA41" s="43">
        <v>0</v>
      </c>
      <c r="VB41" s="43">
        <v>0</v>
      </c>
      <c r="VC41" s="43">
        <v>0</v>
      </c>
      <c r="VD41" s="43">
        <v>0</v>
      </c>
      <c r="VE41" s="43">
        <v>0</v>
      </c>
      <c r="VF41" s="43">
        <v>0</v>
      </c>
      <c r="VG41" s="35"/>
      <c r="VH41" s="35"/>
      <c r="VI41" s="35"/>
      <c r="VJ41" s="43">
        <v>0</v>
      </c>
      <c r="VK41" s="43">
        <v>5250021.8175838096</v>
      </c>
      <c r="VL41" s="43">
        <v>5344792.0501138903</v>
      </c>
      <c r="VM41" s="43">
        <v>5441273.0178153431</v>
      </c>
      <c r="VN41" s="43">
        <v>5539495.6018493529</v>
      </c>
      <c r="VO41" s="43">
        <v>5639491.2408252368</v>
      </c>
      <c r="VP41" s="43">
        <v>5741291.940863153</v>
      </c>
      <c r="VQ41" s="43">
        <v>5844930.285838468</v>
      </c>
      <c r="VR41" s="43">
        <v>5950439.4478110466</v>
      </c>
      <c r="VS41" s="43">
        <v>6057853.1976428051</v>
      </c>
      <c r="VT41" s="43">
        <v>6167205.9158069212</v>
      </c>
      <c r="VU41" s="43">
        <v>6278532.6033921745</v>
      </c>
      <c r="VV41" s="43">
        <v>6391868.8933059219</v>
      </c>
      <c r="VW41" s="43">
        <v>6507251.0616793055</v>
      </c>
      <c r="VX41" s="43">
        <v>6624716.0394783476</v>
      </c>
      <c r="VY41" s="43">
        <v>6744301.4243246261</v>
      </c>
      <c r="VZ41" s="43">
        <v>6866045.4925293485</v>
      </c>
      <c r="WA41" s="43">
        <v>6989987.2113446407</v>
      </c>
      <c r="WB41" s="43">
        <v>7116166.2514360007</v>
      </c>
      <c r="WC41" s="43">
        <v>7244622.9995798944</v>
      </c>
      <c r="WD41" s="43">
        <v>7375398.5715905521</v>
      </c>
      <c r="WE41" s="43">
        <v>7508534.8254801314</v>
      </c>
      <c r="WF41" s="43">
        <v>7644074.3748564143</v>
      </c>
      <c r="WG41" s="35"/>
      <c r="WH41" s="35"/>
      <c r="WI41" s="35"/>
      <c r="WJ41" s="43">
        <v>0</v>
      </c>
      <c r="WK41" s="43">
        <v>2100149.0864923489</v>
      </c>
      <c r="WL41" s="43">
        <v>2126949.4696378214</v>
      </c>
      <c r="WM41" s="43">
        <v>2154091.8573301923</v>
      </c>
      <c r="WN41" s="43">
        <v>2181580.6139514721</v>
      </c>
      <c r="WO41" s="43">
        <v>2209420.1595783429</v>
      </c>
      <c r="WP41" s="43">
        <v>2237614.9706928851</v>
      </c>
      <c r="WQ41" s="43">
        <v>2266169.5809023795</v>
      </c>
      <c r="WR41" s="43">
        <v>2295088.5816682898</v>
      </c>
      <c r="WS41" s="43">
        <v>2324376.6230445532</v>
      </c>
      <c r="WT41" s="43">
        <v>2354038.4144252865</v>
      </c>
      <c r="WU41" s="43">
        <v>2384078.7253020387</v>
      </c>
      <c r="WV41" s="43">
        <v>2414502.3860307061</v>
      </c>
      <c r="WW41" s="43">
        <v>2445314.2886082311</v>
      </c>
      <c r="WX41" s="43">
        <v>2476519.3874592157</v>
      </c>
      <c r="WY41" s="43">
        <v>2508122.7002325729</v>
      </c>
      <c r="WZ41" s="43">
        <v>2540129.3086083424</v>
      </c>
      <c r="XA41" s="43">
        <v>2572544.3591148034</v>
      </c>
      <c r="XB41" s="43">
        <v>2605373.0639560167</v>
      </c>
      <c r="XC41" s="43">
        <v>2638620.7018499221</v>
      </c>
      <c r="XD41" s="43">
        <v>2672292.618877138</v>
      </c>
      <c r="XE41" s="43">
        <v>2706394.2293405849</v>
      </c>
      <c r="XF41" s="43">
        <v>2740931.0166360843</v>
      </c>
      <c r="XG41" s="44">
        <v>39.130000000000003</v>
      </c>
      <c r="XH41" s="44">
        <v>10</v>
      </c>
      <c r="XI41" s="44">
        <v>2.9</v>
      </c>
      <c r="XJ41" s="25">
        <v>2.0955430179629451</v>
      </c>
      <c r="XK41" s="44">
        <v>39.130000000000003</v>
      </c>
      <c r="XL41" s="44">
        <v>10</v>
      </c>
      <c r="XM41" s="44">
        <v>2.9</v>
      </c>
      <c r="XN41" s="44">
        <v>2.35</v>
      </c>
      <c r="XO41" s="44">
        <v>59.1</v>
      </c>
      <c r="XP41" s="44">
        <v>20</v>
      </c>
      <c r="XQ41" s="44">
        <v>4.7</v>
      </c>
      <c r="XR41" s="44">
        <v>36.89</v>
      </c>
      <c r="XS41" s="44">
        <v>20</v>
      </c>
      <c r="XT41" s="44">
        <v>0.77</v>
      </c>
      <c r="XU41" s="25">
        <v>3.7835639684680324</v>
      </c>
      <c r="XV41" s="25">
        <v>5</v>
      </c>
      <c r="XW41" s="44">
        <v>9</v>
      </c>
      <c r="XX41" s="25">
        <v>2.9386686376645175</v>
      </c>
      <c r="XY41" s="25">
        <v>5</v>
      </c>
      <c r="XZ41" s="44">
        <v>9</v>
      </c>
      <c r="YA41" s="44">
        <v>33</v>
      </c>
      <c r="YB41" s="44">
        <v>33</v>
      </c>
      <c r="YC41" s="43">
        <f t="shared" si="68"/>
        <v>2675949.8046237174</v>
      </c>
      <c r="YD41" s="45"/>
      <c r="YE41" s="46">
        <v>1.69</v>
      </c>
      <c r="YF41" s="46">
        <v>1.5649999999999999</v>
      </c>
      <c r="YG41" s="46">
        <v>1.423</v>
      </c>
      <c r="YH41" s="46">
        <v>2</v>
      </c>
      <c r="YI41" s="25">
        <v>0.65</v>
      </c>
      <c r="YJ41" s="25">
        <v>0.65</v>
      </c>
      <c r="YK41" s="47" t="s">
        <v>4316</v>
      </c>
      <c r="YL41" s="48">
        <v>0</v>
      </c>
      <c r="YM41" s="48">
        <v>0</v>
      </c>
      <c r="YN41" s="48">
        <v>0</v>
      </c>
      <c r="YO41" s="48">
        <v>0</v>
      </c>
      <c r="YP41" s="48">
        <v>20023581.509530667</v>
      </c>
      <c r="YQ41" s="48">
        <v>20023581.509530667</v>
      </c>
      <c r="YR41" s="48">
        <v>20023581.509530667</v>
      </c>
      <c r="YS41" s="48">
        <v>20023581.509530667</v>
      </c>
      <c r="YT41" s="48">
        <v>20023581.509530667</v>
      </c>
      <c r="YU41" s="48">
        <v>20023581.509530667</v>
      </c>
      <c r="YV41" s="48">
        <v>20023581.509530667</v>
      </c>
      <c r="YW41" s="48">
        <v>14571435.91054246</v>
      </c>
      <c r="YX41" s="48">
        <v>14834470.697353035</v>
      </c>
      <c r="YY41" s="48">
        <v>15102253.629747802</v>
      </c>
      <c r="YZ41" s="48">
        <v>15374870.41839161</v>
      </c>
      <c r="ZA41" s="48">
        <v>15652408.321146747</v>
      </c>
      <c r="ZB41" s="48">
        <v>15934956.171001866</v>
      </c>
      <c r="ZC41" s="48">
        <v>16222604.404505266</v>
      </c>
      <c r="ZD41" s="48">
        <v>16515445.090711432</v>
      </c>
      <c r="ZE41" s="48">
        <v>16813571.96064974</v>
      </c>
      <c r="ZF41" s="48">
        <v>17117080.437326085</v>
      </c>
      <c r="ZG41" s="48">
        <v>17426067.666264437</v>
      </c>
      <c r="ZH41" s="48">
        <v>17740632.546601925</v>
      </c>
      <c r="ZI41" s="48">
        <v>18060875.762742598</v>
      </c>
      <c r="ZJ41" s="48">
        <v>18386899.816585448</v>
      </c>
      <c r="ZK41" s="48">
        <v>18718809.060331658</v>
      </c>
      <c r="ZL41" s="49">
        <v>0</v>
      </c>
      <c r="ZM41" s="49">
        <v>0</v>
      </c>
      <c r="ZN41" s="49">
        <v>0</v>
      </c>
      <c r="ZO41" s="49">
        <v>0</v>
      </c>
      <c r="ZP41" s="49">
        <v>14403664.903880615</v>
      </c>
      <c r="ZQ41" s="49">
        <v>14403664.903880615</v>
      </c>
      <c r="ZR41" s="49">
        <v>14403664.903880615</v>
      </c>
      <c r="ZS41" s="49">
        <v>14403664.903880615</v>
      </c>
      <c r="ZT41" s="49">
        <v>14403664.903880615</v>
      </c>
      <c r="ZU41" s="49">
        <v>14403664.903880615</v>
      </c>
      <c r="ZV41" s="49">
        <v>14403664.903880615</v>
      </c>
      <c r="ZW41" s="49">
        <v>3993884.1175414445</v>
      </c>
      <c r="ZX41" s="49">
        <v>4044850.796658264</v>
      </c>
      <c r="ZY41" s="49">
        <v>4096467.8708050312</v>
      </c>
      <c r="ZZ41" s="49">
        <v>4148743.6397905708</v>
      </c>
      <c r="AAA41" s="49">
        <v>4201686.5093391361</v>
      </c>
      <c r="AAB41" s="49">
        <v>4255304.9924419625</v>
      </c>
      <c r="AAC41" s="49">
        <v>4309607.7107259743</v>
      </c>
      <c r="AAD41" s="49">
        <v>4364603.3958404697</v>
      </c>
      <c r="AAE41" s="49">
        <v>4420300.8908606349</v>
      </c>
      <c r="AAF41" s="49">
        <v>4476709.1517099719</v>
      </c>
      <c r="AAG41" s="49">
        <v>4533837.2486000052</v>
      </c>
      <c r="AAH41" s="49">
        <v>4591694.3674889309</v>
      </c>
      <c r="AAI41" s="49">
        <v>4650289.8115586434</v>
      </c>
      <c r="AAJ41" s="49">
        <v>4709633.0027106265</v>
      </c>
      <c r="AAK41" s="49">
        <v>4769733.483080809</v>
      </c>
      <c r="AAL41" s="49">
        <v>0</v>
      </c>
      <c r="AAM41" s="49">
        <v>0</v>
      </c>
      <c r="AAN41" s="49">
        <v>0</v>
      </c>
      <c r="AAO41" s="49">
        <v>0</v>
      </c>
      <c r="AAP41" s="49">
        <v>78516096.557300195</v>
      </c>
      <c r="AAQ41" s="49">
        <v>78516096.557300195</v>
      </c>
      <c r="AAR41" s="49">
        <v>78516096.557300195</v>
      </c>
      <c r="AAS41" s="49">
        <v>78516096.557300195</v>
      </c>
      <c r="AAT41" s="49">
        <v>78516096.557300195</v>
      </c>
      <c r="AAU41" s="49">
        <v>78516096.557300195</v>
      </c>
      <c r="AAV41" s="49">
        <v>78516096.557300195</v>
      </c>
      <c r="AAW41" s="49">
        <v>22007969.903221555</v>
      </c>
      <c r="AAX41" s="49">
        <v>22405244.523730241</v>
      </c>
      <c r="AAY41" s="49">
        <v>22809690.506468058</v>
      </c>
      <c r="AAZ41" s="49">
        <v>23221437.304547511</v>
      </c>
      <c r="ABA41" s="49">
        <v>23640616.707890946</v>
      </c>
      <c r="ABB41" s="49">
        <v>24067362.885412991</v>
      </c>
      <c r="ABC41" s="49">
        <v>24501812.427964762</v>
      </c>
      <c r="ABD41" s="49">
        <v>24944104.392053299</v>
      </c>
      <c r="ABE41" s="49">
        <v>25394380.344349593</v>
      </c>
      <c r="ABF41" s="49">
        <v>25852784.40700157</v>
      </c>
      <c r="ABG41" s="49">
        <v>26319463.30376254</v>
      </c>
      <c r="ABH41" s="49">
        <v>26794566.406955626</v>
      </c>
      <c r="ABI41" s="49">
        <v>27278245.785282075</v>
      </c>
      <c r="ABJ41" s="49">
        <v>27770656.252496805</v>
      </c>
      <c r="ABK41" s="49">
        <v>28271955.41695888</v>
      </c>
      <c r="ABL41" s="50">
        <v>0</v>
      </c>
      <c r="ABM41" s="50">
        <v>0</v>
      </c>
      <c r="ABN41" s="50">
        <v>0</v>
      </c>
      <c r="ABO41" s="50">
        <v>0</v>
      </c>
      <c r="ABP41" s="50">
        <v>18266658.70800098</v>
      </c>
      <c r="ABQ41" s="50">
        <v>18266658.70800098</v>
      </c>
      <c r="ABR41" s="50">
        <v>18266658.70800098</v>
      </c>
      <c r="ABS41" s="50">
        <v>18266658.70800098</v>
      </c>
      <c r="ABT41" s="50">
        <v>18266658.70800098</v>
      </c>
      <c r="ABU41" s="50">
        <v>18266658.70800098</v>
      </c>
      <c r="ABV41" s="50">
        <v>18266658.70800098</v>
      </c>
      <c r="ABW41" s="50">
        <v>3765253.8997215405</v>
      </c>
      <c r="ABX41" s="50">
        <v>3813302.9871894545</v>
      </c>
      <c r="ABY41" s="50">
        <v>3861965.2377714696</v>
      </c>
      <c r="ABZ41" s="50">
        <v>3911248.4761531856</v>
      </c>
      <c r="ACA41" s="50">
        <v>3961160.6268724953</v>
      </c>
      <c r="ACB41" s="50">
        <v>4011709.7155937636</v>
      </c>
      <c r="ACC41" s="50">
        <v>4062903.8703981899</v>
      </c>
      <c r="ACD41" s="50">
        <v>4114751.3230911046</v>
      </c>
      <c r="ACE41" s="50">
        <v>4167260.4105251422</v>
      </c>
      <c r="ACF41" s="50">
        <v>4220439.5759412432</v>
      </c>
      <c r="ACG41" s="50">
        <v>4274297.3703259435</v>
      </c>
      <c r="ACH41" s="50">
        <v>4328842.4537865231</v>
      </c>
      <c r="ACI41" s="50">
        <v>4384083.596943479</v>
      </c>
      <c r="ACJ41" s="50">
        <v>4440029.6823407877</v>
      </c>
      <c r="ACK41" s="50">
        <v>4496689.7058740361</v>
      </c>
      <c r="ACL41" s="49">
        <v>0</v>
      </c>
      <c r="ACM41" s="49">
        <v>0</v>
      </c>
      <c r="ACN41" s="49">
        <v>0</v>
      </c>
      <c r="ACO41" s="49">
        <v>0</v>
      </c>
      <c r="ACP41" s="49">
        <v>5026576.546175262</v>
      </c>
      <c r="ACQ41" s="49">
        <v>5026576.546175262</v>
      </c>
      <c r="ACR41" s="49">
        <v>5026576.546175262</v>
      </c>
      <c r="ACS41" s="49">
        <v>5026576.546175262</v>
      </c>
      <c r="ACT41" s="49">
        <v>5026576.546175262</v>
      </c>
      <c r="ACU41" s="49">
        <v>5026576.546175262</v>
      </c>
      <c r="ACV41" s="49">
        <v>5026576.546175262</v>
      </c>
      <c r="ACW41" s="49">
        <v>1408943.5185272074</v>
      </c>
      <c r="ACX41" s="49">
        <v>1434376.9185228671</v>
      </c>
      <c r="ACY41" s="49">
        <v>1460269.4269404379</v>
      </c>
      <c r="ACZ41" s="49">
        <v>1486629.3313286868</v>
      </c>
      <c r="ADA41" s="49">
        <v>1513465.0688382324</v>
      </c>
      <c r="ADB41" s="49">
        <v>1540785.2289220542</v>
      </c>
      <c r="ADC41" s="49">
        <v>1568598.5560847668</v>
      </c>
      <c r="ADD41" s="49">
        <v>1596913.9526815237</v>
      </c>
      <c r="ADE41" s="49">
        <v>1625740.4817674104</v>
      </c>
      <c r="ADF41" s="49">
        <v>1655087.3699983642</v>
      </c>
      <c r="ADG41" s="49">
        <v>1684964.0105843071</v>
      </c>
      <c r="ADH41" s="49">
        <v>1715379.9662957911</v>
      </c>
      <c r="ADI41" s="49">
        <v>1746344.9725246737</v>
      </c>
      <c r="ADJ41" s="49">
        <v>1777868.940400311</v>
      </c>
      <c r="ADK41" s="49">
        <v>1809961.9599617636</v>
      </c>
      <c r="ADL41" s="50">
        <v>0</v>
      </c>
      <c r="ADM41" s="50">
        <v>0</v>
      </c>
      <c r="ADN41" s="50">
        <v>0</v>
      </c>
      <c r="ADO41" s="50">
        <v>0</v>
      </c>
      <c r="ADP41" s="50">
        <v>1828537.8848752852</v>
      </c>
      <c r="ADQ41" s="50">
        <v>1828537.8848752852</v>
      </c>
      <c r="ADR41" s="50">
        <v>1828537.8848752852</v>
      </c>
      <c r="ADS41" s="50">
        <v>1828537.8848752852</v>
      </c>
      <c r="ADT41" s="50">
        <v>1828537.8848752852</v>
      </c>
      <c r="ADU41" s="50">
        <v>1828537.8848752852</v>
      </c>
      <c r="ADV41" s="50">
        <v>1828537.8848752852</v>
      </c>
      <c r="ADW41" s="50">
        <v>299941.27264721366</v>
      </c>
      <c r="ADX41" s="50">
        <v>303768.87759192381</v>
      </c>
      <c r="ADY41" s="50">
        <v>307645.32729708886</v>
      </c>
      <c r="ADZ41" s="50">
        <v>311571.24507954734</v>
      </c>
      <c r="AEA41" s="50">
        <v>315547.26221040176</v>
      </c>
      <c r="AEB41" s="50">
        <v>319574.01801652031</v>
      </c>
      <c r="AEC41" s="50">
        <v>323652.15998332726</v>
      </c>
      <c r="AED41" s="50">
        <v>327782.34385894297</v>
      </c>
      <c r="AEE41" s="50">
        <v>331965.23375958786</v>
      </c>
      <c r="AEF41" s="50">
        <v>336201.50227640738</v>
      </c>
      <c r="AEG41" s="50">
        <v>340491.83058359363</v>
      </c>
      <c r="AEH41" s="50">
        <v>344836.90854793083</v>
      </c>
      <c r="AEI41" s="50">
        <v>349237.43483971944</v>
      </c>
      <c r="AEJ41" s="50">
        <v>353694.11704511847</v>
      </c>
      <c r="AEK41" s="50">
        <v>358207.67177991086</v>
      </c>
      <c r="AEL41" s="48">
        <v>0</v>
      </c>
      <c r="AEM41" s="48">
        <v>0</v>
      </c>
      <c r="AEN41" s="48">
        <v>0</v>
      </c>
      <c r="AEO41" s="48">
        <v>0</v>
      </c>
      <c r="AEP41" s="48">
        <v>5101864.6931571821</v>
      </c>
      <c r="AEQ41" s="48">
        <v>5193960.482490493</v>
      </c>
      <c r="AER41" s="48">
        <v>5287718.7295570308</v>
      </c>
      <c r="AES41" s="48">
        <v>5383169.4440426948</v>
      </c>
      <c r="AET41" s="48">
        <v>5480343.1773502547</v>
      </c>
      <c r="AEU41" s="48">
        <v>5579271.0323779555</v>
      </c>
      <c r="AEV41" s="48">
        <v>5679984.6734747989</v>
      </c>
      <c r="AEW41" s="48">
        <v>5782516.3365756366</v>
      </c>
      <c r="AEX41" s="48">
        <v>5886898.8395189177</v>
      </c>
      <c r="AEY41" s="48">
        <v>5993165.5925510162</v>
      </c>
      <c r="AEZ41" s="48">
        <v>6101350.6090199109</v>
      </c>
      <c r="AFA41" s="48">
        <v>6211488.5162620749</v>
      </c>
      <c r="AFB41" s="48">
        <v>6323614.5666858032</v>
      </c>
      <c r="AFC41" s="48">
        <v>6437764.6490546428</v>
      </c>
      <c r="AFD41" s="48">
        <v>6553975.2999744983</v>
      </c>
      <c r="AFE41" s="48">
        <v>6672283.7155880537</v>
      </c>
      <c r="AFF41" s="48">
        <v>6792727.7634804156</v>
      </c>
      <c r="AFG41" s="48">
        <v>6915345.9947994612</v>
      </c>
      <c r="AFH41" s="48">
        <v>7040177.6565952599</v>
      </c>
      <c r="AFI41" s="48">
        <v>7167262.7043819036</v>
      </c>
      <c r="AFJ41" s="48">
        <v>7296641.8149264501</v>
      </c>
      <c r="AFK41" s="48">
        <v>7428356.3992684204</v>
      </c>
      <c r="AFL41" s="49">
        <v>0</v>
      </c>
      <c r="AFM41" s="49">
        <v>0</v>
      </c>
      <c r="AFN41" s="49">
        <v>0</v>
      </c>
      <c r="AFO41" s="93">
        <v>0</v>
      </c>
      <c r="AFP41" s="93">
        <v>6635482.8078633556</v>
      </c>
      <c r="AFQ41" s="93">
        <v>7170572.2355225207</v>
      </c>
      <c r="AFR41" s="93">
        <v>7718237.8360998062</v>
      </c>
      <c r="AFS41" s="93">
        <v>8278713.4451316139</v>
      </c>
      <c r="AFT41" s="93">
        <v>8852236.8181882463</v>
      </c>
      <c r="AFU41" s="93">
        <v>9439049.6928428411</v>
      </c>
      <c r="AFV41" s="93">
        <v>10039397.851583533</v>
      </c>
      <c r="AFW41" s="93">
        <v>10167512.427211899</v>
      </c>
      <c r="AFX41" s="93">
        <v>10297261.896160671</v>
      </c>
      <c r="AFY41" s="93">
        <v>10428667.121599834</v>
      </c>
      <c r="AFZ41" s="93">
        <v>10561749.23293807</v>
      </c>
      <c r="AGA41" s="93">
        <v>10696529.62922027</v>
      </c>
      <c r="AGB41" s="93">
        <v>10833029.98256842</v>
      </c>
      <c r="AGC41" s="93">
        <v>10971272.241666384</v>
      </c>
      <c r="AGD41" s="93">
        <v>11111278.635289153</v>
      </c>
      <c r="AGE41" s="93">
        <v>11253071.67587715</v>
      </c>
      <c r="AGF41" s="93">
        <v>11396674.163156124</v>
      </c>
      <c r="AGG41" s="93">
        <v>11542109.187803268</v>
      </c>
      <c r="AGH41" s="93">
        <v>11689400.135160081</v>
      </c>
      <c r="AGI41" s="93">
        <v>11838570.688992649</v>
      </c>
      <c r="AGJ41" s="93">
        <v>11989644.835299892</v>
      </c>
      <c r="AGK41" s="93">
        <v>12142646.866170401</v>
      </c>
      <c r="AGL41" s="49">
        <v>0</v>
      </c>
      <c r="AGM41" s="49">
        <v>0</v>
      </c>
      <c r="AGN41" s="49">
        <v>0</v>
      </c>
      <c r="AGO41" s="49">
        <v>0</v>
      </c>
      <c r="AGP41" s="49">
        <v>448413.62818421784</v>
      </c>
      <c r="AGQ41" s="49">
        <v>913016.24197239766</v>
      </c>
      <c r="AGR41" s="49">
        <v>1394246.1920943335</v>
      </c>
      <c r="AGS41" s="49">
        <v>1892552.3797377113</v>
      </c>
      <c r="AGT41" s="49">
        <v>2408394.4946112516</v>
      </c>
      <c r="AGU41" s="49">
        <v>2942243.2581646973</v>
      </c>
      <c r="AGV41" s="49">
        <v>3494580.6720742462</v>
      </c>
      <c r="AGW41" s="49">
        <v>3557662.738091263</v>
      </c>
      <c r="AGX41" s="49">
        <v>3621883.5235789102</v>
      </c>
      <c r="AGY41" s="49">
        <v>3687263.5840153852</v>
      </c>
      <c r="AGZ41" s="49">
        <v>3753823.8459340036</v>
      </c>
      <c r="AHA41" s="49">
        <v>3821585.6136212577</v>
      </c>
      <c r="AHB41" s="49">
        <v>3890570.5759357917</v>
      </c>
      <c r="AHC41" s="49">
        <v>3960800.8132504658</v>
      </c>
      <c r="AHD41" s="49">
        <v>4032298.8045197348</v>
      </c>
      <c r="AHE41" s="49">
        <v>4105087.4344746056</v>
      </c>
      <c r="AHF41" s="49">
        <v>4179190.0009474657</v>
      </c>
      <c r="AHG41" s="49">
        <v>4254630.2223291481</v>
      </c>
      <c r="AHH41" s="49">
        <v>4331432.2451605909</v>
      </c>
      <c r="AHI41" s="49">
        <v>4409620.6518615512</v>
      </c>
      <c r="AHJ41" s="49">
        <v>4489220.4685988268</v>
      </c>
      <c r="AHK41" s="49">
        <v>4570257.1732965056</v>
      </c>
      <c r="AHL41" s="50">
        <v>0</v>
      </c>
      <c r="AHM41" s="50">
        <v>0</v>
      </c>
      <c r="AHN41" s="50">
        <v>0</v>
      </c>
      <c r="AHO41" s="50">
        <v>0</v>
      </c>
      <c r="AHP41" s="50">
        <v>293526.71938269545</v>
      </c>
      <c r="AHQ41" s="50">
        <v>594544.93410111347</v>
      </c>
      <c r="AHR41" s="50">
        <v>903198.04464997759</v>
      </c>
      <c r="AHS41" s="50">
        <v>1219631.8914702828</v>
      </c>
      <c r="AHT41" s="50">
        <v>1543994.7938700432</v>
      </c>
      <c r="AHU41" s="50">
        <v>1876437.5895410471</v>
      </c>
      <c r="AHV41" s="50">
        <v>2217113.6746804933</v>
      </c>
      <c r="AHW41" s="50">
        <v>2245406.6641357061</v>
      </c>
      <c r="AHX41" s="50">
        <v>2274060.7055574716</v>
      </c>
      <c r="AHY41" s="50">
        <v>2303080.4063953753</v>
      </c>
      <c r="AHZ41" s="50">
        <v>2332470.4328955016</v>
      </c>
      <c r="AIA41" s="50">
        <v>2362235.510850748</v>
      </c>
      <c r="AIB41" s="50">
        <v>2392380.4263607129</v>
      </c>
      <c r="AIC41" s="50">
        <v>2422910.0266012759</v>
      </c>
      <c r="AID41" s="50">
        <v>2453829.2206040099</v>
      </c>
      <c r="AIE41" s="50">
        <v>2485142.9800455272</v>
      </c>
      <c r="AIF41" s="50">
        <v>2516856.3400469073</v>
      </c>
      <c r="AIG41" s="50">
        <v>2548974.3999833227</v>
      </c>
      <c r="AIH41" s="50">
        <v>2581502.3243039954</v>
      </c>
      <c r="AII41" s="50">
        <v>2614445.343362622</v>
      </c>
      <c r="AIJ41" s="50">
        <v>2647808.7542583896</v>
      </c>
      <c r="AIK41" s="50">
        <v>2681597.9216877278</v>
      </c>
      <c r="AIL41" s="49">
        <v>0</v>
      </c>
      <c r="AIM41" s="49">
        <v>0</v>
      </c>
      <c r="AIN41" s="49">
        <v>0</v>
      </c>
      <c r="AIO41" s="49">
        <v>0</v>
      </c>
      <c r="AIP41" s="49">
        <v>5241198.2515038447</v>
      </c>
      <c r="AIQ41" s="49">
        <v>10671618.412664387</v>
      </c>
      <c r="AIR41" s="49">
        <v>16296384.063440261</v>
      </c>
      <c r="AIS41" s="49">
        <v>22120742.100830391</v>
      </c>
      <c r="AIT41" s="49">
        <v>28150065.521430213</v>
      </c>
      <c r="AIU41" s="49">
        <v>34389856.264262699</v>
      </c>
      <c r="AIV41" s="49">
        <v>40845748.115153521</v>
      </c>
      <c r="AIW41" s="49">
        <v>41583070.964703076</v>
      </c>
      <c r="AIX41" s="49">
        <v>42333703.522350892</v>
      </c>
      <c r="AIY41" s="49">
        <v>43097886.046933077</v>
      </c>
      <c r="AIZ41" s="49">
        <v>43875863.134293549</v>
      </c>
      <c r="AJA41" s="49">
        <v>44667883.795573145</v>
      </c>
      <c r="AJB41" s="49">
        <v>45474201.536911853</v>
      </c>
      <c r="AJC41" s="49">
        <v>46295074.44058986</v>
      </c>
      <c r="AJD41" s="49">
        <v>47130765.247633263</v>
      </c>
      <c r="AJE41" s="49">
        <v>47981541.441910975</v>
      </c>
      <c r="AJF41" s="49">
        <v>48847675.335749596</v>
      </c>
      <c r="AJG41" s="49">
        <v>49729444.157093935</v>
      </c>
      <c r="AJH41" s="49">
        <v>50627130.138240673</v>
      </c>
      <c r="AJI41" s="49">
        <v>51541020.606173977</v>
      </c>
      <c r="AJJ41" s="49">
        <v>52471408.074531734</v>
      </c>
      <c r="AJK41" s="49">
        <v>53418590.337231874</v>
      </c>
      <c r="AJL41" s="50">
        <v>0</v>
      </c>
      <c r="AJM41" s="50">
        <v>0</v>
      </c>
      <c r="AJN41" s="50">
        <v>0</v>
      </c>
      <c r="AJO41" s="50">
        <v>0</v>
      </c>
      <c r="AJP41" s="50">
        <v>3430831.784992544</v>
      </c>
      <c r="AJQ41" s="50">
        <v>6949226.5024805479</v>
      </c>
      <c r="AJR41" s="50">
        <v>10556860.262142595</v>
      </c>
      <c r="AJS41" s="50">
        <v>14255437.692509798</v>
      </c>
      <c r="AJT41" s="50">
        <v>18046692.39588362</v>
      </c>
      <c r="AJU41" s="50">
        <v>21932387.410220031</v>
      </c>
      <c r="AJV41" s="50">
        <v>25914315.678083688</v>
      </c>
      <c r="AJW41" s="50">
        <v>26245012.957430333</v>
      </c>
      <c r="AJX41" s="50">
        <v>26579930.324697722</v>
      </c>
      <c r="AJY41" s="50">
        <v>26919121.633192696</v>
      </c>
      <c r="AJZ41" s="50">
        <v>27262641.423453912</v>
      </c>
      <c r="AKA41" s="50">
        <v>27610544.93202173</v>
      </c>
      <c r="AKB41" s="50">
        <v>27962888.100320019</v>
      </c>
      <c r="AKC41" s="50">
        <v>28319727.583651278</v>
      </c>
      <c r="AKD41" s="50">
        <v>28681120.760306612</v>
      </c>
      <c r="AKE41" s="50">
        <v>29047125.740791876</v>
      </c>
      <c r="AKF41" s="50">
        <v>29417801.377171643</v>
      </c>
      <c r="AKG41" s="50">
        <v>29793207.27253234</v>
      </c>
      <c r="AKH41" s="50">
        <v>30173403.790566176</v>
      </c>
      <c r="AKI41" s="50">
        <v>30558452.065277398</v>
      </c>
      <c r="AKJ41" s="50">
        <v>30948414.010812342</v>
      </c>
      <c r="AKK41" s="50">
        <v>31343352.331414998</v>
      </c>
      <c r="AKL41" s="51">
        <v>0</v>
      </c>
      <c r="AKM41" s="51">
        <v>0</v>
      </c>
      <c r="AKN41" s="51">
        <v>0</v>
      </c>
      <c r="AKO41" s="51">
        <v>0</v>
      </c>
      <c r="AKP41" s="51">
        <v>23257596.651896276</v>
      </c>
      <c r="AKQ41" s="51">
        <v>23677428.782004531</v>
      </c>
      <c r="AKR41" s="51">
        <v>22559517.93186241</v>
      </c>
      <c r="AKS41" s="51">
        <v>22966748.765267417</v>
      </c>
      <c r="AKT41" s="51">
        <v>23381330.68446143</v>
      </c>
      <c r="AKU41" s="51">
        <v>23803396.386818632</v>
      </c>
      <c r="AKV41" s="51">
        <v>0</v>
      </c>
      <c r="AKW41" s="51">
        <v>0</v>
      </c>
      <c r="AKX41" s="51">
        <v>0</v>
      </c>
      <c r="AKY41" s="51">
        <v>0</v>
      </c>
      <c r="AKZ41" s="51">
        <v>0</v>
      </c>
      <c r="ALA41" s="51">
        <v>0</v>
      </c>
      <c r="ALB41" s="51">
        <v>0</v>
      </c>
      <c r="ALC41" s="51">
        <v>0</v>
      </c>
      <c r="ALD41" s="51">
        <v>0</v>
      </c>
      <c r="ALE41" s="51">
        <v>0</v>
      </c>
      <c r="ALF41" s="51">
        <v>0</v>
      </c>
      <c r="ALG41" s="51">
        <v>0</v>
      </c>
      <c r="ALH41" s="51">
        <v>0</v>
      </c>
      <c r="ALI41" s="51">
        <v>0</v>
      </c>
      <c r="ALJ41" s="51">
        <v>0</v>
      </c>
      <c r="ALK41" s="51">
        <v>0</v>
      </c>
      <c r="ALL41" s="51">
        <v>0</v>
      </c>
      <c r="ALM41" s="51">
        <v>0</v>
      </c>
      <c r="ALN41" s="51">
        <v>0</v>
      </c>
      <c r="ALO41" s="51">
        <v>0</v>
      </c>
      <c r="ALP41" s="51">
        <v>9303660.4531611055</v>
      </c>
      <c r="ALQ41" s="51">
        <v>9422386.1504955478</v>
      </c>
      <c r="ALR41" s="51">
        <v>8930864.8404909763</v>
      </c>
      <c r="ALS41" s="51">
        <v>9044833.2254428025</v>
      </c>
      <c r="ALT41" s="51">
        <v>9160255.9816118088</v>
      </c>
      <c r="ALU41" s="51">
        <v>9277151.6684927009</v>
      </c>
      <c r="ALV41" s="51">
        <v>0</v>
      </c>
      <c r="ALW41" s="51">
        <v>0</v>
      </c>
      <c r="ALX41" s="51">
        <v>0</v>
      </c>
      <c r="ALY41" s="51">
        <v>0</v>
      </c>
      <c r="ALZ41" s="51">
        <v>0</v>
      </c>
      <c r="AMA41" s="51">
        <v>0</v>
      </c>
      <c r="AMB41" s="51">
        <v>0</v>
      </c>
      <c r="AMC41" s="51">
        <v>0</v>
      </c>
      <c r="AMD41" s="51">
        <v>0</v>
      </c>
      <c r="AME41" s="51">
        <v>0</v>
      </c>
      <c r="AMF41" s="51">
        <v>0</v>
      </c>
      <c r="AMG41" s="51">
        <v>0</v>
      </c>
      <c r="AMH41" s="51">
        <v>0</v>
      </c>
      <c r="AMI41" s="51">
        <v>0</v>
      </c>
      <c r="AMJ41" s="51">
        <v>0</v>
      </c>
      <c r="AMK41" s="51">
        <v>0</v>
      </c>
      <c r="AML41" s="50">
        <v>0</v>
      </c>
      <c r="AMM41" s="50">
        <v>0</v>
      </c>
      <c r="AMN41" s="50">
        <v>0</v>
      </c>
      <c r="AMO41" s="50">
        <v>0</v>
      </c>
      <c r="AMP41" s="50">
        <v>23257596.651896276</v>
      </c>
      <c r="AMQ41" s="50">
        <v>23677428.782004531</v>
      </c>
      <c r="AMR41" s="50">
        <v>22559517.93186241</v>
      </c>
      <c r="AMS41" s="50">
        <v>22966748.765267417</v>
      </c>
      <c r="AMT41" s="50">
        <v>23381330.68446143</v>
      </c>
      <c r="AMU41" s="50">
        <v>23803396.386818632</v>
      </c>
      <c r="AMV41" s="50">
        <v>24233080.965086289</v>
      </c>
      <c r="AMW41" s="50">
        <v>24670521.9506246</v>
      </c>
      <c r="AMX41" s="50">
        <v>25115859.357427068</v>
      </c>
      <c r="AMY41" s="50">
        <v>25569235.726935495</v>
      </c>
      <c r="AMZ41" s="50">
        <v>26030796.173663955</v>
      </c>
      <c r="ANA41" s="50">
        <v>26500688.431646351</v>
      </c>
      <c r="ANB41" s="50">
        <v>26979062.901722401</v>
      </c>
      <c r="ANC41" s="50">
        <v>27466072.699677229</v>
      </c>
      <c r="AND41" s="50">
        <v>27961873.705249898</v>
      </c>
      <c r="ANE41" s="50">
        <v>28466624.612026677</v>
      </c>
      <c r="ANF41" s="50">
        <v>28980486.97823488</v>
      </c>
      <c r="ANG41" s="50">
        <v>29503625.278453659</v>
      </c>
      <c r="ANH41" s="50">
        <v>30036206.956258241</v>
      </c>
      <c r="ANI41" s="50">
        <v>30578402.477814429</v>
      </c>
      <c r="ANJ41" s="50">
        <v>31130385.386440624</v>
      </c>
      <c r="ANK41" s="50">
        <v>31692332.358154692</v>
      </c>
      <c r="ANL41" s="50">
        <v>0</v>
      </c>
      <c r="ANM41" s="50">
        <v>0</v>
      </c>
      <c r="ANN41" s="50">
        <v>0</v>
      </c>
      <c r="ANO41" s="50">
        <v>0</v>
      </c>
      <c r="ANP41" s="50">
        <v>9303660.4531611055</v>
      </c>
      <c r="ANQ41" s="50">
        <v>9422386.1504955478</v>
      </c>
      <c r="ANR41" s="50">
        <v>8930864.8404909763</v>
      </c>
      <c r="ANS41" s="50">
        <v>9044833.2254428025</v>
      </c>
      <c r="ANT41" s="50">
        <v>9160255.9816118088</v>
      </c>
      <c r="ANU41" s="50">
        <v>9277151.6684927009</v>
      </c>
      <c r="ANV41" s="50">
        <v>9395539.0824212655</v>
      </c>
      <c r="ANW41" s="50">
        <v>9515437.2595967297</v>
      </c>
      <c r="ANX41" s="50">
        <v>9636865.479142718</v>
      </c>
      <c r="ANY41" s="50">
        <v>9759843.2662072368</v>
      </c>
      <c r="ANZ41" s="50">
        <v>9884390.3951022532</v>
      </c>
      <c r="AOA41" s="50">
        <v>10010526.892483307</v>
      </c>
      <c r="AOB41" s="50">
        <v>10138273.040569726</v>
      </c>
      <c r="AOC41" s="50">
        <v>10267649.380405908</v>
      </c>
      <c r="AOD41" s="50">
        <v>10398676.715164246</v>
      </c>
      <c r="AOE41" s="50">
        <v>10531376.113490187</v>
      </c>
      <c r="AOF41" s="50">
        <v>10665768.912889974</v>
      </c>
      <c r="AOG41" s="50">
        <v>10801876.723161645</v>
      </c>
      <c r="AOH41" s="50">
        <v>10939721.429869777</v>
      </c>
      <c r="AOI41" s="50">
        <v>11079325.197864614</v>
      </c>
      <c r="AOJ41" s="50">
        <v>11220710.474846065</v>
      </c>
      <c r="AOK41" s="50">
        <v>11363899.994973205</v>
      </c>
      <c r="AOL41" s="52">
        <v>2430</v>
      </c>
      <c r="AOM41" s="53">
        <v>1725.3</v>
      </c>
      <c r="AON41" s="52">
        <v>1756.4440767039323</v>
      </c>
      <c r="AOO41" s="52">
        <v>1788.1503475269978</v>
      </c>
      <c r="AOP41" s="52">
        <v>1820.4289608589079</v>
      </c>
      <c r="AOQ41" s="52">
        <v>1853.2902482819936</v>
      </c>
      <c r="AOR41" s="52">
        <v>1886.7447278780896</v>
      </c>
      <c r="AOS41" s="52">
        <v>1920.8031075951101</v>
      </c>
      <c r="AOT41" s="52">
        <v>1955.4762886743972</v>
      </c>
      <c r="AOU41" s="52">
        <v>1990.7753691399375</v>
      </c>
      <c r="AOV41" s="52">
        <v>2026.7116473505639</v>
      </c>
      <c r="AOW41" s="52">
        <v>2063.2966256162795</v>
      </c>
      <c r="AOX41" s="52">
        <v>2100.5420138798618</v>
      </c>
      <c r="AOY41" s="52">
        <v>2138.4597334649234</v>
      </c>
      <c r="AOZ41" s="52">
        <v>2177.0619208916332</v>
      </c>
      <c r="APA41" s="52">
        <v>2216.3609317613136</v>
      </c>
      <c r="APB41" s="52">
        <v>2256.3693447111623</v>
      </c>
      <c r="APC41" s="52">
        <v>2297.0999654403608</v>
      </c>
      <c r="APD41" s="52">
        <v>2338.5658308088618</v>
      </c>
      <c r="APE41" s="52">
        <v>2380.7802130101641</v>
      </c>
      <c r="APF41" s="52">
        <v>2423.7566238194108</v>
      </c>
      <c r="APG41" s="52">
        <v>2467.5088189181738</v>
      </c>
      <c r="APH41" s="52">
        <v>2512.0508022973063</v>
      </c>
      <c r="API41" s="52">
        <v>2557.3968307392715</v>
      </c>
      <c r="APJ41" s="52">
        <v>2603.5614183813846</v>
      </c>
      <c r="APK41" s="52">
        <v>2650.5593413614279</v>
      </c>
      <c r="APL41" s="52">
        <v>2698.4056425471258</v>
      </c>
      <c r="APM41" s="54">
        <v>704.69999999999993</v>
      </c>
      <c r="APN41" s="52">
        <v>713.69280442711715</v>
      </c>
      <c r="APO41" s="52">
        <v>722.80036766147771</v>
      </c>
      <c r="APP41" s="52">
        <v>732.02415416102087</v>
      </c>
      <c r="APQ41" s="52">
        <v>741.36564707189916</v>
      </c>
      <c r="APR41" s="52">
        <v>750.82634846696192</v>
      </c>
      <c r="APS41" s="52">
        <v>760.40777958728245</v>
      </c>
      <c r="APT41" s="52">
        <v>770.11148108676707</v>
      </c>
      <c r="APU41" s="52">
        <v>779.9390132798859</v>
      </c>
      <c r="APV41" s="52">
        <v>789.89195639256468</v>
      </c>
      <c r="APW41" s="52">
        <v>799.97191081627875</v>
      </c>
      <c r="APX41" s="52">
        <v>810.18049736538899</v>
      </c>
      <c r="APY41" s="52">
        <v>820.51935753776229</v>
      </c>
      <c r="APZ41" s="52">
        <v>830.99015377871717</v>
      </c>
      <c r="AQA41" s="52">
        <v>841.59456974833836</v>
      </c>
      <c r="AQB41" s="52">
        <v>852.33431059220186</v>
      </c>
      <c r="AQC41" s="52">
        <v>863.21110321555568</v>
      </c>
      <c r="AQD41" s="52">
        <v>874.22669656099845</v>
      </c>
      <c r="AQE41" s="52">
        <v>885.38286188970255</v>
      </c>
      <c r="AQF41" s="52">
        <v>896.68139306622504</v>
      </c>
      <c r="AQG41" s="52">
        <v>908.12410684695374</v>
      </c>
      <c r="AQH41" s="52">
        <v>919.7128431722341</v>
      </c>
      <c r="AQI41" s="52">
        <v>931.44946546222388</v>
      </c>
      <c r="AQJ41" s="52">
        <v>943.33586091652307</v>
      </c>
      <c r="AQK41" s="52">
        <v>955.37394081762784</v>
      </c>
      <c r="AQL41" s="52">
        <v>967.56564083825663</v>
      </c>
      <c r="AQM41" s="52">
        <v>24</v>
      </c>
      <c r="AQN41" s="55">
        <v>17.04</v>
      </c>
      <c r="AQO41" s="56">
        <v>17.347595819298096</v>
      </c>
      <c r="AQP41" s="56">
        <v>17.660744173106153</v>
      </c>
      <c r="AQQ41" s="56">
        <v>17.979545292433659</v>
      </c>
      <c r="AQR41" s="56">
        <v>18.304101217599939</v>
      </c>
      <c r="AQS41" s="56">
        <v>18.634515830894713</v>
      </c>
      <c r="AQT41" s="56">
        <v>18.970894889828248</v>
      </c>
      <c r="AQU41" s="56">
        <v>19.313346060981701</v>
      </c>
      <c r="AQV41" s="56">
        <v>19.661978954468516</v>
      </c>
      <c r="AQW41" s="56">
        <v>20.016905159017913</v>
      </c>
      <c r="AQX41" s="56">
        <v>20.378238277691647</v>
      </c>
      <c r="AQY41" s="56">
        <v>20.746093964245546</v>
      </c>
      <c r="AQZ41" s="56">
        <v>21.120589960147392</v>
      </c>
      <c r="ARA41" s="56">
        <v>21.501846132263044</v>
      </c>
      <c r="ARB41" s="56">
        <v>21.889984511222849</v>
      </c>
      <c r="ARC41" s="56">
        <v>22.285129330480611</v>
      </c>
      <c r="ARD41" s="56">
        <v>22.687407066077633</v>
      </c>
      <c r="ARE41" s="56">
        <v>23.096946477124558</v>
      </c>
      <c r="ARF41" s="56">
        <v>23.513878647013961</v>
      </c>
      <c r="ARG41" s="56">
        <v>23.938337025376889</v>
      </c>
      <c r="ARH41" s="56">
        <v>24.370457470796772</v>
      </c>
      <c r="ARI41" s="56">
        <v>24.810378294294377</v>
      </c>
      <c r="ARJ41" s="56">
        <v>25.258240303597734</v>
      </c>
      <c r="ARK41" s="56">
        <v>25.714186848211195</v>
      </c>
      <c r="ARL41" s="56">
        <v>26.178363865298046</v>
      </c>
      <c r="ARM41" s="56">
        <v>26.65091992639136</v>
      </c>
      <c r="ARN41" s="55">
        <v>6.9599999999999991</v>
      </c>
      <c r="ARO41" s="56">
        <v>7.0488178215023911</v>
      </c>
      <c r="ARP41" s="56">
        <v>7.1387690633232355</v>
      </c>
      <c r="ARQ41" s="56">
        <v>7.229868189244649</v>
      </c>
      <c r="ARR41" s="56">
        <v>7.3221298476236942</v>
      </c>
      <c r="ARS41" s="56">
        <v>7.4155688737477714</v>
      </c>
      <c r="ART41" s="56">
        <v>7.5102002922200732</v>
      </c>
      <c r="ARU41" s="56">
        <v>7.6060393193754772</v>
      </c>
      <c r="ARV41" s="56">
        <v>7.7031013657272682</v>
      </c>
      <c r="ARW41" s="56">
        <v>7.801402038445084</v>
      </c>
      <c r="ARX41" s="56">
        <v>7.9009571438644821</v>
      </c>
      <c r="ARY41" s="56">
        <v>8.0017826900285343</v>
      </c>
      <c r="ARZ41" s="56">
        <v>8.1038948892618503</v>
      </c>
      <c r="ASA41" s="56">
        <v>8.207310160777455</v>
      </c>
      <c r="ASB41" s="56">
        <v>8.3120451333169232</v>
      </c>
      <c r="ASC41" s="56">
        <v>8.4181166478242169</v>
      </c>
      <c r="ASD41" s="56">
        <v>8.5255417601536365</v>
      </c>
      <c r="ASE41" s="56">
        <v>8.6343377438123312</v>
      </c>
      <c r="ASF41" s="56">
        <v>8.7445220927378031</v>
      </c>
      <c r="ASG41" s="56">
        <v>8.8561125241108645</v>
      </c>
      <c r="ASH41" s="56">
        <v>8.9691269812044823</v>
      </c>
      <c r="ASI41" s="56">
        <v>9.0835836362689797</v>
      </c>
      <c r="ASJ41" s="56">
        <v>9.1995008934540632</v>
      </c>
      <c r="ASK41" s="56">
        <v>9.3168973917681281</v>
      </c>
      <c r="ASL41" s="56">
        <v>9.4357920080753352</v>
      </c>
      <c r="ASM41" s="56">
        <v>9.5562038601309283</v>
      </c>
      <c r="ASN41" s="57">
        <v>0.5</v>
      </c>
      <c r="ASO41" s="56">
        <v>1725.3</v>
      </c>
      <c r="ASP41" s="56">
        <v>1756.4440767039323</v>
      </c>
      <c r="ASQ41" s="56">
        <v>1788.1503475269978</v>
      </c>
      <c r="ASR41" s="56">
        <v>1820.4289608589079</v>
      </c>
      <c r="ASS41" s="59">
        <v>1588.534498527423</v>
      </c>
      <c r="AST41" s="59">
        <v>1347.674805627207</v>
      </c>
      <c r="ASU41" s="59">
        <v>1097.6017757686343</v>
      </c>
      <c r="ASV41" s="59">
        <v>838.06126657474158</v>
      </c>
      <c r="ASW41" s="59">
        <v>568.79296261141064</v>
      </c>
      <c r="ASX41" s="59">
        <v>289.53023533579483</v>
      </c>
      <c r="ASY41" s="59">
        <v>0</v>
      </c>
      <c r="ASZ41" s="56">
        <v>0</v>
      </c>
      <c r="ATA41" s="56">
        <v>0</v>
      </c>
      <c r="ATB41" s="56">
        <v>0</v>
      </c>
      <c r="ATC41" s="56">
        <v>0</v>
      </c>
      <c r="ATD41" s="59">
        <v>0</v>
      </c>
      <c r="ATE41" s="56">
        <v>0</v>
      </c>
      <c r="ATF41" s="56">
        <v>0</v>
      </c>
      <c r="ATG41" s="56">
        <v>0</v>
      </c>
      <c r="ATH41" s="56">
        <v>0</v>
      </c>
      <c r="ATI41" s="56">
        <v>0</v>
      </c>
      <c r="ATJ41" s="56">
        <v>0</v>
      </c>
      <c r="ATK41" s="56">
        <v>0</v>
      </c>
      <c r="ATL41" s="56">
        <v>0</v>
      </c>
      <c r="ATM41" s="56">
        <v>0</v>
      </c>
      <c r="ATN41" s="56">
        <v>0</v>
      </c>
      <c r="ATO41" s="56">
        <v>704.69999999999993</v>
      </c>
      <c r="ATP41" s="56">
        <v>713.69280442711715</v>
      </c>
      <c r="ATQ41" s="56">
        <v>722.80036766147771</v>
      </c>
      <c r="ATR41" s="56">
        <v>732.02415416102087</v>
      </c>
      <c r="ATS41" s="59">
        <v>635.45626891877066</v>
      </c>
      <c r="ATT41" s="59">
        <v>536.30453461925856</v>
      </c>
      <c r="ATU41" s="59">
        <v>434.51873119273279</v>
      </c>
      <c r="ATV41" s="59">
        <v>330.04777760861447</v>
      </c>
      <c r="ATW41" s="59">
        <v>222.83971807996738</v>
      </c>
      <c r="ATX41" s="59">
        <v>112.84170805608066</v>
      </c>
      <c r="ATY41" s="59">
        <v>0</v>
      </c>
      <c r="ATZ41" s="56">
        <v>0</v>
      </c>
      <c r="AUA41" s="56">
        <v>0</v>
      </c>
      <c r="AUB41" s="56">
        <v>0</v>
      </c>
      <c r="AUC41" s="56">
        <v>0</v>
      </c>
      <c r="AUD41" s="59">
        <v>0</v>
      </c>
      <c r="AUE41" s="56">
        <v>0</v>
      </c>
      <c r="AUF41" s="56">
        <v>0</v>
      </c>
      <c r="AUG41" s="56">
        <v>0</v>
      </c>
      <c r="AUH41" s="56">
        <v>0</v>
      </c>
      <c r="AUI41" s="56">
        <v>0</v>
      </c>
      <c r="AUJ41" s="56">
        <v>0</v>
      </c>
      <c r="AUK41" s="56">
        <v>0</v>
      </c>
      <c r="AUL41" s="56">
        <v>0</v>
      </c>
      <c r="AUM41" s="56">
        <v>0</v>
      </c>
      <c r="AUN41" s="56">
        <v>0</v>
      </c>
      <c r="AUO41" s="58">
        <v>0.5</v>
      </c>
      <c r="AUP41" s="56">
        <v>17.04</v>
      </c>
      <c r="AUQ41" s="56">
        <v>17.347595819298096</v>
      </c>
      <c r="AUR41" s="56">
        <v>17.660744173106153</v>
      </c>
      <c r="AUS41" s="56">
        <v>17.979545292433659</v>
      </c>
      <c r="AUT41" s="59">
        <v>15.689229615085662</v>
      </c>
      <c r="AUU41" s="59">
        <v>13.310368450639082</v>
      </c>
      <c r="AUV41" s="59">
        <v>10.840511365616141</v>
      </c>
      <c r="AUW41" s="59">
        <v>8.2771483118493006</v>
      </c>
      <c r="AUX41" s="59">
        <v>5.6177082727052898</v>
      </c>
      <c r="AUY41" s="59">
        <v>2.8595578798597017</v>
      </c>
      <c r="AUZ41" s="59">
        <v>0</v>
      </c>
      <c r="AVA41" s="56">
        <v>0</v>
      </c>
      <c r="AVB41" s="56">
        <v>0</v>
      </c>
      <c r="AVC41" s="56">
        <v>0</v>
      </c>
      <c r="AVD41" s="56">
        <v>0</v>
      </c>
      <c r="AVE41" s="59">
        <v>0</v>
      </c>
      <c r="AVF41" s="56">
        <v>0</v>
      </c>
      <c r="AVG41" s="56">
        <v>0</v>
      </c>
      <c r="AVH41" s="56">
        <v>0</v>
      </c>
      <c r="AVI41" s="56">
        <v>0</v>
      </c>
      <c r="AVJ41" s="56">
        <v>0</v>
      </c>
      <c r="AVK41" s="56">
        <v>0</v>
      </c>
      <c r="AVL41" s="56">
        <v>0</v>
      </c>
      <c r="AVM41" s="56">
        <v>0</v>
      </c>
      <c r="AVN41" s="56">
        <v>0</v>
      </c>
      <c r="AVO41" s="56">
        <v>0</v>
      </c>
      <c r="AVP41" s="56">
        <v>6.9599999999999991</v>
      </c>
      <c r="AVQ41" s="56">
        <v>7.0488178215023911</v>
      </c>
      <c r="AVR41" s="56">
        <v>7.1387690633232355</v>
      </c>
      <c r="AVS41" s="56">
        <v>7.229868189244649</v>
      </c>
      <c r="AVT41" s="59">
        <v>6.2761112979631664</v>
      </c>
      <c r="AVU41" s="59">
        <v>5.2968349098198368</v>
      </c>
      <c r="AVV41" s="59">
        <v>4.2915430241257555</v>
      </c>
      <c r="AVW41" s="59">
        <v>3.2597311368752044</v>
      </c>
      <c r="AVX41" s="59">
        <v>2.2008861044935051</v>
      </c>
      <c r="AVY41" s="59">
        <v>1.1144860054921548</v>
      </c>
      <c r="AVZ41" s="59">
        <v>0</v>
      </c>
      <c r="AWA41" s="56">
        <v>0</v>
      </c>
      <c r="AWB41" s="56">
        <v>0</v>
      </c>
      <c r="AWC41" s="56">
        <v>0</v>
      </c>
      <c r="AWD41" s="56">
        <v>0</v>
      </c>
      <c r="AWE41" s="59">
        <v>0</v>
      </c>
      <c r="AWF41" s="56">
        <v>0</v>
      </c>
      <c r="AWG41" s="56">
        <v>0</v>
      </c>
      <c r="AWH41" s="56">
        <v>0</v>
      </c>
      <c r="AWI41" s="56">
        <v>0</v>
      </c>
      <c r="AWJ41" s="56">
        <v>0</v>
      </c>
      <c r="AWK41" s="56">
        <v>0</v>
      </c>
      <c r="AWL41" s="56">
        <v>0</v>
      </c>
      <c r="AWM41" s="56">
        <v>0</v>
      </c>
      <c r="AWN41" s="56">
        <v>0</v>
      </c>
      <c r="AWO41" s="56">
        <v>0</v>
      </c>
      <c r="AWP41" s="57">
        <v>0.76</v>
      </c>
      <c r="AWQ41" s="56">
        <v>1725.3</v>
      </c>
      <c r="AWR41" s="56">
        <v>1756.4440767039323</v>
      </c>
      <c r="AWS41" s="56">
        <v>1788.1503475269978</v>
      </c>
      <c r="AWT41" s="56">
        <v>1820.4289608589079</v>
      </c>
      <c r="AWU41" s="59">
        <v>523.28195245609231</v>
      </c>
      <c r="AWV41" s="56">
        <v>532.7279231655782</v>
      </c>
      <c r="AWW41" s="56">
        <v>542.34440685038396</v>
      </c>
      <c r="AWX41" s="56">
        <v>552.13448150806505</v>
      </c>
      <c r="AWY41" s="56">
        <v>562.10128069833524</v>
      </c>
      <c r="AWZ41" s="56">
        <v>572.24799454604158</v>
      </c>
      <c r="AXA41" s="56">
        <v>582.57787076224361</v>
      </c>
      <c r="AXB41" s="56">
        <v>593.09421568372568</v>
      </c>
      <c r="AXC41" s="56">
        <v>603.80039533127251</v>
      </c>
      <c r="AXD41" s="56">
        <v>614.69983648704942</v>
      </c>
      <c r="AXE41" s="56">
        <v>625.79602779142976</v>
      </c>
      <c r="AXF41" s="56">
        <v>637.09252085962225</v>
      </c>
      <c r="AXG41" s="56">
        <v>648.59293141845478</v>
      </c>
      <c r="AXH41" s="56">
        <v>660.30094046367867</v>
      </c>
      <c r="AXI41" s="56">
        <v>672.22029543816393</v>
      </c>
      <c r="AXJ41" s="56">
        <v>684.35481143136303</v>
      </c>
      <c r="AXK41" s="56">
        <v>696.70837240042556</v>
      </c>
      <c r="AXL41" s="56">
        <v>709.28493241335707</v>
      </c>
      <c r="AXM41" s="56">
        <v>722.0885169146178</v>
      </c>
      <c r="AXN41" s="56">
        <v>735.12322401356744</v>
      </c>
      <c r="AXO41" s="56">
        <v>748.39322579616783</v>
      </c>
      <c r="AXP41" s="56">
        <v>761.90276966036492</v>
      </c>
      <c r="AXQ41" s="56">
        <v>704.69999999999993</v>
      </c>
      <c r="AXR41" s="56">
        <v>713.69280442711715</v>
      </c>
      <c r="AXS41" s="56">
        <v>722.80036766147771</v>
      </c>
      <c r="AXT41" s="56">
        <v>732.02415416102087</v>
      </c>
      <c r="AXU41" s="59">
        <v>209.326770937948</v>
      </c>
      <c r="AXV41" s="56">
        <v>211.9980278024363</v>
      </c>
      <c r="AXW41" s="56">
        <v>214.70337305993857</v>
      </c>
      <c r="AXX41" s="56">
        <v>217.44324171861658</v>
      </c>
      <c r="AXY41" s="56">
        <v>220.21807433785014</v>
      </c>
      <c r="AXZ41" s="56">
        <v>223.02831709907707</v>
      </c>
      <c r="AYA41" s="56">
        <v>225.87442187753751</v>
      </c>
      <c r="AYB41" s="56">
        <v>228.75684631493337</v>
      </c>
      <c r="AYC41" s="56">
        <v>231.67605389301522</v>
      </c>
      <c r="AYD41" s="56">
        <v>234.63251400810839</v>
      </c>
      <c r="AYE41" s="56">
        <v>237.62670204658966</v>
      </c>
      <c r="AYF41" s="56">
        <v>240.65909946132757</v>
      </c>
      <c r="AYG41" s="56">
        <v>243.73019384909807</v>
      </c>
      <c r="AYH41" s="56">
        <v>246.8404790289878</v>
      </c>
      <c r="AYI41" s="56">
        <v>249.99045512179836</v>
      </c>
      <c r="AYJ41" s="56">
        <v>253.18062863046353</v>
      </c>
      <c r="AYK41" s="56">
        <v>256.4115125214928</v>
      </c>
      <c r="AYL41" s="56">
        <v>259.68362630745435</v>
      </c>
      <c r="AYM41" s="56">
        <v>262.99749613051029</v>
      </c>
      <c r="AYN41" s="56">
        <v>266.35365484701828</v>
      </c>
      <c r="AYO41" s="56">
        <v>269.75264211321257</v>
      </c>
      <c r="AYP41" s="56">
        <v>273.19500447197834</v>
      </c>
      <c r="AYQ41" s="60">
        <v>0.76</v>
      </c>
      <c r="AYR41" s="56">
        <v>17.04</v>
      </c>
      <c r="AYS41" s="56">
        <v>17.347595819298096</v>
      </c>
      <c r="AYT41" s="56">
        <v>17.660744173106153</v>
      </c>
      <c r="AYU41" s="56">
        <v>17.979545292433659</v>
      </c>
      <c r="AYV41" s="59">
        <v>5.1682168143811591</v>
      </c>
      <c r="AYW41" s="56">
        <v>5.2615103522526248</v>
      </c>
      <c r="AYX41" s="56">
        <v>5.3564879688926821</v>
      </c>
      <c r="AYY41" s="56">
        <v>5.4531800642771859</v>
      </c>
      <c r="AYZ41" s="56">
        <v>5.5516175871440518</v>
      </c>
      <c r="AZA41" s="56">
        <v>5.6518320448991757</v>
      </c>
      <c r="AZB41" s="56">
        <v>5.7538555137011711</v>
      </c>
      <c r="AZC41" s="56">
        <v>5.8577206487281543</v>
      </c>
      <c r="AZD41" s="56">
        <v>5.9634606946298518</v>
      </c>
      <c r="AZE41" s="56">
        <v>6.0711094961683889</v>
      </c>
      <c r="AZF41" s="56">
        <v>6.1807015090511577</v>
      </c>
      <c r="AZG41" s="56">
        <v>6.2922718109592317</v>
      </c>
      <c r="AZH41" s="56">
        <v>6.4058561127748606</v>
      </c>
      <c r="AZI41" s="56">
        <v>6.5214907700116393</v>
      </c>
      <c r="AZJ41" s="56">
        <v>6.6392127944510007</v>
      </c>
      <c r="AZK41" s="56">
        <v>6.7590598659887684</v>
      </c>
      <c r="AZL41" s="56">
        <v>6.8810703446955594</v>
      </c>
      <c r="AZM41" s="56">
        <v>7.005283283094883</v>
      </c>
      <c r="AZN41" s="56">
        <v>7.1317384386628895</v>
      </c>
      <c r="AZO41" s="56">
        <v>7.2604762865537493</v>
      </c>
      <c r="AZP41" s="56">
        <v>7.3915380325547426</v>
      </c>
      <c r="AZQ41" s="56">
        <v>7.5249656262752076</v>
      </c>
      <c r="AZR41" s="56">
        <v>6.9599999999999991</v>
      </c>
      <c r="AZS41" s="56">
        <v>7.0488178215023911</v>
      </c>
      <c r="AZT41" s="56">
        <v>7.1387690633232355</v>
      </c>
      <c r="AZU41" s="56">
        <v>7.229868189244649</v>
      </c>
      <c r="AZV41" s="59">
        <v>2.0674248981525722</v>
      </c>
      <c r="AZW41" s="56">
        <v>2.0938076819993707</v>
      </c>
      <c r="AZX41" s="56">
        <v>2.1205271413327265</v>
      </c>
      <c r="AZY41" s="56">
        <v>2.1475875725295466</v>
      </c>
      <c r="AZZ41" s="56">
        <v>2.1749933267935817</v>
      </c>
      <c r="BAA41" s="56">
        <v>2.2027488108550823</v>
      </c>
      <c r="BAB41" s="56">
        <v>2.2308584876793831</v>
      </c>
      <c r="BAC41" s="56">
        <v>2.2593268771845274</v>
      </c>
      <c r="BAD41" s="56">
        <v>2.2881585569680518</v>
      </c>
      <c r="BAE41" s="56">
        <v>2.3173581630430462</v>
      </c>
      <c r="BAF41" s="56">
        <v>2.3469303905836019</v>
      </c>
      <c r="BAG41" s="56">
        <v>2.3768799946797787</v>
      </c>
      <c r="BAH41" s="56">
        <v>2.4072117911022031</v>
      </c>
      <c r="BAI41" s="56">
        <v>2.4379306570764228</v>
      </c>
      <c r="BAJ41" s="56">
        <v>2.4690415320671444</v>
      </c>
      <c r="BAK41" s="56">
        <v>2.5005494185724793</v>
      </c>
      <c r="BAL41" s="56">
        <v>2.5324593829283244</v>
      </c>
      <c r="BAM41" s="56">
        <v>2.564776556123006</v>
      </c>
      <c r="BAN41" s="56">
        <v>2.5975061346223236</v>
      </c>
      <c r="BAO41" s="56">
        <v>2.6306533812051187</v>
      </c>
      <c r="BAP41" s="56">
        <v>2.6642236258095062</v>
      </c>
      <c r="BAQ41" s="56">
        <v>2.6982222663899091</v>
      </c>
      <c r="BAR41" s="57">
        <v>0.76</v>
      </c>
      <c r="BAS41" s="56">
        <v>1725.3</v>
      </c>
      <c r="BAT41" s="56">
        <v>1756.4440767039323</v>
      </c>
      <c r="BAU41" s="56">
        <v>1788.1503475269978</v>
      </c>
      <c r="BAV41" s="56">
        <v>1820.4289608589079</v>
      </c>
      <c r="BAW41" s="56">
        <v>448.52738781950768</v>
      </c>
      <c r="BAX41" s="56">
        <v>380.51994511827013</v>
      </c>
      <c r="BAY41" s="56">
        <v>309.91108962879082</v>
      </c>
      <c r="BAZ41" s="56">
        <v>236.62906350345645</v>
      </c>
      <c r="BBA41" s="56">
        <v>160.60036591381007</v>
      </c>
      <c r="BBB41" s="56">
        <v>81.749713506577365</v>
      </c>
      <c r="BBC41" s="56">
        <v>0</v>
      </c>
      <c r="BBD41" s="56">
        <v>0</v>
      </c>
      <c r="BBE41" s="56">
        <v>0</v>
      </c>
      <c r="BBF41" s="56">
        <v>0</v>
      </c>
      <c r="BBG41" s="56">
        <v>0</v>
      </c>
      <c r="BBH41" s="56">
        <v>0</v>
      </c>
      <c r="BBI41" s="55">
        <v>0</v>
      </c>
      <c r="BBJ41" s="55">
        <v>0</v>
      </c>
      <c r="BBK41" s="55">
        <v>0</v>
      </c>
      <c r="BBL41" s="55">
        <v>0</v>
      </c>
      <c r="BBM41" s="55">
        <v>0</v>
      </c>
      <c r="BBN41" s="55">
        <v>0</v>
      </c>
      <c r="BBO41" s="55">
        <v>0</v>
      </c>
      <c r="BBP41" s="55">
        <v>0</v>
      </c>
      <c r="BBQ41" s="55">
        <v>0</v>
      </c>
      <c r="BBR41" s="55">
        <v>0</v>
      </c>
      <c r="BBS41" s="56">
        <v>704.69999999999993</v>
      </c>
      <c r="BBT41" s="56">
        <v>713.69280442711715</v>
      </c>
      <c r="BBU41" s="56">
        <v>722.80036766147771</v>
      </c>
      <c r="BBV41" s="56">
        <v>732.02415416102087</v>
      </c>
      <c r="BBW41" s="56">
        <v>179.42294651824113</v>
      </c>
      <c r="BBX41" s="56">
        <v>151.42716271602592</v>
      </c>
      <c r="BBY41" s="56">
        <v>122.68764174853632</v>
      </c>
      <c r="BBZ41" s="56">
        <v>93.189960736549949</v>
      </c>
      <c r="BCA41" s="56">
        <v>62.919449810814321</v>
      </c>
      <c r="BCB41" s="56">
        <v>31.861188157011007</v>
      </c>
      <c r="BCC41" s="56">
        <v>0</v>
      </c>
      <c r="BCD41" s="56">
        <v>0</v>
      </c>
      <c r="BCE41" s="56">
        <v>0</v>
      </c>
      <c r="BCF41" s="56">
        <v>0</v>
      </c>
      <c r="BCG41" s="56">
        <v>0</v>
      </c>
      <c r="BCH41" s="59">
        <v>0</v>
      </c>
      <c r="BCI41" s="55">
        <v>0</v>
      </c>
      <c r="BCJ41" s="55">
        <v>0</v>
      </c>
      <c r="BCK41" s="55">
        <v>0</v>
      </c>
      <c r="BCL41" s="55">
        <v>0</v>
      </c>
      <c r="BCM41" s="55">
        <v>0</v>
      </c>
      <c r="BCN41" s="55">
        <v>0</v>
      </c>
      <c r="BCO41" s="55">
        <v>0</v>
      </c>
      <c r="BCP41" s="55">
        <v>0</v>
      </c>
      <c r="BCQ41" s="55">
        <v>0</v>
      </c>
      <c r="BCR41" s="55">
        <v>0</v>
      </c>
      <c r="BCS41" s="57">
        <v>0.76</v>
      </c>
      <c r="BCT41" s="56">
        <v>17.04</v>
      </c>
      <c r="BCU41" s="56">
        <v>17.347595819298096</v>
      </c>
      <c r="BCV41" s="56">
        <v>17.660744173106153</v>
      </c>
      <c r="BCW41" s="56">
        <v>17.979545292433659</v>
      </c>
      <c r="BCX41" s="56">
        <v>4.4299001266124218</v>
      </c>
      <c r="BCY41" s="56">
        <v>3.7582216801804464</v>
      </c>
      <c r="BCZ41" s="56">
        <v>3.0608502679386751</v>
      </c>
      <c r="BDA41" s="56">
        <v>2.3370771704045081</v>
      </c>
      <c r="BDB41" s="56">
        <v>1.5861764534697289</v>
      </c>
      <c r="BDC41" s="56">
        <v>0.80740457784273933</v>
      </c>
      <c r="BDD41" s="56">
        <v>0</v>
      </c>
      <c r="BDE41" s="56">
        <v>0</v>
      </c>
      <c r="BDF41" s="56">
        <v>0</v>
      </c>
      <c r="BDG41" s="56">
        <v>0</v>
      </c>
      <c r="BDH41" s="56">
        <v>0</v>
      </c>
      <c r="BDI41" s="59">
        <v>0</v>
      </c>
      <c r="BDJ41" s="55">
        <v>0</v>
      </c>
      <c r="BDK41" s="55">
        <v>0</v>
      </c>
      <c r="BDL41" s="55">
        <v>0</v>
      </c>
      <c r="BDM41" s="55">
        <v>0</v>
      </c>
      <c r="BDN41" s="55">
        <v>0</v>
      </c>
      <c r="BDO41" s="55">
        <v>0</v>
      </c>
      <c r="BDP41" s="55">
        <v>0</v>
      </c>
      <c r="BDQ41" s="55">
        <v>0</v>
      </c>
      <c r="BDR41" s="55">
        <v>0</v>
      </c>
      <c r="BDS41" s="55">
        <v>0</v>
      </c>
      <c r="BDT41" s="56">
        <v>6.9599999999999991</v>
      </c>
      <c r="BDU41" s="56">
        <v>7.0488178215023911</v>
      </c>
      <c r="BDV41" s="56">
        <v>7.1387690633232355</v>
      </c>
      <c r="BDW41" s="56">
        <v>7.229868189244649</v>
      </c>
      <c r="BDX41" s="56">
        <v>1.7720784841307762</v>
      </c>
      <c r="BDY41" s="56">
        <v>1.4955769157138363</v>
      </c>
      <c r="BDZ41" s="56">
        <v>1.2117297950472723</v>
      </c>
      <c r="BEA41" s="56">
        <v>0.9203946739412342</v>
      </c>
      <c r="BEB41" s="56">
        <v>0.62142666479816622</v>
      </c>
      <c r="BEC41" s="56">
        <v>0.31467840155072602</v>
      </c>
      <c r="BED41" s="56">
        <v>0</v>
      </c>
      <c r="BEE41" s="56">
        <v>0</v>
      </c>
      <c r="BEF41" s="56">
        <v>0</v>
      </c>
      <c r="BEG41" s="56">
        <v>0</v>
      </c>
      <c r="BEH41" s="56">
        <v>0</v>
      </c>
      <c r="BEI41" s="59">
        <v>0</v>
      </c>
      <c r="BEJ41" s="55">
        <v>0</v>
      </c>
      <c r="BEK41" s="55">
        <v>0</v>
      </c>
      <c r="BEL41" s="55">
        <v>0</v>
      </c>
      <c r="BEM41" s="55">
        <v>0</v>
      </c>
      <c r="BEN41" s="55">
        <v>0</v>
      </c>
      <c r="BEO41" s="55">
        <v>0</v>
      </c>
      <c r="BEP41" s="55">
        <v>0</v>
      </c>
      <c r="BEQ41" s="55">
        <v>0</v>
      </c>
      <c r="BER41" s="55">
        <v>0</v>
      </c>
      <c r="BES41" s="55">
        <v>0</v>
      </c>
      <c r="BET41" s="57">
        <v>0</v>
      </c>
      <c r="BEU41" s="56">
        <v>1725.3</v>
      </c>
      <c r="BEV41" s="56">
        <v>1756.4440767039323</v>
      </c>
      <c r="BEW41" s="56">
        <v>1788.1503475269978</v>
      </c>
      <c r="BEX41" s="56">
        <v>1820.4289608589079</v>
      </c>
      <c r="BEY41" s="56">
        <v>448.52738781950768</v>
      </c>
      <c r="BEZ41" s="56">
        <v>380.51994511827013</v>
      </c>
      <c r="BFA41" s="56">
        <v>309.91108962879082</v>
      </c>
      <c r="BFB41" s="56">
        <v>236.62906350345645</v>
      </c>
      <c r="BFC41" s="56">
        <v>160.60036591381007</v>
      </c>
      <c r="BFD41" s="56">
        <v>81.749713506577365</v>
      </c>
      <c r="BFE41" s="56">
        <v>0</v>
      </c>
      <c r="BFF41" s="56">
        <v>0</v>
      </c>
      <c r="BFG41" s="56">
        <v>0</v>
      </c>
      <c r="BFH41" s="56">
        <v>0</v>
      </c>
      <c r="BFI41" s="56">
        <v>0</v>
      </c>
      <c r="BFJ41" s="56">
        <v>0</v>
      </c>
      <c r="BFK41" s="56">
        <v>0</v>
      </c>
      <c r="BFL41" s="56">
        <v>0</v>
      </c>
      <c r="BFM41" s="56">
        <v>0</v>
      </c>
      <c r="BFN41" s="56">
        <v>0</v>
      </c>
      <c r="BFO41" s="56">
        <v>0</v>
      </c>
      <c r="BFP41" s="56">
        <v>0</v>
      </c>
      <c r="BFQ41" s="56">
        <v>0</v>
      </c>
      <c r="BFR41" s="56">
        <v>0</v>
      </c>
      <c r="BFS41" s="56">
        <v>0</v>
      </c>
      <c r="BFT41" s="56">
        <v>0</v>
      </c>
      <c r="BFU41" s="56">
        <v>704.69999999999993</v>
      </c>
      <c r="BFV41" s="56">
        <v>713.69280442711715</v>
      </c>
      <c r="BFW41" s="56">
        <v>722.80036766147771</v>
      </c>
      <c r="BFX41" s="56">
        <v>732.02415416102087</v>
      </c>
      <c r="BFY41" s="56">
        <v>179.42294651824113</v>
      </c>
      <c r="BFZ41" s="56">
        <v>151.42716271602592</v>
      </c>
      <c r="BGA41" s="56">
        <v>122.68764174853632</v>
      </c>
      <c r="BGB41" s="56">
        <v>93.189960736549949</v>
      </c>
      <c r="BGC41" s="56">
        <v>62.919449810814321</v>
      </c>
      <c r="BGD41" s="56">
        <v>31.861188157011007</v>
      </c>
      <c r="BGE41" s="56">
        <v>0</v>
      </c>
      <c r="BGF41" s="56">
        <v>0</v>
      </c>
      <c r="BGG41" s="56">
        <v>0</v>
      </c>
      <c r="BGH41" s="56">
        <v>0</v>
      </c>
      <c r="BGI41" s="56">
        <v>0</v>
      </c>
      <c r="BGJ41" s="56">
        <v>0</v>
      </c>
      <c r="BGK41" s="56">
        <v>0</v>
      </c>
      <c r="BGL41" s="56">
        <v>0</v>
      </c>
      <c r="BGM41" s="56">
        <v>0</v>
      </c>
      <c r="BGN41" s="56">
        <v>0</v>
      </c>
      <c r="BGO41" s="56">
        <v>0</v>
      </c>
      <c r="BGP41" s="56">
        <v>0</v>
      </c>
      <c r="BGQ41" s="56">
        <v>0</v>
      </c>
      <c r="BGR41" s="56">
        <v>0</v>
      </c>
      <c r="BGS41" s="56">
        <v>0</v>
      </c>
      <c r="BGT41" s="56">
        <v>0</v>
      </c>
      <c r="BGU41" s="57">
        <v>0.25</v>
      </c>
      <c r="BGV41" s="56">
        <v>17.04</v>
      </c>
      <c r="BGW41" s="56">
        <v>17.347595819298096</v>
      </c>
      <c r="BGX41" s="56">
        <v>17.660744173106153</v>
      </c>
      <c r="BGY41" s="56">
        <v>17.979545292433659</v>
      </c>
      <c r="BGZ41" s="56">
        <v>4.4299001266124218</v>
      </c>
      <c r="BHA41" s="56">
        <v>2.8186662601353349</v>
      </c>
      <c r="BHB41" s="56">
        <v>2.2956377009540061</v>
      </c>
      <c r="BHC41" s="56">
        <v>1.7528078778033811</v>
      </c>
      <c r="BHD41" s="56">
        <v>1.1896323401022966</v>
      </c>
      <c r="BHE41" s="56">
        <v>0.60555343338205447</v>
      </c>
      <c r="BHF41" s="56">
        <v>0</v>
      </c>
      <c r="BHG41" s="56">
        <v>0</v>
      </c>
      <c r="BHH41" s="56">
        <v>0</v>
      </c>
      <c r="BHI41" s="56">
        <v>0</v>
      </c>
      <c r="BHJ41" s="56">
        <v>0</v>
      </c>
      <c r="BHK41" s="59">
        <v>0</v>
      </c>
      <c r="BHL41" s="56">
        <v>0</v>
      </c>
      <c r="BHM41" s="56">
        <v>0</v>
      </c>
      <c r="BHN41" s="56">
        <v>0</v>
      </c>
      <c r="BHO41" s="56">
        <v>0</v>
      </c>
      <c r="BHP41" s="56">
        <v>0</v>
      </c>
      <c r="BHQ41" s="56">
        <v>0</v>
      </c>
      <c r="BHR41" s="56">
        <v>0</v>
      </c>
      <c r="BHS41" s="56">
        <v>0</v>
      </c>
      <c r="BHT41" s="56">
        <v>0</v>
      </c>
      <c r="BHU41" s="56">
        <v>0</v>
      </c>
      <c r="BHV41" s="56">
        <v>6.9599999999999991</v>
      </c>
      <c r="BHW41" s="56">
        <v>7.0488178215023911</v>
      </c>
      <c r="BHX41" s="56">
        <v>7.1387690633232355</v>
      </c>
      <c r="BHY41" s="56">
        <v>7.229868189244649</v>
      </c>
      <c r="BHZ41" s="56">
        <v>1.7720784841307762</v>
      </c>
      <c r="BIA41" s="59">
        <v>1.1216826867853773</v>
      </c>
      <c r="BIB41" s="56">
        <v>0.90879734628545417</v>
      </c>
      <c r="BIC41" s="56">
        <v>0.69029600545592562</v>
      </c>
      <c r="BID41" s="56">
        <v>0.46606999859862464</v>
      </c>
      <c r="BIE41" s="56">
        <v>0.23600880116304451</v>
      </c>
      <c r="BIF41" s="56">
        <v>0</v>
      </c>
      <c r="BIG41" s="56">
        <v>0</v>
      </c>
      <c r="BIH41" s="56">
        <v>0</v>
      </c>
      <c r="BII41" s="56">
        <v>0</v>
      </c>
      <c r="BIJ41" s="56">
        <v>0</v>
      </c>
      <c r="BIK41" s="59">
        <v>0</v>
      </c>
      <c r="BIL41" s="56">
        <v>0</v>
      </c>
      <c r="BIM41" s="56">
        <v>0</v>
      </c>
      <c r="BIN41" s="56">
        <v>0</v>
      </c>
      <c r="BIO41" s="56">
        <v>0</v>
      </c>
      <c r="BIP41" s="56">
        <v>0</v>
      </c>
      <c r="BIQ41" s="56">
        <v>0</v>
      </c>
      <c r="BIR41" s="56">
        <v>0</v>
      </c>
      <c r="BIS41" s="56">
        <v>0</v>
      </c>
      <c r="BIT41" s="56">
        <v>0</v>
      </c>
      <c r="BIU41" s="56">
        <v>0</v>
      </c>
      <c r="BIV41" s="61">
        <v>0.9</v>
      </c>
      <c r="BIW41" s="61">
        <v>0.9</v>
      </c>
      <c r="BIX41" s="61">
        <f t="shared" si="15"/>
        <v>0.71400000000000008</v>
      </c>
      <c r="BIY41" s="61">
        <f t="shared" si="15"/>
        <v>0.71400000000000008</v>
      </c>
      <c r="BIZ41" s="61">
        <v>0.1</v>
      </c>
      <c r="BJA41" s="61">
        <v>0.1</v>
      </c>
      <c r="BJB41" s="61">
        <v>0.8</v>
      </c>
      <c r="BJC41" s="61">
        <v>0.8</v>
      </c>
      <c r="BJD41" s="61">
        <v>0.8</v>
      </c>
      <c r="BJE41" s="61">
        <v>0.8</v>
      </c>
      <c r="BJF41" s="61">
        <v>1</v>
      </c>
      <c r="BJG41" s="61">
        <v>1</v>
      </c>
      <c r="BJH41" s="61">
        <f t="shared" si="16"/>
        <v>33</v>
      </c>
      <c r="BJI41" s="61">
        <f t="shared" si="16"/>
        <v>33</v>
      </c>
      <c r="BJJ41" s="62">
        <v>0.3</v>
      </c>
      <c r="BJK41" s="62">
        <v>0.3</v>
      </c>
      <c r="BJL41" s="46">
        <f t="shared" si="17"/>
        <v>1.69</v>
      </c>
      <c r="BJM41" s="46">
        <f t="shared" si="17"/>
        <v>1.5649999999999999</v>
      </c>
      <c r="BJN41" s="46">
        <f t="shared" si="17"/>
        <v>1.423</v>
      </c>
      <c r="BJO41" s="46">
        <v>1.5</v>
      </c>
      <c r="BJP41" s="61">
        <f t="shared" si="1"/>
        <v>0.65</v>
      </c>
      <c r="BJQ41" s="61">
        <f t="shared" si="1"/>
        <v>0.65</v>
      </c>
      <c r="BJR41" s="61">
        <v>0.69</v>
      </c>
      <c r="BJS41" s="61">
        <v>0.69</v>
      </c>
      <c r="BJT41" s="61">
        <v>48.83</v>
      </c>
      <c r="BJU41" s="61">
        <v>48.83</v>
      </c>
      <c r="BJV41" s="61">
        <f t="shared" si="18"/>
        <v>73.245000000000005</v>
      </c>
      <c r="BJW41" s="61">
        <f t="shared" si="18"/>
        <v>73.245000000000005</v>
      </c>
      <c r="BJX41" s="61">
        <v>4</v>
      </c>
      <c r="BJY41" s="61">
        <v>4</v>
      </c>
      <c r="BJZ41" s="63">
        <v>153695914.37639996</v>
      </c>
      <c r="BKA41" s="63">
        <v>156470340.47413352</v>
      </c>
      <c r="BKB41" s="63">
        <v>159294848.84115192</v>
      </c>
      <c r="BKC41" s="63">
        <v>162170343.53242311</v>
      </c>
      <c r="BKD41" s="63">
        <v>165097744.92237085</v>
      </c>
      <c r="BKE41" s="63">
        <v>168077989.99946386</v>
      </c>
      <c r="BKF41" s="63">
        <v>171112032.6661225</v>
      </c>
      <c r="BKG41" s="63">
        <v>174200844.04403907</v>
      </c>
      <c r="BKH41" s="63">
        <v>177345412.7850101</v>
      </c>
      <c r="BKI41" s="63">
        <v>180546745.3873789</v>
      </c>
      <c r="BKJ41" s="63">
        <v>183805866.51819086</v>
      </c>
      <c r="BKK41" s="63">
        <v>187123819.34116387</v>
      </c>
      <c r="BKL41" s="63">
        <v>190501665.85057905</v>
      </c>
      <c r="BKM41" s="63">
        <v>193940487.21119884</v>
      </c>
      <c r="BKN41" s="63">
        <v>197441384.10432097</v>
      </c>
      <c r="BKO41" s="63">
        <v>201005477.08007917</v>
      </c>
      <c r="BKP41" s="63">
        <v>204633906.91610333</v>
      </c>
      <c r="BKQ41" s="63">
        <v>208327834.98265439</v>
      </c>
      <c r="BKR41" s="63">
        <v>212088443.61434972</v>
      </c>
      <c r="BKS41" s="63">
        <v>215916936.48859939</v>
      </c>
      <c r="BKT41" s="63">
        <v>219814539.0108732</v>
      </c>
      <c r="BKU41" s="63">
        <v>223782498.70692271</v>
      </c>
      <c r="BKV41" s="63">
        <v>227822085.62208301</v>
      </c>
      <c r="BKW41" s="63">
        <v>231934592.72778288</v>
      </c>
      <c r="BKX41" s="63">
        <v>236121336.3353928</v>
      </c>
      <c r="BKY41" s="63">
        <v>240383656.51754346</v>
      </c>
      <c r="BKZ41" s="64">
        <v>62777204.463599995</v>
      </c>
      <c r="BLA41" s="64">
        <v>63578315.748149879</v>
      </c>
      <c r="BLB41" s="64">
        <v>64389650.159003586</v>
      </c>
      <c r="BLC41" s="64">
        <v>65211338.155328855</v>
      </c>
      <c r="BLD41" s="64">
        <v>66043511.861106455</v>
      </c>
      <c r="BLE41" s="64">
        <v>66886305.086375251</v>
      </c>
      <c r="BLF41" s="64">
        <v>67739853.348748282</v>
      </c>
      <c r="BLG41" s="64">
        <v>68604293.895203352</v>
      </c>
      <c r="BLH41" s="64">
        <v>69479765.72415188</v>
      </c>
      <c r="BLI41" s="64">
        <v>70366409.607789204</v>
      </c>
      <c r="BLJ41" s="64">
        <v>71264368.11473012</v>
      </c>
      <c r="BLK41" s="64">
        <v>72173785.632933393</v>
      </c>
      <c r="BLL41" s="64">
        <v>73094808.392918706</v>
      </c>
      <c r="BLM41" s="64">
        <v>74027584.491279885</v>
      </c>
      <c r="BLN41" s="64">
        <v>74972263.91449824</v>
      </c>
      <c r="BLO41" s="64">
        <v>75928998.563059732</v>
      </c>
      <c r="BLP41" s="64">
        <v>76897942.275880024</v>
      </c>
      <c r="BLQ41" s="64">
        <v>77879250.855040982</v>
      </c>
      <c r="BLR41" s="64">
        <v>78873082.090843141</v>
      </c>
      <c r="BLS41" s="64">
        <v>79879595.787177622</v>
      </c>
      <c r="BLT41" s="64">
        <v>80898953.787221983</v>
      </c>
      <c r="BLU41" s="64">
        <v>81931319.999463901</v>
      </c>
      <c r="BLV41" s="64">
        <v>82976860.424056962</v>
      </c>
      <c r="BLW41" s="64">
        <v>84035743.179512814</v>
      </c>
      <c r="BLX41" s="64">
        <v>85108138.529733911</v>
      </c>
      <c r="BLY41" s="64">
        <v>86194218.911391214</v>
      </c>
      <c r="BLZ41" s="65">
        <v>11768294.34088308</v>
      </c>
      <c r="BMA41" s="65">
        <v>11980728.504000751</v>
      </c>
      <c r="BMB41" s="65">
        <v>12196997.400712971</v>
      </c>
      <c r="BMC41" s="65">
        <v>12417170.253321484</v>
      </c>
      <c r="BMD41" s="65">
        <v>12641317.533687353</v>
      </c>
      <c r="BME41" s="65">
        <v>12869510.985787233</v>
      </c>
      <c r="BMF41" s="65">
        <v>13101823.648676852</v>
      </c>
      <c r="BMG41" s="65">
        <v>13338329.879868986</v>
      </c>
      <c r="BMH41" s="65">
        <v>13579105.379133457</v>
      </c>
      <c r="BMI41" s="65">
        <v>13824227.212726753</v>
      </c>
      <c r="BMJ41" s="65">
        <v>14073773.838059016</v>
      </c>
      <c r="BMK41" s="65">
        <v>14327825.12880631</v>
      </c>
      <c r="BML41" s="65">
        <v>14586462.400476206</v>
      </c>
      <c r="BMM41" s="65">
        <v>14849768.436434856</v>
      </c>
      <c r="BMN41" s="65">
        <v>15117827.514403883</v>
      </c>
      <c r="BMO41" s="65">
        <v>15390725.433435598</v>
      </c>
      <c r="BMP41" s="65">
        <v>15668549.541375134</v>
      </c>
      <c r="BMQ41" s="65">
        <v>15951388.762818335</v>
      </c>
      <c r="BMR41" s="65">
        <v>16239333.627574297</v>
      </c>
      <c r="BMS41" s="65">
        <v>16532476.299641717</v>
      </c>
      <c r="BMT41" s="65">
        <v>16830910.606708307</v>
      </c>
      <c r="BMU41" s="65">
        <v>17134732.070182689</v>
      </c>
      <c r="BMV41" s="65">
        <v>17444037.935768448</v>
      </c>
      <c r="BMW41" s="65">
        <v>17758927.204590026</v>
      </c>
      <c r="BMX41" s="65">
        <v>18079500.664880589</v>
      </c>
      <c r="BMY41" s="65">
        <v>18405860.924241766</v>
      </c>
      <c r="BMZ41" s="65">
        <v>4806768.1110649202</v>
      </c>
      <c r="BNA41" s="65">
        <v>4868108.1501585916</v>
      </c>
      <c r="BNB41" s="65">
        <v>4930230.9606090402</v>
      </c>
      <c r="BNC41" s="65">
        <v>4993146.5315034278</v>
      </c>
      <c r="BND41" s="65">
        <v>5056864.9794014683</v>
      </c>
      <c r="BNE41" s="65">
        <v>5121396.5499621257</v>
      </c>
      <c r="BNF41" s="65">
        <v>5186751.6195910769</v>
      </c>
      <c r="BNG41" s="65">
        <v>5252940.6971091926</v>
      </c>
      <c r="BNH41" s="65">
        <v>5319974.4254423091</v>
      </c>
      <c r="BNI41" s="65">
        <v>5387863.5833325703</v>
      </c>
      <c r="BNJ41" s="65">
        <v>5456619.0870716041</v>
      </c>
      <c r="BNK41" s="65">
        <v>5526251.9922558097</v>
      </c>
      <c r="BNL41" s="65">
        <v>5596773.4955640575</v>
      </c>
      <c r="BNM41" s="65">
        <v>5668194.9365580706</v>
      </c>
      <c r="BNN41" s="65">
        <v>5740527.7995057674</v>
      </c>
      <c r="BNO41" s="65">
        <v>5813783.7152278973</v>
      </c>
      <c r="BNP41" s="65">
        <v>5887974.4629682163</v>
      </c>
      <c r="BNQ41" s="65">
        <v>5963111.9722875478</v>
      </c>
      <c r="BNR41" s="65">
        <v>6039208.3249820033</v>
      </c>
      <c r="BNS41" s="65">
        <v>6116275.7570256842</v>
      </c>
      <c r="BNT41" s="65">
        <v>6194326.6605381714</v>
      </c>
      <c r="BNU41" s="65">
        <v>6273373.5857771346</v>
      </c>
      <c r="BNV41" s="65">
        <v>6353429.2431563549</v>
      </c>
      <c r="BNW41" s="65">
        <v>6434506.5052895062</v>
      </c>
      <c r="BNX41" s="65">
        <v>6516618.4090600209</v>
      </c>
      <c r="BNY41" s="65">
        <v>6599778.157717363</v>
      </c>
      <c r="BNZ41" s="66">
        <v>7692.0775199999998</v>
      </c>
      <c r="BOA41" s="66">
        <v>7830.9302715768117</v>
      </c>
      <c r="BOB41" s="66">
        <v>7972.2895094143669</v>
      </c>
      <c r="BOC41" s="66">
        <v>8116.2004790933552</v>
      </c>
      <c r="BOD41" s="66">
        <v>8262.7092429404402</v>
      </c>
      <c r="BOE41" s="66">
        <v>8411.8626947716748</v>
      </c>
      <c r="BOF41" s="66">
        <v>8563.7085749020389</v>
      </c>
      <c r="BOG41" s="66">
        <v>8718.2954854259333</v>
      </c>
      <c r="BOH41" s="66">
        <v>8875.6729057734974</v>
      </c>
      <c r="BOI41" s="66">
        <v>9035.891208547755</v>
      </c>
      <c r="BOJ41" s="66">
        <v>9199.0016756476216</v>
      </c>
      <c r="BOK41" s="66">
        <v>9365.0565146819754</v>
      </c>
      <c r="BOL41" s="66">
        <v>9534.1088756800145</v>
      </c>
      <c r="BOM41" s="66">
        <v>9706.2128681032591</v>
      </c>
      <c r="BON41" s="66">
        <v>9881.4235781646403</v>
      </c>
      <c r="BOO41" s="66">
        <v>10059.797086460245</v>
      </c>
      <c r="BOP41" s="66">
        <v>10241.390485919306</v>
      </c>
      <c r="BOQ41" s="66">
        <v>10426.261900078231</v>
      </c>
      <c r="BOR41" s="66">
        <v>10614.470501684515</v>
      </c>
      <c r="BOS41" s="66">
        <v>10806.076531636461</v>
      </c>
      <c r="BOT41" s="66">
        <v>11001.141318264785</v>
      </c>
      <c r="BOU41" s="66">
        <v>11199.72729696231</v>
      </c>
      <c r="BOV41" s="66">
        <v>11401.898030167968</v>
      </c>
      <c r="BOW41" s="66">
        <v>11607.718227711566</v>
      </c>
      <c r="BOX41" s="66">
        <v>11817.25376752579</v>
      </c>
      <c r="BOY41" s="66">
        <v>12030.571716732105</v>
      </c>
      <c r="BOZ41" s="65">
        <v>3141.83448</v>
      </c>
      <c r="BPA41" s="65">
        <v>3181.927999257859</v>
      </c>
      <c r="BPB41" s="65">
        <v>3222.5331591819322</v>
      </c>
      <c r="BPC41" s="65">
        <v>3263.6564889114957</v>
      </c>
      <c r="BPD41" s="65">
        <v>3305.3046009053551</v>
      </c>
      <c r="BPE41" s="65">
        <v>3347.4841920051031</v>
      </c>
      <c r="BPF41" s="65">
        <v>3390.2020445119397</v>
      </c>
      <c r="BPG41" s="65">
        <v>3433.4650272772424</v>
      </c>
      <c r="BPH41" s="65">
        <v>3477.2800968070433</v>
      </c>
      <c r="BPI41" s="65">
        <v>3521.6542983806103</v>
      </c>
      <c r="BPJ41" s="65">
        <v>3566.5947671832973</v>
      </c>
      <c r="BPK41" s="65">
        <v>3612.1087294538502</v>
      </c>
      <c r="BPL41" s="65">
        <v>3658.2035036463594</v>
      </c>
      <c r="BPM41" s="65">
        <v>3704.8865016070326</v>
      </c>
      <c r="BPN41" s="65">
        <v>3752.1652297659916</v>
      </c>
      <c r="BPO41" s="65">
        <v>3800.0472903442728</v>
      </c>
      <c r="BPP41" s="65">
        <v>3848.5403825762337</v>
      </c>
      <c r="BPQ41" s="65">
        <v>3897.6523039475551</v>
      </c>
      <c r="BPR41" s="65">
        <v>3947.3909514490497</v>
      </c>
      <c r="BPS41" s="65">
        <v>3997.7643228464581</v>
      </c>
      <c r="BPT41" s="65">
        <v>4048.7805179664588</v>
      </c>
      <c r="BPU41" s="65">
        <v>4100.4477399990883</v>
      </c>
      <c r="BPV41" s="65">
        <v>4152.7742968167786</v>
      </c>
      <c r="BPW41" s="65">
        <v>4205.768602310226</v>
      </c>
      <c r="BPX41" s="65">
        <v>4259.4391777413121</v>
      </c>
      <c r="BPY41" s="65">
        <v>4313.7946531132829</v>
      </c>
      <c r="BPZ41" s="66">
        <v>77220.214346863635</v>
      </c>
      <c r="BQA41" s="66">
        <v>82623.468662850413</v>
      </c>
      <c r="BQB41" s="66">
        <v>88404.799593233649</v>
      </c>
      <c r="BQC41" s="66">
        <v>94590.66192211087</v>
      </c>
      <c r="BQD41" s="66">
        <v>101209.36152823869</v>
      </c>
      <c r="BQE41" s="66">
        <v>108291.18490986382</v>
      </c>
      <c r="BQF41" s="66">
        <v>115868.53777266783</v>
      </c>
      <c r="BQG41" s="66">
        <v>123976.09331499033</v>
      </c>
      <c r="BQH41" s="66">
        <v>132650.95088886874</v>
      </c>
      <c r="BQI41" s="66">
        <v>141932.8057629111</v>
      </c>
      <c r="BQJ41" s="66">
        <v>151864.13076382014</v>
      </c>
      <c r="BQK41" s="66">
        <v>162490.3706277415</v>
      </c>
      <c r="BQL41" s="66">
        <v>173860.14995076793</v>
      </c>
      <c r="BQM41" s="66">
        <v>186025.49569016046</v>
      </c>
      <c r="BQN41" s="66">
        <v>199042.07523442936</v>
      </c>
      <c r="BQO41" s="66">
        <v>212969.4511316588</v>
      </c>
      <c r="BQP41" s="66">
        <v>227871.3536416874</v>
      </c>
      <c r="BQQ41" s="66">
        <v>243815.97235931474</v>
      </c>
      <c r="BQR41" s="66">
        <v>260876.26824297273</v>
      </c>
      <c r="BQS41" s="66">
        <v>279130.30747667269</v>
      </c>
      <c r="BQT41" s="66">
        <v>298661.61869294761</v>
      </c>
      <c r="BQU41" s="66">
        <v>319559.57519140444</v>
      </c>
      <c r="BQV41" s="66">
        <v>341919.80390188063</v>
      </c>
      <c r="BQW41" s="66">
        <v>365844.62296357792</v>
      </c>
      <c r="BQX41" s="66">
        <v>391443.50992249249</v>
      </c>
      <c r="BQY41" s="66">
        <v>418833.60268956382</v>
      </c>
      <c r="BQZ41" s="65">
        <v>31540.650930409087</v>
      </c>
      <c r="BRA41" s="65">
        <v>33572.247385263836</v>
      </c>
      <c r="BRB41" s="65">
        <v>35734.703034004124</v>
      </c>
      <c r="BRC41" s="65">
        <v>38036.446779222017</v>
      </c>
      <c r="BRD41" s="65">
        <v>40486.450445995943</v>
      </c>
      <c r="BRE41" s="65">
        <v>43094.263752614686</v>
      </c>
      <c r="BRF41" s="65">
        <v>45870.051533835722</v>
      </c>
      <c r="BRG41" s="65">
        <v>48824.633361768108</v>
      </c>
      <c r="BRH41" s="65">
        <v>51969.525718815741</v>
      </c>
      <c r="BRI41" s="65">
        <v>55316.98688706434</v>
      </c>
      <c r="BRJ41" s="65">
        <v>58880.06472908365</v>
      </c>
      <c r="BRK41" s="65">
        <v>62672.647546386768</v>
      </c>
      <c r="BRL41" s="65">
        <v>66709.51821378454</v>
      </c>
      <c r="BRM41" s="65">
        <v>71006.411800642236</v>
      </c>
      <c r="BRN41" s="65">
        <v>75580.076903636684</v>
      </c>
      <c r="BRO41" s="65">
        <v>80448.340930078775</v>
      </c>
      <c r="BRP41" s="65">
        <v>85630.179586265789</v>
      </c>
      <c r="BRQ41" s="65">
        <v>91145.790841717331</v>
      </c>
      <c r="BRR41" s="65">
        <v>97016.67365759598</v>
      </c>
      <c r="BRS41" s="65">
        <v>103265.71178618273</v>
      </c>
      <c r="BRT41" s="65">
        <v>109917.26296804477</v>
      </c>
      <c r="BRU41" s="65">
        <v>116997.25387457109</v>
      </c>
      <c r="BRV41" s="65">
        <v>124533.28116594686</v>
      </c>
      <c r="BRW41" s="65">
        <v>132554.71905847444</v>
      </c>
      <c r="BRX41" s="65">
        <v>141092.83382052035</v>
      </c>
      <c r="BRY41" s="65">
        <v>150180.90564337609</v>
      </c>
      <c r="BRZ41" s="64">
        <v>153695914.37639996</v>
      </c>
      <c r="BSA41" s="64">
        <v>156470340.47413352</v>
      </c>
      <c r="BSB41" s="64">
        <v>159294848.84115192</v>
      </c>
      <c r="BSC41" s="64">
        <v>162170343.53242311</v>
      </c>
      <c r="BSD41" s="64">
        <v>47170784.263534516</v>
      </c>
      <c r="BSE41" s="64">
        <v>44500648.780810423</v>
      </c>
      <c r="BSF41" s="64">
        <v>41718743.202406988</v>
      </c>
      <c r="BSG41" s="64">
        <v>38821902.386957258</v>
      </c>
      <c r="BSH41" s="64">
        <v>35806883.343259148</v>
      </c>
      <c r="BSI41" s="64">
        <v>32670363.451049484</v>
      </c>
      <c r="BSJ41" s="64">
        <v>0</v>
      </c>
      <c r="BSK41" s="64">
        <v>0</v>
      </c>
      <c r="BSL41" s="64">
        <v>0</v>
      </c>
      <c r="BSM41" s="64">
        <v>0</v>
      </c>
      <c r="BSN41" s="64">
        <v>0</v>
      </c>
      <c r="BSO41" s="64">
        <v>0</v>
      </c>
      <c r="BSP41" s="64">
        <v>0</v>
      </c>
      <c r="BSQ41" s="64">
        <v>0</v>
      </c>
      <c r="BSR41" s="64">
        <v>0</v>
      </c>
      <c r="BSS41" s="64">
        <v>0</v>
      </c>
      <c r="BST41" s="64">
        <v>0</v>
      </c>
      <c r="BSU41" s="64">
        <v>0</v>
      </c>
      <c r="BSV41" s="64">
        <v>0</v>
      </c>
      <c r="BSW41" s="64">
        <v>0</v>
      </c>
      <c r="BSX41" s="64">
        <v>0</v>
      </c>
      <c r="BSY41" s="64">
        <v>0</v>
      </c>
      <c r="BSZ41" s="64">
        <v>62777204.463599995</v>
      </c>
      <c r="BTA41" s="64">
        <v>63578315.748149879</v>
      </c>
      <c r="BTB41" s="64">
        <v>64389650.159003586</v>
      </c>
      <c r="BTC41" s="64">
        <v>65211338.155328855</v>
      </c>
      <c r="BTD41" s="63">
        <v>28304362.226188488</v>
      </c>
      <c r="BTE41" s="63">
        <v>26117509.60515606</v>
      </c>
      <c r="BTF41" s="63">
        <v>23870234.037177961</v>
      </c>
      <c r="BTG41" s="63">
        <v>21561349.50992104</v>
      </c>
      <c r="BTH41" s="63">
        <v>19189649.580956228</v>
      </c>
      <c r="BTI41" s="63">
        <v>16753907.04947361</v>
      </c>
      <c r="BTJ41" s="63">
        <v>0</v>
      </c>
      <c r="BTK41" s="63">
        <v>0</v>
      </c>
      <c r="BTL41" s="63">
        <v>0</v>
      </c>
      <c r="BTM41" s="63">
        <v>0</v>
      </c>
      <c r="BTN41" s="63">
        <v>0</v>
      </c>
      <c r="BTO41" s="63">
        <v>0</v>
      </c>
      <c r="BTP41" s="63">
        <v>0</v>
      </c>
      <c r="BTQ41" s="63">
        <v>0</v>
      </c>
      <c r="BTR41" s="63">
        <v>0</v>
      </c>
      <c r="BTS41" s="63">
        <v>0</v>
      </c>
      <c r="BTT41" s="63">
        <v>0</v>
      </c>
      <c r="BTU41" s="63">
        <v>0</v>
      </c>
      <c r="BTV41" s="63">
        <v>0</v>
      </c>
      <c r="BTW41" s="63">
        <v>0</v>
      </c>
      <c r="BTX41" s="63">
        <v>0</v>
      </c>
      <c r="BTY41" s="63">
        <v>0</v>
      </c>
      <c r="BTZ41" s="63">
        <v>11768294.340883082</v>
      </c>
      <c r="BUA41" s="63">
        <v>11980728.504000753</v>
      </c>
      <c r="BUB41" s="63">
        <v>12196997.400712973</v>
      </c>
      <c r="BUC41" s="63">
        <v>12417170.253321486</v>
      </c>
      <c r="BUD41" s="77">
        <v>10835415.028874874</v>
      </c>
      <c r="BUE41" s="77">
        <v>9192507.8469908815</v>
      </c>
      <c r="BUF41" s="77">
        <v>7486756.3706724877</v>
      </c>
      <c r="BUG41" s="77">
        <v>5716427.0913724219</v>
      </c>
      <c r="BUH41" s="77">
        <v>3879744.3940381305</v>
      </c>
      <c r="BUI41" s="77">
        <v>1974889.6018181078</v>
      </c>
      <c r="BUJ41" s="77">
        <v>0</v>
      </c>
      <c r="BUK41" s="63">
        <v>0</v>
      </c>
      <c r="BUL41" s="63">
        <v>0</v>
      </c>
      <c r="BUM41" s="63">
        <v>0</v>
      </c>
      <c r="BUN41" s="63">
        <v>0</v>
      </c>
      <c r="BUO41" s="63">
        <v>0</v>
      </c>
      <c r="BUP41" s="63">
        <v>0</v>
      </c>
      <c r="BUQ41" s="63">
        <v>0</v>
      </c>
      <c r="BUR41" s="63">
        <v>0</v>
      </c>
      <c r="BUS41" s="63">
        <v>0</v>
      </c>
      <c r="BUT41" s="63">
        <v>0</v>
      </c>
      <c r="BUU41" s="63">
        <v>0</v>
      </c>
      <c r="BUV41" s="63">
        <v>0</v>
      </c>
      <c r="BUW41" s="63">
        <v>0</v>
      </c>
      <c r="BUX41" s="63">
        <v>0</v>
      </c>
      <c r="BUY41" s="63">
        <v>0</v>
      </c>
      <c r="BUZ41" s="63">
        <v>4806768.1110649211</v>
      </c>
      <c r="BVA41" s="63">
        <v>4868108.1501585925</v>
      </c>
      <c r="BVB41" s="63">
        <v>4930230.9606090402</v>
      </c>
      <c r="BVC41" s="63">
        <v>4993146.5315034287</v>
      </c>
      <c r="BVD41" s="77">
        <v>4334455.6966298306</v>
      </c>
      <c r="BVE41" s="77">
        <v>3658140.3928300906</v>
      </c>
      <c r="BVF41" s="77">
        <v>2963858.0683377585</v>
      </c>
      <c r="BVG41" s="77">
        <v>2251260.2987610823</v>
      </c>
      <c r="BVH41" s="77">
        <v>1519992.6929835167</v>
      </c>
      <c r="BVI41" s="77">
        <v>769694.79761893873</v>
      </c>
      <c r="BVJ41" s="77">
        <v>0</v>
      </c>
      <c r="BVK41" s="63">
        <v>0</v>
      </c>
      <c r="BVL41" s="63">
        <v>0</v>
      </c>
      <c r="BVM41" s="63">
        <v>0</v>
      </c>
      <c r="BVN41" s="63">
        <v>0</v>
      </c>
      <c r="BVO41" s="63">
        <v>0</v>
      </c>
      <c r="BVP41" s="63">
        <v>0</v>
      </c>
      <c r="BVQ41" s="63">
        <v>0</v>
      </c>
      <c r="BVR41" s="63">
        <v>0</v>
      </c>
      <c r="BVS41" s="63">
        <v>0</v>
      </c>
      <c r="BVT41" s="63">
        <v>0</v>
      </c>
      <c r="BVU41" s="63">
        <v>0</v>
      </c>
      <c r="BVV41" s="63">
        <v>0</v>
      </c>
      <c r="BVW41" s="63">
        <v>0</v>
      </c>
      <c r="BVX41" s="63">
        <v>0</v>
      </c>
      <c r="BVY41" s="63">
        <v>0</v>
      </c>
      <c r="BVZ41" s="66">
        <v>7692.0775199999998</v>
      </c>
      <c r="BWA41" s="66">
        <v>7830.9302715768117</v>
      </c>
      <c r="BWB41" s="66">
        <v>7972.2895094143669</v>
      </c>
      <c r="BWC41" s="66">
        <v>8116.2004790933552</v>
      </c>
      <c r="BWD41" s="66">
        <v>7082.3222082346629</v>
      </c>
      <c r="BWE41" s="66">
        <v>6008.4733534083398</v>
      </c>
      <c r="BWF41" s="66">
        <v>4893.5477570868788</v>
      </c>
      <c r="BWG41" s="66">
        <v>3736.4123508968282</v>
      </c>
      <c r="BWH41" s="66">
        <v>2535.9065445067135</v>
      </c>
      <c r="BWI41" s="66">
        <v>1290.8416012211076</v>
      </c>
      <c r="BWJ41" s="66">
        <v>0</v>
      </c>
      <c r="BWK41" s="66">
        <v>0</v>
      </c>
      <c r="BWL41" s="66">
        <v>0</v>
      </c>
      <c r="BWM41" s="66">
        <v>0</v>
      </c>
      <c r="BWN41" s="66">
        <v>0</v>
      </c>
      <c r="BWO41" s="66">
        <v>0</v>
      </c>
      <c r="BWP41" s="66">
        <v>0</v>
      </c>
      <c r="BWQ41" s="66">
        <v>0</v>
      </c>
      <c r="BWR41" s="66">
        <v>0</v>
      </c>
      <c r="BWS41" s="66">
        <v>0</v>
      </c>
      <c r="BWT41" s="66">
        <v>0</v>
      </c>
      <c r="BWU41" s="66">
        <v>0</v>
      </c>
      <c r="BWV41" s="66">
        <v>0</v>
      </c>
      <c r="BWW41" s="66">
        <v>0</v>
      </c>
      <c r="BWX41" s="66">
        <v>0</v>
      </c>
      <c r="BWY41" s="66">
        <v>0</v>
      </c>
      <c r="BWZ41" s="66">
        <v>3141.83448</v>
      </c>
      <c r="BXA41" s="66">
        <v>3181.927999257859</v>
      </c>
      <c r="BXB41" s="66">
        <v>3222.5331591819322</v>
      </c>
      <c r="BXC41" s="66">
        <v>3263.6564889114957</v>
      </c>
      <c r="BXD41" s="66">
        <v>2833.1182293474467</v>
      </c>
      <c r="BXE41" s="66">
        <v>2391.0601371465027</v>
      </c>
      <c r="BXF41" s="66">
        <v>1937.2583111496797</v>
      </c>
      <c r="BXG41" s="66">
        <v>1471.4850116902467</v>
      </c>
      <c r="BXH41" s="66">
        <v>993.50859908772657</v>
      </c>
      <c r="BXI41" s="66">
        <v>503.09347119723003</v>
      </c>
      <c r="BXJ41" s="66">
        <v>0</v>
      </c>
      <c r="BXK41" s="66">
        <v>0</v>
      </c>
      <c r="BXL41" s="66">
        <v>0</v>
      </c>
      <c r="BXM41" s="66">
        <v>0</v>
      </c>
      <c r="BXN41" s="66">
        <v>0</v>
      </c>
      <c r="BXO41" s="66">
        <v>0</v>
      </c>
      <c r="BXP41" s="66">
        <v>0</v>
      </c>
      <c r="BXQ41" s="66">
        <v>0</v>
      </c>
      <c r="BXR41" s="66">
        <v>0</v>
      </c>
      <c r="BXS41" s="66">
        <v>0</v>
      </c>
      <c r="BXT41" s="66">
        <v>0</v>
      </c>
      <c r="BXU41" s="66">
        <v>0</v>
      </c>
      <c r="BXV41" s="66">
        <v>0</v>
      </c>
      <c r="BXW41" s="66">
        <v>0</v>
      </c>
      <c r="BXX41" s="66">
        <v>0</v>
      </c>
      <c r="BXY41" s="66">
        <v>0</v>
      </c>
      <c r="BXZ41" s="66">
        <v>77220.214346863635</v>
      </c>
      <c r="BYA41" s="66">
        <v>82623.468662850413</v>
      </c>
      <c r="BYB41" s="66">
        <v>88404.799593233649</v>
      </c>
      <c r="BYC41" s="66">
        <v>94590.66192211087</v>
      </c>
      <c r="BYD41" s="66">
        <v>86750.88130991887</v>
      </c>
      <c r="BYE41" s="66">
        <v>77350.846364188445</v>
      </c>
      <c r="BYF41" s="66">
        <v>66210.593012953032</v>
      </c>
      <c r="BYG41" s="66">
        <v>53132.611420710142</v>
      </c>
      <c r="BYH41" s="66">
        <v>37900.271682533916</v>
      </c>
      <c r="BYI41" s="66">
        <v>20276.115108987298</v>
      </c>
      <c r="BYJ41" s="66">
        <v>0</v>
      </c>
      <c r="BYK41" s="66">
        <v>0</v>
      </c>
      <c r="BYL41" s="66">
        <v>0</v>
      </c>
      <c r="BYM41" s="66">
        <v>0</v>
      </c>
      <c r="BYN41" s="66">
        <v>0</v>
      </c>
      <c r="BYO41" s="66">
        <v>0</v>
      </c>
      <c r="BYP41" s="66">
        <v>0</v>
      </c>
      <c r="BYQ41" s="66">
        <v>0</v>
      </c>
      <c r="BYR41" s="66">
        <v>0</v>
      </c>
      <c r="BYS41" s="66">
        <v>0</v>
      </c>
      <c r="BYT41" s="66">
        <v>0</v>
      </c>
      <c r="BYU41" s="66">
        <v>0</v>
      </c>
      <c r="BYV41" s="66">
        <v>0</v>
      </c>
      <c r="BYW41" s="66">
        <v>0</v>
      </c>
      <c r="BYX41" s="66">
        <v>0</v>
      </c>
      <c r="BYY41" s="66">
        <v>0</v>
      </c>
      <c r="BYZ41" s="65">
        <v>31540.650930409087</v>
      </c>
      <c r="BZA41" s="65">
        <v>33572.247385263836</v>
      </c>
      <c r="BZB41" s="65">
        <v>35734.703034004124</v>
      </c>
      <c r="BZC41" s="65">
        <v>38036.446779222017</v>
      </c>
      <c r="BZD41" s="65">
        <v>34702.671810853666</v>
      </c>
      <c r="BZE41" s="65">
        <v>30781.616966153349</v>
      </c>
      <c r="BZF41" s="65">
        <v>26211.458019334696</v>
      </c>
      <c r="BZG41" s="65">
        <v>20924.842869329186</v>
      </c>
      <c r="BZH41" s="65">
        <v>14848.435919661637</v>
      </c>
      <c r="BZI41" s="65">
        <v>7902.4266981520495</v>
      </c>
      <c r="BZJ41" s="65">
        <v>0</v>
      </c>
      <c r="BZK41" s="65">
        <v>0</v>
      </c>
      <c r="BZL41" s="65">
        <v>0</v>
      </c>
      <c r="BZM41" s="65">
        <v>0</v>
      </c>
      <c r="BZN41" s="65">
        <v>0</v>
      </c>
      <c r="BZO41" s="65">
        <v>0</v>
      </c>
      <c r="BZP41" s="65">
        <v>0</v>
      </c>
      <c r="BZQ41" s="65">
        <v>0</v>
      </c>
      <c r="BZR41" s="65">
        <v>0</v>
      </c>
      <c r="BZS41" s="65">
        <v>0</v>
      </c>
      <c r="BZT41" s="65">
        <v>0</v>
      </c>
      <c r="BZU41" s="65">
        <v>0</v>
      </c>
      <c r="BZV41" s="65">
        <v>0</v>
      </c>
      <c r="BZW41" s="65">
        <v>0</v>
      </c>
      <c r="BZX41" s="65">
        <v>0</v>
      </c>
      <c r="BZY41" s="65">
        <v>0</v>
      </c>
      <c r="BZZ41" s="64">
        <v>153695914.37639996</v>
      </c>
      <c r="CAA41" s="64">
        <v>156470340.47413352</v>
      </c>
      <c r="CAB41" s="64">
        <v>159294848.84115192</v>
      </c>
      <c r="CAC41" s="64">
        <v>162170343.53242311</v>
      </c>
      <c r="CAD41" s="66">
        <v>39623458.781369001</v>
      </c>
      <c r="CAE41" s="66">
        <v>40338717.599871323</v>
      </c>
      <c r="CAF41" s="66">
        <v>41066887.839869395</v>
      </c>
      <c r="CAG41" s="66">
        <v>41808202.570569374</v>
      </c>
      <c r="CAH41" s="66">
        <v>42562899.068402417</v>
      </c>
      <c r="CAI41" s="66">
        <v>43331218.892970942</v>
      </c>
      <c r="CAJ41" s="66">
        <v>44113407.96436581</v>
      </c>
      <c r="CAK41" s="66">
        <v>44909716.641879328</v>
      </c>
      <c r="CAL41" s="66">
        <v>45720399.804138966</v>
      </c>
      <c r="CAM41" s="66">
        <v>46545716.930687718</v>
      </c>
      <c r="CAN41" s="66">
        <v>47385932.185037032</v>
      </c>
      <c r="CAO41" s="66">
        <v>48241314.499218993</v>
      </c>
      <c r="CAP41" s="66">
        <v>49112137.659864798</v>
      </c>
      <c r="CAQ41" s="66">
        <v>49998680.395837046</v>
      </c>
      <c r="CAR41" s="66">
        <v>50901226.467443928</v>
      </c>
      <c r="CAS41" s="66">
        <v>51820064.757263847</v>
      </c>
      <c r="CAT41" s="66">
        <v>52755489.362609573</v>
      </c>
      <c r="CAU41" s="66">
        <v>53707799.689661443</v>
      </c>
      <c r="CAV41" s="66">
        <v>54677300.549299926</v>
      </c>
      <c r="CAW41" s="66">
        <v>55664302.254667893</v>
      </c>
      <c r="CAX41" s="66">
        <v>56669120.720494278</v>
      </c>
      <c r="CAY41" s="66">
        <v>57692077.56421043</v>
      </c>
      <c r="CAZ41" s="64">
        <v>62777204.463599995</v>
      </c>
      <c r="CBA41" s="64">
        <v>63578315.748149879</v>
      </c>
      <c r="CBB41" s="64">
        <v>64389650.159003586</v>
      </c>
      <c r="CBC41" s="64">
        <v>65211338.155328855</v>
      </c>
      <c r="CBD41" s="64">
        <v>15850442.84666555</v>
      </c>
      <c r="CBE41" s="64">
        <v>16052713.220730063</v>
      </c>
      <c r="CBF41" s="64">
        <v>16257564.803699587</v>
      </c>
      <c r="CBG41" s="64">
        <v>16465030.534848806</v>
      </c>
      <c r="CBH41" s="64">
        <v>16675143.773796452</v>
      </c>
      <c r="CBI41" s="64">
        <v>16887938.305869408</v>
      </c>
      <c r="CBJ41" s="64">
        <v>17103448.34753523</v>
      </c>
      <c r="CBK41" s="64">
        <v>17321708.551904015</v>
      </c>
      <c r="CBL41" s="64">
        <v>17542754.014300488</v>
      </c>
      <c r="CBM41" s="64">
        <v>17766620.27790717</v>
      </c>
      <c r="CBN41" s="64">
        <v>17993343.339479577</v>
      </c>
      <c r="CBO41" s="64">
        <v>18222959.655134335</v>
      </c>
      <c r="CBP41" s="64">
        <v>18455506.146211207</v>
      </c>
      <c r="CBQ41" s="64">
        <v>18691020.205209836</v>
      </c>
      <c r="CBR41" s="64">
        <v>18929539.701802354</v>
      </c>
      <c r="CBS41" s="64">
        <v>19171102.98892263</v>
      </c>
      <c r="CBT41" s="64">
        <v>19415748.908933278</v>
      </c>
      <c r="CBU41" s="64">
        <v>19663516.799871337</v>
      </c>
      <c r="CBV41" s="64">
        <v>19914446.50177367</v>
      </c>
      <c r="CBW41" s="64">
        <v>20168578.363083076</v>
      </c>
      <c r="CBX41" s="64">
        <v>20425953.247136138</v>
      </c>
      <c r="CBY41" s="64">
        <v>20686612.538733892</v>
      </c>
      <c r="CBZ41" s="67">
        <v>11768294.34088308</v>
      </c>
      <c r="CCA41" s="67">
        <v>11980728.504000751</v>
      </c>
      <c r="CCB41" s="67">
        <v>12196997.400712971</v>
      </c>
      <c r="CCC41" s="67">
        <v>12417170.253321484</v>
      </c>
      <c r="CCD41" s="67"/>
      <c r="CCE41" s="67"/>
      <c r="CCF41" s="67"/>
      <c r="CCG41" s="67"/>
      <c r="CCH41" s="67"/>
      <c r="CCI41" s="67"/>
      <c r="CCJ41" s="67"/>
      <c r="CCK41" s="67"/>
      <c r="CCL41" s="67"/>
      <c r="CCM41" s="67"/>
      <c r="CCN41" s="67"/>
      <c r="CCO41" s="67"/>
      <c r="CCP41" s="67"/>
      <c r="CCQ41" s="67"/>
      <c r="CCR41" s="67"/>
      <c r="CCS41" s="67"/>
      <c r="CCT41" s="67"/>
      <c r="CCU41" s="67"/>
      <c r="CCV41" s="67"/>
      <c r="CCW41" s="67"/>
      <c r="CCX41" s="67"/>
      <c r="CCY41" s="67"/>
      <c r="CCZ41" s="67">
        <v>4806768.1110649202</v>
      </c>
      <c r="CDA41" s="67">
        <v>4868108.1501585916</v>
      </c>
      <c r="CDB41" s="67">
        <v>4930230.9606090402</v>
      </c>
      <c r="CDC41" s="67">
        <v>4993146.5315034278</v>
      </c>
      <c r="CDD41" s="67"/>
      <c r="CDE41" s="67"/>
      <c r="CDF41" s="67"/>
      <c r="CDG41" s="67"/>
      <c r="CDH41" s="67"/>
      <c r="CDI41" s="67"/>
      <c r="CDJ41" s="67"/>
      <c r="CDK41" s="67"/>
      <c r="CDL41" s="67"/>
      <c r="CDM41" s="67"/>
      <c r="CDN41" s="67"/>
      <c r="CDO41" s="67"/>
      <c r="CDP41" s="67"/>
      <c r="CDQ41" s="67"/>
      <c r="CDR41" s="67"/>
      <c r="CDS41" s="67"/>
      <c r="CDT41" s="67"/>
      <c r="CDU41" s="67"/>
      <c r="CDV41" s="67"/>
      <c r="CDW41" s="67"/>
      <c r="CDX41" s="67"/>
      <c r="CDY41" s="67"/>
      <c r="CDZ41" s="65">
        <v>7692.0775199999998</v>
      </c>
      <c r="CEA41" s="65">
        <v>7830.9302715768117</v>
      </c>
      <c r="CEB41" s="65">
        <v>7972.2895094143669</v>
      </c>
      <c r="CEC41" s="65">
        <v>8116.2004790933552</v>
      </c>
      <c r="CED41" s="65">
        <v>2333.0002568302421</v>
      </c>
      <c r="CEE41" s="65">
        <v>2375.1141726414139</v>
      </c>
      <c r="CEF41" s="65">
        <v>2417.9883035017515</v>
      </c>
      <c r="CEG41" s="65">
        <v>2461.6363723555573</v>
      </c>
      <c r="CEH41" s="65">
        <v>2506.0723498654579</v>
      </c>
      <c r="CEI41" s="65">
        <v>2551.310458884072</v>
      </c>
      <c r="CEJ41" s="65">
        <v>2597.3651790063868</v>
      </c>
      <c r="CEK41" s="65">
        <v>2644.2512512043227</v>
      </c>
      <c r="CEL41" s="65">
        <v>2691.9836825449456</v>
      </c>
      <c r="CEM41" s="65">
        <v>2740.5777509938612</v>
      </c>
      <c r="CEN41" s="65">
        <v>2790.0490103053107</v>
      </c>
      <c r="CEO41" s="65">
        <v>2840.4132950005396</v>
      </c>
      <c r="CEP41" s="65">
        <v>2891.6867254360391</v>
      </c>
      <c r="CEQ41" s="65">
        <v>2943.8857129632647</v>
      </c>
      <c r="CER41" s="65">
        <v>2997.0269651815101</v>
      </c>
      <c r="CES41" s="65">
        <v>3051.1274912855888</v>
      </c>
      <c r="CET41" s="65">
        <v>3106.2046075100575</v>
      </c>
      <c r="CEU41" s="65">
        <v>3162.2759426717112</v>
      </c>
      <c r="CEV41" s="65">
        <v>3219.3594438121318</v>
      </c>
      <c r="CEW41" s="65">
        <v>3277.473381942089</v>
      </c>
      <c r="CEX41" s="65">
        <v>3336.6363578896344</v>
      </c>
      <c r="CEY41" s="65">
        <v>3396.8673082537712</v>
      </c>
      <c r="CEZ41" s="64">
        <v>3141.83448</v>
      </c>
      <c r="CFA41" s="64">
        <v>3181.927999257859</v>
      </c>
      <c r="CFB41" s="64">
        <v>3222.5331591819322</v>
      </c>
      <c r="CFC41" s="64">
        <v>3263.6564889114957</v>
      </c>
      <c r="CFD41" s="64">
        <v>933.26247554974736</v>
      </c>
      <c r="CFE41" s="64">
        <v>945.17200715438207</v>
      </c>
      <c r="CFF41" s="64">
        <v>957.23351845043021</v>
      </c>
      <c r="CFG41" s="64">
        <v>969.44894887828025</v>
      </c>
      <c r="CFH41" s="64">
        <v>981.8202626278711</v>
      </c>
      <c r="CFI41" s="64">
        <v>994.34944895452531</v>
      </c>
      <c r="CFJ41" s="64">
        <v>1007.0385224988132</v>
      </c>
      <c r="CFK41" s="64">
        <v>1019.8895236104989</v>
      </c>
      <c r="CFL41" s="64">
        <v>1032.9045186766191</v>
      </c>
      <c r="CFM41" s="64">
        <v>1046.0856004537504</v>
      </c>
      <c r="CFN41" s="64">
        <v>1059.4348884045153</v>
      </c>
      <c r="CFO41" s="64">
        <v>1072.9545290383828</v>
      </c>
      <c r="CFP41" s="64">
        <v>1086.6466962568188</v>
      </c>
      <c r="CFQ41" s="64">
        <v>1100.5135917028392</v>
      </c>
      <c r="CFR41" s="64">
        <v>1114.5574451150258</v>
      </c>
      <c r="CFS41" s="64">
        <v>1128.7805146860585</v>
      </c>
      <c r="CFT41" s="64">
        <v>1143.1850874258234</v>
      </c>
      <c r="CFU41" s="64">
        <v>1157.7734795291544</v>
      </c>
      <c r="CFV41" s="64">
        <v>1172.5480367482671</v>
      </c>
      <c r="CFW41" s="64">
        <v>1187.5111347699465</v>
      </c>
      <c r="CFX41" s="64">
        <v>1202.665179597547</v>
      </c>
      <c r="CFY41" s="64">
        <v>1218.0126079378681</v>
      </c>
      <c r="CFZ41" s="66">
        <v>77220.214346863635</v>
      </c>
      <c r="CGA41" s="66">
        <v>82623.468662850413</v>
      </c>
      <c r="CGB41" s="66">
        <v>88404.799593233649</v>
      </c>
      <c r="CGC41" s="66">
        <v>94590.66192211087</v>
      </c>
      <c r="CGD41" s="66">
        <v>28576.760902090926</v>
      </c>
      <c r="CGE41" s="66">
        <v>30576.334562785076</v>
      </c>
      <c r="CGF41" s="66">
        <v>32715.822429929733</v>
      </c>
      <c r="CGG41" s="66">
        <v>35005.014583056094</v>
      </c>
      <c r="CGH41" s="66">
        <v>37454.386133327636</v>
      </c>
      <c r="CGI41" s="66">
        <v>40075.145156586659</v>
      </c>
      <c r="CGJ41" s="66">
        <v>42879.283980372747</v>
      </c>
      <c r="CGK41" s="66">
        <v>45879.634059597607</v>
      </c>
      <c r="CGL41" s="66">
        <v>49089.924691981534</v>
      </c>
      <c r="CGM41" s="66">
        <v>52524.845841927665</v>
      </c>
      <c r="CGN41" s="66">
        <v>56200.115360309464</v>
      </c>
      <c r="CGO41" s="66">
        <v>60132.550907762481</v>
      </c>
      <c r="CGP41" s="66">
        <v>64340.146910594085</v>
      </c>
      <c r="CGQ41" s="66">
        <v>68842.156901453578</v>
      </c>
      <c r="CGR41" s="66">
        <v>73659.181621545227</v>
      </c>
      <c r="CGS41" s="66">
        <v>78813.26328753111</v>
      </c>
      <c r="CGT41" s="66">
        <v>84327.986454479324</v>
      </c>
      <c r="CGU41" s="66">
        <v>90228.585936396543</v>
      </c>
      <c r="CGV41" s="66">
        <v>96542.062278178055</v>
      </c>
      <c r="CGW41" s="66">
        <v>103297.30530736319</v>
      </c>
      <c r="CGX41" s="66">
        <v>110525.22633105668</v>
      </c>
      <c r="CGY41" s="66">
        <v>118258.89958293566</v>
      </c>
      <c r="CGZ41" s="65">
        <v>31540.650930409087</v>
      </c>
      <c r="CHA41" s="65">
        <v>33572.247385263836</v>
      </c>
      <c r="CHB41" s="65">
        <v>35734.703034004124</v>
      </c>
      <c r="CHC41" s="65">
        <v>38036.446779222017</v>
      </c>
      <c r="CHD41" s="65">
        <v>11431.468361222385</v>
      </c>
      <c r="CHE41" s="65">
        <v>12167.792118385323</v>
      </c>
      <c r="CHF41" s="65">
        <v>12951.543962494794</v>
      </c>
      <c r="CHG41" s="65">
        <v>13785.778831558053</v>
      </c>
      <c r="CHH41" s="65">
        <v>14673.748438253855</v>
      </c>
      <c r="CHI41" s="65">
        <v>15618.913944582873</v>
      </c>
      <c r="CHJ41" s="65">
        <v>16624.959452917738</v>
      </c>
      <c r="CHK41" s="65">
        <v>17695.806366038614</v>
      </c>
      <c r="CHL41" s="65">
        <v>18835.628672127397</v>
      </c>
      <c r="CHM41" s="65">
        <v>20048.869214298986</v>
      </c>
      <c r="CHN41" s="65">
        <v>21340.257008085657</v>
      </c>
      <c r="CHO41" s="65">
        <v>22714.825674375181</v>
      </c>
      <c r="CHP41" s="65">
        <v>24177.93305965151</v>
      </c>
      <c r="CHQ41" s="65">
        <v>25735.282120014301</v>
      </c>
      <c r="CHR41" s="65">
        <v>27392.943150380041</v>
      </c>
      <c r="CHS41" s="65">
        <v>29157.377445510414</v>
      </c>
      <c r="CHT41" s="65">
        <v>31035.462485094999</v>
      </c>
      <c r="CHU41" s="65">
        <v>33034.51874105537</v>
      </c>
      <c r="CHV41" s="65">
        <v>35162.338211561473</v>
      </c>
      <c r="CHW41" s="65">
        <v>37427.214792981016</v>
      </c>
      <c r="CHX41" s="65">
        <v>39837.976608146928</v>
      </c>
      <c r="CHY41" s="65">
        <v>42404.020416953252</v>
      </c>
      <c r="CHZ41" s="65">
        <v>153695914.37639996</v>
      </c>
      <c r="CIA41" s="65">
        <v>156470340.47413352</v>
      </c>
      <c r="CIB41" s="65">
        <v>159294848.84115192</v>
      </c>
      <c r="CIC41" s="65">
        <v>162170343.53242311</v>
      </c>
      <c r="CID41" s="65">
        <v>11320988.223248284</v>
      </c>
      <c r="CIE41" s="65">
        <v>10680155.707394501</v>
      </c>
      <c r="CIF41" s="65">
        <v>10012498.368577678</v>
      </c>
      <c r="CIG41" s="65">
        <v>9317256.5728697404</v>
      </c>
      <c r="CIH41" s="65">
        <v>8593652.0023821946</v>
      </c>
      <c r="CII41" s="65">
        <v>7840887.2282518754</v>
      </c>
      <c r="CIJ41" s="65">
        <v>0</v>
      </c>
      <c r="CIK41" s="65">
        <v>0</v>
      </c>
      <c r="CIL41" s="65">
        <v>0</v>
      </c>
      <c r="CIM41" s="65">
        <v>0</v>
      </c>
      <c r="CIN41" s="65">
        <v>0</v>
      </c>
      <c r="CIO41" s="65">
        <v>0</v>
      </c>
      <c r="CIP41" s="65">
        <v>0</v>
      </c>
      <c r="CIQ41" s="65">
        <v>0</v>
      </c>
      <c r="CIR41" s="65">
        <v>0</v>
      </c>
      <c r="CIS41" s="65">
        <v>0</v>
      </c>
      <c r="CIT41" s="65">
        <v>0</v>
      </c>
      <c r="CIU41" s="65">
        <v>0</v>
      </c>
      <c r="CIV41" s="65">
        <v>0</v>
      </c>
      <c r="CIW41" s="65">
        <v>0</v>
      </c>
      <c r="CIX41" s="65">
        <v>0</v>
      </c>
      <c r="CIY41" s="65">
        <v>0</v>
      </c>
      <c r="CIZ41" s="64">
        <v>62777204.463599995</v>
      </c>
      <c r="CJA41" s="64">
        <v>63578315.748149879</v>
      </c>
      <c r="CJB41" s="64">
        <v>64389650.159003586</v>
      </c>
      <c r="CJC41" s="64">
        <v>65211338.155328855</v>
      </c>
      <c r="CJD41" s="64">
        <v>6793046.9342852365</v>
      </c>
      <c r="CJE41" s="64">
        <v>6268202.3052374544</v>
      </c>
      <c r="CJF41" s="64">
        <v>5728856.1689227112</v>
      </c>
      <c r="CJG41" s="64">
        <v>5174723.8823810499</v>
      </c>
      <c r="CJH41" s="64">
        <v>4605515.8994294945</v>
      </c>
      <c r="CJI41" s="64">
        <v>4020937.6918736659</v>
      </c>
      <c r="CJJ41" s="65">
        <v>0</v>
      </c>
      <c r="CJK41" s="65">
        <v>0</v>
      </c>
      <c r="CJL41" s="65">
        <v>0</v>
      </c>
      <c r="CJM41" s="65">
        <v>0</v>
      </c>
      <c r="CJN41" s="65">
        <v>0</v>
      </c>
      <c r="CJO41" s="65">
        <v>0</v>
      </c>
      <c r="CJP41" s="65">
        <v>0</v>
      </c>
      <c r="CJQ41" s="65">
        <v>0</v>
      </c>
      <c r="CJR41" s="65">
        <v>0</v>
      </c>
      <c r="CJS41" s="65">
        <v>0</v>
      </c>
      <c r="CJT41" s="65">
        <v>0</v>
      </c>
      <c r="CJU41" s="65">
        <v>0</v>
      </c>
      <c r="CJV41" s="65">
        <v>0</v>
      </c>
      <c r="CJW41" s="65">
        <v>0</v>
      </c>
      <c r="CJX41" s="65">
        <v>0</v>
      </c>
      <c r="CJY41" s="65">
        <v>0</v>
      </c>
      <c r="CJZ41" s="67">
        <v>11768294.34088308</v>
      </c>
      <c r="CKA41" s="67">
        <v>11980728.504000751</v>
      </c>
      <c r="CKB41" s="67">
        <v>12196997.400712971</v>
      </c>
      <c r="CKC41" s="67">
        <v>12417170.253321484</v>
      </c>
      <c r="CKD41" s="67"/>
      <c r="CKE41" s="67"/>
      <c r="CKF41" s="67"/>
      <c r="CKG41" s="67"/>
      <c r="CKH41" s="67"/>
      <c r="CKI41" s="67"/>
      <c r="CKJ41" s="67"/>
      <c r="CKK41" s="67"/>
      <c r="CKL41" s="67"/>
      <c r="CKM41" s="67"/>
      <c r="CKN41" s="67"/>
      <c r="CKO41" s="67"/>
      <c r="CKP41" s="67"/>
      <c r="CKQ41" s="67"/>
      <c r="CKR41" s="67"/>
      <c r="CKS41" s="67"/>
      <c r="CKT41" s="67"/>
      <c r="CKU41" s="67"/>
      <c r="CKV41" s="67"/>
      <c r="CKW41" s="67"/>
      <c r="CKX41" s="67"/>
      <c r="CKY41" s="67"/>
      <c r="CKZ41" s="67">
        <v>4806768.1110649202</v>
      </c>
      <c r="CLA41" s="67">
        <v>4868108.1501585916</v>
      </c>
      <c r="CLB41" s="67">
        <v>4930230.9606090402</v>
      </c>
      <c r="CLC41" s="67">
        <v>4993146.5315034278</v>
      </c>
      <c r="CLD41" s="67"/>
      <c r="CLE41" s="67"/>
      <c r="CLF41" s="67"/>
      <c r="CLG41" s="67"/>
      <c r="CLH41" s="67"/>
      <c r="CLI41" s="67"/>
      <c r="CLJ41" s="67"/>
      <c r="CLK41" s="67"/>
      <c r="CLL41" s="67"/>
      <c r="CLM41" s="67"/>
      <c r="CLN41" s="67"/>
      <c r="CLO41" s="67"/>
      <c r="CLP41" s="67"/>
      <c r="CLQ41" s="67"/>
      <c r="CLR41" s="67"/>
      <c r="CLS41" s="67"/>
      <c r="CLT41" s="67"/>
      <c r="CLU41" s="67"/>
      <c r="CLV41" s="67"/>
      <c r="CLW41" s="67"/>
      <c r="CLX41" s="67"/>
      <c r="CLY41" s="67"/>
      <c r="CLZ41" s="66">
        <v>7692.0775199999998</v>
      </c>
      <c r="CMA41" s="66">
        <v>7830.9302715768117</v>
      </c>
      <c r="CMB41" s="66">
        <v>7972.2895094143669</v>
      </c>
      <c r="CMC41" s="66">
        <v>8116.2004790933552</v>
      </c>
      <c r="CMD41" s="66">
        <v>1999.7145058544929</v>
      </c>
      <c r="CME41" s="66">
        <v>1696.5101233152955</v>
      </c>
      <c r="CMF41" s="66">
        <v>1381.7076020010011</v>
      </c>
      <c r="CMG41" s="66">
        <v>1054.9870167238103</v>
      </c>
      <c r="CMH41" s="66">
        <v>716.02067139013081</v>
      </c>
      <c r="CMI41" s="66">
        <v>364.47292269772453</v>
      </c>
      <c r="CMJ41" s="66">
        <v>0</v>
      </c>
      <c r="CMK41" s="66">
        <v>0</v>
      </c>
      <c r="CML41" s="66">
        <v>0</v>
      </c>
      <c r="CMM41" s="66">
        <v>0</v>
      </c>
      <c r="CMN41" s="66">
        <v>0</v>
      </c>
      <c r="CMO41" s="66">
        <v>0</v>
      </c>
      <c r="CMP41" s="66">
        <v>0</v>
      </c>
      <c r="CMQ41" s="66">
        <v>0</v>
      </c>
      <c r="CMR41" s="66">
        <v>0</v>
      </c>
      <c r="CMS41" s="66">
        <v>0</v>
      </c>
      <c r="CMT41" s="66">
        <v>0</v>
      </c>
      <c r="CMU41" s="66">
        <v>0</v>
      </c>
      <c r="CMV41" s="66">
        <v>0</v>
      </c>
      <c r="CMW41" s="66">
        <v>0</v>
      </c>
      <c r="CMX41" s="66">
        <v>0</v>
      </c>
      <c r="CMY41" s="66">
        <v>0</v>
      </c>
      <c r="CMZ41" s="66">
        <v>3141.83448</v>
      </c>
      <c r="CNA41" s="66">
        <v>3181.927999257859</v>
      </c>
      <c r="CNB41" s="66">
        <v>3222.5331591819322</v>
      </c>
      <c r="CNC41" s="66">
        <v>3263.6564889114957</v>
      </c>
      <c r="CND41" s="66">
        <v>799.93926475692626</v>
      </c>
      <c r="CNE41" s="66">
        <v>675.12286225312994</v>
      </c>
      <c r="CNF41" s="66">
        <v>546.99058197167437</v>
      </c>
      <c r="CNG41" s="66">
        <v>415.47812094783427</v>
      </c>
      <c r="CNH41" s="66">
        <v>280.52007503653454</v>
      </c>
      <c r="CNI41" s="66">
        <v>142.04992127921787</v>
      </c>
      <c r="CNJ41" s="66">
        <v>0</v>
      </c>
      <c r="CNK41" s="66">
        <v>0</v>
      </c>
      <c r="CNL41" s="66">
        <v>0</v>
      </c>
      <c r="CNM41" s="66">
        <v>0</v>
      </c>
      <c r="CNN41" s="66">
        <v>0</v>
      </c>
      <c r="CNO41" s="66">
        <v>0</v>
      </c>
      <c r="CNP41" s="66">
        <v>0</v>
      </c>
      <c r="CNQ41" s="66">
        <v>0</v>
      </c>
      <c r="CNR41" s="66">
        <v>0</v>
      </c>
      <c r="CNS41" s="66">
        <v>0</v>
      </c>
      <c r="CNT41" s="66">
        <v>0</v>
      </c>
      <c r="CNU41" s="66">
        <v>0</v>
      </c>
      <c r="CNV41" s="66">
        <v>0</v>
      </c>
      <c r="CNW41" s="66">
        <v>0</v>
      </c>
      <c r="CNX41" s="66">
        <v>0</v>
      </c>
      <c r="CNY41" s="66">
        <v>0</v>
      </c>
      <c r="CNZ41" s="66">
        <v>77220.214346863635</v>
      </c>
      <c r="COA41" s="66">
        <v>82623.468662850413</v>
      </c>
      <c r="COB41" s="66">
        <v>88404.799593233649</v>
      </c>
      <c r="COC41" s="66">
        <v>94590.66192211087</v>
      </c>
      <c r="COD41" s="66">
        <v>24494.366487506504</v>
      </c>
      <c r="COE41" s="66">
        <v>21840.238973417909</v>
      </c>
      <c r="COF41" s="66">
        <v>18694.75567424556</v>
      </c>
      <c r="COG41" s="66">
        <v>15002.149107024041</v>
      </c>
      <c r="COH41" s="66">
        <v>10701.253180950755</v>
      </c>
      <c r="COI41" s="66">
        <v>5725.0207366552368</v>
      </c>
      <c r="COJ41" s="66">
        <v>0</v>
      </c>
      <c r="COK41" s="66">
        <v>0</v>
      </c>
      <c r="COL41" s="66">
        <v>0</v>
      </c>
      <c r="COM41" s="66">
        <v>0</v>
      </c>
      <c r="CON41" s="66">
        <v>0</v>
      </c>
      <c r="COO41" s="66">
        <v>0</v>
      </c>
      <c r="COP41" s="66">
        <v>0</v>
      </c>
      <c r="COQ41" s="66">
        <v>0</v>
      </c>
      <c r="COR41" s="66">
        <v>0</v>
      </c>
      <c r="COS41" s="66">
        <v>0</v>
      </c>
      <c r="COT41" s="66">
        <v>0</v>
      </c>
      <c r="COU41" s="66">
        <v>0</v>
      </c>
      <c r="COV41" s="66">
        <v>0</v>
      </c>
      <c r="COW41" s="66">
        <v>0</v>
      </c>
      <c r="COX41" s="66">
        <v>0</v>
      </c>
      <c r="COY41" s="66">
        <v>0</v>
      </c>
      <c r="COZ41" s="65">
        <v>31540.650930409087</v>
      </c>
      <c r="CPA41" s="65">
        <v>33572.247385263836</v>
      </c>
      <c r="CPB41" s="65">
        <v>35734.703034004124</v>
      </c>
      <c r="CPC41" s="65">
        <v>38036.446779222017</v>
      </c>
      <c r="CPD41" s="65">
        <v>9798.4014524763297</v>
      </c>
      <c r="CPE41" s="65">
        <v>8691.2800845609436</v>
      </c>
      <c r="CPF41" s="65">
        <v>7400.8822642827381</v>
      </c>
      <c r="CPG41" s="65">
        <v>5908.1909278105932</v>
      </c>
      <c r="CPH41" s="65">
        <v>4192.4995537868153</v>
      </c>
      <c r="CPI41" s="65">
        <v>2231.2734206546961</v>
      </c>
      <c r="CPJ41" s="65">
        <v>0</v>
      </c>
      <c r="CPK41" s="65">
        <v>0</v>
      </c>
      <c r="CPL41" s="65">
        <v>0</v>
      </c>
      <c r="CPM41" s="65">
        <v>0</v>
      </c>
      <c r="CPN41" s="65">
        <v>0</v>
      </c>
      <c r="CPO41" s="65">
        <v>0</v>
      </c>
      <c r="CPP41" s="65">
        <v>0</v>
      </c>
      <c r="CPQ41" s="65">
        <v>0</v>
      </c>
      <c r="CPR41" s="65">
        <v>0</v>
      </c>
      <c r="CPS41" s="65">
        <v>0</v>
      </c>
      <c r="CPT41" s="65">
        <v>0</v>
      </c>
      <c r="CPU41" s="65">
        <v>0</v>
      </c>
      <c r="CPV41" s="65">
        <v>0</v>
      </c>
      <c r="CPW41" s="65">
        <v>0</v>
      </c>
      <c r="CPX41" s="65">
        <v>0</v>
      </c>
      <c r="CPY41" s="65">
        <v>0</v>
      </c>
      <c r="CPZ41" s="66">
        <v>153695914.37639996</v>
      </c>
      <c r="CQA41" s="66">
        <v>156470340.47413352</v>
      </c>
      <c r="CQB41" s="66">
        <v>159294848.84115192</v>
      </c>
      <c r="CQC41" s="66">
        <v>162170343.53242311</v>
      </c>
      <c r="CQD41" s="66">
        <v>11320988.223248284</v>
      </c>
      <c r="CQE41" s="66">
        <v>10680155.707394501</v>
      </c>
      <c r="CQF41" s="66">
        <v>10012498.368577678</v>
      </c>
      <c r="CQG41" s="66">
        <v>9317256.5728697404</v>
      </c>
      <c r="CQH41" s="66">
        <v>8593652.0023821946</v>
      </c>
      <c r="CQI41" s="66">
        <v>7840887.2282518754</v>
      </c>
      <c r="CQJ41" s="66">
        <v>0</v>
      </c>
      <c r="CQK41" s="66">
        <v>0</v>
      </c>
      <c r="CQL41" s="66">
        <v>0</v>
      </c>
      <c r="CQM41" s="66">
        <v>0</v>
      </c>
      <c r="CQN41" s="66">
        <v>0</v>
      </c>
      <c r="CQO41" s="66">
        <v>0</v>
      </c>
      <c r="CQP41" s="66">
        <v>0</v>
      </c>
      <c r="CQQ41" s="66">
        <v>0</v>
      </c>
      <c r="CQR41" s="66">
        <v>0</v>
      </c>
      <c r="CQS41" s="66">
        <v>0</v>
      </c>
      <c r="CQT41" s="66">
        <v>0</v>
      </c>
      <c r="CQU41" s="66">
        <v>0</v>
      </c>
      <c r="CQV41" s="66">
        <v>0</v>
      </c>
      <c r="CQW41" s="66">
        <v>0</v>
      </c>
      <c r="CQX41" s="66">
        <v>0</v>
      </c>
      <c r="CQY41" s="66">
        <v>0</v>
      </c>
      <c r="CQZ41" s="66">
        <v>62777204.463599995</v>
      </c>
      <c r="CRA41" s="66">
        <v>63578315.748149879</v>
      </c>
      <c r="CRB41" s="66">
        <v>64389650.159003586</v>
      </c>
      <c r="CRC41" s="66">
        <v>65211338.155328855</v>
      </c>
      <c r="CRD41" s="66">
        <v>6793046.9342852365</v>
      </c>
      <c r="CRE41" s="66">
        <v>6268202.3052374544</v>
      </c>
      <c r="CRF41" s="66">
        <v>5728856.1689227112</v>
      </c>
      <c r="CRG41" s="66">
        <v>5174723.8823810499</v>
      </c>
      <c r="CRH41" s="66">
        <v>4605515.8994294945</v>
      </c>
      <c r="CRI41" s="66">
        <v>4020937.6918736659</v>
      </c>
      <c r="CRJ41" s="66">
        <v>0</v>
      </c>
      <c r="CRK41" s="66">
        <v>0</v>
      </c>
      <c r="CRL41" s="66">
        <v>0</v>
      </c>
      <c r="CRM41" s="66">
        <v>0</v>
      </c>
      <c r="CRN41" s="66">
        <v>0</v>
      </c>
      <c r="CRO41" s="66">
        <v>0</v>
      </c>
      <c r="CRP41" s="66">
        <v>0</v>
      </c>
      <c r="CRQ41" s="66">
        <v>0</v>
      </c>
      <c r="CRR41" s="66">
        <v>0</v>
      </c>
      <c r="CRS41" s="66">
        <v>0</v>
      </c>
      <c r="CRT41" s="66">
        <v>0</v>
      </c>
      <c r="CRU41" s="66">
        <v>0</v>
      </c>
      <c r="CRV41" s="66">
        <v>0</v>
      </c>
      <c r="CRW41" s="66">
        <v>0</v>
      </c>
      <c r="CRX41" s="66">
        <v>0</v>
      </c>
      <c r="CRY41" s="66">
        <v>0</v>
      </c>
      <c r="CRZ41" s="67">
        <v>11768294.34088308</v>
      </c>
      <c r="CSA41" s="67">
        <v>11980728.504000751</v>
      </c>
      <c r="CSB41" s="67">
        <v>12196997.400712971</v>
      </c>
      <c r="CSC41" s="67">
        <v>12417170.253321484</v>
      </c>
      <c r="CSD41" s="67"/>
      <c r="CSE41" s="67"/>
      <c r="CSF41" s="67"/>
      <c r="CSG41" s="67"/>
      <c r="CSH41" s="67"/>
      <c r="CSI41" s="67"/>
      <c r="CSJ41" s="67"/>
      <c r="CSK41" s="67"/>
      <c r="CSL41" s="67"/>
      <c r="CSM41" s="67"/>
      <c r="CSN41" s="67"/>
      <c r="CSO41" s="67"/>
      <c r="CSP41" s="67"/>
      <c r="CSQ41" s="67"/>
      <c r="CSR41" s="67"/>
      <c r="CSS41" s="67"/>
      <c r="CST41" s="67"/>
      <c r="CSU41" s="67"/>
      <c r="CSV41" s="67"/>
      <c r="CSW41" s="67"/>
      <c r="CSX41" s="67"/>
      <c r="CSY41" s="67"/>
      <c r="CSZ41" s="67">
        <v>4806768.1110649202</v>
      </c>
      <c r="CTA41" s="67">
        <v>4868108.1501585916</v>
      </c>
      <c r="CTB41" s="67">
        <v>4930230.9606090402</v>
      </c>
      <c r="CTC41" s="67">
        <v>4993146.5315034278</v>
      </c>
      <c r="CTD41" s="67"/>
      <c r="CTE41" s="67"/>
      <c r="CTF41" s="67"/>
      <c r="CTG41" s="67"/>
      <c r="CTH41" s="67"/>
      <c r="CTI41" s="67"/>
      <c r="CTJ41" s="67"/>
      <c r="CTK41" s="67"/>
      <c r="CTL41" s="67"/>
      <c r="CTM41" s="67"/>
      <c r="CTN41" s="67"/>
      <c r="CTO41" s="67"/>
      <c r="CTP41" s="67"/>
      <c r="CTQ41" s="67"/>
      <c r="CTR41" s="67"/>
      <c r="CTS41" s="67"/>
      <c r="CTT41" s="67"/>
      <c r="CTU41" s="67"/>
      <c r="CTV41" s="67"/>
      <c r="CTW41" s="67"/>
      <c r="CTX41" s="67"/>
      <c r="CTY41" s="67"/>
      <c r="CTZ41" s="66">
        <v>7692.0775199999998</v>
      </c>
      <c r="CUA41" s="66">
        <v>7830.9302715768117</v>
      </c>
      <c r="CUB41" s="66">
        <v>7972.2895094143669</v>
      </c>
      <c r="CUC41" s="66">
        <v>9894.031402268165</v>
      </c>
      <c r="CUD41" s="66">
        <v>2437.7463527990244</v>
      </c>
      <c r="CUE41" s="66">
        <v>2068.1259017177981</v>
      </c>
      <c r="CUF41" s="66">
        <v>1684.366772132478</v>
      </c>
      <c r="CUG41" s="66">
        <v>1286.0789601412857</v>
      </c>
      <c r="CUH41" s="66">
        <v>872.86298874155773</v>
      </c>
      <c r="CUI41" s="66">
        <v>444.309692908248</v>
      </c>
      <c r="CUJ41" s="66">
        <v>0</v>
      </c>
      <c r="CUK41" s="66">
        <v>0</v>
      </c>
      <c r="CUL41" s="66">
        <v>0</v>
      </c>
      <c r="CUM41" s="66">
        <v>0</v>
      </c>
      <c r="CUN41" s="66">
        <v>0</v>
      </c>
      <c r="CUO41" s="66">
        <v>0</v>
      </c>
      <c r="CUP41" s="66">
        <v>0</v>
      </c>
      <c r="CUQ41" s="66">
        <v>0</v>
      </c>
      <c r="CUR41" s="66">
        <v>0</v>
      </c>
      <c r="CUS41" s="66">
        <v>0</v>
      </c>
      <c r="CUT41" s="66">
        <v>0</v>
      </c>
      <c r="CUU41" s="66">
        <v>0</v>
      </c>
      <c r="CUV41" s="66">
        <v>0</v>
      </c>
      <c r="CUW41" s="66">
        <v>0</v>
      </c>
      <c r="CUX41" s="66">
        <v>0</v>
      </c>
      <c r="CUY41" s="66">
        <v>0</v>
      </c>
      <c r="CUZ41" s="66">
        <v>3141.83448</v>
      </c>
      <c r="CVA41" s="66">
        <v>3181.927999257859</v>
      </c>
      <c r="CVB41" s="66">
        <v>3222.5331591819322</v>
      </c>
      <c r="CVC41" s="65">
        <v>3978.5512778651487</v>
      </c>
      <c r="CVD41" s="65">
        <v>975.1637143266405</v>
      </c>
      <c r="CVE41" s="65">
        <v>823.00662936160086</v>
      </c>
      <c r="CVF41" s="65">
        <v>666.80733290329488</v>
      </c>
      <c r="CVG41" s="65">
        <v>506.48743660314898</v>
      </c>
      <c r="CVH41" s="65">
        <v>341.96720972177582</v>
      </c>
      <c r="CVI41" s="65">
        <v>173.16555763335484</v>
      </c>
      <c r="CVJ41" s="65">
        <v>0</v>
      </c>
      <c r="CVK41" s="65">
        <v>0</v>
      </c>
      <c r="CVL41" s="65">
        <v>0</v>
      </c>
      <c r="CVM41" s="65">
        <v>0</v>
      </c>
      <c r="CVN41" s="65">
        <v>0</v>
      </c>
      <c r="CVO41" s="65">
        <v>0</v>
      </c>
      <c r="CVP41" s="65">
        <v>0</v>
      </c>
      <c r="CVQ41" s="65">
        <v>0</v>
      </c>
      <c r="CVR41" s="65">
        <v>0</v>
      </c>
      <c r="CVS41" s="65">
        <v>0</v>
      </c>
      <c r="CVT41" s="65">
        <v>0</v>
      </c>
      <c r="CVU41" s="65">
        <v>0</v>
      </c>
      <c r="CVV41" s="65">
        <v>0</v>
      </c>
      <c r="CVW41" s="65">
        <v>0</v>
      </c>
      <c r="CVX41" s="65">
        <v>0</v>
      </c>
      <c r="CVY41" s="65">
        <v>0</v>
      </c>
      <c r="CVZ41" s="66">
        <v>77220.214346863635</v>
      </c>
      <c r="CWA41" s="66">
        <v>82623.468662850413</v>
      </c>
      <c r="CWB41" s="66">
        <v>88404.799593233649</v>
      </c>
      <c r="CWC41" s="66">
        <v>94590.66192211087</v>
      </c>
      <c r="CWD41" s="66">
        <v>24494.366487506504</v>
      </c>
      <c r="CWE41" s="66">
        <v>21840.238973417909</v>
      </c>
      <c r="CWF41" s="66">
        <v>18694.75567424556</v>
      </c>
      <c r="CWG41" s="66">
        <v>15002.149107024041</v>
      </c>
      <c r="CWH41" s="66">
        <v>10701.253180950755</v>
      </c>
      <c r="CWI41" s="66">
        <v>5725.0207366552368</v>
      </c>
      <c r="CWJ41" s="66">
        <v>0</v>
      </c>
      <c r="CWK41" s="66">
        <v>0</v>
      </c>
      <c r="CWL41" s="66">
        <v>0</v>
      </c>
      <c r="CWM41" s="66">
        <v>0</v>
      </c>
      <c r="CWN41" s="66">
        <v>0</v>
      </c>
      <c r="CWO41" s="66">
        <v>0</v>
      </c>
      <c r="CWP41" s="66">
        <v>0</v>
      </c>
      <c r="CWQ41" s="66">
        <v>0</v>
      </c>
      <c r="CWR41" s="66">
        <v>0</v>
      </c>
      <c r="CWS41" s="66">
        <v>0</v>
      </c>
      <c r="CWT41" s="66">
        <v>0</v>
      </c>
      <c r="CWU41" s="66">
        <v>0</v>
      </c>
      <c r="CWV41" s="66">
        <v>0</v>
      </c>
      <c r="CWW41" s="66">
        <v>0</v>
      </c>
      <c r="CWX41" s="66">
        <v>0</v>
      </c>
      <c r="CWY41" s="66">
        <v>0</v>
      </c>
      <c r="CWZ41" s="65">
        <v>31540.650930409087</v>
      </c>
      <c r="CXA41" s="65">
        <v>33572.247385263836</v>
      </c>
      <c r="CXB41" s="65">
        <v>35734.703034004124</v>
      </c>
      <c r="CXC41" s="65">
        <v>38036.446779222017</v>
      </c>
      <c r="CXD41" s="65">
        <v>9798.4014524763297</v>
      </c>
      <c r="CXE41" s="65">
        <v>8691.2800845609436</v>
      </c>
      <c r="CXF41" s="65">
        <v>7400.8822642827381</v>
      </c>
      <c r="CXG41" s="65">
        <v>5908.1909278105932</v>
      </c>
      <c r="CXH41" s="65">
        <v>4192.4995537868153</v>
      </c>
      <c r="CXI41" s="65">
        <v>2231.2734206546961</v>
      </c>
      <c r="CXJ41" s="65">
        <v>0</v>
      </c>
      <c r="CXK41" s="65">
        <v>0</v>
      </c>
      <c r="CXL41" s="65">
        <v>0</v>
      </c>
      <c r="CXM41" s="65">
        <v>0</v>
      </c>
      <c r="CXN41" s="65">
        <v>0</v>
      </c>
      <c r="CXO41" s="65">
        <v>0</v>
      </c>
      <c r="CXP41" s="65">
        <v>0</v>
      </c>
      <c r="CXQ41" s="65">
        <v>0</v>
      </c>
      <c r="CXR41" s="65">
        <v>0</v>
      </c>
      <c r="CXS41" s="65">
        <v>0</v>
      </c>
      <c r="CXT41" s="65">
        <v>0</v>
      </c>
      <c r="CXU41" s="65">
        <v>0</v>
      </c>
      <c r="CXV41" s="65">
        <v>0</v>
      </c>
      <c r="CXW41" s="65">
        <v>0</v>
      </c>
      <c r="CXX41" s="65">
        <v>0</v>
      </c>
      <c r="CXY41" s="65">
        <v>0</v>
      </c>
      <c r="CXZ41" s="66">
        <v>8935536.842105262</v>
      </c>
      <c r="CYA41" s="66">
        <v>9096835.7726108786</v>
      </c>
      <c r="CYB41" s="66">
        <v>9261046.3742832076</v>
      </c>
      <c r="CYC41" s="66">
        <v>9428221.2068568785</v>
      </c>
      <c r="CYD41" s="66">
        <v>9598413.7788431961</v>
      </c>
      <c r="CYE41" s="66">
        <v>9771678.5646568947</v>
      </c>
      <c r="CYF41" s="66">
        <v>9948071.0220520403</v>
      </c>
      <c r="CYG41" s="66">
        <v>10127647.609872684</v>
      </c>
      <c r="CYH41" s="66">
        <v>10310465.806123929</v>
      </c>
      <c r="CYI41" s="66">
        <v>10496584.126369217</v>
      </c>
      <c r="CYJ41" s="66">
        <v>10686062.142459707</v>
      </c>
      <c r="CYK41" s="66">
        <v>10878960.501601743</v>
      </c>
      <c r="CYL41" s="66">
        <v>11075340.945768518</v>
      </c>
      <c r="CYM41" s="66">
        <v>11275266.331462147</v>
      </c>
      <c r="CYN41" s="66">
        <v>11478800.649832472</v>
      </c>
      <c r="CYO41" s="66">
        <v>11686009.047159042</v>
      </c>
      <c r="CYP41" s="66">
        <v>11896957.845702814</v>
      </c>
      <c r="CYQ41" s="66">
        <v>12111714.564934263</v>
      </c>
      <c r="CYR41" s="66">
        <v>12330347.943144688</v>
      </c>
      <c r="CYS41" s="66">
        <v>12552927.959447635</v>
      </c>
      <c r="CYT41" s="66">
        <v>12779525.856177464</v>
      </c>
      <c r="CYU41" s="66">
        <v>13010214.161692262</v>
      </c>
      <c r="CYV41" s="66">
        <v>13245066.713588355</v>
      </c>
      <c r="CYW41" s="66">
        <v>13484158.682333905</v>
      </c>
      <c r="CYX41" s="66">
        <v>13727566.595329097</v>
      </c>
      <c r="CYY41" s="66">
        <v>13975368.361400662</v>
      </c>
      <c r="CYZ41" s="66">
        <v>3649726.3157894728</v>
      </c>
      <c r="CZA41" s="66">
        <v>3696301.1348194117</v>
      </c>
      <c r="CZB41" s="66">
        <v>3743470.3035566928</v>
      </c>
      <c r="CZC41" s="66">
        <v>3791241.4066056586</v>
      </c>
      <c r="CZD41" s="66">
        <v>3839622.1253591618</v>
      </c>
      <c r="CZE41" s="66">
        <v>3888620.2392336996</v>
      </c>
      <c r="CZF41" s="66">
        <v>3938243.6269203154</v>
      </c>
      <c r="CZG41" s="66">
        <v>3988500.2676514559</v>
      </c>
      <c r="CZH41" s="66">
        <v>4039398.2424840005</v>
      </c>
      <c r="CZI41" s="66">
        <v>4090945.7355986587</v>
      </c>
      <c r="CZJ41" s="66">
        <v>4143151.0356159536</v>
      </c>
      <c r="CZK41" s="66">
        <v>4196022.5369289974</v>
      </c>
      <c r="CZL41" s="66">
        <v>4249568.7410532758</v>
      </c>
      <c r="CZM41" s="66">
        <v>4303798.2579936516</v>
      </c>
      <c r="CZN41" s="66">
        <v>4358719.8076288216</v>
      </c>
      <c r="CZO41" s="66">
        <v>4414342.2211134359</v>
      </c>
      <c r="CZP41" s="66">
        <v>4470674.4422981087</v>
      </c>
      <c r="CZQ41" s="66">
        <v>4527725.5291675534</v>
      </c>
      <c r="CZR41" s="66">
        <v>4585504.6552970689</v>
      </c>
      <c r="CZS41" s="66">
        <v>4644021.111327609</v>
      </c>
      <c r="CZT41" s="66">
        <v>4703284.3064596839</v>
      </c>
      <c r="CZU41" s="66">
        <v>4763303.7699663118</v>
      </c>
      <c r="CZV41" s="66">
        <v>4824089.152725297</v>
      </c>
      <c r="CZW41" s="66">
        <v>4885650.2287710411</v>
      </c>
      <c r="CZX41" s="66">
        <v>4947996.8968661707</v>
      </c>
      <c r="CZY41" s="66">
        <v>5011139.182093218</v>
      </c>
      <c r="CZZ41" s="66">
        <v>8935536.842105262</v>
      </c>
      <c r="DAA41" s="66">
        <v>9096835.7726108786</v>
      </c>
      <c r="DAB41" s="66">
        <v>9261046.3742832076</v>
      </c>
      <c r="DAC41" s="66">
        <v>9428221.2068568785</v>
      </c>
      <c r="DAD41" s="66">
        <v>8227211.8104370246</v>
      </c>
      <c r="DAE41" s="66">
        <v>6979770.4033263531</v>
      </c>
      <c r="DAF41" s="66">
        <v>5684612.012601166</v>
      </c>
      <c r="DAG41" s="66">
        <v>4340420.4042311506</v>
      </c>
      <c r="DAH41" s="66">
        <v>2945847.3731782651</v>
      </c>
      <c r="DAI41" s="66">
        <v>1499512.0180527451</v>
      </c>
      <c r="DAJ41" s="66">
        <v>0</v>
      </c>
      <c r="DAK41" s="66">
        <v>0</v>
      </c>
      <c r="DAL41" s="66">
        <v>0</v>
      </c>
      <c r="DAM41" s="66">
        <v>0</v>
      </c>
      <c r="DAN41" s="66">
        <v>0</v>
      </c>
      <c r="DAO41" s="66">
        <v>0</v>
      </c>
      <c r="DAP41" s="66">
        <v>0</v>
      </c>
      <c r="DAQ41" s="66">
        <v>0</v>
      </c>
      <c r="DAR41" s="66">
        <v>0</v>
      </c>
      <c r="DAS41" s="66">
        <v>0</v>
      </c>
      <c r="DAT41" s="66">
        <v>0</v>
      </c>
      <c r="DAU41" s="66">
        <v>0</v>
      </c>
      <c r="DAV41" s="66">
        <v>0</v>
      </c>
      <c r="DAW41" s="66">
        <v>0</v>
      </c>
      <c r="DAX41" s="66">
        <v>0</v>
      </c>
      <c r="DAY41" s="66">
        <v>0</v>
      </c>
      <c r="DAZ41" s="66">
        <v>3649726.3157894728</v>
      </c>
      <c r="DBA41" s="66">
        <v>3696301.1348194117</v>
      </c>
      <c r="DBB41" s="66">
        <v>3743470.3035566928</v>
      </c>
      <c r="DBC41" s="66">
        <v>3791241.4066056586</v>
      </c>
      <c r="DBD41" s="66">
        <v>3291104.678879281</v>
      </c>
      <c r="DBE41" s="66">
        <v>2777585.8851669282</v>
      </c>
      <c r="DBF41" s="66">
        <v>2250424.9296687515</v>
      </c>
      <c r="DBG41" s="66">
        <v>1709357.2575649098</v>
      </c>
      <c r="DBH41" s="66">
        <v>1154113.7835668572</v>
      </c>
      <c r="DBI41" s="66">
        <v>584420.81937123695</v>
      </c>
      <c r="DBJ41" s="66">
        <v>0</v>
      </c>
      <c r="DBK41" s="66">
        <v>0</v>
      </c>
      <c r="DBL41" s="66">
        <v>0</v>
      </c>
      <c r="DBM41" s="66">
        <v>0</v>
      </c>
      <c r="DBN41" s="66">
        <v>0</v>
      </c>
      <c r="DBO41" s="66">
        <v>0</v>
      </c>
      <c r="DBP41" s="66">
        <v>0</v>
      </c>
      <c r="DBQ41" s="66">
        <v>0</v>
      </c>
      <c r="DBR41" s="66">
        <v>0</v>
      </c>
      <c r="DBS41" s="66">
        <v>0</v>
      </c>
      <c r="DBT41" s="66">
        <v>0</v>
      </c>
      <c r="DBU41" s="66">
        <v>0</v>
      </c>
      <c r="DBV41" s="66">
        <v>0</v>
      </c>
      <c r="DBW41" s="66">
        <v>0</v>
      </c>
      <c r="DBX41" s="66">
        <v>0</v>
      </c>
      <c r="DBY41" s="66">
        <v>0</v>
      </c>
      <c r="DBZ41" s="66">
        <v>8935536.842105262</v>
      </c>
      <c r="DCA41" s="66">
        <v>9096835.7726108786</v>
      </c>
      <c r="DCB41" s="66">
        <v>9261046.3742832076</v>
      </c>
      <c r="DCC41" s="66">
        <v>9428221.2068568785</v>
      </c>
      <c r="DCD41" s="66">
        <v>2710140.3610851374</v>
      </c>
      <c r="DCE41" s="66">
        <v>2759062.1829619464</v>
      </c>
      <c r="DCF41" s="66">
        <v>2808867.1121088117</v>
      </c>
      <c r="DCG41" s="66">
        <v>2859571.0898464047</v>
      </c>
      <c r="DCH41" s="66">
        <v>2911190.3452585209</v>
      </c>
      <c r="DCI41" s="66">
        <v>2963741.4003866026</v>
      </c>
      <c r="DCJ41" s="66">
        <v>3017241.0755180349</v>
      </c>
      <c r="DCK41" s="66">
        <v>3071706.4945699037</v>
      </c>
      <c r="DCL41" s="66">
        <v>3127155.0905699343</v>
      </c>
      <c r="DCM41" s="66">
        <v>3183604.6112363706</v>
      </c>
      <c r="DCN41" s="66">
        <v>3241073.1246585804</v>
      </c>
      <c r="DCO41" s="66">
        <v>3299579.0250802003</v>
      </c>
      <c r="DCP41" s="66">
        <v>3359141.0387866767</v>
      </c>
      <c r="DCQ41" s="66">
        <v>3419778.2300990857</v>
      </c>
      <c r="DCR41" s="66">
        <v>3481510.0074761473</v>
      </c>
      <c r="DCS41" s="66">
        <v>3544356.1297263908</v>
      </c>
      <c r="DCT41" s="66">
        <v>3608336.7123324606</v>
      </c>
      <c r="DCU41" s="66">
        <v>3673472.2338895798</v>
      </c>
      <c r="DCV41" s="66">
        <v>3739783.5426602415</v>
      </c>
      <c r="DCW41" s="66">
        <v>3807291.8632472204</v>
      </c>
      <c r="DCX41" s="66">
        <v>3876018.8033870393</v>
      </c>
      <c r="DCY41" s="66">
        <v>3945986.3608660693</v>
      </c>
      <c r="DCZ41" s="66">
        <v>3649726.3157894728</v>
      </c>
      <c r="DDA41" s="66">
        <v>3696301.1348194117</v>
      </c>
      <c r="DDB41" s="66">
        <v>3743470.3035566928</v>
      </c>
      <c r="DDC41" s="66">
        <v>3791241.4066056586</v>
      </c>
      <c r="DDD41" s="66">
        <v>1084128.6001014102</v>
      </c>
      <c r="DDE41" s="66">
        <v>1097963.3616659858</v>
      </c>
      <c r="DDF41" s="66">
        <v>1111974.6711304418</v>
      </c>
      <c r="DDG41" s="66">
        <v>1126164.7814545289</v>
      </c>
      <c r="DDH41" s="66">
        <v>1140535.9743484238</v>
      </c>
      <c r="DDI41" s="66">
        <v>1155090.5606396212</v>
      </c>
      <c r="DDJ41" s="66">
        <v>1169830.8806445044</v>
      </c>
      <c r="DDK41" s="66">
        <v>1184759.3045446582</v>
      </c>
      <c r="DDL41" s="66">
        <v>1199878.2327679836</v>
      </c>
      <c r="DDM41" s="66">
        <v>1215190.096374678</v>
      </c>
      <c r="DDN41" s="66">
        <v>1230697.3574481378</v>
      </c>
      <c r="DDO41" s="66">
        <v>1246402.5094908522</v>
      </c>
      <c r="DDP41" s="66">
        <v>1262308.0778253481</v>
      </c>
      <c r="DDQ41" s="66">
        <v>1278416.6200002504</v>
      </c>
      <c r="DDR41" s="66">
        <v>1294730.7262015252</v>
      </c>
      <c r="DDS41" s="66">
        <v>1311253.0196689719</v>
      </c>
      <c r="DDT41" s="66">
        <v>1327986.1571180283</v>
      </c>
      <c r="DDU41" s="66">
        <v>1344932.8291669588</v>
      </c>
      <c r="DDV41" s="66">
        <v>1362095.7607694955</v>
      </c>
      <c r="DDW41" s="66">
        <v>1379477.711653</v>
      </c>
      <c r="DDX41" s="66">
        <v>1397081.4767622128</v>
      </c>
      <c r="DDY41" s="66">
        <v>1414909.8867086733</v>
      </c>
      <c r="DDZ41" s="66">
        <v>8935536.842105262</v>
      </c>
      <c r="DEA41" s="66">
        <v>9096835.7726108786</v>
      </c>
      <c r="DEB41" s="66">
        <v>9261046.3742832076</v>
      </c>
      <c r="DEC41" s="66">
        <v>9428221.2068568785</v>
      </c>
      <c r="DED41" s="66">
        <v>2322977.4523586892</v>
      </c>
      <c r="DEE41" s="66">
        <v>1970758.7021156761</v>
      </c>
      <c r="DEF41" s="66">
        <v>1605066.9212050349</v>
      </c>
      <c r="DEG41" s="66">
        <v>1225530.4670770306</v>
      </c>
      <c r="DEH41" s="66">
        <v>831768.67007386312</v>
      </c>
      <c r="DEI41" s="66">
        <v>423391.62862665748</v>
      </c>
      <c r="DEJ41" s="66">
        <v>0</v>
      </c>
      <c r="DEK41" s="66">
        <v>0</v>
      </c>
      <c r="DEL41" s="66">
        <v>0</v>
      </c>
      <c r="DEM41" s="66">
        <v>0</v>
      </c>
      <c r="DEN41" s="66">
        <v>0</v>
      </c>
      <c r="DEO41" s="66">
        <v>0</v>
      </c>
      <c r="DEP41" s="66">
        <v>0</v>
      </c>
      <c r="DEQ41" s="66">
        <v>0</v>
      </c>
      <c r="DER41" s="66">
        <v>0</v>
      </c>
      <c r="DES41" s="66">
        <v>0</v>
      </c>
      <c r="DET41" s="66">
        <v>0</v>
      </c>
      <c r="DEU41" s="66">
        <v>0</v>
      </c>
      <c r="DEV41" s="66">
        <v>0</v>
      </c>
      <c r="DEW41" s="66">
        <v>0</v>
      </c>
      <c r="DEX41" s="66">
        <v>0</v>
      </c>
      <c r="DEY41" s="66">
        <v>0</v>
      </c>
      <c r="DEZ41" s="66">
        <v>3649726.3157894728</v>
      </c>
      <c r="DFA41" s="66">
        <v>3696301.1348194117</v>
      </c>
      <c r="DFB41" s="66">
        <v>3743470.3035566928</v>
      </c>
      <c r="DFC41" s="66">
        <v>3791241.4066056586</v>
      </c>
      <c r="DFD41" s="66">
        <v>929253.08580120874</v>
      </c>
      <c r="DFE41" s="66">
        <v>784259.54404713272</v>
      </c>
      <c r="DFF41" s="66">
        <v>635414.097788824</v>
      </c>
      <c r="DFG41" s="66">
        <v>482642.04919479805</v>
      </c>
      <c r="DFH41" s="66">
        <v>325867.42124240677</v>
      </c>
      <c r="DFI41" s="66">
        <v>165012.93723423159</v>
      </c>
      <c r="DFJ41" s="66">
        <v>0</v>
      </c>
      <c r="DFK41" s="66">
        <v>0</v>
      </c>
      <c r="DFL41" s="66">
        <v>0</v>
      </c>
      <c r="DFM41" s="66">
        <v>0</v>
      </c>
      <c r="DFN41" s="66">
        <v>0</v>
      </c>
      <c r="DFO41" s="66">
        <v>0</v>
      </c>
      <c r="DFP41" s="66">
        <v>0</v>
      </c>
      <c r="DFQ41" s="66">
        <v>0</v>
      </c>
      <c r="DFR41" s="66">
        <v>0</v>
      </c>
      <c r="DFS41" s="66">
        <v>0</v>
      </c>
      <c r="DFT41" s="66">
        <v>0</v>
      </c>
      <c r="DFU41" s="66">
        <v>0</v>
      </c>
      <c r="DFV41" s="66">
        <v>0</v>
      </c>
      <c r="DFW41" s="66">
        <v>0</v>
      </c>
      <c r="DFX41" s="66">
        <v>0</v>
      </c>
      <c r="DFY41" s="66">
        <v>0</v>
      </c>
      <c r="DFZ41" s="66">
        <v>8935536.842105262</v>
      </c>
      <c r="DGA41" s="66">
        <v>9096835.7726108786</v>
      </c>
      <c r="DGB41" s="66">
        <v>9261046.3742832076</v>
      </c>
      <c r="DGC41" s="66">
        <v>9428221.2068568785</v>
      </c>
      <c r="DGD41" s="66">
        <v>2322977.4523586892</v>
      </c>
      <c r="DGE41" s="66">
        <v>1478069.026586757</v>
      </c>
      <c r="DGF41" s="66">
        <v>1203800.1909037761</v>
      </c>
      <c r="DGG41" s="66">
        <v>919147.85030777298</v>
      </c>
      <c r="DGH41" s="66">
        <v>623826.50255539722</v>
      </c>
      <c r="DGI41" s="66">
        <v>317543.72146999312</v>
      </c>
      <c r="DGJ41" s="66">
        <v>0</v>
      </c>
      <c r="DGK41" s="66">
        <v>0</v>
      </c>
      <c r="DGL41" s="66">
        <v>0</v>
      </c>
      <c r="DGM41" s="66">
        <v>0</v>
      </c>
      <c r="DGN41" s="66">
        <v>0</v>
      </c>
      <c r="DGO41" s="66">
        <v>0</v>
      </c>
      <c r="DGP41" s="66">
        <v>0</v>
      </c>
      <c r="DGQ41" s="66">
        <v>0</v>
      </c>
      <c r="DGR41" s="66">
        <v>0</v>
      </c>
      <c r="DGS41" s="66">
        <v>0</v>
      </c>
      <c r="DGT41" s="66">
        <v>0</v>
      </c>
      <c r="DGU41" s="66">
        <v>0</v>
      </c>
      <c r="DGV41" s="66">
        <v>0</v>
      </c>
      <c r="DGW41" s="66">
        <v>0</v>
      </c>
      <c r="DGX41" s="66">
        <v>0</v>
      </c>
      <c r="DGY41" s="66">
        <v>0</v>
      </c>
      <c r="DGZ41" s="66">
        <v>3649726.3157894728</v>
      </c>
      <c r="DHA41" s="66">
        <v>3696301.1348194117</v>
      </c>
      <c r="DHB41" s="66">
        <v>3743470.3035566928</v>
      </c>
      <c r="DHC41" s="66">
        <v>3791241.4066056586</v>
      </c>
      <c r="DHD41" s="66">
        <v>929253.08580120874</v>
      </c>
      <c r="DHE41" s="66">
        <v>588194.65803534957</v>
      </c>
      <c r="DHF41" s="66">
        <v>476560.57334161794</v>
      </c>
      <c r="DHG41" s="66">
        <v>361981.53689609852</v>
      </c>
      <c r="DHH41" s="66">
        <v>244400.56593180509</v>
      </c>
      <c r="DHI41" s="66">
        <v>123759.70292567369</v>
      </c>
      <c r="DHJ41" s="66">
        <v>0</v>
      </c>
      <c r="DHK41" s="66">
        <v>0</v>
      </c>
      <c r="DHL41" s="66">
        <v>0</v>
      </c>
      <c r="DHM41" s="66">
        <v>0</v>
      </c>
      <c r="DHN41" s="66">
        <v>0</v>
      </c>
      <c r="DHO41" s="66">
        <v>0</v>
      </c>
      <c r="DHP41" s="66">
        <v>0</v>
      </c>
      <c r="DHQ41" s="66">
        <v>0</v>
      </c>
      <c r="DHR41" s="66">
        <v>0</v>
      </c>
      <c r="DHS41" s="66">
        <v>0</v>
      </c>
      <c r="DHT41" s="66">
        <v>0</v>
      </c>
      <c r="DHU41" s="66">
        <v>0</v>
      </c>
      <c r="DHV41" s="66">
        <v>0</v>
      </c>
      <c r="DHW41" s="66">
        <v>0</v>
      </c>
      <c r="DHX41" s="66">
        <v>0</v>
      </c>
      <c r="DHY41" s="66">
        <v>0</v>
      </c>
      <c r="DHZ41" s="25">
        <v>0.56000000000000005</v>
      </c>
      <c r="DIA41" s="25">
        <v>0.5</v>
      </c>
      <c r="DIB41" s="25">
        <v>0.09</v>
      </c>
      <c r="DIC41" s="25">
        <v>4.4999999999999998E-2</v>
      </c>
      <c r="DID41" s="25">
        <v>2.2499999999999999E-2</v>
      </c>
      <c r="DIE41" s="25">
        <v>0.09</v>
      </c>
      <c r="DIF41" s="25">
        <v>4.4999999999999998E-2</v>
      </c>
      <c r="DIG41" s="25">
        <v>2.2499999999999999E-2</v>
      </c>
      <c r="DIH41" s="25">
        <v>0.436</v>
      </c>
      <c r="DII41" s="25">
        <v>0.40899999999999997</v>
      </c>
      <c r="DIJ41" s="25">
        <v>16.186230082826448</v>
      </c>
      <c r="DIK41" s="25">
        <v>16.186230082826448</v>
      </c>
      <c r="DIL41" s="46">
        <v>0.8</v>
      </c>
      <c r="DIM41" s="46">
        <v>0.8</v>
      </c>
      <c r="DIN41" s="25">
        <v>2</v>
      </c>
      <c r="DIO41" s="25">
        <v>2</v>
      </c>
      <c r="DIP41" s="25">
        <v>2085.7882409883946</v>
      </c>
      <c r="DIQ41" s="25">
        <v>2637.2117590116054</v>
      </c>
      <c r="DIR41" s="25">
        <f t="shared" si="19"/>
        <v>963.56257638256398</v>
      </c>
      <c r="DIS41" s="25">
        <f t="shared" si="20"/>
        <v>491.79360390351917</v>
      </c>
      <c r="DIT41" s="66">
        <v>97800168.577291697</v>
      </c>
      <c r="DIU41" s="66">
        <v>99565598.329699203</v>
      </c>
      <c r="DIV41" s="66">
        <v>101362896.55693685</v>
      </c>
      <c r="DIW41" s="66">
        <v>103192638.52952248</v>
      </c>
      <c r="DIX41" s="66">
        <v>105055409.90241104</v>
      </c>
      <c r="DIY41" s="66">
        <v>106951806.90244798</v>
      </c>
      <c r="DIZ41" s="66">
        <v>108882436.51920684</v>
      </c>
      <c r="DJA41" s="66">
        <v>110847916.69927129</v>
      </c>
      <c r="DJB41" s="66">
        <v>112848876.5440248</v>
      </c>
      <c r="DJC41" s="66">
        <v>114885956.51101008</v>
      </c>
      <c r="DJD41" s="66">
        <v>116959808.6189238</v>
      </c>
      <c r="DJE41" s="66">
        <v>119071096.65631151</v>
      </c>
      <c r="DJF41" s="66">
        <v>121220496.39402989</v>
      </c>
      <c r="DJG41" s="66">
        <v>123408695.80154419</v>
      </c>
      <c r="DJH41" s="66">
        <v>125636395.26713021</v>
      </c>
      <c r="DJI41" s="66">
        <v>127904307.82205115</v>
      </c>
      <c r="DJJ41" s="66">
        <v>130213159.36878119</v>
      </c>
      <c r="DJK41" s="66">
        <v>132563688.91334894</v>
      </c>
      <c r="DJL41" s="66">
        <v>134956648.80187473</v>
      </c>
      <c r="DJM41" s="66">
        <v>137392804.96137816</v>
      </c>
      <c r="DJN41" s="66">
        <v>139872937.14493209</v>
      </c>
      <c r="DJO41" s="66">
        <v>142397839.18124235</v>
      </c>
      <c r="DJP41" s="66">
        <v>144968319.22873256</v>
      </c>
      <c r="DJQ41" s="66">
        <v>147585200.03421554</v>
      </c>
      <c r="DJR41" s="66">
        <v>150249319.19623423</v>
      </c>
      <c r="DJS41" s="66">
        <v>152961529.43315601</v>
      </c>
      <c r="DJT41" s="66">
        <v>461153613.3669492</v>
      </c>
      <c r="DJU41" s="66">
        <v>467038478.21137565</v>
      </c>
      <c r="DJV41" s="66">
        <v>472998440.8827157</v>
      </c>
      <c r="DJW41" s="66">
        <v>479034459.71794999</v>
      </c>
      <c r="DJX41" s="66">
        <v>485147505.28357118</v>
      </c>
      <c r="DJY41" s="66">
        <v>491338560.53164691</v>
      </c>
      <c r="DJZ41" s="66">
        <v>497608620.95787424</v>
      </c>
      <c r="DKA41" s="66">
        <v>503958694.76165122</v>
      </c>
      <c r="DKB41" s="66">
        <v>510389803.00819123</v>
      </c>
      <c r="DKC41" s="66">
        <v>516902979.79270589</v>
      </c>
      <c r="DKD41" s="66">
        <v>523499272.40668339</v>
      </c>
      <c r="DKE41" s="66">
        <v>530179741.50628805</v>
      </c>
      <c r="DKF41" s="66">
        <v>536945461.28291011</v>
      </c>
      <c r="DKG41" s="66">
        <v>543797519.63589072</v>
      </c>
      <c r="DKH41" s="66">
        <v>550737018.34745169</v>
      </c>
      <c r="DKI41" s="66">
        <v>557765073.25985718</v>
      </c>
      <c r="DKJ41" s="66">
        <v>564882814.45483744</v>
      </c>
      <c r="DKK41" s="66">
        <v>572091386.43529987</v>
      </c>
      <c r="DKL41" s="66">
        <v>579391948.3093611</v>
      </c>
      <c r="DKM41" s="66">
        <v>586785673.97672653</v>
      </c>
      <c r="DKN41" s="66">
        <v>594273752.31744862</v>
      </c>
      <c r="DKO41" s="66">
        <v>601857387.38309336</v>
      </c>
      <c r="DKP41" s="66">
        <v>609537798.59034729</v>
      </c>
      <c r="DKQ41" s="66">
        <v>617316220.91709423</v>
      </c>
      <c r="DKR41" s="66">
        <v>625193905.10099447</v>
      </c>
      <c r="DKS41" s="66">
        <v>633172117.84059846</v>
      </c>
      <c r="DKT41" s="65">
        <v>97800168.577291697</v>
      </c>
      <c r="DKU41" s="65">
        <v>99565598.329699203</v>
      </c>
      <c r="DKV41" s="65">
        <v>101362896.55693685</v>
      </c>
      <c r="DKW41" s="65">
        <v>103192638.52952248</v>
      </c>
      <c r="DKX41" s="78">
        <v>97551452.052238822</v>
      </c>
      <c r="DKY41" s="78">
        <v>91672977.344955415</v>
      </c>
      <c r="DKZ41" s="78">
        <v>85550485.836519644</v>
      </c>
      <c r="DLA41" s="78">
        <v>79177083.356622353</v>
      </c>
      <c r="DLB41" s="78">
        <v>72545706.349730223</v>
      </c>
      <c r="DLC41" s="78">
        <v>65649118.006291471</v>
      </c>
      <c r="DLD41" s="78">
        <v>58479904.309461899</v>
      </c>
      <c r="DLE41" s="65">
        <v>60097080.509427428</v>
      </c>
      <c r="DLF41" s="65">
        <v>61758977.351340249</v>
      </c>
      <c r="DLG41" s="65">
        <v>63466831.519128934</v>
      </c>
      <c r="DLH41" s="65">
        <v>65221913.895406887</v>
      </c>
      <c r="DLI41" s="65">
        <v>67025530.507186934</v>
      </c>
      <c r="DLJ41" s="65">
        <v>68879023.497748286</v>
      </c>
      <c r="DLK41" s="65">
        <v>70783772.125379041</v>
      </c>
      <c r="DLL41" s="65">
        <v>72741193.789737433</v>
      </c>
      <c r="DLM41" s="65">
        <v>74752745.086595669</v>
      </c>
      <c r="DLN41" s="65">
        <v>76819922.891751096</v>
      </c>
      <c r="DLO41" s="65">
        <v>78944265.474911362</v>
      </c>
      <c r="DLP41" s="65">
        <v>81127353.644382447</v>
      </c>
      <c r="DLQ41" s="65">
        <v>83370811.923411384</v>
      </c>
      <c r="DLR41" s="65">
        <v>85676309.759058997</v>
      </c>
      <c r="DLS41" s="65">
        <v>88045562.764502227</v>
      </c>
      <c r="DLT41" s="65">
        <v>461153613.3669492</v>
      </c>
      <c r="DLU41" s="65">
        <v>467038478.21137565</v>
      </c>
      <c r="DLV41" s="65">
        <v>472998440.8827157</v>
      </c>
      <c r="DLW41" s="65">
        <v>479034459.71794999</v>
      </c>
      <c r="DLX41" s="78">
        <v>450494112.04903036</v>
      </c>
      <c r="DLY41" s="78">
        <v>421147337.59855449</v>
      </c>
      <c r="DLZ41" s="78">
        <v>390978202.18118685</v>
      </c>
      <c r="DMA41" s="78">
        <v>359970496.2583223</v>
      </c>
      <c r="DMB41" s="78">
        <v>328107730.50526577</v>
      </c>
      <c r="DMC41" s="78">
        <v>295373131.31011766</v>
      </c>
      <c r="DMD41" s="78">
        <v>261749636.20334169</v>
      </c>
      <c r="DME41" s="65">
        <v>268987939.46351296</v>
      </c>
      <c r="DMF41" s="65">
        <v>276426407.41100204</v>
      </c>
      <c r="DMG41" s="65">
        <v>284070575.30740404</v>
      </c>
      <c r="DMH41" s="65">
        <v>291926131.48387545</v>
      </c>
      <c r="DMI41" s="65">
        <v>299998921.57404917</v>
      </c>
      <c r="DMJ41" s="65">
        <v>308294952.86400431</v>
      </c>
      <c r="DMK41" s="65">
        <v>316820398.76252806</v>
      </c>
      <c r="DML41" s="65">
        <v>325581603.39499617</v>
      </c>
      <c r="DMM41" s="65">
        <v>334585086.32429045</v>
      </c>
      <c r="DMN41" s="65">
        <v>343837547.40226644</v>
      </c>
      <c r="DMO41" s="65">
        <v>353345871.75538099</v>
      </c>
      <c r="DMP41" s="65">
        <v>363117134.90819055</v>
      </c>
      <c r="DMQ41" s="65">
        <v>373158608.04853201</v>
      </c>
      <c r="DMR41" s="65">
        <v>383477763.43830431</v>
      </c>
      <c r="DMS41" s="65">
        <v>394082279.97387767</v>
      </c>
      <c r="DMT41" s="65">
        <v>137539124.52891693</v>
      </c>
      <c r="DMU41" s="65">
        <v>147163014.78244224</v>
      </c>
      <c r="DMV41" s="65">
        <v>157460308.06895274</v>
      </c>
      <c r="DMW41" s="65">
        <v>168478123.75835887</v>
      </c>
      <c r="DMX41" s="65">
        <v>180266878.25802422</v>
      </c>
      <c r="DMY41" s="65">
        <v>192880515.71313304</v>
      </c>
      <c r="DMZ41" s="65">
        <v>206376754.84962898</v>
      </c>
      <c r="DNA41" s="65">
        <v>220817353.0892517</v>
      </c>
      <c r="DNB41" s="65">
        <v>236268389.14523664</v>
      </c>
      <c r="DNC41" s="65">
        <v>252800565.39180642</v>
      </c>
      <c r="DND41" s="65">
        <v>270489531.39106566</v>
      </c>
      <c r="DNE41" s="65">
        <v>289416230.05772614</v>
      </c>
      <c r="DNF41" s="65">
        <v>309667268.04567683</v>
      </c>
      <c r="DNG41" s="65">
        <v>331335312.0512501</v>
      </c>
      <c r="DNH41" s="65">
        <v>354519512.84662724</v>
      </c>
      <c r="DNI41" s="65">
        <v>379325958.9837181</v>
      </c>
      <c r="DNJ41" s="65">
        <v>405868162.24461657</v>
      </c>
      <c r="DNK41" s="65">
        <v>434267577.06000578</v>
      </c>
      <c r="DNL41" s="65">
        <v>464654156.27231681</v>
      </c>
      <c r="DNM41" s="65">
        <v>497166945.78675777</v>
      </c>
      <c r="DNN41" s="65">
        <v>531954720.83127737</v>
      </c>
      <c r="DNO41" s="65">
        <v>569176666.73692071</v>
      </c>
      <c r="DNP41" s="65">
        <v>609003107.35376358</v>
      </c>
      <c r="DNQ41" s="65">
        <v>651616284.43557835</v>
      </c>
      <c r="DNR41" s="65">
        <v>697211191.55961967</v>
      </c>
      <c r="DNS41" s="65">
        <v>745996466.39746177</v>
      </c>
      <c r="DNT41" s="65">
        <v>45647577.933212914</v>
      </c>
      <c r="DNU41" s="65">
        <v>48587829.791249573</v>
      </c>
      <c r="DNV41" s="65">
        <v>51717469.156359166</v>
      </c>
      <c r="DNW41" s="65">
        <v>55048694.856930219</v>
      </c>
      <c r="DNX41" s="65">
        <v>58594491.472303681</v>
      </c>
      <c r="DNY41" s="65">
        <v>62368679.944564387</v>
      </c>
      <c r="DNZ41" s="65">
        <v>66385971.450339407</v>
      </c>
      <c r="DOA41" s="65">
        <v>70662024.742586702</v>
      </c>
      <c r="DOB41" s="65">
        <v>75213507.185883105</v>
      </c>
      <c r="DOC41" s="65">
        <v>80058159.72311756</v>
      </c>
      <c r="DOD41" s="65">
        <v>85214866.026818782</v>
      </c>
      <c r="DOE41" s="65">
        <v>90703726.104658723</v>
      </c>
      <c r="DOF41" s="65">
        <v>96546134.646033436</v>
      </c>
      <c r="DOG41" s="65">
        <v>102764864.4151044</v>
      </c>
      <c r="DOH41" s="65">
        <v>109384155.01535223</v>
      </c>
      <c r="DOI41" s="65">
        <v>116429807.37163319</v>
      </c>
      <c r="DOJ41" s="65">
        <v>123929284.2980139</v>
      </c>
      <c r="DOK41" s="65">
        <v>131911817.54338168</v>
      </c>
      <c r="DOL41" s="65">
        <v>140408521.73207691</v>
      </c>
      <c r="DOM41" s="65">
        <v>149452515.64366937</v>
      </c>
      <c r="DON41" s="65">
        <v>159079051.30460811</v>
      </c>
      <c r="DOO41" s="65">
        <v>169325651.39492226</v>
      </c>
      <c r="DOP41" s="65">
        <v>180232255.50556335</v>
      </c>
      <c r="DOQ41" s="65">
        <v>191841375.81647471</v>
      </c>
      <c r="DOR41" s="65">
        <v>204198262.80219781</v>
      </c>
      <c r="DOS41" s="65">
        <v>217351081.61090797</v>
      </c>
      <c r="DOT41" s="65">
        <v>137539124.52891693</v>
      </c>
      <c r="DOU41" s="65">
        <v>147163014.78244224</v>
      </c>
      <c r="DOV41" s="65">
        <v>157460308.06895274</v>
      </c>
      <c r="DOW41" s="65">
        <v>168478123.75835887</v>
      </c>
      <c r="DOX41" s="78">
        <v>167390672.66816536</v>
      </c>
      <c r="DOY41" s="78">
        <v>165326156.3255426</v>
      </c>
      <c r="DOZ41" s="78">
        <v>162153164.52470848</v>
      </c>
      <c r="DPA41" s="78">
        <v>157726680.77803692</v>
      </c>
      <c r="DPB41" s="78">
        <v>151886821.59336641</v>
      </c>
      <c r="DPC41" s="78">
        <v>144457465.93817511</v>
      </c>
      <c r="DPD41" s="78">
        <v>135244765.69553283</v>
      </c>
      <c r="DPE41" s="65">
        <v>138984761.83327177</v>
      </c>
      <c r="DPF41" s="65">
        <v>142828182.09273821</v>
      </c>
      <c r="DPG41" s="65">
        <v>146777886.51671326</v>
      </c>
      <c r="DPH41" s="65">
        <v>150836814.23827702</v>
      </c>
      <c r="DPI41" s="65">
        <v>155007985.66793507</v>
      </c>
      <c r="DPJ41" s="65">
        <v>159294504.74122679</v>
      </c>
      <c r="DPK41" s="65">
        <v>163699561.22848797</v>
      </c>
      <c r="DPL41" s="65">
        <v>168226433.10848656</v>
      </c>
      <c r="DPM41" s="65">
        <v>172878489.00769776</v>
      </c>
      <c r="DPN41" s="65">
        <v>177659190.70703378</v>
      </c>
      <c r="DPO41" s="65">
        <v>182572095.71789351</v>
      </c>
      <c r="DPP41" s="65">
        <v>187620859.92944911</v>
      </c>
      <c r="DPQ41" s="65">
        <v>192809240.32913932</v>
      </c>
      <c r="DPR41" s="65">
        <v>198141097.79839426</v>
      </c>
      <c r="DPS41" s="65">
        <v>203620399.98567164</v>
      </c>
      <c r="DPT41" s="65">
        <v>45647577.933212914</v>
      </c>
      <c r="DPU41" s="65">
        <v>48587829.791249573</v>
      </c>
      <c r="DPV41" s="65">
        <v>51717469.156359166</v>
      </c>
      <c r="DPW41" s="65">
        <v>55048694.856930219</v>
      </c>
      <c r="DPX41" s="78">
        <v>54409170.652853422</v>
      </c>
      <c r="DPY41" s="78">
        <v>53458868.523912326</v>
      </c>
      <c r="DPZ41" s="78">
        <v>52160406.139552392</v>
      </c>
      <c r="DQA41" s="78">
        <v>50472874.816133365</v>
      </c>
      <c r="DQB41" s="78">
        <v>48351540.333781995</v>
      </c>
      <c r="DQC41" s="78">
        <v>45747519.84178146</v>
      </c>
      <c r="DQD41" s="78">
        <v>42607433.013409391</v>
      </c>
      <c r="DQE41" s="65">
        <v>43785679.24046012</v>
      </c>
      <c r="DQF41" s="65">
        <v>44996508.143193811</v>
      </c>
      <c r="DQG41" s="65">
        <v>46240820.747839347</v>
      </c>
      <c r="DQH41" s="65">
        <v>47519542.997187816</v>
      </c>
      <c r="DQI41" s="65">
        <v>48833626.439623564</v>
      </c>
      <c r="DQJ41" s="65">
        <v>50184048.937209442</v>
      </c>
      <c r="DQK41" s="65">
        <v>51571815.393353075</v>
      </c>
      <c r="DQL41" s="65">
        <v>52997958.500595689</v>
      </c>
      <c r="DQM41" s="65">
        <v>54463539.509079948</v>
      </c>
      <c r="DQN41" s="65">
        <v>55969649.016268656</v>
      </c>
      <c r="DQO41" s="65">
        <v>57517407.778501943</v>
      </c>
      <c r="DQP41" s="65">
        <v>59107967.54499691</v>
      </c>
      <c r="DQQ41" s="65">
        <v>60742511.914910287</v>
      </c>
      <c r="DQR41" s="65">
        <v>62422257.218101934</v>
      </c>
      <c r="DQS41" s="65">
        <v>64148453.420254543</v>
      </c>
      <c r="DQT41" s="66">
        <v>505278691.36973393</v>
      </c>
      <c r="DQU41" s="66">
        <v>540634061.63141406</v>
      </c>
      <c r="DQV41" s="66">
        <v>578463318.53761518</v>
      </c>
      <c r="DQW41" s="66">
        <v>618939564.93196821</v>
      </c>
      <c r="DQX41" s="66">
        <v>662248016.01359212</v>
      </c>
      <c r="DQY41" s="66">
        <v>708586846.86306202</v>
      </c>
      <c r="DQZ41" s="66">
        <v>758168099.27148414</v>
      </c>
      <c r="DRA41" s="66">
        <v>811218652.02222955</v>
      </c>
      <c r="DRB41" s="66">
        <v>867981259.06524038</v>
      </c>
      <c r="DRC41" s="66">
        <v>928715660.33449042</v>
      </c>
      <c r="DRD41" s="66">
        <v>993699770.29158306</v>
      </c>
      <c r="DRE41" s="66">
        <v>1063230949.6341481</v>
      </c>
      <c r="DRF41" s="66">
        <v>1137627365.9882395</v>
      </c>
      <c r="DRG41" s="66">
        <v>1217229449.8111303</v>
      </c>
      <c r="DRH41" s="66">
        <v>1302401452.1665649</v>
      </c>
      <c r="DRI41" s="66">
        <v>1393533111.5006895</v>
      </c>
      <c r="DRJ41" s="66">
        <v>1491041437.0456629</v>
      </c>
      <c r="DRK41" s="66">
        <v>1595372617.0116165</v>
      </c>
      <c r="DRL41" s="66">
        <v>1707004060.2986588</v>
      </c>
      <c r="DRM41" s="66">
        <v>1826446581.071593</v>
      </c>
      <c r="DRN41" s="66">
        <v>1954246736.1937375</v>
      </c>
      <c r="DRO41" s="66">
        <v>2090989326.2157083</v>
      </c>
      <c r="DRP41" s="66">
        <v>2237300071.3634424</v>
      </c>
      <c r="DRQ41" s="66">
        <v>2393848474.7704978</v>
      </c>
      <c r="DRR41" s="66">
        <v>2561350886.0565062</v>
      </c>
      <c r="DRS41" s="66">
        <v>2740573779.2703938</v>
      </c>
      <c r="DRT41" s="66">
        <v>257889663.52063486</v>
      </c>
      <c r="DRU41" s="66">
        <v>274500852.91264182</v>
      </c>
      <c r="DRV41" s="66">
        <v>292182002.26058567</v>
      </c>
      <c r="DRW41" s="66">
        <v>311002029.82674688</v>
      </c>
      <c r="DRX41" s="66">
        <v>331034293.03661895</v>
      </c>
      <c r="DRY41" s="66">
        <v>352356874.41429567</v>
      </c>
      <c r="DRZ41" s="66">
        <v>375052885.93552965</v>
      </c>
      <c r="DSA41" s="66">
        <v>399210792.98477972</v>
      </c>
      <c r="DSB41" s="66">
        <v>424924759.17898065</v>
      </c>
      <c r="DSC41" s="66">
        <v>452295013.40210187</v>
      </c>
      <c r="DSD41" s="66">
        <v>481428240.4811371</v>
      </c>
      <c r="DSE41" s="66">
        <v>512437997.02631545</v>
      </c>
      <c r="DSF41" s="66">
        <v>545445154.05641377</v>
      </c>
      <c r="DSG41" s="66">
        <v>580578368.13445103</v>
      </c>
      <c r="DSH41" s="66">
        <v>617974582.85017598</v>
      </c>
      <c r="DSI41" s="66">
        <v>657779562.6040442</v>
      </c>
      <c r="DSJ41" s="66">
        <v>700148460.77329159</v>
      </c>
      <c r="DSK41" s="66">
        <v>745246424.47472048</v>
      </c>
      <c r="DSL41" s="66">
        <v>793249238.2814672</v>
      </c>
      <c r="DSM41" s="66">
        <v>844344009.40285563</v>
      </c>
      <c r="DSN41" s="66">
        <v>898729896.99805605</v>
      </c>
      <c r="DSO41" s="66">
        <v>956618888.46629739</v>
      </c>
      <c r="DSP41" s="66">
        <v>1018236625.7394835</v>
      </c>
      <c r="DSQ41" s="66">
        <v>1083823284.7979736</v>
      </c>
      <c r="DSR41" s="66">
        <v>1153634511.8377333</v>
      </c>
      <c r="DSS41" s="66">
        <v>1227942419.7378836</v>
      </c>
      <c r="DST41" s="65">
        <v>505278691.36973393</v>
      </c>
      <c r="DSU41" s="65">
        <v>540634061.63141406</v>
      </c>
      <c r="DSV41" s="65">
        <v>578463318.53761518</v>
      </c>
      <c r="DSW41" s="65">
        <v>618939564.93196821</v>
      </c>
      <c r="DSX41" s="78">
        <v>614944586.29833543</v>
      </c>
      <c r="DSY41" s="78">
        <v>607360154.45405316</v>
      </c>
      <c r="DSZ41" s="78">
        <v>595703506.57045186</v>
      </c>
      <c r="DTA41" s="78">
        <v>579441894.30159259</v>
      </c>
      <c r="DTB41" s="78">
        <v>557987952.25622594</v>
      </c>
      <c r="DTC41" s="78">
        <v>530694663.04828024</v>
      </c>
      <c r="DTD41" s="78">
        <v>496849885.14579153</v>
      </c>
      <c r="DTE41" s="65">
        <v>510589541.8483997</v>
      </c>
      <c r="DTF41" s="65">
        <v>524709148.65656161</v>
      </c>
      <c r="DTG41" s="65">
        <v>539219212.53459489</v>
      </c>
      <c r="DTH41" s="65">
        <v>554130531.00154412</v>
      </c>
      <c r="DTI41" s="65">
        <v>569454200.16604662</v>
      </c>
      <c r="DTJ41" s="65">
        <v>585201622.98339105</v>
      </c>
      <c r="DTK41" s="65">
        <v>601384517.74091244</v>
      </c>
      <c r="DTL41" s="65">
        <v>618014926.77803874</v>
      </c>
      <c r="DTM41" s="65">
        <v>635105225.44747722</v>
      </c>
      <c r="DTN41" s="65">
        <v>652668131.32420969</v>
      </c>
      <c r="DTO41" s="65">
        <v>670716713.66914892</v>
      </c>
      <c r="DTP41" s="65">
        <v>689264403.15449834</v>
      </c>
      <c r="DTQ41" s="65">
        <v>708325001.85805249</v>
      </c>
      <c r="DTR41" s="65">
        <v>727912693.5338757</v>
      </c>
      <c r="DTS41" s="65">
        <v>748042054.16700053</v>
      </c>
      <c r="DTT41" s="65">
        <v>257889663.52063486</v>
      </c>
      <c r="DTU41" s="65">
        <v>274500852.91264182</v>
      </c>
      <c r="DTV41" s="65">
        <v>292182002.26058567</v>
      </c>
      <c r="DTW41" s="65">
        <v>311002029.82674688</v>
      </c>
      <c r="DTX41" s="78">
        <v>307388986.39114618</v>
      </c>
      <c r="DTY41" s="78">
        <v>302020178.06939632</v>
      </c>
      <c r="DTZ41" s="78">
        <v>294684410.37791616</v>
      </c>
      <c r="DUA41" s="78">
        <v>285150566.41769981</v>
      </c>
      <c r="DUB41" s="78">
        <v>273165916.61505902</v>
      </c>
      <c r="DUC41" s="78">
        <v>258454293.37262964</v>
      </c>
      <c r="DUD41" s="78">
        <v>240714120.24056855</v>
      </c>
      <c r="DUE41" s="65">
        <v>247370717.08089042</v>
      </c>
      <c r="DUF41" s="65">
        <v>254211392.36850196</v>
      </c>
      <c r="DUG41" s="65">
        <v>261241236.52356371</v>
      </c>
      <c r="DUH41" s="65">
        <v>268465480.73435867</v>
      </c>
      <c r="DUI41" s="65">
        <v>275889500.85002881</v>
      </c>
      <c r="DUJ41" s="65">
        <v>283518821.38095945</v>
      </c>
      <c r="DUK41" s="65">
        <v>291359119.60978848</v>
      </c>
      <c r="DUL41" s="65">
        <v>299416229.81609958</v>
      </c>
      <c r="DUM41" s="65">
        <v>307696147.61794287</v>
      </c>
      <c r="DUN41" s="65">
        <v>316205034.4334144</v>
      </c>
      <c r="DUO41" s="65">
        <v>324949222.06561375</v>
      </c>
      <c r="DUP41" s="65">
        <v>333935217.41439205</v>
      </c>
      <c r="DUQ41" s="65">
        <v>343169707.31839645</v>
      </c>
      <c r="DUR41" s="65">
        <v>352659563.53101438</v>
      </c>
      <c r="DUS41" s="65">
        <v>362411847.83392</v>
      </c>
      <c r="DUT41" s="65">
        <v>0</v>
      </c>
      <c r="DUU41" s="65">
        <v>0</v>
      </c>
      <c r="DUV41" s="65">
        <v>0</v>
      </c>
      <c r="DUW41" s="65">
        <v>0</v>
      </c>
      <c r="DUX41" s="65">
        <v>0</v>
      </c>
      <c r="DUY41" s="65">
        <v>0</v>
      </c>
      <c r="DUZ41" s="65">
        <v>0</v>
      </c>
      <c r="DVA41" s="65">
        <v>0</v>
      </c>
      <c r="DVB41" s="65">
        <v>0</v>
      </c>
      <c r="DVC41" s="65">
        <v>0</v>
      </c>
      <c r="DVD41" s="65">
        <v>0</v>
      </c>
      <c r="DVE41" s="65">
        <v>0</v>
      </c>
      <c r="DVF41" s="65">
        <v>0</v>
      </c>
      <c r="DVG41" s="65">
        <v>0</v>
      </c>
      <c r="DVH41" s="65">
        <v>0</v>
      </c>
      <c r="DVI41" s="65">
        <v>0</v>
      </c>
      <c r="DVJ41" s="65">
        <v>0</v>
      </c>
      <c r="DVK41" s="65">
        <v>0</v>
      </c>
      <c r="DVL41" s="65">
        <v>0</v>
      </c>
      <c r="DVM41" s="65">
        <v>0</v>
      </c>
      <c r="DVN41" s="65">
        <v>0</v>
      </c>
      <c r="DVO41" s="65">
        <v>0</v>
      </c>
      <c r="DVP41" s="65">
        <v>0</v>
      </c>
      <c r="DVQ41" s="65">
        <v>0</v>
      </c>
      <c r="DVR41" s="65">
        <v>0</v>
      </c>
      <c r="DVS41" s="65">
        <v>0</v>
      </c>
      <c r="DVT41" s="64">
        <v>0</v>
      </c>
      <c r="DVU41" s="64">
        <v>0</v>
      </c>
      <c r="DVV41" s="64">
        <v>0</v>
      </c>
      <c r="DVW41" s="64">
        <v>0</v>
      </c>
      <c r="DVX41" s="64">
        <v>1203716.5263141117</v>
      </c>
      <c r="DVY41" s="64">
        <v>2562500.6340110847</v>
      </c>
      <c r="DVZ41" s="64">
        <v>4091334.6430165018</v>
      </c>
      <c r="DWA41" s="64">
        <v>5806487.594873853</v>
      </c>
      <c r="DWB41" s="64">
        <v>7725618.8531380063</v>
      </c>
      <c r="DWC41" s="64">
        <v>9867889.7114991192</v>
      </c>
      <c r="DWD41" s="64">
        <v>12254083.61139656</v>
      </c>
      <c r="DWE41" s="64">
        <v>13043393.663282799</v>
      </c>
      <c r="DWF41" s="64">
        <v>13883544.75541045</v>
      </c>
      <c r="DWG41" s="64">
        <v>14777811.660939503</v>
      </c>
      <c r="DWH41" s="64">
        <v>15729680.087723635</v>
      </c>
      <c r="DWI41" s="64">
        <v>16742860.265035981</v>
      </c>
      <c r="DWJ41" s="64">
        <v>17821301.405443173</v>
      </c>
      <c r="DWK41" s="64">
        <v>18969207.098197576</v>
      </c>
      <c r="DWL41" s="64">
        <v>20191051.69414879</v>
      </c>
      <c r="DWM41" s="64">
        <v>21491597.746039972</v>
      </c>
      <c r="DWN41" s="64">
        <v>22875914.572168738</v>
      </c>
      <c r="DWO41" s="64">
        <v>24349398.015770428</v>
      </c>
      <c r="DWP41" s="64">
        <v>25917791.477142937</v>
      </c>
      <c r="DWQ41" s="64">
        <v>27587208.300492726</v>
      </c>
      <c r="DWR41" s="64">
        <v>29364155.602762423</v>
      </c>
      <c r="DWS41" s="64">
        <v>31255559.637320876</v>
      </c>
      <c r="DWT41" s="65">
        <v>0</v>
      </c>
      <c r="DWU41" s="65">
        <v>0</v>
      </c>
      <c r="DWV41" s="65">
        <v>0</v>
      </c>
      <c r="DWW41" s="65">
        <v>0</v>
      </c>
      <c r="DWX41" s="65">
        <v>12729252.36087591</v>
      </c>
      <c r="DWY41" s="65">
        <v>27239887.70132345</v>
      </c>
      <c r="DWZ41" s="65">
        <v>43718876.467246071</v>
      </c>
      <c r="DXA41" s="65">
        <v>62370632.704038806</v>
      </c>
      <c r="DXB41" s="65">
        <v>83418539.761435047</v>
      </c>
      <c r="DXC41" s="65">
        <v>107106604.10633177</v>
      </c>
      <c r="DXD41" s="65">
        <v>133701247.70156278</v>
      </c>
      <c r="DXE41" s="65">
        <v>143056593.96428174</v>
      </c>
      <c r="DXF41" s="65">
        <v>153066552.69472224</v>
      </c>
      <c r="DXG41" s="65">
        <v>163776928.44900253</v>
      </c>
      <c r="DXH41" s="65">
        <v>175236730.82051823</v>
      </c>
      <c r="DXI41" s="65">
        <v>187498398.70287159</v>
      </c>
      <c r="DXJ41" s="65">
        <v>200618040.24493179</v>
      </c>
      <c r="DXK41" s="65">
        <v>214655689.5960342</v>
      </c>
      <c r="DXL41" s="65">
        <v>229675581.61616045</v>
      </c>
      <c r="DXM41" s="65">
        <v>245746445.80814376</v>
      </c>
      <c r="DXN41" s="65">
        <v>262941820.81690541</v>
      </c>
      <c r="DXO41" s="65">
        <v>281340390.93483549</v>
      </c>
      <c r="DXP41" s="65">
        <v>301026346.1531378</v>
      </c>
      <c r="DXQ41" s="65">
        <v>322089767.40669119</v>
      </c>
      <c r="DXR41" s="65">
        <v>344627038.77527392</v>
      </c>
      <c r="DXS41" s="65">
        <v>368741288.52733874</v>
      </c>
      <c r="DXT41" s="65">
        <v>0</v>
      </c>
      <c r="DXU41" s="65">
        <v>0</v>
      </c>
      <c r="DXV41" s="65">
        <v>0</v>
      </c>
      <c r="DXW41" s="65">
        <v>0</v>
      </c>
      <c r="DXX41" s="65">
        <v>9687532.4151739366</v>
      </c>
      <c r="DXY41" s="65">
        <v>20623051.535148744</v>
      </c>
      <c r="DXZ41" s="65">
        <v>32927135.342165824</v>
      </c>
      <c r="DYA41" s="65">
        <v>46730717.377362967</v>
      </c>
      <c r="DYB41" s="65">
        <v>62175920.518618189</v>
      </c>
      <c r="DYC41" s="65">
        <v>79416955.204753399</v>
      </c>
      <c r="DYD41" s="65">
        <v>98621086.949069619</v>
      </c>
      <c r="DYE41" s="65">
        <v>104973468.54898398</v>
      </c>
      <c r="DYF41" s="65">
        <v>111735019.76200315</v>
      </c>
      <c r="DYG41" s="65">
        <v>118932096.02185783</v>
      </c>
      <c r="DYH41" s="65">
        <v>126592750.36851551</v>
      </c>
      <c r="DYI41" s="65">
        <v>134746842.79439598</v>
      </c>
      <c r="DYJ41" s="65">
        <v>143426156.63379535</v>
      </c>
      <c r="DYK41" s="65">
        <v>152664522.449186</v>
      </c>
      <c r="DYL41" s="65">
        <v>162497949.89728075</v>
      </c>
      <c r="DYM41" s="65">
        <v>172964768.0888544</v>
      </c>
      <c r="DYN41" s="65">
        <v>184105774.98942226</v>
      </c>
      <c r="DYO41" s="65">
        <v>195964396.44311541</v>
      </c>
      <c r="DYP41" s="65">
        <v>208586855.43960196</v>
      </c>
      <c r="DYQ41" s="65">
        <v>222022352.28382954</v>
      </c>
      <c r="DYR41" s="65">
        <v>236323256.37086168</v>
      </c>
      <c r="DYS41" s="65">
        <v>251545310.31331486</v>
      </c>
      <c r="DYT41" s="67">
        <v>2989</v>
      </c>
      <c r="DYU41" s="68">
        <f ca="1">10000000*'Country Model'!$DYT$8/57000</f>
        <v>59385.964912280702</v>
      </c>
      <c r="DYV41" s="68">
        <f ca="1">10000000*'Country Model'!$DYT$8/57000</f>
        <v>59385.964912280702</v>
      </c>
      <c r="DYW41" s="38">
        <f ca="1">'Country Model'!$DYT$8/(220*8)</f>
        <v>0.19232954545454545</v>
      </c>
      <c r="DYX41" s="38">
        <f ca="1">'Country Model'!$DYT$8/(220*8)</f>
        <v>0.19232954545454545</v>
      </c>
      <c r="DYY41" s="25">
        <v>5.0999999999999997E-2</v>
      </c>
      <c r="DYZ41" s="25">
        <f t="shared" si="21"/>
        <v>5.0999999999999997E-2</v>
      </c>
      <c r="DZA41" s="25">
        <f t="shared" si="22"/>
        <v>0.05</v>
      </c>
      <c r="DZB41" s="25">
        <v>0.02</v>
      </c>
      <c r="DZC41" s="25">
        <v>0.02</v>
      </c>
      <c r="DZD41" s="25">
        <v>0</v>
      </c>
      <c r="DZE41" s="25">
        <v>0</v>
      </c>
      <c r="DZF41" s="25">
        <v>0.17</v>
      </c>
      <c r="DZG41" s="25">
        <v>0.04</v>
      </c>
      <c r="DZH41" s="25">
        <v>0.09</v>
      </c>
      <c r="DZI41" s="25">
        <v>0.01</v>
      </c>
      <c r="DZJ41" s="25">
        <v>0.08</v>
      </c>
      <c r="DZK41" s="25">
        <v>0.16</v>
      </c>
      <c r="DZL41" s="46">
        <v>0.67</v>
      </c>
      <c r="DZM41" s="46">
        <v>0.33</v>
      </c>
      <c r="DZN41" s="46">
        <v>0.33</v>
      </c>
      <c r="DZO41" s="46">
        <v>0.33</v>
      </c>
      <c r="DZP41" s="46">
        <v>0.17</v>
      </c>
      <c r="DZQ41" s="46">
        <v>1</v>
      </c>
      <c r="DZR41" s="46">
        <v>0.5</v>
      </c>
      <c r="DZS41" s="46">
        <v>0.33</v>
      </c>
      <c r="DZT41" s="46">
        <v>0.5</v>
      </c>
      <c r="DZU41" s="46">
        <v>0.17</v>
      </c>
      <c r="DZW41" s="69">
        <v>0</v>
      </c>
      <c r="DZX41" s="69">
        <v>1</v>
      </c>
      <c r="DZY41" s="69">
        <v>2</v>
      </c>
      <c r="DZZ41" s="69">
        <v>3</v>
      </c>
      <c r="EAA41" s="69">
        <v>4</v>
      </c>
      <c r="EAB41" s="69">
        <v>5</v>
      </c>
      <c r="EAC41" s="69">
        <v>6</v>
      </c>
      <c r="EAD41" s="69">
        <v>7</v>
      </c>
      <c r="EAE41" s="69">
        <v>8</v>
      </c>
      <c r="EAF41" s="69">
        <v>9</v>
      </c>
      <c r="EAG41" s="69">
        <v>10</v>
      </c>
      <c r="EAH41" s="69">
        <v>11</v>
      </c>
      <c r="EAI41" s="69">
        <v>12</v>
      </c>
      <c r="EAJ41" s="69">
        <v>13</v>
      </c>
      <c r="EAK41" s="69">
        <v>14</v>
      </c>
      <c r="EAL41" s="69">
        <v>15</v>
      </c>
      <c r="EAM41" s="69">
        <v>16</v>
      </c>
      <c r="EAN41" s="69">
        <v>17</v>
      </c>
      <c r="EAO41" s="69">
        <v>18</v>
      </c>
      <c r="EAP41" s="69">
        <v>19</v>
      </c>
      <c r="EAQ41" s="69">
        <v>20</v>
      </c>
      <c r="EAR41" s="69">
        <v>21</v>
      </c>
      <c r="EAS41" s="69">
        <v>22</v>
      </c>
      <c r="EAT41" s="69">
        <v>23</v>
      </c>
      <c r="EAU41" s="69">
        <v>24</v>
      </c>
      <c r="EAV41" s="69">
        <v>25</v>
      </c>
      <c r="EAW41" s="69">
        <v>26</v>
      </c>
      <c r="EAX41" s="69">
        <v>27</v>
      </c>
      <c r="EAY41" s="69">
        <v>28</v>
      </c>
      <c r="EAZ41" s="69">
        <v>29</v>
      </c>
      <c r="EBA41" s="69">
        <v>30</v>
      </c>
      <c r="EBB41" s="69">
        <v>31</v>
      </c>
      <c r="EBC41" s="69">
        <v>32</v>
      </c>
      <c r="EBD41" s="69">
        <v>33</v>
      </c>
      <c r="EBE41" s="69">
        <v>34</v>
      </c>
      <c r="EBF41" s="69">
        <v>35</v>
      </c>
      <c r="EBG41" s="69">
        <v>36</v>
      </c>
      <c r="EBH41" s="69">
        <v>37</v>
      </c>
      <c r="EBI41" s="69">
        <v>38</v>
      </c>
      <c r="EBJ41" s="69">
        <v>39</v>
      </c>
      <c r="EBK41" s="69">
        <v>40</v>
      </c>
      <c r="EBL41" s="69">
        <v>41</v>
      </c>
      <c r="EBM41" s="69">
        <v>42</v>
      </c>
      <c r="EBO41" s="70">
        <v>12852890.701505711</v>
      </c>
      <c r="EBP41" s="70">
        <v>13084903.345031448</v>
      </c>
      <c r="EBQ41" s="70">
        <v>13321104.141090803</v>
      </c>
      <c r="EBR41" s="70">
        <v>13561568.691691395</v>
      </c>
      <c r="EBS41" s="70">
        <v>13806373.963562772</v>
      </c>
      <c r="EBT41" s="70">
        <v>14055598.312791528</v>
      </c>
      <c r="EBU41" s="70">
        <v>14309321.509901159</v>
      </c>
      <c r="EBV41" s="70">
        <v>14567624.765384605</v>
      </c>
      <c r="EBW41" s="70">
        <v>14830590.755697735</v>
      </c>
      <c r="EBX41" s="70">
        <v>15098303.64972201</v>
      </c>
      <c r="EBY41" s="70">
        <v>15370849.135704856</v>
      </c>
      <c r="EBZ41" s="70">
        <v>15648314.448686346</v>
      </c>
      <c r="ECA41" s="70">
        <v>15930788.398420967</v>
      </c>
      <c r="ECB41" s="70">
        <v>16218361.397803416</v>
      </c>
      <c r="ECC41" s="70">
        <v>16511125.491807524</v>
      </c>
      <c r="ECD41" s="70">
        <v>16809174.386947565</v>
      </c>
      <c r="ECE41" s="70">
        <v>17112603.481271375</v>
      </c>
      <c r="ECF41" s="70">
        <v>17421509.89489492</v>
      </c>
      <c r="ECG41" s="70">
        <v>17735992.501088001</v>
      </c>
      <c r="ECH41" s="70">
        <v>18056151.957921162</v>
      </c>
      <c r="ECI41" s="70">
        <v>18382090.740483824</v>
      </c>
      <c r="ECJ41" s="70">
        <v>18713913.173684005</v>
      </c>
      <c r="ECK41" s="70">
        <v>19051725.465640157</v>
      </c>
      <c r="ECL41" s="70">
        <v>19395635.74167572</v>
      </c>
      <c r="ECM41" s="70">
        <v>19745754.078927375</v>
      </c>
      <c r="ECN41" s="70">
        <v>20102192.541577991</v>
      </c>
      <c r="ECO41" s="70">
        <v>64297658.209897563</v>
      </c>
      <c r="ECP41" s="70">
        <v>65118172.280286707</v>
      </c>
      <c r="ECQ41" s="70">
        <v>65949157.079446547</v>
      </c>
      <c r="ECR41" s="70">
        <v>66790746.226244748</v>
      </c>
      <c r="ECS41" s="70">
        <v>67643075.044683561</v>
      </c>
      <c r="ECT41" s="70">
        <v>68506280.58565937</v>
      </c>
      <c r="ECU41" s="70">
        <v>69380501.64899987</v>
      </c>
      <c r="ECV41" s="70">
        <v>70265878.805782527</v>
      </c>
      <c r="ECW41" s="70">
        <v>71162554.420937791</v>
      </c>
      <c r="ECX41" s="70">
        <v>72070672.676140815</v>
      </c>
      <c r="ECY41" s="70">
        <v>72990379.592995241</v>
      </c>
      <c r="ECZ41" s="70">
        <v>73921823.056512833</v>
      </c>
      <c r="EDA41" s="70">
        <v>74865152.838892817</v>
      </c>
      <c r="EDB41" s="70">
        <v>75820520.623604611</v>
      </c>
      <c r="EDC41" s="70">
        <v>76788080.029777855</v>
      </c>
      <c r="EDD41" s="70">
        <v>77767986.636903733</v>
      </c>
      <c r="EDE41" s="70">
        <v>78760398.00985156</v>
      </c>
      <c r="EDF41" s="70">
        <v>79765473.724204481</v>
      </c>
      <c r="EDG41" s="70">
        <v>80783375.391918585</v>
      </c>
      <c r="EDH41" s="70">
        <v>81814266.687309399</v>
      </c>
      <c r="EDI41" s="70">
        <v>82858313.373370111</v>
      </c>
      <c r="EDJ41" s="70">
        <v>83915683.328425452</v>
      </c>
      <c r="EDK41" s="70">
        <v>84986546.573125929</v>
      </c>
      <c r="EDL41" s="70">
        <v>86071075.297786355</v>
      </c>
      <c r="EDM41" s="70">
        <v>87169443.890073389</v>
      </c>
      <c r="EDN41" s="70">
        <v>88281828.963046283</v>
      </c>
      <c r="EDO41" s="71">
        <v>12852890.701505711</v>
      </c>
      <c r="EDP41" s="71">
        <v>13084903.345031448</v>
      </c>
      <c r="EDQ41" s="71">
        <v>13321104.141090803</v>
      </c>
      <c r="EDR41" s="71">
        <v>13561568.691691395</v>
      </c>
      <c r="EDS41" s="79">
        <v>12820204.39473686</v>
      </c>
      <c r="EDT41" s="79">
        <v>12047655.696678454</v>
      </c>
      <c r="EDU41" s="79">
        <v>11243038.329208052</v>
      </c>
      <c r="EDV41" s="79">
        <v>10405446.260989005</v>
      </c>
      <c r="EDW41" s="79">
        <v>9533951.2000914011</v>
      </c>
      <c r="EDX41" s="79">
        <v>8627602.0855554342</v>
      </c>
      <c r="EDY41" s="79">
        <v>7685424.5678524282</v>
      </c>
      <c r="EDZ41" s="71">
        <v>7897953.740813992</v>
      </c>
      <c r="EEA41" s="71">
        <v>8116360.0971323038</v>
      </c>
      <c r="EEB41" s="71">
        <v>8340806.1617150158</v>
      </c>
      <c r="EEC41" s="71">
        <v>8571458.9538583327</v>
      </c>
      <c r="EED41" s="71">
        <v>8808490.1115327552</v>
      </c>
      <c r="EEE41" s="71">
        <v>9052076.0191057567</v>
      </c>
      <c r="EEF41" s="71">
        <v>9302397.9385964498</v>
      </c>
      <c r="EEG41" s="71">
        <v>9559642.1445599087</v>
      </c>
      <c r="EEH41" s="71">
        <v>9824000.0627015159</v>
      </c>
      <c r="EEI41" s="71">
        <v>10095668.412324486</v>
      </c>
      <c r="EEJ41" s="71">
        <v>10374849.352716576</v>
      </c>
      <c r="EEK41" s="71">
        <v>10661750.633584891</v>
      </c>
      <c r="EEL41" s="71">
        <v>10956585.749650756</v>
      </c>
      <c r="EEM41" s="71">
        <v>11259574.099519685</v>
      </c>
      <c r="EEN41" s="71">
        <v>11570941.148944652</v>
      </c>
      <c r="EEO41" s="71">
        <v>64297658.209897563</v>
      </c>
      <c r="EEP41" s="71">
        <v>65118172.280286707</v>
      </c>
      <c r="EEQ41" s="71">
        <v>65949157.079446547</v>
      </c>
      <c r="EER41" s="71">
        <v>66790746.226244748</v>
      </c>
      <c r="EES41" s="79">
        <v>62811426.827206157</v>
      </c>
      <c r="EET41" s="79">
        <v>58719669.073422313</v>
      </c>
      <c r="EEU41" s="79">
        <v>54513251.295642748</v>
      </c>
      <c r="EEV41" s="79">
        <v>50189913.432701811</v>
      </c>
      <c r="EEW41" s="79">
        <v>45747356.413460009</v>
      </c>
      <c r="EEX41" s="79">
        <v>41183241.529223323</v>
      </c>
      <c r="EEY41" s="79">
        <v>36495189.796497621</v>
      </c>
      <c r="EEZ41" s="71">
        <v>37504410.879346959</v>
      </c>
      <c r="EFA41" s="71">
        <v>38541540.494793251</v>
      </c>
      <c r="EFB41" s="71">
        <v>39607350.412476428</v>
      </c>
      <c r="EFC41" s="71">
        <v>40702633.744196728</v>
      </c>
      <c r="EFD41" s="71">
        <v>41828205.534100957</v>
      </c>
      <c r="EFE41" s="71">
        <v>42984903.365189403</v>
      </c>
      <c r="EFF41" s="71">
        <v>44173587.9825949</v>
      </c>
      <c r="EFG41" s="71">
        <v>45395143.934097677</v>
      </c>
      <c r="EFH41" s="71">
        <v>46650480.22835277</v>
      </c>
      <c r="EFI41" s="71">
        <v>47940531.011319742</v>
      </c>
      <c r="EFJ41" s="71">
        <v>49266256.261398032</v>
      </c>
      <c r="EFK41" s="71">
        <v>50628642.50378532</v>
      </c>
      <c r="EFL41" s="71">
        <v>52028703.544590369</v>
      </c>
      <c r="EFM41" s="71">
        <v>53467481.225246735</v>
      </c>
      <c r="EFN41" s="71">
        <v>54946046.197788641</v>
      </c>
      <c r="EFO41" s="70">
        <v>0</v>
      </c>
      <c r="EFP41" s="70">
        <v>0</v>
      </c>
      <c r="EFQ41" s="70">
        <v>0</v>
      </c>
      <c r="EFR41" s="70">
        <v>0</v>
      </c>
      <c r="EFS41" s="70">
        <v>986169.56882591173</v>
      </c>
      <c r="EFT41" s="70">
        <v>2007942.6161130741</v>
      </c>
      <c r="EFU41" s="70">
        <v>3066283.1806931067</v>
      </c>
      <c r="EFV41" s="70">
        <v>4162178.5043956004</v>
      </c>
      <c r="EFW41" s="70">
        <v>5296639.5556063335</v>
      </c>
      <c r="EFX41" s="70">
        <v>6470701.5641665757</v>
      </c>
      <c r="EFY41" s="70">
        <v>7685424.5678524282</v>
      </c>
      <c r="EFZ41" s="70">
        <v>7750360.7078723544</v>
      </c>
      <c r="EGA41" s="70">
        <v>7814428.3012886634</v>
      </c>
      <c r="EGB41" s="70">
        <v>7877555.2360884007</v>
      </c>
      <c r="EGC41" s="70">
        <v>7939666.5379491914</v>
      </c>
      <c r="EGD41" s="70">
        <v>8000684.2754148096</v>
      </c>
      <c r="EGE41" s="70">
        <v>8060527.4621656183</v>
      </c>
      <c r="EGF41" s="70">
        <v>8119111.9562984705</v>
      </c>
      <c r="EGG41" s="70">
        <v>8176350.3565280922</v>
      </c>
      <c r="EGH41" s="70">
        <v>8232151.8952196464</v>
      </c>
      <c r="EGI41" s="70">
        <v>8286422.3281593379</v>
      </c>
      <c r="EGJ41" s="70">
        <v>8339063.8209674284</v>
      </c>
      <c r="EGK41" s="70">
        <v>8389974.8320552669</v>
      </c>
      <c r="EGL41" s="70">
        <v>8439049.9920249637</v>
      </c>
      <c r="EGM41" s="70">
        <v>8486179.9794076905</v>
      </c>
      <c r="EGN41" s="70">
        <v>8531251.3926333394</v>
      </c>
      <c r="EGO41" s="70">
        <v>0</v>
      </c>
      <c r="EGP41" s="70">
        <v>0</v>
      </c>
      <c r="EGQ41" s="70">
        <v>0</v>
      </c>
      <c r="EGR41" s="70">
        <v>0</v>
      </c>
      <c r="EGS41" s="70">
        <v>4831648.2174774036</v>
      </c>
      <c r="EGT41" s="70">
        <v>9786611.5122370571</v>
      </c>
      <c r="EGU41" s="70">
        <v>14867250.353357121</v>
      </c>
      <c r="EGV41" s="70">
        <v>20075965.373080716</v>
      </c>
      <c r="EGW41" s="70">
        <v>25415198.007477783</v>
      </c>
      <c r="EGX41" s="70">
        <v>30887431.146917492</v>
      </c>
      <c r="EGY41" s="70">
        <v>36495189.796497621</v>
      </c>
      <c r="EGZ41" s="70">
        <v>36417412.177165873</v>
      </c>
      <c r="EHA41" s="70">
        <v>36323612.344099566</v>
      </c>
      <c r="EHB41" s="70">
        <v>36213170.211128183</v>
      </c>
      <c r="EHC41" s="70">
        <v>36085446.285581127</v>
      </c>
      <c r="EHD41" s="70">
        <v>35939781.102802776</v>
      </c>
      <c r="EHE41" s="70">
        <v>35775494.644662157</v>
      </c>
      <c r="EHF41" s="70">
        <v>35591885.741609581</v>
      </c>
      <c r="EHG41" s="70">
        <v>35388231.457820907</v>
      </c>
      <c r="EHH41" s="70">
        <v>35163786.458956629</v>
      </c>
      <c r="EHI41" s="70">
        <v>34917782.362050369</v>
      </c>
      <c r="EHJ41" s="70">
        <v>34649427.06702742</v>
      </c>
      <c r="EHK41" s="70">
        <v>34357904.069340609</v>
      </c>
      <c r="EHL41" s="70">
        <v>34042371.753195986</v>
      </c>
      <c r="EHM41" s="70">
        <v>33701962.664826654</v>
      </c>
      <c r="EHN41" s="70">
        <v>33335782.765257642</v>
      </c>
      <c r="EHO41" s="70">
        <f t="shared" si="23"/>
        <v>196717994.90812188</v>
      </c>
      <c r="EHP41" s="70">
        <f t="shared" si="24"/>
        <v>382435564.48528641</v>
      </c>
      <c r="EHQ41" s="70">
        <f t="shared" si="25"/>
        <v>15132153.454470914</v>
      </c>
      <c r="EHR41" s="70">
        <f t="shared" si="26"/>
        <v>16627633.238490714</v>
      </c>
      <c r="EHS41" s="70">
        <f t="shared" si="27"/>
        <v>937973652.18713593</v>
      </c>
      <c r="EHT41" s="70">
        <f t="shared" si="28"/>
        <v>1772380057.4262474</v>
      </c>
      <c r="EHU41" s="70">
        <f t="shared" si="29"/>
        <v>72151819.39901045</v>
      </c>
      <c r="EHV41" s="70">
        <f t="shared" si="30"/>
        <v>77060002.49679336</v>
      </c>
      <c r="EHW41" s="70">
        <f t="shared" si="31"/>
        <v>1134691647.0952578</v>
      </c>
      <c r="EHX41" s="70">
        <f t="shared" si="31"/>
        <v>2154815621.9115338</v>
      </c>
      <c r="EHY41" s="70">
        <f t="shared" si="31"/>
        <v>87283972.853481367</v>
      </c>
      <c r="EHZ41" s="70">
        <f t="shared" si="31"/>
        <v>93687635.735284075</v>
      </c>
      <c r="EIA41" s="70">
        <f t="shared" si="32"/>
        <v>127659960.29185542</v>
      </c>
      <c r="EIB41" s="70">
        <f t="shared" si="33"/>
        <v>230317445.85356012</v>
      </c>
      <c r="EIC41" s="70">
        <f t="shared" si="64"/>
        <v>159435792.25249183</v>
      </c>
      <c r="EID41" s="70">
        <f t="shared" si="64"/>
        <v>170747638.23207742</v>
      </c>
      <c r="EIE41" s="70">
        <f t="shared" si="34"/>
        <v>614634935.6593132</v>
      </c>
      <c r="EIF41" s="70">
        <f t="shared" si="35"/>
        <v>1102116711.913677</v>
      </c>
      <c r="EIG41" s="70">
        <f t="shared" si="65"/>
        <v>246719765.10597318</v>
      </c>
      <c r="EIH41" s="70">
        <f t="shared" si="65"/>
        <v>264435273.96736151</v>
      </c>
      <c r="EII41" s="70">
        <f t="shared" si="65"/>
        <v>742294895.95116866</v>
      </c>
      <c r="EIJ41" s="70">
        <f t="shared" si="65"/>
        <v>1332434157.7672372</v>
      </c>
      <c r="EIK41" s="70">
        <f t="shared" si="65"/>
        <v>406155557.35846502</v>
      </c>
      <c r="EIL41" s="70">
        <f t="shared" si="65"/>
        <v>435182912.19943893</v>
      </c>
      <c r="EIM41" s="70">
        <f t="shared" si="36"/>
        <v>69058034.616266459</v>
      </c>
      <c r="EIN41" s="70">
        <f t="shared" si="36"/>
        <v>152118118.63172629</v>
      </c>
      <c r="EIO41" s="70">
        <f t="shared" si="37"/>
        <v>5312156.5089435736</v>
      </c>
      <c r="EIP41" s="70">
        <f t="shared" si="38"/>
        <v>6613831.2448576652</v>
      </c>
      <c r="EIQ41" s="70">
        <f t="shared" si="66"/>
        <v>323338716.52782273</v>
      </c>
      <c r="EIR41" s="70">
        <f t="shared" si="66"/>
        <v>670263345.51257038</v>
      </c>
      <c r="EIS41" s="70">
        <f t="shared" si="39"/>
        <v>24872208.963678673</v>
      </c>
      <c r="EIT41" s="70">
        <f t="shared" si="40"/>
        <v>29141884.587503061</v>
      </c>
      <c r="EIU41" s="70">
        <f t="shared" si="67"/>
        <v>392396751.1440891</v>
      </c>
      <c r="EIV41" s="70">
        <f t="shared" si="67"/>
        <v>822381464.14429665</v>
      </c>
      <c r="EIW41" s="70">
        <f t="shared" si="41"/>
        <v>30184365.472622238</v>
      </c>
      <c r="EIX41" s="70">
        <f t="shared" si="42"/>
        <v>35755715.832360722</v>
      </c>
      <c r="EIY41" s="70">
        <v>963.56257638256398</v>
      </c>
      <c r="EIZ41" s="70">
        <v>1030.984995416213</v>
      </c>
      <c r="EJA41" s="70">
        <v>1103.1250972446996</v>
      </c>
      <c r="EJB41" s="70">
        <v>1180.3129876588221</v>
      </c>
      <c r="EJC41" s="70">
        <v>1262.9018706180914</v>
      </c>
      <c r="EJD41" s="70">
        <v>1351.2696644762307</v>
      </c>
      <c r="EJE41" s="70">
        <v>1445.8207312972434</v>
      </c>
      <c r="EJF41" s="70">
        <v>1546.9877271752118</v>
      </c>
      <c r="EJG41" s="70">
        <v>1655.2335820247145</v>
      </c>
      <c r="EJH41" s="70">
        <v>1771.0536179011699</v>
      </c>
      <c r="EJI41" s="70">
        <v>1894.9778155443373</v>
      </c>
      <c r="EJJ41" s="70">
        <v>2027.5732395164421</v>
      </c>
      <c r="EJK41" s="70">
        <v>2169.4466330321065</v>
      </c>
      <c r="EJL41" s="70">
        <v>2321.2471943537785</v>
      </c>
      <c r="EJM41" s="70">
        <v>2483.6695474571497</v>
      </c>
      <c r="EJN41" s="70">
        <v>2657.4569205600305</v>
      </c>
      <c r="EJO41" s="70">
        <v>2843.404547059311</v>
      </c>
      <c r="EJP41" s="70">
        <v>3042.3633044383455</v>
      </c>
      <c r="EJQ41" s="70">
        <v>3255.2436077960374</v>
      </c>
      <c r="EJR41" s="70">
        <v>3483.0195758140117</v>
      </c>
      <c r="EJS41" s="70">
        <v>3726.7334882249261</v>
      </c>
      <c r="EJT41" s="70">
        <v>3987.5005551788354</v>
      </c>
      <c r="EJU41" s="70">
        <v>4266.5140203317578</v>
      </c>
      <c r="EJV41" s="70">
        <v>4565.050621007641</v>
      </c>
      <c r="EJW41" s="70">
        <v>4884.4764304188975</v>
      </c>
      <c r="EJX41" s="70">
        <v>5226.253108678904</v>
      </c>
      <c r="EJY41" s="70">
        <v>491.79360390351917</v>
      </c>
      <c r="EJZ41" s="70">
        <v>523.47101425294693</v>
      </c>
      <c r="EKA41" s="70">
        <v>557.18883000513154</v>
      </c>
      <c r="EKB41" s="70">
        <v>593.07847775592415</v>
      </c>
      <c r="EKC41" s="70">
        <v>631.27984955126396</v>
      </c>
      <c r="EKD41" s="70">
        <v>671.94184816376219</v>
      </c>
      <c r="EKE41" s="70">
        <v>715.22296749164241</v>
      </c>
      <c r="EKF41" s="70">
        <v>761.29191034233668</v>
      </c>
      <c r="EKG41" s="70">
        <v>810.32824600876188</v>
      </c>
      <c r="EKH41" s="70">
        <v>862.52311020139871</v>
      </c>
      <c r="EKI41" s="70">
        <v>918.07995006439671</v>
      </c>
      <c r="EKJ41" s="70">
        <v>977.21531717965809</v>
      </c>
      <c r="EKK41" s="70">
        <v>1040.1597116499024</v>
      </c>
      <c r="EKL41" s="70">
        <v>1107.1584805508101</v>
      </c>
      <c r="EKM41" s="70">
        <v>1178.4727742542668</v>
      </c>
      <c r="EKN41" s="70">
        <v>1254.3805643503019</v>
      </c>
      <c r="EKO41" s="70">
        <v>1335.1777271354176</v>
      </c>
      <c r="EKP41" s="70">
        <v>1421.1791968905679</v>
      </c>
      <c r="EKQ41" s="70">
        <v>1512.720193444083</v>
      </c>
      <c r="EKR41" s="70">
        <v>1610.1575288043753</v>
      </c>
      <c r="EKS41" s="70">
        <v>1713.8709979554767</v>
      </c>
      <c r="EKT41" s="70">
        <v>1824.2648592364988</v>
      </c>
      <c r="EKU41" s="70">
        <v>1941.7694100752947</v>
      </c>
      <c r="EKV41" s="70">
        <v>2066.8426642182835</v>
      </c>
      <c r="EKW41" s="70">
        <v>2199.9721369940048</v>
      </c>
      <c r="EKX41" s="70">
        <v>2341.6767455690656</v>
      </c>
      <c r="EKY41" s="71">
        <v>963.56257638256398</v>
      </c>
      <c r="EKZ41" s="71">
        <v>1030.984995416213</v>
      </c>
      <c r="ELA41" s="71">
        <v>1103.1250972446996</v>
      </c>
      <c r="ELB41" s="71">
        <v>1180.3129876588221</v>
      </c>
      <c r="ELC41" s="79">
        <v>1172.6945941453705</v>
      </c>
      <c r="ELD41" s="79">
        <v>1158.2311409796262</v>
      </c>
      <c r="ELE41" s="79">
        <v>1136.0020031621198</v>
      </c>
      <c r="ELF41" s="79">
        <v>1104.9912336965799</v>
      </c>
      <c r="ELG41" s="79">
        <v>1064.0787313016021</v>
      </c>
      <c r="ELH41" s="79">
        <v>1012.0306388006685</v>
      </c>
      <c r="ELI41" s="79">
        <v>947.48890777216855</v>
      </c>
      <c r="ELJ41" s="71">
        <v>973.6903273790158</v>
      </c>
      <c r="ELK41" s="71">
        <v>1000.6163089134832</v>
      </c>
      <c r="ELL41" s="71">
        <v>1028.2868890756745</v>
      </c>
      <c r="ELM41" s="71">
        <v>1056.722658651322</v>
      </c>
      <c r="ELN41" s="71">
        <v>1085.9447778342142</v>
      </c>
      <c r="ELO41" s="71">
        <v>1115.9749919723417</v>
      </c>
      <c r="ELP41" s="71">
        <v>1146.835647749482</v>
      </c>
      <c r="ELQ41" s="71">
        <v>1178.5497098142594</v>
      </c>
      <c r="ELR41" s="71">
        <v>1211.14077786906</v>
      </c>
      <c r="ELS41" s="71">
        <v>1244.6331042315142</v>
      </c>
      <c r="ELT41" s="71">
        <v>1279.0516118816158</v>
      </c>
      <c r="ELU41" s="71">
        <v>1314.4219130079093</v>
      </c>
      <c r="ELV41" s="71">
        <v>1350.7703280665439</v>
      </c>
      <c r="ELW41" s="71">
        <v>1388.1239053673778</v>
      </c>
      <c r="ELX41" s="71">
        <v>1426.5104412017074</v>
      </c>
      <c r="ELY41" s="71">
        <v>491.79360390351917</v>
      </c>
      <c r="ELZ41" s="71">
        <v>523.47101425294693</v>
      </c>
      <c r="EMA41" s="71">
        <v>557.18883000513154</v>
      </c>
      <c r="EMB41" s="71">
        <v>593.07847775592415</v>
      </c>
      <c r="EMC41" s="79">
        <v>586.18843172617369</v>
      </c>
      <c r="EMD41" s="79">
        <v>575.95015556893907</v>
      </c>
      <c r="EME41" s="79">
        <v>561.96090302914763</v>
      </c>
      <c r="EMF41" s="79">
        <v>543.77993595881185</v>
      </c>
      <c r="EMG41" s="79">
        <v>520.9253010056326</v>
      </c>
      <c r="EMH41" s="79">
        <v>492.87034868651352</v>
      </c>
      <c r="EMI41" s="79">
        <v>459.03997503219836</v>
      </c>
      <c r="EMJ41" s="71">
        <v>471.73405398497005</v>
      </c>
      <c r="EMK41" s="71">
        <v>484.77916912026137</v>
      </c>
      <c r="EML41" s="71">
        <v>498.18502783014827</v>
      </c>
      <c r="EMM41" s="71">
        <v>511.96160595043307</v>
      </c>
      <c r="EMN41" s="71">
        <v>526.11915518406295</v>
      </c>
      <c r="EMO41" s="71">
        <v>540.66821072983237</v>
      </c>
      <c r="EMP41" s="71">
        <v>555.61959912204566</v>
      </c>
      <c r="EMQ41" s="71">
        <v>570.98444628697473</v>
      </c>
      <c r="EMR41" s="71">
        <v>586.77418582210578</v>
      </c>
      <c r="EMS41" s="71">
        <v>603.00056750433657</v>
      </c>
      <c r="EMT41" s="71">
        <v>619.67566603345551</v>
      </c>
      <c r="EMU41" s="71">
        <v>636.81189001740881</v>
      </c>
      <c r="EMV41" s="71">
        <v>654.42199120604221</v>
      </c>
      <c r="EMW41" s="71">
        <v>672.51907398018807</v>
      </c>
      <c r="EMX41" s="71">
        <v>691.11660510315971</v>
      </c>
      <c r="EMY41" s="70">
        <v>0</v>
      </c>
      <c r="EMZ41" s="70">
        <v>0</v>
      </c>
      <c r="ENA41" s="70">
        <v>0</v>
      </c>
      <c r="ENB41" s="70">
        <v>0</v>
      </c>
      <c r="ENC41" s="70">
        <v>90.207276472720878</v>
      </c>
      <c r="END41" s="70">
        <v>193.03852349660451</v>
      </c>
      <c r="ENE41" s="70">
        <v>309.81872813512359</v>
      </c>
      <c r="ENF41" s="70">
        <v>441.99649347863192</v>
      </c>
      <c r="ENG41" s="70">
        <v>591.1548507231123</v>
      </c>
      <c r="ENH41" s="70">
        <v>759.0229791005014</v>
      </c>
      <c r="ENI41" s="70">
        <v>947.48890777216877</v>
      </c>
      <c r="ENJ41" s="70">
        <v>1053.8829121374263</v>
      </c>
      <c r="ENK41" s="70">
        <v>1168.8303241186234</v>
      </c>
      <c r="ENL41" s="70">
        <v>1292.960305278104</v>
      </c>
      <c r="ENM41" s="70">
        <v>1426.9468888058277</v>
      </c>
      <c r="ENN41" s="70">
        <v>1571.5121427258164</v>
      </c>
      <c r="ENO41" s="70">
        <v>1727.4295550869692</v>
      </c>
      <c r="ENP41" s="70">
        <v>1895.5276566888635</v>
      </c>
      <c r="ENQ41" s="70">
        <v>2076.6938979817778</v>
      </c>
      <c r="ENR41" s="70">
        <v>2271.8787979449517</v>
      </c>
      <c r="ENS41" s="70">
        <v>2482.1003839934119</v>
      </c>
      <c r="ENT41" s="70">
        <v>2708.4489432972196</v>
      </c>
      <c r="ENU41" s="70">
        <v>2952.0921073238487</v>
      </c>
      <c r="ENV41" s="70">
        <v>3214.2802929410973</v>
      </c>
      <c r="ENW41" s="70">
        <v>3496.3525250515195</v>
      </c>
      <c r="ENX41" s="70">
        <v>3799.7426674771968</v>
      </c>
      <c r="ENY41" s="70">
        <v>0</v>
      </c>
      <c r="ENZ41" s="70">
        <v>0</v>
      </c>
      <c r="EOA41" s="70">
        <v>0</v>
      </c>
      <c r="EOB41" s="70">
        <v>0</v>
      </c>
      <c r="EOC41" s="70">
        <v>45.091417825090275</v>
      </c>
      <c r="EOD41" s="70">
        <v>95.991692594823121</v>
      </c>
      <c r="EOE41" s="70">
        <v>153.26206446249478</v>
      </c>
      <c r="EOF41" s="70">
        <v>217.51197438352483</v>
      </c>
      <c r="EOG41" s="70">
        <v>289.40294500312928</v>
      </c>
      <c r="EOH41" s="70">
        <v>369.65276151488519</v>
      </c>
      <c r="EOI41" s="70">
        <v>459.03997503219836</v>
      </c>
      <c r="EOJ41" s="70">
        <v>505.48126319468804</v>
      </c>
      <c r="EOK41" s="70">
        <v>555.38054252964105</v>
      </c>
      <c r="EOL41" s="70">
        <v>608.97345272066173</v>
      </c>
      <c r="EOM41" s="70">
        <v>666.51116830383376</v>
      </c>
      <c r="EON41" s="70">
        <v>728.26140916623899</v>
      </c>
      <c r="EOO41" s="70">
        <v>794.50951640558526</v>
      </c>
      <c r="EOP41" s="70">
        <v>865.55959776852228</v>
      </c>
      <c r="EOQ41" s="70">
        <v>941.73574715710822</v>
      </c>
      <c r="EOR41" s="70">
        <v>1023.3833429822695</v>
      </c>
      <c r="EOS41" s="70">
        <v>1110.8704304511402</v>
      </c>
      <c r="EOT41" s="70">
        <v>1204.5891932030431</v>
      </c>
      <c r="EOU41" s="70">
        <v>1304.9575200578859</v>
      </c>
      <c r="EOV41" s="70">
        <v>1412.4206730122414</v>
      </c>
      <c r="EOW41" s="70">
        <v>1527.4530630138167</v>
      </c>
      <c r="EOX41" s="70">
        <v>1650.560140465906</v>
      </c>
      <c r="EOY41" s="70">
        <f t="shared" si="43"/>
        <v>23767.951531615327</v>
      </c>
      <c r="EOZ41" s="70">
        <f t="shared" si="44"/>
        <v>63048.510790563996</v>
      </c>
      <c r="EPA41" s="70">
        <f t="shared" si="45"/>
        <v>1828.3039639704098</v>
      </c>
      <c r="EPB41" s="70">
        <f t="shared" si="46"/>
        <v>2741.2395995897391</v>
      </c>
      <c r="EPC41" s="70">
        <f t="shared" si="47"/>
        <v>11521.133207564426</v>
      </c>
      <c r="EPD41" s="70">
        <f t="shared" si="48"/>
        <v>29488.764667887495</v>
      </c>
      <c r="EPE41" s="70">
        <f t="shared" si="49"/>
        <v>886.24101596649427</v>
      </c>
      <c r="EPF41" s="70">
        <f t="shared" si="50"/>
        <v>1282.1202029516303</v>
      </c>
      <c r="EPG41" s="70">
        <f t="shared" si="51"/>
        <v>35289.084739179751</v>
      </c>
      <c r="EPH41" s="70">
        <f t="shared" si="6"/>
        <v>92537.275458451491</v>
      </c>
      <c r="EPI41" s="70">
        <f t="shared" si="6"/>
        <v>2714.5449799369039</v>
      </c>
      <c r="EPJ41" s="70">
        <f t="shared" si="6"/>
        <v>4023.3598025413694</v>
      </c>
      <c r="EPK41" s="70">
        <f t="shared" si="52"/>
        <v>13921.091199370667</v>
      </c>
      <c r="EPL41" s="70">
        <f t="shared" si="53"/>
        <v>26577.103630532478</v>
      </c>
      <c r="EPM41" s="70">
        <f t="shared" si="7"/>
        <v>3600.7859959033981</v>
      </c>
      <c r="EPN41" s="70">
        <f t="shared" si="7"/>
        <v>5305.4800054930001</v>
      </c>
      <c r="EPO41" s="70">
        <f t="shared" si="54"/>
        <v>6826.5725408332164</v>
      </c>
      <c r="EPP41" s="70">
        <f t="shared" si="55"/>
        <v>12958.164776638763</v>
      </c>
      <c r="EPQ41" s="70">
        <f t="shared" si="8"/>
        <v>6315.330975840302</v>
      </c>
      <c r="EPR41" s="70">
        <f t="shared" si="8"/>
        <v>9328.8398080343686</v>
      </c>
      <c r="EPS41" s="70">
        <f t="shared" si="8"/>
        <v>20747.663740203883</v>
      </c>
      <c r="EPT41" s="70">
        <f t="shared" si="8"/>
        <v>39535.268407171243</v>
      </c>
      <c r="EPU41" s="70">
        <f t="shared" si="8"/>
        <v>9916.1169717437006</v>
      </c>
      <c r="EPV41" s="70">
        <f t="shared" si="8"/>
        <v>14634.319813527369</v>
      </c>
      <c r="EPW41" s="70">
        <f t="shared" si="56"/>
        <v>9846.8603322446597</v>
      </c>
      <c r="EPX41" s="70">
        <f t="shared" si="9"/>
        <v>36471.407160031522</v>
      </c>
      <c r="EPY41" s="70">
        <f t="shared" si="57"/>
        <v>757.45079478805076</v>
      </c>
      <c r="EPZ41" s="70">
        <f t="shared" si="58"/>
        <v>1585.7133547839792</v>
      </c>
      <c r="EQA41" s="70">
        <f t="shared" si="10"/>
        <v>4694.5606667312095</v>
      </c>
      <c r="EQB41" s="70">
        <f t="shared" si="10"/>
        <v>16530.599891248734</v>
      </c>
      <c r="EQC41" s="70">
        <f t="shared" si="59"/>
        <v>361.12005128701611</v>
      </c>
      <c r="EQD41" s="70">
        <f t="shared" si="60"/>
        <v>718.72173440211884</v>
      </c>
      <c r="EQE41" s="70">
        <f t="shared" si="11"/>
        <v>14541.420998975867</v>
      </c>
      <c r="EQF41" s="70">
        <f t="shared" si="11"/>
        <v>53002.007051280249</v>
      </c>
      <c r="EQG41" s="70">
        <f t="shared" si="61"/>
        <v>1118.5708460750668</v>
      </c>
      <c r="EQH41" s="70">
        <f t="shared" si="62"/>
        <v>2304.4350891860977</v>
      </c>
      <c r="EQI41" s="25" t="s">
        <v>4324</v>
      </c>
    </row>
    <row r="42" spans="1:3831" s="25" customFormat="1" x14ac:dyDescent="0.25">
      <c r="A42" s="25" t="s">
        <v>4392</v>
      </c>
      <c r="B42" s="26" t="s">
        <v>4393</v>
      </c>
      <c r="C42" s="27">
        <v>1</v>
      </c>
      <c r="D42" s="28">
        <v>1</v>
      </c>
      <c r="E42" s="26" t="s">
        <v>4319</v>
      </c>
      <c r="F42" s="29" t="s">
        <v>4320</v>
      </c>
      <c r="G42" s="30" t="s">
        <v>4313</v>
      </c>
      <c r="H42" s="25" t="s">
        <v>4314</v>
      </c>
      <c r="I42" s="31">
        <v>2738.9029999999998</v>
      </c>
      <c r="J42" s="31">
        <v>3924.0630000000006</v>
      </c>
      <c r="K42" s="27">
        <v>2021</v>
      </c>
      <c r="L42" s="27">
        <v>2025</v>
      </c>
      <c r="M42" s="25">
        <f t="shared" si="12"/>
        <v>5</v>
      </c>
      <c r="N42" s="32">
        <v>2.66917470478848</v>
      </c>
      <c r="O42" s="32">
        <v>0.81945622840189269</v>
      </c>
      <c r="P42" s="25">
        <v>0.15916</v>
      </c>
      <c r="Q42" s="25">
        <v>0.26239999999999997</v>
      </c>
      <c r="R42" s="25">
        <v>0.57844000000000007</v>
      </c>
      <c r="S42" s="25">
        <v>0.15916</v>
      </c>
      <c r="T42" s="25">
        <v>0.26239999999999997</v>
      </c>
      <c r="U42" s="25">
        <v>0.57844000000000007</v>
      </c>
      <c r="V42" s="25">
        <v>5.7</v>
      </c>
      <c r="W42" s="25">
        <v>6</v>
      </c>
      <c r="X42" s="33">
        <v>4306623</v>
      </c>
      <c r="Y42" s="33">
        <v>4306623</v>
      </c>
      <c r="Z42" s="33">
        <v>2114589</v>
      </c>
      <c r="AA42" s="33">
        <v>5328026</v>
      </c>
      <c r="AB42" s="34">
        <v>0.4</v>
      </c>
      <c r="AC42" s="34">
        <v>0.6</v>
      </c>
      <c r="AD42" s="33">
        <f t="shared" si="13"/>
        <v>4512324.7825884083</v>
      </c>
      <c r="AE42" s="33">
        <v>1722649.2000000002</v>
      </c>
      <c r="AF42" s="35">
        <v>1768629.7166986414</v>
      </c>
      <c r="AG42" s="35">
        <v>1815837.5337181338</v>
      </c>
      <c r="AH42" s="35">
        <v>1864305.4098481934</v>
      </c>
      <c r="AI42" s="35">
        <v>1914066.9782678648</v>
      </c>
      <c r="AJ42" s="35">
        <v>1965156.7698845</v>
      </c>
      <c r="AK42" s="35">
        <v>2017610.2372956956</v>
      </c>
      <c r="AL42" s="35">
        <v>2071463.7793908154</v>
      </c>
      <c r="AM42" s="35">
        <v>2126754.7666091709</v>
      </c>
      <c r="AN42" s="35">
        <v>2183521.5668723863</v>
      </c>
      <c r="AO42" s="35">
        <v>2241803.5722089452</v>
      </c>
      <c r="AP42" s="35">
        <v>2301641.2260893909</v>
      </c>
      <c r="AQ42" s="35">
        <v>2363076.0514911525</v>
      </c>
      <c r="AR42" s="35">
        <v>2426150.6797124688</v>
      </c>
      <c r="AS42" s="35">
        <v>2490908.8799554082</v>
      </c>
      <c r="AT42" s="35">
        <v>2557395.5896985084</v>
      </c>
      <c r="AU42" s="35">
        <v>2625656.9458801174</v>
      </c>
      <c r="AV42" s="35">
        <v>2695740.3169140713</v>
      </c>
      <c r="AW42" s="35">
        <v>2767694.3355599269</v>
      </c>
      <c r="AX42" s="35">
        <v>2841568.9326705565</v>
      </c>
      <c r="AY42" s="35">
        <v>2917415.3718405273</v>
      </c>
      <c r="AZ42" s="35">
        <v>2995286.2849793057</v>
      </c>
      <c r="BA42" s="35">
        <v>3075235.7088339725</v>
      </c>
      <c r="BB42" s="35">
        <v>3157319.122486792</v>
      </c>
      <c r="BC42" s="35">
        <v>3241593.4858536595</v>
      </c>
      <c r="BD42" s="35">
        <v>3328117.2792101367</v>
      </c>
      <c r="BE42" s="33">
        <v>2583973.7999999998</v>
      </c>
      <c r="BF42" s="35">
        <v>2605148.3342443728</v>
      </c>
      <c r="BG42" s="35">
        <v>2626496.3845284465</v>
      </c>
      <c r="BH42" s="35">
        <v>2648019.3727402152</v>
      </c>
      <c r="BI42" s="35">
        <v>2669718.7324194238</v>
      </c>
      <c r="BJ42" s="35">
        <v>2691595.9088530466</v>
      </c>
      <c r="BK42" s="35">
        <v>2713652.3591715535</v>
      </c>
      <c r="BL42" s="35">
        <v>2735889.5524459598</v>
      </c>
      <c r="BM42" s="35">
        <v>2758308.9697856749</v>
      </c>
      <c r="BN42" s="35">
        <v>2780912.1044371519</v>
      </c>
      <c r="BO42" s="35">
        <v>2803700.4618833442</v>
      </c>
      <c r="BP42" s="35">
        <v>2826675.5599439801</v>
      </c>
      <c r="BQ42" s="35">
        <v>2849838.9288766552</v>
      </c>
      <c r="BR42" s="35">
        <v>2873192.1114787566</v>
      </c>
      <c r="BS42" s="35">
        <v>2896736.6631902214</v>
      </c>
      <c r="BT42" s="35">
        <v>2920474.1521971347</v>
      </c>
      <c r="BU42" s="35">
        <v>2944406.1595361815</v>
      </c>
      <c r="BV42" s="35">
        <v>2968534.2791999499</v>
      </c>
      <c r="BW42" s="35">
        <v>2992860.1182430992</v>
      </c>
      <c r="BX42" s="35">
        <v>3017385.2968893987</v>
      </c>
      <c r="BY42" s="35">
        <v>3042111.448639642</v>
      </c>
      <c r="BZ42" s="35">
        <v>3067040.2203804464</v>
      </c>
      <c r="CA42" s="35">
        <v>3092173.272493945</v>
      </c>
      <c r="CB42" s="35">
        <v>3117512.2789683752</v>
      </c>
      <c r="CC42" s="35">
        <v>3143058.9275095752</v>
      </c>
      <c r="CD42" s="35">
        <v>3168814.9196533943</v>
      </c>
      <c r="CE42" s="25">
        <v>0.5</v>
      </c>
      <c r="CF42" s="25">
        <v>0.8</v>
      </c>
      <c r="CG42" s="25">
        <v>0.76</v>
      </c>
      <c r="CH42" s="36">
        <v>0.72</v>
      </c>
      <c r="CI42" s="37">
        <v>0.52</v>
      </c>
      <c r="CJ42" s="25">
        <v>0.52</v>
      </c>
      <c r="CK42" s="25">
        <v>0.52</v>
      </c>
      <c r="CL42" s="25">
        <v>0.52</v>
      </c>
      <c r="CM42" s="25">
        <v>0.52</v>
      </c>
      <c r="CN42" s="25">
        <v>0.52</v>
      </c>
      <c r="CO42" s="38">
        <v>0.57600000000000007</v>
      </c>
      <c r="CP42" s="25">
        <v>0.63200000000000012</v>
      </c>
      <c r="CQ42" s="25">
        <v>0.68800000000000017</v>
      </c>
      <c r="CR42" s="25">
        <v>0.74400000000000022</v>
      </c>
      <c r="CS42" s="38">
        <v>0.8</v>
      </c>
      <c r="CT42" s="25">
        <v>0.8</v>
      </c>
      <c r="CU42" s="25">
        <v>0.8</v>
      </c>
      <c r="CV42" s="25">
        <v>0.8</v>
      </c>
      <c r="CW42" s="25">
        <v>0.8</v>
      </c>
      <c r="CX42" s="25">
        <v>0.8</v>
      </c>
      <c r="CY42" s="25">
        <v>0.8</v>
      </c>
      <c r="CZ42" s="25">
        <v>0.8</v>
      </c>
      <c r="DA42" s="25">
        <v>0.8</v>
      </c>
      <c r="DB42" s="25">
        <v>0.8</v>
      </c>
      <c r="DC42" s="25">
        <v>0.8</v>
      </c>
      <c r="DD42" s="25">
        <v>0.8</v>
      </c>
      <c r="DE42" s="25">
        <v>0.8</v>
      </c>
      <c r="DF42" s="25">
        <v>0.8</v>
      </c>
      <c r="DG42" s="25">
        <v>0.8</v>
      </c>
      <c r="DH42" s="25">
        <v>0.8</v>
      </c>
      <c r="DI42" s="25">
        <v>0.5</v>
      </c>
      <c r="DJ42" s="25">
        <v>0.8</v>
      </c>
      <c r="DK42" s="25">
        <v>0.47</v>
      </c>
      <c r="DL42" s="73">
        <v>0.28999999999999998</v>
      </c>
      <c r="DM42" s="25">
        <v>0.23499999999999999</v>
      </c>
      <c r="DN42" s="25">
        <v>0.23499999999999999</v>
      </c>
      <c r="DO42" s="25">
        <v>0.23499999999999999</v>
      </c>
      <c r="DP42" s="25">
        <v>0.23499999999999999</v>
      </c>
      <c r="DQ42" s="25">
        <v>0.23499999999999999</v>
      </c>
      <c r="DR42" s="25">
        <v>0.23499999999999999</v>
      </c>
      <c r="DS42" s="38">
        <v>0.34799999999999998</v>
      </c>
      <c r="DT42" s="25">
        <v>0.46099999999999997</v>
      </c>
      <c r="DU42" s="25">
        <v>0.57399999999999995</v>
      </c>
      <c r="DV42" s="25">
        <v>0.68699999999999994</v>
      </c>
      <c r="DW42" s="38">
        <v>0.8</v>
      </c>
      <c r="DX42" s="25">
        <v>0.8</v>
      </c>
      <c r="DY42" s="25">
        <v>0.8</v>
      </c>
      <c r="DZ42" s="25">
        <v>0.8</v>
      </c>
      <c r="EA42" s="25">
        <v>0.8</v>
      </c>
      <c r="EB42" s="46">
        <v>0.8</v>
      </c>
      <c r="EC42" s="25">
        <v>0.8</v>
      </c>
      <c r="ED42" s="25">
        <v>0.8</v>
      </c>
      <c r="EE42" s="25">
        <v>0.8</v>
      </c>
      <c r="EF42" s="25">
        <v>0.8</v>
      </c>
      <c r="EG42" s="25">
        <v>0.8</v>
      </c>
      <c r="EH42" s="25">
        <v>0.8</v>
      </c>
      <c r="EI42" s="25">
        <v>0.8</v>
      </c>
      <c r="EJ42" s="25">
        <v>0.8</v>
      </c>
      <c r="EK42" s="25">
        <v>0.8</v>
      </c>
      <c r="EL42" s="25">
        <v>0.8</v>
      </c>
      <c r="EM42" s="25">
        <v>0.5</v>
      </c>
      <c r="EN42" s="25">
        <v>0.8</v>
      </c>
      <c r="EO42" s="25">
        <v>0.24</v>
      </c>
      <c r="EP42" s="25">
        <v>1</v>
      </c>
      <c r="EQ42" s="25">
        <v>0.12</v>
      </c>
      <c r="ER42" s="25">
        <v>0.12</v>
      </c>
      <c r="ES42" s="25">
        <v>0.12</v>
      </c>
      <c r="ET42" s="25">
        <v>0.12</v>
      </c>
      <c r="EU42" s="25">
        <v>0.12</v>
      </c>
      <c r="EV42" s="25">
        <v>0.12</v>
      </c>
      <c r="EW42" s="38">
        <v>0.25600000000000001</v>
      </c>
      <c r="EX42" s="25">
        <v>0.39200000000000002</v>
      </c>
      <c r="EY42" s="25">
        <v>0.52800000000000002</v>
      </c>
      <c r="EZ42" s="25">
        <v>0.66400000000000003</v>
      </c>
      <c r="FA42" s="38">
        <v>0.8</v>
      </c>
      <c r="FB42" s="25">
        <v>0.8</v>
      </c>
      <c r="FC42" s="25">
        <v>0.8</v>
      </c>
      <c r="FD42" s="25">
        <v>0.8</v>
      </c>
      <c r="FE42" s="25">
        <v>0.8</v>
      </c>
      <c r="FF42" s="25">
        <v>0.8</v>
      </c>
      <c r="FG42" s="25">
        <v>0.8</v>
      </c>
      <c r="FH42" s="25">
        <v>0.8</v>
      </c>
      <c r="FI42" s="25">
        <v>0.8</v>
      </c>
      <c r="FJ42" s="25">
        <v>0.8</v>
      </c>
      <c r="FK42" s="25">
        <v>0.8</v>
      </c>
      <c r="FL42" s="25">
        <v>0.8</v>
      </c>
      <c r="FM42" s="25">
        <v>0.8</v>
      </c>
      <c r="FN42" s="25">
        <v>0.8</v>
      </c>
      <c r="FO42" s="25">
        <v>0.8</v>
      </c>
      <c r="FP42" s="25">
        <v>0.8</v>
      </c>
      <c r="FQ42" s="25">
        <v>0.5</v>
      </c>
      <c r="FR42" s="25">
        <v>0.8</v>
      </c>
      <c r="FS42" s="25">
        <v>0.08</v>
      </c>
      <c r="FT42" s="25">
        <v>1</v>
      </c>
      <c r="FU42" s="25">
        <v>0.04</v>
      </c>
      <c r="FV42" s="25">
        <v>0.04</v>
      </c>
      <c r="FW42" s="25">
        <v>0.04</v>
      </c>
      <c r="FX42" s="25">
        <v>0.04</v>
      </c>
      <c r="FY42" s="25">
        <v>0.04</v>
      </c>
      <c r="FZ42" s="25">
        <v>0.04</v>
      </c>
      <c r="GA42" s="38">
        <v>0.192</v>
      </c>
      <c r="GB42" s="25">
        <v>0.34399999999999997</v>
      </c>
      <c r="GC42" s="25">
        <v>0.496</v>
      </c>
      <c r="GD42" s="25">
        <v>0.64800000000000002</v>
      </c>
      <c r="GE42" s="38">
        <v>0.8</v>
      </c>
      <c r="GF42" s="25">
        <v>0.8</v>
      </c>
      <c r="GG42" s="25">
        <v>0.8</v>
      </c>
      <c r="GH42" s="25">
        <v>0.8</v>
      </c>
      <c r="GI42" s="25">
        <v>0.8</v>
      </c>
      <c r="GJ42" s="25">
        <v>0.8</v>
      </c>
      <c r="GK42" s="25">
        <v>0.8</v>
      </c>
      <c r="GL42" s="25">
        <v>0.8</v>
      </c>
      <c r="GM42" s="25">
        <v>0.8</v>
      </c>
      <c r="GN42" s="25">
        <v>0.8</v>
      </c>
      <c r="GO42" s="25">
        <v>0.8</v>
      </c>
      <c r="GP42" s="25">
        <v>0.8</v>
      </c>
      <c r="GQ42" s="25">
        <v>0.8</v>
      </c>
      <c r="GR42" s="25">
        <v>0.8</v>
      </c>
      <c r="GS42" s="25">
        <v>0.8</v>
      </c>
      <c r="GT42" s="25">
        <v>0.8</v>
      </c>
      <c r="GU42" s="25">
        <v>0.5</v>
      </c>
      <c r="GV42" s="25">
        <v>0.8</v>
      </c>
      <c r="GW42" s="36">
        <v>0.24</v>
      </c>
      <c r="GX42" s="25">
        <v>1</v>
      </c>
      <c r="GY42" s="25">
        <v>0.12</v>
      </c>
      <c r="GZ42" s="25">
        <v>0.12</v>
      </c>
      <c r="HA42" s="25">
        <v>0.12</v>
      </c>
      <c r="HB42" s="25">
        <v>0.12</v>
      </c>
      <c r="HC42" s="25">
        <v>0.12</v>
      </c>
      <c r="HD42" s="25">
        <v>0.12</v>
      </c>
      <c r="HE42" s="38">
        <v>0.25600000000000001</v>
      </c>
      <c r="HF42" s="25">
        <v>0.39200000000000002</v>
      </c>
      <c r="HG42" s="25">
        <v>0.52800000000000002</v>
      </c>
      <c r="HH42" s="25">
        <v>0.66400000000000003</v>
      </c>
      <c r="HI42" s="38">
        <v>0.8</v>
      </c>
      <c r="HJ42" s="25">
        <v>0.8</v>
      </c>
      <c r="HK42" s="25">
        <v>0.8</v>
      </c>
      <c r="HL42" s="25">
        <v>0.8</v>
      </c>
      <c r="HM42" s="25">
        <v>0.8</v>
      </c>
      <c r="HN42" s="25">
        <v>0.8</v>
      </c>
      <c r="HO42" s="25">
        <v>0.8</v>
      </c>
      <c r="HP42" s="25">
        <v>0.8</v>
      </c>
      <c r="HQ42" s="25">
        <v>0.8</v>
      </c>
      <c r="HR42" s="25">
        <v>0.8</v>
      </c>
      <c r="HS42" s="25">
        <v>0.8</v>
      </c>
      <c r="HT42" s="25">
        <v>0.8</v>
      </c>
      <c r="HU42" s="25">
        <v>0.8</v>
      </c>
      <c r="HV42" s="25">
        <v>0.8</v>
      </c>
      <c r="HW42" s="25">
        <v>0.8</v>
      </c>
      <c r="HX42" s="25">
        <v>0.8</v>
      </c>
      <c r="HY42" s="25">
        <v>0.5</v>
      </c>
      <c r="HZ42" s="25">
        <v>0.8</v>
      </c>
      <c r="IA42" s="36">
        <v>0.1</v>
      </c>
      <c r="IB42" s="25">
        <v>1</v>
      </c>
      <c r="IC42" s="25">
        <v>0.05</v>
      </c>
      <c r="ID42" s="25">
        <v>0.05</v>
      </c>
      <c r="IE42" s="25">
        <v>0.05</v>
      </c>
      <c r="IF42" s="25">
        <v>0.05</v>
      </c>
      <c r="IG42" s="25">
        <v>0.05</v>
      </c>
      <c r="IH42" s="25">
        <v>0.05</v>
      </c>
      <c r="II42" s="38">
        <v>0.2</v>
      </c>
      <c r="IJ42" s="25">
        <v>0.35</v>
      </c>
      <c r="IK42" s="25">
        <v>0.5</v>
      </c>
      <c r="IL42" s="25">
        <v>0.65</v>
      </c>
      <c r="IM42" s="38">
        <v>0.8</v>
      </c>
      <c r="IN42" s="25">
        <v>0.8</v>
      </c>
      <c r="IO42" s="25">
        <v>0.8</v>
      </c>
      <c r="IP42" s="25">
        <v>0.8</v>
      </c>
      <c r="IQ42" s="25">
        <v>0.8</v>
      </c>
      <c r="IR42" s="25">
        <v>0.8</v>
      </c>
      <c r="IS42" s="25">
        <v>0.8</v>
      </c>
      <c r="IT42" s="25">
        <v>0.8</v>
      </c>
      <c r="IU42" s="25">
        <v>0.8</v>
      </c>
      <c r="IV42" s="25">
        <v>0.8</v>
      </c>
      <c r="IW42" s="25">
        <v>0.8</v>
      </c>
      <c r="IX42" s="25">
        <v>0.8</v>
      </c>
      <c r="IY42" s="25">
        <v>0.8</v>
      </c>
      <c r="IZ42" s="25">
        <v>0.8</v>
      </c>
      <c r="JA42" s="25">
        <v>0.8</v>
      </c>
      <c r="JB42" s="25">
        <v>0.8</v>
      </c>
      <c r="JC42" s="74" t="s">
        <v>4322</v>
      </c>
      <c r="JD42" s="75">
        <v>2</v>
      </c>
      <c r="JE42" s="41">
        <v>0.85</v>
      </c>
      <c r="JF42" s="41">
        <f>D42</f>
        <v>1</v>
      </c>
      <c r="JM42" s="38">
        <v>0.85</v>
      </c>
      <c r="JP42" s="38">
        <v>0.85</v>
      </c>
      <c r="KM42" s="38">
        <v>0.85</v>
      </c>
      <c r="KP42" s="38">
        <v>0.85</v>
      </c>
      <c r="LM42" s="38">
        <v>0.85</v>
      </c>
      <c r="LP42" s="38">
        <v>0.85</v>
      </c>
      <c r="MM42" s="38">
        <v>0.85</v>
      </c>
      <c r="MP42" s="38">
        <v>0.85</v>
      </c>
      <c r="NG42" s="35">
        <v>0</v>
      </c>
      <c r="NH42" s="35">
        <v>0</v>
      </c>
      <c r="NI42" s="35">
        <v>0</v>
      </c>
      <c r="NJ42" s="35">
        <v>0</v>
      </c>
      <c r="NK42" s="35">
        <v>0</v>
      </c>
      <c r="NL42" s="35">
        <v>0</v>
      </c>
      <c r="NM42" s="42">
        <v>215932.01510532488</v>
      </c>
      <c r="NN42" s="42">
        <v>215932.01510532488</v>
      </c>
      <c r="NO42" s="42">
        <v>215932.01510532488</v>
      </c>
      <c r="NP42" s="42">
        <v>215932.01510532488</v>
      </c>
      <c r="NQ42" s="42">
        <v>215932.01510532488</v>
      </c>
      <c r="NR42" s="35">
        <v>59837.653880445752</v>
      </c>
      <c r="NS42" s="35">
        <v>61434.825401761569</v>
      </c>
      <c r="NT42" s="35">
        <v>63074.628221316263</v>
      </c>
      <c r="NU42" s="35">
        <v>64758.200242939405</v>
      </c>
      <c r="NV42" s="35">
        <v>66486.709743100218</v>
      </c>
      <c r="NW42" s="35">
        <v>68261.356181608979</v>
      </c>
      <c r="NX42" s="35">
        <v>70083.371033953968</v>
      </c>
      <c r="NY42" s="35">
        <v>71954.018645855598</v>
      </c>
      <c r="NZ42" s="35">
        <v>73874.597110629547</v>
      </c>
      <c r="OA42" s="35">
        <v>75846.439169970807</v>
      </c>
      <c r="OB42" s="35">
        <v>77870.913138778415</v>
      </c>
      <c r="OC42" s="35">
        <v>79949.423854666762</v>
      </c>
      <c r="OD42" s="35">
        <v>82083.413652819581</v>
      </c>
      <c r="OE42" s="35">
        <v>84274.363366867416</v>
      </c>
      <c r="OF42" s="35">
        <v>86523.793356477283</v>
      </c>
      <c r="OG42" s="35">
        <v>0</v>
      </c>
      <c r="OH42" s="35">
        <v>0</v>
      </c>
      <c r="OI42" s="35">
        <v>0</v>
      </c>
      <c r="OJ42" s="35">
        <v>0</v>
      </c>
      <c r="OK42" s="35">
        <v>0</v>
      </c>
      <c r="OL42" s="35">
        <v>0</v>
      </c>
      <c r="OM42" s="42">
        <v>371869.88817832875</v>
      </c>
      <c r="ON42" s="42">
        <v>371869.88817832875</v>
      </c>
      <c r="OO42" s="42">
        <v>371869.88817832875</v>
      </c>
      <c r="OP42" s="42">
        <v>371869.88817832875</v>
      </c>
      <c r="OQ42" s="42">
        <v>371869.88817832875</v>
      </c>
      <c r="OR42" s="35">
        <v>22975.09806063585</v>
      </c>
      <c r="OS42" s="35">
        <v>23163.368932675105</v>
      </c>
      <c r="OT42" s="35">
        <v>23353.182602101471</v>
      </c>
      <c r="OU42" s="35">
        <v>23544.551711464766</v>
      </c>
      <c r="OV42" s="35">
        <v>23737.489006913267</v>
      </c>
      <c r="OW42" s="35">
        <v>23932.007339046802</v>
      </c>
      <c r="OX42" s="35">
        <v>24128.119663768448</v>
      </c>
      <c r="OY42" s="35">
        <v>24325.839043149259</v>
      </c>
      <c r="OZ42" s="35">
        <v>24525.178646299522</v>
      </c>
      <c r="PA42" s="35">
        <v>24726.151750243269</v>
      </c>
      <c r="PB42" s="35">
        <v>24928.771740804426</v>
      </c>
      <c r="PC42" s="35">
        <v>25133.052113498561</v>
      </c>
      <c r="PD42" s="35">
        <v>25339.006474430207</v>
      </c>
      <c r="PE42" s="35">
        <v>25546.648541199975</v>
      </c>
      <c r="PF42" s="35">
        <v>25755.992143819109</v>
      </c>
      <c r="PG42" s="35">
        <v>0</v>
      </c>
      <c r="PH42" s="35">
        <v>0</v>
      </c>
      <c r="PI42" s="35">
        <v>0</v>
      </c>
      <c r="PJ42" s="35">
        <v>0</v>
      </c>
      <c r="PK42" s="35">
        <v>0</v>
      </c>
      <c r="PL42" s="35">
        <v>0</v>
      </c>
      <c r="PM42" s="42">
        <v>345059.07029224944</v>
      </c>
      <c r="PN42" s="42">
        <v>345059.07029224944</v>
      </c>
      <c r="PO42" s="42">
        <v>345059.07029224944</v>
      </c>
      <c r="PP42" s="42">
        <v>345059.07029224944</v>
      </c>
      <c r="PQ42" s="42">
        <v>345059.07029224944</v>
      </c>
      <c r="PR42" s="35">
        <v>59837.653880445752</v>
      </c>
      <c r="PS42" s="35">
        <v>61434.825401761569</v>
      </c>
      <c r="PT42" s="35">
        <v>63074.628221316263</v>
      </c>
      <c r="PU42" s="35">
        <v>64758.200242939405</v>
      </c>
      <c r="PV42" s="35">
        <v>66486.709743100218</v>
      </c>
      <c r="PW42" s="35">
        <v>68261.356181608979</v>
      </c>
      <c r="PX42" s="35">
        <v>70083.371033953968</v>
      </c>
      <c r="PY42" s="35">
        <v>71954.018645855598</v>
      </c>
      <c r="PZ42" s="35">
        <v>73874.597110629547</v>
      </c>
      <c r="QA42" s="35">
        <v>75846.439169970807</v>
      </c>
      <c r="QB42" s="35">
        <v>77870.913138778415</v>
      </c>
      <c r="QC42" s="35">
        <v>79949.423854666762</v>
      </c>
      <c r="QD42" s="35">
        <v>82083.413652819581</v>
      </c>
      <c r="QE42" s="35">
        <v>84274.363366867416</v>
      </c>
      <c r="QF42" s="35">
        <v>86523.793356477283</v>
      </c>
      <c r="QG42" s="35">
        <v>0</v>
      </c>
      <c r="QH42" s="35">
        <v>0</v>
      </c>
      <c r="QI42" s="35">
        <v>0</v>
      </c>
      <c r="QJ42" s="35">
        <v>0</v>
      </c>
      <c r="QK42" s="35">
        <v>0</v>
      </c>
      <c r="QL42" s="35">
        <v>0</v>
      </c>
      <c r="QM42" s="42">
        <v>421801.09158708528</v>
      </c>
      <c r="QN42" s="42">
        <v>421801.09158708528</v>
      </c>
      <c r="QO42" s="42">
        <v>421801.09158708528</v>
      </c>
      <c r="QP42" s="42">
        <v>421801.09158708528</v>
      </c>
      <c r="QQ42" s="42">
        <v>421801.09158708528</v>
      </c>
      <c r="QR42" s="35">
        <v>22975.09806063585</v>
      </c>
      <c r="QS42" s="35">
        <v>23163.368932675105</v>
      </c>
      <c r="QT42" s="35">
        <v>23353.182602101471</v>
      </c>
      <c r="QU42" s="35">
        <v>23544.551711464766</v>
      </c>
      <c r="QV42" s="35">
        <v>23737.489006913267</v>
      </c>
      <c r="QW42" s="35">
        <v>23932.007339046802</v>
      </c>
      <c r="QX42" s="35">
        <v>24128.119663768448</v>
      </c>
      <c r="QY42" s="35">
        <v>24325.839043149259</v>
      </c>
      <c r="QZ42" s="35">
        <v>24525.178646299522</v>
      </c>
      <c r="RA42" s="35">
        <v>24726.151750243269</v>
      </c>
      <c r="RB42" s="35">
        <v>24928.771740804426</v>
      </c>
      <c r="RC42" s="35">
        <v>25133.052113498561</v>
      </c>
      <c r="RD42" s="35">
        <v>25339.006474430207</v>
      </c>
      <c r="RE42" s="35">
        <v>25546.648541199975</v>
      </c>
      <c r="RF42" s="35">
        <v>25755.992143819109</v>
      </c>
      <c r="RG42" s="35">
        <v>0</v>
      </c>
      <c r="RH42" s="35">
        <v>0</v>
      </c>
      <c r="RI42" s="35">
        <v>0</v>
      </c>
      <c r="RJ42" s="35">
        <v>0</v>
      </c>
      <c r="RK42" s="35">
        <v>0</v>
      </c>
      <c r="RL42" s="35">
        <v>0</v>
      </c>
      <c r="RM42" s="42">
        <v>345059.07029224944</v>
      </c>
      <c r="RN42" s="42">
        <v>345059.07029224944</v>
      </c>
      <c r="RO42" s="42">
        <v>345059.07029224944</v>
      </c>
      <c r="RP42" s="42">
        <v>345059.07029224944</v>
      </c>
      <c r="RQ42" s="42">
        <v>345059.07029224944</v>
      </c>
      <c r="RR42" s="35">
        <v>59837.653880445752</v>
      </c>
      <c r="RS42" s="35">
        <v>61434.825401761569</v>
      </c>
      <c r="RT42" s="35">
        <v>63074.628221316263</v>
      </c>
      <c r="RU42" s="35">
        <v>64758.200242939405</v>
      </c>
      <c r="RV42" s="35">
        <v>66486.709743100218</v>
      </c>
      <c r="RW42" s="35">
        <v>68261.356181608979</v>
      </c>
      <c r="RX42" s="35">
        <v>70083.371033953968</v>
      </c>
      <c r="RY42" s="35">
        <v>71954.018645855598</v>
      </c>
      <c r="RZ42" s="35">
        <v>73874.597110629547</v>
      </c>
      <c r="SA42" s="35">
        <v>75846.439169970807</v>
      </c>
      <c r="SB42" s="35">
        <v>77870.913138778415</v>
      </c>
      <c r="SC42" s="35">
        <v>79949.423854666762</v>
      </c>
      <c r="SD42" s="35">
        <v>82083.413652819581</v>
      </c>
      <c r="SE42" s="35">
        <v>84274.363366867416</v>
      </c>
      <c r="SF42" s="35">
        <v>86523.793356477283</v>
      </c>
      <c r="SG42" s="35">
        <v>0</v>
      </c>
      <c r="SH42" s="35">
        <v>0</v>
      </c>
      <c r="SI42" s="35">
        <v>0</v>
      </c>
      <c r="SJ42" s="35">
        <v>0</v>
      </c>
      <c r="SK42" s="35">
        <v>0</v>
      </c>
      <c r="SL42" s="35">
        <v>0</v>
      </c>
      <c r="SM42" s="42">
        <v>452193.99800980667</v>
      </c>
      <c r="SN42" s="42">
        <v>452193.99800980667</v>
      </c>
      <c r="SO42" s="42">
        <v>452193.99800980667</v>
      </c>
      <c r="SP42" s="42">
        <v>452193.99800980667</v>
      </c>
      <c r="SQ42" s="42">
        <v>452193.99800980667</v>
      </c>
      <c r="SR42" s="35">
        <v>22975.09806063585</v>
      </c>
      <c r="SS42" s="35">
        <v>23163.368932675105</v>
      </c>
      <c r="ST42" s="35">
        <v>23353.182602101471</v>
      </c>
      <c r="SU42" s="35">
        <v>23544.551711464766</v>
      </c>
      <c r="SV42" s="35">
        <v>23737.489006913267</v>
      </c>
      <c r="SW42" s="35">
        <v>23932.007339046802</v>
      </c>
      <c r="SX42" s="35">
        <v>24128.119663768448</v>
      </c>
      <c r="SY42" s="35">
        <v>24325.839043149259</v>
      </c>
      <c r="SZ42" s="35">
        <v>24525.178646299522</v>
      </c>
      <c r="TA42" s="35">
        <v>24726.151750243269</v>
      </c>
      <c r="TB42" s="35">
        <v>24928.771740804426</v>
      </c>
      <c r="TC42" s="35">
        <v>25133.052113498561</v>
      </c>
      <c r="TD42" s="35">
        <v>25339.006474430207</v>
      </c>
      <c r="TE42" s="35">
        <v>25546.648541199975</v>
      </c>
      <c r="TF42" s="35">
        <v>25755.992143819109</v>
      </c>
      <c r="TG42" s="43">
        <v>0</v>
      </c>
      <c r="TH42" s="43">
        <v>0</v>
      </c>
      <c r="TI42" s="43">
        <v>0</v>
      </c>
      <c r="TJ42" s="43">
        <v>0</v>
      </c>
      <c r="TK42" s="43">
        <v>0</v>
      </c>
      <c r="TL42" s="43">
        <v>0</v>
      </c>
      <c r="TM42" s="43">
        <v>1714968.7017013412</v>
      </c>
      <c r="TN42" s="43">
        <v>0</v>
      </c>
      <c r="TO42" s="43">
        <v>0</v>
      </c>
      <c r="TP42" s="43">
        <v>1855993.3318415282</v>
      </c>
      <c r="TQ42" s="43">
        <v>0</v>
      </c>
      <c r="TR42" s="43">
        <v>0</v>
      </c>
      <c r="TS42" s="43">
        <v>0</v>
      </c>
      <c r="TT42" s="43">
        <v>0</v>
      </c>
      <c r="TU42" s="43">
        <v>0</v>
      </c>
      <c r="TV42" s="43">
        <v>0</v>
      </c>
      <c r="TW42" s="43">
        <v>0</v>
      </c>
      <c r="TX42" s="43">
        <v>0</v>
      </c>
      <c r="TY42" s="43">
        <v>0</v>
      </c>
      <c r="TZ42" s="43">
        <v>0</v>
      </c>
      <c r="UA42" s="43">
        <v>0</v>
      </c>
      <c r="UB42" s="43">
        <v>0</v>
      </c>
      <c r="UC42" s="43">
        <v>0</v>
      </c>
      <c r="UD42" s="43">
        <v>0</v>
      </c>
      <c r="UE42" s="43">
        <v>0</v>
      </c>
      <c r="UF42" s="43">
        <v>0</v>
      </c>
      <c r="UG42" s="43">
        <v>0</v>
      </c>
      <c r="UH42" s="43">
        <v>0</v>
      </c>
      <c r="UI42" s="43">
        <v>0</v>
      </c>
      <c r="UJ42" s="43">
        <v>0</v>
      </c>
      <c r="UK42" s="43">
        <v>0</v>
      </c>
      <c r="UL42" s="43">
        <v>0</v>
      </c>
      <c r="UM42" s="43">
        <v>2306604.5052958205</v>
      </c>
      <c r="UN42" s="43">
        <v>0</v>
      </c>
      <c r="UO42" s="43">
        <v>0</v>
      </c>
      <c r="UP42" s="43">
        <v>2363775.288771579</v>
      </c>
      <c r="UQ42" s="43">
        <v>0</v>
      </c>
      <c r="UR42" s="43">
        <v>0</v>
      </c>
      <c r="US42" s="43">
        <v>0</v>
      </c>
      <c r="UT42" s="43">
        <v>0</v>
      </c>
      <c r="UU42" s="43">
        <v>0</v>
      </c>
      <c r="UV42" s="43">
        <v>0</v>
      </c>
      <c r="UW42" s="43">
        <v>0</v>
      </c>
      <c r="UX42" s="43">
        <v>0</v>
      </c>
      <c r="UY42" s="43">
        <v>0</v>
      </c>
      <c r="UZ42" s="43">
        <v>0</v>
      </c>
      <c r="VA42" s="43">
        <v>0</v>
      </c>
      <c r="VB42" s="43">
        <v>0</v>
      </c>
      <c r="VC42" s="43">
        <v>0</v>
      </c>
      <c r="VD42" s="43">
        <v>0</v>
      </c>
      <c r="VE42" s="43">
        <v>0</v>
      </c>
      <c r="VF42" s="43">
        <v>0</v>
      </c>
      <c r="VG42" s="35"/>
      <c r="VH42" s="35"/>
      <c r="VI42" s="35"/>
      <c r="VJ42" s="43">
        <v>0</v>
      </c>
      <c r="VK42" s="43">
        <v>0</v>
      </c>
      <c r="VL42" s="43">
        <v>0</v>
      </c>
      <c r="VM42" s="43">
        <v>1714968.7017013412</v>
      </c>
      <c r="VN42" s="43">
        <v>0</v>
      </c>
      <c r="VO42" s="43">
        <v>0</v>
      </c>
      <c r="VP42" s="43">
        <v>1855993.3318415282</v>
      </c>
      <c r="VQ42" s="43">
        <v>0</v>
      </c>
      <c r="VR42" s="43">
        <v>0</v>
      </c>
      <c r="VS42" s="43">
        <v>0</v>
      </c>
      <c r="VT42" s="43">
        <v>0</v>
      </c>
      <c r="VU42" s="43">
        <v>0</v>
      </c>
      <c r="VV42" s="43">
        <v>0</v>
      </c>
      <c r="VW42" s="43">
        <v>0</v>
      </c>
      <c r="VX42" s="43">
        <v>0</v>
      </c>
      <c r="VY42" s="43">
        <v>0</v>
      </c>
      <c r="VZ42" s="43">
        <v>0</v>
      </c>
      <c r="WA42" s="43">
        <v>0</v>
      </c>
      <c r="WB42" s="43">
        <v>0</v>
      </c>
      <c r="WC42" s="43">
        <v>0</v>
      </c>
      <c r="WD42" s="43">
        <v>0</v>
      </c>
      <c r="WE42" s="43">
        <v>0</v>
      </c>
      <c r="WF42" s="43">
        <v>0</v>
      </c>
      <c r="WG42" s="35"/>
      <c r="WH42" s="35"/>
      <c r="WI42" s="35"/>
      <c r="WJ42" s="43">
        <v>0</v>
      </c>
      <c r="WK42" s="43">
        <v>0</v>
      </c>
      <c r="WL42" s="43">
        <v>0</v>
      </c>
      <c r="WM42" s="43">
        <v>2306604.5052958205</v>
      </c>
      <c r="WN42" s="43">
        <v>0</v>
      </c>
      <c r="WO42" s="43">
        <v>0</v>
      </c>
      <c r="WP42" s="43">
        <v>2363775.288771579</v>
      </c>
      <c r="WQ42" s="43">
        <v>0</v>
      </c>
      <c r="WR42" s="43">
        <v>0</v>
      </c>
      <c r="WS42" s="43">
        <v>0</v>
      </c>
      <c r="WT42" s="43">
        <v>0</v>
      </c>
      <c r="WU42" s="43">
        <v>0</v>
      </c>
      <c r="WV42" s="43">
        <v>0</v>
      </c>
      <c r="WW42" s="43">
        <v>0</v>
      </c>
      <c r="WX42" s="43">
        <v>0</v>
      </c>
      <c r="WY42" s="43">
        <v>0</v>
      </c>
      <c r="WZ42" s="43">
        <v>0</v>
      </c>
      <c r="XA42" s="43">
        <v>0</v>
      </c>
      <c r="XB42" s="43">
        <v>0</v>
      </c>
      <c r="XC42" s="43">
        <v>0</v>
      </c>
      <c r="XD42" s="43">
        <v>0</v>
      </c>
      <c r="XE42" s="43">
        <v>0</v>
      </c>
      <c r="XF42" s="43">
        <v>0</v>
      </c>
      <c r="XG42" s="44">
        <v>46.5</v>
      </c>
      <c r="XH42" s="44">
        <v>10</v>
      </c>
      <c r="XI42" s="44">
        <v>0.5</v>
      </c>
      <c r="XJ42" s="44">
        <v>5</v>
      </c>
      <c r="XK42" s="44">
        <v>91</v>
      </c>
      <c r="XL42" s="44">
        <v>5</v>
      </c>
      <c r="XM42" s="44">
        <v>0.5</v>
      </c>
      <c r="XN42" s="44">
        <v>6</v>
      </c>
      <c r="XO42" s="44">
        <v>46.5</v>
      </c>
      <c r="XP42" s="44">
        <v>5</v>
      </c>
      <c r="XQ42" s="44">
        <v>4</v>
      </c>
      <c r="XR42" s="44">
        <v>41</v>
      </c>
      <c r="XS42" s="44">
        <v>5</v>
      </c>
      <c r="XT42" s="44">
        <v>6</v>
      </c>
      <c r="XU42" s="44">
        <v>6.5</v>
      </c>
      <c r="XV42" s="44">
        <v>3</v>
      </c>
      <c r="XW42" s="44">
        <v>1</v>
      </c>
      <c r="XX42" s="44">
        <v>1.5</v>
      </c>
      <c r="XY42" s="44">
        <v>2</v>
      </c>
      <c r="XZ42" s="44">
        <v>0.1</v>
      </c>
      <c r="YA42" s="44">
        <v>7</v>
      </c>
      <c r="YB42" s="44">
        <v>5</v>
      </c>
      <c r="YC42" s="43">
        <f t="shared" si="68"/>
        <v>474338.6878767467</v>
      </c>
      <c r="YD42" s="45"/>
      <c r="YE42" s="46">
        <v>1.69</v>
      </c>
      <c r="YF42" s="46">
        <v>1.5649999999999999</v>
      </c>
      <c r="YG42" s="46">
        <v>1.423</v>
      </c>
      <c r="YH42" s="46">
        <v>2</v>
      </c>
      <c r="YI42" s="25">
        <v>0.65</v>
      </c>
      <c r="YJ42" s="25">
        <v>0.65</v>
      </c>
      <c r="YK42" s="76" t="s">
        <v>4323</v>
      </c>
      <c r="YL42" s="48">
        <v>0</v>
      </c>
      <c r="YM42" s="48">
        <v>0</v>
      </c>
      <c r="YN42" s="48">
        <v>0</v>
      </c>
      <c r="YO42" s="48">
        <v>0</v>
      </c>
      <c r="YP42" s="48">
        <v>0</v>
      </c>
      <c r="YQ42" s="48">
        <v>0</v>
      </c>
      <c r="YR42" s="48">
        <v>10040838.702397607</v>
      </c>
      <c r="YS42" s="48">
        <v>10040838.702397607</v>
      </c>
      <c r="YT42" s="48">
        <v>10040838.702397607</v>
      </c>
      <c r="YU42" s="48">
        <v>10040838.702397607</v>
      </c>
      <c r="YV42" s="48">
        <v>10040838.702397607</v>
      </c>
      <c r="YW42" s="48">
        <v>2782450.9054407272</v>
      </c>
      <c r="YX42" s="48">
        <v>2856719.381181913</v>
      </c>
      <c r="YY42" s="48">
        <v>2932970.2122912062</v>
      </c>
      <c r="YZ42" s="48">
        <v>3011256.3112966823</v>
      </c>
      <c r="ZA42" s="48">
        <v>3091632.0030541602</v>
      </c>
      <c r="ZB42" s="48">
        <v>3174153.0624448173</v>
      </c>
      <c r="ZC42" s="48">
        <v>3258876.7530788593</v>
      </c>
      <c r="ZD42" s="48">
        <v>3345861.8670322853</v>
      </c>
      <c r="ZE42" s="48">
        <v>3435168.7656442737</v>
      </c>
      <c r="ZF42" s="48">
        <v>3526859.4214036427</v>
      </c>
      <c r="ZG42" s="48">
        <v>3620997.4609531965</v>
      </c>
      <c r="ZH42" s="48">
        <v>3717648.2092420044</v>
      </c>
      <c r="ZI42" s="48">
        <v>3816878.7348561105</v>
      </c>
      <c r="ZJ42" s="48">
        <v>3918757.8965593348</v>
      </c>
      <c r="ZK42" s="48">
        <v>4023356.3910761937</v>
      </c>
      <c r="ZL42" s="49">
        <v>0</v>
      </c>
      <c r="ZM42" s="49">
        <v>0</v>
      </c>
      <c r="ZN42" s="49">
        <v>0</v>
      </c>
      <c r="ZO42" s="49">
        <v>0</v>
      </c>
      <c r="ZP42" s="49">
        <v>0</v>
      </c>
      <c r="ZQ42" s="49">
        <v>0</v>
      </c>
      <c r="ZR42" s="49">
        <v>33840159.824227914</v>
      </c>
      <c r="ZS42" s="49">
        <v>33840159.824227914</v>
      </c>
      <c r="ZT42" s="49">
        <v>33840159.824227914</v>
      </c>
      <c r="ZU42" s="49">
        <v>33840159.824227914</v>
      </c>
      <c r="ZV42" s="49">
        <v>33840159.824227914</v>
      </c>
      <c r="ZW42" s="49">
        <v>2090733.9235178623</v>
      </c>
      <c r="ZX42" s="49">
        <v>2107866.5728734345</v>
      </c>
      <c r="ZY42" s="49">
        <v>2125139.6167912339</v>
      </c>
      <c r="ZZ42" s="49">
        <v>2142554.2057432937</v>
      </c>
      <c r="AAA42" s="49">
        <v>2160111.4996291073</v>
      </c>
      <c r="AAB42" s="49">
        <v>2177812.667853259</v>
      </c>
      <c r="AAC42" s="49">
        <v>2195658.8894029288</v>
      </c>
      <c r="AAD42" s="49">
        <v>2213651.3529265826</v>
      </c>
      <c r="AAE42" s="49">
        <v>2231791.2568132565</v>
      </c>
      <c r="AAF42" s="49">
        <v>2250079.8092721375</v>
      </c>
      <c r="AAG42" s="49">
        <v>2268518.2284132028</v>
      </c>
      <c r="AAH42" s="49">
        <v>2287107.7423283691</v>
      </c>
      <c r="AAI42" s="49">
        <v>2305849.5891731489</v>
      </c>
      <c r="AAJ42" s="49">
        <v>2324745.0172491977</v>
      </c>
      <c r="AAK42" s="49">
        <v>2343795.2850875389</v>
      </c>
      <c r="AAL42" s="49">
        <v>0</v>
      </c>
      <c r="AAM42" s="49">
        <v>0</v>
      </c>
      <c r="AAN42" s="49">
        <v>0</v>
      </c>
      <c r="AAO42" s="49">
        <v>0</v>
      </c>
      <c r="AAP42" s="49">
        <v>0</v>
      </c>
      <c r="AAQ42" s="49">
        <v>0</v>
      </c>
      <c r="AAR42" s="49">
        <v>16045246.768589599</v>
      </c>
      <c r="AAS42" s="49">
        <v>16045246.768589599</v>
      </c>
      <c r="AAT42" s="49">
        <v>16045246.768589599</v>
      </c>
      <c r="AAU42" s="49">
        <v>16045246.768589599</v>
      </c>
      <c r="AAV42" s="49">
        <v>16045246.768589599</v>
      </c>
      <c r="AAW42" s="49">
        <v>2782450.9054407272</v>
      </c>
      <c r="AAX42" s="49">
        <v>2856719.381181913</v>
      </c>
      <c r="AAY42" s="49">
        <v>2932970.2122912062</v>
      </c>
      <c r="AAZ42" s="49">
        <v>3011256.3112966823</v>
      </c>
      <c r="ABA42" s="49">
        <v>3091632.0030541602</v>
      </c>
      <c r="ABB42" s="49">
        <v>3174153.0624448173</v>
      </c>
      <c r="ABC42" s="49">
        <v>3258876.7530788593</v>
      </c>
      <c r="ABD42" s="49">
        <v>3345861.8670322853</v>
      </c>
      <c r="ABE42" s="49">
        <v>3435168.7656442737</v>
      </c>
      <c r="ABF42" s="49">
        <v>3526859.4214036427</v>
      </c>
      <c r="ABG42" s="49">
        <v>3620997.4609531965</v>
      </c>
      <c r="ABH42" s="49">
        <v>3717648.2092420044</v>
      </c>
      <c r="ABI42" s="49">
        <v>3816878.7348561105</v>
      </c>
      <c r="ABJ42" s="49">
        <v>3918757.8965593348</v>
      </c>
      <c r="ABK42" s="49">
        <v>4023356.3910761937</v>
      </c>
      <c r="ABL42" s="50">
        <v>0</v>
      </c>
      <c r="ABM42" s="50">
        <v>0</v>
      </c>
      <c r="ABN42" s="50">
        <v>0</v>
      </c>
      <c r="ABO42" s="50">
        <v>0</v>
      </c>
      <c r="ABP42" s="50">
        <v>0</v>
      </c>
      <c r="ABQ42" s="50">
        <v>0</v>
      </c>
      <c r="ABR42" s="50">
        <v>17293844.755070496</v>
      </c>
      <c r="ABS42" s="50">
        <v>17293844.755070496</v>
      </c>
      <c r="ABT42" s="50">
        <v>17293844.755070496</v>
      </c>
      <c r="ABU42" s="50">
        <v>17293844.755070496</v>
      </c>
      <c r="ABV42" s="50">
        <v>17293844.755070496</v>
      </c>
      <c r="ABW42" s="50">
        <v>941979.02048606984</v>
      </c>
      <c r="ABX42" s="50">
        <v>949698.12623967929</v>
      </c>
      <c r="ABY42" s="50">
        <v>957480.48668616032</v>
      </c>
      <c r="ABZ42" s="50">
        <v>965326.62017005542</v>
      </c>
      <c r="ACA42" s="50">
        <v>973237.04928344395</v>
      </c>
      <c r="ACB42" s="50">
        <v>981212.3009009189</v>
      </c>
      <c r="ACC42" s="50">
        <v>989252.90621450637</v>
      </c>
      <c r="ACD42" s="50">
        <v>997359.40076911962</v>
      </c>
      <c r="ACE42" s="50">
        <v>1005532.3244982804</v>
      </c>
      <c r="ACF42" s="50">
        <v>1013772.221759974</v>
      </c>
      <c r="ACG42" s="50">
        <v>1022079.6413729815</v>
      </c>
      <c r="ACH42" s="50">
        <v>1030455.136653441</v>
      </c>
      <c r="ACI42" s="50">
        <v>1038899.2654516385</v>
      </c>
      <c r="ACJ42" s="50">
        <v>1047412.590189199</v>
      </c>
      <c r="ACK42" s="50">
        <v>1055995.6778965835</v>
      </c>
      <c r="ACL42" s="49">
        <v>0</v>
      </c>
      <c r="ACM42" s="49">
        <v>0</v>
      </c>
      <c r="ACN42" s="49">
        <v>0</v>
      </c>
      <c r="ACO42" s="49">
        <v>0</v>
      </c>
      <c r="ACP42" s="49">
        <v>0</v>
      </c>
      <c r="ACQ42" s="49">
        <v>0</v>
      </c>
      <c r="ACR42" s="49">
        <v>2242883.9568996215</v>
      </c>
      <c r="ACS42" s="49">
        <v>2242883.9568996215</v>
      </c>
      <c r="ACT42" s="49">
        <v>2242883.9568996215</v>
      </c>
      <c r="ACU42" s="49">
        <v>2242883.9568996215</v>
      </c>
      <c r="ACV42" s="49">
        <v>2242883.9568996215</v>
      </c>
      <c r="ACW42" s="49">
        <v>388944.75022289739</v>
      </c>
      <c r="ACX42" s="49">
        <v>399326.3651114502</v>
      </c>
      <c r="ACY42" s="49">
        <v>409985.08343855571</v>
      </c>
      <c r="ACZ42" s="49">
        <v>420928.30157910613</v>
      </c>
      <c r="ADA42" s="49">
        <v>432163.61333015142</v>
      </c>
      <c r="ADB42" s="49">
        <v>443698.81518045836</v>
      </c>
      <c r="ADC42" s="49">
        <v>455541.91172070079</v>
      </c>
      <c r="ADD42" s="49">
        <v>467701.12119806139</v>
      </c>
      <c r="ADE42" s="49">
        <v>480184.88121909206</v>
      </c>
      <c r="ADF42" s="49">
        <v>493001.85460481024</v>
      </c>
      <c r="ADG42" s="49">
        <v>506160.93540205969</v>
      </c>
      <c r="ADH42" s="49">
        <v>519671.25505533395</v>
      </c>
      <c r="ADI42" s="49">
        <v>533542.18874332728</v>
      </c>
      <c r="ADJ42" s="49">
        <v>547783.3618846382</v>
      </c>
      <c r="ADK42" s="49">
        <v>562404.65681710234</v>
      </c>
      <c r="ADL42" s="50">
        <v>0</v>
      </c>
      <c r="ADM42" s="50">
        <v>0</v>
      </c>
      <c r="ADN42" s="50">
        <v>0</v>
      </c>
      <c r="ADO42" s="50">
        <v>0</v>
      </c>
      <c r="ADP42" s="50">
        <v>0</v>
      </c>
      <c r="ADQ42" s="50">
        <v>0</v>
      </c>
      <c r="ADR42" s="50">
        <v>678290.99701470998</v>
      </c>
      <c r="ADS42" s="50">
        <v>678290.99701470998</v>
      </c>
      <c r="ADT42" s="50">
        <v>678290.99701470998</v>
      </c>
      <c r="ADU42" s="50">
        <v>678290.99701470998</v>
      </c>
      <c r="ADV42" s="50">
        <v>678290.99701470998</v>
      </c>
      <c r="ADW42" s="50">
        <v>34462.647090953775</v>
      </c>
      <c r="ADX42" s="50">
        <v>34745.053399012657</v>
      </c>
      <c r="ADY42" s="50">
        <v>35029.773903152207</v>
      </c>
      <c r="ADZ42" s="50">
        <v>35316.82756719715</v>
      </c>
      <c r="AEA42" s="50">
        <v>35606.233510369901</v>
      </c>
      <c r="AEB42" s="50">
        <v>35898.011008570204</v>
      </c>
      <c r="AEC42" s="50">
        <v>36192.179495652672</v>
      </c>
      <c r="AED42" s="50">
        <v>36488.758564723888</v>
      </c>
      <c r="AEE42" s="50">
        <v>36787.767969449284</v>
      </c>
      <c r="AEF42" s="50">
        <v>37089.227625364903</v>
      </c>
      <c r="AEG42" s="50">
        <v>37393.15761120664</v>
      </c>
      <c r="AEH42" s="50">
        <v>37699.578170247842</v>
      </c>
      <c r="AEI42" s="50">
        <v>38008.509711645311</v>
      </c>
      <c r="AEJ42" s="50">
        <v>38319.972811799962</v>
      </c>
      <c r="AEK42" s="50">
        <v>38633.988215728663</v>
      </c>
      <c r="AEL42" s="48">
        <v>0</v>
      </c>
      <c r="AEM42" s="48">
        <v>0</v>
      </c>
      <c r="AEN42" s="48">
        <v>0</v>
      </c>
      <c r="AEO42" s="48">
        <v>0</v>
      </c>
      <c r="AEP42" s="48">
        <v>0</v>
      </c>
      <c r="AEQ42" s="48">
        <v>0</v>
      </c>
      <c r="AER42" s="48">
        <v>1056800.0491237773</v>
      </c>
      <c r="AES42" s="48">
        <v>1723018.732767554</v>
      </c>
      <c r="AET42" s="48">
        <v>2424049.5810569786</v>
      </c>
      <c r="AEU42" s="48">
        <v>3161276.3419027766</v>
      </c>
      <c r="AEV42" s="48">
        <v>3936131.8306096615</v>
      </c>
      <c r="AEW42" s="48">
        <v>4041194.0657794215</v>
      </c>
      <c r="AEX42" s="48">
        <v>4149060.5955546196</v>
      </c>
      <c r="AEY42" s="48">
        <v>4259806.2714575091</v>
      </c>
      <c r="AEZ42" s="48">
        <v>4373507.9429282499</v>
      </c>
      <c r="AFA42" s="48">
        <v>4490244.5106528057</v>
      </c>
      <c r="AFB42" s="48">
        <v>4610096.9813143024</v>
      </c>
      <c r="AFC42" s="48">
        <v>4733148.5238057617</v>
      </c>
      <c r="AFD42" s="48">
        <v>4859484.5269432561</v>
      </c>
      <c r="AFE42" s="48">
        <v>4989192.6587195368</v>
      </c>
      <c r="AFF42" s="48">
        <v>5122362.9271392422</v>
      </c>
      <c r="AFG42" s="48">
        <v>5259087.7426779056</v>
      </c>
      <c r="AFH42" s="48">
        <v>5399461.9824080989</v>
      </c>
      <c r="AFI42" s="48">
        <v>5543583.0558372075</v>
      </c>
      <c r="AFJ42" s="48">
        <v>5691550.9725025538</v>
      </c>
      <c r="AFK42" s="48">
        <v>5843468.4113707347</v>
      </c>
      <c r="AFL42" s="49">
        <v>0</v>
      </c>
      <c r="AFM42" s="49">
        <v>0</v>
      </c>
      <c r="AFN42" s="49">
        <v>0</v>
      </c>
      <c r="AFO42" s="49">
        <v>0</v>
      </c>
      <c r="AFP42" s="49">
        <v>0</v>
      </c>
      <c r="AFQ42" s="49">
        <v>0</v>
      </c>
      <c r="AFR42" s="49">
        <v>2219564.1058753924</v>
      </c>
      <c r="AFS42" s="49">
        <v>4247263.3384559192</v>
      </c>
      <c r="AFT42" s="49">
        <v>6308045.7407271042</v>
      </c>
      <c r="AFU42" s="49">
        <v>8402317.3551490195</v>
      </c>
      <c r="AFV42" s="49">
        <v>10530488.6572992</v>
      </c>
      <c r="AFW42" s="49">
        <v>10616781.402482593</v>
      </c>
      <c r="AFX42" s="49">
        <v>10703781.278941052</v>
      </c>
      <c r="AFY42" s="49">
        <v>10791494.08130585</v>
      </c>
      <c r="AFZ42" s="49">
        <v>10879925.651692733</v>
      </c>
      <c r="AGA42" s="49">
        <v>10969081.880091025</v>
      </c>
      <c r="AGB42" s="49">
        <v>11058968.704755934</v>
      </c>
      <c r="AGC42" s="49">
        <v>11149592.112604072</v>
      </c>
      <c r="AGD42" s="49">
        <v>11240958.139612213</v>
      </c>
      <c r="AGE42" s="49">
        <v>11333072.871219316</v>
      </c>
      <c r="AGF42" s="49">
        <v>11425942.44273185</v>
      </c>
      <c r="AGG42" s="49">
        <v>11519573.039732428</v>
      </c>
      <c r="AGH42" s="49">
        <v>11613970.89849182</v>
      </c>
      <c r="AGI42" s="49">
        <v>11709142.306384297</v>
      </c>
      <c r="AGJ42" s="49">
        <v>11805093.602306403</v>
      </c>
      <c r="AGK42" s="49">
        <v>11901831.177099178</v>
      </c>
      <c r="AGL42" s="49">
        <v>0</v>
      </c>
      <c r="AGM42" s="49">
        <v>0</v>
      </c>
      <c r="AGN42" s="49">
        <v>0</v>
      </c>
      <c r="AGO42" s="49">
        <v>0</v>
      </c>
      <c r="AGP42" s="49">
        <v>0</v>
      </c>
      <c r="AGQ42" s="49">
        <v>0</v>
      </c>
      <c r="AGR42" s="49">
        <v>1097579.9690888585</v>
      </c>
      <c r="AGS42" s="49">
        <v>2253752.5919772075</v>
      </c>
      <c r="AGT42" s="49">
        <v>3470863.7791061671</v>
      </c>
      <c r="AGU42" s="49">
        <v>4751342.9295143131</v>
      </c>
      <c r="AGV42" s="49">
        <v>6097705.7164083309</v>
      </c>
      <c r="AGW42" s="49">
        <v>6260464.1349631436</v>
      </c>
      <c r="AGX42" s="49">
        <v>6427566.8600559356</v>
      </c>
      <c r="AGY42" s="49">
        <v>6599129.8488179157</v>
      </c>
      <c r="AGZ42" s="49">
        <v>6775272.1534787109</v>
      </c>
      <c r="AHA42" s="49">
        <v>6956116.0039799437</v>
      </c>
      <c r="AHB42" s="49">
        <v>7141786.8927939199</v>
      </c>
      <c r="AHC42" s="49">
        <v>7332413.6620062748</v>
      </c>
      <c r="AHD42" s="49">
        <v>7528128.5927230017</v>
      </c>
      <c r="AHE42" s="49">
        <v>7729067.4968639137</v>
      </c>
      <c r="AHF42" s="49">
        <v>7935369.8114062352</v>
      </c>
      <c r="AHG42" s="49">
        <v>8147178.6951437118</v>
      </c>
      <c r="AHH42" s="49">
        <v>8364641.1280284058</v>
      </c>
      <c r="AHI42" s="49">
        <v>8587908.0131640751</v>
      </c>
      <c r="AHJ42" s="49">
        <v>8817134.2815219536</v>
      </c>
      <c r="AHK42" s="49">
        <v>9052478.9994515721</v>
      </c>
      <c r="AHL42" s="50">
        <v>0</v>
      </c>
      <c r="AHM42" s="50">
        <v>0</v>
      </c>
      <c r="AHN42" s="50">
        <v>0</v>
      </c>
      <c r="AHO42" s="50">
        <v>0</v>
      </c>
      <c r="AHP42" s="50">
        <v>0</v>
      </c>
      <c r="AHQ42" s="50">
        <v>0</v>
      </c>
      <c r="AHR42" s="50">
        <v>2474850.9515644568</v>
      </c>
      <c r="AHS42" s="50">
        <v>4990262.5436614305</v>
      </c>
      <c r="AHT42" s="50">
        <v>7546733.3413336063</v>
      </c>
      <c r="AHU42" s="50">
        <v>10144767.356986729</v>
      </c>
      <c r="AHV42" s="50">
        <v>12784874.10618805</v>
      </c>
      <c r="AHW42" s="50">
        <v>12889640.553344548</v>
      </c>
      <c r="AHX42" s="50">
        <v>12995265.515677549</v>
      </c>
      <c r="AHY42" s="50">
        <v>13101756.028343132</v>
      </c>
      <c r="AHZ42" s="50">
        <v>13209119.18414741</v>
      </c>
      <c r="AIA42" s="50">
        <v>13317362.134018935</v>
      </c>
      <c r="AIB42" s="50">
        <v>13426492.087484987</v>
      </c>
      <c r="AIC42" s="50">
        <v>13536516.313151773</v>
      </c>
      <c r="AID42" s="50">
        <v>13647442.139188534</v>
      </c>
      <c r="AIE42" s="50">
        <v>13759276.953815658</v>
      </c>
      <c r="AIF42" s="50">
        <v>13872028.205796769</v>
      </c>
      <c r="AIG42" s="50">
        <v>13985703.404934835</v>
      </c>
      <c r="AIH42" s="50">
        <v>14100310.122572388</v>
      </c>
      <c r="AII42" s="50">
        <v>14215855.992095791</v>
      </c>
      <c r="AIJ42" s="50">
        <v>14332348.709443662</v>
      </c>
      <c r="AIK42" s="50">
        <v>14449796.033619478</v>
      </c>
      <c r="AIL42" s="49">
        <v>0</v>
      </c>
      <c r="AIM42" s="49">
        <v>0</v>
      </c>
      <c r="AIN42" s="49">
        <v>0</v>
      </c>
      <c r="AIO42" s="49">
        <v>0</v>
      </c>
      <c r="AIP42" s="49">
        <v>0</v>
      </c>
      <c r="AIQ42" s="49">
        <v>0</v>
      </c>
      <c r="AIR42" s="49">
        <v>274394.99227221461</v>
      </c>
      <c r="AIS42" s="49">
        <v>563438.14799430186</v>
      </c>
      <c r="AIT42" s="49">
        <v>867715.94477654179</v>
      </c>
      <c r="AIU42" s="49">
        <v>1187835.7323785783</v>
      </c>
      <c r="AIV42" s="49">
        <v>1524426.4291020827</v>
      </c>
      <c r="AIW42" s="49">
        <v>1565116.0337407859</v>
      </c>
      <c r="AIX42" s="49">
        <v>1606891.7150139839</v>
      </c>
      <c r="AIY42" s="49">
        <v>1649782.4622044789</v>
      </c>
      <c r="AIZ42" s="49">
        <v>1693818.0383696777</v>
      </c>
      <c r="AJA42" s="49">
        <v>1739029.0009949859</v>
      </c>
      <c r="AJB42" s="49">
        <v>1785446.72319848</v>
      </c>
      <c r="AJC42" s="49">
        <v>1833103.4155015687</v>
      </c>
      <c r="AJD42" s="49">
        <v>1882032.1481807504</v>
      </c>
      <c r="AJE42" s="49">
        <v>1932266.8742159784</v>
      </c>
      <c r="AJF42" s="49">
        <v>1983842.4528515588</v>
      </c>
      <c r="AJG42" s="49">
        <v>2036794.6737859279</v>
      </c>
      <c r="AJH42" s="49">
        <v>2091160.2820071015</v>
      </c>
      <c r="AJI42" s="49">
        <v>2146977.0032910188</v>
      </c>
      <c r="AJJ42" s="49">
        <v>2204283.5703804884</v>
      </c>
      <c r="AJK42" s="49">
        <v>2263119.749862893</v>
      </c>
      <c r="AJL42" s="50">
        <v>0</v>
      </c>
      <c r="AJM42" s="50">
        <v>0</v>
      </c>
      <c r="AJN42" s="50">
        <v>0</v>
      </c>
      <c r="AJO42" s="50">
        <v>0</v>
      </c>
      <c r="AJP42" s="50">
        <v>0</v>
      </c>
      <c r="AJQ42" s="50">
        <v>0</v>
      </c>
      <c r="AJR42" s="50">
        <v>40704.785387573313</v>
      </c>
      <c r="AJS42" s="50">
        <v>82076.6865733788</v>
      </c>
      <c r="AJT42" s="50">
        <v>124123.90364035539</v>
      </c>
      <c r="AJU42" s="50">
        <v>166854.72626622912</v>
      </c>
      <c r="AJV42" s="50">
        <v>210277.53464125085</v>
      </c>
      <c r="AJW42" s="50">
        <v>212000.66699579853</v>
      </c>
      <c r="AJX42" s="50">
        <v>213737.91966574916</v>
      </c>
      <c r="AJY42" s="50">
        <v>215489.40836090676</v>
      </c>
      <c r="AJZ42" s="50">
        <v>217255.24973926661</v>
      </c>
      <c r="AKA42" s="50">
        <v>219035.56141478513</v>
      </c>
      <c r="AKB42" s="50">
        <v>220830.46196521365</v>
      </c>
      <c r="AKC42" s="50">
        <v>222640.07093999625</v>
      </c>
      <c r="AKD42" s="50">
        <v>224464.50886823249</v>
      </c>
      <c r="AKE42" s="50">
        <v>226303.89726670494</v>
      </c>
      <c r="AKF42" s="50">
        <v>228158.35864797316</v>
      </c>
      <c r="AKG42" s="50">
        <v>230028.01652853351</v>
      </c>
      <c r="AKH42" s="50">
        <v>231912.99543704587</v>
      </c>
      <c r="AKI42" s="50">
        <v>233813.42092262814</v>
      </c>
      <c r="AKJ42" s="50">
        <v>235729.41956321814</v>
      </c>
      <c r="AKK42" s="50">
        <v>237661.11897400461</v>
      </c>
      <c r="AKL42" s="51">
        <v>0</v>
      </c>
      <c r="AKM42" s="51">
        <v>0</v>
      </c>
      <c r="AKN42" s="51">
        <v>0</v>
      </c>
      <c r="AKO42" s="51">
        <v>0</v>
      </c>
      <c r="AKP42" s="51">
        <v>0</v>
      </c>
      <c r="AKQ42" s="51">
        <v>0</v>
      </c>
      <c r="AKR42" s="51">
        <v>7110260.23725376</v>
      </c>
      <c r="AKS42" s="51">
        <v>0</v>
      </c>
      <c r="AKT42" s="51">
        <v>0</v>
      </c>
      <c r="AKU42" s="51">
        <v>7694948.3538149754</v>
      </c>
      <c r="AKV42" s="51">
        <v>0</v>
      </c>
      <c r="AKW42" s="51">
        <v>0</v>
      </c>
      <c r="AKX42" s="51">
        <v>0</v>
      </c>
      <c r="AKY42" s="51">
        <v>0</v>
      </c>
      <c r="AKZ42" s="51">
        <v>0</v>
      </c>
      <c r="ALA42" s="51">
        <v>0</v>
      </c>
      <c r="ALB42" s="51">
        <v>0</v>
      </c>
      <c r="ALC42" s="51">
        <v>0</v>
      </c>
      <c r="ALD42" s="51">
        <v>0</v>
      </c>
      <c r="ALE42" s="51">
        <v>0</v>
      </c>
      <c r="ALF42" s="51">
        <v>0</v>
      </c>
      <c r="ALG42" s="51">
        <v>0</v>
      </c>
      <c r="ALH42" s="51">
        <v>0</v>
      </c>
      <c r="ALI42" s="51">
        <v>0</v>
      </c>
      <c r="ALJ42" s="51">
        <v>0</v>
      </c>
      <c r="ALK42" s="51">
        <v>0</v>
      </c>
      <c r="ALL42" s="51">
        <v>0</v>
      </c>
      <c r="ALM42" s="51">
        <v>0</v>
      </c>
      <c r="ALN42" s="51">
        <v>0</v>
      </c>
      <c r="ALO42" s="51">
        <v>0</v>
      </c>
      <c r="ALP42" s="51">
        <v>0</v>
      </c>
      <c r="ALQ42" s="51">
        <v>0</v>
      </c>
      <c r="ALR42" s="51">
        <v>9563182.278956471</v>
      </c>
      <c r="ALS42" s="51">
        <v>0</v>
      </c>
      <c r="ALT42" s="51">
        <v>0</v>
      </c>
      <c r="ALU42" s="51">
        <v>9800212.3472469673</v>
      </c>
      <c r="ALV42" s="51">
        <v>0</v>
      </c>
      <c r="ALW42" s="51">
        <v>0</v>
      </c>
      <c r="ALX42" s="51">
        <v>0</v>
      </c>
      <c r="ALY42" s="51">
        <v>0</v>
      </c>
      <c r="ALZ42" s="51">
        <v>0</v>
      </c>
      <c r="AMA42" s="51">
        <v>0</v>
      </c>
      <c r="AMB42" s="51">
        <v>0</v>
      </c>
      <c r="AMC42" s="51">
        <v>0</v>
      </c>
      <c r="AMD42" s="51">
        <v>0</v>
      </c>
      <c r="AME42" s="51">
        <v>0</v>
      </c>
      <c r="AMF42" s="51">
        <v>0</v>
      </c>
      <c r="AMG42" s="51">
        <v>0</v>
      </c>
      <c r="AMH42" s="51">
        <v>0</v>
      </c>
      <c r="AMI42" s="51">
        <v>0</v>
      </c>
      <c r="AMJ42" s="51">
        <v>0</v>
      </c>
      <c r="AMK42" s="51">
        <v>0</v>
      </c>
      <c r="AML42" s="50">
        <v>0</v>
      </c>
      <c r="AMM42" s="50">
        <v>0</v>
      </c>
      <c r="AMN42" s="50">
        <v>0</v>
      </c>
      <c r="AMO42" s="50">
        <v>0</v>
      </c>
      <c r="AMP42" s="50">
        <v>0</v>
      </c>
      <c r="AMQ42" s="50">
        <v>0</v>
      </c>
      <c r="AMR42" s="50">
        <v>7110260.23725376</v>
      </c>
      <c r="AMS42" s="50">
        <v>0</v>
      </c>
      <c r="AMT42" s="50">
        <v>0</v>
      </c>
      <c r="AMU42" s="50">
        <v>7694948.3538149754</v>
      </c>
      <c r="AMV42" s="50">
        <v>0</v>
      </c>
      <c r="AMW42" s="50">
        <v>0</v>
      </c>
      <c r="AMX42" s="50">
        <v>0</v>
      </c>
      <c r="AMY42" s="50">
        <v>0</v>
      </c>
      <c r="AMZ42" s="50">
        <v>0</v>
      </c>
      <c r="ANA42" s="50">
        <v>0</v>
      </c>
      <c r="ANB42" s="50">
        <v>0</v>
      </c>
      <c r="ANC42" s="50">
        <v>0</v>
      </c>
      <c r="AND42" s="50">
        <v>0</v>
      </c>
      <c r="ANE42" s="50">
        <v>0</v>
      </c>
      <c r="ANF42" s="50">
        <v>0</v>
      </c>
      <c r="ANG42" s="50">
        <v>0</v>
      </c>
      <c r="ANH42" s="50">
        <v>0</v>
      </c>
      <c r="ANI42" s="50">
        <v>0</v>
      </c>
      <c r="ANJ42" s="50">
        <v>0</v>
      </c>
      <c r="ANK42" s="50">
        <v>0</v>
      </c>
      <c r="ANL42" s="50">
        <v>0</v>
      </c>
      <c r="ANM42" s="50">
        <v>0</v>
      </c>
      <c r="ANN42" s="50">
        <v>0</v>
      </c>
      <c r="ANO42" s="50">
        <v>0</v>
      </c>
      <c r="ANP42" s="50">
        <v>0</v>
      </c>
      <c r="ANQ42" s="50">
        <v>0</v>
      </c>
      <c r="ANR42" s="50">
        <v>9563182.278956471</v>
      </c>
      <c r="ANS42" s="50">
        <v>0</v>
      </c>
      <c r="ANT42" s="50">
        <v>0</v>
      </c>
      <c r="ANU42" s="50">
        <v>9800212.3472469673</v>
      </c>
      <c r="ANV42" s="50">
        <v>0</v>
      </c>
      <c r="ANW42" s="50">
        <v>0</v>
      </c>
      <c r="ANX42" s="50">
        <v>0</v>
      </c>
      <c r="ANY42" s="50">
        <v>0</v>
      </c>
      <c r="ANZ42" s="50">
        <v>0</v>
      </c>
      <c r="AOA42" s="50">
        <v>0</v>
      </c>
      <c r="AOB42" s="50">
        <v>0</v>
      </c>
      <c r="AOC42" s="50">
        <v>0</v>
      </c>
      <c r="AOD42" s="50">
        <v>0</v>
      </c>
      <c r="AOE42" s="50">
        <v>0</v>
      </c>
      <c r="AOF42" s="50">
        <v>0</v>
      </c>
      <c r="AOG42" s="50">
        <v>0</v>
      </c>
      <c r="AOH42" s="50">
        <v>0</v>
      </c>
      <c r="AOI42" s="50">
        <v>0</v>
      </c>
      <c r="AOJ42" s="50">
        <v>0</v>
      </c>
      <c r="AOK42" s="50">
        <v>0</v>
      </c>
      <c r="AOL42" s="52">
        <v>10028</v>
      </c>
      <c r="AOM42" s="53">
        <v>4011.2000000000003</v>
      </c>
      <c r="AON42" s="52">
        <v>4118.2659357584762</v>
      </c>
      <c r="AOO42" s="52">
        <v>4228.1896483916626</v>
      </c>
      <c r="AOP42" s="52">
        <v>4341.047416957018</v>
      </c>
      <c r="AOQ42" s="52">
        <v>4456.9175565333089</v>
      </c>
      <c r="AOR42" s="52">
        <v>4575.8804725655737</v>
      </c>
      <c r="AOS42" s="52">
        <v>4698.0187166606502</v>
      </c>
      <c r="AOT42" s="52">
        <v>4823.4170438719848</v>
      </c>
      <c r="AOU42" s="52">
        <v>4952.1624715134722</v>
      </c>
      <c r="AOV42" s="52">
        <v>5084.3443395431386</v>
      </c>
      <c r="AOW42" s="52">
        <v>5220.0543725585694</v>
      </c>
      <c r="AOX42" s="52">
        <v>5359.3867434471085</v>
      </c>
      <c r="AOY42" s="52">
        <v>5502.4381387349868</v>
      </c>
      <c r="AOZ42" s="52">
        <v>5649.3078256807357</v>
      </c>
      <c r="APA42" s="52">
        <v>5800.0977211594427</v>
      </c>
      <c r="APB42" s="52">
        <v>5954.9124623856442</v>
      </c>
      <c r="APC42" s="52">
        <v>6113.8594795239396</v>
      </c>
      <c r="APD42" s="52">
        <v>6277.0490702377056</v>
      </c>
      <c r="APE42" s="52">
        <v>6444.5944762276513</v>
      </c>
      <c r="APF42" s="52">
        <v>6616.6119618133162</v>
      </c>
      <c r="APG42" s="52">
        <v>6793.2208946120463</v>
      </c>
      <c r="APH42" s="52">
        <v>6974.5438283714375</v>
      </c>
      <c r="API42" s="52">
        <v>7160.7065880127147</v>
      </c>
      <c r="APJ42" s="52">
        <v>7351.838356944073</v>
      </c>
      <c r="APK42" s="52">
        <v>7548.0717667045619</v>
      </c>
      <c r="APL42" s="52">
        <v>7749.5429890007217</v>
      </c>
      <c r="APM42" s="54">
        <v>6016.8</v>
      </c>
      <c r="APN42" s="52">
        <v>6066.1050423504857</v>
      </c>
      <c r="APO42" s="52">
        <v>6115.8141179414279</v>
      </c>
      <c r="APP42" s="52">
        <v>6165.9305376483808</v>
      </c>
      <c r="APQ42" s="52">
        <v>6216.4576394780752</v>
      </c>
      <c r="APR42" s="52">
        <v>6267.3987887907433</v>
      </c>
      <c r="APS42" s="52">
        <v>6318.7573785242739</v>
      </c>
      <c r="APT42" s="52">
        <v>6370.5368294201953</v>
      </c>
      <c r="APU42" s="52">
        <v>6422.7405902515156</v>
      </c>
      <c r="APV42" s="52">
        <v>6475.3721380524285</v>
      </c>
      <c r="APW42" s="52">
        <v>6528.4349783499001</v>
      </c>
      <c r="APX42" s="52">
        <v>6581.9326453971562</v>
      </c>
      <c r="APY42" s="52">
        <v>6635.8687024090805</v>
      </c>
      <c r="APZ42" s="52">
        <v>6690.246741799544</v>
      </c>
      <c r="AQA42" s="52">
        <v>6745.0703854206749</v>
      </c>
      <c r="AQB42" s="52">
        <v>6800.3432848040966</v>
      </c>
      <c r="AQC42" s="52">
        <v>6856.0691214041335</v>
      </c>
      <c r="AQD42" s="52">
        <v>6912.2516068430186</v>
      </c>
      <c r="AQE42" s="52">
        <v>6968.8944831581039</v>
      </c>
      <c r="AQF42" s="52">
        <v>7026.001523051099</v>
      </c>
      <c r="AQG42" s="52">
        <v>7083.5765301393531</v>
      </c>
      <c r="AQH42" s="52">
        <v>7141.6233392091945</v>
      </c>
      <c r="AQI42" s="52">
        <v>7200.1458164713476</v>
      </c>
      <c r="AQJ42" s="52">
        <v>7259.1478598184403</v>
      </c>
      <c r="AQK42" s="52">
        <v>7318.6333990846251</v>
      </c>
      <c r="AQL42" s="52">
        <v>7378.6063963073257</v>
      </c>
      <c r="AQM42" s="52">
        <v>380</v>
      </c>
      <c r="AQN42" s="55">
        <v>152</v>
      </c>
      <c r="AQO42" s="56">
        <v>156.0571455512785</v>
      </c>
      <c r="AQP42" s="56">
        <v>160.22258340534819</v>
      </c>
      <c r="AQQ42" s="56">
        <v>164.49920407296239</v>
      </c>
      <c r="AQR42" s="56">
        <v>168.88997521765629</v>
      </c>
      <c r="AQS42" s="56">
        <v>173.39794371508953</v>
      </c>
      <c r="AQT42" s="56">
        <v>178.02623776735606</v>
      </c>
      <c r="AQU42" s="56">
        <v>182.77806907372894</v>
      </c>
      <c r="AQV42" s="56">
        <v>187.65673505934575</v>
      </c>
      <c r="AQW42" s="56">
        <v>192.66562116338176</v>
      </c>
      <c r="AQX42" s="56">
        <v>197.80820318829836</v>
      </c>
      <c r="AQY42" s="56">
        <v>203.08804971179705</v>
      </c>
      <c r="AQZ42" s="56">
        <v>208.50882456315261</v>
      </c>
      <c r="ARA42" s="56">
        <v>214.07428936564409</v>
      </c>
      <c r="ARB42" s="56">
        <v>219.78830614684759</v>
      </c>
      <c r="ARC42" s="56">
        <v>225.65484001860233</v>
      </c>
      <c r="ARD42" s="56">
        <v>231.6779619285098</v>
      </c>
      <c r="ARE42" s="56">
        <v>237.8618514848751</v>
      </c>
      <c r="ARF42" s="56">
        <v>244.21079985705094</v>
      </c>
      <c r="ARG42" s="56">
        <v>250.729212753197</v>
      </c>
      <c r="ARH42" s="56">
        <v>257.42161347752068</v>
      </c>
      <c r="ARI42" s="56">
        <v>264.29264606912108</v>
      </c>
      <c r="ARJ42" s="56">
        <v>271.34707852461423</v>
      </c>
      <c r="ARK42" s="56">
        <v>278.58980610677582</v>
      </c>
      <c r="ARL42" s="56">
        <v>286.0258547414972</v>
      </c>
      <c r="ARM42" s="56">
        <v>293.66038450541231</v>
      </c>
      <c r="ARN42" s="55">
        <v>228</v>
      </c>
      <c r="ARO42" s="56">
        <v>229.86836020075631</v>
      </c>
      <c r="ARP42" s="56">
        <v>231.75203079554672</v>
      </c>
      <c r="ARQ42" s="56">
        <v>233.6511372463487</v>
      </c>
      <c r="ARR42" s="56">
        <v>235.56580604324574</v>
      </c>
      <c r="ARS42" s="56">
        <v>237.49616471285225</v>
      </c>
      <c r="ART42" s="56">
        <v>239.44234182680734</v>
      </c>
      <c r="ARU42" s="56">
        <v>241.40446701033846</v>
      </c>
      <c r="ARV42" s="56">
        <v>243.38267095089509</v>
      </c>
      <c r="ARW42" s="56">
        <v>245.3770854068531</v>
      </c>
      <c r="ARX42" s="56">
        <v>247.38784321629058</v>
      </c>
      <c r="ARY42" s="56">
        <v>249.41507830583558</v>
      </c>
      <c r="ARZ42" s="56">
        <v>251.45892569958622</v>
      </c>
      <c r="ASA42" s="56">
        <v>253.51952152810398</v>
      </c>
      <c r="ASB42" s="56">
        <v>255.5970030374807</v>
      </c>
      <c r="ASC42" s="56">
        <v>257.69150859847991</v>
      </c>
      <c r="ASD42" s="56">
        <v>259.80317771575295</v>
      </c>
      <c r="ASE42" s="56">
        <v>261.93215103713072</v>
      </c>
      <c r="ASF42" s="56">
        <v>264.07857036299157</v>
      </c>
      <c r="ASG42" s="56">
        <v>266.24257865570576</v>
      </c>
      <c r="ASH42" s="56">
        <v>268.42432004915776</v>
      </c>
      <c r="ASI42" s="56">
        <v>270.62393985834603</v>
      </c>
      <c r="ASJ42" s="56">
        <v>272.84158458906182</v>
      </c>
      <c r="ASK42" s="56">
        <v>275.07740194764733</v>
      </c>
      <c r="ASL42" s="56">
        <v>277.33154085083345</v>
      </c>
      <c r="ASM42" s="56">
        <v>279.60415143565854</v>
      </c>
      <c r="ASN42" s="57">
        <v>0.5</v>
      </c>
      <c r="ASO42" s="56">
        <v>4011.2000000000003</v>
      </c>
      <c r="ASP42" s="56">
        <v>4118.2659357584762</v>
      </c>
      <c r="ASQ42" s="56">
        <v>4228.1896483916626</v>
      </c>
      <c r="ASR42" s="56">
        <v>4341.047416957018</v>
      </c>
      <c r="ASS42" s="56">
        <v>4456.9175565333089</v>
      </c>
      <c r="AST42" s="56">
        <v>4575.8804725655737</v>
      </c>
      <c r="ASU42" s="59">
        <v>3758.4149733285203</v>
      </c>
      <c r="ASV42" s="59">
        <v>2894.0502263231906</v>
      </c>
      <c r="ASW42" s="59">
        <v>1980.864988605389</v>
      </c>
      <c r="ASX42" s="59">
        <v>1016.8688679086277</v>
      </c>
      <c r="ASY42" s="59">
        <v>0</v>
      </c>
      <c r="ASZ42" s="56">
        <v>0</v>
      </c>
      <c r="ATA42" s="56">
        <v>0</v>
      </c>
      <c r="ATB42" s="56">
        <v>0</v>
      </c>
      <c r="ATC42" s="56">
        <v>0</v>
      </c>
      <c r="ATD42" s="59">
        <v>0</v>
      </c>
      <c r="ATE42" s="56">
        <v>0</v>
      </c>
      <c r="ATF42" s="56">
        <v>0</v>
      </c>
      <c r="ATG42" s="56">
        <v>0</v>
      </c>
      <c r="ATH42" s="56">
        <v>0</v>
      </c>
      <c r="ATI42" s="56">
        <v>0</v>
      </c>
      <c r="ATJ42" s="56">
        <v>0</v>
      </c>
      <c r="ATK42" s="56">
        <v>0</v>
      </c>
      <c r="ATL42" s="56">
        <v>0</v>
      </c>
      <c r="ATM42" s="56">
        <v>0</v>
      </c>
      <c r="ATN42" s="56">
        <v>0</v>
      </c>
      <c r="ATO42" s="56">
        <v>6016.8</v>
      </c>
      <c r="ATP42" s="56">
        <v>6066.1050423504857</v>
      </c>
      <c r="ATQ42" s="56">
        <v>6115.8141179414279</v>
      </c>
      <c r="ATR42" s="56">
        <v>6165.9305376483808</v>
      </c>
      <c r="ATS42" s="56">
        <v>6216.4576394780752</v>
      </c>
      <c r="ATT42" s="56">
        <v>6267.3987887907433</v>
      </c>
      <c r="ATU42" s="59">
        <v>5055.0059028194191</v>
      </c>
      <c r="ATV42" s="59">
        <v>3822.322097652117</v>
      </c>
      <c r="ATW42" s="59">
        <v>2569.0962361006063</v>
      </c>
      <c r="ATX42" s="59">
        <v>1295.0744276104858</v>
      </c>
      <c r="ATY42" s="59">
        <v>0</v>
      </c>
      <c r="ATZ42" s="56">
        <v>0</v>
      </c>
      <c r="AUA42" s="56">
        <v>0</v>
      </c>
      <c r="AUB42" s="56">
        <v>0</v>
      </c>
      <c r="AUC42" s="56">
        <v>0</v>
      </c>
      <c r="AUD42" s="59">
        <v>0</v>
      </c>
      <c r="AUE42" s="56">
        <v>0</v>
      </c>
      <c r="AUF42" s="56">
        <v>0</v>
      </c>
      <c r="AUG42" s="56">
        <v>0</v>
      </c>
      <c r="AUH42" s="56">
        <v>0</v>
      </c>
      <c r="AUI42" s="56">
        <v>0</v>
      </c>
      <c r="AUJ42" s="56">
        <v>0</v>
      </c>
      <c r="AUK42" s="56">
        <v>0</v>
      </c>
      <c r="AUL42" s="56">
        <v>0</v>
      </c>
      <c r="AUM42" s="56">
        <v>0</v>
      </c>
      <c r="AUN42" s="56">
        <v>0</v>
      </c>
      <c r="AUO42" s="58">
        <v>0.5</v>
      </c>
      <c r="AUP42" s="56">
        <v>152</v>
      </c>
      <c r="AUQ42" s="56">
        <v>156.0571455512785</v>
      </c>
      <c r="AUR42" s="56">
        <v>160.22258340534819</v>
      </c>
      <c r="AUS42" s="56">
        <v>164.49920407296239</v>
      </c>
      <c r="AUT42" s="56">
        <v>168.88997521765629</v>
      </c>
      <c r="AUU42" s="56">
        <v>173.39794371508953</v>
      </c>
      <c r="AUV42" s="59">
        <v>142.42099021388486</v>
      </c>
      <c r="AUW42" s="59">
        <v>109.66684144423736</v>
      </c>
      <c r="AUX42" s="59">
        <v>75.062694023738302</v>
      </c>
      <c r="AUY42" s="59">
        <v>38.533124232676357</v>
      </c>
      <c r="AUZ42" s="59">
        <v>0</v>
      </c>
      <c r="AVA42" s="56">
        <v>0</v>
      </c>
      <c r="AVB42" s="56">
        <v>0</v>
      </c>
      <c r="AVC42" s="56">
        <v>0</v>
      </c>
      <c r="AVD42" s="56">
        <v>0</v>
      </c>
      <c r="AVE42" s="59">
        <v>0</v>
      </c>
      <c r="AVF42" s="56">
        <v>0</v>
      </c>
      <c r="AVG42" s="56">
        <v>0</v>
      </c>
      <c r="AVH42" s="56">
        <v>0</v>
      </c>
      <c r="AVI42" s="56">
        <v>0</v>
      </c>
      <c r="AVJ42" s="56">
        <v>0</v>
      </c>
      <c r="AVK42" s="56">
        <v>0</v>
      </c>
      <c r="AVL42" s="56">
        <v>0</v>
      </c>
      <c r="AVM42" s="56">
        <v>0</v>
      </c>
      <c r="AVN42" s="56">
        <v>0</v>
      </c>
      <c r="AVO42" s="56">
        <v>0</v>
      </c>
      <c r="AVP42" s="56">
        <v>228</v>
      </c>
      <c r="AVQ42" s="56">
        <v>229.86836020075631</v>
      </c>
      <c r="AVR42" s="56">
        <v>231.75203079554672</v>
      </c>
      <c r="AVS42" s="56">
        <v>233.6511372463487</v>
      </c>
      <c r="AVT42" s="56">
        <v>235.56580604324574</v>
      </c>
      <c r="AVU42" s="56">
        <v>237.49616471285225</v>
      </c>
      <c r="AVV42" s="59">
        <v>191.55387346144587</v>
      </c>
      <c r="AVW42" s="59">
        <v>144.84268020620308</v>
      </c>
      <c r="AVX42" s="59">
        <v>97.353068380358039</v>
      </c>
      <c r="AVY42" s="59">
        <v>49.075417081370624</v>
      </c>
      <c r="AVZ42" s="59">
        <v>0</v>
      </c>
      <c r="AWA42" s="56">
        <v>0</v>
      </c>
      <c r="AWB42" s="56">
        <v>0</v>
      </c>
      <c r="AWC42" s="56">
        <v>0</v>
      </c>
      <c r="AWD42" s="56">
        <v>0</v>
      </c>
      <c r="AWE42" s="59">
        <v>0</v>
      </c>
      <c r="AWF42" s="56">
        <v>0</v>
      </c>
      <c r="AWG42" s="56">
        <v>0</v>
      </c>
      <c r="AWH42" s="56">
        <v>0</v>
      </c>
      <c r="AWI42" s="56">
        <v>0</v>
      </c>
      <c r="AWJ42" s="56">
        <v>0</v>
      </c>
      <c r="AWK42" s="56">
        <v>0</v>
      </c>
      <c r="AWL42" s="56">
        <v>0</v>
      </c>
      <c r="AWM42" s="56">
        <v>0</v>
      </c>
      <c r="AWN42" s="56">
        <v>0</v>
      </c>
      <c r="AWO42" s="56">
        <v>0</v>
      </c>
      <c r="AWP42" s="57">
        <v>0.76</v>
      </c>
      <c r="AWQ42" s="56">
        <v>4011.2000000000003</v>
      </c>
      <c r="AWR42" s="56">
        <v>4118.2659357584762</v>
      </c>
      <c r="AWS42" s="56">
        <v>4228.1896483916626</v>
      </c>
      <c r="AWT42" s="56">
        <v>4341.047416957018</v>
      </c>
      <c r="AWU42" s="56">
        <v>4456.9175565333089</v>
      </c>
      <c r="AWV42" s="56">
        <v>4575.8804725655737</v>
      </c>
      <c r="AWW42" s="59">
        <v>1326.4994023512425</v>
      </c>
      <c r="AWX42" s="56">
        <v>1361.9059888579723</v>
      </c>
      <c r="AWY42" s="56">
        <v>1398.2576390155687</v>
      </c>
      <c r="AWZ42" s="56">
        <v>1435.579578223945</v>
      </c>
      <c r="AXA42" s="56">
        <v>1473.8977051930078</v>
      </c>
      <c r="AXB42" s="56">
        <v>1513.2386099144776</v>
      </c>
      <c r="AXC42" s="56">
        <v>1553.6295921134081</v>
      </c>
      <c r="AXD42" s="56">
        <v>1595.0986801922077</v>
      </c>
      <c r="AXE42" s="56">
        <v>1637.6746506803131</v>
      </c>
      <c r="AXF42" s="56">
        <v>1681.3870482030054</v>
      </c>
      <c r="AXG42" s="56">
        <v>1726.2662059832301</v>
      </c>
      <c r="AXH42" s="56">
        <v>1772.3432668906462</v>
      </c>
      <c r="AXI42" s="56">
        <v>1819.6502050525132</v>
      </c>
      <c r="AXJ42" s="56">
        <v>1868.219848041407</v>
      </c>
      <c r="AXK42" s="56">
        <v>1918.085899655166</v>
      </c>
      <c r="AXL42" s="56">
        <v>1969.2829633048764</v>
      </c>
      <c r="AXM42" s="56">
        <v>2021.8465660271195</v>
      </c>
      <c r="AXN42" s="56">
        <v>2075.8131831371502</v>
      </c>
      <c r="AXO42" s="56">
        <v>2131.2202635401118</v>
      </c>
      <c r="AXP42" s="56">
        <v>2188.1062557178507</v>
      </c>
      <c r="AXQ42" s="56">
        <v>6016.8</v>
      </c>
      <c r="AXR42" s="56">
        <v>6066.1050423504857</v>
      </c>
      <c r="AXS42" s="56">
        <v>6115.8141179414279</v>
      </c>
      <c r="AXT42" s="56">
        <v>6165.9305376483808</v>
      </c>
      <c r="AXU42" s="56">
        <v>6216.4576394780752</v>
      </c>
      <c r="AXV42" s="56">
        <v>6267.3987887907433</v>
      </c>
      <c r="AXW42" s="59">
        <v>1784.1197304068537</v>
      </c>
      <c r="AXX42" s="56">
        <v>1798.7398106598198</v>
      </c>
      <c r="AXY42" s="56">
        <v>1813.4796960710162</v>
      </c>
      <c r="AXZ42" s="56">
        <v>1828.3403683912738</v>
      </c>
      <c r="AYA42" s="56">
        <v>1843.3228174164424</v>
      </c>
      <c r="AYB42" s="56">
        <v>1858.4280410533147</v>
      </c>
      <c r="AYC42" s="56">
        <v>1873.6570453860934</v>
      </c>
      <c r="AYD42" s="56">
        <v>1889.0108447434006</v>
      </c>
      <c r="AYE42" s="56">
        <v>1904.4904617658376</v>
      </c>
      <c r="AYF42" s="56">
        <v>1920.0969274740978</v>
      </c>
      <c r="AYG42" s="56">
        <v>1935.8312813376376</v>
      </c>
      <c r="AYH42" s="56">
        <v>1951.6945713439111</v>
      </c>
      <c r="AYI42" s="56">
        <v>1967.6878540681705</v>
      </c>
      <c r="AYJ42" s="56">
        <v>1983.8121947438397</v>
      </c>
      <c r="AYK42" s="56">
        <v>2000.0686673334644</v>
      </c>
      <c r="AYL42" s="56">
        <v>2016.4583546002432</v>
      </c>
      <c r="AYM42" s="56">
        <v>2032.9823481801452</v>
      </c>
      <c r="AYN42" s="56">
        <v>2049.6417486546184</v>
      </c>
      <c r="AYO42" s="56">
        <v>2066.4376656238942</v>
      </c>
      <c r="AYP42" s="56">
        <v>2083.371217780892</v>
      </c>
      <c r="AYQ42" s="60">
        <v>0.76</v>
      </c>
      <c r="AYR42" s="56">
        <v>152</v>
      </c>
      <c r="AYS42" s="56">
        <v>156.0571455512785</v>
      </c>
      <c r="AYT42" s="56">
        <v>160.22258340534819</v>
      </c>
      <c r="AYU42" s="56">
        <v>164.49920407296239</v>
      </c>
      <c r="AYV42" s="56">
        <v>168.88997521765629</v>
      </c>
      <c r="AYW42" s="56">
        <v>173.39794371508953</v>
      </c>
      <c r="AYX42" s="59">
        <v>50.266231840194656</v>
      </c>
      <c r="AYY42" s="56">
        <v>51.607925385523465</v>
      </c>
      <c r="AYZ42" s="56">
        <v>52.985431075579974</v>
      </c>
      <c r="AZA42" s="56">
        <v>54.399704799072495</v>
      </c>
      <c r="AZB42" s="56">
        <v>55.851727959048951</v>
      </c>
      <c r="AZC42" s="56">
        <v>57.342508153919169</v>
      </c>
      <c r="AZD42" s="56">
        <v>58.873079876654856</v>
      </c>
      <c r="AZE42" s="56">
        <v>60.444505232652446</v>
      </c>
      <c r="AZF42" s="56">
        <v>62.057874676756967</v>
      </c>
      <c r="AZG42" s="56">
        <v>63.714307769958303</v>
      </c>
      <c r="AZH42" s="56">
        <v>65.414953956285117</v>
      </c>
      <c r="AZI42" s="56">
        <v>67.160993360435327</v>
      </c>
      <c r="AZJ42" s="56">
        <v>68.953637606696731</v>
      </c>
      <c r="AZK42" s="56">
        <v>70.794130659726207</v>
      </c>
      <c r="AZL42" s="56">
        <v>72.683749687770543</v>
      </c>
      <c r="AZM42" s="56">
        <v>74.623805948928307</v>
      </c>
      <c r="AZN42" s="56">
        <v>76.61564570106755</v>
      </c>
      <c r="AZO42" s="56">
        <v>78.660651136030822</v>
      </c>
      <c r="AZP42" s="56">
        <v>80.760241338775685</v>
      </c>
      <c r="AZQ42" s="56">
        <v>82.915873272116414</v>
      </c>
      <c r="AZR42" s="56">
        <v>228</v>
      </c>
      <c r="AZS42" s="56">
        <v>229.86836020075631</v>
      </c>
      <c r="AZT42" s="56">
        <v>231.75203079554672</v>
      </c>
      <c r="AZU42" s="56">
        <v>233.6511372463487</v>
      </c>
      <c r="AZV42" s="56">
        <v>235.56580604324574</v>
      </c>
      <c r="AZW42" s="56">
        <v>237.49616471285225</v>
      </c>
      <c r="AZX42" s="59">
        <v>67.607249456980895</v>
      </c>
      <c r="AZY42" s="56">
        <v>68.161261273507336</v>
      </c>
      <c r="AZZ42" s="56">
        <v>68.71981297437037</v>
      </c>
      <c r="BAA42" s="56">
        <v>69.282941761934993</v>
      </c>
      <c r="BAB42" s="56">
        <v>69.85068514342322</v>
      </c>
      <c r="BAC42" s="56">
        <v>70.423080933412393</v>
      </c>
      <c r="BAD42" s="56">
        <v>71.000167256353748</v>
      </c>
      <c r="BAE42" s="56">
        <v>71.581982549111714</v>
      </c>
      <c r="BAF42" s="56">
        <v>72.168565563523956</v>
      </c>
      <c r="BAG42" s="56">
        <v>72.75995536898256</v>
      </c>
      <c r="BAH42" s="56">
        <v>73.356191355036131</v>
      </c>
      <c r="BAI42" s="56">
        <v>73.957313234013384</v>
      </c>
      <c r="BAJ42" s="56">
        <v>74.563361043668209</v>
      </c>
      <c r="BAK42" s="56">
        <v>75.174375149846327</v>
      </c>
      <c r="BAL42" s="56">
        <v>75.790396249173952</v>
      </c>
      <c r="BAM42" s="56">
        <v>76.411465371768287</v>
      </c>
      <c r="BAN42" s="56">
        <v>77.037623883970397</v>
      </c>
      <c r="BAO42" s="56">
        <v>77.668913491100426</v>
      </c>
      <c r="BAP42" s="56">
        <v>78.305376240235319</v>
      </c>
      <c r="BAQ42" s="56">
        <v>78.94705452300947</v>
      </c>
      <c r="BAR42" s="57">
        <v>0.76</v>
      </c>
      <c r="BAS42" s="56">
        <v>4011.2000000000003</v>
      </c>
      <c r="BAT42" s="56">
        <v>4118.2659357584762</v>
      </c>
      <c r="BAU42" s="56">
        <v>4228.1896483916626</v>
      </c>
      <c r="BAV42" s="56">
        <v>4341.047416957018</v>
      </c>
      <c r="BAW42" s="56">
        <v>4456.9175565333089</v>
      </c>
      <c r="BAX42" s="56">
        <v>4575.8804725655737</v>
      </c>
      <c r="BAY42" s="56">
        <v>1061.1995218809941</v>
      </c>
      <c r="BAZ42" s="56">
        <v>817.14359331478329</v>
      </c>
      <c r="BBA42" s="56">
        <v>559.30305560622753</v>
      </c>
      <c r="BBB42" s="56">
        <v>287.11591564478903</v>
      </c>
      <c r="BBC42" s="56">
        <v>0</v>
      </c>
      <c r="BBD42" s="56">
        <v>0</v>
      </c>
      <c r="BBE42" s="56">
        <v>0</v>
      </c>
      <c r="BBF42" s="56">
        <v>0</v>
      </c>
      <c r="BBG42" s="56">
        <v>0</v>
      </c>
      <c r="BBH42" s="56">
        <v>0</v>
      </c>
      <c r="BBI42" s="55">
        <v>0</v>
      </c>
      <c r="BBJ42" s="55">
        <v>0</v>
      </c>
      <c r="BBK42" s="55">
        <v>0</v>
      </c>
      <c r="BBL42" s="55">
        <v>0</v>
      </c>
      <c r="BBM42" s="55">
        <v>0</v>
      </c>
      <c r="BBN42" s="55">
        <v>0</v>
      </c>
      <c r="BBO42" s="55">
        <v>0</v>
      </c>
      <c r="BBP42" s="55">
        <v>0</v>
      </c>
      <c r="BBQ42" s="55">
        <v>0</v>
      </c>
      <c r="BBR42" s="55">
        <v>0</v>
      </c>
      <c r="BBS42" s="56">
        <v>6016.8</v>
      </c>
      <c r="BBT42" s="56">
        <v>6066.1050423504857</v>
      </c>
      <c r="BBU42" s="56">
        <v>6115.8141179414279</v>
      </c>
      <c r="BBV42" s="56">
        <v>6165.9305376483808</v>
      </c>
      <c r="BBW42" s="56">
        <v>6216.4576394780752</v>
      </c>
      <c r="BBX42" s="56">
        <v>6267.3987887907433</v>
      </c>
      <c r="BBY42" s="56">
        <v>1427.2957843254831</v>
      </c>
      <c r="BBZ42" s="56">
        <v>1079.2438863958919</v>
      </c>
      <c r="BCA42" s="56">
        <v>725.39187842840647</v>
      </c>
      <c r="BCB42" s="56">
        <v>365.66807367825481</v>
      </c>
      <c r="BCC42" s="56">
        <v>0</v>
      </c>
      <c r="BCD42" s="56">
        <v>0</v>
      </c>
      <c r="BCE42" s="56">
        <v>0</v>
      </c>
      <c r="BCF42" s="56">
        <v>0</v>
      </c>
      <c r="BCG42" s="56">
        <v>0</v>
      </c>
      <c r="BCH42" s="59">
        <v>0</v>
      </c>
      <c r="BCI42" s="55">
        <v>0</v>
      </c>
      <c r="BCJ42" s="55">
        <v>0</v>
      </c>
      <c r="BCK42" s="55">
        <v>0</v>
      </c>
      <c r="BCL42" s="55">
        <v>0</v>
      </c>
      <c r="BCM42" s="55">
        <v>0</v>
      </c>
      <c r="BCN42" s="55">
        <v>0</v>
      </c>
      <c r="BCO42" s="55">
        <v>0</v>
      </c>
      <c r="BCP42" s="55">
        <v>0</v>
      </c>
      <c r="BCQ42" s="55">
        <v>0</v>
      </c>
      <c r="BCR42" s="55">
        <v>0</v>
      </c>
      <c r="BCS42" s="57">
        <v>0.76</v>
      </c>
      <c r="BCT42" s="56">
        <v>152</v>
      </c>
      <c r="BCU42" s="56">
        <v>156.0571455512785</v>
      </c>
      <c r="BCV42" s="56">
        <v>160.22258340534819</v>
      </c>
      <c r="BCW42" s="56">
        <v>164.49920407296239</v>
      </c>
      <c r="BCX42" s="56">
        <v>168.88997521765629</v>
      </c>
      <c r="BCY42" s="56">
        <v>173.39794371508953</v>
      </c>
      <c r="BCZ42" s="56">
        <v>40.212985472155729</v>
      </c>
      <c r="BDA42" s="56">
        <v>30.964755231314079</v>
      </c>
      <c r="BDB42" s="56">
        <v>21.19417243023199</v>
      </c>
      <c r="BDC42" s="56">
        <v>10.879940959814499</v>
      </c>
      <c r="BDD42" s="56">
        <v>0</v>
      </c>
      <c r="BDE42" s="56">
        <v>0</v>
      </c>
      <c r="BDF42" s="56">
        <v>0</v>
      </c>
      <c r="BDG42" s="56">
        <v>0</v>
      </c>
      <c r="BDH42" s="56">
        <v>0</v>
      </c>
      <c r="BDI42" s="59">
        <v>0</v>
      </c>
      <c r="BDJ42" s="55">
        <v>0</v>
      </c>
      <c r="BDK42" s="55">
        <v>0</v>
      </c>
      <c r="BDL42" s="55">
        <v>0</v>
      </c>
      <c r="BDM42" s="55">
        <v>0</v>
      </c>
      <c r="BDN42" s="55">
        <v>0</v>
      </c>
      <c r="BDO42" s="55">
        <v>0</v>
      </c>
      <c r="BDP42" s="55">
        <v>0</v>
      </c>
      <c r="BDQ42" s="55">
        <v>0</v>
      </c>
      <c r="BDR42" s="55">
        <v>0</v>
      </c>
      <c r="BDS42" s="55">
        <v>0</v>
      </c>
      <c r="BDT42" s="56">
        <v>228</v>
      </c>
      <c r="BDU42" s="56">
        <v>229.86836020075631</v>
      </c>
      <c r="BDV42" s="56">
        <v>231.75203079554672</v>
      </c>
      <c r="BDW42" s="56">
        <v>233.6511372463487</v>
      </c>
      <c r="BDX42" s="56">
        <v>235.56580604324574</v>
      </c>
      <c r="BDY42" s="56">
        <v>237.49616471285225</v>
      </c>
      <c r="BDZ42" s="56">
        <v>54.085799565584722</v>
      </c>
      <c r="BEA42" s="56">
        <v>40.896756764104403</v>
      </c>
      <c r="BEB42" s="56">
        <v>27.48792518974815</v>
      </c>
      <c r="BEC42" s="56">
        <v>13.856588352387</v>
      </c>
      <c r="BED42" s="56">
        <v>0</v>
      </c>
      <c r="BEE42" s="56">
        <v>0</v>
      </c>
      <c r="BEF42" s="56">
        <v>0</v>
      </c>
      <c r="BEG42" s="56">
        <v>0</v>
      </c>
      <c r="BEH42" s="56">
        <v>0</v>
      </c>
      <c r="BEI42" s="59">
        <v>0</v>
      </c>
      <c r="BEJ42" s="55">
        <v>0</v>
      </c>
      <c r="BEK42" s="55">
        <v>0</v>
      </c>
      <c r="BEL42" s="55">
        <v>0</v>
      </c>
      <c r="BEM42" s="55">
        <v>0</v>
      </c>
      <c r="BEN42" s="55">
        <v>0</v>
      </c>
      <c r="BEO42" s="55">
        <v>0</v>
      </c>
      <c r="BEP42" s="55">
        <v>0</v>
      </c>
      <c r="BEQ42" s="55">
        <v>0</v>
      </c>
      <c r="BER42" s="55">
        <v>0</v>
      </c>
      <c r="BES42" s="55">
        <v>0</v>
      </c>
      <c r="BET42" s="57">
        <v>0</v>
      </c>
      <c r="BEU42" s="56">
        <v>4011.2000000000003</v>
      </c>
      <c r="BEV42" s="56">
        <v>4118.2659357584762</v>
      </c>
      <c r="BEW42" s="56">
        <v>4228.1896483916626</v>
      </c>
      <c r="BEX42" s="56">
        <v>4341.047416957018</v>
      </c>
      <c r="BEY42" s="56">
        <v>4456.9175565333089</v>
      </c>
      <c r="BEZ42" s="56">
        <v>4575.8804725655737</v>
      </c>
      <c r="BFA42" s="56">
        <v>1061.1995218809941</v>
      </c>
      <c r="BFB42" s="56">
        <v>817.14359331478329</v>
      </c>
      <c r="BFC42" s="56">
        <v>559.30305560622753</v>
      </c>
      <c r="BFD42" s="56">
        <v>287.11591564478903</v>
      </c>
      <c r="BFE42" s="56">
        <v>0</v>
      </c>
      <c r="BFF42" s="56">
        <v>0</v>
      </c>
      <c r="BFG42" s="56">
        <v>0</v>
      </c>
      <c r="BFH42" s="56">
        <v>0</v>
      </c>
      <c r="BFI42" s="56">
        <v>0</v>
      </c>
      <c r="BFJ42" s="56">
        <v>0</v>
      </c>
      <c r="BFK42" s="56">
        <v>0</v>
      </c>
      <c r="BFL42" s="56">
        <v>0</v>
      </c>
      <c r="BFM42" s="56">
        <v>0</v>
      </c>
      <c r="BFN42" s="56">
        <v>0</v>
      </c>
      <c r="BFO42" s="56">
        <v>0</v>
      </c>
      <c r="BFP42" s="56">
        <v>0</v>
      </c>
      <c r="BFQ42" s="56">
        <v>0</v>
      </c>
      <c r="BFR42" s="56">
        <v>0</v>
      </c>
      <c r="BFS42" s="56">
        <v>0</v>
      </c>
      <c r="BFT42" s="56">
        <v>0</v>
      </c>
      <c r="BFU42" s="56">
        <v>6016.8</v>
      </c>
      <c r="BFV42" s="56">
        <v>6066.1050423504857</v>
      </c>
      <c r="BFW42" s="56">
        <v>6115.8141179414279</v>
      </c>
      <c r="BFX42" s="56">
        <v>6165.9305376483808</v>
      </c>
      <c r="BFY42" s="56">
        <v>6216.4576394780752</v>
      </c>
      <c r="BFZ42" s="56">
        <v>6267.3987887907433</v>
      </c>
      <c r="BGA42" s="56">
        <v>1427.2957843254831</v>
      </c>
      <c r="BGB42" s="56">
        <v>1079.2438863958919</v>
      </c>
      <c r="BGC42" s="56">
        <v>725.39187842840647</v>
      </c>
      <c r="BGD42" s="56">
        <v>365.66807367825481</v>
      </c>
      <c r="BGE42" s="56">
        <v>0</v>
      </c>
      <c r="BGF42" s="56">
        <v>0</v>
      </c>
      <c r="BGG42" s="56">
        <v>0</v>
      </c>
      <c r="BGH42" s="56">
        <v>0</v>
      </c>
      <c r="BGI42" s="56">
        <v>0</v>
      </c>
      <c r="BGJ42" s="56">
        <v>0</v>
      </c>
      <c r="BGK42" s="56">
        <v>0</v>
      </c>
      <c r="BGL42" s="56">
        <v>0</v>
      </c>
      <c r="BGM42" s="56">
        <v>0</v>
      </c>
      <c r="BGN42" s="56">
        <v>0</v>
      </c>
      <c r="BGO42" s="56">
        <v>0</v>
      </c>
      <c r="BGP42" s="56">
        <v>0</v>
      </c>
      <c r="BGQ42" s="56">
        <v>0</v>
      </c>
      <c r="BGR42" s="56">
        <v>0</v>
      </c>
      <c r="BGS42" s="56">
        <v>0</v>
      </c>
      <c r="BGT42" s="56">
        <v>0</v>
      </c>
      <c r="BGU42" s="57">
        <v>0.25</v>
      </c>
      <c r="BGV42" s="56">
        <v>152</v>
      </c>
      <c r="BGW42" s="56">
        <v>156.0571455512785</v>
      </c>
      <c r="BGX42" s="56">
        <v>160.22258340534819</v>
      </c>
      <c r="BGY42" s="56">
        <v>164.49920407296239</v>
      </c>
      <c r="BGZ42" s="56">
        <v>168.88997521765629</v>
      </c>
      <c r="BHA42" s="56">
        <v>130.04845778631716</v>
      </c>
      <c r="BHB42" s="56">
        <v>30.159739104116795</v>
      </c>
      <c r="BHC42" s="56">
        <v>23.223566423485558</v>
      </c>
      <c r="BHD42" s="56">
        <v>15.895629322673994</v>
      </c>
      <c r="BHE42" s="56">
        <v>8.159955719860875</v>
      </c>
      <c r="BHF42" s="56">
        <v>0</v>
      </c>
      <c r="BHG42" s="56">
        <v>0</v>
      </c>
      <c r="BHH42" s="56">
        <v>0</v>
      </c>
      <c r="BHI42" s="56">
        <v>0</v>
      </c>
      <c r="BHJ42" s="56">
        <v>0</v>
      </c>
      <c r="BHK42" s="59">
        <v>0</v>
      </c>
      <c r="BHL42" s="56">
        <v>0</v>
      </c>
      <c r="BHM42" s="56">
        <v>0</v>
      </c>
      <c r="BHN42" s="56">
        <v>0</v>
      </c>
      <c r="BHO42" s="56">
        <v>0</v>
      </c>
      <c r="BHP42" s="56">
        <v>0</v>
      </c>
      <c r="BHQ42" s="56">
        <v>0</v>
      </c>
      <c r="BHR42" s="56">
        <v>0</v>
      </c>
      <c r="BHS42" s="56">
        <v>0</v>
      </c>
      <c r="BHT42" s="56">
        <v>0</v>
      </c>
      <c r="BHU42" s="56">
        <v>0</v>
      </c>
      <c r="BHV42" s="56">
        <v>228</v>
      </c>
      <c r="BHW42" s="56">
        <v>229.86836020075631</v>
      </c>
      <c r="BHX42" s="56">
        <v>231.75203079554672</v>
      </c>
      <c r="BHY42" s="56">
        <v>233.6511372463487</v>
      </c>
      <c r="BHZ42" s="56">
        <v>235.56580604324574</v>
      </c>
      <c r="BIA42" s="59">
        <v>178.12212353463917</v>
      </c>
      <c r="BIB42" s="56">
        <v>40.564349674188541</v>
      </c>
      <c r="BIC42" s="56">
        <v>30.672567573078304</v>
      </c>
      <c r="BID42" s="56">
        <v>20.615943892311112</v>
      </c>
      <c r="BIE42" s="56">
        <v>10.39244126429025</v>
      </c>
      <c r="BIF42" s="56">
        <v>0</v>
      </c>
      <c r="BIG42" s="56">
        <v>0</v>
      </c>
      <c r="BIH42" s="56">
        <v>0</v>
      </c>
      <c r="BII42" s="56">
        <v>0</v>
      </c>
      <c r="BIJ42" s="56">
        <v>0</v>
      </c>
      <c r="BIK42" s="59">
        <v>0</v>
      </c>
      <c r="BIL42" s="56">
        <v>0</v>
      </c>
      <c r="BIM42" s="56">
        <v>0</v>
      </c>
      <c r="BIN42" s="56">
        <v>0</v>
      </c>
      <c r="BIO42" s="56">
        <v>0</v>
      </c>
      <c r="BIP42" s="56">
        <v>0</v>
      </c>
      <c r="BIQ42" s="56">
        <v>0</v>
      </c>
      <c r="BIR42" s="56">
        <v>0</v>
      </c>
      <c r="BIS42" s="56">
        <v>0</v>
      </c>
      <c r="BIT42" s="56">
        <v>0</v>
      </c>
      <c r="BIU42" s="56">
        <v>0</v>
      </c>
      <c r="BIV42" s="61">
        <v>0.9</v>
      </c>
      <c r="BIW42" s="61">
        <v>0.9</v>
      </c>
      <c r="BIX42" s="61">
        <f t="shared" si="15"/>
        <v>0.71400000000000008</v>
      </c>
      <c r="BIY42" s="61">
        <f t="shared" si="15"/>
        <v>0.71400000000000008</v>
      </c>
      <c r="BIZ42" s="61">
        <v>0.1</v>
      </c>
      <c r="BJA42" s="61">
        <v>0.1</v>
      </c>
      <c r="BJB42" s="61">
        <v>0.8</v>
      </c>
      <c r="BJC42" s="61">
        <v>0.8</v>
      </c>
      <c r="BJD42" s="61">
        <v>0.8</v>
      </c>
      <c r="BJE42" s="61">
        <v>0.8</v>
      </c>
      <c r="BJF42" s="61">
        <v>1</v>
      </c>
      <c r="BJG42" s="61">
        <v>1</v>
      </c>
      <c r="BJH42" s="61">
        <f t="shared" si="16"/>
        <v>7</v>
      </c>
      <c r="BJI42" s="61">
        <f t="shared" si="16"/>
        <v>5</v>
      </c>
      <c r="BJJ42" s="62">
        <v>0.3</v>
      </c>
      <c r="BJK42" s="62">
        <v>0.3</v>
      </c>
      <c r="BJL42" s="46">
        <f t="shared" si="17"/>
        <v>1.69</v>
      </c>
      <c r="BJM42" s="46">
        <f t="shared" si="17"/>
        <v>1.5649999999999999</v>
      </c>
      <c r="BJN42" s="46">
        <f t="shared" si="17"/>
        <v>1.423</v>
      </c>
      <c r="BJO42" s="46">
        <v>1.5</v>
      </c>
      <c r="BJP42" s="61">
        <f t="shared" si="1"/>
        <v>0.65</v>
      </c>
      <c r="BJQ42" s="61">
        <f t="shared" si="1"/>
        <v>0.65</v>
      </c>
      <c r="BJR42" s="61">
        <v>0.69</v>
      </c>
      <c r="BJS42" s="61">
        <v>0.69</v>
      </c>
      <c r="BJT42" s="61">
        <v>48.83</v>
      </c>
      <c r="BJU42" s="61">
        <v>48.83</v>
      </c>
      <c r="BJV42" s="61">
        <f t="shared" si="18"/>
        <v>73.245000000000005</v>
      </c>
      <c r="BJW42" s="61">
        <f t="shared" si="18"/>
        <v>73.245000000000005</v>
      </c>
      <c r="BJX42" s="61">
        <v>4</v>
      </c>
      <c r="BJY42" s="61">
        <v>4</v>
      </c>
      <c r="BJZ42" s="63">
        <v>3255806.9880000004</v>
      </c>
      <c r="BKA42" s="63">
        <v>3342710.1645604321</v>
      </c>
      <c r="BKB42" s="63">
        <v>3431932.9387272727</v>
      </c>
      <c r="BKC42" s="63">
        <v>3523537.2246130854</v>
      </c>
      <c r="BKD42" s="63">
        <v>3617586.5889262641</v>
      </c>
      <c r="BKE42" s="63">
        <v>3714146.2950817044</v>
      </c>
      <c r="BKF42" s="63">
        <v>3813283.3484888645</v>
      </c>
      <c r="BKG42" s="63">
        <v>3915066.5430486407</v>
      </c>
      <c r="BKH42" s="63">
        <v>4019566.5088913329</v>
      </c>
      <c r="BKI42" s="63">
        <v>4126855.7613888099</v>
      </c>
      <c r="BKJ42" s="63">
        <v>4237008.7514749067</v>
      </c>
      <c r="BKK42" s="63">
        <v>4350101.9173089489</v>
      </c>
      <c r="BKL42" s="63">
        <v>4466213.7373182783</v>
      </c>
      <c r="BKM42" s="63">
        <v>4585424.7846565656</v>
      </c>
      <c r="BKN42" s="63">
        <v>4707817.7831157213</v>
      </c>
      <c r="BKO42" s="63">
        <v>4833477.6645301804</v>
      </c>
      <c r="BKP42" s="63">
        <v>4962491.6277134214</v>
      </c>
      <c r="BKQ42" s="63">
        <v>5094949.1989675937</v>
      </c>
      <c r="BKR42" s="63">
        <v>5230942.2942082621</v>
      </c>
      <c r="BKS42" s="63">
        <v>5370565.2827473516</v>
      </c>
      <c r="BKT42" s="63">
        <v>5513915.0527785961</v>
      </c>
      <c r="BKU42" s="63">
        <v>5661091.0786108878</v>
      </c>
      <c r="BKV42" s="63">
        <v>5812195.4896962075</v>
      </c>
      <c r="BKW42" s="63">
        <v>5967333.1415000372</v>
      </c>
      <c r="BKX42" s="63">
        <v>6126611.6882634163</v>
      </c>
      <c r="BKY42" s="63">
        <v>6290141.6577071585</v>
      </c>
      <c r="BKZ42" s="64">
        <v>3488364.63</v>
      </c>
      <c r="BLA42" s="64">
        <v>3516950.2512299032</v>
      </c>
      <c r="BLB42" s="64">
        <v>3545770.1191134029</v>
      </c>
      <c r="BLC42" s="64">
        <v>3574826.1531992904</v>
      </c>
      <c r="BLD42" s="64">
        <v>3604120.2887662221</v>
      </c>
      <c r="BLE42" s="64">
        <v>3633654.4769516126</v>
      </c>
      <c r="BLF42" s="64">
        <v>3663430.6848815973</v>
      </c>
      <c r="BLG42" s="64">
        <v>3693450.8958020457</v>
      </c>
      <c r="BLH42" s="64">
        <v>3723717.1092106611</v>
      </c>
      <c r="BLI42" s="64">
        <v>3754231.3409901545</v>
      </c>
      <c r="BLJ42" s="64">
        <v>3784995.6235425146</v>
      </c>
      <c r="BLK42" s="64">
        <v>3816012.0059243729</v>
      </c>
      <c r="BLL42" s="64">
        <v>3847282.5539834839</v>
      </c>
      <c r="BLM42" s="64">
        <v>3878809.3504963215</v>
      </c>
      <c r="BLN42" s="64">
        <v>3910594.4953067992</v>
      </c>
      <c r="BLO42" s="64">
        <v>3942640.1054661316</v>
      </c>
      <c r="BLP42" s="64">
        <v>3974948.3153738449</v>
      </c>
      <c r="BLQ42" s="64">
        <v>4007521.2769199321</v>
      </c>
      <c r="BLR42" s="64">
        <v>4040361.1596281836</v>
      </c>
      <c r="BLS42" s="64">
        <v>4073470.1508006882</v>
      </c>
      <c r="BLT42" s="64">
        <v>4106850.4556635167</v>
      </c>
      <c r="BLU42" s="64">
        <v>4140504.2975136028</v>
      </c>
      <c r="BLV42" s="64">
        <v>4174433.9178668251</v>
      </c>
      <c r="BLW42" s="64">
        <v>4208641.5766073065</v>
      </c>
      <c r="BLX42" s="64">
        <v>4243129.5521379262</v>
      </c>
      <c r="BLY42" s="64">
        <v>4277900.1415320821</v>
      </c>
      <c r="BLZ42" s="65">
        <v>1175237.7957684002</v>
      </c>
      <c r="BMA42" s="65">
        <v>1206606.9457341642</v>
      </c>
      <c r="BMB42" s="65">
        <v>1238813.3931159214</v>
      </c>
      <c r="BMC42" s="65">
        <v>1271879.4868445036</v>
      </c>
      <c r="BMD42" s="65">
        <v>1305828.1723827505</v>
      </c>
      <c r="BME42" s="65">
        <v>1340683.0076479928</v>
      </c>
      <c r="BMF42" s="65">
        <v>1376468.1793595306</v>
      </c>
      <c r="BMG42" s="65">
        <v>1413208.519822458</v>
      </c>
      <c r="BMH42" s="65">
        <v>1450929.524159475</v>
      </c>
      <c r="BMI42" s="65">
        <v>1489657.3680026478</v>
      </c>
      <c r="BMJ42" s="65">
        <v>1529418.9256573922</v>
      </c>
      <c r="BMK42" s="65">
        <v>1570241.7887512872</v>
      </c>
      <c r="BML42" s="65">
        <v>1612154.2853806547</v>
      </c>
      <c r="BMM42" s="65">
        <v>1655185.4997681987</v>
      </c>
      <c r="BMN42" s="65">
        <v>1699365.2924453383</v>
      </c>
      <c r="BMO42" s="65">
        <v>1744724.3209732445</v>
      </c>
      <c r="BMP42" s="65">
        <v>1791294.0612169551</v>
      </c>
      <c r="BMQ42" s="65">
        <v>1839106.8291873364</v>
      </c>
      <c r="BMR42" s="65">
        <v>1888195.8034660423</v>
      </c>
      <c r="BMS42" s="65">
        <v>1938595.0482290357</v>
      </c>
      <c r="BMT42" s="65">
        <v>1990339.5368846476</v>
      </c>
      <c r="BMU42" s="65">
        <v>2043465.176342577</v>
      </c>
      <c r="BMV42" s="65">
        <v>2098008.8319306746</v>
      </c>
      <c r="BMW42" s="65">
        <v>2154008.3529767967</v>
      </c>
      <c r="BMX42" s="65">
        <v>2211502.5990734845</v>
      </c>
      <c r="BMY42" s="65">
        <v>2270531.4670436941</v>
      </c>
      <c r="BMZ42" s="65">
        <v>1762856.6936525998</v>
      </c>
      <c r="BNA42" s="65">
        <v>1777302.5326265357</v>
      </c>
      <c r="BNB42" s="65">
        <v>1791866.7489276887</v>
      </c>
      <c r="BNC42" s="65">
        <v>1806550.312606439</v>
      </c>
      <c r="BND42" s="65">
        <v>1821354.2016623064</v>
      </c>
      <c r="BNE42" s="65">
        <v>1836279.4021090877</v>
      </c>
      <c r="BNF42" s="65">
        <v>1851326.9080405314</v>
      </c>
      <c r="BNG42" s="65">
        <v>1866497.7216965498</v>
      </c>
      <c r="BNH42" s="65">
        <v>1881792.8535299718</v>
      </c>
      <c r="BNI42" s="65">
        <v>1897213.3222738449</v>
      </c>
      <c r="BNJ42" s="65">
        <v>1912760.1550092883</v>
      </c>
      <c r="BNK42" s="65">
        <v>1928434.3872339018</v>
      </c>
      <c r="BNL42" s="65">
        <v>1944237.0629307339</v>
      </c>
      <c r="BNM42" s="65">
        <v>1960169.2346378176</v>
      </c>
      <c r="BNN42" s="65">
        <v>1976231.9635182754</v>
      </c>
      <c r="BNO42" s="65">
        <v>1992426.3194309946</v>
      </c>
      <c r="BNP42" s="65">
        <v>2008753.3810018906</v>
      </c>
      <c r="BNQ42" s="65">
        <v>2025214.2356957444</v>
      </c>
      <c r="BNR42" s="65">
        <v>2041809.9798886352</v>
      </c>
      <c r="BNS42" s="65">
        <v>2058541.7189409637</v>
      </c>
      <c r="BNT42" s="65">
        <v>2075410.5672710775</v>
      </c>
      <c r="BNU42" s="65">
        <v>2092417.6484294911</v>
      </c>
      <c r="BNV42" s="65">
        <v>2109564.0951737273</v>
      </c>
      <c r="BNW42" s="65">
        <v>2126851.0495437579</v>
      </c>
      <c r="BNX42" s="65">
        <v>2144279.6629380751</v>
      </c>
      <c r="BNY42" s="65">
        <v>2161851.0961903767</v>
      </c>
      <c r="BNZ42" s="66">
        <v>17883.534080000001</v>
      </c>
      <c r="BOA42" s="66">
        <v>18360.87684798559</v>
      </c>
      <c r="BOB42" s="66">
        <v>18850.960728389386</v>
      </c>
      <c r="BOC42" s="66">
        <v>19354.12580376117</v>
      </c>
      <c r="BOD42" s="66">
        <v>19870.721234048106</v>
      </c>
      <c r="BOE42" s="66">
        <v>20401.105498886354</v>
      </c>
      <c r="BOF42" s="66">
        <v>20945.646646359844</v>
      </c>
      <c r="BOG42" s="66">
        <v>21504.722548398859</v>
      </c>
      <c r="BOH42" s="66">
        <v>22078.721162995666</v>
      </c>
      <c r="BOI42" s="66">
        <v>22668.040803419131</v>
      </c>
      <c r="BOJ42" s="66">
        <v>23273.090414615126</v>
      </c>
      <c r="BOK42" s="66">
        <v>23894.289856984589</v>
      </c>
      <c r="BOL42" s="66">
        <v>24532.070197736066</v>
      </c>
      <c r="BOM42" s="66">
        <v>25186.874010014992</v>
      </c>
      <c r="BON42" s="66">
        <v>25859.155680017258</v>
      </c>
      <c r="BOO42" s="66">
        <v>26549.381722300153</v>
      </c>
      <c r="BOP42" s="66">
        <v>27258.031103509533</v>
      </c>
      <c r="BOQ42" s="66">
        <v>27985.595574747786</v>
      </c>
      <c r="BOR42" s="66">
        <v>28732.58001281336</v>
      </c>
      <c r="BOS42" s="66">
        <v>29499.50277054849</v>
      </c>
      <c r="BOT42" s="66">
        <v>30286.896036538346</v>
      </c>
      <c r="BOU42" s="66">
        <v>31095.306204411216</v>
      </c>
      <c r="BOV42" s="66">
        <v>31925.294251995889</v>
      </c>
      <c r="BOW42" s="66">
        <v>32777.436130599453</v>
      </c>
      <c r="BOX42" s="66">
        <v>33652.323164675618</v>
      </c>
      <c r="BOY42" s="66">
        <v>34550.562462160815</v>
      </c>
      <c r="BOZ42" s="65">
        <v>26825.30112</v>
      </c>
      <c r="BPA42" s="65">
        <v>27045.122720815409</v>
      </c>
      <c r="BPB42" s="65">
        <v>27266.745663430062</v>
      </c>
      <c r="BPC42" s="65">
        <v>27490.18470905154</v>
      </c>
      <c r="BPD42" s="65">
        <v>27715.45473984905</v>
      </c>
      <c r="BPE42" s="65">
        <v>27942.57075994465</v>
      </c>
      <c r="BPF42" s="65">
        <v>28171.547896412623</v>
      </c>
      <c r="BPG42" s="65">
        <v>28402.401400286999</v>
      </c>
      <c r="BPH42" s="65">
        <v>28635.146647577356</v>
      </c>
      <c r="BPI42" s="65">
        <v>28869.799140292947</v>
      </c>
      <c r="BPJ42" s="65">
        <v>29106.374507475197</v>
      </c>
      <c r="BPK42" s="65">
        <v>29344.888506238683</v>
      </c>
      <c r="BPL42" s="65">
        <v>29585.357022820644</v>
      </c>
      <c r="BPM42" s="65">
        <v>29827.796073639085</v>
      </c>
      <c r="BPN42" s="65">
        <v>30072.221806359539</v>
      </c>
      <c r="BPO42" s="65">
        <v>30318.650500970583</v>
      </c>
      <c r="BPP42" s="65">
        <v>30567.098570868187</v>
      </c>
      <c r="BPQ42" s="65">
        <v>30817.582563948916</v>
      </c>
      <c r="BPR42" s="65">
        <v>31070.119163712094</v>
      </c>
      <c r="BPS42" s="65">
        <v>31324.725190371017</v>
      </c>
      <c r="BPT42" s="65">
        <v>31581.417601973291</v>
      </c>
      <c r="BPU42" s="65">
        <v>31840.213495530272</v>
      </c>
      <c r="BPV42" s="65">
        <v>32101.130108155856</v>
      </c>
      <c r="BPW42" s="65">
        <v>32364.184818214533</v>
      </c>
      <c r="BPX42" s="65">
        <v>32629.395146478892</v>
      </c>
      <c r="BPY42" s="65">
        <v>32896.778757296583</v>
      </c>
      <c r="BPZ42" s="66">
        <v>28744.730917120003</v>
      </c>
      <c r="BQA42" s="66">
        <v>30072.70558578995</v>
      </c>
      <c r="BQB42" s="66">
        <v>31462.031210421668</v>
      </c>
      <c r="BQC42" s="66">
        <v>32915.542137095857</v>
      </c>
      <c r="BQD42" s="66">
        <v>34436.203655536716</v>
      </c>
      <c r="BQE42" s="66">
        <v>36027.118048562937</v>
      </c>
      <c r="BQF42" s="66">
        <v>37691.530921016689</v>
      </c>
      <c r="BQG42" s="66">
        <v>39432.83782108195</v>
      </c>
      <c r="BQH42" s="66">
        <v>41254.591167500592</v>
      </c>
      <c r="BQI42" s="66">
        <v>43160.507496818071</v>
      </c>
      <c r="BQJ42" s="66">
        <v>45154.475045443724</v>
      </c>
      <c r="BQK42" s="66">
        <v>47240.561681994041</v>
      </c>
      <c r="BQL42" s="66">
        <v>49423.023206101207</v>
      </c>
      <c r="BQM42" s="66">
        <v>51706.312030617555</v>
      </c>
      <c r="BQN42" s="66">
        <v>54095.086264928039</v>
      </c>
      <c r="BQO42" s="66">
        <v>56594.219217901875</v>
      </c>
      <c r="BQP42" s="66">
        <v>59208.809339869797</v>
      </c>
      <c r="BQQ42" s="66">
        <v>61944.190623909773</v>
      </c>
      <c r="BQR42" s="66">
        <v>64805.943487660581</v>
      </c>
      <c r="BQS42" s="66">
        <v>67799.906157862977</v>
      </c>
      <c r="BQT42" s="66">
        <v>70932.186580854061</v>
      </c>
      <c r="BQU42" s="66">
        <v>74209.174883313433</v>
      </c>
      <c r="BQV42" s="66">
        <v>77637.55640868179</v>
      </c>
      <c r="BQW42" s="66">
        <v>81224.325355847599</v>
      </c>
      <c r="BQX42" s="66">
        <v>84976.799047926237</v>
      </c>
      <c r="BQY42" s="66">
        <v>88902.63286024041</v>
      </c>
      <c r="BQZ42" s="65">
        <v>43117.096375679997</v>
      </c>
      <c r="BRA42" s="65">
        <v>44296.360127477856</v>
      </c>
      <c r="BRB42" s="65">
        <v>45507.877048278257</v>
      </c>
      <c r="BRC42" s="65">
        <v>46752.529270605963</v>
      </c>
      <c r="BRD42" s="65">
        <v>48031.223053538699</v>
      </c>
      <c r="BRE42" s="65">
        <v>49344.889442574662</v>
      </c>
      <c r="BRF42" s="65">
        <v>50694.484947547557</v>
      </c>
      <c r="BRG42" s="65">
        <v>52080.992239082727</v>
      </c>
      <c r="BRH42" s="65">
        <v>53505.420864101572</v>
      </c>
      <c r="BRI42" s="65">
        <v>54968.807980895297</v>
      </c>
      <c r="BRJ42" s="65">
        <v>56472.219114302905</v>
      </c>
      <c r="BRK42" s="65">
        <v>58016.74893154372</v>
      </c>
      <c r="BRL42" s="65">
        <v>59603.522039268937</v>
      </c>
      <c r="BRM42" s="65">
        <v>61233.693802412985</v>
      </c>
      <c r="BRN42" s="65">
        <v>62908.451185440405</v>
      </c>
      <c r="BRO42" s="65">
        <v>64629.013616601202</v>
      </c>
      <c r="BRP42" s="65">
        <v>66396.633875823842</v>
      </c>
      <c r="BRQ42" s="65">
        <v>68212.599006892284</v>
      </c>
      <c r="BRR42" s="65">
        <v>70078.231254571248</v>
      </c>
      <c r="BRS42" s="65">
        <v>71994.88902736218</v>
      </c>
      <c r="BRT42" s="65">
        <v>73963.96788659085</v>
      </c>
      <c r="BRU42" s="65">
        <v>75986.9015625467</v>
      </c>
      <c r="BRV42" s="65">
        <v>78065.162998413842</v>
      </c>
      <c r="BRW42" s="65">
        <v>80200.265422753946</v>
      </c>
      <c r="BRX42" s="65">
        <v>82393.763451321705</v>
      </c>
      <c r="BRY42" s="65">
        <v>84647.254219015304</v>
      </c>
      <c r="BRZ42" s="64">
        <v>3255806.9880000004</v>
      </c>
      <c r="BSA42" s="64">
        <v>3342710.1645604321</v>
      </c>
      <c r="BSB42" s="64">
        <v>3431932.9387272727</v>
      </c>
      <c r="BSC42" s="64">
        <v>3523537.2246130854</v>
      </c>
      <c r="BSD42" s="64">
        <v>3617586.5889262641</v>
      </c>
      <c r="BSE42" s="64">
        <v>3714146.2950817044</v>
      </c>
      <c r="BSF42" s="64">
        <v>2430332.5874369033</v>
      </c>
      <c r="BSG42" s="64">
        <v>2067155.1347296827</v>
      </c>
      <c r="BSH42" s="64">
        <v>1682858.5117225049</v>
      </c>
      <c r="BSI42" s="64">
        <v>1276574.0488562712</v>
      </c>
      <c r="BSJ42" s="64">
        <v>0</v>
      </c>
      <c r="BSK42" s="64">
        <v>0</v>
      </c>
      <c r="BSL42" s="64">
        <v>0</v>
      </c>
      <c r="BSM42" s="64">
        <v>0</v>
      </c>
      <c r="BSN42" s="64">
        <v>0</v>
      </c>
      <c r="BSO42" s="64">
        <v>0</v>
      </c>
      <c r="BSP42" s="64">
        <v>0</v>
      </c>
      <c r="BSQ42" s="64">
        <v>0</v>
      </c>
      <c r="BSR42" s="64">
        <v>0</v>
      </c>
      <c r="BSS42" s="64">
        <v>0</v>
      </c>
      <c r="BST42" s="64">
        <v>0</v>
      </c>
      <c r="BSU42" s="64">
        <v>0</v>
      </c>
      <c r="BSV42" s="64">
        <v>0</v>
      </c>
      <c r="BSW42" s="64">
        <v>0</v>
      </c>
      <c r="BSX42" s="64">
        <v>0</v>
      </c>
      <c r="BSY42" s="64">
        <v>0</v>
      </c>
      <c r="BSZ42" s="64">
        <v>3488364.63</v>
      </c>
      <c r="BTA42" s="64">
        <v>3516950.2512299032</v>
      </c>
      <c r="BTB42" s="64">
        <v>3545770.1191134029</v>
      </c>
      <c r="BTC42" s="64">
        <v>3574826.1531992904</v>
      </c>
      <c r="BTD42" s="64">
        <v>3604120.2887662221</v>
      </c>
      <c r="BTE42" s="64">
        <v>3633654.4769516126</v>
      </c>
      <c r="BTF42" s="63">
        <v>2759784.4492774699</v>
      </c>
      <c r="BTG42" s="63">
        <v>2271472.3009182583</v>
      </c>
      <c r="BTH42" s="63">
        <v>1774971.8220570821</v>
      </c>
      <c r="BTI42" s="63">
        <v>1270181.6037016693</v>
      </c>
      <c r="BTJ42" s="63">
        <v>0</v>
      </c>
      <c r="BTK42" s="63">
        <v>0</v>
      </c>
      <c r="BTL42" s="63">
        <v>0</v>
      </c>
      <c r="BTM42" s="63">
        <v>0</v>
      </c>
      <c r="BTN42" s="63">
        <v>0</v>
      </c>
      <c r="BTO42" s="63">
        <v>0</v>
      </c>
      <c r="BTP42" s="63">
        <v>0</v>
      </c>
      <c r="BTQ42" s="63">
        <v>0</v>
      </c>
      <c r="BTR42" s="63">
        <v>0</v>
      </c>
      <c r="BTS42" s="63">
        <v>0</v>
      </c>
      <c r="BTT42" s="63">
        <v>0</v>
      </c>
      <c r="BTU42" s="63">
        <v>0</v>
      </c>
      <c r="BTV42" s="63">
        <v>0</v>
      </c>
      <c r="BTW42" s="63">
        <v>0</v>
      </c>
      <c r="BTX42" s="63">
        <v>0</v>
      </c>
      <c r="BTY42" s="63">
        <v>0</v>
      </c>
      <c r="BTZ42" s="63">
        <v>1175237.7957684002</v>
      </c>
      <c r="BUA42" s="63">
        <v>1206606.9457341642</v>
      </c>
      <c r="BUB42" s="63">
        <v>1238813.3931159216</v>
      </c>
      <c r="BUC42" s="63">
        <v>1271879.4868445036</v>
      </c>
      <c r="BUD42" s="63">
        <v>1305828.1723827508</v>
      </c>
      <c r="BUE42" s="63">
        <v>1340683.0076479928</v>
      </c>
      <c r="BUF42" s="77">
        <v>1101174.5434876247</v>
      </c>
      <c r="BUG42" s="77">
        <v>847925.11189347482</v>
      </c>
      <c r="BUH42" s="77">
        <v>580371.80966379016</v>
      </c>
      <c r="BUI42" s="77">
        <v>297931.47360052954</v>
      </c>
      <c r="BUJ42" s="77">
        <v>0</v>
      </c>
      <c r="BUK42" s="63">
        <v>0</v>
      </c>
      <c r="BUL42" s="63">
        <v>0</v>
      </c>
      <c r="BUM42" s="63">
        <v>0</v>
      </c>
      <c r="BUN42" s="63">
        <v>0</v>
      </c>
      <c r="BUO42" s="63">
        <v>0</v>
      </c>
      <c r="BUP42" s="63">
        <v>0</v>
      </c>
      <c r="BUQ42" s="63">
        <v>0</v>
      </c>
      <c r="BUR42" s="63">
        <v>0</v>
      </c>
      <c r="BUS42" s="63">
        <v>0</v>
      </c>
      <c r="BUT42" s="63">
        <v>0</v>
      </c>
      <c r="BUU42" s="63">
        <v>0</v>
      </c>
      <c r="BUV42" s="63">
        <v>0</v>
      </c>
      <c r="BUW42" s="63">
        <v>0</v>
      </c>
      <c r="BUX42" s="63">
        <v>0</v>
      </c>
      <c r="BUY42" s="63">
        <v>0</v>
      </c>
      <c r="BUZ42" s="63">
        <v>1762856.6936526</v>
      </c>
      <c r="BVA42" s="63">
        <v>1777302.532626536</v>
      </c>
      <c r="BVB42" s="63">
        <v>1791866.7489276887</v>
      </c>
      <c r="BVC42" s="63">
        <v>1806550.3126064392</v>
      </c>
      <c r="BVD42" s="63">
        <v>1821354.2016623067</v>
      </c>
      <c r="BVE42" s="63">
        <v>1836279.4021090874</v>
      </c>
      <c r="BVF42" s="77">
        <v>1481061.5264324255</v>
      </c>
      <c r="BVG42" s="77">
        <v>1119898.63301793</v>
      </c>
      <c r="BVH42" s="77">
        <v>752717.14141198876</v>
      </c>
      <c r="BVI42" s="77">
        <v>379442.66445476899</v>
      </c>
      <c r="BVJ42" s="77">
        <v>0</v>
      </c>
      <c r="BVK42" s="63">
        <v>0</v>
      </c>
      <c r="BVL42" s="63">
        <v>0</v>
      </c>
      <c r="BVM42" s="63">
        <v>0</v>
      </c>
      <c r="BVN42" s="63">
        <v>0</v>
      </c>
      <c r="BVO42" s="63">
        <v>0</v>
      </c>
      <c r="BVP42" s="63">
        <v>0</v>
      </c>
      <c r="BVQ42" s="63">
        <v>0</v>
      </c>
      <c r="BVR42" s="63">
        <v>0</v>
      </c>
      <c r="BVS42" s="63">
        <v>0</v>
      </c>
      <c r="BVT42" s="63">
        <v>0</v>
      </c>
      <c r="BVU42" s="63">
        <v>0</v>
      </c>
      <c r="BVV42" s="63">
        <v>0</v>
      </c>
      <c r="BVW42" s="63">
        <v>0</v>
      </c>
      <c r="BVX42" s="63">
        <v>0</v>
      </c>
      <c r="BVY42" s="63">
        <v>0</v>
      </c>
      <c r="BVZ42" s="66">
        <v>17883.534080000001</v>
      </c>
      <c r="BWA42" s="66">
        <v>18360.87684798559</v>
      </c>
      <c r="BWB42" s="66">
        <v>18850.960728389386</v>
      </c>
      <c r="BWC42" s="66">
        <v>19354.12580376117</v>
      </c>
      <c r="BWD42" s="66">
        <v>19870.721234048106</v>
      </c>
      <c r="BWE42" s="66">
        <v>20401.105498886354</v>
      </c>
      <c r="BWF42" s="66">
        <v>16756.517317087873</v>
      </c>
      <c r="BWG42" s="66">
        <v>12902.833529039313</v>
      </c>
      <c r="BWH42" s="66">
        <v>8831.4884651982666</v>
      </c>
      <c r="BWI42" s="66">
        <v>4533.6081606838261</v>
      </c>
      <c r="BWJ42" s="66">
        <v>0</v>
      </c>
      <c r="BWK42" s="66">
        <v>0</v>
      </c>
      <c r="BWL42" s="66">
        <v>0</v>
      </c>
      <c r="BWM42" s="66">
        <v>0</v>
      </c>
      <c r="BWN42" s="66">
        <v>0</v>
      </c>
      <c r="BWO42" s="66">
        <v>0</v>
      </c>
      <c r="BWP42" s="66">
        <v>0</v>
      </c>
      <c r="BWQ42" s="66">
        <v>0</v>
      </c>
      <c r="BWR42" s="66">
        <v>0</v>
      </c>
      <c r="BWS42" s="66">
        <v>0</v>
      </c>
      <c r="BWT42" s="66">
        <v>0</v>
      </c>
      <c r="BWU42" s="66">
        <v>0</v>
      </c>
      <c r="BWV42" s="66">
        <v>0</v>
      </c>
      <c r="BWW42" s="66">
        <v>0</v>
      </c>
      <c r="BWX42" s="66">
        <v>0</v>
      </c>
      <c r="BWY42" s="66">
        <v>0</v>
      </c>
      <c r="BWZ42" s="66">
        <v>26825.30112</v>
      </c>
      <c r="BXA42" s="66">
        <v>27045.122720815409</v>
      </c>
      <c r="BXB42" s="66">
        <v>27266.745663430062</v>
      </c>
      <c r="BXC42" s="66">
        <v>27490.18470905154</v>
      </c>
      <c r="BXD42" s="66">
        <v>27715.45473984905</v>
      </c>
      <c r="BXE42" s="66">
        <v>27942.57075994465</v>
      </c>
      <c r="BXF42" s="66">
        <v>22537.238317130097</v>
      </c>
      <c r="BXG42" s="66">
        <v>17041.440840172199</v>
      </c>
      <c r="BXH42" s="66">
        <v>11454.058659030943</v>
      </c>
      <c r="BXI42" s="66">
        <v>5773.9598280585897</v>
      </c>
      <c r="BXJ42" s="66">
        <v>0</v>
      </c>
      <c r="BXK42" s="66">
        <v>0</v>
      </c>
      <c r="BXL42" s="66">
        <v>0</v>
      </c>
      <c r="BXM42" s="66">
        <v>0</v>
      </c>
      <c r="BXN42" s="66">
        <v>0</v>
      </c>
      <c r="BXO42" s="66">
        <v>0</v>
      </c>
      <c r="BXP42" s="66">
        <v>0</v>
      </c>
      <c r="BXQ42" s="66">
        <v>0</v>
      </c>
      <c r="BXR42" s="66">
        <v>0</v>
      </c>
      <c r="BXS42" s="66">
        <v>0</v>
      </c>
      <c r="BXT42" s="66">
        <v>0</v>
      </c>
      <c r="BXU42" s="66">
        <v>0</v>
      </c>
      <c r="BXV42" s="66">
        <v>0</v>
      </c>
      <c r="BXW42" s="66">
        <v>0</v>
      </c>
      <c r="BXX42" s="66">
        <v>0</v>
      </c>
      <c r="BXY42" s="66">
        <v>0</v>
      </c>
      <c r="BXZ42" s="66">
        <v>28744.730917120003</v>
      </c>
      <c r="BYA42" s="66">
        <v>30072.70558578995</v>
      </c>
      <c r="BYB42" s="66">
        <v>31462.031210421668</v>
      </c>
      <c r="BYC42" s="66">
        <v>32915.542137095857</v>
      </c>
      <c r="BYD42" s="66">
        <v>34436.203655536716</v>
      </c>
      <c r="BYE42" s="66">
        <v>36027.118048562937</v>
      </c>
      <c r="BYF42" s="66">
        <v>30153.224736813354</v>
      </c>
      <c r="BYG42" s="66">
        <v>23659.702692649167</v>
      </c>
      <c r="BYH42" s="66">
        <v>16501.836467000241</v>
      </c>
      <c r="BYI42" s="66">
        <v>8632.1014993636145</v>
      </c>
      <c r="BYJ42" s="66">
        <v>0</v>
      </c>
      <c r="BYK42" s="66">
        <v>0</v>
      </c>
      <c r="BYL42" s="66">
        <v>0</v>
      </c>
      <c r="BYM42" s="66">
        <v>0</v>
      </c>
      <c r="BYN42" s="66">
        <v>0</v>
      </c>
      <c r="BYO42" s="66">
        <v>0</v>
      </c>
      <c r="BYP42" s="66">
        <v>0</v>
      </c>
      <c r="BYQ42" s="66">
        <v>0</v>
      </c>
      <c r="BYR42" s="66">
        <v>0</v>
      </c>
      <c r="BYS42" s="66">
        <v>0</v>
      </c>
      <c r="BYT42" s="66">
        <v>0</v>
      </c>
      <c r="BYU42" s="66">
        <v>0</v>
      </c>
      <c r="BYV42" s="66">
        <v>0</v>
      </c>
      <c r="BYW42" s="66">
        <v>0</v>
      </c>
      <c r="BYX42" s="66">
        <v>0</v>
      </c>
      <c r="BYY42" s="66">
        <v>0</v>
      </c>
      <c r="BYZ42" s="65">
        <v>43117.096375679997</v>
      </c>
      <c r="BZA42" s="65">
        <v>44296.360127477856</v>
      </c>
      <c r="BZB42" s="65">
        <v>45507.877048278257</v>
      </c>
      <c r="BZC42" s="65">
        <v>46752.529270605963</v>
      </c>
      <c r="BZD42" s="65">
        <v>48031.223053538699</v>
      </c>
      <c r="BZE42" s="65">
        <v>49344.889442574662</v>
      </c>
      <c r="BZF42" s="65">
        <v>40555.58795803805</v>
      </c>
      <c r="BZG42" s="65">
        <v>31248.59534344963</v>
      </c>
      <c r="BZH42" s="65">
        <v>21402.168345640632</v>
      </c>
      <c r="BZI42" s="65">
        <v>10993.761596179062</v>
      </c>
      <c r="BZJ42" s="65">
        <v>0</v>
      </c>
      <c r="BZK42" s="65">
        <v>0</v>
      </c>
      <c r="BZL42" s="65">
        <v>0</v>
      </c>
      <c r="BZM42" s="65">
        <v>0</v>
      </c>
      <c r="BZN42" s="65">
        <v>0</v>
      </c>
      <c r="BZO42" s="65">
        <v>0</v>
      </c>
      <c r="BZP42" s="65">
        <v>0</v>
      </c>
      <c r="BZQ42" s="65">
        <v>0</v>
      </c>
      <c r="BZR42" s="65">
        <v>0</v>
      </c>
      <c r="BZS42" s="65">
        <v>0</v>
      </c>
      <c r="BZT42" s="65">
        <v>0</v>
      </c>
      <c r="BZU42" s="65">
        <v>0</v>
      </c>
      <c r="BZV42" s="65">
        <v>0</v>
      </c>
      <c r="BZW42" s="65">
        <v>0</v>
      </c>
      <c r="BZX42" s="65">
        <v>0</v>
      </c>
      <c r="BZY42" s="65">
        <v>0</v>
      </c>
      <c r="BZZ42" s="64">
        <v>3255806.9880000004</v>
      </c>
      <c r="CAA42" s="64">
        <v>3342710.1645604321</v>
      </c>
      <c r="CAB42" s="64">
        <v>3431932.9387272727</v>
      </c>
      <c r="CAC42" s="64">
        <v>3523537.2246130854</v>
      </c>
      <c r="CAD42" s="64">
        <v>3617586.5889262641</v>
      </c>
      <c r="CAE42" s="64">
        <v>3714146.2950817044</v>
      </c>
      <c r="CAF42" s="66">
        <v>915188.00363732758</v>
      </c>
      <c r="CAG42" s="66">
        <v>939615.97033167386</v>
      </c>
      <c r="CAH42" s="66">
        <v>964695.96213391994</v>
      </c>
      <c r="CAI42" s="66">
        <v>990445.38273331441</v>
      </c>
      <c r="CAJ42" s="66">
        <v>1016882.1003539775</v>
      </c>
      <c r="CAK42" s="66">
        <v>1044024.4601541477</v>
      </c>
      <c r="CAL42" s="66">
        <v>1071891.2969563869</v>
      </c>
      <c r="CAM42" s="66">
        <v>1100501.9483175757</v>
      </c>
      <c r="CAN42" s="66">
        <v>1129876.2679477732</v>
      </c>
      <c r="CAO42" s="66">
        <v>1160034.6394872435</v>
      </c>
      <c r="CAP42" s="66">
        <v>1190997.9906512212</v>
      </c>
      <c r="CAQ42" s="66">
        <v>1222787.8077522228</v>
      </c>
      <c r="CAR42" s="66">
        <v>1255426.1506099829</v>
      </c>
      <c r="CAS42" s="66">
        <v>1288935.6678593645</v>
      </c>
      <c r="CAT42" s="66">
        <v>1323339.6126668632</v>
      </c>
      <c r="CAU42" s="66">
        <v>1358661.8588666131</v>
      </c>
      <c r="CAV42" s="66">
        <v>1394926.9175270898</v>
      </c>
      <c r="CAW42" s="66">
        <v>1432159.9539600089</v>
      </c>
      <c r="CAX42" s="66">
        <v>1470386.80518322</v>
      </c>
      <c r="CAY42" s="66">
        <v>1509633.997849718</v>
      </c>
      <c r="CAZ42" s="64">
        <v>3488364.63</v>
      </c>
      <c r="CBA42" s="64">
        <v>3516950.2512299032</v>
      </c>
      <c r="CBB42" s="64">
        <v>3545770.1191134029</v>
      </c>
      <c r="CBC42" s="64">
        <v>3574826.1531992904</v>
      </c>
      <c r="CBD42" s="64">
        <v>3604120.2887662221</v>
      </c>
      <c r="CBE42" s="64">
        <v>3633654.4769516126</v>
      </c>
      <c r="CBF42" s="64">
        <v>879223.36437158333</v>
      </c>
      <c r="CBG42" s="64">
        <v>886428.21499249095</v>
      </c>
      <c r="CBH42" s="64">
        <v>893692.10621055868</v>
      </c>
      <c r="CBI42" s="64">
        <v>901015.52183763729</v>
      </c>
      <c r="CBJ42" s="64">
        <v>908398.94965020358</v>
      </c>
      <c r="CBK42" s="64">
        <v>915842.8814218496</v>
      </c>
      <c r="CBL42" s="64">
        <v>923347.8129560363</v>
      </c>
      <c r="CBM42" s="64">
        <v>930914.24411911715</v>
      </c>
      <c r="CBN42" s="64">
        <v>938542.67887363175</v>
      </c>
      <c r="CBO42" s="64">
        <v>946233.62531187164</v>
      </c>
      <c r="CBP42" s="64">
        <v>953987.5956897228</v>
      </c>
      <c r="CBQ42" s="64">
        <v>961805.10646078386</v>
      </c>
      <c r="CBR42" s="64">
        <v>969686.67831076414</v>
      </c>
      <c r="CBS42" s="64">
        <v>977632.83619216527</v>
      </c>
      <c r="CBT42" s="64">
        <v>985644.109359244</v>
      </c>
      <c r="CBU42" s="64">
        <v>993721.03140326461</v>
      </c>
      <c r="CBV42" s="64">
        <v>1001864.1402880382</v>
      </c>
      <c r="CBW42" s="64">
        <v>1010073.9783857536</v>
      </c>
      <c r="CBX42" s="64">
        <v>1018351.0925131023</v>
      </c>
      <c r="CBY42" s="64">
        <v>1026696.0339676997</v>
      </c>
      <c r="CBZ42" s="67">
        <v>1175237.7957684002</v>
      </c>
      <c r="CCA42" s="67">
        <v>1206606.9457341642</v>
      </c>
      <c r="CCB42" s="67">
        <v>1238813.3931159214</v>
      </c>
      <c r="CCC42" s="67">
        <v>1271879.4868445036</v>
      </c>
      <c r="CCD42" s="67">
        <v>1305828.1723827505</v>
      </c>
      <c r="CCE42" s="67">
        <v>1340683.0076479928</v>
      </c>
      <c r="CCF42" s="67"/>
      <c r="CCG42" s="67"/>
      <c r="CCH42" s="67"/>
      <c r="CCI42" s="67"/>
      <c r="CCJ42" s="67"/>
      <c r="CCK42" s="67"/>
      <c r="CCL42" s="67"/>
      <c r="CCM42" s="67"/>
      <c r="CCN42" s="67"/>
      <c r="CCO42" s="67"/>
      <c r="CCP42" s="67"/>
      <c r="CCQ42" s="67"/>
      <c r="CCR42" s="67"/>
      <c r="CCS42" s="67"/>
      <c r="CCT42" s="67"/>
      <c r="CCU42" s="67"/>
      <c r="CCV42" s="67"/>
      <c r="CCW42" s="67"/>
      <c r="CCX42" s="67"/>
      <c r="CCY42" s="67"/>
      <c r="CCZ42" s="67">
        <v>1762856.6936525998</v>
      </c>
      <c r="CDA42" s="67">
        <v>1777302.5326265357</v>
      </c>
      <c r="CDB42" s="67">
        <v>1791866.7489276887</v>
      </c>
      <c r="CDC42" s="67">
        <v>1806550.312606439</v>
      </c>
      <c r="CDD42" s="67">
        <v>1821354.2016623064</v>
      </c>
      <c r="CDE42" s="67">
        <v>1836279.4021090877</v>
      </c>
      <c r="CDF42" s="67"/>
      <c r="CDG42" s="67"/>
      <c r="CDH42" s="67"/>
      <c r="CDI42" s="67"/>
      <c r="CDJ42" s="67"/>
      <c r="CDK42" s="67"/>
      <c r="CDL42" s="67"/>
      <c r="CDM42" s="67"/>
      <c r="CDN42" s="67"/>
      <c r="CDO42" s="67"/>
      <c r="CDP42" s="67"/>
      <c r="CDQ42" s="67"/>
      <c r="CDR42" s="67"/>
      <c r="CDS42" s="67"/>
      <c r="CDT42" s="67"/>
      <c r="CDU42" s="67"/>
      <c r="CDV42" s="67"/>
      <c r="CDW42" s="67"/>
      <c r="CDX42" s="67"/>
      <c r="CDY42" s="67"/>
      <c r="CDZ42" s="65">
        <v>17883.534080000001</v>
      </c>
      <c r="CEA42" s="65">
        <v>18360.87684798559</v>
      </c>
      <c r="CEB42" s="65">
        <v>18850.960728389386</v>
      </c>
      <c r="CEC42" s="65">
        <v>19354.12580376117</v>
      </c>
      <c r="CED42" s="65">
        <v>19870.721234048106</v>
      </c>
      <c r="CEE42" s="65">
        <v>20401.105498886354</v>
      </c>
      <c r="CEF42" s="65">
        <v>5914.0649354427787</v>
      </c>
      <c r="CEG42" s="65">
        <v>6071.9216607243834</v>
      </c>
      <c r="CEH42" s="65">
        <v>6233.9918577870112</v>
      </c>
      <c r="CEI42" s="65">
        <v>6400.3879915536363</v>
      </c>
      <c r="CEJ42" s="65">
        <v>6571.2255288325059</v>
      </c>
      <c r="CEK42" s="65">
        <v>6746.6230184427068</v>
      </c>
      <c r="CEL42" s="65">
        <v>6926.7021734784184</v>
      </c>
      <c r="CEM42" s="65">
        <v>7111.5879557689386</v>
      </c>
      <c r="CEN42" s="65">
        <v>7301.4086625931086</v>
      </c>
      <c r="CEO42" s="65">
        <v>7496.2960157082798</v>
      </c>
      <c r="CEP42" s="65">
        <v>7696.3852527556328</v>
      </c>
      <c r="CEQ42" s="65">
        <v>7901.8152211052575</v>
      </c>
      <c r="CER42" s="65">
        <v>8112.7284742061256</v>
      </c>
      <c r="CES42" s="65">
        <v>8329.2713705078095</v>
      </c>
      <c r="CET42" s="65">
        <v>8551.594175022592</v>
      </c>
      <c r="CEU42" s="65">
        <v>8779.8511635984614</v>
      </c>
      <c r="CEV42" s="65">
        <v>9014.2007299753095</v>
      </c>
      <c r="CEW42" s="65">
        <v>9254.8054956986707</v>
      </c>
      <c r="CEX42" s="65">
        <v>9501.8324229672344</v>
      </c>
      <c r="CEY42" s="65">
        <v>9755.4529304924654</v>
      </c>
      <c r="CEZ42" s="64">
        <v>26825.30112</v>
      </c>
      <c r="CFA42" s="64">
        <v>27045.122720815409</v>
      </c>
      <c r="CFB42" s="64">
        <v>27266.745663430062</v>
      </c>
      <c r="CFC42" s="64">
        <v>27490.18470905154</v>
      </c>
      <c r="CFD42" s="64">
        <v>27715.45473984905</v>
      </c>
      <c r="CFE42" s="64">
        <v>27942.57075994465</v>
      </c>
      <c r="CFF42" s="64">
        <v>7954.3194060459173</v>
      </c>
      <c r="CFG42" s="64">
        <v>8019.5015718457407</v>
      </c>
      <c r="CFH42" s="64">
        <v>8085.2178769630182</v>
      </c>
      <c r="CFI42" s="64">
        <v>8151.4726984356548</v>
      </c>
      <c r="CFJ42" s="64">
        <v>8218.2704491694676</v>
      </c>
      <c r="CFK42" s="64">
        <v>8285.6155782320984</v>
      </c>
      <c r="CFL42" s="64">
        <v>8353.5125711493583</v>
      </c>
      <c r="CFM42" s="64">
        <v>8421.9659502039776</v>
      </c>
      <c r="CFN42" s="64">
        <v>8490.9802747368103</v>
      </c>
      <c r="CFO42" s="64">
        <v>8560.5601414505181</v>
      </c>
      <c r="CFP42" s="64">
        <v>8630.7101847157228</v>
      </c>
      <c r="CFQ42" s="64">
        <v>8701.435076879694</v>
      </c>
      <c r="CFR42" s="64">
        <v>8772.739528577531</v>
      </c>
      <c r="CFS42" s="64">
        <v>8844.6282890459352</v>
      </c>
      <c r="CFT42" s="64">
        <v>8917.106146439517</v>
      </c>
      <c r="CFU42" s="64">
        <v>8990.1779281497238</v>
      </c>
      <c r="CFV42" s="64">
        <v>9063.8485011263601</v>
      </c>
      <c r="CFW42" s="64">
        <v>9138.1227722017502</v>
      </c>
      <c r="CFX42" s="64">
        <v>9213.0056884175701</v>
      </c>
      <c r="CFY42" s="64">
        <v>9288.5022373543288</v>
      </c>
      <c r="CFZ42" s="66">
        <v>28744.730917120003</v>
      </c>
      <c r="CGA42" s="66">
        <v>30072.70558578995</v>
      </c>
      <c r="CGB42" s="66">
        <v>31462.031210421668</v>
      </c>
      <c r="CGC42" s="66">
        <v>32915.542137095857</v>
      </c>
      <c r="CGD42" s="66">
        <v>34436.203655536716</v>
      </c>
      <c r="CGE42" s="66">
        <v>36027.118048562937</v>
      </c>
      <c r="CGF42" s="66">
        <v>10642.314612992948</v>
      </c>
      <c r="CGG42" s="66">
        <v>11133.977737717256</v>
      </c>
      <c r="CGH42" s="66">
        <v>11648.355153176641</v>
      </c>
      <c r="CGI42" s="66">
        <v>12186.496234395689</v>
      </c>
      <c r="CGJ42" s="66">
        <v>12749.498836360581</v>
      </c>
      <c r="CGK42" s="66">
        <v>13338.511533739493</v>
      </c>
      <c r="CGL42" s="66">
        <v>13954.735964075637</v>
      </c>
      <c r="CGM42" s="66">
        <v>14599.429279233189</v>
      </c>
      <c r="CGN42" s="66">
        <v>15273.90671009733</v>
      </c>
      <c r="CGO42" s="66">
        <v>15979.544249760531</v>
      </c>
      <c r="CGP42" s="66">
        <v>16717.781460669117</v>
      </c>
      <c r="CGQ42" s="66">
        <v>17490.12441145688</v>
      </c>
      <c r="CGR42" s="66">
        <v>18298.148749457105</v>
      </c>
      <c r="CGS42" s="66">
        <v>19143.502915161313</v>
      </c>
      <c r="CGT42" s="66">
        <v>20027.911505182321</v>
      </c>
      <c r="CGU42" s="66">
        <v>20953.178790582613</v>
      </c>
      <c r="CGV42" s="66">
        <v>21921.192397745446</v>
      </c>
      <c r="CGW42" s="66">
        <v>22933.927159298153</v>
      </c>
      <c r="CGX42" s="66">
        <v>23993.449142943882</v>
      </c>
      <c r="CGY42" s="66">
        <v>25101.919866420823</v>
      </c>
      <c r="CGZ42" s="65">
        <v>43117.096375679997</v>
      </c>
      <c r="CHA42" s="65">
        <v>44296.360127477856</v>
      </c>
      <c r="CHB42" s="65">
        <v>45507.877048278257</v>
      </c>
      <c r="CHC42" s="65">
        <v>46752.529270605963</v>
      </c>
      <c r="CHD42" s="65">
        <v>48031.223053538699</v>
      </c>
      <c r="CHE42" s="65">
        <v>49344.889442574662</v>
      </c>
      <c r="CHF42" s="65">
        <v>14313.736926366368</v>
      </c>
      <c r="CHG42" s="65">
        <v>14705.221338093943</v>
      </c>
      <c r="CHH42" s="65">
        <v>15107.412949863972</v>
      </c>
      <c r="CHI42" s="65">
        <v>15520.604606370434</v>
      </c>
      <c r="CHJ42" s="65">
        <v>15945.097161685526</v>
      </c>
      <c r="CHK42" s="65">
        <v>16381.199698318223</v>
      </c>
      <c r="CHL42" s="65">
        <v>16829.229752264171</v>
      </c>
      <c r="CHM42" s="65">
        <v>17289.513544210724</v>
      </c>
      <c r="CHN42" s="65">
        <v>17762.386217065523</v>
      </c>
      <c r="CHO42" s="65">
        <v>18248.192079981513</v>
      </c>
      <c r="CHP42" s="65">
        <v>18747.284859056144</v>
      </c>
      <c r="CHQ42" s="65">
        <v>19260.027954887231</v>
      </c>
      <c r="CHR42" s="65">
        <v>19786.794707173052</v>
      </c>
      <c r="CHS42" s="65">
        <v>20327.968666549321</v>
      </c>
      <c r="CHT42" s="65">
        <v>20883.943873860946</v>
      </c>
      <c r="CHU42" s="65">
        <v>21455.125147072009</v>
      </c>
      <c r="CHV42" s="65">
        <v>22041.928376022734</v>
      </c>
      <c r="CHW42" s="65">
        <v>22644.78082524817</v>
      </c>
      <c r="CHX42" s="65">
        <v>23264.121445079072</v>
      </c>
      <c r="CHY42" s="65">
        <v>23900.401191251378</v>
      </c>
      <c r="CHZ42" s="65">
        <v>3255806.9880000004</v>
      </c>
      <c r="CIA42" s="65">
        <v>3342710.1645604321</v>
      </c>
      <c r="CIB42" s="65">
        <v>3431932.9387272727</v>
      </c>
      <c r="CIC42" s="65">
        <v>3523537.2246130854</v>
      </c>
      <c r="CID42" s="65">
        <v>3617586.5889262641</v>
      </c>
      <c r="CIE42" s="65">
        <v>3714146.2950817044</v>
      </c>
      <c r="CIF42" s="65">
        <v>583279.82098485681</v>
      </c>
      <c r="CIG42" s="65">
        <v>496117.23233512376</v>
      </c>
      <c r="CIH42" s="65">
        <v>403886.04281340109</v>
      </c>
      <c r="CII42" s="65">
        <v>306377.77172550518</v>
      </c>
      <c r="CIJ42" s="65">
        <v>0</v>
      </c>
      <c r="CIK42" s="65">
        <v>0</v>
      </c>
      <c r="CIL42" s="65">
        <v>0</v>
      </c>
      <c r="CIM42" s="65">
        <v>0</v>
      </c>
      <c r="CIN42" s="65">
        <v>0</v>
      </c>
      <c r="CIO42" s="65">
        <v>0</v>
      </c>
      <c r="CIP42" s="65">
        <v>0</v>
      </c>
      <c r="CIQ42" s="65">
        <v>0</v>
      </c>
      <c r="CIR42" s="65">
        <v>0</v>
      </c>
      <c r="CIS42" s="65">
        <v>0</v>
      </c>
      <c r="CIT42" s="65">
        <v>0</v>
      </c>
      <c r="CIU42" s="65">
        <v>0</v>
      </c>
      <c r="CIV42" s="65">
        <v>0</v>
      </c>
      <c r="CIW42" s="65">
        <v>0</v>
      </c>
      <c r="CIX42" s="65">
        <v>0</v>
      </c>
      <c r="CIY42" s="65">
        <v>0</v>
      </c>
      <c r="CIZ42" s="64">
        <v>3488364.63</v>
      </c>
      <c r="CJA42" s="64">
        <v>3516950.2512299032</v>
      </c>
      <c r="CJB42" s="64">
        <v>3545770.1191134029</v>
      </c>
      <c r="CJC42" s="64">
        <v>3574826.1531992904</v>
      </c>
      <c r="CJD42" s="64">
        <v>3604120.2887662221</v>
      </c>
      <c r="CJE42" s="64">
        <v>3633654.4769516126</v>
      </c>
      <c r="CJF42" s="64">
        <v>3663430.6848815973</v>
      </c>
      <c r="CJG42" s="64">
        <v>3693450.8958020457</v>
      </c>
      <c r="CJH42" s="64">
        <v>3723717.1092106611</v>
      </c>
      <c r="CJI42" s="64">
        <v>3754231.3409901545</v>
      </c>
      <c r="CJJ42" s="65">
        <v>0</v>
      </c>
      <c r="CJK42" s="65">
        <v>0</v>
      </c>
      <c r="CJL42" s="65">
        <v>0</v>
      </c>
      <c r="CJM42" s="65">
        <v>0</v>
      </c>
      <c r="CJN42" s="65">
        <v>0</v>
      </c>
      <c r="CJO42" s="65">
        <v>0</v>
      </c>
      <c r="CJP42" s="65">
        <v>0</v>
      </c>
      <c r="CJQ42" s="65">
        <v>0</v>
      </c>
      <c r="CJR42" s="65">
        <v>0</v>
      </c>
      <c r="CJS42" s="65">
        <v>0</v>
      </c>
      <c r="CJT42" s="65">
        <v>0</v>
      </c>
      <c r="CJU42" s="65">
        <v>0</v>
      </c>
      <c r="CJV42" s="65">
        <v>0</v>
      </c>
      <c r="CJW42" s="65">
        <v>0</v>
      </c>
      <c r="CJX42" s="65">
        <v>0</v>
      </c>
      <c r="CJY42" s="65">
        <v>0</v>
      </c>
      <c r="CJZ42" s="67">
        <v>1175237.7957684002</v>
      </c>
      <c r="CKA42" s="67">
        <v>1206606.9457341642</v>
      </c>
      <c r="CKB42" s="67">
        <v>1238813.3931159214</v>
      </c>
      <c r="CKC42" s="67">
        <v>1271879.4868445036</v>
      </c>
      <c r="CKD42" s="67">
        <v>1305828.1723827505</v>
      </c>
      <c r="CKE42" s="67">
        <v>1340683.0076479928</v>
      </c>
      <c r="CKF42" s="67"/>
      <c r="CKG42" s="67"/>
      <c r="CKH42" s="67"/>
      <c r="CKI42" s="67"/>
      <c r="CKJ42" s="67"/>
      <c r="CKK42" s="67"/>
      <c r="CKL42" s="67"/>
      <c r="CKM42" s="67"/>
      <c r="CKN42" s="67"/>
      <c r="CKO42" s="67"/>
      <c r="CKP42" s="67"/>
      <c r="CKQ42" s="67"/>
      <c r="CKR42" s="67"/>
      <c r="CKS42" s="67"/>
      <c r="CKT42" s="67"/>
      <c r="CKU42" s="67"/>
      <c r="CKV42" s="67"/>
      <c r="CKW42" s="67"/>
      <c r="CKX42" s="67"/>
      <c r="CKY42" s="67"/>
      <c r="CKZ42" s="67">
        <v>1762856.6936525998</v>
      </c>
      <c r="CLA42" s="67">
        <v>1777302.5326265357</v>
      </c>
      <c r="CLB42" s="67">
        <v>1791866.7489276887</v>
      </c>
      <c r="CLC42" s="67">
        <v>1806550.312606439</v>
      </c>
      <c r="CLD42" s="67">
        <v>1821354.2016623064</v>
      </c>
      <c r="CLE42" s="67">
        <v>1836279.4021090877</v>
      </c>
      <c r="CLF42" s="67"/>
      <c r="CLG42" s="67"/>
      <c r="CLH42" s="67"/>
      <c r="CLI42" s="67"/>
      <c r="CLJ42" s="67"/>
      <c r="CLK42" s="67"/>
      <c r="CLL42" s="67"/>
      <c r="CLM42" s="67"/>
      <c r="CLN42" s="67"/>
      <c r="CLO42" s="67"/>
      <c r="CLP42" s="67"/>
      <c r="CLQ42" s="67"/>
      <c r="CLR42" s="67"/>
      <c r="CLS42" s="67"/>
      <c r="CLT42" s="67"/>
      <c r="CLU42" s="67"/>
      <c r="CLV42" s="67"/>
      <c r="CLW42" s="67"/>
      <c r="CLX42" s="67"/>
      <c r="CLY42" s="67"/>
      <c r="CLZ42" s="66">
        <v>17883.534080000001</v>
      </c>
      <c r="CMA42" s="66">
        <v>18360.87684798559</v>
      </c>
      <c r="CMB42" s="66">
        <v>18850.960728389386</v>
      </c>
      <c r="CMC42" s="66">
        <v>19354.12580376117</v>
      </c>
      <c r="CMD42" s="66">
        <v>19870.721234048106</v>
      </c>
      <c r="CME42" s="66">
        <v>20401.105498886354</v>
      </c>
      <c r="CMF42" s="66">
        <v>4731.2519483542237</v>
      </c>
      <c r="CMG42" s="66">
        <v>3643.15299643463</v>
      </c>
      <c r="CMH42" s="66">
        <v>2493.5967431148047</v>
      </c>
      <c r="CMI42" s="66">
        <v>1280.0775983107274</v>
      </c>
      <c r="CMJ42" s="66">
        <v>0</v>
      </c>
      <c r="CMK42" s="66">
        <v>0</v>
      </c>
      <c r="CML42" s="66">
        <v>0</v>
      </c>
      <c r="CMM42" s="66">
        <v>0</v>
      </c>
      <c r="CMN42" s="66">
        <v>0</v>
      </c>
      <c r="CMO42" s="66">
        <v>0</v>
      </c>
      <c r="CMP42" s="66">
        <v>0</v>
      </c>
      <c r="CMQ42" s="66">
        <v>0</v>
      </c>
      <c r="CMR42" s="66">
        <v>0</v>
      </c>
      <c r="CMS42" s="66">
        <v>0</v>
      </c>
      <c r="CMT42" s="66">
        <v>0</v>
      </c>
      <c r="CMU42" s="66">
        <v>0</v>
      </c>
      <c r="CMV42" s="66">
        <v>0</v>
      </c>
      <c r="CMW42" s="66">
        <v>0</v>
      </c>
      <c r="CMX42" s="66">
        <v>0</v>
      </c>
      <c r="CMY42" s="66">
        <v>0</v>
      </c>
      <c r="CMZ42" s="66">
        <v>26825.30112</v>
      </c>
      <c r="CNA42" s="66">
        <v>27045.122720815409</v>
      </c>
      <c r="CNB42" s="66">
        <v>27266.745663430062</v>
      </c>
      <c r="CNC42" s="66">
        <v>27490.18470905154</v>
      </c>
      <c r="CND42" s="66">
        <v>27715.45473984905</v>
      </c>
      <c r="CNE42" s="66">
        <v>27942.57075994465</v>
      </c>
      <c r="CNF42" s="66">
        <v>6363.4555248367342</v>
      </c>
      <c r="CNG42" s="66">
        <v>4811.7009431074448</v>
      </c>
      <c r="CNH42" s="66">
        <v>3234.0871507852071</v>
      </c>
      <c r="CNI42" s="66">
        <v>1630.2945396871312</v>
      </c>
      <c r="CNJ42" s="66">
        <v>0</v>
      </c>
      <c r="CNK42" s="66">
        <v>0</v>
      </c>
      <c r="CNL42" s="66">
        <v>0</v>
      </c>
      <c r="CNM42" s="66">
        <v>0</v>
      </c>
      <c r="CNN42" s="66">
        <v>0</v>
      </c>
      <c r="CNO42" s="66">
        <v>0</v>
      </c>
      <c r="CNP42" s="66">
        <v>0</v>
      </c>
      <c r="CNQ42" s="66">
        <v>0</v>
      </c>
      <c r="CNR42" s="66">
        <v>0</v>
      </c>
      <c r="CNS42" s="66">
        <v>0</v>
      </c>
      <c r="CNT42" s="66">
        <v>0</v>
      </c>
      <c r="CNU42" s="66">
        <v>0</v>
      </c>
      <c r="CNV42" s="66">
        <v>0</v>
      </c>
      <c r="CNW42" s="66">
        <v>0</v>
      </c>
      <c r="CNX42" s="66">
        <v>0</v>
      </c>
      <c r="CNY42" s="66">
        <v>0</v>
      </c>
      <c r="CNZ42" s="66">
        <v>28744.730917120003</v>
      </c>
      <c r="COA42" s="66">
        <v>30072.70558578995</v>
      </c>
      <c r="COB42" s="66">
        <v>31462.031210421668</v>
      </c>
      <c r="COC42" s="66">
        <v>32915.542137095857</v>
      </c>
      <c r="COD42" s="66">
        <v>34436.203655536716</v>
      </c>
      <c r="COE42" s="66">
        <v>36027.118048562937</v>
      </c>
      <c r="COF42" s="66">
        <v>8513.85169039436</v>
      </c>
      <c r="COG42" s="66">
        <v>6680.386642630353</v>
      </c>
      <c r="COH42" s="66">
        <v>4659.3420612706568</v>
      </c>
      <c r="COI42" s="66">
        <v>2437.2992468791381</v>
      </c>
      <c r="COJ42" s="66">
        <v>0</v>
      </c>
      <c r="COK42" s="66">
        <v>0</v>
      </c>
      <c r="COL42" s="66">
        <v>0</v>
      </c>
      <c r="COM42" s="66">
        <v>0</v>
      </c>
      <c r="CON42" s="66">
        <v>0</v>
      </c>
      <c r="COO42" s="66">
        <v>0</v>
      </c>
      <c r="COP42" s="66">
        <v>0</v>
      </c>
      <c r="COQ42" s="66">
        <v>0</v>
      </c>
      <c r="COR42" s="66">
        <v>0</v>
      </c>
      <c r="COS42" s="66">
        <v>0</v>
      </c>
      <c r="COT42" s="66">
        <v>0</v>
      </c>
      <c r="COU42" s="66">
        <v>0</v>
      </c>
      <c r="COV42" s="66">
        <v>0</v>
      </c>
      <c r="COW42" s="66">
        <v>0</v>
      </c>
      <c r="COX42" s="66">
        <v>0</v>
      </c>
      <c r="COY42" s="66">
        <v>0</v>
      </c>
      <c r="COZ42" s="65">
        <v>43117.096375679997</v>
      </c>
      <c r="CPA42" s="65">
        <v>44296.360127477856</v>
      </c>
      <c r="CPB42" s="65">
        <v>45507.877048278257</v>
      </c>
      <c r="CPC42" s="65">
        <v>46752.529270605963</v>
      </c>
      <c r="CPD42" s="65">
        <v>48031.223053538699</v>
      </c>
      <c r="CPE42" s="65">
        <v>49344.889442574662</v>
      </c>
      <c r="CPF42" s="65">
        <v>11450.989541093097</v>
      </c>
      <c r="CPG42" s="65">
        <v>8823.1328028563657</v>
      </c>
      <c r="CPH42" s="65">
        <v>6042.9651799455887</v>
      </c>
      <c r="CPI42" s="65">
        <v>3104.1209212740873</v>
      </c>
      <c r="CPJ42" s="65">
        <v>0</v>
      </c>
      <c r="CPK42" s="65">
        <v>0</v>
      </c>
      <c r="CPL42" s="65">
        <v>0</v>
      </c>
      <c r="CPM42" s="65">
        <v>0</v>
      </c>
      <c r="CPN42" s="65">
        <v>0</v>
      </c>
      <c r="CPO42" s="65">
        <v>0</v>
      </c>
      <c r="CPP42" s="65">
        <v>0</v>
      </c>
      <c r="CPQ42" s="65">
        <v>0</v>
      </c>
      <c r="CPR42" s="65">
        <v>0</v>
      </c>
      <c r="CPS42" s="65">
        <v>0</v>
      </c>
      <c r="CPT42" s="65">
        <v>0</v>
      </c>
      <c r="CPU42" s="65">
        <v>0</v>
      </c>
      <c r="CPV42" s="65">
        <v>0</v>
      </c>
      <c r="CPW42" s="65">
        <v>0</v>
      </c>
      <c r="CPX42" s="65">
        <v>0</v>
      </c>
      <c r="CPY42" s="65">
        <v>0</v>
      </c>
      <c r="CPZ42" s="66">
        <v>3255806.9880000004</v>
      </c>
      <c r="CQA42" s="66">
        <v>3342710.1645604321</v>
      </c>
      <c r="CQB42" s="66">
        <v>3431932.9387272727</v>
      </c>
      <c r="CQC42" s="66">
        <v>3523537.2246130854</v>
      </c>
      <c r="CQD42" s="66">
        <v>3617586.5889262641</v>
      </c>
      <c r="CQE42" s="66">
        <v>3714146.2950817044</v>
      </c>
      <c r="CQF42" s="66">
        <v>583279.82098485681</v>
      </c>
      <c r="CQG42" s="66">
        <v>496117.23233512376</v>
      </c>
      <c r="CQH42" s="66">
        <v>403886.04281340109</v>
      </c>
      <c r="CQI42" s="66">
        <v>306377.77172550518</v>
      </c>
      <c r="CQJ42" s="66">
        <v>0</v>
      </c>
      <c r="CQK42" s="66">
        <v>0</v>
      </c>
      <c r="CQL42" s="66">
        <v>0</v>
      </c>
      <c r="CQM42" s="66">
        <v>0</v>
      </c>
      <c r="CQN42" s="66">
        <v>0</v>
      </c>
      <c r="CQO42" s="66">
        <v>0</v>
      </c>
      <c r="CQP42" s="66">
        <v>0</v>
      </c>
      <c r="CQQ42" s="66">
        <v>0</v>
      </c>
      <c r="CQR42" s="66">
        <v>0</v>
      </c>
      <c r="CQS42" s="66">
        <v>0</v>
      </c>
      <c r="CQT42" s="66">
        <v>0</v>
      </c>
      <c r="CQU42" s="66">
        <v>0</v>
      </c>
      <c r="CQV42" s="66">
        <v>0</v>
      </c>
      <c r="CQW42" s="66">
        <v>0</v>
      </c>
      <c r="CQX42" s="66">
        <v>0</v>
      </c>
      <c r="CQY42" s="66">
        <v>0</v>
      </c>
      <c r="CQZ42" s="66">
        <v>3488364.63</v>
      </c>
      <c r="CRA42" s="66">
        <v>3516950.2512299032</v>
      </c>
      <c r="CRB42" s="66">
        <v>3545770.1191134029</v>
      </c>
      <c r="CRC42" s="66">
        <v>3574826.1531992904</v>
      </c>
      <c r="CRD42" s="66">
        <v>3604120.2887662221</v>
      </c>
      <c r="CRE42" s="66">
        <v>3633654.4769516126</v>
      </c>
      <c r="CRF42" s="66">
        <v>3663430.6848815973</v>
      </c>
      <c r="CRG42" s="66">
        <v>3693450.8958020457</v>
      </c>
      <c r="CRH42" s="66">
        <v>3723717.1092106611</v>
      </c>
      <c r="CRI42" s="66">
        <v>3754231.3409901545</v>
      </c>
      <c r="CRJ42" s="66">
        <v>0</v>
      </c>
      <c r="CRK42" s="66">
        <v>0</v>
      </c>
      <c r="CRL42" s="66">
        <v>0</v>
      </c>
      <c r="CRM42" s="66">
        <v>0</v>
      </c>
      <c r="CRN42" s="66">
        <v>0</v>
      </c>
      <c r="CRO42" s="66">
        <v>0</v>
      </c>
      <c r="CRP42" s="66">
        <v>0</v>
      </c>
      <c r="CRQ42" s="66">
        <v>0</v>
      </c>
      <c r="CRR42" s="66">
        <v>0</v>
      </c>
      <c r="CRS42" s="66">
        <v>0</v>
      </c>
      <c r="CRT42" s="66">
        <v>0</v>
      </c>
      <c r="CRU42" s="66">
        <v>0</v>
      </c>
      <c r="CRV42" s="66">
        <v>0</v>
      </c>
      <c r="CRW42" s="66">
        <v>0</v>
      </c>
      <c r="CRX42" s="66">
        <v>0</v>
      </c>
      <c r="CRY42" s="66">
        <v>0</v>
      </c>
      <c r="CRZ42" s="67">
        <v>1175237.7957684002</v>
      </c>
      <c r="CSA42" s="67">
        <v>1206606.9457341642</v>
      </c>
      <c r="CSB42" s="67">
        <v>1238813.3931159214</v>
      </c>
      <c r="CSC42" s="67">
        <v>1271879.4868445036</v>
      </c>
      <c r="CSD42" s="67">
        <v>1305828.1723827505</v>
      </c>
      <c r="CSE42" s="67">
        <v>1340683.0076479928</v>
      </c>
      <c r="CSF42" s="67"/>
      <c r="CSG42" s="67"/>
      <c r="CSH42" s="67"/>
      <c r="CSI42" s="67"/>
      <c r="CSJ42" s="67"/>
      <c r="CSK42" s="67"/>
      <c r="CSL42" s="67"/>
      <c r="CSM42" s="67"/>
      <c r="CSN42" s="67"/>
      <c r="CSO42" s="67"/>
      <c r="CSP42" s="67"/>
      <c r="CSQ42" s="67"/>
      <c r="CSR42" s="67"/>
      <c r="CSS42" s="67"/>
      <c r="CST42" s="67"/>
      <c r="CSU42" s="67"/>
      <c r="CSV42" s="67"/>
      <c r="CSW42" s="67"/>
      <c r="CSX42" s="67"/>
      <c r="CSY42" s="67"/>
      <c r="CSZ42" s="67">
        <v>1762856.6936525998</v>
      </c>
      <c r="CTA42" s="67">
        <v>1777302.5326265357</v>
      </c>
      <c r="CTB42" s="67">
        <v>1791866.7489276887</v>
      </c>
      <c r="CTC42" s="67">
        <v>1806550.312606439</v>
      </c>
      <c r="CTD42" s="67">
        <v>1821354.2016623064</v>
      </c>
      <c r="CTE42" s="67">
        <v>1836279.4021090877</v>
      </c>
      <c r="CTF42" s="67"/>
      <c r="CTG42" s="67"/>
      <c r="CTH42" s="67"/>
      <c r="CTI42" s="67"/>
      <c r="CTJ42" s="67"/>
      <c r="CTK42" s="67"/>
      <c r="CTL42" s="67"/>
      <c r="CTM42" s="67"/>
      <c r="CTN42" s="67"/>
      <c r="CTO42" s="67"/>
      <c r="CTP42" s="67"/>
      <c r="CTQ42" s="67"/>
      <c r="CTR42" s="67"/>
      <c r="CTS42" s="67"/>
      <c r="CTT42" s="67"/>
      <c r="CTU42" s="67"/>
      <c r="CTV42" s="67"/>
      <c r="CTW42" s="67"/>
      <c r="CTX42" s="67"/>
      <c r="CTY42" s="67"/>
      <c r="CTZ42" s="66">
        <v>17883.534080000001</v>
      </c>
      <c r="CUA42" s="66">
        <v>18360.87684798559</v>
      </c>
      <c r="CUB42" s="66">
        <v>18850.960728389386</v>
      </c>
      <c r="CUC42" s="66">
        <v>23593.592711161393</v>
      </c>
      <c r="CUD42" s="66">
        <v>24223.346919758533</v>
      </c>
      <c r="CUE42" s="66">
        <v>24869.910368393892</v>
      </c>
      <c r="CUF42" s="66">
        <v>5767.6194014232024</v>
      </c>
      <c r="CUG42" s="66">
        <v>4441.1754296658473</v>
      </c>
      <c r="CUH42" s="66">
        <v>3039.8121072198464</v>
      </c>
      <c r="CUI42" s="66">
        <v>1560.4750015294283</v>
      </c>
      <c r="CUJ42" s="66">
        <v>0</v>
      </c>
      <c r="CUK42" s="66">
        <v>0</v>
      </c>
      <c r="CUL42" s="66">
        <v>0</v>
      </c>
      <c r="CUM42" s="66">
        <v>0</v>
      </c>
      <c r="CUN42" s="66">
        <v>0</v>
      </c>
      <c r="CUO42" s="66">
        <v>0</v>
      </c>
      <c r="CUP42" s="66">
        <v>0</v>
      </c>
      <c r="CUQ42" s="66">
        <v>0</v>
      </c>
      <c r="CUR42" s="66">
        <v>0</v>
      </c>
      <c r="CUS42" s="66">
        <v>0</v>
      </c>
      <c r="CUT42" s="66">
        <v>0</v>
      </c>
      <c r="CUU42" s="66">
        <v>0</v>
      </c>
      <c r="CUV42" s="66">
        <v>0</v>
      </c>
      <c r="CUW42" s="66">
        <v>0</v>
      </c>
      <c r="CUX42" s="66">
        <v>0</v>
      </c>
      <c r="CUY42" s="66">
        <v>0</v>
      </c>
      <c r="CUZ42" s="66">
        <v>26825.30112</v>
      </c>
      <c r="CVA42" s="66">
        <v>27045.122720815409</v>
      </c>
      <c r="CVB42" s="66">
        <v>27266.745663430062</v>
      </c>
      <c r="CVC42" s="65">
        <v>33511.832472118949</v>
      </c>
      <c r="CVD42" s="65">
        <v>33786.447270563338</v>
      </c>
      <c r="CVE42" s="65">
        <v>34063.312417077694</v>
      </c>
      <c r="CVF42" s="65">
        <v>7757.3525878090004</v>
      </c>
      <c r="CVG42" s="65">
        <v>5865.6905225616729</v>
      </c>
      <c r="CVH42" s="65">
        <v>3942.5048592583889</v>
      </c>
      <c r="CVI42" s="65">
        <v>1987.4059804413148</v>
      </c>
      <c r="CVJ42" s="65">
        <v>0</v>
      </c>
      <c r="CVK42" s="65">
        <v>0</v>
      </c>
      <c r="CVL42" s="65">
        <v>0</v>
      </c>
      <c r="CVM42" s="65">
        <v>0</v>
      </c>
      <c r="CVN42" s="65">
        <v>0</v>
      </c>
      <c r="CVO42" s="65">
        <v>0</v>
      </c>
      <c r="CVP42" s="65">
        <v>0</v>
      </c>
      <c r="CVQ42" s="65">
        <v>0</v>
      </c>
      <c r="CVR42" s="65">
        <v>0</v>
      </c>
      <c r="CVS42" s="65">
        <v>0</v>
      </c>
      <c r="CVT42" s="65">
        <v>0</v>
      </c>
      <c r="CVU42" s="65">
        <v>0</v>
      </c>
      <c r="CVV42" s="65">
        <v>0</v>
      </c>
      <c r="CVW42" s="65">
        <v>0</v>
      </c>
      <c r="CVX42" s="65">
        <v>0</v>
      </c>
      <c r="CVY42" s="65">
        <v>0</v>
      </c>
      <c r="CVZ42" s="66">
        <v>28744.730917120003</v>
      </c>
      <c r="CWA42" s="66">
        <v>30072.70558578995</v>
      </c>
      <c r="CWB42" s="66">
        <v>31462.031210421668</v>
      </c>
      <c r="CWC42" s="66">
        <v>32915.542137095857</v>
      </c>
      <c r="CWD42" s="66">
        <v>34436.203655536716</v>
      </c>
      <c r="CWE42" s="66">
        <v>36027.118048562937</v>
      </c>
      <c r="CWF42" s="66">
        <v>8513.85169039436</v>
      </c>
      <c r="CWG42" s="66">
        <v>6680.386642630353</v>
      </c>
      <c r="CWH42" s="66">
        <v>4659.3420612706568</v>
      </c>
      <c r="CWI42" s="66">
        <v>2437.2992468791381</v>
      </c>
      <c r="CWJ42" s="66">
        <v>0</v>
      </c>
      <c r="CWK42" s="66">
        <v>0</v>
      </c>
      <c r="CWL42" s="66">
        <v>0</v>
      </c>
      <c r="CWM42" s="66">
        <v>0</v>
      </c>
      <c r="CWN42" s="66">
        <v>0</v>
      </c>
      <c r="CWO42" s="66">
        <v>0</v>
      </c>
      <c r="CWP42" s="66">
        <v>0</v>
      </c>
      <c r="CWQ42" s="66">
        <v>0</v>
      </c>
      <c r="CWR42" s="66">
        <v>0</v>
      </c>
      <c r="CWS42" s="66">
        <v>0</v>
      </c>
      <c r="CWT42" s="66">
        <v>0</v>
      </c>
      <c r="CWU42" s="66">
        <v>0</v>
      </c>
      <c r="CWV42" s="66">
        <v>0</v>
      </c>
      <c r="CWW42" s="66">
        <v>0</v>
      </c>
      <c r="CWX42" s="66">
        <v>0</v>
      </c>
      <c r="CWY42" s="66">
        <v>0</v>
      </c>
      <c r="CWZ42" s="65">
        <v>43117.096375679997</v>
      </c>
      <c r="CXA42" s="65">
        <v>44296.360127477856</v>
      </c>
      <c r="CXB42" s="65">
        <v>45507.877048278257</v>
      </c>
      <c r="CXC42" s="65">
        <v>46752.529270605963</v>
      </c>
      <c r="CXD42" s="65">
        <v>48031.223053538699</v>
      </c>
      <c r="CXE42" s="65">
        <v>49344.889442574662</v>
      </c>
      <c r="CXF42" s="65">
        <v>11450.989541093097</v>
      </c>
      <c r="CXG42" s="65">
        <v>8823.1328028563657</v>
      </c>
      <c r="CXH42" s="65">
        <v>6042.9651799455887</v>
      </c>
      <c r="CXI42" s="65">
        <v>3104.1209212740873</v>
      </c>
      <c r="CXJ42" s="65">
        <v>0</v>
      </c>
      <c r="CXK42" s="65">
        <v>0</v>
      </c>
      <c r="CXL42" s="65">
        <v>0</v>
      </c>
      <c r="CXM42" s="65">
        <v>0</v>
      </c>
      <c r="CXN42" s="65">
        <v>0</v>
      </c>
      <c r="CXO42" s="65">
        <v>0</v>
      </c>
      <c r="CXP42" s="65">
        <v>0</v>
      </c>
      <c r="CXQ42" s="65">
        <v>0</v>
      </c>
      <c r="CXR42" s="65">
        <v>0</v>
      </c>
      <c r="CXS42" s="65">
        <v>0</v>
      </c>
      <c r="CXT42" s="65">
        <v>0</v>
      </c>
      <c r="CXU42" s="65">
        <v>0</v>
      </c>
      <c r="CXV42" s="65">
        <v>0</v>
      </c>
      <c r="CXW42" s="65">
        <v>0</v>
      </c>
      <c r="CXX42" s="65">
        <v>0</v>
      </c>
      <c r="CXY42" s="65">
        <v>0</v>
      </c>
      <c r="CXZ42" s="66">
        <v>13317333.333333334</v>
      </c>
      <c r="CYA42" s="66">
        <v>13672796.226019032</v>
      </c>
      <c r="CYB42" s="66">
        <v>14037747.044321207</v>
      </c>
      <c r="CYC42" s="66">
        <v>14412439.037550423</v>
      </c>
      <c r="CYD42" s="66">
        <v>14797132.21468378</v>
      </c>
      <c r="CYE42" s="66">
        <v>15192093.52479223</v>
      </c>
      <c r="CYF42" s="66">
        <v>15597597.042283792</v>
      </c>
      <c r="CYG42" s="66">
        <v>16013924.157091269</v>
      </c>
      <c r="CYH42" s="66">
        <v>16441363.769936362</v>
      </c>
      <c r="CYI42" s="66">
        <v>16880212.492805764</v>
      </c>
      <c r="CYJ42" s="66">
        <v>17330774.854778282</v>
      </c>
      <c r="CYK42" s="66">
        <v>17793363.513345867</v>
      </c>
      <c r="CYL42" s="66">
        <v>18268299.47137516</v>
      </c>
      <c r="CYM42" s="66">
        <v>18755912.299860116</v>
      </c>
      <c r="CYN42" s="66">
        <v>19256540.366620295</v>
      </c>
      <c r="CYO42" s="66">
        <v>19770531.07110351</v>
      </c>
      <c r="CYP42" s="66">
        <v>20298241.085455753</v>
      </c>
      <c r="CYQ42" s="66">
        <v>20840036.602025725</v>
      </c>
      <c r="CYR42" s="66">
        <v>21396293.587475657</v>
      </c>
      <c r="CYS42" s="66">
        <v>21967398.043674838</v>
      </c>
      <c r="CYT42" s="66">
        <v>22553746.27555681</v>
      </c>
      <c r="CYU42" s="66">
        <v>23155745.166126151</v>
      </c>
      <c r="CYV42" s="66">
        <v>23773812.458805677</v>
      </c>
      <c r="CYW42" s="66">
        <v>24408377.047319975</v>
      </c>
      <c r="CYX42" s="66">
        <v>25059879.273316439</v>
      </c>
      <c r="CYY42" s="66">
        <v>25728771.231930334</v>
      </c>
      <c r="CYZ42" s="66">
        <v>19976000</v>
      </c>
      <c r="CZA42" s="66">
        <v>20139694.576185562</v>
      </c>
      <c r="CZB42" s="66">
        <v>20304730.557771232</v>
      </c>
      <c r="CZC42" s="66">
        <v>20471118.936987113</v>
      </c>
      <c r="CZD42" s="66">
        <v>20638870.79613981</v>
      </c>
      <c r="CZE42" s="66">
        <v>20807997.3083506</v>
      </c>
      <c r="CZF42" s="66">
        <v>20978509.738299575</v>
      </c>
      <c r="CZG42" s="66">
        <v>21150419.442975968</v>
      </c>
      <c r="CZH42" s="66">
        <v>21323737.872434564</v>
      </c>
      <c r="CZI42" s="66">
        <v>21498476.570558321</v>
      </c>
      <c r="CZJ42" s="66">
        <v>21674647.175827283</v>
      </c>
      <c r="CZK42" s="66">
        <v>21852261.422093734</v>
      </c>
      <c r="CZL42" s="66">
        <v>22031331.139363747</v>
      </c>
      <c r="CZM42" s="66">
        <v>22211868.25458511</v>
      </c>
      <c r="CZN42" s="66">
        <v>22393884.792441729</v>
      </c>
      <c r="CZO42" s="66">
        <v>22577392.876154538</v>
      </c>
      <c r="CZP42" s="66">
        <v>22762404.728288952</v>
      </c>
      <c r="CZQ42" s="66">
        <v>22948932.67156896</v>
      </c>
      <c r="CZR42" s="66">
        <v>23136989.129697893</v>
      </c>
      <c r="CZS42" s="66">
        <v>23326586.628185868</v>
      </c>
      <c r="CZT42" s="66">
        <v>23517737.795184102</v>
      </c>
      <c r="CZU42" s="66">
        <v>23710455.362325966</v>
      </c>
      <c r="CZV42" s="66">
        <v>23904752.165574994</v>
      </c>
      <c r="CZW42" s="66">
        <v>24100641.146079838</v>
      </c>
      <c r="CZX42" s="66">
        <v>24298135.35103618</v>
      </c>
      <c r="CZY42" s="66">
        <v>24497247.934555765</v>
      </c>
      <c r="CZZ42" s="66">
        <v>13317333.333333334</v>
      </c>
      <c r="DAA42" s="66">
        <v>13672796.226019032</v>
      </c>
      <c r="DAB42" s="66">
        <v>14037747.044321207</v>
      </c>
      <c r="DAC42" s="66">
        <v>14412439.037550423</v>
      </c>
      <c r="DAD42" s="66">
        <v>14797132.21468378</v>
      </c>
      <c r="DAE42" s="66">
        <v>15192093.52479223</v>
      </c>
      <c r="DAF42" s="66">
        <v>12478077.633827034</v>
      </c>
      <c r="DAG42" s="66">
        <v>9608354.4942547604</v>
      </c>
      <c r="DAH42" s="66">
        <v>6576545.5079745455</v>
      </c>
      <c r="DAI42" s="66">
        <v>3376042.4985611532</v>
      </c>
      <c r="DAJ42" s="66">
        <v>0</v>
      </c>
      <c r="DAK42" s="66">
        <v>0</v>
      </c>
      <c r="DAL42" s="66">
        <v>0</v>
      </c>
      <c r="DAM42" s="66">
        <v>0</v>
      </c>
      <c r="DAN42" s="66">
        <v>0</v>
      </c>
      <c r="DAO42" s="66">
        <v>0</v>
      </c>
      <c r="DAP42" s="66">
        <v>0</v>
      </c>
      <c r="DAQ42" s="66">
        <v>0</v>
      </c>
      <c r="DAR42" s="66">
        <v>0</v>
      </c>
      <c r="DAS42" s="66">
        <v>0</v>
      </c>
      <c r="DAT42" s="66">
        <v>0</v>
      </c>
      <c r="DAU42" s="66">
        <v>0</v>
      </c>
      <c r="DAV42" s="66">
        <v>0</v>
      </c>
      <c r="DAW42" s="66">
        <v>0</v>
      </c>
      <c r="DAX42" s="66">
        <v>0</v>
      </c>
      <c r="DAY42" s="66">
        <v>0</v>
      </c>
      <c r="DAZ42" s="66">
        <v>19976000</v>
      </c>
      <c r="DBA42" s="66">
        <v>20139694.576185562</v>
      </c>
      <c r="DBB42" s="66">
        <v>20304730.557771232</v>
      </c>
      <c r="DBC42" s="66">
        <v>20471118.936987113</v>
      </c>
      <c r="DBD42" s="66">
        <v>20638870.79613981</v>
      </c>
      <c r="DBE42" s="66">
        <v>20807997.3083506</v>
      </c>
      <c r="DBF42" s="66">
        <v>16782807.790639661</v>
      </c>
      <c r="DBG42" s="66">
        <v>12690251.665785583</v>
      </c>
      <c r="DBH42" s="66">
        <v>8529495.1489738245</v>
      </c>
      <c r="DBI42" s="66">
        <v>4299695.3141116649</v>
      </c>
      <c r="DBJ42" s="66">
        <v>0</v>
      </c>
      <c r="DBK42" s="66">
        <v>0</v>
      </c>
      <c r="DBL42" s="66">
        <v>0</v>
      </c>
      <c r="DBM42" s="66">
        <v>0</v>
      </c>
      <c r="DBN42" s="66">
        <v>0</v>
      </c>
      <c r="DBO42" s="66">
        <v>0</v>
      </c>
      <c r="DBP42" s="66">
        <v>0</v>
      </c>
      <c r="DBQ42" s="66">
        <v>0</v>
      </c>
      <c r="DBR42" s="66">
        <v>0</v>
      </c>
      <c r="DBS42" s="66">
        <v>0</v>
      </c>
      <c r="DBT42" s="66">
        <v>0</v>
      </c>
      <c r="DBU42" s="66">
        <v>0</v>
      </c>
      <c r="DBV42" s="66">
        <v>0</v>
      </c>
      <c r="DBW42" s="66">
        <v>0</v>
      </c>
      <c r="DBX42" s="66">
        <v>0</v>
      </c>
      <c r="DBY42" s="66">
        <v>0</v>
      </c>
      <c r="DBZ42" s="66">
        <v>13317333.333333334</v>
      </c>
      <c r="DCA42" s="66">
        <v>13672796.226019032</v>
      </c>
      <c r="DCB42" s="66">
        <v>14037747.044321207</v>
      </c>
      <c r="DCC42" s="66">
        <v>14412439.037550423</v>
      </c>
      <c r="DCD42" s="66">
        <v>14797132.21468378</v>
      </c>
      <c r="DCE42" s="66">
        <v>15192093.52479223</v>
      </c>
      <c r="DCF42" s="66">
        <v>4404027.400174248</v>
      </c>
      <c r="DCG42" s="66">
        <v>4521578.585531652</v>
      </c>
      <c r="DCH42" s="66">
        <v>4642267.4173937961</v>
      </c>
      <c r="DCI42" s="66">
        <v>4766177.6450275099</v>
      </c>
      <c r="DCJ42" s="66">
        <v>4893395.2531138677</v>
      </c>
      <c r="DCK42" s="66">
        <v>5024008.5214153044</v>
      </c>
      <c r="DCL42" s="66">
        <v>5158108.0860353392</v>
      </c>
      <c r="DCM42" s="66">
        <v>5295787.0023134444</v>
      </c>
      <c r="DCN42" s="66">
        <v>5437140.8093986716</v>
      </c>
      <c r="DCO42" s="66">
        <v>5582267.5965468735</v>
      </c>
      <c r="DCP42" s="66">
        <v>5731268.0711875064</v>
      </c>
      <c r="DCQ42" s="66">
        <v>5884245.6288072634</v>
      </c>
      <c r="DCR42" s="66">
        <v>6041306.4246990085</v>
      </c>
      <c r="DCS42" s="66">
        <v>6202559.4476258364</v>
      </c>
      <c r="DCT42" s="66">
        <v>6368116.5954513345</v>
      </c>
      <c r="DCU42" s="66">
        <v>6538092.7527885605</v>
      </c>
      <c r="DCV42" s="66">
        <v>6712605.8707216028</v>
      </c>
      <c r="DCW42" s="66">
        <v>6891777.0486550508</v>
      </c>
      <c r="DCX42" s="66">
        <v>7075730.618348171</v>
      </c>
      <c r="DCY42" s="66">
        <v>7264594.2301920941</v>
      </c>
      <c r="DCZ42" s="66">
        <v>19976000</v>
      </c>
      <c r="DDA42" s="66">
        <v>20139694.576185562</v>
      </c>
      <c r="DDB42" s="66">
        <v>20304730.557771232</v>
      </c>
      <c r="DDC42" s="66">
        <v>20471118.936987113</v>
      </c>
      <c r="DDD42" s="66">
        <v>20638870.79613981</v>
      </c>
      <c r="DDE42" s="66">
        <v>20807997.3083506</v>
      </c>
      <c r="DDF42" s="66">
        <v>5923343.9261081154</v>
      </c>
      <c r="DDG42" s="66">
        <v>5971883.1368402746</v>
      </c>
      <c r="DDH42" s="66">
        <v>6020820.1051579937</v>
      </c>
      <c r="DDI42" s="66">
        <v>6070158.0905105853</v>
      </c>
      <c r="DDJ42" s="66">
        <v>6119900.3790571149</v>
      </c>
      <c r="DDK42" s="66">
        <v>6170050.283885289</v>
      </c>
      <c r="DDL42" s="66">
        <v>6220611.1452321159</v>
      </c>
      <c r="DDM42" s="66">
        <v>6271586.330706384</v>
      </c>
      <c r="DDN42" s="66">
        <v>6322979.2355129588</v>
      </c>
      <c r="DDO42" s="66">
        <v>6374793.2826789282</v>
      </c>
      <c r="DDP42" s="66">
        <v>6427031.9232815867</v>
      </c>
      <c r="DDQ42" s="66">
        <v>6479698.6366782952</v>
      </c>
      <c r="DDR42" s="66">
        <v>6532796.9307382284</v>
      </c>
      <c r="DDS42" s="66">
        <v>6586330.3420760101</v>
      </c>
      <c r="DDT42" s="66">
        <v>6640302.4362872755</v>
      </c>
      <c r="DDU42" s="66">
        <v>6694716.8081861548</v>
      </c>
      <c r="DDV42" s="66">
        <v>6749577.0820447048</v>
      </c>
      <c r="DDW42" s="66">
        <v>6804886.911834307</v>
      </c>
      <c r="DDX42" s="66">
        <v>6860649.9814690379</v>
      </c>
      <c r="DDY42" s="66">
        <v>6916870.0050510401</v>
      </c>
      <c r="DDZ42" s="66">
        <v>13317333.333333334</v>
      </c>
      <c r="DEA42" s="66">
        <v>13672796.226019032</v>
      </c>
      <c r="DEB42" s="66">
        <v>14037747.044321207</v>
      </c>
      <c r="DEC42" s="66">
        <v>14412439.037550423</v>
      </c>
      <c r="DED42" s="66">
        <v>14797132.21468378</v>
      </c>
      <c r="DEE42" s="66">
        <v>15192093.52479223</v>
      </c>
      <c r="DEF42" s="66">
        <v>3523221.9201393984</v>
      </c>
      <c r="DEG42" s="66">
        <v>2712947.1513189916</v>
      </c>
      <c r="DEH42" s="66">
        <v>1856906.9669575186</v>
      </c>
      <c r="DEI42" s="66">
        <v>953235.52900550188</v>
      </c>
      <c r="DEJ42" s="66">
        <v>0</v>
      </c>
      <c r="DEK42" s="66">
        <v>0</v>
      </c>
      <c r="DEL42" s="66">
        <v>0</v>
      </c>
      <c r="DEM42" s="66">
        <v>0</v>
      </c>
      <c r="DEN42" s="66">
        <v>0</v>
      </c>
      <c r="DEO42" s="66">
        <v>0</v>
      </c>
      <c r="DEP42" s="66">
        <v>0</v>
      </c>
      <c r="DEQ42" s="66">
        <v>0</v>
      </c>
      <c r="DER42" s="66">
        <v>0</v>
      </c>
      <c r="DES42" s="66">
        <v>0</v>
      </c>
      <c r="DET42" s="66">
        <v>0</v>
      </c>
      <c r="DEU42" s="66">
        <v>0</v>
      </c>
      <c r="DEV42" s="66">
        <v>0</v>
      </c>
      <c r="DEW42" s="66">
        <v>0</v>
      </c>
      <c r="DEX42" s="66">
        <v>0</v>
      </c>
      <c r="DEY42" s="66">
        <v>0</v>
      </c>
      <c r="DEZ42" s="66">
        <v>19976000</v>
      </c>
      <c r="DFA42" s="66">
        <v>20139694.576185562</v>
      </c>
      <c r="DFB42" s="66">
        <v>20304730.557771232</v>
      </c>
      <c r="DFC42" s="66">
        <v>20471118.936987113</v>
      </c>
      <c r="DFD42" s="66">
        <v>20638870.79613981</v>
      </c>
      <c r="DFE42" s="66">
        <v>20807997.3083506</v>
      </c>
      <c r="DFF42" s="66">
        <v>4738675.140886493</v>
      </c>
      <c r="DFG42" s="66">
        <v>3583129.8821041645</v>
      </c>
      <c r="DFH42" s="66">
        <v>2408328.0420631976</v>
      </c>
      <c r="DFI42" s="66">
        <v>1214031.6181021172</v>
      </c>
      <c r="DFJ42" s="66">
        <v>0</v>
      </c>
      <c r="DFK42" s="66">
        <v>0</v>
      </c>
      <c r="DFL42" s="66">
        <v>0</v>
      </c>
      <c r="DFM42" s="66">
        <v>0</v>
      </c>
      <c r="DFN42" s="66">
        <v>0</v>
      </c>
      <c r="DFO42" s="66">
        <v>0</v>
      </c>
      <c r="DFP42" s="66">
        <v>0</v>
      </c>
      <c r="DFQ42" s="66">
        <v>0</v>
      </c>
      <c r="DFR42" s="66">
        <v>0</v>
      </c>
      <c r="DFS42" s="66">
        <v>0</v>
      </c>
      <c r="DFT42" s="66">
        <v>0</v>
      </c>
      <c r="DFU42" s="66">
        <v>0</v>
      </c>
      <c r="DFV42" s="66">
        <v>0</v>
      </c>
      <c r="DFW42" s="66">
        <v>0</v>
      </c>
      <c r="DFX42" s="66">
        <v>0</v>
      </c>
      <c r="DFY42" s="66">
        <v>0</v>
      </c>
      <c r="DFZ42" s="66">
        <v>13317333.333333334</v>
      </c>
      <c r="DGA42" s="66">
        <v>13672796.226019032</v>
      </c>
      <c r="DGB42" s="66">
        <v>14037747.044321207</v>
      </c>
      <c r="DGC42" s="66">
        <v>14412439.037550423</v>
      </c>
      <c r="DGD42" s="66">
        <v>14797132.21468378</v>
      </c>
      <c r="DGE42" s="66">
        <v>11394070.143594174</v>
      </c>
      <c r="DGF42" s="66">
        <v>2642416.4401045488</v>
      </c>
      <c r="DGG42" s="66">
        <v>2034710.3634892434</v>
      </c>
      <c r="DGH42" s="66">
        <v>1392680.2252181391</v>
      </c>
      <c r="DGI42" s="66">
        <v>714926.64675412653</v>
      </c>
      <c r="DGJ42" s="66">
        <v>0</v>
      </c>
      <c r="DGK42" s="66">
        <v>0</v>
      </c>
      <c r="DGL42" s="66">
        <v>0</v>
      </c>
      <c r="DGM42" s="66">
        <v>0</v>
      </c>
      <c r="DGN42" s="66">
        <v>0</v>
      </c>
      <c r="DGO42" s="66">
        <v>0</v>
      </c>
      <c r="DGP42" s="66">
        <v>0</v>
      </c>
      <c r="DGQ42" s="66">
        <v>0</v>
      </c>
      <c r="DGR42" s="66">
        <v>0</v>
      </c>
      <c r="DGS42" s="66">
        <v>0</v>
      </c>
      <c r="DGT42" s="66">
        <v>0</v>
      </c>
      <c r="DGU42" s="66">
        <v>0</v>
      </c>
      <c r="DGV42" s="66">
        <v>0</v>
      </c>
      <c r="DGW42" s="66">
        <v>0</v>
      </c>
      <c r="DGX42" s="66">
        <v>0</v>
      </c>
      <c r="DGY42" s="66">
        <v>0</v>
      </c>
      <c r="DGZ42" s="66">
        <v>19976000</v>
      </c>
      <c r="DHA42" s="66">
        <v>20139694.576185562</v>
      </c>
      <c r="DHB42" s="66">
        <v>20304730.557771232</v>
      </c>
      <c r="DHC42" s="66">
        <v>20471118.936987113</v>
      </c>
      <c r="DHD42" s="66">
        <v>20638870.79613981</v>
      </c>
      <c r="DHE42" s="66">
        <v>15605997.981262948</v>
      </c>
      <c r="DHF42" s="66">
        <v>3554006.3556648698</v>
      </c>
      <c r="DHG42" s="66">
        <v>2687347.4115781235</v>
      </c>
      <c r="DHH42" s="66">
        <v>1806246.0315473981</v>
      </c>
      <c r="DHI42" s="66">
        <v>910523.71357658785</v>
      </c>
      <c r="DHJ42" s="66">
        <v>0</v>
      </c>
      <c r="DHK42" s="66">
        <v>0</v>
      </c>
      <c r="DHL42" s="66">
        <v>0</v>
      </c>
      <c r="DHM42" s="66">
        <v>0</v>
      </c>
      <c r="DHN42" s="66">
        <v>0</v>
      </c>
      <c r="DHO42" s="66">
        <v>0</v>
      </c>
      <c r="DHP42" s="66">
        <v>0</v>
      </c>
      <c r="DHQ42" s="66">
        <v>0</v>
      </c>
      <c r="DHR42" s="66">
        <v>0</v>
      </c>
      <c r="DHS42" s="66">
        <v>0</v>
      </c>
      <c r="DHT42" s="66">
        <v>0</v>
      </c>
      <c r="DHU42" s="66">
        <v>0</v>
      </c>
      <c r="DHV42" s="66">
        <v>0</v>
      </c>
      <c r="DHW42" s="66">
        <v>0</v>
      </c>
      <c r="DHX42" s="66">
        <v>0</v>
      </c>
      <c r="DHY42" s="66">
        <v>0</v>
      </c>
      <c r="DHZ42" s="25">
        <v>0.56000000000000005</v>
      </c>
      <c r="DIA42" s="25">
        <v>0.5</v>
      </c>
      <c r="DIB42" s="25">
        <v>0.17399999999999999</v>
      </c>
      <c r="DIC42" s="25">
        <v>8.6999999999999994E-2</v>
      </c>
      <c r="DID42" s="25">
        <v>4.3499999999999997E-2</v>
      </c>
      <c r="DIE42" s="25">
        <v>0.17399999999999999</v>
      </c>
      <c r="DIF42" s="25">
        <v>8.6999999999999994E-2</v>
      </c>
      <c r="DIG42" s="25">
        <v>4.3499999999999997E-2</v>
      </c>
      <c r="DIH42" s="25">
        <v>0.88900000000000001</v>
      </c>
      <c r="DII42" s="25">
        <v>0.83099999999999996</v>
      </c>
      <c r="DIJ42" s="25">
        <v>3.2714582695594552</v>
      </c>
      <c r="DIK42" s="25">
        <v>3.2714582695594552</v>
      </c>
      <c r="DIL42" s="46">
        <v>0.8</v>
      </c>
      <c r="DIM42" s="46">
        <v>0.8</v>
      </c>
      <c r="DIN42" s="25">
        <v>2</v>
      </c>
      <c r="DIO42" s="25">
        <v>2</v>
      </c>
      <c r="DIP42" s="25">
        <v>1845.7536196576755</v>
      </c>
      <c r="DIQ42" s="25">
        <v>3385.2463803423243</v>
      </c>
      <c r="DIR42" s="25">
        <f t="shared" si="19"/>
        <v>1507.6321249966234</v>
      </c>
      <c r="DIS42" s="25">
        <f t="shared" si="20"/>
        <v>3472.3145257608376</v>
      </c>
      <c r="DIT42" s="66">
        <v>9383952.5038993694</v>
      </c>
      <c r="DIU42" s="66">
        <v>9634426.5904428177</v>
      </c>
      <c r="DIV42" s="66">
        <v>9891586.2679463327</v>
      </c>
      <c r="DIW42" s="66">
        <v>10155609.986512689</v>
      </c>
      <c r="DIX42" s="66">
        <v>10426680.959389659</v>
      </c>
      <c r="DIY42" s="66">
        <v>10704987.290106686</v>
      </c>
      <c r="DIZ42" s="66">
        <v>10990722.103005035</v>
      </c>
      <c r="DJA42" s="66">
        <v>11284083.677252045</v>
      </c>
      <c r="DJB42" s="66">
        <v>11585275.584432425</v>
      </c>
      <c r="DJC42" s="66">
        <v>11894506.82981213</v>
      </c>
      <c r="DJD42" s="66">
        <v>12211991.997372814</v>
      </c>
      <c r="DJE42" s="66">
        <v>12537951.398717484</v>
      </c>
      <c r="DJF42" s="66">
        <v>12872611.225950724</v>
      </c>
      <c r="DJG42" s="66">
        <v>13216203.708639564</v>
      </c>
      <c r="DJH42" s="66">
        <v>13568967.274963891</v>
      </c>
      <c r="DJI42" s="66">
        <v>13931146.717168255</v>
      </c>
      <c r="DJJ42" s="66">
        <v>14302993.361429881</v>
      </c>
      <c r="DJK42" s="66">
        <v>14684765.242260745</v>
      </c>
      <c r="DJL42" s="66">
        <v>15076727.28156474</v>
      </c>
      <c r="DJM42" s="66">
        <v>15479151.472474214</v>
      </c>
      <c r="DJN42" s="66">
        <v>15892317.068093391</v>
      </c>
      <c r="DJO42" s="66">
        <v>16316510.775279723</v>
      </c>
      <c r="DJP42" s="66">
        <v>16752026.953597581</v>
      </c>
      <c r="DJQ42" s="66">
        <v>17199167.819582358</v>
      </c>
      <c r="DJR42" s="66">
        <v>17658243.656456772</v>
      </c>
      <c r="DJS42" s="66">
        <v>18129573.029444832</v>
      </c>
      <c r="DJT42" s="66">
        <v>180360780.44287363</v>
      </c>
      <c r="DJU42" s="66">
        <v>181838758.09180701</v>
      </c>
      <c r="DJV42" s="66">
        <v>183328847.12063897</v>
      </c>
      <c r="DJW42" s="66">
        <v>184831146.77682644</v>
      </c>
      <c r="DJX42" s="66">
        <v>186345757.1211158</v>
      </c>
      <c r="DJY42" s="66">
        <v>187872779.03420743</v>
      </c>
      <c r="DJZ42" s="66">
        <v>189412314.22347498</v>
      </c>
      <c r="DKA42" s="66">
        <v>190964465.2297394</v>
      </c>
      <c r="DKB42" s="66">
        <v>192529335.4340989</v>
      </c>
      <c r="DKC42" s="66">
        <v>194107029.06481439</v>
      </c>
      <c r="DKD42" s="66">
        <v>195697651.20425189</v>
      </c>
      <c r="DKE42" s="66">
        <v>197301307.79588133</v>
      </c>
      <c r="DKF42" s="66">
        <v>198918105.65133309</v>
      </c>
      <c r="DKG42" s="66">
        <v>200548152.45751199</v>
      </c>
      <c r="DKH42" s="66">
        <v>202191556.78377002</v>
      </c>
      <c r="DKI42" s="66">
        <v>203848428.08913735</v>
      </c>
      <c r="DKJ42" s="66">
        <v>205518876.72961313</v>
      </c>
      <c r="DKK42" s="66">
        <v>207203013.96551558</v>
      </c>
      <c r="DKL42" s="66">
        <v>208900951.96889246</v>
      </c>
      <c r="DKM42" s="66">
        <v>210612803.8309924</v>
      </c>
      <c r="DKN42" s="66">
        <v>212338683.56979734</v>
      </c>
      <c r="DKO42" s="66">
        <v>214078706.1376166</v>
      </c>
      <c r="DKP42" s="66">
        <v>215832987.42874348</v>
      </c>
      <c r="DKQ42" s="66">
        <v>217601644.2871742</v>
      </c>
      <c r="DKR42" s="66">
        <v>219384794.51439035</v>
      </c>
      <c r="DKS42" s="66">
        <v>221182556.87720522</v>
      </c>
      <c r="DKT42" s="65">
        <v>9383952.5038993694</v>
      </c>
      <c r="DKU42" s="65">
        <v>9634426.5904428177</v>
      </c>
      <c r="DKV42" s="65">
        <v>9891586.2679463327</v>
      </c>
      <c r="DKW42" s="65">
        <v>10155609.986512689</v>
      </c>
      <c r="DKX42" s="65">
        <v>10426680.959389659</v>
      </c>
      <c r="DKY42" s="65">
        <v>10704987.290106686</v>
      </c>
      <c r="DKZ42" s="78">
        <v>9891649.8927045316</v>
      </c>
      <c r="DLA42" s="78">
        <v>9027266.9418016355</v>
      </c>
      <c r="DLB42" s="78">
        <v>8109692.9091026979</v>
      </c>
      <c r="DLC42" s="78">
        <v>7136704.0978872776</v>
      </c>
      <c r="DLD42" s="78">
        <v>6105995.9986864068</v>
      </c>
      <c r="DLE42" s="65">
        <v>6216217.7617055885</v>
      </c>
      <c r="DLF42" s="65">
        <v>6328429.1816203315</v>
      </c>
      <c r="DLG42" s="65">
        <v>6442666.1745188348</v>
      </c>
      <c r="DLH42" s="65">
        <v>6558965.3048248952</v>
      </c>
      <c r="DLI42" s="65">
        <v>6677363.7970012696</v>
      </c>
      <c r="DLJ42" s="65">
        <v>6797899.5474643018</v>
      </c>
      <c r="DLK42" s="65">
        <v>6920611.136713624</v>
      </c>
      <c r="DLL42" s="65">
        <v>7045537.8416808173</v>
      </c>
      <c r="DLM42" s="65">
        <v>7172719.6483009793</v>
      </c>
      <c r="DLN42" s="65">
        <v>7302197.2643112317</v>
      </c>
      <c r="DLO42" s="65">
        <v>7434012.1322802538</v>
      </c>
      <c r="DLP42" s="65">
        <v>7568206.4428730207</v>
      </c>
      <c r="DLQ42" s="65">
        <v>7704823.1483549848</v>
      </c>
      <c r="DLR42" s="65">
        <v>7843905.9763400322</v>
      </c>
      <c r="DLS42" s="65">
        <v>7985499.4437866025</v>
      </c>
      <c r="DLT42" s="65">
        <v>180360780.44287363</v>
      </c>
      <c r="DLU42" s="65">
        <v>181838758.09180701</v>
      </c>
      <c r="DLV42" s="65">
        <v>183328847.12063897</v>
      </c>
      <c r="DLW42" s="65">
        <v>184831146.77682644</v>
      </c>
      <c r="DLX42" s="65">
        <v>186345757.1211158</v>
      </c>
      <c r="DLY42" s="65">
        <v>187872779.03420743</v>
      </c>
      <c r="DLZ42" s="78">
        <v>170471082.80112749</v>
      </c>
      <c r="DMA42" s="78">
        <v>152771572.18379152</v>
      </c>
      <c r="DMB42" s="78">
        <v>134770534.80386922</v>
      </c>
      <c r="DMC42" s="78">
        <v>116464217.43888864</v>
      </c>
      <c r="DMD42" s="78">
        <v>97848825.602125943</v>
      </c>
      <c r="DME42" s="65">
        <v>99615133.681846753</v>
      </c>
      <c r="DMF42" s="65">
        <v>101413326.09143345</v>
      </c>
      <c r="DMG42" s="65">
        <v>103243978.38760948</v>
      </c>
      <c r="DMH42" s="65">
        <v>105107676.51670173</v>
      </c>
      <c r="DMI42" s="65">
        <v>107005017.00218731</v>
      </c>
      <c r="DMJ42" s="65">
        <v>108936607.13562597</v>
      </c>
      <c r="DMK42" s="65">
        <v>110903065.171039</v>
      </c>
      <c r="DML42" s="65">
        <v>112905020.52279699</v>
      </c>
      <c r="DMM42" s="65">
        <v>114943113.96707976</v>
      </c>
      <c r="DMN42" s="65">
        <v>117017997.84697287</v>
      </c>
      <c r="DMO42" s="65">
        <v>119130336.28126645</v>
      </c>
      <c r="DMP42" s="65">
        <v>121280805.37702315</v>
      </c>
      <c r="DMQ42" s="65">
        <v>123470093.44598316</v>
      </c>
      <c r="DMR42" s="65">
        <v>125698901.22487576</v>
      </c>
      <c r="DMS42" s="65">
        <v>127967942.09970771</v>
      </c>
      <c r="DMT42" s="65">
        <v>4593425.7935500871</v>
      </c>
      <c r="DMU42" s="65">
        <v>4805636.9676201362</v>
      </c>
      <c r="DMV42" s="65">
        <v>5027652.0624291291</v>
      </c>
      <c r="DMW42" s="65">
        <v>5259924.0082352264</v>
      </c>
      <c r="DMX42" s="65">
        <v>5502926.6601718655</v>
      </c>
      <c r="DMY42" s="65">
        <v>5757155.7649537912</v>
      </c>
      <c r="DMZ42" s="65">
        <v>6023129.9722438073</v>
      </c>
      <c r="DNA42" s="65">
        <v>6301391.8927435633</v>
      </c>
      <c r="DNB42" s="65">
        <v>6592509.2051669583</v>
      </c>
      <c r="DNC42" s="65">
        <v>6897075.8143544868</v>
      </c>
      <c r="DND42" s="65">
        <v>7215713.0628911853</v>
      </c>
      <c r="DNE42" s="65">
        <v>7549070.9986999799</v>
      </c>
      <c r="DNF42" s="65">
        <v>7897829.701196434</v>
      </c>
      <c r="DNG42" s="65">
        <v>8262700.668710392</v>
      </c>
      <c r="DNH42" s="65">
        <v>8644428.2700049505</v>
      </c>
      <c r="DNI42" s="65">
        <v>9043791.2628539763</v>
      </c>
      <c r="DNJ42" s="65">
        <v>9461604.3827762678</v>
      </c>
      <c r="DNK42" s="65">
        <v>9898720.0051674321</v>
      </c>
      <c r="DNL42" s="65">
        <v>10356029.884220418</v>
      </c>
      <c r="DNM42" s="65">
        <v>10834466.972182265</v>
      </c>
      <c r="DNN42" s="65">
        <v>11335007.322658462</v>
      </c>
      <c r="DNO42" s="65">
        <v>11858672.081847899</v>
      </c>
      <c r="DNP42" s="65">
        <v>12406529.571770627</v>
      </c>
      <c r="DNQ42" s="65">
        <v>12979697.469738439</v>
      </c>
      <c r="DNR42" s="65">
        <v>13579345.088514585</v>
      </c>
      <c r="DNS42" s="65">
        <v>14206695.761814322</v>
      </c>
      <c r="DNT42" s="65">
        <v>5486384.9780617822</v>
      </c>
      <c r="DNU42" s="65">
        <v>5636439.0280067082</v>
      </c>
      <c r="DNV42" s="65">
        <v>5790597.0950767379</v>
      </c>
      <c r="DNW42" s="65">
        <v>5948971.4252030496</v>
      </c>
      <c r="DNX42" s="65">
        <v>6111677.3342721062</v>
      </c>
      <c r="DNY42" s="65">
        <v>6278833.2920897286</v>
      </c>
      <c r="DNZ42" s="65">
        <v>6450561.0086416118</v>
      </c>
      <c r="DOA42" s="65">
        <v>6626985.5227130726</v>
      </c>
      <c r="DOB42" s="65">
        <v>6808235.2929325867</v>
      </c>
      <c r="DOC42" s="65">
        <v>6994442.2913053893</v>
      </c>
      <c r="DOD42" s="65">
        <v>7185742.099305233</v>
      </c>
      <c r="DOE42" s="65">
        <v>7382274.0065942891</v>
      </c>
      <c r="DOF42" s="65">
        <v>7584181.1124430606</v>
      </c>
      <c r="DOG42" s="65">
        <v>7791610.4299241565</v>
      </c>
      <c r="DOH42" s="65">
        <v>8004712.9929557992</v>
      </c>
      <c r="DOI42" s="65">
        <v>8223643.9662729725</v>
      </c>
      <c r="DOJ42" s="65">
        <v>8448562.7584063597</v>
      </c>
      <c r="DOK42" s="65">
        <v>8679633.1377512328</v>
      </c>
      <c r="DOL42" s="65">
        <v>8917023.3518108893</v>
      </c>
      <c r="DOM42" s="65">
        <v>9160906.2497014087</v>
      </c>
      <c r="DON42" s="65">
        <v>9411459.4080069549</v>
      </c>
      <c r="DOO42" s="65">
        <v>9668865.2600772604</v>
      </c>
      <c r="DOP42" s="65">
        <v>9933311.2288614195</v>
      </c>
      <c r="DOQ42" s="65">
        <v>10204989.86337471</v>
      </c>
      <c r="DOR42" s="65">
        <v>10484098.978897857</v>
      </c>
      <c r="DOS42" s="65">
        <v>10770841.801010728</v>
      </c>
      <c r="DOT42" s="65">
        <v>4593425.7935500871</v>
      </c>
      <c r="DOU42" s="65">
        <v>4805636.9676201362</v>
      </c>
      <c r="DOV42" s="65">
        <v>5027652.0624291291</v>
      </c>
      <c r="DOW42" s="65">
        <v>5259924.0082352264</v>
      </c>
      <c r="DOX42" s="65">
        <v>5502926.6601718655</v>
      </c>
      <c r="DOY42" s="65">
        <v>5757155.7649537912</v>
      </c>
      <c r="DOZ42" s="78">
        <v>5420816.975019427</v>
      </c>
      <c r="DPA42" s="78">
        <v>5041113.5141948508</v>
      </c>
      <c r="DPB42" s="78">
        <v>4614756.4436168708</v>
      </c>
      <c r="DPC42" s="78">
        <v>4138245.4886126919</v>
      </c>
      <c r="DPD42" s="78">
        <v>3607856.5314455926</v>
      </c>
      <c r="DPE42" s="65">
        <v>3672983.3850664846</v>
      </c>
      <c r="DPF42" s="65">
        <v>3739285.8694325541</v>
      </c>
      <c r="DPG42" s="65">
        <v>3806785.2063221028</v>
      </c>
      <c r="DPH42" s="65">
        <v>3875503.000596195</v>
      </c>
      <c r="DPI42" s="65">
        <v>3945461.2471138374</v>
      </c>
      <c r="DPJ42" s="65">
        <v>4016682.3377719875</v>
      </c>
      <c r="DPK42" s="65">
        <v>4089189.0686726435</v>
      </c>
      <c r="DPL42" s="65">
        <v>4163004.6474193097</v>
      </c>
      <c r="DPM42" s="65">
        <v>4238152.7005451741</v>
      </c>
      <c r="DPN42" s="65">
        <v>4314657.2810753761</v>
      </c>
      <c r="DPO42" s="65">
        <v>4392542.8762257798</v>
      </c>
      <c r="DPP42" s="65">
        <v>4471834.4152407264</v>
      </c>
      <c r="DPQ42" s="65">
        <v>4552557.2773722643</v>
      </c>
      <c r="DPR42" s="65">
        <v>4634737.3000034168</v>
      </c>
      <c r="DPS42" s="65">
        <v>4718400.7869180888</v>
      </c>
      <c r="DPT42" s="65">
        <v>5486384.9780617822</v>
      </c>
      <c r="DPU42" s="65">
        <v>5636439.0280067082</v>
      </c>
      <c r="DPV42" s="65">
        <v>5790597.0950767379</v>
      </c>
      <c r="DPW42" s="65">
        <v>5948971.4252030496</v>
      </c>
      <c r="DPX42" s="65">
        <v>6111677.3342721062</v>
      </c>
      <c r="DPY42" s="65">
        <v>6278833.2920897286</v>
      </c>
      <c r="DPZ42" s="78">
        <v>5805504.907777451</v>
      </c>
      <c r="DQA42" s="78">
        <v>5301588.4181704577</v>
      </c>
      <c r="DQB42" s="78">
        <v>4765764.7050528107</v>
      </c>
      <c r="DQC42" s="78">
        <v>4196665.3747832337</v>
      </c>
      <c r="DQD42" s="78">
        <v>3592871.0496526165</v>
      </c>
      <c r="DQE42" s="65">
        <v>3657727.3943797476</v>
      </c>
      <c r="DQF42" s="65">
        <v>3723754.4867883939</v>
      </c>
      <c r="DQG42" s="65">
        <v>3790973.4605107321</v>
      </c>
      <c r="DQH42" s="65">
        <v>3859405.8306705412</v>
      </c>
      <c r="DQI42" s="65">
        <v>3929073.5007696585</v>
      </c>
      <c r="DQJ42" s="65">
        <v>3999998.7696987484</v>
      </c>
      <c r="DQK42" s="65">
        <v>4072204.3388746213</v>
      </c>
      <c r="DQL42" s="65">
        <v>4145713.3195063942</v>
      </c>
      <c r="DQM42" s="65">
        <v>4220549.2399928151</v>
      </c>
      <c r="DQN42" s="65">
        <v>4296736.0534531176</v>
      </c>
      <c r="DQO42" s="65">
        <v>4374298.1453938214</v>
      </c>
      <c r="DQP42" s="65">
        <v>4453260.3415139252</v>
      </c>
      <c r="DQQ42" s="65">
        <v>4533647.9156509973</v>
      </c>
      <c r="DQR42" s="65">
        <v>4615486.5978707029</v>
      </c>
      <c r="DQS42" s="65">
        <v>4698802.5827023592</v>
      </c>
      <c r="DQT42" s="66">
        <v>132089733.89882697</v>
      </c>
      <c r="DQU42" s="66">
        <v>138192133.01728675</v>
      </c>
      <c r="DQV42" s="66">
        <v>144576456.20283183</v>
      </c>
      <c r="DQW42" s="66">
        <v>151255728.03449413</v>
      </c>
      <c r="DQX42" s="66">
        <v>158243574.81240246</v>
      </c>
      <c r="DQY42" s="66">
        <v>165554252.35662982</v>
      </c>
      <c r="DQZ42" s="66">
        <v>173202675.09031618</v>
      </c>
      <c r="DRA42" s="66">
        <v>181204446.46639895</v>
      </c>
      <c r="DRB42" s="66">
        <v>189575890.80002528</v>
      </c>
      <c r="DRC42" s="66">
        <v>198334086.57158604</v>
      </c>
      <c r="DRD42" s="66">
        <v>207496901.26831335</v>
      </c>
      <c r="DRE42" s="66">
        <v>217083027.83552068</v>
      </c>
      <c r="DRF42" s="66">
        <v>227112022.81185031</v>
      </c>
      <c r="DRG42" s="66">
        <v>237604346.22632688</v>
      </c>
      <c r="DRH42" s="66">
        <v>248581403.33861044</v>
      </c>
      <c r="DRI42" s="66">
        <v>260065588.3076022</v>
      </c>
      <c r="DRJ42" s="66">
        <v>272080329.87749285</v>
      </c>
      <c r="DRK42" s="66">
        <v>284650139.17445445</v>
      </c>
      <c r="DRL42" s="66">
        <v>297800659.71148658</v>
      </c>
      <c r="DRM42" s="66">
        <v>311558719.70343167</v>
      </c>
      <c r="DRN42" s="66">
        <v>325952386.79888457</v>
      </c>
      <c r="DRO42" s="66">
        <v>341011025.34065717</v>
      </c>
      <c r="DRP42" s="66">
        <v>356765356.27161223</v>
      </c>
      <c r="DRQ42" s="66">
        <v>373247519.80807912</v>
      </c>
      <c r="DRR42" s="66">
        <v>390491141.00871474</v>
      </c>
      <c r="DRS42" s="66">
        <v>408531398.37256944</v>
      </c>
      <c r="DRT42" s="66">
        <v>304223486.69560742</v>
      </c>
      <c r="DRU42" s="66">
        <v>312544077.8407023</v>
      </c>
      <c r="DRV42" s="66">
        <v>321092239.3083775</v>
      </c>
      <c r="DRW42" s="66">
        <v>329874195.20588887</v>
      </c>
      <c r="DRX42" s="66">
        <v>338896339.87143767</v>
      </c>
      <c r="DRY42" s="66">
        <v>348165242.53003049</v>
      </c>
      <c r="DRZ42" s="66">
        <v>357687652.07667983</v>
      </c>
      <c r="DSA42" s="66">
        <v>367470501.9904238</v>
      </c>
      <c r="DSB42" s="66">
        <v>377520915.38274795</v>
      </c>
      <c r="DSC42" s="66">
        <v>387846210.18408179</v>
      </c>
      <c r="DSD42" s="66">
        <v>398453904.47214699</v>
      </c>
      <c r="DSE42" s="66">
        <v>409351721.94603801</v>
      </c>
      <c r="DSF42" s="66">
        <v>420547597.55001944</v>
      </c>
      <c r="DSG42" s="66">
        <v>432049683.25113678</v>
      </c>
      <c r="DSH42" s="66">
        <v>443866353.97484529</v>
      </c>
      <c r="DSI42" s="66">
        <v>456006213.70297962</v>
      </c>
      <c r="DSJ42" s="66">
        <v>468478101.73850656</v>
      </c>
      <c r="DSK42" s="66">
        <v>481291099.14161789</v>
      </c>
      <c r="DSL42" s="66">
        <v>494454535.34185302</v>
      </c>
      <c r="DSM42" s="66">
        <v>507977994.93106574</v>
      </c>
      <c r="DSN42" s="66">
        <v>521871324.64217877</v>
      </c>
      <c r="DSO42" s="66">
        <v>536144640.51881027</v>
      </c>
      <c r="DSP42" s="66">
        <v>550808335.28099155</v>
      </c>
      <c r="DSQ42" s="66">
        <v>565873085.89233756</v>
      </c>
      <c r="DSR42" s="66">
        <v>581349861.33418334</v>
      </c>
      <c r="DSS42" s="66">
        <v>597249930.59234428</v>
      </c>
      <c r="DST42" s="65">
        <v>132089733.89882697</v>
      </c>
      <c r="DSU42" s="65">
        <v>138192133.01728675</v>
      </c>
      <c r="DSV42" s="65">
        <v>144576456.20283183</v>
      </c>
      <c r="DSW42" s="65">
        <v>151255728.03449413</v>
      </c>
      <c r="DSX42" s="65">
        <v>158243574.81240246</v>
      </c>
      <c r="DSY42" s="65">
        <v>165554252.35662982</v>
      </c>
      <c r="DSZ42" s="78">
        <v>155882407.58128458</v>
      </c>
      <c r="DTA42" s="78">
        <v>144963557.17311916</v>
      </c>
      <c r="DTB42" s="78">
        <v>132703123.5600177</v>
      </c>
      <c r="DTC42" s="78">
        <v>119000451.94295163</v>
      </c>
      <c r="DTD42" s="78">
        <v>103748450.63415667</v>
      </c>
      <c r="DTE42" s="65">
        <v>105621255.19247368</v>
      </c>
      <c r="DTF42" s="65">
        <v>107527866.49096091</v>
      </c>
      <c r="DTG42" s="65">
        <v>109468894.78853507</v>
      </c>
      <c r="DTH42" s="65">
        <v>111444961.36013934</v>
      </c>
      <c r="DTI42" s="65">
        <v>113456698.69559808</v>
      </c>
      <c r="DTJ42" s="65">
        <v>115504750.7020611</v>
      </c>
      <c r="DTK42" s="65">
        <v>117589772.91010237</v>
      </c>
      <c r="DTL42" s="65">
        <v>119712432.683539</v>
      </c>
      <c r="DTM42" s="65">
        <v>121873409.43303792</v>
      </c>
      <c r="DTN42" s="65">
        <v>124073394.83357829</v>
      </c>
      <c r="DTO42" s="65">
        <v>126313093.04583949</v>
      </c>
      <c r="DTP42" s="65">
        <v>128593220.9415855</v>
      </c>
      <c r="DTQ42" s="65">
        <v>130914508.33311768</v>
      </c>
      <c r="DTR42" s="65">
        <v>133277698.20686962</v>
      </c>
      <c r="DTS42" s="65">
        <v>135683546.9612186</v>
      </c>
      <c r="DTT42" s="65">
        <v>304223486.69560742</v>
      </c>
      <c r="DTU42" s="65">
        <v>312544077.8407023</v>
      </c>
      <c r="DTV42" s="65">
        <v>321092239.3083775</v>
      </c>
      <c r="DTW42" s="65">
        <v>329874195.20588887</v>
      </c>
      <c r="DTX42" s="65">
        <v>338896339.87143767</v>
      </c>
      <c r="DTY42" s="65">
        <v>348165242.53003049</v>
      </c>
      <c r="DTZ42" s="78">
        <v>321918886.86901182</v>
      </c>
      <c r="DUA42" s="78">
        <v>293976401.59233904</v>
      </c>
      <c r="DUB42" s="78">
        <v>264264640.76792353</v>
      </c>
      <c r="DUC42" s="78">
        <v>232707726.11044908</v>
      </c>
      <c r="DUD42" s="78">
        <v>199226952.23607349</v>
      </c>
      <c r="DUE42" s="65">
        <v>202823277.21255931</v>
      </c>
      <c r="DUF42" s="65">
        <v>206484520.88197964</v>
      </c>
      <c r="DUG42" s="65">
        <v>210211855.11748832</v>
      </c>
      <c r="DUH42" s="65">
        <v>214006472.94618767</v>
      </c>
      <c r="DUI42" s="65">
        <v>217869588.93098691</v>
      </c>
      <c r="DUJ42" s="65">
        <v>221802439.5593535</v>
      </c>
      <c r="DUK42" s="65">
        <v>225806283.63908216</v>
      </c>
      <c r="DUL42" s="65">
        <v>229882402.70120788</v>
      </c>
      <c r="DUM42" s="65">
        <v>234032101.41019222</v>
      </c>
      <c r="DUN42" s="65">
        <v>238256707.98151404</v>
      </c>
      <c r="DUO42" s="65">
        <v>242557574.60679817</v>
      </c>
      <c r="DUP42" s="65">
        <v>246936077.88661847</v>
      </c>
      <c r="DUQ42" s="65">
        <v>251393619.2711134</v>
      </c>
      <c r="DUR42" s="65">
        <v>255931625.50855544</v>
      </c>
      <c r="DUS42" s="65">
        <v>260551549.10201776</v>
      </c>
      <c r="DUT42" s="65">
        <v>0</v>
      </c>
      <c r="DUU42" s="65">
        <v>0</v>
      </c>
      <c r="DUV42" s="65">
        <v>0</v>
      </c>
      <c r="DUW42" s="65">
        <v>0</v>
      </c>
      <c r="DUX42" s="65">
        <v>0</v>
      </c>
      <c r="DUY42" s="65">
        <v>0</v>
      </c>
      <c r="DUZ42" s="65">
        <v>299020.92418164574</v>
      </c>
      <c r="DVA42" s="65">
        <v>625670.718075827</v>
      </c>
      <c r="DVB42" s="65">
        <v>981864.01636157592</v>
      </c>
      <c r="DVC42" s="65">
        <v>1369633.3923811091</v>
      </c>
      <c r="DVD42" s="65">
        <v>1791136.1689340244</v>
      </c>
      <c r="DVE42" s="65">
        <v>1873884.6722107159</v>
      </c>
      <c r="DVF42" s="65">
        <v>1960456.0645079603</v>
      </c>
      <c r="DVG42" s="65">
        <v>2051026.9590560233</v>
      </c>
      <c r="DVH42" s="65">
        <v>2145782.1284204153</v>
      </c>
      <c r="DVI42" s="65">
        <v>2244914.8814541148</v>
      </c>
      <c r="DVJ42" s="65">
        <v>2348627.4576645847</v>
      </c>
      <c r="DVK42" s="65">
        <v>2457131.4398000962</v>
      </c>
      <c r="DVL42" s="65">
        <v>2570648.1854970837</v>
      </c>
      <c r="DVM42" s="65">
        <v>2689409.2788691325</v>
      </c>
      <c r="DVN42" s="65">
        <v>2813657.0029588714</v>
      </c>
      <c r="DVO42" s="65">
        <v>2943644.8340166253</v>
      </c>
      <c r="DVP42" s="65">
        <v>3079637.9586141859</v>
      </c>
      <c r="DVQ42" s="65">
        <v>3221913.8146486678</v>
      </c>
      <c r="DVR42" s="65">
        <v>3370762.6573401424</v>
      </c>
      <c r="DVS42" s="65">
        <v>3526488.1513777399</v>
      </c>
      <c r="DVT42" s="64">
        <v>0</v>
      </c>
      <c r="DVU42" s="64">
        <v>0</v>
      </c>
      <c r="DVV42" s="64">
        <v>0</v>
      </c>
      <c r="DVW42" s="64">
        <v>0</v>
      </c>
      <c r="DVX42" s="64">
        <v>0</v>
      </c>
      <c r="DVY42" s="64">
        <v>0</v>
      </c>
      <c r="DVZ42" s="64">
        <v>1506366.9835069112</v>
      </c>
      <c r="DWA42" s="64">
        <v>3095133.0212115794</v>
      </c>
      <c r="DWB42" s="64">
        <v>4769678.5663204705</v>
      </c>
      <c r="DWC42" s="64">
        <v>6533507.3470675536</v>
      </c>
      <c r="DWD42" s="64">
        <v>8390250.5812192038</v>
      </c>
      <c r="DWE42" s="64">
        <v>8619726.1074170563</v>
      </c>
      <c r="DWF42" s="64">
        <v>8855477.8486831021</v>
      </c>
      <c r="DWG42" s="64">
        <v>9097677.4611247908</v>
      </c>
      <c r="DWH42" s="64">
        <v>9346501.2956885751</v>
      </c>
      <c r="DWI42" s="64">
        <v>9602130.5265649389</v>
      </c>
      <c r="DWJ42" s="64">
        <v>9864751.2831054125</v>
      </c>
      <c r="DWK42" s="64">
        <v>10134554.78534749</v>
      </c>
      <c r="DWL42" s="64">
        <v>10411737.483246198</v>
      </c>
      <c r="DWM42" s="64">
        <v>10696501.199713731</v>
      </c>
      <c r="DWN42" s="64">
        <v>10989053.277571166</v>
      </c>
      <c r="DWO42" s="64">
        <v>11289606.730519461</v>
      </c>
      <c r="DWP42" s="64">
        <v>11598380.398239443</v>
      </c>
      <c r="DWQ42" s="64">
        <v>11915599.105733884</v>
      </c>
      <c r="DWR42" s="64">
        <v>12241493.827027606</v>
      </c>
      <c r="DWS42" s="64">
        <v>12576301.853344826</v>
      </c>
      <c r="DWT42" s="65">
        <v>0</v>
      </c>
      <c r="DWU42" s="65">
        <v>0</v>
      </c>
      <c r="DWV42" s="65">
        <v>0</v>
      </c>
      <c r="DWW42" s="65">
        <v>0</v>
      </c>
      <c r="DWX42" s="65">
        <v>0</v>
      </c>
      <c r="DWY42" s="65">
        <v>0</v>
      </c>
      <c r="DWZ42" s="65">
        <v>3226175.3968316973</v>
      </c>
      <c r="DXA42" s="65">
        <v>6750442.2397814076</v>
      </c>
      <c r="DXB42" s="65">
        <v>10593457.769850966</v>
      </c>
      <c r="DXC42" s="65">
        <v>14777151.683521861</v>
      </c>
      <c r="DXD42" s="65">
        <v>19324799.61529405</v>
      </c>
      <c r="DXE42" s="65">
        <v>20217583.911665697</v>
      </c>
      <c r="DXF42" s="65">
        <v>21151613.851755008</v>
      </c>
      <c r="DXG42" s="65">
        <v>22128794.938529056</v>
      </c>
      <c r="DXH42" s="65">
        <v>23151120.70707735</v>
      </c>
      <c r="DXI42" s="65">
        <v>24220676.791598156</v>
      </c>
      <c r="DXJ42" s="65">
        <v>25339645.180275183</v>
      </c>
      <c r="DXK42" s="65">
        <v>26510308.666724738</v>
      </c>
      <c r="DXL42" s="65">
        <v>27735055.507094845</v>
      </c>
      <c r="DXM42" s="65">
        <v>29016384.292317208</v>
      </c>
      <c r="DXN42" s="65">
        <v>30356909.045451708</v>
      </c>
      <c r="DXO42" s="65">
        <v>31759364.554522671</v>
      </c>
      <c r="DXP42" s="65">
        <v>33226611.951726221</v>
      </c>
      <c r="DXQ42" s="65">
        <v>34761644.55039072</v>
      </c>
      <c r="DXR42" s="65">
        <v>36367593.951598495</v>
      </c>
      <c r="DXS42" s="65">
        <v>38047736.432926543</v>
      </c>
      <c r="DXT42" s="65">
        <v>0</v>
      </c>
      <c r="DXU42" s="65">
        <v>0</v>
      </c>
      <c r="DXV42" s="65">
        <v>0</v>
      </c>
      <c r="DXW42" s="65">
        <v>0</v>
      </c>
      <c r="DXX42" s="65">
        <v>0</v>
      </c>
      <c r="DXY42" s="65">
        <v>0</v>
      </c>
      <c r="DXZ42" s="65">
        <v>3630056.7350610695</v>
      </c>
      <c r="DYA42" s="65">
        <v>7458679.4536627997</v>
      </c>
      <c r="DYB42" s="65">
        <v>11494014.402413124</v>
      </c>
      <c r="DYC42" s="65">
        <v>15744504.89719243</v>
      </c>
      <c r="DYD42" s="65">
        <v>20218901.479305476</v>
      </c>
      <c r="DYE42" s="65">
        <v>20771893.67080114</v>
      </c>
      <c r="DYF42" s="65">
        <v>21340010.341941163</v>
      </c>
      <c r="DYG42" s="65">
        <v>21923665.151160568</v>
      </c>
      <c r="DYH42" s="65">
        <v>22523283.070559718</v>
      </c>
      <c r="DYI42" s="65">
        <v>23139300.695335917</v>
      </c>
      <c r="DYJ42" s="65">
        <v>23772166.561678249</v>
      </c>
      <c r="DYK42" s="65">
        <v>24422341.473356679</v>
      </c>
      <c r="DYL42" s="65">
        <v>25090298.837243628</v>
      </c>
      <c r="DYM42" s="65">
        <v>25776525.008012082</v>
      </c>
      <c r="DYN42" s="65">
        <v>26481519.642261267</v>
      </c>
      <c r="DYO42" s="65">
        <v>27205796.06232781</v>
      </c>
      <c r="DYP42" s="65">
        <v>27949881.630047165</v>
      </c>
      <c r="DYQ42" s="65">
        <v>28714318.130737554</v>
      </c>
      <c r="DYR42" s="65">
        <v>29499662.167685967</v>
      </c>
      <c r="DYS42" s="65">
        <v>30306485.567423441</v>
      </c>
      <c r="DYT42" s="67">
        <v>499.4</v>
      </c>
      <c r="DYU42" s="68">
        <f ca="1">10000000*'Country Model'!$DYT$8/57000</f>
        <v>59385.964912280702</v>
      </c>
      <c r="DYV42" s="68">
        <f ca="1">10000000*'Country Model'!$DYT$8/57000</f>
        <v>59385.964912280702</v>
      </c>
      <c r="DYW42" s="38">
        <f ca="1">'Country Model'!$DYT$8/(220*8)</f>
        <v>0.19232954545454545</v>
      </c>
      <c r="DYX42" s="38">
        <f ca="1">'Country Model'!$DYT$8/(220*8)</f>
        <v>0.19232954545454545</v>
      </c>
      <c r="DYY42" s="25">
        <v>1.9E-2</v>
      </c>
      <c r="DYZ42" s="25">
        <f t="shared" si="21"/>
        <v>1.9E-2</v>
      </c>
      <c r="DZA42" s="25">
        <f t="shared" si="22"/>
        <v>0.05</v>
      </c>
      <c r="DZB42" s="25">
        <v>0.14000000000000001</v>
      </c>
      <c r="DZC42" s="25">
        <v>7.0000000000000007E-2</v>
      </c>
      <c r="DZD42" s="25">
        <v>0.04</v>
      </c>
      <c r="DZE42" s="25">
        <v>0.06</v>
      </c>
      <c r="DZF42" s="25">
        <v>0.48</v>
      </c>
      <c r="DZG42" s="25">
        <v>0.06</v>
      </c>
      <c r="DZH42" s="25">
        <v>0.23</v>
      </c>
      <c r="DZI42" s="25">
        <v>0.24</v>
      </c>
      <c r="DZJ42" s="25">
        <v>0.27</v>
      </c>
      <c r="DZK42" s="25">
        <v>0.25</v>
      </c>
      <c r="DZL42" s="46">
        <v>0.67</v>
      </c>
      <c r="DZM42" s="46">
        <v>0.33</v>
      </c>
      <c r="DZN42" s="46">
        <v>0.33</v>
      </c>
      <c r="DZO42" s="46">
        <v>0.33</v>
      </c>
      <c r="DZP42" s="46">
        <v>0.17</v>
      </c>
      <c r="DZQ42" s="46">
        <v>1</v>
      </c>
      <c r="DZR42" s="46">
        <v>0.5</v>
      </c>
      <c r="DZS42" s="46">
        <v>0.33</v>
      </c>
      <c r="DZT42" s="46">
        <v>0.5</v>
      </c>
      <c r="DZU42" s="46">
        <v>0.17</v>
      </c>
      <c r="DZW42" s="69">
        <v>0</v>
      </c>
      <c r="DZX42" s="69">
        <v>1</v>
      </c>
      <c r="DZY42" s="69">
        <v>2</v>
      </c>
      <c r="DZZ42" s="69">
        <v>3</v>
      </c>
      <c r="EAA42" s="69">
        <v>4</v>
      </c>
      <c r="EAB42" s="69">
        <v>5</v>
      </c>
      <c r="EAC42" s="69">
        <v>6</v>
      </c>
      <c r="EAD42" s="69">
        <v>7</v>
      </c>
      <c r="EAE42" s="69">
        <v>8</v>
      </c>
      <c r="EAF42" s="69">
        <v>9</v>
      </c>
      <c r="EAG42" s="69">
        <v>10</v>
      </c>
      <c r="EAH42" s="69">
        <v>11</v>
      </c>
      <c r="EAI42" s="69">
        <v>12</v>
      </c>
      <c r="EAJ42" s="69">
        <v>13</v>
      </c>
      <c r="EAK42" s="69">
        <v>14</v>
      </c>
      <c r="EAL42" s="69">
        <v>15</v>
      </c>
      <c r="EAM42" s="69">
        <v>16</v>
      </c>
      <c r="EAN42" s="69">
        <v>17</v>
      </c>
      <c r="EAO42" s="69">
        <v>18</v>
      </c>
      <c r="EAP42" s="69">
        <v>19</v>
      </c>
      <c r="EAQ42" s="69">
        <v>20</v>
      </c>
      <c r="EAR42" s="69">
        <v>21</v>
      </c>
      <c r="EAS42" s="69">
        <v>22</v>
      </c>
      <c r="EAT42" s="69">
        <v>23</v>
      </c>
      <c r="EAU42" s="69">
        <v>24</v>
      </c>
      <c r="EAV42" s="69">
        <v>25</v>
      </c>
      <c r="EAW42" s="69">
        <v>26</v>
      </c>
      <c r="EAX42" s="69">
        <v>27</v>
      </c>
      <c r="EAY42" s="69">
        <v>28</v>
      </c>
      <c r="EAZ42" s="69">
        <v>29</v>
      </c>
      <c r="EBA42" s="69">
        <v>30</v>
      </c>
      <c r="EBB42" s="69">
        <v>31</v>
      </c>
      <c r="EBC42" s="69">
        <v>32</v>
      </c>
      <c r="EBD42" s="69">
        <v>33</v>
      </c>
      <c r="EBE42" s="69">
        <v>34</v>
      </c>
      <c r="EBF42" s="69">
        <v>35</v>
      </c>
      <c r="EBG42" s="69">
        <v>36</v>
      </c>
      <c r="EBH42" s="69">
        <v>37</v>
      </c>
      <c r="EBI42" s="69">
        <v>38</v>
      </c>
      <c r="EBJ42" s="69">
        <v>39</v>
      </c>
      <c r="EBK42" s="69">
        <v>40</v>
      </c>
      <c r="EBL42" s="69">
        <v>41</v>
      </c>
      <c r="EBM42" s="69">
        <v>42</v>
      </c>
      <c r="EBO42" s="70">
        <v>2711869.1749588605</v>
      </c>
      <c r="EBP42" s="70">
        <v>2784253.7010038188</v>
      </c>
      <c r="EBQ42" s="70">
        <v>2858570.2965081497</v>
      </c>
      <c r="EBR42" s="70">
        <v>2934870.5317811426</v>
      </c>
      <c r="EBS42" s="70">
        <v>3013207.3536337363</v>
      </c>
      <c r="EBT42" s="70">
        <v>3093635.1221197546</v>
      </c>
      <c r="EBU42" s="70">
        <v>3176209.6482578274</v>
      </c>
      <c r="EBV42" s="70">
        <v>3260988.232760177</v>
      </c>
      <c r="EBW42" s="70">
        <v>3348029.7057951414</v>
      </c>
      <c r="EBX42" s="70">
        <v>3437394.4678110294</v>
      </c>
      <c r="EBY42" s="70">
        <v>3529144.5314496402</v>
      </c>
      <c r="EBZ42" s="70">
        <v>3623343.5645785201</v>
      </c>
      <c r="ECA42" s="70">
        <v>3720056.9344718312</v>
      </c>
      <c r="ECB42" s="70">
        <v>3819351.7531704833</v>
      </c>
      <c r="ECC42" s="70">
        <v>3921296.9240530059</v>
      </c>
      <c r="ECD42" s="70">
        <v>4025963.1896494781</v>
      </c>
      <c r="ECE42" s="70">
        <v>4133423.1807316975</v>
      </c>
      <c r="ECF42" s="70">
        <v>4243751.466713652</v>
      </c>
      <c r="ECG42" s="70">
        <v>4357024.6073972629</v>
      </c>
      <c r="ECH42" s="70">
        <v>4473321.2060993211</v>
      </c>
      <c r="ECI42" s="70">
        <v>4592721.964196464</v>
      </c>
      <c r="ECJ42" s="70">
        <v>4715309.7371260608</v>
      </c>
      <c r="ECK42" s="70">
        <v>4841169.5918818591</v>
      </c>
      <c r="ECL42" s="70">
        <v>4970388.866044282</v>
      </c>
      <c r="ECM42" s="70">
        <v>5103057.2283863593</v>
      </c>
      <c r="ECN42" s="70">
        <v>5239266.7410973283</v>
      </c>
      <c r="ECO42" s="70">
        <v>55146389.926537715</v>
      </c>
      <c r="ECP42" s="70">
        <v>55598290.453529522</v>
      </c>
      <c r="ECQ42" s="70">
        <v>56053894.107535943</v>
      </c>
      <c r="ECR42" s="70">
        <v>56513231.234061949</v>
      </c>
      <c r="ECS42" s="70">
        <v>56976332.427280635</v>
      </c>
      <c r="ECT42" s="70">
        <v>57443228.53207095</v>
      </c>
      <c r="ECU42" s="70">
        <v>57913950.646072142</v>
      </c>
      <c r="ECV42" s="70">
        <v>58388530.121754974</v>
      </c>
      <c r="ECW42" s="70">
        <v>58866998.568510018</v>
      </c>
      <c r="ECX42" s="70">
        <v>59349387.854752928</v>
      </c>
      <c r="ECY42" s="70">
        <v>59835730.110047095</v>
      </c>
      <c r="ECZ42" s="70">
        <v>60326057.727243625</v>
      </c>
      <c r="EDA42" s="70">
        <v>60820403.36463885</v>
      </c>
      <c r="EDB42" s="70">
        <v>61318799.948149532</v>
      </c>
      <c r="EDC42" s="70">
        <v>61821280.673505947</v>
      </c>
      <c r="EDD42" s="70">
        <v>62327879.008462802</v>
      </c>
      <c r="EDE42" s="70">
        <v>62838628.695028447</v>
      </c>
      <c r="EDF42" s="70">
        <v>63353563.751712203</v>
      </c>
      <c r="EDG42" s="70">
        <v>63872718.475790173</v>
      </c>
      <c r="EDH42" s="70">
        <v>64396127.445589647</v>
      </c>
      <c r="EDI42" s="70">
        <v>64923825.522792153</v>
      </c>
      <c r="EDJ42" s="70">
        <v>65455847.854755446</v>
      </c>
      <c r="EDK42" s="70">
        <v>65992229.876854502</v>
      </c>
      <c r="EDL42" s="70">
        <v>66533007.31484168</v>
      </c>
      <c r="EDM42" s="70">
        <v>67078216.187226236</v>
      </c>
      <c r="EDN42" s="70">
        <v>67627892.80767335</v>
      </c>
      <c r="EDO42" s="71">
        <v>2711869.1749588605</v>
      </c>
      <c r="EDP42" s="71">
        <v>2784253.7010038188</v>
      </c>
      <c r="EDQ42" s="71">
        <v>2858570.2965081497</v>
      </c>
      <c r="EDR42" s="71">
        <v>2934870.5317811426</v>
      </c>
      <c r="EDS42" s="71">
        <v>3013207.3536337363</v>
      </c>
      <c r="EDT42" s="71">
        <v>3093635.1221197546</v>
      </c>
      <c r="EDU42" s="79">
        <v>2858588.6834320449</v>
      </c>
      <c r="EDV42" s="79">
        <v>2608790.5862081414</v>
      </c>
      <c r="EDW42" s="79">
        <v>2343620.794056599</v>
      </c>
      <c r="EDX42" s="79">
        <v>2062436.6806866177</v>
      </c>
      <c r="EDY42" s="79">
        <v>1764572.2657248199</v>
      </c>
      <c r="EDZ42" s="71">
        <v>1796425.2617216702</v>
      </c>
      <c r="EEA42" s="71">
        <v>1828853.2488218509</v>
      </c>
      <c r="EEB42" s="71">
        <v>1861866.606418526</v>
      </c>
      <c r="EEC42" s="71">
        <v>1895475.9012674154</v>
      </c>
      <c r="EED42" s="71">
        <v>1929691.8908689502</v>
      </c>
      <c r="EEE42" s="71">
        <v>1964525.5269114813</v>
      </c>
      <c r="EEF42" s="71">
        <v>1999987.9587766435</v>
      </c>
      <c r="EEG42" s="71">
        <v>2036090.5371079952</v>
      </c>
      <c r="EEH42" s="71">
        <v>2072844.8174440772</v>
      </c>
      <c r="EEI42" s="71">
        <v>2110262.5639170543</v>
      </c>
      <c r="EEJ42" s="71">
        <v>2148355.7530181208</v>
      </c>
      <c r="EEK42" s="71">
        <v>2187136.5774308783</v>
      </c>
      <c r="EEL42" s="71">
        <v>2226617.4499339117</v>
      </c>
      <c r="EEM42" s="71">
        <v>2266811.0073738098</v>
      </c>
      <c r="EEN42" s="71">
        <v>2307730.1147099067</v>
      </c>
      <c r="EEO42" s="71">
        <v>55146389.926537715</v>
      </c>
      <c r="EEP42" s="71">
        <v>55598290.453529522</v>
      </c>
      <c r="EEQ42" s="71">
        <v>56053894.107535943</v>
      </c>
      <c r="EER42" s="71">
        <v>56513231.234061949</v>
      </c>
      <c r="EES42" s="71">
        <v>56976332.427280635</v>
      </c>
      <c r="EET42" s="71">
        <v>57443228.53207095</v>
      </c>
      <c r="EEU42" s="79">
        <v>52122555.581464931</v>
      </c>
      <c r="EEV42" s="79">
        <v>46710824.097403981</v>
      </c>
      <c r="EEW42" s="79">
        <v>41206898.997957014</v>
      </c>
      <c r="EEX42" s="79">
        <v>35609632.712851755</v>
      </c>
      <c r="EEY42" s="79">
        <v>29917865.055023544</v>
      </c>
      <c r="EEZ42" s="71">
        <v>30457924.33983868</v>
      </c>
      <c r="EFA42" s="71">
        <v>31007732.449664511</v>
      </c>
      <c r="EFB42" s="71">
        <v>31567465.364419837</v>
      </c>
      <c r="EFC42" s="71">
        <v>32137302.240706988</v>
      </c>
      <c r="EFD42" s="71">
        <v>32717425.469155397</v>
      </c>
      <c r="EFE42" s="71">
        <v>33308020.732800309</v>
      </c>
      <c r="EFF42" s="71">
        <v>33909277.066515319</v>
      </c>
      <c r="EFG42" s="71">
        <v>34521386.917517722</v>
      </c>
      <c r="EFH42" s="71">
        <v>35144546.20696611</v>
      </c>
      <c r="EFI42" s="71">
        <v>35778954.392669842</v>
      </c>
      <c r="EFJ42" s="71">
        <v>36424814.532930553</v>
      </c>
      <c r="EFK42" s="71">
        <v>37082333.351536073</v>
      </c>
      <c r="EFL42" s="71">
        <v>37751721.303927556</v>
      </c>
      <c r="EFM42" s="71">
        <v>38433192.644561067</v>
      </c>
      <c r="EFN42" s="71">
        <v>39126965.49548509</v>
      </c>
      <c r="EFO42" s="70">
        <v>0</v>
      </c>
      <c r="EFP42" s="70">
        <v>0</v>
      </c>
      <c r="EFQ42" s="70">
        <v>0</v>
      </c>
      <c r="EFR42" s="70">
        <v>0</v>
      </c>
      <c r="EFS42" s="70">
        <v>0</v>
      </c>
      <c r="EFT42" s="70">
        <v>0</v>
      </c>
      <c r="EFU42" s="70">
        <v>317620.96482578246</v>
      </c>
      <c r="EFV42" s="70">
        <v>652197.64655203559</v>
      </c>
      <c r="EFW42" s="70">
        <v>1004408.9117385424</v>
      </c>
      <c r="EFX42" s="70">
        <v>1374957.7871244117</v>
      </c>
      <c r="EFY42" s="70">
        <v>1764572.2657248203</v>
      </c>
      <c r="EFZ42" s="70">
        <v>1826918.30285685</v>
      </c>
      <c r="EGA42" s="70">
        <v>1891203.6856499803</v>
      </c>
      <c r="EGB42" s="70">
        <v>1957485.1467519572</v>
      </c>
      <c r="EGC42" s="70">
        <v>2025821.0227855905</v>
      </c>
      <c r="EGD42" s="70">
        <v>2096271.2987805279</v>
      </c>
      <c r="EGE42" s="70">
        <v>2168897.6538202162</v>
      </c>
      <c r="EGF42" s="70">
        <v>2243763.5079370085</v>
      </c>
      <c r="EGG42" s="70">
        <v>2320934.0702892677</v>
      </c>
      <c r="EGH42" s="70">
        <v>2400476.3886552439</v>
      </c>
      <c r="EGI42" s="70">
        <v>2482459.4002794097</v>
      </c>
      <c r="EGJ42" s="70">
        <v>2566953.98410794</v>
      </c>
      <c r="EGK42" s="70">
        <v>2654033.0144509808</v>
      </c>
      <c r="EGL42" s="70">
        <v>2743771.4161103703</v>
      </c>
      <c r="EGM42" s="70">
        <v>2836246.2210125495</v>
      </c>
      <c r="EGN42" s="70">
        <v>2931536.6263874215</v>
      </c>
      <c r="EGO42" s="70">
        <v>0</v>
      </c>
      <c r="EGP42" s="70">
        <v>0</v>
      </c>
      <c r="EGQ42" s="70">
        <v>0</v>
      </c>
      <c r="EGR42" s="70">
        <v>0</v>
      </c>
      <c r="EGS42" s="70">
        <v>0</v>
      </c>
      <c r="EGT42" s="70">
        <v>0</v>
      </c>
      <c r="EGU42" s="70">
        <v>5791395.0646072105</v>
      </c>
      <c r="EGV42" s="70">
        <v>11677706.024350993</v>
      </c>
      <c r="EGW42" s="70">
        <v>17660099.570553005</v>
      </c>
      <c r="EGX42" s="70">
        <v>23739755.141901173</v>
      </c>
      <c r="EGY42" s="70">
        <v>29917865.055023551</v>
      </c>
      <c r="EGZ42" s="70">
        <v>29868133.387404945</v>
      </c>
      <c r="EHA42" s="70">
        <v>29812670.914974339</v>
      </c>
      <c r="EHB42" s="70">
        <v>29751334.583729696</v>
      </c>
      <c r="EHC42" s="70">
        <v>29683978.432798959</v>
      </c>
      <c r="EHD42" s="70">
        <v>29610453.539307404</v>
      </c>
      <c r="EHE42" s="70">
        <v>29530607.962228138</v>
      </c>
      <c r="EHF42" s="70">
        <v>29444286.685196884</v>
      </c>
      <c r="EHG42" s="70">
        <v>29351331.558272451</v>
      </c>
      <c r="EHH42" s="70">
        <v>29251581.238623537</v>
      </c>
      <c r="EHI42" s="70">
        <v>29144871.130122311</v>
      </c>
      <c r="EHJ42" s="70">
        <v>29031033.321824893</v>
      </c>
      <c r="EHK42" s="70">
        <v>28909896.525318429</v>
      </c>
      <c r="EHL42" s="70">
        <v>28781286.010914125</v>
      </c>
      <c r="EHM42" s="70">
        <v>28645023.542665169</v>
      </c>
      <c r="EHN42" s="70">
        <v>28500927.31218826</v>
      </c>
      <c r="EHO42" s="70">
        <f t="shared" si="23"/>
        <v>44903491.959531769</v>
      </c>
      <c r="EHP42" s="70">
        <f t="shared" si="24"/>
        <v>91572926.549206063</v>
      </c>
      <c r="EHQ42" s="70">
        <f t="shared" si="25"/>
        <v>3454114.7661178284</v>
      </c>
      <c r="EHR42" s="70">
        <f t="shared" si="26"/>
        <v>3981431.5890959157</v>
      </c>
      <c r="EHS42" s="70">
        <f t="shared" si="27"/>
        <v>771901810.21655142</v>
      </c>
      <c r="EHT42" s="70">
        <f t="shared" si="28"/>
        <v>1423973868.1488154</v>
      </c>
      <c r="EHU42" s="70">
        <f t="shared" si="29"/>
        <v>59377062.324350111</v>
      </c>
      <c r="EHV42" s="70">
        <f t="shared" si="30"/>
        <v>61911907.310818061</v>
      </c>
      <c r="EHW42" s="70">
        <f t="shared" si="31"/>
        <v>816805302.17608321</v>
      </c>
      <c r="EHX42" s="70">
        <f t="shared" si="31"/>
        <v>1515546794.6980214</v>
      </c>
      <c r="EHY42" s="70">
        <f t="shared" si="31"/>
        <v>62831177.090467937</v>
      </c>
      <c r="EHZ42" s="70">
        <f t="shared" si="31"/>
        <v>65893338.899913974</v>
      </c>
      <c r="EIA42" s="70">
        <f t="shared" si="32"/>
        <v>29992034.926741272</v>
      </c>
      <c r="EIB42" s="70">
        <f t="shared" si="33"/>
        <v>51312397.233365156</v>
      </c>
      <c r="EIC42" s="70">
        <f t="shared" si="64"/>
        <v>122208239.41481805</v>
      </c>
      <c r="EID42" s="70">
        <f t="shared" si="64"/>
        <v>127805246.21073204</v>
      </c>
      <c r="EIE42" s="70">
        <f t="shared" si="34"/>
        <v>534388418.5019002</v>
      </c>
      <c r="EIF42" s="70">
        <f t="shared" si="35"/>
        <v>895869631.1468097</v>
      </c>
      <c r="EIG42" s="70">
        <f t="shared" si="65"/>
        <v>185039416.50528598</v>
      </c>
      <c r="EIH42" s="70">
        <f t="shared" si="65"/>
        <v>193698585.11064601</v>
      </c>
      <c r="EII42" s="70">
        <f t="shared" si="65"/>
        <v>564380453.42864144</v>
      </c>
      <c r="EIJ42" s="70">
        <f t="shared" si="65"/>
        <v>947182028.38017488</v>
      </c>
      <c r="EIK42" s="70">
        <f t="shared" si="65"/>
        <v>307247655.92010403</v>
      </c>
      <c r="EIL42" s="70">
        <f t="shared" si="65"/>
        <v>321503831.32137805</v>
      </c>
      <c r="EIM42" s="70">
        <f t="shared" si="36"/>
        <v>14911457.032790497</v>
      </c>
      <c r="EIN42" s="70">
        <f t="shared" si="36"/>
        <v>40260529.315840907</v>
      </c>
      <c r="EIO42" s="70">
        <f t="shared" si="37"/>
        <v>1147035.1563684999</v>
      </c>
      <c r="EIP42" s="70">
        <f t="shared" si="38"/>
        <v>1750457.7963409091</v>
      </c>
      <c r="EIQ42" s="70">
        <f t="shared" si="66"/>
        <v>237513391.71465123</v>
      </c>
      <c r="EIR42" s="70">
        <f t="shared" si="66"/>
        <v>528104237.0020057</v>
      </c>
      <c r="EIS42" s="70">
        <f t="shared" si="39"/>
        <v>18270260.901127018</v>
      </c>
      <c r="EIT42" s="70">
        <f t="shared" si="40"/>
        <v>22961053.782695901</v>
      </c>
      <c r="EIU42" s="70">
        <f t="shared" si="67"/>
        <v>252424848.74744177</v>
      </c>
      <c r="EIV42" s="70">
        <f t="shared" si="67"/>
        <v>568364766.31784654</v>
      </c>
      <c r="EIW42" s="70">
        <f t="shared" si="41"/>
        <v>19417296.05749552</v>
      </c>
      <c r="EIX42" s="70">
        <f t="shared" si="42"/>
        <v>24711511.579036806</v>
      </c>
      <c r="EIY42" s="70">
        <v>1507.6321249966234</v>
      </c>
      <c r="EIZ42" s="70">
        <v>1577.2830560643458</v>
      </c>
      <c r="EJA42" s="70">
        <v>1650.1517828517051</v>
      </c>
      <c r="EJB42" s="70">
        <v>1726.3869639499731</v>
      </c>
      <c r="EJC42" s="70">
        <v>1806.1441258123625</v>
      </c>
      <c r="EJD42" s="70">
        <v>1889.5859800416297</v>
      </c>
      <c r="EJE42" s="70">
        <v>1976.8827553360072</v>
      </c>
      <c r="EJF42" s="70">
        <v>2068.2125447706726</v>
      </c>
      <c r="EJG42" s="70">
        <v>2163.7616691232361</v>
      </c>
      <c r="EJH42" s="70">
        <v>2263.7250569844623</v>
      </c>
      <c r="EJI42" s="70">
        <v>2368.3066424296876</v>
      </c>
      <c r="EJJ42" s="70">
        <v>2477.7197810622101</v>
      </c>
      <c r="EJK42" s="70">
        <v>2592.1876852774267</v>
      </c>
      <c r="EJL42" s="70">
        <v>2711.943879635689</v>
      </c>
      <c r="EJM42" s="70">
        <v>2837.2326772728861</v>
      </c>
      <c r="EJN42" s="70">
        <v>2968.3096783206493</v>
      </c>
      <c r="EJO42" s="70">
        <v>3105.4422913530425</v>
      </c>
      <c r="EJP42" s="70">
        <v>3248.9102789234885</v>
      </c>
      <c r="EJQ42" s="70">
        <v>3399.006328304913</v>
      </c>
      <c r="EJR42" s="70">
        <v>3556.0366485974378</v>
      </c>
      <c r="EJS42" s="70">
        <v>3720.3215954217903</v>
      </c>
      <c r="EJT42" s="70">
        <v>3892.1963244728599</v>
      </c>
      <c r="EJU42" s="70">
        <v>4072.0114752666991</v>
      </c>
      <c r="EJV42" s="70">
        <v>4260.1338864758736</v>
      </c>
      <c r="EJW42" s="70">
        <v>4456.9473443125235</v>
      </c>
      <c r="EJX42" s="70">
        <v>4662.8533654858738</v>
      </c>
      <c r="EJY42" s="70">
        <v>3472.3145257608376</v>
      </c>
      <c r="EJZ42" s="70">
        <v>3567.2832272567139</v>
      </c>
      <c r="EKA42" s="70">
        <v>3664.8493473323015</v>
      </c>
      <c r="EKB42" s="70">
        <v>3765.083926058403</v>
      </c>
      <c r="EKC42" s="70">
        <v>3868.0599464701531</v>
      </c>
      <c r="EKD42" s="70">
        <v>3973.8523877075968</v>
      </c>
      <c r="EKE42" s="70">
        <v>4082.5382796096819</v>
      </c>
      <c r="EKF42" s="70">
        <v>4194.1967588013931</v>
      </c>
      <c r="EKG42" s="70">
        <v>4308.9091263149048</v>
      </c>
      <c r="EKH42" s="70">
        <v>4426.7589067866766</v>
      </c>
      <c r="EKI42" s="70">
        <v>4547.8319092736037</v>
      </c>
      <c r="EKJ42" s="70">
        <v>4672.2162897325115</v>
      </c>
      <c r="EKK42" s="70">
        <v>4800.002615208472</v>
      </c>
      <c r="EKL42" s="70">
        <v>4931.2839297786932</v>
      </c>
      <c r="EKM42" s="70">
        <v>5066.1558222999956</v>
      </c>
      <c r="EKN42" s="70">
        <v>5204.7164960091777</v>
      </c>
      <c r="EKO42" s="70">
        <v>5347.0668400270069</v>
      </c>
      <c r="EKP42" s="70">
        <v>5493.3105028178252</v>
      </c>
      <c r="EKQ42" s="70">
        <v>5643.5539676583139</v>
      </c>
      <c r="EKR42" s="70">
        <v>5797.9066301703542</v>
      </c>
      <c r="EKS42" s="70">
        <v>5956.4808779744071</v>
      </c>
      <c r="EKT42" s="70">
        <v>6119.3921725214632</v>
      </c>
      <c r="EKU42" s="70">
        <v>6286.7591331631002</v>
      </c>
      <c r="EKV42" s="70">
        <v>6458.7036235208734</v>
      </c>
      <c r="EKW42" s="70">
        <v>6635.3508402179532</v>
      </c>
      <c r="EKX42" s="70">
        <v>6816.8294040375686</v>
      </c>
      <c r="EKY42" s="71">
        <v>1507.6321249966234</v>
      </c>
      <c r="EKZ42" s="71">
        <v>1577.2830560643458</v>
      </c>
      <c r="ELA42" s="71">
        <v>1650.1517828517051</v>
      </c>
      <c r="ELB42" s="71">
        <v>1726.3869639499731</v>
      </c>
      <c r="ELC42" s="71">
        <v>1806.1441258123625</v>
      </c>
      <c r="ELD42" s="71">
        <v>1889.5859800416297</v>
      </c>
      <c r="ELE42" s="79">
        <v>1779.1944798024065</v>
      </c>
      <c r="ELF42" s="79">
        <v>1654.5700358165382</v>
      </c>
      <c r="ELG42" s="79">
        <v>1514.6331683862652</v>
      </c>
      <c r="ELH42" s="79">
        <v>1358.2350341906774</v>
      </c>
      <c r="ELI42" s="79">
        <v>1184.1533212148438</v>
      </c>
      <c r="ELJ42" s="71">
        <v>1205.528943926912</v>
      </c>
      <c r="ELK42" s="71">
        <v>1227.2904265087648</v>
      </c>
      <c r="ELL42" s="71">
        <v>1249.4447342704241</v>
      </c>
      <c r="ELM42" s="71">
        <v>1271.9989582554949</v>
      </c>
      <c r="ELN42" s="71">
        <v>1294.9603175108309</v>
      </c>
      <c r="ELO42" s="71">
        <v>1318.3361613971731</v>
      </c>
      <c r="ELP42" s="71">
        <v>1342.1339719414966</v>
      </c>
      <c r="ELQ42" s="71">
        <v>1366.3613662318226</v>
      </c>
      <c r="ELR42" s="71">
        <v>1391.0260988552584</v>
      </c>
      <c r="ELS42" s="71">
        <v>1416.1360643800483</v>
      </c>
      <c r="ELT42" s="71">
        <v>1441.6992998824289</v>
      </c>
      <c r="ELU42" s="71">
        <v>1467.7239875190974</v>
      </c>
      <c r="ELV42" s="71">
        <v>1494.2184571461166</v>
      </c>
      <c r="ELW42" s="71">
        <v>1521.1911889850956</v>
      </c>
      <c r="ELX42" s="71">
        <v>1548.650816337497</v>
      </c>
      <c r="ELY42" s="71">
        <v>3472.3145257608376</v>
      </c>
      <c r="ELZ42" s="71">
        <v>3567.2832272567139</v>
      </c>
      <c r="EMA42" s="71">
        <v>3664.8493473323015</v>
      </c>
      <c r="EMB42" s="71">
        <v>3765.083926058403</v>
      </c>
      <c r="EMC42" s="71">
        <v>3868.0599464701531</v>
      </c>
      <c r="EMD42" s="71">
        <v>3973.8523877075968</v>
      </c>
      <c r="EME42" s="79">
        <v>3674.2844516487139</v>
      </c>
      <c r="EMF42" s="79">
        <v>3355.3574070411146</v>
      </c>
      <c r="EMG42" s="79">
        <v>3016.2363884204333</v>
      </c>
      <c r="EMH42" s="79">
        <v>2656.0553440720059</v>
      </c>
      <c r="EMI42" s="79">
        <v>2273.9159546368019</v>
      </c>
      <c r="EMJ42" s="71">
        <v>2314.9633162026189</v>
      </c>
      <c r="EMK42" s="71">
        <v>2356.7516400225945</v>
      </c>
      <c r="EML42" s="71">
        <v>2399.2943015011679</v>
      </c>
      <c r="EMM42" s="71">
        <v>2442.6049174875243</v>
      </c>
      <c r="EMN42" s="71">
        <v>2486.6973506340114</v>
      </c>
      <c r="EMO42" s="71">
        <v>2531.5857138332294</v>
      </c>
      <c r="EMP42" s="71">
        <v>2577.2843747352185</v>
      </c>
      <c r="EMQ42" s="71">
        <v>2623.8079603461847</v>
      </c>
      <c r="EMR42" s="71">
        <v>2671.1713617102432</v>
      </c>
      <c r="EMS42" s="71">
        <v>2719.3897386756703</v>
      </c>
      <c r="EMT42" s="71">
        <v>2768.478524747195</v>
      </c>
      <c r="EMU42" s="71">
        <v>2818.4534320258808</v>
      </c>
      <c r="EMV42" s="71">
        <v>2869.3304562381777</v>
      </c>
      <c r="EMW42" s="71">
        <v>2921.1258818557581</v>
      </c>
      <c r="EMX42" s="71">
        <v>2973.8562873077713</v>
      </c>
      <c r="EMY42" s="70">
        <v>0</v>
      </c>
      <c r="EMZ42" s="70">
        <v>0</v>
      </c>
      <c r="ENA42" s="70">
        <v>0</v>
      </c>
      <c r="ENB42" s="70">
        <v>0</v>
      </c>
      <c r="ENC42" s="70">
        <v>0</v>
      </c>
      <c r="END42" s="70">
        <v>0</v>
      </c>
      <c r="ENE42" s="70">
        <v>197.68827553360074</v>
      </c>
      <c r="ENF42" s="70">
        <v>413.64250895413443</v>
      </c>
      <c r="ENG42" s="70">
        <v>649.12850073697086</v>
      </c>
      <c r="ENH42" s="70">
        <v>905.49002279378487</v>
      </c>
      <c r="ENI42" s="70">
        <v>1184.1533212148438</v>
      </c>
      <c r="ENJ42" s="70">
        <v>1272.1908371352981</v>
      </c>
      <c r="ENK42" s="70">
        <v>1364.8972587686619</v>
      </c>
      <c r="ENL42" s="70">
        <v>1462.4991453652649</v>
      </c>
      <c r="ENM42" s="70">
        <v>1565.2337190173912</v>
      </c>
      <c r="ENN42" s="70">
        <v>1673.3493608098183</v>
      </c>
      <c r="ENO42" s="70">
        <v>1787.1061299558694</v>
      </c>
      <c r="ENP42" s="70">
        <v>1906.7763069819919</v>
      </c>
      <c r="ENQ42" s="70">
        <v>2032.6449620730905</v>
      </c>
      <c r="ENR42" s="70">
        <v>2165.0105497421791</v>
      </c>
      <c r="ENS42" s="70">
        <v>2304.1855310417423</v>
      </c>
      <c r="ENT42" s="70">
        <v>2450.497024590431</v>
      </c>
      <c r="ENU42" s="70">
        <v>2604.2874877476015</v>
      </c>
      <c r="ENV42" s="70">
        <v>2765.915429329757</v>
      </c>
      <c r="ENW42" s="70">
        <v>2935.7561553274281</v>
      </c>
      <c r="ENX42" s="70">
        <v>3114.2025491483769</v>
      </c>
      <c r="ENY42" s="70">
        <v>0</v>
      </c>
      <c r="ENZ42" s="70">
        <v>0</v>
      </c>
      <c r="EOA42" s="70">
        <v>0</v>
      </c>
      <c r="EOB42" s="70">
        <v>0</v>
      </c>
      <c r="EOC42" s="70">
        <v>0</v>
      </c>
      <c r="EOD42" s="70">
        <v>0</v>
      </c>
      <c r="EOE42" s="70">
        <v>408.25382796096801</v>
      </c>
      <c r="EOF42" s="70">
        <v>838.83935176027853</v>
      </c>
      <c r="EOG42" s="70">
        <v>1292.6727378944715</v>
      </c>
      <c r="EOH42" s="70">
        <v>1770.7035627146706</v>
      </c>
      <c r="EOI42" s="70">
        <v>2273.9159546368019</v>
      </c>
      <c r="EOJ42" s="70">
        <v>2357.2529735298926</v>
      </c>
      <c r="EOK42" s="70">
        <v>2443.2509751858775</v>
      </c>
      <c r="EOL42" s="70">
        <v>2531.9896282775253</v>
      </c>
      <c r="EOM42" s="70">
        <v>2623.5509048124713</v>
      </c>
      <c r="EON42" s="70">
        <v>2718.0191453751663</v>
      </c>
      <c r="EOO42" s="70">
        <v>2815.4811261937775</v>
      </c>
      <c r="EOP42" s="70">
        <v>2916.0261280826066</v>
      </c>
      <c r="EOQ42" s="70">
        <v>3019.7460073121292</v>
      </c>
      <c r="EOR42" s="70">
        <v>3126.735268460111</v>
      </c>
      <c r="EOS42" s="70">
        <v>3237.0911392987368</v>
      </c>
      <c r="EOT42" s="70">
        <v>3350.9136477742682</v>
      </c>
      <c r="EOU42" s="70">
        <v>3468.3057011372193</v>
      </c>
      <c r="EOV42" s="70">
        <v>3589.3731672826957</v>
      </c>
      <c r="EOW42" s="70">
        <v>3714.2249583621951</v>
      </c>
      <c r="EOX42" s="70">
        <v>3842.9731167297973</v>
      </c>
      <c r="EOY42" s="70">
        <f t="shared" si="43"/>
        <v>29850.399440016889</v>
      </c>
      <c r="EOZ42" s="70">
        <f t="shared" si="44"/>
        <v>68224.258978631391</v>
      </c>
      <c r="EPA42" s="70">
        <f t="shared" si="45"/>
        <v>2296.1845723089914</v>
      </c>
      <c r="EPB42" s="70">
        <f t="shared" si="46"/>
        <v>2966.2721295057127</v>
      </c>
      <c r="EPC42" s="70">
        <f t="shared" si="47"/>
        <v>57841.606394051254</v>
      </c>
      <c r="EPD42" s="70">
        <f t="shared" si="48"/>
        <v>118396.96038616012</v>
      </c>
      <c r="EPE42" s="70">
        <f t="shared" si="49"/>
        <v>4449.3543380039428</v>
      </c>
      <c r="EPF42" s="70">
        <f t="shared" si="50"/>
        <v>5147.693929833049</v>
      </c>
      <c r="EPG42" s="70">
        <f t="shared" si="51"/>
        <v>87692.005834068143</v>
      </c>
      <c r="EPH42" s="70">
        <f t="shared" si="6"/>
        <v>186621.21936479153</v>
      </c>
      <c r="EPI42" s="70">
        <f t="shared" si="6"/>
        <v>6745.5389103129346</v>
      </c>
      <c r="EPJ42" s="70">
        <f t="shared" si="6"/>
        <v>8113.9660593387616</v>
      </c>
      <c r="EPK42" s="70">
        <f t="shared" si="52"/>
        <v>19162.126489687125</v>
      </c>
      <c r="EPL42" s="70">
        <f t="shared" si="53"/>
        <v>33469.60390236316</v>
      </c>
      <c r="EPM42" s="70">
        <f t="shared" si="7"/>
        <v>11194.893248316877</v>
      </c>
      <c r="EPN42" s="70">
        <f t="shared" si="7"/>
        <v>13261.659989171811</v>
      </c>
      <c r="EPO42" s="70">
        <f t="shared" si="54"/>
        <v>38583.157331903145</v>
      </c>
      <c r="EPP42" s="70">
        <f t="shared" si="55"/>
        <v>66057.641063378484</v>
      </c>
      <c r="EPQ42" s="70">
        <f t="shared" si="8"/>
        <v>17940.43215862981</v>
      </c>
      <c r="EPR42" s="70">
        <f t="shared" si="8"/>
        <v>21375.626048510574</v>
      </c>
      <c r="EPS42" s="70">
        <f t="shared" si="8"/>
        <v>57745.283821590274</v>
      </c>
      <c r="EPT42" s="70">
        <f t="shared" si="8"/>
        <v>99527.244965741644</v>
      </c>
      <c r="EPU42" s="70">
        <f t="shared" si="8"/>
        <v>29135.325406946686</v>
      </c>
      <c r="EPV42" s="70">
        <f t="shared" si="8"/>
        <v>34637.286037682381</v>
      </c>
      <c r="EPW42" s="70">
        <f t="shared" si="56"/>
        <v>10688.272950329763</v>
      </c>
      <c r="EPX42" s="70">
        <f t="shared" si="9"/>
        <v>34754.655076268231</v>
      </c>
      <c r="EPY42" s="70">
        <f t="shared" si="57"/>
        <v>822.17484233305868</v>
      </c>
      <c r="EPZ42" s="70">
        <f t="shared" si="58"/>
        <v>1511.0719598377491</v>
      </c>
      <c r="EQA42" s="70">
        <f t="shared" si="10"/>
        <v>19258.449062148109</v>
      </c>
      <c r="EQB42" s="70">
        <f t="shared" si="10"/>
        <v>52339.319322781637</v>
      </c>
      <c r="EQC42" s="70">
        <f t="shared" si="59"/>
        <v>1481.4191586267775</v>
      </c>
      <c r="EQD42" s="70">
        <f t="shared" si="60"/>
        <v>2275.6225792513756</v>
      </c>
      <c r="EQE42" s="70">
        <f t="shared" si="11"/>
        <v>29946.722012477869</v>
      </c>
      <c r="EQF42" s="70">
        <f t="shared" si="11"/>
        <v>87093.974399049883</v>
      </c>
      <c r="EQG42" s="70">
        <f t="shared" si="61"/>
        <v>2303.5940009598362</v>
      </c>
      <c r="EQH42" s="70">
        <f t="shared" si="62"/>
        <v>3786.6945390891256</v>
      </c>
      <c r="EQI42" s="25" t="s">
        <v>4324</v>
      </c>
    </row>
    <row r="43" spans="1:3831" s="25" customFormat="1" x14ac:dyDescent="0.25">
      <c r="A43" s="25" t="s">
        <v>4394</v>
      </c>
      <c r="B43" s="26" t="s">
        <v>4395</v>
      </c>
      <c r="C43" s="27">
        <v>3</v>
      </c>
      <c r="D43" s="28">
        <v>2</v>
      </c>
      <c r="E43" s="26" t="s">
        <v>4319</v>
      </c>
      <c r="F43" s="29" t="s">
        <v>4312</v>
      </c>
      <c r="G43" s="30" t="s">
        <v>4313</v>
      </c>
      <c r="H43" s="25" t="s">
        <v>4314</v>
      </c>
      <c r="I43" s="31">
        <v>4968.5259999999998</v>
      </c>
      <c r="J43" s="31">
        <v>7146.98</v>
      </c>
      <c r="K43" s="27">
        <v>2018</v>
      </c>
      <c r="L43" s="27">
        <v>2040</v>
      </c>
      <c r="M43" s="25">
        <f t="shared" si="12"/>
        <v>23</v>
      </c>
      <c r="N43" s="32">
        <v>3.9674189071712305</v>
      </c>
      <c r="O43" s="32">
        <v>1.8721409483816236</v>
      </c>
      <c r="P43" s="25">
        <v>0.18951000000000001</v>
      </c>
      <c r="Q43" s="25">
        <v>0.28742000000000001</v>
      </c>
      <c r="R43" s="25">
        <v>0.52307000000000003</v>
      </c>
      <c r="S43" s="25">
        <v>0.18951000000000001</v>
      </c>
      <c r="T43" s="25">
        <v>0.28742000000000001</v>
      </c>
      <c r="U43" s="25">
        <v>0.52307000000000003</v>
      </c>
      <c r="V43" s="25">
        <v>4.7</v>
      </c>
      <c r="W43" s="25">
        <v>4.9000000000000004</v>
      </c>
      <c r="X43" s="33">
        <v>5790001</v>
      </c>
      <c r="Y43" s="33">
        <v>5790001</v>
      </c>
      <c r="Z43" s="33">
        <v>4643745</v>
      </c>
      <c r="AA43" s="33">
        <v>6624358</v>
      </c>
      <c r="AB43" s="34">
        <v>0.5</v>
      </c>
      <c r="AC43" s="34">
        <v>0.5</v>
      </c>
      <c r="AD43" s="33">
        <f t="shared" si="13"/>
        <v>6314081.2137089306</v>
      </c>
      <c r="AE43" s="33">
        <v>2895000.5</v>
      </c>
      <c r="AF43" s="35">
        <v>3009857.2971997014</v>
      </c>
      <c r="AG43" s="35">
        <v>3129270.9446876752</v>
      </c>
      <c r="AH43" s="35">
        <v>3253422.2318038298</v>
      </c>
      <c r="AI43" s="35">
        <v>3382499.1205585268</v>
      </c>
      <c r="AJ43" s="35">
        <v>3516697.0302024665</v>
      </c>
      <c r="AK43" s="35">
        <v>3656219.1330866483</v>
      </c>
      <c r="AL43" s="35">
        <v>3801276.6622603401</v>
      </c>
      <c r="AM43" s="35">
        <v>3952089.231272744</v>
      </c>
      <c r="AN43" s="35">
        <v>4108885.166662537</v>
      </c>
      <c r="AO43" s="35">
        <v>4271901.8536386602</v>
      </c>
      <c r="AP43" s="35">
        <v>4441386.0954757184</v>
      </c>
      <c r="AQ43" s="35">
        <v>4617594.487168096</v>
      </c>
      <c r="AR43" s="35">
        <v>4800793.803908499</v>
      </c>
      <c r="AS43" s="35">
        <v>4991261.4049790697</v>
      </c>
      <c r="AT43" s="35">
        <v>5189285.6536665494</v>
      </c>
      <c r="AU43" s="35">
        <v>5395166.3538372405</v>
      </c>
      <c r="AV43" s="35">
        <v>5609215.2038327195</v>
      </c>
      <c r="AW43" s="35">
        <v>5831756.2683735015</v>
      </c>
      <c r="AX43" s="35">
        <v>6063126.4691850953</v>
      </c>
      <c r="AY43" s="35">
        <v>6303676.0950892484</v>
      </c>
      <c r="AZ43" s="35">
        <v>6553769.3323326521</v>
      </c>
      <c r="BA43" s="35">
        <v>6813784.8159560068</v>
      </c>
      <c r="BB43" s="35">
        <v>7084116.2030382073</v>
      </c>
      <c r="BC43" s="35">
        <v>7365172.7686835257</v>
      </c>
      <c r="BD43" s="35">
        <v>7657380.0256541027</v>
      </c>
      <c r="BE43" s="33">
        <v>2895000.5</v>
      </c>
      <c r="BF43" s="35">
        <v>2949198.9898163527</v>
      </c>
      <c r="BG43" s="35">
        <v>3004412.1517539616</v>
      </c>
      <c r="BH43" s="35">
        <v>3060658.9819051009</v>
      </c>
      <c r="BI43" s="35">
        <v>3117958.831995666</v>
      </c>
      <c r="BJ43" s="35">
        <v>3176331.4160431381</v>
      </c>
      <c r="BK43" s="35">
        <v>3235796.8171391916</v>
      </c>
      <c r="BL43" s="35">
        <v>3296375.4943592832</v>
      </c>
      <c r="BM43" s="35">
        <v>3358088.2898016004</v>
      </c>
      <c r="BN43" s="35">
        <v>3420956.4357577842</v>
      </c>
      <c r="BO43" s="35">
        <v>3485001.5620179018</v>
      </c>
      <c r="BP43" s="35">
        <v>3550245.7033121781</v>
      </c>
      <c r="BQ43" s="35">
        <v>3616711.3068920444</v>
      </c>
      <c r="BR43" s="35">
        <v>3684421.2402531183</v>
      </c>
      <c r="BS43" s="35">
        <v>3753398.7990027666</v>
      </c>
      <c r="BT43" s="35">
        <v>3823667.7148749614</v>
      </c>
      <c r="BU43" s="35">
        <v>3895252.1638951832</v>
      </c>
      <c r="BV43" s="35">
        <v>3968176.7746981862</v>
      </c>
      <c r="BW43" s="35">
        <v>4042466.63700148</v>
      </c>
      <c r="BX43" s="35">
        <v>4118147.3102374501</v>
      </c>
      <c r="BY43" s="35">
        <v>4195244.832347082</v>
      </c>
      <c r="BZ43" s="35">
        <v>4273785.7287383154</v>
      </c>
      <c r="CA43" s="35">
        <v>4353797.0214121155</v>
      </c>
      <c r="CB43" s="35">
        <v>4435306.2382593909</v>
      </c>
      <c r="CC43" s="35">
        <v>4518341.4225319689</v>
      </c>
      <c r="CD43" s="35">
        <v>4602931.1424908787</v>
      </c>
      <c r="CE43" s="25">
        <v>0.5</v>
      </c>
      <c r="CF43" s="25">
        <v>0.8</v>
      </c>
      <c r="CG43" s="25">
        <v>0.7</v>
      </c>
      <c r="CH43" s="36">
        <v>0.72</v>
      </c>
      <c r="CI43" s="37">
        <v>0.39999999999999991</v>
      </c>
      <c r="CJ43" s="25">
        <v>0.39999999999999991</v>
      </c>
      <c r="CK43" s="25">
        <v>0.39999999999999991</v>
      </c>
      <c r="CL43" s="38">
        <v>0.39999999999999991</v>
      </c>
      <c r="CM43" s="25">
        <v>0.39999999999999991</v>
      </c>
      <c r="CN43" s="25">
        <v>0.39999999999999991</v>
      </c>
      <c r="CO43" s="25">
        <v>0.39999999999999991</v>
      </c>
      <c r="CP43" s="25">
        <v>0.39999999999999991</v>
      </c>
      <c r="CQ43" s="25">
        <v>0.39999999999999991</v>
      </c>
      <c r="CR43" s="25">
        <v>0.39999999999999991</v>
      </c>
      <c r="CS43" s="25">
        <v>0.39999999999999991</v>
      </c>
      <c r="CT43" s="25">
        <v>0.39999999999999991</v>
      </c>
      <c r="CU43" s="25">
        <v>0.39999999999999991</v>
      </c>
      <c r="CV43" s="25">
        <v>0.39999999999999991</v>
      </c>
      <c r="CW43" s="25">
        <v>0.39999999999999991</v>
      </c>
      <c r="CX43" s="25">
        <v>0.39999999999999991</v>
      </c>
      <c r="CY43" s="25">
        <v>0.39999999999999991</v>
      </c>
      <c r="CZ43" s="25">
        <v>0.39999999999999991</v>
      </c>
      <c r="DA43" s="25">
        <v>0.39999999999999991</v>
      </c>
      <c r="DB43" s="25">
        <v>0.39999999999999991</v>
      </c>
      <c r="DC43" s="25">
        <v>0.39999999999999991</v>
      </c>
      <c r="DD43" s="25">
        <v>0.39999999999999991</v>
      </c>
      <c r="DE43" s="25">
        <v>0.39999999999999991</v>
      </c>
      <c r="DF43" s="25">
        <v>0.39999999999999991</v>
      </c>
      <c r="DG43" s="25">
        <v>0.39999999999999991</v>
      </c>
      <c r="DH43" s="25">
        <v>0.39999999999999991</v>
      </c>
      <c r="DI43" s="25">
        <v>0.5</v>
      </c>
      <c r="DJ43" s="25">
        <v>0.8</v>
      </c>
      <c r="DK43" s="25">
        <v>0.2</v>
      </c>
      <c r="DL43" s="73">
        <v>0.28999999999999998</v>
      </c>
      <c r="DM43" s="25">
        <v>0.1</v>
      </c>
      <c r="DN43" s="25">
        <v>0.1</v>
      </c>
      <c r="DO43" s="25">
        <v>0.1</v>
      </c>
      <c r="DP43" s="38">
        <v>0.1</v>
      </c>
      <c r="DQ43" s="25">
        <v>0.1</v>
      </c>
      <c r="DR43" s="25">
        <v>0.1</v>
      </c>
      <c r="DS43" s="25">
        <v>0.1</v>
      </c>
      <c r="DT43" s="25">
        <v>0.1</v>
      </c>
      <c r="DU43" s="25">
        <v>0.1</v>
      </c>
      <c r="DV43" s="25">
        <v>0.1</v>
      </c>
      <c r="DW43" s="25">
        <v>0.1</v>
      </c>
      <c r="DX43" s="25">
        <v>0.1</v>
      </c>
      <c r="DY43" s="25">
        <v>0.1</v>
      </c>
      <c r="DZ43" s="25">
        <v>0.1</v>
      </c>
      <c r="EA43" s="25">
        <v>0.1</v>
      </c>
      <c r="EB43" s="25">
        <v>0.1</v>
      </c>
      <c r="EC43" s="25">
        <v>0.1</v>
      </c>
      <c r="ED43" s="25">
        <v>0.1</v>
      </c>
      <c r="EE43" s="25">
        <v>0.1</v>
      </c>
      <c r="EF43" s="25">
        <v>0.1</v>
      </c>
      <c r="EG43" s="25">
        <v>0.1</v>
      </c>
      <c r="EH43" s="25">
        <v>0.1</v>
      </c>
      <c r="EI43" s="25">
        <v>0.1</v>
      </c>
      <c r="EJ43" s="25">
        <v>0.1</v>
      </c>
      <c r="EK43" s="25">
        <v>0.1</v>
      </c>
      <c r="EL43" s="25">
        <v>0.1</v>
      </c>
      <c r="EM43" s="25">
        <v>0.5</v>
      </c>
      <c r="EN43" s="25">
        <v>0.8</v>
      </c>
      <c r="EO43" s="25">
        <v>0.28000000000000003</v>
      </c>
      <c r="EP43" s="25">
        <v>1</v>
      </c>
      <c r="EQ43" s="25">
        <v>0.14000000000000001</v>
      </c>
      <c r="ER43" s="25">
        <v>0.14000000000000001</v>
      </c>
      <c r="ES43" s="25">
        <v>0.14000000000000001</v>
      </c>
      <c r="ET43" s="38">
        <v>0.14000000000000001</v>
      </c>
      <c r="EU43" s="25">
        <v>0.14000000000000001</v>
      </c>
      <c r="EV43" s="25">
        <v>0.14000000000000001</v>
      </c>
      <c r="EW43" s="25">
        <v>0.14000000000000001</v>
      </c>
      <c r="EX43" s="25">
        <v>0.14000000000000001</v>
      </c>
      <c r="EY43" s="25">
        <v>0.14000000000000001</v>
      </c>
      <c r="EZ43" s="25">
        <v>0.14000000000000001</v>
      </c>
      <c r="FA43" s="25">
        <v>0.14000000000000001</v>
      </c>
      <c r="FB43" s="25">
        <v>0.14000000000000001</v>
      </c>
      <c r="FC43" s="25">
        <v>0.14000000000000001</v>
      </c>
      <c r="FD43" s="25">
        <v>0.14000000000000001</v>
      </c>
      <c r="FE43" s="25">
        <v>0.14000000000000001</v>
      </c>
      <c r="FF43" s="25">
        <v>0.14000000000000001</v>
      </c>
      <c r="FG43" s="25">
        <v>0.14000000000000001</v>
      </c>
      <c r="FH43" s="25">
        <v>0.14000000000000001</v>
      </c>
      <c r="FI43" s="25">
        <v>0.14000000000000001</v>
      </c>
      <c r="FJ43" s="25">
        <v>0.14000000000000001</v>
      </c>
      <c r="FK43" s="25">
        <v>0.14000000000000001</v>
      </c>
      <c r="FL43" s="25">
        <v>0.14000000000000001</v>
      </c>
      <c r="FM43" s="25">
        <v>0.14000000000000001</v>
      </c>
      <c r="FN43" s="25">
        <v>0.14000000000000001</v>
      </c>
      <c r="FO43" s="25">
        <v>0.14000000000000001</v>
      </c>
      <c r="FP43" s="25">
        <v>0.14000000000000001</v>
      </c>
      <c r="FQ43" s="25">
        <v>0.5</v>
      </c>
      <c r="FR43" s="25">
        <v>0.8</v>
      </c>
      <c r="FS43" s="25">
        <v>0.08</v>
      </c>
      <c r="FT43" s="25">
        <v>1</v>
      </c>
      <c r="FU43" s="25">
        <v>0.04</v>
      </c>
      <c r="FV43" s="25">
        <v>0.04</v>
      </c>
      <c r="FW43" s="25">
        <v>0.04</v>
      </c>
      <c r="FX43" s="38">
        <v>0.04</v>
      </c>
      <c r="FY43" s="25">
        <v>0.04</v>
      </c>
      <c r="FZ43" s="25">
        <v>0.04</v>
      </c>
      <c r="GA43" s="25">
        <v>0.04</v>
      </c>
      <c r="GB43" s="25">
        <v>0.04</v>
      </c>
      <c r="GC43" s="25">
        <v>0.04</v>
      </c>
      <c r="GD43" s="25">
        <v>0.04</v>
      </c>
      <c r="GE43" s="25">
        <v>0.04</v>
      </c>
      <c r="GF43" s="25">
        <v>0.04</v>
      </c>
      <c r="GG43" s="25">
        <v>0.04</v>
      </c>
      <c r="GH43" s="25">
        <v>0.04</v>
      </c>
      <c r="GI43" s="25">
        <v>0.04</v>
      </c>
      <c r="GJ43" s="25">
        <v>0.04</v>
      </c>
      <c r="GK43" s="25">
        <v>0.04</v>
      </c>
      <c r="GL43" s="25">
        <v>0.04</v>
      </c>
      <c r="GM43" s="25">
        <v>0.04</v>
      </c>
      <c r="GN43" s="25">
        <v>0.04</v>
      </c>
      <c r="GO43" s="25">
        <v>0.04</v>
      </c>
      <c r="GP43" s="25">
        <v>0.04</v>
      </c>
      <c r="GQ43" s="25">
        <v>0.04</v>
      </c>
      <c r="GR43" s="25">
        <v>0.04</v>
      </c>
      <c r="GS43" s="25">
        <v>0.04</v>
      </c>
      <c r="GT43" s="25">
        <v>0.04</v>
      </c>
      <c r="GU43" s="25">
        <v>0.5</v>
      </c>
      <c r="GV43" s="25">
        <v>0.8</v>
      </c>
      <c r="GW43" s="25">
        <v>0.12</v>
      </c>
      <c r="GX43" s="25">
        <v>1</v>
      </c>
      <c r="GY43" s="25">
        <v>0.06</v>
      </c>
      <c r="GZ43" s="25">
        <v>0.06</v>
      </c>
      <c r="HA43" s="25">
        <v>0.06</v>
      </c>
      <c r="HB43" s="38">
        <v>0.06</v>
      </c>
      <c r="HC43" s="25">
        <v>0.06</v>
      </c>
      <c r="HD43" s="25">
        <v>0.06</v>
      </c>
      <c r="HE43" s="25">
        <v>0.06</v>
      </c>
      <c r="HF43" s="25">
        <v>0.06</v>
      </c>
      <c r="HG43" s="25">
        <v>0.06</v>
      </c>
      <c r="HH43" s="25">
        <v>0.06</v>
      </c>
      <c r="HI43" s="25">
        <v>0.06</v>
      </c>
      <c r="HJ43" s="25">
        <v>0.06</v>
      </c>
      <c r="HK43" s="25">
        <v>0.06</v>
      </c>
      <c r="HL43" s="25">
        <v>0.06</v>
      </c>
      <c r="HM43" s="25">
        <v>0.06</v>
      </c>
      <c r="HN43" s="25">
        <v>0.06</v>
      </c>
      <c r="HO43" s="25">
        <v>0.06</v>
      </c>
      <c r="HP43" s="25">
        <v>0.06</v>
      </c>
      <c r="HQ43" s="25">
        <v>0.06</v>
      </c>
      <c r="HR43" s="25">
        <v>0.06</v>
      </c>
      <c r="HS43" s="25">
        <v>0.06</v>
      </c>
      <c r="HT43" s="25">
        <v>0.06</v>
      </c>
      <c r="HU43" s="25">
        <v>0.06</v>
      </c>
      <c r="HV43" s="25">
        <v>0.06</v>
      </c>
      <c r="HW43" s="25">
        <v>0.06</v>
      </c>
      <c r="HX43" s="25">
        <v>0.06</v>
      </c>
      <c r="HY43" s="25">
        <v>0.5</v>
      </c>
      <c r="HZ43" s="25">
        <v>0.8</v>
      </c>
      <c r="IA43" s="25">
        <v>0.08</v>
      </c>
      <c r="IB43" s="25">
        <v>1</v>
      </c>
      <c r="IC43" s="25">
        <v>0.04</v>
      </c>
      <c r="ID43" s="25">
        <v>0.04</v>
      </c>
      <c r="IE43" s="25">
        <v>0.04</v>
      </c>
      <c r="IF43" s="38">
        <v>0.04</v>
      </c>
      <c r="IG43" s="25">
        <v>0.04</v>
      </c>
      <c r="IH43" s="25">
        <v>0.04</v>
      </c>
      <c r="II43" s="25">
        <v>0.04</v>
      </c>
      <c r="IJ43" s="25">
        <v>0.04</v>
      </c>
      <c r="IK43" s="25">
        <v>0.04</v>
      </c>
      <c r="IL43" s="25">
        <v>0.04</v>
      </c>
      <c r="IM43" s="25">
        <v>0.04</v>
      </c>
      <c r="IN43" s="25">
        <v>0.04</v>
      </c>
      <c r="IO43" s="25">
        <v>0.04</v>
      </c>
      <c r="IP43" s="25">
        <v>0.04</v>
      </c>
      <c r="IQ43" s="25">
        <v>0.04</v>
      </c>
      <c r="IR43" s="25">
        <v>0.04</v>
      </c>
      <c r="IS43" s="25">
        <v>0.04</v>
      </c>
      <c r="IT43" s="25">
        <v>0.04</v>
      </c>
      <c r="IU43" s="25">
        <v>0.04</v>
      </c>
      <c r="IV43" s="25">
        <v>0.04</v>
      </c>
      <c r="IW43" s="25">
        <v>0.04</v>
      </c>
      <c r="IX43" s="25">
        <v>0.04</v>
      </c>
      <c r="IY43" s="25">
        <v>0.04</v>
      </c>
      <c r="IZ43" s="25">
        <v>0.04</v>
      </c>
      <c r="JA43" s="25">
        <v>0.04</v>
      </c>
      <c r="JB43" s="25">
        <v>0.04</v>
      </c>
      <c r="JC43" s="39" t="s">
        <v>4315</v>
      </c>
      <c r="JD43" s="40">
        <v>8</v>
      </c>
      <c r="JE43" s="41">
        <v>0.85</v>
      </c>
      <c r="JF43" s="41">
        <v>3</v>
      </c>
      <c r="JJ43" s="38">
        <v>0.28333333333333333</v>
      </c>
      <c r="JK43" s="38">
        <v>0.28333333333333333</v>
      </c>
      <c r="JL43" s="38">
        <v>0.28333333333333333</v>
      </c>
      <c r="JM43" s="38">
        <v>0.28333333333333333</v>
      </c>
      <c r="JN43" s="38">
        <v>0.28333333333333333</v>
      </c>
      <c r="JO43" s="38">
        <v>0.28333333333333333</v>
      </c>
      <c r="JP43" s="38">
        <v>0.28333333333333333</v>
      </c>
      <c r="JQ43" s="38">
        <v>0.28333333333333333</v>
      </c>
      <c r="JR43" s="38">
        <v>0.28333333333333333</v>
      </c>
      <c r="JS43" s="38">
        <v>0.28333333333333333</v>
      </c>
      <c r="JT43" s="38">
        <v>0.28333333333333333</v>
      </c>
      <c r="JU43" s="38">
        <v>0.28333333333333333</v>
      </c>
      <c r="JV43" s="38">
        <v>0.28333333333333333</v>
      </c>
      <c r="JW43" s="38">
        <v>0.28333333333333333</v>
      </c>
      <c r="JX43" s="38">
        <v>0.28333333333333333</v>
      </c>
      <c r="JY43" s="38">
        <v>0.28333333333333333</v>
      </c>
      <c r="JZ43" s="38">
        <v>0.28333333333333333</v>
      </c>
      <c r="KA43" s="38">
        <v>0.28333333333333333</v>
      </c>
      <c r="KB43" s="38">
        <v>0.28333333333333333</v>
      </c>
      <c r="KC43" s="38">
        <v>0.28333333333333333</v>
      </c>
      <c r="KD43" s="38">
        <v>0.28333333333333333</v>
      </c>
      <c r="KE43" s="38">
        <v>0.28333333333333333</v>
      </c>
      <c r="KF43" s="38">
        <v>0.28333333333333333</v>
      </c>
      <c r="KJ43" s="38">
        <v>0.28333333333333333</v>
      </c>
      <c r="KK43" s="38">
        <v>0.28333333333333333</v>
      </c>
      <c r="KL43" s="38">
        <v>0.28333333333333333</v>
      </c>
      <c r="KM43" s="38">
        <v>0.28333333333333333</v>
      </c>
      <c r="KN43" s="38">
        <v>0.28333333333333333</v>
      </c>
      <c r="KO43" s="38">
        <v>0.28333333333333333</v>
      </c>
      <c r="KP43" s="38">
        <v>0.28333333333333333</v>
      </c>
      <c r="KQ43" s="38">
        <v>0.28333333333333333</v>
      </c>
      <c r="KR43" s="38">
        <v>0.28333333333333333</v>
      </c>
      <c r="KS43" s="38">
        <v>0.28333333333333333</v>
      </c>
      <c r="KT43" s="38">
        <v>0.28333333333333333</v>
      </c>
      <c r="KU43" s="38">
        <v>0.28333333333333333</v>
      </c>
      <c r="KV43" s="38">
        <v>0.28333333333333333</v>
      </c>
      <c r="KW43" s="38">
        <v>0.28333333333333333</v>
      </c>
      <c r="KX43" s="38">
        <v>0.28333333333333333</v>
      </c>
      <c r="KY43" s="38">
        <v>0.28333333333333333</v>
      </c>
      <c r="KZ43" s="38">
        <v>0.28333333333333333</v>
      </c>
      <c r="LA43" s="38">
        <v>0.28333333333333333</v>
      </c>
      <c r="LB43" s="38">
        <v>0.28333333333333333</v>
      </c>
      <c r="LC43" s="38">
        <v>0.28333333333333333</v>
      </c>
      <c r="LD43" s="38">
        <v>0.28333333333333333</v>
      </c>
      <c r="LE43" s="38">
        <v>0.28333333333333333</v>
      </c>
      <c r="LF43" s="38">
        <v>0.28333333333333333</v>
      </c>
      <c r="LJ43" s="38">
        <v>0.28333333333333333</v>
      </c>
      <c r="LK43" s="38">
        <v>0.28333333333333333</v>
      </c>
      <c r="LL43" s="38">
        <v>0.28333333333333333</v>
      </c>
      <c r="LM43" s="38">
        <v>0.28333333333333333</v>
      </c>
      <c r="LN43" s="38">
        <v>0.28333333333333333</v>
      </c>
      <c r="LO43" s="38">
        <v>0.28333333333333333</v>
      </c>
      <c r="LP43" s="38">
        <v>0.28333333333333333</v>
      </c>
      <c r="LQ43" s="38">
        <v>0.28333333333333333</v>
      </c>
      <c r="LR43" s="38">
        <v>0.28333333333333333</v>
      </c>
      <c r="LS43" s="38">
        <v>0.28333333333333333</v>
      </c>
      <c r="LT43" s="38">
        <v>0.28333333333333333</v>
      </c>
      <c r="LU43" s="38">
        <v>0.28333333333333333</v>
      </c>
      <c r="LV43" s="38">
        <v>0.28333333333333333</v>
      </c>
      <c r="LW43" s="38">
        <v>0.28333333333333333</v>
      </c>
      <c r="LX43" s="38">
        <v>0.28333333333333333</v>
      </c>
      <c r="LY43" s="38">
        <v>0.28333333333333333</v>
      </c>
      <c r="LZ43" s="38">
        <v>0.28333333333333333</v>
      </c>
      <c r="MA43" s="38">
        <v>0.28333333333333333</v>
      </c>
      <c r="MB43" s="38">
        <v>0.28333333333333333</v>
      </c>
      <c r="MC43" s="38">
        <v>0.28333333333333333</v>
      </c>
      <c r="MD43" s="38">
        <v>0.28333333333333333</v>
      </c>
      <c r="ME43" s="38">
        <v>0.28333333333333333</v>
      </c>
      <c r="MF43" s="38">
        <v>0.28333333333333333</v>
      </c>
      <c r="MJ43" s="38">
        <v>0.28333333333333333</v>
      </c>
      <c r="MK43" s="38">
        <v>0.28333333333333333</v>
      </c>
      <c r="ML43" s="38">
        <v>0.28333333333333333</v>
      </c>
      <c r="MM43" s="38">
        <v>0.28333333333333333</v>
      </c>
      <c r="MN43" s="38">
        <v>0.28333333333333333</v>
      </c>
      <c r="MO43" s="38">
        <v>0.28333333333333333</v>
      </c>
      <c r="MP43" s="38">
        <v>0.28333333333333333</v>
      </c>
      <c r="MQ43" s="38">
        <v>0.28333333333333333</v>
      </c>
      <c r="MR43" s="38">
        <v>0.28333333333333333</v>
      </c>
      <c r="MS43" s="38">
        <v>0.28333333333333333</v>
      </c>
      <c r="MT43" s="38">
        <v>0.28333333333333333</v>
      </c>
      <c r="MU43" s="38">
        <v>0.28333333333333333</v>
      </c>
      <c r="MV43" s="38">
        <v>0.28333333333333333</v>
      </c>
      <c r="MW43" s="38">
        <v>0.28333333333333333</v>
      </c>
      <c r="MX43" s="38">
        <v>0.28333333333333333</v>
      </c>
      <c r="MY43" s="38">
        <v>0.28333333333333333</v>
      </c>
      <c r="MZ43" s="38">
        <v>0.28333333333333333</v>
      </c>
      <c r="NA43" s="38">
        <v>0.28333333333333333</v>
      </c>
      <c r="NB43" s="38">
        <v>0.28333333333333333</v>
      </c>
      <c r="NC43" s="38">
        <v>0.28333333333333333</v>
      </c>
      <c r="ND43" s="38">
        <v>0.28333333333333333</v>
      </c>
      <c r="NE43" s="38">
        <v>0.28333333333333333</v>
      </c>
      <c r="NF43" s="38">
        <v>0.28333333333333333</v>
      </c>
      <c r="NG43" s="35">
        <v>0</v>
      </c>
      <c r="NH43" s="35">
        <v>0</v>
      </c>
      <c r="NI43" s="35">
        <v>0</v>
      </c>
      <c r="NJ43" s="42">
        <v>124151.28711615456</v>
      </c>
      <c r="NK43" s="35">
        <v>129076.88875469705</v>
      </c>
      <c r="NL43" s="35">
        <v>134197.9096439397</v>
      </c>
      <c r="NM43" s="35">
        <v>139522.10288418178</v>
      </c>
      <c r="NN43" s="35">
        <v>145057.52917369176</v>
      </c>
      <c r="NO43" s="35">
        <v>150812.56901240395</v>
      </c>
      <c r="NP43" s="35">
        <v>156795.93538979301</v>
      </c>
      <c r="NQ43" s="35">
        <v>163016.68697612314</v>
      </c>
      <c r="NR43" s="35">
        <v>169484.24183705822</v>
      </c>
      <c r="NS43" s="35">
        <v>176208.39169237763</v>
      </c>
      <c r="NT43" s="35">
        <v>183199.31674040295</v>
      </c>
      <c r="NU43" s="35">
        <v>190467.60107057076</v>
      </c>
      <c r="NV43" s="35">
        <v>198024.24868747965</v>
      </c>
      <c r="NW43" s="35">
        <v>205880.70017069113</v>
      </c>
      <c r="NX43" s="35">
        <v>214048.84999547899</v>
      </c>
      <c r="NY43" s="35">
        <v>222541.06454078201</v>
      </c>
      <c r="NZ43" s="35">
        <v>231370.20081159379</v>
      </c>
      <c r="OA43" s="35">
        <v>240549.6259041531</v>
      </c>
      <c r="OB43" s="35">
        <v>250093.23724340368</v>
      </c>
      <c r="OC43" s="35">
        <v>260015.4836233547</v>
      </c>
      <c r="OD43" s="35">
        <v>270331.3870822005</v>
      </c>
      <c r="OE43" s="35">
        <v>281056.56564531848</v>
      </c>
      <c r="OF43" s="35">
        <v>292207.25697057694</v>
      </c>
      <c r="OG43" s="35">
        <v>0</v>
      </c>
      <c r="OH43" s="35">
        <v>0</v>
      </c>
      <c r="OI43" s="35">
        <v>0</v>
      </c>
      <c r="OJ43" s="42">
        <v>56246.830151139293</v>
      </c>
      <c r="OK43" s="35">
        <v>57299.85009056516</v>
      </c>
      <c r="OL43" s="35">
        <v>58372.584047472104</v>
      </c>
      <c r="OM43" s="35">
        <v>59465.401096053421</v>
      </c>
      <c r="ON43" s="35">
        <v>60578.677220091689</v>
      </c>
      <c r="OO43" s="35">
        <v>61712.795442317147</v>
      </c>
      <c r="OP43" s="35">
        <v>62868.145956183784</v>
      </c>
      <c r="OQ43" s="35">
        <v>64045.126260117628</v>
      </c>
      <c r="OR43" s="35">
        <v>65244.141294276342</v>
      </c>
      <c r="OS43" s="35">
        <v>66465.603579866234</v>
      </c>
      <c r="OT43" s="35">
        <v>67709.933361073956</v>
      </c>
      <c r="OU43" s="35">
        <v>68977.558749648277</v>
      </c>
      <c r="OV43" s="35">
        <v>70268.915872194804</v>
      </c>
      <c r="OW43" s="35">
        <v>71584.449020221829</v>
      </c>
      <c r="OX43" s="35">
        <v>72924.610803002957</v>
      </c>
      <c r="OY43" s="35">
        <v>74289.862303293776</v>
      </c>
      <c r="OZ43" s="35">
        <v>75680.673235970084</v>
      </c>
      <c r="PA43" s="35">
        <v>77097.522109631915</v>
      </c>
      <c r="PB43" s="35">
        <v>78540.896391233429</v>
      </c>
      <c r="PC43" s="35">
        <v>80011.292673800141</v>
      </c>
      <c r="PD43" s="35">
        <v>81509.216847275384</v>
      </c>
      <c r="PE43" s="35">
        <v>83035.184272577986</v>
      </c>
      <c r="PF43" s="35">
        <v>84589.719958909787</v>
      </c>
      <c r="PG43" s="35">
        <v>0</v>
      </c>
      <c r="PH43" s="35">
        <v>0</v>
      </c>
      <c r="PI43" s="35">
        <v>0</v>
      </c>
      <c r="PJ43" s="42">
        <v>124151.28711615456</v>
      </c>
      <c r="PK43" s="35">
        <v>129076.88875469705</v>
      </c>
      <c r="PL43" s="35">
        <v>134197.9096439397</v>
      </c>
      <c r="PM43" s="35">
        <v>139522.10288418178</v>
      </c>
      <c r="PN43" s="35">
        <v>145057.52917369176</v>
      </c>
      <c r="PO43" s="35">
        <v>150812.56901240395</v>
      </c>
      <c r="PP43" s="35">
        <v>156795.93538979301</v>
      </c>
      <c r="PQ43" s="35">
        <v>163016.68697612314</v>
      </c>
      <c r="PR43" s="35">
        <v>169484.24183705822</v>
      </c>
      <c r="PS43" s="35">
        <v>176208.39169237763</v>
      </c>
      <c r="PT43" s="35">
        <v>183199.31674040295</v>
      </c>
      <c r="PU43" s="35">
        <v>190467.60107057076</v>
      </c>
      <c r="PV43" s="35">
        <v>198024.24868747965</v>
      </c>
      <c r="PW43" s="35">
        <v>205880.70017069113</v>
      </c>
      <c r="PX43" s="35">
        <v>214048.84999547899</v>
      </c>
      <c r="PY43" s="35">
        <v>222541.06454078201</v>
      </c>
      <c r="PZ43" s="35">
        <v>231370.20081159379</v>
      </c>
      <c r="QA43" s="35">
        <v>240549.6259041531</v>
      </c>
      <c r="QB43" s="35">
        <v>250093.23724340368</v>
      </c>
      <c r="QC43" s="35">
        <v>260015.4836233547</v>
      </c>
      <c r="QD43" s="35">
        <v>270331.3870822005</v>
      </c>
      <c r="QE43" s="35">
        <v>281056.56564531848</v>
      </c>
      <c r="QF43" s="35">
        <v>292207.25697057694</v>
      </c>
      <c r="QG43" s="35">
        <v>0</v>
      </c>
      <c r="QH43" s="35">
        <v>0</v>
      </c>
      <c r="QI43" s="35">
        <v>0</v>
      </c>
      <c r="QJ43" s="42">
        <v>56246.830151139293</v>
      </c>
      <c r="QK43" s="35">
        <v>57299.85009056516</v>
      </c>
      <c r="QL43" s="35">
        <v>58372.584047472104</v>
      </c>
      <c r="QM43" s="35">
        <v>59465.401096053421</v>
      </c>
      <c r="QN43" s="35">
        <v>60578.677220091689</v>
      </c>
      <c r="QO43" s="35">
        <v>61712.795442317147</v>
      </c>
      <c r="QP43" s="35">
        <v>62868.145956183784</v>
      </c>
      <c r="QQ43" s="35">
        <v>64045.126260117628</v>
      </c>
      <c r="QR43" s="35">
        <v>65244.141294276342</v>
      </c>
      <c r="QS43" s="35">
        <v>66465.603579866234</v>
      </c>
      <c r="QT43" s="35">
        <v>67709.933361073956</v>
      </c>
      <c r="QU43" s="35">
        <v>68977.558749648277</v>
      </c>
      <c r="QV43" s="35">
        <v>70268.915872194804</v>
      </c>
      <c r="QW43" s="35">
        <v>71584.449020221829</v>
      </c>
      <c r="QX43" s="35">
        <v>72924.610803002957</v>
      </c>
      <c r="QY43" s="35">
        <v>74289.862303293776</v>
      </c>
      <c r="QZ43" s="35">
        <v>75680.673235970084</v>
      </c>
      <c r="RA43" s="35">
        <v>77097.522109631915</v>
      </c>
      <c r="RB43" s="35">
        <v>78540.896391233429</v>
      </c>
      <c r="RC43" s="35">
        <v>80011.292673800141</v>
      </c>
      <c r="RD43" s="35">
        <v>81509.216847275384</v>
      </c>
      <c r="RE43" s="35">
        <v>83035.184272577986</v>
      </c>
      <c r="RF43" s="35">
        <v>84589.719958909787</v>
      </c>
      <c r="RG43" s="35">
        <v>0</v>
      </c>
      <c r="RH43" s="35">
        <v>0</v>
      </c>
      <c r="RI43" s="35">
        <v>0</v>
      </c>
      <c r="RJ43" s="42">
        <v>124151.28711615456</v>
      </c>
      <c r="RK43" s="35">
        <v>129076.88875469705</v>
      </c>
      <c r="RL43" s="35">
        <v>134197.9096439397</v>
      </c>
      <c r="RM43" s="35">
        <v>139522.10288418178</v>
      </c>
      <c r="RN43" s="35">
        <v>145057.52917369176</v>
      </c>
      <c r="RO43" s="35">
        <v>150812.56901240395</v>
      </c>
      <c r="RP43" s="35">
        <v>156795.93538979301</v>
      </c>
      <c r="RQ43" s="35">
        <v>163016.68697612314</v>
      </c>
      <c r="RR43" s="35">
        <v>169484.24183705822</v>
      </c>
      <c r="RS43" s="35">
        <v>176208.39169237763</v>
      </c>
      <c r="RT43" s="35">
        <v>183199.31674040295</v>
      </c>
      <c r="RU43" s="35">
        <v>190467.60107057076</v>
      </c>
      <c r="RV43" s="35">
        <v>198024.24868747965</v>
      </c>
      <c r="RW43" s="35">
        <v>205880.70017069113</v>
      </c>
      <c r="RX43" s="35">
        <v>214048.84999547899</v>
      </c>
      <c r="RY43" s="35">
        <v>222541.06454078201</v>
      </c>
      <c r="RZ43" s="35">
        <v>231370.20081159379</v>
      </c>
      <c r="SA43" s="35">
        <v>240549.6259041531</v>
      </c>
      <c r="SB43" s="35">
        <v>250093.23724340368</v>
      </c>
      <c r="SC43" s="35">
        <v>260015.4836233547</v>
      </c>
      <c r="SD43" s="35">
        <v>270331.3870822005</v>
      </c>
      <c r="SE43" s="35">
        <v>281056.56564531848</v>
      </c>
      <c r="SF43" s="35">
        <v>292207.25697057694</v>
      </c>
      <c r="SG43" s="35">
        <v>0</v>
      </c>
      <c r="SH43" s="35">
        <v>0</v>
      </c>
      <c r="SI43" s="35">
        <v>0</v>
      </c>
      <c r="SJ43" s="42">
        <v>56246.830151139293</v>
      </c>
      <c r="SK43" s="35">
        <v>57299.85009056516</v>
      </c>
      <c r="SL43" s="35">
        <v>58372.584047472104</v>
      </c>
      <c r="SM43" s="35">
        <v>59465.401096053421</v>
      </c>
      <c r="SN43" s="35">
        <v>60578.677220091689</v>
      </c>
      <c r="SO43" s="35">
        <v>61712.795442317147</v>
      </c>
      <c r="SP43" s="35">
        <v>62868.145956183784</v>
      </c>
      <c r="SQ43" s="35">
        <v>64045.126260117628</v>
      </c>
      <c r="SR43" s="35">
        <v>65244.141294276342</v>
      </c>
      <c r="SS43" s="35">
        <v>66465.603579866234</v>
      </c>
      <c r="ST43" s="35">
        <v>67709.933361073956</v>
      </c>
      <c r="SU43" s="35">
        <v>68977.558749648277</v>
      </c>
      <c r="SV43" s="35">
        <v>70268.915872194804</v>
      </c>
      <c r="SW43" s="35">
        <v>71584.449020221829</v>
      </c>
      <c r="SX43" s="35">
        <v>72924.610803002957</v>
      </c>
      <c r="SY43" s="35">
        <v>74289.862303293776</v>
      </c>
      <c r="SZ43" s="35">
        <v>75680.673235970084</v>
      </c>
      <c r="TA43" s="35">
        <v>77097.522109631915</v>
      </c>
      <c r="TB43" s="35">
        <v>78540.896391233429</v>
      </c>
      <c r="TC43" s="35">
        <v>80011.292673800141</v>
      </c>
      <c r="TD43" s="35">
        <v>81509.216847275384</v>
      </c>
      <c r="TE43" s="35">
        <v>83035.184272577986</v>
      </c>
      <c r="TF43" s="35">
        <v>84589.719958909787</v>
      </c>
      <c r="TG43" s="43">
        <v>0</v>
      </c>
      <c r="TH43" s="43">
        <v>0</v>
      </c>
      <c r="TI43" s="43">
        <v>0</v>
      </c>
      <c r="TJ43" s="43">
        <v>921802.96567775169</v>
      </c>
      <c r="TK43" s="43">
        <v>958374.75082491594</v>
      </c>
      <c r="TL43" s="43">
        <v>996397.49189069879</v>
      </c>
      <c r="TM43" s="43">
        <v>1035928.7543745503</v>
      </c>
      <c r="TN43" s="43">
        <v>1077028.3876404297</v>
      </c>
      <c r="TO43" s="43">
        <v>1119758.6155272773</v>
      </c>
      <c r="TP43" s="43">
        <v>1164184.1305543855</v>
      </c>
      <c r="TQ43" s="43">
        <v>1210372.191864287</v>
      </c>
      <c r="TR43" s="43">
        <v>1258392.7270514534</v>
      </c>
      <c r="TS43" s="43">
        <v>1308318.4380309605</v>
      </c>
      <c r="TT43" s="43">
        <v>1360224.9111074081</v>
      </c>
      <c r="TU43" s="43">
        <v>1414190.7314107365</v>
      </c>
      <c r="TV43" s="43">
        <v>1470297.601872189</v>
      </c>
      <c r="TW43" s="43">
        <v>1528630.4669205514</v>
      </c>
      <c r="TX43" s="43">
        <v>1589277.6410859372</v>
      </c>
      <c r="TY43" s="43">
        <v>1652330.9427058254</v>
      </c>
      <c r="TZ43" s="43">
        <v>1717885.832935777</v>
      </c>
      <c r="UA43" s="43">
        <v>1786041.5602752869</v>
      </c>
      <c r="UB43" s="43">
        <v>1856901.3108275847</v>
      </c>
      <c r="UC43" s="43">
        <v>1930572.3645208685</v>
      </c>
      <c r="UD43" s="43">
        <v>2007166.257527492</v>
      </c>
      <c r="UE43" s="43">
        <v>2086798.951126999</v>
      </c>
      <c r="UF43" s="43">
        <v>2169591.0072686626</v>
      </c>
      <c r="UG43" s="43">
        <v>0</v>
      </c>
      <c r="UH43" s="43">
        <v>0</v>
      </c>
      <c r="UI43" s="43">
        <v>0</v>
      </c>
      <c r="UJ43" s="43">
        <v>867186.71153977851</v>
      </c>
      <c r="UK43" s="43">
        <v>883421.66906543868</v>
      </c>
      <c r="UL43" s="43">
        <v>899960.56787888915</v>
      </c>
      <c r="UM43" s="43">
        <v>916809.09818943753</v>
      </c>
      <c r="UN43" s="43">
        <v>933973.05673513026</v>
      </c>
      <c r="UO43" s="43">
        <v>951458.34877712012</v>
      </c>
      <c r="UP43" s="43">
        <v>969270.99013137212</v>
      </c>
      <c r="UQ43" s="43">
        <v>987417.10923840548</v>
      </c>
      <c r="UR43" s="43">
        <v>1005902.9492717838</v>
      </c>
      <c r="US43" s="43">
        <v>1024734.8702860792</v>
      </c>
      <c r="UT43" s="43">
        <v>1043919.3514050501</v>
      </c>
      <c r="UU43" s="43">
        <v>1063462.9930507839</v>
      </c>
      <c r="UV43" s="43">
        <v>1083372.5192145724</v>
      </c>
      <c r="UW43" s="43">
        <v>1103654.7797703019</v>
      </c>
      <c r="UX43" s="43">
        <v>1124316.7528311526</v>
      </c>
      <c r="UY43" s="43">
        <v>1145365.5471504193</v>
      </c>
      <c r="UZ43" s="43">
        <v>1166808.4045672775</v>
      </c>
      <c r="VA43" s="43">
        <v>1188652.7024983398</v>
      </c>
      <c r="VB43" s="43">
        <v>1210905.956475856</v>
      </c>
      <c r="VC43" s="43">
        <v>1233575.8227334328</v>
      </c>
      <c r="VD43" s="43">
        <v>1256670.1008401606</v>
      </c>
      <c r="VE43" s="43">
        <v>1280196.7363840579</v>
      </c>
      <c r="VF43" s="43">
        <v>1304163.8237057489</v>
      </c>
      <c r="VG43" s="35"/>
      <c r="VH43" s="35"/>
      <c r="VI43" s="35"/>
      <c r="VJ43" s="43">
        <v>921802.96567775169</v>
      </c>
      <c r="VK43" s="43">
        <v>958374.75082491594</v>
      </c>
      <c r="VL43" s="43">
        <v>996397.49189069879</v>
      </c>
      <c r="VM43" s="43">
        <v>1035928.7543745503</v>
      </c>
      <c r="VN43" s="43">
        <v>1077028.3876404297</v>
      </c>
      <c r="VO43" s="43">
        <v>1119758.6155272773</v>
      </c>
      <c r="VP43" s="43">
        <v>1164184.1305543855</v>
      </c>
      <c r="VQ43" s="43">
        <v>1210372.191864287</v>
      </c>
      <c r="VR43" s="43">
        <v>1258392.7270514534</v>
      </c>
      <c r="VS43" s="43">
        <v>1308318.4380309605</v>
      </c>
      <c r="VT43" s="43">
        <v>1360224.9111074081</v>
      </c>
      <c r="VU43" s="43">
        <v>1414190.7314107365</v>
      </c>
      <c r="VV43" s="43">
        <v>1470297.601872189</v>
      </c>
      <c r="VW43" s="43">
        <v>1528630.4669205514</v>
      </c>
      <c r="VX43" s="43">
        <v>1589277.6410859372</v>
      </c>
      <c r="VY43" s="43">
        <v>1652330.9427058254</v>
      </c>
      <c r="VZ43" s="43">
        <v>1717885.832935777</v>
      </c>
      <c r="WA43" s="43">
        <v>1786041.5602752869</v>
      </c>
      <c r="WB43" s="43">
        <v>1856901.3108275847</v>
      </c>
      <c r="WC43" s="43">
        <v>1930572.3645208685</v>
      </c>
      <c r="WD43" s="43">
        <v>2007166.257527492</v>
      </c>
      <c r="WE43" s="43">
        <v>2086798.951126999</v>
      </c>
      <c r="WF43" s="43">
        <v>2169591.0072686626</v>
      </c>
      <c r="WG43" s="35"/>
      <c r="WH43" s="35"/>
      <c r="WI43" s="35"/>
      <c r="WJ43" s="43">
        <v>867186.71153977851</v>
      </c>
      <c r="WK43" s="43">
        <v>883421.66906543868</v>
      </c>
      <c r="WL43" s="43">
        <v>899960.56787888915</v>
      </c>
      <c r="WM43" s="43">
        <v>916809.09818943753</v>
      </c>
      <c r="WN43" s="43">
        <v>933973.05673513026</v>
      </c>
      <c r="WO43" s="43">
        <v>951458.34877712012</v>
      </c>
      <c r="WP43" s="43">
        <v>969270.99013137212</v>
      </c>
      <c r="WQ43" s="43">
        <v>987417.10923840548</v>
      </c>
      <c r="WR43" s="43">
        <v>1005902.9492717838</v>
      </c>
      <c r="WS43" s="43">
        <v>1024734.8702860792</v>
      </c>
      <c r="WT43" s="43">
        <v>1043919.3514050501</v>
      </c>
      <c r="WU43" s="43">
        <v>1063462.9930507839</v>
      </c>
      <c r="WV43" s="43">
        <v>1083372.5192145724</v>
      </c>
      <c r="WW43" s="43">
        <v>1103654.7797703019</v>
      </c>
      <c r="WX43" s="43">
        <v>1124316.7528311526</v>
      </c>
      <c r="WY43" s="43">
        <v>1145365.5471504193</v>
      </c>
      <c r="WZ43" s="43">
        <v>1166808.4045672775</v>
      </c>
      <c r="XA43" s="43">
        <v>1188652.7024983398</v>
      </c>
      <c r="XB43" s="43">
        <v>1210905.956475856</v>
      </c>
      <c r="XC43" s="43">
        <v>1233575.8227334328</v>
      </c>
      <c r="XD43" s="43">
        <v>1256670.1008401606</v>
      </c>
      <c r="XE43" s="43">
        <v>1280196.7363840579</v>
      </c>
      <c r="XF43" s="43">
        <v>1304163.8237057489</v>
      </c>
      <c r="XG43" s="44">
        <v>37.340000000000003</v>
      </c>
      <c r="XH43" s="44">
        <v>25</v>
      </c>
      <c r="XI43" s="44">
        <v>0.52765957446808509</v>
      </c>
      <c r="XJ43" s="44">
        <v>2.61</v>
      </c>
      <c r="XK43" s="44">
        <v>22.34</v>
      </c>
      <c r="XL43" s="44">
        <v>20</v>
      </c>
      <c r="XM43" s="44">
        <v>0.47142857142857142</v>
      </c>
      <c r="XN43" s="44">
        <v>1.85</v>
      </c>
      <c r="XO43" s="44">
        <v>54.89</v>
      </c>
      <c r="XP43" s="44">
        <v>10</v>
      </c>
      <c r="XQ43" s="44">
        <v>7.47</v>
      </c>
      <c r="XR43" s="44">
        <v>41.7</v>
      </c>
      <c r="XS43" s="44">
        <v>8</v>
      </c>
      <c r="XT43" s="44">
        <v>2.8596393648639626</v>
      </c>
      <c r="XU43" s="44">
        <v>7.256760150403486</v>
      </c>
      <c r="XV43" s="44">
        <v>6</v>
      </c>
      <c r="XW43" s="44">
        <v>1.1876183010448231</v>
      </c>
      <c r="XX43" s="44">
        <v>4.9673971642016657</v>
      </c>
      <c r="XY43" s="44">
        <v>5</v>
      </c>
      <c r="XZ43" s="44">
        <v>0.42172476061612479</v>
      </c>
      <c r="YA43" s="44">
        <v>15</v>
      </c>
      <c r="YB43" s="44">
        <v>15</v>
      </c>
      <c r="YC43" s="43">
        <f t="shared" si="68"/>
        <v>637720.43133217166</v>
      </c>
      <c r="YD43" s="45"/>
      <c r="YE43" s="46">
        <v>1.69</v>
      </c>
      <c r="YF43" s="46">
        <v>1.5649999999999999</v>
      </c>
      <c r="YG43" s="46">
        <v>1.423</v>
      </c>
      <c r="YH43" s="46">
        <v>2</v>
      </c>
      <c r="YI43" s="25">
        <v>0.65</v>
      </c>
      <c r="YJ43" s="25">
        <v>0.65</v>
      </c>
      <c r="YK43" s="76" t="s">
        <v>4323</v>
      </c>
      <c r="YL43" s="48">
        <v>0</v>
      </c>
      <c r="YM43" s="48">
        <v>0</v>
      </c>
      <c r="YN43" s="48">
        <v>0</v>
      </c>
      <c r="YO43" s="48">
        <v>4635809.0609172117</v>
      </c>
      <c r="YP43" s="48">
        <v>4819731.0261003887</v>
      </c>
      <c r="YQ43" s="48">
        <v>5010949.9461047091</v>
      </c>
      <c r="YR43" s="48">
        <v>5209755.3216953482</v>
      </c>
      <c r="YS43" s="48">
        <v>5416448.1393456506</v>
      </c>
      <c r="YT43" s="48">
        <v>5631341.3269231645</v>
      </c>
      <c r="YU43" s="48">
        <v>5854760.2274548719</v>
      </c>
      <c r="YV43" s="48">
        <v>6087043.0916884383</v>
      </c>
      <c r="YW43" s="48">
        <v>6328541.5901957545</v>
      </c>
      <c r="YX43" s="48">
        <v>6579621.3457933813</v>
      </c>
      <c r="YY43" s="48">
        <v>6840662.4870866472</v>
      </c>
      <c r="YZ43" s="48">
        <v>7112060.2239751127</v>
      </c>
      <c r="ZA43" s="48">
        <v>7394225.4459904907</v>
      </c>
      <c r="ZB43" s="48">
        <v>7687585.3443736071</v>
      </c>
      <c r="ZC43" s="48">
        <v>7992584.058831186</v>
      </c>
      <c r="ZD43" s="48">
        <v>8309683.3499528011</v>
      </c>
      <c r="ZE43" s="48">
        <v>8639363.2983049136</v>
      </c>
      <c r="ZF43" s="48">
        <v>8982123.0312610772</v>
      </c>
      <c r="ZG43" s="48">
        <v>9338481.4786686935</v>
      </c>
      <c r="ZH43" s="48">
        <v>9708978.1584960651</v>
      </c>
      <c r="ZI43" s="48">
        <v>10094173.993649367</v>
      </c>
      <c r="ZJ43" s="48">
        <v>10494652.161196193</v>
      </c>
      <c r="ZK43" s="48">
        <v>10911018.975281345</v>
      </c>
      <c r="ZL43" s="49">
        <v>0</v>
      </c>
      <c r="ZM43" s="49">
        <v>0</v>
      </c>
      <c r="ZN43" s="49">
        <v>0</v>
      </c>
      <c r="ZO43" s="49">
        <v>1256554.1855764517</v>
      </c>
      <c r="ZP43" s="49">
        <v>1280078.6510232256</v>
      </c>
      <c r="ZQ43" s="49">
        <v>1304043.5276205267</v>
      </c>
      <c r="ZR43" s="49">
        <v>1328457.0604858333</v>
      </c>
      <c r="ZS43" s="49">
        <v>1353327.6490968484</v>
      </c>
      <c r="ZT43" s="49">
        <v>1378663.8501813652</v>
      </c>
      <c r="ZU43" s="49">
        <v>1404474.3806611458</v>
      </c>
      <c r="ZV43" s="49">
        <v>1430768.1206510279</v>
      </c>
      <c r="ZW43" s="49">
        <v>1457554.1165141335</v>
      </c>
      <c r="ZX43" s="49">
        <v>1484841.5839742117</v>
      </c>
      <c r="ZY43" s="49">
        <v>1512639.9112863922</v>
      </c>
      <c r="ZZ43" s="49">
        <v>1540958.6624671426</v>
      </c>
      <c r="AAA43" s="49">
        <v>1569807.580584832</v>
      </c>
      <c r="AAB43" s="49">
        <v>1599196.5911117557</v>
      </c>
      <c r="AAC43" s="49">
        <v>1629135.8053390861</v>
      </c>
      <c r="AAD43" s="49">
        <v>1659635.523855583</v>
      </c>
      <c r="AAE43" s="49">
        <v>1690706.2400915716</v>
      </c>
      <c r="AAF43" s="49">
        <v>1722358.643929177</v>
      </c>
      <c r="AAG43" s="49">
        <v>1754603.6253801547</v>
      </c>
      <c r="AAH43" s="49">
        <v>1787452.2783326951</v>
      </c>
      <c r="AAI43" s="49">
        <v>1820915.9043681321</v>
      </c>
      <c r="AAJ43" s="49">
        <v>1855006.0166493922</v>
      </c>
      <c r="AAK43" s="49">
        <v>1889734.3438820445</v>
      </c>
      <c r="AAL43" s="49">
        <v>0</v>
      </c>
      <c r="AAM43" s="49">
        <v>0</v>
      </c>
      <c r="AAN43" s="49">
        <v>0</v>
      </c>
      <c r="AAO43" s="49">
        <v>6814664.1498057237</v>
      </c>
      <c r="AAP43" s="49">
        <v>7085030.4237453211</v>
      </c>
      <c r="AAQ43" s="49">
        <v>7366123.2603558498</v>
      </c>
      <c r="AAR43" s="49">
        <v>7658368.2273127381</v>
      </c>
      <c r="AAS43" s="49">
        <v>7962207.7763439408</v>
      </c>
      <c r="AAT43" s="49">
        <v>8278101.913090853</v>
      </c>
      <c r="AAU43" s="49">
        <v>8606528.8935457394</v>
      </c>
      <c r="AAV43" s="49">
        <v>8947985.9481193982</v>
      </c>
      <c r="AAW43" s="49">
        <v>9302990.0344361253</v>
      </c>
      <c r="AAX43" s="49">
        <v>9672078.6199946087</v>
      </c>
      <c r="AAY43" s="49">
        <v>10055810.495880717</v>
      </c>
      <c r="AAZ43" s="49">
        <v>10454766.62276363</v>
      </c>
      <c r="ABA43" s="49">
        <v>10869551.010455757</v>
      </c>
      <c r="ABB43" s="49">
        <v>11300791.632369235</v>
      </c>
      <c r="ABC43" s="49">
        <v>11749141.376251841</v>
      </c>
      <c r="ABD43" s="49">
        <v>12215279.032643525</v>
      </c>
      <c r="ABE43" s="49">
        <v>12699910.322548384</v>
      </c>
      <c r="ABF43" s="49">
        <v>13203768.965878963</v>
      </c>
      <c r="ABG43" s="49">
        <v>13727617.792290429</v>
      </c>
      <c r="ABH43" s="49">
        <v>14272249.89608594</v>
      </c>
      <c r="ABI43" s="49">
        <v>14838489.836941985</v>
      </c>
      <c r="ABJ43" s="49">
        <v>15427194.888271531</v>
      </c>
      <c r="ABK43" s="49">
        <v>16039256.335114969</v>
      </c>
      <c r="ABL43" s="50">
        <v>0</v>
      </c>
      <c r="ABM43" s="50">
        <v>0</v>
      </c>
      <c r="ABN43" s="50">
        <v>0</v>
      </c>
      <c r="ABO43" s="50">
        <v>2345492.8173025087</v>
      </c>
      <c r="ABP43" s="50">
        <v>2389403.7487765672</v>
      </c>
      <c r="ABQ43" s="50">
        <v>2434136.754779587</v>
      </c>
      <c r="ABR43" s="50">
        <v>2479707.225705428</v>
      </c>
      <c r="ABS43" s="50">
        <v>2526130.8400778235</v>
      </c>
      <c r="ABT43" s="50">
        <v>2573423.5699446253</v>
      </c>
      <c r="ABU43" s="50">
        <v>2621601.6863728641</v>
      </c>
      <c r="ABV43" s="50">
        <v>2670681.7650469053</v>
      </c>
      <c r="ABW43" s="50">
        <v>2720680.6919713235</v>
      </c>
      <c r="ABX43" s="50">
        <v>2771615.6692804224</v>
      </c>
      <c r="ABY43" s="50">
        <v>2823504.2211567843</v>
      </c>
      <c r="ABZ43" s="50">
        <v>2876364.1998603335</v>
      </c>
      <c r="ACA43" s="50">
        <v>2930213.7918705237</v>
      </c>
      <c r="ACB43" s="50">
        <v>2985071.5241432507</v>
      </c>
      <c r="ACC43" s="50">
        <v>3040956.2704852237</v>
      </c>
      <c r="ACD43" s="50">
        <v>3097887.2580473507</v>
      </c>
      <c r="ACE43" s="50">
        <v>3155884.0739399525</v>
      </c>
      <c r="ACF43" s="50">
        <v>3214966.6719716513</v>
      </c>
      <c r="ACG43" s="50">
        <v>3275155.3795144344</v>
      </c>
      <c r="ACH43" s="50">
        <v>3336470.9044974661</v>
      </c>
      <c r="ACI43" s="50">
        <v>3398934.3425313835</v>
      </c>
      <c r="ACJ43" s="50">
        <v>3462567.1841665022</v>
      </c>
      <c r="ACK43" s="50">
        <v>3527391.3222865383</v>
      </c>
      <c r="ACL43" s="49">
        <v>0</v>
      </c>
      <c r="ACM43" s="49">
        <v>0</v>
      </c>
      <c r="ACN43" s="49">
        <v>0</v>
      </c>
      <c r="ACO43" s="49">
        <v>900936.11296581221</v>
      </c>
      <c r="ACP43" s="49">
        <v>936680.02265314944</v>
      </c>
      <c r="ACQ43" s="49">
        <v>973842.04297158925</v>
      </c>
      <c r="ACR43" s="49">
        <v>1012478.4363104256</v>
      </c>
      <c r="ACS43" s="49">
        <v>1052647.6972236375</v>
      </c>
      <c r="ACT43" s="49">
        <v>1094410.6409891886</v>
      </c>
      <c r="ACU43" s="49">
        <v>1137830.4956818896</v>
      </c>
      <c r="ACV43" s="49">
        <v>1182972.9978991293</v>
      </c>
      <c r="ACW43" s="49">
        <v>1229906.4922845114</v>
      </c>
      <c r="ACX43" s="49">
        <v>1278702.0349999347</v>
      </c>
      <c r="ACY43" s="49">
        <v>1329433.5013029024</v>
      </c>
      <c r="ACZ43" s="49">
        <v>1382177.6973918662</v>
      </c>
      <c r="ADA43" s="49">
        <v>1437014.4766888921</v>
      </c>
      <c r="ADB43" s="49">
        <v>1494026.8607358395</v>
      </c>
      <c r="ADC43" s="49">
        <v>1553301.1648868853</v>
      </c>
      <c r="ADD43" s="49">
        <v>1614927.1289879172</v>
      </c>
      <c r="ADE43" s="49">
        <v>1678998.0532404261</v>
      </c>
      <c r="ADF43" s="49">
        <v>1745610.9394557243</v>
      </c>
      <c r="ADG43" s="49">
        <v>1814866.6379133367</v>
      </c>
      <c r="ADH43" s="49">
        <v>1886870.0000458506</v>
      </c>
      <c r="ADI43" s="49">
        <v>1961730.0371814123</v>
      </c>
      <c r="ADJ43" s="49">
        <v>2039560.0855842086</v>
      </c>
      <c r="ADK43" s="49">
        <v>2120477.9780427939</v>
      </c>
      <c r="ADL43" s="50">
        <v>0</v>
      </c>
      <c r="ADM43" s="50">
        <v>0</v>
      </c>
      <c r="ADN43" s="50">
        <v>0</v>
      </c>
      <c r="ADO43" s="50">
        <v>279400.34458810207</v>
      </c>
      <c r="ADP43" s="50">
        <v>284631.11284905393</v>
      </c>
      <c r="ADQ43" s="50">
        <v>289959.80846453633</v>
      </c>
      <c r="ADR43" s="50">
        <v>295388.26477265038</v>
      </c>
      <c r="ADS43" s="50">
        <v>300918.34943417151</v>
      </c>
      <c r="ADT43" s="50">
        <v>306551.96507512365</v>
      </c>
      <c r="ADU43" s="50">
        <v>312291.04994136374</v>
      </c>
      <c r="ADV43" s="50">
        <v>318137.57856544596</v>
      </c>
      <c r="ADW43" s="50">
        <v>324093.56244596111</v>
      </c>
      <c r="ADX43" s="50">
        <v>330161.0507395796</v>
      </c>
      <c r="ADY43" s="50">
        <v>336342.13096608251</v>
      </c>
      <c r="ADZ43" s="50">
        <v>342638.92972655664</v>
      </c>
      <c r="AEA43" s="50">
        <v>349053.6134350659</v>
      </c>
      <c r="AEB43" s="50">
        <v>355588.38906398864</v>
      </c>
      <c r="AEC43" s="50">
        <v>362245.50490334706</v>
      </c>
      <c r="AED43" s="50">
        <v>369027.25133431371</v>
      </c>
      <c r="AEE43" s="50">
        <v>375935.96161723067</v>
      </c>
      <c r="AEF43" s="50">
        <v>382974.0126943608</v>
      </c>
      <c r="AEG43" s="50">
        <v>390143.82600766979</v>
      </c>
      <c r="AEH43" s="50">
        <v>397447.86833194434</v>
      </c>
      <c r="AEI43" s="50">
        <v>404888.6526234544</v>
      </c>
      <c r="AEJ43" s="50">
        <v>412468.73888456664</v>
      </c>
      <c r="AEK43" s="50">
        <v>420190.73504450149</v>
      </c>
      <c r="AEL43" s="48">
        <v>0</v>
      </c>
      <c r="AEM43" s="48">
        <v>0</v>
      </c>
      <c r="AEN43" s="48">
        <v>0</v>
      </c>
      <c r="AEO43" s="96">
        <v>389544.47470253857</v>
      </c>
      <c r="AEP43" s="48">
        <v>404999.33584372705</v>
      </c>
      <c r="AEQ43" s="48">
        <v>628896.66821876925</v>
      </c>
      <c r="AER43" s="48">
        <v>437772.86196447414</v>
      </c>
      <c r="AES43" s="48">
        <v>455141.14526051749</v>
      </c>
      <c r="AET43" s="48">
        <v>473198.50111189805</v>
      </c>
      <c r="AEU43" s="48">
        <v>491972.26791346329</v>
      </c>
      <c r="AEV43" s="48">
        <v>511490.8686886995</v>
      </c>
      <c r="AEW43" s="48">
        <v>531783.85412151006</v>
      </c>
      <c r="AEX43" s="48">
        <v>552881.94729521126</v>
      </c>
      <c r="AEY43" s="48">
        <v>574817.09020653658</v>
      </c>
      <c r="AEZ43" s="48">
        <v>597622.49212504399</v>
      </c>
      <c r="AFA43" s="48">
        <v>621332.67987111956</v>
      </c>
      <c r="AFB43" s="48">
        <v>645983.55008876207</v>
      </c>
      <c r="AFC43" s="48">
        <v>671612.42359219748</v>
      </c>
      <c r="AFD43" s="48">
        <v>698258.10186870466</v>
      </c>
      <c r="AFE43" s="48">
        <v>725960.92582310073</v>
      </c>
      <c r="AFF43" s="48">
        <v>754762.83685288206</v>
      </c>
      <c r="AFG43" s="48">
        <v>784707.44034648384</v>
      </c>
      <c r="AFH43" s="48">
        <v>815840.07170076843</v>
      </c>
      <c r="AFI43" s="48">
        <v>848207.86495770433</v>
      </c>
      <c r="AFJ43" s="48">
        <v>881859.82416415133</v>
      </c>
      <c r="AFK43" s="48">
        <v>916846.89756278682</v>
      </c>
      <c r="AFL43" s="49">
        <v>0</v>
      </c>
      <c r="AFM43" s="49">
        <v>0</v>
      </c>
      <c r="AFN43" s="49">
        <v>0</v>
      </c>
      <c r="AFO43" s="49">
        <v>102444.62849433787</v>
      </c>
      <c r="AFP43" s="49">
        <v>104362.53633379778</v>
      </c>
      <c r="AFQ43" s="49">
        <v>106316.35011127245</v>
      </c>
      <c r="AFR43" s="49">
        <v>108306.74203653036</v>
      </c>
      <c r="AFS43" s="49">
        <v>110334.39690405429</v>
      </c>
      <c r="AFT43" s="49">
        <v>112400.01232864498</v>
      </c>
      <c r="AFU43" s="49">
        <v>114504.29898543554</v>
      </c>
      <c r="AFV43" s="49">
        <v>116647.98085439918</v>
      </c>
      <c r="AFW43" s="49">
        <v>118831.79546943474</v>
      </c>
      <c r="AFX43" s="49">
        <v>121056.49417211513</v>
      </c>
      <c r="AFY43" s="49">
        <v>123322.84237018651</v>
      </c>
      <c r="AFZ43" s="49">
        <v>125631.61980090689</v>
      </c>
      <c r="AGA43" s="49">
        <v>127983.62079931477</v>
      </c>
      <c r="AGB43" s="49">
        <v>130379.65457152019</v>
      </c>
      <c r="AGC43" s="49">
        <v>132820.54547311214</v>
      </c>
      <c r="AGD43" s="49">
        <v>135307.13329277807</v>
      </c>
      <c r="AGE43" s="49">
        <v>137840.27354123347</v>
      </c>
      <c r="AGF43" s="49">
        <v>140420.83774556016</v>
      </c>
      <c r="AGG43" s="49">
        <v>143049.71374905531</v>
      </c>
      <c r="AGH43" s="49">
        <v>145727.80601669408</v>
      </c>
      <c r="AGI43" s="49">
        <v>148456.03594631073</v>
      </c>
      <c r="AGJ43" s="49">
        <v>151235.34218560575</v>
      </c>
      <c r="AGK43" s="49">
        <v>154066.68095508753</v>
      </c>
      <c r="AGL43" s="49">
        <v>0</v>
      </c>
      <c r="AGM43" s="49">
        <v>0</v>
      </c>
      <c r="AGN43" s="49">
        <v>0</v>
      </c>
      <c r="AGO43" s="49">
        <v>927410.11475767451</v>
      </c>
      <c r="AGP43" s="49">
        <v>964204.35899758688</v>
      </c>
      <c r="AGQ43" s="49">
        <v>1002458.3850402295</v>
      </c>
      <c r="AGR43" s="49">
        <v>1042230.1085448378</v>
      </c>
      <c r="AGS43" s="49">
        <v>1083579.7429274775</v>
      </c>
      <c r="AGT43" s="49">
        <v>1126569.8905226574</v>
      </c>
      <c r="AGU43" s="49">
        <v>1171265.6373617537</v>
      </c>
      <c r="AGV43" s="49">
        <v>1217734.6517116397</v>
      </c>
      <c r="AGW43" s="49">
        <v>1266047.2865228248</v>
      </c>
      <c r="AGX43" s="49">
        <v>1316276.6859420608</v>
      </c>
      <c r="AGY43" s="49">
        <v>1368498.8960508101</v>
      </c>
      <c r="AGZ43" s="49">
        <v>1422792.9799971636</v>
      </c>
      <c r="AHA43" s="49">
        <v>1479241.1376954729</v>
      </c>
      <c r="AHB43" s="49">
        <v>1537928.8302750627</v>
      </c>
      <c r="AHC43" s="49">
        <v>1598944.909466228</v>
      </c>
      <c r="AHD43" s="49">
        <v>1662381.7521196415</v>
      </c>
      <c r="AHE43" s="49">
        <v>1728335.4000626055</v>
      </c>
      <c r="AHF43" s="49">
        <v>1796905.7055040237</v>
      </c>
      <c r="AHG43" s="49">
        <v>1868196.4822082254</v>
      </c>
      <c r="AHH43" s="49">
        <v>1942315.6626664596</v>
      </c>
      <c r="AHI43" s="49">
        <v>2019375.4615040377</v>
      </c>
      <c r="AHJ43" s="49">
        <v>2099492.5453705289</v>
      </c>
      <c r="AHK43" s="49">
        <v>2182788.2095702095</v>
      </c>
      <c r="AHL43" s="50">
        <v>0</v>
      </c>
      <c r="AHM43" s="50">
        <v>0</v>
      </c>
      <c r="AHN43" s="50">
        <v>0</v>
      </c>
      <c r="AHO43" s="50">
        <v>160845.64964901516</v>
      </c>
      <c r="AHP43" s="50">
        <v>163856.90691978403</v>
      </c>
      <c r="AHQ43" s="50">
        <v>166924.53917098141</v>
      </c>
      <c r="AHR43" s="50">
        <v>170049.60182169901</v>
      </c>
      <c r="AHS43" s="50">
        <v>173233.17004996201</v>
      </c>
      <c r="AHT43" s="50">
        <v>176476.33916264746</v>
      </c>
      <c r="AHU43" s="50">
        <v>179780.2249723163</v>
      </c>
      <c r="AHV43" s="50">
        <v>183145.96418111507</v>
      </c>
      <c r="AHW43" s="50">
        <v>186574.71477185903</v>
      </c>
      <c r="AHX43" s="50">
        <v>190067.65640642861</v>
      </c>
      <c r="AHY43" s="50">
        <v>193625.99083164276</v>
      </c>
      <c r="AHZ43" s="50">
        <v>197250.94229271085</v>
      </c>
      <c r="AIA43" s="50">
        <v>200943.75795444238</v>
      </c>
      <c r="AIB43" s="50">
        <v>204705.70833032386</v>
      </c>
      <c r="AIC43" s="50">
        <v>208538.08771965106</v>
      </c>
      <c r="AID43" s="50">
        <v>212442.21465282227</v>
      </c>
      <c r="AIE43" s="50">
        <v>216419.43234498659</v>
      </c>
      <c r="AIF43" s="50">
        <v>220471.10915817312</v>
      </c>
      <c r="AIG43" s="50">
        <v>224598.63907207307</v>
      </c>
      <c r="AIH43" s="50">
        <v>228803.44216365047</v>
      </c>
      <c r="AII43" s="50">
        <v>233086.96509570157</v>
      </c>
      <c r="AIJ43" s="50">
        <v>237450.68161459701</v>
      </c>
      <c r="AIK43" s="50">
        <v>241896.09305731725</v>
      </c>
      <c r="AIL43" s="49">
        <v>0</v>
      </c>
      <c r="AIM43" s="49">
        <v>0</v>
      </c>
      <c r="AIN43" s="49">
        <v>0</v>
      </c>
      <c r="AIO43" s="49">
        <v>147444.34067741552</v>
      </c>
      <c r="AIP43" s="49">
        <v>153294.07532700495</v>
      </c>
      <c r="AIQ43" s="49">
        <v>159375.89345510234</v>
      </c>
      <c r="AIR43" s="49">
        <v>165699.00278551297</v>
      </c>
      <c r="AIS43" s="49">
        <v>172272.97635101966</v>
      </c>
      <c r="AIT43" s="49">
        <v>179107.76698671633</v>
      </c>
      <c r="AIU43" s="49">
        <v>186213.72239835982</v>
      </c>
      <c r="AIV43" s="49">
        <v>193601.60082853911</v>
      </c>
      <c r="AIW43" s="49">
        <v>201282.587344397</v>
      </c>
      <c r="AIX43" s="49">
        <v>209268.31077154225</v>
      </c>
      <c r="AIY43" s="49">
        <v>217570.86129980977</v>
      </c>
      <c r="AIZ43" s="49">
        <v>226202.80878751437</v>
      </c>
      <c r="AJA43" s="49">
        <v>235177.22179190212</v>
      </c>
      <c r="AJB43" s="49">
        <v>244507.68735463484</v>
      </c>
      <c r="AJC43" s="49">
        <v>254208.33157222896</v>
      </c>
      <c r="AJD43" s="49">
        <v>264293.84098262986</v>
      </c>
      <c r="AJE43" s="49">
        <v>274779.48480026459</v>
      </c>
      <c r="AJF43" s="49">
        <v>285681.13803325809</v>
      </c>
      <c r="AJG43" s="49">
        <v>297015.30551781098</v>
      </c>
      <c r="AJH43" s="49">
        <v>308799.14690611651</v>
      </c>
      <c r="AJI43" s="49">
        <v>321050.50264565338</v>
      </c>
      <c r="AJJ43" s="49">
        <v>333787.92098918592</v>
      </c>
      <c r="AJK43" s="49">
        <v>347030.68607636465</v>
      </c>
      <c r="AJL43" s="50">
        <v>0</v>
      </c>
      <c r="AJM43" s="50">
        <v>0</v>
      </c>
      <c r="AJN43" s="50">
        <v>0</v>
      </c>
      <c r="AJO43" s="50">
        <v>23720.68098090505</v>
      </c>
      <c r="AJP43" s="50">
        <v>24164.765562783428</v>
      </c>
      <c r="AJQ43" s="50">
        <v>24617.164033964797</v>
      </c>
      <c r="AJR43" s="50">
        <v>25078.032042174975</v>
      </c>
      <c r="AJS43" s="50">
        <v>25547.528149084661</v>
      </c>
      <c r="AJT43" s="50">
        <v>26025.813884863077</v>
      </c>
      <c r="AJU43" s="50">
        <v>26513.053803751201</v>
      </c>
      <c r="AJV43" s="50">
        <v>27009.415540677594</v>
      </c>
      <c r="AJW43" s="50">
        <v>27515.069868933311</v>
      </c>
      <c r="AJX43" s="50">
        <v>28030.190758925335</v>
      </c>
      <c r="AJY43" s="50">
        <v>28554.955438032677</v>
      </c>
      <c r="AJZ43" s="50">
        <v>29089.544451580103</v>
      </c>
      <c r="AKA43" s="50">
        <v>29634.141724955967</v>
      </c>
      <c r="AKB43" s="50">
        <v>30188.934626890241</v>
      </c>
      <c r="AKC43" s="50">
        <v>30754.11403392049</v>
      </c>
      <c r="AKD43" s="50">
        <v>31329.874396061441</v>
      </c>
      <c r="AKE43" s="50">
        <v>31916.413803706648</v>
      </c>
      <c r="AKF43" s="50">
        <v>32513.934055780908</v>
      </c>
      <c r="AKG43" s="50">
        <v>33122.640729168779</v>
      </c>
      <c r="AKH43" s="50">
        <v>33742.743249445062</v>
      </c>
      <c r="AKI43" s="50">
        <v>34374.454962925018</v>
      </c>
      <c r="AKJ43" s="50">
        <v>35017.993210068758</v>
      </c>
      <c r="AKK43" s="50">
        <v>35673.579400256262</v>
      </c>
      <c r="AKL43" s="51">
        <v>0</v>
      </c>
      <c r="AKM43" s="51">
        <v>0</v>
      </c>
      <c r="AKN43" s="51">
        <v>0</v>
      </c>
      <c r="AKO43" s="51">
        <v>4314037.8793718778</v>
      </c>
      <c r="AKP43" s="51">
        <v>4245600.1461543776</v>
      </c>
      <c r="AKQ43" s="51">
        <v>4414040.8890757952</v>
      </c>
      <c r="AKR43" s="51">
        <v>4294960.6156368852</v>
      </c>
      <c r="AKS43" s="51">
        <v>4465359.6951572215</v>
      </c>
      <c r="AKT43" s="51">
        <v>4642519.2199760918</v>
      </c>
      <c r="AKU43" s="51">
        <v>4826707.4052784825</v>
      </c>
      <c r="AKV43" s="51">
        <v>5018203.1074693343</v>
      </c>
      <c r="AKW43" s="51">
        <v>5217296.2463553259</v>
      </c>
      <c r="AKX43" s="51">
        <v>5424288.2440763619</v>
      </c>
      <c r="AKY43" s="51">
        <v>5639492.4814513139</v>
      </c>
      <c r="AKZ43" s="51">
        <v>5863234.772428913</v>
      </c>
      <c r="ALA43" s="51">
        <v>6095853.8573620953</v>
      </c>
      <c r="ALB43" s="51">
        <v>6337701.9158526063</v>
      </c>
      <c r="ALC43" s="51">
        <v>6589145.0999422949</v>
      </c>
      <c r="ALD43" s="51">
        <v>6850564.0884583518</v>
      </c>
      <c r="ALE43" s="51">
        <v>7122354.6633517314</v>
      </c>
      <c r="ALF43" s="51">
        <v>7404928.3089013398</v>
      </c>
      <c r="ALG43" s="51">
        <v>7698712.8346911659</v>
      </c>
      <c r="ALH43" s="51">
        <v>8004153.0233035209</v>
      </c>
      <c r="ALI43" s="51">
        <v>8321711.3037089817</v>
      </c>
      <c r="ALJ43" s="51">
        <v>8651868.4513725378</v>
      </c>
      <c r="ALK43" s="51">
        <v>8995124.316135874</v>
      </c>
      <c r="ALL43" s="51">
        <v>0</v>
      </c>
      <c r="ALM43" s="51">
        <v>0</v>
      </c>
      <c r="ALN43" s="51">
        <v>0</v>
      </c>
      <c r="ALO43" s="51">
        <v>4058433.8100061631</v>
      </c>
      <c r="ALP43" s="51">
        <v>3913557.993959893</v>
      </c>
      <c r="ALQ43" s="51">
        <v>3986825.3157034786</v>
      </c>
      <c r="ALR43" s="51">
        <v>3801090.5210934081</v>
      </c>
      <c r="ALS43" s="51">
        <v>3872252.29322385</v>
      </c>
      <c r="ALT43" s="51">
        <v>3944746.3140299399</v>
      </c>
      <c r="ALU43" s="51">
        <v>4018597.5250846688</v>
      </c>
      <c r="ALV43" s="51">
        <v>4093831.334902429</v>
      </c>
      <c r="ALW43" s="51">
        <v>4170473.6276808158</v>
      </c>
      <c r="ALX43" s="51">
        <v>4248550.7722060848</v>
      </c>
      <c r="ALY43" s="51">
        <v>4328089.6309253378</v>
      </c>
      <c r="ALZ43" s="51">
        <v>4409117.5691885501</v>
      </c>
      <c r="AMA43" s="51">
        <v>4491662.4646636173</v>
      </c>
      <c r="AMB43" s="51">
        <v>4575752.7169276718</v>
      </c>
      <c r="AMC43" s="51">
        <v>4661417.2572379587</v>
      </c>
      <c r="AMD43" s="51">
        <v>4748685.5584856384</v>
      </c>
      <c r="AME43" s="51">
        <v>4837587.6453359323</v>
      </c>
      <c r="AMF43" s="51">
        <v>4928154.1045581168</v>
      </c>
      <c r="AMG43" s="51">
        <v>5020416.0955488989</v>
      </c>
      <c r="AMH43" s="51">
        <v>5114405.3610528121</v>
      </c>
      <c r="AMI43" s="51">
        <v>5210154.2380833058</v>
      </c>
      <c r="AMJ43" s="51">
        <v>5307695.6690483037</v>
      </c>
      <c r="AMK43" s="51">
        <v>5407063.2130840346</v>
      </c>
      <c r="AML43" s="50">
        <v>0</v>
      </c>
      <c r="AMM43" s="50">
        <v>0</v>
      </c>
      <c r="AMN43" s="50">
        <v>0</v>
      </c>
      <c r="AMO43" s="50">
        <v>4314037.8793718778</v>
      </c>
      <c r="AMP43" s="50">
        <v>4245600.1461543776</v>
      </c>
      <c r="AMQ43" s="50">
        <v>4414040.8890757952</v>
      </c>
      <c r="AMR43" s="50">
        <v>4294960.6156368852</v>
      </c>
      <c r="AMS43" s="50">
        <v>4465359.6951572215</v>
      </c>
      <c r="AMT43" s="50">
        <v>4642519.2199760918</v>
      </c>
      <c r="AMU43" s="50">
        <v>4826707.4052784825</v>
      </c>
      <c r="AMV43" s="50">
        <v>5018203.1074693343</v>
      </c>
      <c r="AMW43" s="50">
        <v>5217296.2463553259</v>
      </c>
      <c r="AMX43" s="50">
        <v>5424288.2440763619</v>
      </c>
      <c r="AMY43" s="50">
        <v>5639492.4814513139</v>
      </c>
      <c r="AMZ43" s="50">
        <v>5863234.772428913</v>
      </c>
      <c r="ANA43" s="50">
        <v>6095853.8573620953</v>
      </c>
      <c r="ANB43" s="50">
        <v>6337701.9158526063</v>
      </c>
      <c r="ANC43" s="50">
        <v>6589145.0999422949</v>
      </c>
      <c r="AND43" s="50">
        <v>6850564.0884583518</v>
      </c>
      <c r="ANE43" s="50">
        <v>7122354.6633517314</v>
      </c>
      <c r="ANF43" s="50">
        <v>7404928.3089013398</v>
      </c>
      <c r="ANG43" s="50">
        <v>7698712.8346911659</v>
      </c>
      <c r="ANH43" s="50">
        <v>8004153.0233035209</v>
      </c>
      <c r="ANI43" s="50">
        <v>8321711.3037089817</v>
      </c>
      <c r="ANJ43" s="50">
        <v>8651868.4513725378</v>
      </c>
      <c r="ANK43" s="50">
        <v>8995124.316135874</v>
      </c>
      <c r="ANL43" s="50">
        <v>0</v>
      </c>
      <c r="ANM43" s="50">
        <v>0</v>
      </c>
      <c r="ANN43" s="50">
        <v>0</v>
      </c>
      <c r="ANO43" s="50">
        <v>4058433.8100061631</v>
      </c>
      <c r="ANP43" s="50">
        <v>3913557.993959893</v>
      </c>
      <c r="ANQ43" s="50">
        <v>3986825.3157034786</v>
      </c>
      <c r="ANR43" s="50">
        <v>3801090.5210934081</v>
      </c>
      <c r="ANS43" s="50">
        <v>3872252.29322385</v>
      </c>
      <c r="ANT43" s="50">
        <v>3944746.3140299399</v>
      </c>
      <c r="ANU43" s="50">
        <v>4018597.5250846688</v>
      </c>
      <c r="ANV43" s="50">
        <v>4093831.334902429</v>
      </c>
      <c r="ANW43" s="50">
        <v>4170473.6276808158</v>
      </c>
      <c r="ANX43" s="50">
        <v>4248550.7722060848</v>
      </c>
      <c r="ANY43" s="50">
        <v>4328089.6309253378</v>
      </c>
      <c r="ANZ43" s="50">
        <v>4409117.5691885501</v>
      </c>
      <c r="AOA43" s="50">
        <v>4491662.4646636173</v>
      </c>
      <c r="AOB43" s="50">
        <v>4575752.7169276718</v>
      </c>
      <c r="AOC43" s="50">
        <v>4661417.2572379587</v>
      </c>
      <c r="AOD43" s="50">
        <v>4748685.5584856384</v>
      </c>
      <c r="AOE43" s="50">
        <v>4837587.6453359323</v>
      </c>
      <c r="AOF43" s="50">
        <v>4928154.1045581168</v>
      </c>
      <c r="AOG43" s="50">
        <v>5020416.0955488989</v>
      </c>
      <c r="AOH43" s="50">
        <v>5114405.3610528121</v>
      </c>
      <c r="AOI43" s="50">
        <v>5210154.2380833058</v>
      </c>
      <c r="AOJ43" s="50">
        <v>5307695.6690483037</v>
      </c>
      <c r="AOK43" s="50">
        <v>5407063.2130840346</v>
      </c>
      <c r="AOL43" s="52">
        <v>12169</v>
      </c>
      <c r="AOM43" s="53">
        <v>6084.5</v>
      </c>
      <c r="AON43" s="52">
        <v>6325.8976034068337</v>
      </c>
      <c r="AOO43" s="52">
        <v>6576.8724609726878</v>
      </c>
      <c r="AOP43" s="52">
        <v>6837.8045424898555</v>
      </c>
      <c r="AOQ43" s="52">
        <v>7109.088892744011</v>
      </c>
      <c r="AOR43" s="52">
        <v>7391.1362296023462</v>
      </c>
      <c r="AOS43" s="52">
        <v>7684.3735658303722</v>
      </c>
      <c r="AOT43" s="52">
        <v>7989.2448555787942</v>
      </c>
      <c r="AOU43" s="52">
        <v>8306.2116665192316</v>
      </c>
      <c r="AOV43" s="52">
        <v>8635.7538786463774</v>
      </c>
      <c r="AOW43" s="52">
        <v>8978.3704108045658</v>
      </c>
      <c r="AOX43" s="52">
        <v>9334.5799760386926</v>
      </c>
      <c r="AOY43" s="52">
        <v>9704.9218669130714</v>
      </c>
      <c r="AOZ43" s="52">
        <v>10089.956771987176</v>
      </c>
      <c r="APA43" s="52">
        <v>10490.267624684398</v>
      </c>
      <c r="APB43" s="52">
        <v>10906.460485838988</v>
      </c>
      <c r="APC43" s="52">
        <v>11339.165461257324</v>
      </c>
      <c r="APD43" s="52">
        <v>11789.037655682676</v>
      </c>
      <c r="APE43" s="52">
        <v>12256.758164607765</v>
      </c>
      <c r="APF43" s="52">
        <v>12743.035105436667</v>
      </c>
      <c r="APG43" s="52">
        <v>13248.604689557229</v>
      </c>
      <c r="APH43" s="52">
        <v>13774.232336947096</v>
      </c>
      <c r="API43" s="52">
        <v>14320.713835000828</v>
      </c>
      <c r="APJ43" s="52">
        <v>14888.876543332537</v>
      </c>
      <c r="APK43" s="52">
        <v>15479.580646378094</v>
      </c>
      <c r="APL43" s="52">
        <v>16093.720455693316</v>
      </c>
      <c r="APM43" s="54">
        <v>6084.5</v>
      </c>
      <c r="APN43" s="52">
        <v>6198.4104160042798</v>
      </c>
      <c r="APO43" s="52">
        <v>6314.4533955510469</v>
      </c>
      <c r="APP43" s="52">
        <v>6432.6688632356318</v>
      </c>
      <c r="APQ43" s="52">
        <v>6553.0974910980603</v>
      </c>
      <c r="APR43" s="52">
        <v>6675.7807126162752</v>
      </c>
      <c r="APS43" s="52">
        <v>6800.760736961327</v>
      </c>
      <c r="APT43" s="52">
        <v>6928.0805635194392</v>
      </c>
      <c r="APU43" s="52">
        <v>7057.7839966859547</v>
      </c>
      <c r="APV43" s="52">
        <v>7189.9156609362371</v>
      </c>
      <c r="APW43" s="52">
        <v>7324.5210161787272</v>
      </c>
      <c r="APX43" s="52">
        <v>7461.646373395427</v>
      </c>
      <c r="APY43" s="52">
        <v>7601.3389105751949</v>
      </c>
      <c r="APZ43" s="52">
        <v>7743.6466889453386</v>
      </c>
      <c r="AQA43" s="52">
        <v>7888.6186695070819</v>
      </c>
      <c r="AQB43" s="52">
        <v>8036.3047298806014</v>
      </c>
      <c r="AQC43" s="52">
        <v>8186.7556814654245</v>
      </c>
      <c r="AQD43" s="52">
        <v>8340.0232869220981</v>
      </c>
      <c r="AQE43" s="52">
        <v>8496.1602779811292</v>
      </c>
      <c r="AQF43" s="52">
        <v>8655.2203735853473</v>
      </c>
      <c r="AQG43" s="52">
        <v>8817.2582983719076</v>
      </c>
      <c r="AQH43" s="52">
        <v>8982.3298015003038</v>
      </c>
      <c r="AQI43" s="52">
        <v>9150.4916758328764</v>
      </c>
      <c r="AQJ43" s="52">
        <v>9321.8017774743948</v>
      </c>
      <c r="AQK43" s="52">
        <v>9496.3190456774591</v>
      </c>
      <c r="AQL43" s="52">
        <v>9674.1035231205497</v>
      </c>
      <c r="AQM43" s="52">
        <v>389</v>
      </c>
      <c r="AQN43" s="55">
        <v>194.5</v>
      </c>
      <c r="AQO43" s="56">
        <v>202.21662977444802</v>
      </c>
      <c r="AQP43" s="56">
        <v>210.23941057756392</v>
      </c>
      <c r="AQQ43" s="56">
        <v>218.58048870314354</v>
      </c>
      <c r="AQR43" s="56">
        <v>227.25249233933934</v>
      </c>
      <c r="AQS43" s="56">
        <v>236.26855068742813</v>
      </c>
      <c r="AQT43" s="56">
        <v>245.64231383910058</v>
      </c>
      <c r="AQU43" s="56">
        <v>255.38797344236593</v>
      </c>
      <c r="AQV43" s="56">
        <v>265.52028418735978</v>
      </c>
      <c r="AQW43" s="56">
        <v>276.05458614458388</v>
      </c>
      <c r="AQX43" s="56">
        <v>287.00682798939738</v>
      </c>
      <c r="AQY43" s="56">
        <v>298.39359114792114</v>
      </c>
      <c r="AQZ43" s="56">
        <v>310.23211490091097</v>
      </c>
      <c r="ARA43" s="56">
        <v>322.54032248360687</v>
      </c>
      <c r="ARB43" s="56">
        <v>335.33684822107256</v>
      </c>
      <c r="ARC43" s="56">
        <v>348.64106574010748</v>
      </c>
      <c r="ARD43" s="56">
        <v>362.47311730044379</v>
      </c>
      <c r="ARE43" s="56">
        <v>376.85394428963451</v>
      </c>
      <c r="ARF43" s="56">
        <v>391.80531892780198</v>
      </c>
      <c r="ARG43" s="56">
        <v>407.34987723024614</v>
      </c>
      <c r="ARH43" s="56">
        <v>423.5111532778177</v>
      </c>
      <c r="ARI43" s="56">
        <v>440.31361484694077</v>
      </c>
      <c r="ARJ43" s="56">
        <v>457.78270045322739</v>
      </c>
      <c r="ARK43" s="56">
        <v>475.94485786476776</v>
      </c>
      <c r="ARL43" s="56">
        <v>494.82758414340378</v>
      </c>
      <c r="ARM43" s="56">
        <v>514.45946727460785</v>
      </c>
      <c r="ARN43" s="55">
        <v>194.5</v>
      </c>
      <c r="ARO43" s="56">
        <v>198.14131414460223</v>
      </c>
      <c r="ARP43" s="56">
        <v>201.85079882236479</v>
      </c>
      <c r="ARQ43" s="56">
        <v>205.62973028175369</v>
      </c>
      <c r="ARR43" s="56">
        <v>209.47940866440507</v>
      </c>
      <c r="ARS43" s="56">
        <v>213.40115845243906</v>
      </c>
      <c r="ART43" s="56">
        <v>217.39632892414792</v>
      </c>
      <c r="ARU43" s="56">
        <v>221.4662946182153</v>
      </c>
      <c r="ARV43" s="56">
        <v>225.61245580662637</v>
      </c>
      <c r="ARW43" s="56">
        <v>229.83623897643162</v>
      </c>
      <c r="ARX43" s="56">
        <v>234.13909732052963</v>
      </c>
      <c r="ARY43" s="56">
        <v>238.52251123763835</v>
      </c>
      <c r="ARZ43" s="56">
        <v>242.98798884162633</v>
      </c>
      <c r="ASA43" s="56">
        <v>247.53706648037937</v>
      </c>
      <c r="ASB43" s="56">
        <v>252.17130926438116</v>
      </c>
      <c r="ASC43" s="56">
        <v>256.89231160518972</v>
      </c>
      <c r="ASD43" s="56">
        <v>261.70169776399456</v>
      </c>
      <c r="ASE43" s="56">
        <v>266.60112241044419</v>
      </c>
      <c r="ASF43" s="56">
        <v>271.59227119193514</v>
      </c>
      <c r="ASG43" s="56">
        <v>276.67686131355902</v>
      </c>
      <c r="ASH43" s="56">
        <v>281.8566421289072</v>
      </c>
      <c r="ASI43" s="56">
        <v>287.13339574193589</v>
      </c>
      <c r="ASJ43" s="56">
        <v>292.50893762009929</v>
      </c>
      <c r="ASK43" s="56">
        <v>297.98511721896119</v>
      </c>
      <c r="ASL43" s="56">
        <v>303.56381861850031</v>
      </c>
      <c r="ASM43" s="56">
        <v>309.24696117132817</v>
      </c>
      <c r="ASN43" s="57">
        <v>0.5</v>
      </c>
      <c r="ASO43" s="56">
        <v>6084.5</v>
      </c>
      <c r="ASP43" s="56">
        <v>6325.8976034068337</v>
      </c>
      <c r="ASQ43" s="56">
        <v>6576.8724609726878</v>
      </c>
      <c r="ASR43" s="56">
        <v>6837.8045424898555</v>
      </c>
      <c r="ASS43" s="56">
        <v>7109.088892744011</v>
      </c>
      <c r="AST43" s="56">
        <v>7391.1362296023462</v>
      </c>
      <c r="ASU43" s="56">
        <v>7684.3735658303722</v>
      </c>
      <c r="ASV43" s="56">
        <v>7989.2448555787942</v>
      </c>
      <c r="ASW43" s="56">
        <v>8306.2116665192316</v>
      </c>
      <c r="ASX43" s="56">
        <v>8635.7538786463774</v>
      </c>
      <c r="ASY43" s="56">
        <v>8978.3704108045658</v>
      </c>
      <c r="ASZ43" s="56">
        <v>9334.5799760386926</v>
      </c>
      <c r="ATA43" s="56">
        <v>9704.9218669130714</v>
      </c>
      <c r="ATB43" s="56">
        <v>10089.956771987176</v>
      </c>
      <c r="ATC43" s="56">
        <v>10490.267624684398</v>
      </c>
      <c r="ATD43" s="56">
        <v>10906.460485838988</v>
      </c>
      <c r="ATE43" s="56">
        <v>11339.165461257324</v>
      </c>
      <c r="ATF43" s="56">
        <v>11789.037655682676</v>
      </c>
      <c r="ATG43" s="56">
        <v>12256.758164607765</v>
      </c>
      <c r="ATH43" s="56">
        <v>12743.035105436667</v>
      </c>
      <c r="ATI43" s="56">
        <v>13248.604689557229</v>
      </c>
      <c r="ATJ43" s="56">
        <v>13774.232336947096</v>
      </c>
      <c r="ATK43" s="56">
        <v>14320.713835000828</v>
      </c>
      <c r="ATL43" s="56">
        <v>14888.876543332537</v>
      </c>
      <c r="ATM43" s="56">
        <v>15479.580646378094</v>
      </c>
      <c r="ATN43" s="56">
        <v>16093.720455693316</v>
      </c>
      <c r="ATO43" s="56">
        <v>6084.5</v>
      </c>
      <c r="ATP43" s="56">
        <v>6198.4104160042798</v>
      </c>
      <c r="ATQ43" s="56">
        <v>6314.4533955510469</v>
      </c>
      <c r="ATR43" s="56">
        <v>6432.6688632356318</v>
      </c>
      <c r="ATS43" s="56">
        <v>6553.0974910980603</v>
      </c>
      <c r="ATT43" s="56">
        <v>6675.7807126162752</v>
      </c>
      <c r="ATU43" s="56">
        <v>6800.760736961327</v>
      </c>
      <c r="ATV43" s="56">
        <v>6928.0805635194392</v>
      </c>
      <c r="ATW43" s="56">
        <v>7057.7839966859547</v>
      </c>
      <c r="ATX43" s="56">
        <v>7189.9156609362371</v>
      </c>
      <c r="ATY43" s="56">
        <v>7324.5210161787272</v>
      </c>
      <c r="ATZ43" s="56">
        <v>7461.646373395427</v>
      </c>
      <c r="AUA43" s="56">
        <v>7601.3389105751949</v>
      </c>
      <c r="AUB43" s="56">
        <v>7743.6466889453386</v>
      </c>
      <c r="AUC43" s="56">
        <v>7888.6186695070819</v>
      </c>
      <c r="AUD43" s="56">
        <v>8036.3047298806014</v>
      </c>
      <c r="AUE43" s="56">
        <v>8186.7556814654245</v>
      </c>
      <c r="AUF43" s="56">
        <v>8340.0232869220981</v>
      </c>
      <c r="AUG43" s="56">
        <v>8496.1602779811292</v>
      </c>
      <c r="AUH43" s="56">
        <v>8655.2203735853473</v>
      </c>
      <c r="AUI43" s="56">
        <v>8817.2582983719076</v>
      </c>
      <c r="AUJ43" s="56">
        <v>8982.3298015003038</v>
      </c>
      <c r="AUK43" s="56">
        <v>9150.4916758328764</v>
      </c>
      <c r="AUL43" s="56">
        <v>9321.8017774743948</v>
      </c>
      <c r="AUM43" s="56">
        <v>9496.3190456774591</v>
      </c>
      <c r="AUN43" s="56">
        <v>9674.1035231205497</v>
      </c>
      <c r="AUO43" s="58">
        <v>0.5</v>
      </c>
      <c r="AUP43" s="56">
        <v>194.5</v>
      </c>
      <c r="AUQ43" s="56">
        <v>202.21662977444802</v>
      </c>
      <c r="AUR43" s="56">
        <v>210.23941057756392</v>
      </c>
      <c r="AUS43" s="56">
        <v>218.58048870314354</v>
      </c>
      <c r="AUT43" s="56">
        <v>227.25249233933934</v>
      </c>
      <c r="AUU43" s="56">
        <v>236.26855068742813</v>
      </c>
      <c r="AUV43" s="56">
        <v>245.64231383910058</v>
      </c>
      <c r="AUW43" s="56">
        <v>255.38797344236593</v>
      </c>
      <c r="AUX43" s="56">
        <v>265.52028418735978</v>
      </c>
      <c r="AUY43" s="56">
        <v>276.05458614458388</v>
      </c>
      <c r="AUZ43" s="56">
        <v>287.00682798939738</v>
      </c>
      <c r="AVA43" s="56">
        <v>298.39359114792114</v>
      </c>
      <c r="AVB43" s="56">
        <v>310.23211490091097</v>
      </c>
      <c r="AVC43" s="56">
        <v>322.54032248360687</v>
      </c>
      <c r="AVD43" s="56">
        <v>335.33684822107256</v>
      </c>
      <c r="AVE43" s="56">
        <v>348.64106574010748</v>
      </c>
      <c r="AVF43" s="56">
        <v>362.47311730044379</v>
      </c>
      <c r="AVG43" s="56">
        <v>376.85394428963451</v>
      </c>
      <c r="AVH43" s="56">
        <v>391.80531892780198</v>
      </c>
      <c r="AVI43" s="56">
        <v>407.34987723024614</v>
      </c>
      <c r="AVJ43" s="56">
        <v>423.5111532778177</v>
      </c>
      <c r="AVK43" s="56">
        <v>440.31361484694077</v>
      </c>
      <c r="AVL43" s="56">
        <v>457.78270045322739</v>
      </c>
      <c r="AVM43" s="56">
        <v>475.94485786476776</v>
      </c>
      <c r="AVN43" s="56">
        <v>494.82758414340378</v>
      </c>
      <c r="AVO43" s="56">
        <v>514.45946727460785</v>
      </c>
      <c r="AVP43" s="56">
        <v>194.5</v>
      </c>
      <c r="AVQ43" s="56">
        <v>198.14131414460223</v>
      </c>
      <c r="AVR43" s="56">
        <v>201.85079882236479</v>
      </c>
      <c r="AVS43" s="56">
        <v>205.62973028175369</v>
      </c>
      <c r="AVT43" s="56">
        <v>209.47940866440507</v>
      </c>
      <c r="AVU43" s="56">
        <v>213.40115845243906</v>
      </c>
      <c r="AVV43" s="56">
        <v>217.39632892414792</v>
      </c>
      <c r="AVW43" s="56">
        <v>221.4662946182153</v>
      </c>
      <c r="AVX43" s="56">
        <v>225.61245580662637</v>
      </c>
      <c r="AVY43" s="56">
        <v>229.83623897643162</v>
      </c>
      <c r="AVZ43" s="56">
        <v>234.13909732052963</v>
      </c>
      <c r="AWA43" s="56">
        <v>238.52251123763835</v>
      </c>
      <c r="AWB43" s="56">
        <v>242.98798884162633</v>
      </c>
      <c r="AWC43" s="56">
        <v>247.53706648037937</v>
      </c>
      <c r="AWD43" s="56">
        <v>252.17130926438116</v>
      </c>
      <c r="AWE43" s="56">
        <v>256.89231160518972</v>
      </c>
      <c r="AWF43" s="56">
        <v>261.70169776399456</v>
      </c>
      <c r="AWG43" s="56">
        <v>266.60112241044419</v>
      </c>
      <c r="AWH43" s="56">
        <v>271.59227119193514</v>
      </c>
      <c r="AWI43" s="56">
        <v>276.67686131355902</v>
      </c>
      <c r="AWJ43" s="56">
        <v>281.8566421289072</v>
      </c>
      <c r="AWK43" s="56">
        <v>287.13339574193589</v>
      </c>
      <c r="AWL43" s="56">
        <v>292.50893762009929</v>
      </c>
      <c r="AWM43" s="56">
        <v>297.98511721896119</v>
      </c>
      <c r="AWN43" s="56">
        <v>303.56381861850031</v>
      </c>
      <c r="AWO43" s="56">
        <v>309.24696117132817</v>
      </c>
      <c r="AWP43" s="57">
        <v>0.76</v>
      </c>
      <c r="AWQ43" s="56">
        <v>6084.5</v>
      </c>
      <c r="AWR43" s="56">
        <v>6325.8976034068337</v>
      </c>
      <c r="AWS43" s="56">
        <v>6576.8724609726878</v>
      </c>
      <c r="AWT43" s="59">
        <v>1930.6742237618416</v>
      </c>
      <c r="AWU43" s="56">
        <v>2007.2721579512502</v>
      </c>
      <c r="AWV43" s="56">
        <v>2086.909053064192</v>
      </c>
      <c r="AWW43" s="56">
        <v>2169.7054774109288</v>
      </c>
      <c r="AWX43" s="56">
        <v>2255.7867827516593</v>
      </c>
      <c r="AWY43" s="56">
        <v>2345.2832940760181</v>
      </c>
      <c r="AWZ43" s="56">
        <v>2438.3305069119183</v>
      </c>
      <c r="AXA43" s="56">
        <v>2535.0692924624655</v>
      </c>
      <c r="AXB43" s="56">
        <v>2635.6461108815133</v>
      </c>
      <c r="AXC43" s="56">
        <v>2740.2132330107497</v>
      </c>
      <c r="AXD43" s="56">
        <v>2848.9289709140262</v>
      </c>
      <c r="AXE43" s="56">
        <v>2961.9579175579479</v>
      </c>
      <c r="AXF43" s="56">
        <v>3079.4711960015966</v>
      </c>
      <c r="AXG43" s="56">
        <v>3201.6467184726562</v>
      </c>
      <c r="AXH43" s="56">
        <v>3328.6694557221672</v>
      </c>
      <c r="AXI43" s="56">
        <v>3460.731717065722</v>
      </c>
      <c r="AXJ43" s="56">
        <v>3598.033441535059</v>
      </c>
      <c r="AXK43" s="56">
        <v>3740.7825005808645</v>
      </c>
      <c r="AXL43" s="56">
        <v>3889.1950127850623</v>
      </c>
      <c r="AXM43" s="56">
        <v>4043.4956710590573</v>
      </c>
      <c r="AXN43" s="56">
        <v>4203.9180828233048</v>
      </c>
      <c r="AXO43" s="56">
        <v>4370.7051236832267</v>
      </c>
      <c r="AXP43" s="56">
        <v>4544.1093051369362</v>
      </c>
      <c r="AXQ43" s="56">
        <v>6084.5</v>
      </c>
      <c r="AXR43" s="56">
        <v>6198.4104160042798</v>
      </c>
      <c r="AXS43" s="56">
        <v>6314.4533955510469</v>
      </c>
      <c r="AXT43" s="59">
        <v>1816.2829731488841</v>
      </c>
      <c r="AXU43" s="56">
        <v>1850.2863504276877</v>
      </c>
      <c r="AXV43" s="56">
        <v>1884.92631885636</v>
      </c>
      <c r="AXW43" s="56">
        <v>1920.2147963184923</v>
      </c>
      <c r="AXX43" s="56">
        <v>1956.1639238172534</v>
      </c>
      <c r="AXY43" s="56">
        <v>1992.7860696525049</v>
      </c>
      <c r="AXZ43" s="56">
        <v>2030.0938336761139</v>
      </c>
      <c r="AYA43" s="56">
        <v>2068.1000516269346</v>
      </c>
      <c r="AYB43" s="56">
        <v>2106.8177995469441</v>
      </c>
      <c r="AYC43" s="56">
        <v>2146.2603982800551</v>
      </c>
      <c r="AYD43" s="56">
        <v>2186.4414180551544</v>
      </c>
      <c r="AYE43" s="56">
        <v>2227.3746831549406</v>
      </c>
      <c r="AYF43" s="56">
        <v>2269.0742766721696</v>
      </c>
      <c r="AYG43" s="56">
        <v>2311.5545453549435</v>
      </c>
      <c r="AYH43" s="56">
        <v>2354.8301045427102</v>
      </c>
      <c r="AYI43" s="56">
        <v>2398.9158431946717</v>
      </c>
      <c r="AYJ43" s="56">
        <v>2443.8269290123335</v>
      </c>
      <c r="AYK43" s="56">
        <v>2489.5788136579504</v>
      </c>
      <c r="AYL43" s="56">
        <v>2536.1872380706741</v>
      </c>
      <c r="AYM43" s="56">
        <v>2583.6682378822238</v>
      </c>
      <c r="AYN43" s="56">
        <v>2632.0381489339466</v>
      </c>
      <c r="AYO43" s="56">
        <v>2681.3136128971651</v>
      </c>
      <c r="AYP43" s="56">
        <v>2731.5115829987435</v>
      </c>
      <c r="AYQ43" s="60">
        <v>0.76</v>
      </c>
      <c r="AYR43" s="56">
        <v>194.5</v>
      </c>
      <c r="AYS43" s="56">
        <v>202.21662977444802</v>
      </c>
      <c r="AYT43" s="56">
        <v>210.23941057756392</v>
      </c>
      <c r="AYU43" s="59">
        <v>61.716843869122883</v>
      </c>
      <c r="AYV43" s="56">
        <v>64.165409601695814</v>
      </c>
      <c r="AYW43" s="56">
        <v>66.711120194097347</v>
      </c>
      <c r="AYX43" s="56">
        <v>69.357829789863686</v>
      </c>
      <c r="AYY43" s="56">
        <v>72.109545442550385</v>
      </c>
      <c r="AYZ43" s="56">
        <v>74.970433182313343</v>
      </c>
      <c r="AZA43" s="56">
        <v>77.944824323176618</v>
      </c>
      <c r="AZB43" s="56">
        <v>81.037222020535737</v>
      </c>
      <c r="AZC43" s="56">
        <v>84.25230808882479</v>
      </c>
      <c r="AZD43" s="56">
        <v>87.594950089668984</v>
      </c>
      <c r="AZE43" s="56">
        <v>91.070208701253705</v>
      </c>
      <c r="AZF43" s="56">
        <v>94.68334538006755</v>
      </c>
      <c r="AZG43" s="56">
        <v>98.439830326618576</v>
      </c>
      <c r="AZH43" s="56">
        <v>102.34535076718413</v>
      </c>
      <c r="AZI43" s="56">
        <v>106.4058195641321</v>
      </c>
      <c r="AZJ43" s="56">
        <v>110.62738416784997</v>
      </c>
      <c r="AZK43" s="56">
        <v>115.01643592383419</v>
      </c>
      <c r="AZL43" s="56">
        <v>119.57961974903088</v>
      </c>
      <c r="AZM43" s="56">
        <v>124.32384419207739</v>
      </c>
      <c r="AZN43" s="56">
        <v>129.25629189267596</v>
      </c>
      <c r="AZO43" s="56">
        <v>134.38443045593442</v>
      </c>
      <c r="AZP43" s="56">
        <v>139.71602375813754</v>
      </c>
      <c r="AZQ43" s="56">
        <v>145.25914370106574</v>
      </c>
      <c r="AZR43" s="56">
        <v>194.5</v>
      </c>
      <c r="AZS43" s="56">
        <v>198.14131414460223</v>
      </c>
      <c r="AZT43" s="56">
        <v>201.85079882236479</v>
      </c>
      <c r="AZU43" s="59">
        <v>58.060159138377514</v>
      </c>
      <c r="AZV43" s="56">
        <v>59.147127152302609</v>
      </c>
      <c r="AZW43" s="56">
        <v>60.254444739512202</v>
      </c>
      <c r="AZX43" s="56">
        <v>61.382492872700588</v>
      </c>
      <c r="AZY43" s="56">
        <v>62.531659656907848</v>
      </c>
      <c r="AZZ43" s="56">
        <v>63.702340463047442</v>
      </c>
      <c r="BAA43" s="56">
        <v>64.894938063933637</v>
      </c>
      <c r="BAB43" s="56">
        <v>66.109862772855422</v>
      </c>
      <c r="BAC43" s="56">
        <v>67.34753258474494</v>
      </c>
      <c r="BAD43" s="56">
        <v>68.608373319988615</v>
      </c>
      <c r="BAE43" s="56">
        <v>69.892818770930646</v>
      </c>
      <c r="BAF43" s="56">
        <v>71.201310851119388</v>
      </c>
      <c r="BAG43" s="56">
        <v>72.534299747347688</v>
      </c>
      <c r="BAH43" s="56">
        <v>73.892244074539633</v>
      </c>
      <c r="BAI43" s="56">
        <v>75.275611033537189</v>
      </c>
      <c r="BAJ43" s="56">
        <v>76.684876571840505</v>
      </c>
      <c r="BAK43" s="56">
        <v>78.120525547357843</v>
      </c>
      <c r="BAL43" s="56">
        <v>79.583051895220848</v>
      </c>
      <c r="BAM43" s="56">
        <v>81.072958797723075</v>
      </c>
      <c r="BAN43" s="56">
        <v>82.590758857439795</v>
      </c>
      <c r="BAO43" s="56">
        <v>84.136974273589047</v>
      </c>
      <c r="BAP43" s="56">
        <v>85.712137021694204</v>
      </c>
      <c r="BAQ43" s="56">
        <v>87.316789036610302</v>
      </c>
      <c r="BAR43" s="57">
        <v>0.76</v>
      </c>
      <c r="BAS43" s="56">
        <v>6084.5</v>
      </c>
      <c r="BAT43" s="56">
        <v>6325.8976034068337</v>
      </c>
      <c r="BAU43" s="56">
        <v>6576.8724609726878</v>
      </c>
      <c r="BAV43" s="56">
        <v>1930.6742237618416</v>
      </c>
      <c r="BAW43" s="56">
        <v>2007.2721579512502</v>
      </c>
      <c r="BAX43" s="56">
        <v>2086.909053064192</v>
      </c>
      <c r="BAY43" s="56">
        <v>2169.7054774109288</v>
      </c>
      <c r="BAZ43" s="56">
        <v>2255.7867827516593</v>
      </c>
      <c r="BBA43" s="56">
        <v>2345.2832940760181</v>
      </c>
      <c r="BBB43" s="56">
        <v>2438.3305069119183</v>
      </c>
      <c r="BBC43" s="56">
        <v>2535.0692924624655</v>
      </c>
      <c r="BBD43" s="56">
        <v>2635.6461108815133</v>
      </c>
      <c r="BBE43" s="56">
        <v>2740.2132330107497</v>
      </c>
      <c r="BBF43" s="56">
        <v>2848.9289709140262</v>
      </c>
      <c r="BBG43" s="56">
        <v>2961.9579175579479</v>
      </c>
      <c r="BBH43" s="56">
        <v>3079.4711960015966</v>
      </c>
      <c r="BBI43" s="56">
        <v>3201.6467184726562</v>
      </c>
      <c r="BBJ43" s="56">
        <v>3328.6694557221672</v>
      </c>
      <c r="BBK43" s="56">
        <v>3460.731717065722</v>
      </c>
      <c r="BBL43" s="56">
        <v>3598.033441535059</v>
      </c>
      <c r="BBM43" s="56">
        <v>3740.7825005808645</v>
      </c>
      <c r="BBN43" s="56">
        <v>3889.1950127850623</v>
      </c>
      <c r="BBO43" s="56">
        <v>4043.4956710590573</v>
      </c>
      <c r="BBP43" s="56">
        <v>4203.9180828233048</v>
      </c>
      <c r="BBQ43" s="56">
        <v>4370.7051236832267</v>
      </c>
      <c r="BBR43" s="56">
        <v>4544.1093051369362</v>
      </c>
      <c r="BBS43" s="56">
        <v>6084.5</v>
      </c>
      <c r="BBT43" s="56">
        <v>6198.4104160042798</v>
      </c>
      <c r="BBU43" s="56">
        <v>6314.4533955510469</v>
      </c>
      <c r="BBV43" s="56">
        <v>1816.2829731488841</v>
      </c>
      <c r="BBW43" s="56">
        <v>1850.2863504276877</v>
      </c>
      <c r="BBX43" s="56">
        <v>1884.92631885636</v>
      </c>
      <c r="BBY43" s="56">
        <v>1920.2147963184923</v>
      </c>
      <c r="BBZ43" s="56">
        <v>1956.1639238172534</v>
      </c>
      <c r="BCA43" s="56">
        <v>1992.7860696525049</v>
      </c>
      <c r="BCB43" s="56">
        <v>2030.0938336761139</v>
      </c>
      <c r="BCC43" s="56">
        <v>2068.1000516269346</v>
      </c>
      <c r="BCD43" s="56">
        <v>2106.8177995469441</v>
      </c>
      <c r="BCE43" s="56">
        <v>2146.2603982800551</v>
      </c>
      <c r="BCF43" s="56">
        <v>2186.4414180551544</v>
      </c>
      <c r="BCG43" s="56">
        <v>2227.3746831549406</v>
      </c>
      <c r="BCH43" s="56">
        <v>2269.0742766721696</v>
      </c>
      <c r="BCI43" s="56">
        <v>2311.5545453549435</v>
      </c>
      <c r="BCJ43" s="56">
        <v>2354.8301045427102</v>
      </c>
      <c r="BCK43" s="56">
        <v>2398.9158431946717</v>
      </c>
      <c r="BCL43" s="56">
        <v>2443.8269290123335</v>
      </c>
      <c r="BCM43" s="56">
        <v>2489.5788136579504</v>
      </c>
      <c r="BCN43" s="56">
        <v>2536.1872380706741</v>
      </c>
      <c r="BCO43" s="56">
        <v>2583.6682378822238</v>
      </c>
      <c r="BCP43" s="56">
        <v>2632.0381489339466</v>
      </c>
      <c r="BCQ43" s="56">
        <v>2681.3136128971651</v>
      </c>
      <c r="BCR43" s="56">
        <v>2731.5115829987435</v>
      </c>
      <c r="BCS43" s="57">
        <v>0.76</v>
      </c>
      <c r="BCT43" s="56">
        <v>194.5</v>
      </c>
      <c r="BCU43" s="56">
        <v>202.21662977444802</v>
      </c>
      <c r="BCV43" s="56">
        <v>210.23941057756392</v>
      </c>
      <c r="BCW43" s="56">
        <v>61.716843869122883</v>
      </c>
      <c r="BCX43" s="56">
        <v>64.165409601695814</v>
      </c>
      <c r="BCY43" s="56">
        <v>66.711120194097347</v>
      </c>
      <c r="BCZ43" s="56">
        <v>69.357829789863686</v>
      </c>
      <c r="BDA43" s="56">
        <v>72.109545442550385</v>
      </c>
      <c r="BDB43" s="56">
        <v>74.970433182313343</v>
      </c>
      <c r="BDC43" s="56">
        <v>77.944824323176618</v>
      </c>
      <c r="BDD43" s="56">
        <v>81.037222020535737</v>
      </c>
      <c r="BDE43" s="56">
        <v>84.25230808882479</v>
      </c>
      <c r="BDF43" s="56">
        <v>87.594950089668984</v>
      </c>
      <c r="BDG43" s="56">
        <v>91.070208701253705</v>
      </c>
      <c r="BDH43" s="56">
        <v>94.68334538006755</v>
      </c>
      <c r="BDI43" s="56">
        <v>98.439830326618576</v>
      </c>
      <c r="BDJ43" s="56">
        <v>102.34535076718413</v>
      </c>
      <c r="BDK43" s="56">
        <v>106.4058195641321</v>
      </c>
      <c r="BDL43" s="56">
        <v>110.62738416784997</v>
      </c>
      <c r="BDM43" s="56">
        <v>115.01643592383419</v>
      </c>
      <c r="BDN43" s="56">
        <v>119.57961974903088</v>
      </c>
      <c r="BDO43" s="56">
        <v>124.32384419207739</v>
      </c>
      <c r="BDP43" s="56">
        <v>129.25629189267596</v>
      </c>
      <c r="BDQ43" s="56">
        <v>134.38443045593442</v>
      </c>
      <c r="BDR43" s="56">
        <v>139.71602375813754</v>
      </c>
      <c r="BDS43" s="56">
        <v>145.25914370106574</v>
      </c>
      <c r="BDT43" s="56">
        <v>194.5</v>
      </c>
      <c r="BDU43" s="56">
        <v>198.14131414460223</v>
      </c>
      <c r="BDV43" s="56">
        <v>201.85079882236479</v>
      </c>
      <c r="BDW43" s="56">
        <v>58.060159138377514</v>
      </c>
      <c r="BDX43" s="56">
        <v>59.147127152302609</v>
      </c>
      <c r="BDY43" s="56">
        <v>60.254444739512202</v>
      </c>
      <c r="BDZ43" s="56">
        <v>61.382492872700588</v>
      </c>
      <c r="BEA43" s="56">
        <v>62.531659656907848</v>
      </c>
      <c r="BEB43" s="56">
        <v>63.702340463047442</v>
      </c>
      <c r="BEC43" s="56">
        <v>64.894938063933637</v>
      </c>
      <c r="BED43" s="56">
        <v>66.109862772855422</v>
      </c>
      <c r="BEE43" s="56">
        <v>67.34753258474494</v>
      </c>
      <c r="BEF43" s="56">
        <v>68.608373319988615</v>
      </c>
      <c r="BEG43" s="56">
        <v>69.892818770930646</v>
      </c>
      <c r="BEH43" s="56">
        <v>71.201310851119388</v>
      </c>
      <c r="BEI43" s="56">
        <v>72.534299747347688</v>
      </c>
      <c r="BEJ43" s="56">
        <v>73.892244074539633</v>
      </c>
      <c r="BEK43" s="56">
        <v>75.275611033537189</v>
      </c>
      <c r="BEL43" s="56">
        <v>76.684876571840505</v>
      </c>
      <c r="BEM43" s="56">
        <v>78.120525547357843</v>
      </c>
      <c r="BEN43" s="56">
        <v>79.583051895220848</v>
      </c>
      <c r="BEO43" s="56">
        <v>81.072958797723075</v>
      </c>
      <c r="BEP43" s="56">
        <v>82.590758857439795</v>
      </c>
      <c r="BEQ43" s="56">
        <v>84.136974273589047</v>
      </c>
      <c r="BER43" s="56">
        <v>85.712137021694204</v>
      </c>
      <c r="BES43" s="56">
        <v>87.316789036610302</v>
      </c>
      <c r="BET43" s="57">
        <v>0</v>
      </c>
      <c r="BEU43" s="56">
        <v>6084.5</v>
      </c>
      <c r="BEV43" s="56">
        <v>6325.8976034068337</v>
      </c>
      <c r="BEW43" s="56">
        <v>6576.8724609726878</v>
      </c>
      <c r="BEX43" s="56">
        <v>1930.6742237618416</v>
      </c>
      <c r="BEY43" s="56">
        <v>2007.2721579512502</v>
      </c>
      <c r="BEZ43" s="56">
        <v>2086.909053064192</v>
      </c>
      <c r="BFA43" s="56">
        <v>2169.7054774109288</v>
      </c>
      <c r="BFB43" s="56">
        <v>2255.7867827516593</v>
      </c>
      <c r="BFC43" s="56">
        <v>2345.2832940760181</v>
      </c>
      <c r="BFD43" s="56">
        <v>2438.3305069119183</v>
      </c>
      <c r="BFE43" s="56">
        <v>2535.0692924624655</v>
      </c>
      <c r="BFF43" s="56">
        <v>2635.6461108815133</v>
      </c>
      <c r="BFG43" s="56">
        <v>2740.2132330107497</v>
      </c>
      <c r="BFH43" s="56">
        <v>2848.9289709140262</v>
      </c>
      <c r="BFI43" s="56">
        <v>2961.9579175579479</v>
      </c>
      <c r="BFJ43" s="56">
        <v>3079.4711960015966</v>
      </c>
      <c r="BFK43" s="56">
        <v>3201.6467184726562</v>
      </c>
      <c r="BFL43" s="56">
        <v>3328.6694557221672</v>
      </c>
      <c r="BFM43" s="56">
        <v>3460.731717065722</v>
      </c>
      <c r="BFN43" s="56">
        <v>3598.033441535059</v>
      </c>
      <c r="BFO43" s="56">
        <v>3740.7825005808645</v>
      </c>
      <c r="BFP43" s="56">
        <v>3889.1950127850623</v>
      </c>
      <c r="BFQ43" s="56">
        <v>4043.4956710590573</v>
      </c>
      <c r="BFR43" s="56">
        <v>4203.9180828233048</v>
      </c>
      <c r="BFS43" s="56">
        <v>4370.7051236832267</v>
      </c>
      <c r="BFT43" s="56">
        <v>4544.1093051369362</v>
      </c>
      <c r="BFU43" s="56">
        <v>6084.5</v>
      </c>
      <c r="BFV43" s="56">
        <v>6198.4104160042798</v>
      </c>
      <c r="BFW43" s="56">
        <v>6314.4533955510469</v>
      </c>
      <c r="BFX43" s="56">
        <v>1816.2829731488841</v>
      </c>
      <c r="BFY43" s="56">
        <v>1850.2863504276877</v>
      </c>
      <c r="BFZ43" s="56">
        <v>1884.92631885636</v>
      </c>
      <c r="BGA43" s="56">
        <v>1920.2147963184923</v>
      </c>
      <c r="BGB43" s="56">
        <v>1956.1639238172534</v>
      </c>
      <c r="BGC43" s="56">
        <v>1992.7860696525049</v>
      </c>
      <c r="BGD43" s="56">
        <v>2030.0938336761139</v>
      </c>
      <c r="BGE43" s="56">
        <v>2068.1000516269346</v>
      </c>
      <c r="BGF43" s="56">
        <v>2106.8177995469441</v>
      </c>
      <c r="BGG43" s="56">
        <v>2146.2603982800551</v>
      </c>
      <c r="BGH43" s="56">
        <v>2186.4414180551544</v>
      </c>
      <c r="BGI43" s="56">
        <v>2227.3746831549406</v>
      </c>
      <c r="BGJ43" s="56">
        <v>2269.0742766721696</v>
      </c>
      <c r="BGK43" s="56">
        <v>2311.5545453549435</v>
      </c>
      <c r="BGL43" s="56">
        <v>2354.8301045427102</v>
      </c>
      <c r="BGM43" s="56">
        <v>2398.9158431946717</v>
      </c>
      <c r="BGN43" s="56">
        <v>2443.8269290123335</v>
      </c>
      <c r="BGO43" s="56">
        <v>2489.5788136579504</v>
      </c>
      <c r="BGP43" s="56">
        <v>2536.1872380706741</v>
      </c>
      <c r="BGQ43" s="56">
        <v>2583.6682378822238</v>
      </c>
      <c r="BGR43" s="56">
        <v>2632.0381489339466</v>
      </c>
      <c r="BGS43" s="56">
        <v>2681.3136128971651</v>
      </c>
      <c r="BGT43" s="56">
        <v>2731.5115829987435</v>
      </c>
      <c r="BGU43" s="57">
        <v>0.25</v>
      </c>
      <c r="BGV43" s="56">
        <v>194.5</v>
      </c>
      <c r="BGW43" s="56">
        <v>202.21662977444802</v>
      </c>
      <c r="BGX43" s="56">
        <v>210.23941057756392</v>
      </c>
      <c r="BGY43" s="56">
        <v>61.716843869122883</v>
      </c>
      <c r="BGZ43" s="56">
        <v>64.165409601695814</v>
      </c>
      <c r="BHA43" s="56">
        <v>50.033340145573007</v>
      </c>
      <c r="BHB43" s="56">
        <v>52.018372342397768</v>
      </c>
      <c r="BHC43" s="56">
        <v>54.082159081912792</v>
      </c>
      <c r="BHD43" s="56">
        <v>56.227824886735007</v>
      </c>
      <c r="BHE43" s="56">
        <v>58.458618242382464</v>
      </c>
      <c r="BHF43" s="56">
        <v>60.777916515401799</v>
      </c>
      <c r="BHG43" s="56">
        <v>63.189231066618589</v>
      </c>
      <c r="BHH43" s="56">
        <v>65.696212567251735</v>
      </c>
      <c r="BHI43" s="56">
        <v>68.302656525940279</v>
      </c>
      <c r="BHJ43" s="56">
        <v>71.01250903505067</v>
      </c>
      <c r="BHK43" s="59">
        <v>73.829872744963936</v>
      </c>
      <c r="BHL43" s="56">
        <v>76.759013075388097</v>
      </c>
      <c r="BHM43" s="56">
        <v>79.804364673099073</v>
      </c>
      <c r="BHN43" s="56">
        <v>82.970538125887472</v>
      </c>
      <c r="BHO43" s="56">
        <v>86.262326942875646</v>
      </c>
      <c r="BHP43" s="56">
        <v>89.684714811773162</v>
      </c>
      <c r="BHQ43" s="56">
        <v>93.242883144058041</v>
      </c>
      <c r="BHR43" s="56">
        <v>96.942218919506971</v>
      </c>
      <c r="BHS43" s="56">
        <v>100.78832284195082</v>
      </c>
      <c r="BHT43" s="56">
        <v>104.78701781860315</v>
      </c>
      <c r="BHU43" s="56">
        <v>108.9443577757993</v>
      </c>
      <c r="BHV43" s="56">
        <v>194.5</v>
      </c>
      <c r="BHW43" s="56">
        <v>198.14131414460223</v>
      </c>
      <c r="BHX43" s="56">
        <v>201.85079882236479</v>
      </c>
      <c r="BHY43" s="56">
        <v>58.060159138377514</v>
      </c>
      <c r="BHZ43" s="56">
        <v>59.147127152302609</v>
      </c>
      <c r="BIA43" s="59">
        <v>45.190833554634153</v>
      </c>
      <c r="BIB43" s="56">
        <v>46.036869654525439</v>
      </c>
      <c r="BIC43" s="56">
        <v>46.89874474268089</v>
      </c>
      <c r="BID43" s="56">
        <v>47.776755347285579</v>
      </c>
      <c r="BIE43" s="56">
        <v>48.671203547950228</v>
      </c>
      <c r="BIF43" s="56">
        <v>49.582397079641567</v>
      </c>
      <c r="BIG43" s="56">
        <v>50.510649438558701</v>
      </c>
      <c r="BIH43" s="56">
        <v>51.456279989991458</v>
      </c>
      <c r="BII43" s="56">
        <v>52.419614078197981</v>
      </c>
      <c r="BIJ43" s="56">
        <v>53.400983138339541</v>
      </c>
      <c r="BIK43" s="59">
        <v>54.400724810510766</v>
      </c>
      <c r="BIL43" s="56">
        <v>55.419183055904725</v>
      </c>
      <c r="BIM43" s="56">
        <v>56.456708275152891</v>
      </c>
      <c r="BIN43" s="56">
        <v>57.513657428880379</v>
      </c>
      <c r="BIO43" s="56">
        <v>58.590394160518386</v>
      </c>
      <c r="BIP43" s="56">
        <v>59.687288921415636</v>
      </c>
      <c r="BIQ43" s="56">
        <v>60.80471909829231</v>
      </c>
      <c r="BIR43" s="56">
        <v>61.943069143079846</v>
      </c>
      <c r="BIS43" s="56">
        <v>63.102730705191789</v>
      </c>
      <c r="BIT43" s="56">
        <v>64.284102766270649</v>
      </c>
      <c r="BIU43" s="56">
        <v>65.487591777457723</v>
      </c>
      <c r="BIV43" s="61">
        <v>0.9</v>
      </c>
      <c r="BIW43" s="61">
        <v>0.9</v>
      </c>
      <c r="BIX43" s="61">
        <f t="shared" si="15"/>
        <v>0.71400000000000008</v>
      </c>
      <c r="BIY43" s="61">
        <f t="shared" si="15"/>
        <v>0.71400000000000008</v>
      </c>
      <c r="BIZ43" s="61">
        <v>0.1</v>
      </c>
      <c r="BJA43" s="61">
        <v>0.1</v>
      </c>
      <c r="BJB43" s="61">
        <v>0.8</v>
      </c>
      <c r="BJC43" s="61">
        <v>0.8</v>
      </c>
      <c r="BJD43" s="61">
        <v>0.8</v>
      </c>
      <c r="BJE43" s="61">
        <v>0.8</v>
      </c>
      <c r="BJF43" s="61">
        <v>1</v>
      </c>
      <c r="BJG43" s="61">
        <v>1</v>
      </c>
      <c r="BJH43" s="61">
        <f t="shared" si="16"/>
        <v>15</v>
      </c>
      <c r="BJI43" s="61">
        <f t="shared" si="16"/>
        <v>15</v>
      </c>
      <c r="BJJ43" s="62">
        <v>0.3</v>
      </c>
      <c r="BJK43" s="62">
        <v>0.3</v>
      </c>
      <c r="BJL43" s="46">
        <f t="shared" si="17"/>
        <v>1.69</v>
      </c>
      <c r="BJM43" s="46">
        <f t="shared" si="17"/>
        <v>1.5649999999999999</v>
      </c>
      <c r="BJN43" s="46">
        <f t="shared" si="17"/>
        <v>1.423</v>
      </c>
      <c r="BJO43" s="46">
        <v>1.5</v>
      </c>
      <c r="BJP43" s="61">
        <f t="shared" si="1"/>
        <v>0.65</v>
      </c>
      <c r="BJQ43" s="61">
        <f t="shared" si="1"/>
        <v>0.65</v>
      </c>
      <c r="BJR43" s="61">
        <v>0.69</v>
      </c>
      <c r="BJS43" s="61">
        <v>0.69</v>
      </c>
      <c r="BJT43" s="61">
        <v>48.83</v>
      </c>
      <c r="BJU43" s="61">
        <v>48.83</v>
      </c>
      <c r="BJV43" s="61">
        <f t="shared" si="18"/>
        <v>73.245000000000005</v>
      </c>
      <c r="BJW43" s="61">
        <f t="shared" si="18"/>
        <v>73.245000000000005</v>
      </c>
      <c r="BJX43" s="61">
        <v>4</v>
      </c>
      <c r="BJY43" s="61">
        <v>4</v>
      </c>
      <c r="BJZ43" s="63">
        <v>11724752.025</v>
      </c>
      <c r="BKA43" s="63">
        <v>12189922.053658789</v>
      </c>
      <c r="BKB43" s="63">
        <v>12673547.325985083</v>
      </c>
      <c r="BKC43" s="63">
        <v>13176360.038805511</v>
      </c>
      <c r="BKD43" s="63">
        <v>13699121.438262032</v>
      </c>
      <c r="BKE43" s="63">
        <v>14242622.972319989</v>
      </c>
      <c r="BKF43" s="63">
        <v>14807687.489000926</v>
      </c>
      <c r="BKG43" s="63">
        <v>15395170.482154377</v>
      </c>
      <c r="BKH43" s="63">
        <v>16005961.386654612</v>
      </c>
      <c r="BKI43" s="63">
        <v>16640984.924983274</v>
      </c>
      <c r="BKJ43" s="63">
        <v>17301202.507236574</v>
      </c>
      <c r="BKK43" s="63">
        <v>17987613.686676659</v>
      </c>
      <c r="BKL43" s="63">
        <v>18701257.673030786</v>
      </c>
      <c r="BKM43" s="63">
        <v>19443214.905829418</v>
      </c>
      <c r="BKN43" s="63">
        <v>20214608.690165233</v>
      </c>
      <c r="BKO43" s="63">
        <v>21016606.897349525</v>
      </c>
      <c r="BKP43" s="63">
        <v>21850423.733040825</v>
      </c>
      <c r="BKQ43" s="63">
        <v>22717321.575522512</v>
      </c>
      <c r="BKR43" s="63">
        <v>23618612.886912681</v>
      </c>
      <c r="BKS43" s="63">
        <v>24555662.200199634</v>
      </c>
      <c r="BKT43" s="63">
        <v>25529888.185111452</v>
      </c>
      <c r="BKU43" s="63">
        <v>26542765.795947239</v>
      </c>
      <c r="BKV43" s="63">
        <v>27595828.504621826</v>
      </c>
      <c r="BKW43" s="63">
        <v>28690670.622304738</v>
      </c>
      <c r="BKX43" s="63">
        <v>29828949.713168282</v>
      </c>
      <c r="BKY43" s="63">
        <v>31012389.103899114</v>
      </c>
      <c r="BKZ43" s="64">
        <v>11724752.025</v>
      </c>
      <c r="BLA43" s="64">
        <v>11944255.908756228</v>
      </c>
      <c r="BLB43" s="64">
        <v>12167869.214603543</v>
      </c>
      <c r="BLC43" s="64">
        <v>12395668.876715658</v>
      </c>
      <c r="BLD43" s="64">
        <v>12627733.269582447</v>
      </c>
      <c r="BLE43" s="64">
        <v>12864142.234974708</v>
      </c>
      <c r="BLF43" s="64">
        <v>13104977.109413726</v>
      </c>
      <c r="BLG43" s="64">
        <v>13350320.752155095</v>
      </c>
      <c r="BLH43" s="64">
        <v>13600257.573696481</v>
      </c>
      <c r="BLI43" s="64">
        <v>13854873.564819027</v>
      </c>
      <c r="BLJ43" s="64">
        <v>14114256.326172501</v>
      </c>
      <c r="BLK43" s="64">
        <v>14378495.09841432</v>
      </c>
      <c r="BLL43" s="64">
        <v>14647680.792912779</v>
      </c>
      <c r="BLM43" s="64">
        <v>14921906.023025129</v>
      </c>
      <c r="BLN43" s="64">
        <v>15201265.135961205</v>
      </c>
      <c r="BLO43" s="64">
        <v>15485854.245243592</v>
      </c>
      <c r="BLP43" s="64">
        <v>15775771.26377549</v>
      </c>
      <c r="BLQ43" s="64">
        <v>16071115.937527653</v>
      </c>
      <c r="BLR43" s="64">
        <v>16371989.879855994</v>
      </c>
      <c r="BLS43" s="64">
        <v>16678496.606461672</v>
      </c>
      <c r="BLT43" s="64">
        <v>16990741.57100568</v>
      </c>
      <c r="BLU43" s="64">
        <v>17308832.201390177</v>
      </c>
      <c r="BLV43" s="64">
        <v>17632877.936719067</v>
      </c>
      <c r="BLW43" s="64">
        <v>17962990.264950532</v>
      </c>
      <c r="BLX43" s="64">
        <v>18299282.761254475</v>
      </c>
      <c r="BLY43" s="64">
        <v>18641871.127088059</v>
      </c>
      <c r="BLZ43" s="65">
        <v>1975047.5061135003</v>
      </c>
      <c r="BMA43" s="65">
        <v>2053405.914296661</v>
      </c>
      <c r="BMB43" s="65">
        <v>2134873.1287814388</v>
      </c>
      <c r="BMC43" s="65">
        <v>2219572.4889368317</v>
      </c>
      <c r="BMD43" s="65">
        <v>2307632.2275212822</v>
      </c>
      <c r="BME43" s="65">
        <v>2399185.6648239382</v>
      </c>
      <c r="BMF43" s="65">
        <v>2494371.4105083048</v>
      </c>
      <c r="BMG43" s="65">
        <v>2593333.5734638846</v>
      </c>
      <c r="BMH43" s="65">
        <v>2696221.9799835109</v>
      </c>
      <c r="BMI43" s="65">
        <v>2803192.4005966834</v>
      </c>
      <c r="BMJ43" s="65">
        <v>2914406.7859023423</v>
      </c>
      <c r="BMK43" s="65">
        <v>3030033.5117581133</v>
      </c>
      <c r="BML43" s="65">
        <v>3150247.6341972291</v>
      </c>
      <c r="BMM43" s="65">
        <v>3275231.1544590839</v>
      </c>
      <c r="BMN43" s="65">
        <v>3405173.2945346558</v>
      </c>
      <c r="BMO43" s="65">
        <v>3540270.7836439698</v>
      </c>
      <c r="BMP43" s="65">
        <v>3680728.1560793198</v>
      </c>
      <c r="BMQ43" s="65">
        <v>3826758.0608651852</v>
      </c>
      <c r="BMR43" s="65">
        <v>3978581.5837036492</v>
      </c>
      <c r="BMS43" s="65">
        <v>4136428.5816927403</v>
      </c>
      <c r="BMT43" s="65">
        <v>4300538.0313244527</v>
      </c>
      <c r="BMU43" s="65">
        <v>4471158.3902893085</v>
      </c>
      <c r="BMV43" s="65">
        <v>4648547.973635219</v>
      </c>
      <c r="BMW43" s="65">
        <v>4832975.3448501471</v>
      </c>
      <c r="BMX43" s="65">
        <v>5024719.7224606555</v>
      </c>
      <c r="BMY43" s="65">
        <v>5224071.4027619222</v>
      </c>
      <c r="BMZ43" s="65">
        <v>1975047.5061135003</v>
      </c>
      <c r="BNA43" s="65">
        <v>2012023.1792254411</v>
      </c>
      <c r="BNB43" s="65">
        <v>2049691.0890546502</v>
      </c>
      <c r="BNC43" s="65">
        <v>2088064.1952481712</v>
      </c>
      <c r="BND43" s="65">
        <v>2127155.7000759072</v>
      </c>
      <c r="BNE43" s="65">
        <v>2166979.0529728625</v>
      </c>
      <c r="BNF43" s="65">
        <v>2207547.9551664195</v>
      </c>
      <c r="BNG43" s="65">
        <v>2248876.3643902508</v>
      </c>
      <c r="BNH43" s="65">
        <v>2290978.4996864763</v>
      </c>
      <c r="BNI43" s="65">
        <v>2333868.846297726</v>
      </c>
      <c r="BNJ43" s="65">
        <v>2377562.1606507874</v>
      </c>
      <c r="BNK43" s="65">
        <v>2422073.4754335573</v>
      </c>
      <c r="BNL43" s="65">
        <v>2467418.104767039</v>
      </c>
      <c r="BNM43" s="65">
        <v>2513611.6494741645</v>
      </c>
      <c r="BNN43" s="65">
        <v>2560670.0024472605</v>
      </c>
      <c r="BNO43" s="65">
        <v>2608609.3541160007</v>
      </c>
      <c r="BNP43" s="65">
        <v>2657446.1980177197</v>
      </c>
      <c r="BNQ43" s="65">
        <v>2707197.3364720191</v>
      </c>
      <c r="BNR43" s="65">
        <v>2757879.8863616092</v>
      </c>
      <c r="BNS43" s="65">
        <v>2809511.2850213652</v>
      </c>
      <c r="BNT43" s="65">
        <v>2862109.2962376531</v>
      </c>
      <c r="BNU43" s="65">
        <v>2915692.0163599551</v>
      </c>
      <c r="BNV43" s="65">
        <v>2970277.8805269236</v>
      </c>
      <c r="BNW43" s="65">
        <v>3025885.6690089903</v>
      </c>
      <c r="BNX43" s="65">
        <v>3082534.5136697176</v>
      </c>
      <c r="BNY43" s="65">
        <v>3140243.9045481249</v>
      </c>
      <c r="BNZ43" s="66">
        <v>27127.1348</v>
      </c>
      <c r="BOA43" s="66">
        <v>28203.381875029027</v>
      </c>
      <c r="BOB43" s="66">
        <v>29322.32818000063</v>
      </c>
      <c r="BOC43" s="66">
        <v>30485.667772236771</v>
      </c>
      <c r="BOD43" s="66">
        <v>31695.161919409897</v>
      </c>
      <c r="BOE43" s="66">
        <v>32952.641766059103</v>
      </c>
      <c r="BOF43" s="66">
        <v>34260.011105898135</v>
      </c>
      <c r="BOG43" s="66">
        <v>35619.249264112499</v>
      </c>
      <c r="BOH43" s="66">
        <v>37032.414094009342</v>
      </c>
      <c r="BOI43" s="66">
        <v>38501.64509255701</v>
      </c>
      <c r="BOJ43" s="66">
        <v>40029.166639531075</v>
      </c>
      <c r="BOK43" s="66">
        <v>41617.291365170902</v>
      </c>
      <c r="BOL43" s="66">
        <v>43268.423651445242</v>
      </c>
      <c r="BOM43" s="66">
        <v>44985.06327222762</v>
      </c>
      <c r="BON43" s="66">
        <v>46769.809177892923</v>
      </c>
      <c r="BOO43" s="66">
        <v>48625.36343006455</v>
      </c>
      <c r="BOP43" s="66">
        <v>50554.535292469649</v>
      </c>
      <c r="BOQ43" s="66">
        <v>52560.245484095642</v>
      </c>
      <c r="BOR43" s="66">
        <v>54645.530601087266</v>
      </c>
      <c r="BOS43" s="66">
        <v>56813.547714078835</v>
      </c>
      <c r="BOT43" s="66">
        <v>59067.579147921948</v>
      </c>
      <c r="BOU43" s="66">
        <v>61411.037451044933</v>
      </c>
      <c r="BOV43" s="66">
        <v>63847.47056196769</v>
      </c>
      <c r="BOW43" s="66">
        <v>66380.567180793776</v>
      </c>
      <c r="BOX43" s="66">
        <v>69014.162353812091</v>
      </c>
      <c r="BOY43" s="66">
        <v>71752.243279663075</v>
      </c>
      <c r="BOZ43" s="65">
        <v>27127.1348</v>
      </c>
      <c r="BPA43" s="65">
        <v>27634.992998713482</v>
      </c>
      <c r="BPB43" s="65">
        <v>28152.359018724786</v>
      </c>
      <c r="BPC43" s="65">
        <v>28679.410859849741</v>
      </c>
      <c r="BPD43" s="65">
        <v>29216.329854311592</v>
      </c>
      <c r="BPE43" s="65">
        <v>29763.300729128401</v>
      </c>
      <c r="BPF43" s="65">
        <v>30320.51166966838</v>
      </c>
      <c r="BPG43" s="65">
        <v>30888.154384395071</v>
      </c>
      <c r="BPH43" s="65">
        <v>31466.424170824663</v>
      </c>
      <c r="BPI43" s="65">
        <v>32055.51998271812</v>
      </c>
      <c r="BPJ43" s="65">
        <v>32655.644498531237</v>
      </c>
      <c r="BPK43" s="65">
        <v>33267.004191146174</v>
      </c>
      <c r="BPL43" s="65">
        <v>33889.809398908445</v>
      </c>
      <c r="BPM43" s="65">
        <v>34524.274397993897</v>
      </c>
      <c r="BPN43" s="65">
        <v>35170.617476130377</v>
      </c>
      <c r="BPO43" s="65">
        <v>35829.061007699675</v>
      </c>
      <c r="BPP43" s="65">
        <v>36499.83153024545</v>
      </c>
      <c r="BPQ43" s="65">
        <v>37183.15982241348</v>
      </c>
      <c r="BPR43" s="65">
        <v>37879.280983351069</v>
      </c>
      <c r="BPS43" s="65">
        <v>38588.434513592911</v>
      </c>
      <c r="BPT43" s="65">
        <v>39310.864397461308</v>
      </c>
      <c r="BPU43" s="65">
        <v>40046.819187008958</v>
      </c>
      <c r="BPV43" s="65">
        <v>40796.552087533295</v>
      </c>
      <c r="BPW43" s="65">
        <v>41560.321044691846</v>
      </c>
      <c r="BPX43" s="65">
        <v>42338.388833248384</v>
      </c>
      <c r="BPY43" s="65">
        <v>43131.023147480657</v>
      </c>
      <c r="BPZ43" s="66">
        <v>42106.420760154549</v>
      </c>
      <c r="BQA43" s="66">
        <v>43776.958858525992</v>
      </c>
      <c r="BQB43" s="66">
        <v>45513.774201263725</v>
      </c>
      <c r="BQC43" s="66">
        <v>47319.496284291883</v>
      </c>
      <c r="BQD43" s="66">
        <v>49196.858926653062</v>
      </c>
      <c r="BQE43" s="66">
        <v>51148.704409443453</v>
      </c>
      <c r="BQF43" s="66">
        <v>53177.987778956835</v>
      </c>
      <c r="BQG43" s="66">
        <v>55287.781320552371</v>
      </c>
      <c r="BQH43" s="66">
        <v>57481.279210019442</v>
      </c>
      <c r="BQI43" s="66">
        <v>59761.802349481637</v>
      </c>
      <c r="BQJ43" s="66">
        <v>62132.803395161267</v>
      </c>
      <c r="BQK43" s="66">
        <v>64597.871984616417</v>
      </c>
      <c r="BQL43" s="66">
        <v>67160.740171364363</v>
      </c>
      <c r="BQM43" s="66">
        <v>69825.288075119199</v>
      </c>
      <c r="BQN43" s="66">
        <v>72595.549756198263</v>
      </c>
      <c r="BQO43" s="66">
        <v>75475.719322990568</v>
      </c>
      <c r="BQP43" s="66">
        <v>78470.157281734384</v>
      </c>
      <c r="BQQ43" s="66">
        <v>81583.397138216911</v>
      </c>
      <c r="BQR43" s="66">
        <v>84820.152261391107</v>
      </c>
      <c r="BQS43" s="66">
        <v>88185.323019300966</v>
      </c>
      <c r="BQT43" s="66">
        <v>91684.004198118739</v>
      </c>
      <c r="BQU43" s="66">
        <v>95321.492715526547</v>
      </c>
      <c r="BQV43" s="66">
        <v>99103.29564012021</v>
      </c>
      <c r="BQW43" s="66">
        <v>103035.13852897612</v>
      </c>
      <c r="BQX43" s="66">
        <v>107122.97409600479</v>
      </c>
      <c r="BQY43" s="66">
        <v>111372.99122421382</v>
      </c>
      <c r="BQZ43" s="65">
        <v>42106.420760154549</v>
      </c>
      <c r="BRA43" s="65">
        <v>42894.712305103269</v>
      </c>
      <c r="BRB43" s="65">
        <v>43697.761778857588</v>
      </c>
      <c r="BRC43" s="65">
        <v>44515.845470645836</v>
      </c>
      <c r="BRD43" s="65">
        <v>45349.244842220083</v>
      </c>
      <c r="BRE43" s="65">
        <v>46198.246624693114</v>
      </c>
      <c r="BRF43" s="65">
        <v>47063.142917188328</v>
      </c>
      <c r="BRG43" s="65">
        <v>47944.231287336377</v>
      </c>
      <c r="BRH43" s="65">
        <v>48841.814873653391</v>
      </c>
      <c r="BRI43" s="65">
        <v>49756.202489835799</v>
      </c>
      <c r="BRJ43" s="65">
        <v>50687.708731007689</v>
      </c>
      <c r="BRK43" s="65">
        <v>51636.654081957291</v>
      </c>
      <c r="BRL43" s="65">
        <v>52603.365027399785</v>
      </c>
      <c r="BRM43" s="65">
        <v>53588.174164304393</v>
      </c>
      <c r="BRN43" s="65">
        <v>54591.420316324395</v>
      </c>
      <c r="BRO43" s="65">
        <v>55613.448650369428</v>
      </c>
      <c r="BRP43" s="65">
        <v>56654.610795360168</v>
      </c>
      <c r="BRQ43" s="65">
        <v>57715.264963206348</v>
      </c>
      <c r="BRR43" s="65">
        <v>58795.776072049484</v>
      </c>
      <c r="BRS43" s="65">
        <v>59896.515871813077</v>
      </c>
      <c r="BRT43" s="65">
        <v>61017.863072103195</v>
      </c>
      <c r="BRU43" s="65">
        <v>62160.203472503461</v>
      </c>
      <c r="BRV43" s="65">
        <v>63323.93009530953</v>
      </c>
      <c r="BRW43" s="65">
        <v>64509.443320748374</v>
      </c>
      <c r="BRX43" s="65">
        <v>65717.15102472913</v>
      </c>
      <c r="BRY43" s="65">
        <v>66947.468719172888</v>
      </c>
      <c r="BRZ43" s="64">
        <v>11724752.025</v>
      </c>
      <c r="BSA43" s="64">
        <v>12189922.053658789</v>
      </c>
      <c r="BSB43" s="64">
        <v>12673547.325985083</v>
      </c>
      <c r="BSC43" s="64">
        <v>13176360.038805511</v>
      </c>
      <c r="BSD43" s="64">
        <v>13699121.438262032</v>
      </c>
      <c r="BSE43" s="64">
        <v>14242622.972319989</v>
      </c>
      <c r="BSF43" s="64">
        <v>14807687.489000926</v>
      </c>
      <c r="BSG43" s="64">
        <v>15395170.482154377</v>
      </c>
      <c r="BSH43" s="64">
        <v>16005961.386654612</v>
      </c>
      <c r="BSI43" s="64">
        <v>16640984.924983274</v>
      </c>
      <c r="BSJ43" s="64">
        <v>17301202.507236574</v>
      </c>
      <c r="BSK43" s="64">
        <v>17987613.686676659</v>
      </c>
      <c r="BSL43" s="64">
        <v>18701257.673030786</v>
      </c>
      <c r="BSM43" s="64">
        <v>19443214.905829418</v>
      </c>
      <c r="BSN43" s="64">
        <v>20214608.690165233</v>
      </c>
      <c r="BSO43" s="64">
        <v>21016606.897349525</v>
      </c>
      <c r="BSP43" s="64">
        <v>21850423.733040825</v>
      </c>
      <c r="BSQ43" s="64">
        <v>22717321.575522512</v>
      </c>
      <c r="BSR43" s="64">
        <v>23618612.886912681</v>
      </c>
      <c r="BSS43" s="64">
        <v>24555662.200199634</v>
      </c>
      <c r="BST43" s="64">
        <v>25529888.185111452</v>
      </c>
      <c r="BSU43" s="64">
        <v>26542765.795947239</v>
      </c>
      <c r="BSV43" s="64">
        <v>27595828.504621826</v>
      </c>
      <c r="BSW43" s="64">
        <v>28690670.622304738</v>
      </c>
      <c r="BSX43" s="64">
        <v>29828949.713168282</v>
      </c>
      <c r="BSY43" s="64">
        <v>31012389.103899114</v>
      </c>
      <c r="BSZ43" s="64">
        <v>11724752.025</v>
      </c>
      <c r="BTA43" s="64">
        <v>11944255.908756228</v>
      </c>
      <c r="BTB43" s="64">
        <v>12167869.214603543</v>
      </c>
      <c r="BTC43" s="64">
        <v>12395668.876715658</v>
      </c>
      <c r="BTD43" s="64">
        <v>12627733.269582447</v>
      </c>
      <c r="BTE43" s="64">
        <v>12864142.234974708</v>
      </c>
      <c r="BTF43" s="64">
        <v>13104977.109413726</v>
      </c>
      <c r="BTG43" s="64">
        <v>13350320.752155095</v>
      </c>
      <c r="BTH43" s="64">
        <v>13600257.573696481</v>
      </c>
      <c r="BTI43" s="64">
        <v>13854873.564819027</v>
      </c>
      <c r="BTJ43" s="64">
        <v>14114256.326172501</v>
      </c>
      <c r="BTK43" s="64">
        <v>14378495.09841432</v>
      </c>
      <c r="BTL43" s="64">
        <v>14647680.792912779</v>
      </c>
      <c r="BTM43" s="64">
        <v>14921906.023025129</v>
      </c>
      <c r="BTN43" s="64">
        <v>15201265.135961205</v>
      </c>
      <c r="BTO43" s="64">
        <v>15485854.245243592</v>
      </c>
      <c r="BTP43" s="64">
        <v>15775771.26377549</v>
      </c>
      <c r="BTQ43" s="64">
        <v>16071115.937527653</v>
      </c>
      <c r="BTR43" s="64">
        <v>16371989.879855994</v>
      </c>
      <c r="BTS43" s="64">
        <v>16678496.606461672</v>
      </c>
      <c r="BTT43" s="64">
        <v>16990741.57100568</v>
      </c>
      <c r="BTU43" s="64">
        <v>17308832.201390177</v>
      </c>
      <c r="BTV43" s="64">
        <v>17632877.936719067</v>
      </c>
      <c r="BTW43" s="64">
        <v>17962990.264950532</v>
      </c>
      <c r="BTX43" s="64">
        <v>18299282.761254475</v>
      </c>
      <c r="BTY43" s="64">
        <v>18641871.127088059</v>
      </c>
      <c r="BTZ43" s="63">
        <v>1975047.5061135006</v>
      </c>
      <c r="BUA43" s="63">
        <v>2053405.9142966608</v>
      </c>
      <c r="BUB43" s="63">
        <v>2134873.1287814388</v>
      </c>
      <c r="BUC43" s="63">
        <v>2219572.4889368317</v>
      </c>
      <c r="BUD43" s="63">
        <v>2307632.2275212822</v>
      </c>
      <c r="BUE43" s="63">
        <v>2399185.6648239386</v>
      </c>
      <c r="BUF43" s="63">
        <v>2494371.4105083048</v>
      </c>
      <c r="BUG43" s="63">
        <v>2593333.5734638856</v>
      </c>
      <c r="BUH43" s="63">
        <v>2696221.9799835109</v>
      </c>
      <c r="BUI43" s="63">
        <v>2803192.4005966829</v>
      </c>
      <c r="BUJ43" s="63">
        <v>2914406.7859023428</v>
      </c>
      <c r="BUK43" s="63">
        <v>3030033.5117581133</v>
      </c>
      <c r="BUL43" s="63">
        <v>3150247.6341972291</v>
      </c>
      <c r="BUM43" s="63">
        <v>3275231.1544590839</v>
      </c>
      <c r="BUN43" s="63">
        <v>3405173.2945346562</v>
      </c>
      <c r="BUO43" s="63">
        <v>3540270.7836439693</v>
      </c>
      <c r="BUP43" s="63">
        <v>3680728.1560793193</v>
      </c>
      <c r="BUQ43" s="63">
        <v>3826758.0608651852</v>
      </c>
      <c r="BUR43" s="63">
        <v>3978581.5837036492</v>
      </c>
      <c r="BUS43" s="63">
        <v>4136428.5816927403</v>
      </c>
      <c r="BUT43" s="63">
        <v>4300538.0313244537</v>
      </c>
      <c r="BUU43" s="63">
        <v>4471158.3902893085</v>
      </c>
      <c r="BUV43" s="63">
        <v>4648547.973635219</v>
      </c>
      <c r="BUW43" s="63">
        <v>4832975.3448501481</v>
      </c>
      <c r="BUX43" s="63">
        <v>5024719.7224606564</v>
      </c>
      <c r="BUY43" s="63">
        <v>5224071.4027619222</v>
      </c>
      <c r="BUZ43" s="63">
        <v>1975047.5061135006</v>
      </c>
      <c r="BVA43" s="63">
        <v>2012023.1792254413</v>
      </c>
      <c r="BVB43" s="63">
        <v>2049691.0890546504</v>
      </c>
      <c r="BVC43" s="63">
        <v>2088064.1952481717</v>
      </c>
      <c r="BVD43" s="63">
        <v>2127155.7000759076</v>
      </c>
      <c r="BVE43" s="63">
        <v>2166979.052972862</v>
      </c>
      <c r="BVF43" s="63">
        <v>2207547.9551664195</v>
      </c>
      <c r="BVG43" s="63">
        <v>2248876.3643902512</v>
      </c>
      <c r="BVH43" s="63">
        <v>2290978.4996864768</v>
      </c>
      <c r="BVI43" s="63">
        <v>2333868.8462977265</v>
      </c>
      <c r="BVJ43" s="63">
        <v>2377562.1606507874</v>
      </c>
      <c r="BVK43" s="63">
        <v>2422073.4754335578</v>
      </c>
      <c r="BVL43" s="63">
        <v>2467418.1047670394</v>
      </c>
      <c r="BVM43" s="63">
        <v>2513611.6494741645</v>
      </c>
      <c r="BVN43" s="63">
        <v>2560670.002447261</v>
      </c>
      <c r="BVO43" s="63">
        <v>2608609.3541160007</v>
      </c>
      <c r="BVP43" s="63">
        <v>2657446.1980177197</v>
      </c>
      <c r="BVQ43" s="63">
        <v>2707197.3364720196</v>
      </c>
      <c r="BVR43" s="63">
        <v>2757879.8863616092</v>
      </c>
      <c r="BVS43" s="63">
        <v>2809511.2850213652</v>
      </c>
      <c r="BVT43" s="63">
        <v>2862109.2962376531</v>
      </c>
      <c r="BVU43" s="63">
        <v>2915692.0163599551</v>
      </c>
      <c r="BVV43" s="63">
        <v>2970277.8805269236</v>
      </c>
      <c r="BVW43" s="63">
        <v>3025885.6690089898</v>
      </c>
      <c r="BVX43" s="63">
        <v>3082534.5136697181</v>
      </c>
      <c r="BVY43" s="63">
        <v>3140243.9045481253</v>
      </c>
      <c r="BVZ43" s="66">
        <v>27127.1348</v>
      </c>
      <c r="BWA43" s="66">
        <v>28203.381875029027</v>
      </c>
      <c r="BWB43" s="66">
        <v>29322.32818000063</v>
      </c>
      <c r="BWC43" s="66">
        <v>30485.667772236771</v>
      </c>
      <c r="BWD43" s="66">
        <v>31695.161919409897</v>
      </c>
      <c r="BWE43" s="66">
        <v>32952.641766059103</v>
      </c>
      <c r="BWF43" s="66">
        <v>34260.011105898135</v>
      </c>
      <c r="BWG43" s="66">
        <v>35619.249264112499</v>
      </c>
      <c r="BWH43" s="66">
        <v>37032.414094009342</v>
      </c>
      <c r="BWI43" s="66">
        <v>38501.64509255701</v>
      </c>
      <c r="BWJ43" s="66">
        <v>40029.166639531075</v>
      </c>
      <c r="BWK43" s="66">
        <v>41617.291365170902</v>
      </c>
      <c r="BWL43" s="66">
        <v>43268.423651445242</v>
      </c>
      <c r="BWM43" s="66">
        <v>44985.06327222762</v>
      </c>
      <c r="BWN43" s="66">
        <v>46769.809177892923</v>
      </c>
      <c r="BWO43" s="66">
        <v>48625.36343006455</v>
      </c>
      <c r="BWP43" s="66">
        <v>50554.535292469649</v>
      </c>
      <c r="BWQ43" s="66">
        <v>52560.245484095642</v>
      </c>
      <c r="BWR43" s="66">
        <v>54645.530601087266</v>
      </c>
      <c r="BWS43" s="66">
        <v>56813.547714078835</v>
      </c>
      <c r="BWT43" s="66">
        <v>59067.579147921948</v>
      </c>
      <c r="BWU43" s="66">
        <v>61411.037451044933</v>
      </c>
      <c r="BWV43" s="66">
        <v>63847.47056196769</v>
      </c>
      <c r="BWW43" s="66">
        <v>66380.567180793776</v>
      </c>
      <c r="BWX43" s="66">
        <v>69014.162353812091</v>
      </c>
      <c r="BWY43" s="66">
        <v>71752.243279663075</v>
      </c>
      <c r="BWZ43" s="66">
        <v>27127.1348</v>
      </c>
      <c r="BXA43" s="66">
        <v>27634.992998713482</v>
      </c>
      <c r="BXB43" s="66">
        <v>28152.359018724786</v>
      </c>
      <c r="BXC43" s="66">
        <v>28679.410859849741</v>
      </c>
      <c r="BXD43" s="66">
        <v>29216.329854311592</v>
      </c>
      <c r="BXE43" s="66">
        <v>29763.300729128401</v>
      </c>
      <c r="BXF43" s="66">
        <v>30320.51166966838</v>
      </c>
      <c r="BXG43" s="66">
        <v>30888.154384395071</v>
      </c>
      <c r="BXH43" s="66">
        <v>31466.424170824663</v>
      </c>
      <c r="BXI43" s="66">
        <v>32055.51998271812</v>
      </c>
      <c r="BXJ43" s="66">
        <v>32655.644498531237</v>
      </c>
      <c r="BXK43" s="66">
        <v>33267.004191146174</v>
      </c>
      <c r="BXL43" s="66">
        <v>33889.809398908445</v>
      </c>
      <c r="BXM43" s="66">
        <v>34524.274397993897</v>
      </c>
      <c r="BXN43" s="66">
        <v>35170.617476130377</v>
      </c>
      <c r="BXO43" s="66">
        <v>35829.061007699675</v>
      </c>
      <c r="BXP43" s="66">
        <v>36499.83153024545</v>
      </c>
      <c r="BXQ43" s="66">
        <v>37183.15982241348</v>
      </c>
      <c r="BXR43" s="66">
        <v>37879.280983351069</v>
      </c>
      <c r="BXS43" s="66">
        <v>38588.434513592911</v>
      </c>
      <c r="BXT43" s="66">
        <v>39310.864397461308</v>
      </c>
      <c r="BXU43" s="66">
        <v>40046.819187008958</v>
      </c>
      <c r="BXV43" s="66">
        <v>40796.552087533295</v>
      </c>
      <c r="BXW43" s="66">
        <v>41560.321044691846</v>
      </c>
      <c r="BXX43" s="66">
        <v>42338.388833248384</v>
      </c>
      <c r="BXY43" s="66">
        <v>43131.023147480657</v>
      </c>
      <c r="BXZ43" s="66">
        <v>42106.420760154549</v>
      </c>
      <c r="BYA43" s="66">
        <v>43776.958858525992</v>
      </c>
      <c r="BYB43" s="66">
        <v>45513.774201263725</v>
      </c>
      <c r="BYC43" s="66">
        <v>47319.496284291883</v>
      </c>
      <c r="BYD43" s="66">
        <v>49196.858926653062</v>
      </c>
      <c r="BYE43" s="66">
        <v>51148.704409443453</v>
      </c>
      <c r="BYF43" s="66">
        <v>53177.987778956835</v>
      </c>
      <c r="BYG43" s="66">
        <v>55287.781320552371</v>
      </c>
      <c r="BYH43" s="66">
        <v>57481.279210019442</v>
      </c>
      <c r="BYI43" s="66">
        <v>59761.802349481637</v>
      </c>
      <c r="BYJ43" s="66">
        <v>62132.803395161267</v>
      </c>
      <c r="BYK43" s="66">
        <v>64597.871984616417</v>
      </c>
      <c r="BYL43" s="66">
        <v>67160.740171364363</v>
      </c>
      <c r="BYM43" s="66">
        <v>69825.288075119199</v>
      </c>
      <c r="BYN43" s="66">
        <v>72595.549756198263</v>
      </c>
      <c r="BYO43" s="66">
        <v>75475.719322990568</v>
      </c>
      <c r="BYP43" s="66">
        <v>78470.157281734384</v>
      </c>
      <c r="BYQ43" s="66">
        <v>81583.397138216911</v>
      </c>
      <c r="BYR43" s="66">
        <v>84820.152261391107</v>
      </c>
      <c r="BYS43" s="66">
        <v>88185.323019300966</v>
      </c>
      <c r="BYT43" s="66">
        <v>91684.004198118739</v>
      </c>
      <c r="BYU43" s="66">
        <v>95321.492715526547</v>
      </c>
      <c r="BYV43" s="66">
        <v>99103.29564012021</v>
      </c>
      <c r="BYW43" s="66">
        <v>103035.13852897612</v>
      </c>
      <c r="BYX43" s="66">
        <v>107122.97409600479</v>
      </c>
      <c r="BYY43" s="66">
        <v>111372.99122421382</v>
      </c>
      <c r="BYZ43" s="65">
        <v>42106.420760154549</v>
      </c>
      <c r="BZA43" s="65">
        <v>42894.712305103269</v>
      </c>
      <c r="BZB43" s="65">
        <v>43697.761778857588</v>
      </c>
      <c r="BZC43" s="65">
        <v>44515.845470645836</v>
      </c>
      <c r="BZD43" s="65">
        <v>45349.244842220083</v>
      </c>
      <c r="BZE43" s="65">
        <v>46198.246624693114</v>
      </c>
      <c r="BZF43" s="65">
        <v>47063.142917188328</v>
      </c>
      <c r="BZG43" s="65">
        <v>47944.231287336377</v>
      </c>
      <c r="BZH43" s="65">
        <v>48841.814873653391</v>
      </c>
      <c r="BZI43" s="65">
        <v>49756.202489835799</v>
      </c>
      <c r="BZJ43" s="65">
        <v>50687.708731007689</v>
      </c>
      <c r="BZK43" s="65">
        <v>51636.654081957291</v>
      </c>
      <c r="BZL43" s="65">
        <v>52603.365027399785</v>
      </c>
      <c r="BZM43" s="65">
        <v>53588.174164304393</v>
      </c>
      <c r="BZN43" s="65">
        <v>54591.420316324395</v>
      </c>
      <c r="BZO43" s="65">
        <v>55613.448650369428</v>
      </c>
      <c r="BZP43" s="65">
        <v>56654.610795360168</v>
      </c>
      <c r="BZQ43" s="65">
        <v>57715.264963206348</v>
      </c>
      <c r="BZR43" s="65">
        <v>58795.776072049484</v>
      </c>
      <c r="BZS43" s="65">
        <v>59896.515871813077</v>
      </c>
      <c r="BZT43" s="65">
        <v>61017.863072103195</v>
      </c>
      <c r="BZU43" s="65">
        <v>62160.203472503461</v>
      </c>
      <c r="BZV43" s="65">
        <v>63323.93009530953</v>
      </c>
      <c r="BZW43" s="65">
        <v>64509.443320748374</v>
      </c>
      <c r="BZX43" s="65">
        <v>65717.15102472913</v>
      </c>
      <c r="BZY43" s="65">
        <v>66947.468719172888</v>
      </c>
      <c r="BZZ43" s="64">
        <v>11724752.025</v>
      </c>
      <c r="CAA43" s="64">
        <v>12189922.053658789</v>
      </c>
      <c r="CAB43" s="64">
        <v>12673547.325985083</v>
      </c>
      <c r="CAC43" s="64">
        <v>13176360.038805511</v>
      </c>
      <c r="CAD43" s="64">
        <v>13699121.438262032</v>
      </c>
      <c r="CAE43" s="64">
        <v>14242622.972319989</v>
      </c>
      <c r="CAF43" s="64">
        <v>14807687.489000926</v>
      </c>
      <c r="CAG43" s="64">
        <v>15395170.482154377</v>
      </c>
      <c r="CAH43" s="64">
        <v>16005961.386654612</v>
      </c>
      <c r="CAI43" s="64">
        <v>16640984.924983274</v>
      </c>
      <c r="CAJ43" s="64">
        <v>17301202.507236574</v>
      </c>
      <c r="CAK43" s="64">
        <v>17987613.686676659</v>
      </c>
      <c r="CAL43" s="64">
        <v>18701257.673030786</v>
      </c>
      <c r="CAM43" s="64">
        <v>19443214.905829418</v>
      </c>
      <c r="CAN43" s="64">
        <v>20214608.690165233</v>
      </c>
      <c r="CAO43" s="64">
        <v>21016606.897349525</v>
      </c>
      <c r="CAP43" s="64">
        <v>21850423.733040825</v>
      </c>
      <c r="CAQ43" s="64">
        <v>22717321.575522512</v>
      </c>
      <c r="CAR43" s="64">
        <v>23618612.886912681</v>
      </c>
      <c r="CAS43" s="64">
        <v>24555662.200199634</v>
      </c>
      <c r="CAT43" s="64">
        <v>25529888.185111452</v>
      </c>
      <c r="CAU43" s="64">
        <v>26542765.795947239</v>
      </c>
      <c r="CAV43" s="64">
        <v>27595828.504621826</v>
      </c>
      <c r="CAW43" s="64">
        <v>28690670.622304738</v>
      </c>
      <c r="CAX43" s="64">
        <v>29828949.713168282</v>
      </c>
      <c r="CAY43" s="64">
        <v>31012389.103899114</v>
      </c>
      <c r="CAZ43" s="64">
        <v>11724752.025</v>
      </c>
      <c r="CBA43" s="64">
        <v>11944255.908756228</v>
      </c>
      <c r="CBB43" s="64">
        <v>12167869.214603543</v>
      </c>
      <c r="CBC43" s="64">
        <v>12395668.876715658</v>
      </c>
      <c r="CBD43" s="64">
        <v>12627733.269582447</v>
      </c>
      <c r="CBE43" s="64">
        <v>12864142.234974708</v>
      </c>
      <c r="CBF43" s="64">
        <v>13104977.109413726</v>
      </c>
      <c r="CBG43" s="64">
        <v>13350320.752155095</v>
      </c>
      <c r="CBH43" s="64">
        <v>13600257.573696481</v>
      </c>
      <c r="CBI43" s="64">
        <v>13854873.564819027</v>
      </c>
      <c r="CBJ43" s="64">
        <v>14114256.326172501</v>
      </c>
      <c r="CBK43" s="64">
        <v>14378495.09841432</v>
      </c>
      <c r="CBL43" s="64">
        <v>14647680.792912779</v>
      </c>
      <c r="CBM43" s="64">
        <v>14921906.023025129</v>
      </c>
      <c r="CBN43" s="64">
        <v>15201265.135961205</v>
      </c>
      <c r="CBO43" s="64">
        <v>15485854.245243592</v>
      </c>
      <c r="CBP43" s="64">
        <v>15775771.26377549</v>
      </c>
      <c r="CBQ43" s="64">
        <v>16071115.937527653</v>
      </c>
      <c r="CBR43" s="64">
        <v>16371989.879855994</v>
      </c>
      <c r="CBS43" s="64">
        <v>16678496.606461672</v>
      </c>
      <c r="CBT43" s="64">
        <v>16990741.57100568</v>
      </c>
      <c r="CBU43" s="64">
        <v>17308832.201390177</v>
      </c>
      <c r="CBV43" s="64">
        <v>17632877.936719067</v>
      </c>
      <c r="CBW43" s="64">
        <v>17962990.264950532</v>
      </c>
      <c r="CBX43" s="64">
        <v>18299282.761254475</v>
      </c>
      <c r="CBY43" s="64">
        <v>18641871.127088059</v>
      </c>
      <c r="CBZ43" s="67">
        <v>1975047.5061135003</v>
      </c>
      <c r="CCA43" s="67">
        <v>2053405.914296661</v>
      </c>
      <c r="CCB43" s="67">
        <v>2134873.1287814388</v>
      </c>
      <c r="CCC43" s="67"/>
      <c r="CCD43" s="67"/>
      <c r="CCE43" s="67"/>
      <c r="CCF43" s="67"/>
      <c r="CCG43" s="67"/>
      <c r="CCH43" s="67"/>
      <c r="CCI43" s="67"/>
      <c r="CCJ43" s="67"/>
      <c r="CCK43" s="67"/>
      <c r="CCL43" s="67"/>
      <c r="CCM43" s="67"/>
      <c r="CCN43" s="67"/>
      <c r="CCO43" s="67"/>
      <c r="CCP43" s="67"/>
      <c r="CCQ43" s="67"/>
      <c r="CCR43" s="67"/>
      <c r="CCS43" s="67"/>
      <c r="CCT43" s="67"/>
      <c r="CCU43" s="67"/>
      <c r="CCV43" s="67"/>
      <c r="CCW43" s="67"/>
      <c r="CCX43" s="67"/>
      <c r="CCY43" s="67"/>
      <c r="CCZ43" s="67">
        <v>1975047.5061135003</v>
      </c>
      <c r="CDA43" s="67">
        <v>2012023.1792254411</v>
      </c>
      <c r="CDB43" s="67">
        <v>2049691.0890546502</v>
      </c>
      <c r="CDC43" s="67"/>
      <c r="CDD43" s="67"/>
      <c r="CDE43" s="67"/>
      <c r="CDF43" s="67"/>
      <c r="CDG43" s="67"/>
      <c r="CDH43" s="67"/>
      <c r="CDI43" s="67"/>
      <c r="CDJ43" s="67"/>
      <c r="CDK43" s="67"/>
      <c r="CDL43" s="67"/>
      <c r="CDM43" s="67"/>
      <c r="CDN43" s="67"/>
      <c r="CDO43" s="67"/>
      <c r="CDP43" s="67"/>
      <c r="CDQ43" s="67"/>
      <c r="CDR43" s="67"/>
      <c r="CDS43" s="67"/>
      <c r="CDT43" s="67"/>
      <c r="CDU43" s="67"/>
      <c r="CDV43" s="67"/>
      <c r="CDW43" s="67"/>
      <c r="CDX43" s="67"/>
      <c r="CDY43" s="67"/>
      <c r="CDZ43" s="65">
        <v>27127.1348</v>
      </c>
      <c r="CEA43" s="65">
        <v>28203.381875029027</v>
      </c>
      <c r="CEB43" s="65">
        <v>29322.32818000063</v>
      </c>
      <c r="CEC43" s="65">
        <v>8607.7179592197954</v>
      </c>
      <c r="CED43" s="65">
        <v>8949.2221890098535</v>
      </c>
      <c r="CEE43" s="65">
        <v>9304.2753221813946</v>
      </c>
      <c r="CEF43" s="65">
        <v>9673.4149004888859</v>
      </c>
      <c r="CEG43" s="65">
        <v>10057.199792219997</v>
      </c>
      <c r="CEH43" s="65">
        <v>10456.211038308518</v>
      </c>
      <c r="CEI43" s="65">
        <v>10871.052732016096</v>
      </c>
      <c r="CEJ43" s="65">
        <v>11302.352933514656</v>
      </c>
      <c r="CEK43" s="65">
        <v>11750.764620754138</v>
      </c>
      <c r="CEL43" s="65">
        <v>12216.966678055127</v>
      </c>
      <c r="CEM43" s="65">
        <v>12701.664923923094</v>
      </c>
      <c r="CEN43" s="65">
        <v>13205.593179640355</v>
      </c>
      <c r="CEO43" s="65">
        <v>13729.514380253519</v>
      </c>
      <c r="CEP43" s="65">
        <v>14274.22172963849</v>
      </c>
      <c r="CEQ43" s="65">
        <v>14840.539901391709</v>
      </c>
      <c r="CER43" s="65">
        <v>15429.326287365815</v>
      </c>
      <c r="CES43" s="65">
        <v>16041.472295739906</v>
      </c>
      <c r="CET43" s="65">
        <v>16677.904700589726</v>
      </c>
      <c r="CEU43" s="65">
        <v>17339.587045000921</v>
      </c>
      <c r="CEV43" s="65">
        <v>18027.521099849702</v>
      </c>
      <c r="CEW43" s="65">
        <v>18742.748380459423</v>
      </c>
      <c r="CEX43" s="65">
        <v>19486.351723429299</v>
      </c>
      <c r="CEY43" s="65">
        <v>20259.456926022518</v>
      </c>
      <c r="CEZ43" s="64">
        <v>27127.1348</v>
      </c>
      <c r="CFA43" s="64">
        <v>27634.992998713482</v>
      </c>
      <c r="CFB43" s="64">
        <v>28152.359018724786</v>
      </c>
      <c r="CFC43" s="64">
        <v>8097.7160074869853</v>
      </c>
      <c r="CFD43" s="64">
        <v>8249.3166647468024</v>
      </c>
      <c r="CFE43" s="64">
        <v>8403.7554999891945</v>
      </c>
      <c r="CFF43" s="64">
        <v>8561.0856479063659</v>
      </c>
      <c r="CFG43" s="64">
        <v>8721.3612379468432</v>
      </c>
      <c r="CFH43" s="64">
        <v>8884.6374129387277</v>
      </c>
      <c r="CFI43" s="64">
        <v>9050.9703480615863</v>
      </c>
      <c r="CFJ43" s="64">
        <v>9220.417270173526</v>
      </c>
      <c r="CFK43" s="64">
        <v>9393.0364775000962</v>
      </c>
      <c r="CFL43" s="64">
        <v>9568.8873596917983</v>
      </c>
      <c r="CFM43" s="64">
        <v>9748.0304182570999</v>
      </c>
      <c r="CFN43" s="64">
        <v>9930.5272873779868</v>
      </c>
      <c r="CFO43" s="64">
        <v>10116.440755115202</v>
      </c>
      <c r="CFP43" s="64">
        <v>10305.83478501048</v>
      </c>
      <c r="CFQ43" s="64">
        <v>10498.774538093217</v>
      </c>
      <c r="CFR43" s="64">
        <v>10695.326395299124</v>
      </c>
      <c r="CFS43" s="64">
        <v>10895.557980308588</v>
      </c>
      <c r="CFT43" s="64">
        <v>11099.538182812606</v>
      </c>
      <c r="CFU43" s="64">
        <v>11307.337182214293</v>
      </c>
      <c r="CFV43" s="64">
        <v>11519.026471774107</v>
      </c>
      <c r="CFW43" s="64">
        <v>11734.678883207107</v>
      </c>
      <c r="CFX43" s="64">
        <v>11954.36861174072</v>
      </c>
      <c r="CFY43" s="64">
        <v>12178.171241641598</v>
      </c>
      <c r="CFZ43" s="66">
        <v>42106.420760154549</v>
      </c>
      <c r="CGA43" s="66">
        <v>43776.958858525992</v>
      </c>
      <c r="CGB43" s="66">
        <v>45513.774201263725</v>
      </c>
      <c r="CGC43" s="66">
        <v>13360.798950858883</v>
      </c>
      <c r="CGD43" s="66">
        <v>13890.877814584395</v>
      </c>
      <c r="CGE43" s="66">
        <v>14441.987127372269</v>
      </c>
      <c r="CGF43" s="66">
        <v>15014.961255234872</v>
      </c>
      <c r="CGG43" s="66">
        <v>15610.667666979491</v>
      </c>
      <c r="CGH43" s="66">
        <v>16230.008247534899</v>
      </c>
      <c r="CGI43" s="66">
        <v>16873.920663383051</v>
      </c>
      <c r="CGJ43" s="66">
        <v>17543.379782163182</v>
      </c>
      <c r="CGK43" s="66">
        <v>18239.399148597578</v>
      </c>
      <c r="CGL43" s="66">
        <v>18963.032518973465</v>
      </c>
      <c r="CGM43" s="66">
        <v>19715.375456504247</v>
      </c>
      <c r="CGN43" s="66">
        <v>20497.566989985393</v>
      </c>
      <c r="CGO43" s="66">
        <v>21310.79133825616</v>
      </c>
      <c r="CGP43" s="66">
        <v>22156.279703077944</v>
      </c>
      <c r="CGQ43" s="66">
        <v>23035.312133143594</v>
      </c>
      <c r="CGR43" s="66">
        <v>23949.219462039844</v>
      </c>
      <c r="CGS43" s="66">
        <v>24899.385323096743</v>
      </c>
      <c r="CGT43" s="66">
        <v>25887.248244174702</v>
      </c>
      <c r="CGU43" s="66">
        <v>26914.303825560441</v>
      </c>
      <c r="CGV43" s="66">
        <v>27982.10700426923</v>
      </c>
      <c r="CGW43" s="66">
        <v>29092.274408181496</v>
      </c>
      <c r="CGX43" s="66">
        <v>30246.486803577827</v>
      </c>
      <c r="CGY43" s="66">
        <v>31446.491639778018</v>
      </c>
      <c r="CGZ43" s="65">
        <v>42106.420760154549</v>
      </c>
      <c r="CHA43" s="65">
        <v>42894.712305103269</v>
      </c>
      <c r="CHB43" s="65">
        <v>43697.761778857588</v>
      </c>
      <c r="CHC43" s="65">
        <v>12569.179897594116</v>
      </c>
      <c r="CHD43" s="65">
        <v>12804.49266133273</v>
      </c>
      <c r="CHE43" s="65">
        <v>13044.210811678056</v>
      </c>
      <c r="CHF43" s="65">
        <v>13288.416823676704</v>
      </c>
      <c r="CHG43" s="65">
        <v>13537.194716424387</v>
      </c>
      <c r="CHH43" s="65">
        <v>13790.630081972722</v>
      </c>
      <c r="CHI43" s="65">
        <v>14048.810114777165</v>
      </c>
      <c r="CHJ43" s="65">
        <v>14311.823641696288</v>
      </c>
      <c r="CHK43" s="65">
        <v>14579.761152552646</v>
      </c>
      <c r="CHL43" s="65">
        <v>14852.714831265823</v>
      </c>
      <c r="CHM43" s="65">
        <v>15130.778587568298</v>
      </c>
      <c r="CHN43" s="65">
        <v>15414.048089315122</v>
      </c>
      <c r="CHO43" s="65">
        <v>15702.620795398425</v>
      </c>
      <c r="CHP43" s="65">
        <v>15996.595989278167</v>
      </c>
      <c r="CHQ43" s="65">
        <v>16296.074813140616</v>
      </c>
      <c r="CHR43" s="65">
        <v>16601.160302696324</v>
      </c>
      <c r="CHS43" s="65">
        <v>16911.957422629577</v>
      </c>
      <c r="CHT43" s="65">
        <v>17228.573102711489</v>
      </c>
      <c r="CHU43" s="65">
        <v>17551.116274589214</v>
      </c>
      <c r="CHV43" s="65">
        <v>17879.697909263865</v>
      </c>
      <c r="CHW43" s="65">
        <v>18214.431055270128</v>
      </c>
      <c r="CHX43" s="65">
        <v>18555.430877570579</v>
      </c>
      <c r="CHY43" s="65">
        <v>18902.81469717823</v>
      </c>
      <c r="CHZ43" s="65">
        <v>11724752.025</v>
      </c>
      <c r="CIA43" s="65">
        <v>12189922.053658789</v>
      </c>
      <c r="CIB43" s="65">
        <v>12673547.325985083</v>
      </c>
      <c r="CIC43" s="65">
        <v>13176360.038805511</v>
      </c>
      <c r="CID43" s="65">
        <v>13699121.438262032</v>
      </c>
      <c r="CIE43" s="65">
        <v>14242622.972319989</v>
      </c>
      <c r="CIF43" s="65">
        <v>14807687.489000926</v>
      </c>
      <c r="CIG43" s="65">
        <v>13350320.752155095</v>
      </c>
      <c r="CIH43" s="65">
        <v>13600257.573696481</v>
      </c>
      <c r="CII43" s="65">
        <v>13854873.564819027</v>
      </c>
      <c r="CIJ43" s="65">
        <v>2914406.7859023423</v>
      </c>
      <c r="CIK43" s="65">
        <v>3030033.5117581133</v>
      </c>
      <c r="CIL43" s="65">
        <v>3150247.6341972291</v>
      </c>
      <c r="CIM43" s="65">
        <v>3275231.1544590839</v>
      </c>
      <c r="CIN43" s="65">
        <v>3405173.2945346558</v>
      </c>
      <c r="CIO43" s="65">
        <v>3540270.7836439698</v>
      </c>
      <c r="CIP43" s="65">
        <v>3680728.1560793198</v>
      </c>
      <c r="CIQ43" s="65">
        <v>3826758.0608651852</v>
      </c>
      <c r="CIR43" s="65">
        <v>3978581.5837036492</v>
      </c>
      <c r="CIS43" s="65">
        <v>4136428.5816927403</v>
      </c>
      <c r="CIT43" s="65">
        <v>4300538.0313244527</v>
      </c>
      <c r="CIU43" s="65">
        <v>4471158.3902893085</v>
      </c>
      <c r="CIV43" s="65">
        <v>4648547.973635219</v>
      </c>
      <c r="CIW43" s="65">
        <v>4832975.3448501471</v>
      </c>
      <c r="CIX43" s="65">
        <v>5024719.7224606555</v>
      </c>
      <c r="CIY43" s="65">
        <v>5224071.4027619222</v>
      </c>
      <c r="CIZ43" s="64">
        <v>11724752.025</v>
      </c>
      <c r="CJA43" s="64">
        <v>11944255.908756228</v>
      </c>
      <c r="CJB43" s="64">
        <v>12167869.214603543</v>
      </c>
      <c r="CJC43" s="64">
        <v>12395668.876715658</v>
      </c>
      <c r="CJD43" s="64">
        <v>12627733.269582447</v>
      </c>
      <c r="CJE43" s="64">
        <v>12864142.234974708</v>
      </c>
      <c r="CJF43" s="64">
        <v>13104977.109413726</v>
      </c>
      <c r="CJG43" s="64">
        <v>13350320.752155095</v>
      </c>
      <c r="CJH43" s="64">
        <v>13600257.573696481</v>
      </c>
      <c r="CJI43" s="64">
        <v>13854873.564819027</v>
      </c>
      <c r="CJJ43" s="64">
        <v>14114256.326172501</v>
      </c>
      <c r="CJK43" s="64">
        <v>14378495.09841432</v>
      </c>
      <c r="CJL43" s="64">
        <v>14647680.792912779</v>
      </c>
      <c r="CJM43" s="64">
        <v>14921906.023025129</v>
      </c>
      <c r="CJN43" s="64">
        <v>15201265.135961205</v>
      </c>
      <c r="CJO43" s="64">
        <v>15485854.245243592</v>
      </c>
      <c r="CJP43" s="64">
        <v>15775771.26377549</v>
      </c>
      <c r="CJQ43" s="64">
        <v>16071115.937527653</v>
      </c>
      <c r="CJR43" s="64">
        <v>16371989.879855994</v>
      </c>
      <c r="CJS43" s="64">
        <v>16678496.606461672</v>
      </c>
      <c r="CJT43" s="64">
        <v>16990741.57100568</v>
      </c>
      <c r="CJU43" s="64">
        <v>17308832.201390177</v>
      </c>
      <c r="CJV43" s="64">
        <v>17632877.936719067</v>
      </c>
      <c r="CJW43" s="64">
        <v>17962990.264950532</v>
      </c>
      <c r="CJX43" s="64">
        <v>18299282.761254475</v>
      </c>
      <c r="CJY43" s="64">
        <v>18641871.127088059</v>
      </c>
      <c r="CJZ43" s="67">
        <v>1975047.5061135003</v>
      </c>
      <c r="CKA43" s="67">
        <v>2053405.914296661</v>
      </c>
      <c r="CKB43" s="67">
        <v>2134873.1287814388</v>
      </c>
      <c r="CKC43" s="67"/>
      <c r="CKD43" s="67"/>
      <c r="CKE43" s="67"/>
      <c r="CKF43" s="67"/>
      <c r="CKG43" s="67"/>
      <c r="CKH43" s="67"/>
      <c r="CKI43" s="67"/>
      <c r="CKJ43" s="67"/>
      <c r="CKK43" s="67"/>
      <c r="CKL43" s="67"/>
      <c r="CKM43" s="67"/>
      <c r="CKN43" s="67"/>
      <c r="CKO43" s="67"/>
      <c r="CKP43" s="67"/>
      <c r="CKQ43" s="67"/>
      <c r="CKR43" s="67"/>
      <c r="CKS43" s="67"/>
      <c r="CKT43" s="67"/>
      <c r="CKU43" s="67"/>
      <c r="CKV43" s="67"/>
      <c r="CKW43" s="67"/>
      <c r="CKX43" s="67"/>
      <c r="CKY43" s="67"/>
      <c r="CKZ43" s="67">
        <v>1975047.5061135003</v>
      </c>
      <c r="CLA43" s="67">
        <v>2012023.1792254411</v>
      </c>
      <c r="CLB43" s="67">
        <v>2049691.0890546502</v>
      </c>
      <c r="CLC43" s="67"/>
      <c r="CLD43" s="67"/>
      <c r="CLE43" s="67"/>
      <c r="CLF43" s="67"/>
      <c r="CLG43" s="67"/>
      <c r="CLH43" s="67"/>
      <c r="CLI43" s="67"/>
      <c r="CLJ43" s="67"/>
      <c r="CLK43" s="67"/>
      <c r="CLL43" s="67"/>
      <c r="CLM43" s="67"/>
      <c r="CLN43" s="67"/>
      <c r="CLO43" s="67"/>
      <c r="CLP43" s="67"/>
      <c r="CLQ43" s="67"/>
      <c r="CLR43" s="67"/>
      <c r="CLS43" s="67"/>
      <c r="CLT43" s="67"/>
      <c r="CLU43" s="67"/>
      <c r="CLV43" s="67"/>
      <c r="CLW43" s="67"/>
      <c r="CLX43" s="67"/>
      <c r="CLY43" s="67"/>
      <c r="CLZ43" s="66">
        <v>27127.1348</v>
      </c>
      <c r="CMA43" s="66">
        <v>28203.381875029027</v>
      </c>
      <c r="CMB43" s="66">
        <v>29322.32818000063</v>
      </c>
      <c r="CMC43" s="66">
        <v>8607.7179592197954</v>
      </c>
      <c r="CMD43" s="66">
        <v>8949.2221890098535</v>
      </c>
      <c r="CME43" s="66">
        <v>9304.2753221813946</v>
      </c>
      <c r="CMF43" s="66">
        <v>9673.4149004888859</v>
      </c>
      <c r="CMG43" s="66">
        <v>10057.199792219997</v>
      </c>
      <c r="CMH43" s="66">
        <v>10456.211038308518</v>
      </c>
      <c r="CMI43" s="66">
        <v>10871.052732016096</v>
      </c>
      <c r="CMJ43" s="66">
        <v>11302.352933514656</v>
      </c>
      <c r="CMK43" s="66">
        <v>11750.764620754138</v>
      </c>
      <c r="CML43" s="66">
        <v>12216.966678055127</v>
      </c>
      <c r="CMM43" s="66">
        <v>12701.664923923094</v>
      </c>
      <c r="CMN43" s="66">
        <v>13205.593179640355</v>
      </c>
      <c r="CMO43" s="66">
        <v>13729.514380253519</v>
      </c>
      <c r="CMP43" s="66">
        <v>14274.22172963849</v>
      </c>
      <c r="CMQ43" s="66">
        <v>14840.539901391709</v>
      </c>
      <c r="CMR43" s="66">
        <v>15429.326287365815</v>
      </c>
      <c r="CMS43" s="66">
        <v>16041.472295739906</v>
      </c>
      <c r="CMT43" s="66">
        <v>16677.904700589726</v>
      </c>
      <c r="CMU43" s="66">
        <v>17339.587045000921</v>
      </c>
      <c r="CMV43" s="66">
        <v>18027.521099849702</v>
      </c>
      <c r="CMW43" s="66">
        <v>18742.748380459423</v>
      </c>
      <c r="CMX43" s="66">
        <v>19486.351723429299</v>
      </c>
      <c r="CMY43" s="66">
        <v>20259.456926022518</v>
      </c>
      <c r="CMZ43" s="66">
        <v>27127.1348</v>
      </c>
      <c r="CNA43" s="66">
        <v>27634.992998713482</v>
      </c>
      <c r="CNB43" s="66">
        <v>28152.359018724786</v>
      </c>
      <c r="CNC43" s="66">
        <v>8097.7160074869853</v>
      </c>
      <c r="CND43" s="66">
        <v>8249.3166647468024</v>
      </c>
      <c r="CNE43" s="66">
        <v>8403.7554999891945</v>
      </c>
      <c r="CNF43" s="66">
        <v>8561.0856479063659</v>
      </c>
      <c r="CNG43" s="66">
        <v>8721.3612379468432</v>
      </c>
      <c r="CNH43" s="66">
        <v>8884.6374129387277</v>
      </c>
      <c r="CNI43" s="66">
        <v>9050.9703480615863</v>
      </c>
      <c r="CNJ43" s="66">
        <v>9220.417270173526</v>
      </c>
      <c r="CNK43" s="66">
        <v>9393.0364775000962</v>
      </c>
      <c r="CNL43" s="66">
        <v>9568.8873596917983</v>
      </c>
      <c r="CNM43" s="66">
        <v>9748.0304182570999</v>
      </c>
      <c r="CNN43" s="66">
        <v>9930.5272873779868</v>
      </c>
      <c r="CNO43" s="66">
        <v>10116.440755115202</v>
      </c>
      <c r="CNP43" s="66">
        <v>10305.83478501048</v>
      </c>
      <c r="CNQ43" s="66">
        <v>10498.774538093217</v>
      </c>
      <c r="CNR43" s="66">
        <v>10695.326395299124</v>
      </c>
      <c r="CNS43" s="66">
        <v>10895.557980308588</v>
      </c>
      <c r="CNT43" s="66">
        <v>11099.538182812606</v>
      </c>
      <c r="CNU43" s="66">
        <v>11307.337182214293</v>
      </c>
      <c r="CNV43" s="66">
        <v>11519.026471774107</v>
      </c>
      <c r="CNW43" s="66">
        <v>11734.678883207107</v>
      </c>
      <c r="CNX43" s="66">
        <v>11954.36861174072</v>
      </c>
      <c r="CNY43" s="66">
        <v>12178.171241641598</v>
      </c>
      <c r="CNZ43" s="66">
        <v>42106.420760154549</v>
      </c>
      <c r="COA43" s="66">
        <v>43776.958858525992</v>
      </c>
      <c r="COB43" s="66">
        <v>45513.774201263725</v>
      </c>
      <c r="COC43" s="66">
        <v>13360.798950858883</v>
      </c>
      <c r="COD43" s="66">
        <v>13890.877814584395</v>
      </c>
      <c r="COE43" s="66">
        <v>14441.987127372269</v>
      </c>
      <c r="COF43" s="66">
        <v>15014.961255234872</v>
      </c>
      <c r="COG43" s="66">
        <v>15610.667666979491</v>
      </c>
      <c r="COH43" s="66">
        <v>16230.008247534899</v>
      </c>
      <c r="COI43" s="66">
        <v>16873.920663383051</v>
      </c>
      <c r="COJ43" s="66">
        <v>17543.379782163182</v>
      </c>
      <c r="COK43" s="66">
        <v>18239.399148597578</v>
      </c>
      <c r="COL43" s="66">
        <v>18963.032518973465</v>
      </c>
      <c r="COM43" s="66">
        <v>19715.375456504247</v>
      </c>
      <c r="CON43" s="66">
        <v>20497.566989985393</v>
      </c>
      <c r="COO43" s="66">
        <v>21310.79133825616</v>
      </c>
      <c r="COP43" s="66">
        <v>22156.279703077944</v>
      </c>
      <c r="COQ43" s="66">
        <v>23035.312133143594</v>
      </c>
      <c r="COR43" s="66">
        <v>23949.219462039844</v>
      </c>
      <c r="COS43" s="66">
        <v>24899.385323096743</v>
      </c>
      <c r="COT43" s="66">
        <v>25887.248244174702</v>
      </c>
      <c r="COU43" s="66">
        <v>26914.303825560441</v>
      </c>
      <c r="COV43" s="66">
        <v>27982.10700426923</v>
      </c>
      <c r="COW43" s="66">
        <v>29092.274408181496</v>
      </c>
      <c r="COX43" s="66">
        <v>30246.486803577827</v>
      </c>
      <c r="COY43" s="66">
        <v>31446.491639778018</v>
      </c>
      <c r="COZ43" s="65">
        <v>42106.420760154549</v>
      </c>
      <c r="CPA43" s="65">
        <v>42894.712305103269</v>
      </c>
      <c r="CPB43" s="65">
        <v>43697.761778857588</v>
      </c>
      <c r="CPC43" s="65">
        <v>12569.179897594116</v>
      </c>
      <c r="CPD43" s="65">
        <v>12804.49266133273</v>
      </c>
      <c r="CPE43" s="65">
        <v>13044.210811678056</v>
      </c>
      <c r="CPF43" s="65">
        <v>13288.416823676704</v>
      </c>
      <c r="CPG43" s="65">
        <v>13537.194716424387</v>
      </c>
      <c r="CPH43" s="65">
        <v>13790.630081972722</v>
      </c>
      <c r="CPI43" s="65">
        <v>14048.810114777165</v>
      </c>
      <c r="CPJ43" s="65">
        <v>14311.823641696288</v>
      </c>
      <c r="CPK43" s="65">
        <v>14579.761152552646</v>
      </c>
      <c r="CPL43" s="65">
        <v>14852.714831265823</v>
      </c>
      <c r="CPM43" s="65">
        <v>15130.778587568298</v>
      </c>
      <c r="CPN43" s="65">
        <v>15414.048089315122</v>
      </c>
      <c r="CPO43" s="65">
        <v>15702.620795398425</v>
      </c>
      <c r="CPP43" s="65">
        <v>15996.595989278167</v>
      </c>
      <c r="CPQ43" s="65">
        <v>16296.074813140616</v>
      </c>
      <c r="CPR43" s="65">
        <v>16601.160302696324</v>
      </c>
      <c r="CPS43" s="65">
        <v>16911.957422629577</v>
      </c>
      <c r="CPT43" s="65">
        <v>17228.573102711489</v>
      </c>
      <c r="CPU43" s="65">
        <v>17551.116274589214</v>
      </c>
      <c r="CPV43" s="65">
        <v>17879.697909263865</v>
      </c>
      <c r="CPW43" s="65">
        <v>18214.431055270128</v>
      </c>
      <c r="CPX43" s="65">
        <v>18555.430877570579</v>
      </c>
      <c r="CPY43" s="65">
        <v>18902.81469717823</v>
      </c>
      <c r="CPZ43" s="66">
        <v>11724752.025</v>
      </c>
      <c r="CQA43" s="66">
        <v>12189922.053658789</v>
      </c>
      <c r="CQB43" s="66">
        <v>12673547.325985083</v>
      </c>
      <c r="CQC43" s="66">
        <v>13176360.038805511</v>
      </c>
      <c r="CQD43" s="66">
        <v>13699121.438262032</v>
      </c>
      <c r="CQE43" s="66">
        <v>14242622.972319989</v>
      </c>
      <c r="CQF43" s="66">
        <v>14807687.489000926</v>
      </c>
      <c r="CQG43" s="66">
        <v>13350320.752155095</v>
      </c>
      <c r="CQH43" s="66">
        <v>13600257.573696481</v>
      </c>
      <c r="CQI43" s="66">
        <v>13854873.564819027</v>
      </c>
      <c r="CQJ43" s="66">
        <v>2914406.7859023423</v>
      </c>
      <c r="CQK43" s="66">
        <v>3030033.5117581133</v>
      </c>
      <c r="CQL43" s="66">
        <v>3150247.6341972291</v>
      </c>
      <c r="CQM43" s="66">
        <v>3275231.1544590839</v>
      </c>
      <c r="CQN43" s="66">
        <v>3405173.2945346558</v>
      </c>
      <c r="CQO43" s="66">
        <v>3540270.7836439698</v>
      </c>
      <c r="CQP43" s="66">
        <v>3680728.1560793198</v>
      </c>
      <c r="CQQ43" s="66">
        <v>3826758.0608651852</v>
      </c>
      <c r="CQR43" s="66">
        <v>3978581.5837036492</v>
      </c>
      <c r="CQS43" s="66">
        <v>4136428.5816927403</v>
      </c>
      <c r="CQT43" s="66">
        <v>4300538.0313244527</v>
      </c>
      <c r="CQU43" s="66">
        <v>4471158.3902893085</v>
      </c>
      <c r="CQV43" s="66">
        <v>4648547.973635219</v>
      </c>
      <c r="CQW43" s="66">
        <v>4832975.3448501471</v>
      </c>
      <c r="CQX43" s="66">
        <v>5024719.7224606555</v>
      </c>
      <c r="CQY43" s="66">
        <v>5224071.4027619222</v>
      </c>
      <c r="CQZ43" s="66">
        <v>11724752.025</v>
      </c>
      <c r="CRA43" s="66">
        <v>11944255.908756228</v>
      </c>
      <c r="CRB43" s="66">
        <v>12167869.214603543</v>
      </c>
      <c r="CRC43" s="66">
        <v>12395668.876715658</v>
      </c>
      <c r="CRD43" s="66">
        <v>12627733.269582447</v>
      </c>
      <c r="CRE43" s="66">
        <v>12864142.234974708</v>
      </c>
      <c r="CRF43" s="66">
        <v>13104977.109413726</v>
      </c>
      <c r="CRG43" s="66">
        <v>13350320.752155095</v>
      </c>
      <c r="CRH43" s="66">
        <v>13600257.573696481</v>
      </c>
      <c r="CRI43" s="66">
        <v>13854873.564819027</v>
      </c>
      <c r="CRJ43" s="66">
        <v>14114256.326172501</v>
      </c>
      <c r="CRK43" s="66">
        <v>14378495.09841432</v>
      </c>
      <c r="CRL43" s="66">
        <v>14647680.792912779</v>
      </c>
      <c r="CRM43" s="66">
        <v>14921906.023025129</v>
      </c>
      <c r="CRN43" s="66">
        <v>15201265.135961205</v>
      </c>
      <c r="CRO43" s="66">
        <v>15485854.245243592</v>
      </c>
      <c r="CRP43" s="66">
        <v>15775771.26377549</v>
      </c>
      <c r="CRQ43" s="66">
        <v>16071115.937527653</v>
      </c>
      <c r="CRR43" s="66">
        <v>16371989.879855994</v>
      </c>
      <c r="CRS43" s="66">
        <v>16678496.606461672</v>
      </c>
      <c r="CRT43" s="66">
        <v>16990741.57100568</v>
      </c>
      <c r="CRU43" s="66">
        <v>17308832.201390177</v>
      </c>
      <c r="CRV43" s="66">
        <v>17632877.936719067</v>
      </c>
      <c r="CRW43" s="66">
        <v>17962990.264950532</v>
      </c>
      <c r="CRX43" s="66">
        <v>18299282.761254475</v>
      </c>
      <c r="CRY43" s="66">
        <v>18641871.127088059</v>
      </c>
      <c r="CRZ43" s="67">
        <v>1975047.5061135003</v>
      </c>
      <c r="CSA43" s="67">
        <v>2053405.914296661</v>
      </c>
      <c r="CSB43" s="67">
        <v>2134873.1287814388</v>
      </c>
      <c r="CSC43" s="67"/>
      <c r="CSD43" s="67"/>
      <c r="CSE43" s="67"/>
      <c r="CSF43" s="67"/>
      <c r="CSG43" s="67"/>
      <c r="CSH43" s="67"/>
      <c r="CSI43" s="67"/>
      <c r="CSJ43" s="67"/>
      <c r="CSK43" s="67"/>
      <c r="CSL43" s="67"/>
      <c r="CSM43" s="67"/>
      <c r="CSN43" s="67"/>
      <c r="CSO43" s="67"/>
      <c r="CSP43" s="67"/>
      <c r="CSQ43" s="67"/>
      <c r="CSR43" s="67"/>
      <c r="CSS43" s="67"/>
      <c r="CST43" s="67"/>
      <c r="CSU43" s="67"/>
      <c r="CSV43" s="67"/>
      <c r="CSW43" s="67"/>
      <c r="CSX43" s="67"/>
      <c r="CSY43" s="67"/>
      <c r="CSZ43" s="67">
        <v>1975047.5061135003</v>
      </c>
      <c r="CTA43" s="67">
        <v>2012023.1792254411</v>
      </c>
      <c r="CTB43" s="67">
        <v>2049691.0890546502</v>
      </c>
      <c r="CTC43" s="67"/>
      <c r="CTD43" s="67"/>
      <c r="CTE43" s="67"/>
      <c r="CTF43" s="67"/>
      <c r="CTG43" s="67"/>
      <c r="CTH43" s="67"/>
      <c r="CTI43" s="67"/>
      <c r="CTJ43" s="67"/>
      <c r="CTK43" s="67"/>
      <c r="CTL43" s="67"/>
      <c r="CTM43" s="67"/>
      <c r="CTN43" s="67"/>
      <c r="CTO43" s="67"/>
      <c r="CTP43" s="67"/>
      <c r="CTQ43" s="67"/>
      <c r="CTR43" s="67"/>
      <c r="CTS43" s="67"/>
      <c r="CTT43" s="67"/>
      <c r="CTU43" s="67"/>
      <c r="CTV43" s="67"/>
      <c r="CTW43" s="67"/>
      <c r="CTX43" s="67"/>
      <c r="CTY43" s="67"/>
      <c r="CTZ43" s="66">
        <v>27127.1348</v>
      </c>
      <c r="CUA43" s="66">
        <v>28203.381875029027</v>
      </c>
      <c r="CUB43" s="66">
        <v>29322.32818000063</v>
      </c>
      <c r="CUC43" s="66">
        <v>10493.214406145609</v>
      </c>
      <c r="CUD43" s="66">
        <v>10909.524178465044</v>
      </c>
      <c r="CUE43" s="66">
        <v>11342.350703403883</v>
      </c>
      <c r="CUF43" s="66">
        <v>11792.349269728398</v>
      </c>
      <c r="CUG43" s="66">
        <v>12260.201164255268</v>
      </c>
      <c r="CUH43" s="66">
        <v>12746.614703303158</v>
      </c>
      <c r="CUI43" s="66">
        <v>13252.326305066275</v>
      </c>
      <c r="CUJ43" s="66">
        <v>13778.1016045335</v>
      </c>
      <c r="CUK43" s="66">
        <v>14324.736612641023</v>
      </c>
      <c r="CUL43" s="66">
        <v>14893.058921413425</v>
      </c>
      <c r="CUM43" s="66">
        <v>15483.928956917731</v>
      </c>
      <c r="CUN43" s="66">
        <v>16098.241281927445</v>
      </c>
      <c r="CUO43" s="66">
        <v>16736.925950268676</v>
      </c>
      <c r="CUP43" s="66">
        <v>17400.949914898887</v>
      </c>
      <c r="CUQ43" s="66">
        <v>18091.318491849979</v>
      </c>
      <c r="CUR43" s="66">
        <v>18809.0768822522</v>
      </c>
      <c r="CUS43" s="66">
        <v>19555.311754743045</v>
      </c>
      <c r="CUT43" s="66">
        <v>20331.152890656995</v>
      </c>
      <c r="CUU43" s="66">
        <v>21137.774894486811</v>
      </c>
      <c r="CUV43" s="66">
        <v>21976.398972205978</v>
      </c>
      <c r="CUW43" s="66">
        <v>22848.294780144661</v>
      </c>
      <c r="CUX43" s="66">
        <v>23754.782347218337</v>
      </c>
      <c r="CUY43" s="66">
        <v>24697.234073419248</v>
      </c>
      <c r="CUZ43" s="66">
        <v>27127.1348</v>
      </c>
      <c r="CVA43" s="66">
        <v>27634.992998713482</v>
      </c>
      <c r="CVB43" s="66">
        <v>28152.359018724786</v>
      </c>
      <c r="CVC43" s="65">
        <v>9871.4979590641851</v>
      </c>
      <c r="CVD43" s="65">
        <v>10056.306314574482</v>
      </c>
      <c r="CVE43" s="65">
        <v>10244.574542984317</v>
      </c>
      <c r="CVF43" s="65">
        <v>10436.367417991007</v>
      </c>
      <c r="CVG43" s="65">
        <v>10631.750925946773</v>
      </c>
      <c r="CVH43" s="65">
        <v>10830.792288561364</v>
      </c>
      <c r="CVI43" s="65">
        <v>11033.559986029679</v>
      </c>
      <c r="CVJ43" s="65">
        <v>11240.12378059239</v>
      </c>
      <c r="CVK43" s="65">
        <v>11450.554740537642</v>
      </c>
      <c r="CVL43" s="65">
        <v>11664.9252646521</v>
      </c>
      <c r="CVM43" s="65">
        <v>11883.309107129764</v>
      </c>
      <c r="CVN43" s="65">
        <v>12105.781402947101</v>
      </c>
      <c r="CVO43" s="65">
        <v>12332.418693713242</v>
      </c>
      <c r="CVP43" s="65">
        <v>12563.298954004118</v>
      </c>
      <c r="CVQ43" s="65">
        <v>12798.501618189628</v>
      </c>
      <c r="CVR43" s="65">
        <v>13038.107607763041</v>
      </c>
      <c r="CVS43" s="65">
        <v>13282.199359182032</v>
      </c>
      <c r="CVT43" s="65">
        <v>13530.860852230961</v>
      </c>
      <c r="CVU43" s="65">
        <v>13784.177638914114</v>
      </c>
      <c r="CVV43" s="65">
        <v>14042.236872889885</v>
      </c>
      <c r="CVW43" s="65">
        <v>14305.127339455998</v>
      </c>
      <c r="CVX43" s="65">
        <v>14572.939486096093</v>
      </c>
      <c r="CVY43" s="65">
        <v>14845.765453598171</v>
      </c>
      <c r="CVZ43" s="66">
        <v>42106.420760154549</v>
      </c>
      <c r="CWA43" s="66">
        <v>43776.958858525992</v>
      </c>
      <c r="CWB43" s="66">
        <v>45513.774201263725</v>
      </c>
      <c r="CWC43" s="66">
        <v>13360.798950858883</v>
      </c>
      <c r="CWD43" s="66">
        <v>13890.877814584395</v>
      </c>
      <c r="CWE43" s="66">
        <v>14441.987127372269</v>
      </c>
      <c r="CWF43" s="66">
        <v>15014.961255234872</v>
      </c>
      <c r="CWG43" s="66">
        <v>15610.667666979491</v>
      </c>
      <c r="CWH43" s="66">
        <v>16230.008247534899</v>
      </c>
      <c r="CWI43" s="66">
        <v>16873.920663383051</v>
      </c>
      <c r="CWJ43" s="66">
        <v>17543.379782163182</v>
      </c>
      <c r="CWK43" s="66">
        <v>18239.399148597578</v>
      </c>
      <c r="CWL43" s="66">
        <v>18963.032518973465</v>
      </c>
      <c r="CWM43" s="66">
        <v>19715.375456504247</v>
      </c>
      <c r="CWN43" s="66">
        <v>20497.566989985393</v>
      </c>
      <c r="CWO43" s="66">
        <v>21310.79133825616</v>
      </c>
      <c r="CWP43" s="66">
        <v>22156.279703077944</v>
      </c>
      <c r="CWQ43" s="66">
        <v>23035.312133143594</v>
      </c>
      <c r="CWR43" s="66">
        <v>23949.219462039844</v>
      </c>
      <c r="CWS43" s="66">
        <v>24899.385323096743</v>
      </c>
      <c r="CWT43" s="66">
        <v>25887.248244174702</v>
      </c>
      <c r="CWU43" s="66">
        <v>26914.303825560441</v>
      </c>
      <c r="CWV43" s="66">
        <v>27982.10700426923</v>
      </c>
      <c r="CWW43" s="66">
        <v>29092.274408181496</v>
      </c>
      <c r="CWX43" s="66">
        <v>30246.486803577827</v>
      </c>
      <c r="CWY43" s="66">
        <v>31446.491639778018</v>
      </c>
      <c r="CWZ43" s="65">
        <v>42106.420760154549</v>
      </c>
      <c r="CXA43" s="65">
        <v>42894.712305103269</v>
      </c>
      <c r="CXB43" s="65">
        <v>43697.761778857588</v>
      </c>
      <c r="CXC43" s="65">
        <v>12569.179897594116</v>
      </c>
      <c r="CXD43" s="65">
        <v>12804.49266133273</v>
      </c>
      <c r="CXE43" s="65">
        <v>13044.210811678056</v>
      </c>
      <c r="CXF43" s="65">
        <v>13288.416823676704</v>
      </c>
      <c r="CXG43" s="65">
        <v>13537.194716424387</v>
      </c>
      <c r="CXH43" s="65">
        <v>13790.630081972722</v>
      </c>
      <c r="CXI43" s="65">
        <v>14048.810114777165</v>
      </c>
      <c r="CXJ43" s="65">
        <v>14311.823641696288</v>
      </c>
      <c r="CXK43" s="65">
        <v>14579.761152552646</v>
      </c>
      <c r="CXL43" s="65">
        <v>14852.714831265823</v>
      </c>
      <c r="CXM43" s="65">
        <v>15130.778587568298</v>
      </c>
      <c r="CXN43" s="65">
        <v>15414.048089315122</v>
      </c>
      <c r="CXO43" s="65">
        <v>15702.620795398425</v>
      </c>
      <c r="CXP43" s="65">
        <v>15996.595989278167</v>
      </c>
      <c r="CXQ43" s="65">
        <v>16296.074813140616</v>
      </c>
      <c r="CXR43" s="65">
        <v>16601.160302696324</v>
      </c>
      <c r="CXS43" s="65">
        <v>16911.957422629577</v>
      </c>
      <c r="CXT43" s="65">
        <v>17228.573102711489</v>
      </c>
      <c r="CXU43" s="65">
        <v>17551.116274589214</v>
      </c>
      <c r="CXV43" s="65">
        <v>17879.697909263865</v>
      </c>
      <c r="CXW43" s="65">
        <v>18214.431055270128</v>
      </c>
      <c r="CXX43" s="65">
        <v>18555.430877570579</v>
      </c>
      <c r="CXY43" s="65">
        <v>18902.81469717823</v>
      </c>
      <c r="CXZ43" s="66">
        <v>17054578.947368421</v>
      </c>
      <c r="CYA43" s="66">
        <v>17731205.537064757</v>
      </c>
      <c r="CYB43" s="66">
        <v>18434676.738011658</v>
      </c>
      <c r="CYC43" s="66">
        <v>19166057.588391427</v>
      </c>
      <c r="CYD43" s="66">
        <v>19926455.380912594</v>
      </c>
      <c r="CYE43" s="66">
        <v>20717021.339223962</v>
      </c>
      <c r="CYF43" s="66">
        <v>21538952.360839028</v>
      </c>
      <c r="CYG43" s="66">
        <v>22393492.829209559</v>
      </c>
      <c r="CYH43" s="66">
        <v>23281936.49769165</v>
      </c>
      <c r="CYI43" s="66">
        <v>24205628.448256671</v>
      </c>
      <c r="CYJ43" s="66">
        <v>25165967.127912421</v>
      </c>
      <c r="CYK43" s="66">
        <v>26164406.465917718</v>
      </c>
      <c r="CYL43" s="66">
        <v>27202458.074995667</v>
      </c>
      <c r="CYM43" s="66">
        <v>28281693.539878368</v>
      </c>
      <c r="CYN43" s="66">
        <v>29403746.796647731</v>
      </c>
      <c r="CYO43" s="66">
        <v>30570316.606474686</v>
      </c>
      <c r="CYP43" s="66">
        <v>31783169.127502069</v>
      </c>
      <c r="CYQ43" s="66">
        <v>33044140.588764794</v>
      </c>
      <c r="CYR43" s="66">
        <v>34355140.07019569</v>
      </c>
      <c r="CYS43" s="66">
        <v>35718152.392925791</v>
      </c>
      <c r="CYT43" s="66">
        <v>37135241.124254964</v>
      </c>
      <c r="CYU43" s="66">
        <v>38608551.701842278</v>
      </c>
      <c r="CYV43" s="66">
        <v>40140314.681846149</v>
      </c>
      <c r="CYW43" s="66">
        <v>41732849.115931742</v>
      </c>
      <c r="CYX43" s="66">
        <v>43388566.06225846</v>
      </c>
      <c r="CYY43" s="66">
        <v>45109972.235762984</v>
      </c>
      <c r="CYZ43" s="66">
        <v>17054578.947368421</v>
      </c>
      <c r="CZA43" s="66">
        <v>17373864.703416172</v>
      </c>
      <c r="CZB43" s="66">
        <v>17699127.938845251</v>
      </c>
      <c r="CZC43" s="66">
        <v>18030480.560494822</v>
      </c>
      <c r="CZD43" s="66">
        <v>18368036.570257835</v>
      </c>
      <c r="CZE43" s="66">
        <v>18711912.104303341</v>
      </c>
      <c r="CZF43" s="66">
        <v>19062225.473033179</v>
      </c>
      <c r="CZG43" s="66">
        <v>19419097.201786667</v>
      </c>
      <c r="CZH43" s="66">
        <v>19782650.072307345</v>
      </c>
      <c r="CZI43" s="66">
        <v>20153009.164986055</v>
      </c>
      <c r="CZJ43" s="66">
        <v>20530301.90189486</v>
      </c>
      <c r="CZK43" s="66">
        <v>20914658.090626605</v>
      </c>
      <c r="CZL43" s="66">
        <v>21306209.968955234</v>
      </c>
      <c r="CZM43" s="66">
        <v>21705092.25033221</v>
      </c>
      <c r="CZN43" s="66">
        <v>22111442.170234684</v>
      </c>
      <c r="CZO43" s="66">
        <v>22525399.533381373</v>
      </c>
      <c r="CZP43" s="66">
        <v>22947106.761832364</v>
      </c>
      <c r="CZQ43" s="66">
        <v>23376708.943989474</v>
      </c>
      <c r="CZR43" s="66">
        <v>23814353.884513892</v>
      </c>
      <c r="CZS43" s="66">
        <v>24260192.155178383</v>
      </c>
      <c r="CZT43" s="66">
        <v>24714377.146671545</v>
      </c>
      <c r="CZU43" s="66">
        <v>25177065.12137185</v>
      </c>
      <c r="CZV43" s="66">
        <v>25648415.267109759</v>
      </c>
      <c r="CZW43" s="66">
        <v>26128589.751936279</v>
      </c>
      <c r="CZX43" s="66">
        <v>26617753.77991692</v>
      </c>
      <c r="CZY43" s="66">
        <v>27116075.647970144</v>
      </c>
      <c r="CZZ43" s="66">
        <v>17054578.947368421</v>
      </c>
      <c r="DAA43" s="66">
        <v>17731205.537064757</v>
      </c>
      <c r="DAB43" s="66">
        <v>18434676.738011658</v>
      </c>
      <c r="DAC43" s="66">
        <v>19166057.588391427</v>
      </c>
      <c r="DAD43" s="66">
        <v>19926455.380912594</v>
      </c>
      <c r="DAE43" s="66">
        <v>20717021.339223962</v>
      </c>
      <c r="DAF43" s="66">
        <v>21538952.360839028</v>
      </c>
      <c r="DAG43" s="66">
        <v>22393492.829209559</v>
      </c>
      <c r="DAH43" s="66">
        <v>23281936.49769165</v>
      </c>
      <c r="DAI43" s="66">
        <v>24205628.448256671</v>
      </c>
      <c r="DAJ43" s="66">
        <v>25165967.127912421</v>
      </c>
      <c r="DAK43" s="66">
        <v>26164406.465917718</v>
      </c>
      <c r="DAL43" s="66">
        <v>27202458.074995667</v>
      </c>
      <c r="DAM43" s="66">
        <v>28281693.539878368</v>
      </c>
      <c r="DAN43" s="66">
        <v>29403746.796647731</v>
      </c>
      <c r="DAO43" s="66">
        <v>30570316.606474686</v>
      </c>
      <c r="DAP43" s="66">
        <v>31783169.127502069</v>
      </c>
      <c r="DAQ43" s="66">
        <v>33044140.588764794</v>
      </c>
      <c r="DAR43" s="66">
        <v>34355140.07019569</v>
      </c>
      <c r="DAS43" s="66">
        <v>35718152.392925791</v>
      </c>
      <c r="DAT43" s="66">
        <v>37135241.124254964</v>
      </c>
      <c r="DAU43" s="66">
        <v>38608551.701842278</v>
      </c>
      <c r="DAV43" s="66">
        <v>40140314.681846149</v>
      </c>
      <c r="DAW43" s="66">
        <v>41732849.115931742</v>
      </c>
      <c r="DAX43" s="66">
        <v>43388566.06225846</v>
      </c>
      <c r="DAY43" s="66">
        <v>45109972.235762984</v>
      </c>
      <c r="DAZ43" s="66">
        <v>17054578.947368421</v>
      </c>
      <c r="DBA43" s="66">
        <v>17373864.703416172</v>
      </c>
      <c r="DBB43" s="66">
        <v>17699127.938845251</v>
      </c>
      <c r="DBC43" s="66">
        <v>18030480.560494822</v>
      </c>
      <c r="DBD43" s="66">
        <v>18368036.570257835</v>
      </c>
      <c r="DBE43" s="66">
        <v>18711912.104303341</v>
      </c>
      <c r="DBF43" s="66">
        <v>19062225.473033179</v>
      </c>
      <c r="DBG43" s="66">
        <v>19419097.201786667</v>
      </c>
      <c r="DBH43" s="66">
        <v>19782650.072307345</v>
      </c>
      <c r="DBI43" s="66">
        <v>20153009.164986055</v>
      </c>
      <c r="DBJ43" s="66">
        <v>20530301.90189486</v>
      </c>
      <c r="DBK43" s="66">
        <v>20914658.090626605</v>
      </c>
      <c r="DBL43" s="66">
        <v>21306209.968955234</v>
      </c>
      <c r="DBM43" s="66">
        <v>21705092.25033221</v>
      </c>
      <c r="DBN43" s="66">
        <v>22111442.170234684</v>
      </c>
      <c r="DBO43" s="66">
        <v>22525399.533381373</v>
      </c>
      <c r="DBP43" s="66">
        <v>22947106.761832364</v>
      </c>
      <c r="DBQ43" s="66">
        <v>23376708.943989474</v>
      </c>
      <c r="DBR43" s="66">
        <v>23814353.884513892</v>
      </c>
      <c r="DBS43" s="66">
        <v>24260192.155178383</v>
      </c>
      <c r="DBT43" s="66">
        <v>24714377.146671545</v>
      </c>
      <c r="DBU43" s="66">
        <v>25177065.12137185</v>
      </c>
      <c r="DBV43" s="66">
        <v>25648415.267109759</v>
      </c>
      <c r="DBW43" s="66">
        <v>26128589.751936279</v>
      </c>
      <c r="DBX43" s="66">
        <v>26617753.77991692</v>
      </c>
      <c r="DBY43" s="66">
        <v>27116075.647970144</v>
      </c>
      <c r="DBZ43" s="66">
        <v>17054578.947368421</v>
      </c>
      <c r="DCA43" s="66">
        <v>17731205.537064757</v>
      </c>
      <c r="DCB43" s="66">
        <v>18434676.738011658</v>
      </c>
      <c r="DCC43" s="66">
        <v>5411592.7308399323</v>
      </c>
      <c r="DCD43" s="66">
        <v>5626293.2840223797</v>
      </c>
      <c r="DCE43" s="66">
        <v>5849511.907545588</v>
      </c>
      <c r="DCF43" s="66">
        <v>6081586.5489427838</v>
      </c>
      <c r="DCG43" s="66">
        <v>6322868.5635415232</v>
      </c>
      <c r="DCH43" s="66">
        <v>6573723.2464070544</v>
      </c>
      <c r="DCI43" s="66">
        <v>6834530.3853901178</v>
      </c>
      <c r="DCJ43" s="66">
        <v>7105684.836116449</v>
      </c>
      <c r="DCK43" s="66">
        <v>7387597.1197885312</v>
      </c>
      <c r="DCL43" s="66">
        <v>7680694.0447046589</v>
      </c>
      <c r="DCM43" s="66">
        <v>7985419.3524362454</v>
      </c>
      <c r="DCN43" s="66">
        <v>8302234.3896417124</v>
      </c>
      <c r="DCO43" s="66">
        <v>8631618.8065340277</v>
      </c>
      <c r="DCP43" s="66">
        <v>8974071.2830594089</v>
      </c>
      <c r="DCQ43" s="66">
        <v>9330110.2838865295</v>
      </c>
      <c r="DCR43" s="66">
        <v>9700274.8433493711</v>
      </c>
      <c r="DCS43" s="66">
        <v>10085125.381531987</v>
      </c>
      <c r="DCT43" s="66">
        <v>10485244.552730814</v>
      </c>
      <c r="DCU43" s="66">
        <v>10901238.127578996</v>
      </c>
      <c r="DCV43" s="66">
        <v>11333735.910168324</v>
      </c>
      <c r="DCW43" s="66">
        <v>11783392.691557197</v>
      </c>
      <c r="DCX43" s="66">
        <v>12250889.24110827</v>
      </c>
      <c r="DCY43" s="66">
        <v>12736933.337156605</v>
      </c>
      <c r="DCZ43" s="66">
        <v>17054578.947368421</v>
      </c>
      <c r="DDA43" s="66">
        <v>17373864.703416172</v>
      </c>
      <c r="DDB43" s="66">
        <v>17699127.938845251</v>
      </c>
      <c r="DDC43" s="66">
        <v>5090959.2170808911</v>
      </c>
      <c r="DDD43" s="66">
        <v>5186269.1492492706</v>
      </c>
      <c r="DDE43" s="66">
        <v>5283363.4176856484</v>
      </c>
      <c r="DDF43" s="66">
        <v>5382275.4276799569</v>
      </c>
      <c r="DDG43" s="66">
        <v>5483039.2099162349</v>
      </c>
      <c r="DDH43" s="66">
        <v>5585689.4321808964</v>
      </c>
      <c r="DDI43" s="66">
        <v>5690261.4112901809</v>
      </c>
      <c r="DDJ43" s="66">
        <v>5796791.1252409015</v>
      </c>
      <c r="DDK43" s="66">
        <v>5905315.2255886877</v>
      </c>
      <c r="DDL43" s="66">
        <v>6015871.0500579486</v>
      </c>
      <c r="DDM43" s="66">
        <v>6128496.6353879189</v>
      </c>
      <c r="DDN43" s="66">
        <v>6243230.7304192055</v>
      </c>
      <c r="DDO43" s="66">
        <v>6360112.8094253289</v>
      </c>
      <c r="DDP43" s="66">
        <v>6479183.0856938437</v>
      </c>
      <c r="DDQ43" s="66">
        <v>6600482.5253617344</v>
      </c>
      <c r="DDR43" s="66">
        <v>6724052.8615098037</v>
      </c>
      <c r="DDS43" s="66">
        <v>6849936.6085209558</v>
      </c>
      <c r="DDT43" s="66">
        <v>6978177.0767072598</v>
      </c>
      <c r="DDU43" s="66">
        <v>7108818.3872108757</v>
      </c>
      <c r="DDV43" s="66">
        <v>7241905.4871839313</v>
      </c>
      <c r="DDW43" s="66">
        <v>7377484.1652525971</v>
      </c>
      <c r="DDX43" s="66">
        <v>7515601.0672706598</v>
      </c>
      <c r="DDY43" s="66">
        <v>7656303.7123680403</v>
      </c>
      <c r="DDZ43" s="66">
        <v>17054578.947368421</v>
      </c>
      <c r="DEA43" s="66">
        <v>17731205.537064757</v>
      </c>
      <c r="DEB43" s="66">
        <v>18434676.738011658</v>
      </c>
      <c r="DEC43" s="66">
        <v>5411592.7308399323</v>
      </c>
      <c r="DED43" s="66">
        <v>5626293.2840223797</v>
      </c>
      <c r="DEE43" s="66">
        <v>5849511.907545588</v>
      </c>
      <c r="DEF43" s="66">
        <v>6081586.5489427838</v>
      </c>
      <c r="DEG43" s="66">
        <v>6322868.5635415232</v>
      </c>
      <c r="DEH43" s="66">
        <v>6573723.2464070544</v>
      </c>
      <c r="DEI43" s="66">
        <v>6834530.3853901178</v>
      </c>
      <c r="DEJ43" s="66">
        <v>7105684.836116449</v>
      </c>
      <c r="DEK43" s="66">
        <v>7387597.1197885312</v>
      </c>
      <c r="DEL43" s="66">
        <v>7680694.0447046589</v>
      </c>
      <c r="DEM43" s="66">
        <v>7985419.3524362454</v>
      </c>
      <c r="DEN43" s="66">
        <v>8302234.3896417124</v>
      </c>
      <c r="DEO43" s="66">
        <v>8631618.8065340277</v>
      </c>
      <c r="DEP43" s="66">
        <v>8974071.2830594089</v>
      </c>
      <c r="DEQ43" s="66">
        <v>9330110.2838865295</v>
      </c>
      <c r="DER43" s="66">
        <v>9700274.8433493711</v>
      </c>
      <c r="DES43" s="66">
        <v>10085125.381531987</v>
      </c>
      <c r="DET43" s="66">
        <v>10485244.552730814</v>
      </c>
      <c r="DEU43" s="66">
        <v>10901238.127578996</v>
      </c>
      <c r="DEV43" s="66">
        <v>11333735.910168324</v>
      </c>
      <c r="DEW43" s="66">
        <v>11783392.691557197</v>
      </c>
      <c r="DEX43" s="66">
        <v>12250889.24110827</v>
      </c>
      <c r="DEY43" s="66">
        <v>12736933.337156605</v>
      </c>
      <c r="DEZ43" s="66">
        <v>17054578.947368421</v>
      </c>
      <c r="DFA43" s="66">
        <v>17373864.703416172</v>
      </c>
      <c r="DFB43" s="66">
        <v>17699127.938845251</v>
      </c>
      <c r="DFC43" s="66">
        <v>5090959.2170808911</v>
      </c>
      <c r="DFD43" s="66">
        <v>5186269.1492492706</v>
      </c>
      <c r="DFE43" s="66">
        <v>5283363.4176856484</v>
      </c>
      <c r="DFF43" s="66">
        <v>5382275.4276799569</v>
      </c>
      <c r="DFG43" s="66">
        <v>5483039.2099162349</v>
      </c>
      <c r="DFH43" s="66">
        <v>5585689.4321808964</v>
      </c>
      <c r="DFI43" s="66">
        <v>5690261.4112901809</v>
      </c>
      <c r="DFJ43" s="66">
        <v>5796791.1252409015</v>
      </c>
      <c r="DFK43" s="66">
        <v>5905315.2255886877</v>
      </c>
      <c r="DFL43" s="66">
        <v>6015871.0500579486</v>
      </c>
      <c r="DFM43" s="66">
        <v>6128496.6353879189</v>
      </c>
      <c r="DFN43" s="66">
        <v>6243230.7304192055</v>
      </c>
      <c r="DFO43" s="66">
        <v>6360112.8094253289</v>
      </c>
      <c r="DFP43" s="66">
        <v>6479183.0856938437</v>
      </c>
      <c r="DFQ43" s="66">
        <v>6600482.5253617344</v>
      </c>
      <c r="DFR43" s="66">
        <v>6724052.8615098037</v>
      </c>
      <c r="DFS43" s="66">
        <v>6849936.6085209558</v>
      </c>
      <c r="DFT43" s="66">
        <v>6978177.0767072598</v>
      </c>
      <c r="DFU43" s="66">
        <v>7108818.3872108757</v>
      </c>
      <c r="DFV43" s="66">
        <v>7241905.4871839313</v>
      </c>
      <c r="DFW43" s="66">
        <v>7377484.1652525971</v>
      </c>
      <c r="DFX43" s="66">
        <v>7515601.0672706598</v>
      </c>
      <c r="DFY43" s="66">
        <v>7656303.7123680403</v>
      </c>
      <c r="DFZ43" s="66">
        <v>17054578.947368421</v>
      </c>
      <c r="DGA43" s="66">
        <v>17731205.537064757</v>
      </c>
      <c r="DGB43" s="66">
        <v>18434676.738011658</v>
      </c>
      <c r="DGC43" s="66">
        <v>5411592.7308399323</v>
      </c>
      <c r="DGD43" s="66">
        <v>5626293.2840223797</v>
      </c>
      <c r="DGE43" s="66">
        <v>4387133.9306591908</v>
      </c>
      <c r="DGF43" s="66">
        <v>4561189.9117070884</v>
      </c>
      <c r="DGG43" s="66">
        <v>4742151.4226561422</v>
      </c>
      <c r="DGH43" s="66">
        <v>4930292.4348052908</v>
      </c>
      <c r="DGI43" s="66">
        <v>5125897.7890425883</v>
      </c>
      <c r="DGJ43" s="66">
        <v>5329263.627087336</v>
      </c>
      <c r="DGK43" s="66">
        <v>5540697.8398413984</v>
      </c>
      <c r="DGL43" s="66">
        <v>5760520.5335284937</v>
      </c>
      <c r="DGM43" s="66">
        <v>5989064.5143271843</v>
      </c>
      <c r="DGN43" s="66">
        <v>6226675.792231285</v>
      </c>
      <c r="DGO43" s="66">
        <v>6473714.1049005222</v>
      </c>
      <c r="DGP43" s="66">
        <v>6730553.4622945562</v>
      </c>
      <c r="DGQ43" s="66">
        <v>6997582.7129148971</v>
      </c>
      <c r="DGR43" s="66">
        <v>7275206.1325120274</v>
      </c>
      <c r="DGS43" s="66">
        <v>7563844.0361489905</v>
      </c>
      <c r="DGT43" s="66">
        <v>7863933.4145481093</v>
      </c>
      <c r="DGU43" s="66">
        <v>8175928.5956842471</v>
      </c>
      <c r="DGV43" s="66">
        <v>8500301.9326262418</v>
      </c>
      <c r="DGW43" s="66">
        <v>8837544.5186678972</v>
      </c>
      <c r="DGX43" s="66">
        <v>9188166.9308312014</v>
      </c>
      <c r="DGY43" s="66">
        <v>9552700.0028674547</v>
      </c>
      <c r="DGZ43" s="66">
        <v>17054578.947368421</v>
      </c>
      <c r="DHA43" s="66">
        <v>17373864.703416172</v>
      </c>
      <c r="DHB43" s="66">
        <v>17699127.938845251</v>
      </c>
      <c r="DHC43" s="66">
        <v>5090959.2170808911</v>
      </c>
      <c r="DHD43" s="66">
        <v>5186269.1492492706</v>
      </c>
      <c r="DHE43" s="66">
        <v>3962522.5632642368</v>
      </c>
      <c r="DHF43" s="66">
        <v>4036706.5707599674</v>
      </c>
      <c r="DHG43" s="66">
        <v>4112279.4074371769</v>
      </c>
      <c r="DHH43" s="66">
        <v>4189267.0741356723</v>
      </c>
      <c r="DHI43" s="66">
        <v>4267696.0584676359</v>
      </c>
      <c r="DHJ43" s="66">
        <v>4347593.3439306766</v>
      </c>
      <c r="DHK43" s="66">
        <v>4428986.4191915151</v>
      </c>
      <c r="DHL43" s="66">
        <v>4511903.2875434617</v>
      </c>
      <c r="DHM43" s="66">
        <v>4596372.476540939</v>
      </c>
      <c r="DHN43" s="66">
        <v>4682423.0478144037</v>
      </c>
      <c r="DHO43" s="66">
        <v>4770084.6070689969</v>
      </c>
      <c r="DHP43" s="66">
        <v>4859387.3142703827</v>
      </c>
      <c r="DHQ43" s="66">
        <v>4950361.8940213006</v>
      </c>
      <c r="DHR43" s="66">
        <v>5043039.6461323528</v>
      </c>
      <c r="DHS43" s="66">
        <v>5137452.4563907171</v>
      </c>
      <c r="DHT43" s="66">
        <v>5233632.8075304441</v>
      </c>
      <c r="DHU43" s="66">
        <v>5331613.7904081568</v>
      </c>
      <c r="DHV43" s="66">
        <v>5431429.1153879482</v>
      </c>
      <c r="DHW43" s="66">
        <v>5533113.123939448</v>
      </c>
      <c r="DHX43" s="66">
        <v>5636700.8004529942</v>
      </c>
      <c r="DHY43" s="66">
        <v>5742227.78427603</v>
      </c>
      <c r="DHZ43" s="25">
        <v>0.56000000000000005</v>
      </c>
      <c r="DIA43" s="25">
        <v>0.5</v>
      </c>
      <c r="DIB43" s="25">
        <v>0.25900000000000001</v>
      </c>
      <c r="DIC43" s="25">
        <v>0.1295</v>
      </c>
      <c r="DID43" s="25">
        <v>6.4750000000000002E-2</v>
      </c>
      <c r="DIE43" s="25">
        <v>0.25900000000000001</v>
      </c>
      <c r="DIF43" s="25">
        <v>0.1295</v>
      </c>
      <c r="DIG43" s="25">
        <v>6.4750000000000002E-2</v>
      </c>
      <c r="DIH43" s="25">
        <v>0.36099999999999999</v>
      </c>
      <c r="DII43" s="25">
        <v>0.12300000000000001</v>
      </c>
      <c r="DIJ43" s="25">
        <v>3.9629351620039799</v>
      </c>
      <c r="DIK43" s="25">
        <v>3.9629351620039799</v>
      </c>
      <c r="DIL43" s="46">
        <v>0.8</v>
      </c>
      <c r="DIM43" s="46">
        <v>0.8</v>
      </c>
      <c r="DIN43" s="25">
        <v>2</v>
      </c>
      <c r="DIO43" s="25">
        <v>2</v>
      </c>
      <c r="DIP43" s="25">
        <v>1958.5665652568791</v>
      </c>
      <c r="DIQ43" s="25">
        <v>7638.4334347431204</v>
      </c>
      <c r="DIR43" s="25">
        <f t="shared" si="19"/>
        <v>1538.9781208852035</v>
      </c>
      <c r="DIS43" s="25">
        <f t="shared" si="20"/>
        <v>4972.1046718461166</v>
      </c>
      <c r="DIT43" s="66">
        <v>14346878.374687057</v>
      </c>
      <c r="DIU43" s="66">
        <v>14916079.13991325</v>
      </c>
      <c r="DIV43" s="66">
        <v>15507862.483918792</v>
      </c>
      <c r="DIW43" s="66">
        <v>16123124.3522039</v>
      </c>
      <c r="DIX43" s="66">
        <v>16762796.236179965</v>
      </c>
      <c r="DIY43" s="66">
        <v>17427846.583424754</v>
      </c>
      <c r="DIZ43" s="66">
        <v>18119282.263888344</v>
      </c>
      <c r="DJA43" s="66">
        <v>18838150.094269574</v>
      </c>
      <c r="DJB43" s="66">
        <v>19585538.422870919</v>
      </c>
      <c r="DJC43" s="66">
        <v>20362578.777331188</v>
      </c>
      <c r="DJD43" s="66">
        <v>21170447.577730659</v>
      </c>
      <c r="DJE43" s="66">
        <v>22010367.917662315</v>
      </c>
      <c r="DJF43" s="66">
        <v>22883611.415965602</v>
      </c>
      <c r="DJG43" s="66">
        <v>23791500.141926214</v>
      </c>
      <c r="DJH43" s="66">
        <v>24735408.616856661</v>
      </c>
      <c r="DJI43" s="66">
        <v>25716765.895087894</v>
      </c>
      <c r="DJJ43" s="66">
        <v>26737057.727522578</v>
      </c>
      <c r="DJK43" s="66">
        <v>27797828.811025593</v>
      </c>
      <c r="DJL43" s="66">
        <v>28900685.12705731</v>
      </c>
      <c r="DJM43" s="66">
        <v>30047296.373090204</v>
      </c>
      <c r="DJN43" s="66">
        <v>31239398.490489963</v>
      </c>
      <c r="DJO43" s="66">
        <v>32478796.292688224</v>
      </c>
      <c r="DJP43" s="66">
        <v>33767366.197625957</v>
      </c>
      <c r="DJQ43" s="66">
        <v>35107059.06860432</v>
      </c>
      <c r="DJR43" s="66">
        <v>36499903.167843893</v>
      </c>
      <c r="DJS43" s="66">
        <v>37948007.227224134</v>
      </c>
      <c r="DJT43" s="66">
        <v>79686552.652872354</v>
      </c>
      <c r="DJU43" s="66">
        <v>81178397.235440448</v>
      </c>
      <c r="DJV43" s="66">
        <v>82698171.251325026</v>
      </c>
      <c r="DJW43" s="66">
        <v>84246397.578883842</v>
      </c>
      <c r="DJX43" s="66">
        <v>85823608.8854945</v>
      </c>
      <c r="DJY43" s="66">
        <v>87430347.810818732</v>
      </c>
      <c r="DJZ43" s="66">
        <v>89067167.153497547</v>
      </c>
      <c r="DKA43" s="66">
        <v>90734630.061341658</v>
      </c>
      <c r="DKB43" s="66">
        <v>92433310.225082621</v>
      </c>
      <c r="DKC43" s="66">
        <v>94163792.075751007</v>
      </c>
      <c r="DKD43" s="66">
        <v>95926670.985750049</v>
      </c>
      <c r="DKE43" s="66">
        <v>97722553.473693594</v>
      </c>
      <c r="DKF43" s="66">
        <v>99552057.41307874</v>
      </c>
      <c r="DKG43" s="66">
        <v>101415812.24486536</v>
      </c>
      <c r="DKH43" s="66">
        <v>103314459.19403531</v>
      </c>
      <c r="DKI43" s="66">
        <v>105248651.49020587</v>
      </c>
      <c r="DKJ43" s="66">
        <v>107219054.59237346</v>
      </c>
      <c r="DKK43" s="66">
        <v>109226346.41786493</v>
      </c>
      <c r="DKL43" s="66">
        <v>111271217.57557493</v>
      </c>
      <c r="DKM43" s="66">
        <v>113354371.60357009</v>
      </c>
      <c r="DKN43" s="66">
        <v>115476525.2111412</v>
      </c>
      <c r="DKO43" s="66">
        <v>117638408.5253872</v>
      </c>
      <c r="DKP43" s="66">
        <v>119840765.34241544</v>
      </c>
      <c r="DKQ43" s="66">
        <v>122084353.38324472</v>
      </c>
      <c r="DKR43" s="66">
        <v>124369944.55449936</v>
      </c>
      <c r="DKS43" s="66">
        <v>126698325.21398365</v>
      </c>
      <c r="DKT43" s="65">
        <v>14346878.374687057</v>
      </c>
      <c r="DKU43" s="65">
        <v>14916079.13991325</v>
      </c>
      <c r="DKV43" s="65">
        <v>15507862.483918792</v>
      </c>
      <c r="DKW43" s="65">
        <v>15815493.418061344</v>
      </c>
      <c r="DKX43" s="65">
        <v>16135329.360049378</v>
      </c>
      <c r="DKY43" s="65">
        <v>16467854.533671774</v>
      </c>
      <c r="DKZ43" s="65">
        <v>16813572.373903569</v>
      </c>
      <c r="DLA43" s="65">
        <v>17173006.289094184</v>
      </c>
      <c r="DLB43" s="65">
        <v>17546700.453394856</v>
      </c>
      <c r="DLC43" s="65">
        <v>17935220.630624991</v>
      </c>
      <c r="DLD43" s="65">
        <v>18339155.030824725</v>
      </c>
      <c r="DLE43" s="65">
        <v>18759115.200790558</v>
      </c>
      <c r="DLF43" s="65">
        <v>19195736.949942201</v>
      </c>
      <c r="DLG43" s="65">
        <v>19649681.312922504</v>
      </c>
      <c r="DLH43" s="65">
        <v>20121635.550387729</v>
      </c>
      <c r="DLI43" s="65">
        <v>20612314.189503342</v>
      </c>
      <c r="DLJ43" s="65">
        <v>21122460.105720684</v>
      </c>
      <c r="DLK43" s="65">
        <v>21652845.647472195</v>
      </c>
      <c r="DLL43" s="65">
        <v>22204273.80548805</v>
      </c>
      <c r="DLM43" s="65">
        <v>22777579.428504501</v>
      </c>
      <c r="DLN43" s="65">
        <v>23373630.487204373</v>
      </c>
      <c r="DLO43" s="65">
        <v>23993329.388303511</v>
      </c>
      <c r="DLP43" s="65">
        <v>24637614.340772375</v>
      </c>
      <c r="DLQ43" s="65">
        <v>25307460.776261553</v>
      </c>
      <c r="DLR43" s="65">
        <v>26003882.825881343</v>
      </c>
      <c r="DLS43" s="65">
        <v>26727934.855571456</v>
      </c>
      <c r="DLT43" s="65">
        <v>79686552.652872354</v>
      </c>
      <c r="DLU43" s="65">
        <v>81178397.235440448</v>
      </c>
      <c r="DLV43" s="65">
        <v>82698171.251325026</v>
      </c>
      <c r="DLW43" s="65">
        <v>83472284.415104434</v>
      </c>
      <c r="DLX43" s="65">
        <v>84260890.068409771</v>
      </c>
      <c r="DLY43" s="65">
        <v>85064259.531071886</v>
      </c>
      <c r="DLZ43" s="65">
        <v>85882669.202411294</v>
      </c>
      <c r="DMA43" s="65">
        <v>86716400.656333342</v>
      </c>
      <c r="DMB43" s="65">
        <v>87565740.738203809</v>
      </c>
      <c r="DMC43" s="65">
        <v>88430981.663538009</v>
      </c>
      <c r="DMD43" s="65">
        <v>89312421.118537545</v>
      </c>
      <c r="DME43" s="65">
        <v>90210362.36250931</v>
      </c>
      <c r="DMF43" s="65">
        <v>91125114.332201883</v>
      </c>
      <c r="DMG43" s="65">
        <v>92056991.748095199</v>
      </c>
      <c r="DMH43" s="65">
        <v>93006315.222680166</v>
      </c>
      <c r="DMI43" s="65">
        <v>93973411.370765433</v>
      </c>
      <c r="DMJ43" s="65">
        <v>94958612.921849236</v>
      </c>
      <c r="DMK43" s="65">
        <v>95962258.83459498</v>
      </c>
      <c r="DML43" s="65">
        <v>96984694.413449973</v>
      </c>
      <c r="DMM43" s="65">
        <v>98026271.427447557</v>
      </c>
      <c r="DMN43" s="65">
        <v>99087348.23123312</v>
      </c>
      <c r="DMO43" s="65">
        <v>100168289.88835612</v>
      </c>
      <c r="DMP43" s="65">
        <v>101269468.29687023</v>
      </c>
      <c r="DMQ43" s="65">
        <v>102391262.31728487</v>
      </c>
      <c r="DMR43" s="65">
        <v>103534057.90291217</v>
      </c>
      <c r="DMS43" s="65">
        <v>104698248.23265435</v>
      </c>
      <c r="DMT43" s="65">
        <v>11800799.778525889</v>
      </c>
      <c r="DMU43" s="65">
        <v>12268986.940136544</v>
      </c>
      <c r="DMV43" s="65">
        <v>12755749.04771789</v>
      </c>
      <c r="DMW43" s="65">
        <v>13261823.047188364</v>
      </c>
      <c r="DMX43" s="65">
        <v>13787975.122198105</v>
      </c>
      <c r="DMY43" s="65">
        <v>14335001.85411226</v>
      </c>
      <c r="DMZ43" s="65">
        <v>14903731.428015657</v>
      </c>
      <c r="DNA43" s="65">
        <v>15495024.886564769</v>
      </c>
      <c r="DNB43" s="65">
        <v>16109777.433585227</v>
      </c>
      <c r="DNC43" s="65">
        <v>16748919.789388493</v>
      </c>
      <c r="DND43" s="65">
        <v>17413419.599859633</v>
      </c>
      <c r="DNE43" s="65">
        <v>18104282.901449524</v>
      </c>
      <c r="DNF43" s="65">
        <v>18822555.644289397</v>
      </c>
      <c r="DNG43" s="65">
        <v>19569325.275733758</v>
      </c>
      <c r="DNH43" s="65">
        <v>20345722.386729062</v>
      </c>
      <c r="DNI43" s="65">
        <v>21152922.423500717</v>
      </c>
      <c r="DNJ43" s="65">
        <v>21992147.467149951</v>
      </c>
      <c r="DNK43" s="65">
        <v>22864668.083854634</v>
      </c>
      <c r="DNL43" s="65">
        <v>23771805.248475425</v>
      </c>
      <c r="DNM43" s="65">
        <v>24714932.34447936</v>
      </c>
      <c r="DNN43" s="65">
        <v>25695477.243208818</v>
      </c>
      <c r="DNO43" s="65">
        <v>26714924.465643764</v>
      </c>
      <c r="DNP43" s="65">
        <v>27774817.429930225</v>
      </c>
      <c r="DNQ43" s="65">
        <v>28876760.788077563</v>
      </c>
      <c r="DNR43" s="65">
        <v>30022422.855362363</v>
      </c>
      <c r="DNS43" s="65">
        <v>31213538.136116907</v>
      </c>
      <c r="DNT43" s="65">
        <v>9234526.8719429113</v>
      </c>
      <c r="DNU43" s="65">
        <v>9407410.2309018578</v>
      </c>
      <c r="DNV43" s="65">
        <v>9583530.2100168131</v>
      </c>
      <c r="DNW43" s="65">
        <v>9762947.4033790603</v>
      </c>
      <c r="DNX43" s="65">
        <v>9945723.5394866783</v>
      </c>
      <c r="DNY43" s="65">
        <v>10131921.502482239</v>
      </c>
      <c r="DNZ43" s="65">
        <v>10321605.353788093</v>
      </c>
      <c r="DOA43" s="65">
        <v>10514840.354146708</v>
      </c>
      <c r="DOB43" s="65">
        <v>10711692.986073643</v>
      </c>
      <c r="DOC43" s="65">
        <v>10912230.97673085</v>
      </c>
      <c r="DOD43" s="65">
        <v>11116523.32122821</v>
      </c>
      <c r="DOE43" s="65">
        <v>11324640.306361318</v>
      </c>
      <c r="DOF43" s="65">
        <v>11536653.534793636</v>
      </c>
      <c r="DOG43" s="65">
        <v>11752635.949691422</v>
      </c>
      <c r="DOH43" s="65">
        <v>11972661.859819815</v>
      </c>
      <c r="DOI43" s="65">
        <v>12196806.965108771</v>
      </c>
      <c r="DOJ43" s="65">
        <v>12425148.382697631</v>
      </c>
      <c r="DOK43" s="65">
        <v>12657764.67346729</v>
      </c>
      <c r="DOL43" s="65">
        <v>12894735.869069055</v>
      </c>
      <c r="DOM43" s="65">
        <v>13136143.49945955</v>
      </c>
      <c r="DON43" s="65">
        <v>13382070.620951103</v>
      </c>
      <c r="DOO43" s="65">
        <v>13632601.844787274</v>
      </c>
      <c r="DOP43" s="65">
        <v>13887823.366253367</v>
      </c>
      <c r="DOQ43" s="65">
        <v>14147822.994331907</v>
      </c>
      <c r="DOR43" s="65">
        <v>14412690.181913342</v>
      </c>
      <c r="DOS43" s="65">
        <v>14682516.056572322</v>
      </c>
      <c r="DOT43" s="65">
        <v>11800799.778525889</v>
      </c>
      <c r="DOU43" s="65">
        <v>12268986.940136544</v>
      </c>
      <c r="DOV43" s="65">
        <v>12755749.04771789</v>
      </c>
      <c r="DOW43" s="65">
        <v>13008786.047453126</v>
      </c>
      <c r="DOX43" s="65">
        <v>13271862.084957998</v>
      </c>
      <c r="DOY43" s="65">
        <v>13545375.450915076</v>
      </c>
      <c r="DOZ43" s="65">
        <v>13829740.237866774</v>
      </c>
      <c r="DPA43" s="65">
        <v>14125386.96714133</v>
      </c>
      <c r="DPB43" s="65">
        <v>14432763.240651559</v>
      </c>
      <c r="DPC43" s="65">
        <v>14752334.41855319</v>
      </c>
      <c r="DPD43" s="65">
        <v>15084584.323788762</v>
      </c>
      <c r="DPE43" s="65">
        <v>15430015.97458371</v>
      </c>
      <c r="DPF43" s="65">
        <v>15789152.346003646</v>
      </c>
      <c r="DPG43" s="65">
        <v>16162537.161725827</v>
      </c>
      <c r="DPH43" s="65">
        <v>16550735.717223473</v>
      </c>
      <c r="DPI43" s="65">
        <v>16954335.735609304</v>
      </c>
      <c r="DPJ43" s="65">
        <v>17373948.257433921</v>
      </c>
      <c r="DPK43" s="65">
        <v>17810208.565786265</v>
      </c>
      <c r="DPL43" s="65">
        <v>18263777.148096658</v>
      </c>
      <c r="DPM43" s="65">
        <v>18735340.696098626</v>
      </c>
      <c r="DPN43" s="65">
        <v>19225613.145463351</v>
      </c>
      <c r="DPO43" s="65">
        <v>19735336.756680828</v>
      </c>
      <c r="DPP43" s="65">
        <v>20265283.238824055</v>
      </c>
      <c r="DPQ43" s="65">
        <v>20816254.917897724</v>
      </c>
      <c r="DPR43" s="65">
        <v>21389085.951540124</v>
      </c>
      <c r="DPS43" s="65">
        <v>21984643.591917396</v>
      </c>
      <c r="DPT43" s="65">
        <v>9234526.8719429113</v>
      </c>
      <c r="DPU43" s="65">
        <v>9407410.2309018578</v>
      </c>
      <c r="DPV43" s="65">
        <v>9583530.2100168131</v>
      </c>
      <c r="DPW43" s="65">
        <v>9673238.8066979367</v>
      </c>
      <c r="DPX43" s="65">
        <v>9764626.8747517467</v>
      </c>
      <c r="DPY43" s="65">
        <v>9857725.8562495261</v>
      </c>
      <c r="DPZ43" s="65">
        <v>9952567.7819024529</v>
      </c>
      <c r="DQA43" s="65">
        <v>10049185.28208176</v>
      </c>
      <c r="DQB43" s="65">
        <v>10147611.598045226</v>
      </c>
      <c r="DQC43" s="65">
        <v>10247880.593373831</v>
      </c>
      <c r="DQD43" s="65">
        <v>10350026.765622512</v>
      </c>
      <c r="DQE43" s="65">
        <v>10454085.258189064</v>
      </c>
      <c r="DQF43" s="65">
        <v>10560091.872405224</v>
      </c>
      <c r="DQG43" s="65">
        <v>10668083.079854118</v>
      </c>
      <c r="DQH43" s="65">
        <v>10778096.034918316</v>
      </c>
      <c r="DQI43" s="65">
        <v>10890168.58756279</v>
      </c>
      <c r="DQJ43" s="65">
        <v>11004339.296357222</v>
      </c>
      <c r="DQK43" s="65">
        <v>11120647.441742051</v>
      </c>
      <c r="DQL43" s="65">
        <v>11239133.039542934</v>
      </c>
      <c r="DQM43" s="65">
        <v>11359836.854738181</v>
      </c>
      <c r="DQN43" s="65">
        <v>11482800.415483959</v>
      </c>
      <c r="DQO43" s="65">
        <v>11608066.027402043</v>
      </c>
      <c r="DQP43" s="65">
        <v>11735676.788135091</v>
      </c>
      <c r="DQQ43" s="65">
        <v>11865676.602174358</v>
      </c>
      <c r="DQR43" s="65">
        <v>11998110.195965078</v>
      </c>
      <c r="DQS43" s="65">
        <v>12133023.133294567</v>
      </c>
      <c r="DQT43" s="66">
        <v>134944081.54709205</v>
      </c>
      <c r="DQU43" s="66">
        <v>140297878.55249995</v>
      </c>
      <c r="DQV43" s="66">
        <v>145864083.11255193</v>
      </c>
      <c r="DQW43" s="66">
        <v>151651122.32473129</v>
      </c>
      <c r="DQX43" s="66">
        <v>157667757.62478003</v>
      </c>
      <c r="DQY43" s="66">
        <v>163923098.05129847</v>
      </c>
      <c r="DQZ43" s="66">
        <v>170426614.03660652</v>
      </c>
      <c r="DRA43" s="66">
        <v>177188151.7447466</v>
      </c>
      <c r="DRB43" s="66">
        <v>184217947.9783349</v>
      </c>
      <c r="DRC43" s="66">
        <v>191526645.67683023</v>
      </c>
      <c r="DRD43" s="66">
        <v>199125310.02968359</v>
      </c>
      <c r="DRE43" s="66">
        <v>207025445.22876459</v>
      </c>
      <c r="DRF43" s="66">
        <v>215239011.88542601</v>
      </c>
      <c r="DRG43" s="66">
        <v>223778445.13857692</v>
      </c>
      <c r="DRH43" s="66">
        <v>232656673.48117861</v>
      </c>
      <c r="DRI43" s="66">
        <v>241887138.33366653</v>
      </c>
      <c r="DRJ43" s="66">
        <v>251483814.39393184</v>
      </c>
      <c r="DRK43" s="66">
        <v>261461230.79467207</v>
      </c>
      <c r="DRL43" s="66">
        <v>271834493.10014248</v>
      </c>
      <c r="DRM43" s="66">
        <v>282619306.1756106</v>
      </c>
      <c r="DRN43" s="66">
        <v>293831997.96413791</v>
      </c>
      <c r="DRO43" s="66">
        <v>305489544.20668614</v>
      </c>
      <c r="DRP43" s="66">
        <v>317609594.14297336</v>
      </c>
      <c r="DRQ43" s="66">
        <v>330210497.23199147</v>
      </c>
      <c r="DRR43" s="66">
        <v>343311330.93263763</v>
      </c>
      <c r="DRS43" s="66">
        <v>356931929.58652031</v>
      </c>
      <c r="DRT43" s="66">
        <v>435975072.80503315</v>
      </c>
      <c r="DRU43" s="66">
        <v>444137140.66775274</v>
      </c>
      <c r="DRV43" s="66">
        <v>452452013.94516504</v>
      </c>
      <c r="DRW43" s="66">
        <v>460922553.37000984</v>
      </c>
      <c r="DRX43" s="66">
        <v>469551673.23197579</v>
      </c>
      <c r="DRY43" s="66">
        <v>478342342.38036269</v>
      </c>
      <c r="DRZ43" s="66">
        <v>487297585.24551332</v>
      </c>
      <c r="DSA43" s="66">
        <v>496420482.87936932</v>
      </c>
      <c r="DSB43" s="66">
        <v>505714174.01550776</v>
      </c>
      <c r="DSC43" s="66">
        <v>515181856.14902192</v>
      </c>
      <c r="DSD43" s="66">
        <v>524826786.63662028</v>
      </c>
      <c r="DSE43" s="66">
        <v>534652283.81731987</v>
      </c>
      <c r="DSF43" s="66">
        <v>544661728.15412152</v>
      </c>
      <c r="DSG43" s="66">
        <v>554858563.39705777</v>
      </c>
      <c r="DSH43" s="66">
        <v>565246297.76801598</v>
      </c>
      <c r="DSI43" s="66">
        <v>575828505.16774213</v>
      </c>
      <c r="DSJ43" s="66">
        <v>586608826.40544116</v>
      </c>
      <c r="DSK43" s="66">
        <v>597590970.45139825</v>
      </c>
      <c r="DSL43" s="66">
        <v>608778715.71305001</v>
      </c>
      <c r="DSM43" s="66">
        <v>620175911.3349458</v>
      </c>
      <c r="DSN43" s="66">
        <v>631786478.52304626</v>
      </c>
      <c r="DSO43" s="66">
        <v>643614411.89381444</v>
      </c>
      <c r="DSP43" s="66">
        <v>655663780.84856415</v>
      </c>
      <c r="DSQ43" s="66">
        <v>667938730.97353721</v>
      </c>
      <c r="DSR43" s="66">
        <v>680443485.4661932</v>
      </c>
      <c r="DSS43" s="66">
        <v>693182346.58820105</v>
      </c>
      <c r="DST43" s="65">
        <v>134944081.54709205</v>
      </c>
      <c r="DSU43" s="65">
        <v>140297878.55249995</v>
      </c>
      <c r="DSV43" s="65">
        <v>145864083.11255193</v>
      </c>
      <c r="DSW43" s="65">
        <v>148757602.71864161</v>
      </c>
      <c r="DSX43" s="65">
        <v>151765920.36866599</v>
      </c>
      <c r="DSY43" s="65">
        <v>154893590.58192518</v>
      </c>
      <c r="DSZ43" s="65">
        <v>158145348.57457921</v>
      </c>
      <c r="DTA43" s="65">
        <v>161526117.42864925</v>
      </c>
      <c r="DTB43" s="65">
        <v>165041015.54544345</v>
      </c>
      <c r="DTC43" s="65">
        <v>168695364.39469108</v>
      </c>
      <c r="DTD43" s="65">
        <v>172494696.57111779</v>
      </c>
      <c r="DTE43" s="65">
        <v>176444764.17065826</v>
      </c>
      <c r="DTF43" s="65">
        <v>180551547.49898899</v>
      </c>
      <c r="DTG43" s="65">
        <v>184821264.12556443</v>
      </c>
      <c r="DTH43" s="65">
        <v>189260378.29686528</v>
      </c>
      <c r="DTI43" s="65">
        <v>193875610.72310922</v>
      </c>
      <c r="DTJ43" s="65">
        <v>198673948.7532419</v>
      </c>
      <c r="DTK43" s="65">
        <v>203662656.95361203</v>
      </c>
      <c r="DTL43" s="65">
        <v>208849288.1063472</v>
      </c>
      <c r="DTM43" s="65">
        <v>214241694.64408129</v>
      </c>
      <c r="DTN43" s="65">
        <v>219848040.53834495</v>
      </c>
      <c r="DTO43" s="65">
        <v>225676813.65961903</v>
      </c>
      <c r="DTP43" s="65">
        <v>231736838.62776265</v>
      </c>
      <c r="DTQ43" s="65">
        <v>238037290.1722717</v>
      </c>
      <c r="DTR43" s="65">
        <v>244587707.02259478</v>
      </c>
      <c r="DTS43" s="65">
        <v>251398006.34953609</v>
      </c>
      <c r="DTT43" s="65">
        <v>435975072.80503315</v>
      </c>
      <c r="DTU43" s="65">
        <v>444137140.66775274</v>
      </c>
      <c r="DTV43" s="65">
        <v>452452013.94516504</v>
      </c>
      <c r="DTW43" s="65">
        <v>456687283.65758747</v>
      </c>
      <c r="DTX43" s="65">
        <v>461001843.58857042</v>
      </c>
      <c r="DTY43" s="65">
        <v>465397178.16276389</v>
      </c>
      <c r="DTZ43" s="65">
        <v>469874799.59533918</v>
      </c>
      <c r="DUA43" s="65">
        <v>474436248.41226715</v>
      </c>
      <c r="DUB43" s="65">
        <v>479083093.98033637</v>
      </c>
      <c r="DUC43" s="65">
        <v>483816935.04709351</v>
      </c>
      <c r="DUD43" s="65">
        <v>488639400.2908926</v>
      </c>
      <c r="DUE43" s="65">
        <v>493552148.88124245</v>
      </c>
      <c r="DUF43" s="65">
        <v>498556871.04964322</v>
      </c>
      <c r="DUG43" s="65">
        <v>503655288.6711114</v>
      </c>
      <c r="DUH43" s="65">
        <v>508849155.85659057</v>
      </c>
      <c r="DUI43" s="65">
        <v>514140259.55645359</v>
      </c>
      <c r="DUJ43" s="65">
        <v>519530420.17530304</v>
      </c>
      <c r="DUK43" s="65">
        <v>525021492.19828165</v>
      </c>
      <c r="DUL43" s="65">
        <v>530615364.82910746</v>
      </c>
      <c r="DUM43" s="65">
        <v>536313962.64005542</v>
      </c>
      <c r="DUN43" s="65">
        <v>542119246.23410559</v>
      </c>
      <c r="DUO43" s="65">
        <v>548033212.91948974</v>
      </c>
      <c r="DUP43" s="65">
        <v>554057897.39686465</v>
      </c>
      <c r="DUQ43" s="65">
        <v>560195372.45935106</v>
      </c>
      <c r="DUR43" s="65">
        <v>566447749.70567918</v>
      </c>
      <c r="DUS43" s="65">
        <v>572817180.2666831</v>
      </c>
      <c r="DUT43" s="65">
        <v>0</v>
      </c>
      <c r="DUU43" s="65">
        <v>0</v>
      </c>
      <c r="DUV43" s="65">
        <v>0</v>
      </c>
      <c r="DUW43" s="65">
        <v>2149038.252693959</v>
      </c>
      <c r="DUX43" s="65">
        <v>4383337.8553476362</v>
      </c>
      <c r="DUY43" s="65">
        <v>6706281.4828798529</v>
      </c>
      <c r="DUZ43" s="65">
        <v>9121386.0150937121</v>
      </c>
      <c r="DVA43" s="65">
        <v>11632307.861146571</v>
      </c>
      <c r="DVB43" s="65">
        <v>14242848.495264024</v>
      </c>
      <c r="DVC43" s="65">
        <v>16956960.21207884</v>
      </c>
      <c r="DVD43" s="65">
        <v>19778752.110308312</v>
      </c>
      <c r="DVE43" s="65">
        <v>22712496.313829169</v>
      </c>
      <c r="DVF43" s="65">
        <v>25762634.439568553</v>
      </c>
      <c r="DVG43" s="65">
        <v>28933784.322003353</v>
      </c>
      <c r="DVH43" s="65">
        <v>32230747.004448619</v>
      </c>
      <c r="DVI43" s="65">
        <v>35658514.007719591</v>
      </c>
      <c r="DVJ43" s="65">
        <v>39222274.887172118</v>
      </c>
      <c r="DVK43" s="65">
        <v>42927425.089562424</v>
      </c>
      <c r="DVL43" s="65">
        <v>46779574.121621437</v>
      </c>
      <c r="DVM43" s="65">
        <v>50784554.042710789</v>
      </c>
      <c r="DVN43" s="65">
        <v>54948428.294417851</v>
      </c>
      <c r="DVO43" s="65">
        <v>59277500.88045796</v>
      </c>
      <c r="DVP43" s="65">
        <v>63778325.910781793</v>
      </c>
      <c r="DVQ43" s="65">
        <v>68457717.524337396</v>
      </c>
      <c r="DVR43" s="65">
        <v>73322760.205509782</v>
      </c>
      <c r="DVS43" s="65">
        <v>78380819.509856969</v>
      </c>
      <c r="DVT43" s="64">
        <v>0</v>
      </c>
      <c r="DVU43" s="64">
        <v>0</v>
      </c>
      <c r="DVV43" s="64">
        <v>0</v>
      </c>
      <c r="DVW43" s="64">
        <v>2668427.5338173355</v>
      </c>
      <c r="DVX43" s="64">
        <v>5386811.7921731425</v>
      </c>
      <c r="DVY43" s="64">
        <v>8156088.0353639973</v>
      </c>
      <c r="DVZ43" s="64">
        <v>10977209.033077439</v>
      </c>
      <c r="DWA43" s="64">
        <v>13851145.392192448</v>
      </c>
      <c r="DWB43" s="64">
        <v>16778885.890716888</v>
      </c>
      <c r="DWC43" s="64">
        <v>19761437.817976557</v>
      </c>
      <c r="DWD43" s="64">
        <v>22799827.321173191</v>
      </c>
      <c r="DWE43" s="64">
        <v>25895099.758430514</v>
      </c>
      <c r="DWF43" s="64">
        <v>29048320.058449689</v>
      </c>
      <c r="DWG43" s="64">
        <v>32260573.086898211</v>
      </c>
      <c r="DWH43" s="64">
        <v>35532964.019657932</v>
      </c>
      <c r="DWI43" s="64">
        <v>38866618.723060988</v>
      </c>
      <c r="DWJ43" s="64">
        <v>42262684.141244106</v>
      </c>
      <c r="DWK43" s="64">
        <v>45722328.690754861</v>
      </c>
      <c r="DWL43" s="64">
        <v>49246742.66254545</v>
      </c>
      <c r="DWM43" s="64">
        <v>52837138.631492414</v>
      </c>
      <c r="DWN43" s="64">
        <v>56494751.873583101</v>
      </c>
      <c r="DWO43" s="64">
        <v>60220840.790912367</v>
      </c>
      <c r="DWP43" s="64">
        <v>64016687.34463609</v>
      </c>
      <c r="DWQ43" s="64">
        <v>67883597.496029779</v>
      </c>
      <c r="DWR43" s="64">
        <v>71822901.655804828</v>
      </c>
      <c r="DWS43" s="64">
        <v>75835955.14183636</v>
      </c>
      <c r="DWT43" s="65">
        <v>0</v>
      </c>
      <c r="DWU43" s="65">
        <v>0</v>
      </c>
      <c r="DWV43" s="65">
        <v>0</v>
      </c>
      <c r="DWW43" s="65">
        <v>647285.1743144081</v>
      </c>
      <c r="DWX43" s="65">
        <v>1320250.8630178811</v>
      </c>
      <c r="DWY43" s="65">
        <v>2019915.9196937522</v>
      </c>
      <c r="DWZ43" s="65">
        <v>2747339.620115052</v>
      </c>
      <c r="DXA43" s="65">
        <v>3503623.2659621113</v>
      </c>
      <c r="DXB43" s="65">
        <v>4289911.85216635</v>
      </c>
      <c r="DXC43" s="65">
        <v>5107395.800404585</v>
      </c>
      <c r="DXD43" s="65">
        <v>5957312.7613683119</v>
      </c>
      <c r="DXE43" s="65">
        <v>6840949.4885365702</v>
      </c>
      <c r="DXF43" s="65">
        <v>7759643.7862892104</v>
      </c>
      <c r="DXG43" s="65">
        <v>8714786.5353099927</v>
      </c>
      <c r="DXH43" s="65">
        <v>9707823.7983459011</v>
      </c>
      <c r="DXI43" s="65">
        <v>10740259.009510752</v>
      </c>
      <c r="DXJ43" s="65">
        <v>11813655.250447651</v>
      </c>
      <c r="DXK43" s="65">
        <v>12929637.616796346</v>
      </c>
      <c r="DXL43" s="65">
        <v>14089895.678548254</v>
      </c>
      <c r="DXM43" s="65">
        <v>15296186.038014088</v>
      </c>
      <c r="DXN43" s="65">
        <v>16550334.989276756</v>
      </c>
      <c r="DXO43" s="65">
        <v>17854241.283155899</v>
      </c>
      <c r="DXP43" s="65">
        <v>19209879.001870207</v>
      </c>
      <c r="DXQ43" s="65">
        <v>20619300.547749527</v>
      </c>
      <c r="DXR43" s="65">
        <v>22084639.750521809</v>
      </c>
      <c r="DXS43" s="65">
        <v>23608115.097879075</v>
      </c>
      <c r="DXT43" s="65">
        <v>0</v>
      </c>
      <c r="DXU43" s="65">
        <v>0</v>
      </c>
      <c r="DXV43" s="65">
        <v>0</v>
      </c>
      <c r="DXW43" s="65">
        <v>1119375.3255252969</v>
      </c>
      <c r="DXX43" s="65">
        <v>2259706.9348858278</v>
      </c>
      <c r="DXY43" s="65">
        <v>3421387.1592525402</v>
      </c>
      <c r="DXZ43" s="65">
        <v>4604815.6747888746</v>
      </c>
      <c r="DYA43" s="65">
        <v>5810399.6401593843</v>
      </c>
      <c r="DYB43" s="65">
        <v>7038553.836612721</v>
      </c>
      <c r="DYC43" s="65">
        <v>8289700.8106871294</v>
      </c>
      <c r="DYD43" s="65">
        <v>9564271.0195876174</v>
      </c>
      <c r="DYE43" s="65">
        <v>10862702.979284812</v>
      </c>
      <c r="DYF43" s="65">
        <v>12185443.415386368</v>
      </c>
      <c r="DYG43" s="65">
        <v>13532947.416832983</v>
      </c>
      <c r="DYH43" s="65">
        <v>14905678.592471758</v>
      </c>
      <c r="DYI43" s="65">
        <v>16304109.230560873</v>
      </c>
      <c r="DYJ43" s="65">
        <v>17728720.461260363</v>
      </c>
      <c r="DYK43" s="65">
        <v>19180002.422165029</v>
      </c>
      <c r="DYL43" s="65">
        <v>20658454.426936261</v>
      </c>
      <c r="DYM43" s="65">
        <v>22164585.137090985</v>
      </c>
      <c r="DYN43" s="65">
        <v>23698912.737006675</v>
      </c>
      <c r="DYO43" s="65">
        <v>25261965.112202697</v>
      </c>
      <c r="DYP43" s="65">
        <v>26854280.030959427</v>
      </c>
      <c r="DYQ43" s="65">
        <v>28476405.329337381</v>
      </c>
      <c r="DYR43" s="65">
        <v>30128899.099660315</v>
      </c>
      <c r="DYS43" s="65">
        <v>31812329.882526942</v>
      </c>
      <c r="DYT43" s="67">
        <v>499.8</v>
      </c>
      <c r="DYU43" s="68">
        <f ca="1">10000000*'Country Model'!$DYT$8/57000</f>
        <v>59385.964912280702</v>
      </c>
      <c r="DYV43" s="68">
        <f ca="1">10000000*'Country Model'!$DYT$8/57000</f>
        <v>59385.964912280702</v>
      </c>
      <c r="DYW43" s="38">
        <f ca="1">'Country Model'!$DYT$8/(220*8)</f>
        <v>0.19232954545454545</v>
      </c>
      <c r="DYX43" s="38">
        <f ca="1">'Country Model'!$DYT$8/(220*8)</f>
        <v>0.19232954545454545</v>
      </c>
      <c r="DYY43" s="25">
        <v>0</v>
      </c>
      <c r="DYZ43" s="25">
        <f t="shared" si="21"/>
        <v>0</v>
      </c>
      <c r="DZA43" s="25">
        <f t="shared" si="22"/>
        <v>0.05</v>
      </c>
      <c r="DZB43" s="25">
        <v>0.2</v>
      </c>
      <c r="DZC43" s="25">
        <v>0.09</v>
      </c>
      <c r="DZD43" s="25">
        <v>0.01</v>
      </c>
      <c r="DZE43" s="25">
        <v>7.0000000000000007E-2</v>
      </c>
      <c r="DZF43" s="25">
        <v>0.16</v>
      </c>
      <c r="DZG43" s="25">
        <v>0.18</v>
      </c>
      <c r="DZH43" s="25">
        <v>0.43</v>
      </c>
      <c r="DZI43" s="25">
        <v>0.19</v>
      </c>
      <c r="DZJ43" s="25">
        <v>0.6</v>
      </c>
      <c r="DZK43" s="25">
        <v>7.0000000000000007E-2</v>
      </c>
      <c r="DZL43" s="46">
        <v>0.67</v>
      </c>
      <c r="DZM43" s="46">
        <v>0.33</v>
      </c>
      <c r="DZN43" s="46">
        <v>0.33</v>
      </c>
      <c r="DZO43" s="46">
        <v>0.33</v>
      </c>
      <c r="DZP43" s="46">
        <v>0.17</v>
      </c>
      <c r="DZQ43" s="46">
        <v>1</v>
      </c>
      <c r="DZR43" s="46">
        <v>0.5</v>
      </c>
      <c r="DZS43" s="46">
        <v>0.33</v>
      </c>
      <c r="DZT43" s="46">
        <v>0.5</v>
      </c>
      <c r="DZU43" s="46">
        <v>0.17</v>
      </c>
      <c r="DZW43" s="69">
        <v>0</v>
      </c>
      <c r="DZX43" s="69">
        <v>1</v>
      </c>
      <c r="DZY43" s="69">
        <v>2</v>
      </c>
      <c r="DZZ43" s="69">
        <v>3</v>
      </c>
      <c r="EAA43" s="69">
        <v>4</v>
      </c>
      <c r="EAB43" s="69">
        <v>5</v>
      </c>
      <c r="EAC43" s="69">
        <v>6</v>
      </c>
      <c r="EAD43" s="69">
        <v>7</v>
      </c>
      <c r="EAE43" s="69">
        <v>8</v>
      </c>
      <c r="EAF43" s="69">
        <v>9</v>
      </c>
      <c r="EAG43" s="69">
        <v>10</v>
      </c>
      <c r="EAH43" s="69">
        <v>11</v>
      </c>
      <c r="EAI43" s="69">
        <v>12</v>
      </c>
      <c r="EAJ43" s="69">
        <v>13</v>
      </c>
      <c r="EAK43" s="69">
        <v>14</v>
      </c>
      <c r="EAL43" s="69">
        <v>15</v>
      </c>
      <c r="EAM43" s="69">
        <v>16</v>
      </c>
      <c r="EAN43" s="69">
        <v>17</v>
      </c>
      <c r="EAO43" s="69">
        <v>18</v>
      </c>
      <c r="EAP43" s="69">
        <v>19</v>
      </c>
      <c r="EAQ43" s="69">
        <v>20</v>
      </c>
      <c r="EAR43" s="69">
        <v>21</v>
      </c>
      <c r="EAS43" s="69">
        <v>22</v>
      </c>
      <c r="EAT43" s="69">
        <v>23</v>
      </c>
      <c r="EAU43" s="69">
        <v>24</v>
      </c>
      <c r="EAV43" s="69">
        <v>25</v>
      </c>
      <c r="EAW43" s="69">
        <v>26</v>
      </c>
      <c r="EAX43" s="69">
        <v>27</v>
      </c>
      <c r="EAY43" s="69">
        <v>28</v>
      </c>
      <c r="EAZ43" s="69">
        <v>29</v>
      </c>
      <c r="EBA43" s="69">
        <v>30</v>
      </c>
      <c r="EBB43" s="69">
        <v>31</v>
      </c>
      <c r="EBC43" s="69">
        <v>32</v>
      </c>
      <c r="EBD43" s="69">
        <v>33</v>
      </c>
      <c r="EBE43" s="69">
        <v>34</v>
      </c>
      <c r="EBF43" s="69">
        <v>35</v>
      </c>
      <c r="EBG43" s="69">
        <v>36</v>
      </c>
      <c r="EBH43" s="69">
        <v>37</v>
      </c>
      <c r="EBI43" s="69">
        <v>38</v>
      </c>
      <c r="EBJ43" s="69">
        <v>39</v>
      </c>
      <c r="EBK43" s="69">
        <v>40</v>
      </c>
      <c r="EBL43" s="69">
        <v>41</v>
      </c>
      <c r="EBM43" s="69">
        <v>42</v>
      </c>
      <c r="EBO43" s="70">
        <v>7236324.3164967308</v>
      </c>
      <c r="EBP43" s="70">
        <v>7523419.6156136505</v>
      </c>
      <c r="EBQ43" s="70">
        <v>7821905.1879093358</v>
      </c>
      <c r="EBR43" s="70">
        <v>8132232.9332354581</v>
      </c>
      <c r="EBS43" s="70">
        <v>8454872.6802038457</v>
      </c>
      <c r="EBT43" s="70">
        <v>8790312.8974955082</v>
      </c>
      <c r="EBU43" s="70">
        <v>9139061.433390256</v>
      </c>
      <c r="EBV43" s="70">
        <v>9501646.2846365757</v>
      </c>
      <c r="EBW43" s="70">
        <v>9878616.3958257791</v>
      </c>
      <c r="EBX43" s="70">
        <v>10270542.490480689</v>
      </c>
      <c r="EBY43" s="70">
        <v>10678017.935117073</v>
      </c>
      <c r="EBZ43" s="70">
        <v>11101659.637586042</v>
      </c>
      <c r="ECA43" s="70">
        <v>11542108.981057428</v>
      </c>
      <c r="ECB43" s="70">
        <v>12000032.795058208</v>
      </c>
      <c r="ECC43" s="70">
        <v>12476124.365036095</v>
      </c>
      <c r="ECD43" s="70">
        <v>12971104.481976733</v>
      </c>
      <c r="ECE43" s="70">
        <v>13485722.533663614</v>
      </c>
      <c r="ECF43" s="70">
        <v>14020757.639232835</v>
      </c>
      <c r="ECG43" s="70">
        <v>14577019.828740411</v>
      </c>
      <c r="ECH43" s="70">
        <v>15155351.269527957</v>
      </c>
      <c r="ECI43" s="70">
        <v>15756627.541243425</v>
      </c>
      <c r="ECJ43" s="70">
        <v>16381758.961447265</v>
      </c>
      <c r="ECK43" s="70">
        <v>17031691.963810939</v>
      </c>
      <c r="ECL43" s="70">
        <v>17707410.530994337</v>
      </c>
      <c r="ECM43" s="70">
        <v>18409937.684371434</v>
      </c>
      <c r="ECN43" s="70">
        <v>19140337.032859631</v>
      </c>
      <c r="ECO43" s="70">
        <v>76662889.708925903</v>
      </c>
      <c r="ECP43" s="70">
        <v>78098127.059379339</v>
      </c>
      <c r="ECQ43" s="70">
        <v>79560234.075977087</v>
      </c>
      <c r="ECR43" s="70">
        <v>81049713.796741724</v>
      </c>
      <c r="ECS43" s="70">
        <v>82567078.677276626</v>
      </c>
      <c r="ECT43" s="70">
        <v>84112850.767076388</v>
      </c>
      <c r="ECU43" s="70">
        <v>85687561.889137954</v>
      </c>
      <c r="ECV43" s="70">
        <v>87291753.82293433</v>
      </c>
      <c r="ECW43" s="70">
        <v>88925978.490813971</v>
      </c>
      <c r="ECX43" s="70">
        <v>90590798.147889525</v>
      </c>
      <c r="ECY43" s="70">
        <v>92286785.575481892</v>
      </c>
      <c r="ECZ43" s="70">
        <v>94014524.278185636</v>
      </c>
      <c r="EDA43" s="70">
        <v>95774608.684623733</v>
      </c>
      <c r="EDB43" s="70">
        <v>97567644.351960823</v>
      </c>
      <c r="EDC43" s="70">
        <v>99394248.174245223</v>
      </c>
      <c r="EDD43" s="70">
        <v>101255048.59465133</v>
      </c>
      <c r="EDE43" s="70">
        <v>103150685.82169549</v>
      </c>
      <c r="EDF43" s="70">
        <v>105081812.04949993</v>
      </c>
      <c r="EDG43" s="70">
        <v>107049091.68218003</v>
      </c>
      <c r="EDH43" s="70">
        <v>109053201.56243271</v>
      </c>
      <c r="EDI43" s="70">
        <v>111094831.20440416</v>
      </c>
      <c r="EDJ43" s="70">
        <v>113174683.03091726</v>
      </c>
      <c r="EDK43" s="70">
        <v>115293472.61514017</v>
      </c>
      <c r="EDL43" s="70">
        <v>117451928.92677936</v>
      </c>
      <c r="EDM43" s="70">
        <v>119650794.58288166</v>
      </c>
      <c r="EDN43" s="70">
        <v>121890826.10333176</v>
      </c>
      <c r="EDO43" s="71">
        <v>7236324.3164967308</v>
      </c>
      <c r="EDP43" s="71">
        <v>7523419.6156136505</v>
      </c>
      <c r="EDQ43" s="71">
        <v>7821905.1879093358</v>
      </c>
      <c r="EDR43" s="71">
        <v>7977069.060572396</v>
      </c>
      <c r="EDS43" s="71">
        <v>8138388.9340565912</v>
      </c>
      <c r="EDT43" s="71">
        <v>8306109.0427024225</v>
      </c>
      <c r="EDU43" s="71">
        <v>8480483.3106497955</v>
      </c>
      <c r="EDV43" s="71">
        <v>8661775.7362729553</v>
      </c>
      <c r="EDW43" s="71">
        <v>8850260.7918675579</v>
      </c>
      <c r="EDX43" s="71">
        <v>9046223.839195013</v>
      </c>
      <c r="EDY43" s="71">
        <v>9249961.5615132041</v>
      </c>
      <c r="EDZ43" s="71">
        <v>9461782.4127476905</v>
      </c>
      <c r="EEA43" s="71">
        <v>9682007.0844833832</v>
      </c>
      <c r="EEB43" s="71">
        <v>9910968.9914837722</v>
      </c>
      <c r="EEC43" s="71">
        <v>10149014.776472716</v>
      </c>
      <c r="EED43" s="71">
        <v>10396504.834943034</v>
      </c>
      <c r="EEE43" s="71">
        <v>10653813.860786475</v>
      </c>
      <c r="EEF43" s="71">
        <v>10921331.413571086</v>
      </c>
      <c r="EEG43" s="71">
        <v>11199462.508324873</v>
      </c>
      <c r="EEH43" s="71">
        <v>11488628.228718648</v>
      </c>
      <c r="EEI43" s="71">
        <v>11789266.364576379</v>
      </c>
      <c r="EEJ43" s="71">
        <v>12101832.074678302</v>
      </c>
      <c r="EEK43" s="71">
        <v>12426798.575860137</v>
      </c>
      <c r="EEL43" s="71">
        <v>12764657.859451836</v>
      </c>
      <c r="EEM43" s="71">
        <v>13115921.436140385</v>
      </c>
      <c r="EEN43" s="71">
        <v>13481121.110384481</v>
      </c>
      <c r="EEO43" s="71">
        <v>76662889.708925903</v>
      </c>
      <c r="EEP43" s="71">
        <v>78098127.059379339</v>
      </c>
      <c r="EEQ43" s="71">
        <v>79560234.075977087</v>
      </c>
      <c r="EER43" s="71">
        <v>80304973.936359406</v>
      </c>
      <c r="EES43" s="71">
        <v>81063656.376626864</v>
      </c>
      <c r="EET43" s="71">
        <v>81836542.421526745</v>
      </c>
      <c r="EEU43" s="71">
        <v>82623897.98255752</v>
      </c>
      <c r="EEV43" s="71">
        <v>83425993.949455708</v>
      </c>
      <c r="EEW43" s="71">
        <v>84243106.283395514</v>
      </c>
      <c r="EEX43" s="71">
        <v>85075516.111933306</v>
      </c>
      <c r="EEY43" s="71">
        <v>85923509.825729489</v>
      </c>
      <c r="EEZ43" s="71">
        <v>86787379.177081361</v>
      </c>
      <c r="EFA43" s="71">
        <v>87667421.380300403</v>
      </c>
      <c r="EFB43" s="71">
        <v>88563939.213968962</v>
      </c>
      <c r="EFC43" s="71">
        <v>89477241.125111163</v>
      </c>
      <c r="EFD43" s="71">
        <v>90407641.335314199</v>
      </c>
      <c r="EFE43" s="71">
        <v>91355459.948836282</v>
      </c>
      <c r="EFF43" s="71">
        <v>92321023.062738508</v>
      </c>
      <c r="EFG43" s="71">
        <v>93304662.879078552</v>
      </c>
      <c r="EFH43" s="71">
        <v>94306717.819204897</v>
      </c>
      <c r="EFI43" s="71">
        <v>95327532.640190631</v>
      </c>
      <c r="EFJ43" s="71">
        <v>96367458.553447172</v>
      </c>
      <c r="EFK43" s="71">
        <v>97426853.345558628</v>
      </c>
      <c r="EFL43" s="71">
        <v>98506081.501378208</v>
      </c>
      <c r="EFM43" s="71">
        <v>99605514.329429358</v>
      </c>
      <c r="EFN43" s="71">
        <v>100725530.08965443</v>
      </c>
      <c r="EFO43" s="70">
        <v>0</v>
      </c>
      <c r="EFP43" s="70">
        <v>0</v>
      </c>
      <c r="EFQ43" s="70">
        <v>0</v>
      </c>
      <c r="EFR43" s="70">
        <v>155163.87266306207</v>
      </c>
      <c r="EFS43" s="70">
        <v>316483.74614725448</v>
      </c>
      <c r="EFT43" s="70">
        <v>484203.85479308572</v>
      </c>
      <c r="EFU43" s="70">
        <v>658578.12274046056</v>
      </c>
      <c r="EFV43" s="70">
        <v>839870.54836362042</v>
      </c>
      <c r="EFW43" s="70">
        <v>1028355.6039582212</v>
      </c>
      <c r="EFX43" s="70">
        <v>1224318.6512856763</v>
      </c>
      <c r="EFY43" s="70">
        <v>1428056.3736038692</v>
      </c>
      <c r="EFZ43" s="70">
        <v>1639877.2248383518</v>
      </c>
      <c r="EGA43" s="70">
        <v>1860101.8965740446</v>
      </c>
      <c r="EGB43" s="70">
        <v>2089063.8035744354</v>
      </c>
      <c r="EGC43" s="70">
        <v>2327109.5885633789</v>
      </c>
      <c r="EGD43" s="70">
        <v>2574599.6470336989</v>
      </c>
      <c r="EGE43" s="70">
        <v>2831908.6728771385</v>
      </c>
      <c r="EGF43" s="70">
        <v>3099426.225661749</v>
      </c>
      <c r="EGG43" s="70">
        <v>3377557.3204155378</v>
      </c>
      <c r="EGH43" s="70">
        <v>3666723.0408093091</v>
      </c>
      <c r="EGI43" s="70">
        <v>3967361.1766670458</v>
      </c>
      <c r="EGJ43" s="70">
        <v>4279926.8867689632</v>
      </c>
      <c r="EGK43" s="70">
        <v>4604893.3879508022</v>
      </c>
      <c r="EGL43" s="70">
        <v>4942752.6715425011</v>
      </c>
      <c r="EGM43" s="70">
        <v>5294016.2482310496</v>
      </c>
      <c r="EGN43" s="70">
        <v>5659215.9224751499</v>
      </c>
      <c r="EGO43" s="70">
        <v>0</v>
      </c>
      <c r="EGP43" s="70">
        <v>0</v>
      </c>
      <c r="EGQ43" s="70">
        <v>0</v>
      </c>
      <c r="EGR43" s="70">
        <v>744739.8603823185</v>
      </c>
      <c r="EGS43" s="70">
        <v>1503422.3006497622</v>
      </c>
      <c r="EGT43" s="70">
        <v>2276308.345549643</v>
      </c>
      <c r="EGU43" s="70">
        <v>3063663.9065804332</v>
      </c>
      <c r="EGV43" s="70">
        <v>3865759.8734786212</v>
      </c>
      <c r="EGW43" s="70">
        <v>4682872.2074184567</v>
      </c>
      <c r="EGX43" s="70">
        <v>5515282.0359562188</v>
      </c>
      <c r="EGY43" s="70">
        <v>6363275.7497524023</v>
      </c>
      <c r="EGZ43" s="70">
        <v>7227145.1011042744</v>
      </c>
      <c r="EHA43" s="70">
        <v>8107187.3043233305</v>
      </c>
      <c r="EHB43" s="70">
        <v>9003705.1379918605</v>
      </c>
      <c r="EHC43" s="70">
        <v>9917007.0491340607</v>
      </c>
      <c r="EHD43" s="70">
        <v>10847407.259337127</v>
      </c>
      <c r="EHE43" s="70">
        <v>11795225.87285921</v>
      </c>
      <c r="EHF43" s="70">
        <v>12760788.986761421</v>
      </c>
      <c r="EHG43" s="70">
        <v>13744428.80310148</v>
      </c>
      <c r="EHH43" s="70">
        <v>14746483.74322781</v>
      </c>
      <c r="EHI43" s="70">
        <v>15767298.564213529</v>
      </c>
      <c r="EHJ43" s="70">
        <v>16807224.477470085</v>
      </c>
      <c r="EHK43" s="70">
        <v>17866619.269581541</v>
      </c>
      <c r="EHL43" s="70">
        <v>18945847.425401151</v>
      </c>
      <c r="EHM43" s="70">
        <v>20045280.253452301</v>
      </c>
      <c r="EHN43" s="70">
        <v>21165296.013677329</v>
      </c>
      <c r="EHO43" s="70">
        <f t="shared" si="23"/>
        <v>134936333.31109971</v>
      </c>
      <c r="EHP43" s="70">
        <f t="shared" si="24"/>
        <v>296602948.29699159</v>
      </c>
      <c r="EHQ43" s="70">
        <f t="shared" si="25"/>
        <v>10379717.947007669</v>
      </c>
      <c r="EHR43" s="70">
        <f t="shared" si="26"/>
        <v>12895780.360738765</v>
      </c>
      <c r="EHS43" s="70">
        <f t="shared" si="27"/>
        <v>1180518595.251019</v>
      </c>
      <c r="EHT43" s="70">
        <f t="shared" si="28"/>
        <v>2303409922.8302813</v>
      </c>
      <c r="EHU43" s="70">
        <f t="shared" si="29"/>
        <v>90809122.711616844</v>
      </c>
      <c r="EHV43" s="70">
        <f t="shared" si="30"/>
        <v>100148257.51436006</v>
      </c>
      <c r="EHW43" s="70">
        <f t="shared" si="31"/>
        <v>1315454928.5621188</v>
      </c>
      <c r="EHX43" s="70">
        <f t="shared" si="31"/>
        <v>2600012871.1272726</v>
      </c>
      <c r="EHY43" s="70">
        <f t="shared" si="31"/>
        <v>101188840.65862451</v>
      </c>
      <c r="EHZ43" s="70">
        <f t="shared" si="31"/>
        <v>113044037.87509882</v>
      </c>
      <c r="EIA43" s="70">
        <f t="shared" si="32"/>
        <v>118310550.37696055</v>
      </c>
      <c r="EIB43" s="70">
        <f t="shared" si="33"/>
        <v>238253383.80945313</v>
      </c>
      <c r="EIC43" s="70">
        <f t="shared" si="64"/>
        <v>191997963.37024134</v>
      </c>
      <c r="EID43" s="70">
        <f t="shared" si="64"/>
        <v>213192295.38945889</v>
      </c>
      <c r="EIE43" s="70">
        <f t="shared" si="34"/>
        <v>1107400819.1193607</v>
      </c>
      <c r="EIF43" s="70">
        <f t="shared" si="35"/>
        <v>2066647653.2888775</v>
      </c>
      <c r="EIG43" s="70">
        <f t="shared" si="65"/>
        <v>293186804.02886587</v>
      </c>
      <c r="EIH43" s="70">
        <f t="shared" si="65"/>
        <v>326236333.26455772</v>
      </c>
      <c r="EII43" s="70">
        <f t="shared" si="65"/>
        <v>1225711369.4963212</v>
      </c>
      <c r="EIJ43" s="70">
        <f t="shared" si="65"/>
        <v>2304901037.0983305</v>
      </c>
      <c r="EIK43" s="70">
        <f t="shared" si="65"/>
        <v>485184767.39910722</v>
      </c>
      <c r="EIL43" s="70">
        <f t="shared" si="65"/>
        <v>539428628.65401661</v>
      </c>
      <c r="EIM43" s="70">
        <f t="shared" si="36"/>
        <v>16625782.934139162</v>
      </c>
      <c r="EIN43" s="70">
        <f t="shared" si="36"/>
        <v>58349564.487538457</v>
      </c>
      <c r="EIO43" s="70">
        <f t="shared" si="37"/>
        <v>1278906.3795491664</v>
      </c>
      <c r="EIP43" s="70">
        <f t="shared" si="38"/>
        <v>2536937.5864147157</v>
      </c>
      <c r="EIQ43" s="70">
        <f t="shared" si="66"/>
        <v>73117776.131658316</v>
      </c>
      <c r="EIR43" s="70">
        <f t="shared" si="66"/>
        <v>236762269.54140377</v>
      </c>
      <c r="EIS43" s="70">
        <f t="shared" si="39"/>
        <v>5624444.3178198701</v>
      </c>
      <c r="EIT43" s="70">
        <f t="shared" si="40"/>
        <v>10294011.719191467</v>
      </c>
      <c r="EIU43" s="70">
        <f t="shared" si="67"/>
        <v>89743559.065797567</v>
      </c>
      <c r="EIV43" s="70">
        <f t="shared" si="67"/>
        <v>295111834.02894211</v>
      </c>
      <c r="EIW43" s="70">
        <f t="shared" si="41"/>
        <v>6903350.6973690437</v>
      </c>
      <c r="EIX43" s="70">
        <f t="shared" si="42"/>
        <v>12830949.305606179</v>
      </c>
      <c r="EIY43" s="70">
        <v>1538.9781208852035</v>
      </c>
      <c r="EIZ43" s="70">
        <v>1600.0358298304316</v>
      </c>
      <c r="EJA43" s="70">
        <v>1663.515953864638</v>
      </c>
      <c r="EJB43" s="70">
        <v>1729.5146003420734</v>
      </c>
      <c r="EJC43" s="70">
        <v>1798.1316895983316</v>
      </c>
      <c r="EJD43" s="70">
        <v>1869.4711062272936</v>
      </c>
      <c r="EJE43" s="70">
        <v>1943.6408563598582</v>
      </c>
      <c r="EJF43" s="70">
        <v>2020.7532311825842</v>
      </c>
      <c r="EJG43" s="70">
        <v>2100.9249769437952</v>
      </c>
      <c r="EJH43" s="70">
        <v>2184.2774717045463</v>
      </c>
      <c r="EJI43" s="70">
        <v>2270.9369091020335</v>
      </c>
      <c r="EJJ43" s="70">
        <v>2361.034489403678</v>
      </c>
      <c r="EJK43" s="70">
        <v>2454.7066181411133</v>
      </c>
      <c r="EJL43" s="70">
        <v>2552.0951126248269</v>
      </c>
      <c r="EJM43" s="70">
        <v>2653.3474166520969</v>
      </c>
      <c r="EJN43" s="70">
        <v>2758.6168237332918</v>
      </c>
      <c r="EJO43" s="70">
        <v>2868.0627091744927</v>
      </c>
      <c r="EJP43" s="70">
        <v>2981.8507713678091</v>
      </c>
      <c r="EJQ43" s="70">
        <v>3100.1532826546863</v>
      </c>
      <c r="EJR43" s="70">
        <v>3223.1493501420177</v>
      </c>
      <c r="EJS43" s="70">
        <v>3351.0251868659184</v>
      </c>
      <c r="EJT43" s="70">
        <v>3483.9743937137073</v>
      </c>
      <c r="EJU43" s="70">
        <v>3622.1982525309086</v>
      </c>
      <c r="EJV43" s="70">
        <v>3765.9060308570456</v>
      </c>
      <c r="EJW43" s="70">
        <v>3915.3152987515696</v>
      </c>
      <c r="EJX43" s="70">
        <v>4070.6522581896074</v>
      </c>
      <c r="EJY43" s="70">
        <v>4972.1046718461166</v>
      </c>
      <c r="EJZ43" s="70">
        <v>5065.1894794041436</v>
      </c>
      <c r="EKA43" s="70">
        <v>5160.0169657611859</v>
      </c>
      <c r="EKB43" s="70">
        <v>5256.6197563206406</v>
      </c>
      <c r="EKC43" s="70">
        <v>5355.0310872794362</v>
      </c>
      <c r="EKD43" s="70">
        <v>5455.2848170629604</v>
      </c>
      <c r="EKE43" s="70">
        <v>5557.4154379740412</v>
      </c>
      <c r="EKF43" s="70">
        <v>5661.4580880600342</v>
      </c>
      <c r="EKG43" s="70">
        <v>5767.4485632020696</v>
      </c>
      <c r="EKH43" s="70">
        <v>5875.4233294306223</v>
      </c>
      <c r="EKI43" s="70">
        <v>5985.4195354716603</v>
      </c>
      <c r="EKJ43" s="70">
        <v>6097.4750255276576</v>
      </c>
      <c r="EKK43" s="70">
        <v>6211.6283522979047</v>
      </c>
      <c r="EKL43" s="70">
        <v>6327.9187902425556</v>
      </c>
      <c r="EKM43" s="70">
        <v>6446.3863490950207</v>
      </c>
      <c r="EKN43" s="70">
        <v>6567.0717876273111</v>
      </c>
      <c r="EKO43" s="70">
        <v>6690.0166276730988</v>
      </c>
      <c r="EKP43" s="70">
        <v>6815.2631684133057</v>
      </c>
      <c r="EKQ43" s="70">
        <v>6942.8545009291429</v>
      </c>
      <c r="EKR43" s="70">
        <v>7072.8345230275936</v>
      </c>
      <c r="EKS43" s="70">
        <v>7205.2479543444661</v>
      </c>
      <c r="EKT43" s="70">
        <v>7340.1403517301769</v>
      </c>
      <c r="EKU43" s="70">
        <v>7477.5581249236011</v>
      </c>
      <c r="EKV43" s="70">
        <v>7617.5485525193326</v>
      </c>
      <c r="EKW43" s="70">
        <v>7760.1597982338972</v>
      </c>
      <c r="EKX43" s="70">
        <v>7905.440927476483</v>
      </c>
      <c r="EKY43" s="71">
        <v>1538.9781208852035</v>
      </c>
      <c r="EKZ43" s="71">
        <v>1600.0358298304316</v>
      </c>
      <c r="ELA43" s="71">
        <v>1663.515953864638</v>
      </c>
      <c r="ELB43" s="71">
        <v>1696.5152771033556</v>
      </c>
      <c r="ELC43" s="71">
        <v>1730.8238217314849</v>
      </c>
      <c r="ELD43" s="71">
        <v>1766.4935300459656</v>
      </c>
      <c r="ELE43" s="71">
        <v>1803.578405112248</v>
      </c>
      <c r="ELF43" s="71">
        <v>1842.134592523611</v>
      </c>
      <c r="ELG43" s="71">
        <v>1882.2204654042168</v>
      </c>
      <c r="ELH43" s="71">
        <v>1923.8967127845922</v>
      </c>
      <c r="ELI43" s="71">
        <v>1967.226431483336</v>
      </c>
      <c r="ELJ43" s="71">
        <v>2012.2752216341578</v>
      </c>
      <c r="ELK43" s="71">
        <v>2059.1112860028757</v>
      </c>
      <c r="ELL43" s="71">
        <v>2107.8055332447325</v>
      </c>
      <c r="ELM43" s="71">
        <v>2158.4316852583675</v>
      </c>
      <c r="ELN43" s="71">
        <v>2211.0663887989645</v>
      </c>
      <c r="ELO43" s="71">
        <v>2265.7893315195652</v>
      </c>
      <c r="ELP43" s="71">
        <v>2322.6833626162238</v>
      </c>
      <c r="ELQ43" s="71">
        <v>2381.834618259662</v>
      </c>
      <c r="ELR43" s="71">
        <v>2443.3326520033279</v>
      </c>
      <c r="ELS43" s="71">
        <v>2507.2705703652787</v>
      </c>
      <c r="ELT43" s="71">
        <v>2573.7451737891729</v>
      </c>
      <c r="ELU43" s="71">
        <v>2642.8571031977731</v>
      </c>
      <c r="ELV43" s="71">
        <v>2714.7109923608418</v>
      </c>
      <c r="ELW43" s="71">
        <v>2789.4156263081036</v>
      </c>
      <c r="ELX43" s="71">
        <v>2867.0841060271223</v>
      </c>
      <c r="ELY43" s="71">
        <v>4972.1046718461166</v>
      </c>
      <c r="ELZ43" s="71">
        <v>5065.1894794041436</v>
      </c>
      <c r="EMA43" s="71">
        <v>5160.0169657611859</v>
      </c>
      <c r="EMB43" s="71">
        <v>5208.3183610409142</v>
      </c>
      <c r="EMC43" s="71">
        <v>5257.5240265203111</v>
      </c>
      <c r="EMD43" s="71">
        <v>5307.6508914120732</v>
      </c>
      <c r="EME43" s="71">
        <v>5358.7162018676136</v>
      </c>
      <c r="EMF43" s="71">
        <v>5410.7375269106105</v>
      </c>
      <c r="EMG43" s="71">
        <v>5463.7327644816278</v>
      </c>
      <c r="EMH43" s="71">
        <v>5517.7201475959046</v>
      </c>
      <c r="EMI43" s="71">
        <v>5572.7182506164227</v>
      </c>
      <c r="EMJ43" s="71">
        <v>5628.7459956444218</v>
      </c>
      <c r="EMK43" s="71">
        <v>5685.8226590295453</v>
      </c>
      <c r="EML43" s="71">
        <v>5743.9678780018712</v>
      </c>
      <c r="EMM43" s="71">
        <v>5803.2016574281042</v>
      </c>
      <c r="EMN43" s="71">
        <v>5863.544376694249</v>
      </c>
      <c r="EMO43" s="71">
        <v>5925.0167967171419</v>
      </c>
      <c r="EMP43" s="71">
        <v>5987.6400670872463</v>
      </c>
      <c r="EMQ43" s="71">
        <v>6051.4357333451635</v>
      </c>
      <c r="EMR43" s="71">
        <v>6116.4257443943898</v>
      </c>
      <c r="EMS43" s="71">
        <v>6182.632460052826</v>
      </c>
      <c r="EMT43" s="71">
        <v>6250.0786587456814</v>
      </c>
      <c r="EMU43" s="71">
        <v>6318.787545342394</v>
      </c>
      <c r="EMV43" s="71">
        <v>6388.7827591402583</v>
      </c>
      <c r="EMW43" s="71">
        <v>6460.0883819975415</v>
      </c>
      <c r="EMX43" s="71">
        <v>6532.7289466188349</v>
      </c>
      <c r="EMY43" s="70">
        <v>0</v>
      </c>
      <c r="EMZ43" s="70">
        <v>0</v>
      </c>
      <c r="ENA43" s="70">
        <v>0</v>
      </c>
      <c r="ENB43" s="70">
        <v>32.999323238717807</v>
      </c>
      <c r="ENC43" s="70">
        <v>67.307867866846664</v>
      </c>
      <c r="END43" s="70">
        <v>102.977576181328</v>
      </c>
      <c r="ENE43" s="70">
        <v>140.06245124761017</v>
      </c>
      <c r="ENF43" s="70">
        <v>178.61863865897317</v>
      </c>
      <c r="ENG43" s="70">
        <v>218.70451153957833</v>
      </c>
      <c r="ENH43" s="70">
        <v>260.38075891995413</v>
      </c>
      <c r="ENI43" s="70">
        <v>303.7104776186975</v>
      </c>
      <c r="ENJ43" s="70">
        <v>348.75926776952019</v>
      </c>
      <c r="ENK43" s="70">
        <v>395.59533213823761</v>
      </c>
      <c r="ENL43" s="70">
        <v>444.28957938009444</v>
      </c>
      <c r="ENM43" s="70">
        <v>494.9157313937294</v>
      </c>
      <c r="ENN43" s="70">
        <v>547.55043493432731</v>
      </c>
      <c r="ENO43" s="70">
        <v>602.27337765492757</v>
      </c>
      <c r="ENP43" s="70">
        <v>659.1674087515853</v>
      </c>
      <c r="ENQ43" s="70">
        <v>718.31866439502437</v>
      </c>
      <c r="ENR43" s="70">
        <v>779.81669813868984</v>
      </c>
      <c r="ENS43" s="70">
        <v>843.75461650063971</v>
      </c>
      <c r="ENT43" s="70">
        <v>910.22921992453439</v>
      </c>
      <c r="ENU43" s="70">
        <v>979.34114933313549</v>
      </c>
      <c r="ENV43" s="70">
        <v>1051.1950384962038</v>
      </c>
      <c r="ENW43" s="70">
        <v>1125.899672443466</v>
      </c>
      <c r="ENX43" s="70">
        <v>1203.5681521624851</v>
      </c>
      <c r="ENY43" s="70">
        <v>0</v>
      </c>
      <c r="ENZ43" s="70">
        <v>0</v>
      </c>
      <c r="EOA43" s="70">
        <v>0</v>
      </c>
      <c r="EOB43" s="70">
        <v>48.301395279726421</v>
      </c>
      <c r="EOC43" s="70">
        <v>97.507060759125125</v>
      </c>
      <c r="EOD43" s="70">
        <v>147.63392565088725</v>
      </c>
      <c r="EOE43" s="70">
        <v>198.69923610642763</v>
      </c>
      <c r="EOF43" s="70">
        <v>250.7205611494237</v>
      </c>
      <c r="EOG43" s="70">
        <v>303.71579872044185</v>
      </c>
      <c r="EOH43" s="70">
        <v>357.70318183471772</v>
      </c>
      <c r="EOI43" s="70">
        <v>412.70128485523765</v>
      </c>
      <c r="EOJ43" s="70">
        <v>468.72902988323585</v>
      </c>
      <c r="EOK43" s="70">
        <v>525.80569326835939</v>
      </c>
      <c r="EOL43" s="70">
        <v>583.95091224068437</v>
      </c>
      <c r="EOM43" s="70">
        <v>643.18469166691648</v>
      </c>
      <c r="EON43" s="70">
        <v>703.52741093306213</v>
      </c>
      <c r="EOO43" s="70">
        <v>764.9998309559569</v>
      </c>
      <c r="EOP43" s="70">
        <v>827.62310132605944</v>
      </c>
      <c r="EOQ43" s="70">
        <v>891.41876758397939</v>
      </c>
      <c r="EOR43" s="70">
        <v>956.40877863320384</v>
      </c>
      <c r="EOS43" s="70">
        <v>1022.6154942916401</v>
      </c>
      <c r="EOT43" s="70">
        <v>1090.0616929844955</v>
      </c>
      <c r="EOU43" s="70">
        <v>1158.7705795812071</v>
      </c>
      <c r="EOV43" s="70">
        <v>1228.7657933790742</v>
      </c>
      <c r="EOW43" s="70">
        <v>1300.0714162363556</v>
      </c>
      <c r="EOX43" s="70">
        <v>1372.7119808576481</v>
      </c>
      <c r="EOY43" s="70">
        <f t="shared" si="43"/>
        <v>28697.451302015525</v>
      </c>
      <c r="EOZ43" s="70">
        <f t="shared" si="44"/>
        <v>63079.738836263292</v>
      </c>
      <c r="EPA43" s="70">
        <f t="shared" si="45"/>
        <v>2207.4962540011943</v>
      </c>
      <c r="EPB43" s="70">
        <f t="shared" si="46"/>
        <v>2742.5973407070996</v>
      </c>
      <c r="EPC43" s="70">
        <f t="shared" si="47"/>
        <v>76564.580919591914</v>
      </c>
      <c r="EPD43" s="70">
        <f t="shared" si="48"/>
        <v>149391.64544886298</v>
      </c>
      <c r="EPE43" s="70">
        <f t="shared" si="49"/>
        <v>5889.5831476609164</v>
      </c>
      <c r="EPF43" s="70">
        <f t="shared" si="50"/>
        <v>6495.2889325592605</v>
      </c>
      <c r="EPG43" s="70">
        <f t="shared" si="51"/>
        <v>105262.03222160744</v>
      </c>
      <c r="EPH43" s="70">
        <f t="shared" si="6"/>
        <v>212471.38428512629</v>
      </c>
      <c r="EPI43" s="70">
        <f t="shared" si="6"/>
        <v>8097.0794016621112</v>
      </c>
      <c r="EPJ43" s="70">
        <f t="shared" si="6"/>
        <v>9237.8862732663601</v>
      </c>
      <c r="EPK43" s="70">
        <f t="shared" si="52"/>
        <v>25161.579351127912</v>
      </c>
      <c r="EPL43" s="70">
        <f t="shared" si="53"/>
        <v>50670.302887574973</v>
      </c>
      <c r="EPM43" s="70">
        <f t="shared" si="7"/>
        <v>13986.662549323028</v>
      </c>
      <c r="EPN43" s="70">
        <f t="shared" si="7"/>
        <v>15733.175205825621</v>
      </c>
      <c r="EPO43" s="70">
        <f t="shared" si="54"/>
        <v>71822.400737243675</v>
      </c>
      <c r="EPP43" s="70">
        <f t="shared" si="55"/>
        <v>134036.01783068516</v>
      </c>
      <c r="EPQ43" s="70">
        <f t="shared" si="8"/>
        <v>22083.741950985139</v>
      </c>
      <c r="EPR43" s="70">
        <f t="shared" si="8"/>
        <v>24971.061479091979</v>
      </c>
      <c r="EPS43" s="70">
        <f t="shared" si="8"/>
        <v>96983.98008837158</v>
      </c>
      <c r="EPT43" s="70">
        <f t="shared" si="8"/>
        <v>184706.32071826013</v>
      </c>
      <c r="EPU43" s="70">
        <f t="shared" si="8"/>
        <v>36070.40450030817</v>
      </c>
      <c r="EPV43" s="70">
        <f t="shared" si="8"/>
        <v>40704.236684917603</v>
      </c>
      <c r="EPW43" s="70">
        <f t="shared" si="56"/>
        <v>3535.8719508876129</v>
      </c>
      <c r="EPX43" s="70">
        <f t="shared" si="9"/>
        <v>12409.435948688319</v>
      </c>
      <c r="EPY43" s="70">
        <f t="shared" si="57"/>
        <v>271.9901500682779</v>
      </c>
      <c r="EPZ43" s="70">
        <f t="shared" si="58"/>
        <v>539.54069342123125</v>
      </c>
      <c r="EQA43" s="70">
        <f t="shared" si="10"/>
        <v>4742.1801823482383</v>
      </c>
      <c r="EQB43" s="70">
        <f t="shared" si="10"/>
        <v>15355.627618177823</v>
      </c>
      <c r="EQC43" s="70">
        <f t="shared" si="59"/>
        <v>364.78309094986446</v>
      </c>
      <c r="EQD43" s="70">
        <f t="shared" si="60"/>
        <v>667.63598339903581</v>
      </c>
      <c r="EQE43" s="70">
        <f t="shared" si="11"/>
        <v>8278.0521332358621</v>
      </c>
      <c r="EQF43" s="70">
        <f t="shared" si="11"/>
        <v>27765.063566866156</v>
      </c>
      <c r="EQG43" s="70">
        <f t="shared" si="61"/>
        <v>636.77324101814327</v>
      </c>
      <c r="EQH43" s="70">
        <f t="shared" si="62"/>
        <v>1207.1766768202676</v>
      </c>
      <c r="EQI43" s="72" t="s">
        <v>4317</v>
      </c>
    </row>
    <row r="44" spans="1:3831" s="25" customFormat="1" x14ac:dyDescent="0.25">
      <c r="A44" s="25" t="s">
        <v>4396</v>
      </c>
      <c r="B44" s="26" t="s">
        <v>4397</v>
      </c>
      <c r="C44" s="27">
        <v>3</v>
      </c>
      <c r="D44" s="28">
        <v>2</v>
      </c>
      <c r="E44" s="26" t="s">
        <v>4319</v>
      </c>
      <c r="F44" s="29" t="s">
        <v>4320</v>
      </c>
      <c r="G44" s="30" t="s">
        <v>4331</v>
      </c>
      <c r="H44" s="25" t="s">
        <v>4314</v>
      </c>
      <c r="I44" s="31">
        <v>2577.38</v>
      </c>
      <c r="J44" s="31">
        <v>10627.544000000002</v>
      </c>
      <c r="K44" s="27">
        <v>2018</v>
      </c>
      <c r="L44" s="27">
        <v>2040</v>
      </c>
      <c r="M44" s="25">
        <f t="shared" si="12"/>
        <v>23</v>
      </c>
      <c r="N44" s="32">
        <v>3.8696237731564636</v>
      </c>
      <c r="O44" s="32">
        <v>1.9469177553518966</v>
      </c>
      <c r="P44" s="25">
        <v>0.16116</v>
      </c>
      <c r="Q44" s="25">
        <v>0.26719999999999999</v>
      </c>
      <c r="R44" s="25">
        <v>0.57164000000000004</v>
      </c>
      <c r="S44" s="25">
        <v>0.16116</v>
      </c>
      <c r="T44" s="25">
        <v>0.26719999999999999</v>
      </c>
      <c r="U44" s="25">
        <v>0.57164000000000004</v>
      </c>
      <c r="V44" s="25">
        <v>3.7</v>
      </c>
      <c r="W44" s="25">
        <v>4.9000000000000004</v>
      </c>
      <c r="X44" s="33">
        <v>979262</v>
      </c>
      <c r="Y44" s="33">
        <v>979262</v>
      </c>
      <c r="Z44" s="33">
        <v>430238</v>
      </c>
      <c r="AA44" s="33">
        <v>1718093</v>
      </c>
      <c r="AB44" s="34">
        <v>0.48</v>
      </c>
      <c r="AC44" s="34">
        <v>0.52</v>
      </c>
      <c r="AD44" s="33">
        <f t="shared" si="13"/>
        <v>1066292.6570990812</v>
      </c>
      <c r="AE44" s="33">
        <v>470045.76</v>
      </c>
      <c r="AF44" s="35">
        <v>488234.76247367403</v>
      </c>
      <c r="AG44" s="35">
        <v>507127.61091116932</v>
      </c>
      <c r="AH44" s="35">
        <v>526751.54150322836</v>
      </c>
      <c r="AI44" s="35">
        <v>547134.84437870549</v>
      </c>
      <c r="AJ44" s="35">
        <v>568306.90438800654</v>
      </c>
      <c r="AK44" s="35">
        <v>590298.24346469447</v>
      </c>
      <c r="AL44" s="35">
        <v>613140.56462632935</v>
      </c>
      <c r="AM44" s="35">
        <v>636866.79767797561</v>
      </c>
      <c r="AN44" s="35">
        <v>661511.1466842629</v>
      </c>
      <c r="AO44" s="35">
        <v>687109.13927843713</v>
      </c>
      <c r="AP44" s="35">
        <v>713697.67787948635</v>
      </c>
      <c r="AQ44" s="35">
        <v>741315.0928911767</v>
      </c>
      <c r="AR44" s="35">
        <v>770001.1979596907</v>
      </c>
      <c r="AS44" s="35">
        <v>799797.34736952849</v>
      </c>
      <c r="AT44" s="35">
        <v>830746.49566041457</v>
      </c>
      <c r="AU44" s="35">
        <v>862893.25955115422</v>
      </c>
      <c r="AV44" s="35">
        <v>896283.98225971044</v>
      </c>
      <c r="AW44" s="35">
        <v>930966.80031222571</v>
      </c>
      <c r="AX44" s="35">
        <v>966991.71293730172</v>
      </c>
      <c r="AY44" s="35">
        <v>1004410.6541455765</v>
      </c>
      <c r="AZ44" s="35">
        <v>1043277.5675985102</v>
      </c>
      <c r="BA44" s="35">
        <v>1083648.4843743108</v>
      </c>
      <c r="BB44" s="35">
        <v>1125581.6037431089</v>
      </c>
      <c r="BC44" s="35">
        <v>1169137.3770678281</v>
      </c>
      <c r="BD44" s="35">
        <v>1214378.5949517027</v>
      </c>
      <c r="BE44" s="33">
        <v>509216.24</v>
      </c>
      <c r="BF44" s="35">
        <v>519130.26138969534</v>
      </c>
      <c r="BG44" s="35">
        <v>529237.30062209605</v>
      </c>
      <c r="BH44" s="35">
        <v>539541.11559585272</v>
      </c>
      <c r="BI44" s="35">
        <v>550045.53737281205</v>
      </c>
      <c r="BJ44" s="35">
        <v>560754.47160244407</v>
      </c>
      <c r="BK44" s="35">
        <v>571671.8999740018</v>
      </c>
      <c r="BL44" s="35">
        <v>582801.88169695321</v>
      </c>
      <c r="BM44" s="35">
        <v>594148.5550102361</v>
      </c>
      <c r="BN44" s="35">
        <v>605716.13872089714</v>
      </c>
      <c r="BO44" s="35">
        <v>617508.93377268617</v>
      </c>
      <c r="BP44" s="35">
        <v>629531.32484519074</v>
      </c>
      <c r="BQ44" s="35">
        <v>641787.78198410373</v>
      </c>
      <c r="BR44" s="35">
        <v>654282.86226323131</v>
      </c>
      <c r="BS44" s="35">
        <v>667021.21147885872</v>
      </c>
      <c r="BT44" s="35">
        <v>680007.56587710395</v>
      </c>
      <c r="BU44" s="35">
        <v>693246.75391490152</v>
      </c>
      <c r="BV44" s="35">
        <v>706743.69805527141</v>
      </c>
      <c r="BW44" s="35">
        <v>720503.41659754002</v>
      </c>
      <c r="BX44" s="35">
        <v>734531.02554319461</v>
      </c>
      <c r="BY44" s="35">
        <v>748831.74049806339</v>
      </c>
      <c r="BZ44" s="35">
        <v>763410.87861153076</v>
      </c>
      <c r="CA44" s="35">
        <v>778273.86055350653</v>
      </c>
      <c r="CB44" s="35">
        <v>793426.21252988535</v>
      </c>
      <c r="CC44" s="35">
        <v>808873.56833724573</v>
      </c>
      <c r="CD44" s="35">
        <v>824621.671457552</v>
      </c>
      <c r="CE44" s="25">
        <v>0.5</v>
      </c>
      <c r="CF44" s="25">
        <v>0.8</v>
      </c>
      <c r="CG44" s="25">
        <v>0.6</v>
      </c>
      <c r="CH44" s="36">
        <v>0.72</v>
      </c>
      <c r="CI44" s="25">
        <v>0.3</v>
      </c>
      <c r="CJ44" s="25">
        <v>0.3</v>
      </c>
      <c r="CK44" s="25">
        <v>0.3</v>
      </c>
      <c r="CL44" s="38">
        <v>0.3</v>
      </c>
      <c r="CM44" s="25">
        <v>0.3</v>
      </c>
      <c r="CN44" s="25">
        <v>0.3</v>
      </c>
      <c r="CO44" s="25">
        <v>0.3</v>
      </c>
      <c r="CP44" s="25">
        <v>0.3</v>
      </c>
      <c r="CQ44" s="25">
        <v>0.3</v>
      </c>
      <c r="CR44" s="25">
        <v>0.3</v>
      </c>
      <c r="CS44" s="25">
        <v>0.3</v>
      </c>
      <c r="CT44" s="25">
        <v>0.3</v>
      </c>
      <c r="CU44" s="25">
        <v>0.3</v>
      </c>
      <c r="CV44" s="25">
        <v>0.3</v>
      </c>
      <c r="CW44" s="25">
        <v>0.3</v>
      </c>
      <c r="CX44" s="25">
        <v>0.3</v>
      </c>
      <c r="CY44" s="25">
        <v>0.3</v>
      </c>
      <c r="CZ44" s="25">
        <v>0.3</v>
      </c>
      <c r="DA44" s="25">
        <v>0.3</v>
      </c>
      <c r="DB44" s="25">
        <v>0.3</v>
      </c>
      <c r="DC44" s="25">
        <v>0.3</v>
      </c>
      <c r="DD44" s="25">
        <v>0.3</v>
      </c>
      <c r="DE44" s="25">
        <v>0.3</v>
      </c>
      <c r="DF44" s="25">
        <v>0.3</v>
      </c>
      <c r="DG44" s="25">
        <v>0.3</v>
      </c>
      <c r="DH44" s="25">
        <v>0.3</v>
      </c>
      <c r="DI44" s="25">
        <v>0.5</v>
      </c>
      <c r="DJ44" s="25">
        <v>0.8</v>
      </c>
      <c r="DK44" s="25">
        <v>0.48</v>
      </c>
      <c r="DL44" s="73">
        <v>0.28999999999999998</v>
      </c>
      <c r="DM44" s="25">
        <v>0.24</v>
      </c>
      <c r="DN44" s="25">
        <v>0.24</v>
      </c>
      <c r="DO44" s="25">
        <v>0.24</v>
      </c>
      <c r="DP44" s="38">
        <v>0.24</v>
      </c>
      <c r="DQ44" s="25">
        <v>0.24</v>
      </c>
      <c r="DR44" s="25">
        <v>0.24</v>
      </c>
      <c r="DS44" s="25">
        <v>0.24</v>
      </c>
      <c r="DT44" s="25">
        <v>0.24</v>
      </c>
      <c r="DU44" s="25">
        <v>0.24</v>
      </c>
      <c r="DV44" s="25">
        <v>0.24</v>
      </c>
      <c r="DW44" s="25">
        <v>0.24</v>
      </c>
      <c r="DX44" s="25">
        <v>0.24</v>
      </c>
      <c r="DY44" s="25">
        <v>0.24</v>
      </c>
      <c r="DZ44" s="25">
        <v>0.24</v>
      </c>
      <c r="EA44" s="25">
        <v>0.24</v>
      </c>
      <c r="EB44" s="25">
        <v>0.24</v>
      </c>
      <c r="EC44" s="25">
        <v>0.24</v>
      </c>
      <c r="ED44" s="25">
        <v>0.24</v>
      </c>
      <c r="EE44" s="25">
        <v>0.24</v>
      </c>
      <c r="EF44" s="25">
        <v>0.24</v>
      </c>
      <c r="EG44" s="25">
        <v>0.24</v>
      </c>
      <c r="EH44" s="25">
        <v>0.24</v>
      </c>
      <c r="EI44" s="25">
        <v>0.24</v>
      </c>
      <c r="EJ44" s="25">
        <v>0.24</v>
      </c>
      <c r="EK44" s="25">
        <v>0.24</v>
      </c>
      <c r="EL44" s="25">
        <v>0.24</v>
      </c>
      <c r="EM44" s="25">
        <v>0.5</v>
      </c>
      <c r="EN44" s="25">
        <v>0.8</v>
      </c>
      <c r="EO44" s="25">
        <v>0.28000000000000003</v>
      </c>
      <c r="EP44" s="25">
        <v>1</v>
      </c>
      <c r="EQ44" s="25">
        <v>0.14000000000000001</v>
      </c>
      <c r="ER44" s="25">
        <v>0.14000000000000001</v>
      </c>
      <c r="ES44" s="25">
        <v>0.14000000000000001</v>
      </c>
      <c r="ET44" s="38">
        <v>0.14000000000000001</v>
      </c>
      <c r="EU44" s="25">
        <v>0.14000000000000001</v>
      </c>
      <c r="EV44" s="25">
        <v>0.14000000000000001</v>
      </c>
      <c r="EW44" s="25">
        <v>0.14000000000000001</v>
      </c>
      <c r="EX44" s="25">
        <v>0.14000000000000001</v>
      </c>
      <c r="EY44" s="25">
        <v>0.14000000000000001</v>
      </c>
      <c r="EZ44" s="25">
        <v>0.14000000000000001</v>
      </c>
      <c r="FA44" s="25">
        <v>0.14000000000000001</v>
      </c>
      <c r="FB44" s="25">
        <v>0.14000000000000001</v>
      </c>
      <c r="FC44" s="25">
        <v>0.14000000000000001</v>
      </c>
      <c r="FD44" s="25">
        <v>0.14000000000000001</v>
      </c>
      <c r="FE44" s="25">
        <v>0.14000000000000001</v>
      </c>
      <c r="FF44" s="25">
        <v>0.14000000000000001</v>
      </c>
      <c r="FG44" s="25">
        <v>0.14000000000000001</v>
      </c>
      <c r="FH44" s="25">
        <v>0.14000000000000001</v>
      </c>
      <c r="FI44" s="25">
        <v>0.14000000000000001</v>
      </c>
      <c r="FJ44" s="25">
        <v>0.14000000000000001</v>
      </c>
      <c r="FK44" s="25">
        <v>0.14000000000000001</v>
      </c>
      <c r="FL44" s="25">
        <v>0.14000000000000001</v>
      </c>
      <c r="FM44" s="25">
        <v>0.14000000000000001</v>
      </c>
      <c r="FN44" s="25">
        <v>0.14000000000000001</v>
      </c>
      <c r="FO44" s="25">
        <v>0.14000000000000001</v>
      </c>
      <c r="FP44" s="25">
        <v>0.14000000000000001</v>
      </c>
      <c r="FQ44" s="25">
        <v>0.5</v>
      </c>
      <c r="FR44" s="25">
        <v>0.8</v>
      </c>
      <c r="FS44" s="25">
        <v>0.06</v>
      </c>
      <c r="FT44" s="25">
        <v>1</v>
      </c>
      <c r="FU44" s="25">
        <v>0.03</v>
      </c>
      <c r="FV44" s="25">
        <v>0.03</v>
      </c>
      <c r="FW44" s="25">
        <v>0.03</v>
      </c>
      <c r="FX44" s="38">
        <v>0.03</v>
      </c>
      <c r="FY44" s="25">
        <v>0.03</v>
      </c>
      <c r="FZ44" s="25">
        <v>0.03</v>
      </c>
      <c r="GA44" s="25">
        <v>0.03</v>
      </c>
      <c r="GB44" s="25">
        <v>0.03</v>
      </c>
      <c r="GC44" s="25">
        <v>0.03</v>
      </c>
      <c r="GD44" s="25">
        <v>0.03</v>
      </c>
      <c r="GE44" s="25">
        <v>0.03</v>
      </c>
      <c r="GF44" s="25">
        <v>0.03</v>
      </c>
      <c r="GG44" s="25">
        <v>0.03</v>
      </c>
      <c r="GH44" s="25">
        <v>0.03</v>
      </c>
      <c r="GI44" s="25">
        <v>0.03</v>
      </c>
      <c r="GJ44" s="25">
        <v>0.03</v>
      </c>
      <c r="GK44" s="25">
        <v>0.03</v>
      </c>
      <c r="GL44" s="25">
        <v>0.03</v>
      </c>
      <c r="GM44" s="25">
        <v>0.03</v>
      </c>
      <c r="GN44" s="25">
        <v>0.03</v>
      </c>
      <c r="GO44" s="25">
        <v>0.03</v>
      </c>
      <c r="GP44" s="25">
        <v>0.03</v>
      </c>
      <c r="GQ44" s="25">
        <v>0.03</v>
      </c>
      <c r="GR44" s="25">
        <v>0.03</v>
      </c>
      <c r="GS44" s="25">
        <v>0.03</v>
      </c>
      <c r="GT44" s="25">
        <v>0.03</v>
      </c>
      <c r="GU44" s="25">
        <v>0.5</v>
      </c>
      <c r="GV44" s="25">
        <v>0.8</v>
      </c>
      <c r="GW44" s="36">
        <v>0.24</v>
      </c>
      <c r="GX44" s="25">
        <v>1</v>
      </c>
      <c r="GY44" s="25">
        <v>0.12</v>
      </c>
      <c r="GZ44" s="25">
        <v>0.12</v>
      </c>
      <c r="HA44" s="25">
        <v>0.12</v>
      </c>
      <c r="HB44" s="38">
        <v>0.12</v>
      </c>
      <c r="HC44" s="25">
        <v>0.12</v>
      </c>
      <c r="HD44" s="25">
        <v>0.12</v>
      </c>
      <c r="HE44" s="25">
        <v>0.12</v>
      </c>
      <c r="HF44" s="25">
        <v>0.12</v>
      </c>
      <c r="HG44" s="25">
        <v>0.12</v>
      </c>
      <c r="HH44" s="25">
        <v>0.12</v>
      </c>
      <c r="HI44" s="25">
        <v>0.12</v>
      </c>
      <c r="HJ44" s="25">
        <v>0.12</v>
      </c>
      <c r="HK44" s="25">
        <v>0.12</v>
      </c>
      <c r="HL44" s="25">
        <v>0.12</v>
      </c>
      <c r="HM44" s="25">
        <v>0.12</v>
      </c>
      <c r="HN44" s="25">
        <v>0.12</v>
      </c>
      <c r="HO44" s="25">
        <v>0.12</v>
      </c>
      <c r="HP44" s="25">
        <v>0.12</v>
      </c>
      <c r="HQ44" s="25">
        <v>0.12</v>
      </c>
      <c r="HR44" s="25">
        <v>0.12</v>
      </c>
      <c r="HS44" s="25">
        <v>0.12</v>
      </c>
      <c r="HT44" s="25">
        <v>0.12</v>
      </c>
      <c r="HU44" s="25">
        <v>0.12</v>
      </c>
      <c r="HV44" s="25">
        <v>0.12</v>
      </c>
      <c r="HW44" s="25">
        <v>0.12</v>
      </c>
      <c r="HX44" s="25">
        <v>0.12</v>
      </c>
      <c r="HY44" s="25">
        <v>0.5</v>
      </c>
      <c r="HZ44" s="25">
        <v>0.8</v>
      </c>
      <c r="IA44" s="36">
        <v>0.1</v>
      </c>
      <c r="IB44" s="25">
        <v>1</v>
      </c>
      <c r="IC44" s="25">
        <v>0.05</v>
      </c>
      <c r="ID44" s="25">
        <v>0.05</v>
      </c>
      <c r="IE44" s="25">
        <v>0.05</v>
      </c>
      <c r="IF44" s="38">
        <v>0.05</v>
      </c>
      <c r="IG44" s="25">
        <v>0.05</v>
      </c>
      <c r="IH44" s="25">
        <v>0.05</v>
      </c>
      <c r="II44" s="25">
        <v>0.05</v>
      </c>
      <c r="IJ44" s="25">
        <v>0.05</v>
      </c>
      <c r="IK44" s="25">
        <v>0.05</v>
      </c>
      <c r="IL44" s="25">
        <v>0.05</v>
      </c>
      <c r="IM44" s="25">
        <v>0.05</v>
      </c>
      <c r="IN44" s="25">
        <v>0.05</v>
      </c>
      <c r="IO44" s="25">
        <v>0.05</v>
      </c>
      <c r="IP44" s="25">
        <v>0.05</v>
      </c>
      <c r="IQ44" s="25">
        <v>0.05</v>
      </c>
      <c r="IR44" s="25">
        <v>0.05</v>
      </c>
      <c r="IS44" s="25">
        <v>0.05</v>
      </c>
      <c r="IT44" s="25">
        <v>0.05</v>
      </c>
      <c r="IU44" s="25">
        <v>0.05</v>
      </c>
      <c r="IV44" s="25">
        <v>0.05</v>
      </c>
      <c r="IW44" s="25">
        <v>0.05</v>
      </c>
      <c r="IX44" s="25">
        <v>0.05</v>
      </c>
      <c r="IY44" s="25">
        <v>0.05</v>
      </c>
      <c r="IZ44" s="25">
        <v>0.05</v>
      </c>
      <c r="JA44" s="25">
        <v>0.05</v>
      </c>
      <c r="JB44" s="25">
        <v>0.05</v>
      </c>
      <c r="JC44" s="39" t="s">
        <v>4315</v>
      </c>
      <c r="JD44" s="40">
        <v>8</v>
      </c>
      <c r="JE44" s="41">
        <v>0.85</v>
      </c>
      <c r="JF44" s="41">
        <v>3</v>
      </c>
      <c r="JJ44" s="38">
        <v>0.28333333333333333</v>
      </c>
      <c r="JK44" s="38">
        <v>0.28333333333333333</v>
      </c>
      <c r="JL44" s="38">
        <v>0.28333333333333333</v>
      </c>
      <c r="JM44" s="38">
        <v>0.28333333333333333</v>
      </c>
      <c r="JN44" s="38">
        <v>0.28333333333333333</v>
      </c>
      <c r="JO44" s="38">
        <v>0.28333333333333333</v>
      </c>
      <c r="JP44" s="38">
        <v>0.28333333333333333</v>
      </c>
      <c r="JQ44" s="38">
        <v>0.28333333333333333</v>
      </c>
      <c r="JR44" s="38">
        <v>0.28333333333333333</v>
      </c>
      <c r="JS44" s="38">
        <v>0.28333333333333333</v>
      </c>
      <c r="JT44" s="38">
        <v>0.28333333333333333</v>
      </c>
      <c r="JU44" s="38">
        <v>0.28333333333333333</v>
      </c>
      <c r="JV44" s="38">
        <v>0.28333333333333333</v>
      </c>
      <c r="JW44" s="38">
        <v>0.28333333333333333</v>
      </c>
      <c r="JX44" s="38">
        <v>0.28333333333333333</v>
      </c>
      <c r="JY44" s="38">
        <v>0.28333333333333333</v>
      </c>
      <c r="JZ44" s="38">
        <v>0.28333333333333333</v>
      </c>
      <c r="KA44" s="38">
        <v>0.28333333333333333</v>
      </c>
      <c r="KB44" s="38">
        <v>0.28333333333333333</v>
      </c>
      <c r="KC44" s="38">
        <v>0.28333333333333333</v>
      </c>
      <c r="KD44" s="38">
        <v>0.28333333333333333</v>
      </c>
      <c r="KE44" s="38">
        <v>0.28333333333333333</v>
      </c>
      <c r="KF44" s="38">
        <v>0.28333333333333333</v>
      </c>
      <c r="KJ44" s="38">
        <v>0.28333333333333333</v>
      </c>
      <c r="KK44" s="38">
        <v>0.28333333333333333</v>
      </c>
      <c r="KL44" s="38">
        <v>0.28333333333333333</v>
      </c>
      <c r="KM44" s="38">
        <v>0.28333333333333333</v>
      </c>
      <c r="KN44" s="38">
        <v>0.28333333333333333</v>
      </c>
      <c r="KO44" s="38">
        <v>0.28333333333333333</v>
      </c>
      <c r="KP44" s="38">
        <v>0.28333333333333333</v>
      </c>
      <c r="KQ44" s="38">
        <v>0.28333333333333333</v>
      </c>
      <c r="KR44" s="38">
        <v>0.28333333333333333</v>
      </c>
      <c r="KS44" s="38">
        <v>0.28333333333333333</v>
      </c>
      <c r="KT44" s="38">
        <v>0.28333333333333333</v>
      </c>
      <c r="KU44" s="38">
        <v>0.28333333333333333</v>
      </c>
      <c r="KV44" s="38">
        <v>0.28333333333333333</v>
      </c>
      <c r="KW44" s="38">
        <v>0.28333333333333333</v>
      </c>
      <c r="KX44" s="38">
        <v>0.28333333333333333</v>
      </c>
      <c r="KY44" s="38">
        <v>0.28333333333333333</v>
      </c>
      <c r="KZ44" s="38">
        <v>0.28333333333333333</v>
      </c>
      <c r="LA44" s="38">
        <v>0.28333333333333333</v>
      </c>
      <c r="LB44" s="38">
        <v>0.28333333333333333</v>
      </c>
      <c r="LC44" s="38">
        <v>0.28333333333333333</v>
      </c>
      <c r="LD44" s="38">
        <v>0.28333333333333333</v>
      </c>
      <c r="LE44" s="38">
        <v>0.28333333333333333</v>
      </c>
      <c r="LF44" s="38">
        <v>0.28333333333333333</v>
      </c>
      <c r="LJ44" s="38">
        <v>0.28333333333333333</v>
      </c>
      <c r="LK44" s="38">
        <v>0.28333333333333333</v>
      </c>
      <c r="LL44" s="38">
        <v>0.28333333333333333</v>
      </c>
      <c r="LM44" s="38">
        <v>0.28333333333333333</v>
      </c>
      <c r="LN44" s="38">
        <v>0.28333333333333333</v>
      </c>
      <c r="LO44" s="38">
        <v>0.28333333333333333</v>
      </c>
      <c r="LP44" s="38">
        <v>0.28333333333333333</v>
      </c>
      <c r="LQ44" s="38">
        <v>0.28333333333333333</v>
      </c>
      <c r="LR44" s="38">
        <v>0.28333333333333333</v>
      </c>
      <c r="LS44" s="38">
        <v>0.28333333333333333</v>
      </c>
      <c r="LT44" s="38">
        <v>0.28333333333333333</v>
      </c>
      <c r="LU44" s="38">
        <v>0.28333333333333333</v>
      </c>
      <c r="LV44" s="38">
        <v>0.28333333333333333</v>
      </c>
      <c r="LW44" s="38">
        <v>0.28333333333333333</v>
      </c>
      <c r="LX44" s="38">
        <v>0.28333333333333333</v>
      </c>
      <c r="LY44" s="38">
        <v>0.28333333333333333</v>
      </c>
      <c r="LZ44" s="38">
        <v>0.28333333333333333</v>
      </c>
      <c r="MA44" s="38">
        <v>0.28333333333333333</v>
      </c>
      <c r="MB44" s="38">
        <v>0.28333333333333333</v>
      </c>
      <c r="MC44" s="38">
        <v>0.28333333333333333</v>
      </c>
      <c r="MD44" s="38">
        <v>0.28333333333333333</v>
      </c>
      <c r="ME44" s="38">
        <v>0.28333333333333333</v>
      </c>
      <c r="MF44" s="38">
        <v>0.28333333333333333</v>
      </c>
      <c r="MJ44" s="38">
        <v>0.28333333333333333</v>
      </c>
      <c r="MK44" s="38">
        <v>0.28333333333333333</v>
      </c>
      <c r="ML44" s="38">
        <v>0.28333333333333333</v>
      </c>
      <c r="MM44" s="38">
        <v>0.28333333333333333</v>
      </c>
      <c r="MN44" s="38">
        <v>0.28333333333333333</v>
      </c>
      <c r="MO44" s="38">
        <v>0.28333333333333333</v>
      </c>
      <c r="MP44" s="38">
        <v>0.28333333333333333</v>
      </c>
      <c r="MQ44" s="38">
        <v>0.28333333333333333</v>
      </c>
      <c r="MR44" s="38">
        <v>0.28333333333333333</v>
      </c>
      <c r="MS44" s="38">
        <v>0.28333333333333333</v>
      </c>
      <c r="MT44" s="38">
        <v>0.28333333333333333</v>
      </c>
      <c r="MU44" s="38">
        <v>0.28333333333333333</v>
      </c>
      <c r="MV44" s="38">
        <v>0.28333333333333333</v>
      </c>
      <c r="MW44" s="38">
        <v>0.28333333333333333</v>
      </c>
      <c r="MX44" s="38">
        <v>0.28333333333333333</v>
      </c>
      <c r="MY44" s="38">
        <v>0.28333333333333333</v>
      </c>
      <c r="MZ44" s="38">
        <v>0.28333333333333333</v>
      </c>
      <c r="NA44" s="38">
        <v>0.28333333333333333</v>
      </c>
      <c r="NB44" s="38">
        <v>0.28333333333333333</v>
      </c>
      <c r="NC44" s="38">
        <v>0.28333333333333333</v>
      </c>
      <c r="ND44" s="38">
        <v>0.28333333333333333</v>
      </c>
      <c r="NE44" s="38">
        <v>0.28333333333333333</v>
      </c>
      <c r="NF44" s="38">
        <v>0.28333333333333333</v>
      </c>
      <c r="NG44" s="35">
        <v>0</v>
      </c>
      <c r="NH44" s="35">
        <v>0</v>
      </c>
      <c r="NI44" s="35">
        <v>0</v>
      </c>
      <c r="NJ44" s="42">
        <v>19623.930592059041</v>
      </c>
      <c r="NK44" s="35">
        <v>20383.302875477122</v>
      </c>
      <c r="NL44" s="35">
        <v>21172.060009301058</v>
      </c>
      <c r="NM44" s="35">
        <v>21991.339076687931</v>
      </c>
      <c r="NN44" s="35">
        <v>22842.321161634871</v>
      </c>
      <c r="NO44" s="35">
        <v>23726.233051646268</v>
      </c>
      <c r="NP44" s="35">
        <v>24644.349006287288</v>
      </c>
      <c r="NQ44" s="35">
        <v>25597.992594174226</v>
      </c>
      <c r="NR44" s="35">
        <v>26588.538601049222</v>
      </c>
      <c r="NS44" s="35">
        <v>27617.415011690347</v>
      </c>
      <c r="NT44" s="35">
        <v>28686.105068514007</v>
      </c>
      <c r="NU44" s="35">
        <v>29796.149409837788</v>
      </c>
      <c r="NV44" s="35">
        <v>30949.148290886078</v>
      </c>
      <c r="NW44" s="35">
        <v>32146.763890739647</v>
      </c>
      <c r="NX44" s="35">
        <v>33390.722708556219</v>
      </c>
      <c r="NY44" s="35">
        <v>34682.818052515271</v>
      </c>
      <c r="NZ44" s="35">
        <v>36024.912625076016</v>
      </c>
      <c r="OA44" s="35">
        <v>37418.941208274802</v>
      </c>
      <c r="OB44" s="35">
        <v>38866.913452933659</v>
      </c>
      <c r="OC44" s="35">
        <v>40370.916775800637</v>
      </c>
      <c r="OD44" s="35">
        <v>41933.119368798099</v>
      </c>
      <c r="OE44" s="35">
        <v>43555.773324719165</v>
      </c>
      <c r="OF44" s="35">
        <v>45241.217883874662</v>
      </c>
      <c r="OG44" s="35">
        <v>0</v>
      </c>
      <c r="OH44" s="35">
        <v>0</v>
      </c>
      <c r="OI44" s="35">
        <v>0</v>
      </c>
      <c r="OJ44" s="42">
        <v>10303.814973756671</v>
      </c>
      <c r="OK44" s="35">
        <v>10504.421776959323</v>
      </c>
      <c r="OL44" s="35">
        <v>10708.934229632025</v>
      </c>
      <c r="OM44" s="35">
        <v>10917.428371557733</v>
      </c>
      <c r="ON44" s="35">
        <v>11129.981722951401</v>
      </c>
      <c r="OO44" s="35">
        <v>11346.673313282896</v>
      </c>
      <c r="OP44" s="35">
        <v>11567.583710661042</v>
      </c>
      <c r="OQ44" s="35">
        <v>11792.795051789028</v>
      </c>
      <c r="OR44" s="35">
        <v>12022.391072504572</v>
      </c>
      <c r="OS44" s="35">
        <v>12256.457138912985</v>
      </c>
      <c r="OT44" s="35">
        <v>12495.080279127578</v>
      </c>
      <c r="OU44" s="35">
        <v>12738.349215627415</v>
      </c>
      <c r="OV44" s="35">
        <v>12986.354398245225</v>
      </c>
      <c r="OW44" s="35">
        <v>13239.188037797576</v>
      </c>
      <c r="OX44" s="35">
        <v>13496.944140369887</v>
      </c>
      <c r="OY44" s="35">
        <v>13759.718542268616</v>
      </c>
      <c r="OZ44" s="35">
        <v>14027.608945654589</v>
      </c>
      <c r="PA44" s="35">
        <v>14300.714954868774</v>
      </c>
      <c r="PB44" s="35">
        <v>14579.138113467372</v>
      </c>
      <c r="PC44" s="35">
        <v>14862.98194197577</v>
      </c>
      <c r="PD44" s="35">
        <v>15152.351976378821</v>
      </c>
      <c r="PE44" s="35">
        <v>15447.355807360378</v>
      </c>
      <c r="PF44" s="35">
        <v>15748.103120306274</v>
      </c>
      <c r="PG44" s="35">
        <v>0</v>
      </c>
      <c r="PH44" s="35">
        <v>0</v>
      </c>
      <c r="PI44" s="35">
        <v>0</v>
      </c>
      <c r="PJ44" s="42">
        <v>19623.930592059041</v>
      </c>
      <c r="PK44" s="35">
        <v>20383.302875477122</v>
      </c>
      <c r="PL44" s="35">
        <v>21172.060009301058</v>
      </c>
      <c r="PM44" s="35">
        <v>21991.339076687931</v>
      </c>
      <c r="PN44" s="35">
        <v>22842.321161634871</v>
      </c>
      <c r="PO44" s="35">
        <v>23726.233051646268</v>
      </c>
      <c r="PP44" s="35">
        <v>24644.349006287288</v>
      </c>
      <c r="PQ44" s="35">
        <v>25597.992594174226</v>
      </c>
      <c r="PR44" s="35">
        <v>26588.538601049222</v>
      </c>
      <c r="PS44" s="35">
        <v>27617.415011690347</v>
      </c>
      <c r="PT44" s="35">
        <v>28686.105068514007</v>
      </c>
      <c r="PU44" s="35">
        <v>29796.149409837788</v>
      </c>
      <c r="PV44" s="35">
        <v>30949.148290886078</v>
      </c>
      <c r="PW44" s="35">
        <v>32146.763890739647</v>
      </c>
      <c r="PX44" s="35">
        <v>33390.722708556219</v>
      </c>
      <c r="PY44" s="35">
        <v>34682.818052515271</v>
      </c>
      <c r="PZ44" s="35">
        <v>36024.912625076016</v>
      </c>
      <c r="QA44" s="35">
        <v>37418.941208274802</v>
      </c>
      <c r="QB44" s="35">
        <v>38866.913452933659</v>
      </c>
      <c r="QC44" s="35">
        <v>40370.916775800637</v>
      </c>
      <c r="QD44" s="35">
        <v>41933.119368798099</v>
      </c>
      <c r="QE44" s="35">
        <v>43555.773324719165</v>
      </c>
      <c r="QF44" s="35">
        <v>45241.217883874662</v>
      </c>
      <c r="QG44" s="35">
        <v>0</v>
      </c>
      <c r="QH44" s="35">
        <v>0</v>
      </c>
      <c r="QI44" s="35">
        <v>0</v>
      </c>
      <c r="QJ44" s="42">
        <v>10303.814973756671</v>
      </c>
      <c r="QK44" s="35">
        <v>10504.421776959323</v>
      </c>
      <c r="QL44" s="35">
        <v>10708.934229632025</v>
      </c>
      <c r="QM44" s="35">
        <v>10917.428371557733</v>
      </c>
      <c r="QN44" s="35">
        <v>11129.981722951401</v>
      </c>
      <c r="QO44" s="35">
        <v>11346.673313282896</v>
      </c>
      <c r="QP44" s="35">
        <v>11567.583710661042</v>
      </c>
      <c r="QQ44" s="35">
        <v>11792.795051789028</v>
      </c>
      <c r="QR44" s="35">
        <v>12022.391072504572</v>
      </c>
      <c r="QS44" s="35">
        <v>12256.457138912985</v>
      </c>
      <c r="QT44" s="35">
        <v>12495.080279127578</v>
      </c>
      <c r="QU44" s="35">
        <v>12738.349215627415</v>
      </c>
      <c r="QV44" s="35">
        <v>12986.354398245225</v>
      </c>
      <c r="QW44" s="35">
        <v>13239.188037797576</v>
      </c>
      <c r="QX44" s="35">
        <v>13496.944140369887</v>
      </c>
      <c r="QY44" s="35">
        <v>13759.718542268616</v>
      </c>
      <c r="QZ44" s="35">
        <v>14027.608945654589</v>
      </c>
      <c r="RA44" s="35">
        <v>14300.714954868774</v>
      </c>
      <c r="RB44" s="35">
        <v>14579.138113467372</v>
      </c>
      <c r="RC44" s="35">
        <v>14862.98194197577</v>
      </c>
      <c r="RD44" s="35">
        <v>15152.351976378821</v>
      </c>
      <c r="RE44" s="35">
        <v>15447.355807360378</v>
      </c>
      <c r="RF44" s="35">
        <v>15748.103120306274</v>
      </c>
      <c r="RG44" s="35">
        <v>0</v>
      </c>
      <c r="RH44" s="35">
        <v>0</v>
      </c>
      <c r="RI44" s="35">
        <v>0</v>
      </c>
      <c r="RJ44" s="42">
        <v>19623.930592059041</v>
      </c>
      <c r="RK44" s="35">
        <v>20383.302875477122</v>
      </c>
      <c r="RL44" s="35">
        <v>21172.060009301058</v>
      </c>
      <c r="RM44" s="35">
        <v>21991.339076687931</v>
      </c>
      <c r="RN44" s="35">
        <v>22842.321161634871</v>
      </c>
      <c r="RO44" s="35">
        <v>23726.233051646268</v>
      </c>
      <c r="RP44" s="35">
        <v>24644.349006287288</v>
      </c>
      <c r="RQ44" s="35">
        <v>25597.992594174226</v>
      </c>
      <c r="RR44" s="35">
        <v>26588.538601049222</v>
      </c>
      <c r="RS44" s="35">
        <v>27617.415011690347</v>
      </c>
      <c r="RT44" s="35">
        <v>28686.105068514007</v>
      </c>
      <c r="RU44" s="35">
        <v>29796.149409837788</v>
      </c>
      <c r="RV44" s="35">
        <v>30949.148290886078</v>
      </c>
      <c r="RW44" s="35">
        <v>32146.763890739647</v>
      </c>
      <c r="RX44" s="35">
        <v>33390.722708556219</v>
      </c>
      <c r="RY44" s="35">
        <v>34682.818052515271</v>
      </c>
      <c r="RZ44" s="35">
        <v>36024.912625076016</v>
      </c>
      <c r="SA44" s="35">
        <v>37418.941208274802</v>
      </c>
      <c r="SB44" s="35">
        <v>38866.913452933659</v>
      </c>
      <c r="SC44" s="35">
        <v>40370.916775800637</v>
      </c>
      <c r="SD44" s="35">
        <v>41933.119368798099</v>
      </c>
      <c r="SE44" s="35">
        <v>43555.773324719165</v>
      </c>
      <c r="SF44" s="35">
        <v>45241.217883874662</v>
      </c>
      <c r="SG44" s="35">
        <v>0</v>
      </c>
      <c r="SH44" s="35">
        <v>0</v>
      </c>
      <c r="SI44" s="35">
        <v>0</v>
      </c>
      <c r="SJ44" s="42">
        <v>10303.814973756671</v>
      </c>
      <c r="SK44" s="35">
        <v>10504.421776959323</v>
      </c>
      <c r="SL44" s="35">
        <v>10708.934229632025</v>
      </c>
      <c r="SM44" s="35">
        <v>10917.428371557733</v>
      </c>
      <c r="SN44" s="35">
        <v>11129.981722951401</v>
      </c>
      <c r="SO44" s="35">
        <v>11346.673313282896</v>
      </c>
      <c r="SP44" s="35">
        <v>11567.583710661042</v>
      </c>
      <c r="SQ44" s="35">
        <v>11792.795051789028</v>
      </c>
      <c r="SR44" s="35">
        <v>12022.391072504572</v>
      </c>
      <c r="SS44" s="35">
        <v>12256.457138912985</v>
      </c>
      <c r="ST44" s="35">
        <v>12495.080279127578</v>
      </c>
      <c r="SU44" s="35">
        <v>12738.349215627415</v>
      </c>
      <c r="SV44" s="35">
        <v>12986.354398245225</v>
      </c>
      <c r="SW44" s="35">
        <v>13239.188037797576</v>
      </c>
      <c r="SX44" s="35">
        <v>13496.944140369887</v>
      </c>
      <c r="SY44" s="35">
        <v>13759.718542268616</v>
      </c>
      <c r="SZ44" s="35">
        <v>14027.608945654589</v>
      </c>
      <c r="TA44" s="35">
        <v>14300.714954868774</v>
      </c>
      <c r="TB44" s="35">
        <v>14579.138113467372</v>
      </c>
      <c r="TC44" s="35">
        <v>14862.98194197577</v>
      </c>
      <c r="TD44" s="35">
        <v>15152.351976378821</v>
      </c>
      <c r="TE44" s="35">
        <v>15447.355807360378</v>
      </c>
      <c r="TF44" s="35">
        <v>15748.103120306274</v>
      </c>
      <c r="TG44" s="43">
        <v>0</v>
      </c>
      <c r="TH44" s="43">
        <v>0</v>
      </c>
      <c r="TI44" s="43">
        <v>0</v>
      </c>
      <c r="TJ44" s="43">
        <v>149246.27009258137</v>
      </c>
      <c r="TK44" s="43">
        <v>155021.53924063322</v>
      </c>
      <c r="TL44" s="43">
        <v>161020.28957660185</v>
      </c>
      <c r="TM44" s="43">
        <v>167251.16898166342</v>
      </c>
      <c r="TN44" s="43">
        <v>173723.15997745999</v>
      </c>
      <c r="TO44" s="43">
        <v>180445.59267542642</v>
      </c>
      <c r="TP44" s="43">
        <v>187428.15822720781</v>
      </c>
      <c r="TQ44" s="43">
        <v>194680.92279555718</v>
      </c>
      <c r="TR44" s="43">
        <v>202214.34206585446</v>
      </c>
      <c r="TS44" s="43">
        <v>210039.27631916673</v>
      </c>
      <c r="TT44" s="43">
        <v>218167.00608857902</v>
      </c>
      <c r="TU44" s="43">
        <v>226609.24842136641</v>
      </c>
      <c r="TV44" s="43">
        <v>235378.17377045078</v>
      </c>
      <c r="TW44" s="43">
        <v>244486.4235394937</v>
      </c>
      <c r="TX44" s="43">
        <v>253947.12830691796</v>
      </c>
      <c r="TY44" s="43">
        <v>263773.92675513058</v>
      </c>
      <c r="TZ44" s="43">
        <v>273980.98533223546</v>
      </c>
      <c r="UA44" s="43">
        <v>284583.01867458003</v>
      </c>
      <c r="UB44" s="43">
        <v>295595.31081957789</v>
      </c>
      <c r="UC44" s="43">
        <v>307033.73723938805</v>
      </c>
      <c r="UD44" s="43">
        <v>318914.78772721416</v>
      </c>
      <c r="UE44" s="43">
        <v>331255.59016921796</v>
      </c>
      <c r="UF44" s="43">
        <v>344073.93523631577</v>
      </c>
      <c r="UG44" s="43">
        <v>0</v>
      </c>
      <c r="UH44" s="43">
        <v>0</v>
      </c>
      <c r="UI44" s="43">
        <v>0</v>
      </c>
      <c r="UJ44" s="43">
        <v>152869.98275215828</v>
      </c>
      <c r="UK44" s="43">
        <v>155846.23558896341</v>
      </c>
      <c r="UL44" s="43">
        <v>158880.43362069249</v>
      </c>
      <c r="UM44" s="43">
        <v>161973.70499263384</v>
      </c>
      <c r="UN44" s="43">
        <v>165127.19981413675</v>
      </c>
      <c r="UO44" s="43">
        <v>168342.09058623356</v>
      </c>
      <c r="UP44" s="43">
        <v>171619.57263758752</v>
      </c>
      <c r="UQ44" s="43">
        <v>174960.86456892773</v>
      </c>
      <c r="UR44" s="43">
        <v>178367.20870613737</v>
      </c>
      <c r="US44" s="43">
        <v>181839.87156216271</v>
      </c>
      <c r="UT44" s="43">
        <v>185380.14430791553</v>
      </c>
      <c r="UU44" s="43">
        <v>188989.3432523433</v>
      </c>
      <c r="UV44" s="43">
        <v>192668.81033184612</v>
      </c>
      <c r="UW44" s="43">
        <v>196419.9136092221</v>
      </c>
      <c r="UX44" s="43">
        <v>200244.0477823269</v>
      </c>
      <c r="UY44" s="43">
        <v>204142.63470263634</v>
      </c>
      <c r="UZ44" s="43">
        <v>208117.12390390513</v>
      </c>
      <c r="VA44" s="43">
        <v>212168.99314111794</v>
      </c>
      <c r="VB44" s="43">
        <v>216299.74893993372</v>
      </c>
      <c r="VC44" s="43">
        <v>220510.92715682683</v>
      </c>
      <c r="VD44" s="43">
        <v>224804.09355013419</v>
      </c>
      <c r="VE44" s="43">
        <v>229180.84436221962</v>
      </c>
      <c r="VF44" s="43">
        <v>233642.80691297306</v>
      </c>
      <c r="VG44" s="35"/>
      <c r="VH44" s="35"/>
      <c r="VI44" s="35"/>
      <c r="VJ44" s="43">
        <v>149246.27009258137</v>
      </c>
      <c r="VK44" s="43">
        <v>155021.53924063322</v>
      </c>
      <c r="VL44" s="43">
        <v>161020.28957660185</v>
      </c>
      <c r="VM44" s="43">
        <v>167251.16898166342</v>
      </c>
      <c r="VN44" s="43">
        <v>173723.15997745999</v>
      </c>
      <c r="VO44" s="43">
        <v>180445.59267542642</v>
      </c>
      <c r="VP44" s="43">
        <v>187428.15822720781</v>
      </c>
      <c r="VQ44" s="43">
        <v>194680.92279555718</v>
      </c>
      <c r="VR44" s="43">
        <v>202214.34206585446</v>
      </c>
      <c r="VS44" s="43">
        <v>210039.27631916673</v>
      </c>
      <c r="VT44" s="43">
        <v>218167.00608857902</v>
      </c>
      <c r="VU44" s="43">
        <v>226609.24842136641</v>
      </c>
      <c r="VV44" s="43">
        <v>235378.17377045078</v>
      </c>
      <c r="VW44" s="43">
        <v>244486.4235394937</v>
      </c>
      <c r="VX44" s="43">
        <v>253947.12830691796</v>
      </c>
      <c r="VY44" s="43">
        <v>263773.92675513058</v>
      </c>
      <c r="VZ44" s="43">
        <v>273980.98533223546</v>
      </c>
      <c r="WA44" s="43">
        <v>284583.01867458003</v>
      </c>
      <c r="WB44" s="43">
        <v>295595.31081957789</v>
      </c>
      <c r="WC44" s="43">
        <v>307033.73723938805</v>
      </c>
      <c r="WD44" s="43">
        <v>318914.78772721416</v>
      </c>
      <c r="WE44" s="43">
        <v>331255.59016921796</v>
      </c>
      <c r="WF44" s="43">
        <v>344073.93523631577</v>
      </c>
      <c r="WG44" s="35"/>
      <c r="WH44" s="35"/>
      <c r="WI44" s="35"/>
      <c r="WJ44" s="43">
        <v>152869.98275215828</v>
      </c>
      <c r="WK44" s="43">
        <v>155846.23558896341</v>
      </c>
      <c r="WL44" s="43">
        <v>158880.43362069249</v>
      </c>
      <c r="WM44" s="43">
        <v>161973.70499263384</v>
      </c>
      <c r="WN44" s="43">
        <v>165127.19981413675</v>
      </c>
      <c r="WO44" s="43">
        <v>168342.09058623356</v>
      </c>
      <c r="WP44" s="43">
        <v>171619.57263758752</v>
      </c>
      <c r="WQ44" s="43">
        <v>174960.86456892773</v>
      </c>
      <c r="WR44" s="43">
        <v>178367.20870613737</v>
      </c>
      <c r="WS44" s="43">
        <v>181839.87156216271</v>
      </c>
      <c r="WT44" s="43">
        <v>185380.14430791553</v>
      </c>
      <c r="WU44" s="43">
        <v>188989.3432523433</v>
      </c>
      <c r="WV44" s="43">
        <v>192668.81033184612</v>
      </c>
      <c r="WW44" s="43">
        <v>196419.9136092221</v>
      </c>
      <c r="WX44" s="43">
        <v>200244.0477823269</v>
      </c>
      <c r="WY44" s="43">
        <v>204142.63470263634</v>
      </c>
      <c r="WZ44" s="43">
        <v>208117.12390390513</v>
      </c>
      <c r="XA44" s="43">
        <v>212168.99314111794</v>
      </c>
      <c r="XB44" s="43">
        <v>216299.74893993372</v>
      </c>
      <c r="XC44" s="43">
        <v>220510.92715682683</v>
      </c>
      <c r="XD44" s="43">
        <v>224804.09355013419</v>
      </c>
      <c r="XE44" s="43">
        <v>229180.84436221962</v>
      </c>
      <c r="XF44" s="43">
        <v>233642.80691297306</v>
      </c>
      <c r="XG44" s="25">
        <v>132.15874755537266</v>
      </c>
      <c r="XH44" s="25">
        <v>20</v>
      </c>
      <c r="XI44" s="25">
        <v>1</v>
      </c>
      <c r="XJ44" s="25">
        <v>9.5218958467384773</v>
      </c>
      <c r="XK44" s="44">
        <v>46.6</v>
      </c>
      <c r="XL44" s="25">
        <v>20</v>
      </c>
      <c r="XM44" s="25">
        <v>1</v>
      </c>
      <c r="XN44" s="25">
        <v>2.0705856065189057</v>
      </c>
      <c r="XO44" s="25">
        <v>65.22999999999999</v>
      </c>
      <c r="XP44" s="25">
        <v>10</v>
      </c>
      <c r="XQ44" s="25">
        <v>8.9011405020156023</v>
      </c>
      <c r="XR44" s="25">
        <v>65.22999999999999</v>
      </c>
      <c r="XS44" s="25">
        <v>10</v>
      </c>
      <c r="XT44" s="25">
        <v>9.7669205020156014</v>
      </c>
      <c r="XU44" s="25">
        <v>28.55802991964206</v>
      </c>
      <c r="XV44" s="25">
        <v>5</v>
      </c>
      <c r="XW44" s="25">
        <v>4.0562364875668235</v>
      </c>
      <c r="XX44" s="25">
        <v>16.965836252223855</v>
      </c>
      <c r="XY44" s="25">
        <v>5</v>
      </c>
      <c r="XZ44" s="25">
        <v>1.8177023787205544</v>
      </c>
      <c r="YA44" s="44">
        <v>34</v>
      </c>
      <c r="YB44" s="44">
        <v>34</v>
      </c>
      <c r="YC44" s="43">
        <f t="shared" si="68"/>
        <v>107857.56082377274</v>
      </c>
      <c r="YD44" s="45"/>
      <c r="YE44" s="46">
        <v>1.69</v>
      </c>
      <c r="YF44" s="46">
        <v>1.5649999999999999</v>
      </c>
      <c r="YG44" s="46">
        <v>1.423</v>
      </c>
      <c r="YH44" s="46">
        <v>2</v>
      </c>
      <c r="YI44" s="25">
        <v>0.65</v>
      </c>
      <c r="YJ44" s="25">
        <v>0.65</v>
      </c>
      <c r="YK44" s="81" t="s">
        <v>4398</v>
      </c>
      <c r="YL44" s="48">
        <v>0</v>
      </c>
      <c r="YM44" s="48">
        <v>0</v>
      </c>
      <c r="YN44" s="48">
        <v>0</v>
      </c>
      <c r="YO44" s="48">
        <v>2593474.0891600857</v>
      </c>
      <c r="YP44" s="48">
        <v>2693831.7790648825</v>
      </c>
      <c r="YQ44" s="48">
        <v>2798072.9339964194</v>
      </c>
      <c r="YR44" s="48">
        <v>2906347.8294406021</v>
      </c>
      <c r="YS44" s="48">
        <v>3018812.5559792495</v>
      </c>
      <c r="YT44" s="48">
        <v>3135629.2443124582</v>
      </c>
      <c r="YU44" s="48">
        <v>3256966.2989884205</v>
      </c>
      <c r="YV44" s="48">
        <v>3382998.6411777702</v>
      </c>
      <c r="YW44" s="48">
        <v>3513907.9608423454</v>
      </c>
      <c r="YX44" s="48">
        <v>3649882.9786619437</v>
      </c>
      <c r="YY44" s="48">
        <v>3791119.7180966386</v>
      </c>
      <c r="YZ44" s="48">
        <v>3937821.7879769183</v>
      </c>
      <c r="ZA44" s="48">
        <v>4090200.6760290065</v>
      </c>
      <c r="ZB44" s="48">
        <v>4248476.0537584303</v>
      </c>
      <c r="ZC44" s="48">
        <v>4412876.0931315301</v>
      </c>
      <c r="ZD44" s="48">
        <v>4583637.7955112876</v>
      </c>
      <c r="ZE44" s="48">
        <v>4761007.3333217781</v>
      </c>
      <c r="ZF44" s="48">
        <v>4945240.4049337208</v>
      </c>
      <c r="ZG44" s="48">
        <v>5136602.6032827767</v>
      </c>
      <c r="ZH44" s="48">
        <v>5335369.798751995</v>
      </c>
      <c r="ZI44" s="48">
        <v>5541828.5368702952</v>
      </c>
      <c r="ZJ44" s="48">
        <v>5756276.4514005948</v>
      </c>
      <c r="ZK44" s="48">
        <v>5979022.6934126019</v>
      </c>
      <c r="ZL44" s="49">
        <v>0</v>
      </c>
      <c r="ZM44" s="49">
        <v>0</v>
      </c>
      <c r="ZN44" s="49">
        <v>0</v>
      </c>
      <c r="ZO44" s="49">
        <v>480157.77777706087</v>
      </c>
      <c r="ZP44" s="49">
        <v>489506.05480630446</v>
      </c>
      <c r="ZQ44" s="49">
        <v>499036.33510085236</v>
      </c>
      <c r="ZR44" s="49">
        <v>508752.16211459035</v>
      </c>
      <c r="ZS44" s="49">
        <v>518657.14828953531</v>
      </c>
      <c r="ZT44" s="49">
        <v>528754.97639898292</v>
      </c>
      <c r="ZU44" s="49">
        <v>539049.40091680456</v>
      </c>
      <c r="ZV44" s="49">
        <v>549544.24941336876</v>
      </c>
      <c r="ZW44" s="49">
        <v>560243.42397871311</v>
      </c>
      <c r="ZX44" s="49">
        <v>571150.90267334518</v>
      </c>
      <c r="ZY44" s="49">
        <v>582270.74100734515</v>
      </c>
      <c r="ZZ44" s="49">
        <v>593607.07344823761</v>
      </c>
      <c r="AAA44" s="49">
        <v>605164.1149582275</v>
      </c>
      <c r="AAB44" s="49">
        <v>616946.16256136703</v>
      </c>
      <c r="AAC44" s="49">
        <v>628957.59694123676</v>
      </c>
      <c r="AAD44" s="49">
        <v>641202.88406971749</v>
      </c>
      <c r="AAE44" s="49">
        <v>653686.57686750381</v>
      </c>
      <c r="AAF44" s="49">
        <v>666413.31689688493</v>
      </c>
      <c r="AAG44" s="49">
        <v>679387.83608757961</v>
      </c>
      <c r="AAH44" s="49">
        <v>692614.95849607093</v>
      </c>
      <c r="AAI44" s="49">
        <v>706099.6020992531</v>
      </c>
      <c r="AAJ44" s="49">
        <v>719846.7806229936</v>
      </c>
      <c r="AAK44" s="49">
        <v>733861.60540627234</v>
      </c>
      <c r="AAL44" s="49">
        <v>0</v>
      </c>
      <c r="AAM44" s="49">
        <v>0</v>
      </c>
      <c r="AAN44" s="49">
        <v>0</v>
      </c>
      <c r="AAO44" s="49">
        <v>1280068.992520011</v>
      </c>
      <c r="AAP44" s="49">
        <v>1329602.8465673726</v>
      </c>
      <c r="AAQ44" s="49">
        <v>1381053.4744067078</v>
      </c>
      <c r="AAR44" s="49">
        <v>1434495.0479723534</v>
      </c>
      <c r="AAS44" s="49">
        <v>1490004.6093734424</v>
      </c>
      <c r="AAT44" s="49">
        <v>1547662.1819588859</v>
      </c>
      <c r="AAU44" s="49">
        <v>1607550.8856801195</v>
      </c>
      <c r="AAV44" s="49">
        <v>1669757.0569179845</v>
      </c>
      <c r="AAW44" s="49">
        <v>1734370.3729464405</v>
      </c>
      <c r="AAX44" s="49">
        <v>1801483.981212561</v>
      </c>
      <c r="AAY44" s="49">
        <v>1871194.6336191683</v>
      </c>
      <c r="AAZ44" s="49">
        <v>1943602.8260037187</v>
      </c>
      <c r="ABA44" s="49">
        <v>2018812.9430144986</v>
      </c>
      <c r="ABB44" s="49">
        <v>2096933.4085929468</v>
      </c>
      <c r="ABC44" s="49">
        <v>2178076.8422791217</v>
      </c>
      <c r="ABD44" s="49">
        <v>2262360.2215655707</v>
      </c>
      <c r="ABE44" s="49">
        <v>2349905.0505337082</v>
      </c>
      <c r="ABF44" s="49">
        <v>2440837.5350157651</v>
      </c>
      <c r="ABG44" s="49">
        <v>2535288.7645348622</v>
      </c>
      <c r="ABH44" s="49">
        <v>2633394.9012854751</v>
      </c>
      <c r="ABI44" s="49">
        <v>2735297.3764266996</v>
      </c>
      <c r="ABJ44" s="49">
        <v>2841143.0939714308</v>
      </c>
      <c r="ABK44" s="49">
        <v>2951084.6425651438</v>
      </c>
      <c r="ABL44" s="50">
        <v>0</v>
      </c>
      <c r="ABM44" s="50">
        <v>0</v>
      </c>
      <c r="ABN44" s="50">
        <v>0</v>
      </c>
      <c r="ABO44" s="50">
        <v>672117.85073814751</v>
      </c>
      <c r="ABP44" s="50">
        <v>685203.43251105654</v>
      </c>
      <c r="ABQ44" s="50">
        <v>698543.77979889687</v>
      </c>
      <c r="ABR44" s="50">
        <v>712143.85267671081</v>
      </c>
      <c r="ABS44" s="50">
        <v>726008.70778811979</v>
      </c>
      <c r="ABT44" s="50">
        <v>740143.50022544316</v>
      </c>
      <c r="ABU44" s="50">
        <v>754553.48544641957</v>
      </c>
      <c r="ABV44" s="50">
        <v>769244.02122819819</v>
      </c>
      <c r="ABW44" s="50">
        <v>784220.56965947314</v>
      </c>
      <c r="ABX44" s="50">
        <v>799488.69917129388</v>
      </c>
      <c r="ABY44" s="50">
        <v>815054.08660749183</v>
      </c>
      <c r="ABZ44" s="50">
        <v>830922.51933537622</v>
      </c>
      <c r="ACA44" s="50">
        <v>847099.89739753585</v>
      </c>
      <c r="ACB44" s="50">
        <v>863592.23570553574</v>
      </c>
      <c r="ACC44" s="50">
        <v>880405.66627632757</v>
      </c>
      <c r="ACD44" s="50">
        <v>897546.44051218173</v>
      </c>
      <c r="ACE44" s="50">
        <v>915020.93152504868</v>
      </c>
      <c r="ACF44" s="50">
        <v>932835.63650608994</v>
      </c>
      <c r="ACG44" s="50">
        <v>950997.17914147652</v>
      </c>
      <c r="ACH44" s="50">
        <v>969512.3120750793</v>
      </c>
      <c r="ACI44" s="50">
        <v>988387.91941919038</v>
      </c>
      <c r="ACJ44" s="50">
        <v>1007631.0193141173</v>
      </c>
      <c r="ACK44" s="50">
        <v>1027248.7665375781</v>
      </c>
      <c r="ACL44" s="49">
        <v>0</v>
      </c>
      <c r="ACM44" s="49">
        <v>0</v>
      </c>
      <c r="ACN44" s="49">
        <v>0</v>
      </c>
      <c r="ACO44" s="49">
        <v>560420.79698900122</v>
      </c>
      <c r="ACP44" s="49">
        <v>582106.97337900172</v>
      </c>
      <c r="ACQ44" s="49">
        <v>604632.32320607675</v>
      </c>
      <c r="ACR44" s="49">
        <v>628029.31932504755</v>
      </c>
      <c r="ACS44" s="49">
        <v>652331.69116804167</v>
      </c>
      <c r="ACT44" s="49">
        <v>677574.47336931445</v>
      </c>
      <c r="ACU44" s="49">
        <v>703794.05627165339</v>
      </c>
      <c r="ACV44" s="49">
        <v>731028.23838720343</v>
      </c>
      <c r="ACW44" s="49">
        <v>759316.28088832146</v>
      </c>
      <c r="ACX44" s="49">
        <v>788698.96420702466</v>
      </c>
      <c r="ACY44" s="49">
        <v>819218.6468246188</v>
      </c>
      <c r="ACZ44" s="49">
        <v>850919.32633627264</v>
      </c>
      <c r="ADA44" s="49">
        <v>883846.70287856355</v>
      </c>
      <c r="ADB44" s="49">
        <v>918048.24501141184</v>
      </c>
      <c r="ADC44" s="49">
        <v>953573.25814942003</v>
      </c>
      <c r="ADD44" s="49">
        <v>990472.9556412329</v>
      </c>
      <c r="ADE44" s="49">
        <v>1028800.5325994119</v>
      </c>
      <c r="ADF44" s="49">
        <v>1068611.242587239</v>
      </c>
      <c r="ADG44" s="49">
        <v>1109962.4772730179</v>
      </c>
      <c r="ADH44" s="49">
        <v>1152913.8491666941</v>
      </c>
      <c r="ADI44" s="49">
        <v>1197527.277558058</v>
      </c>
      <c r="ADJ44" s="49">
        <v>1243867.0777804775</v>
      </c>
      <c r="ADK44" s="49">
        <v>1292000.053928738</v>
      </c>
      <c r="ADL44" s="50">
        <v>0</v>
      </c>
      <c r="ADM44" s="50">
        <v>0</v>
      </c>
      <c r="ADN44" s="50">
        <v>0</v>
      </c>
      <c r="ADO44" s="50">
        <v>174812.83761796792</v>
      </c>
      <c r="ADP44" s="50">
        <v>178216.29979218621</v>
      </c>
      <c r="ADQ44" s="50">
        <v>181686.02457577194</v>
      </c>
      <c r="ADR44" s="50">
        <v>185223.30204723144</v>
      </c>
      <c r="ADS44" s="50">
        <v>188829.4474018378</v>
      </c>
      <c r="ADT44" s="50">
        <v>192505.80144063593</v>
      </c>
      <c r="ADU44" s="50">
        <v>196253.73106896723</v>
      </c>
      <c r="ADV44" s="50">
        <v>200074.62980468839</v>
      </c>
      <c r="ADW44" s="50">
        <v>203969.9182963105</v>
      </c>
      <c r="ADX44" s="50">
        <v>207941.0448511978</v>
      </c>
      <c r="ADY44" s="50">
        <v>211989.48597407003</v>
      </c>
      <c r="ADZ44" s="50">
        <v>216116.7469159789</v>
      </c>
      <c r="AEA44" s="50">
        <v>220324.36223397555</v>
      </c>
      <c r="AEB44" s="50">
        <v>224613.89636167453</v>
      </c>
      <c r="AEC44" s="50">
        <v>228986.94419092778</v>
      </c>
      <c r="AED44" s="50">
        <v>233445.13166481766</v>
      </c>
      <c r="AEE44" s="50">
        <v>237990.11638220627</v>
      </c>
      <c r="AEF44" s="50">
        <v>242623.58821403247</v>
      </c>
      <c r="AEG44" s="50">
        <v>247347.26993164324</v>
      </c>
      <c r="AEH44" s="50">
        <v>252162.91784732102</v>
      </c>
      <c r="AEI44" s="50">
        <v>257072.32246730357</v>
      </c>
      <c r="AEJ44" s="50">
        <v>262077.30915751541</v>
      </c>
      <c r="AEK44" s="50">
        <v>267179.73882225179</v>
      </c>
      <c r="AEL44" s="48">
        <v>0</v>
      </c>
      <c r="AEM44" s="48">
        <v>0</v>
      </c>
      <c r="AEN44" s="48">
        <v>0</v>
      </c>
      <c r="AEO44" s="96">
        <v>206480.95379327016</v>
      </c>
      <c r="AEP44" s="48">
        <v>214470.9898682952</v>
      </c>
      <c r="AEQ44" s="48">
        <v>270507.99024735519</v>
      </c>
      <c r="AER44" s="48">
        <v>231390.57929522032</v>
      </c>
      <c r="AES44" s="48">
        <v>240344.52416047239</v>
      </c>
      <c r="AET44" s="48">
        <v>249644.95300486605</v>
      </c>
      <c r="AEU44" s="48">
        <v>259305.27345482772</v>
      </c>
      <c r="AEV44" s="48">
        <v>269339.41196148406</v>
      </c>
      <c r="AEW44" s="48">
        <v>279761.83387722552</v>
      </c>
      <c r="AEX44" s="48">
        <v>290587.56430915755</v>
      </c>
      <c r="AEY44" s="48">
        <v>301832.20977950114</v>
      </c>
      <c r="AEZ44" s="48">
        <v>313511.98072417133</v>
      </c>
      <c r="AFA44" s="48">
        <v>325643.71486196748</v>
      </c>
      <c r="AFB44" s="48">
        <v>338244.90146805596</v>
      </c>
      <c r="AFC44" s="48">
        <v>351333.70658675383</v>
      </c>
      <c r="AFD44" s="48">
        <v>364928.99921994674</v>
      </c>
      <c r="AFE44" s="48">
        <v>379050.37852890388</v>
      </c>
      <c r="AFF44" s="48">
        <v>393718.20208869793</v>
      </c>
      <c r="AFG44" s="48">
        <v>408953.61523596651</v>
      </c>
      <c r="AFH44" s="48">
        <v>424778.58155232144</v>
      </c>
      <c r="AFI44" s="48">
        <v>441215.91452734551</v>
      </c>
      <c r="AFJ44" s="48">
        <v>458289.31044684513</v>
      </c>
      <c r="AFK44" s="48">
        <v>476023.38255373132</v>
      </c>
      <c r="AFL44" s="49">
        <v>0</v>
      </c>
      <c r="AFM44" s="49">
        <v>0</v>
      </c>
      <c r="AFN44" s="49">
        <v>0</v>
      </c>
      <c r="AFO44" s="49">
        <v>91937.806097533306</v>
      </c>
      <c r="AFP44" s="49">
        <v>93727.759568327165</v>
      </c>
      <c r="AFQ44" s="49">
        <v>95552.561961056461</v>
      </c>
      <c r="AFR44" s="49">
        <v>97412.891755569901</v>
      </c>
      <c r="AFS44" s="49">
        <v>99309.440641160822</v>
      </c>
      <c r="AFT44" s="49">
        <v>101242.91377374424</v>
      </c>
      <c r="AFU44" s="49">
        <v>103214.03003804087</v>
      </c>
      <c r="AFV44" s="49">
        <v>105223.52231486572</v>
      </c>
      <c r="AFW44" s="49">
        <v>107272.1377536205</v>
      </c>
      <c r="AFX44" s="49">
        <v>109360.63805009128</v>
      </c>
      <c r="AFY44" s="49">
        <v>111489.79972965461</v>
      </c>
      <c r="AFZ44" s="49">
        <v>113660.41443599752</v>
      </c>
      <c r="AGA44" s="49">
        <v>115873.28922545852</v>
      </c>
      <c r="AGB44" s="49">
        <v>118129.24686709921</v>
      </c>
      <c r="AGC44" s="49">
        <v>120429.12614861825</v>
      </c>
      <c r="AGD44" s="49">
        <v>122773.78218822082</v>
      </c>
      <c r="AGE44" s="49">
        <v>125164.08675256035</v>
      </c>
      <c r="AGF44" s="49">
        <v>127600.92858086999</v>
      </c>
      <c r="AGG44" s="49">
        <v>130085.21371540484</v>
      </c>
      <c r="AGH44" s="49">
        <v>132617.86583831752</v>
      </c>
      <c r="AGI44" s="49">
        <v>135199.82661509246</v>
      </c>
      <c r="AGJ44" s="49">
        <v>137832.05604466668</v>
      </c>
      <c r="AGK44" s="49">
        <v>140515.53281636685</v>
      </c>
      <c r="AGL44" s="49">
        <v>0</v>
      </c>
      <c r="AGM44" s="49">
        <v>0</v>
      </c>
      <c r="AGN44" s="49">
        <v>0</v>
      </c>
      <c r="AGO44" s="49">
        <v>174675.36340171975</v>
      </c>
      <c r="AGP44" s="49">
        <v>181434.64278976049</v>
      </c>
      <c r="AGQ44" s="49">
        <v>188455.48085989448</v>
      </c>
      <c r="AGR44" s="49">
        <v>195747.99894906534</v>
      </c>
      <c r="AGS44" s="49">
        <v>203322.71005187623</v>
      </c>
      <c r="AGT44" s="49">
        <v>211190.53397626983</v>
      </c>
      <c r="AGU44" s="49">
        <v>219362.81308567175</v>
      </c>
      <c r="AGV44" s="49">
        <v>227851.32865029963</v>
      </c>
      <c r="AGW44" s="49">
        <v>236668.31783120451</v>
      </c>
      <c r="AGX44" s="49">
        <v>245826.49132153066</v>
      </c>
      <c r="AGY44" s="49">
        <v>255339.05167042508</v>
      </c>
      <c r="AGZ44" s="49">
        <v>265219.71231601544</v>
      </c>
      <c r="AHA44" s="49">
        <v>275482.71735489304</v>
      </c>
      <c r="AHB44" s="49">
        <v>286142.86207659531</v>
      </c>
      <c r="AHC44" s="49">
        <v>297215.51429270185</v>
      </c>
      <c r="AHD44" s="49">
        <v>308716.63649128156</v>
      </c>
      <c r="AHE44" s="49">
        <v>320662.80884863733</v>
      </c>
      <c r="AHF44" s="49">
        <v>333071.25313151546</v>
      </c>
      <c r="AHG44" s="49">
        <v>345959.85752424289</v>
      </c>
      <c r="AHH44" s="49">
        <v>359347.20241658017</v>
      </c>
      <c r="AHI44" s="49">
        <v>373252.58718946367</v>
      </c>
      <c r="AHJ44" s="49">
        <v>387696.05803726852</v>
      </c>
      <c r="AHK44" s="49">
        <v>402698.43686666933</v>
      </c>
      <c r="AHL44" s="50">
        <v>0</v>
      </c>
      <c r="AHM44" s="50">
        <v>0</v>
      </c>
      <c r="AHN44" s="50">
        <v>0</v>
      </c>
      <c r="AHO44" s="50">
        <v>100636.54171615938</v>
      </c>
      <c r="AHP44" s="50">
        <v>102595.85241520318</v>
      </c>
      <c r="AHQ44" s="50">
        <v>104593.30928212967</v>
      </c>
      <c r="AHR44" s="50">
        <v>106629.65499145402</v>
      </c>
      <c r="AHS44" s="50">
        <v>108705.64667695297</v>
      </c>
      <c r="AHT44" s="50">
        <v>110822.05621317601</v>
      </c>
      <c r="AHU44" s="50">
        <v>112979.67050243703</v>
      </c>
      <c r="AHV44" s="50">
        <v>115179.29176738638</v>
      </c>
      <c r="AHW44" s="50">
        <v>117421.73784929424</v>
      </c>
      <c r="AHX44" s="50">
        <v>119707.84251212471</v>
      </c>
      <c r="AHY44" s="50">
        <v>122038.45575254197</v>
      </c>
      <c r="AHZ44" s="50">
        <v>124414.44411594575</v>
      </c>
      <c r="AIA44" s="50">
        <v>126836.69101866176</v>
      </c>
      <c r="AIB44" s="50">
        <v>129306.09707640484</v>
      </c>
      <c r="AIC44" s="50">
        <v>131823.58043913799</v>
      </c>
      <c r="AID44" s="50">
        <v>134390.07713244756</v>
      </c>
      <c r="AIE44" s="50">
        <v>137006.54140557125</v>
      </c>
      <c r="AIF44" s="50">
        <v>139673.94608618895</v>
      </c>
      <c r="AIG44" s="50">
        <v>142393.28294214152</v>
      </c>
      <c r="AIH44" s="50">
        <v>145165.56305017081</v>
      </c>
      <c r="AII44" s="50">
        <v>147991.81717185091</v>
      </c>
      <c r="AIJ44" s="50">
        <v>150873.09613683785</v>
      </c>
      <c r="AIK44" s="50">
        <v>153810.4712335752</v>
      </c>
      <c r="AIL44" s="49">
        <v>0</v>
      </c>
      <c r="AIM44" s="49">
        <v>0</v>
      </c>
      <c r="AIN44" s="49">
        <v>0</v>
      </c>
      <c r="AIO44" s="49">
        <v>79599.303296988699</v>
      </c>
      <c r="AIP44" s="49">
        <v>82679.496860636049</v>
      </c>
      <c r="AIQ44" s="49">
        <v>85878.882326681327</v>
      </c>
      <c r="AIR44" s="49">
        <v>89202.071973315688</v>
      </c>
      <c r="AIS44" s="49">
        <v>92653.856556543149</v>
      </c>
      <c r="AIT44" s="49">
        <v>96239.212216601532</v>
      </c>
      <c r="AIU44" s="49">
        <v>99963.307651633688</v>
      </c>
      <c r="AIV44" s="49">
        <v>103831.51156895483</v>
      </c>
      <c r="AIW44" s="49">
        <v>107849.4004246548</v>
      </c>
      <c r="AIX44" s="49">
        <v>112022.76646269413</v>
      </c>
      <c r="AIY44" s="49">
        <v>116357.62606508211</v>
      </c>
      <c r="AIZ44" s="49">
        <v>120860.22842517671</v>
      </c>
      <c r="AJA44" s="49">
        <v>125537.0645566085</v>
      </c>
      <c r="AJB44" s="49">
        <v>130394.87665081378</v>
      </c>
      <c r="AJC44" s="49">
        <v>135440.66779667186</v>
      </c>
      <c r="AJD44" s="49">
        <v>140681.71207625375</v>
      </c>
      <c r="AJE44" s="49">
        <v>146125.56505124006</v>
      </c>
      <c r="AJF44" s="49">
        <v>151780.07465512207</v>
      </c>
      <c r="AJG44" s="49">
        <v>157653.39250689134</v>
      </c>
      <c r="AJH44" s="49">
        <v>163753.98566252613</v>
      </c>
      <c r="AJI44" s="49">
        <v>170090.64882121395</v>
      </c>
      <c r="AJJ44" s="49">
        <v>176672.51700391562</v>
      </c>
      <c r="AJK44" s="49">
        <v>183509.07872253313</v>
      </c>
      <c r="AJL44" s="50">
        <v>0</v>
      </c>
      <c r="AJM44" s="50">
        <v>0</v>
      </c>
      <c r="AJN44" s="50">
        <v>0</v>
      </c>
      <c r="AJO44" s="50">
        <v>18729.268987693969</v>
      </c>
      <c r="AJP44" s="50">
        <v>19093.912451062955</v>
      </c>
      <c r="AJQ44" s="50">
        <v>19465.6552227641</v>
      </c>
      <c r="AJR44" s="50">
        <v>19844.63552049176</v>
      </c>
      <c r="AJS44" s="50">
        <v>20230.994252925055</v>
      </c>
      <c r="AJT44" s="50">
        <v>20624.875072119354</v>
      </c>
      <c r="AJU44" s="50">
        <v>21026.424426917714</v>
      </c>
      <c r="AJV44" s="50">
        <v>21435.791617400901</v>
      </c>
      <c r="AJW44" s="50">
        <v>21853.128850400317</v>
      </c>
      <c r="AJX44" s="50">
        <v>22278.591296088653</v>
      </c>
      <c r="AJY44" s="50">
        <v>22712.337145674486</v>
      </c>
      <c r="AJZ44" s="50">
        <v>23154.52767021906</v>
      </c>
      <c r="AKA44" s="50">
        <v>23605.327280598478</v>
      </c>
      <c r="AKB44" s="50">
        <v>24064.903588633362</v>
      </c>
      <c r="AKC44" s="50">
        <v>24533.427469408794</v>
      </c>
      <c r="AKD44" s="50">
        <v>25011.073124806982</v>
      </c>
      <c r="AKE44" s="50">
        <v>25498.018148278075</v>
      </c>
      <c r="AKF44" s="50">
        <v>25994.443590869578</v>
      </c>
      <c r="AKG44" s="50">
        <v>26500.534028545138</v>
      </c>
      <c r="AKH44" s="50">
        <v>27016.477630810001</v>
      </c>
      <c r="AKI44" s="50">
        <v>27542.466230674876</v>
      </c>
      <c r="AKJ44" s="50">
        <v>28078.695395981729</v>
      </c>
      <c r="AKK44" s="50">
        <v>28625.3645021173</v>
      </c>
      <c r="AKL44" s="51">
        <v>0</v>
      </c>
      <c r="AKM44" s="51">
        <v>0</v>
      </c>
      <c r="AKN44" s="51">
        <v>0</v>
      </c>
      <c r="AKO44" s="51">
        <v>698472.54403328081</v>
      </c>
      <c r="AKP44" s="51">
        <v>686745.41883600515</v>
      </c>
      <c r="AKQ44" s="51">
        <v>713319.88282434619</v>
      </c>
      <c r="AKR44" s="51">
        <v>693423.34659797652</v>
      </c>
      <c r="AKS44" s="51">
        <v>720256.22126654908</v>
      </c>
      <c r="AKT44" s="51">
        <v>748127.42723231798</v>
      </c>
      <c r="AKU44" s="51">
        <v>777077.14401000354</v>
      </c>
      <c r="AKV44" s="51">
        <v>807147.10591038002</v>
      </c>
      <c r="AKW44" s="51">
        <v>838380.66220503254</v>
      </c>
      <c r="AKX44" s="51">
        <v>870822.83961926529</v>
      </c>
      <c r="AKY44" s="51">
        <v>904520.40724324854</v>
      </c>
      <c r="AKZ44" s="51">
        <v>939521.94395498512</v>
      </c>
      <c r="ALA44" s="51">
        <v>975877.90845228895</v>
      </c>
      <c r="ALB44" s="51">
        <v>1013640.7119947409</v>
      </c>
      <c r="ALC44" s="51">
        <v>1052864.7939604819</v>
      </c>
      <c r="ALD44" s="51">
        <v>1093606.7003267715</v>
      </c>
      <c r="ALE44" s="51">
        <v>1135925.1651874483</v>
      </c>
      <c r="ALF44" s="51">
        <v>1179881.1954248089</v>
      </c>
      <c r="ALG44" s="51">
        <v>1225538.1586579699</v>
      </c>
      <c r="ALH44" s="51">
        <v>1272961.8745945028</v>
      </c>
      <c r="ALI44" s="51">
        <v>1322220.7099170298</v>
      </c>
      <c r="ALJ44" s="51">
        <v>1373385.6768415777</v>
      </c>
      <c r="ALK44" s="51">
        <v>1426530.5354897652</v>
      </c>
      <c r="ALL44" s="51">
        <v>0</v>
      </c>
      <c r="ALM44" s="51">
        <v>0</v>
      </c>
      <c r="ALN44" s="51">
        <v>0</v>
      </c>
      <c r="ALO44" s="51">
        <v>715431.51928010071</v>
      </c>
      <c r="ALP44" s="51">
        <v>690398.82365910779</v>
      </c>
      <c r="ALQ44" s="51">
        <v>703840.32093966764</v>
      </c>
      <c r="ALR44" s="51">
        <v>671542.98089945992</v>
      </c>
      <c r="ALS44" s="51">
        <v>684617.37042941095</v>
      </c>
      <c r="ALT44" s="51">
        <v>697946.3075705244</v>
      </c>
      <c r="ALU44" s="51">
        <v>711534.74815543788</v>
      </c>
      <c r="ALV44" s="51">
        <v>725387.74450277432</v>
      </c>
      <c r="ALW44" s="51">
        <v>739510.44729564548</v>
      </c>
      <c r="ALX44" s="51">
        <v>753908.10749672656</v>
      </c>
      <c r="ALY44" s="51">
        <v>768586.07830061775</v>
      </c>
      <c r="ALZ44" s="51">
        <v>783549.8171242153</v>
      </c>
      <c r="AMA44" s="51">
        <v>798804.88763583405</v>
      </c>
      <c r="AMB44" s="51">
        <v>814356.9618238348</v>
      </c>
      <c r="AMC44" s="51">
        <v>830211.82210552727</v>
      </c>
      <c r="AMD44" s="51">
        <v>846375.36347713019</v>
      </c>
      <c r="AME44" s="51">
        <v>862853.59570559068</v>
      </c>
      <c r="AMF44" s="51">
        <v>879652.64556307497</v>
      </c>
      <c r="AMG44" s="51">
        <v>896778.75910496514</v>
      </c>
      <c r="AMH44" s="51">
        <v>914238.30399220402</v>
      </c>
      <c r="AMI44" s="51">
        <v>932037.77185885631</v>
      </c>
      <c r="AMJ44" s="51">
        <v>950183.78072576248</v>
      </c>
      <c r="AMK44" s="51">
        <v>968683.07746118633</v>
      </c>
      <c r="AML44" s="50">
        <v>0</v>
      </c>
      <c r="AMM44" s="50">
        <v>0</v>
      </c>
      <c r="AMN44" s="50">
        <v>0</v>
      </c>
      <c r="AMO44" s="50">
        <v>698472.54403328081</v>
      </c>
      <c r="AMP44" s="50">
        <v>686745.41883600515</v>
      </c>
      <c r="AMQ44" s="50">
        <v>713319.88282434619</v>
      </c>
      <c r="AMR44" s="50">
        <v>693423.34659797652</v>
      </c>
      <c r="AMS44" s="50">
        <v>720256.22126654908</v>
      </c>
      <c r="AMT44" s="50">
        <v>748127.42723231798</v>
      </c>
      <c r="AMU44" s="50">
        <v>777077.14401000354</v>
      </c>
      <c r="AMV44" s="50">
        <v>807147.10591038002</v>
      </c>
      <c r="AMW44" s="50">
        <v>838380.66220503254</v>
      </c>
      <c r="AMX44" s="50">
        <v>870822.83961926529</v>
      </c>
      <c r="AMY44" s="50">
        <v>904520.40724324854</v>
      </c>
      <c r="AMZ44" s="50">
        <v>939521.94395498512</v>
      </c>
      <c r="ANA44" s="50">
        <v>975877.90845228895</v>
      </c>
      <c r="ANB44" s="50">
        <v>1013640.7119947409</v>
      </c>
      <c r="ANC44" s="50">
        <v>1052864.7939604819</v>
      </c>
      <c r="AND44" s="50">
        <v>1093606.7003267715</v>
      </c>
      <c r="ANE44" s="50">
        <v>1135925.1651874483</v>
      </c>
      <c r="ANF44" s="50">
        <v>1179881.1954248089</v>
      </c>
      <c r="ANG44" s="50">
        <v>1225538.1586579699</v>
      </c>
      <c r="ANH44" s="50">
        <v>1272961.8745945028</v>
      </c>
      <c r="ANI44" s="50">
        <v>1322220.7099170298</v>
      </c>
      <c r="ANJ44" s="50">
        <v>1373385.6768415777</v>
      </c>
      <c r="ANK44" s="50">
        <v>1426530.5354897652</v>
      </c>
      <c r="ANL44" s="50">
        <v>0</v>
      </c>
      <c r="ANM44" s="50">
        <v>0</v>
      </c>
      <c r="ANN44" s="50">
        <v>0</v>
      </c>
      <c r="ANO44" s="50">
        <v>715431.51928010071</v>
      </c>
      <c r="ANP44" s="50">
        <v>690398.82365910779</v>
      </c>
      <c r="ANQ44" s="50">
        <v>703840.32093966764</v>
      </c>
      <c r="ANR44" s="50">
        <v>671542.98089945992</v>
      </c>
      <c r="ANS44" s="50">
        <v>684617.37042941095</v>
      </c>
      <c r="ANT44" s="50">
        <v>697946.3075705244</v>
      </c>
      <c r="ANU44" s="50">
        <v>711534.74815543788</v>
      </c>
      <c r="ANV44" s="50">
        <v>725387.74450277432</v>
      </c>
      <c r="ANW44" s="50">
        <v>739510.44729564548</v>
      </c>
      <c r="ANX44" s="50">
        <v>753908.10749672656</v>
      </c>
      <c r="ANY44" s="50">
        <v>768586.07830061775</v>
      </c>
      <c r="ANZ44" s="50">
        <v>783549.8171242153</v>
      </c>
      <c r="AOA44" s="50">
        <v>798804.88763583405</v>
      </c>
      <c r="AOB44" s="50">
        <v>814356.9618238348</v>
      </c>
      <c r="AOC44" s="50">
        <v>830211.82210552727</v>
      </c>
      <c r="AOD44" s="50">
        <v>846375.36347713019</v>
      </c>
      <c r="AOE44" s="50">
        <v>862853.59570559068</v>
      </c>
      <c r="AOF44" s="50">
        <v>879652.64556307497</v>
      </c>
      <c r="AOG44" s="50">
        <v>896778.75910496514</v>
      </c>
      <c r="AOH44" s="50">
        <v>914238.30399220402</v>
      </c>
      <c r="AOI44" s="50">
        <v>932037.77185885631</v>
      </c>
      <c r="AOJ44" s="50">
        <v>950183.78072576248</v>
      </c>
      <c r="AOK44" s="50">
        <v>968683.07746118633</v>
      </c>
      <c r="AOL44" s="52">
        <v>29425</v>
      </c>
      <c r="AOM44" s="53">
        <v>14124</v>
      </c>
      <c r="AON44" s="52">
        <v>14670.54566172062</v>
      </c>
      <c r="AOO44" s="52">
        <v>15238.240584298337</v>
      </c>
      <c r="AOP44" s="52">
        <v>15827.903164559124</v>
      </c>
      <c r="AOQ44" s="52">
        <v>16440.383468207088</v>
      </c>
      <c r="AOR44" s="52">
        <v>17076.564455290918</v>
      </c>
      <c r="AOS44" s="52">
        <v>17737.363253091244</v>
      </c>
      <c r="AOT44" s="52">
        <v>18423.732478263984</v>
      </c>
      <c r="AOU44" s="52">
        <v>19136.661610145638</v>
      </c>
      <c r="AOV44" s="52">
        <v>19877.178417200343</v>
      </c>
      <c r="AOW44" s="52">
        <v>20646.350438665053</v>
      </c>
      <c r="AOX44" s="52">
        <v>21445.28652352883</v>
      </c>
      <c r="AOY44" s="52">
        <v>22275.138429064824</v>
      </c>
      <c r="AOZ44" s="52">
        <v>23137.10248121943</v>
      </c>
      <c r="APA44" s="52">
        <v>24032.421299252273</v>
      </c>
      <c r="APB44" s="52">
        <v>24962.385587113258</v>
      </c>
      <c r="APC44" s="52">
        <v>25928.335994139179</v>
      </c>
      <c r="APD44" s="52">
        <v>26931.665047752274</v>
      </c>
      <c r="APE44" s="52">
        <v>27973.819160946969</v>
      </c>
      <c r="APF44" s="52">
        <v>29056.300717458773</v>
      </c>
      <c r="APG44" s="52">
        <v>30180.670237621391</v>
      </c>
      <c r="APH44" s="52">
        <v>31348.548628034347</v>
      </c>
      <c r="API44" s="52">
        <v>32561.619518284282</v>
      </c>
      <c r="APJ44" s="52">
        <v>33821.631688088572</v>
      </c>
      <c r="APK44" s="52">
        <v>35130.40158836027</v>
      </c>
      <c r="APL44" s="52">
        <v>36489.815959828797</v>
      </c>
      <c r="APM44" s="54">
        <v>15301</v>
      </c>
      <c r="APN44" s="52">
        <v>15598.897885746394</v>
      </c>
      <c r="APO44" s="52">
        <v>15902.595598323202</v>
      </c>
      <c r="APP44" s="52">
        <v>16212.206055588766</v>
      </c>
      <c r="APQ44" s="52">
        <v>16527.844373819258</v>
      </c>
      <c r="APR44" s="52">
        <v>16849.627910510073</v>
      </c>
      <c r="APS44" s="52">
        <v>17177.676308010523</v>
      </c>
      <c r="APT44" s="52">
        <v>17512.111538008056</v>
      </c>
      <c r="APU44" s="52">
        <v>17853.057946878562</v>
      </c>
      <c r="APV44" s="52">
        <v>18200.642301919605</v>
      </c>
      <c r="APW44" s="52">
        <v>18554.993838483766</v>
      </c>
      <c r="APX44" s="52">
        <v>18916.244308029658</v>
      </c>
      <c r="APY44" s="52">
        <v>19284.52802710843</v>
      </c>
      <c r="APZ44" s="52">
        <v>19659.981927304016</v>
      </c>
      <c r="AQA44" s="52">
        <v>20042.745606145672</v>
      </c>
      <c r="AQB44" s="52">
        <v>20432.961379011733</v>
      </c>
      <c r="AQC44" s="52">
        <v>20830.774332043908</v>
      </c>
      <c r="AQD44" s="52">
        <v>21236.332376091756</v>
      </c>
      <c r="AQE44" s="52">
        <v>21649.786301707431</v>
      </c>
      <c r="AQF44" s="52">
        <v>22071.289835211115</v>
      </c>
      <c r="AQG44" s="52">
        <v>22500.999695848019</v>
      </c>
      <c r="AQH44" s="52">
        <v>22939.075654058161</v>
      </c>
      <c r="AQI44" s="52">
        <v>23385.680590880624</v>
      </c>
      <c r="AQJ44" s="52">
        <v>23840.980558514362</v>
      </c>
      <c r="AQK44" s="52">
        <v>24305.144842058071</v>
      </c>
      <c r="AQL44" s="52">
        <v>24778.346022452097</v>
      </c>
      <c r="AQM44" s="52">
        <v>1118</v>
      </c>
      <c r="AQN44" s="55">
        <v>536.64</v>
      </c>
      <c r="AQO44" s="56">
        <v>557.40594901626685</v>
      </c>
      <c r="AQP44" s="56">
        <v>578.97546213238877</v>
      </c>
      <c r="AQQ44" s="56">
        <v>601.3796342558062</v>
      </c>
      <c r="AQR44" s="56">
        <v>624.65076354989026</v>
      </c>
      <c r="AQS44" s="56">
        <v>648.82239799542026</v>
      </c>
      <c r="AQT44" s="56">
        <v>673.92938375381493</v>
      </c>
      <c r="AQU44" s="56">
        <v>700.00791540183945</v>
      </c>
      <c r="AQV44" s="56">
        <v>727.09558811020611</v>
      </c>
      <c r="AQW44" s="56">
        <v>755.23145184129055</v>
      </c>
      <c r="AQX44" s="56">
        <v>784.45606764409592</v>
      </c>
      <c r="AQY44" s="56">
        <v>814.81156612762027</v>
      </c>
      <c r="AQZ44" s="56">
        <v>846.34170819692326</v>
      </c>
      <c r="ARA44" s="56">
        <v>879.09194813944998</v>
      </c>
      <c r="ARB44" s="56">
        <v>913.10949915255856</v>
      </c>
      <c r="ARC44" s="56">
        <v>948.44340140671591</v>
      </c>
      <c r="ARD44" s="56">
        <v>985.14459274248406</v>
      </c>
      <c r="ARE44" s="56">
        <v>1023.2659821032128</v>
      </c>
      <c r="ARF44" s="56">
        <v>1062.8625258093018</v>
      </c>
      <c r="ARG44" s="56">
        <v>1103.99130678399</v>
      </c>
      <c r="ARH44" s="56">
        <v>1146.711616844884</v>
      </c>
      <c r="ARI44" s="56">
        <v>1191.0850421798607</v>
      </c>
      <c r="ARJ44" s="56">
        <v>1237.1755521305633</v>
      </c>
      <c r="ARK44" s="56">
        <v>1285.0495914114874</v>
      </c>
      <c r="ARL44" s="56">
        <v>1334.7761758975964</v>
      </c>
      <c r="ARM44" s="56">
        <v>1386.4269921185587</v>
      </c>
      <c r="ARN44" s="55">
        <v>581.36</v>
      </c>
      <c r="ARO44" s="56">
        <v>592.67860106251385</v>
      </c>
      <c r="ARP44" s="56">
        <v>604.21756597877118</v>
      </c>
      <c r="ARQ44" s="56">
        <v>615.98118505176694</v>
      </c>
      <c r="ARR44" s="56">
        <v>627.97383211316685</v>
      </c>
      <c r="ARS44" s="56">
        <v>640.19996614954175</v>
      </c>
      <c r="ART44" s="56">
        <v>652.66413296026406</v>
      </c>
      <c r="ARU44" s="56">
        <v>665.37096684768096</v>
      </c>
      <c r="ARV44" s="56">
        <v>678.32519234019503</v>
      </c>
      <c r="ARW44" s="56">
        <v>691.53162594889113</v>
      </c>
      <c r="ARX44" s="56">
        <v>704.9951779583638</v>
      </c>
      <c r="ARY44" s="56">
        <v>718.72085425240982</v>
      </c>
      <c r="ARZ44" s="56">
        <v>732.71375817526678</v>
      </c>
      <c r="ASA44" s="56">
        <v>746.97909242908725</v>
      </c>
      <c r="ASB44" s="56">
        <v>761.52216100835562</v>
      </c>
      <c r="ASC44" s="56">
        <v>776.34837117196673</v>
      </c>
      <c r="ASD44" s="56">
        <v>791.46323545369899</v>
      </c>
      <c r="ASE44" s="56">
        <v>806.8723737118296</v>
      </c>
      <c r="ASF44" s="56">
        <v>822.58151521865454</v>
      </c>
      <c r="ASG44" s="56">
        <v>838.59650079068922</v>
      </c>
      <c r="ASH44" s="56">
        <v>854.92328496034281</v>
      </c>
      <c r="ASI44" s="56">
        <v>871.56793818987342</v>
      </c>
      <c r="ASJ44" s="56">
        <v>888.53664912844647</v>
      </c>
      <c r="ASK44" s="56">
        <v>905.83572691313702</v>
      </c>
      <c r="ASL44" s="56">
        <v>923.47160351472985</v>
      </c>
      <c r="ASM44" s="56">
        <v>941.45083612919098</v>
      </c>
      <c r="ASN44" s="57">
        <v>0.5</v>
      </c>
      <c r="ASO44" s="56">
        <v>14124</v>
      </c>
      <c r="ASP44" s="56">
        <v>14670.54566172062</v>
      </c>
      <c r="ASQ44" s="56">
        <v>15238.240584298337</v>
      </c>
      <c r="ASR44" s="56">
        <v>15827.903164559124</v>
      </c>
      <c r="ASS44" s="56">
        <v>16440.383468207088</v>
      </c>
      <c r="AST44" s="56">
        <v>17076.564455290918</v>
      </c>
      <c r="ASU44" s="56">
        <v>17737.363253091244</v>
      </c>
      <c r="ASV44" s="56">
        <v>18423.732478263984</v>
      </c>
      <c r="ASW44" s="56">
        <v>19136.661610145638</v>
      </c>
      <c r="ASX44" s="56">
        <v>19877.178417200343</v>
      </c>
      <c r="ASY44" s="56">
        <v>20646.350438665053</v>
      </c>
      <c r="ASZ44" s="56">
        <v>21445.28652352883</v>
      </c>
      <c r="ATA44" s="56">
        <v>22275.138429064824</v>
      </c>
      <c r="ATB44" s="56">
        <v>23137.10248121943</v>
      </c>
      <c r="ATC44" s="56">
        <v>24032.421299252273</v>
      </c>
      <c r="ATD44" s="56">
        <v>24962.385587113258</v>
      </c>
      <c r="ATE44" s="56">
        <v>25928.335994139179</v>
      </c>
      <c r="ATF44" s="56">
        <v>26931.665047752274</v>
      </c>
      <c r="ATG44" s="56">
        <v>27973.819160946969</v>
      </c>
      <c r="ATH44" s="56">
        <v>29056.300717458773</v>
      </c>
      <c r="ATI44" s="56">
        <v>30180.670237621391</v>
      </c>
      <c r="ATJ44" s="56">
        <v>31348.548628034347</v>
      </c>
      <c r="ATK44" s="56">
        <v>32561.619518284282</v>
      </c>
      <c r="ATL44" s="56">
        <v>33821.631688088572</v>
      </c>
      <c r="ATM44" s="56">
        <v>35130.40158836027</v>
      </c>
      <c r="ATN44" s="56">
        <v>36489.815959828797</v>
      </c>
      <c r="ATO44" s="56">
        <v>15301</v>
      </c>
      <c r="ATP44" s="56">
        <v>15598.897885746394</v>
      </c>
      <c r="ATQ44" s="56">
        <v>15902.595598323202</v>
      </c>
      <c r="ATR44" s="56">
        <v>16212.206055588766</v>
      </c>
      <c r="ATS44" s="56">
        <v>16527.844373819258</v>
      </c>
      <c r="ATT44" s="56">
        <v>16849.627910510073</v>
      </c>
      <c r="ATU44" s="56">
        <v>17177.676308010523</v>
      </c>
      <c r="ATV44" s="56">
        <v>17512.111538008056</v>
      </c>
      <c r="ATW44" s="56">
        <v>17853.057946878562</v>
      </c>
      <c r="ATX44" s="56">
        <v>18200.642301919605</v>
      </c>
      <c r="ATY44" s="56">
        <v>18554.993838483766</v>
      </c>
      <c r="ATZ44" s="56">
        <v>18916.244308029658</v>
      </c>
      <c r="AUA44" s="56">
        <v>19284.52802710843</v>
      </c>
      <c r="AUB44" s="56">
        <v>19659.981927304016</v>
      </c>
      <c r="AUC44" s="56">
        <v>20042.745606145672</v>
      </c>
      <c r="AUD44" s="56">
        <v>20432.961379011733</v>
      </c>
      <c r="AUE44" s="56">
        <v>20830.774332043908</v>
      </c>
      <c r="AUF44" s="56">
        <v>21236.332376091756</v>
      </c>
      <c r="AUG44" s="56">
        <v>21649.786301707431</v>
      </c>
      <c r="AUH44" s="56">
        <v>22071.289835211115</v>
      </c>
      <c r="AUI44" s="56">
        <v>22500.999695848019</v>
      </c>
      <c r="AUJ44" s="56">
        <v>22939.075654058161</v>
      </c>
      <c r="AUK44" s="56">
        <v>23385.680590880624</v>
      </c>
      <c r="AUL44" s="56">
        <v>23840.980558514362</v>
      </c>
      <c r="AUM44" s="56">
        <v>24305.144842058071</v>
      </c>
      <c r="AUN44" s="56">
        <v>24778.346022452097</v>
      </c>
      <c r="AUO44" s="58">
        <v>0.5</v>
      </c>
      <c r="AUP44" s="56">
        <v>536.64</v>
      </c>
      <c r="AUQ44" s="56">
        <v>557.40594901626685</v>
      </c>
      <c r="AUR44" s="56">
        <v>578.97546213238877</v>
      </c>
      <c r="AUS44" s="56">
        <v>601.3796342558062</v>
      </c>
      <c r="AUT44" s="56">
        <v>624.65076354989026</v>
      </c>
      <c r="AUU44" s="56">
        <v>648.82239799542026</v>
      </c>
      <c r="AUV44" s="56">
        <v>673.92938375381493</v>
      </c>
      <c r="AUW44" s="56">
        <v>700.00791540183945</v>
      </c>
      <c r="AUX44" s="56">
        <v>727.09558811020611</v>
      </c>
      <c r="AUY44" s="56">
        <v>755.23145184129055</v>
      </c>
      <c r="AUZ44" s="56">
        <v>784.45606764409592</v>
      </c>
      <c r="AVA44" s="56">
        <v>814.81156612762027</v>
      </c>
      <c r="AVB44" s="56">
        <v>846.34170819692326</v>
      </c>
      <c r="AVC44" s="56">
        <v>879.09194813944998</v>
      </c>
      <c r="AVD44" s="56">
        <v>913.10949915255856</v>
      </c>
      <c r="AVE44" s="56">
        <v>948.44340140671591</v>
      </c>
      <c r="AVF44" s="56">
        <v>985.14459274248406</v>
      </c>
      <c r="AVG44" s="56">
        <v>1023.2659821032128</v>
      </c>
      <c r="AVH44" s="56">
        <v>1062.8625258093018</v>
      </c>
      <c r="AVI44" s="56">
        <v>1103.99130678399</v>
      </c>
      <c r="AVJ44" s="56">
        <v>1146.711616844884</v>
      </c>
      <c r="AVK44" s="56">
        <v>1191.0850421798607</v>
      </c>
      <c r="AVL44" s="56">
        <v>1237.1755521305633</v>
      </c>
      <c r="AVM44" s="56">
        <v>1285.0495914114874</v>
      </c>
      <c r="AVN44" s="56">
        <v>1334.7761758975964</v>
      </c>
      <c r="AVO44" s="56">
        <v>1386.4269921185587</v>
      </c>
      <c r="AVP44" s="56">
        <v>581.36</v>
      </c>
      <c r="AVQ44" s="56">
        <v>592.67860106251385</v>
      </c>
      <c r="AVR44" s="56">
        <v>604.21756597877118</v>
      </c>
      <c r="AVS44" s="56">
        <v>615.98118505176694</v>
      </c>
      <c r="AVT44" s="56">
        <v>627.97383211316685</v>
      </c>
      <c r="AVU44" s="56">
        <v>640.19996614954175</v>
      </c>
      <c r="AVV44" s="56">
        <v>652.66413296026406</v>
      </c>
      <c r="AVW44" s="56">
        <v>665.37096684768096</v>
      </c>
      <c r="AVX44" s="56">
        <v>678.32519234019503</v>
      </c>
      <c r="AVY44" s="56">
        <v>691.53162594889113</v>
      </c>
      <c r="AVZ44" s="56">
        <v>704.9951779583638</v>
      </c>
      <c r="AWA44" s="56">
        <v>718.72085425240982</v>
      </c>
      <c r="AWB44" s="56">
        <v>732.71375817526678</v>
      </c>
      <c r="AWC44" s="56">
        <v>746.97909242908725</v>
      </c>
      <c r="AWD44" s="56">
        <v>761.52216100835562</v>
      </c>
      <c r="AWE44" s="56">
        <v>776.34837117196673</v>
      </c>
      <c r="AWF44" s="56">
        <v>791.46323545369899</v>
      </c>
      <c r="AWG44" s="56">
        <v>806.8723737118296</v>
      </c>
      <c r="AWH44" s="56">
        <v>822.58151521865454</v>
      </c>
      <c r="AWI44" s="56">
        <v>838.59650079068922</v>
      </c>
      <c r="AWJ44" s="56">
        <v>854.92328496034281</v>
      </c>
      <c r="AWK44" s="56">
        <v>871.56793818987342</v>
      </c>
      <c r="AWL44" s="56">
        <v>888.53664912844647</v>
      </c>
      <c r="AWM44" s="56">
        <v>905.83572691313702</v>
      </c>
      <c r="AWN44" s="56">
        <v>923.47160351472985</v>
      </c>
      <c r="AWO44" s="56">
        <v>941.45083612919098</v>
      </c>
      <c r="AWP44" s="57">
        <v>0.76</v>
      </c>
      <c r="AWQ44" s="56">
        <v>14124</v>
      </c>
      <c r="AWR44" s="56">
        <v>14670.54566172062</v>
      </c>
      <c r="AWS44" s="56">
        <v>15238.240584298337</v>
      </c>
      <c r="AWT44" s="59">
        <v>4469.0550111696348</v>
      </c>
      <c r="AWU44" s="56">
        <v>4641.9906263172952</v>
      </c>
      <c r="AWV44" s="56">
        <v>4821.6181991409649</v>
      </c>
      <c r="AWW44" s="56">
        <v>5008.1966832257631</v>
      </c>
      <c r="AWX44" s="56">
        <v>5201.9950526863013</v>
      </c>
      <c r="AWY44" s="56">
        <v>5403.2926899234744</v>
      </c>
      <c r="AWZ44" s="56">
        <v>5612.3797883859788</v>
      </c>
      <c r="AXA44" s="56">
        <v>5829.5577709171912</v>
      </c>
      <c r="AXB44" s="56">
        <v>6055.1397242904932</v>
      </c>
      <c r="AXC44" s="56">
        <v>6289.4508505594795</v>
      </c>
      <c r="AXD44" s="56">
        <v>6532.8289358737211</v>
      </c>
      <c r="AXE44" s="56">
        <v>6785.6248374359357</v>
      </c>
      <c r="AXF44" s="56">
        <v>7048.2029893025665</v>
      </c>
      <c r="AXG44" s="56">
        <v>7320.941927756945</v>
      </c>
      <c r="AXH44" s="56">
        <v>7604.2348370124064</v>
      </c>
      <c r="AXI44" s="56">
        <v>7898.4901160320851</v>
      </c>
      <c r="AXJ44" s="56">
        <v>8204.1319672824775</v>
      </c>
      <c r="AXK44" s="56">
        <v>8521.6010082695684</v>
      </c>
      <c r="AXL44" s="56">
        <v>8851.3549067391086</v>
      </c>
      <c r="AXM44" s="56">
        <v>9193.8690404567387</v>
      </c>
      <c r="AXN44" s="56">
        <v>9549.6371825191254</v>
      </c>
      <c r="AXO44" s="56">
        <v>9919.1722131840761</v>
      </c>
      <c r="AXP44" s="56">
        <v>10303.006859245777</v>
      </c>
      <c r="AXQ44" s="56">
        <v>15301</v>
      </c>
      <c r="AXR44" s="56">
        <v>15598.897885746394</v>
      </c>
      <c r="AXS44" s="56">
        <v>15902.595598323202</v>
      </c>
      <c r="AXT44" s="59">
        <v>4577.5640627544753</v>
      </c>
      <c r="AXU44" s="56">
        <v>4666.685470254849</v>
      </c>
      <c r="AXV44" s="56">
        <v>4757.5419982616677</v>
      </c>
      <c r="AXW44" s="56">
        <v>4850.1674281441474</v>
      </c>
      <c r="AXX44" s="56">
        <v>4944.5961989669804</v>
      </c>
      <c r="AXY44" s="56">
        <v>5040.8634202951234</v>
      </c>
      <c r="AXZ44" s="56">
        <v>5139.0048852478885</v>
      </c>
      <c r="AYA44" s="56">
        <v>5239.0570838071808</v>
      </c>
      <c r="AYB44" s="56">
        <v>5341.0572163848447</v>
      </c>
      <c r="AYC44" s="56">
        <v>5445.0432076541447</v>
      </c>
      <c r="AYD44" s="56">
        <v>5551.053720650546</v>
      </c>
      <c r="AYE44" s="56">
        <v>5659.1281711470137</v>
      </c>
      <c r="AYF44" s="56">
        <v>5769.3067423091952</v>
      </c>
      <c r="AYG44" s="56">
        <v>5881.6303996359266</v>
      </c>
      <c r="AYH44" s="56">
        <v>5996.1409061906134</v>
      </c>
      <c r="AYI44" s="56">
        <v>6112.8808381291565</v>
      </c>
      <c r="AYJ44" s="56">
        <v>6231.8936005301975</v>
      </c>
      <c r="AYK44" s="56">
        <v>6353.2234435335586</v>
      </c>
      <c r="AYL44" s="56">
        <v>6476.9154787928919</v>
      </c>
      <c r="AYM44" s="56">
        <v>6603.0156962486462</v>
      </c>
      <c r="AYN44" s="56">
        <v>6731.5709812275845</v>
      </c>
      <c r="AYO44" s="56">
        <v>6862.6291318752201</v>
      </c>
      <c r="AYP44" s="56">
        <v>6996.2388769276504</v>
      </c>
      <c r="AYQ44" s="60">
        <v>0.76</v>
      </c>
      <c r="AYR44" s="56">
        <v>536.64</v>
      </c>
      <c r="AYS44" s="56">
        <v>557.40594901626685</v>
      </c>
      <c r="AYT44" s="56">
        <v>578.97546213238877</v>
      </c>
      <c r="AYU44" s="59">
        <v>169.80130849575704</v>
      </c>
      <c r="AYV44" s="56">
        <v>176.3719802964396</v>
      </c>
      <c r="AYW44" s="56">
        <v>183.19691237517748</v>
      </c>
      <c r="AYX44" s="56">
        <v>190.28594364813597</v>
      </c>
      <c r="AYY44" s="56">
        <v>197.64929376051938</v>
      </c>
      <c r="AYZ44" s="56">
        <v>205.29757781935231</v>
      </c>
      <c r="AZA44" s="56">
        <v>213.24182169636438</v>
      </c>
      <c r="AZB44" s="56">
        <v>221.49347792303885</v>
      </c>
      <c r="AZC44" s="56">
        <v>230.06444220073985</v>
      </c>
      <c r="AZD44" s="56">
        <v>238.96707054971949</v>
      </c>
      <c r="AZE44" s="56">
        <v>248.21419712172704</v>
      </c>
      <c r="AZF44" s="56">
        <v>257.81915270189887</v>
      </c>
      <c r="AZG44" s="56">
        <v>267.79578392660216</v>
      </c>
      <c r="AZH44" s="56">
        <v>278.15847324493666</v>
      </c>
      <c r="AZI44" s="56">
        <v>288.92215965267184</v>
      </c>
      <c r="AZJ44" s="56">
        <v>300.10236022850876</v>
      </c>
      <c r="AZK44" s="56">
        <v>311.71519250371483</v>
      </c>
      <c r="AZL44" s="56">
        <v>323.777397697379</v>
      </c>
      <c r="AZM44" s="56">
        <v>336.30636485078418</v>
      </c>
      <c r="AZN44" s="56">
        <v>349.32015589568846</v>
      </c>
      <c r="AZO44" s="56">
        <v>362.83753169265526</v>
      </c>
      <c r="AZP44" s="56">
        <v>376.87797907696842</v>
      </c>
      <c r="AZQ44" s="56">
        <v>391.46173895112247</v>
      </c>
      <c r="AZR44" s="56">
        <v>581.36</v>
      </c>
      <c r="AZS44" s="56">
        <v>592.67860106251385</v>
      </c>
      <c r="AZT44" s="56">
        <v>604.21756597877118</v>
      </c>
      <c r="AZU44" s="59">
        <v>173.92409930873418</v>
      </c>
      <c r="AZV44" s="56">
        <v>177.31025847901182</v>
      </c>
      <c r="AZW44" s="56">
        <v>180.76234338340001</v>
      </c>
      <c r="AZX44" s="56">
        <v>184.28163754172161</v>
      </c>
      <c r="AZY44" s="56">
        <v>187.86944946287463</v>
      </c>
      <c r="AZZ44" s="56">
        <v>191.52711313134918</v>
      </c>
      <c r="BAA44" s="56">
        <v>195.25598850321632</v>
      </c>
      <c r="BAB44" s="56">
        <v>199.05746201177331</v>
      </c>
      <c r="BAC44" s="56">
        <v>202.93294708303335</v>
      </c>
      <c r="BAD44" s="56">
        <v>206.88388466125178</v>
      </c>
      <c r="BAE44" s="56">
        <v>210.91174374468346</v>
      </c>
      <c r="BAF44" s="56">
        <v>215.01802193177099</v>
      </c>
      <c r="BAG44" s="56">
        <v>219.20424597796708</v>
      </c>
      <c r="BAH44" s="56">
        <v>223.47197236339736</v>
      </c>
      <c r="BAI44" s="56">
        <v>227.8227878715754</v>
      </c>
      <c r="BAJ44" s="56">
        <v>232.25831017938481</v>
      </c>
      <c r="BAK44" s="56">
        <v>236.78018845854754</v>
      </c>
      <c r="BAL44" s="56">
        <v>241.39010398880268</v>
      </c>
      <c r="BAM44" s="56">
        <v>246.08977078302308</v>
      </c>
      <c r="BAN44" s="56">
        <v>250.88093622450253</v>
      </c>
      <c r="BAO44" s="56">
        <v>255.76538171665044</v>
      </c>
      <c r="BAP44" s="56">
        <v>260.74492334533551</v>
      </c>
      <c r="BAQ44" s="56">
        <v>265.82141255412449</v>
      </c>
      <c r="BAR44" s="57">
        <v>0.76</v>
      </c>
      <c r="BAS44" s="56">
        <v>14124</v>
      </c>
      <c r="BAT44" s="56">
        <v>14670.54566172062</v>
      </c>
      <c r="BAU44" s="56">
        <v>15238.240584298337</v>
      </c>
      <c r="BAV44" s="56">
        <v>4469.0550111696348</v>
      </c>
      <c r="BAW44" s="56">
        <v>4641.9906263172952</v>
      </c>
      <c r="BAX44" s="56">
        <v>4821.6181991409649</v>
      </c>
      <c r="BAY44" s="56">
        <v>5008.1966832257631</v>
      </c>
      <c r="BAZ44" s="56">
        <v>5201.9950526863013</v>
      </c>
      <c r="BBA44" s="56">
        <v>5403.2926899234744</v>
      </c>
      <c r="BBB44" s="56">
        <v>5612.3797883859788</v>
      </c>
      <c r="BBC44" s="56">
        <v>5829.5577709171912</v>
      </c>
      <c r="BBD44" s="56">
        <v>6055.1397242904932</v>
      </c>
      <c r="BBE44" s="56">
        <v>6289.4508505594795</v>
      </c>
      <c r="BBF44" s="56">
        <v>6532.8289358737211</v>
      </c>
      <c r="BBG44" s="56">
        <v>6785.6248374359357</v>
      </c>
      <c r="BBH44" s="56">
        <v>7048.2029893025665</v>
      </c>
      <c r="BBI44" s="56">
        <v>7320.941927756945</v>
      </c>
      <c r="BBJ44" s="56">
        <v>7604.2348370124064</v>
      </c>
      <c r="BBK44" s="56">
        <v>7898.4901160320851</v>
      </c>
      <c r="BBL44" s="56">
        <v>8204.1319672824775</v>
      </c>
      <c r="BBM44" s="56">
        <v>8521.6010082695684</v>
      </c>
      <c r="BBN44" s="56">
        <v>8851.3549067391086</v>
      </c>
      <c r="BBO44" s="56">
        <v>9193.8690404567387</v>
      </c>
      <c r="BBP44" s="56">
        <v>9549.6371825191254</v>
      </c>
      <c r="BBQ44" s="56">
        <v>9919.1722131840761</v>
      </c>
      <c r="BBR44" s="56">
        <v>10303.006859245777</v>
      </c>
      <c r="BBS44" s="56">
        <v>15301</v>
      </c>
      <c r="BBT44" s="56">
        <v>15598.897885746394</v>
      </c>
      <c r="BBU44" s="56">
        <v>15902.595598323202</v>
      </c>
      <c r="BBV44" s="56">
        <v>4577.5640627544753</v>
      </c>
      <c r="BBW44" s="56">
        <v>4666.685470254849</v>
      </c>
      <c r="BBX44" s="56">
        <v>4757.5419982616677</v>
      </c>
      <c r="BBY44" s="56">
        <v>4850.1674281441474</v>
      </c>
      <c r="BBZ44" s="56">
        <v>4944.5961989669804</v>
      </c>
      <c r="BCA44" s="56">
        <v>5040.8634202951234</v>
      </c>
      <c r="BCB44" s="56">
        <v>5139.0048852478885</v>
      </c>
      <c r="BCC44" s="56">
        <v>5239.0570838071808</v>
      </c>
      <c r="BCD44" s="56">
        <v>5341.0572163848447</v>
      </c>
      <c r="BCE44" s="56">
        <v>5445.0432076541447</v>
      </c>
      <c r="BCF44" s="56">
        <v>5551.053720650546</v>
      </c>
      <c r="BCG44" s="56">
        <v>5659.1281711470137</v>
      </c>
      <c r="BCH44" s="56">
        <v>5769.3067423091952</v>
      </c>
      <c r="BCI44" s="56">
        <v>5881.6303996359266</v>
      </c>
      <c r="BCJ44" s="56">
        <v>5996.1409061906134</v>
      </c>
      <c r="BCK44" s="56">
        <v>6112.8808381291565</v>
      </c>
      <c r="BCL44" s="56">
        <v>6231.8936005301975</v>
      </c>
      <c r="BCM44" s="56">
        <v>6353.2234435335586</v>
      </c>
      <c r="BCN44" s="56">
        <v>6476.9154787928919</v>
      </c>
      <c r="BCO44" s="56">
        <v>6603.0156962486462</v>
      </c>
      <c r="BCP44" s="56">
        <v>6731.5709812275845</v>
      </c>
      <c r="BCQ44" s="56">
        <v>6862.6291318752201</v>
      </c>
      <c r="BCR44" s="56">
        <v>6996.2388769276504</v>
      </c>
      <c r="BCS44" s="57">
        <v>0.76</v>
      </c>
      <c r="BCT44" s="56">
        <v>536.64</v>
      </c>
      <c r="BCU44" s="56">
        <v>557.40594901626685</v>
      </c>
      <c r="BCV44" s="56">
        <v>578.97546213238877</v>
      </c>
      <c r="BCW44" s="56">
        <v>169.80130849575704</v>
      </c>
      <c r="BCX44" s="56">
        <v>176.3719802964396</v>
      </c>
      <c r="BCY44" s="56">
        <v>183.19691237517748</v>
      </c>
      <c r="BCZ44" s="56">
        <v>190.28594364813597</v>
      </c>
      <c r="BDA44" s="56">
        <v>197.64929376051938</v>
      </c>
      <c r="BDB44" s="56">
        <v>205.29757781935231</v>
      </c>
      <c r="BDC44" s="56">
        <v>213.24182169636438</v>
      </c>
      <c r="BDD44" s="56">
        <v>221.49347792303885</v>
      </c>
      <c r="BDE44" s="56">
        <v>230.06444220073985</v>
      </c>
      <c r="BDF44" s="56">
        <v>238.96707054971949</v>
      </c>
      <c r="BDG44" s="56">
        <v>248.21419712172704</v>
      </c>
      <c r="BDH44" s="56">
        <v>257.81915270189887</v>
      </c>
      <c r="BDI44" s="56">
        <v>267.79578392660216</v>
      </c>
      <c r="BDJ44" s="56">
        <v>278.15847324493666</v>
      </c>
      <c r="BDK44" s="56">
        <v>288.92215965267184</v>
      </c>
      <c r="BDL44" s="56">
        <v>300.10236022850876</v>
      </c>
      <c r="BDM44" s="56">
        <v>311.71519250371483</v>
      </c>
      <c r="BDN44" s="56">
        <v>323.777397697379</v>
      </c>
      <c r="BDO44" s="56">
        <v>336.30636485078418</v>
      </c>
      <c r="BDP44" s="56">
        <v>349.32015589568846</v>
      </c>
      <c r="BDQ44" s="56">
        <v>362.83753169265526</v>
      </c>
      <c r="BDR44" s="56">
        <v>376.87797907696842</v>
      </c>
      <c r="BDS44" s="56">
        <v>391.46173895112247</v>
      </c>
      <c r="BDT44" s="56">
        <v>581.36</v>
      </c>
      <c r="BDU44" s="56">
        <v>592.67860106251385</v>
      </c>
      <c r="BDV44" s="56">
        <v>604.21756597877118</v>
      </c>
      <c r="BDW44" s="56">
        <v>173.92409930873418</v>
      </c>
      <c r="BDX44" s="56">
        <v>177.31025847901182</v>
      </c>
      <c r="BDY44" s="56">
        <v>180.76234338340001</v>
      </c>
      <c r="BDZ44" s="56">
        <v>184.28163754172161</v>
      </c>
      <c r="BEA44" s="56">
        <v>187.86944946287463</v>
      </c>
      <c r="BEB44" s="56">
        <v>191.52711313134918</v>
      </c>
      <c r="BEC44" s="56">
        <v>195.25598850321632</v>
      </c>
      <c r="BED44" s="56">
        <v>199.05746201177331</v>
      </c>
      <c r="BEE44" s="56">
        <v>202.93294708303335</v>
      </c>
      <c r="BEF44" s="56">
        <v>206.88388466125178</v>
      </c>
      <c r="BEG44" s="56">
        <v>210.91174374468346</v>
      </c>
      <c r="BEH44" s="56">
        <v>215.01802193177099</v>
      </c>
      <c r="BEI44" s="56">
        <v>219.20424597796708</v>
      </c>
      <c r="BEJ44" s="56">
        <v>223.47197236339736</v>
      </c>
      <c r="BEK44" s="56">
        <v>227.8227878715754</v>
      </c>
      <c r="BEL44" s="56">
        <v>232.25831017938481</v>
      </c>
      <c r="BEM44" s="56">
        <v>236.78018845854754</v>
      </c>
      <c r="BEN44" s="56">
        <v>241.39010398880268</v>
      </c>
      <c r="BEO44" s="56">
        <v>246.08977078302308</v>
      </c>
      <c r="BEP44" s="56">
        <v>250.88093622450253</v>
      </c>
      <c r="BEQ44" s="56">
        <v>255.76538171665044</v>
      </c>
      <c r="BER44" s="56">
        <v>260.74492334533551</v>
      </c>
      <c r="BES44" s="56">
        <v>265.82141255412449</v>
      </c>
      <c r="BET44" s="57">
        <v>0</v>
      </c>
      <c r="BEU44" s="56">
        <v>14124</v>
      </c>
      <c r="BEV44" s="56">
        <v>14670.54566172062</v>
      </c>
      <c r="BEW44" s="56">
        <v>15238.240584298337</v>
      </c>
      <c r="BEX44" s="56">
        <v>4469.0550111696348</v>
      </c>
      <c r="BEY44" s="56">
        <v>4641.9906263172952</v>
      </c>
      <c r="BEZ44" s="56">
        <v>4821.6181991409649</v>
      </c>
      <c r="BFA44" s="56">
        <v>5008.1966832257631</v>
      </c>
      <c r="BFB44" s="56">
        <v>5201.9950526863013</v>
      </c>
      <c r="BFC44" s="56">
        <v>5403.2926899234744</v>
      </c>
      <c r="BFD44" s="56">
        <v>5612.3797883859788</v>
      </c>
      <c r="BFE44" s="56">
        <v>5829.5577709171912</v>
      </c>
      <c r="BFF44" s="56">
        <v>6055.1397242904932</v>
      </c>
      <c r="BFG44" s="56">
        <v>6289.4508505594795</v>
      </c>
      <c r="BFH44" s="56">
        <v>6532.8289358737211</v>
      </c>
      <c r="BFI44" s="56">
        <v>6785.6248374359357</v>
      </c>
      <c r="BFJ44" s="56">
        <v>7048.2029893025665</v>
      </c>
      <c r="BFK44" s="56">
        <v>7320.941927756945</v>
      </c>
      <c r="BFL44" s="56">
        <v>7604.2348370124064</v>
      </c>
      <c r="BFM44" s="56">
        <v>7898.4901160320851</v>
      </c>
      <c r="BFN44" s="56">
        <v>8204.1319672824775</v>
      </c>
      <c r="BFO44" s="56">
        <v>8521.6010082695684</v>
      </c>
      <c r="BFP44" s="56">
        <v>8851.3549067391086</v>
      </c>
      <c r="BFQ44" s="56">
        <v>9193.8690404567387</v>
      </c>
      <c r="BFR44" s="56">
        <v>9549.6371825191254</v>
      </c>
      <c r="BFS44" s="56">
        <v>9919.1722131840761</v>
      </c>
      <c r="BFT44" s="56">
        <v>10303.006859245777</v>
      </c>
      <c r="BFU44" s="56">
        <v>15301</v>
      </c>
      <c r="BFV44" s="56">
        <v>15598.897885746394</v>
      </c>
      <c r="BFW44" s="56">
        <v>15902.595598323202</v>
      </c>
      <c r="BFX44" s="56">
        <v>4577.5640627544753</v>
      </c>
      <c r="BFY44" s="56">
        <v>4666.685470254849</v>
      </c>
      <c r="BFZ44" s="56">
        <v>4757.5419982616677</v>
      </c>
      <c r="BGA44" s="56">
        <v>4850.1674281441474</v>
      </c>
      <c r="BGB44" s="56">
        <v>4944.5961989669804</v>
      </c>
      <c r="BGC44" s="56">
        <v>5040.8634202951234</v>
      </c>
      <c r="BGD44" s="56">
        <v>5139.0048852478885</v>
      </c>
      <c r="BGE44" s="56">
        <v>5239.0570838071808</v>
      </c>
      <c r="BGF44" s="56">
        <v>5341.0572163848447</v>
      </c>
      <c r="BGG44" s="56">
        <v>5445.0432076541447</v>
      </c>
      <c r="BGH44" s="56">
        <v>5551.053720650546</v>
      </c>
      <c r="BGI44" s="56">
        <v>5659.1281711470137</v>
      </c>
      <c r="BGJ44" s="56">
        <v>5769.3067423091952</v>
      </c>
      <c r="BGK44" s="56">
        <v>5881.6303996359266</v>
      </c>
      <c r="BGL44" s="56">
        <v>5996.1409061906134</v>
      </c>
      <c r="BGM44" s="56">
        <v>6112.8808381291565</v>
      </c>
      <c r="BGN44" s="56">
        <v>6231.8936005301975</v>
      </c>
      <c r="BGO44" s="56">
        <v>6353.2234435335586</v>
      </c>
      <c r="BGP44" s="56">
        <v>6476.9154787928919</v>
      </c>
      <c r="BGQ44" s="56">
        <v>6603.0156962486462</v>
      </c>
      <c r="BGR44" s="56">
        <v>6731.5709812275845</v>
      </c>
      <c r="BGS44" s="56">
        <v>6862.6291318752201</v>
      </c>
      <c r="BGT44" s="56">
        <v>6996.2388769276504</v>
      </c>
      <c r="BGU44" s="57">
        <v>0.25</v>
      </c>
      <c r="BGV44" s="56">
        <v>536.64</v>
      </c>
      <c r="BGW44" s="56">
        <v>557.40594901626685</v>
      </c>
      <c r="BGX44" s="56">
        <v>578.97546213238877</v>
      </c>
      <c r="BGY44" s="56">
        <v>169.80130849575704</v>
      </c>
      <c r="BGZ44" s="56">
        <v>176.3719802964396</v>
      </c>
      <c r="BHA44" s="56">
        <v>137.39768428138311</v>
      </c>
      <c r="BHB44" s="56">
        <v>142.71445773610196</v>
      </c>
      <c r="BHC44" s="56">
        <v>148.23697032038953</v>
      </c>
      <c r="BHD44" s="56">
        <v>153.97318336451423</v>
      </c>
      <c r="BHE44" s="56">
        <v>159.93136627227329</v>
      </c>
      <c r="BHF44" s="56">
        <v>166.12010844227913</v>
      </c>
      <c r="BHG44" s="56">
        <v>172.54833165055487</v>
      </c>
      <c r="BHH44" s="56">
        <v>179.22530291228964</v>
      </c>
      <c r="BHI44" s="56">
        <v>186.16064784129529</v>
      </c>
      <c r="BHJ44" s="56">
        <v>193.36436452642414</v>
      </c>
      <c r="BHK44" s="59">
        <v>200.84683794495163</v>
      </c>
      <c r="BHL44" s="56">
        <v>208.61885493370249</v>
      </c>
      <c r="BHM44" s="56">
        <v>216.69161973950389</v>
      </c>
      <c r="BHN44" s="56">
        <v>225.07677017138155</v>
      </c>
      <c r="BHO44" s="56">
        <v>233.78639437778611</v>
      </c>
      <c r="BHP44" s="56">
        <v>242.83304827303425</v>
      </c>
      <c r="BHQ44" s="56">
        <v>252.22977363808815</v>
      </c>
      <c r="BHR44" s="56">
        <v>261.99011692176634</v>
      </c>
      <c r="BHS44" s="56">
        <v>272.12814876949142</v>
      </c>
      <c r="BHT44" s="56">
        <v>282.65848430772633</v>
      </c>
      <c r="BHU44" s="56">
        <v>293.59630421334185</v>
      </c>
      <c r="BHV44" s="56">
        <v>581.36</v>
      </c>
      <c r="BHW44" s="56">
        <v>592.67860106251385</v>
      </c>
      <c r="BHX44" s="56">
        <v>604.21756597877118</v>
      </c>
      <c r="BHY44" s="56">
        <v>173.92409930873418</v>
      </c>
      <c r="BHZ44" s="56">
        <v>177.31025847901182</v>
      </c>
      <c r="BIA44" s="59">
        <v>135.57175753755001</v>
      </c>
      <c r="BIB44" s="56">
        <v>138.21122815629121</v>
      </c>
      <c r="BIC44" s="56">
        <v>140.90208709715597</v>
      </c>
      <c r="BID44" s="56">
        <v>143.64533484851188</v>
      </c>
      <c r="BIE44" s="56">
        <v>146.44199137741225</v>
      </c>
      <c r="BIF44" s="56">
        <v>149.29309650882999</v>
      </c>
      <c r="BIG44" s="56">
        <v>152.19971031227502</v>
      </c>
      <c r="BIH44" s="56">
        <v>155.16291349593882</v>
      </c>
      <c r="BII44" s="56">
        <v>158.1838078085126</v>
      </c>
      <c r="BIJ44" s="56">
        <v>161.26351644882823</v>
      </c>
      <c r="BIK44" s="59">
        <v>164.40318448347531</v>
      </c>
      <c r="BIL44" s="56">
        <v>167.60397927254803</v>
      </c>
      <c r="BIM44" s="56">
        <v>170.86709090368154</v>
      </c>
      <c r="BIN44" s="56">
        <v>174.19373263453861</v>
      </c>
      <c r="BIO44" s="56">
        <v>177.58514134391066</v>
      </c>
      <c r="BIP44" s="56">
        <v>181.042577991602</v>
      </c>
      <c r="BIQ44" s="56">
        <v>184.5673280872673</v>
      </c>
      <c r="BIR44" s="56">
        <v>188.1607021683769</v>
      </c>
      <c r="BIS44" s="56">
        <v>191.82403628748784</v>
      </c>
      <c r="BIT44" s="56">
        <v>195.55869250900162</v>
      </c>
      <c r="BIU44" s="56">
        <v>199.36605941559338</v>
      </c>
      <c r="BIV44" s="61">
        <v>0.9</v>
      </c>
      <c r="BIW44" s="83">
        <v>0.7</v>
      </c>
      <c r="BIX44" s="61">
        <f t="shared" si="15"/>
        <v>0.71400000000000008</v>
      </c>
      <c r="BIY44" s="61">
        <f t="shared" si="15"/>
        <v>0.71400000000000008</v>
      </c>
      <c r="BIZ44" s="61">
        <v>0.1</v>
      </c>
      <c r="BJA44" s="61">
        <v>0.1</v>
      </c>
      <c r="BJB44" s="61">
        <v>0.8</v>
      </c>
      <c r="BJC44" s="61">
        <v>0.8</v>
      </c>
      <c r="BJD44" s="61">
        <v>0.8</v>
      </c>
      <c r="BJE44" s="61">
        <v>0.8</v>
      </c>
      <c r="BJF44" s="61">
        <v>1</v>
      </c>
      <c r="BJG44" s="61">
        <v>1</v>
      </c>
      <c r="BJH44" s="61">
        <f t="shared" si="16"/>
        <v>34</v>
      </c>
      <c r="BJI44" s="61">
        <f t="shared" si="16"/>
        <v>34</v>
      </c>
      <c r="BJJ44" s="62">
        <v>0.3</v>
      </c>
      <c r="BJK44" s="62">
        <v>0.3</v>
      </c>
      <c r="BJL44" s="46">
        <f t="shared" si="17"/>
        <v>1.69</v>
      </c>
      <c r="BJM44" s="46">
        <f t="shared" si="17"/>
        <v>1.5649999999999999</v>
      </c>
      <c r="BJN44" s="46">
        <f t="shared" si="17"/>
        <v>1.423</v>
      </c>
      <c r="BJO44" s="46">
        <v>1.5</v>
      </c>
      <c r="BJP44" s="61">
        <f t="shared" si="1"/>
        <v>0.65</v>
      </c>
      <c r="BJQ44" s="61">
        <f t="shared" si="1"/>
        <v>0.65</v>
      </c>
      <c r="BJR44" s="61">
        <v>0.69</v>
      </c>
      <c r="BJS44" s="61">
        <v>0.69</v>
      </c>
      <c r="BJT44" s="61">
        <v>48.83</v>
      </c>
      <c r="BJU44" s="61">
        <v>48.83</v>
      </c>
      <c r="BJV44" s="61">
        <f t="shared" si="18"/>
        <v>73.245000000000005</v>
      </c>
      <c r="BJW44" s="61">
        <f t="shared" si="18"/>
        <v>73.245000000000005</v>
      </c>
      <c r="BJX44" s="61">
        <v>4</v>
      </c>
      <c r="BJY44" s="61">
        <v>4</v>
      </c>
      <c r="BJZ44" s="63">
        <v>4315020.0767999999</v>
      </c>
      <c r="BKA44" s="63">
        <v>4481995.1195083279</v>
      </c>
      <c r="BKB44" s="63">
        <v>4655431.4681645343</v>
      </c>
      <c r="BKC44" s="63">
        <v>4835579.1509996364</v>
      </c>
      <c r="BKD44" s="63">
        <v>5022697.8713965164</v>
      </c>
      <c r="BKE44" s="63">
        <v>5217057.3822819004</v>
      </c>
      <c r="BKF44" s="63">
        <v>5418937.8750058953</v>
      </c>
      <c r="BKG44" s="63">
        <v>5628630.3832697039</v>
      </c>
      <c r="BKH44" s="63">
        <v>5846437.2026838157</v>
      </c>
      <c r="BKI44" s="63">
        <v>6072672.3265615338</v>
      </c>
      <c r="BKJ44" s="63">
        <v>6307661.8985760538</v>
      </c>
      <c r="BKK44" s="63">
        <v>6551744.6829336854</v>
      </c>
      <c r="BKL44" s="63">
        <v>6805272.5527410023</v>
      </c>
      <c r="BKM44" s="63">
        <v>7068610.9972699611</v>
      </c>
      <c r="BKN44" s="63">
        <v>7342139.648852272</v>
      </c>
      <c r="BKO44" s="63">
        <v>7626252.8301626062</v>
      </c>
      <c r="BKP44" s="63">
        <v>7921360.1226795958</v>
      </c>
      <c r="BKQ44" s="63">
        <v>8227886.9571441421</v>
      </c>
      <c r="BKR44" s="63">
        <v>8546275.2268662322</v>
      </c>
      <c r="BKS44" s="63">
        <v>8876983.9247644302</v>
      </c>
      <c r="BKT44" s="63">
        <v>9220489.8050563931</v>
      </c>
      <c r="BKU44" s="63">
        <v>9577288.0705543235</v>
      </c>
      <c r="BKV44" s="63">
        <v>9947893.0865561739</v>
      </c>
      <c r="BKW44" s="63">
        <v>10332839.12236174</v>
      </c>
      <c r="BKX44" s="63">
        <v>10732681.121482663</v>
      </c>
      <c r="BKY44" s="63">
        <v>11147995.501656631</v>
      </c>
      <c r="BKZ44" s="64">
        <v>3635803.9535999992</v>
      </c>
      <c r="BLA44" s="64">
        <v>3706590.066322424</v>
      </c>
      <c r="BLB44" s="64">
        <v>3778754.3264417653</v>
      </c>
      <c r="BLC44" s="64">
        <v>3852323.5653543882</v>
      </c>
      <c r="BLD44" s="64">
        <v>3927325.1368418774</v>
      </c>
      <c r="BLE44" s="64">
        <v>4003786.9272414502</v>
      </c>
      <c r="BLF44" s="64">
        <v>4081737.365814372</v>
      </c>
      <c r="BLG44" s="64">
        <v>4161205.4353162451</v>
      </c>
      <c r="BLH44" s="64">
        <v>4242220.6827730853</v>
      </c>
      <c r="BLI44" s="64">
        <v>4324813.2304672049</v>
      </c>
      <c r="BLJ44" s="64">
        <v>4409013.7871369785</v>
      </c>
      <c r="BLK44" s="64">
        <v>4494853.659394661</v>
      </c>
      <c r="BLL44" s="64">
        <v>4582364.7633664999</v>
      </c>
      <c r="BLM44" s="64">
        <v>4671579.6365594706</v>
      </c>
      <c r="BLN44" s="64">
        <v>4762531.4499590509</v>
      </c>
      <c r="BLO44" s="64">
        <v>4855254.0203625215</v>
      </c>
      <c r="BLP44" s="64">
        <v>4949781.8229523962</v>
      </c>
      <c r="BLQ44" s="64">
        <v>5046150.0041146372</v>
      </c>
      <c r="BLR44" s="64">
        <v>5144394.3945064349</v>
      </c>
      <c r="BLS44" s="64">
        <v>5244551.5223784093</v>
      </c>
      <c r="BLT44" s="64">
        <v>5346658.6271561719</v>
      </c>
      <c r="BLU44" s="64">
        <v>5450753.673286329</v>
      </c>
      <c r="BLV44" s="64">
        <v>5556875.3643520363</v>
      </c>
      <c r="BLW44" s="64">
        <v>5665063.1574633801</v>
      </c>
      <c r="BLX44" s="64">
        <v>5775357.2779279333</v>
      </c>
      <c r="BLY44" s="64">
        <v>5887798.7342069205</v>
      </c>
      <c r="BLZ44" s="65">
        <v>320677.90870752005</v>
      </c>
      <c r="BMA44" s="65">
        <v>333086.93729812728</v>
      </c>
      <c r="BMB44" s="65">
        <v>345976.14860909432</v>
      </c>
      <c r="BMC44" s="65">
        <v>359364.12390512298</v>
      </c>
      <c r="BMD44" s="65">
        <v>373270.16347595112</v>
      </c>
      <c r="BME44" s="65">
        <v>387714.31445991661</v>
      </c>
      <c r="BMF44" s="65">
        <v>402717.39974418818</v>
      </c>
      <c r="BMG44" s="65">
        <v>418301.04798332683</v>
      </c>
      <c r="BMH44" s="65">
        <v>434487.72477945231</v>
      </c>
      <c r="BMI44" s="65">
        <v>451300.76506896468</v>
      </c>
      <c r="BMJ44" s="65">
        <v>468764.40676251036</v>
      </c>
      <c r="BMK44" s="65">
        <v>486903.82568668836</v>
      </c>
      <c r="BML44" s="65">
        <v>505745.17187786882</v>
      </c>
      <c r="BMM44" s="65">
        <v>525315.60728044598</v>
      </c>
      <c r="BMN44" s="65">
        <v>545643.34490387142</v>
      </c>
      <c r="BMO44" s="65">
        <v>566757.68949491763</v>
      </c>
      <c r="BMP44" s="65">
        <v>588689.0797838053</v>
      </c>
      <c r="BMQ44" s="65">
        <v>611469.13236509555</v>
      </c>
      <c r="BMR44" s="65">
        <v>635130.68727660878</v>
      </c>
      <c r="BMS44" s="65">
        <v>659707.85534207674</v>
      </c>
      <c r="BMT44" s="65">
        <v>685236.06734577427</v>
      </c>
      <c r="BMU44" s="65">
        <v>711752.12511002889</v>
      </c>
      <c r="BMV44" s="65">
        <v>739294.25454923301</v>
      </c>
      <c r="BMW44" s="65">
        <v>767902.16077684995</v>
      </c>
      <c r="BMX44" s="65">
        <v>797617.08534485323</v>
      </c>
      <c r="BMY44" s="65">
        <v>828481.86569811532</v>
      </c>
      <c r="BMZ44" s="65">
        <v>347401.06776648003</v>
      </c>
      <c r="BNA44" s="65">
        <v>354164.68083710771</v>
      </c>
      <c r="BNB44" s="65">
        <v>361059.97589151078</v>
      </c>
      <c r="BNC44" s="65">
        <v>368089.51666961191</v>
      </c>
      <c r="BND44" s="65">
        <v>375255.91682524147</v>
      </c>
      <c r="BNE44" s="65">
        <v>382561.84089792066</v>
      </c>
      <c r="BNF44" s="65">
        <v>390010.00530356338</v>
      </c>
      <c r="BNG44" s="65">
        <v>397603.17934446735</v>
      </c>
      <c r="BNH44" s="65">
        <v>405344.1862389684</v>
      </c>
      <c r="BNI44" s="65">
        <v>413235.9041711415</v>
      </c>
      <c r="BNJ44" s="65">
        <v>421281.26736093842</v>
      </c>
      <c r="BNK44" s="65">
        <v>429483.26715515996</v>
      </c>
      <c r="BNL44" s="65">
        <v>437844.95313966915</v>
      </c>
      <c r="BNM44" s="65">
        <v>446369.43427325756</v>
      </c>
      <c r="BNN44" s="65">
        <v>455059.88004358741</v>
      </c>
      <c r="BNO44" s="65">
        <v>463919.52164563903</v>
      </c>
      <c r="BNP44" s="65">
        <v>472951.65318310162</v>
      </c>
      <c r="BNQ44" s="65">
        <v>482159.6328931537</v>
      </c>
      <c r="BNR44" s="65">
        <v>491546.88439508999</v>
      </c>
      <c r="BNS44" s="65">
        <v>501116.8979632571</v>
      </c>
      <c r="BNT44" s="65">
        <v>510873.23182477226</v>
      </c>
      <c r="BNU44" s="65">
        <v>520819.51348250883</v>
      </c>
      <c r="BNV44" s="65">
        <v>530959.44106383715</v>
      </c>
      <c r="BNW44" s="65">
        <v>541296.78469562624</v>
      </c>
      <c r="BNX44" s="65">
        <v>551835.38790601422</v>
      </c>
      <c r="BNY44" s="65">
        <v>562579.16905347141</v>
      </c>
      <c r="BNZ44" s="66">
        <v>62970.441599999998</v>
      </c>
      <c r="BOA44" s="66">
        <v>65407.160778215213</v>
      </c>
      <c r="BOB44" s="66">
        <v>67938.171821035707</v>
      </c>
      <c r="BOC44" s="66">
        <v>70567.123468870399</v>
      </c>
      <c r="BOD44" s="66">
        <v>73297.805654654483</v>
      </c>
      <c r="BOE44" s="66">
        <v>76134.154967469032</v>
      </c>
      <c r="BOF44" s="66">
        <v>79080.260327582</v>
      </c>
      <c r="BOG44" s="66">
        <v>82140.368881092145</v>
      </c>
      <c r="BOH44" s="66">
        <v>85318.892122673307</v>
      </c>
      <c r="BOI44" s="66">
        <v>88620.412255246003</v>
      </c>
      <c r="BOJ44" s="66">
        <v>92049.688795744281</v>
      </c>
      <c r="BOK44" s="66">
        <v>95611.665436500945</v>
      </c>
      <c r="BOL44" s="66">
        <v>99311.477172142608</v>
      </c>
      <c r="BOM44" s="66">
        <v>103154.45770226872</v>
      </c>
      <c r="BON44" s="66">
        <v>107146.14712058633</v>
      </c>
      <c r="BOO44" s="66">
        <v>111292.29990158576</v>
      </c>
      <c r="BOP44" s="66">
        <v>115598.89319627012</v>
      </c>
      <c r="BOQ44" s="66">
        <v>120072.13544889874</v>
      </c>
      <c r="BOR44" s="66">
        <v>124718.47534716596</v>
      </c>
      <c r="BOS44" s="66">
        <v>129544.6111187182</v>
      </c>
      <c r="BOT44" s="66">
        <v>134557.50018741121</v>
      </c>
      <c r="BOU44" s="66">
        <v>139764.36920322833</v>
      </c>
      <c r="BOV44" s="66">
        <v>145172.72446031866</v>
      </c>
      <c r="BOW44" s="66">
        <v>150790.36271817409</v>
      </c>
      <c r="BOX44" s="66">
        <v>156625.38244154543</v>
      </c>
      <c r="BOY44" s="66">
        <v>162686.19547530072</v>
      </c>
      <c r="BOZ44" s="65">
        <v>68217.978399999993</v>
      </c>
      <c r="BPA44" s="65">
        <v>69546.126333811713</v>
      </c>
      <c r="BPB44" s="65">
        <v>70900.132215564154</v>
      </c>
      <c r="BPC44" s="65">
        <v>72280.499478236947</v>
      </c>
      <c r="BPD44" s="65">
        <v>73687.741356235783</v>
      </c>
      <c r="BPE44" s="65">
        <v>75122.381076218109</v>
      </c>
      <c r="BPF44" s="65">
        <v>76584.952051634114</v>
      </c>
      <c r="BPG44" s="65">
        <v>78075.998081055121</v>
      </c>
      <c r="BPH44" s="65">
        <v>79596.073550363391</v>
      </c>
      <c r="BPI44" s="65">
        <v>81145.743638878368</v>
      </c>
      <c r="BPJ44" s="65">
        <v>82725.584529496016</v>
      </c>
      <c r="BPK44" s="65">
        <v>84336.18362291943</v>
      </c>
      <c r="BPL44" s="65">
        <v>85978.139756060235</v>
      </c>
      <c r="BPM44" s="65">
        <v>87652.063424692227</v>
      </c>
      <c r="BPN44" s="65">
        <v>89358.577010439869</v>
      </c>
      <c r="BPO44" s="65">
        <v>91098.315012185907</v>
      </c>
      <c r="BPP44" s="65">
        <v>92871.924281984553</v>
      </c>
      <c r="BPQ44" s="65">
        <v>94680.064265567489</v>
      </c>
      <c r="BPR44" s="65">
        <v>96523.407247532406</v>
      </c>
      <c r="BPS44" s="65">
        <v>98402.638601305225</v>
      </c>
      <c r="BPT44" s="65">
        <v>100318.45704396881</v>
      </c>
      <c r="BPU44" s="65">
        <v>102271.5748960529</v>
      </c>
      <c r="BPV44" s="65">
        <v>104262.71834638217</v>
      </c>
      <c r="BPW44" s="65">
        <v>106292.62772208043</v>
      </c>
      <c r="BPX44" s="65">
        <v>108362.0577638317</v>
      </c>
      <c r="BPY44" s="65">
        <v>110471.77790650043</v>
      </c>
      <c r="BPZ44" s="66">
        <v>47906.981942400002</v>
      </c>
      <c r="BQA44" s="66">
        <v>49760.801904644883</v>
      </c>
      <c r="BQB44" s="66">
        <v>51686.357724860325</v>
      </c>
      <c r="BQC44" s="66">
        <v>53686.425310860221</v>
      </c>
      <c r="BQD44" s="66">
        <v>55763.887987647155</v>
      </c>
      <c r="BQE44" s="66">
        <v>57921.740654053501</v>
      </c>
      <c r="BQF44" s="66">
        <v>60163.094100228795</v>
      </c>
      <c r="BQG44" s="66">
        <v>62491.179492197756</v>
      </c>
      <c r="BQH44" s="66">
        <v>64909.353029953723</v>
      </c>
      <c r="BQI44" s="66">
        <v>67421.100785802875</v>
      </c>
      <c r="BQJ44" s="66">
        <v>70030.043729934085</v>
      </c>
      <c r="BQK44" s="66">
        <v>72739.942950459488</v>
      </c>
      <c r="BQL44" s="66">
        <v>75554.705075450926</v>
      </c>
      <c r="BQM44" s="66">
        <v>78478.387904788833</v>
      </c>
      <c r="BQN44" s="66">
        <v>81515.206259942483</v>
      </c>
      <c r="BQO44" s="66">
        <v>84669.538060114748</v>
      </c>
      <c r="BQP44" s="66">
        <v>87945.930633510725</v>
      </c>
      <c r="BQQ44" s="66">
        <v>91349.107272828755</v>
      </c>
      <c r="BQR44" s="66">
        <v>94883.974044424336</v>
      </c>
      <c r="BQS44" s="66">
        <v>98555.626860963006</v>
      </c>
      <c r="BQT44" s="66">
        <v>102369.35882775822</v>
      </c>
      <c r="BQU44" s="66">
        <v>106330.667873385</v>
      </c>
      <c r="BQV44" s="66">
        <v>110445.26467556955</v>
      </c>
      <c r="BQW44" s="66">
        <v>114719.08089378101</v>
      </c>
      <c r="BQX44" s="66">
        <v>119158.27772039335</v>
      </c>
      <c r="BQY44" s="66">
        <v>123769.25476274551</v>
      </c>
      <c r="BQZ44" s="65">
        <v>51899.230437599996</v>
      </c>
      <c r="BRA44" s="65">
        <v>52909.66576988063</v>
      </c>
      <c r="BRB44" s="65">
        <v>53939.773447051783</v>
      </c>
      <c r="BRC44" s="65">
        <v>54989.936473489019</v>
      </c>
      <c r="BRD44" s="65">
        <v>56060.545310348098</v>
      </c>
      <c r="BRE44" s="65">
        <v>57151.998020742358</v>
      </c>
      <c r="BRF44" s="65">
        <v>58264.700417746557</v>
      </c>
      <c r="BRG44" s="65">
        <v>59399.066215282255</v>
      </c>
      <c r="BRH44" s="65">
        <v>60555.517181940813</v>
      </c>
      <c r="BRI44" s="65">
        <v>61734.483297801191</v>
      </c>
      <c r="BRJ44" s="65">
        <v>62936.402914300837</v>
      </c>
      <c r="BRK44" s="65">
        <v>64161.722917219173</v>
      </c>
      <c r="BRL44" s="65">
        <v>65410.898892834201</v>
      </c>
      <c r="BRM44" s="65">
        <v>66684.395297314055</v>
      </c>
      <c r="BRN44" s="65">
        <v>67982.685629406522</v>
      </c>
      <c r="BRO44" s="65">
        <v>69306.252606490481</v>
      </c>
      <c r="BRP44" s="65">
        <v>70655.588344055286</v>
      </c>
      <c r="BRQ44" s="65">
        <v>72031.194538674041</v>
      </c>
      <c r="BRR44" s="65">
        <v>73433.582654539554</v>
      </c>
      <c r="BRS44" s="65">
        <v>74863.274113631807</v>
      </c>
      <c r="BRT44" s="65">
        <v>76320.800489587855</v>
      </c>
      <c r="BRU44" s="65">
        <v>77806.703705346343</v>
      </c>
      <c r="BRV44" s="65">
        <v>79321.536234639774</v>
      </c>
      <c r="BRW44" s="65">
        <v>80865.861307409868</v>
      </c>
      <c r="BRX44" s="65">
        <v>82440.253119222063</v>
      </c>
      <c r="BRY44" s="65">
        <v>84045.297044757259</v>
      </c>
      <c r="BRZ44" s="64">
        <v>4315020.0767999999</v>
      </c>
      <c r="BSA44" s="64">
        <v>4481995.1195083279</v>
      </c>
      <c r="BSB44" s="64">
        <v>4655431.4681645343</v>
      </c>
      <c r="BSC44" s="64">
        <v>4835579.1509996364</v>
      </c>
      <c r="BSD44" s="64">
        <v>5022697.8713965164</v>
      </c>
      <c r="BSE44" s="64">
        <v>5217057.3822819004</v>
      </c>
      <c r="BSF44" s="64">
        <v>5418937.8750058953</v>
      </c>
      <c r="BSG44" s="64">
        <v>5628630.3832697039</v>
      </c>
      <c r="BSH44" s="64">
        <v>5846437.2026838157</v>
      </c>
      <c r="BSI44" s="64">
        <v>6072672.3265615338</v>
      </c>
      <c r="BSJ44" s="64">
        <v>6307661.8985760538</v>
      </c>
      <c r="BSK44" s="64">
        <v>6551744.6829336854</v>
      </c>
      <c r="BSL44" s="64">
        <v>6805272.5527410023</v>
      </c>
      <c r="BSM44" s="64">
        <v>7068610.9972699611</v>
      </c>
      <c r="BSN44" s="64">
        <v>7342139.648852272</v>
      </c>
      <c r="BSO44" s="64">
        <v>7626252.8301626062</v>
      </c>
      <c r="BSP44" s="64">
        <v>7921360.1226795958</v>
      </c>
      <c r="BSQ44" s="64">
        <v>8227886.9571441421</v>
      </c>
      <c r="BSR44" s="64">
        <v>8546275.2268662322</v>
      </c>
      <c r="BSS44" s="64">
        <v>8876983.9247644302</v>
      </c>
      <c r="BST44" s="64">
        <v>9220489.8050563931</v>
      </c>
      <c r="BSU44" s="64">
        <v>9577288.0705543235</v>
      </c>
      <c r="BSV44" s="64">
        <v>9947893.0865561739</v>
      </c>
      <c r="BSW44" s="64">
        <v>10332839.12236174</v>
      </c>
      <c r="BSX44" s="64">
        <v>10732681.121482663</v>
      </c>
      <c r="BSY44" s="64">
        <v>11147995.501656631</v>
      </c>
      <c r="BSZ44" s="64">
        <v>3635803.9535999992</v>
      </c>
      <c r="BTA44" s="64">
        <v>3706590.066322424</v>
      </c>
      <c r="BTB44" s="64">
        <v>3778754.3264417653</v>
      </c>
      <c r="BTC44" s="64">
        <v>3852323.5653543882</v>
      </c>
      <c r="BTD44" s="64">
        <v>3927325.1368418774</v>
      </c>
      <c r="BTE44" s="64">
        <v>4003786.9272414502</v>
      </c>
      <c r="BTF44" s="64">
        <v>4081737.365814372</v>
      </c>
      <c r="BTG44" s="64">
        <v>4161205.4353162451</v>
      </c>
      <c r="BTH44" s="64">
        <v>4242220.6827730853</v>
      </c>
      <c r="BTI44" s="64">
        <v>4324813.2304672049</v>
      </c>
      <c r="BTJ44" s="64">
        <v>4409013.7871369785</v>
      </c>
      <c r="BTK44" s="64">
        <v>4494853.659394661</v>
      </c>
      <c r="BTL44" s="64">
        <v>4582364.7633664999</v>
      </c>
      <c r="BTM44" s="64">
        <v>4671579.6365594706</v>
      </c>
      <c r="BTN44" s="64">
        <v>4762531.4499590509</v>
      </c>
      <c r="BTO44" s="64">
        <v>4855254.0203625215</v>
      </c>
      <c r="BTP44" s="64">
        <v>4949781.8229523962</v>
      </c>
      <c r="BTQ44" s="64">
        <v>5046150.0041146372</v>
      </c>
      <c r="BTR44" s="64">
        <v>5144394.3945064349</v>
      </c>
      <c r="BTS44" s="64">
        <v>5244551.5223784093</v>
      </c>
      <c r="BTT44" s="64">
        <v>5346658.6271561719</v>
      </c>
      <c r="BTU44" s="64">
        <v>5450753.673286329</v>
      </c>
      <c r="BTV44" s="64">
        <v>5556875.3643520363</v>
      </c>
      <c r="BTW44" s="64">
        <v>5665063.1574633801</v>
      </c>
      <c r="BTX44" s="64">
        <v>5775357.2779279333</v>
      </c>
      <c r="BTY44" s="64">
        <v>5887798.7342069205</v>
      </c>
      <c r="BTZ44" s="63">
        <v>320677.90870752005</v>
      </c>
      <c r="BUA44" s="63">
        <v>333086.93729812728</v>
      </c>
      <c r="BUB44" s="63">
        <v>345976.14860909438</v>
      </c>
      <c r="BUC44" s="63">
        <v>359364.12390512304</v>
      </c>
      <c r="BUD44" s="63">
        <v>373270.16347595118</v>
      </c>
      <c r="BUE44" s="63">
        <v>387714.31445991661</v>
      </c>
      <c r="BUF44" s="63">
        <v>402717.39974418818</v>
      </c>
      <c r="BUG44" s="63">
        <v>418301.04798332683</v>
      </c>
      <c r="BUH44" s="63">
        <v>434487.72477945237</v>
      </c>
      <c r="BUI44" s="63">
        <v>451300.76506896468</v>
      </c>
      <c r="BUJ44" s="63">
        <v>468764.40676251042</v>
      </c>
      <c r="BUK44" s="63">
        <v>486903.82568668842</v>
      </c>
      <c r="BUL44" s="63">
        <v>505745.17187786888</v>
      </c>
      <c r="BUM44" s="63">
        <v>525315.60728044598</v>
      </c>
      <c r="BUN44" s="63">
        <v>545643.3449038713</v>
      </c>
      <c r="BUO44" s="63">
        <v>566757.68949491775</v>
      </c>
      <c r="BUP44" s="63">
        <v>588689.07978380541</v>
      </c>
      <c r="BUQ44" s="63">
        <v>611469.13236509566</v>
      </c>
      <c r="BUR44" s="63">
        <v>635130.68727660889</v>
      </c>
      <c r="BUS44" s="63">
        <v>659707.85534207663</v>
      </c>
      <c r="BUT44" s="63">
        <v>685236.06734577438</v>
      </c>
      <c r="BUU44" s="63">
        <v>711752.12511002889</v>
      </c>
      <c r="BUV44" s="63">
        <v>739294.25454923301</v>
      </c>
      <c r="BUW44" s="63">
        <v>767902.16077685007</v>
      </c>
      <c r="BUX44" s="63">
        <v>797617.08534485323</v>
      </c>
      <c r="BUY44" s="63">
        <v>828481.86569811543</v>
      </c>
      <c r="BUZ44" s="63">
        <v>347401.06776648009</v>
      </c>
      <c r="BVA44" s="63">
        <v>354164.68083710776</v>
      </c>
      <c r="BVB44" s="63">
        <v>361059.97589151078</v>
      </c>
      <c r="BVC44" s="63">
        <v>368089.51666961185</v>
      </c>
      <c r="BVD44" s="63">
        <v>375255.91682524153</v>
      </c>
      <c r="BVE44" s="63">
        <v>382561.84089792066</v>
      </c>
      <c r="BVF44" s="63">
        <v>390010.00530356338</v>
      </c>
      <c r="BVG44" s="63">
        <v>397603.17934446735</v>
      </c>
      <c r="BVH44" s="63">
        <v>405344.1862389684</v>
      </c>
      <c r="BVI44" s="63">
        <v>413235.90417114156</v>
      </c>
      <c r="BVJ44" s="63">
        <v>421281.26736093842</v>
      </c>
      <c r="BVK44" s="63">
        <v>429483.26715516002</v>
      </c>
      <c r="BVL44" s="63">
        <v>437844.95313966915</v>
      </c>
      <c r="BVM44" s="63">
        <v>446369.43427325762</v>
      </c>
      <c r="BVN44" s="63">
        <v>455059.88004358741</v>
      </c>
      <c r="BVO44" s="63">
        <v>463919.52164563909</v>
      </c>
      <c r="BVP44" s="63">
        <v>472951.65318310156</v>
      </c>
      <c r="BVQ44" s="63">
        <v>482159.6328931537</v>
      </c>
      <c r="BVR44" s="63">
        <v>491546.88439508999</v>
      </c>
      <c r="BVS44" s="63">
        <v>501116.8979632571</v>
      </c>
      <c r="BVT44" s="63">
        <v>510873.23182477237</v>
      </c>
      <c r="BVU44" s="63">
        <v>520819.51348250889</v>
      </c>
      <c r="BVV44" s="63">
        <v>530959.44106383715</v>
      </c>
      <c r="BVW44" s="63">
        <v>541296.78469562624</v>
      </c>
      <c r="BVX44" s="63">
        <v>551835.38790601422</v>
      </c>
      <c r="BVY44" s="63">
        <v>562579.16905347141</v>
      </c>
      <c r="BVZ44" s="66">
        <v>62970.441599999998</v>
      </c>
      <c r="BWA44" s="66">
        <v>65407.160778215213</v>
      </c>
      <c r="BWB44" s="66">
        <v>67938.171821035707</v>
      </c>
      <c r="BWC44" s="66">
        <v>70567.123468870399</v>
      </c>
      <c r="BWD44" s="66">
        <v>73297.805654654483</v>
      </c>
      <c r="BWE44" s="66">
        <v>76134.154967469032</v>
      </c>
      <c r="BWF44" s="66">
        <v>79080.260327582</v>
      </c>
      <c r="BWG44" s="66">
        <v>82140.368881092145</v>
      </c>
      <c r="BWH44" s="66">
        <v>85318.892122673307</v>
      </c>
      <c r="BWI44" s="66">
        <v>88620.412255246003</v>
      </c>
      <c r="BWJ44" s="66">
        <v>92049.688795744281</v>
      </c>
      <c r="BWK44" s="66">
        <v>95611.665436500945</v>
      </c>
      <c r="BWL44" s="66">
        <v>99311.477172142608</v>
      </c>
      <c r="BWM44" s="66">
        <v>103154.45770226872</v>
      </c>
      <c r="BWN44" s="66">
        <v>107146.14712058633</v>
      </c>
      <c r="BWO44" s="66">
        <v>111292.29990158576</v>
      </c>
      <c r="BWP44" s="66">
        <v>115598.89319627012</v>
      </c>
      <c r="BWQ44" s="66">
        <v>120072.13544889874</v>
      </c>
      <c r="BWR44" s="66">
        <v>124718.47534716596</v>
      </c>
      <c r="BWS44" s="66">
        <v>129544.6111187182</v>
      </c>
      <c r="BWT44" s="66">
        <v>134557.50018741121</v>
      </c>
      <c r="BWU44" s="66">
        <v>139764.36920322833</v>
      </c>
      <c r="BWV44" s="66">
        <v>145172.72446031866</v>
      </c>
      <c r="BWW44" s="66">
        <v>150790.36271817409</v>
      </c>
      <c r="BWX44" s="66">
        <v>156625.38244154543</v>
      </c>
      <c r="BWY44" s="66">
        <v>162686.19547530072</v>
      </c>
      <c r="BWZ44" s="66">
        <v>68217.978399999993</v>
      </c>
      <c r="BXA44" s="66">
        <v>69546.126333811713</v>
      </c>
      <c r="BXB44" s="66">
        <v>70900.132215564154</v>
      </c>
      <c r="BXC44" s="66">
        <v>72280.499478236947</v>
      </c>
      <c r="BXD44" s="66">
        <v>73687.741356235783</v>
      </c>
      <c r="BXE44" s="66">
        <v>75122.381076218109</v>
      </c>
      <c r="BXF44" s="66">
        <v>76584.952051634114</v>
      </c>
      <c r="BXG44" s="66">
        <v>78075.998081055121</v>
      </c>
      <c r="BXH44" s="66">
        <v>79596.073550363391</v>
      </c>
      <c r="BXI44" s="66">
        <v>81145.743638878368</v>
      </c>
      <c r="BXJ44" s="66">
        <v>82725.584529496016</v>
      </c>
      <c r="BXK44" s="66">
        <v>84336.18362291943</v>
      </c>
      <c r="BXL44" s="66">
        <v>85978.139756060235</v>
      </c>
      <c r="BXM44" s="66">
        <v>87652.063424692227</v>
      </c>
      <c r="BXN44" s="66">
        <v>89358.577010439869</v>
      </c>
      <c r="BXO44" s="66">
        <v>91098.315012185907</v>
      </c>
      <c r="BXP44" s="66">
        <v>92871.924281984553</v>
      </c>
      <c r="BXQ44" s="66">
        <v>94680.064265567489</v>
      </c>
      <c r="BXR44" s="66">
        <v>96523.407247532406</v>
      </c>
      <c r="BXS44" s="66">
        <v>98402.638601305225</v>
      </c>
      <c r="BXT44" s="66">
        <v>100318.45704396881</v>
      </c>
      <c r="BXU44" s="66">
        <v>102271.5748960529</v>
      </c>
      <c r="BXV44" s="66">
        <v>104262.71834638217</v>
      </c>
      <c r="BXW44" s="66">
        <v>106292.62772208043</v>
      </c>
      <c r="BXX44" s="66">
        <v>108362.0577638317</v>
      </c>
      <c r="BXY44" s="66">
        <v>110471.77790650043</v>
      </c>
      <c r="BXZ44" s="66">
        <v>47906.981942400002</v>
      </c>
      <c r="BYA44" s="66">
        <v>49760.801904644883</v>
      </c>
      <c r="BYB44" s="66">
        <v>51686.357724860325</v>
      </c>
      <c r="BYC44" s="66">
        <v>53686.425310860221</v>
      </c>
      <c r="BYD44" s="66">
        <v>55763.887987647155</v>
      </c>
      <c r="BYE44" s="66">
        <v>57921.740654053501</v>
      </c>
      <c r="BYF44" s="66">
        <v>60163.094100228795</v>
      </c>
      <c r="BYG44" s="66">
        <v>62491.179492197756</v>
      </c>
      <c r="BYH44" s="66">
        <v>64909.353029953723</v>
      </c>
      <c r="BYI44" s="66">
        <v>67421.100785802875</v>
      </c>
      <c r="BYJ44" s="66">
        <v>70030.043729934085</v>
      </c>
      <c r="BYK44" s="66">
        <v>72739.942950459488</v>
      </c>
      <c r="BYL44" s="66">
        <v>75554.705075450926</v>
      </c>
      <c r="BYM44" s="66">
        <v>78478.387904788833</v>
      </c>
      <c r="BYN44" s="66">
        <v>81515.206259942483</v>
      </c>
      <c r="BYO44" s="66">
        <v>84669.538060114748</v>
      </c>
      <c r="BYP44" s="66">
        <v>87945.930633510725</v>
      </c>
      <c r="BYQ44" s="66">
        <v>91349.107272828755</v>
      </c>
      <c r="BYR44" s="66">
        <v>94883.974044424336</v>
      </c>
      <c r="BYS44" s="66">
        <v>98555.626860963006</v>
      </c>
      <c r="BYT44" s="66">
        <v>102369.35882775822</v>
      </c>
      <c r="BYU44" s="66">
        <v>106330.667873385</v>
      </c>
      <c r="BYV44" s="66">
        <v>110445.26467556955</v>
      </c>
      <c r="BYW44" s="66">
        <v>114719.08089378101</v>
      </c>
      <c r="BYX44" s="66">
        <v>119158.27772039335</v>
      </c>
      <c r="BYY44" s="66">
        <v>123769.25476274551</v>
      </c>
      <c r="BYZ44" s="65">
        <v>51899.230437599996</v>
      </c>
      <c r="BZA44" s="65">
        <v>52909.66576988063</v>
      </c>
      <c r="BZB44" s="65">
        <v>53939.773447051783</v>
      </c>
      <c r="BZC44" s="65">
        <v>54989.936473489019</v>
      </c>
      <c r="BZD44" s="65">
        <v>56060.545310348098</v>
      </c>
      <c r="BZE44" s="65">
        <v>57151.998020742358</v>
      </c>
      <c r="BZF44" s="65">
        <v>58264.700417746557</v>
      </c>
      <c r="BZG44" s="65">
        <v>59399.066215282255</v>
      </c>
      <c r="BZH44" s="65">
        <v>60555.517181940813</v>
      </c>
      <c r="BZI44" s="65">
        <v>61734.483297801191</v>
      </c>
      <c r="BZJ44" s="65">
        <v>62936.402914300837</v>
      </c>
      <c r="BZK44" s="65">
        <v>64161.722917219173</v>
      </c>
      <c r="BZL44" s="65">
        <v>65410.898892834201</v>
      </c>
      <c r="BZM44" s="65">
        <v>66684.395297314055</v>
      </c>
      <c r="BZN44" s="65">
        <v>67982.685629406522</v>
      </c>
      <c r="BZO44" s="65">
        <v>69306.252606490481</v>
      </c>
      <c r="BZP44" s="65">
        <v>70655.588344055286</v>
      </c>
      <c r="BZQ44" s="65">
        <v>72031.194538674041</v>
      </c>
      <c r="BZR44" s="65">
        <v>73433.582654539554</v>
      </c>
      <c r="BZS44" s="65">
        <v>74863.274113631807</v>
      </c>
      <c r="BZT44" s="65">
        <v>76320.800489587855</v>
      </c>
      <c r="BZU44" s="65">
        <v>77806.703705346343</v>
      </c>
      <c r="BZV44" s="65">
        <v>79321.536234639774</v>
      </c>
      <c r="BZW44" s="65">
        <v>80865.861307409868</v>
      </c>
      <c r="BZX44" s="65">
        <v>82440.253119222063</v>
      </c>
      <c r="BZY44" s="65">
        <v>84045.297044757259</v>
      </c>
      <c r="BZZ44" s="64">
        <v>4315020.0767999999</v>
      </c>
      <c r="CAA44" s="64">
        <v>4481995.1195083279</v>
      </c>
      <c r="CAB44" s="64">
        <v>4655431.4681645343</v>
      </c>
      <c r="CAC44" s="64">
        <v>4835579.1509996364</v>
      </c>
      <c r="CAD44" s="64">
        <v>5022697.8713965164</v>
      </c>
      <c r="CAE44" s="64">
        <v>5217057.3822819004</v>
      </c>
      <c r="CAF44" s="64">
        <v>5418937.8750058953</v>
      </c>
      <c r="CAG44" s="64">
        <v>5628630.3832697039</v>
      </c>
      <c r="CAH44" s="64">
        <v>5846437.2026838157</v>
      </c>
      <c r="CAI44" s="64">
        <v>6072672.3265615338</v>
      </c>
      <c r="CAJ44" s="64">
        <v>6307661.8985760538</v>
      </c>
      <c r="CAK44" s="64">
        <v>6551744.6829336854</v>
      </c>
      <c r="CAL44" s="64">
        <v>6805272.5527410023</v>
      </c>
      <c r="CAM44" s="64">
        <v>7068610.9972699611</v>
      </c>
      <c r="CAN44" s="64">
        <v>7342139.648852272</v>
      </c>
      <c r="CAO44" s="64">
        <v>7626252.8301626062</v>
      </c>
      <c r="CAP44" s="64">
        <v>7921360.1226795958</v>
      </c>
      <c r="CAQ44" s="64">
        <v>8227886.9571441421</v>
      </c>
      <c r="CAR44" s="64">
        <v>8546275.2268662322</v>
      </c>
      <c r="CAS44" s="64">
        <v>8876983.9247644302</v>
      </c>
      <c r="CAT44" s="64">
        <v>9220489.8050563931</v>
      </c>
      <c r="CAU44" s="64">
        <v>9577288.0705543235</v>
      </c>
      <c r="CAV44" s="64">
        <v>9947893.0865561739</v>
      </c>
      <c r="CAW44" s="64">
        <v>10332839.12236174</v>
      </c>
      <c r="CAX44" s="64">
        <v>10732681.121482663</v>
      </c>
      <c r="CAY44" s="64">
        <v>11147995.501656631</v>
      </c>
      <c r="CAZ44" s="64">
        <v>3635803.9535999992</v>
      </c>
      <c r="CBA44" s="64">
        <v>3706590.066322424</v>
      </c>
      <c r="CBB44" s="64">
        <v>3778754.3264417653</v>
      </c>
      <c r="CBC44" s="64">
        <v>3852323.5653543882</v>
      </c>
      <c r="CBD44" s="64">
        <v>3927325.1368418774</v>
      </c>
      <c r="CBE44" s="64">
        <v>4003786.9272414502</v>
      </c>
      <c r="CBF44" s="64">
        <v>4081737.365814372</v>
      </c>
      <c r="CBG44" s="64">
        <v>4161205.4353162451</v>
      </c>
      <c r="CBH44" s="64">
        <v>4242220.6827730853</v>
      </c>
      <c r="CBI44" s="64">
        <v>4324813.2304672049</v>
      </c>
      <c r="CBJ44" s="64">
        <v>4409013.7871369785</v>
      </c>
      <c r="CBK44" s="64">
        <v>4494853.659394661</v>
      </c>
      <c r="CBL44" s="64">
        <v>4582364.7633664999</v>
      </c>
      <c r="CBM44" s="64">
        <v>4671579.6365594706</v>
      </c>
      <c r="CBN44" s="64">
        <v>4762531.4499590509</v>
      </c>
      <c r="CBO44" s="64">
        <v>4855254.0203625215</v>
      </c>
      <c r="CBP44" s="64">
        <v>4949781.8229523962</v>
      </c>
      <c r="CBQ44" s="64">
        <v>5046150.0041146372</v>
      </c>
      <c r="CBR44" s="64">
        <v>5144394.3945064349</v>
      </c>
      <c r="CBS44" s="64">
        <v>5244551.5223784093</v>
      </c>
      <c r="CBT44" s="64">
        <v>5346658.6271561719</v>
      </c>
      <c r="CBU44" s="64">
        <v>5450753.673286329</v>
      </c>
      <c r="CBV44" s="64">
        <v>5556875.3643520363</v>
      </c>
      <c r="CBW44" s="64">
        <v>5665063.1574633801</v>
      </c>
      <c r="CBX44" s="64">
        <v>5775357.2779279333</v>
      </c>
      <c r="CBY44" s="64">
        <v>5887798.7342069205</v>
      </c>
      <c r="CBZ44" s="67">
        <v>320677.90870752005</v>
      </c>
      <c r="CCA44" s="67">
        <v>333086.93729812728</v>
      </c>
      <c r="CCB44" s="67">
        <v>345976.14860909432</v>
      </c>
      <c r="CCC44" s="67"/>
      <c r="CCD44" s="67"/>
      <c r="CCE44" s="67"/>
      <c r="CCF44" s="67"/>
      <c r="CCG44" s="67"/>
      <c r="CCH44" s="67"/>
      <c r="CCI44" s="67"/>
      <c r="CCJ44" s="67"/>
      <c r="CCK44" s="67"/>
      <c r="CCL44" s="67"/>
      <c r="CCM44" s="67"/>
      <c r="CCN44" s="67"/>
      <c r="CCO44" s="67"/>
      <c r="CCP44" s="67"/>
      <c r="CCQ44" s="67"/>
      <c r="CCR44" s="67"/>
      <c r="CCS44" s="67"/>
      <c r="CCT44" s="67"/>
      <c r="CCU44" s="67"/>
      <c r="CCV44" s="67"/>
      <c r="CCW44" s="67"/>
      <c r="CCX44" s="67"/>
      <c r="CCY44" s="67"/>
      <c r="CCZ44" s="67">
        <v>347401.06776648003</v>
      </c>
      <c r="CDA44" s="67">
        <v>354164.68083710771</v>
      </c>
      <c r="CDB44" s="67">
        <v>361059.97589151078</v>
      </c>
      <c r="CDC44" s="67"/>
      <c r="CDD44" s="67"/>
      <c r="CDE44" s="67"/>
      <c r="CDF44" s="67"/>
      <c r="CDG44" s="67"/>
      <c r="CDH44" s="67"/>
      <c r="CDI44" s="67"/>
      <c r="CDJ44" s="67"/>
      <c r="CDK44" s="67"/>
      <c r="CDL44" s="67"/>
      <c r="CDM44" s="67"/>
      <c r="CDN44" s="67"/>
      <c r="CDO44" s="67"/>
      <c r="CDP44" s="67"/>
      <c r="CDQ44" s="67"/>
      <c r="CDR44" s="67"/>
      <c r="CDS44" s="67"/>
      <c r="CDT44" s="67"/>
      <c r="CDU44" s="67"/>
      <c r="CDV44" s="67"/>
      <c r="CDW44" s="67"/>
      <c r="CDX44" s="67"/>
      <c r="CDY44" s="67"/>
      <c r="CDZ44" s="65">
        <v>62970.441599999998</v>
      </c>
      <c r="CEA44" s="65">
        <v>65407.160778215213</v>
      </c>
      <c r="CEB44" s="65">
        <v>67938.171821035707</v>
      </c>
      <c r="CEC44" s="65">
        <v>19924.834861798699</v>
      </c>
      <c r="CED44" s="65">
        <v>20695.851008373029</v>
      </c>
      <c r="CEE44" s="65">
        <v>21496.702579050077</v>
      </c>
      <c r="CEF44" s="65">
        <v>22328.544092493743</v>
      </c>
      <c r="CEG44" s="65">
        <v>23192.574742896606</v>
      </c>
      <c r="CEH44" s="65">
        <v>24090.040128754819</v>
      </c>
      <c r="CEI44" s="65">
        <v>25022.234048540049</v>
      </c>
      <c r="CEJ44" s="65">
        <v>25990.500365857206</v>
      </c>
      <c r="CEK44" s="65">
        <v>26996.234946776734</v>
      </c>
      <c r="CEL44" s="65">
        <v>28040.88767213438</v>
      </c>
      <c r="CEM44" s="65">
        <v>29125.964527699398</v>
      </c>
      <c r="CEN44" s="65">
        <v>30253.029775224375</v>
      </c>
      <c r="CEO44" s="65">
        <v>31423.708207506563</v>
      </c>
      <c r="CEP44" s="65">
        <v>32639.687490711563</v>
      </c>
      <c r="CEQ44" s="65">
        <v>33902.720597336112</v>
      </c>
      <c r="CER44" s="65">
        <v>35214.628333317451</v>
      </c>
      <c r="CES44" s="65">
        <v>36577.301962932201</v>
      </c>
      <c r="CET44" s="65">
        <v>37992.705935269041</v>
      </c>
      <c r="CEU44" s="65">
        <v>39462.88071620564</v>
      </c>
      <c r="CEV44" s="65">
        <v>40989.945729972322</v>
      </c>
      <c r="CEW44" s="65">
        <v>42576.102414543268</v>
      </c>
      <c r="CEX44" s="65">
        <v>44223.637395259888</v>
      </c>
      <c r="CEY44" s="65">
        <v>45934.92578126138</v>
      </c>
      <c r="CEZ44" s="64">
        <v>68217.978399999993</v>
      </c>
      <c r="CFA44" s="64">
        <v>69546.126333811713</v>
      </c>
      <c r="CFB44" s="64">
        <v>70900.132215564154</v>
      </c>
      <c r="CFC44" s="64">
        <v>20408.611617384555</v>
      </c>
      <c r="CFD44" s="64">
        <v>20805.950500584218</v>
      </c>
      <c r="CFE44" s="64">
        <v>21211.025245049819</v>
      </c>
      <c r="CFF44" s="64">
        <v>21623.986461637865</v>
      </c>
      <c r="CFG44" s="64">
        <v>22044.987693474388</v>
      </c>
      <c r="CFH44" s="64">
        <v>22474.185473043781</v>
      </c>
      <c r="CFI44" s="64">
        <v>22911.739380389183</v>
      </c>
      <c r="CFJ44" s="64">
        <v>23357.812102445936</v>
      </c>
      <c r="CFK44" s="64">
        <v>23812.569493530191</v>
      </c>
      <c r="CFL44" s="64">
        <v>24276.180637005236</v>
      </c>
      <c r="CFM44" s="64">
        <v>24748.817908148394</v>
      </c>
      <c r="CFN44" s="64">
        <v>25230.657038241847</v>
      </c>
      <c r="CFO44" s="64">
        <v>25721.877179911316</v>
      </c>
      <c r="CFP44" s="64">
        <v>26222.660973736813</v>
      </c>
      <c r="CFQ44" s="64">
        <v>26733.194616160228</v>
      </c>
      <c r="CFR44" s="64">
        <v>27253.667928715033</v>
      </c>
      <c r="CFS44" s="64">
        <v>27784.274428603836</v>
      </c>
      <c r="CFT44" s="64">
        <v>28325.211400650016</v>
      </c>
      <c r="CFU44" s="64">
        <v>28876.679970650232</v>
      </c>
      <c r="CFV44" s="64">
        <v>29438.885180154964</v>
      </c>
      <c r="CFW44" s="64">
        <v>30012.036062705061</v>
      </c>
      <c r="CFX44" s="64">
        <v>30596.345721552483</v>
      </c>
      <c r="CFY44" s="64">
        <v>31192.03140889424</v>
      </c>
      <c r="CFZ44" s="66">
        <v>47906.981942400002</v>
      </c>
      <c r="CGA44" s="66">
        <v>49760.801904644883</v>
      </c>
      <c r="CGB44" s="66">
        <v>51686.357724860325</v>
      </c>
      <c r="CGC44" s="66">
        <v>15158.520087772296</v>
      </c>
      <c r="CGD44" s="66">
        <v>15745.097784747431</v>
      </c>
      <c r="CGE44" s="66">
        <v>16354.373831732752</v>
      </c>
      <c r="CGF44" s="66">
        <v>16987.226569476366</v>
      </c>
      <c r="CGG44" s="66">
        <v>17644.568327208777</v>
      </c>
      <c r="CGH44" s="66">
        <v>18327.346737869288</v>
      </c>
      <c r="CGI44" s="66">
        <v>19036.546104226694</v>
      </c>
      <c r="CGJ44" s="66">
        <v>19773.188817863738</v>
      </c>
      <c r="CGK44" s="66">
        <v>20538.336833070909</v>
      </c>
      <c r="CGL44" s="66">
        <v>21333.093197774375</v>
      </c>
      <c r="CGM44" s="66">
        <v>22158.603643705079</v>
      </c>
      <c r="CGN44" s="66">
        <v>23016.05823810141</v>
      </c>
      <c r="CGO44" s="66">
        <v>23906.693099326516</v>
      </c>
      <c r="CGP44" s="66">
        <v>24831.79217887362</v>
      </c>
      <c r="CGQ44" s="66">
        <v>25792.689112328117</v>
      </c>
      <c r="CGR44" s="66">
        <v>26790.769141955108</v>
      </c>
      <c r="CGS44" s="66">
        <v>27827.471113683674</v>
      </c>
      <c r="CGT44" s="66">
        <v>28904.289551367023</v>
      </c>
      <c r="CGU44" s="66">
        <v>30022.7768113087</v>
      </c>
      <c r="CGV44" s="66">
        <v>31184.545320160814</v>
      </c>
      <c r="CGW44" s="66">
        <v>32391.269899420517</v>
      </c>
      <c r="CGX44" s="66">
        <v>33644.690179875768</v>
      </c>
      <c r="CGY44" s="66">
        <v>34946.613109481077</v>
      </c>
      <c r="CGZ44" s="65">
        <v>51899.230437599996</v>
      </c>
      <c r="CHA44" s="65">
        <v>52909.66576988063</v>
      </c>
      <c r="CHB44" s="65">
        <v>53939.773447051783</v>
      </c>
      <c r="CHC44" s="65">
        <v>15526.5702983969</v>
      </c>
      <c r="CHD44" s="65">
        <v>15828.85985233358</v>
      </c>
      <c r="CHE44" s="65">
        <v>16137.034735268431</v>
      </c>
      <c r="CHF44" s="65">
        <v>16451.209529716674</v>
      </c>
      <c r="CHG44" s="65">
        <v>16771.50104902087</v>
      </c>
      <c r="CHH44" s="65">
        <v>17098.028380783289</v>
      </c>
      <c r="CHI44" s="65">
        <v>17430.912931143866</v>
      </c>
      <c r="CHJ44" s="65">
        <v>17770.278469920235</v>
      </c>
      <c r="CHK44" s="65">
        <v>18116.251176626589</v>
      </c>
      <c r="CHL44" s="65">
        <v>18468.95968738848</v>
      </c>
      <c r="CHM44" s="65">
        <v>18828.535142771034</v>
      </c>
      <c r="CHN44" s="65">
        <v>19195.111236538312</v>
      </c>
      <c r="CHO44" s="65">
        <v>19568.824265362018</v>
      </c>
      <c r="CHP44" s="65">
        <v>19949.813179497964</v>
      </c>
      <c r="CHQ44" s="65">
        <v>20338.219634449142</v>
      </c>
      <c r="CHR44" s="65">
        <v>20734.188043634698</v>
      </c>
      <c r="CHS44" s="65">
        <v>21137.865632084271</v>
      </c>
      <c r="CHT44" s="65">
        <v>21549.402491177749</v>
      </c>
      <c r="CHU44" s="65">
        <v>21968.951634450728</v>
      </c>
      <c r="CHV44" s="65">
        <v>22396.66905448652</v>
      </c>
      <c r="CHW44" s="65">
        <v>22832.713780915725</v>
      </c>
      <c r="CHX44" s="65">
        <v>23277.247939545054</v>
      </c>
      <c r="CHY44" s="65">
        <v>23730.436812637341</v>
      </c>
      <c r="CHZ44" s="65">
        <v>4315020.0767999999</v>
      </c>
      <c r="CIA44" s="65">
        <v>4481995.1195083279</v>
      </c>
      <c r="CIB44" s="65">
        <v>4655431.4681645343</v>
      </c>
      <c r="CIC44" s="65">
        <v>4835579.1509996364</v>
      </c>
      <c r="CID44" s="65">
        <v>5022697.8713965164</v>
      </c>
      <c r="CIE44" s="65">
        <v>5217057.3822819004</v>
      </c>
      <c r="CIF44" s="65">
        <v>5418937.8750058953</v>
      </c>
      <c r="CIG44" s="65">
        <v>4161205.4353162451</v>
      </c>
      <c r="CIH44" s="65">
        <v>4242220.6827730853</v>
      </c>
      <c r="CII44" s="65">
        <v>4324813.2304672049</v>
      </c>
      <c r="CIJ44" s="65">
        <v>468764.40676251036</v>
      </c>
      <c r="CIK44" s="65">
        <v>486903.82568668836</v>
      </c>
      <c r="CIL44" s="65">
        <v>505745.17187786882</v>
      </c>
      <c r="CIM44" s="65">
        <v>525315.60728044598</v>
      </c>
      <c r="CIN44" s="65">
        <v>545643.34490387142</v>
      </c>
      <c r="CIO44" s="65">
        <v>566757.68949491763</v>
      </c>
      <c r="CIP44" s="65">
        <v>588689.0797838053</v>
      </c>
      <c r="CIQ44" s="65">
        <v>611469.13236509555</v>
      </c>
      <c r="CIR44" s="65">
        <v>635130.68727660878</v>
      </c>
      <c r="CIS44" s="65">
        <v>659707.85534207674</v>
      </c>
      <c r="CIT44" s="65">
        <v>685236.06734577427</v>
      </c>
      <c r="CIU44" s="65">
        <v>711752.12511002889</v>
      </c>
      <c r="CIV44" s="65">
        <v>739294.25454923301</v>
      </c>
      <c r="CIW44" s="65">
        <v>767902.16077684995</v>
      </c>
      <c r="CIX44" s="65">
        <v>797617.08534485323</v>
      </c>
      <c r="CIY44" s="65">
        <v>828481.86569811532</v>
      </c>
      <c r="CIZ44" s="64">
        <v>3635803.9535999992</v>
      </c>
      <c r="CJA44" s="64">
        <v>3706590.066322424</v>
      </c>
      <c r="CJB44" s="64">
        <v>3778754.3264417653</v>
      </c>
      <c r="CJC44" s="64">
        <v>3852323.5653543882</v>
      </c>
      <c r="CJD44" s="64">
        <v>3927325.1368418774</v>
      </c>
      <c r="CJE44" s="64">
        <v>4003786.9272414502</v>
      </c>
      <c r="CJF44" s="64">
        <v>4081737.365814372</v>
      </c>
      <c r="CJG44" s="64">
        <v>4161205.4353162451</v>
      </c>
      <c r="CJH44" s="64">
        <v>4242220.6827730853</v>
      </c>
      <c r="CJI44" s="64">
        <v>4324813.2304672049</v>
      </c>
      <c r="CJJ44" s="64">
        <v>4409013.7871369785</v>
      </c>
      <c r="CJK44" s="64">
        <v>4494853.659394661</v>
      </c>
      <c r="CJL44" s="64">
        <v>4582364.7633664999</v>
      </c>
      <c r="CJM44" s="64">
        <v>4671579.6365594706</v>
      </c>
      <c r="CJN44" s="64">
        <v>4762531.4499590509</v>
      </c>
      <c r="CJO44" s="64">
        <v>4855254.0203625215</v>
      </c>
      <c r="CJP44" s="64">
        <v>4949781.8229523962</v>
      </c>
      <c r="CJQ44" s="64">
        <v>5046150.0041146372</v>
      </c>
      <c r="CJR44" s="64">
        <v>5144394.3945064349</v>
      </c>
      <c r="CJS44" s="64">
        <v>5244551.5223784093</v>
      </c>
      <c r="CJT44" s="64">
        <v>5346658.6271561719</v>
      </c>
      <c r="CJU44" s="64">
        <v>5450753.673286329</v>
      </c>
      <c r="CJV44" s="64">
        <v>5556875.3643520363</v>
      </c>
      <c r="CJW44" s="64">
        <v>5665063.1574633801</v>
      </c>
      <c r="CJX44" s="64">
        <v>5775357.2779279333</v>
      </c>
      <c r="CJY44" s="64">
        <v>5887798.7342069205</v>
      </c>
      <c r="CJZ44" s="67">
        <v>320677.90870752005</v>
      </c>
      <c r="CKA44" s="67">
        <v>333086.93729812728</v>
      </c>
      <c r="CKB44" s="67">
        <v>345976.14860909432</v>
      </c>
      <c r="CKC44" s="67"/>
      <c r="CKD44" s="67"/>
      <c r="CKE44" s="67"/>
      <c r="CKF44" s="67"/>
      <c r="CKG44" s="67"/>
      <c r="CKH44" s="67"/>
      <c r="CKI44" s="67"/>
      <c r="CKJ44" s="67"/>
      <c r="CKK44" s="67"/>
      <c r="CKL44" s="67"/>
      <c r="CKM44" s="67"/>
      <c r="CKN44" s="67"/>
      <c r="CKO44" s="67"/>
      <c r="CKP44" s="67"/>
      <c r="CKQ44" s="67"/>
      <c r="CKR44" s="67"/>
      <c r="CKS44" s="67"/>
      <c r="CKT44" s="67"/>
      <c r="CKU44" s="67"/>
      <c r="CKV44" s="67"/>
      <c r="CKW44" s="67"/>
      <c r="CKX44" s="67"/>
      <c r="CKY44" s="67"/>
      <c r="CKZ44" s="67">
        <v>347401.06776648003</v>
      </c>
      <c r="CLA44" s="67">
        <v>354164.68083710771</v>
      </c>
      <c r="CLB44" s="67">
        <v>361059.97589151078</v>
      </c>
      <c r="CLC44" s="67"/>
      <c r="CLD44" s="67"/>
      <c r="CLE44" s="67"/>
      <c r="CLF44" s="67"/>
      <c r="CLG44" s="67"/>
      <c r="CLH44" s="67"/>
      <c r="CLI44" s="67"/>
      <c r="CLJ44" s="67"/>
      <c r="CLK44" s="67"/>
      <c r="CLL44" s="67"/>
      <c r="CLM44" s="67"/>
      <c r="CLN44" s="67"/>
      <c r="CLO44" s="67"/>
      <c r="CLP44" s="67"/>
      <c r="CLQ44" s="67"/>
      <c r="CLR44" s="67"/>
      <c r="CLS44" s="67"/>
      <c r="CLT44" s="67"/>
      <c r="CLU44" s="67"/>
      <c r="CLV44" s="67"/>
      <c r="CLW44" s="67"/>
      <c r="CLX44" s="67"/>
      <c r="CLY44" s="67"/>
      <c r="CLZ44" s="66">
        <v>62970.441599999998</v>
      </c>
      <c r="CMA44" s="66">
        <v>65407.160778215213</v>
      </c>
      <c r="CMB44" s="66">
        <v>67938.171821035707</v>
      </c>
      <c r="CMC44" s="66">
        <v>19924.834861798699</v>
      </c>
      <c r="CMD44" s="66">
        <v>20695.851008373029</v>
      </c>
      <c r="CME44" s="66">
        <v>21496.702579050077</v>
      </c>
      <c r="CMF44" s="66">
        <v>22328.544092493743</v>
      </c>
      <c r="CMG44" s="66">
        <v>23192.574742896606</v>
      </c>
      <c r="CMH44" s="66">
        <v>24090.040128754819</v>
      </c>
      <c r="CMI44" s="66">
        <v>25022.234048540049</v>
      </c>
      <c r="CMJ44" s="66">
        <v>25990.500365857206</v>
      </c>
      <c r="CMK44" s="66">
        <v>26996.234946776734</v>
      </c>
      <c r="CML44" s="66">
        <v>28040.88767213438</v>
      </c>
      <c r="CMM44" s="66">
        <v>29125.964527699398</v>
      </c>
      <c r="CMN44" s="66">
        <v>30253.029775224375</v>
      </c>
      <c r="CMO44" s="66">
        <v>31423.708207506563</v>
      </c>
      <c r="CMP44" s="66">
        <v>32639.687490711563</v>
      </c>
      <c r="CMQ44" s="66">
        <v>33902.720597336112</v>
      </c>
      <c r="CMR44" s="66">
        <v>35214.628333317451</v>
      </c>
      <c r="CMS44" s="66">
        <v>36577.301962932201</v>
      </c>
      <c r="CMT44" s="66">
        <v>37992.705935269041</v>
      </c>
      <c r="CMU44" s="66">
        <v>39462.88071620564</v>
      </c>
      <c r="CMV44" s="66">
        <v>40989.945729972322</v>
      </c>
      <c r="CMW44" s="66">
        <v>42576.102414543268</v>
      </c>
      <c r="CMX44" s="66">
        <v>44223.637395259888</v>
      </c>
      <c r="CMY44" s="66">
        <v>45934.92578126138</v>
      </c>
      <c r="CMZ44" s="66">
        <v>68217.978399999993</v>
      </c>
      <c r="CNA44" s="66">
        <v>69546.126333811713</v>
      </c>
      <c r="CNB44" s="66">
        <v>70900.132215564154</v>
      </c>
      <c r="CNC44" s="66">
        <v>20408.611617384555</v>
      </c>
      <c r="CND44" s="66">
        <v>20805.950500584218</v>
      </c>
      <c r="CNE44" s="66">
        <v>21211.025245049819</v>
      </c>
      <c r="CNF44" s="66">
        <v>21623.986461637865</v>
      </c>
      <c r="CNG44" s="66">
        <v>22044.987693474388</v>
      </c>
      <c r="CNH44" s="66">
        <v>22474.185473043781</v>
      </c>
      <c r="CNI44" s="66">
        <v>22911.739380389183</v>
      </c>
      <c r="CNJ44" s="66">
        <v>23357.812102445936</v>
      </c>
      <c r="CNK44" s="66">
        <v>23812.569493530191</v>
      </c>
      <c r="CNL44" s="66">
        <v>24276.180637005236</v>
      </c>
      <c r="CNM44" s="66">
        <v>24748.817908148394</v>
      </c>
      <c r="CNN44" s="66">
        <v>25230.657038241847</v>
      </c>
      <c r="CNO44" s="66">
        <v>25721.877179911316</v>
      </c>
      <c r="CNP44" s="66">
        <v>26222.660973736813</v>
      </c>
      <c r="CNQ44" s="66">
        <v>26733.194616160228</v>
      </c>
      <c r="CNR44" s="66">
        <v>27253.667928715033</v>
      </c>
      <c r="CNS44" s="66">
        <v>27784.274428603836</v>
      </c>
      <c r="CNT44" s="66">
        <v>28325.211400650016</v>
      </c>
      <c r="CNU44" s="66">
        <v>28876.679970650232</v>
      </c>
      <c r="CNV44" s="66">
        <v>29438.885180154964</v>
      </c>
      <c r="CNW44" s="66">
        <v>30012.036062705061</v>
      </c>
      <c r="CNX44" s="66">
        <v>30596.345721552483</v>
      </c>
      <c r="CNY44" s="66">
        <v>31192.03140889424</v>
      </c>
      <c r="CNZ44" s="66">
        <v>47906.981942400002</v>
      </c>
      <c r="COA44" s="66">
        <v>49760.801904644883</v>
      </c>
      <c r="COB44" s="66">
        <v>51686.357724860325</v>
      </c>
      <c r="COC44" s="66">
        <v>15158.520087772296</v>
      </c>
      <c r="COD44" s="66">
        <v>15745.097784747431</v>
      </c>
      <c r="COE44" s="66">
        <v>16354.373831732752</v>
      </c>
      <c r="COF44" s="66">
        <v>16987.226569476366</v>
      </c>
      <c r="COG44" s="66">
        <v>17644.568327208777</v>
      </c>
      <c r="COH44" s="66">
        <v>18327.346737869288</v>
      </c>
      <c r="COI44" s="66">
        <v>19036.546104226694</v>
      </c>
      <c r="COJ44" s="66">
        <v>19773.188817863738</v>
      </c>
      <c r="COK44" s="66">
        <v>20538.336833070909</v>
      </c>
      <c r="COL44" s="66">
        <v>21333.093197774375</v>
      </c>
      <c r="COM44" s="66">
        <v>22158.603643705079</v>
      </c>
      <c r="CON44" s="66">
        <v>23016.05823810141</v>
      </c>
      <c r="COO44" s="66">
        <v>23906.693099326516</v>
      </c>
      <c r="COP44" s="66">
        <v>24831.79217887362</v>
      </c>
      <c r="COQ44" s="66">
        <v>25792.689112328117</v>
      </c>
      <c r="COR44" s="66">
        <v>26790.769141955108</v>
      </c>
      <c r="COS44" s="66">
        <v>27827.471113683674</v>
      </c>
      <c r="COT44" s="66">
        <v>28904.289551367023</v>
      </c>
      <c r="COU44" s="66">
        <v>30022.7768113087</v>
      </c>
      <c r="COV44" s="66">
        <v>31184.545320160814</v>
      </c>
      <c r="COW44" s="66">
        <v>32391.269899420517</v>
      </c>
      <c r="COX44" s="66">
        <v>33644.690179875768</v>
      </c>
      <c r="COY44" s="66">
        <v>34946.613109481077</v>
      </c>
      <c r="COZ44" s="65">
        <v>51899.230437599996</v>
      </c>
      <c r="CPA44" s="65">
        <v>52909.66576988063</v>
      </c>
      <c r="CPB44" s="65">
        <v>53939.773447051783</v>
      </c>
      <c r="CPC44" s="65">
        <v>15526.5702983969</v>
      </c>
      <c r="CPD44" s="65">
        <v>15828.85985233358</v>
      </c>
      <c r="CPE44" s="65">
        <v>16137.034735268431</v>
      </c>
      <c r="CPF44" s="65">
        <v>16451.209529716674</v>
      </c>
      <c r="CPG44" s="65">
        <v>16771.50104902087</v>
      </c>
      <c r="CPH44" s="65">
        <v>17098.028380783289</v>
      </c>
      <c r="CPI44" s="65">
        <v>17430.912931143866</v>
      </c>
      <c r="CPJ44" s="65">
        <v>17770.278469920235</v>
      </c>
      <c r="CPK44" s="65">
        <v>18116.251176626589</v>
      </c>
      <c r="CPL44" s="65">
        <v>18468.95968738848</v>
      </c>
      <c r="CPM44" s="65">
        <v>18828.535142771034</v>
      </c>
      <c r="CPN44" s="65">
        <v>19195.111236538312</v>
      </c>
      <c r="CPO44" s="65">
        <v>19568.824265362018</v>
      </c>
      <c r="CPP44" s="65">
        <v>19949.813179497964</v>
      </c>
      <c r="CPQ44" s="65">
        <v>20338.219634449142</v>
      </c>
      <c r="CPR44" s="65">
        <v>20734.188043634698</v>
      </c>
      <c r="CPS44" s="65">
        <v>21137.865632084271</v>
      </c>
      <c r="CPT44" s="65">
        <v>21549.402491177749</v>
      </c>
      <c r="CPU44" s="65">
        <v>21968.951634450728</v>
      </c>
      <c r="CPV44" s="65">
        <v>22396.66905448652</v>
      </c>
      <c r="CPW44" s="65">
        <v>22832.713780915725</v>
      </c>
      <c r="CPX44" s="65">
        <v>23277.247939545054</v>
      </c>
      <c r="CPY44" s="65">
        <v>23730.436812637341</v>
      </c>
      <c r="CPZ44" s="66">
        <v>4315020.0767999999</v>
      </c>
      <c r="CQA44" s="66">
        <v>4481995.1195083279</v>
      </c>
      <c r="CQB44" s="66">
        <v>4655431.4681645343</v>
      </c>
      <c r="CQC44" s="66">
        <v>4835579.1509996364</v>
      </c>
      <c r="CQD44" s="66">
        <v>5022697.8713965164</v>
      </c>
      <c r="CQE44" s="66">
        <v>5217057.3822819004</v>
      </c>
      <c r="CQF44" s="66">
        <v>5418937.8750058953</v>
      </c>
      <c r="CQG44" s="66">
        <v>4161205.4353162451</v>
      </c>
      <c r="CQH44" s="66">
        <v>4242220.6827730853</v>
      </c>
      <c r="CQI44" s="66">
        <v>4324813.2304672049</v>
      </c>
      <c r="CQJ44" s="66">
        <v>468764.40676251036</v>
      </c>
      <c r="CQK44" s="66">
        <v>486903.82568668836</v>
      </c>
      <c r="CQL44" s="66">
        <v>505745.17187786882</v>
      </c>
      <c r="CQM44" s="66">
        <v>525315.60728044598</v>
      </c>
      <c r="CQN44" s="66">
        <v>545643.34490387142</v>
      </c>
      <c r="CQO44" s="66">
        <v>566757.68949491763</v>
      </c>
      <c r="CQP44" s="66">
        <v>588689.0797838053</v>
      </c>
      <c r="CQQ44" s="66">
        <v>611469.13236509555</v>
      </c>
      <c r="CQR44" s="66">
        <v>635130.68727660878</v>
      </c>
      <c r="CQS44" s="66">
        <v>659707.85534207674</v>
      </c>
      <c r="CQT44" s="66">
        <v>685236.06734577427</v>
      </c>
      <c r="CQU44" s="66">
        <v>711752.12511002889</v>
      </c>
      <c r="CQV44" s="66">
        <v>739294.25454923301</v>
      </c>
      <c r="CQW44" s="66">
        <v>767902.16077684995</v>
      </c>
      <c r="CQX44" s="66">
        <v>797617.08534485323</v>
      </c>
      <c r="CQY44" s="66">
        <v>828481.86569811532</v>
      </c>
      <c r="CQZ44" s="66">
        <v>3635803.9535999992</v>
      </c>
      <c r="CRA44" s="66">
        <v>3706590.066322424</v>
      </c>
      <c r="CRB44" s="66">
        <v>3778754.3264417653</v>
      </c>
      <c r="CRC44" s="66">
        <v>3852323.5653543882</v>
      </c>
      <c r="CRD44" s="66">
        <v>3927325.1368418774</v>
      </c>
      <c r="CRE44" s="66">
        <v>4003786.9272414502</v>
      </c>
      <c r="CRF44" s="66">
        <v>4081737.365814372</v>
      </c>
      <c r="CRG44" s="66">
        <v>4161205.4353162451</v>
      </c>
      <c r="CRH44" s="66">
        <v>4242220.6827730853</v>
      </c>
      <c r="CRI44" s="66">
        <v>4324813.2304672049</v>
      </c>
      <c r="CRJ44" s="66">
        <v>4409013.7871369785</v>
      </c>
      <c r="CRK44" s="66">
        <v>4494853.659394661</v>
      </c>
      <c r="CRL44" s="66">
        <v>4582364.7633664999</v>
      </c>
      <c r="CRM44" s="66">
        <v>4671579.6365594706</v>
      </c>
      <c r="CRN44" s="66">
        <v>4762531.4499590509</v>
      </c>
      <c r="CRO44" s="66">
        <v>4855254.0203625215</v>
      </c>
      <c r="CRP44" s="66">
        <v>4949781.8229523962</v>
      </c>
      <c r="CRQ44" s="66">
        <v>5046150.0041146372</v>
      </c>
      <c r="CRR44" s="66">
        <v>5144394.3945064349</v>
      </c>
      <c r="CRS44" s="66">
        <v>5244551.5223784093</v>
      </c>
      <c r="CRT44" s="66">
        <v>5346658.6271561719</v>
      </c>
      <c r="CRU44" s="66">
        <v>5450753.673286329</v>
      </c>
      <c r="CRV44" s="66">
        <v>5556875.3643520363</v>
      </c>
      <c r="CRW44" s="66">
        <v>5665063.1574633801</v>
      </c>
      <c r="CRX44" s="66">
        <v>5775357.2779279333</v>
      </c>
      <c r="CRY44" s="66">
        <v>5887798.7342069205</v>
      </c>
      <c r="CRZ44" s="67">
        <v>320677.90870752005</v>
      </c>
      <c r="CSA44" s="67">
        <v>333086.93729812728</v>
      </c>
      <c r="CSB44" s="67">
        <v>345976.14860909432</v>
      </c>
      <c r="CSC44" s="67"/>
      <c r="CSD44" s="67"/>
      <c r="CSE44" s="67"/>
      <c r="CSF44" s="67"/>
      <c r="CSG44" s="67"/>
      <c r="CSH44" s="67"/>
      <c r="CSI44" s="67"/>
      <c r="CSJ44" s="67"/>
      <c r="CSK44" s="67"/>
      <c r="CSL44" s="67"/>
      <c r="CSM44" s="67"/>
      <c r="CSN44" s="67"/>
      <c r="CSO44" s="67"/>
      <c r="CSP44" s="67"/>
      <c r="CSQ44" s="67"/>
      <c r="CSR44" s="67"/>
      <c r="CSS44" s="67"/>
      <c r="CST44" s="67"/>
      <c r="CSU44" s="67"/>
      <c r="CSV44" s="67"/>
      <c r="CSW44" s="67"/>
      <c r="CSX44" s="67"/>
      <c r="CSY44" s="67"/>
      <c r="CSZ44" s="67">
        <v>347401.06776648003</v>
      </c>
      <c r="CTA44" s="67">
        <v>354164.68083710771</v>
      </c>
      <c r="CTB44" s="67">
        <v>361059.97589151078</v>
      </c>
      <c r="CTC44" s="67"/>
      <c r="CTD44" s="67"/>
      <c r="CTE44" s="67"/>
      <c r="CTF44" s="67"/>
      <c r="CTG44" s="67"/>
      <c r="CTH44" s="67"/>
      <c r="CTI44" s="67"/>
      <c r="CTJ44" s="67"/>
      <c r="CTK44" s="67"/>
      <c r="CTL44" s="67"/>
      <c r="CTM44" s="67"/>
      <c r="CTN44" s="67"/>
      <c r="CTO44" s="67"/>
      <c r="CTP44" s="67"/>
      <c r="CTQ44" s="67"/>
      <c r="CTR44" s="67"/>
      <c r="CTS44" s="67"/>
      <c r="CTT44" s="67"/>
      <c r="CTU44" s="67"/>
      <c r="CTV44" s="67"/>
      <c r="CTW44" s="67"/>
      <c r="CTX44" s="67"/>
      <c r="CTY44" s="67"/>
      <c r="CTZ44" s="66">
        <v>62970.441599999998</v>
      </c>
      <c r="CUA44" s="66">
        <v>65407.160778215213</v>
      </c>
      <c r="CUB44" s="66">
        <v>67938.171821035707</v>
      </c>
      <c r="CUC44" s="66">
        <v>24289.313985706965</v>
      </c>
      <c r="CUD44" s="66">
        <v>25229.2190540345</v>
      </c>
      <c r="CUE44" s="66">
        <v>26205.494912331145</v>
      </c>
      <c r="CUF44" s="66">
        <v>27219.548973332021</v>
      </c>
      <c r="CUG44" s="66">
        <v>28272.843111350045</v>
      </c>
      <c r="CUH44" s="66">
        <v>29366.895769734085</v>
      </c>
      <c r="CUI44" s="66">
        <v>30503.284149877796</v>
      </c>
      <c r="CUJ44" s="66">
        <v>31683.646484934936</v>
      </c>
      <c r="CUK44" s="66">
        <v>32909.684401518833</v>
      </c>
      <c r="CUL44" s="66">
        <v>34183.165372790769</v>
      </c>
      <c r="CUM44" s="66">
        <v>35505.925266473678</v>
      </c>
      <c r="CUN44" s="66">
        <v>36879.870991464304</v>
      </c>
      <c r="CUO44" s="66">
        <v>38306.983246859454</v>
      </c>
      <c r="CUP44" s="66">
        <v>39789.319377358996</v>
      </c>
      <c r="CUQ44" s="66">
        <v>41329.01633916243</v>
      </c>
      <c r="CUR44" s="66">
        <v>42928.293780634383</v>
      </c>
      <c r="CUS44" s="66">
        <v>44589.457242180266</v>
      </c>
      <c r="CUT44" s="66">
        <v>46314.901479945103</v>
      </c>
      <c r="CUU44" s="66">
        <v>48107.113918127056</v>
      </c>
      <c r="CUV44" s="66">
        <v>49968.678234882376</v>
      </c>
      <c r="CUW44" s="66">
        <v>51902.278086991442</v>
      </c>
      <c r="CUX44" s="66">
        <v>53910.700978655455</v>
      </c>
      <c r="CUY44" s="66">
        <v>55996.842280000797</v>
      </c>
      <c r="CUZ44" s="66">
        <v>68217.978399999993</v>
      </c>
      <c r="CVA44" s="66">
        <v>69546.126333811713</v>
      </c>
      <c r="CVB44" s="66">
        <v>70900.132215564154</v>
      </c>
      <c r="CVC44" s="65">
        <v>24879.060681070576</v>
      </c>
      <c r="CVD44" s="65">
        <v>25363.435530835104</v>
      </c>
      <c r="CVE44" s="65">
        <v>25857.240760552162</v>
      </c>
      <c r="CVF44" s="65">
        <v>26360.65997196344</v>
      </c>
      <c r="CVG44" s="65">
        <v>26873.880341385535</v>
      </c>
      <c r="CVH44" s="65">
        <v>27397.092689303998</v>
      </c>
      <c r="CVI44" s="65">
        <v>27930.491551322273</v>
      </c>
      <c r="CVJ44" s="65">
        <v>28474.275250492028</v>
      </c>
      <c r="CVK44" s="65">
        <v>29028.645971051628</v>
      </c>
      <c r="CVL44" s="65">
        <v>29593.809833600273</v>
      </c>
      <c r="CVM44" s="65">
        <v>30169.976971735716</v>
      </c>
      <c r="CVN44" s="65">
        <v>30757.36161018402</v>
      </c>
      <c r="CVO44" s="65">
        <v>31356.182144450475</v>
      </c>
      <c r="CVP44" s="65">
        <v>31966.661222021259</v>
      </c>
      <c r="CVQ44" s="65">
        <v>32589.025825145982</v>
      </c>
      <c r="CVR44" s="65">
        <v>33223.507355231966</v>
      </c>
      <c r="CVS44" s="65">
        <v>33870.341718881624</v>
      </c>
      <c r="CVT44" s="65">
        <v>34529.769415604889</v>
      </c>
      <c r="CVU44" s="65">
        <v>35202.035627239369</v>
      </c>
      <c r="CVV44" s="65">
        <v>35887.39030911139</v>
      </c>
      <c r="CVW44" s="65">
        <v>36586.088282971927</v>
      </c>
      <c r="CVX44" s="65">
        <v>37298.389331741819</v>
      </c>
      <c r="CVY44" s="65">
        <v>38024.558296101779</v>
      </c>
      <c r="CVZ44" s="66">
        <v>47906.981942400002</v>
      </c>
      <c r="CWA44" s="66">
        <v>49760.801904644883</v>
      </c>
      <c r="CWB44" s="66">
        <v>51686.357724860325</v>
      </c>
      <c r="CWC44" s="66">
        <v>15158.520087772296</v>
      </c>
      <c r="CWD44" s="66">
        <v>15745.097784747431</v>
      </c>
      <c r="CWE44" s="66">
        <v>16354.373831732752</v>
      </c>
      <c r="CWF44" s="66">
        <v>16987.226569476366</v>
      </c>
      <c r="CWG44" s="66">
        <v>17644.568327208777</v>
      </c>
      <c r="CWH44" s="66">
        <v>18327.346737869288</v>
      </c>
      <c r="CWI44" s="66">
        <v>19036.546104226694</v>
      </c>
      <c r="CWJ44" s="66">
        <v>19773.188817863738</v>
      </c>
      <c r="CWK44" s="66">
        <v>20538.336833070909</v>
      </c>
      <c r="CWL44" s="66">
        <v>21333.093197774375</v>
      </c>
      <c r="CWM44" s="66">
        <v>22158.603643705079</v>
      </c>
      <c r="CWN44" s="66">
        <v>23016.05823810141</v>
      </c>
      <c r="CWO44" s="66">
        <v>23906.693099326516</v>
      </c>
      <c r="CWP44" s="66">
        <v>24831.79217887362</v>
      </c>
      <c r="CWQ44" s="66">
        <v>25792.689112328117</v>
      </c>
      <c r="CWR44" s="66">
        <v>26790.769141955108</v>
      </c>
      <c r="CWS44" s="66">
        <v>27827.471113683674</v>
      </c>
      <c r="CWT44" s="66">
        <v>28904.289551367023</v>
      </c>
      <c r="CWU44" s="66">
        <v>30022.7768113087</v>
      </c>
      <c r="CWV44" s="66">
        <v>31184.545320160814</v>
      </c>
      <c r="CWW44" s="66">
        <v>32391.269899420517</v>
      </c>
      <c r="CWX44" s="66">
        <v>33644.690179875768</v>
      </c>
      <c r="CWY44" s="66">
        <v>34946.613109481077</v>
      </c>
      <c r="CWZ44" s="65">
        <v>51899.230437599996</v>
      </c>
      <c r="CXA44" s="65">
        <v>52909.66576988063</v>
      </c>
      <c r="CXB44" s="65">
        <v>53939.773447051783</v>
      </c>
      <c r="CXC44" s="65">
        <v>15526.5702983969</v>
      </c>
      <c r="CXD44" s="65">
        <v>15828.85985233358</v>
      </c>
      <c r="CXE44" s="65">
        <v>16137.034735268431</v>
      </c>
      <c r="CXF44" s="65">
        <v>16451.209529716674</v>
      </c>
      <c r="CXG44" s="65">
        <v>16771.50104902087</v>
      </c>
      <c r="CXH44" s="65">
        <v>17098.028380783289</v>
      </c>
      <c r="CXI44" s="65">
        <v>17430.912931143866</v>
      </c>
      <c r="CXJ44" s="65">
        <v>17770.278469920235</v>
      </c>
      <c r="CXK44" s="65">
        <v>18116.251176626589</v>
      </c>
      <c r="CXL44" s="65">
        <v>18468.95968738848</v>
      </c>
      <c r="CXM44" s="65">
        <v>18828.535142771034</v>
      </c>
      <c r="CXN44" s="65">
        <v>19195.111236538312</v>
      </c>
      <c r="CXO44" s="65">
        <v>19568.824265362018</v>
      </c>
      <c r="CXP44" s="65">
        <v>19949.813179497964</v>
      </c>
      <c r="CXQ44" s="65">
        <v>20338.219634449142</v>
      </c>
      <c r="CXR44" s="65">
        <v>20734.188043634698</v>
      </c>
      <c r="CXS44" s="65">
        <v>21137.865632084271</v>
      </c>
      <c r="CXT44" s="65">
        <v>21549.402491177749</v>
      </c>
      <c r="CXU44" s="65">
        <v>21968.951634450728</v>
      </c>
      <c r="CXV44" s="65">
        <v>22396.66905448652</v>
      </c>
      <c r="CXW44" s="65">
        <v>22832.713780915725</v>
      </c>
      <c r="CXX44" s="65">
        <v>23277.247939545054</v>
      </c>
      <c r="CXY44" s="65">
        <v>23730.436812637341</v>
      </c>
      <c r="CXZ44" s="66">
        <v>22350585.263157893</v>
      </c>
      <c r="CYA44" s="66">
        <v>23215468.823940657</v>
      </c>
      <c r="CYB44" s="66">
        <v>24113820.124601595</v>
      </c>
      <c r="CYC44" s="66">
        <v>25046934.240759365</v>
      </c>
      <c r="CYD44" s="66">
        <v>26016156.362586655</v>
      </c>
      <c r="CYE44" s="66">
        <v>27022883.734054871</v>
      </c>
      <c r="CYF44" s="66">
        <v>28068567.667220291</v>
      </c>
      <c r="CYG44" s="66">
        <v>29154715.634455558</v>
      </c>
      <c r="CYH44" s="66">
        <v>30282893.44164262</v>
      </c>
      <c r="CYI44" s="66">
        <v>31454727.485460065</v>
      </c>
      <c r="CYJ44" s="66">
        <v>32671907.098019011</v>
      </c>
      <c r="CYK44" s="66">
        <v>33936186.982227549</v>
      </c>
      <c r="CYL44" s="66">
        <v>35249389.741394661</v>
      </c>
      <c r="CYM44" s="66">
        <v>36613408.506720245</v>
      </c>
      <c r="CYN44" s="66">
        <v>38030209.666459188</v>
      </c>
      <c r="CYO44" s="66">
        <v>39501835.700693741</v>
      </c>
      <c r="CYP44" s="66">
        <v>41030408.125801004</v>
      </c>
      <c r="CYQ44" s="66">
        <v>42618130.552860126</v>
      </c>
      <c r="CYR44" s="66">
        <v>44267291.864408463</v>
      </c>
      <c r="CYS44" s="66">
        <v>45980269.514126182</v>
      </c>
      <c r="CYT44" s="66">
        <v>47759532.954206221</v>
      </c>
      <c r="CYU44" s="66">
        <v>49607647.195350684</v>
      </c>
      <c r="CYV44" s="66">
        <v>51527276.504525565</v>
      </c>
      <c r="CYW44" s="66">
        <v>53521188.245804757</v>
      </c>
      <c r="CYX44" s="66">
        <v>55592256.869840242</v>
      </c>
      <c r="CYY44" s="66">
        <v>57743468.057709791</v>
      </c>
      <c r="CYZ44" s="66">
        <v>24213134.03508772</v>
      </c>
      <c r="CZA44" s="66">
        <v>24684543.840743996</v>
      </c>
      <c r="CZB44" s="66">
        <v>25165131.607607067</v>
      </c>
      <c r="CZC44" s="66">
        <v>25655076.023033239</v>
      </c>
      <c r="CZD44" s="66">
        <v>26154559.253274702</v>
      </c>
      <c r="CZE44" s="66">
        <v>26663767.01121074</v>
      </c>
      <c r="CZF44" s="66">
        <v>27182888.625397664</v>
      </c>
      <c r="CZG44" s="66">
        <v>27712117.11046306</v>
      </c>
      <c r="CZH44" s="66">
        <v>28251649.238870576</v>
      </c>
      <c r="CZI44" s="66">
        <v>28801685.614081886</v>
      </c>
      <c r="CZJ44" s="66">
        <v>29362430.745143082</v>
      </c>
      <c r="CZK44" s="66">
        <v>29934093.122723173</v>
      </c>
      <c r="CZL44" s="66">
        <v>30516885.296633039</v>
      </c>
      <c r="CZM44" s="66">
        <v>31111023.954853561</v>
      </c>
      <c r="CZN44" s="66">
        <v>31716730.00410239</v>
      </c>
      <c r="CZO44" s="66">
        <v>32334228.65196928</v>
      </c>
      <c r="CZP44" s="66">
        <v>32963749.49065055</v>
      </c>
      <c r="CZQ44" s="66">
        <v>33605526.582313746</v>
      </c>
      <c r="CZR44" s="66">
        <v>34259798.546124309</v>
      </c>
      <c r="CZS44" s="66">
        <v>34926808.646966599</v>
      </c>
      <c r="CZT44" s="66">
        <v>35606804.885892168</v>
      </c>
      <c r="CZU44" s="66">
        <v>36300040.092329115</v>
      </c>
      <c r="CZV44" s="66">
        <v>37006772.018086523</v>
      </c>
      <c r="CZW44" s="66">
        <v>37727263.433189251</v>
      </c>
      <c r="CZX44" s="66">
        <v>38461782.223578393</v>
      </c>
      <c r="CZY44" s="66">
        <v>39210601.490714021</v>
      </c>
      <c r="CZZ44" s="66">
        <v>22350585.263157893</v>
      </c>
      <c r="DAA44" s="66">
        <v>23215468.823940657</v>
      </c>
      <c r="DAB44" s="66">
        <v>24113820.124601595</v>
      </c>
      <c r="DAC44" s="66">
        <v>25046934.240759365</v>
      </c>
      <c r="DAD44" s="66">
        <v>26016156.362586655</v>
      </c>
      <c r="DAE44" s="66">
        <v>27022883.734054871</v>
      </c>
      <c r="DAF44" s="66">
        <v>28068567.667220291</v>
      </c>
      <c r="DAG44" s="66">
        <v>29154715.634455558</v>
      </c>
      <c r="DAH44" s="66">
        <v>30282893.44164262</v>
      </c>
      <c r="DAI44" s="66">
        <v>31454727.485460065</v>
      </c>
      <c r="DAJ44" s="66">
        <v>32671907.098019011</v>
      </c>
      <c r="DAK44" s="66">
        <v>33936186.982227549</v>
      </c>
      <c r="DAL44" s="66">
        <v>35249389.741394661</v>
      </c>
      <c r="DAM44" s="66">
        <v>36613408.506720245</v>
      </c>
      <c r="DAN44" s="66">
        <v>38030209.666459188</v>
      </c>
      <c r="DAO44" s="66">
        <v>39501835.700693741</v>
      </c>
      <c r="DAP44" s="66">
        <v>41030408.125801004</v>
      </c>
      <c r="DAQ44" s="66">
        <v>42618130.552860126</v>
      </c>
      <c r="DAR44" s="66">
        <v>44267291.864408463</v>
      </c>
      <c r="DAS44" s="66">
        <v>45980269.514126182</v>
      </c>
      <c r="DAT44" s="66">
        <v>47759532.954206221</v>
      </c>
      <c r="DAU44" s="66">
        <v>49607647.195350684</v>
      </c>
      <c r="DAV44" s="66">
        <v>51527276.504525565</v>
      </c>
      <c r="DAW44" s="66">
        <v>53521188.245804757</v>
      </c>
      <c r="DAX44" s="66">
        <v>55592256.869840242</v>
      </c>
      <c r="DAY44" s="66">
        <v>57743468.057709791</v>
      </c>
      <c r="DAZ44" s="66">
        <v>24213134.03508772</v>
      </c>
      <c r="DBA44" s="66">
        <v>24684543.840743996</v>
      </c>
      <c r="DBB44" s="66">
        <v>25165131.607607067</v>
      </c>
      <c r="DBC44" s="66">
        <v>25655076.023033239</v>
      </c>
      <c r="DBD44" s="66">
        <v>26154559.253274702</v>
      </c>
      <c r="DBE44" s="66">
        <v>26663767.01121074</v>
      </c>
      <c r="DBF44" s="66">
        <v>27182888.625397664</v>
      </c>
      <c r="DBG44" s="66">
        <v>27712117.11046306</v>
      </c>
      <c r="DBH44" s="66">
        <v>28251649.238870576</v>
      </c>
      <c r="DBI44" s="66">
        <v>28801685.614081886</v>
      </c>
      <c r="DBJ44" s="66">
        <v>29362430.745143082</v>
      </c>
      <c r="DBK44" s="66">
        <v>29934093.122723173</v>
      </c>
      <c r="DBL44" s="66">
        <v>30516885.296633039</v>
      </c>
      <c r="DBM44" s="66">
        <v>31111023.954853561</v>
      </c>
      <c r="DBN44" s="66">
        <v>31716730.00410239</v>
      </c>
      <c r="DBO44" s="66">
        <v>32334228.65196928</v>
      </c>
      <c r="DBP44" s="66">
        <v>32963749.49065055</v>
      </c>
      <c r="DBQ44" s="66">
        <v>33605526.582313746</v>
      </c>
      <c r="DBR44" s="66">
        <v>34259798.546124309</v>
      </c>
      <c r="DBS44" s="66">
        <v>34926808.646966599</v>
      </c>
      <c r="DBT44" s="66">
        <v>35606804.885892168</v>
      </c>
      <c r="DBU44" s="66">
        <v>36300040.092329115</v>
      </c>
      <c r="DBV44" s="66">
        <v>37006772.018086523</v>
      </c>
      <c r="DBW44" s="66">
        <v>37727263.433189251</v>
      </c>
      <c r="DBX44" s="66">
        <v>38461782.223578393</v>
      </c>
      <c r="DBY44" s="66">
        <v>39210601.490714021</v>
      </c>
      <c r="DBZ44" s="66">
        <v>22350585.263157893</v>
      </c>
      <c r="DCA44" s="66">
        <v>23215468.823940657</v>
      </c>
      <c r="DCB44" s="66">
        <v>24113820.124601595</v>
      </c>
      <c r="DCC44" s="66">
        <v>7072075.5503320564</v>
      </c>
      <c r="DCD44" s="66">
        <v>7345738.267083291</v>
      </c>
      <c r="DCE44" s="66">
        <v>7629990.7013801988</v>
      </c>
      <c r="DCF44" s="66">
        <v>7925242.6354504349</v>
      </c>
      <c r="DCG44" s="66">
        <v>8231919.7085521575</v>
      </c>
      <c r="DCH44" s="66">
        <v>8550464.0305814445</v>
      </c>
      <c r="DCI44" s="66">
        <v>8881334.8194240183</v>
      </c>
      <c r="DCJ44" s="66">
        <v>9225009.0629700739</v>
      </c>
      <c r="DCK44" s="66">
        <v>9581982.2067466024</v>
      </c>
      <c r="DCL44" s="66">
        <v>9952768.8681584913</v>
      </c>
      <c r="DCM44" s="66">
        <v>10337903.57836807</v>
      </c>
      <c r="DCN44" s="66">
        <v>10737941.552882595</v>
      </c>
      <c r="DCO44" s="66">
        <v>11153459.491960587</v>
      </c>
      <c r="DCP44" s="66">
        <v>11585056.41199087</v>
      </c>
      <c r="DCQ44" s="66">
        <v>12033354.509042857</v>
      </c>
      <c r="DCR44" s="66">
        <v>12499000.055832978</v>
      </c>
      <c r="DCS44" s="66">
        <v>12982664.333400333</v>
      </c>
      <c r="DCT44" s="66">
        <v>13485044.598834697</v>
      </c>
      <c r="DCU44" s="66">
        <v>14006865.090451958</v>
      </c>
      <c r="DCV44" s="66">
        <v>14548878.071866041</v>
      </c>
      <c r="DCW44" s="66">
        <v>15111864.916462518</v>
      </c>
      <c r="DCX44" s="66">
        <v>15696637.233837245</v>
      </c>
      <c r="DCY44" s="66">
        <v>16304038.039823942</v>
      </c>
      <c r="DCZ44" s="66">
        <v>24213134.03508772</v>
      </c>
      <c r="DDA44" s="66">
        <v>24684543.840743996</v>
      </c>
      <c r="DDB44" s="66">
        <v>25165131.607607067</v>
      </c>
      <c r="DDC44" s="66">
        <v>7243786.1712093847</v>
      </c>
      <c r="DDD44" s="66">
        <v>7384816.7303363867</v>
      </c>
      <c r="DDE44" s="66">
        <v>7528593.0384595022</v>
      </c>
      <c r="DDF44" s="66">
        <v>7675168.5530534573</v>
      </c>
      <c r="DDG44" s="66">
        <v>7824597.7723660413</v>
      </c>
      <c r="DDH44" s="66">
        <v>7976936.255681104</v>
      </c>
      <c r="DDI44" s="66">
        <v>8132240.6439760616</v>
      </c>
      <c r="DDJ44" s="66">
        <v>8290568.6809815755</v>
      </c>
      <c r="DDK44" s="66">
        <v>8451979.2346512489</v>
      </c>
      <c r="DDL44" s="66">
        <v>8616532.3190493286</v>
      </c>
      <c r="DDM44" s="66">
        <v>8784289.1166645363</v>
      </c>
      <c r="DDN44" s="66">
        <v>8955312.0011583213</v>
      </c>
      <c r="DDO44" s="66">
        <v>9129664.5605560318</v>
      </c>
      <c r="DDP44" s="66">
        <v>9307411.6208895668</v>
      </c>
      <c r="DDQ44" s="66">
        <v>9488619.2703003511</v>
      </c>
      <c r="DDR44" s="66">
        <v>9673354.883611571</v>
      </c>
      <c r="DDS44" s="66">
        <v>9861687.1473788042</v>
      </c>
      <c r="DDT44" s="66">
        <v>10053686.085428378</v>
      </c>
      <c r="DDU44" s="66">
        <v>10249423.084892927</v>
      </c>
      <c r="DDV44" s="66">
        <v>10448970.922753843</v>
      </c>
      <c r="DDW44" s="66">
        <v>10652403.792900493</v>
      </c>
      <c r="DDX44" s="66">
        <v>10859797.333716255</v>
      </c>
      <c r="DDY44" s="66">
        <v>11071228.656201605</v>
      </c>
      <c r="DDZ44" s="66">
        <v>22350585.263157893</v>
      </c>
      <c r="DEA44" s="66">
        <v>23215468.823940657</v>
      </c>
      <c r="DEB44" s="66">
        <v>24113820.124601595</v>
      </c>
      <c r="DEC44" s="66">
        <v>7072075.5503320564</v>
      </c>
      <c r="DED44" s="66">
        <v>7345738.267083291</v>
      </c>
      <c r="DEE44" s="66">
        <v>7629990.7013801988</v>
      </c>
      <c r="DEF44" s="66">
        <v>7925242.6354504349</v>
      </c>
      <c r="DEG44" s="66">
        <v>8231919.7085521575</v>
      </c>
      <c r="DEH44" s="66">
        <v>8550464.0305814445</v>
      </c>
      <c r="DEI44" s="66">
        <v>8881334.8194240183</v>
      </c>
      <c r="DEJ44" s="66">
        <v>9225009.0629700739</v>
      </c>
      <c r="DEK44" s="66">
        <v>9581982.2067466024</v>
      </c>
      <c r="DEL44" s="66">
        <v>9952768.8681584913</v>
      </c>
      <c r="DEM44" s="66">
        <v>10337903.57836807</v>
      </c>
      <c r="DEN44" s="66">
        <v>10737941.552882595</v>
      </c>
      <c r="DEO44" s="66">
        <v>11153459.491960587</v>
      </c>
      <c r="DEP44" s="66">
        <v>11585056.41199087</v>
      </c>
      <c r="DEQ44" s="66">
        <v>12033354.509042857</v>
      </c>
      <c r="DER44" s="66">
        <v>12499000.055832978</v>
      </c>
      <c r="DES44" s="66">
        <v>12982664.333400333</v>
      </c>
      <c r="DET44" s="66">
        <v>13485044.598834697</v>
      </c>
      <c r="DEU44" s="66">
        <v>14006865.090451958</v>
      </c>
      <c r="DEV44" s="66">
        <v>14548878.071866041</v>
      </c>
      <c r="DEW44" s="66">
        <v>15111864.916462518</v>
      </c>
      <c r="DEX44" s="66">
        <v>15696637.233837245</v>
      </c>
      <c r="DEY44" s="66">
        <v>16304038.039823942</v>
      </c>
      <c r="DEZ44" s="66">
        <v>24213134.03508772</v>
      </c>
      <c r="DFA44" s="66">
        <v>24684543.840743996</v>
      </c>
      <c r="DFB44" s="66">
        <v>25165131.607607067</v>
      </c>
      <c r="DFC44" s="66">
        <v>7243786.1712093847</v>
      </c>
      <c r="DFD44" s="66">
        <v>7384816.7303363867</v>
      </c>
      <c r="DFE44" s="66">
        <v>7528593.0384595022</v>
      </c>
      <c r="DFF44" s="66">
        <v>7675168.5530534573</v>
      </c>
      <c r="DFG44" s="66">
        <v>7824597.7723660413</v>
      </c>
      <c r="DFH44" s="66">
        <v>7976936.255681104</v>
      </c>
      <c r="DFI44" s="66">
        <v>8132240.6439760616</v>
      </c>
      <c r="DFJ44" s="66">
        <v>8290568.6809815755</v>
      </c>
      <c r="DFK44" s="66">
        <v>8451979.2346512489</v>
      </c>
      <c r="DFL44" s="66">
        <v>8616532.3190493286</v>
      </c>
      <c r="DFM44" s="66">
        <v>8784289.1166645363</v>
      </c>
      <c r="DFN44" s="66">
        <v>8955312.0011583213</v>
      </c>
      <c r="DFO44" s="66">
        <v>9129664.5605560318</v>
      </c>
      <c r="DFP44" s="66">
        <v>9307411.6208895668</v>
      </c>
      <c r="DFQ44" s="66">
        <v>9488619.2703003511</v>
      </c>
      <c r="DFR44" s="66">
        <v>9673354.883611571</v>
      </c>
      <c r="DFS44" s="66">
        <v>9861687.1473788042</v>
      </c>
      <c r="DFT44" s="66">
        <v>10053686.085428378</v>
      </c>
      <c r="DFU44" s="66">
        <v>10249423.084892927</v>
      </c>
      <c r="DFV44" s="66">
        <v>10448970.922753843</v>
      </c>
      <c r="DFW44" s="66">
        <v>10652403.792900493</v>
      </c>
      <c r="DFX44" s="66">
        <v>10859797.333716255</v>
      </c>
      <c r="DFY44" s="66">
        <v>11071228.656201605</v>
      </c>
      <c r="DFZ44" s="66">
        <v>22350585.263157893</v>
      </c>
      <c r="DGA44" s="66">
        <v>23215468.823940657</v>
      </c>
      <c r="DGB44" s="66">
        <v>24113820.124601595</v>
      </c>
      <c r="DGC44" s="66">
        <v>7072075.5503320564</v>
      </c>
      <c r="DGD44" s="66">
        <v>7345738.267083291</v>
      </c>
      <c r="DGE44" s="66">
        <v>5722493.0260351487</v>
      </c>
      <c r="DGF44" s="66">
        <v>5943931.9765878255</v>
      </c>
      <c r="DGG44" s="66">
        <v>6173939.7814141177</v>
      </c>
      <c r="DGH44" s="66">
        <v>6412848.0229360834</v>
      </c>
      <c r="DGI44" s="66">
        <v>6661001.1145680137</v>
      </c>
      <c r="DGJ44" s="66">
        <v>6918756.797227555</v>
      </c>
      <c r="DGK44" s="66">
        <v>7186486.6550599514</v>
      </c>
      <c r="DGL44" s="66">
        <v>7464576.6511188699</v>
      </c>
      <c r="DGM44" s="66">
        <v>7753427.6837760527</v>
      </c>
      <c r="DGN44" s="66">
        <v>8053456.1646619458</v>
      </c>
      <c r="DGO44" s="66">
        <v>8365094.6189704416</v>
      </c>
      <c r="DGP44" s="66">
        <v>8688792.3089931533</v>
      </c>
      <c r="DGQ44" s="66">
        <v>9025015.8817821443</v>
      </c>
      <c r="DGR44" s="66">
        <v>9374250.0418747328</v>
      </c>
      <c r="DGS44" s="66">
        <v>9736998.2500502486</v>
      </c>
      <c r="DGT44" s="66">
        <v>10113783.449126022</v>
      </c>
      <c r="DGU44" s="66">
        <v>10505148.817838969</v>
      </c>
      <c r="DGV44" s="66">
        <v>10911658.55389953</v>
      </c>
      <c r="DGW44" s="66">
        <v>11333898.687346887</v>
      </c>
      <c r="DGX44" s="66">
        <v>11772477.925377935</v>
      </c>
      <c r="DGY44" s="66">
        <v>12228028.529867956</v>
      </c>
      <c r="DGZ44" s="66">
        <v>24213134.03508772</v>
      </c>
      <c r="DHA44" s="66">
        <v>24684543.840743996</v>
      </c>
      <c r="DHB44" s="66">
        <v>25165131.607607067</v>
      </c>
      <c r="DHC44" s="66">
        <v>7243786.1712093847</v>
      </c>
      <c r="DHD44" s="66">
        <v>7384816.7303363867</v>
      </c>
      <c r="DHE44" s="66">
        <v>5646444.7788446266</v>
      </c>
      <c r="DHF44" s="66">
        <v>5756376.4147900939</v>
      </c>
      <c r="DHG44" s="66">
        <v>5868448.3292745305</v>
      </c>
      <c r="DHH44" s="66">
        <v>5982702.1917608278</v>
      </c>
      <c r="DHI44" s="66">
        <v>6099180.4829820469</v>
      </c>
      <c r="DHJ44" s="66">
        <v>6217926.5107361823</v>
      </c>
      <c r="DHK44" s="66">
        <v>6338984.4259884367</v>
      </c>
      <c r="DHL44" s="66">
        <v>6462399.2392869955</v>
      </c>
      <c r="DHM44" s="66">
        <v>6588216.8374984013</v>
      </c>
      <c r="DHN44" s="66">
        <v>6716484.0008687405</v>
      </c>
      <c r="DHO44" s="66">
        <v>6847248.4204170238</v>
      </c>
      <c r="DHP44" s="66">
        <v>6980558.7156671751</v>
      </c>
      <c r="DHQ44" s="66">
        <v>7116464.4527252624</v>
      </c>
      <c r="DHR44" s="66">
        <v>7255016.1627086774</v>
      </c>
      <c r="DHS44" s="66">
        <v>7396265.3605341036</v>
      </c>
      <c r="DHT44" s="66">
        <v>7540264.5640712827</v>
      </c>
      <c r="DHU44" s="66">
        <v>7687067.3136696937</v>
      </c>
      <c r="DHV44" s="66">
        <v>7836728.1920653814</v>
      </c>
      <c r="DHW44" s="66">
        <v>7989302.8446753705</v>
      </c>
      <c r="DHX44" s="66">
        <v>8144848.0002871901</v>
      </c>
      <c r="DHY44" s="66">
        <v>8303421.4921512045</v>
      </c>
      <c r="DHZ44" s="25">
        <v>0.56000000000000005</v>
      </c>
      <c r="DIA44" s="25">
        <v>0.5</v>
      </c>
      <c r="DIB44" s="25">
        <v>0.35899999999999999</v>
      </c>
      <c r="DIC44" s="25">
        <v>0.17949999999999999</v>
      </c>
      <c r="DID44" s="25">
        <v>8.9749999999999996E-2</v>
      </c>
      <c r="DIE44" s="25">
        <v>0.35899999999999999</v>
      </c>
      <c r="DIF44" s="25">
        <v>0.17949999999999999</v>
      </c>
      <c r="DIG44" s="25">
        <v>8.9749999999999996E-2</v>
      </c>
      <c r="DIH44" s="25">
        <v>0.75099999999999989</v>
      </c>
      <c r="DII44" s="25">
        <v>0.61799999999999999</v>
      </c>
      <c r="DIJ44" s="25">
        <v>13.084363214072908</v>
      </c>
      <c r="DIK44" s="25">
        <v>13.084363214072908</v>
      </c>
      <c r="DIL44" s="46">
        <v>0.8</v>
      </c>
      <c r="DIM44" s="46">
        <v>0.8</v>
      </c>
      <c r="DIN44" s="25">
        <v>2</v>
      </c>
      <c r="DIO44" s="25">
        <v>2</v>
      </c>
      <c r="DIP44" s="25">
        <v>830.85974153566281</v>
      </c>
      <c r="DIQ44" s="25">
        <v>4386.1402584643374</v>
      </c>
      <c r="DIR44" s="25">
        <f t="shared" si="19"/>
        <v>203.76815974061299</v>
      </c>
      <c r="DIS44" s="25">
        <f t="shared" si="20"/>
        <v>338.46809502570204</v>
      </c>
      <c r="DIT44" s="66">
        <v>15943119.389441395</v>
      </c>
      <c r="DIU44" s="66">
        <v>16560058.12751794</v>
      </c>
      <c r="DIV44" s="66">
        <v>17200870.073668905</v>
      </c>
      <c r="DIW44" s="66">
        <v>17866479.031229351</v>
      </c>
      <c r="DIX44" s="66">
        <v>18557844.55124782</v>
      </c>
      <c r="DIY44" s="66">
        <v>19275963.315788329</v>
      </c>
      <c r="DIZ44" s="66">
        <v>20021870.574760992</v>
      </c>
      <c r="DJA44" s="66">
        <v>20796641.638352565</v>
      </c>
      <c r="DJB44" s="66">
        <v>21601393.427208412</v>
      </c>
      <c r="DJC44" s="66">
        <v>22437286.082600728</v>
      </c>
      <c r="DJD44" s="66">
        <v>23305524.638904177</v>
      </c>
      <c r="DJE44" s="66">
        <v>24207360.76079005</v>
      </c>
      <c r="DJF44" s="66">
        <v>25144094.547643337</v>
      </c>
      <c r="DJG44" s="66">
        <v>26117076.407803886</v>
      </c>
      <c r="DJH44" s="66">
        <v>27127709.005333707</v>
      </c>
      <c r="DJI44" s="66">
        <v>28177449.282116804</v>
      </c>
      <c r="DJJ44" s="66">
        <v>29267810.558206704</v>
      </c>
      <c r="DJK44" s="66">
        <v>30400364.713449471</v>
      </c>
      <c r="DJL44" s="66">
        <v>31576744.45352738</v>
      </c>
      <c r="DJM44" s="66">
        <v>32798645.663689941</v>
      </c>
      <c r="DJN44" s="66">
        <v>34067829.85356544</v>
      </c>
      <c r="DJO44" s="66">
        <v>35386126.696577504</v>
      </c>
      <c r="DJP44" s="66">
        <v>36755436.667627543</v>
      </c>
      <c r="DJQ44" s="66">
        <v>38177733.782845527</v>
      </c>
      <c r="DJR44" s="66">
        <v>39655068.445358902</v>
      </c>
      <c r="DJS44" s="66">
        <v>41189570.401181988</v>
      </c>
      <c r="DJT44" s="66">
        <v>128111830.8924388</v>
      </c>
      <c r="DJU44" s="66">
        <v>130606062.87479009</v>
      </c>
      <c r="DJV44" s="66">
        <v>133148855.50246544</v>
      </c>
      <c r="DJW44" s="66">
        <v>135741154.21129078</v>
      </c>
      <c r="DJX44" s="66">
        <v>138383922.84394997</v>
      </c>
      <c r="DJY44" s="66">
        <v>141078144.00835133</v>
      </c>
      <c r="DJZ44" s="66">
        <v>143824819.44297084</v>
      </c>
      <c r="DKA44" s="66">
        <v>146624970.38930884</v>
      </c>
      <c r="DKB44" s="66">
        <v>149479637.97159773</v>
      </c>
      <c r="DKC44" s="66">
        <v>152389883.58390251</v>
      </c>
      <c r="DKD44" s="66">
        <v>155356789.28475761</v>
      </c>
      <c r="DKE44" s="66">
        <v>158381458.19948718</v>
      </c>
      <c r="DKF44" s="66">
        <v>161465014.93035823</v>
      </c>
      <c r="DKG44" s="66">
        <v>164608605.97471896</v>
      </c>
      <c r="DKH44" s="66">
        <v>167813400.15127799</v>
      </c>
      <c r="DKI44" s="66">
        <v>171080589.03468293</v>
      </c>
      <c r="DKJ44" s="66">
        <v>174411387.39855981</v>
      </c>
      <c r="DKK44" s="66">
        <v>177807033.66717792</v>
      </c>
      <c r="DKL44" s="66">
        <v>181268790.37590873</v>
      </c>
      <c r="DKM44" s="66">
        <v>184797944.6406489</v>
      </c>
      <c r="DKN44" s="66">
        <v>188395808.63638306</v>
      </c>
      <c r="DKO44" s="66">
        <v>192063720.08506358</v>
      </c>
      <c r="DKP44" s="66">
        <v>195803042.75298899</v>
      </c>
      <c r="DKQ44" s="66">
        <v>199615166.95786622</v>
      </c>
      <c r="DKR44" s="66">
        <v>203501510.08574423</v>
      </c>
      <c r="DKS44" s="66">
        <v>207463517.11801285</v>
      </c>
      <c r="DKT44" s="65">
        <v>15943119.389441395</v>
      </c>
      <c r="DKU44" s="65">
        <v>16560058.12751794</v>
      </c>
      <c r="DKV44" s="65">
        <v>17200870.073668905</v>
      </c>
      <c r="DKW44" s="65">
        <v>17533674.55244913</v>
      </c>
      <c r="DKX44" s="65">
        <v>17879357.312458359</v>
      </c>
      <c r="DKY44" s="65">
        <v>18238416.694728617</v>
      </c>
      <c r="DKZ44" s="65">
        <v>18611370.32421495</v>
      </c>
      <c r="DLA44" s="65">
        <v>18998755.856010735</v>
      </c>
      <c r="DLB44" s="65">
        <v>19401131.75043866</v>
      </c>
      <c r="DLC44" s="65">
        <v>19819078.078134816</v>
      </c>
      <c r="DLD44" s="65">
        <v>20253197.356286541</v>
      </c>
      <c r="DLE44" s="65">
        <v>20704115.417229481</v>
      </c>
      <c r="DLF44" s="65">
        <v>21172482.310656119</v>
      </c>
      <c r="DLG44" s="65">
        <v>21658973.240736391</v>
      </c>
      <c r="DLH44" s="65">
        <v>22164289.539501306</v>
      </c>
      <c r="DLI44" s="65">
        <v>22689159.677892856</v>
      </c>
      <c r="DLJ44" s="65">
        <v>23234340.315937802</v>
      </c>
      <c r="DLK44" s="65">
        <v>23800617.393559184</v>
      </c>
      <c r="DLL44" s="65">
        <v>24388807.263598144</v>
      </c>
      <c r="DLM44" s="65">
        <v>24999757.868679419</v>
      </c>
      <c r="DLN44" s="65">
        <v>25634349.963617172</v>
      </c>
      <c r="DLO44" s="65">
        <v>26293498.385123204</v>
      </c>
      <c r="DLP44" s="65">
        <v>26978153.37064822</v>
      </c>
      <c r="DLQ44" s="65">
        <v>27689301.928257216</v>
      </c>
      <c r="DLR44" s="65">
        <v>28427969.259513903</v>
      </c>
      <c r="DLS44" s="65">
        <v>29195220.237425443</v>
      </c>
      <c r="DLT44" s="65">
        <v>128111830.8924388</v>
      </c>
      <c r="DLU44" s="65">
        <v>130606062.87479009</v>
      </c>
      <c r="DLV44" s="65">
        <v>133148855.50246544</v>
      </c>
      <c r="DLW44" s="65">
        <v>134445004.8568781</v>
      </c>
      <c r="DLX44" s="65">
        <v>135766389.1732077</v>
      </c>
      <c r="DLY44" s="65">
        <v>137113499.75540838</v>
      </c>
      <c r="DLZ44" s="65">
        <v>138486837.47271815</v>
      </c>
      <c r="DMA44" s="65">
        <v>139886912.94588715</v>
      </c>
      <c r="DMB44" s="65">
        <v>141314246.73703161</v>
      </c>
      <c r="DMC44" s="65">
        <v>142769369.54318401</v>
      </c>
      <c r="DMD44" s="65">
        <v>144252822.39361152</v>
      </c>
      <c r="DME44" s="65">
        <v>145765156.85097632</v>
      </c>
      <c r="DMF44" s="65">
        <v>147306935.2164118</v>
      </c>
      <c r="DMG44" s="65">
        <v>148878730.73859218</v>
      </c>
      <c r="DMH44" s="65">
        <v>150481127.82687172</v>
      </c>
      <c r="DMI44" s="65">
        <v>152114722.26857421</v>
      </c>
      <c r="DMJ44" s="65">
        <v>153780121.45051262</v>
      </c>
      <c r="DMK44" s="65">
        <v>155477944.58482167</v>
      </c>
      <c r="DML44" s="65">
        <v>157208822.93918708</v>
      </c>
      <c r="DMM44" s="65">
        <v>158973400.07155716</v>
      </c>
      <c r="DMN44" s="65">
        <v>160772332.06942424</v>
      </c>
      <c r="DMO44" s="65">
        <v>162606287.7937645</v>
      </c>
      <c r="DMP44" s="65">
        <v>164475949.12772721</v>
      </c>
      <c r="DMQ44" s="65">
        <v>166382011.23016584</v>
      </c>
      <c r="DMR44" s="65">
        <v>168325182.79410481</v>
      </c>
      <c r="DMS44" s="65">
        <v>170306186.31023914</v>
      </c>
      <c r="DMT44" s="65">
        <v>1231419.5804806724</v>
      </c>
      <c r="DMU44" s="65">
        <v>1279070.8853142564</v>
      </c>
      <c r="DMV44" s="65">
        <v>1328566.1163678996</v>
      </c>
      <c r="DMW44" s="65">
        <v>1379976.6266489737</v>
      </c>
      <c r="DMX44" s="65">
        <v>1433376.530257785</v>
      </c>
      <c r="DMY44" s="65">
        <v>1488842.8092314857</v>
      </c>
      <c r="DMZ44" s="65">
        <v>1546455.4245224379</v>
      </c>
      <c r="DNA44" s="65">
        <v>1606297.4312710259</v>
      </c>
      <c r="DNB44" s="65">
        <v>1668455.0985390914</v>
      </c>
      <c r="DNC44" s="65">
        <v>1733018.033676601</v>
      </c>
      <c r="DND44" s="65">
        <v>1800079.3115008399</v>
      </c>
      <c r="DNE44" s="65">
        <v>1869735.6084743477</v>
      </c>
      <c r="DNF44" s="65">
        <v>1942087.3420750429</v>
      </c>
      <c r="DNG44" s="65">
        <v>2017238.8155594417</v>
      </c>
      <c r="DNH44" s="65">
        <v>2095298.3683276698</v>
      </c>
      <c r="DNI44" s="65">
        <v>2176378.5321070366</v>
      </c>
      <c r="DNJ44" s="65">
        <v>2260596.1931793243</v>
      </c>
      <c r="DNK44" s="65">
        <v>2348072.7608856619</v>
      </c>
      <c r="DNL44" s="65">
        <v>2438934.3426519046</v>
      </c>
      <c r="DNM44" s="65">
        <v>2533311.9257868403</v>
      </c>
      <c r="DNN44" s="65">
        <v>2631341.5663152956</v>
      </c>
      <c r="DNO44" s="65">
        <v>2733164.5851183808</v>
      </c>
      <c r="DNP44" s="65">
        <v>2838927.771663615</v>
      </c>
      <c r="DNQ44" s="65">
        <v>2948783.5956186512</v>
      </c>
      <c r="DNR44" s="65">
        <v>3062890.4266536487</v>
      </c>
      <c r="DNS44" s="65">
        <v>3181412.7627491723</v>
      </c>
      <c r="DNT44" s="65">
        <v>1057754.3097448738</v>
      </c>
      <c r="DNU44" s="65">
        <v>1078347.9162092968</v>
      </c>
      <c r="DNV44" s="65">
        <v>1099342.4632544427</v>
      </c>
      <c r="DNW44" s="65">
        <v>1120745.7568636662</v>
      </c>
      <c r="DNX44" s="65">
        <v>1142565.754996398</v>
      </c>
      <c r="DNY44" s="65">
        <v>1164810.5705469933</v>
      </c>
      <c r="DNZ44" s="65">
        <v>1187488.4743611885</v>
      </c>
      <c r="DOA44" s="65">
        <v>1210607.8983112839</v>
      </c>
      <c r="DOB44" s="65">
        <v>1234177.4384311987</v>
      </c>
      <c r="DOC44" s="65">
        <v>1258205.8581125629</v>
      </c>
      <c r="DOD44" s="65">
        <v>1282702.091363034</v>
      </c>
      <c r="DOE44" s="65">
        <v>1307675.2461280511</v>
      </c>
      <c r="DOF44" s="65">
        <v>1333134.6076772595</v>
      </c>
      <c r="DOG44" s="65">
        <v>1359089.6420568689</v>
      </c>
      <c r="DOH44" s="65">
        <v>1385549.9996092226</v>
      </c>
      <c r="DOI44" s="65">
        <v>1412525.5185608927</v>
      </c>
      <c r="DOJ44" s="65">
        <v>1440026.2286806309</v>
      </c>
      <c r="DOK44" s="65">
        <v>1468062.3550085386</v>
      </c>
      <c r="DOL44" s="65">
        <v>1496644.3216578369</v>
      </c>
      <c r="DOM44" s="65">
        <v>1525782.7556906594</v>
      </c>
      <c r="DON44" s="65">
        <v>1555488.491069298</v>
      </c>
      <c r="DOO44" s="65">
        <v>1585772.5726843814</v>
      </c>
      <c r="DOP44" s="65">
        <v>1616646.2604614741</v>
      </c>
      <c r="DOQ44" s="65">
        <v>1648121.0335476308</v>
      </c>
      <c r="DOR44" s="65">
        <v>1680208.5945794587</v>
      </c>
      <c r="DOS44" s="65">
        <v>1712920.8740342748</v>
      </c>
      <c r="DOT44" s="65">
        <v>1231419.5804806724</v>
      </c>
      <c r="DOU44" s="65">
        <v>1279070.8853142564</v>
      </c>
      <c r="DOV44" s="65">
        <v>1328566.1163678996</v>
      </c>
      <c r="DOW44" s="65">
        <v>1354271.3715084365</v>
      </c>
      <c r="DOX44" s="65">
        <v>1380971.3233128423</v>
      </c>
      <c r="DOY44" s="65">
        <v>1408704.4627996928</v>
      </c>
      <c r="DOZ44" s="65">
        <v>1437510.7704451689</v>
      </c>
      <c r="DPA44" s="65">
        <v>1467431.7738194629</v>
      </c>
      <c r="DPB44" s="65">
        <v>1498510.6074534955</v>
      </c>
      <c r="DPC44" s="65">
        <v>1530792.0750222504</v>
      </c>
      <c r="DPD44" s="65">
        <v>1564322.7139343701</v>
      </c>
      <c r="DPE44" s="65">
        <v>1599150.862421124</v>
      </c>
      <c r="DPF44" s="65">
        <v>1635326.7292214714</v>
      </c>
      <c r="DPG44" s="65">
        <v>1672902.4659636705</v>
      </c>
      <c r="DPH44" s="65">
        <v>1711932.2423477848</v>
      </c>
      <c r="DPI44" s="65">
        <v>1752472.3242374684</v>
      </c>
      <c r="DPJ44" s="65">
        <v>1794581.154773612</v>
      </c>
      <c r="DPK44" s="65">
        <v>1838319.4386267811</v>
      </c>
      <c r="DPL44" s="65">
        <v>1883750.2295099022</v>
      </c>
      <c r="DPM44" s="65">
        <v>1930939.0210773698</v>
      </c>
      <c r="DPN44" s="65">
        <v>1979953.8413415977</v>
      </c>
      <c r="DPO44" s="65">
        <v>2030865.3507431401</v>
      </c>
      <c r="DPP44" s="65">
        <v>2083746.9440157574</v>
      </c>
      <c r="DPQ44" s="65">
        <v>2138674.8559932755</v>
      </c>
      <c r="DPR44" s="65">
        <v>2195728.2715107743</v>
      </c>
      <c r="DPS44" s="65">
        <v>2254989.4395585358</v>
      </c>
      <c r="DPT44" s="65">
        <v>1057754.3097448738</v>
      </c>
      <c r="DPU44" s="65">
        <v>1078347.9162092968</v>
      </c>
      <c r="DPV44" s="65">
        <v>1099342.4632544427</v>
      </c>
      <c r="DPW44" s="65">
        <v>1110044.1100590546</v>
      </c>
      <c r="DPX44" s="65">
        <v>1120954.1091254202</v>
      </c>
      <c r="DPY44" s="65">
        <v>1132076.5169007182</v>
      </c>
      <c r="DPZ44" s="65">
        <v>1143415.4688078156</v>
      </c>
      <c r="DQA44" s="65">
        <v>1154975.1807828634</v>
      </c>
      <c r="DQB44" s="65">
        <v>1166759.9508428208</v>
      </c>
      <c r="DQC44" s="65">
        <v>1178774.1606835029</v>
      </c>
      <c r="DQD44" s="65">
        <v>1191022.2773087383</v>
      </c>
      <c r="DQE44" s="65">
        <v>1203508.854691247</v>
      </c>
      <c r="DQF44" s="65">
        <v>1216238.535465851</v>
      </c>
      <c r="DQG44" s="65">
        <v>1229216.0526556559</v>
      </c>
      <c r="DQH44" s="65">
        <v>1242446.2314318325</v>
      </c>
      <c r="DQI44" s="65">
        <v>1255933.9909076677</v>
      </c>
      <c r="DQJ44" s="65">
        <v>1269684.3459675368</v>
      </c>
      <c r="DQK44" s="65">
        <v>1283702.4091314904</v>
      </c>
      <c r="DQL44" s="65">
        <v>1297993.3924561399</v>
      </c>
      <c r="DQM44" s="65">
        <v>1312562.6094725509</v>
      </c>
      <c r="DQN44" s="65">
        <v>1327415.4771618703</v>
      </c>
      <c r="DQO44" s="65">
        <v>1342557.5179694123</v>
      </c>
      <c r="DQP44" s="65">
        <v>1357994.3618579584</v>
      </c>
      <c r="DQQ44" s="65">
        <v>1373731.748401037</v>
      </c>
      <c r="DQR44" s="65">
        <v>1389775.5289169506</v>
      </c>
      <c r="DQS44" s="65">
        <v>1406131.6686443589</v>
      </c>
      <c r="DQT44" s="66">
        <v>8486765.1091967579</v>
      </c>
      <c r="DQU44" s="66">
        <v>8815170.9894341845</v>
      </c>
      <c r="DQV44" s="66">
        <v>9156284.9416857213</v>
      </c>
      <c r="DQW44" s="66">
        <v>9510598.7205271386</v>
      </c>
      <c r="DQX44" s="66">
        <v>9878623.1095861718</v>
      </c>
      <c r="DQY44" s="66">
        <v>10260888.657895247</v>
      </c>
      <c r="DQZ44" s="66">
        <v>10657946.444738278</v>
      </c>
      <c r="DRA44" s="66">
        <v>11070368.874094157</v>
      </c>
      <c r="DRB44" s="66">
        <v>11498750.499822218</v>
      </c>
      <c r="DRC44" s="66">
        <v>11943708.882779287</v>
      </c>
      <c r="DRD44" s="66">
        <v>12405885.481103916</v>
      </c>
      <c r="DRE44" s="66">
        <v>12885946.57495128</v>
      </c>
      <c r="DRF44" s="66">
        <v>13384584.227011839</v>
      </c>
      <c r="DRG44" s="66">
        <v>13902517.28019844</v>
      </c>
      <c r="DRH44" s="66">
        <v>14440492.393940186</v>
      </c>
      <c r="DRI44" s="66">
        <v>14999285.120576946</v>
      </c>
      <c r="DRJ44" s="66">
        <v>15579701.02340631</v>
      </c>
      <c r="DRK44" s="66">
        <v>16182576.837994745</v>
      </c>
      <c r="DRL44" s="66">
        <v>16808781.6784271</v>
      </c>
      <c r="DRM44" s="66">
        <v>17459218.290233485</v>
      </c>
      <c r="DRN44" s="66">
        <v>18134824.351799645</v>
      </c>
      <c r="DRO44" s="66">
        <v>18836573.826137051</v>
      </c>
      <c r="DRP44" s="66">
        <v>19565478.364961423</v>
      </c>
      <c r="DRQ44" s="66">
        <v>20322588.767103754</v>
      </c>
      <c r="DRR44" s="66">
        <v>21108996.493356429</v>
      </c>
      <c r="DRS44" s="66">
        <v>21925835.23993811</v>
      </c>
      <c r="DRT44" s="66">
        <v>14096899.255982747</v>
      </c>
      <c r="DRU44" s="66">
        <v>14371354.290551545</v>
      </c>
      <c r="DRV44" s="66">
        <v>14651152.73891882</v>
      </c>
      <c r="DRW44" s="66">
        <v>14936398.632956557</v>
      </c>
      <c r="DRX44" s="66">
        <v>15227198.029951725</v>
      </c>
      <c r="DRY44" s="66">
        <v>15523659.05203945</v>
      </c>
      <c r="DRZ44" s="66">
        <v>15825891.926403899</v>
      </c>
      <c r="DSA44" s="66">
        <v>16134009.026261859</v>
      </c>
      <c r="DSB44" s="66">
        <v>16448124.912644228</v>
      </c>
      <c r="DSC44" s="66">
        <v>16768356.376990957</v>
      </c>
      <c r="DSD44" s="66">
        <v>17094822.484575275</v>
      </c>
      <c r="DSE44" s="66">
        <v>17427644.618773356</v>
      </c>
      <c r="DSF44" s="66">
        <v>17766946.526195884</v>
      </c>
      <c r="DSG44" s="66">
        <v>18112854.362698268</v>
      </c>
      <c r="DSH44" s="66">
        <v>18465496.740286671</v>
      </c>
      <c r="DSI44" s="66">
        <v>18825004.774937235</v>
      </c>
      <c r="DSJ44" s="66">
        <v>19191512.135346331</v>
      </c>
      <c r="DSK44" s="66">
        <v>19565155.092629906</v>
      </c>
      <c r="DSL44" s="66">
        <v>19946072.570990451</v>
      </c>
      <c r="DSM44" s="66">
        <v>20334406.199370436</v>
      </c>
      <c r="DSN44" s="66">
        <v>20730300.364111356</v>
      </c>
      <c r="DSO44" s="66">
        <v>21133902.262638018</v>
      </c>
      <c r="DSP44" s="66">
        <v>21545361.958188031</v>
      </c>
      <c r="DSQ44" s="66">
        <v>21964832.435606826</v>
      </c>
      <c r="DSR44" s="66">
        <v>22392469.658228949</v>
      </c>
      <c r="DSS44" s="66">
        <v>22828432.625866789</v>
      </c>
      <c r="DST44" s="65">
        <v>8486765.1091967579</v>
      </c>
      <c r="DSU44" s="65">
        <v>8815170.9894341845</v>
      </c>
      <c r="DSV44" s="65">
        <v>9156284.9416857213</v>
      </c>
      <c r="DSW44" s="65">
        <v>9333441.8311064299</v>
      </c>
      <c r="DSX44" s="65">
        <v>9517454.0256359465</v>
      </c>
      <c r="DSY44" s="65">
        <v>9708586.7997904848</v>
      </c>
      <c r="DSZ44" s="65">
        <v>9907115.6932120025</v>
      </c>
      <c r="DTA44" s="65">
        <v>10113326.90788994</v>
      </c>
      <c r="DTB44" s="65">
        <v>10327517.72075397</v>
      </c>
      <c r="DTC44" s="65">
        <v>10549996.912232503</v>
      </c>
      <c r="DTD44" s="65">
        <v>10781085.21139482</v>
      </c>
      <c r="DTE44" s="65">
        <v>11021115.758318502</v>
      </c>
      <c r="DTF44" s="65">
        <v>11270434.584348779</v>
      </c>
      <c r="DTG44" s="65">
        <v>11529401.110942081</v>
      </c>
      <c r="DTH44" s="65">
        <v>11798388.667812953</v>
      </c>
      <c r="DTI44" s="65">
        <v>12077785.031131336</v>
      </c>
      <c r="DTJ44" s="65">
        <v>12367992.982546017</v>
      </c>
      <c r="DTK44" s="65">
        <v>12669430.889840234</v>
      </c>
      <c r="DTL44" s="65">
        <v>12982533.310056411</v>
      </c>
      <c r="DTM44" s="65">
        <v>13307751.615959603</v>
      </c>
      <c r="DTN44" s="65">
        <v>13645554.646742683</v>
      </c>
      <c r="DTO44" s="65">
        <v>13996429.383911388</v>
      </c>
      <c r="DTP44" s="65">
        <v>14360881.653323572</v>
      </c>
      <c r="DTQ44" s="65">
        <v>14739436.854394738</v>
      </c>
      <c r="DTR44" s="65">
        <v>15132640.717521075</v>
      </c>
      <c r="DTS44" s="65">
        <v>15541060.090811918</v>
      </c>
      <c r="DTT44" s="65">
        <v>14096899.255982747</v>
      </c>
      <c r="DTU44" s="65">
        <v>14371354.290551545</v>
      </c>
      <c r="DTV44" s="65">
        <v>14651152.73891882</v>
      </c>
      <c r="DTW44" s="65">
        <v>14793775.68593769</v>
      </c>
      <c r="DTX44" s="65">
        <v>14939175.384435272</v>
      </c>
      <c r="DTY44" s="65">
        <v>15087405.895479135</v>
      </c>
      <c r="DTZ44" s="65">
        <v>15238522.332661359</v>
      </c>
      <c r="DUA44" s="65">
        <v>15392580.88259034</v>
      </c>
      <c r="DUB44" s="65">
        <v>15549638.825781522</v>
      </c>
      <c r="DUC44" s="65">
        <v>15709754.557954893</v>
      </c>
      <c r="DUD44" s="65">
        <v>15872987.611747047</v>
      </c>
      <c r="DUE44" s="65">
        <v>16039398.678846091</v>
      </c>
      <c r="DUF44" s="65">
        <v>16209049.632557349</v>
      </c>
      <c r="DUG44" s="65">
        <v>16382003.550808543</v>
      </c>
      <c r="DUH44" s="65">
        <v>16558324.739602745</v>
      </c>
      <c r="DUI44" s="65">
        <v>16738078.756928027</v>
      </c>
      <c r="DUJ44" s="65">
        <v>16921332.437132578</v>
      </c>
      <c r="DUK44" s="65">
        <v>17108153.91577436</v>
      </c>
      <c r="DUL44" s="65">
        <v>17298612.654954635</v>
      </c>
      <c r="DUM44" s="65">
        <v>17492779.469144627</v>
      </c>
      <c r="DUN44" s="65">
        <v>17690726.551515091</v>
      </c>
      <c r="DUO44" s="65">
        <v>17892527.500778422</v>
      </c>
      <c r="DUP44" s="65">
        <v>18098257.348553427</v>
      </c>
      <c r="DUQ44" s="65">
        <v>18307992.587262824</v>
      </c>
      <c r="DUR44" s="65">
        <v>18521811.198573884</v>
      </c>
      <c r="DUS44" s="65">
        <v>18739792.68239281</v>
      </c>
      <c r="DUT44" s="65">
        <v>0</v>
      </c>
      <c r="DUU44" s="65">
        <v>0</v>
      </c>
      <c r="DUV44" s="65">
        <v>0</v>
      </c>
      <c r="DUW44" s="65">
        <v>242408.34791016264</v>
      </c>
      <c r="DUX44" s="65">
        <v>494196.98687917332</v>
      </c>
      <c r="DUY44" s="65">
        <v>755728.89887983573</v>
      </c>
      <c r="DUZ44" s="65">
        <v>1027381.1119216665</v>
      </c>
      <c r="DVA44" s="65">
        <v>1309545.2435796694</v>
      </c>
      <c r="DVB44" s="65">
        <v>1602628.065555631</v>
      </c>
      <c r="DVC44" s="65">
        <v>1907052.0900858124</v>
      </c>
      <c r="DVD44" s="65">
        <v>2223256.1790404133</v>
      </c>
      <c r="DVE44" s="65">
        <v>2551696.1765928944</v>
      </c>
      <c r="DVF44" s="65">
        <v>2892845.5663712211</v>
      </c>
      <c r="DVG44" s="65">
        <v>3247196.1540383887</v>
      </c>
      <c r="DVH44" s="65">
        <v>3615258.7762862439</v>
      </c>
      <c r="DVI44" s="65">
        <v>3997564.0372647038</v>
      </c>
      <c r="DVJ44" s="65">
        <v>4394663.0735080149</v>
      </c>
      <c r="DVK44" s="65">
        <v>4807128.3484607721</v>
      </c>
      <c r="DVL44" s="65">
        <v>5235554.4777491186</v>
      </c>
      <c r="DVM44" s="65">
        <v>5680559.0863868175</v>
      </c>
      <c r="DVN44" s="65">
        <v>6142783.6991520049</v>
      </c>
      <c r="DVO44" s="65">
        <v>6622894.665418135</v>
      </c>
      <c r="DVP44" s="65">
        <v>7121584.1197724314</v>
      </c>
      <c r="DVQ44" s="65">
        <v>7639570.9798066439</v>
      </c>
      <c r="DVR44" s="65">
        <v>8177601.9825185658</v>
      </c>
      <c r="DVS44" s="65">
        <v>8736452.7608183827</v>
      </c>
      <c r="DVT44" s="64">
        <v>0</v>
      </c>
      <c r="DVU44" s="64">
        <v>0</v>
      </c>
      <c r="DVV44" s="64">
        <v>0</v>
      </c>
      <c r="DVW44" s="64">
        <v>196880.45548183689</v>
      </c>
      <c r="DVX44" s="64">
        <v>397594.01150826691</v>
      </c>
      <c r="DVY44" s="64">
        <v>602215.29539437417</v>
      </c>
      <c r="DVZ44" s="64">
        <v>810820.38738769013</v>
      </c>
      <c r="DWA44" s="64">
        <v>1023486.8489555916</v>
      </c>
      <c r="DWB44" s="64">
        <v>1240293.7516234361</v>
      </c>
      <c r="DWC44" s="64">
        <v>1461321.7063741505</v>
      </c>
      <c r="DWD44" s="64">
        <v>1686652.8936201965</v>
      </c>
      <c r="DWE44" s="64">
        <v>1916371.0937590806</v>
      </c>
      <c r="DWF44" s="64">
        <v>2150561.7183237439</v>
      </c>
      <c r="DWG44" s="64">
        <v>2389311.8417394254</v>
      </c>
      <c r="DWH44" s="64">
        <v>2632710.2336988123</v>
      </c>
      <c r="DWI44" s="64">
        <v>2880847.3921674979</v>
      </c>
      <c r="DWJ44" s="64">
        <v>3133815.5770320361</v>
      </c>
      <c r="DWK44" s="64">
        <v>3391708.8444030932</v>
      </c>
      <c r="DWL44" s="64">
        <v>3654623.0815864536</v>
      </c>
      <c r="DWM44" s="64">
        <v>3922656.042734887</v>
      </c>
      <c r="DWN44" s="64">
        <v>4195907.3851941125</v>
      </c>
      <c r="DWO44" s="64">
        <v>4474478.7065564143</v>
      </c>
      <c r="DWP44" s="64">
        <v>4758473.5824356368</v>
      </c>
      <c r="DWQ44" s="64">
        <v>5047997.6049776422</v>
      </c>
      <c r="DWR44" s="64">
        <v>5343158.4221205274</v>
      </c>
      <c r="DWS44" s="64">
        <v>5644065.7776192082</v>
      </c>
      <c r="DWT44" s="65">
        <v>0</v>
      </c>
      <c r="DWU44" s="65">
        <v>0</v>
      </c>
      <c r="DWV44" s="65">
        <v>0</v>
      </c>
      <c r="DWW44" s="65">
        <v>101349.68392098868</v>
      </c>
      <c r="DWX44" s="65">
        <v>206621.21930500309</v>
      </c>
      <c r="DWY44" s="65">
        <v>315966.36704860406</v>
      </c>
      <c r="DWZ44" s="65">
        <v>429542.76062408456</v>
      </c>
      <c r="DXA44" s="65">
        <v>547514.13332605537</v>
      </c>
      <c r="DXB44" s="65">
        <v>670050.55431162089</v>
      </c>
      <c r="DXC44" s="65">
        <v>797328.67377441889</v>
      </c>
      <c r="DXD44" s="65">
        <v>929531.97760597582</v>
      </c>
      <c r="DXE44" s="65">
        <v>1066851.051911497</v>
      </c>
      <c r="DXF44" s="65">
        <v>1209483.8577614231</v>
      </c>
      <c r="DXG44" s="65">
        <v>1357636.0165748384</v>
      </c>
      <c r="DXH44" s="65">
        <v>1511521.1065461414</v>
      </c>
      <c r="DXI44" s="65">
        <v>1671360.9705423173</v>
      </c>
      <c r="DXJ44" s="65">
        <v>1837386.03591467</v>
      </c>
      <c r="DXK44" s="65">
        <v>2009835.6466860699</v>
      </c>
      <c r="DXL44" s="65">
        <v>2188958.4085925962</v>
      </c>
      <c r="DXM44" s="65">
        <v>2375012.5474769915</v>
      </c>
      <c r="DXN44" s="65">
        <v>2568266.2815505988</v>
      </c>
      <c r="DXO44" s="65">
        <v>2768998.2080604313</v>
      </c>
      <c r="DXP44" s="65">
        <v>2977497.7049188041</v>
      </c>
      <c r="DXQ44" s="65">
        <v>3194065.3478745189</v>
      </c>
      <c r="DXR44" s="65">
        <v>3419013.3438270129</v>
      </c>
      <c r="DXS44" s="65">
        <v>3652665.9809081238</v>
      </c>
      <c r="DXT44" s="65">
        <v>0</v>
      </c>
      <c r="DXU44" s="65">
        <v>0</v>
      </c>
      <c r="DXV44" s="65">
        <v>0</v>
      </c>
      <c r="DXW44" s="65">
        <v>133925.38069364842</v>
      </c>
      <c r="DXX44" s="65">
        <v>270458.17840294377</v>
      </c>
      <c r="DXY44" s="65">
        <v>409649.15739272046</v>
      </c>
      <c r="DXZ44" s="65">
        <v>551550.07026629779</v>
      </c>
      <c r="DYA44" s="65">
        <v>696213.67720761709</v>
      </c>
      <c r="DYB44" s="65">
        <v>843693.76559800853</v>
      </c>
      <c r="DYC44" s="65">
        <v>994045.17001488199</v>
      </c>
      <c r="DYD44" s="65">
        <v>1147323.7926197678</v>
      </c>
      <c r="DYE44" s="65">
        <v>1303586.6239433067</v>
      </c>
      <c r="DYF44" s="65">
        <v>1462891.7640748993</v>
      </c>
      <c r="DYG44" s="65">
        <v>1625298.4442649018</v>
      </c>
      <c r="DYH44" s="65">
        <v>1790867.0489474016</v>
      </c>
      <c r="DYI44" s="65">
        <v>1959659.1381917533</v>
      </c>
      <c r="DYJ44" s="65">
        <v>2131737.4705912331</v>
      </c>
      <c r="DYK44" s="65">
        <v>2307166.0265973117</v>
      </c>
      <c r="DYL44" s="65">
        <v>2486010.0323082292</v>
      </c>
      <c r="DYM44" s="65">
        <v>2668335.983720717</v>
      </c>
      <c r="DYN44" s="65">
        <v>2854211.6714538671</v>
      </c>
      <c r="DYO44" s="65">
        <v>3043706.2059543761</v>
      </c>
      <c r="DYP44" s="65">
        <v>3236890.0431924975</v>
      </c>
      <c r="DYQ44" s="65">
        <v>3433835.0108582783</v>
      </c>
      <c r="DYR44" s="65">
        <v>3634614.3350678151</v>
      </c>
      <c r="DYS44" s="65">
        <v>3839302.6675894647</v>
      </c>
      <c r="DYT44" s="67">
        <v>237.4</v>
      </c>
      <c r="DYU44" s="68">
        <f ca="1">10000000*'Country Model'!$DYT$8/57000</f>
        <v>59385.964912280702</v>
      </c>
      <c r="DYV44" s="68">
        <f ca="1">10000000*'Country Model'!$DYT$8/57000</f>
        <v>59385.964912280702</v>
      </c>
      <c r="DYW44" s="38">
        <f ca="1">'Country Model'!$DYT$8/(220*8)</f>
        <v>0.19232954545454545</v>
      </c>
      <c r="DYX44" s="38">
        <f ca="1">'Country Model'!$DYT$8/(220*8)</f>
        <v>0.19232954545454545</v>
      </c>
      <c r="DYY44" s="25">
        <v>0</v>
      </c>
      <c r="DYZ44" s="25">
        <f t="shared" si="21"/>
        <v>0</v>
      </c>
      <c r="DZA44" s="25">
        <f t="shared" si="22"/>
        <v>0.05</v>
      </c>
      <c r="DZB44" s="25">
        <v>0.34</v>
      </c>
      <c r="DZC44" s="25">
        <v>0.02</v>
      </c>
      <c r="DZD44" s="25">
        <v>0.05</v>
      </c>
      <c r="DZE44" s="25">
        <v>0.22</v>
      </c>
      <c r="DZF44" s="25">
        <v>0.19</v>
      </c>
      <c r="DZG44" s="25">
        <v>0.28999999999999998</v>
      </c>
      <c r="DZH44" s="25">
        <v>0.15</v>
      </c>
      <c r="DZI44" s="25">
        <v>7.0000000000000007E-2</v>
      </c>
      <c r="DZJ44" s="25">
        <v>0.7</v>
      </c>
      <c r="DZK44" s="25">
        <v>7.0000000000000007E-2</v>
      </c>
      <c r="DZL44" s="46">
        <v>0.67</v>
      </c>
      <c r="DZM44" s="46">
        <v>0.33</v>
      </c>
      <c r="DZN44" s="46">
        <v>0.33</v>
      </c>
      <c r="DZO44" s="46">
        <v>0.33</v>
      </c>
      <c r="DZP44" s="46">
        <v>0.17</v>
      </c>
      <c r="DZQ44" s="46">
        <v>1</v>
      </c>
      <c r="DZR44" s="46">
        <v>0.5</v>
      </c>
      <c r="DZS44" s="46">
        <v>0.33</v>
      </c>
      <c r="DZT44" s="46">
        <v>0.5</v>
      </c>
      <c r="DZU44" s="46">
        <v>0.17</v>
      </c>
      <c r="DZW44" s="69">
        <v>0</v>
      </c>
      <c r="DZX44" s="69">
        <v>1</v>
      </c>
      <c r="DZY44" s="69">
        <v>2</v>
      </c>
      <c r="DZZ44" s="69">
        <v>3</v>
      </c>
      <c r="EAA44" s="69">
        <v>4</v>
      </c>
      <c r="EAB44" s="69">
        <v>5</v>
      </c>
      <c r="EAC44" s="69">
        <v>6</v>
      </c>
      <c r="EAD44" s="69">
        <v>7</v>
      </c>
      <c r="EAE44" s="69">
        <v>8</v>
      </c>
      <c r="EAF44" s="69">
        <v>9</v>
      </c>
      <c r="EAG44" s="69">
        <v>10</v>
      </c>
      <c r="EAH44" s="69">
        <v>11</v>
      </c>
      <c r="EAI44" s="69">
        <v>12</v>
      </c>
      <c r="EAJ44" s="69">
        <v>13</v>
      </c>
      <c r="EAK44" s="69">
        <v>14</v>
      </c>
      <c r="EAL44" s="69">
        <v>15</v>
      </c>
      <c r="EAM44" s="69">
        <v>16</v>
      </c>
      <c r="EAN44" s="69">
        <v>17</v>
      </c>
      <c r="EAO44" s="69">
        <v>18</v>
      </c>
      <c r="EAP44" s="69">
        <v>19</v>
      </c>
      <c r="EAQ44" s="69">
        <v>20</v>
      </c>
      <c r="EAR44" s="69">
        <v>21</v>
      </c>
      <c r="EAS44" s="69">
        <v>22</v>
      </c>
      <c r="EAT44" s="69">
        <v>23</v>
      </c>
      <c r="EAU44" s="69">
        <v>24</v>
      </c>
      <c r="EAV44" s="69">
        <v>25</v>
      </c>
      <c r="EAW44" s="69">
        <v>26</v>
      </c>
      <c r="EAX44" s="69">
        <v>27</v>
      </c>
      <c r="EAY44" s="69">
        <v>28</v>
      </c>
      <c r="EAZ44" s="69">
        <v>29</v>
      </c>
      <c r="EBA44" s="69">
        <v>30</v>
      </c>
      <c r="EBB44" s="69">
        <v>31</v>
      </c>
      <c r="EBC44" s="69">
        <v>32</v>
      </c>
      <c r="EBD44" s="69">
        <v>33</v>
      </c>
      <c r="EBE44" s="69">
        <v>34</v>
      </c>
      <c r="EBF44" s="69">
        <v>35</v>
      </c>
      <c r="EBG44" s="69">
        <v>36</v>
      </c>
      <c r="EBH44" s="69">
        <v>37</v>
      </c>
      <c r="EBI44" s="69">
        <v>38</v>
      </c>
      <c r="EBJ44" s="69">
        <v>39</v>
      </c>
      <c r="EBK44" s="69">
        <v>40</v>
      </c>
      <c r="EBL44" s="69">
        <v>41</v>
      </c>
      <c r="EBM44" s="69">
        <v>42</v>
      </c>
      <c r="EBO44" s="70">
        <v>1536189.1807128421</v>
      </c>
      <c r="EBP44" s="70">
        <v>1595633.9224503641</v>
      </c>
      <c r="EBQ44" s="70">
        <v>1657378.9520460523</v>
      </c>
      <c r="EBR44" s="70">
        <v>1721513.2819857178</v>
      </c>
      <c r="EBS44" s="70">
        <v>1788129.3692034835</v>
      </c>
      <c r="EBT44" s="70">
        <v>1857323.2483689743</v>
      </c>
      <c r="EBU44" s="70">
        <v>1929194.6703322222</v>
      </c>
      <c r="EBV44" s="70">
        <v>2003847.2459258654</v>
      </c>
      <c r="EBW44" s="70">
        <v>2081388.5953319541</v>
      </c>
      <c r="EBX44" s="70">
        <v>2161930.5032286867</v>
      </c>
      <c r="EBY44" s="70">
        <v>2245589.0799407456</v>
      </c>
      <c r="EBZ44" s="70">
        <v>2332484.9288255381</v>
      </c>
      <c r="ECA44" s="70">
        <v>2422743.3201366635</v>
      </c>
      <c r="ECB44" s="70">
        <v>2516494.3716152324</v>
      </c>
      <c r="ECC44" s="70">
        <v>2613873.2360693999</v>
      </c>
      <c r="ECD44" s="70">
        <v>2715020.2962125153</v>
      </c>
      <c r="ECE44" s="70">
        <v>2820081.367040778</v>
      </c>
      <c r="ECF44" s="70">
        <v>2929207.9060421442</v>
      </c>
      <c r="ECG44" s="70">
        <v>3042557.2315395297</v>
      </c>
      <c r="ECH44" s="70">
        <v>3160292.7494830745</v>
      </c>
      <c r="ECI44" s="70">
        <v>3282584.189018412</v>
      </c>
      <c r="ECJ44" s="70">
        <v>3409607.8471705439</v>
      </c>
      <c r="ECK44" s="70">
        <v>3541546.8429960641</v>
      </c>
      <c r="ECL44" s="70">
        <v>3678591.3815701124</v>
      </c>
      <c r="ECM44" s="70">
        <v>3820939.0281886342</v>
      </c>
      <c r="ECN44" s="70">
        <v>3968794.9931812356</v>
      </c>
      <c r="ECO44" s="70">
        <v>14830957.046382133</v>
      </c>
      <c r="ECP44" s="70">
        <v>15119703.582406759</v>
      </c>
      <c r="ECQ44" s="70">
        <v>15414071.776009215</v>
      </c>
      <c r="ECR44" s="70">
        <v>15714171.076239023</v>
      </c>
      <c r="ECS44" s="70">
        <v>16020113.063028691</v>
      </c>
      <c r="ECT44" s="70">
        <v>16332011.488680245</v>
      </c>
      <c r="ECU44" s="70">
        <v>16649982.320159474</v>
      </c>
      <c r="ECV44" s="70">
        <v>16974143.78221361</v>
      </c>
      <c r="ECW44" s="70">
        <v>17304616.401328485</v>
      </c>
      <c r="ECX44" s="70">
        <v>17641523.050541487</v>
      </c>
      <c r="ECY44" s="70">
        <v>17984988.995126978</v>
      </c>
      <c r="ECZ44" s="70">
        <v>18335141.939171188</v>
      </c>
      <c r="EDA44" s="70">
        <v>18692112.073053882</v>
      </c>
      <c r="EDB44" s="70">
        <v>19056032.121854443</v>
      </c>
      <c r="EDC44" s="70">
        <v>19427037.394700386</v>
      </c>
      <c r="EDD44" s="70">
        <v>19805265.83507666</v>
      </c>
      <c r="EDE44" s="70">
        <v>20190858.072114412</v>
      </c>
      <c r="EDF44" s="70">
        <v>20583957.472878307</v>
      </c>
      <c r="EDG44" s="70">
        <v>20984710.195671856</v>
      </c>
      <c r="EDH44" s="70">
        <v>21393265.244380534</v>
      </c>
      <c r="EDI44" s="70">
        <v>21809774.523872901</v>
      </c>
      <c r="EDJ44" s="70">
        <v>22234392.896480396</v>
      </c>
      <c r="EDK44" s="70">
        <v>22667278.239576671</v>
      </c>
      <c r="EDL44" s="70">
        <v>23108591.504278008</v>
      </c>
      <c r="EDM44" s="70">
        <v>23558496.775286533</v>
      </c>
      <c r="EDN44" s="70">
        <v>24017161.331898592</v>
      </c>
      <c r="EDO44" s="71">
        <v>1536189.1807128421</v>
      </c>
      <c r="EDP44" s="71">
        <v>1595633.9224503641</v>
      </c>
      <c r="EDQ44" s="71">
        <v>1657378.9520460523</v>
      </c>
      <c r="EDR44" s="71">
        <v>1689446.1170158852</v>
      </c>
      <c r="EDS44" s="71">
        <v>1722754.1606247677</v>
      </c>
      <c r="EDT44" s="71">
        <v>1757351.1002075134</v>
      </c>
      <c r="EDU44" s="71">
        <v>1793286.8111891374</v>
      </c>
      <c r="EDV44" s="71">
        <v>1830613.0989859588</v>
      </c>
      <c r="EDW44" s="71">
        <v>1869383.7736890032</v>
      </c>
      <c r="EDX44" s="71">
        <v>1909654.7276373697</v>
      </c>
      <c r="EDY44" s="71">
        <v>1951484.0159933991</v>
      </c>
      <c r="EDZ44" s="71">
        <v>1994931.9404357956</v>
      </c>
      <c r="EEA44" s="71">
        <v>2040061.1360913578</v>
      </c>
      <c r="EEB44" s="71">
        <v>2086936.661830642</v>
      </c>
      <c r="EEC44" s="71">
        <v>2135626.0940577262</v>
      </c>
      <c r="EED44" s="71">
        <v>2186199.6241292842</v>
      </c>
      <c r="EEE44" s="71">
        <v>2238730.1595434151</v>
      </c>
      <c r="EEF44" s="71">
        <v>2293293.4290440981</v>
      </c>
      <c r="EEG44" s="71">
        <v>2349968.0917927912</v>
      </c>
      <c r="EEH44" s="71">
        <v>2408835.8507645633</v>
      </c>
      <c r="EEI44" s="71">
        <v>2469981.5705322321</v>
      </c>
      <c r="EEJ44" s="71">
        <v>2533493.3996082982</v>
      </c>
      <c r="EEK44" s="71">
        <v>2599462.8975210581</v>
      </c>
      <c r="EEL44" s="71">
        <v>2667985.1668080823</v>
      </c>
      <c r="EEM44" s="71">
        <v>2739158.9901173431</v>
      </c>
      <c r="EEN44" s="71">
        <v>2813086.9726136439</v>
      </c>
      <c r="EEO44" s="71">
        <v>14830957.046382133</v>
      </c>
      <c r="EEP44" s="71">
        <v>15119703.582406759</v>
      </c>
      <c r="EEQ44" s="71">
        <v>15414071.776009215</v>
      </c>
      <c r="EER44" s="71">
        <v>15564121.426124118</v>
      </c>
      <c r="EES44" s="71">
        <v>15717092.419518951</v>
      </c>
      <c r="EET44" s="71">
        <v>15873041.63234473</v>
      </c>
      <c r="EEU44" s="71">
        <v>16032027.048084345</v>
      </c>
      <c r="EEV44" s="71">
        <v>16194107.779111413</v>
      </c>
      <c r="EEW44" s="71">
        <v>16359344.088668851</v>
      </c>
      <c r="EEX44" s="71">
        <v>16527797.413275354</v>
      </c>
      <c r="EEY44" s="71">
        <v>16699530.385568095</v>
      </c>
      <c r="EEZ44" s="71">
        <v>16874606.857590202</v>
      </c>
      <c r="EFA44" s="71">
        <v>17053091.924531545</v>
      </c>
      <c r="EFB44" s="71">
        <v>17235051.948931828</v>
      </c>
      <c r="EFC44" s="71">
        <v>17420554.585354801</v>
      </c>
      <c r="EFD44" s="71">
        <v>17609668.805542938</v>
      </c>
      <c r="EFE44" s="71">
        <v>17802464.924061812</v>
      </c>
      <c r="EFF44" s="71">
        <v>17999014.624443758</v>
      </c>
      <c r="EFG44" s="71">
        <v>18199390.985840537</v>
      </c>
      <c r="EFH44" s="71">
        <v>18403668.510194872</v>
      </c>
      <c r="EFI44" s="71">
        <v>18611923.149941057</v>
      </c>
      <c r="EFJ44" s="71">
        <v>18824232.336244807</v>
      </c>
      <c r="EFK44" s="71">
        <v>19040675.007792942</v>
      </c>
      <c r="EFL44" s="71">
        <v>19261331.640143611</v>
      </c>
      <c r="EFM44" s="71">
        <v>19486284.275647871</v>
      </c>
      <c r="EFN44" s="71">
        <v>19715616.553953905</v>
      </c>
      <c r="EFO44" s="70">
        <v>0</v>
      </c>
      <c r="EFP44" s="70">
        <v>0</v>
      </c>
      <c r="EFQ44" s="70">
        <v>0</v>
      </c>
      <c r="EFR44" s="70">
        <v>32067.164969832636</v>
      </c>
      <c r="EFS44" s="70">
        <v>65375.208578715799</v>
      </c>
      <c r="EFT44" s="70">
        <v>99972.148161460878</v>
      </c>
      <c r="EFU44" s="70">
        <v>135907.85914308485</v>
      </c>
      <c r="EFV44" s="70">
        <v>173234.14693990652</v>
      </c>
      <c r="EFW44" s="70">
        <v>212004.82164295088</v>
      </c>
      <c r="EFX44" s="70">
        <v>252275.7755913171</v>
      </c>
      <c r="EFY44" s="70">
        <v>294105.06394734653</v>
      </c>
      <c r="EFZ44" s="70">
        <v>337552.98838974256</v>
      </c>
      <c r="EGA44" s="70">
        <v>382682.18404530571</v>
      </c>
      <c r="EGB44" s="70">
        <v>429557.70978459041</v>
      </c>
      <c r="EGC44" s="70">
        <v>478247.14201167366</v>
      </c>
      <c r="EGD44" s="70">
        <v>528820.67208323115</v>
      </c>
      <c r="EGE44" s="70">
        <v>581351.20749736298</v>
      </c>
      <c r="EGF44" s="70">
        <v>635914.47699804604</v>
      </c>
      <c r="EGG44" s="70">
        <v>692589.1397467386</v>
      </c>
      <c r="EGH44" s="70">
        <v>751456.89871851122</v>
      </c>
      <c r="EGI44" s="70">
        <v>812602.61848617997</v>
      </c>
      <c r="EGJ44" s="70">
        <v>876114.44756224565</v>
      </c>
      <c r="EGK44" s="70">
        <v>942083.94547500601</v>
      </c>
      <c r="EGL44" s="70">
        <v>1010606.2147620302</v>
      </c>
      <c r="EGM44" s="70">
        <v>1081780.0380712911</v>
      </c>
      <c r="EGN44" s="70">
        <v>1155708.0205675918</v>
      </c>
      <c r="EGO44" s="70">
        <v>0</v>
      </c>
      <c r="EGP44" s="70">
        <v>0</v>
      </c>
      <c r="EGQ44" s="70">
        <v>0</v>
      </c>
      <c r="EGR44" s="70">
        <v>150049.65011490509</v>
      </c>
      <c r="EGS44" s="70">
        <v>303020.64350974001</v>
      </c>
      <c r="EGT44" s="70">
        <v>458969.85633551516</v>
      </c>
      <c r="EGU44" s="70">
        <v>617955.27207512967</v>
      </c>
      <c r="EGV44" s="70">
        <v>780036.00310219638</v>
      </c>
      <c r="EGW44" s="70">
        <v>945272.31265963428</v>
      </c>
      <c r="EGX44" s="70">
        <v>1113725.637266133</v>
      </c>
      <c r="EGY44" s="70">
        <v>1285458.6095588822</v>
      </c>
      <c r="EGZ44" s="70">
        <v>1460535.0815809853</v>
      </c>
      <c r="EHA44" s="70">
        <v>1639020.148522336</v>
      </c>
      <c r="EHB44" s="70">
        <v>1820980.172922615</v>
      </c>
      <c r="EHC44" s="70">
        <v>2006482.8093455844</v>
      </c>
      <c r="EHD44" s="70">
        <v>2195597.0295337215</v>
      </c>
      <c r="EHE44" s="70">
        <v>2388393.1480525993</v>
      </c>
      <c r="EHF44" s="70">
        <v>2584942.8484345488</v>
      </c>
      <c r="EHG44" s="70">
        <v>2785319.2098313197</v>
      </c>
      <c r="EHH44" s="70">
        <v>2989596.7341856621</v>
      </c>
      <c r="EHI44" s="70">
        <v>3197851.3739318438</v>
      </c>
      <c r="EHJ44" s="70">
        <v>3410160.5602355897</v>
      </c>
      <c r="EHK44" s="70">
        <v>3626603.231783729</v>
      </c>
      <c r="EHL44" s="70">
        <v>3847259.8641343974</v>
      </c>
      <c r="EHM44" s="70">
        <v>4072212.4996386617</v>
      </c>
      <c r="EHN44" s="70">
        <v>4301544.7779446878</v>
      </c>
      <c r="EHO44" s="70">
        <f t="shared" si="23"/>
        <v>28389532.147176996</v>
      </c>
      <c r="EHP44" s="70">
        <f t="shared" si="24"/>
        <v>62043735.68340753</v>
      </c>
      <c r="EHQ44" s="70">
        <f t="shared" si="25"/>
        <v>2183810.1651674611</v>
      </c>
      <c r="EHR44" s="70">
        <f t="shared" si="26"/>
        <v>2697553.7253655447</v>
      </c>
      <c r="EHS44" s="70">
        <f t="shared" si="27"/>
        <v>229937139.54117456</v>
      </c>
      <c r="EHT44" s="70">
        <f t="shared" si="28"/>
        <v>450485625.79761279</v>
      </c>
      <c r="EHU44" s="70">
        <f t="shared" si="29"/>
        <v>17687472.272398043</v>
      </c>
      <c r="EHV44" s="70">
        <f t="shared" si="30"/>
        <v>19586331.556417946</v>
      </c>
      <c r="EHW44" s="70">
        <f t="shared" si="31"/>
        <v>258326671.68835157</v>
      </c>
      <c r="EHX44" s="70">
        <f t="shared" si="31"/>
        <v>512529361.48102033</v>
      </c>
      <c r="EHY44" s="70">
        <f t="shared" si="31"/>
        <v>19871282.437565506</v>
      </c>
      <c r="EHZ44" s="70">
        <f t="shared" si="31"/>
        <v>22283885.281783491</v>
      </c>
      <c r="EIA44" s="70">
        <f t="shared" si="32"/>
        <v>24967729.261887841</v>
      </c>
      <c r="EIB44" s="70">
        <f t="shared" si="33"/>
        <v>50081725.790233359</v>
      </c>
      <c r="EIC44" s="70">
        <f t="shared" si="64"/>
        <v>37558754.709963545</v>
      </c>
      <c r="EID44" s="70">
        <f t="shared" si="64"/>
        <v>41870216.838201433</v>
      </c>
      <c r="EIE44" s="70">
        <f t="shared" si="34"/>
        <v>215160036.3146472</v>
      </c>
      <c r="EIF44" s="70">
        <f t="shared" si="35"/>
        <v>402504638.32291245</v>
      </c>
      <c r="EIG44" s="70">
        <f t="shared" si="65"/>
        <v>57430037.147529051</v>
      </c>
      <c r="EIH44" s="70">
        <f t="shared" si="65"/>
        <v>64154102.119984925</v>
      </c>
      <c r="EII44" s="70">
        <f t="shared" si="65"/>
        <v>240127765.57653505</v>
      </c>
      <c r="EIJ44" s="70">
        <f t="shared" si="65"/>
        <v>452586364.11314583</v>
      </c>
      <c r="EIK44" s="70">
        <f t="shared" si="65"/>
        <v>94988791.857492596</v>
      </c>
      <c r="EIL44" s="70">
        <f t="shared" si="65"/>
        <v>106024318.95818636</v>
      </c>
      <c r="EIM44" s="70">
        <f t="shared" si="36"/>
        <v>3421802.8852891549</v>
      </c>
      <c r="EIN44" s="70">
        <f t="shared" si="36"/>
        <v>11962009.893174171</v>
      </c>
      <c r="EIO44" s="70">
        <f t="shared" si="37"/>
        <v>263215.60656070424</v>
      </c>
      <c r="EIP44" s="70">
        <f t="shared" si="38"/>
        <v>520087.38665974658</v>
      </c>
      <c r="EIQ44" s="70">
        <f t="shared" si="66"/>
        <v>14777103.226527363</v>
      </c>
      <c r="EIR44" s="70">
        <f t="shared" si="66"/>
        <v>47980987.474700332</v>
      </c>
      <c r="EIS44" s="70">
        <f t="shared" si="39"/>
        <v>1136700.2481944126</v>
      </c>
      <c r="EIT44" s="70">
        <f t="shared" si="40"/>
        <v>2086129.8902043623</v>
      </c>
      <c r="EIU44" s="70">
        <f t="shared" si="67"/>
        <v>18198906.111816525</v>
      </c>
      <c r="EIV44" s="70">
        <f t="shared" si="67"/>
        <v>59942997.367874503</v>
      </c>
      <c r="EIW44" s="70">
        <f t="shared" si="41"/>
        <v>1399915.8547551173</v>
      </c>
      <c r="EIX44" s="70">
        <f t="shared" si="42"/>
        <v>2606217.2768641086</v>
      </c>
      <c r="EIY44" s="70">
        <v>203.76815974061299</v>
      </c>
      <c r="EIZ44" s="70">
        <v>211.65322089205921</v>
      </c>
      <c r="EJA44" s="70">
        <v>219.84340424434967</v>
      </c>
      <c r="EJB44" s="70">
        <v>228.35051687870555</v>
      </c>
      <c r="EJC44" s="70">
        <v>237.18682276596959</v>
      </c>
      <c r="EJD44" s="70">
        <v>246.36506044651605</v>
      </c>
      <c r="EJE44" s="70">
        <v>255.8984613943058</v>
      </c>
      <c r="EJF44" s="70">
        <v>265.80076909156145</v>
      </c>
      <c r="EJG44" s="70">
        <v>276.08625884156129</v>
      </c>
      <c r="EJH44" s="70">
        <v>286.76975834811265</v>
      </c>
      <c r="EJI44" s="70">
        <v>297.86666909137455</v>
      </c>
      <c r="EJJ44" s="70">
        <v>309.39298853084375</v>
      </c>
      <c r="EJK44" s="70">
        <v>321.36533316751257</v>
      </c>
      <c r="EJL44" s="70">
        <v>333.80096249844615</v>
      </c>
      <c r="EJM44" s="70">
        <v>346.71780389831116</v>
      </c>
      <c r="EJN44" s="70">
        <v>360.13447846372617</v>
      </c>
      <c r="EJO44" s="70">
        <v>374.07032785769155</v>
      </c>
      <c r="EJP44" s="70">
        <v>388.54544219279717</v>
      </c>
      <c r="EJQ44" s="70">
        <v>403.5806889934056</v>
      </c>
      <c r="EJR44" s="70">
        <v>419.19774327856305</v>
      </c>
      <c r="EJS44" s="70">
        <v>435.41911880900579</v>
      </c>
      <c r="EJT44" s="70">
        <v>452.26820054330756</v>
      </c>
      <c r="EJU44" s="70">
        <v>469.76927834995831</v>
      </c>
      <c r="EJV44" s="70">
        <v>487.94758202397389</v>
      </c>
      <c r="EJW44" s="70">
        <v>506.82931765851583</v>
      </c>
      <c r="EJX44" s="70">
        <v>526.44170542395636</v>
      </c>
      <c r="EJY44" s="70">
        <v>338.46809502570204</v>
      </c>
      <c r="EJZ44" s="70">
        <v>345.05779046395878</v>
      </c>
      <c r="EKA44" s="70">
        <v>351.77578185272654</v>
      </c>
      <c r="EKB44" s="70">
        <v>358.62456700864522</v>
      </c>
      <c r="EKC44" s="70">
        <v>365.6066923787904</v>
      </c>
      <c r="EKD44" s="70">
        <v>372.72475398746786</v>
      </c>
      <c r="EKE44" s="70">
        <v>379.98139840144154</v>
      </c>
      <c r="EKF44" s="70">
        <v>387.37932371395368</v>
      </c>
      <c r="EKG44" s="70">
        <v>394.92128054790271</v>
      </c>
      <c r="EKH44" s="70">
        <v>402.61007307855294</v>
      </c>
      <c r="EKI44" s="70">
        <v>410.44856007615448</v>
      </c>
      <c r="EKJ44" s="70">
        <v>418.43965596886329</v>
      </c>
      <c r="EKK44" s="70">
        <v>426.58633192635449</v>
      </c>
      <c r="EKL44" s="70">
        <v>434.891616964533</v>
      </c>
      <c r="EKM44" s="70">
        <v>443.35859907175245</v>
      </c>
      <c r="EKN44" s="70">
        <v>451.99042635695974</v>
      </c>
      <c r="EKO44" s="70">
        <v>460.79030822019416</v>
      </c>
      <c r="EKP44" s="70">
        <v>469.76151654587392</v>
      </c>
      <c r="EKQ44" s="70">
        <v>478.9073869193158</v>
      </c>
      <c r="EKR44" s="70">
        <v>488.23131986693977</v>
      </c>
      <c r="EKS44" s="70">
        <v>497.7367821206181</v>
      </c>
      <c r="EKT44" s="70">
        <v>507.42730790664154</v>
      </c>
      <c r="EKU44" s="70">
        <v>517.30650025978002</v>
      </c>
      <c r="EKV44" s="70">
        <v>527.37803236292723</v>
      </c>
      <c r="EKW44" s="70">
        <v>537.64564891282646</v>
      </c>
      <c r="EKX44" s="70">
        <v>548.11316751238724</v>
      </c>
      <c r="EKY44" s="71">
        <v>203.76815974061299</v>
      </c>
      <c r="EKZ44" s="71">
        <v>211.65322089205921</v>
      </c>
      <c r="ELA44" s="71">
        <v>219.84340424434967</v>
      </c>
      <c r="ELB44" s="71">
        <v>224.09696056152762</v>
      </c>
      <c r="ELC44" s="71">
        <v>228.51511350515963</v>
      </c>
      <c r="ELD44" s="71">
        <v>233.10423234543291</v>
      </c>
      <c r="ELE44" s="71">
        <v>237.87093281932778</v>
      </c>
      <c r="ELF44" s="71">
        <v>242.8220866679556</v>
      </c>
      <c r="ELG44" s="71">
        <v>247.96483154295547</v>
      </c>
      <c r="ELH44" s="71">
        <v>253.30658129623117</v>
      </c>
      <c r="ELI44" s="71">
        <v>258.85503666786218</v>
      </c>
      <c r="ELJ44" s="71">
        <v>264.61819638759675</v>
      </c>
      <c r="ELK44" s="71">
        <v>270.60436870593111</v>
      </c>
      <c r="ELL44" s="71">
        <v>276.8221833713979</v>
      </c>
      <c r="ELM44" s="71">
        <v>283.2806040713304</v>
      </c>
      <c r="ELN44" s="71">
        <v>289.98894135403799</v>
      </c>
      <c r="ELO44" s="71">
        <v>296.95686605102065</v>
      </c>
      <c r="ELP44" s="71">
        <v>304.19442321857343</v>
      </c>
      <c r="ELQ44" s="71">
        <v>311.71204661887759</v>
      </c>
      <c r="ELR44" s="71">
        <v>319.52057376145638</v>
      </c>
      <c r="ELS44" s="71">
        <v>327.63126152667775</v>
      </c>
      <c r="ELT44" s="71">
        <v>336.05580239382863</v>
      </c>
      <c r="ELU44" s="71">
        <v>344.80634129715401</v>
      </c>
      <c r="ELV44" s="71">
        <v>353.89549313416182</v>
      </c>
      <c r="ELW44" s="71">
        <v>363.33636095143271</v>
      </c>
      <c r="ELX44" s="71">
        <v>373.14255483415303</v>
      </c>
      <c r="ELY44" s="71">
        <v>338.46809502570204</v>
      </c>
      <c r="ELZ44" s="71">
        <v>345.05779046395878</v>
      </c>
      <c r="EMA44" s="71">
        <v>351.77578185272654</v>
      </c>
      <c r="EMB44" s="71">
        <v>355.20017443068593</v>
      </c>
      <c r="EMC44" s="71">
        <v>358.69123711575844</v>
      </c>
      <c r="EMD44" s="71">
        <v>362.2502679200972</v>
      </c>
      <c r="EME44" s="71">
        <v>365.87859012708407</v>
      </c>
      <c r="EMF44" s="71">
        <v>369.57755278334014</v>
      </c>
      <c r="EMG44" s="71">
        <v>373.3485312003146</v>
      </c>
      <c r="EMH44" s="71">
        <v>377.1929274656398</v>
      </c>
      <c r="EMI44" s="71">
        <v>381.11217096444045</v>
      </c>
      <c r="EMJ44" s="71">
        <v>385.10771891079497</v>
      </c>
      <c r="EMK44" s="71">
        <v>389.18105688954046</v>
      </c>
      <c r="EML44" s="71">
        <v>393.3336994086298</v>
      </c>
      <c r="EMM44" s="71">
        <v>397.56719046223947</v>
      </c>
      <c r="EMN44" s="71">
        <v>401.88310410484314</v>
      </c>
      <c r="EMO44" s="71">
        <v>406.28304503646041</v>
      </c>
      <c r="EMP44" s="71">
        <v>410.76864919930011</v>
      </c>
      <c r="EMQ44" s="71">
        <v>415.34158438602117</v>
      </c>
      <c r="EMR44" s="71">
        <v>420.00355085983313</v>
      </c>
      <c r="EMS44" s="71">
        <v>424.75628198667238</v>
      </c>
      <c r="EMT44" s="71">
        <v>429.60154487968407</v>
      </c>
      <c r="EMU44" s="71">
        <v>434.54114105625331</v>
      </c>
      <c r="EMV44" s="71">
        <v>439.57690710782686</v>
      </c>
      <c r="EMW44" s="71">
        <v>444.71071538277647</v>
      </c>
      <c r="EMX44" s="71">
        <v>449.94447468255692</v>
      </c>
      <c r="EMY44" s="70">
        <v>0</v>
      </c>
      <c r="EMZ44" s="70">
        <v>0</v>
      </c>
      <c r="ENA44" s="70">
        <v>0</v>
      </c>
      <c r="ENB44" s="70">
        <v>4.2535563171779245</v>
      </c>
      <c r="ENC44" s="70">
        <v>8.671709260809962</v>
      </c>
      <c r="END44" s="70">
        <v>13.260828101083149</v>
      </c>
      <c r="ENE44" s="70">
        <v>18.027528574978021</v>
      </c>
      <c r="ENF44" s="70">
        <v>22.978682423605846</v>
      </c>
      <c r="ENG44" s="70">
        <v>28.121427298605823</v>
      </c>
      <c r="ENH44" s="70">
        <v>33.463177051881473</v>
      </c>
      <c r="ENI44" s="70">
        <v>39.011632423512367</v>
      </c>
      <c r="ENJ44" s="70">
        <v>44.774792143246998</v>
      </c>
      <c r="ENK44" s="70">
        <v>50.760964461581466</v>
      </c>
      <c r="ENL44" s="70">
        <v>56.978779127048256</v>
      </c>
      <c r="ENM44" s="70">
        <v>63.437199826980759</v>
      </c>
      <c r="ENN44" s="70">
        <v>70.145537109688178</v>
      </c>
      <c r="ENO44" s="70">
        <v>77.113461806670898</v>
      </c>
      <c r="ENP44" s="70">
        <v>84.351018974223734</v>
      </c>
      <c r="ENQ44" s="70">
        <v>91.868642374528008</v>
      </c>
      <c r="ENR44" s="70">
        <v>99.677169517106677</v>
      </c>
      <c r="ENS44" s="70">
        <v>107.78785728232805</v>
      </c>
      <c r="ENT44" s="70">
        <v>116.21239814947893</v>
      </c>
      <c r="ENU44" s="70">
        <v>124.96293705280431</v>
      </c>
      <c r="ENV44" s="70">
        <v>134.05208888981207</v>
      </c>
      <c r="ENW44" s="70">
        <v>143.49295670708312</v>
      </c>
      <c r="ENX44" s="70">
        <v>153.29915058980333</v>
      </c>
      <c r="ENY44" s="70">
        <v>0</v>
      </c>
      <c r="ENZ44" s="70">
        <v>0</v>
      </c>
      <c r="EOA44" s="70">
        <v>0</v>
      </c>
      <c r="EOB44" s="70">
        <v>3.4243925779592814</v>
      </c>
      <c r="EOC44" s="70">
        <v>6.9154552630319586</v>
      </c>
      <c r="EOD44" s="70">
        <v>10.474486067370663</v>
      </c>
      <c r="EOE44" s="70">
        <v>14.102808274357471</v>
      </c>
      <c r="EOF44" s="70">
        <v>17.801770930613543</v>
      </c>
      <c r="EOG44" s="70">
        <v>21.572749347588115</v>
      </c>
      <c r="EOH44" s="70">
        <v>25.417145612913146</v>
      </c>
      <c r="EOI44" s="70">
        <v>29.336389111714027</v>
      </c>
      <c r="EOJ44" s="70">
        <v>33.33193705806832</v>
      </c>
      <c r="EOK44" s="70">
        <v>37.405275036814032</v>
      </c>
      <c r="EOL44" s="70">
        <v>41.557917555903202</v>
      </c>
      <c r="EOM44" s="70">
        <v>45.791408609512985</v>
      </c>
      <c r="EON44" s="70">
        <v>50.107322252116603</v>
      </c>
      <c r="EOO44" s="70">
        <v>54.507263183733755</v>
      </c>
      <c r="EOP44" s="70">
        <v>58.992867346573803</v>
      </c>
      <c r="EOQ44" s="70">
        <v>63.565802533294629</v>
      </c>
      <c r="EOR44" s="70">
        <v>68.227769007106644</v>
      </c>
      <c r="EOS44" s="70">
        <v>72.980500133945725</v>
      </c>
      <c r="EOT44" s="70">
        <v>77.825763026957475</v>
      </c>
      <c r="EOU44" s="70">
        <v>82.765359203526714</v>
      </c>
      <c r="EOV44" s="70">
        <v>87.801125255100374</v>
      </c>
      <c r="EOW44" s="70">
        <v>92.934933530049989</v>
      </c>
      <c r="EOX44" s="70">
        <v>98.16869282983032</v>
      </c>
      <c r="EOY44" s="70">
        <f t="shared" si="43"/>
        <v>3765.7358834169472</v>
      </c>
      <c r="EOZ44" s="70">
        <f t="shared" si="44"/>
        <v>8229.8052885481211</v>
      </c>
      <c r="EPA44" s="70">
        <f t="shared" si="45"/>
        <v>289.67199103207287</v>
      </c>
      <c r="EPB44" s="70">
        <f t="shared" si="46"/>
        <v>357.81762124122264</v>
      </c>
      <c r="EPC44" s="70">
        <f t="shared" si="47"/>
        <v>5247.563279481371</v>
      </c>
      <c r="EPD44" s="70">
        <f t="shared" si="48"/>
        <v>10280.861250108876</v>
      </c>
      <c r="EPE44" s="70">
        <f t="shared" si="49"/>
        <v>403.6587138062593</v>
      </c>
      <c r="EPF44" s="70">
        <f t="shared" si="50"/>
        <v>446.99396739603804</v>
      </c>
      <c r="EPG44" s="70">
        <f t="shared" si="51"/>
        <v>9013.2991628983182</v>
      </c>
      <c r="EPH44" s="70">
        <f t="shared" si="6"/>
        <v>18510.666538656995</v>
      </c>
      <c r="EPI44" s="70">
        <f t="shared" si="6"/>
        <v>693.33070483833217</v>
      </c>
      <c r="EPJ44" s="70">
        <f t="shared" si="6"/>
        <v>804.81158863726068</v>
      </c>
      <c r="EPK44" s="70">
        <f t="shared" si="52"/>
        <v>3311.8500692967459</v>
      </c>
      <c r="EPL44" s="70">
        <f t="shared" si="53"/>
        <v>6643.1017930840817</v>
      </c>
      <c r="EPM44" s="70">
        <f t="shared" si="7"/>
        <v>1096.9894186445915</v>
      </c>
      <c r="EPN44" s="70">
        <f t="shared" si="7"/>
        <v>1251.8055560332987</v>
      </c>
      <c r="EPO44" s="70">
        <f t="shared" si="54"/>
        <v>4910.3242217834086</v>
      </c>
      <c r="EPP44" s="70">
        <f t="shared" si="55"/>
        <v>9185.8521163607929</v>
      </c>
      <c r="EPQ44" s="70">
        <f t="shared" si="8"/>
        <v>1790.3201234829237</v>
      </c>
      <c r="EPR44" s="70">
        <f t="shared" si="8"/>
        <v>2056.6171446705594</v>
      </c>
      <c r="EPS44" s="70">
        <f t="shared" si="8"/>
        <v>8222.1742910801549</v>
      </c>
      <c r="EPT44" s="70">
        <f t="shared" si="8"/>
        <v>15828.953909444874</v>
      </c>
      <c r="EPU44" s="70">
        <f t="shared" si="8"/>
        <v>2887.3095421275152</v>
      </c>
      <c r="EPV44" s="70">
        <f t="shared" si="8"/>
        <v>3308.422700703858</v>
      </c>
      <c r="EPW44" s="70">
        <f t="shared" si="56"/>
        <v>453.8858141202013</v>
      </c>
      <c r="EPX44" s="70">
        <f t="shared" si="9"/>
        <v>1586.7034954640394</v>
      </c>
      <c r="EPY44" s="70">
        <f t="shared" si="57"/>
        <v>34.914293393861641</v>
      </c>
      <c r="EPZ44" s="70">
        <f t="shared" si="58"/>
        <v>68.987108498436498</v>
      </c>
      <c r="EQA44" s="70">
        <f t="shared" si="10"/>
        <v>337.23905769796238</v>
      </c>
      <c r="EQB44" s="70">
        <f t="shared" si="10"/>
        <v>1095.0091337480826</v>
      </c>
      <c r="EQC44" s="70">
        <f t="shared" si="59"/>
        <v>25.941465976766338</v>
      </c>
      <c r="EQD44" s="70">
        <f t="shared" si="60"/>
        <v>47.609092771655767</v>
      </c>
      <c r="EQE44" s="70">
        <f t="shared" si="11"/>
        <v>791.12487181816323</v>
      </c>
      <c r="EQF44" s="70">
        <f t="shared" si="11"/>
        <v>2681.7126292121211</v>
      </c>
      <c r="EQG44" s="70">
        <f t="shared" si="61"/>
        <v>60.855759370627943</v>
      </c>
      <c r="EQH44" s="70">
        <f t="shared" si="62"/>
        <v>116.59620127009222</v>
      </c>
      <c r="EQI44" s="72" t="s">
        <v>4317</v>
      </c>
    </row>
    <row r="45" spans="1:3831" s="25" customFormat="1" x14ac:dyDescent="0.25">
      <c r="A45" s="25" t="s">
        <v>4399</v>
      </c>
      <c r="B45" s="26" t="s">
        <v>4400</v>
      </c>
      <c r="C45" s="27">
        <v>2</v>
      </c>
      <c r="D45" s="28">
        <v>2</v>
      </c>
      <c r="E45" s="26" t="s">
        <v>4319</v>
      </c>
      <c r="F45" s="29" t="s">
        <v>4312</v>
      </c>
      <c r="G45" s="30" t="s">
        <v>4331</v>
      </c>
      <c r="H45" s="25" t="s">
        <v>4314</v>
      </c>
      <c r="I45" s="31">
        <v>14636.77</v>
      </c>
      <c r="J45" s="31">
        <v>27831.092000000001</v>
      </c>
      <c r="K45" s="27">
        <v>2024</v>
      </c>
      <c r="L45" s="27">
        <v>2030</v>
      </c>
      <c r="M45" s="25">
        <f t="shared" si="12"/>
        <v>7</v>
      </c>
      <c r="N45" s="32">
        <v>3.12289370507624</v>
      </c>
      <c r="O45" s="32">
        <v>1.6697754170297434</v>
      </c>
      <c r="P45" s="25">
        <v>0.15659999999999999</v>
      </c>
      <c r="Q45" s="25">
        <v>0.26391999999999999</v>
      </c>
      <c r="R45" s="25">
        <v>0.57948</v>
      </c>
      <c r="S45" s="25">
        <v>0.15659999999999999</v>
      </c>
      <c r="T45" s="25">
        <v>0.26391999999999999</v>
      </c>
      <c r="U45" s="25">
        <v>0.57948</v>
      </c>
      <c r="V45" s="25">
        <v>3.7</v>
      </c>
      <c r="W45" s="25">
        <v>4.9000000000000004</v>
      </c>
      <c r="X45" s="80">
        <v>3350901</v>
      </c>
      <c r="Y45" s="80">
        <v>3350901</v>
      </c>
      <c r="Z45" s="80">
        <v>2329312.9560589562</v>
      </c>
      <c r="AA45" s="80">
        <v>4572834.8613453824</v>
      </c>
      <c r="AB45" s="34">
        <v>0.71</v>
      </c>
      <c r="AC45" s="34">
        <v>0.28999999999999998</v>
      </c>
      <c r="AD45" s="33">
        <f t="shared" si="13"/>
        <v>3630324.2570471736</v>
      </c>
      <c r="AE45" s="33">
        <v>2379139.71</v>
      </c>
      <c r="AF45" s="35">
        <v>2453437.7142385589</v>
      </c>
      <c r="AG45" s="35">
        <v>2530055.966174481</v>
      </c>
      <c r="AH45" s="35">
        <v>2609066.9246770497</v>
      </c>
      <c r="AI45" s="35">
        <v>2690545.3114290154</v>
      </c>
      <c r="AJ45" s="35">
        <v>2774568.1815918558</v>
      </c>
      <c r="AK45" s="35">
        <v>2861214.9966778359</v>
      </c>
      <c r="AL45" s="35">
        <v>2950567.6996977851</v>
      </c>
      <c r="AM45" s="35">
        <v>3042710.7926556598</v>
      </c>
      <c r="AN45" s="35">
        <v>3137731.4164631786</v>
      </c>
      <c r="AO45" s="35">
        <v>3235719.4333501067</v>
      </c>
      <c r="AP45" s="35">
        <v>3336767.5118481256</v>
      </c>
      <c r="AQ45" s="35">
        <v>3440971.2144286595</v>
      </c>
      <c r="AR45" s="35">
        <v>3548429.0878775376</v>
      </c>
      <c r="AS45" s="35">
        <v>3659242.7564919591</v>
      </c>
      <c r="AT45" s="35">
        <v>3773517.0181879047</v>
      </c>
      <c r="AU45" s="35">
        <v>3891359.9436088754</v>
      </c>
      <c r="AV45" s="35">
        <v>4012882.9783296953</v>
      </c>
      <c r="AW45" s="35">
        <v>4138201.0482520289</v>
      </c>
      <c r="AX45" s="35">
        <v>4267432.6682912903</v>
      </c>
      <c r="AY45" s="35">
        <v>4400700.054457726</v>
      </c>
      <c r="AZ45" s="35">
        <v>4538129.2394376723</v>
      </c>
      <c r="BA45" s="35">
        <v>4679850.1917842953</v>
      </c>
      <c r="BB45" s="35">
        <v>4825996.9388305247</v>
      </c>
      <c r="BC45" s="35">
        <v>4976707.6934404345</v>
      </c>
      <c r="BD45" s="35">
        <v>5132124.9847189309</v>
      </c>
      <c r="BE45" s="33">
        <v>971761.28999999992</v>
      </c>
      <c r="BF45" s="35">
        <v>987987.52113263111</v>
      </c>
      <c r="BG45" s="35">
        <v>1004484.6938838254</v>
      </c>
      <c r="BH45" s="35">
        <v>1021257.3323701241</v>
      </c>
      <c r="BI45" s="35">
        <v>1038310.0362506543</v>
      </c>
      <c r="BJ45" s="35">
        <v>1055647.4819885204</v>
      </c>
      <c r="BK45" s="35">
        <v>1073274.4241332582</v>
      </c>
      <c r="BL45" s="35">
        <v>1091195.696624703</v>
      </c>
      <c r="BM45" s="35">
        <v>1109416.2141186288</v>
      </c>
      <c r="BN45" s="35">
        <v>1127940.9733345238</v>
      </c>
      <c r="BO45" s="35">
        <v>1146775.0544258698</v>
      </c>
      <c r="BP45" s="35">
        <v>1165923.6223733025</v>
      </c>
      <c r="BQ45" s="35">
        <v>1185391.9284010346</v>
      </c>
      <c r="BR45" s="35">
        <v>1205185.3114169301</v>
      </c>
      <c r="BS45" s="35">
        <v>1225309.1994766234</v>
      </c>
      <c r="BT45" s="35">
        <v>1245769.111272088</v>
      </c>
      <c r="BU45" s="35">
        <v>1266570.6576450593</v>
      </c>
      <c r="BV45" s="35">
        <v>1287719.5431257286</v>
      </c>
      <c r="BW45" s="35">
        <v>1309221.5674971298</v>
      </c>
      <c r="BX45" s="35">
        <v>1331082.6273856484</v>
      </c>
      <c r="BY45" s="35">
        <v>1353308.7178780877</v>
      </c>
      <c r="BZ45" s="35">
        <v>1375905.9341657364</v>
      </c>
      <c r="CA45" s="35">
        <v>1398880.4732158894</v>
      </c>
      <c r="CB45" s="35">
        <v>1422238.6354712779</v>
      </c>
      <c r="CC45" s="35">
        <v>1445986.8265778767</v>
      </c>
      <c r="CD45" s="35">
        <v>1470131.5591415628</v>
      </c>
      <c r="CE45" s="25">
        <v>0.5</v>
      </c>
      <c r="CF45" s="25">
        <v>0.8</v>
      </c>
      <c r="CG45" s="25">
        <v>0.73</v>
      </c>
      <c r="CH45" s="36">
        <v>0.72</v>
      </c>
      <c r="CI45" s="37">
        <v>0.45999999999999996</v>
      </c>
      <c r="CJ45" s="25">
        <v>0.45999999999999996</v>
      </c>
      <c r="CK45" s="25">
        <v>0.45999999999999996</v>
      </c>
      <c r="CL45" s="25">
        <v>0.45999999999999996</v>
      </c>
      <c r="CM45" s="25">
        <v>0.45999999999999996</v>
      </c>
      <c r="CN45" s="25">
        <v>0.45999999999999996</v>
      </c>
      <c r="CO45" s="25">
        <v>0.45999999999999996</v>
      </c>
      <c r="CP45" s="25">
        <v>0.45999999999999996</v>
      </c>
      <c r="CQ45" s="25">
        <v>0.45999999999999996</v>
      </c>
      <c r="CR45" s="38">
        <v>0.50857142857142856</v>
      </c>
      <c r="CS45" s="25">
        <v>0.55714285714285716</v>
      </c>
      <c r="CT45" s="25">
        <v>0.60571428571428576</v>
      </c>
      <c r="CU45" s="25">
        <v>0.65428571428571436</v>
      </c>
      <c r="CV45" s="25">
        <v>0.70285714285714296</v>
      </c>
      <c r="CW45" s="25">
        <v>0.75142857142857156</v>
      </c>
      <c r="CX45" s="38">
        <v>0.8</v>
      </c>
      <c r="CY45" s="25">
        <v>0.8</v>
      </c>
      <c r="CZ45" s="25">
        <v>0.8</v>
      </c>
      <c r="DA45" s="25">
        <v>0.8</v>
      </c>
      <c r="DB45" s="25">
        <v>0.8</v>
      </c>
      <c r="DC45" s="25">
        <v>0.8</v>
      </c>
      <c r="DD45" s="25">
        <v>0.8</v>
      </c>
      <c r="DE45" s="25">
        <v>0.8</v>
      </c>
      <c r="DF45" s="25">
        <v>0.8</v>
      </c>
      <c r="DG45" s="25">
        <v>0.8</v>
      </c>
      <c r="DH45" s="25">
        <v>0.8</v>
      </c>
      <c r="DI45" s="25">
        <v>0.5</v>
      </c>
      <c r="DJ45" s="25">
        <v>0.8</v>
      </c>
      <c r="DK45" s="25">
        <v>0.52</v>
      </c>
      <c r="DL45" s="73">
        <v>0.28999999999999998</v>
      </c>
      <c r="DM45" s="25">
        <v>0.26</v>
      </c>
      <c r="DN45" s="25">
        <v>0.26</v>
      </c>
      <c r="DO45" s="25">
        <v>0.26</v>
      </c>
      <c r="DP45" s="25">
        <v>0.26</v>
      </c>
      <c r="DQ45" s="25">
        <v>0.26</v>
      </c>
      <c r="DR45" s="25">
        <v>0.26</v>
      </c>
      <c r="DS45" s="25">
        <v>0.26</v>
      </c>
      <c r="DT45" s="25">
        <v>0.26</v>
      </c>
      <c r="DU45" s="25">
        <v>0.26</v>
      </c>
      <c r="DV45" s="38">
        <v>0.33714285714285719</v>
      </c>
      <c r="DW45" s="25">
        <v>0.41428571428571437</v>
      </c>
      <c r="DX45" s="25">
        <v>0.49142857142857155</v>
      </c>
      <c r="DY45" s="25">
        <v>0.56857142857142873</v>
      </c>
      <c r="DZ45" s="25">
        <v>0.64571428571428591</v>
      </c>
      <c r="EA45" s="25">
        <v>0.72285714285714309</v>
      </c>
      <c r="EB45" s="38">
        <v>0.8</v>
      </c>
      <c r="EC45" s="25">
        <v>0.8</v>
      </c>
      <c r="ED45" s="25">
        <v>0.8</v>
      </c>
      <c r="EE45" s="25">
        <v>0.8</v>
      </c>
      <c r="EF45" s="25">
        <v>0.8</v>
      </c>
      <c r="EG45" s="25">
        <v>0.8</v>
      </c>
      <c r="EH45" s="25">
        <v>0.8</v>
      </c>
      <c r="EI45" s="25">
        <v>0.8</v>
      </c>
      <c r="EJ45" s="25">
        <v>0.8</v>
      </c>
      <c r="EK45" s="25">
        <v>0.8</v>
      </c>
      <c r="EL45" s="25">
        <v>0.8</v>
      </c>
      <c r="EM45" s="25">
        <v>0.5</v>
      </c>
      <c r="EN45" s="25">
        <v>0.8</v>
      </c>
      <c r="EO45" s="25">
        <v>0.57999999999999996</v>
      </c>
      <c r="EP45" s="25">
        <v>1</v>
      </c>
      <c r="EQ45" s="25">
        <v>0.28999999999999998</v>
      </c>
      <c r="ER45" s="25">
        <v>0.28999999999999998</v>
      </c>
      <c r="ES45" s="25">
        <v>0.28999999999999998</v>
      </c>
      <c r="ET45" s="25">
        <v>0.28999999999999998</v>
      </c>
      <c r="EU45" s="25">
        <v>0.28999999999999998</v>
      </c>
      <c r="EV45" s="25">
        <v>0.28999999999999998</v>
      </c>
      <c r="EW45" s="25">
        <v>0.28999999999999998</v>
      </c>
      <c r="EX45" s="25">
        <v>0.28999999999999998</v>
      </c>
      <c r="EY45" s="25">
        <v>0.28999999999999998</v>
      </c>
      <c r="EZ45" s="38">
        <v>0.36285714285714282</v>
      </c>
      <c r="FA45" s="25">
        <v>0.43571428571428567</v>
      </c>
      <c r="FB45" s="25">
        <v>0.50857142857142856</v>
      </c>
      <c r="FC45" s="25">
        <v>0.58142857142857141</v>
      </c>
      <c r="FD45" s="25">
        <v>0.65428571428571425</v>
      </c>
      <c r="FE45" s="25">
        <v>0.72714285714285709</v>
      </c>
      <c r="FF45" s="38">
        <v>0.8</v>
      </c>
      <c r="FG45" s="25">
        <v>0.8</v>
      </c>
      <c r="FH45" s="25">
        <v>0.8</v>
      </c>
      <c r="FI45" s="25">
        <v>0.8</v>
      </c>
      <c r="FJ45" s="25">
        <v>0.8</v>
      </c>
      <c r="FK45" s="25">
        <v>0.8</v>
      </c>
      <c r="FL45" s="25">
        <v>0.8</v>
      </c>
      <c r="FM45" s="25">
        <v>0.8</v>
      </c>
      <c r="FN45" s="25">
        <v>0.8</v>
      </c>
      <c r="FO45" s="25">
        <v>0.8</v>
      </c>
      <c r="FP45" s="25">
        <v>0.8</v>
      </c>
      <c r="FQ45" s="25">
        <v>0.5</v>
      </c>
      <c r="FR45" s="25">
        <v>0.8</v>
      </c>
      <c r="FS45" s="25">
        <v>0.23</v>
      </c>
      <c r="FT45" s="25">
        <v>1</v>
      </c>
      <c r="FU45" s="25">
        <v>0.115</v>
      </c>
      <c r="FV45" s="25">
        <v>0.115</v>
      </c>
      <c r="FW45" s="25">
        <v>0.115</v>
      </c>
      <c r="FX45" s="25">
        <v>0.115</v>
      </c>
      <c r="FY45" s="25">
        <v>0.115</v>
      </c>
      <c r="FZ45" s="25">
        <v>0.115</v>
      </c>
      <c r="GA45" s="25">
        <v>0.115</v>
      </c>
      <c r="GB45" s="25">
        <v>0.115</v>
      </c>
      <c r="GC45" s="25">
        <v>0.115</v>
      </c>
      <c r="GD45" s="38">
        <v>0.21285714285714286</v>
      </c>
      <c r="GE45" s="25">
        <v>0.31071428571428572</v>
      </c>
      <c r="GF45" s="25">
        <v>0.40857142857142859</v>
      </c>
      <c r="GG45" s="25">
        <v>0.50642857142857145</v>
      </c>
      <c r="GH45" s="25">
        <v>0.60428571428571431</v>
      </c>
      <c r="GI45" s="25">
        <v>0.70214285714285718</v>
      </c>
      <c r="GJ45" s="38">
        <v>0.8</v>
      </c>
      <c r="GK45" s="25">
        <v>0.8</v>
      </c>
      <c r="GL45" s="25">
        <v>0.8</v>
      </c>
      <c r="GM45" s="25">
        <v>0.8</v>
      </c>
      <c r="GN45" s="25">
        <v>0.8</v>
      </c>
      <c r="GO45" s="25">
        <v>0.8</v>
      </c>
      <c r="GP45" s="25">
        <v>0.8</v>
      </c>
      <c r="GQ45" s="25">
        <v>0.8</v>
      </c>
      <c r="GR45" s="25">
        <v>0.8</v>
      </c>
      <c r="GS45" s="25">
        <v>0.8</v>
      </c>
      <c r="GT45" s="25">
        <v>0.8</v>
      </c>
      <c r="GU45" s="25">
        <v>0.5</v>
      </c>
      <c r="GV45" s="25">
        <v>0.8</v>
      </c>
      <c r="GW45" s="25">
        <v>0.32</v>
      </c>
      <c r="GX45" s="25">
        <v>1</v>
      </c>
      <c r="GY45" s="25">
        <v>0.16</v>
      </c>
      <c r="GZ45" s="25">
        <v>0.16</v>
      </c>
      <c r="HA45" s="25">
        <v>0.16</v>
      </c>
      <c r="HB45" s="25">
        <v>0.16</v>
      </c>
      <c r="HC45" s="25">
        <v>0.16</v>
      </c>
      <c r="HD45" s="25">
        <v>0.16</v>
      </c>
      <c r="HE45" s="25">
        <v>0.16</v>
      </c>
      <c r="HF45" s="25">
        <v>0.16</v>
      </c>
      <c r="HG45" s="25">
        <v>0.16</v>
      </c>
      <c r="HH45" s="38">
        <v>0.25142857142857145</v>
      </c>
      <c r="HI45" s="25">
        <v>0.34285714285714286</v>
      </c>
      <c r="HJ45" s="25">
        <v>0.43428571428571427</v>
      </c>
      <c r="HK45" s="25">
        <v>0.52571428571428569</v>
      </c>
      <c r="HL45" s="25">
        <v>0.6171428571428571</v>
      </c>
      <c r="HM45" s="25">
        <v>0.70857142857142852</v>
      </c>
      <c r="HN45" s="38">
        <v>0.8</v>
      </c>
      <c r="HO45" s="25">
        <v>0.8</v>
      </c>
      <c r="HP45" s="25">
        <v>0.8</v>
      </c>
      <c r="HQ45" s="25">
        <v>0.8</v>
      </c>
      <c r="HR45" s="25">
        <v>0.8</v>
      </c>
      <c r="HS45" s="25">
        <v>0.8</v>
      </c>
      <c r="HT45" s="25">
        <v>0.8</v>
      </c>
      <c r="HU45" s="25">
        <v>0.8</v>
      </c>
      <c r="HV45" s="25">
        <v>0.8</v>
      </c>
      <c r="HW45" s="25">
        <v>0.8</v>
      </c>
      <c r="HX45" s="25">
        <v>0.8</v>
      </c>
      <c r="HY45" s="25">
        <v>0.5</v>
      </c>
      <c r="HZ45" s="25">
        <v>0.8</v>
      </c>
      <c r="IA45" s="25">
        <v>0.19</v>
      </c>
      <c r="IB45" s="25">
        <v>1</v>
      </c>
      <c r="IC45" s="25">
        <v>9.5000000000000001E-2</v>
      </c>
      <c r="ID45" s="25">
        <v>9.5000000000000001E-2</v>
      </c>
      <c r="IE45" s="25">
        <v>9.5000000000000001E-2</v>
      </c>
      <c r="IF45" s="25">
        <v>9.5000000000000001E-2</v>
      </c>
      <c r="IG45" s="25">
        <v>9.5000000000000001E-2</v>
      </c>
      <c r="IH45" s="25">
        <v>9.5000000000000001E-2</v>
      </c>
      <c r="II45" s="25">
        <v>9.5000000000000001E-2</v>
      </c>
      <c r="IJ45" s="25">
        <v>9.5000000000000001E-2</v>
      </c>
      <c r="IK45" s="25">
        <v>9.5000000000000001E-2</v>
      </c>
      <c r="IL45" s="38">
        <v>0.19571428571428573</v>
      </c>
      <c r="IM45" s="25">
        <v>0.29642857142857149</v>
      </c>
      <c r="IN45" s="25">
        <v>0.39714285714285724</v>
      </c>
      <c r="IO45" s="25">
        <v>0.497857142857143</v>
      </c>
      <c r="IP45" s="25">
        <v>0.59857142857142875</v>
      </c>
      <c r="IQ45" s="25">
        <v>0.69928571428571451</v>
      </c>
      <c r="IR45" s="38">
        <v>0.8</v>
      </c>
      <c r="IS45" s="25">
        <v>0.8</v>
      </c>
      <c r="IT45" s="25">
        <v>0.8</v>
      </c>
      <c r="IU45" s="25">
        <v>0.8</v>
      </c>
      <c r="IV45" s="25">
        <v>0.8</v>
      </c>
      <c r="IW45" s="25">
        <v>0.8</v>
      </c>
      <c r="IX45" s="25">
        <v>0.8</v>
      </c>
      <c r="IY45" s="25">
        <v>0.8</v>
      </c>
      <c r="IZ45" s="25">
        <v>0.8</v>
      </c>
      <c r="JA45" s="25">
        <v>0.8</v>
      </c>
      <c r="JB45" s="25">
        <v>0.8</v>
      </c>
      <c r="JC45" s="74" t="s">
        <v>4322</v>
      </c>
      <c r="JD45" s="75">
        <v>2</v>
      </c>
      <c r="JE45" s="41">
        <v>0.85</v>
      </c>
      <c r="JF45" s="41">
        <f>D45</f>
        <v>2</v>
      </c>
      <c r="JP45" s="38">
        <v>0.42499999999999999</v>
      </c>
      <c r="JQ45" s="38">
        <v>0.42499999999999999</v>
      </c>
      <c r="JS45" s="38">
        <v>0.42499999999999999</v>
      </c>
      <c r="JT45" s="38">
        <v>0.42499999999999999</v>
      </c>
      <c r="KP45" s="38">
        <v>0.42499999999999999</v>
      </c>
      <c r="KQ45" s="38">
        <v>0.42499999999999999</v>
      </c>
      <c r="KS45" s="38">
        <v>0.42499999999999999</v>
      </c>
      <c r="KT45" s="38">
        <v>0.42499999999999999</v>
      </c>
      <c r="LP45" s="38">
        <v>0.42499999999999999</v>
      </c>
      <c r="LQ45" s="38">
        <v>0.42499999999999999</v>
      </c>
      <c r="LS45" s="38">
        <v>0.42499999999999999</v>
      </c>
      <c r="LT45" s="38">
        <v>0.42499999999999999</v>
      </c>
      <c r="LV45" s="38">
        <v>0.42499999999999999</v>
      </c>
      <c r="LW45" s="38">
        <v>0.42499999999999999</v>
      </c>
      <c r="LY45" s="38">
        <v>0.42499999999999999</v>
      </c>
      <c r="LZ45" s="38">
        <v>0.42499999999999999</v>
      </c>
      <c r="MB45" s="38">
        <v>0.42499999999999999</v>
      </c>
      <c r="MC45" s="38">
        <v>0.42499999999999999</v>
      </c>
      <c r="ME45" s="38">
        <v>0.42499999999999999</v>
      </c>
      <c r="MF45" s="38">
        <v>0.42499999999999999</v>
      </c>
      <c r="MP45" s="38">
        <v>0.42499999999999999</v>
      </c>
      <c r="MQ45" s="38">
        <v>0.42499999999999999</v>
      </c>
      <c r="MS45" s="38">
        <v>0.42499999999999999</v>
      </c>
      <c r="MT45" s="38">
        <v>0.42499999999999999</v>
      </c>
      <c r="MV45" s="38">
        <v>0.42499999999999999</v>
      </c>
      <c r="MW45" s="38">
        <v>0.42499999999999999</v>
      </c>
      <c r="MY45" s="38">
        <v>0.42499999999999999</v>
      </c>
      <c r="MZ45" s="38">
        <v>0.42499999999999999</v>
      </c>
      <c r="NB45" s="38">
        <v>0.42499999999999999</v>
      </c>
      <c r="NC45" s="38">
        <v>0.42499999999999999</v>
      </c>
      <c r="NE45" s="38">
        <v>0.42499999999999999</v>
      </c>
      <c r="NF45" s="38">
        <v>0.42499999999999999</v>
      </c>
      <c r="NG45" s="35">
        <v>0</v>
      </c>
      <c r="NH45" s="35">
        <v>0</v>
      </c>
      <c r="NI45" s="35">
        <v>0</v>
      </c>
      <c r="NJ45" s="35">
        <v>0</v>
      </c>
      <c r="NK45" s="35">
        <v>0</v>
      </c>
      <c r="NL45" s="35">
        <v>0</v>
      </c>
      <c r="NM45" s="35">
        <v>0</v>
      </c>
      <c r="NN45" s="35">
        <v>0</v>
      </c>
      <c r="NO45" s="35">
        <v>0</v>
      </c>
      <c r="NP45" s="42">
        <v>311108.06703482487</v>
      </c>
      <c r="NQ45" s="42">
        <v>311108.06703482487</v>
      </c>
      <c r="NR45" s="42">
        <v>311108.06703482487</v>
      </c>
      <c r="NS45" s="42">
        <v>311108.06703482487</v>
      </c>
      <c r="NT45" s="42">
        <v>311108.06703482487</v>
      </c>
      <c r="NU45" s="42">
        <v>311108.06703482487</v>
      </c>
      <c r="NV45" s="42">
        <v>311108.06703482487</v>
      </c>
      <c r="NW45" s="35">
        <v>117842.92542097066</v>
      </c>
      <c r="NX45" s="35">
        <v>121523.03472081991</v>
      </c>
      <c r="NY45" s="35">
        <v>125318.06992233358</v>
      </c>
      <c r="NZ45" s="35">
        <v>129231.62003926141</v>
      </c>
      <c r="OA45" s="35">
        <v>133267.38616643567</v>
      </c>
      <c r="OB45" s="35">
        <v>137429.18497994635</v>
      </c>
      <c r="OC45" s="35">
        <v>141720.95234662294</v>
      </c>
      <c r="OD45" s="35">
        <v>146146.74704622943</v>
      </c>
      <c r="OE45" s="35">
        <v>150710.75460990984</v>
      </c>
      <c r="OF45" s="35">
        <v>155417.29127849638</v>
      </c>
      <c r="OG45" s="35">
        <v>0</v>
      </c>
      <c r="OH45" s="35">
        <v>0</v>
      </c>
      <c r="OI45" s="35">
        <v>0</v>
      </c>
      <c r="OJ45" s="35">
        <v>0</v>
      </c>
      <c r="OK45" s="35">
        <v>0</v>
      </c>
      <c r="OL45" s="35">
        <v>0</v>
      </c>
      <c r="OM45" s="35">
        <v>0</v>
      </c>
      <c r="ON45" s="35">
        <v>0</v>
      </c>
      <c r="OO45" s="35">
        <v>0</v>
      </c>
      <c r="OP45" s="42">
        <v>123641.69554765591</v>
      </c>
      <c r="OQ45" s="42">
        <v>123641.69554765591</v>
      </c>
      <c r="OR45" s="42">
        <v>123641.69554765591</v>
      </c>
      <c r="OS45" s="42">
        <v>123641.69554765591</v>
      </c>
      <c r="OT45" s="42">
        <v>123641.69554765591</v>
      </c>
      <c r="OU45" s="42">
        <v>123641.69554765591</v>
      </c>
      <c r="OV45" s="42">
        <v>123641.69554765591</v>
      </c>
      <c r="OW45" s="35">
        <v>20801.546372971265</v>
      </c>
      <c r="OX45" s="35">
        <v>21148.885480669327</v>
      </c>
      <c r="OY45" s="35">
        <v>21502.024371401174</v>
      </c>
      <c r="OZ45" s="35">
        <v>21861.059888518648</v>
      </c>
      <c r="PA45" s="35">
        <v>22226.090492439223</v>
      </c>
      <c r="PB45" s="35">
        <v>22597.216287648771</v>
      </c>
      <c r="PC45" s="35">
        <v>22974.539050152991</v>
      </c>
      <c r="PD45" s="35">
        <v>23358.162255388452</v>
      </c>
      <c r="PE45" s="35">
        <v>23748.191106598824</v>
      </c>
      <c r="PF45" s="35">
        <v>24144.732563686091</v>
      </c>
      <c r="PG45" s="35">
        <v>0</v>
      </c>
      <c r="PH45" s="35">
        <v>0</v>
      </c>
      <c r="PI45" s="35">
        <v>0</v>
      </c>
      <c r="PJ45" s="35">
        <v>0</v>
      </c>
      <c r="PK45" s="35">
        <v>0</v>
      </c>
      <c r="PL45" s="35">
        <v>0</v>
      </c>
      <c r="PM45" s="35">
        <v>0</v>
      </c>
      <c r="PN45" s="35">
        <v>0</v>
      </c>
      <c r="PO45" s="35">
        <v>0</v>
      </c>
      <c r="PP45" s="42">
        <v>376424.10876528296</v>
      </c>
      <c r="PQ45" s="42">
        <v>376424.10876528296</v>
      </c>
      <c r="PR45" s="42">
        <v>376424.10876528296</v>
      </c>
      <c r="PS45" s="42">
        <v>376424.10876528296</v>
      </c>
      <c r="PT45" s="42">
        <v>376424.10876528296</v>
      </c>
      <c r="PU45" s="42">
        <v>376424.10876528296</v>
      </c>
      <c r="PV45" s="42">
        <v>376424.10876528296</v>
      </c>
      <c r="PW45" s="35">
        <v>117842.92542097066</v>
      </c>
      <c r="PX45" s="35">
        <v>121523.03472081991</v>
      </c>
      <c r="PY45" s="35">
        <v>125318.06992233358</v>
      </c>
      <c r="PZ45" s="35">
        <v>129231.62003926141</v>
      </c>
      <c r="QA45" s="35">
        <v>133267.38616643567</v>
      </c>
      <c r="QB45" s="35">
        <v>137429.18497994635</v>
      </c>
      <c r="QC45" s="35">
        <v>141720.95234662294</v>
      </c>
      <c r="QD45" s="35">
        <v>146146.74704622943</v>
      </c>
      <c r="QE45" s="35">
        <v>150710.75460990984</v>
      </c>
      <c r="QF45" s="35">
        <v>155417.29127849638</v>
      </c>
      <c r="QG45" s="35">
        <v>0</v>
      </c>
      <c r="QH45" s="35">
        <v>0</v>
      </c>
      <c r="QI45" s="35">
        <v>0</v>
      </c>
      <c r="QJ45" s="35">
        <v>0</v>
      </c>
      <c r="QK45" s="35">
        <v>0</v>
      </c>
      <c r="QL45" s="35">
        <v>0</v>
      </c>
      <c r="QM45" s="35">
        <v>0</v>
      </c>
      <c r="QN45" s="35">
        <v>0</v>
      </c>
      <c r="QO45" s="35">
        <v>0</v>
      </c>
      <c r="QP45" s="42">
        <v>119498.23891091686</v>
      </c>
      <c r="QQ45" s="42">
        <v>119498.23891091686</v>
      </c>
      <c r="QR45" s="42">
        <v>119498.23891091686</v>
      </c>
      <c r="QS45" s="42">
        <v>119498.23891091686</v>
      </c>
      <c r="QT45" s="42">
        <v>119498.23891091686</v>
      </c>
      <c r="QU45" s="42">
        <v>119498.23891091686</v>
      </c>
      <c r="QV45" s="42">
        <v>119498.23891091686</v>
      </c>
      <c r="QW45" s="35">
        <v>20801.546372971265</v>
      </c>
      <c r="QX45" s="35">
        <v>21148.885480669327</v>
      </c>
      <c r="QY45" s="35">
        <v>21502.024371401174</v>
      </c>
      <c r="QZ45" s="35">
        <v>21861.059888518648</v>
      </c>
      <c r="RA45" s="35">
        <v>22226.090492439223</v>
      </c>
      <c r="RB45" s="35">
        <v>22597.216287648771</v>
      </c>
      <c r="RC45" s="35">
        <v>22974.539050152991</v>
      </c>
      <c r="RD45" s="35">
        <v>23358.162255388452</v>
      </c>
      <c r="RE45" s="35">
        <v>23748.191106598824</v>
      </c>
      <c r="RF45" s="35">
        <v>24144.732563686091</v>
      </c>
      <c r="RG45" s="35">
        <v>0</v>
      </c>
      <c r="RH45" s="35">
        <v>0</v>
      </c>
      <c r="RI45" s="35">
        <v>0</v>
      </c>
      <c r="RJ45" s="35">
        <v>0</v>
      </c>
      <c r="RK45" s="35">
        <v>0</v>
      </c>
      <c r="RL45" s="35">
        <v>0</v>
      </c>
      <c r="RM45" s="35">
        <v>0</v>
      </c>
      <c r="RN45" s="35">
        <v>0</v>
      </c>
      <c r="RO45" s="35">
        <v>0</v>
      </c>
      <c r="RP45" s="42">
        <v>426371.67008857423</v>
      </c>
      <c r="RQ45" s="42">
        <v>426371.67008857423</v>
      </c>
      <c r="RR45" s="42">
        <v>426371.67008857423</v>
      </c>
      <c r="RS45" s="42">
        <v>426371.67008857423</v>
      </c>
      <c r="RT45" s="42">
        <v>426371.67008857423</v>
      </c>
      <c r="RU45" s="42">
        <v>426371.67008857423</v>
      </c>
      <c r="RV45" s="42">
        <v>426371.67008857423</v>
      </c>
      <c r="RW45" s="35">
        <v>117842.92542097066</v>
      </c>
      <c r="RX45" s="35">
        <v>121523.03472081991</v>
      </c>
      <c r="RY45" s="35">
        <v>125318.06992233358</v>
      </c>
      <c r="RZ45" s="35">
        <v>129231.62003926141</v>
      </c>
      <c r="SA45" s="35">
        <v>133267.38616643567</v>
      </c>
      <c r="SB45" s="35">
        <v>137429.18497994635</v>
      </c>
      <c r="SC45" s="35">
        <v>141720.95234662294</v>
      </c>
      <c r="SD45" s="35">
        <v>146146.74704622943</v>
      </c>
      <c r="SE45" s="35">
        <v>150710.75460990984</v>
      </c>
      <c r="SF45" s="35">
        <v>155417.29127849638</v>
      </c>
      <c r="SG45" s="35">
        <v>0</v>
      </c>
      <c r="SH45" s="35">
        <v>0</v>
      </c>
      <c r="SI45" s="35">
        <v>0</v>
      </c>
      <c r="SJ45" s="35">
        <v>0</v>
      </c>
      <c r="SK45" s="35">
        <v>0</v>
      </c>
      <c r="SL45" s="35">
        <v>0</v>
      </c>
      <c r="SM45" s="35">
        <v>0</v>
      </c>
      <c r="SN45" s="35">
        <v>0</v>
      </c>
      <c r="SO45" s="35">
        <v>0</v>
      </c>
      <c r="SP45" s="42">
        <v>146430.70704972078</v>
      </c>
      <c r="SQ45" s="42">
        <v>146430.70704972078</v>
      </c>
      <c r="SR45" s="42">
        <v>146430.70704972078</v>
      </c>
      <c r="SS45" s="42">
        <v>146430.70704972078</v>
      </c>
      <c r="ST45" s="42">
        <v>146430.70704972078</v>
      </c>
      <c r="SU45" s="42">
        <v>146430.70704972078</v>
      </c>
      <c r="SV45" s="42">
        <v>146430.70704972078</v>
      </c>
      <c r="SW45" s="35">
        <v>20801.546372971265</v>
      </c>
      <c r="SX45" s="35">
        <v>21148.885480669327</v>
      </c>
      <c r="SY45" s="35">
        <v>21502.024371401174</v>
      </c>
      <c r="SZ45" s="35">
        <v>21861.059888518648</v>
      </c>
      <c r="TA45" s="35">
        <v>22226.090492439223</v>
      </c>
      <c r="TB45" s="35">
        <v>22597.216287648771</v>
      </c>
      <c r="TC45" s="35">
        <v>22974.539050152991</v>
      </c>
      <c r="TD45" s="35">
        <v>23358.162255388452</v>
      </c>
      <c r="TE45" s="35">
        <v>23748.191106598824</v>
      </c>
      <c r="TF45" s="35">
        <v>24144.732563686091</v>
      </c>
      <c r="TG45" s="43">
        <v>0</v>
      </c>
      <c r="TH45" s="43">
        <v>0</v>
      </c>
      <c r="TI45" s="43">
        <v>0</v>
      </c>
      <c r="TJ45" s="43">
        <v>0</v>
      </c>
      <c r="TK45" s="43">
        <v>0</v>
      </c>
      <c r="TL45" s="43">
        <v>0</v>
      </c>
      <c r="TM45" s="43">
        <v>0</v>
      </c>
      <c r="TN45" s="43">
        <v>0</v>
      </c>
      <c r="TO45" s="43">
        <v>0</v>
      </c>
      <c r="TP45" s="43">
        <v>1333535.8519968509</v>
      </c>
      <c r="TQ45" s="43">
        <v>1375180.7591737953</v>
      </c>
      <c r="TR45" s="43">
        <v>0</v>
      </c>
      <c r="TS45" s="43">
        <v>1462412.7661321803</v>
      </c>
      <c r="TT45" s="43">
        <v>1508082.3623479535</v>
      </c>
      <c r="TU45" s="43">
        <v>0</v>
      </c>
      <c r="TV45" s="43">
        <v>0</v>
      </c>
      <c r="TW45" s="43">
        <v>0</v>
      </c>
      <c r="TX45" s="43">
        <v>0</v>
      </c>
      <c r="TY45" s="43">
        <v>0</v>
      </c>
      <c r="TZ45" s="43">
        <v>0</v>
      </c>
      <c r="UA45" s="43">
        <v>0</v>
      </c>
      <c r="UB45" s="43">
        <v>0</v>
      </c>
      <c r="UC45" s="43">
        <v>0</v>
      </c>
      <c r="UD45" s="43">
        <v>0</v>
      </c>
      <c r="UE45" s="43">
        <v>0</v>
      </c>
      <c r="UF45" s="43">
        <v>0</v>
      </c>
      <c r="UG45" s="43">
        <v>0</v>
      </c>
      <c r="UH45" s="43">
        <v>0</v>
      </c>
      <c r="UI45" s="43">
        <v>0</v>
      </c>
      <c r="UJ45" s="43">
        <v>0</v>
      </c>
      <c r="UK45" s="43">
        <v>0</v>
      </c>
      <c r="UL45" s="43">
        <v>0</v>
      </c>
      <c r="UM45" s="43">
        <v>0</v>
      </c>
      <c r="UN45" s="43">
        <v>0</v>
      </c>
      <c r="UO45" s="43">
        <v>0</v>
      </c>
      <c r="UP45" s="43">
        <v>479374.9136671726</v>
      </c>
      <c r="UQ45" s="43">
        <v>487379.39813099464</v>
      </c>
      <c r="UR45" s="43">
        <v>0</v>
      </c>
      <c r="US45" s="43">
        <v>503791.56957043969</v>
      </c>
      <c r="UT45" s="43">
        <v>512203.75735219527</v>
      </c>
      <c r="UU45" s="43">
        <v>0</v>
      </c>
      <c r="UV45" s="43">
        <v>0</v>
      </c>
      <c r="UW45" s="43">
        <v>0</v>
      </c>
      <c r="UX45" s="43">
        <v>0</v>
      </c>
      <c r="UY45" s="43">
        <v>0</v>
      </c>
      <c r="UZ45" s="43">
        <v>0</v>
      </c>
      <c r="VA45" s="43">
        <v>0</v>
      </c>
      <c r="VB45" s="43">
        <v>0</v>
      </c>
      <c r="VC45" s="43">
        <v>0</v>
      </c>
      <c r="VD45" s="43">
        <v>0</v>
      </c>
      <c r="VE45" s="43">
        <v>0</v>
      </c>
      <c r="VF45" s="43">
        <v>0</v>
      </c>
      <c r="VG45" s="35"/>
      <c r="VH45" s="35"/>
      <c r="VI45" s="35"/>
      <c r="VJ45" s="43">
        <v>0</v>
      </c>
      <c r="VK45" s="43">
        <v>0</v>
      </c>
      <c r="VL45" s="43">
        <v>0</v>
      </c>
      <c r="VM45" s="43">
        <v>0</v>
      </c>
      <c r="VN45" s="43">
        <v>0</v>
      </c>
      <c r="VO45" s="43">
        <v>0</v>
      </c>
      <c r="VP45" s="43">
        <v>1333535.8519968509</v>
      </c>
      <c r="VQ45" s="43">
        <v>1375180.7591737953</v>
      </c>
      <c r="VR45" s="43">
        <v>0</v>
      </c>
      <c r="VS45" s="43">
        <v>1462412.7661321803</v>
      </c>
      <c r="VT45" s="43">
        <v>1508082.3623479535</v>
      </c>
      <c r="VU45" s="43">
        <v>0</v>
      </c>
      <c r="VV45" s="43">
        <v>1603744.7327298594</v>
      </c>
      <c r="VW45" s="43">
        <v>1653827.9760337721</v>
      </c>
      <c r="VX45" s="43">
        <v>0</v>
      </c>
      <c r="VY45" s="43">
        <v>1758735.4455071122</v>
      </c>
      <c r="VZ45" s="43">
        <v>1813658.8840237984</v>
      </c>
      <c r="WA45" s="43">
        <v>0</v>
      </c>
      <c r="WB45" s="43">
        <v>1928704.9267610107</v>
      </c>
      <c r="WC45" s="43">
        <v>1988936.3315083254</v>
      </c>
      <c r="WD45" s="43">
        <v>0</v>
      </c>
      <c r="WE45" s="43">
        <v>2115100.7697121846</v>
      </c>
      <c r="WF45" s="43">
        <v>2181153.1185055454</v>
      </c>
      <c r="WG45" s="35"/>
      <c r="WH45" s="35"/>
      <c r="WI45" s="35"/>
      <c r="WJ45" s="43">
        <v>0</v>
      </c>
      <c r="WK45" s="43">
        <v>0</v>
      </c>
      <c r="WL45" s="43">
        <v>0</v>
      </c>
      <c r="WM45" s="43">
        <v>0</v>
      </c>
      <c r="WN45" s="43">
        <v>0</v>
      </c>
      <c r="WO45" s="43">
        <v>0</v>
      </c>
      <c r="WP45" s="43">
        <v>479374.9136671726</v>
      </c>
      <c r="WQ45" s="43">
        <v>487379.39813099464</v>
      </c>
      <c r="WR45" s="43">
        <v>0</v>
      </c>
      <c r="WS45" s="43">
        <v>503791.56957043969</v>
      </c>
      <c r="WT45" s="43">
        <v>512203.75735219527</v>
      </c>
      <c r="WU45" s="43">
        <v>0</v>
      </c>
      <c r="WV45" s="43">
        <v>529451.87229063734</v>
      </c>
      <c r="WW45" s="43">
        <v>538292.52949915023</v>
      </c>
      <c r="WX45" s="43">
        <v>0</v>
      </c>
      <c r="WY45" s="43">
        <v>556419.1661862802</v>
      </c>
      <c r="WZ45" s="43">
        <v>565710.1166389006</v>
      </c>
      <c r="XA45" s="43">
        <v>0</v>
      </c>
      <c r="XB45" s="43">
        <v>584760.02202043799</v>
      </c>
      <c r="XC45" s="43">
        <v>594524.20111675304</v>
      </c>
      <c r="XD45" s="43">
        <v>0</v>
      </c>
      <c r="XE45" s="43">
        <v>614544.40129559755</v>
      </c>
      <c r="XF45" s="43">
        <v>624805.91263516422</v>
      </c>
      <c r="XG45" s="25">
        <v>132.92025982826715</v>
      </c>
      <c r="XH45" s="25">
        <v>20</v>
      </c>
      <c r="XI45" s="25">
        <v>1</v>
      </c>
      <c r="XJ45" s="25">
        <v>9.5767619882738799</v>
      </c>
      <c r="XK45" s="25">
        <v>63.314999999999998</v>
      </c>
      <c r="XL45" s="25">
        <v>20</v>
      </c>
      <c r="XM45" s="25">
        <v>1</v>
      </c>
      <c r="XN45" s="25">
        <v>5.5989377611251117</v>
      </c>
      <c r="XO45" s="25">
        <v>94.405224975651791</v>
      </c>
      <c r="XP45" s="25">
        <v>10</v>
      </c>
      <c r="XQ45" s="25">
        <v>12.882326715202653</v>
      </c>
      <c r="XR45" s="25">
        <v>94.405224975651791</v>
      </c>
      <c r="XS45" s="25">
        <v>10</v>
      </c>
      <c r="XT45" s="25">
        <v>14.135341519424941</v>
      </c>
      <c r="XU45" s="25">
        <v>41.331093659745576</v>
      </c>
      <c r="XV45" s="25">
        <v>5</v>
      </c>
      <c r="XW45" s="25">
        <v>5.8704571234584337</v>
      </c>
      <c r="XX45" s="25">
        <v>24.554094562183998</v>
      </c>
      <c r="XY45" s="25">
        <v>5</v>
      </c>
      <c r="XZ45" s="25">
        <v>2.630700628574143</v>
      </c>
      <c r="YA45" s="25">
        <v>9</v>
      </c>
      <c r="YB45" s="25">
        <v>9</v>
      </c>
      <c r="YC45" s="43">
        <f t="shared" si="68"/>
        <v>369073.86217574147</v>
      </c>
      <c r="YD45" s="45"/>
      <c r="YE45" s="46">
        <v>1.69</v>
      </c>
      <c r="YF45" s="46">
        <v>1.5649999999999999</v>
      </c>
      <c r="YG45" s="46">
        <v>1.423</v>
      </c>
      <c r="YH45" s="46">
        <v>2</v>
      </c>
      <c r="YI45" s="25">
        <v>0.65</v>
      </c>
      <c r="YJ45" s="25">
        <v>0.65</v>
      </c>
      <c r="YK45" s="47" t="s">
        <v>4398</v>
      </c>
      <c r="YL45" s="48">
        <v>0</v>
      </c>
      <c r="YM45" s="48">
        <v>0</v>
      </c>
      <c r="YN45" s="48">
        <v>0</v>
      </c>
      <c r="YO45" s="48">
        <v>0</v>
      </c>
      <c r="YP45" s="48">
        <v>0</v>
      </c>
      <c r="YQ45" s="48">
        <v>0</v>
      </c>
      <c r="YR45" s="48">
        <v>0</v>
      </c>
      <c r="YS45" s="48">
        <v>0</v>
      </c>
      <c r="YT45" s="48">
        <v>0</v>
      </c>
      <c r="YU45" s="48">
        <v>41352565.104938872</v>
      </c>
      <c r="YV45" s="48">
        <v>41352565.104938872</v>
      </c>
      <c r="YW45" s="48">
        <v>41352565.104938872</v>
      </c>
      <c r="YX45" s="48">
        <v>41352565.104938872</v>
      </c>
      <c r="YY45" s="48">
        <v>41352565.104938872</v>
      </c>
      <c r="YZ45" s="48">
        <v>41352565.104938872</v>
      </c>
      <c r="ZA45" s="48">
        <v>41352565.104938872</v>
      </c>
      <c r="ZB45" s="48">
        <v>15663712.265878528</v>
      </c>
      <c r="ZC45" s="48">
        <v>16152873.350210913</v>
      </c>
      <c r="ZD45" s="48">
        <v>16657310.415253529</v>
      </c>
      <c r="ZE45" s="48">
        <v>17177500.513646521</v>
      </c>
      <c r="ZF45" s="48">
        <v>17713935.595876645</v>
      </c>
      <c r="ZG45" s="48">
        <v>18267122.975521456</v>
      </c>
      <c r="ZH45" s="48">
        <v>18837585.809022587</v>
      </c>
      <c r="ZI45" s="48">
        <v>19425863.590440851</v>
      </c>
      <c r="ZJ45" s="48">
        <v>20032512.661663428</v>
      </c>
      <c r="ZK45" s="48">
        <v>20658106.738543216</v>
      </c>
      <c r="ZL45" s="49">
        <v>0</v>
      </c>
      <c r="ZM45" s="49">
        <v>0</v>
      </c>
      <c r="ZN45" s="49">
        <v>0</v>
      </c>
      <c r="ZO45" s="49">
        <v>0</v>
      </c>
      <c r="ZP45" s="49">
        <v>0</v>
      </c>
      <c r="ZQ45" s="49">
        <v>0</v>
      </c>
      <c r="ZR45" s="49">
        <v>0</v>
      </c>
      <c r="ZS45" s="49">
        <v>0</v>
      </c>
      <c r="ZT45" s="49">
        <v>0</v>
      </c>
      <c r="ZU45" s="49">
        <v>7828373.9535998339</v>
      </c>
      <c r="ZV45" s="49">
        <v>7828373.9535998339</v>
      </c>
      <c r="ZW45" s="49">
        <v>7828373.9535998339</v>
      </c>
      <c r="ZX45" s="49">
        <v>7828373.9535998339</v>
      </c>
      <c r="ZY45" s="49">
        <v>7828373.9535998339</v>
      </c>
      <c r="ZZ45" s="49">
        <v>7828373.9535998339</v>
      </c>
      <c r="AAA45" s="49">
        <v>7828373.9535998339</v>
      </c>
      <c r="AAB45" s="49">
        <v>1317049.9086046757</v>
      </c>
      <c r="AAC45" s="49">
        <v>1339041.6842085784</v>
      </c>
      <c r="AAD45" s="49">
        <v>1361400.6730752653</v>
      </c>
      <c r="AAE45" s="49">
        <v>1384133.0068415583</v>
      </c>
      <c r="AAF45" s="49">
        <v>1407244.9195287894</v>
      </c>
      <c r="AAG45" s="49">
        <v>1430742.7492524819</v>
      </c>
      <c r="AAH45" s="49">
        <v>1454632.9399604367</v>
      </c>
      <c r="AAI45" s="49">
        <v>1478922.0431999199</v>
      </c>
      <c r="AAJ45" s="49">
        <v>1503616.7199143046</v>
      </c>
      <c r="AAK45" s="49">
        <v>1528723.7422697849</v>
      </c>
      <c r="AAL45" s="49">
        <v>0</v>
      </c>
      <c r="AAM45" s="49">
        <v>0</v>
      </c>
      <c r="AAN45" s="49">
        <v>0</v>
      </c>
      <c r="AAO45" s="49">
        <v>0</v>
      </c>
      <c r="AAP45" s="49">
        <v>0</v>
      </c>
      <c r="AAQ45" s="49">
        <v>0</v>
      </c>
      <c r="AAR45" s="49">
        <v>0</v>
      </c>
      <c r="AAS45" s="49">
        <v>0</v>
      </c>
      <c r="AAT45" s="49">
        <v>0</v>
      </c>
      <c r="AAU45" s="49">
        <v>35536402.67424576</v>
      </c>
      <c r="AAV45" s="49">
        <v>35536402.67424576</v>
      </c>
      <c r="AAW45" s="49">
        <v>35536402.67424576</v>
      </c>
      <c r="AAX45" s="49">
        <v>35536402.67424576</v>
      </c>
      <c r="AAY45" s="49">
        <v>35536402.67424576</v>
      </c>
      <c r="AAZ45" s="49">
        <v>35536402.67424576</v>
      </c>
      <c r="ABA45" s="49">
        <v>35536402.67424576</v>
      </c>
      <c r="ABB45" s="49">
        <v>11124987.886155691</v>
      </c>
      <c r="ABC45" s="49">
        <v>11472409.432542948</v>
      </c>
      <c r="ABD45" s="49">
        <v>11830680.584532363</v>
      </c>
      <c r="ABE45" s="49">
        <v>12200140.163774423</v>
      </c>
      <c r="ABF45" s="49">
        <v>12581137.572959425</v>
      </c>
      <c r="ABG45" s="49">
        <v>12974033.126252301</v>
      </c>
      <c r="ABH45" s="49">
        <v>13379198.390046565</v>
      </c>
      <c r="ABI45" s="49">
        <v>13797016.534358963</v>
      </c>
      <c r="ABJ45" s="49">
        <v>14227882.695198789</v>
      </c>
      <c r="ABK45" s="49">
        <v>14672204.348252855</v>
      </c>
      <c r="ABL45" s="50">
        <v>0</v>
      </c>
      <c r="ABM45" s="50">
        <v>0</v>
      </c>
      <c r="ABN45" s="50">
        <v>0</v>
      </c>
      <c r="ABO45" s="50">
        <v>0</v>
      </c>
      <c r="ABP45" s="50">
        <v>0</v>
      </c>
      <c r="ABQ45" s="50">
        <v>0</v>
      </c>
      <c r="ABR45" s="50">
        <v>0</v>
      </c>
      <c r="ABS45" s="50">
        <v>0</v>
      </c>
      <c r="ABT45" s="50">
        <v>0</v>
      </c>
      <c r="ABU45" s="50">
        <v>11281258.128579292</v>
      </c>
      <c r="ABV45" s="50">
        <v>11281258.128579292</v>
      </c>
      <c r="ABW45" s="50">
        <v>11281258.128579292</v>
      </c>
      <c r="ABX45" s="50">
        <v>11281258.128579292</v>
      </c>
      <c r="ABY45" s="50">
        <v>11281258.128579292</v>
      </c>
      <c r="ABZ45" s="50">
        <v>11281258.128579292</v>
      </c>
      <c r="ACA45" s="50">
        <v>11281258.128579292</v>
      </c>
      <c r="ACB45" s="50">
        <v>1963774.6651818058</v>
      </c>
      <c r="ACC45" s="50">
        <v>1996565.2917868835</v>
      </c>
      <c r="ACD45" s="50">
        <v>2029903.4482140755</v>
      </c>
      <c r="ACE45" s="50">
        <v>2063798.2769818003</v>
      </c>
      <c r="ACF45" s="50">
        <v>2098259.0732679204</v>
      </c>
      <c r="ACG45" s="50">
        <v>2133295.2874589451</v>
      </c>
      <c r="ACH45" s="50">
        <v>2168916.5277415905</v>
      </c>
      <c r="ACI45" s="50">
        <v>2205132.5627377247</v>
      </c>
      <c r="ACJ45" s="50">
        <v>2241953.3241832349</v>
      </c>
      <c r="ACK45" s="50">
        <v>2279388.9096517311</v>
      </c>
      <c r="ACL45" s="49">
        <v>0</v>
      </c>
      <c r="ACM45" s="49">
        <v>0</v>
      </c>
      <c r="ACN45" s="49">
        <v>0</v>
      </c>
      <c r="ACO45" s="49">
        <v>0</v>
      </c>
      <c r="ACP45" s="49">
        <v>0</v>
      </c>
      <c r="ACQ45" s="49">
        <v>0</v>
      </c>
      <c r="ACR45" s="49">
        <v>0</v>
      </c>
      <c r="ACS45" s="49">
        <v>0</v>
      </c>
      <c r="ACT45" s="49">
        <v>0</v>
      </c>
      <c r="ACU45" s="49">
        <v>17622407.430293005</v>
      </c>
      <c r="ACV45" s="49">
        <v>17622407.430293005</v>
      </c>
      <c r="ACW45" s="49">
        <v>17622407.430293005</v>
      </c>
      <c r="ACX45" s="49">
        <v>17622407.430293005</v>
      </c>
      <c r="ACY45" s="49">
        <v>17622407.430293005</v>
      </c>
      <c r="ACZ45" s="49">
        <v>17622407.430293005</v>
      </c>
      <c r="ADA45" s="49">
        <v>17622407.430293005</v>
      </c>
      <c r="ADB45" s="49">
        <v>4870576.9877125509</v>
      </c>
      <c r="ADC45" s="49">
        <v>5022679.9298627209</v>
      </c>
      <c r="ADD45" s="49">
        <v>5179532.8852185141</v>
      </c>
      <c r="ADE45" s="49">
        <v>5341284.1916433666</v>
      </c>
      <c r="ADF45" s="49">
        <v>5508086.8194344342</v>
      </c>
      <c r="ADG45" s="49">
        <v>5680098.5159886628</v>
      </c>
      <c r="ADH45" s="49">
        <v>5857481.9549866123</v>
      </c>
      <c r="ADI45" s="49">
        <v>6040404.8902348541</v>
      </c>
      <c r="ADJ45" s="49">
        <v>6229040.3143131156</v>
      </c>
      <c r="ADK45" s="49">
        <v>6423566.6221754933</v>
      </c>
      <c r="ADL45" s="50">
        <v>0</v>
      </c>
      <c r="ADM45" s="50">
        <v>0</v>
      </c>
      <c r="ADN45" s="50">
        <v>0</v>
      </c>
      <c r="ADO45" s="50">
        <v>0</v>
      </c>
      <c r="ADP45" s="50">
        <v>0</v>
      </c>
      <c r="ADQ45" s="50">
        <v>0</v>
      </c>
      <c r="ADR45" s="50">
        <v>0</v>
      </c>
      <c r="ADS45" s="50">
        <v>0</v>
      </c>
      <c r="ADT45" s="50">
        <v>0</v>
      </c>
      <c r="ADU45" s="50">
        <v>3595473.4277063068</v>
      </c>
      <c r="ADV45" s="50">
        <v>3595473.4277063068</v>
      </c>
      <c r="ADW45" s="50">
        <v>3595473.4277063068</v>
      </c>
      <c r="ADX45" s="50">
        <v>3595473.4277063068</v>
      </c>
      <c r="ADY45" s="50">
        <v>3595473.4277063068</v>
      </c>
      <c r="ADZ45" s="50">
        <v>3595473.4277063068</v>
      </c>
      <c r="AEA45" s="50">
        <v>3595473.4277063068</v>
      </c>
      <c r="AEB45" s="50">
        <v>510763.13668159198</v>
      </c>
      <c r="AEC45" s="50">
        <v>519291.73397715483</v>
      </c>
      <c r="AED45" s="50">
        <v>527962.73969376937</v>
      </c>
      <c r="AEE45" s="50">
        <v>536778.53173225443</v>
      </c>
      <c r="AEF45" s="50">
        <v>545741.52769901138</v>
      </c>
      <c r="AEG45" s="50">
        <v>554854.18556905235</v>
      </c>
      <c r="AEH45" s="50">
        <v>564119.00436004542</v>
      </c>
      <c r="AEI45" s="50">
        <v>573538.52481764508</v>
      </c>
      <c r="AEJ45" s="50">
        <v>583115.33011224458</v>
      </c>
      <c r="AEK45" s="50">
        <v>592852.04654739157</v>
      </c>
      <c r="AEL45" s="48">
        <v>0</v>
      </c>
      <c r="AEM45" s="48">
        <v>0</v>
      </c>
      <c r="AEN45" s="48">
        <v>0</v>
      </c>
      <c r="AEO45" s="48">
        <v>0</v>
      </c>
      <c r="AEP45" s="48">
        <v>0</v>
      </c>
      <c r="AEQ45" s="48">
        <v>0</v>
      </c>
      <c r="AER45" s="48">
        <v>0</v>
      </c>
      <c r="AES45" s="48">
        <v>0</v>
      </c>
      <c r="AET45" s="48">
        <v>0</v>
      </c>
      <c r="AEU45" s="48">
        <v>3021092.1923614047</v>
      </c>
      <c r="AEV45" s="48">
        <v>4777718.7851909287</v>
      </c>
      <c r="AEW45" s="48">
        <v>6641114.2309838478</v>
      </c>
      <c r="AEX45" s="48">
        <v>8616233.9413636848</v>
      </c>
      <c r="AEY45" s="48">
        <v>10708238.706478104</v>
      </c>
      <c r="AEZ45" s="48">
        <v>12922502.689757017</v>
      </c>
      <c r="AFA45" s="48">
        <v>15264621.721711649</v>
      </c>
      <c r="AFB45" s="48">
        <v>15741319.63256268</v>
      </c>
      <c r="AFC45" s="48">
        <v>16232904.312463913</v>
      </c>
      <c r="AFD45" s="48">
        <v>16739840.659388894</v>
      </c>
      <c r="AFE45" s="48">
        <v>17262608.089580745</v>
      </c>
      <c r="AFF45" s="48">
        <v>17801700.990942243</v>
      </c>
      <c r="AFG45" s="48">
        <v>18357629.190584868</v>
      </c>
      <c r="AFH45" s="48">
        <v>18930918.436978877</v>
      </c>
      <c r="AFI45" s="48">
        <v>19522110.897160403</v>
      </c>
      <c r="AFJ45" s="48">
        <v>20131765.669465829</v>
      </c>
      <c r="AFK45" s="48">
        <v>20760459.312278282</v>
      </c>
      <c r="AFL45" s="49">
        <v>0</v>
      </c>
      <c r="AFM45" s="49">
        <v>0</v>
      </c>
      <c r="AFN45" s="49">
        <v>0</v>
      </c>
      <c r="AFO45" s="49">
        <v>0</v>
      </c>
      <c r="AFP45" s="49">
        <v>0</v>
      </c>
      <c r="AFQ45" s="49">
        <v>0</v>
      </c>
      <c r="AFR45" s="49">
        <v>0</v>
      </c>
      <c r="AFS45" s="49">
        <v>0</v>
      </c>
      <c r="AFT45" s="49">
        <v>0</v>
      </c>
      <c r="AFU45" s="49">
        <v>782408.56537455297</v>
      </c>
      <c r="AFV45" s="49">
        <v>1379251.3874728091</v>
      </c>
      <c r="AFW45" s="49">
        <v>1995807.931774752</v>
      </c>
      <c r="AFX45" s="49">
        <v>2632570.1393265985</v>
      </c>
      <c r="AFY45" s="49">
        <v>3290040.8833145336</v>
      </c>
      <c r="AFZ45" s="49">
        <v>3968734.1969885416</v>
      </c>
      <c r="AGA45" s="49">
        <v>4669175.506149821</v>
      </c>
      <c r="AGB45" s="49">
        <v>4747140.2509294841</v>
      </c>
      <c r="AGC45" s="49">
        <v>4826406.8318514293</v>
      </c>
      <c r="AGD45" s="49">
        <v>4906996.9866555287</v>
      </c>
      <c r="AGE45" s="49">
        <v>4988932.8160530943</v>
      </c>
      <c r="AGF45" s="49">
        <v>5072236.789787678</v>
      </c>
      <c r="AGG45" s="49">
        <v>5156931.7527970914</v>
      </c>
      <c r="AGH45" s="49">
        <v>5243040.9314782983</v>
      </c>
      <c r="AGI45" s="49">
        <v>5330587.9400569312</v>
      </c>
      <c r="AGJ45" s="49">
        <v>5419596.7870631553</v>
      </c>
      <c r="AGK45" s="49">
        <v>5510091.8819156699</v>
      </c>
      <c r="AGL45" s="49">
        <v>0</v>
      </c>
      <c r="AGM45" s="49">
        <v>0</v>
      </c>
      <c r="AGN45" s="49">
        <v>0</v>
      </c>
      <c r="AGO45" s="49">
        <v>0</v>
      </c>
      <c r="AGP45" s="49">
        <v>0</v>
      </c>
      <c r="AGQ45" s="49">
        <v>0</v>
      </c>
      <c r="AGR45" s="49">
        <v>0</v>
      </c>
      <c r="AGS45" s="49">
        <v>0</v>
      </c>
      <c r="AGT45" s="49">
        <v>0</v>
      </c>
      <c r="AGU45" s="49">
        <v>2944979.0626044963</v>
      </c>
      <c r="AGV45" s="49">
        <v>6073895.2567327702</v>
      </c>
      <c r="AGW45" s="49">
        <v>9395364.8240373041</v>
      </c>
      <c r="AGX45" s="49">
        <v>12918362.774261482</v>
      </c>
      <c r="AGY45" s="49">
        <v>16652236.890172258</v>
      </c>
      <c r="AGZ45" s="49">
        <v>20606722.257323794</v>
      </c>
      <c r="AHA45" s="49">
        <v>24791956.337773692</v>
      </c>
      <c r="AHB45" s="49">
        <v>25566182.781611275</v>
      </c>
      <c r="AHC45" s="49">
        <v>26364587.494326498</v>
      </c>
      <c r="AHD45" s="49">
        <v>27187925.537556134</v>
      </c>
      <c r="AHE45" s="49">
        <v>28036975.552709293</v>
      </c>
      <c r="AHF45" s="49">
        <v>28912540.497338615</v>
      </c>
      <c r="AHG45" s="49">
        <v>29815448.404507615</v>
      </c>
      <c r="AHH45" s="49">
        <v>30746553.165872231</v>
      </c>
      <c r="AHI45" s="49">
        <v>31706735.339217175</v>
      </c>
      <c r="AHJ45" s="49">
        <v>32696902.981210764</v>
      </c>
      <c r="AHK45" s="49">
        <v>33717992.506165884</v>
      </c>
      <c r="AHL45" s="50">
        <v>0</v>
      </c>
      <c r="AHM45" s="50">
        <v>0</v>
      </c>
      <c r="AHN45" s="50">
        <v>0</v>
      </c>
      <c r="AHO45" s="50">
        <v>0</v>
      </c>
      <c r="AHP45" s="50">
        <v>0</v>
      </c>
      <c r="AHQ45" s="50">
        <v>0</v>
      </c>
      <c r="AHR45" s="50">
        <v>0</v>
      </c>
      <c r="AHS45" s="50">
        <v>0</v>
      </c>
      <c r="AHT45" s="50">
        <v>0</v>
      </c>
      <c r="AHU45" s="50">
        <v>1560217.7353153871</v>
      </c>
      <c r="AHV45" s="50">
        <v>3172539.7350236443</v>
      </c>
      <c r="AHW45" s="50">
        <v>4838271.0354218539</v>
      </c>
      <c r="AHX45" s="50">
        <v>6558745.7277074652</v>
      </c>
      <c r="AHY45" s="50">
        <v>8335327.5644177673</v>
      </c>
      <c r="AHZ45" s="50">
        <v>10169410.578020785</v>
      </c>
      <c r="AIA45" s="50">
        <v>12062419.711894298</v>
      </c>
      <c r="AIB45" s="50">
        <v>12263835.030942459</v>
      </c>
      <c r="AIC45" s="50">
        <v>12468613.53347422</v>
      </c>
      <c r="AID45" s="50">
        <v>12676811.377100615</v>
      </c>
      <c r="AIE45" s="50">
        <v>12888485.657138674</v>
      </c>
      <c r="AIF45" s="50">
        <v>13103694.422268979</v>
      </c>
      <c r="AIG45" s="50">
        <v>13322496.690454723</v>
      </c>
      <c r="AIH45" s="50">
        <v>13544952.465126541</v>
      </c>
      <c r="AII45" s="50">
        <v>13771122.751637589</v>
      </c>
      <c r="AIJ45" s="50">
        <v>14001069.573993424</v>
      </c>
      <c r="AIK45" s="50">
        <v>14234855.9918612</v>
      </c>
      <c r="AIL45" s="49">
        <v>0</v>
      </c>
      <c r="AIM45" s="49">
        <v>0</v>
      </c>
      <c r="AIN45" s="49">
        <v>0</v>
      </c>
      <c r="AIO45" s="49">
        <v>0</v>
      </c>
      <c r="AIP45" s="49">
        <v>0</v>
      </c>
      <c r="AIQ45" s="49">
        <v>0</v>
      </c>
      <c r="AIR45" s="49">
        <v>0</v>
      </c>
      <c r="AIS45" s="49">
        <v>0</v>
      </c>
      <c r="AIT45" s="49">
        <v>0</v>
      </c>
      <c r="AIU45" s="49">
        <v>1684106.7652823396</v>
      </c>
      <c r="AIV45" s="49">
        <v>3473399.2588842092</v>
      </c>
      <c r="AIW45" s="49">
        <v>5372804.7385381032</v>
      </c>
      <c r="AIX45" s="49">
        <v>7387455.6260052612</v>
      </c>
      <c r="AIY45" s="49">
        <v>9522697.5158938523</v>
      </c>
      <c r="AIZ45" s="49">
        <v>11784097.484605381</v>
      </c>
      <c r="AJA45" s="49">
        <v>14177452.710344201</v>
      </c>
      <c r="AJB45" s="49">
        <v>14620199.488575701</v>
      </c>
      <c r="AJC45" s="49">
        <v>15076772.778074021</v>
      </c>
      <c r="AJD45" s="49">
        <v>15547604.366089139</v>
      </c>
      <c r="AJE45" s="49">
        <v>16033139.524127897</v>
      </c>
      <c r="AJF45" s="49">
        <v>16533837.429052977</v>
      </c>
      <c r="AJG45" s="49">
        <v>17050171.597332407</v>
      </c>
      <c r="AJH45" s="49">
        <v>17582630.332850195</v>
      </c>
      <c r="AJI45" s="49">
        <v>18131717.1887016</v>
      </c>
      <c r="AJJ45" s="49">
        <v>18697951.443409786</v>
      </c>
      <c r="AJK45" s="49">
        <v>19281868.592014242</v>
      </c>
      <c r="AJL45" s="50">
        <v>0</v>
      </c>
      <c r="AJM45" s="50">
        <v>0</v>
      </c>
      <c r="AJN45" s="50">
        <v>0</v>
      </c>
      <c r="AJO45" s="50">
        <v>0</v>
      </c>
      <c r="AJP45" s="50">
        <v>0</v>
      </c>
      <c r="AJQ45" s="50">
        <v>0</v>
      </c>
      <c r="AJR45" s="50">
        <v>0</v>
      </c>
      <c r="AJS45" s="50">
        <v>0</v>
      </c>
      <c r="AJT45" s="50">
        <v>0</v>
      </c>
      <c r="AJU45" s="50">
        <v>298846.98491709895</v>
      </c>
      <c r="AJV45" s="50">
        <v>607674.1168115586</v>
      </c>
      <c r="AJW45" s="50">
        <v>926731.36474459595</v>
      </c>
      <c r="AJX45" s="50">
        <v>1256274.2630066741</v>
      </c>
      <c r="AJY45" s="50">
        <v>1596564.0272760391</v>
      </c>
      <c r="AJZ45" s="50">
        <v>1947867.6731047616</v>
      </c>
      <c r="AKA45" s="50">
        <v>2310458.1367776222</v>
      </c>
      <c r="AKB45" s="50">
        <v>2349037.5987662985</v>
      </c>
      <c r="AKC45" s="50">
        <v>2388261.2511272845</v>
      </c>
      <c r="AKD45" s="50">
        <v>2428139.850393055</v>
      </c>
      <c r="AKE45" s="50">
        <v>2468684.3327060211</v>
      </c>
      <c r="AKF45" s="50">
        <v>2509905.816817611</v>
      </c>
      <c r="AKG45" s="50">
        <v>2551815.6071374309</v>
      </c>
      <c r="AKH45" s="50">
        <v>2594425.1968333405</v>
      </c>
      <c r="AKI45" s="50">
        <v>2637746.2709832895</v>
      </c>
      <c r="AKJ45" s="50">
        <v>2681790.7097797873</v>
      </c>
      <c r="AKK45" s="50">
        <v>2726570.5917878784</v>
      </c>
      <c r="AKL45" s="51">
        <v>0</v>
      </c>
      <c r="AKM45" s="51">
        <v>0</v>
      </c>
      <c r="AKN45" s="51">
        <v>0</v>
      </c>
      <c r="AKO45" s="51">
        <v>0</v>
      </c>
      <c r="AKP45" s="51">
        <v>0</v>
      </c>
      <c r="AKQ45" s="51">
        <v>0</v>
      </c>
      <c r="AKR45" s="51">
        <v>0</v>
      </c>
      <c r="AKS45" s="51">
        <v>0</v>
      </c>
      <c r="AKT45" s="51">
        <v>0</v>
      </c>
      <c r="AKU45" s="51">
        <v>5528839.642378944</v>
      </c>
      <c r="AKV45" s="51">
        <v>5701499.4275345551</v>
      </c>
      <c r="AKW45" s="51">
        <v>0</v>
      </c>
      <c r="AKX45" s="51">
        <v>6063163.3283840194</v>
      </c>
      <c r="AKY45" s="51">
        <v>6252509.474294615</v>
      </c>
      <c r="AKZ45" s="51">
        <v>0</v>
      </c>
      <c r="ALA45" s="51">
        <v>0</v>
      </c>
      <c r="ALB45" s="51">
        <v>0</v>
      </c>
      <c r="ALC45" s="51">
        <v>0</v>
      </c>
      <c r="ALD45" s="51">
        <v>0</v>
      </c>
      <c r="ALE45" s="51">
        <v>0</v>
      </c>
      <c r="ALF45" s="51">
        <v>0</v>
      </c>
      <c r="ALG45" s="51">
        <v>0</v>
      </c>
      <c r="ALH45" s="51">
        <v>0</v>
      </c>
      <c r="ALI45" s="51">
        <v>0</v>
      </c>
      <c r="ALJ45" s="51">
        <v>0</v>
      </c>
      <c r="ALK45" s="51">
        <v>0</v>
      </c>
      <c r="ALL45" s="51">
        <v>0</v>
      </c>
      <c r="ALM45" s="51">
        <v>0</v>
      </c>
      <c r="ALN45" s="51">
        <v>0</v>
      </c>
      <c r="ALO45" s="51">
        <v>0</v>
      </c>
      <c r="ALP45" s="51">
        <v>0</v>
      </c>
      <c r="ALQ45" s="51">
        <v>0</v>
      </c>
      <c r="ALR45" s="51">
        <v>0</v>
      </c>
      <c r="ALS45" s="51">
        <v>0</v>
      </c>
      <c r="ALT45" s="51">
        <v>0</v>
      </c>
      <c r="ALU45" s="51">
        <v>1987488.3920640976</v>
      </c>
      <c r="ALV45" s="51">
        <v>2020674.9846511036</v>
      </c>
      <c r="ALW45" s="51">
        <v>0</v>
      </c>
      <c r="ALX45" s="51">
        <v>2088719.847439043</v>
      </c>
      <c r="ALY45" s="51">
        <v>2123596.7779822014</v>
      </c>
      <c r="ALZ45" s="51">
        <v>0</v>
      </c>
      <c r="AMA45" s="51">
        <v>0</v>
      </c>
      <c r="AMB45" s="51">
        <v>0</v>
      </c>
      <c r="AMC45" s="51">
        <v>0</v>
      </c>
      <c r="AMD45" s="51">
        <v>0</v>
      </c>
      <c r="AME45" s="51">
        <v>0</v>
      </c>
      <c r="AMF45" s="51">
        <v>0</v>
      </c>
      <c r="AMG45" s="51">
        <v>0</v>
      </c>
      <c r="AMH45" s="51">
        <v>0</v>
      </c>
      <c r="AMI45" s="51">
        <v>0</v>
      </c>
      <c r="AMJ45" s="51">
        <v>0</v>
      </c>
      <c r="AMK45" s="51">
        <v>0</v>
      </c>
      <c r="AML45" s="50">
        <v>0</v>
      </c>
      <c r="AMM45" s="50">
        <v>0</v>
      </c>
      <c r="AMN45" s="50">
        <v>0</v>
      </c>
      <c r="AMO45" s="50">
        <v>0</v>
      </c>
      <c r="AMP45" s="50">
        <v>0</v>
      </c>
      <c r="AMQ45" s="50">
        <v>0</v>
      </c>
      <c r="AMR45" s="50">
        <v>0</v>
      </c>
      <c r="AMS45" s="50">
        <v>0</v>
      </c>
      <c r="AMT45" s="50">
        <v>0</v>
      </c>
      <c r="AMU45" s="50">
        <v>5528839.642378944</v>
      </c>
      <c r="AMV45" s="50">
        <v>5701499.4275345551</v>
      </c>
      <c r="AMW45" s="50">
        <v>0</v>
      </c>
      <c r="AMX45" s="50">
        <v>6063163.3283840194</v>
      </c>
      <c r="AMY45" s="50">
        <v>6252509.474294615</v>
      </c>
      <c r="AMZ45" s="50">
        <v>0</v>
      </c>
      <c r="ANA45" s="50">
        <v>6649125.6618979974</v>
      </c>
      <c r="ANB45" s="50">
        <v>6856770.7886360195</v>
      </c>
      <c r="ANC45" s="50">
        <v>0</v>
      </c>
      <c r="AND45" s="50">
        <v>7291717.1570724873</v>
      </c>
      <c r="ANE45" s="50">
        <v>7519429.7331626676</v>
      </c>
      <c r="ANF45" s="50">
        <v>0</v>
      </c>
      <c r="ANG45" s="50">
        <v>7996410.6263511498</v>
      </c>
      <c r="ANH45" s="50">
        <v>8246130.0304335169</v>
      </c>
      <c r="ANI45" s="50">
        <v>0</v>
      </c>
      <c r="ANJ45" s="50">
        <v>8769207.7912267167</v>
      </c>
      <c r="ANK45" s="50">
        <v>9043060.8293239903</v>
      </c>
      <c r="ANL45" s="50">
        <v>0</v>
      </c>
      <c r="ANM45" s="50">
        <v>0</v>
      </c>
      <c r="ANN45" s="50">
        <v>0</v>
      </c>
      <c r="ANO45" s="50">
        <v>0</v>
      </c>
      <c r="ANP45" s="50">
        <v>0</v>
      </c>
      <c r="ANQ45" s="50">
        <v>0</v>
      </c>
      <c r="ANR45" s="50">
        <v>0</v>
      </c>
      <c r="ANS45" s="50">
        <v>0</v>
      </c>
      <c r="ANT45" s="50">
        <v>0</v>
      </c>
      <c r="ANU45" s="50">
        <v>1987488.3920640976</v>
      </c>
      <c r="ANV45" s="50">
        <v>2020674.9846511036</v>
      </c>
      <c r="ANW45" s="50">
        <v>0</v>
      </c>
      <c r="ANX45" s="50">
        <v>2088719.847439043</v>
      </c>
      <c r="ANY45" s="50">
        <v>2123596.7779822014</v>
      </c>
      <c r="ANZ45" s="50">
        <v>0</v>
      </c>
      <c r="AOA45" s="50">
        <v>2195107.4625169826</v>
      </c>
      <c r="AOB45" s="50">
        <v>2231760.8273034766</v>
      </c>
      <c r="AOC45" s="50">
        <v>0</v>
      </c>
      <c r="AOD45" s="50">
        <v>2306913.8630083175</v>
      </c>
      <c r="AOE45" s="50">
        <v>2345434.1435848819</v>
      </c>
      <c r="AOF45" s="50">
        <v>0</v>
      </c>
      <c r="AOG45" s="50">
        <v>2424415.0512967356</v>
      </c>
      <c r="AOH45" s="50">
        <v>2464897.3378300578</v>
      </c>
      <c r="AOI45" s="50">
        <v>0</v>
      </c>
      <c r="AOJ45" s="50">
        <v>2547901.0877715475</v>
      </c>
      <c r="AOK45" s="50">
        <v>2590445.3137853909</v>
      </c>
      <c r="AOL45" s="52">
        <v>43267</v>
      </c>
      <c r="AOM45" s="53">
        <v>30719.57</v>
      </c>
      <c r="AON45" s="52">
        <v>31678.909517756489</v>
      </c>
      <c r="AOO45" s="52">
        <v>32668.208188923301</v>
      </c>
      <c r="AOP45" s="52">
        <v>33688.401606016385</v>
      </c>
      <c r="AOQ45" s="52">
        <v>34740.454579111472</v>
      </c>
      <c r="AOR45" s="52">
        <v>35825.362048277413</v>
      </c>
      <c r="AOS45" s="52">
        <v>36944.150024503841</v>
      </c>
      <c r="AOT45" s="52">
        <v>38097.876560012992</v>
      </c>
      <c r="AOU45" s="52">
        <v>39287.632748873351</v>
      </c>
      <c r="AOV45" s="52">
        <v>40514.543758861386</v>
      </c>
      <c r="AOW45" s="52">
        <v>41779.769895547222</v>
      </c>
      <c r="AOX45" s="52">
        <v>43084.5076996106</v>
      </c>
      <c r="AOY45" s="52">
        <v>44429.991078424828</v>
      </c>
      <c r="AOZ45" s="52">
        <v>45817.492472978891</v>
      </c>
      <c r="APA45" s="52">
        <v>47248.324061241328</v>
      </c>
      <c r="APB45" s="52">
        <v>48723.838999103857</v>
      </c>
      <c r="APC45" s="52">
        <v>50245.432700078352</v>
      </c>
      <c r="APD45" s="52">
        <v>51814.544154957417</v>
      </c>
      <c r="APE45" s="52">
        <v>53432.657292686526</v>
      </c>
      <c r="APF45" s="52">
        <v>55101.302383734794</v>
      </c>
      <c r="APG45" s="52">
        <v>56822.057487291466</v>
      </c>
      <c r="APH45" s="52">
        <v>58596.549943656893</v>
      </c>
      <c r="API45" s="52">
        <v>60426.45791323921</v>
      </c>
      <c r="APJ45" s="52">
        <v>62313.511963612298</v>
      </c>
      <c r="APK45" s="52">
        <v>64259.496706135877</v>
      </c>
      <c r="APL45" s="52">
        <v>66266.252483685457</v>
      </c>
      <c r="APM45" s="54">
        <v>12547.429999999998</v>
      </c>
      <c r="APN45" s="52">
        <v>12756.943901609015</v>
      </c>
      <c r="APO45" s="52">
        <v>12969.956214842357</v>
      </c>
      <c r="APP45" s="52">
        <v>13186.525355317317</v>
      </c>
      <c r="APQ45" s="52">
        <v>13406.7107140608</v>
      </c>
      <c r="APR45" s="52">
        <v>13630.572673796481</v>
      </c>
      <c r="APS45" s="52">
        <v>13858.17262550391</v>
      </c>
      <c r="APT45" s="52">
        <v>14089.572985254121</v>
      </c>
      <c r="APU45" s="52">
        <v>14324.837211326359</v>
      </c>
      <c r="APV45" s="52">
        <v>14564.029821610617</v>
      </c>
      <c r="APW45" s="52">
        <v>14807.216411300753</v>
      </c>
      <c r="APX45" s="52">
        <v>15054.463670883048</v>
      </c>
      <c r="APY45" s="52">
        <v>15305.839404425127</v>
      </c>
      <c r="APZ45" s="52">
        <v>15561.41254817027</v>
      </c>
      <c r="AQA45" s="52">
        <v>15821.253189442201</v>
      </c>
      <c r="AQB45" s="52">
        <v>16085.432585865543</v>
      </c>
      <c r="AQC45" s="52">
        <v>16354.023184907219</v>
      </c>
      <c r="AQD45" s="52">
        <v>16627.098643744146</v>
      </c>
      <c r="AQE45" s="52">
        <v>16904.733849462675</v>
      </c>
      <c r="AQF45" s="52">
        <v>17187.00493959531</v>
      </c>
      <c r="AQG45" s="52">
        <v>17473.989323000362</v>
      </c>
      <c r="AQH45" s="52">
        <v>17765.765701090226</v>
      </c>
      <c r="AQI45" s="52">
        <v>18062.414089414135</v>
      </c>
      <c r="AQJ45" s="52">
        <v>18364.015839601288</v>
      </c>
      <c r="AQK45" s="52">
        <v>18670.6536616704</v>
      </c>
      <c r="AQL45" s="52">
        <v>18982.411646711738</v>
      </c>
      <c r="AQM45" s="52">
        <v>1385</v>
      </c>
      <c r="AQN45" s="55">
        <v>983.34999999999991</v>
      </c>
      <c r="AQO45" s="56">
        <v>1014.0589752488671</v>
      </c>
      <c r="AQP45" s="56">
        <v>1045.7269591526745</v>
      </c>
      <c r="AQQ45" s="56">
        <v>1078.3839005323384</v>
      </c>
      <c r="AQR45" s="56">
        <v>1112.0606834786183</v>
      </c>
      <c r="AQS45" s="56">
        <v>1146.7891565595999</v>
      </c>
      <c r="AQT45" s="56">
        <v>1182.6021629402965</v>
      </c>
      <c r="AQU45" s="56">
        <v>1219.5335714428543</v>
      </c>
      <c r="AQV45" s="56">
        <v>1257.6183085767345</v>
      </c>
      <c r="AQW45" s="56">
        <v>1296.8923915691637</v>
      </c>
      <c r="AQX45" s="56">
        <v>1337.3929624270897</v>
      </c>
      <c r="AQY45" s="56">
        <v>1379.158323062858</v>
      </c>
      <c r="AQZ45" s="56">
        <v>1422.2279715168229</v>
      </c>
      <c r="ARA45" s="56">
        <v>1466.6426393111551</v>
      </c>
      <c r="ARB45" s="56">
        <v>1512.444329970167</v>
      </c>
      <c r="ARC45" s="56">
        <v>1559.6763587435878</v>
      </c>
      <c r="ARD45" s="56">
        <v>1608.3833935703535</v>
      </c>
      <c r="ARE45" s="56">
        <v>1658.6114973216536</v>
      </c>
      <c r="ARF45" s="56">
        <v>1710.4081713631822</v>
      </c>
      <c r="ARG45" s="56">
        <v>1763.8224004777926</v>
      </c>
      <c r="ARH45" s="56">
        <v>1818.9046991910382</v>
      </c>
      <c r="ARI45" s="56">
        <v>1875.7071595434109</v>
      </c>
      <c r="ARJ45" s="56">
        <v>1934.2835003544562</v>
      </c>
      <c r="ARK45" s="56">
        <v>1994.6891180253538</v>
      </c>
      <c r="ARL45" s="56">
        <v>2056.981138928008</v>
      </c>
      <c r="ARM45" s="56">
        <v>2121.2184734301964</v>
      </c>
      <c r="ARN45" s="55">
        <v>401.65</v>
      </c>
      <c r="ARO45" s="56">
        <v>408.35665296249999</v>
      </c>
      <c r="ARP45" s="56">
        <v>415.1752919674733</v>
      </c>
      <c r="ARQ45" s="56">
        <v>422.10778693032768</v>
      </c>
      <c r="ARR45" s="56">
        <v>429.15603898985859</v>
      </c>
      <c r="ARS45" s="56">
        <v>436.32198102960984</v>
      </c>
      <c r="ART45" s="56">
        <v>443.60757820793947</v>
      </c>
      <c r="ARU45" s="56">
        <v>451.01482849693667</v>
      </c>
      <c r="ARV45" s="56">
        <v>458.5457632303374</v>
      </c>
      <c r="ARW45" s="56">
        <v>466.20244766058903</v>
      </c>
      <c r="ARX45" s="56">
        <v>473.98698152521655</v>
      </c>
      <c r="ARY45" s="56">
        <v>481.90149962264599</v>
      </c>
      <c r="ARZ45" s="56">
        <v>489.94817239764262</v>
      </c>
      <c r="ASA45" s="56">
        <v>498.12920653652498</v>
      </c>
      <c r="ASB45" s="56">
        <v>506.44684557231722</v>
      </c>
      <c r="ASC45" s="56">
        <v>514.90337050000642</v>
      </c>
      <c r="ASD45" s="56">
        <v>523.50110040207312</v>
      </c>
      <c r="ASE45" s="56">
        <v>532.24239308446715</v>
      </c>
      <c r="ASF45" s="56">
        <v>541.12964572320243</v>
      </c>
      <c r="ASG45" s="56">
        <v>550.16529552174859</v>
      </c>
      <c r="ASH45" s="56">
        <v>559.35182037939978</v>
      </c>
      <c r="ASI45" s="56">
        <v>568.69173957080341</v>
      </c>
      <c r="ASJ45" s="56">
        <v>578.18761443683559</v>
      </c>
      <c r="ASK45" s="56">
        <v>587.84204908701258</v>
      </c>
      <c r="ASL45" s="56">
        <v>597.65769111363147</v>
      </c>
      <c r="ASM45" s="56">
        <v>607.63723231783445</v>
      </c>
      <c r="ASN45" s="57">
        <v>0.5</v>
      </c>
      <c r="ASO45" s="56">
        <v>30719.57</v>
      </c>
      <c r="ASP45" s="56">
        <v>31678.909517756489</v>
      </c>
      <c r="ASQ45" s="56">
        <v>32668.208188923301</v>
      </c>
      <c r="ASR45" s="56">
        <v>33688.401606016385</v>
      </c>
      <c r="ASS45" s="56">
        <v>34740.454579111472</v>
      </c>
      <c r="AST45" s="56">
        <v>35825.362048277413</v>
      </c>
      <c r="ASU45" s="56">
        <v>36944.150024503841</v>
      </c>
      <c r="ASV45" s="56">
        <v>38097.876560012992</v>
      </c>
      <c r="ASW45" s="56">
        <v>39287.632748873351</v>
      </c>
      <c r="ASX45" s="59">
        <v>34726.751793309755</v>
      </c>
      <c r="ASY45" s="59">
        <v>29842.69278253373</v>
      </c>
      <c r="ASZ45" s="59">
        <v>24619.718685491771</v>
      </c>
      <c r="ATA45" s="59">
        <v>19041.424747896355</v>
      </c>
      <c r="ATB45" s="59">
        <v>13090.712135136826</v>
      </c>
      <c r="ATC45" s="59">
        <v>6749.7605801773325</v>
      </c>
      <c r="ATD45" s="59">
        <v>0</v>
      </c>
      <c r="ATE45" s="56">
        <v>0</v>
      </c>
      <c r="ATF45" s="56">
        <v>0</v>
      </c>
      <c r="ATG45" s="56">
        <v>0</v>
      </c>
      <c r="ATH45" s="56">
        <v>0</v>
      </c>
      <c r="ATI45" s="56">
        <v>0</v>
      </c>
      <c r="ATJ45" s="56">
        <v>0</v>
      </c>
      <c r="ATK45" s="56">
        <v>0</v>
      </c>
      <c r="ATL45" s="56">
        <v>0</v>
      </c>
      <c r="ATM45" s="56">
        <v>0</v>
      </c>
      <c r="ATN45" s="56">
        <v>0</v>
      </c>
      <c r="ATO45" s="56">
        <v>12547.429999999998</v>
      </c>
      <c r="ATP45" s="56">
        <v>12756.943901609015</v>
      </c>
      <c r="ATQ45" s="56">
        <v>12969.956214842357</v>
      </c>
      <c r="ATR45" s="56">
        <v>13186.525355317317</v>
      </c>
      <c r="ATS45" s="56">
        <v>13406.7107140608</v>
      </c>
      <c r="ATT45" s="56">
        <v>13630.572673796481</v>
      </c>
      <c r="ATU45" s="56">
        <v>13858.17262550391</v>
      </c>
      <c r="ATV45" s="56">
        <v>14089.572985254121</v>
      </c>
      <c r="ATW45" s="56">
        <v>14324.837211326359</v>
      </c>
      <c r="ATX45" s="59">
        <v>12483.4541328091</v>
      </c>
      <c r="ATY45" s="59">
        <v>10576.583150929109</v>
      </c>
      <c r="ATZ45" s="59">
        <v>8602.5506690760267</v>
      </c>
      <c r="AUA45" s="59">
        <v>6559.6454590393396</v>
      </c>
      <c r="AUB45" s="59">
        <v>4446.1178709057913</v>
      </c>
      <c r="AUC45" s="59">
        <v>2260.1790270631714</v>
      </c>
      <c r="AUD45" s="59">
        <v>0</v>
      </c>
      <c r="AUE45" s="56">
        <v>0</v>
      </c>
      <c r="AUF45" s="56">
        <v>0</v>
      </c>
      <c r="AUG45" s="56">
        <v>0</v>
      </c>
      <c r="AUH45" s="56">
        <v>0</v>
      </c>
      <c r="AUI45" s="56">
        <v>0</v>
      </c>
      <c r="AUJ45" s="56">
        <v>0</v>
      </c>
      <c r="AUK45" s="56">
        <v>0</v>
      </c>
      <c r="AUL45" s="56">
        <v>0</v>
      </c>
      <c r="AUM45" s="56">
        <v>0</v>
      </c>
      <c r="AUN45" s="56">
        <v>0</v>
      </c>
      <c r="AUO45" s="58">
        <v>0.5</v>
      </c>
      <c r="AUP45" s="56">
        <v>983.34999999999991</v>
      </c>
      <c r="AUQ45" s="56">
        <v>1014.0589752488671</v>
      </c>
      <c r="AUR45" s="56">
        <v>1045.7269591526745</v>
      </c>
      <c r="AUS45" s="56">
        <v>1078.3839005323384</v>
      </c>
      <c r="AUT45" s="56">
        <v>1112.0606834786183</v>
      </c>
      <c r="AUU45" s="56">
        <v>1146.7891565595999</v>
      </c>
      <c r="AUV45" s="56">
        <v>1182.6021629402965</v>
      </c>
      <c r="AUW45" s="56">
        <v>1219.5335714428543</v>
      </c>
      <c r="AUX45" s="56">
        <v>1257.6183085767345</v>
      </c>
      <c r="AUY45" s="59">
        <v>1111.622049916426</v>
      </c>
      <c r="AUZ45" s="59">
        <v>955.28068744792131</v>
      </c>
      <c r="AVA45" s="59">
        <v>788.09047032163312</v>
      </c>
      <c r="AVB45" s="59">
        <v>609.52627350720979</v>
      </c>
      <c r="AVC45" s="59">
        <v>419.04075408890145</v>
      </c>
      <c r="AVD45" s="59">
        <v>216.06347571002385</v>
      </c>
      <c r="AVE45" s="59">
        <v>0</v>
      </c>
      <c r="AVF45" s="56">
        <v>0</v>
      </c>
      <c r="AVG45" s="56">
        <v>0</v>
      </c>
      <c r="AVH45" s="56">
        <v>0</v>
      </c>
      <c r="AVI45" s="56">
        <v>0</v>
      </c>
      <c r="AVJ45" s="56">
        <v>0</v>
      </c>
      <c r="AVK45" s="56">
        <v>0</v>
      </c>
      <c r="AVL45" s="56">
        <v>0</v>
      </c>
      <c r="AVM45" s="56">
        <v>0</v>
      </c>
      <c r="AVN45" s="56">
        <v>0</v>
      </c>
      <c r="AVO45" s="56">
        <v>0</v>
      </c>
      <c r="AVP45" s="56">
        <v>401.65</v>
      </c>
      <c r="AVQ45" s="56">
        <v>408.35665296249999</v>
      </c>
      <c r="AVR45" s="56">
        <v>415.1752919674733</v>
      </c>
      <c r="AVS45" s="56">
        <v>422.10778693032768</v>
      </c>
      <c r="AVT45" s="56">
        <v>429.15603898985859</v>
      </c>
      <c r="AVU45" s="56">
        <v>436.32198102960984</v>
      </c>
      <c r="AVV45" s="56">
        <v>443.60757820793947</v>
      </c>
      <c r="AVW45" s="56">
        <v>451.01482849693667</v>
      </c>
      <c r="AVX45" s="56">
        <v>458.5457632303374</v>
      </c>
      <c r="AVY45" s="59">
        <v>399.6020979947906</v>
      </c>
      <c r="AVZ45" s="59">
        <v>338.56212966086895</v>
      </c>
      <c r="AWA45" s="59">
        <v>275.37228549865483</v>
      </c>
      <c r="AWB45" s="59">
        <v>209.97778817041825</v>
      </c>
      <c r="AWC45" s="59">
        <v>142.32263043900713</v>
      </c>
      <c r="AWD45" s="59">
        <v>72.349549367473884</v>
      </c>
      <c r="AWE45" s="59">
        <v>0</v>
      </c>
      <c r="AWF45" s="56">
        <v>0</v>
      </c>
      <c r="AWG45" s="56">
        <v>0</v>
      </c>
      <c r="AWH45" s="56">
        <v>0</v>
      </c>
      <c r="AWI45" s="56">
        <v>0</v>
      </c>
      <c r="AWJ45" s="56">
        <v>0</v>
      </c>
      <c r="AWK45" s="56">
        <v>0</v>
      </c>
      <c r="AWL45" s="56">
        <v>0</v>
      </c>
      <c r="AWM45" s="56">
        <v>0</v>
      </c>
      <c r="AWN45" s="56">
        <v>0</v>
      </c>
      <c r="AWO45" s="56">
        <v>0</v>
      </c>
      <c r="AWP45" s="57">
        <v>0.76</v>
      </c>
      <c r="AWQ45" s="56">
        <v>30719.57</v>
      </c>
      <c r="AWR45" s="56">
        <v>31678.909517756489</v>
      </c>
      <c r="AWS45" s="56">
        <v>32668.208188923301</v>
      </c>
      <c r="AWT45" s="56">
        <v>33688.401606016385</v>
      </c>
      <c r="AWU45" s="56">
        <v>34740.454579111472</v>
      </c>
      <c r="AWV45" s="56">
        <v>35825.362048277413</v>
      </c>
      <c r="AWW45" s="56">
        <v>36944.150024503841</v>
      </c>
      <c r="AWX45" s="56">
        <v>38097.876560012992</v>
      </c>
      <c r="AWY45" s="56">
        <v>39287.632748873351</v>
      </c>
      <c r="AWZ45" s="59">
        <v>11439.400590737332</v>
      </c>
      <c r="AXA45" s="56">
        <v>11796.640911683922</v>
      </c>
      <c r="AXB45" s="56">
        <v>12165.037468125345</v>
      </c>
      <c r="AXC45" s="56">
        <v>12544.938657437599</v>
      </c>
      <c r="AXD45" s="56">
        <v>12936.703757076393</v>
      </c>
      <c r="AXE45" s="56">
        <v>13340.703264350492</v>
      </c>
      <c r="AXF45" s="56">
        <v>13757.319246805795</v>
      </c>
      <c r="AXG45" s="56">
        <v>14186.945703551535</v>
      </c>
      <c r="AXH45" s="56">
        <v>14629.98893787033</v>
      </c>
      <c r="AXI45" s="56">
        <v>15086.86794146443</v>
      </c>
      <c r="AXJ45" s="56">
        <v>15558.014790701589</v>
      </c>
      <c r="AXK45" s="56">
        <v>16043.875055235238</v>
      </c>
      <c r="AXL45" s="56">
        <v>16544.908219385474</v>
      </c>
      <c r="AXM45" s="56">
        <v>17061.588116679308</v>
      </c>
      <c r="AXN45" s="56">
        <v>17594.40337796112</v>
      </c>
      <c r="AXO45" s="56">
        <v>18143.857893497188</v>
      </c>
      <c r="AXP45" s="56">
        <v>18710.471289511188</v>
      </c>
      <c r="AXQ45" s="56">
        <v>12547.429999999998</v>
      </c>
      <c r="AXR45" s="56">
        <v>12756.943901609015</v>
      </c>
      <c r="AXS45" s="56">
        <v>12969.956214842357</v>
      </c>
      <c r="AXT45" s="56">
        <v>13186.525355317317</v>
      </c>
      <c r="AXU45" s="56">
        <v>13406.7107140608</v>
      </c>
      <c r="AXV45" s="56">
        <v>13630.572673796481</v>
      </c>
      <c r="AXW45" s="56">
        <v>13858.17262550391</v>
      </c>
      <c r="AXX45" s="56">
        <v>14089.572985254121</v>
      </c>
      <c r="AXY45" s="56">
        <v>14324.837211326359</v>
      </c>
      <c r="AXZ45" s="59">
        <v>4112.1966555135859</v>
      </c>
      <c r="AYA45" s="56">
        <v>4180.8611043672718</v>
      </c>
      <c r="AYB45" s="56">
        <v>4250.6720953081549</v>
      </c>
      <c r="AYC45" s="56">
        <v>4321.6487730141534</v>
      </c>
      <c r="AYD45" s="56">
        <v>4393.8106018363114</v>
      </c>
      <c r="AYE45" s="56">
        <v>4467.1773711366213</v>
      </c>
      <c r="AYF45" s="56">
        <v>4541.7692007149772</v>
      </c>
      <c r="AYG45" s="56">
        <v>4617.6065463267441</v>
      </c>
      <c r="AYH45" s="56">
        <v>4694.7102052924647</v>
      </c>
      <c r="AYI45" s="56">
        <v>4773.1013222012261</v>
      </c>
      <c r="AYJ45" s="56">
        <v>4852.8013947092641</v>
      </c>
      <c r="AYK45" s="56">
        <v>4933.8322794353962</v>
      </c>
      <c r="AYL45" s="56">
        <v>5016.2161979548873</v>
      </c>
      <c r="AYM45" s="56">
        <v>5099.9757428934026</v>
      </c>
      <c r="AYN45" s="56">
        <v>5185.1338841227171</v>
      </c>
      <c r="AYO45" s="56">
        <v>5271.7139750598772</v>
      </c>
      <c r="AYP45" s="56">
        <v>5359.73975907155</v>
      </c>
      <c r="AYQ45" s="60">
        <v>0.76</v>
      </c>
      <c r="AYR45" s="56">
        <v>983.34999999999991</v>
      </c>
      <c r="AYS45" s="56">
        <v>1014.0589752488671</v>
      </c>
      <c r="AYT45" s="56">
        <v>1045.7269591526745</v>
      </c>
      <c r="AYU45" s="56">
        <v>1078.3839005323384</v>
      </c>
      <c r="AYV45" s="56">
        <v>1112.0606834786183</v>
      </c>
      <c r="AYW45" s="56">
        <v>1146.7891565595999</v>
      </c>
      <c r="AYX45" s="56">
        <v>1182.6021629402965</v>
      </c>
      <c r="AYY45" s="56">
        <v>1219.5335714428543</v>
      </c>
      <c r="AYZ45" s="56">
        <v>1257.6183085767345</v>
      </c>
      <c r="AZA45" s="59">
        <v>366.18138114894032</v>
      </c>
      <c r="AZB45" s="56">
        <v>377.61683645000181</v>
      </c>
      <c r="AZC45" s="56">
        <v>389.40940886480695</v>
      </c>
      <c r="AZD45" s="56">
        <v>401.57025078122058</v>
      </c>
      <c r="AZE45" s="56">
        <v>414.11086286432612</v>
      </c>
      <c r="AZF45" s="56">
        <v>427.04310493275301</v>
      </c>
      <c r="AZG45" s="56">
        <v>440.37920717466005</v>
      </c>
      <c r="AZH45" s="56">
        <v>454.13178171398215</v>
      </c>
      <c r="AZI45" s="56">
        <v>468.31383453787868</v>
      </c>
      <c r="AZJ45" s="56">
        <v>482.9387777966632</v>
      </c>
      <c r="AZK45" s="56">
        <v>498.02044248784733</v>
      </c>
      <c r="AZL45" s="56">
        <v>513.57309153629308</v>
      </c>
      <c r="AZM45" s="56">
        <v>529.61143328284538</v>
      </c>
      <c r="AZN45" s="56">
        <v>546.15063539419941</v>
      </c>
      <c r="AZO45" s="56">
        <v>563.20633920715875</v>
      </c>
      <c r="AZP45" s="56">
        <v>580.7946745208493</v>
      </c>
      <c r="AZQ45" s="56">
        <v>598.93227485087891</v>
      </c>
      <c r="AZR45" s="56">
        <v>401.65</v>
      </c>
      <c r="AZS45" s="56">
        <v>408.35665296249999</v>
      </c>
      <c r="AZT45" s="56">
        <v>415.1752919674733</v>
      </c>
      <c r="AZU45" s="56">
        <v>422.10778693032768</v>
      </c>
      <c r="AZV45" s="56">
        <v>429.15603898985859</v>
      </c>
      <c r="AZW45" s="56">
        <v>436.32198102960984</v>
      </c>
      <c r="AZX45" s="56">
        <v>443.60757820793947</v>
      </c>
      <c r="AZY45" s="56">
        <v>451.01482849693667</v>
      </c>
      <c r="AZZ45" s="56">
        <v>458.5457632303374</v>
      </c>
      <c r="BAA45" s="59">
        <v>131.6336322806369</v>
      </c>
      <c r="BAB45" s="56">
        <v>133.83161831300231</v>
      </c>
      <c r="BAC45" s="56">
        <v>136.06630577580592</v>
      </c>
      <c r="BAD45" s="56">
        <v>138.33830750051087</v>
      </c>
      <c r="BAE45" s="56">
        <v>140.64824655148939</v>
      </c>
      <c r="BAF45" s="56">
        <v>142.99675639688957</v>
      </c>
      <c r="BAG45" s="56">
        <v>145.38448108235474</v>
      </c>
      <c r="BAH45" s="56">
        <v>147.81207540764419</v>
      </c>
      <c r="BAI45" s="56">
        <v>150.28020510620249</v>
      </c>
      <c r="BAJ45" s="56">
        <v>152.78954702772774</v>
      </c>
      <c r="BAK45" s="56">
        <v>155.34078932378785</v>
      </c>
      <c r="BAL45" s="56">
        <v>157.93463163653641</v>
      </c>
      <c r="BAM45" s="56">
        <v>160.57178529057978</v>
      </c>
      <c r="BAN45" s="56">
        <v>163.2529734880477</v>
      </c>
      <c r="BAO45" s="56">
        <v>165.97893150692119</v>
      </c>
      <c r="BAP45" s="56">
        <v>168.75040690267241</v>
      </c>
      <c r="BAQ45" s="56">
        <v>171.56815971327089</v>
      </c>
      <c r="BAR45" s="57">
        <v>0.76</v>
      </c>
      <c r="BAS45" s="56">
        <v>30719.57</v>
      </c>
      <c r="BAT45" s="56">
        <v>31678.909517756489</v>
      </c>
      <c r="BAU45" s="56">
        <v>32668.208188923301</v>
      </c>
      <c r="BAV45" s="56">
        <v>33688.401606016385</v>
      </c>
      <c r="BAW45" s="56">
        <v>34740.454579111472</v>
      </c>
      <c r="BAX45" s="56">
        <v>35825.362048277413</v>
      </c>
      <c r="BAY45" s="56">
        <v>36944.150024503841</v>
      </c>
      <c r="BAZ45" s="56">
        <v>38097.876560012992</v>
      </c>
      <c r="BBA45" s="56">
        <v>39287.632748873351</v>
      </c>
      <c r="BBB45" s="56">
        <v>9805.2005063462839</v>
      </c>
      <c r="BBC45" s="56">
        <v>8426.172079774231</v>
      </c>
      <c r="BBD45" s="56">
        <v>6951.4499817859114</v>
      </c>
      <c r="BBE45" s="56">
        <v>5376.4022817589703</v>
      </c>
      <c r="BBF45" s="56">
        <v>3696.2010734503979</v>
      </c>
      <c r="BBG45" s="56">
        <v>1905.8147520500702</v>
      </c>
      <c r="BBH45" s="56">
        <v>0</v>
      </c>
      <c r="BBI45" s="55">
        <v>0</v>
      </c>
      <c r="BBJ45" s="55">
        <v>0</v>
      </c>
      <c r="BBK45" s="55">
        <v>0</v>
      </c>
      <c r="BBL45" s="55">
        <v>0</v>
      </c>
      <c r="BBM45" s="55">
        <v>0</v>
      </c>
      <c r="BBN45" s="55">
        <v>0</v>
      </c>
      <c r="BBO45" s="55">
        <v>0</v>
      </c>
      <c r="BBP45" s="55">
        <v>0</v>
      </c>
      <c r="BBQ45" s="55">
        <v>0</v>
      </c>
      <c r="BBR45" s="55">
        <v>0</v>
      </c>
      <c r="BBS45" s="56">
        <v>12547.429999999998</v>
      </c>
      <c r="BBT45" s="56">
        <v>12756.943901609015</v>
      </c>
      <c r="BBU45" s="56">
        <v>12969.956214842357</v>
      </c>
      <c r="BBV45" s="56">
        <v>13186.525355317317</v>
      </c>
      <c r="BBW45" s="56">
        <v>13406.7107140608</v>
      </c>
      <c r="BBX45" s="56">
        <v>13630.572673796481</v>
      </c>
      <c r="BBY45" s="56">
        <v>13858.17262550391</v>
      </c>
      <c r="BBZ45" s="56">
        <v>14089.572985254121</v>
      </c>
      <c r="BCA45" s="56">
        <v>14324.837211326359</v>
      </c>
      <c r="BCB45" s="56">
        <v>3524.7399904402164</v>
      </c>
      <c r="BCC45" s="56">
        <v>2986.3293602623371</v>
      </c>
      <c r="BCD45" s="56">
        <v>2428.9554830332313</v>
      </c>
      <c r="BCE45" s="56">
        <v>1852.135188434637</v>
      </c>
      <c r="BCF45" s="56">
        <v>1255.3744576675174</v>
      </c>
      <c r="BCG45" s="56">
        <v>638.16819587666021</v>
      </c>
      <c r="BCH45" s="56">
        <v>0</v>
      </c>
      <c r="BCI45" s="55">
        <v>0</v>
      </c>
      <c r="BCJ45" s="55">
        <v>0</v>
      </c>
      <c r="BCK45" s="55">
        <v>0</v>
      </c>
      <c r="BCL45" s="55">
        <v>0</v>
      </c>
      <c r="BCM45" s="55">
        <v>0</v>
      </c>
      <c r="BCN45" s="55">
        <v>0</v>
      </c>
      <c r="BCO45" s="55">
        <v>0</v>
      </c>
      <c r="BCP45" s="55">
        <v>0</v>
      </c>
      <c r="BCQ45" s="55">
        <v>0</v>
      </c>
      <c r="BCR45" s="55">
        <v>0</v>
      </c>
      <c r="BCS45" s="57">
        <v>0.76</v>
      </c>
      <c r="BCT45" s="56">
        <v>983.34999999999991</v>
      </c>
      <c r="BCU45" s="56">
        <v>1014.0589752488671</v>
      </c>
      <c r="BCV45" s="56">
        <v>1045.7269591526745</v>
      </c>
      <c r="BCW45" s="56">
        <v>1078.3839005323384</v>
      </c>
      <c r="BCX45" s="56">
        <v>1112.0606834786183</v>
      </c>
      <c r="BCY45" s="56">
        <v>1146.7891565595999</v>
      </c>
      <c r="BCZ45" s="56">
        <v>1182.6021629402965</v>
      </c>
      <c r="BDA45" s="56">
        <v>1219.5335714428543</v>
      </c>
      <c r="BDB45" s="56">
        <v>1257.6183085767345</v>
      </c>
      <c r="BDC45" s="56">
        <v>313.86975527052027</v>
      </c>
      <c r="BDD45" s="56">
        <v>269.72631175000129</v>
      </c>
      <c r="BDE45" s="56">
        <v>222.51966220846111</v>
      </c>
      <c r="BDF45" s="56">
        <v>172.10153604909453</v>
      </c>
      <c r="BDG45" s="56">
        <v>118.31738938980746</v>
      </c>
      <c r="BDH45" s="56">
        <v>61.006157847536144</v>
      </c>
      <c r="BDI45" s="56">
        <v>0</v>
      </c>
      <c r="BDJ45" s="55">
        <v>0</v>
      </c>
      <c r="BDK45" s="55">
        <v>0</v>
      </c>
      <c r="BDL45" s="55">
        <v>0</v>
      </c>
      <c r="BDM45" s="55">
        <v>0</v>
      </c>
      <c r="BDN45" s="55">
        <v>0</v>
      </c>
      <c r="BDO45" s="55">
        <v>0</v>
      </c>
      <c r="BDP45" s="55">
        <v>0</v>
      </c>
      <c r="BDQ45" s="55">
        <v>0</v>
      </c>
      <c r="BDR45" s="55">
        <v>0</v>
      </c>
      <c r="BDS45" s="55">
        <v>0</v>
      </c>
      <c r="BDT45" s="56">
        <v>401.65</v>
      </c>
      <c r="BDU45" s="56">
        <v>408.35665296249999</v>
      </c>
      <c r="BDV45" s="56">
        <v>415.1752919674733</v>
      </c>
      <c r="BDW45" s="56">
        <v>422.10778693032768</v>
      </c>
      <c r="BDX45" s="56">
        <v>429.15603898985859</v>
      </c>
      <c r="BDY45" s="56">
        <v>436.32198102960984</v>
      </c>
      <c r="BDZ45" s="56">
        <v>443.60757820793947</v>
      </c>
      <c r="BEA45" s="56">
        <v>451.01482849693667</v>
      </c>
      <c r="BEB45" s="56">
        <v>458.5457632303374</v>
      </c>
      <c r="BEC45" s="56">
        <v>112.82882766911735</v>
      </c>
      <c r="BED45" s="56">
        <v>95.594013080715939</v>
      </c>
      <c r="BEE45" s="56">
        <v>77.75217472903195</v>
      </c>
      <c r="BEF45" s="56">
        <v>59.287846071647508</v>
      </c>
      <c r="BEG45" s="56">
        <v>40.185213300425538</v>
      </c>
      <c r="BEH45" s="56">
        <v>20.428108056698509</v>
      </c>
      <c r="BEI45" s="56">
        <v>0</v>
      </c>
      <c r="BEJ45" s="55">
        <v>0</v>
      </c>
      <c r="BEK45" s="55">
        <v>0</v>
      </c>
      <c r="BEL45" s="55">
        <v>0</v>
      </c>
      <c r="BEM45" s="55">
        <v>0</v>
      </c>
      <c r="BEN45" s="55">
        <v>0</v>
      </c>
      <c r="BEO45" s="55">
        <v>0</v>
      </c>
      <c r="BEP45" s="55">
        <v>0</v>
      </c>
      <c r="BEQ45" s="55">
        <v>0</v>
      </c>
      <c r="BER45" s="55">
        <v>0</v>
      </c>
      <c r="BES45" s="55">
        <v>0</v>
      </c>
      <c r="BET45" s="57">
        <v>0</v>
      </c>
      <c r="BEU45" s="56">
        <v>30719.57</v>
      </c>
      <c r="BEV45" s="56">
        <v>31678.909517756489</v>
      </c>
      <c r="BEW45" s="56">
        <v>32668.208188923301</v>
      </c>
      <c r="BEX45" s="56">
        <v>33688.401606016385</v>
      </c>
      <c r="BEY45" s="56">
        <v>34740.454579111472</v>
      </c>
      <c r="BEZ45" s="56">
        <v>35825.362048277413</v>
      </c>
      <c r="BFA45" s="56">
        <v>36944.150024503841</v>
      </c>
      <c r="BFB45" s="56">
        <v>38097.876560012992</v>
      </c>
      <c r="BFC45" s="56">
        <v>39287.632748873351</v>
      </c>
      <c r="BFD45" s="56">
        <v>9805.2005063462839</v>
      </c>
      <c r="BFE45" s="56">
        <v>8426.172079774231</v>
      </c>
      <c r="BFF45" s="56">
        <v>6951.4499817859114</v>
      </c>
      <c r="BFG45" s="56">
        <v>5376.4022817589703</v>
      </c>
      <c r="BFH45" s="56">
        <v>3696.2010734503979</v>
      </c>
      <c r="BFI45" s="56">
        <v>1905.8147520500702</v>
      </c>
      <c r="BFJ45" s="56">
        <v>0</v>
      </c>
      <c r="BFK45" s="56">
        <v>0</v>
      </c>
      <c r="BFL45" s="56">
        <v>0</v>
      </c>
      <c r="BFM45" s="56">
        <v>0</v>
      </c>
      <c r="BFN45" s="56">
        <v>0</v>
      </c>
      <c r="BFO45" s="56">
        <v>0</v>
      </c>
      <c r="BFP45" s="56">
        <v>0</v>
      </c>
      <c r="BFQ45" s="56">
        <v>0</v>
      </c>
      <c r="BFR45" s="56">
        <v>0</v>
      </c>
      <c r="BFS45" s="56">
        <v>0</v>
      </c>
      <c r="BFT45" s="56">
        <v>0</v>
      </c>
      <c r="BFU45" s="56">
        <v>12547.429999999998</v>
      </c>
      <c r="BFV45" s="56">
        <v>12756.943901609015</v>
      </c>
      <c r="BFW45" s="56">
        <v>12969.956214842357</v>
      </c>
      <c r="BFX45" s="56">
        <v>13186.525355317317</v>
      </c>
      <c r="BFY45" s="56">
        <v>13406.7107140608</v>
      </c>
      <c r="BFZ45" s="56">
        <v>13630.572673796481</v>
      </c>
      <c r="BGA45" s="56">
        <v>13858.17262550391</v>
      </c>
      <c r="BGB45" s="56">
        <v>14089.572985254121</v>
      </c>
      <c r="BGC45" s="56">
        <v>14324.837211326359</v>
      </c>
      <c r="BGD45" s="56">
        <v>3524.7399904402164</v>
      </c>
      <c r="BGE45" s="56">
        <v>2986.3293602623371</v>
      </c>
      <c r="BGF45" s="56">
        <v>2428.9554830332313</v>
      </c>
      <c r="BGG45" s="56">
        <v>1852.135188434637</v>
      </c>
      <c r="BGH45" s="56">
        <v>1255.3744576675174</v>
      </c>
      <c r="BGI45" s="56">
        <v>638.16819587666021</v>
      </c>
      <c r="BGJ45" s="56">
        <v>0</v>
      </c>
      <c r="BGK45" s="56">
        <v>0</v>
      </c>
      <c r="BGL45" s="56">
        <v>0</v>
      </c>
      <c r="BGM45" s="56">
        <v>0</v>
      </c>
      <c r="BGN45" s="56">
        <v>0</v>
      </c>
      <c r="BGO45" s="56">
        <v>0</v>
      </c>
      <c r="BGP45" s="56">
        <v>0</v>
      </c>
      <c r="BGQ45" s="56">
        <v>0</v>
      </c>
      <c r="BGR45" s="56">
        <v>0</v>
      </c>
      <c r="BGS45" s="56">
        <v>0</v>
      </c>
      <c r="BGT45" s="56">
        <v>0</v>
      </c>
      <c r="BGU45" s="57">
        <v>0.25</v>
      </c>
      <c r="BGV45" s="56">
        <v>983.34999999999991</v>
      </c>
      <c r="BGW45" s="56">
        <v>1014.0589752488671</v>
      </c>
      <c r="BGX45" s="56">
        <v>1045.7269591526745</v>
      </c>
      <c r="BGY45" s="56">
        <v>1078.3839005323384</v>
      </c>
      <c r="BGZ45" s="56">
        <v>1112.0606834786183</v>
      </c>
      <c r="BHA45" s="56">
        <v>860.09186741969984</v>
      </c>
      <c r="BHB45" s="56">
        <v>886.95162220522229</v>
      </c>
      <c r="BHC45" s="56">
        <v>914.65017858214071</v>
      </c>
      <c r="BHD45" s="56">
        <v>943.21373143255096</v>
      </c>
      <c r="BHE45" s="56">
        <v>235.4023164528902</v>
      </c>
      <c r="BHF45" s="56">
        <v>202.29473381250097</v>
      </c>
      <c r="BHG45" s="56">
        <v>166.88974665634584</v>
      </c>
      <c r="BHH45" s="56">
        <v>129.0761520368209</v>
      </c>
      <c r="BHI45" s="56">
        <v>88.738042042355602</v>
      </c>
      <c r="BHJ45" s="56">
        <v>45.754618385652108</v>
      </c>
      <c r="BHK45" s="59">
        <v>0</v>
      </c>
      <c r="BHL45" s="56">
        <v>0</v>
      </c>
      <c r="BHM45" s="56">
        <v>0</v>
      </c>
      <c r="BHN45" s="56">
        <v>0</v>
      </c>
      <c r="BHO45" s="56">
        <v>0</v>
      </c>
      <c r="BHP45" s="56">
        <v>0</v>
      </c>
      <c r="BHQ45" s="56">
        <v>0</v>
      </c>
      <c r="BHR45" s="56">
        <v>0</v>
      </c>
      <c r="BHS45" s="56">
        <v>0</v>
      </c>
      <c r="BHT45" s="56">
        <v>0</v>
      </c>
      <c r="BHU45" s="56">
        <v>0</v>
      </c>
      <c r="BHV45" s="56">
        <v>401.65</v>
      </c>
      <c r="BHW45" s="56">
        <v>408.35665296249999</v>
      </c>
      <c r="BHX45" s="56">
        <v>415.1752919674733</v>
      </c>
      <c r="BHY45" s="56">
        <v>422.10778693032768</v>
      </c>
      <c r="BHZ45" s="56">
        <v>429.15603898985859</v>
      </c>
      <c r="BIA45" s="59">
        <v>327.2414857722074</v>
      </c>
      <c r="BIB45" s="56">
        <v>332.7056836559546</v>
      </c>
      <c r="BIC45" s="56">
        <v>338.26112137270252</v>
      </c>
      <c r="BID45" s="56">
        <v>343.90932242275306</v>
      </c>
      <c r="BIE45" s="56">
        <v>84.621620751838009</v>
      </c>
      <c r="BIF45" s="56">
        <v>71.695509810536947</v>
      </c>
      <c r="BIG45" s="56">
        <v>58.314131046773966</v>
      </c>
      <c r="BIH45" s="56">
        <v>44.465884553735634</v>
      </c>
      <c r="BII45" s="56">
        <v>30.138909975319152</v>
      </c>
      <c r="BIJ45" s="56">
        <v>15.321081042523883</v>
      </c>
      <c r="BIK45" s="59">
        <v>0</v>
      </c>
      <c r="BIL45" s="56">
        <v>0</v>
      </c>
      <c r="BIM45" s="56">
        <v>0</v>
      </c>
      <c r="BIN45" s="56">
        <v>0</v>
      </c>
      <c r="BIO45" s="56">
        <v>0</v>
      </c>
      <c r="BIP45" s="56">
        <v>0</v>
      </c>
      <c r="BIQ45" s="56">
        <v>0</v>
      </c>
      <c r="BIR45" s="56">
        <v>0</v>
      </c>
      <c r="BIS45" s="56">
        <v>0</v>
      </c>
      <c r="BIT45" s="56">
        <v>0</v>
      </c>
      <c r="BIU45" s="56">
        <v>0</v>
      </c>
      <c r="BIV45" s="61">
        <v>0.9</v>
      </c>
      <c r="BIW45" s="61">
        <v>0.9</v>
      </c>
      <c r="BIX45" s="61">
        <f t="shared" si="15"/>
        <v>0.71400000000000008</v>
      </c>
      <c r="BIY45" s="61">
        <f t="shared" si="15"/>
        <v>0.71400000000000008</v>
      </c>
      <c r="BIZ45" s="61">
        <v>0.1</v>
      </c>
      <c r="BJA45" s="61">
        <v>0.1</v>
      </c>
      <c r="BJB45" s="61">
        <v>0.8</v>
      </c>
      <c r="BJC45" s="61">
        <v>0.8</v>
      </c>
      <c r="BJD45" s="61">
        <v>0.8</v>
      </c>
      <c r="BJE45" s="61">
        <v>0.8</v>
      </c>
      <c r="BJF45" s="61">
        <v>1</v>
      </c>
      <c r="BJG45" s="61">
        <v>1</v>
      </c>
      <c r="BJH45" s="61">
        <f t="shared" si="16"/>
        <v>9</v>
      </c>
      <c r="BJI45" s="61">
        <f t="shared" si="16"/>
        <v>9</v>
      </c>
      <c r="BJJ45" s="62">
        <v>0.3</v>
      </c>
      <c r="BJK45" s="62">
        <v>0.3</v>
      </c>
      <c r="BJL45" s="46">
        <f t="shared" si="17"/>
        <v>1.69</v>
      </c>
      <c r="BJM45" s="46">
        <f t="shared" si="17"/>
        <v>1.5649999999999999</v>
      </c>
      <c r="BJN45" s="46">
        <f t="shared" si="17"/>
        <v>1.423</v>
      </c>
      <c r="BJO45" s="46">
        <v>1.5</v>
      </c>
      <c r="BJP45" s="61">
        <f t="shared" si="1"/>
        <v>0.65</v>
      </c>
      <c r="BJQ45" s="61">
        <f t="shared" si="1"/>
        <v>0.65</v>
      </c>
      <c r="BJR45" s="61">
        <v>0.69</v>
      </c>
      <c r="BJS45" s="61">
        <v>0.69</v>
      </c>
      <c r="BJT45" s="61">
        <v>48.83</v>
      </c>
      <c r="BJU45" s="61">
        <v>48.83</v>
      </c>
      <c r="BJV45" s="61">
        <f t="shared" si="18"/>
        <v>73.245000000000005</v>
      </c>
      <c r="BJW45" s="61">
        <f t="shared" si="18"/>
        <v>73.245000000000005</v>
      </c>
      <c r="BJX45" s="61">
        <v>4</v>
      </c>
      <c r="BJY45" s="61">
        <v>4</v>
      </c>
      <c r="BJZ45" s="63">
        <v>5781309.4952999996</v>
      </c>
      <c r="BKA45" s="63">
        <v>5961853.6455996977</v>
      </c>
      <c r="BKB45" s="63">
        <v>6148035.9978039879</v>
      </c>
      <c r="BKC45" s="63">
        <v>6340032.6269652303</v>
      </c>
      <c r="BKD45" s="63">
        <v>6538025.1067725075</v>
      </c>
      <c r="BKE45" s="63">
        <v>6742200.6812682096</v>
      </c>
      <c r="BKF45" s="63">
        <v>6952752.4419271406</v>
      </c>
      <c r="BKG45" s="63">
        <v>7169879.5102656167</v>
      </c>
      <c r="BKH45" s="63">
        <v>7393787.2261532526</v>
      </c>
      <c r="BKI45" s="63">
        <v>7624687.3420055239</v>
      </c>
      <c r="BKJ45" s="63">
        <v>7862798.2230407577</v>
      </c>
      <c r="BKK45" s="63">
        <v>8108345.0537909437</v>
      </c>
      <c r="BKL45" s="63">
        <v>8361560.0510616424</v>
      </c>
      <c r="BKM45" s="63">
        <v>8622682.6835424155</v>
      </c>
      <c r="BKN45" s="63">
        <v>8891959.8982754592</v>
      </c>
      <c r="BKO45" s="63">
        <v>9169646.3541966081</v>
      </c>
      <c r="BKP45" s="63">
        <v>9456004.6629695669</v>
      </c>
      <c r="BKQ45" s="63">
        <v>9751305.6373411585</v>
      </c>
      <c r="BKR45" s="63">
        <v>10055828.54725243</v>
      </c>
      <c r="BKS45" s="63">
        <v>10369861.383947834</v>
      </c>
      <c r="BKT45" s="63">
        <v>10693701.132332273</v>
      </c>
      <c r="BKU45" s="63">
        <v>11027654.051833542</v>
      </c>
      <c r="BKV45" s="63">
        <v>11372035.966035837</v>
      </c>
      <c r="BKW45" s="63">
        <v>11727172.561358174</v>
      </c>
      <c r="BKX45" s="63">
        <v>12093399.695060255</v>
      </c>
      <c r="BKY45" s="63">
        <v>12471063.712867001</v>
      </c>
      <c r="BKZ45" s="64">
        <v>2361379.9346999996</v>
      </c>
      <c r="BLA45" s="64">
        <v>2400809.6763522937</v>
      </c>
      <c r="BLB45" s="64">
        <v>2440897.8061376959</v>
      </c>
      <c r="BLC45" s="64">
        <v>2481655.3176594013</v>
      </c>
      <c r="BLD45" s="64">
        <v>2523093.3880890892</v>
      </c>
      <c r="BLE45" s="64">
        <v>2565223.3812321043</v>
      </c>
      <c r="BLF45" s="64">
        <v>2608056.8506438173</v>
      </c>
      <c r="BLG45" s="64">
        <v>2651605.5427980283</v>
      </c>
      <c r="BLH45" s="64">
        <v>2695881.4003082677</v>
      </c>
      <c r="BLI45" s="64">
        <v>2740896.5652028928</v>
      </c>
      <c r="BLJ45" s="64">
        <v>2786663.3822548632</v>
      </c>
      <c r="BLK45" s="64">
        <v>2833194.4023671248</v>
      </c>
      <c r="BLL45" s="64">
        <v>2880502.3860145137</v>
      </c>
      <c r="BLM45" s="64">
        <v>2928600.3067431399</v>
      </c>
      <c r="BLN45" s="64">
        <v>2977501.3547281944</v>
      </c>
      <c r="BLO45" s="64">
        <v>3027218.9403911736</v>
      </c>
      <c r="BLP45" s="64">
        <v>3077766.6980774938</v>
      </c>
      <c r="BLQ45" s="64">
        <v>3129158.4897955204</v>
      </c>
      <c r="BLR45" s="64">
        <v>3181408.4090180253</v>
      </c>
      <c r="BLS45" s="64">
        <v>3234530.7845471255</v>
      </c>
      <c r="BLT45" s="64">
        <v>3288540.1844437527</v>
      </c>
      <c r="BLU45" s="64">
        <v>3343451.4200227396</v>
      </c>
      <c r="BLV45" s="64">
        <v>3399279.549914611</v>
      </c>
      <c r="BLW45" s="64">
        <v>3456039.8841952053</v>
      </c>
      <c r="BLX45" s="64">
        <v>3513747.9885842404</v>
      </c>
      <c r="BLY45" s="64">
        <v>3572419.6887139971</v>
      </c>
      <c r="BLZ45" s="65">
        <v>1623113.3469341702</v>
      </c>
      <c r="BMA45" s="65">
        <v>1673801.4514718296</v>
      </c>
      <c r="BMB45" s="65">
        <v>1726072.4916353179</v>
      </c>
      <c r="BMC45" s="65">
        <v>1779975.9008216497</v>
      </c>
      <c r="BMD45" s="65">
        <v>1835562.6561802833</v>
      </c>
      <c r="BME45" s="65">
        <v>1892885.3268228672</v>
      </c>
      <c r="BMF45" s="65">
        <v>1951998.1235385302</v>
      </c>
      <c r="BMG45" s="65">
        <v>2012956.9500617213</v>
      </c>
      <c r="BMH45" s="65">
        <v>2075819.4559410929</v>
      </c>
      <c r="BMI45" s="65">
        <v>2140645.0910594249</v>
      </c>
      <c r="BMJ45" s="65">
        <v>2207495.1618561433</v>
      </c>
      <c r="BMK45" s="65">
        <v>2276432.8893056116</v>
      </c>
      <c r="BML45" s="65">
        <v>2347523.4687060216</v>
      </c>
      <c r="BMM45" s="65">
        <v>2420834.1313354289</v>
      </c>
      <c r="BMN45" s="65">
        <v>2496434.2080332399</v>
      </c>
      <c r="BMO45" s="65">
        <v>2574395.19476728</v>
      </c>
      <c r="BMP45" s="65">
        <v>2654790.8202484525</v>
      </c>
      <c r="BMQ45" s="65">
        <v>2737697.1156569333</v>
      </c>
      <c r="BMR45" s="65">
        <v>2823192.486545837</v>
      </c>
      <c r="BMS45" s="65">
        <v>2911357.7869903627</v>
      </c>
      <c r="BMT45" s="65">
        <v>3002276.396052531</v>
      </c>
      <c r="BMU45" s="65">
        <v>3096034.2966338452</v>
      </c>
      <c r="BMV45" s="65">
        <v>3192720.1567904251</v>
      </c>
      <c r="BMW45" s="65">
        <v>3292425.4135875329</v>
      </c>
      <c r="BMX45" s="65">
        <v>3395244.3595727882</v>
      </c>
      <c r="BMY45" s="65">
        <v>3501274.2319498421</v>
      </c>
      <c r="BMZ45" s="65">
        <v>662961.78959283</v>
      </c>
      <c r="BNA45" s="65">
        <v>674031.76257975155</v>
      </c>
      <c r="BNB45" s="65">
        <v>685286.57925428066</v>
      </c>
      <c r="BNC45" s="65">
        <v>696729.32609087264</v>
      </c>
      <c r="BND45" s="65">
        <v>708363.14110117522</v>
      </c>
      <c r="BNE45" s="65">
        <v>720191.21469458239</v>
      </c>
      <c r="BNF45" s="65">
        <v>732216.79055316048</v>
      </c>
      <c r="BNG45" s="65">
        <v>744443.16652118135</v>
      </c>
      <c r="BNH45" s="65">
        <v>756873.69550950977</v>
      </c>
      <c r="BNI45" s="65">
        <v>769511.78641509218</v>
      </c>
      <c r="BNJ45" s="65">
        <v>782360.90505579801</v>
      </c>
      <c r="BNK45" s="65">
        <v>795424.57512087107</v>
      </c>
      <c r="BNL45" s="65">
        <v>808706.37913725257</v>
      </c>
      <c r="BNM45" s="65">
        <v>822209.95945203805</v>
      </c>
      <c r="BNN45" s="65">
        <v>835939.01923133852</v>
      </c>
      <c r="BNO45" s="65">
        <v>849897.32347582292</v>
      </c>
      <c r="BNP45" s="65">
        <v>864088.70005321596</v>
      </c>
      <c r="BNQ45" s="65">
        <v>878517.04074803647</v>
      </c>
      <c r="BNR45" s="65">
        <v>893186.30232886435</v>
      </c>
      <c r="BNS45" s="65">
        <v>908100.5076334289</v>
      </c>
      <c r="BNT45" s="65">
        <v>923263.74667181424</v>
      </c>
      <c r="BNU45" s="65">
        <v>938680.17774808791</v>
      </c>
      <c r="BNV45" s="65">
        <v>954354.02860065678</v>
      </c>
      <c r="BNW45" s="65">
        <v>970289.5975616636</v>
      </c>
      <c r="BNX45" s="65">
        <v>986491.25473574514</v>
      </c>
      <c r="BNY45" s="65">
        <v>1002963.4431984711</v>
      </c>
      <c r="BNZ45" s="66">
        <v>136960.13088799999</v>
      </c>
      <c r="BOA45" s="66">
        <v>141237.25019396553</v>
      </c>
      <c r="BOB45" s="66">
        <v>145647.93938949564</v>
      </c>
      <c r="BOC45" s="66">
        <v>150196.36972026344</v>
      </c>
      <c r="BOD45" s="66">
        <v>154886.8426955106</v>
      </c>
      <c r="BOE45" s="66">
        <v>159723.79415604001</v>
      </c>
      <c r="BOF45" s="66">
        <v>164711.79846924791</v>
      </c>
      <c r="BOG45" s="66">
        <v>169855.57285516191</v>
      </c>
      <c r="BOH45" s="66">
        <v>175159.98184757694</v>
      </c>
      <c r="BOI45" s="66">
        <v>180630.04189450759</v>
      </c>
      <c r="BOJ45" s="66">
        <v>186270.92610230774</v>
      </c>
      <c r="BOK45" s="66">
        <v>192087.96912794388</v>
      </c>
      <c r="BOL45" s="66">
        <v>198086.67222404925</v>
      </c>
      <c r="BOM45" s="66">
        <v>204272.7084415291</v>
      </c>
      <c r="BON45" s="66">
        <v>210651.92799463833</v>
      </c>
      <c r="BOO45" s="66">
        <v>217230.36379360463</v>
      </c>
      <c r="BOP45" s="66">
        <v>224014.23715002931</v>
      </c>
      <c r="BOQ45" s="66">
        <v>231009.96366046215</v>
      </c>
      <c r="BOR45" s="66">
        <v>238224.15927371359</v>
      </c>
      <c r="BOS45" s="66">
        <v>245663.64654764323</v>
      </c>
      <c r="BOT45" s="66">
        <v>253335.46110134028</v>
      </c>
      <c r="BOU45" s="66">
        <v>261246.8582687999</v>
      </c>
      <c r="BOV45" s="66">
        <v>269405.31996038568</v>
      </c>
      <c r="BOW45" s="66">
        <v>277818.56173856906</v>
      </c>
      <c r="BOX45" s="66">
        <v>286494.54011463618</v>
      </c>
      <c r="BOY45" s="66">
        <v>295441.46007326321</v>
      </c>
      <c r="BOZ45" s="65">
        <v>55941.461911999999</v>
      </c>
      <c r="BPA45" s="65">
        <v>56875.558690933634</v>
      </c>
      <c r="BPB45" s="65">
        <v>57825.252788253165</v>
      </c>
      <c r="BPC45" s="65">
        <v>58790.804644146723</v>
      </c>
      <c r="BPD45" s="65">
        <v>59772.479047568675</v>
      </c>
      <c r="BPE45" s="65">
        <v>60770.54520885423</v>
      </c>
      <c r="BPF45" s="65">
        <v>61785.276833546632</v>
      </c>
      <c r="BPG45" s="65">
        <v>62816.952197456972</v>
      </c>
      <c r="BPH45" s="65">
        <v>63865.854222977447</v>
      </c>
      <c r="BPI45" s="65">
        <v>64932.270556668773</v>
      </c>
      <c r="BPJ45" s="65">
        <v>66016.493648143281</v>
      </c>
      <c r="BPK45" s="65">
        <v>67118.820830264973</v>
      </c>
      <c r="BPL45" s="65">
        <v>68239.554400688983</v>
      </c>
      <c r="BPM45" s="65">
        <v>69379.001704762341</v>
      </c>
      <c r="BPN45" s="65">
        <v>70537.475219809101</v>
      </c>
      <c r="BPO45" s="65">
        <v>71715.29264082294</v>
      </c>
      <c r="BPP45" s="65">
        <v>72912.77696759034</v>
      </c>
      <c r="BPQ45" s="65">
        <v>74130.256593268903</v>
      </c>
      <c r="BPR45" s="65">
        <v>75368.065394444391</v>
      </c>
      <c r="BPS45" s="65">
        <v>76626.542822691728</v>
      </c>
      <c r="BPT45" s="65">
        <v>77906.033997664825</v>
      </c>
      <c r="BPU45" s="65">
        <v>79206.889801740675</v>
      </c>
      <c r="BPV45" s="65">
        <v>80529.466976243973</v>
      </c>
      <c r="BPW45" s="65">
        <v>81874.128219278384</v>
      </c>
      <c r="BPX45" s="65">
        <v>83241.242285191314</v>
      </c>
      <c r="BPY45" s="65">
        <v>84631.184085699613</v>
      </c>
      <c r="BPZ45" s="66">
        <v>1278526.9382618601</v>
      </c>
      <c r="BQA45" s="66">
        <v>1347459.9629963036</v>
      </c>
      <c r="BQB45" s="66">
        <v>1420109.5788770388</v>
      </c>
      <c r="BQC45" s="66">
        <v>1496676.1695344357</v>
      </c>
      <c r="BQD45" s="66">
        <v>1577370.9224774034</v>
      </c>
      <c r="BQE45" s="66">
        <v>1662416.4115950186</v>
      </c>
      <c r="BQF45" s="66">
        <v>1752047.2110643007</v>
      </c>
      <c r="BQG45" s="66">
        <v>1846510.5423574205</v>
      </c>
      <c r="BQH45" s="66">
        <v>1946066.9561329316</v>
      </c>
      <c r="BQI45" s="66">
        <v>2050991.0508918322</v>
      </c>
      <c r="BQJ45" s="66">
        <v>2161572.2303806697</v>
      </c>
      <c r="BQK45" s="66">
        <v>2278115.5018307697</v>
      </c>
      <c r="BQL45" s="66">
        <v>2400942.3172353087</v>
      </c>
      <c r="BQM45" s="66">
        <v>2530391.4599846625</v>
      </c>
      <c r="BQN45" s="66">
        <v>2666819.9793055607</v>
      </c>
      <c r="BQO45" s="66">
        <v>2810604.1750814402</v>
      </c>
      <c r="BQP45" s="66">
        <v>2962140.6357703414</v>
      </c>
      <c r="BQQ45" s="66">
        <v>3121847.3322831653</v>
      </c>
      <c r="BQR45" s="66">
        <v>3290164.7708394392</v>
      </c>
      <c r="BQS45" s="66">
        <v>3467557.2079804218</v>
      </c>
      <c r="BQT45" s="66">
        <v>3654513.9310908238</v>
      </c>
      <c r="BQU45" s="66">
        <v>3851550.6079611056</v>
      </c>
      <c r="BQV45" s="66">
        <v>4059210.7091127364</v>
      </c>
      <c r="BQW45" s="66">
        <v>4278067.0068095131</v>
      </c>
      <c r="BQX45" s="66">
        <v>4508723.1548895231</v>
      </c>
      <c r="BQY45" s="66">
        <v>4751815.3537752852</v>
      </c>
      <c r="BQZ45" s="65">
        <v>522215.22830413998</v>
      </c>
      <c r="BRA45" s="65">
        <v>542615.62090617593</v>
      </c>
      <c r="BRB45" s="65">
        <v>563812.95698239724</v>
      </c>
      <c r="BRC45" s="65">
        <v>585838.3692131124</v>
      </c>
      <c r="BRD45" s="65">
        <v>608724.20648004778</v>
      </c>
      <c r="BRE45" s="65">
        <v>632504.08137738286</v>
      </c>
      <c r="BRF45" s="65">
        <v>657212.9195788108</v>
      </c>
      <c r="BRG45" s="65">
        <v>682887.01113312598</v>
      </c>
      <c r="BRH45" s="65">
        <v>709564.06376368075</v>
      </c>
      <c r="BRI45" s="65">
        <v>737283.25824999053</v>
      </c>
      <c r="BRJ45" s="65">
        <v>766085.3059728276</v>
      </c>
      <c r="BRK45" s="65">
        <v>796012.50870731869</v>
      </c>
      <c r="BRL45" s="65">
        <v>827108.82075186761</v>
      </c>
      <c r="BRM45" s="65">
        <v>859419.91348415008</v>
      </c>
      <c r="BRN45" s="65">
        <v>892993.24243899516</v>
      </c>
      <c r="BRO45" s="65">
        <v>927878.11700667196</v>
      </c>
      <c r="BRP45" s="65">
        <v>964125.77285394596</v>
      </c>
      <c r="BRQ45" s="65">
        <v>1001789.447174272</v>
      </c>
      <c r="BRR45" s="65">
        <v>1040924.4568776452</v>
      </c>
      <c r="BRS45" s="65">
        <v>1081588.2798349443</v>
      </c>
      <c r="BRT45" s="65">
        <v>1123840.6392960956</v>
      </c>
      <c r="BRU45" s="65">
        <v>1167743.59160604</v>
      </c>
      <c r="BRV45" s="65">
        <v>1213361.6173473354</v>
      </c>
      <c r="BRW45" s="65">
        <v>1260761.7160432523</v>
      </c>
      <c r="BRX45" s="65">
        <v>1310013.5045604566</v>
      </c>
      <c r="BRY45" s="65">
        <v>1361189.3193558031</v>
      </c>
      <c r="BRZ45" s="64">
        <v>5781309.4952999996</v>
      </c>
      <c r="BSA45" s="64">
        <v>5961853.6455996977</v>
      </c>
      <c r="BSB45" s="64">
        <v>6148035.9978039879</v>
      </c>
      <c r="BSC45" s="64">
        <v>6340032.6269652303</v>
      </c>
      <c r="BSD45" s="64">
        <v>6538025.1067725075</v>
      </c>
      <c r="BSE45" s="64">
        <v>6742200.6812682096</v>
      </c>
      <c r="BSF45" s="64">
        <v>6952752.4419271406</v>
      </c>
      <c r="BSG45" s="64">
        <v>7169879.5102656167</v>
      </c>
      <c r="BSH45" s="64">
        <v>7393787.2261532526</v>
      </c>
      <c r="BSI45" s="64">
        <v>4770875.7939977422</v>
      </c>
      <c r="BSJ45" s="64">
        <v>4361980.9189726124</v>
      </c>
      <c r="BSK45" s="64">
        <v>3922894.5593579044</v>
      </c>
      <c r="BSL45" s="64">
        <v>3452129.7925097346</v>
      </c>
      <c r="BSM45" s="64">
        <v>2948136.2698968835</v>
      </c>
      <c r="BSN45" s="64">
        <v>2409297.7057708264</v>
      </c>
      <c r="BSO45" s="64">
        <v>0</v>
      </c>
      <c r="BSP45" s="64">
        <v>0</v>
      </c>
      <c r="BSQ45" s="64">
        <v>0</v>
      </c>
      <c r="BSR45" s="64">
        <v>0</v>
      </c>
      <c r="BSS45" s="64">
        <v>0</v>
      </c>
      <c r="BST45" s="64">
        <v>0</v>
      </c>
      <c r="BSU45" s="64">
        <v>0</v>
      </c>
      <c r="BSV45" s="64">
        <v>0</v>
      </c>
      <c r="BSW45" s="64">
        <v>0</v>
      </c>
      <c r="BSX45" s="64">
        <v>0</v>
      </c>
      <c r="BSY45" s="64">
        <v>0</v>
      </c>
      <c r="BSZ45" s="64">
        <v>2361379.9346999996</v>
      </c>
      <c r="BTA45" s="64">
        <v>2400809.6763522937</v>
      </c>
      <c r="BTB45" s="64">
        <v>2440897.8061376959</v>
      </c>
      <c r="BTC45" s="64">
        <v>2481655.3176594013</v>
      </c>
      <c r="BTD45" s="64">
        <v>2523093.3880890892</v>
      </c>
      <c r="BTE45" s="64">
        <v>2565223.3812321043</v>
      </c>
      <c r="BTF45" s="64">
        <v>2608056.8506438173</v>
      </c>
      <c r="BTG45" s="64">
        <v>2651605.5427980283</v>
      </c>
      <c r="BTH45" s="64">
        <v>2695881.4003082677</v>
      </c>
      <c r="BTI45" s="63">
        <v>2059587.990423888</v>
      </c>
      <c r="BTJ45" s="63">
        <v>1837870.8497252308</v>
      </c>
      <c r="BTK45" s="63">
        <v>1608175.1083912435</v>
      </c>
      <c r="BTL45" s="63">
        <v>1370296.13506119</v>
      </c>
      <c r="BTM45" s="63">
        <v>1124024.6891595095</v>
      </c>
      <c r="BTN45" s="63">
        <v>869146.82402303896</v>
      </c>
      <c r="BTO45" s="63">
        <v>0</v>
      </c>
      <c r="BTP45" s="63">
        <v>0</v>
      </c>
      <c r="BTQ45" s="63">
        <v>0</v>
      </c>
      <c r="BTR45" s="63">
        <v>0</v>
      </c>
      <c r="BTS45" s="63">
        <v>0</v>
      </c>
      <c r="BTT45" s="63">
        <v>0</v>
      </c>
      <c r="BTU45" s="63">
        <v>0</v>
      </c>
      <c r="BTV45" s="63">
        <v>0</v>
      </c>
      <c r="BTW45" s="63">
        <v>0</v>
      </c>
      <c r="BTX45" s="63">
        <v>0</v>
      </c>
      <c r="BTY45" s="63">
        <v>0</v>
      </c>
      <c r="BTZ45" s="63">
        <v>1623113.3469341702</v>
      </c>
      <c r="BUA45" s="63">
        <v>1673801.4514718296</v>
      </c>
      <c r="BUB45" s="63">
        <v>1726072.4916353179</v>
      </c>
      <c r="BUC45" s="63">
        <v>1779975.9008216499</v>
      </c>
      <c r="BUD45" s="63">
        <v>1835562.6561802833</v>
      </c>
      <c r="BUE45" s="63">
        <v>1892885.3268228672</v>
      </c>
      <c r="BUF45" s="63">
        <v>1951998.1235385302</v>
      </c>
      <c r="BUG45" s="63">
        <v>2012956.9500617213</v>
      </c>
      <c r="BUH45" s="63">
        <v>2075819.4559410929</v>
      </c>
      <c r="BUI45" s="77">
        <v>1834838.649479507</v>
      </c>
      <c r="BUJ45" s="77">
        <v>1576782.258468674</v>
      </c>
      <c r="BUK45" s="77">
        <v>1300818.7938889209</v>
      </c>
      <c r="BUL45" s="77">
        <v>1006081.4865882949</v>
      </c>
      <c r="BUM45" s="77">
        <v>691666.89466726547</v>
      </c>
      <c r="BUN45" s="77">
        <v>356633.45829046285</v>
      </c>
      <c r="BUO45" s="77">
        <v>0</v>
      </c>
      <c r="BUP45" s="63">
        <v>0</v>
      </c>
      <c r="BUQ45" s="63">
        <v>0</v>
      </c>
      <c r="BUR45" s="63">
        <v>0</v>
      </c>
      <c r="BUS45" s="63">
        <v>0</v>
      </c>
      <c r="BUT45" s="63">
        <v>0</v>
      </c>
      <c r="BUU45" s="63">
        <v>0</v>
      </c>
      <c r="BUV45" s="63">
        <v>0</v>
      </c>
      <c r="BUW45" s="63">
        <v>0</v>
      </c>
      <c r="BUX45" s="63">
        <v>0</v>
      </c>
      <c r="BUY45" s="63">
        <v>0</v>
      </c>
      <c r="BUZ45" s="63">
        <v>662961.78959283011</v>
      </c>
      <c r="BVA45" s="63">
        <v>674031.76257975155</v>
      </c>
      <c r="BVB45" s="63">
        <v>685286.57925428078</v>
      </c>
      <c r="BVC45" s="63">
        <v>696729.32609087275</v>
      </c>
      <c r="BVD45" s="63">
        <v>708363.14110117522</v>
      </c>
      <c r="BVE45" s="63">
        <v>720191.21469458239</v>
      </c>
      <c r="BVF45" s="63">
        <v>732216.79055316048</v>
      </c>
      <c r="BVG45" s="63">
        <v>744443.16652118135</v>
      </c>
      <c r="BVH45" s="63">
        <v>756873.69550950988</v>
      </c>
      <c r="BVI45" s="77">
        <v>659581.53121293627</v>
      </c>
      <c r="BVJ45" s="77">
        <v>558829.21789699863</v>
      </c>
      <c r="BVK45" s="77">
        <v>454528.32864049781</v>
      </c>
      <c r="BVL45" s="77">
        <v>346588.44820167974</v>
      </c>
      <c r="BVM45" s="77">
        <v>234917.13127201085</v>
      </c>
      <c r="BVN45" s="77">
        <v>119419.8598901912</v>
      </c>
      <c r="BVO45" s="77">
        <v>0</v>
      </c>
      <c r="BVP45" s="63">
        <v>0</v>
      </c>
      <c r="BVQ45" s="63">
        <v>0</v>
      </c>
      <c r="BVR45" s="63">
        <v>0</v>
      </c>
      <c r="BVS45" s="63">
        <v>0</v>
      </c>
      <c r="BVT45" s="63">
        <v>0</v>
      </c>
      <c r="BVU45" s="63">
        <v>0</v>
      </c>
      <c r="BVV45" s="63">
        <v>0</v>
      </c>
      <c r="BVW45" s="63">
        <v>0</v>
      </c>
      <c r="BVX45" s="63">
        <v>0</v>
      </c>
      <c r="BVY45" s="63">
        <v>0</v>
      </c>
      <c r="BVZ45" s="66">
        <v>136960.13088799999</v>
      </c>
      <c r="BWA45" s="66">
        <v>141237.25019396553</v>
      </c>
      <c r="BWB45" s="66">
        <v>145647.93938949564</v>
      </c>
      <c r="BWC45" s="66">
        <v>150196.36972026344</v>
      </c>
      <c r="BWD45" s="66">
        <v>154886.8426955106</v>
      </c>
      <c r="BWE45" s="66">
        <v>159723.79415604001</v>
      </c>
      <c r="BWF45" s="66">
        <v>164711.79846924791</v>
      </c>
      <c r="BWG45" s="66">
        <v>169855.57285516191</v>
      </c>
      <c r="BWH45" s="66">
        <v>175159.98184757694</v>
      </c>
      <c r="BWI45" s="66">
        <v>154825.7501952922</v>
      </c>
      <c r="BWJ45" s="66">
        <v>133050.66150164837</v>
      </c>
      <c r="BWK45" s="66">
        <v>109764.55378739651</v>
      </c>
      <c r="BWL45" s="66">
        <v>84894.288096021119</v>
      </c>
      <c r="BWM45" s="66">
        <v>58363.630983294031</v>
      </c>
      <c r="BWN45" s="66">
        <v>30093.132570662619</v>
      </c>
      <c r="BWO45" s="66">
        <v>0</v>
      </c>
      <c r="BWP45" s="66">
        <v>0</v>
      </c>
      <c r="BWQ45" s="66">
        <v>0</v>
      </c>
      <c r="BWR45" s="66">
        <v>0</v>
      </c>
      <c r="BWS45" s="66">
        <v>0</v>
      </c>
      <c r="BWT45" s="66">
        <v>0</v>
      </c>
      <c r="BWU45" s="66">
        <v>0</v>
      </c>
      <c r="BWV45" s="66">
        <v>0</v>
      </c>
      <c r="BWW45" s="66">
        <v>0</v>
      </c>
      <c r="BWX45" s="66">
        <v>0</v>
      </c>
      <c r="BWY45" s="66">
        <v>0</v>
      </c>
      <c r="BWZ45" s="66">
        <v>55941.461911999999</v>
      </c>
      <c r="BXA45" s="66">
        <v>56875.558690933634</v>
      </c>
      <c r="BXB45" s="66">
        <v>57825.252788253165</v>
      </c>
      <c r="BXC45" s="66">
        <v>58790.804644146723</v>
      </c>
      <c r="BXD45" s="66">
        <v>59772.479047568675</v>
      </c>
      <c r="BXE45" s="66">
        <v>60770.54520885423</v>
      </c>
      <c r="BXF45" s="66">
        <v>61785.276833546632</v>
      </c>
      <c r="BXG45" s="66">
        <v>62816.952197456972</v>
      </c>
      <c r="BXH45" s="66">
        <v>63865.854222977447</v>
      </c>
      <c r="BXI45" s="66">
        <v>55656.231905716093</v>
      </c>
      <c r="BXJ45" s="66">
        <v>47154.638320102342</v>
      </c>
      <c r="BXK45" s="66">
        <v>38353.611903008561</v>
      </c>
      <c r="BXL45" s="66">
        <v>29245.523314580991</v>
      </c>
      <c r="BXM45" s="66">
        <v>19822.571915646378</v>
      </c>
      <c r="BXN45" s="66">
        <v>10076.782174258442</v>
      </c>
      <c r="BXO45" s="66">
        <v>0</v>
      </c>
      <c r="BXP45" s="66">
        <v>0</v>
      </c>
      <c r="BXQ45" s="66">
        <v>0</v>
      </c>
      <c r="BXR45" s="66">
        <v>0</v>
      </c>
      <c r="BXS45" s="66">
        <v>0</v>
      </c>
      <c r="BXT45" s="66">
        <v>0</v>
      </c>
      <c r="BXU45" s="66">
        <v>0</v>
      </c>
      <c r="BXV45" s="66">
        <v>0</v>
      </c>
      <c r="BXW45" s="66">
        <v>0</v>
      </c>
      <c r="BXX45" s="66">
        <v>0</v>
      </c>
      <c r="BXY45" s="66">
        <v>0</v>
      </c>
      <c r="BXZ45" s="66">
        <v>1278526.9382618601</v>
      </c>
      <c r="BYA45" s="66">
        <v>1347459.9629963036</v>
      </c>
      <c r="BYB45" s="66">
        <v>1420109.5788770388</v>
      </c>
      <c r="BYC45" s="66">
        <v>1496676.1695344357</v>
      </c>
      <c r="BYD45" s="66">
        <v>1577370.9224774034</v>
      </c>
      <c r="BYE45" s="66">
        <v>1662416.4115950186</v>
      </c>
      <c r="BYF45" s="66">
        <v>1752047.2110643007</v>
      </c>
      <c r="BYG45" s="66">
        <v>1846510.5423574205</v>
      </c>
      <c r="BYH45" s="66">
        <v>1946066.9561329316</v>
      </c>
      <c r="BYI45" s="66">
        <v>1757992.329335856</v>
      </c>
      <c r="BYJ45" s="66">
        <v>1543980.1645576213</v>
      </c>
      <c r="BYK45" s="66">
        <v>1301780.2867604399</v>
      </c>
      <c r="BYL45" s="66">
        <v>1028975.2788151324</v>
      </c>
      <c r="BYM45" s="66">
        <v>722968.98856704647</v>
      </c>
      <c r="BYN45" s="66">
        <v>380974.28275793727</v>
      </c>
      <c r="BYO45" s="66">
        <v>0</v>
      </c>
      <c r="BYP45" s="66">
        <v>0</v>
      </c>
      <c r="BYQ45" s="66">
        <v>0</v>
      </c>
      <c r="BYR45" s="66">
        <v>0</v>
      </c>
      <c r="BYS45" s="66">
        <v>0</v>
      </c>
      <c r="BYT45" s="66">
        <v>0</v>
      </c>
      <c r="BYU45" s="66">
        <v>0</v>
      </c>
      <c r="BYV45" s="66">
        <v>0</v>
      </c>
      <c r="BYW45" s="66">
        <v>0</v>
      </c>
      <c r="BYX45" s="66">
        <v>0</v>
      </c>
      <c r="BYY45" s="66">
        <v>0</v>
      </c>
      <c r="BYZ45" s="65">
        <v>522215.22830413998</v>
      </c>
      <c r="BZA45" s="65">
        <v>542615.62090617593</v>
      </c>
      <c r="BZB45" s="65">
        <v>563812.95698239724</v>
      </c>
      <c r="BZC45" s="65">
        <v>585838.3692131124</v>
      </c>
      <c r="BZD45" s="65">
        <v>608724.20648004778</v>
      </c>
      <c r="BZE45" s="65">
        <v>632504.08137738286</v>
      </c>
      <c r="BZF45" s="65">
        <v>657212.9195788108</v>
      </c>
      <c r="BZG45" s="65">
        <v>682887.01113312598</v>
      </c>
      <c r="BZH45" s="65">
        <v>709564.06376368075</v>
      </c>
      <c r="BZI45" s="65">
        <v>631957.07849999191</v>
      </c>
      <c r="BZJ45" s="65">
        <v>547203.78998059116</v>
      </c>
      <c r="BZK45" s="65">
        <v>454864.29068989644</v>
      </c>
      <c r="BZL45" s="65">
        <v>354475.20889365755</v>
      </c>
      <c r="BZM45" s="65">
        <v>245548.54670975718</v>
      </c>
      <c r="BZN45" s="65">
        <v>127570.46320557073</v>
      </c>
      <c r="BZO45" s="65">
        <v>0</v>
      </c>
      <c r="BZP45" s="65">
        <v>0</v>
      </c>
      <c r="BZQ45" s="65">
        <v>0</v>
      </c>
      <c r="BZR45" s="65">
        <v>0</v>
      </c>
      <c r="BZS45" s="65">
        <v>0</v>
      </c>
      <c r="BZT45" s="65">
        <v>0</v>
      </c>
      <c r="BZU45" s="65">
        <v>0</v>
      </c>
      <c r="BZV45" s="65">
        <v>0</v>
      </c>
      <c r="BZW45" s="65">
        <v>0</v>
      </c>
      <c r="BZX45" s="65">
        <v>0</v>
      </c>
      <c r="BZY45" s="65">
        <v>0</v>
      </c>
      <c r="BZZ45" s="64">
        <v>5781309.4952999996</v>
      </c>
      <c r="CAA45" s="64">
        <v>5961853.6455996977</v>
      </c>
      <c r="CAB45" s="64">
        <v>6148035.9978039879</v>
      </c>
      <c r="CAC45" s="64">
        <v>6340032.6269652303</v>
      </c>
      <c r="CAD45" s="64">
        <v>6538025.1067725075</v>
      </c>
      <c r="CAE45" s="64">
        <v>6742200.6812682096</v>
      </c>
      <c r="CAF45" s="64">
        <v>6952752.4419271406</v>
      </c>
      <c r="CAG45" s="64">
        <v>7169879.5102656167</v>
      </c>
      <c r="CAH45" s="64">
        <v>7393787.2261532526</v>
      </c>
      <c r="CAI45" s="66">
        <v>1829924.9620813255</v>
      </c>
      <c r="CAJ45" s="66">
        <v>1887071.573529782</v>
      </c>
      <c r="CAK45" s="66">
        <v>1946002.8129098266</v>
      </c>
      <c r="CAL45" s="66">
        <v>2006774.412254794</v>
      </c>
      <c r="CAM45" s="66">
        <v>2069443.8440501797</v>
      </c>
      <c r="CAN45" s="66">
        <v>2134070.3755861102</v>
      </c>
      <c r="CAO45" s="66">
        <v>2200715.1250071856</v>
      </c>
      <c r="CAP45" s="66">
        <v>2269441.119112696</v>
      </c>
      <c r="CAQ45" s="66">
        <v>2340313.3529618778</v>
      </c>
      <c r="CAR45" s="66">
        <v>2413398.8513405831</v>
      </c>
      <c r="CAS45" s="66">
        <v>2488766.7321474804</v>
      </c>
      <c r="CAT45" s="66">
        <v>2566488.2717597457</v>
      </c>
      <c r="CAU45" s="66">
        <v>2646636.9724400504</v>
      </c>
      <c r="CAV45" s="66">
        <v>2729288.6318486007</v>
      </c>
      <c r="CAW45" s="66">
        <v>2814521.4147259616</v>
      </c>
      <c r="CAX45" s="66">
        <v>2902415.9268144611</v>
      </c>
      <c r="CAY45" s="66">
        <v>2993055.29108808</v>
      </c>
      <c r="CAZ45" s="64">
        <v>2361379.9346999996</v>
      </c>
      <c r="CBA45" s="64">
        <v>2400809.6763522937</v>
      </c>
      <c r="CBB45" s="64">
        <v>2440897.8061376959</v>
      </c>
      <c r="CBC45" s="64">
        <v>2481655.3176594013</v>
      </c>
      <c r="CBD45" s="64">
        <v>2523093.3880890892</v>
      </c>
      <c r="CBE45" s="64">
        <v>2565223.3812321043</v>
      </c>
      <c r="CBF45" s="64">
        <v>2608056.8506438173</v>
      </c>
      <c r="CBG45" s="64">
        <v>2651605.5427980283</v>
      </c>
      <c r="CBH45" s="64">
        <v>2695881.4003082677</v>
      </c>
      <c r="CBI45" s="64">
        <v>657815.17564869428</v>
      </c>
      <c r="CBJ45" s="64">
        <v>668799.21174116724</v>
      </c>
      <c r="CBK45" s="64">
        <v>679966.65656810987</v>
      </c>
      <c r="CBL45" s="64">
        <v>691320.57264348329</v>
      </c>
      <c r="CBM45" s="64">
        <v>702864.07361835358</v>
      </c>
      <c r="CBN45" s="64">
        <v>714600.32513476675</v>
      </c>
      <c r="CBO45" s="64">
        <v>726532.54569388169</v>
      </c>
      <c r="CBP45" s="64">
        <v>738664.0075385985</v>
      </c>
      <c r="CBQ45" s="64">
        <v>750998.03755092481</v>
      </c>
      <c r="CBR45" s="64">
        <v>763538.01816432597</v>
      </c>
      <c r="CBS45" s="64">
        <v>776287.38829131005</v>
      </c>
      <c r="CBT45" s="64">
        <v>789249.6442665006</v>
      </c>
      <c r="CBU45" s="64">
        <v>802428.34080545744</v>
      </c>
      <c r="CBV45" s="64">
        <v>815827.09197950666</v>
      </c>
      <c r="CBW45" s="64">
        <v>829449.57220684912</v>
      </c>
      <c r="CBX45" s="64">
        <v>843299.51726021757</v>
      </c>
      <c r="CBY45" s="64">
        <v>857380.72529135935</v>
      </c>
      <c r="CBZ45" s="67">
        <v>1623113.3469341702</v>
      </c>
      <c r="CCA45" s="67">
        <v>1673801.4514718296</v>
      </c>
      <c r="CCB45" s="67">
        <v>1726072.4916353179</v>
      </c>
      <c r="CCC45" s="67">
        <v>1779975.9008216497</v>
      </c>
      <c r="CCD45" s="67">
        <v>1835562.6561802833</v>
      </c>
      <c r="CCE45" s="67">
        <v>1892885.3268228672</v>
      </c>
      <c r="CCF45" s="67">
        <v>1951998.1235385302</v>
      </c>
      <c r="CCG45" s="67">
        <v>2012956.9500617213</v>
      </c>
      <c r="CCH45" s="67">
        <v>2075819.4559410929</v>
      </c>
      <c r="CCI45" s="67"/>
      <c r="CCJ45" s="67"/>
      <c r="CCK45" s="67"/>
      <c r="CCL45" s="67"/>
      <c r="CCM45" s="67"/>
      <c r="CCN45" s="67"/>
      <c r="CCO45" s="67"/>
      <c r="CCP45" s="67"/>
      <c r="CCQ45" s="67"/>
      <c r="CCR45" s="67"/>
      <c r="CCS45" s="67"/>
      <c r="CCT45" s="67"/>
      <c r="CCU45" s="67"/>
      <c r="CCV45" s="67"/>
      <c r="CCW45" s="67"/>
      <c r="CCX45" s="67"/>
      <c r="CCY45" s="67"/>
      <c r="CCZ45" s="67">
        <v>662961.78959283</v>
      </c>
      <c r="CDA45" s="67">
        <v>674031.76257975155</v>
      </c>
      <c r="CDB45" s="67">
        <v>685286.57925428066</v>
      </c>
      <c r="CDC45" s="67">
        <v>696729.32609087264</v>
      </c>
      <c r="CDD45" s="67">
        <v>708363.14110117522</v>
      </c>
      <c r="CDE45" s="67">
        <v>720191.21469458239</v>
      </c>
      <c r="CDF45" s="67">
        <v>732216.79055316048</v>
      </c>
      <c r="CDG45" s="67">
        <v>744443.16652118135</v>
      </c>
      <c r="CDH45" s="67">
        <v>756873.69550950977</v>
      </c>
      <c r="CDI45" s="67"/>
      <c r="CDJ45" s="67"/>
      <c r="CDK45" s="67"/>
      <c r="CDL45" s="67"/>
      <c r="CDM45" s="67"/>
      <c r="CDN45" s="67"/>
      <c r="CDO45" s="67"/>
      <c r="CDP45" s="67"/>
      <c r="CDQ45" s="67"/>
      <c r="CDR45" s="67"/>
      <c r="CDS45" s="67"/>
      <c r="CDT45" s="67"/>
      <c r="CDU45" s="67"/>
      <c r="CDV45" s="67"/>
      <c r="CDW45" s="67"/>
      <c r="CDX45" s="67"/>
      <c r="CDY45" s="67"/>
      <c r="CDZ45" s="65">
        <v>136960.13088799999</v>
      </c>
      <c r="CEA45" s="65">
        <v>141237.25019396553</v>
      </c>
      <c r="CEB45" s="65">
        <v>145647.93938949564</v>
      </c>
      <c r="CEC45" s="65">
        <v>150196.36972026344</v>
      </c>
      <c r="CED45" s="65">
        <v>154886.8426955106</v>
      </c>
      <c r="CEE45" s="65">
        <v>159723.79415604001</v>
      </c>
      <c r="CEF45" s="65">
        <v>164711.79846924791</v>
      </c>
      <c r="CEG45" s="65">
        <v>169855.57285516191</v>
      </c>
      <c r="CEH45" s="65">
        <v>175159.98184757694</v>
      </c>
      <c r="CEI45" s="65">
        <v>51001.423593743319</v>
      </c>
      <c r="CEJ45" s="65">
        <v>52594.143840651603</v>
      </c>
      <c r="CEK45" s="65">
        <v>54236.603047890036</v>
      </c>
      <c r="CEL45" s="65">
        <v>55930.35451031979</v>
      </c>
      <c r="CEM45" s="65">
        <v>57677.000030549389</v>
      </c>
      <c r="CEN45" s="65">
        <v>59478.191433780237</v>
      </c>
      <c r="CEO45" s="65">
        <v>61335.632129958962</v>
      </c>
      <c r="CEP45" s="65">
        <v>63251.078724714171</v>
      </c>
      <c r="CEQ45" s="65">
        <v>65226.342680601083</v>
      </c>
      <c r="CER45" s="65">
        <v>67263.292030225013</v>
      </c>
      <c r="CES45" s="65">
        <v>69363.853142863969</v>
      </c>
      <c r="CET45" s="65">
        <v>71530.012546260783</v>
      </c>
      <c r="CEU45" s="65">
        <v>73763.818805308198</v>
      </c>
      <c r="CEV45" s="65">
        <v>76067.384459403023</v>
      </c>
      <c r="CEW45" s="65">
        <v>78442.888020301863</v>
      </c>
      <c r="CEX45" s="65">
        <v>80892.576032367855</v>
      </c>
      <c r="CEY45" s="65">
        <v>83418.765197156681</v>
      </c>
      <c r="CEZ45" s="64">
        <v>55941.461911999999</v>
      </c>
      <c r="CFA45" s="64">
        <v>56875.558690933634</v>
      </c>
      <c r="CFB45" s="64">
        <v>57825.252788253165</v>
      </c>
      <c r="CFC45" s="64">
        <v>58790.804644146723</v>
      </c>
      <c r="CFD45" s="64">
        <v>59772.479047568675</v>
      </c>
      <c r="CFE45" s="64">
        <v>60770.54520885423</v>
      </c>
      <c r="CFF45" s="64">
        <v>61785.276833546632</v>
      </c>
      <c r="CFG45" s="64">
        <v>62816.952197456972</v>
      </c>
      <c r="CFH45" s="64">
        <v>63865.854222977447</v>
      </c>
      <c r="CFI45" s="64">
        <v>18333.817568941773</v>
      </c>
      <c r="CFJ45" s="64">
        <v>18639.951147711043</v>
      </c>
      <c r="CFK45" s="64">
        <v>18951.196469721879</v>
      </c>
      <c r="CFL45" s="64">
        <v>19267.6388896063</v>
      </c>
      <c r="CFM45" s="64">
        <v>19589.365187227009</v>
      </c>
      <c r="CFN45" s="64">
        <v>19916.463591475513</v>
      </c>
      <c r="CFO45" s="64">
        <v>20249.023804467655</v>
      </c>
      <c r="CFP45" s="64">
        <v>20587.137026143158</v>
      </c>
      <c r="CFQ45" s="64">
        <v>20930.895979275927</v>
      </c>
      <c r="CFR45" s="64">
        <v>21280.394934901946</v>
      </c>
      <c r="CFS45" s="64">
        <v>21635.729738171784</v>
      </c>
      <c r="CFT45" s="64">
        <v>21996.997834634771</v>
      </c>
      <c r="CFU45" s="64">
        <v>22364.298296962072</v>
      </c>
      <c r="CFV45" s="64">
        <v>22737.731852115947</v>
      </c>
      <c r="CFW45" s="64">
        <v>23117.400908972722</v>
      </c>
      <c r="CFX45" s="64">
        <v>23503.409586406957</v>
      </c>
      <c r="CFY45" s="64">
        <v>23895.863741844598</v>
      </c>
      <c r="CFZ45" s="66">
        <v>1278526.9382618601</v>
      </c>
      <c r="CGA45" s="66">
        <v>1347459.9629963036</v>
      </c>
      <c r="CGB45" s="66">
        <v>1420109.5788770388</v>
      </c>
      <c r="CGC45" s="66">
        <v>1496676.1695344357</v>
      </c>
      <c r="CGD45" s="66">
        <v>1577370.9224774034</v>
      </c>
      <c r="CGE45" s="66">
        <v>1662416.4115950186</v>
      </c>
      <c r="CGF45" s="66">
        <v>1752047.2110643007</v>
      </c>
      <c r="CGG45" s="66">
        <v>1846510.5423574205</v>
      </c>
      <c r="CGH45" s="66">
        <v>1946066.9561329316</v>
      </c>
      <c r="CGI45" s="66">
        <v>579103.35554592917</v>
      </c>
      <c r="CGJ45" s="66">
        <v>610326.27681336564</v>
      </c>
      <c r="CGK45" s="66">
        <v>643232.612281629</v>
      </c>
      <c r="CGL45" s="66">
        <v>677913.12486644008</v>
      </c>
      <c r="CGM45" s="66">
        <v>714463.47105449298</v>
      </c>
      <c r="CGN45" s="66">
        <v>752984.46474509942</v>
      </c>
      <c r="CGO45" s="66">
        <v>793582.35531711241</v>
      </c>
      <c r="CGP45" s="66">
        <v>836369.12068809639</v>
      </c>
      <c r="CGQ45" s="66">
        <v>881462.77617407043</v>
      </c>
      <c r="CGR45" s="66">
        <v>928987.70000172395</v>
      </c>
      <c r="CGS45" s="66">
        <v>979074.97637094266</v>
      </c>
      <c r="CGT45" s="66">
        <v>1031862.7570138797</v>
      </c>
      <c r="CGU45" s="66">
        <v>1087496.6422478412</v>
      </c>
      <c r="CGV45" s="66">
        <v>1146130.082573008</v>
      </c>
      <c r="CGW45" s="66">
        <v>1207924.8019226862</v>
      </c>
      <c r="CGX45" s="66">
        <v>1273051.243733512</v>
      </c>
      <c r="CGY45" s="66">
        <v>1341689.0410659628</v>
      </c>
      <c r="CGZ45" s="65">
        <v>522215.22830413998</v>
      </c>
      <c r="CHA45" s="65">
        <v>542615.62090617593</v>
      </c>
      <c r="CHB45" s="65">
        <v>563812.95698239724</v>
      </c>
      <c r="CHC45" s="65">
        <v>585838.3692131124</v>
      </c>
      <c r="CHD45" s="65">
        <v>608724.20648004778</v>
      </c>
      <c r="CHE45" s="65">
        <v>632504.08137738286</v>
      </c>
      <c r="CHF45" s="65">
        <v>657212.9195788108</v>
      </c>
      <c r="CHG45" s="65">
        <v>682887.01113312598</v>
      </c>
      <c r="CHH45" s="65">
        <v>709564.06376368075</v>
      </c>
      <c r="CHI45" s="65">
        <v>208174.09644705616</v>
      </c>
      <c r="CHJ45" s="65">
        <v>216306.4393335043</v>
      </c>
      <c r="CHK45" s="65">
        <v>224756.47304677239</v>
      </c>
      <c r="CHL45" s="65">
        <v>233536.60821229205</v>
      </c>
      <c r="CHM45" s="65">
        <v>242659.74027787766</v>
      </c>
      <c r="CHN45" s="65">
        <v>252139.2684533633</v>
      </c>
      <c r="CHO45" s="65">
        <v>261989.1153901192</v>
      </c>
      <c r="CHP45" s="65">
        <v>272223.74762934947</v>
      </c>
      <c r="CHQ45" s="65">
        <v>282858.19684920623</v>
      </c>
      <c r="CHR45" s="65">
        <v>293908.08194192336</v>
      </c>
      <c r="CHS45" s="65">
        <v>305389.63195339602</v>
      </c>
      <c r="CHT45" s="65">
        <v>317319.70991889754</v>
      </c>
      <c r="CHU45" s="65">
        <v>329715.83762994077</v>
      </c>
      <c r="CHV45" s="65">
        <v>342596.22136865946</v>
      </c>
      <c r="CHW45" s="65">
        <v>355979.77864750655</v>
      </c>
      <c r="CHX45" s="65">
        <v>369886.16599354066</v>
      </c>
      <c r="CHY45" s="65">
        <v>384335.80781810917</v>
      </c>
      <c r="CHZ45" s="65">
        <v>5781309.4952999996</v>
      </c>
      <c r="CIA45" s="65">
        <v>5961853.6455996977</v>
      </c>
      <c r="CIB45" s="65">
        <v>6148035.9978039879</v>
      </c>
      <c r="CIC45" s="65">
        <v>6340032.6269652303</v>
      </c>
      <c r="CID45" s="65">
        <v>6538025.1067725075</v>
      </c>
      <c r="CIE45" s="65">
        <v>6742200.6812682096</v>
      </c>
      <c r="CIF45" s="65">
        <v>6952752.4419271406</v>
      </c>
      <c r="CIG45" s="65">
        <v>2651605.5427980283</v>
      </c>
      <c r="CIH45" s="65">
        <v>2695881.4003082677</v>
      </c>
      <c r="CII45" s="65">
        <v>1145010.190559458</v>
      </c>
      <c r="CIJ45" s="65">
        <v>1046875.420553427</v>
      </c>
      <c r="CIK45" s="65">
        <v>941494.69424589723</v>
      </c>
      <c r="CIL45" s="65">
        <v>828511.15020233626</v>
      </c>
      <c r="CIM45" s="65">
        <v>707552.70477525191</v>
      </c>
      <c r="CIN45" s="65">
        <v>578231.4493849983</v>
      </c>
      <c r="CIO45" s="65">
        <v>0</v>
      </c>
      <c r="CIP45" s="65">
        <v>0</v>
      </c>
      <c r="CIQ45" s="65">
        <v>0</v>
      </c>
      <c r="CIR45" s="65">
        <v>0</v>
      </c>
      <c r="CIS45" s="65">
        <v>0</v>
      </c>
      <c r="CIT45" s="65">
        <v>0</v>
      </c>
      <c r="CIU45" s="65">
        <v>0</v>
      </c>
      <c r="CIV45" s="65">
        <v>0</v>
      </c>
      <c r="CIW45" s="65">
        <v>0</v>
      </c>
      <c r="CIX45" s="65">
        <v>0</v>
      </c>
      <c r="CIY45" s="65">
        <v>0</v>
      </c>
      <c r="CIZ45" s="64">
        <v>2361379.9346999996</v>
      </c>
      <c r="CJA45" s="64">
        <v>2400809.6763522937</v>
      </c>
      <c r="CJB45" s="64">
        <v>2440897.8061376959</v>
      </c>
      <c r="CJC45" s="64">
        <v>2481655.3176594013</v>
      </c>
      <c r="CJD45" s="64">
        <v>2523093.3880890892</v>
      </c>
      <c r="CJE45" s="64">
        <v>2565223.3812321043</v>
      </c>
      <c r="CJF45" s="64">
        <v>2608056.8506438173</v>
      </c>
      <c r="CJG45" s="64">
        <v>2651605.5427980283</v>
      </c>
      <c r="CJH45" s="64">
        <v>2695881.4003082677</v>
      </c>
      <c r="CJI45" s="64">
        <v>494301.11770173319</v>
      </c>
      <c r="CJJ45" s="64">
        <v>441089.00393405539</v>
      </c>
      <c r="CJK45" s="64">
        <v>385962.02601389855</v>
      </c>
      <c r="CJL45" s="64">
        <v>328871.07241468556</v>
      </c>
      <c r="CJM45" s="64">
        <v>269765.9253982823</v>
      </c>
      <c r="CJN45" s="64">
        <v>208595.23776552937</v>
      </c>
      <c r="CJO45" s="65">
        <v>0</v>
      </c>
      <c r="CJP45" s="65">
        <v>0</v>
      </c>
      <c r="CJQ45" s="65">
        <v>0</v>
      </c>
      <c r="CJR45" s="65">
        <v>0</v>
      </c>
      <c r="CJS45" s="65">
        <v>0</v>
      </c>
      <c r="CJT45" s="65">
        <v>0</v>
      </c>
      <c r="CJU45" s="65">
        <v>0</v>
      </c>
      <c r="CJV45" s="65">
        <v>0</v>
      </c>
      <c r="CJW45" s="65">
        <v>0</v>
      </c>
      <c r="CJX45" s="65">
        <v>0</v>
      </c>
      <c r="CJY45" s="65">
        <v>0</v>
      </c>
      <c r="CJZ45" s="67">
        <v>1623113.3469341702</v>
      </c>
      <c r="CKA45" s="67">
        <v>1673801.4514718296</v>
      </c>
      <c r="CKB45" s="67">
        <v>1726072.4916353179</v>
      </c>
      <c r="CKC45" s="67">
        <v>1779975.9008216497</v>
      </c>
      <c r="CKD45" s="67">
        <v>1835562.6561802833</v>
      </c>
      <c r="CKE45" s="67">
        <v>1892885.3268228672</v>
      </c>
      <c r="CKF45" s="67">
        <v>1951998.1235385302</v>
      </c>
      <c r="CKG45" s="67">
        <v>2012956.9500617213</v>
      </c>
      <c r="CKH45" s="67">
        <v>2075819.4559410929</v>
      </c>
      <c r="CKI45" s="67"/>
      <c r="CKJ45" s="67"/>
      <c r="CKK45" s="67"/>
      <c r="CKL45" s="67"/>
      <c r="CKM45" s="67"/>
      <c r="CKN45" s="67"/>
      <c r="CKO45" s="67"/>
      <c r="CKP45" s="67"/>
      <c r="CKQ45" s="67"/>
      <c r="CKR45" s="67"/>
      <c r="CKS45" s="67"/>
      <c r="CKT45" s="67"/>
      <c r="CKU45" s="67"/>
      <c r="CKV45" s="67"/>
      <c r="CKW45" s="67"/>
      <c r="CKX45" s="67"/>
      <c r="CKY45" s="67"/>
      <c r="CKZ45" s="67">
        <v>662961.78959283</v>
      </c>
      <c r="CLA45" s="67">
        <v>674031.76257975155</v>
      </c>
      <c r="CLB45" s="67">
        <v>685286.57925428066</v>
      </c>
      <c r="CLC45" s="67">
        <v>696729.32609087264</v>
      </c>
      <c r="CLD45" s="67">
        <v>708363.14110117522</v>
      </c>
      <c r="CLE45" s="67">
        <v>720191.21469458239</v>
      </c>
      <c r="CLF45" s="67">
        <v>732216.79055316048</v>
      </c>
      <c r="CLG45" s="67">
        <v>744443.16652118135</v>
      </c>
      <c r="CLH45" s="67">
        <v>756873.69550950977</v>
      </c>
      <c r="CLI45" s="67"/>
      <c r="CLJ45" s="67"/>
      <c r="CLK45" s="67"/>
      <c r="CLL45" s="67"/>
      <c r="CLM45" s="67"/>
      <c r="CLN45" s="67"/>
      <c r="CLO45" s="67"/>
      <c r="CLP45" s="67"/>
      <c r="CLQ45" s="67"/>
      <c r="CLR45" s="67"/>
      <c r="CLS45" s="67"/>
      <c r="CLT45" s="67"/>
      <c r="CLU45" s="67"/>
      <c r="CLV45" s="67"/>
      <c r="CLW45" s="67"/>
      <c r="CLX45" s="67"/>
      <c r="CLY45" s="67"/>
      <c r="CLZ45" s="66">
        <v>136960.13088799999</v>
      </c>
      <c r="CMA45" s="66">
        <v>141237.25019396553</v>
      </c>
      <c r="CMB45" s="66">
        <v>145647.93938949564</v>
      </c>
      <c r="CMC45" s="66">
        <v>150196.36972026344</v>
      </c>
      <c r="CMD45" s="66">
        <v>154886.8426955106</v>
      </c>
      <c r="CME45" s="66">
        <v>159723.79415604001</v>
      </c>
      <c r="CMF45" s="66">
        <v>164711.79846924791</v>
      </c>
      <c r="CMG45" s="66">
        <v>169855.57285516191</v>
      </c>
      <c r="CMH45" s="66">
        <v>175159.98184757694</v>
      </c>
      <c r="CMI45" s="66">
        <v>43715.505937494272</v>
      </c>
      <c r="CMJ45" s="66">
        <v>37567.24560046543</v>
      </c>
      <c r="CMK45" s="66">
        <v>30992.344598794305</v>
      </c>
      <c r="CML45" s="66">
        <v>23970.151932994195</v>
      </c>
      <c r="CMM45" s="66">
        <v>16479.142865871254</v>
      </c>
      <c r="CMN45" s="66">
        <v>8496.8844905400329</v>
      </c>
      <c r="CMO45" s="66">
        <v>0</v>
      </c>
      <c r="CMP45" s="66">
        <v>0</v>
      </c>
      <c r="CMQ45" s="66">
        <v>0</v>
      </c>
      <c r="CMR45" s="66">
        <v>0</v>
      </c>
      <c r="CMS45" s="66">
        <v>0</v>
      </c>
      <c r="CMT45" s="66">
        <v>0</v>
      </c>
      <c r="CMU45" s="66">
        <v>0</v>
      </c>
      <c r="CMV45" s="66">
        <v>0</v>
      </c>
      <c r="CMW45" s="66">
        <v>0</v>
      </c>
      <c r="CMX45" s="66">
        <v>0</v>
      </c>
      <c r="CMY45" s="66">
        <v>0</v>
      </c>
      <c r="CMZ45" s="66">
        <v>55941.461911999999</v>
      </c>
      <c r="CNA45" s="66">
        <v>56875.558690933634</v>
      </c>
      <c r="CNB45" s="66">
        <v>57825.252788253165</v>
      </c>
      <c r="CNC45" s="66">
        <v>58790.804644146723</v>
      </c>
      <c r="CND45" s="66">
        <v>59772.479047568675</v>
      </c>
      <c r="CNE45" s="66">
        <v>60770.54520885423</v>
      </c>
      <c r="CNF45" s="66">
        <v>61785.276833546632</v>
      </c>
      <c r="CNG45" s="66">
        <v>62816.952197456972</v>
      </c>
      <c r="CNH45" s="66">
        <v>63865.854222977447</v>
      </c>
      <c r="CNI45" s="66">
        <v>15714.70077337866</v>
      </c>
      <c r="CNJ45" s="66">
        <v>13314.250819793604</v>
      </c>
      <c r="CNK45" s="66">
        <v>10829.255125555359</v>
      </c>
      <c r="CNL45" s="66">
        <v>8257.5595241169849</v>
      </c>
      <c r="CNM45" s="66">
        <v>5596.9614820648603</v>
      </c>
      <c r="CNN45" s="66">
        <v>2845.2090844965019</v>
      </c>
      <c r="CNO45" s="66">
        <v>0</v>
      </c>
      <c r="CNP45" s="66">
        <v>0</v>
      </c>
      <c r="CNQ45" s="66">
        <v>0</v>
      </c>
      <c r="CNR45" s="66">
        <v>0</v>
      </c>
      <c r="CNS45" s="66">
        <v>0</v>
      </c>
      <c r="CNT45" s="66">
        <v>0</v>
      </c>
      <c r="CNU45" s="66">
        <v>0</v>
      </c>
      <c r="CNV45" s="66">
        <v>0</v>
      </c>
      <c r="CNW45" s="66">
        <v>0</v>
      </c>
      <c r="CNX45" s="66">
        <v>0</v>
      </c>
      <c r="CNY45" s="66">
        <v>0</v>
      </c>
      <c r="CNZ45" s="66">
        <v>1278526.9382618601</v>
      </c>
      <c r="COA45" s="66">
        <v>1347459.9629963036</v>
      </c>
      <c r="COB45" s="66">
        <v>1420109.5788770388</v>
      </c>
      <c r="COC45" s="66">
        <v>1496676.1695344357</v>
      </c>
      <c r="COD45" s="66">
        <v>1577370.9224774034</v>
      </c>
      <c r="COE45" s="66">
        <v>1662416.4115950186</v>
      </c>
      <c r="COF45" s="66">
        <v>1752047.2110643007</v>
      </c>
      <c r="COG45" s="66">
        <v>1846510.5423574205</v>
      </c>
      <c r="COH45" s="66">
        <v>1946066.9561329316</v>
      </c>
      <c r="COI45" s="66">
        <v>496374.30475365341</v>
      </c>
      <c r="COJ45" s="66">
        <v>435947.34058097552</v>
      </c>
      <c r="COK45" s="66">
        <v>367561.4927323595</v>
      </c>
      <c r="COL45" s="66">
        <v>290534.19637133146</v>
      </c>
      <c r="COM45" s="66">
        <v>204132.42030128371</v>
      </c>
      <c r="CON45" s="66">
        <v>107569.20924929991</v>
      </c>
      <c r="COO45" s="66">
        <v>0</v>
      </c>
      <c r="COP45" s="66">
        <v>0</v>
      </c>
      <c r="COQ45" s="66">
        <v>0</v>
      </c>
      <c r="COR45" s="66">
        <v>0</v>
      </c>
      <c r="COS45" s="66">
        <v>0</v>
      </c>
      <c r="COT45" s="66">
        <v>0</v>
      </c>
      <c r="COU45" s="66">
        <v>0</v>
      </c>
      <c r="COV45" s="66">
        <v>0</v>
      </c>
      <c r="COW45" s="66">
        <v>0</v>
      </c>
      <c r="COX45" s="66">
        <v>0</v>
      </c>
      <c r="COY45" s="66">
        <v>0</v>
      </c>
      <c r="COZ45" s="65">
        <v>522215.22830413998</v>
      </c>
      <c r="CPA45" s="65">
        <v>542615.62090617593</v>
      </c>
      <c r="CPB45" s="65">
        <v>563812.95698239724</v>
      </c>
      <c r="CPC45" s="65">
        <v>585838.3692131124</v>
      </c>
      <c r="CPD45" s="65">
        <v>608724.20648004778</v>
      </c>
      <c r="CPE45" s="65">
        <v>632504.08137738286</v>
      </c>
      <c r="CPF45" s="65">
        <v>657212.9195788108</v>
      </c>
      <c r="CPG45" s="65">
        <v>682887.01113312598</v>
      </c>
      <c r="CPH45" s="65">
        <v>709564.06376368075</v>
      </c>
      <c r="CPI45" s="65">
        <v>178434.93981176245</v>
      </c>
      <c r="CPJ45" s="65">
        <v>154504.59952393165</v>
      </c>
      <c r="CPK45" s="65">
        <v>128432.27031244135</v>
      </c>
      <c r="CPL45" s="65">
        <v>100087.117805268</v>
      </c>
      <c r="CPM45" s="65">
        <v>69331.354365107894</v>
      </c>
      <c r="CPN45" s="65">
        <v>36019.895493337615</v>
      </c>
      <c r="CPO45" s="65">
        <v>0</v>
      </c>
      <c r="CPP45" s="65">
        <v>0</v>
      </c>
      <c r="CPQ45" s="65">
        <v>0</v>
      </c>
      <c r="CPR45" s="65">
        <v>0</v>
      </c>
      <c r="CPS45" s="65">
        <v>0</v>
      </c>
      <c r="CPT45" s="65">
        <v>0</v>
      </c>
      <c r="CPU45" s="65">
        <v>0</v>
      </c>
      <c r="CPV45" s="65">
        <v>0</v>
      </c>
      <c r="CPW45" s="65">
        <v>0</v>
      </c>
      <c r="CPX45" s="65">
        <v>0</v>
      </c>
      <c r="CPY45" s="65">
        <v>0</v>
      </c>
      <c r="CPZ45" s="66">
        <v>5781309.4952999996</v>
      </c>
      <c r="CQA45" s="66">
        <v>5961853.6455996977</v>
      </c>
      <c r="CQB45" s="66">
        <v>6148035.9978039879</v>
      </c>
      <c r="CQC45" s="66">
        <v>6340032.6269652303</v>
      </c>
      <c r="CQD45" s="66">
        <v>6538025.1067725075</v>
      </c>
      <c r="CQE45" s="66">
        <v>6742200.6812682096</v>
      </c>
      <c r="CQF45" s="66">
        <v>6952752.4419271406</v>
      </c>
      <c r="CQG45" s="66">
        <v>2651605.5427980283</v>
      </c>
      <c r="CQH45" s="66">
        <v>2695881.4003082677</v>
      </c>
      <c r="CQI45" s="66">
        <v>1145010.190559458</v>
      </c>
      <c r="CQJ45" s="66">
        <v>1046875.420553427</v>
      </c>
      <c r="CQK45" s="66">
        <v>941494.69424589723</v>
      </c>
      <c r="CQL45" s="66">
        <v>828511.15020233626</v>
      </c>
      <c r="CQM45" s="66">
        <v>707552.70477525191</v>
      </c>
      <c r="CQN45" s="66">
        <v>578231.4493849983</v>
      </c>
      <c r="CQO45" s="66">
        <v>0</v>
      </c>
      <c r="CQP45" s="66">
        <v>0</v>
      </c>
      <c r="CQQ45" s="66">
        <v>0</v>
      </c>
      <c r="CQR45" s="66">
        <v>0</v>
      </c>
      <c r="CQS45" s="66">
        <v>0</v>
      </c>
      <c r="CQT45" s="66">
        <v>0</v>
      </c>
      <c r="CQU45" s="66">
        <v>0</v>
      </c>
      <c r="CQV45" s="66">
        <v>0</v>
      </c>
      <c r="CQW45" s="66">
        <v>0</v>
      </c>
      <c r="CQX45" s="66">
        <v>0</v>
      </c>
      <c r="CQY45" s="66">
        <v>0</v>
      </c>
      <c r="CQZ45" s="66">
        <v>2361379.9346999996</v>
      </c>
      <c r="CRA45" s="66">
        <v>2400809.6763522937</v>
      </c>
      <c r="CRB45" s="66">
        <v>2440897.8061376959</v>
      </c>
      <c r="CRC45" s="66">
        <v>2481655.3176594013</v>
      </c>
      <c r="CRD45" s="66">
        <v>2523093.3880890892</v>
      </c>
      <c r="CRE45" s="66">
        <v>2565223.3812321043</v>
      </c>
      <c r="CRF45" s="66">
        <v>2608056.8506438173</v>
      </c>
      <c r="CRG45" s="66">
        <v>2651605.5427980283</v>
      </c>
      <c r="CRH45" s="66">
        <v>2695881.4003082677</v>
      </c>
      <c r="CRI45" s="66">
        <v>494301.11770173319</v>
      </c>
      <c r="CRJ45" s="66">
        <v>441089.00393405539</v>
      </c>
      <c r="CRK45" s="66">
        <v>385962.02601389855</v>
      </c>
      <c r="CRL45" s="66">
        <v>328871.07241468556</v>
      </c>
      <c r="CRM45" s="66">
        <v>269765.9253982823</v>
      </c>
      <c r="CRN45" s="66">
        <v>208595.23776552937</v>
      </c>
      <c r="CRO45" s="66">
        <v>0</v>
      </c>
      <c r="CRP45" s="66">
        <v>0</v>
      </c>
      <c r="CRQ45" s="66">
        <v>0</v>
      </c>
      <c r="CRR45" s="66">
        <v>0</v>
      </c>
      <c r="CRS45" s="66">
        <v>0</v>
      </c>
      <c r="CRT45" s="66">
        <v>0</v>
      </c>
      <c r="CRU45" s="66">
        <v>0</v>
      </c>
      <c r="CRV45" s="66">
        <v>0</v>
      </c>
      <c r="CRW45" s="66">
        <v>0</v>
      </c>
      <c r="CRX45" s="66">
        <v>0</v>
      </c>
      <c r="CRY45" s="66">
        <v>0</v>
      </c>
      <c r="CRZ45" s="67">
        <v>1623113.3469341702</v>
      </c>
      <c r="CSA45" s="67">
        <v>1673801.4514718296</v>
      </c>
      <c r="CSB45" s="67">
        <v>1726072.4916353179</v>
      </c>
      <c r="CSC45" s="67">
        <v>1779975.9008216497</v>
      </c>
      <c r="CSD45" s="67">
        <v>1835562.6561802833</v>
      </c>
      <c r="CSE45" s="67">
        <v>1892885.3268228672</v>
      </c>
      <c r="CSF45" s="67">
        <v>1951998.1235385302</v>
      </c>
      <c r="CSG45" s="67">
        <v>2012956.9500617213</v>
      </c>
      <c r="CSH45" s="67">
        <v>2075819.4559410929</v>
      </c>
      <c r="CSI45" s="67"/>
      <c r="CSJ45" s="67"/>
      <c r="CSK45" s="67"/>
      <c r="CSL45" s="67"/>
      <c r="CSM45" s="67"/>
      <c r="CSN45" s="67"/>
      <c r="CSO45" s="67"/>
      <c r="CSP45" s="67"/>
      <c r="CSQ45" s="67"/>
      <c r="CSR45" s="67"/>
      <c r="CSS45" s="67"/>
      <c r="CST45" s="67"/>
      <c r="CSU45" s="67"/>
      <c r="CSV45" s="67"/>
      <c r="CSW45" s="67"/>
      <c r="CSX45" s="67"/>
      <c r="CSY45" s="67"/>
      <c r="CSZ45" s="67">
        <v>662961.78959283</v>
      </c>
      <c r="CTA45" s="67">
        <v>674031.76257975155</v>
      </c>
      <c r="CTB45" s="67">
        <v>685286.57925428066</v>
      </c>
      <c r="CTC45" s="67">
        <v>696729.32609087264</v>
      </c>
      <c r="CTD45" s="67">
        <v>708363.14110117522</v>
      </c>
      <c r="CTE45" s="67">
        <v>720191.21469458239</v>
      </c>
      <c r="CTF45" s="67">
        <v>732216.79055316048</v>
      </c>
      <c r="CTG45" s="67">
        <v>744443.16652118135</v>
      </c>
      <c r="CTH45" s="67">
        <v>756873.69550950977</v>
      </c>
      <c r="CTI45" s="67"/>
      <c r="CTJ45" s="67"/>
      <c r="CTK45" s="67"/>
      <c r="CTL45" s="67"/>
      <c r="CTM45" s="67"/>
      <c r="CTN45" s="67"/>
      <c r="CTO45" s="67"/>
      <c r="CTP45" s="67"/>
      <c r="CTQ45" s="67"/>
      <c r="CTR45" s="67"/>
      <c r="CTS45" s="67"/>
      <c r="CTT45" s="67"/>
      <c r="CTU45" s="67"/>
      <c r="CTV45" s="67"/>
      <c r="CTW45" s="67"/>
      <c r="CTX45" s="67"/>
      <c r="CTY45" s="67"/>
      <c r="CTZ45" s="66">
        <v>136960.13088799999</v>
      </c>
      <c r="CUA45" s="66">
        <v>141237.25019396553</v>
      </c>
      <c r="CUB45" s="66">
        <v>145647.93938949564</v>
      </c>
      <c r="CUC45" s="66">
        <v>183096.46272869903</v>
      </c>
      <c r="CUD45" s="66">
        <v>188814.37063747086</v>
      </c>
      <c r="CUE45" s="66">
        <v>194710.84273238774</v>
      </c>
      <c r="CUF45" s="66">
        <v>200791.45538317837</v>
      </c>
      <c r="CUG45" s="66">
        <v>207061.95910367061</v>
      </c>
      <c r="CUH45" s="66">
        <v>213528.28399012666</v>
      </c>
      <c r="CUI45" s="66">
        <v>53291.26475199205</v>
      </c>
      <c r="CUJ45" s="66">
        <v>45796.245253572946</v>
      </c>
      <c r="CUK45" s="66">
        <v>37781.130651006424</v>
      </c>
      <c r="CUL45" s="66">
        <v>29220.746401360004</v>
      </c>
      <c r="CUM45" s="66">
        <v>20088.852834202913</v>
      </c>
      <c r="CUN45" s="66">
        <v>10358.103177392131</v>
      </c>
      <c r="CUO45" s="66">
        <v>0</v>
      </c>
      <c r="CUP45" s="66">
        <v>0</v>
      </c>
      <c r="CUQ45" s="66">
        <v>0</v>
      </c>
      <c r="CUR45" s="66">
        <v>0</v>
      </c>
      <c r="CUS45" s="66">
        <v>0</v>
      </c>
      <c r="CUT45" s="66">
        <v>0</v>
      </c>
      <c r="CUU45" s="66">
        <v>0</v>
      </c>
      <c r="CUV45" s="66">
        <v>0</v>
      </c>
      <c r="CUW45" s="66">
        <v>0</v>
      </c>
      <c r="CUX45" s="66">
        <v>0</v>
      </c>
      <c r="CUY45" s="66">
        <v>0</v>
      </c>
      <c r="CUZ45" s="66">
        <v>55941.461911999999</v>
      </c>
      <c r="CVA45" s="66">
        <v>56875.558690933634</v>
      </c>
      <c r="CVB45" s="66">
        <v>57825.252788253165</v>
      </c>
      <c r="CVC45" s="65">
        <v>71668.765306149624</v>
      </c>
      <c r="CVD45" s="65">
        <v>72865.472730920446</v>
      </c>
      <c r="CVE45" s="65">
        <v>74082.162482083877</v>
      </c>
      <c r="CVF45" s="65">
        <v>75319.168219613755</v>
      </c>
      <c r="CVG45" s="65">
        <v>76576.829174856146</v>
      </c>
      <c r="CVH45" s="65">
        <v>77855.490243558757</v>
      </c>
      <c r="CVI45" s="65">
        <v>19156.961848042578</v>
      </c>
      <c r="CVJ45" s="65">
        <v>16230.700073025801</v>
      </c>
      <c r="CVK45" s="65">
        <v>13201.373050285612</v>
      </c>
      <c r="CVL45" s="65">
        <v>10066.354749142252</v>
      </c>
      <c r="CVM45" s="65">
        <v>6822.9601774229577</v>
      </c>
      <c r="CVN45" s="65">
        <v>3468.4441445896482</v>
      </c>
      <c r="CVO45" s="65">
        <v>0</v>
      </c>
      <c r="CVP45" s="65">
        <v>0</v>
      </c>
      <c r="CVQ45" s="65">
        <v>0</v>
      </c>
      <c r="CVR45" s="65">
        <v>0</v>
      </c>
      <c r="CVS45" s="65">
        <v>0</v>
      </c>
      <c r="CVT45" s="65">
        <v>0</v>
      </c>
      <c r="CVU45" s="65">
        <v>0</v>
      </c>
      <c r="CVV45" s="65">
        <v>0</v>
      </c>
      <c r="CVW45" s="65">
        <v>0</v>
      </c>
      <c r="CVX45" s="65">
        <v>0</v>
      </c>
      <c r="CVY45" s="65">
        <v>0</v>
      </c>
      <c r="CVZ45" s="66">
        <v>1278526.9382618601</v>
      </c>
      <c r="CWA45" s="66">
        <v>1347459.9629963036</v>
      </c>
      <c r="CWB45" s="66">
        <v>1420109.5788770388</v>
      </c>
      <c r="CWC45" s="66">
        <v>1496676.1695344357</v>
      </c>
      <c r="CWD45" s="66">
        <v>1577370.9224774034</v>
      </c>
      <c r="CWE45" s="66">
        <v>1662416.4115950186</v>
      </c>
      <c r="CWF45" s="66">
        <v>1752047.2110643007</v>
      </c>
      <c r="CWG45" s="66">
        <v>1846510.5423574205</v>
      </c>
      <c r="CWH45" s="66">
        <v>1946066.9561329316</v>
      </c>
      <c r="CWI45" s="66">
        <v>496374.30475365341</v>
      </c>
      <c r="CWJ45" s="66">
        <v>435947.34058097552</v>
      </c>
      <c r="CWK45" s="66">
        <v>367561.4927323595</v>
      </c>
      <c r="CWL45" s="66">
        <v>290534.19637133146</v>
      </c>
      <c r="CWM45" s="66">
        <v>204132.42030128371</v>
      </c>
      <c r="CWN45" s="66">
        <v>107569.20924929991</v>
      </c>
      <c r="CWO45" s="66">
        <v>0</v>
      </c>
      <c r="CWP45" s="66">
        <v>0</v>
      </c>
      <c r="CWQ45" s="66">
        <v>0</v>
      </c>
      <c r="CWR45" s="66">
        <v>0</v>
      </c>
      <c r="CWS45" s="66">
        <v>0</v>
      </c>
      <c r="CWT45" s="66">
        <v>0</v>
      </c>
      <c r="CWU45" s="66">
        <v>0</v>
      </c>
      <c r="CWV45" s="66">
        <v>0</v>
      </c>
      <c r="CWW45" s="66">
        <v>0</v>
      </c>
      <c r="CWX45" s="66">
        <v>0</v>
      </c>
      <c r="CWY45" s="66">
        <v>0</v>
      </c>
      <c r="CWZ45" s="65">
        <v>522215.22830413998</v>
      </c>
      <c r="CXA45" s="65">
        <v>542615.62090617593</v>
      </c>
      <c r="CXB45" s="65">
        <v>563812.95698239724</v>
      </c>
      <c r="CXC45" s="65">
        <v>585838.3692131124</v>
      </c>
      <c r="CXD45" s="65">
        <v>608724.20648004778</v>
      </c>
      <c r="CXE45" s="65">
        <v>632504.08137738286</v>
      </c>
      <c r="CXF45" s="65">
        <v>657212.9195788108</v>
      </c>
      <c r="CXG45" s="65">
        <v>682887.01113312598</v>
      </c>
      <c r="CXH45" s="65">
        <v>709564.06376368075</v>
      </c>
      <c r="CXI45" s="65">
        <v>178434.93981176245</v>
      </c>
      <c r="CXJ45" s="65">
        <v>154504.59952393165</v>
      </c>
      <c r="CXK45" s="65">
        <v>128432.27031244135</v>
      </c>
      <c r="CXL45" s="65">
        <v>100087.117805268</v>
      </c>
      <c r="CXM45" s="65">
        <v>69331.354365107894</v>
      </c>
      <c r="CXN45" s="65">
        <v>36019.895493337615</v>
      </c>
      <c r="CXO45" s="65">
        <v>0</v>
      </c>
      <c r="CXP45" s="65">
        <v>0</v>
      </c>
      <c r="CXQ45" s="65">
        <v>0</v>
      </c>
      <c r="CXR45" s="65">
        <v>0</v>
      </c>
      <c r="CXS45" s="65">
        <v>0</v>
      </c>
      <c r="CXT45" s="65">
        <v>0</v>
      </c>
      <c r="CXU45" s="65">
        <v>0</v>
      </c>
      <c r="CXV45" s="65">
        <v>0</v>
      </c>
      <c r="CXW45" s="65">
        <v>0</v>
      </c>
      <c r="CXX45" s="65">
        <v>0</v>
      </c>
      <c r="CXY45" s="65">
        <v>0</v>
      </c>
      <c r="CXZ45" s="66">
        <v>500042100.87719291</v>
      </c>
      <c r="CYA45" s="66">
        <v>515657884.16821778</v>
      </c>
      <c r="CYB45" s="66">
        <v>531761331.77263629</v>
      </c>
      <c r="CYC45" s="66">
        <v>548367672.92859352</v>
      </c>
      <c r="CYD45" s="66">
        <v>565492612.46715355</v>
      </c>
      <c r="CYE45" s="66">
        <v>583152345.66456139</v>
      </c>
      <c r="CYF45" s="66">
        <v>601363573.55832446</v>
      </c>
      <c r="CYG45" s="66">
        <v>620143518.74159873</v>
      </c>
      <c r="CYH45" s="66">
        <v>639509941.65081847</v>
      </c>
      <c r="CYI45" s="66">
        <v>659481157.36196852</v>
      </c>
      <c r="CYJ45" s="66">
        <v>680076052.91138935</v>
      </c>
      <c r="CYK45" s="66">
        <v>701314105.15749013</v>
      </c>
      <c r="CYL45" s="66">
        <v>723215399.20026505</v>
      </c>
      <c r="CYM45" s="66">
        <v>745800647.37603211</v>
      </c>
      <c r="CYN45" s="66">
        <v>769091208.84535599</v>
      </c>
      <c r="CYO45" s="66">
        <v>793109109.79268229</v>
      </c>
      <c r="CYP45" s="66">
        <v>817877064.25678408</v>
      </c>
      <c r="CYQ45" s="66">
        <v>843418495.61172152</v>
      </c>
      <c r="CYR45" s="66">
        <v>869757558.71862864</v>
      </c>
      <c r="CYS45" s="66">
        <v>896919162.76927745</v>
      </c>
      <c r="CYT45" s="66">
        <v>924928994.84302175</v>
      </c>
      <c r="CYU45" s="66">
        <v>953813544.19939935</v>
      </c>
      <c r="CYV45" s="66">
        <v>983600127.32936692</v>
      </c>
      <c r="CYW45" s="66">
        <v>1014316913.7888575</v>
      </c>
      <c r="CYX45" s="66">
        <v>1045992952.8390932</v>
      </c>
      <c r="CYY45" s="66">
        <v>1078658200.9188464</v>
      </c>
      <c r="CYZ45" s="66">
        <v>204242548.24561402</v>
      </c>
      <c r="CZA45" s="66">
        <v>207652940.10733443</v>
      </c>
      <c r="CZB45" s="66">
        <v>211120277.8539862</v>
      </c>
      <c r="CZC45" s="66">
        <v>214645512.35395697</v>
      </c>
      <c r="CZD45" s="66">
        <v>218229610.35300088</v>
      </c>
      <c r="CZE45" s="66">
        <v>221873554.73935512</v>
      </c>
      <c r="CZF45" s="66">
        <v>225578344.81328291</v>
      </c>
      <c r="CZG45" s="66">
        <v>229344996.56111771</v>
      </c>
      <c r="CZH45" s="66">
        <v>233174542.93388298</v>
      </c>
      <c r="CZI45" s="66">
        <v>237068034.13056442</v>
      </c>
      <c r="CZJ45" s="66">
        <v>241026537.8861123</v>
      </c>
      <c r="CZK45" s="66">
        <v>245051139.76425251</v>
      </c>
      <c r="CZL45" s="66">
        <v>249142943.4551872</v>
      </c>
      <c r="CZM45" s="66">
        <v>253303071.07826623</v>
      </c>
      <c r="CZN45" s="66">
        <v>257532663.48971254</v>
      </c>
      <c r="CZO45" s="66">
        <v>261832880.59548572</v>
      </c>
      <c r="CZP45" s="66">
        <v>266204901.66937</v>
      </c>
      <c r="CZQ45" s="66">
        <v>270649925.67637336</v>
      </c>
      <c r="CZR45" s="66">
        <v>275169171.60152668</v>
      </c>
      <c r="CZS45" s="66">
        <v>279763878.78417337</v>
      </c>
      <c r="CZT45" s="66">
        <v>284435307.25784039</v>
      </c>
      <c r="CZU45" s="66">
        <v>289184738.09578484</v>
      </c>
      <c r="CZV45" s="66">
        <v>294013473.76231015</v>
      </c>
      <c r="CZW45" s="66">
        <v>298922838.46994841</v>
      </c>
      <c r="CZX45" s="66">
        <v>303914178.54260713</v>
      </c>
      <c r="CZY45" s="66">
        <v>308988862.78477949</v>
      </c>
      <c r="CZZ45" s="66">
        <v>500042100.87719291</v>
      </c>
      <c r="DAA45" s="66">
        <v>515657884.16821778</v>
      </c>
      <c r="DAB45" s="66">
        <v>531761331.77263629</v>
      </c>
      <c r="DAC45" s="66">
        <v>548367672.92859352</v>
      </c>
      <c r="DAD45" s="66">
        <v>565492612.46715355</v>
      </c>
      <c r="DAE45" s="66">
        <v>583152345.66456139</v>
      </c>
      <c r="DAF45" s="66">
        <v>601363573.55832446</v>
      </c>
      <c r="DAG45" s="66">
        <v>620143518.74159873</v>
      </c>
      <c r="DAH45" s="66">
        <v>639509941.65081847</v>
      </c>
      <c r="DAI45" s="66">
        <v>565269563.45311594</v>
      </c>
      <c r="DAJ45" s="66">
        <v>485768609.22242105</v>
      </c>
      <c r="DAK45" s="66">
        <v>400750917.23285151</v>
      </c>
      <c r="DAL45" s="66">
        <v>309949456.80011362</v>
      </c>
      <c r="DAM45" s="66">
        <v>213085899.25029489</v>
      </c>
      <c r="DAN45" s="66">
        <v>109870172.6921937</v>
      </c>
      <c r="DAO45" s="66">
        <v>0</v>
      </c>
      <c r="DAP45" s="66">
        <v>0</v>
      </c>
      <c r="DAQ45" s="66">
        <v>0</v>
      </c>
      <c r="DAR45" s="66">
        <v>0</v>
      </c>
      <c r="DAS45" s="66">
        <v>0</v>
      </c>
      <c r="DAT45" s="66">
        <v>0</v>
      </c>
      <c r="DAU45" s="66">
        <v>0</v>
      </c>
      <c r="DAV45" s="66">
        <v>0</v>
      </c>
      <c r="DAW45" s="66">
        <v>0</v>
      </c>
      <c r="DAX45" s="66">
        <v>0</v>
      </c>
      <c r="DAY45" s="66">
        <v>0</v>
      </c>
      <c r="DAZ45" s="66">
        <v>204242548.24561402</v>
      </c>
      <c r="DBA45" s="66">
        <v>207652940.10733443</v>
      </c>
      <c r="DBB45" s="66">
        <v>211120277.8539862</v>
      </c>
      <c r="DBC45" s="66">
        <v>214645512.35395697</v>
      </c>
      <c r="DBD45" s="66">
        <v>218229610.35300088</v>
      </c>
      <c r="DBE45" s="66">
        <v>221873554.73935512</v>
      </c>
      <c r="DBF45" s="66">
        <v>225578344.81328291</v>
      </c>
      <c r="DBG45" s="66">
        <v>229344996.56111771</v>
      </c>
      <c r="DBH45" s="66">
        <v>233174542.93388298</v>
      </c>
      <c r="DBI45" s="66">
        <v>203201172.11191237</v>
      </c>
      <c r="DBJ45" s="66">
        <v>172161812.77579451</v>
      </c>
      <c r="DBK45" s="66">
        <v>140029222.72242999</v>
      </c>
      <c r="DBL45" s="66">
        <v>106775547.19508022</v>
      </c>
      <c r="DBM45" s="66">
        <v>72372306.022361785</v>
      </c>
      <c r="DBN45" s="66">
        <v>36790380.498530358</v>
      </c>
      <c r="DBO45" s="66">
        <v>0</v>
      </c>
      <c r="DBP45" s="66">
        <v>0</v>
      </c>
      <c r="DBQ45" s="66">
        <v>0</v>
      </c>
      <c r="DBR45" s="66">
        <v>0</v>
      </c>
      <c r="DBS45" s="66">
        <v>0</v>
      </c>
      <c r="DBT45" s="66">
        <v>0</v>
      </c>
      <c r="DBU45" s="66">
        <v>0</v>
      </c>
      <c r="DBV45" s="66">
        <v>0</v>
      </c>
      <c r="DBW45" s="66">
        <v>0</v>
      </c>
      <c r="DBX45" s="66">
        <v>0</v>
      </c>
      <c r="DBY45" s="66">
        <v>0</v>
      </c>
      <c r="DBZ45" s="66">
        <v>500042100.87719291</v>
      </c>
      <c r="DCA45" s="66">
        <v>515657884.16821778</v>
      </c>
      <c r="DCB45" s="66">
        <v>531761331.77263629</v>
      </c>
      <c r="DCC45" s="66">
        <v>548367672.92859352</v>
      </c>
      <c r="DCD45" s="66">
        <v>565492612.46715355</v>
      </c>
      <c r="DCE45" s="66">
        <v>583152345.66456139</v>
      </c>
      <c r="DCF45" s="66">
        <v>601363573.55832446</v>
      </c>
      <c r="DCG45" s="66">
        <v>620143518.74159873</v>
      </c>
      <c r="DCH45" s="66">
        <v>639509941.65081847</v>
      </c>
      <c r="DCI45" s="66">
        <v>186206444.43161464</v>
      </c>
      <c r="DCJ45" s="66">
        <v>192021473.76321584</v>
      </c>
      <c r="DCK45" s="66">
        <v>198018100.27976191</v>
      </c>
      <c r="DCL45" s="66">
        <v>204201995.06831014</v>
      </c>
      <c r="DCM45" s="66">
        <v>210579006.31793848</v>
      </c>
      <c r="DCN45" s="66">
        <v>217155164.85045344</v>
      </c>
      <c r="DCO45" s="66">
        <v>223936689.82381615</v>
      </c>
      <c r="DCP45" s="66">
        <v>230929994.61368021</v>
      </c>
      <c r="DCQ45" s="66">
        <v>238141692.87860373</v>
      </c>
      <c r="DCR45" s="66">
        <v>245578604.81467164</v>
      </c>
      <c r="DCS45" s="66">
        <v>253247763.60544306</v>
      </c>
      <c r="DCT45" s="66">
        <v>261156422.07332376</v>
      </c>
      <c r="DCU45" s="66">
        <v>269312059.53865391</v>
      </c>
      <c r="DCV45" s="66">
        <v>277722388.89299774</v>
      </c>
      <c r="DCW45" s="66">
        <v>286395363.89332449</v>
      </c>
      <c r="DCX45" s="66">
        <v>295339186.68397921</v>
      </c>
      <c r="DCY45" s="66">
        <v>304562315.55355656</v>
      </c>
      <c r="DCZ45" s="66">
        <v>204242548.24561402</v>
      </c>
      <c r="DDA45" s="66">
        <v>207652940.10733443</v>
      </c>
      <c r="DDB45" s="66">
        <v>211120277.8539862</v>
      </c>
      <c r="DDC45" s="66">
        <v>214645512.35395697</v>
      </c>
      <c r="DDD45" s="66">
        <v>218229610.35300088</v>
      </c>
      <c r="DDE45" s="66">
        <v>221873554.73935512</v>
      </c>
      <c r="DDF45" s="66">
        <v>225578344.81328291</v>
      </c>
      <c r="DDG45" s="66">
        <v>229344996.56111771</v>
      </c>
      <c r="DDH45" s="66">
        <v>233174542.93388298</v>
      </c>
      <c r="DDI45" s="66">
        <v>66936856.695688784</v>
      </c>
      <c r="DDJ45" s="66">
        <v>68054551.873725817</v>
      </c>
      <c r="DDK45" s="66">
        <v>69190910.051083058</v>
      </c>
      <c r="DDL45" s="66">
        <v>70346242.85793522</v>
      </c>
      <c r="DDM45" s="66">
        <v>71520867.127981052</v>
      </c>
      <c r="DDN45" s="66">
        <v>72715104.985330597</v>
      </c>
      <c r="DDO45" s="66">
        <v>73929283.932843015</v>
      </c>
      <c r="DDP45" s="66">
        <v>75163736.941939771</v>
      </c>
      <c r="DDQ45" s="66">
        <v>76418802.543917179</v>
      </c>
      <c r="DDR45" s="66">
        <v>77694824.922784001</v>
      </c>
      <c r="DDS45" s="66">
        <v>78992154.009648964</v>
      </c>
      <c r="DDT45" s="66">
        <v>80311145.578684345</v>
      </c>
      <c r="DDU45" s="66">
        <v>81652161.344692186</v>
      </c>
      <c r="DDV45" s="66">
        <v>83015569.062299341</v>
      </c>
      <c r="DDW45" s="66">
        <v>84401742.626808956</v>
      </c>
      <c r="DDX45" s="66">
        <v>85811062.176736131</v>
      </c>
      <c r="DDY45" s="66">
        <v>87243914.198055372</v>
      </c>
      <c r="DDZ45" s="66">
        <v>500042100.87719291</v>
      </c>
      <c r="DEA45" s="66">
        <v>515657884.16821778</v>
      </c>
      <c r="DEB45" s="66">
        <v>531761331.77263629</v>
      </c>
      <c r="DEC45" s="66">
        <v>548367672.92859352</v>
      </c>
      <c r="DED45" s="66">
        <v>565492612.46715355</v>
      </c>
      <c r="DEE45" s="66">
        <v>583152345.66456139</v>
      </c>
      <c r="DEF45" s="66">
        <v>601363573.55832446</v>
      </c>
      <c r="DEG45" s="66">
        <v>620143518.74159873</v>
      </c>
      <c r="DEH45" s="66">
        <v>639509941.65081847</v>
      </c>
      <c r="DEI45" s="66">
        <v>159605523.79852685</v>
      </c>
      <c r="DEJ45" s="66">
        <v>137158195.54515415</v>
      </c>
      <c r="DEK45" s="66">
        <v>113153200.15986395</v>
      </c>
      <c r="DEL45" s="66">
        <v>87515140.743561491</v>
      </c>
      <c r="DEM45" s="66">
        <v>60165430.376553841</v>
      </c>
      <c r="DEN45" s="66">
        <v>31022166.407207634</v>
      </c>
      <c r="DEO45" s="66">
        <v>0</v>
      </c>
      <c r="DEP45" s="66">
        <v>0</v>
      </c>
      <c r="DEQ45" s="66">
        <v>0</v>
      </c>
      <c r="DER45" s="66">
        <v>0</v>
      </c>
      <c r="DES45" s="66">
        <v>0</v>
      </c>
      <c r="DET45" s="66">
        <v>0</v>
      </c>
      <c r="DEU45" s="66">
        <v>0</v>
      </c>
      <c r="DEV45" s="66">
        <v>0</v>
      </c>
      <c r="DEW45" s="66">
        <v>0</v>
      </c>
      <c r="DEX45" s="66">
        <v>0</v>
      </c>
      <c r="DEY45" s="66">
        <v>0</v>
      </c>
      <c r="DEZ45" s="66">
        <v>204242548.24561402</v>
      </c>
      <c r="DFA45" s="66">
        <v>207652940.10733443</v>
      </c>
      <c r="DFB45" s="66">
        <v>211120277.8539862</v>
      </c>
      <c r="DFC45" s="66">
        <v>214645512.35395697</v>
      </c>
      <c r="DFD45" s="66">
        <v>218229610.35300088</v>
      </c>
      <c r="DFE45" s="66">
        <v>221873554.73935512</v>
      </c>
      <c r="DFF45" s="66">
        <v>225578344.81328291</v>
      </c>
      <c r="DFG45" s="66">
        <v>229344996.56111771</v>
      </c>
      <c r="DFH45" s="66">
        <v>233174542.93388298</v>
      </c>
      <c r="DFI45" s="66">
        <v>57374448.59630467</v>
      </c>
      <c r="DFJ45" s="66">
        <v>48610394.195518449</v>
      </c>
      <c r="DFK45" s="66">
        <v>39537662.886333175</v>
      </c>
      <c r="DFL45" s="66">
        <v>30148389.796257947</v>
      </c>
      <c r="DFM45" s="66">
        <v>20434533.465137441</v>
      </c>
      <c r="DFN45" s="66">
        <v>10387872.140761513</v>
      </c>
      <c r="DFO45" s="66">
        <v>0</v>
      </c>
      <c r="DFP45" s="66">
        <v>0</v>
      </c>
      <c r="DFQ45" s="66">
        <v>0</v>
      </c>
      <c r="DFR45" s="66">
        <v>0</v>
      </c>
      <c r="DFS45" s="66">
        <v>0</v>
      </c>
      <c r="DFT45" s="66">
        <v>0</v>
      </c>
      <c r="DFU45" s="66">
        <v>0</v>
      </c>
      <c r="DFV45" s="66">
        <v>0</v>
      </c>
      <c r="DFW45" s="66">
        <v>0</v>
      </c>
      <c r="DFX45" s="66">
        <v>0</v>
      </c>
      <c r="DFY45" s="66">
        <v>0</v>
      </c>
      <c r="DFZ45" s="66">
        <v>500042100.87719291</v>
      </c>
      <c r="DGA45" s="66">
        <v>515657884.16821778</v>
      </c>
      <c r="DGB45" s="66">
        <v>531761331.77263629</v>
      </c>
      <c r="DGC45" s="66">
        <v>548367672.92859352</v>
      </c>
      <c r="DGD45" s="66">
        <v>565492612.46715355</v>
      </c>
      <c r="DGE45" s="66">
        <v>437364259.24842101</v>
      </c>
      <c r="DGF45" s="66">
        <v>451022680.16874331</v>
      </c>
      <c r="DGG45" s="66">
        <v>465107639.05619907</v>
      </c>
      <c r="DGH45" s="66">
        <v>479632456.23811382</v>
      </c>
      <c r="DGI45" s="66">
        <v>119704142.84889513</v>
      </c>
      <c r="DGJ45" s="66">
        <v>102868646.65886562</v>
      </c>
      <c r="DGK45" s="66">
        <v>84864900.119897962</v>
      </c>
      <c r="DGL45" s="66">
        <v>65636355.557671115</v>
      </c>
      <c r="DGM45" s="66">
        <v>45124072.78241539</v>
      </c>
      <c r="DGN45" s="66">
        <v>23266624.805405725</v>
      </c>
      <c r="DGO45" s="66">
        <v>0</v>
      </c>
      <c r="DGP45" s="66">
        <v>0</v>
      </c>
      <c r="DGQ45" s="66">
        <v>0</v>
      </c>
      <c r="DGR45" s="66">
        <v>0</v>
      </c>
      <c r="DGS45" s="66">
        <v>0</v>
      </c>
      <c r="DGT45" s="66">
        <v>0</v>
      </c>
      <c r="DGU45" s="66">
        <v>0</v>
      </c>
      <c r="DGV45" s="66">
        <v>0</v>
      </c>
      <c r="DGW45" s="66">
        <v>0</v>
      </c>
      <c r="DGX45" s="66">
        <v>0</v>
      </c>
      <c r="DGY45" s="66">
        <v>0</v>
      </c>
      <c r="DGZ45" s="66">
        <v>204242548.24561402</v>
      </c>
      <c r="DHA45" s="66">
        <v>207652940.10733443</v>
      </c>
      <c r="DHB45" s="66">
        <v>211120277.8539862</v>
      </c>
      <c r="DHC45" s="66">
        <v>214645512.35395697</v>
      </c>
      <c r="DHD45" s="66">
        <v>218229610.35300088</v>
      </c>
      <c r="DHE45" s="66">
        <v>166405166.05451635</v>
      </c>
      <c r="DHF45" s="66">
        <v>169183758.60996217</v>
      </c>
      <c r="DHG45" s="66">
        <v>172008747.4208383</v>
      </c>
      <c r="DHH45" s="66">
        <v>174880907.20041224</v>
      </c>
      <c r="DHI45" s="66">
        <v>43030836.447228499</v>
      </c>
      <c r="DHJ45" s="66">
        <v>36457795.646638833</v>
      </c>
      <c r="DHK45" s="66">
        <v>29653247.164749883</v>
      </c>
      <c r="DHL45" s="66">
        <v>22611292.347193461</v>
      </c>
      <c r="DHM45" s="66">
        <v>15325900.09885308</v>
      </c>
      <c r="DHN45" s="66">
        <v>7790904.1055711359</v>
      </c>
      <c r="DHO45" s="66">
        <v>0</v>
      </c>
      <c r="DHP45" s="66">
        <v>0</v>
      </c>
      <c r="DHQ45" s="66">
        <v>0</v>
      </c>
      <c r="DHR45" s="66">
        <v>0</v>
      </c>
      <c r="DHS45" s="66">
        <v>0</v>
      </c>
      <c r="DHT45" s="66">
        <v>0</v>
      </c>
      <c r="DHU45" s="66">
        <v>0</v>
      </c>
      <c r="DHV45" s="66">
        <v>0</v>
      </c>
      <c r="DHW45" s="66">
        <v>0</v>
      </c>
      <c r="DHX45" s="66">
        <v>0</v>
      </c>
      <c r="DHY45" s="66">
        <v>0</v>
      </c>
      <c r="DHZ45" s="25">
        <v>0.56000000000000005</v>
      </c>
      <c r="DIA45" s="25">
        <v>0.5</v>
      </c>
      <c r="DIB45" s="25">
        <v>0.35899999999999999</v>
      </c>
      <c r="DIC45" s="25">
        <v>0.17949999999999999</v>
      </c>
      <c r="DID45" s="25">
        <v>8.9749999999999996E-2</v>
      </c>
      <c r="DIE45" s="25">
        <v>0.35899999999999999</v>
      </c>
      <c r="DIF45" s="25">
        <v>0.17949999999999999</v>
      </c>
      <c r="DIG45" s="25">
        <v>8.9749999999999996E-2</v>
      </c>
      <c r="DIH45" s="25">
        <v>0.75099999999999989</v>
      </c>
      <c r="DII45" s="25">
        <v>0.61799999999999999</v>
      </c>
      <c r="DIJ45" s="25">
        <v>11.493295872429332</v>
      </c>
      <c r="DIK45" s="25">
        <v>11.493295872429332</v>
      </c>
      <c r="DIL45" s="46">
        <v>0.8</v>
      </c>
      <c r="DIM45" s="46">
        <v>0.8</v>
      </c>
      <c r="DIN45" s="25">
        <v>2</v>
      </c>
      <c r="DIO45" s="25">
        <v>2</v>
      </c>
      <c r="DIP45" s="25">
        <v>3084.5804439307949</v>
      </c>
      <c r="DIQ45" s="25">
        <v>9224.419556069206</v>
      </c>
      <c r="DIR45" s="25">
        <f t="shared" si="19"/>
        <v>659.80760613978248</v>
      </c>
      <c r="DIS45" s="25">
        <f t="shared" si="20"/>
        <v>514.50260323637121</v>
      </c>
      <c r="DIT45" s="66">
        <v>70713654.428907633</v>
      </c>
      <c r="DIU45" s="66">
        <v>72921966.691697344</v>
      </c>
      <c r="DIV45" s="66">
        <v>75199242.199130148</v>
      </c>
      <c r="DIW45" s="66">
        <v>77547634.600031823</v>
      </c>
      <c r="DIX45" s="66">
        <v>79969364.799391732</v>
      </c>
      <c r="DIY45" s="66">
        <v>82466723.058701396</v>
      </c>
      <c r="DIZ45" s="66">
        <v>85042071.161884218</v>
      </c>
      <c r="DJA45" s="66">
        <v>87697844.648865148</v>
      </c>
      <c r="DJB45" s="66">
        <v>90436555.118892089</v>
      </c>
      <c r="DJC45" s="66">
        <v>93260792.605787769</v>
      </c>
      <c r="DJD45" s="66">
        <v>96173228.027378127</v>
      </c>
      <c r="DJE45" s="66">
        <v>99176615.711413726</v>
      </c>
      <c r="DJF45" s="66">
        <v>102273796.00037313</v>
      </c>
      <c r="DJG45" s="66">
        <v>105467697.93761128</v>
      </c>
      <c r="DJH45" s="66">
        <v>108761342.03739375</v>
      </c>
      <c r="DJI45" s="66">
        <v>112157843.14143597</v>
      </c>
      <c r="DJJ45" s="66">
        <v>115660413.36464915</v>
      </c>
      <c r="DJK45" s="66">
        <v>119272365.13287894</v>
      </c>
      <c r="DJL45" s="66">
        <v>122997114.31550916</v>
      </c>
      <c r="DJM45" s="66">
        <v>126838183.45589361</v>
      </c>
      <c r="DJN45" s="66">
        <v>130799205.10267076</v>
      </c>
      <c r="DJO45" s="66">
        <v>134883925.24511179</v>
      </c>
      <c r="DJP45" s="66">
        <v>139096206.85575113</v>
      </c>
      <c r="DJQ45" s="66">
        <v>143440033.54364917</v>
      </c>
      <c r="DJR45" s="66">
        <v>147919513.32174304</v>
      </c>
      <c r="DJS45" s="66">
        <v>152538882.49184716</v>
      </c>
      <c r="DJT45" s="66">
        <v>216515803.94132748</v>
      </c>
      <c r="DJU45" s="66">
        <v>220131131.60952413</v>
      </c>
      <c r="DJV45" s="66">
        <v>223806827.13036937</v>
      </c>
      <c r="DJW45" s="66">
        <v>227543898.51142654</v>
      </c>
      <c r="DJX45" s="66">
        <v>231343370.59172148</v>
      </c>
      <c r="DJY45" s="66">
        <v>235206285.32279009</v>
      </c>
      <c r="DJZ45" s="66">
        <v>239133702.05441889</v>
      </c>
      <c r="DKA45" s="66">
        <v>243126697.82515675</v>
      </c>
      <c r="DKB45" s="66">
        <v>247186367.65767738</v>
      </c>
      <c r="DKC45" s="66">
        <v>251313824.85907409</v>
      </c>
      <c r="DKD45" s="66">
        <v>255510201.32616812</v>
      </c>
      <c r="DKE45" s="66">
        <v>259776647.85591567</v>
      </c>
      <c r="DKF45" s="66">
        <v>264114334.46099767</v>
      </c>
      <c r="DKG45" s="66">
        <v>268524450.69067913</v>
      </c>
      <c r="DKH45" s="66">
        <v>273008205.9570263</v>
      </c>
      <c r="DKI45" s="66">
        <v>277566829.86657065</v>
      </c>
      <c r="DKJ45" s="66">
        <v>282201572.55751145</v>
      </c>
      <c r="DKK45" s="66">
        <v>286913705.04254818</v>
      </c>
      <c r="DKL45" s="66">
        <v>291704519.55743784</v>
      </c>
      <c r="DKM45" s="66">
        <v>296575329.91537273</v>
      </c>
      <c r="DKN45" s="66">
        <v>301527471.86727446</v>
      </c>
      <c r="DKO45" s="66">
        <v>306562303.46810555</v>
      </c>
      <c r="DKP45" s="66">
        <v>311681205.44929606</v>
      </c>
      <c r="DKQ45" s="66">
        <v>316885581.59739041</v>
      </c>
      <c r="DKR45" s="66">
        <v>322176859.13901544</v>
      </c>
      <c r="DKS45" s="66">
        <v>327556489.13227731</v>
      </c>
      <c r="DKT45" s="65">
        <v>70713654.428907633</v>
      </c>
      <c r="DKU45" s="65">
        <v>72921966.691697344</v>
      </c>
      <c r="DKV45" s="65">
        <v>75199242.199130148</v>
      </c>
      <c r="DKW45" s="65">
        <v>77547634.600031823</v>
      </c>
      <c r="DKX45" s="65">
        <v>79969364.799391732</v>
      </c>
      <c r="DKY45" s="65">
        <v>82466723.058701396</v>
      </c>
      <c r="DKZ45" s="65">
        <v>85042071.161884218</v>
      </c>
      <c r="DLA45" s="65">
        <v>87697844.648865148</v>
      </c>
      <c r="DLB45" s="65">
        <v>90436555.118892089</v>
      </c>
      <c r="DLC45" s="78">
        <v>86599307.419660076</v>
      </c>
      <c r="DLD45" s="78">
        <v>82434195.452038392</v>
      </c>
      <c r="DLE45" s="78">
        <v>77924483.773253649</v>
      </c>
      <c r="DLF45" s="78">
        <v>73052711.42883794</v>
      </c>
      <c r="DLG45" s="78">
        <v>67800662.959892973</v>
      </c>
      <c r="DLH45" s="78">
        <v>62149338.307082139</v>
      </c>
      <c r="DLI45" s="78">
        <v>56078921.570717983</v>
      </c>
      <c r="DLJ45" s="65">
        <v>58248964.851548262</v>
      </c>
      <c r="DLK45" s="65">
        <v>60502980.643061332</v>
      </c>
      <c r="DLL45" s="65">
        <v>62844218.365493491</v>
      </c>
      <c r="DLM45" s="65">
        <v>65276053.179418996</v>
      </c>
      <c r="DLN45" s="65">
        <v>67801990.851428062</v>
      </c>
      <c r="DLO45" s="65">
        <v>70425672.808088303</v>
      </c>
      <c r="DLP45" s="65">
        <v>73150881.385475487</v>
      </c>
      <c r="DLQ45" s="65">
        <v>75981545.281841338</v>
      </c>
      <c r="DLR45" s="65">
        <v>78921745.221279114</v>
      </c>
      <c r="DLS45" s="65">
        <v>81975719.836551711</v>
      </c>
      <c r="DLT45" s="65">
        <v>216515803.94132748</v>
      </c>
      <c r="DLU45" s="65">
        <v>220131131.60952413</v>
      </c>
      <c r="DLV45" s="65">
        <v>223806827.13036937</v>
      </c>
      <c r="DLW45" s="65">
        <v>227543898.51142654</v>
      </c>
      <c r="DLX45" s="65">
        <v>231343370.59172148</v>
      </c>
      <c r="DLY45" s="65">
        <v>235206285.32279009</v>
      </c>
      <c r="DLZ45" s="65">
        <v>239133702.05441889</v>
      </c>
      <c r="DMA45" s="65">
        <v>243126697.82515675</v>
      </c>
      <c r="DMB45" s="65">
        <v>247186367.65767738</v>
      </c>
      <c r="DMC45" s="78">
        <v>233362837.36914021</v>
      </c>
      <c r="DMD45" s="78">
        <v>219008743.9938584</v>
      </c>
      <c r="DME45" s="78">
        <v>204110223.3153623</v>
      </c>
      <c r="DMF45" s="78">
        <v>188653096.04356977</v>
      </c>
      <c r="DMG45" s="78">
        <v>172622861.15829372</v>
      </c>
      <c r="DMH45" s="78">
        <v>156004689.11830074</v>
      </c>
      <c r="DMI45" s="78">
        <v>138783414.93328533</v>
      </c>
      <c r="DMJ45" s="65">
        <v>144153810.95074213</v>
      </c>
      <c r="DMK45" s="65">
        <v>149732021.08920309</v>
      </c>
      <c r="DML45" s="65">
        <v>155526086.97329855</v>
      </c>
      <c r="DMM45" s="65">
        <v>161544361.40827733</v>
      </c>
      <c r="DMN45" s="65">
        <v>167795520.42152584</v>
      </c>
      <c r="DMO45" s="65">
        <v>174288575.77004883</v>
      </c>
      <c r="DMP45" s="65">
        <v>181032887.93194246</v>
      </c>
      <c r="DMQ45" s="65">
        <v>188038179.60058862</v>
      </c>
      <c r="DMR45" s="65">
        <v>195314549.70102367</v>
      </c>
      <c r="DMS45" s="65">
        <v>202872487.948688</v>
      </c>
      <c r="DMT45" s="65">
        <v>75800064.041454643</v>
      </c>
      <c r="DMU45" s="65">
        <v>79886898.298185661</v>
      </c>
      <c r="DMV45" s="65">
        <v>84194078.203079402</v>
      </c>
      <c r="DMW45" s="65">
        <v>88733483.906299606</v>
      </c>
      <c r="DMX45" s="65">
        <v>93517636.087873355</v>
      </c>
      <c r="DMY45" s="65">
        <v>98559730.492482394</v>
      </c>
      <c r="DMZ45" s="65">
        <v>103873674.32623123</v>
      </c>
      <c r="DNA45" s="65">
        <v>109474124.6157824</v>
      </c>
      <c r="DNB45" s="65">
        <v>115376528.63566209</v>
      </c>
      <c r="DNC45" s="65">
        <v>121597166.51524302</v>
      </c>
      <c r="DND45" s="65">
        <v>128153196.14292437</v>
      </c>
      <c r="DNE45" s="65">
        <v>135062700.49136454</v>
      </c>
      <c r="DNF45" s="65">
        <v>142344737.49429947</v>
      </c>
      <c r="DNG45" s="65">
        <v>150019392.61251861</v>
      </c>
      <c r="DNH45" s="65">
        <v>158107834.23398632</v>
      </c>
      <c r="DNI45" s="65">
        <v>166632372.06091511</v>
      </c>
      <c r="DNJ45" s="65">
        <v>175616518.6448344</v>
      </c>
      <c r="DNK45" s="65">
        <v>185085054.23938265</v>
      </c>
      <c r="DNL45" s="65">
        <v>195064095.14970103</v>
      </c>
      <c r="DNM45" s="65">
        <v>205581165.76695085</v>
      </c>
      <c r="DNN45" s="65">
        <v>216665274.48664251</v>
      </c>
      <c r="DNO45" s="65">
        <v>228346993.72017479</v>
      </c>
      <c r="DNP45" s="65">
        <v>240658544.22027439</v>
      </c>
      <c r="DNQ45" s="65">
        <v>253633883.95292348</v>
      </c>
      <c r="DNR45" s="65">
        <v>267308801.76090389</v>
      </c>
      <c r="DNS45" s="65">
        <v>281721016.07730258</v>
      </c>
      <c r="DNT45" s="65">
        <v>24602292.017917085</v>
      </c>
      <c r="DNU45" s="65">
        <v>25563383.132983424</v>
      </c>
      <c r="DNV45" s="65">
        <v>26562019.373145688</v>
      </c>
      <c r="DNW45" s="65">
        <v>27599667.442649066</v>
      </c>
      <c r="DNX45" s="65">
        <v>28677851.342693731</v>
      </c>
      <c r="DNY45" s="65">
        <v>29798154.609746389</v>
      </c>
      <c r="DNZ45" s="65">
        <v>30962222.641291708</v>
      </c>
      <c r="DOA45" s="65">
        <v>32171765.112439506</v>
      </c>
      <c r="DOB45" s="65">
        <v>33428558.486936837</v>
      </c>
      <c r="DOC45" s="65">
        <v>34734448.62627314</v>
      </c>
      <c r="DOD45" s="65">
        <v>36091353.500710338</v>
      </c>
      <c r="DOE45" s="65">
        <v>37501266.006219544</v>
      </c>
      <c r="DOF45" s="65">
        <v>38966256.89146179</v>
      </c>
      <c r="DOG45" s="65">
        <v>40488477.799111478</v>
      </c>
      <c r="DOH45" s="65">
        <v>42070164.425989456</v>
      </c>
      <c r="DOI45" s="65">
        <v>43713639.806647152</v>
      </c>
      <c r="DOJ45" s="65">
        <v>45421317.725224085</v>
      </c>
      <c r="DOK45" s="65">
        <v>47195706.260590054</v>
      </c>
      <c r="DOL45" s="65">
        <v>49039411.46997866</v>
      </c>
      <c r="DOM45" s="65">
        <v>50955141.216522358</v>
      </c>
      <c r="DON45" s="65">
        <v>52945709.146310553</v>
      </c>
      <c r="DOO45" s="65">
        <v>55014038.82081189</v>
      </c>
      <c r="DOP45" s="65">
        <v>57163168.010730058</v>
      </c>
      <c r="DOQ45" s="65">
        <v>59396253.157599553</v>
      </c>
      <c r="DOR45" s="65">
        <v>61716574.009674087</v>
      </c>
      <c r="DOS45" s="65">
        <v>64127538.438916445</v>
      </c>
      <c r="DOT45" s="65">
        <v>75800064.041454643</v>
      </c>
      <c r="DOU45" s="65">
        <v>79886898.298185661</v>
      </c>
      <c r="DOV45" s="65">
        <v>84194078.203079402</v>
      </c>
      <c r="DOW45" s="65">
        <v>88733483.906299606</v>
      </c>
      <c r="DOX45" s="65">
        <v>93517636.087873355</v>
      </c>
      <c r="DOY45" s="65">
        <v>98559730.492482394</v>
      </c>
      <c r="DOZ45" s="65">
        <v>103873674.32623123</v>
      </c>
      <c r="DPA45" s="65">
        <v>109474124.6157824</v>
      </c>
      <c r="DPB45" s="65">
        <v>115376528.63566209</v>
      </c>
      <c r="DPC45" s="78">
        <v>112911654.62129709</v>
      </c>
      <c r="DPD45" s="78">
        <v>109845596.69393517</v>
      </c>
      <c r="DPE45" s="78">
        <v>106120693.24321499</v>
      </c>
      <c r="DPF45" s="78">
        <v>101674812.49592818</v>
      </c>
      <c r="DPG45" s="78">
        <v>96441038.108047679</v>
      </c>
      <c r="DPH45" s="78">
        <v>90347333.847992182</v>
      </c>
      <c r="DPI45" s="78">
        <v>83316186.030457571</v>
      </c>
      <c r="DPJ45" s="65">
        <v>86540208.971979424</v>
      </c>
      <c r="DPK45" s="65">
        <v>89888989.471698433</v>
      </c>
      <c r="DPL45" s="65">
        <v>93367355.177745387</v>
      </c>
      <c r="DPM45" s="65">
        <v>96980320.550070867</v>
      </c>
      <c r="DPN45" s="65">
        <v>100733094.08935976</v>
      </c>
      <c r="DPO45" s="65">
        <v>104631085.8456777</v>
      </c>
      <c r="DPP45" s="65">
        <v>108679915.21767381</v>
      </c>
      <c r="DPQ45" s="65">
        <v>112885419.05358322</v>
      </c>
      <c r="DPR45" s="65">
        <v>117253660.06570798</v>
      </c>
      <c r="DPS45" s="65">
        <v>121790935.57050669</v>
      </c>
      <c r="DPT45" s="65">
        <v>24602292.017917085</v>
      </c>
      <c r="DPU45" s="65">
        <v>25563383.132983424</v>
      </c>
      <c r="DPV45" s="65">
        <v>26562019.373145688</v>
      </c>
      <c r="DPW45" s="65">
        <v>27599667.442649066</v>
      </c>
      <c r="DPX45" s="65">
        <v>28677851.342693731</v>
      </c>
      <c r="DPY45" s="65">
        <v>29798154.609746389</v>
      </c>
      <c r="DPZ45" s="65">
        <v>30962222.641291708</v>
      </c>
      <c r="DQA45" s="65">
        <v>32171765.112439506</v>
      </c>
      <c r="DQB45" s="65">
        <v>33428558.486936837</v>
      </c>
      <c r="DQC45" s="78">
        <v>32253416.581539344</v>
      </c>
      <c r="DQD45" s="78">
        <v>30935445.85775172</v>
      </c>
      <c r="DQE45" s="78">
        <v>29465280.433458213</v>
      </c>
      <c r="DQF45" s="78">
        <v>27833040.636758421</v>
      </c>
      <c r="DQG45" s="78">
        <v>26028307.156571664</v>
      </c>
      <c r="DQH45" s="78">
        <v>24040093.957708262</v>
      </c>
      <c r="DQI45" s="78">
        <v>21856819.903323572</v>
      </c>
      <c r="DQJ45" s="65">
        <v>22702596.602358576</v>
      </c>
      <c r="DQK45" s="65">
        <v>23581101.677607257</v>
      </c>
      <c r="DQL45" s="65">
        <v>24493601.594096147</v>
      </c>
      <c r="DQM45" s="65">
        <v>25441411.824283525</v>
      </c>
      <c r="DQN45" s="65">
        <v>26425898.744462643</v>
      </c>
      <c r="DQO45" s="65">
        <v>27448481.604548626</v>
      </c>
      <c r="DQP45" s="65">
        <v>28510634.574088719</v>
      </c>
      <c r="DQQ45" s="65">
        <v>29613888.867445424</v>
      </c>
      <c r="DQR45" s="65">
        <v>30759834.951216232</v>
      </c>
      <c r="DQS45" s="65">
        <v>31950124.83707219</v>
      </c>
      <c r="DQT45" s="66">
        <v>335517955.50809813</v>
      </c>
      <c r="DQU45" s="66">
        <v>353607732.7617023</v>
      </c>
      <c r="DQV45" s="66">
        <v>372672837.96933353</v>
      </c>
      <c r="DQW45" s="66">
        <v>392765856.88727659</v>
      </c>
      <c r="DQX45" s="66">
        <v>413942210.48406738</v>
      </c>
      <c r="DQY45" s="66">
        <v>436260307.80372208</v>
      </c>
      <c r="DQZ45" s="66">
        <v>459781707.07073587</v>
      </c>
      <c r="DRA45" s="66">
        <v>484571285.48121464</v>
      </c>
      <c r="DRB45" s="66">
        <v>510697418.14846104</v>
      </c>
      <c r="DRC45" s="66">
        <v>538232166.69658589</v>
      </c>
      <c r="DRD45" s="66">
        <v>567251478.02232814</v>
      </c>
      <c r="DRE45" s="66">
        <v>597835393.77331102</v>
      </c>
      <c r="DRF45" s="66">
        <v>630068271.12052333</v>
      </c>
      <c r="DRG45" s="66">
        <v>664039015.43396342</v>
      </c>
      <c r="DRH45" s="66">
        <v>699841325.50321722</v>
      </c>
      <c r="DRI45" s="66">
        <v>737573951.9793427</v>
      </c>
      <c r="DRJ45" s="66">
        <v>777340969.75089943</v>
      </c>
      <c r="DRK45" s="66">
        <v>819252065.00539792</v>
      </c>
      <c r="DRL45" s="66">
        <v>863422837.76794589</v>
      </c>
      <c r="DRM45" s="66">
        <v>909975120.75156128</v>
      </c>
      <c r="DRN45" s="66">
        <v>959037315.39860761</v>
      </c>
      <c r="DRO45" s="66">
        <v>1010744746.0402343</v>
      </c>
      <c r="DRP45" s="66">
        <v>1065240033.150665</v>
      </c>
      <c r="DRQ45" s="66">
        <v>1122673486.7258563</v>
      </c>
      <c r="DRR45" s="66">
        <v>1183203520.8715484</v>
      </c>
      <c r="DRS45" s="66">
        <v>1246997090.7442343</v>
      </c>
      <c r="DRT45" s="66">
        <v>261629086.92642489</v>
      </c>
      <c r="DRU45" s="66">
        <v>271849654.61600363</v>
      </c>
      <c r="DRV45" s="66">
        <v>282469489.85310328</v>
      </c>
      <c r="DRW45" s="66">
        <v>293504190.06629592</v>
      </c>
      <c r="DRX45" s="66">
        <v>304969961.99933469</v>
      </c>
      <c r="DRY45" s="66">
        <v>316883645.51411527</v>
      </c>
      <c r="DRZ45" s="66">
        <v>329262738.32350254</v>
      </c>
      <c r="DSA45" s="66">
        <v>342125421.69034773</v>
      </c>
      <c r="DSB45" s="66">
        <v>355490587.1304397</v>
      </c>
      <c r="DSC45" s="66">
        <v>369377864.15861088</v>
      </c>
      <c r="DSD45" s="66">
        <v>383807649.11874706</v>
      </c>
      <c r="DSE45" s="66">
        <v>398801135.14004481</v>
      </c>
      <c r="DSF45" s="66">
        <v>414380343.26351273</v>
      </c>
      <c r="DSG45" s="66">
        <v>430568154.78443366</v>
      </c>
      <c r="DSH45" s="66">
        <v>447388344.85828745</v>
      </c>
      <c r="DSI45" s="66">
        <v>464865617.41949403</v>
      </c>
      <c r="DSJ45" s="66">
        <v>483025641.46425885</v>
      </c>
      <c r="DSK45" s="66">
        <v>501895088.75081354</v>
      </c>
      <c r="DSL45" s="66">
        <v>521501672.9724195</v>
      </c>
      <c r="DSM45" s="66">
        <v>541874190.46066833</v>
      </c>
      <c r="DSN45" s="66">
        <v>563042562.47886229</v>
      </c>
      <c r="DSO45" s="66">
        <v>585037879.16758859</v>
      </c>
      <c r="DSP45" s="66">
        <v>607892445.20703447</v>
      </c>
      <c r="DSQ45" s="66">
        <v>631639827.26310253</v>
      </c>
      <c r="DSR45" s="66">
        <v>656314903.28701508</v>
      </c>
      <c r="DSS45" s="66">
        <v>681953913.74081314</v>
      </c>
      <c r="DST45" s="65">
        <v>335517955.50809813</v>
      </c>
      <c r="DSU45" s="65">
        <v>353607732.7617023</v>
      </c>
      <c r="DSV45" s="65">
        <v>372672837.96933353</v>
      </c>
      <c r="DSW45" s="65">
        <v>392765856.88727659</v>
      </c>
      <c r="DSX45" s="65">
        <v>413942210.48406738</v>
      </c>
      <c r="DSY45" s="65">
        <v>436260307.80372208</v>
      </c>
      <c r="DSZ45" s="65">
        <v>459781707.07073587</v>
      </c>
      <c r="DTA45" s="65">
        <v>484571285.48121464</v>
      </c>
      <c r="DTB45" s="65">
        <v>510697418.14846104</v>
      </c>
      <c r="DTC45" s="78">
        <v>499787011.93254405</v>
      </c>
      <c r="DTD45" s="78">
        <v>486215552.59056699</v>
      </c>
      <c r="DTE45" s="78">
        <v>469727809.39331579</v>
      </c>
      <c r="DTF45" s="78">
        <v>450048765.08608812</v>
      </c>
      <c r="DTG45" s="78">
        <v>426882224.20754796</v>
      </c>
      <c r="DTH45" s="78">
        <v>399909328.85898125</v>
      </c>
      <c r="DTI45" s="78">
        <v>368786975.98967135</v>
      </c>
      <c r="DTJ45" s="65">
        <v>383057644.48487252</v>
      </c>
      <c r="DTK45" s="65">
        <v>397880534.16075236</v>
      </c>
      <c r="DTL45" s="65">
        <v>413277013.8993988</v>
      </c>
      <c r="DTM45" s="65">
        <v>429269279.47824115</v>
      </c>
      <c r="DTN45" s="65">
        <v>445880385.56778866</v>
      </c>
      <c r="DTO45" s="65">
        <v>463134278.96756154</v>
      </c>
      <c r="DTP45" s="65">
        <v>481055833.1281271</v>
      </c>
      <c r="DTQ45" s="65">
        <v>499670884.009009</v>
      </c>
      <c r="DTR45" s="65">
        <v>519006267.32416272</v>
      </c>
      <c r="DTS45" s="65">
        <v>539089857.22871053</v>
      </c>
      <c r="DTT45" s="65">
        <v>261629086.92642489</v>
      </c>
      <c r="DTU45" s="65">
        <v>271849654.61600363</v>
      </c>
      <c r="DTV45" s="65">
        <v>282469489.85310328</v>
      </c>
      <c r="DTW45" s="65">
        <v>293504190.06629592</v>
      </c>
      <c r="DTX45" s="65">
        <v>304969961.99933469</v>
      </c>
      <c r="DTY45" s="65">
        <v>316883645.51411527</v>
      </c>
      <c r="DTZ45" s="65">
        <v>329262738.32350254</v>
      </c>
      <c r="DUA45" s="65">
        <v>342125421.69034773</v>
      </c>
      <c r="DUB45" s="65">
        <v>355490587.1304397</v>
      </c>
      <c r="DUC45" s="78">
        <v>342993731.00442439</v>
      </c>
      <c r="DUD45" s="78">
        <v>328977984.95892608</v>
      </c>
      <c r="DUE45" s="78">
        <v>313343749.03860664</v>
      </c>
      <c r="DUF45" s="78">
        <v>295985959.47393763</v>
      </c>
      <c r="DUG45" s="78">
        <v>276793813.78999311</v>
      </c>
      <c r="DUH45" s="78">
        <v>255650482.77616426</v>
      </c>
      <c r="DUI45" s="78">
        <v>232432808.70974702</v>
      </c>
      <c r="DUJ45" s="65">
        <v>241427083.93219468</v>
      </c>
      <c r="DUK45" s="65">
        <v>250769403.7668733</v>
      </c>
      <c r="DUL45" s="65">
        <v>260473236.23083898</v>
      </c>
      <c r="DUM45" s="65">
        <v>270552570.50273752</v>
      </c>
      <c r="DUN45" s="65">
        <v>281021937.08979738</v>
      </c>
      <c r="DUO45" s="65">
        <v>291896428.77520901</v>
      </c>
      <c r="DUP45" s="65">
        <v>303191722.37608927</v>
      </c>
      <c r="DUQ45" s="65">
        <v>314924101.34339702</v>
      </c>
      <c r="DUR45" s="65">
        <v>327110479.23638052</v>
      </c>
      <c r="DUS45" s="65">
        <v>339768424.10539758</v>
      </c>
      <c r="DUT45" s="65">
        <v>0</v>
      </c>
      <c r="DUU45" s="65">
        <v>0</v>
      </c>
      <c r="DUV45" s="65">
        <v>0</v>
      </c>
      <c r="DUW45" s="65">
        <v>0</v>
      </c>
      <c r="DUX45" s="65">
        <v>0</v>
      </c>
      <c r="DUY45" s="65">
        <v>0</v>
      </c>
      <c r="DUZ45" s="65">
        <v>0</v>
      </c>
      <c r="DVA45" s="65">
        <v>0</v>
      </c>
      <c r="DVB45" s="65">
        <v>0</v>
      </c>
      <c r="DVC45" s="65">
        <v>5243306.6010497138</v>
      </c>
      <c r="DVD45" s="65">
        <v>11052009.163348081</v>
      </c>
      <c r="DVE45" s="65">
        <v>17471833.497531321</v>
      </c>
      <c r="DVF45" s="65">
        <v>24551792.549705122</v>
      </c>
      <c r="DVG45" s="65">
        <v>32344407.937831443</v>
      </c>
      <c r="DVH45" s="65">
        <v>40905945.821335211</v>
      </c>
      <c r="DVI45" s="65">
        <v>50296668.005518883</v>
      </c>
      <c r="DVJ45" s="65">
        <v>53008461.833185911</v>
      </c>
      <c r="DVK45" s="65">
        <v>55866464.665452719</v>
      </c>
      <c r="DVL45" s="65">
        <v>58878559.503161021</v>
      </c>
      <c r="DVM45" s="65">
        <v>62053054.366818368</v>
      </c>
      <c r="DVN45" s="65">
        <v>65398705.211947106</v>
      </c>
      <c r="DVO45" s="65">
        <v>68924740.079937026</v>
      </c>
      <c r="DVP45" s="65">
        <v>72640884.551014468</v>
      </c>
      <c r="DVQ45" s="65">
        <v>76557388.569533125</v>
      </c>
      <c r="DVR45" s="65">
        <v>80685054.715576559</v>
      </c>
      <c r="DVS45" s="65">
        <v>85035268.000851601</v>
      </c>
      <c r="DVT45" s="64">
        <v>0</v>
      </c>
      <c r="DVU45" s="64">
        <v>0</v>
      </c>
      <c r="DVV45" s="64">
        <v>0</v>
      </c>
      <c r="DVW45" s="64">
        <v>0</v>
      </c>
      <c r="DVX45" s="64">
        <v>0</v>
      </c>
      <c r="DVY45" s="64">
        <v>0</v>
      </c>
      <c r="DVZ45" s="64">
        <v>0</v>
      </c>
      <c r="DWA45" s="64">
        <v>0</v>
      </c>
      <c r="DWB45" s="64">
        <v>0</v>
      </c>
      <c r="DWC45" s="64">
        <v>4581938.2787602032</v>
      </c>
      <c r="DWD45" s="64">
        <v>9521864.3552663792</v>
      </c>
      <c r="DWE45" s="64">
        <v>14840755.475752257</v>
      </c>
      <c r="DWF45" s="64">
        <v>20560681.524213854</v>
      </c>
      <c r="DWG45" s="64">
        <v>26704858.377420373</v>
      </c>
      <c r="DWH45" s="64">
        <v>33297703.761107817</v>
      </c>
      <c r="DWI45" s="64">
        <v>40364895.721349485</v>
      </c>
      <c r="DWJ45" s="64">
        <v>41941754.601412989</v>
      </c>
      <c r="DWK45" s="64">
        <v>43580213.63882114</v>
      </c>
      <c r="DWL45" s="64">
        <v>45282679.250173934</v>
      </c>
      <c r="DWM45" s="64">
        <v>47051651.858988017</v>
      </c>
      <c r="DWN45" s="64">
        <v>48889729.568086617</v>
      </c>
      <c r="DWO45" s="64">
        <v>50799611.975451916</v>
      </c>
      <c r="DWP45" s="64">
        <v>52784104.139144145</v>
      </c>
      <c r="DWQ45" s="64">
        <v>54846120.697110444</v>
      </c>
      <c r="DWR45" s="64">
        <v>56988690.147934787</v>
      </c>
      <c r="DWS45" s="64">
        <v>59214959.298815519</v>
      </c>
      <c r="DWT45" s="65">
        <v>0</v>
      </c>
      <c r="DWU45" s="65">
        <v>0</v>
      </c>
      <c r="DWV45" s="65">
        <v>0</v>
      </c>
      <c r="DWW45" s="65">
        <v>0</v>
      </c>
      <c r="DWX45" s="65">
        <v>0</v>
      </c>
      <c r="DWY45" s="65">
        <v>0</v>
      </c>
      <c r="DWZ45" s="65">
        <v>0</v>
      </c>
      <c r="DXA45" s="65">
        <v>0</v>
      </c>
      <c r="DXB45" s="65">
        <v>0</v>
      </c>
      <c r="DXC45" s="65">
        <v>5900301.0496533839</v>
      </c>
      <c r="DXD45" s="65">
        <v>12436843.051334511</v>
      </c>
      <c r="DXE45" s="65">
        <v>19661081.33066541</v>
      </c>
      <c r="DXF45" s="65">
        <v>27628170.231909685</v>
      </c>
      <c r="DXG45" s="65">
        <v>36397212.413212195</v>
      </c>
      <c r="DXH45" s="65">
        <v>46031524.27103322</v>
      </c>
      <c r="DXI45" s="65">
        <v>56598918.50833562</v>
      </c>
      <c r="DXJ45" s="65">
        <v>59650504.30814828</v>
      </c>
      <c r="DXK45" s="65">
        <v>62866619.327582836</v>
      </c>
      <c r="DXL45" s="65">
        <v>66256134.319711626</v>
      </c>
      <c r="DXM45" s="65">
        <v>69828398.312896147</v>
      </c>
      <c r="DXN45" s="65">
        <v>73593264.397464782</v>
      </c>
      <c r="DXO45" s="65">
        <v>77561116.902704567</v>
      </c>
      <c r="DXP45" s="65">
        <v>81742900.039126948</v>
      </c>
      <c r="DXQ45" s="65">
        <v>86150148.085009083</v>
      </c>
      <c r="DXR45" s="65">
        <v>90795017.200472027</v>
      </c>
      <c r="DXS45" s="65">
        <v>95690318.956845731</v>
      </c>
      <c r="DXT45" s="65">
        <v>0</v>
      </c>
      <c r="DXU45" s="65">
        <v>0</v>
      </c>
      <c r="DXV45" s="65">
        <v>0</v>
      </c>
      <c r="DXW45" s="65">
        <v>0</v>
      </c>
      <c r="DXX45" s="65">
        <v>0</v>
      </c>
      <c r="DXY45" s="65">
        <v>0</v>
      </c>
      <c r="DXZ45" s="65">
        <v>0</v>
      </c>
      <c r="DYA45" s="65">
        <v>0</v>
      </c>
      <c r="DYB45" s="65">
        <v>0</v>
      </c>
      <c r="DYC45" s="65">
        <v>16108348.058933178</v>
      </c>
      <c r="DYD45" s="65">
        <v>33475244.726797748</v>
      </c>
      <c r="DYE45" s="65">
        <v>52174438.003477737</v>
      </c>
      <c r="DYF45" s="65">
        <v>72283517.186645836</v>
      </c>
      <c r="DYG45" s="65">
        <v>93884100.447638959</v>
      </c>
      <c r="DYH45" s="65">
        <v>117062031.20053948</v>
      </c>
      <c r="DYI45" s="65">
        <v>141907583.66522059</v>
      </c>
      <c r="DYJ45" s="65">
        <v>147451218.28763095</v>
      </c>
      <c r="DYK45" s="65">
        <v>153211415.57732829</v>
      </c>
      <c r="DYL45" s="65">
        <v>159196635.57759771</v>
      </c>
      <c r="DYM45" s="65">
        <v>165415668.82420149</v>
      </c>
      <c r="DYN45" s="65">
        <v>171877649.2561025</v>
      </c>
      <c r="DYO45" s="65">
        <v>178592067.63054603</v>
      </c>
      <c r="DYP45" s="65">
        <v>185568785.46220332</v>
      </c>
      <c r="DYQ45" s="65">
        <v>192818049.50684959</v>
      </c>
      <c r="DYR45" s="65">
        <v>200350506.8108477</v>
      </c>
      <c r="DYS45" s="65">
        <v>208177220.34854209</v>
      </c>
      <c r="DYT45" s="67">
        <v>2898.5</v>
      </c>
      <c r="DYU45" s="68">
        <f ca="1">10000000*'Country Model'!$DYT$8/57000</f>
        <v>59385.964912280702</v>
      </c>
      <c r="DYV45" s="68">
        <f ca="1">10000000*'Country Model'!$DYT$8/57000</f>
        <v>59385.964912280702</v>
      </c>
      <c r="DYW45" s="38">
        <f ca="1">'Country Model'!$DYT$8/(220*8)</f>
        <v>0.19232954545454545</v>
      </c>
      <c r="DYX45" s="38">
        <f ca="1">'Country Model'!$DYT$8/(220*8)</f>
        <v>0.19232954545454545</v>
      </c>
      <c r="DYY45" s="25">
        <v>2.1999999999999999E-2</v>
      </c>
      <c r="DYZ45" s="25">
        <f t="shared" si="21"/>
        <v>2.1999999999999999E-2</v>
      </c>
      <c r="DZA45" s="25">
        <f t="shared" si="22"/>
        <v>0.05</v>
      </c>
      <c r="DZB45" s="25">
        <v>0.25</v>
      </c>
      <c r="DZC45" s="25">
        <v>0.01</v>
      </c>
      <c r="DZD45" s="25">
        <v>0.01</v>
      </c>
      <c r="DZE45" s="25">
        <v>0.04</v>
      </c>
      <c r="DZF45" s="25">
        <v>0.13</v>
      </c>
      <c r="DZG45" s="25">
        <v>0.27</v>
      </c>
      <c r="DZH45" s="25">
        <v>0.08</v>
      </c>
      <c r="DZI45" s="25">
        <v>0.13</v>
      </c>
      <c r="DZJ45" s="25">
        <v>0.38</v>
      </c>
      <c r="DZK45" s="25">
        <v>0.06</v>
      </c>
      <c r="DZL45" s="46">
        <v>0.67</v>
      </c>
      <c r="DZM45" s="46">
        <v>0.33</v>
      </c>
      <c r="DZN45" s="46">
        <v>0.33</v>
      </c>
      <c r="DZO45" s="46">
        <v>0.33</v>
      </c>
      <c r="DZP45" s="46">
        <v>0.17</v>
      </c>
      <c r="DZQ45" s="46">
        <v>1</v>
      </c>
      <c r="DZR45" s="46">
        <v>0.5</v>
      </c>
      <c r="DZS45" s="46">
        <v>0.33</v>
      </c>
      <c r="DZT45" s="46">
        <v>0.5</v>
      </c>
      <c r="DZU45" s="46">
        <v>0.17</v>
      </c>
      <c r="DZW45" s="69">
        <v>0</v>
      </c>
      <c r="DZX45" s="69">
        <v>1</v>
      </c>
      <c r="DZY45" s="69">
        <v>2</v>
      </c>
      <c r="DZZ45" s="69">
        <v>3</v>
      </c>
      <c r="EAA45" s="69">
        <v>4</v>
      </c>
      <c r="EAB45" s="69">
        <v>5</v>
      </c>
      <c r="EAC45" s="69">
        <v>6</v>
      </c>
      <c r="EAD45" s="69">
        <v>7</v>
      </c>
      <c r="EAE45" s="69">
        <v>8</v>
      </c>
      <c r="EAF45" s="69">
        <v>9</v>
      </c>
      <c r="EAG45" s="69">
        <v>10</v>
      </c>
      <c r="EAH45" s="69">
        <v>11</v>
      </c>
      <c r="EAI45" s="69">
        <v>12</v>
      </c>
      <c r="EAJ45" s="69">
        <v>13</v>
      </c>
      <c r="EAK45" s="69">
        <v>14</v>
      </c>
      <c r="EAL45" s="69">
        <v>15</v>
      </c>
      <c r="EAM45" s="69">
        <v>16</v>
      </c>
      <c r="EAN45" s="69">
        <v>17</v>
      </c>
      <c r="EAO45" s="69">
        <v>18</v>
      </c>
      <c r="EAP45" s="69">
        <v>19</v>
      </c>
      <c r="EAQ45" s="69">
        <v>20</v>
      </c>
      <c r="EAR45" s="69">
        <v>21</v>
      </c>
      <c r="EAS45" s="69">
        <v>22</v>
      </c>
      <c r="EAT45" s="69">
        <v>23</v>
      </c>
      <c r="EAU45" s="69">
        <v>24</v>
      </c>
      <c r="EAV45" s="69">
        <v>25</v>
      </c>
      <c r="EAW45" s="69">
        <v>26</v>
      </c>
      <c r="EAX45" s="69">
        <v>27</v>
      </c>
      <c r="EAY45" s="69">
        <v>28</v>
      </c>
      <c r="EAZ45" s="69">
        <v>29</v>
      </c>
      <c r="EBA45" s="69">
        <v>30</v>
      </c>
      <c r="EBB45" s="69">
        <v>31</v>
      </c>
      <c r="EBC45" s="69">
        <v>32</v>
      </c>
      <c r="EBD45" s="69">
        <v>33</v>
      </c>
      <c r="EBE45" s="69">
        <v>34</v>
      </c>
      <c r="EBF45" s="69">
        <v>35</v>
      </c>
      <c r="EBG45" s="69">
        <v>36</v>
      </c>
      <c r="EBH45" s="69">
        <v>37</v>
      </c>
      <c r="EBI45" s="69">
        <v>38</v>
      </c>
      <c r="EBJ45" s="69">
        <v>39</v>
      </c>
      <c r="EBK45" s="69">
        <v>40</v>
      </c>
      <c r="EBL45" s="69">
        <v>41</v>
      </c>
      <c r="EBM45" s="69">
        <v>42</v>
      </c>
      <c r="EBO45" s="70">
        <v>7700105.8845859757</v>
      </c>
      <c r="EBP45" s="70">
        <v>7940572.0065399157</v>
      </c>
      <c r="EBQ45" s="70">
        <v>8188547.6298791962</v>
      </c>
      <c r="EBR45" s="70">
        <v>8444267.2683498636</v>
      </c>
      <c r="EBS45" s="70">
        <v>8707972.7593129743</v>
      </c>
      <c r="EBT45" s="70">
        <v>8979913.4924533125</v>
      </c>
      <c r="EBU45" s="70">
        <v>9260346.6456304267</v>
      </c>
      <c r="EBV45" s="70">
        <v>9549537.4280950576</v>
      </c>
      <c r="EBW45" s="70">
        <v>9847759.3313009366</v>
      </c>
      <c r="EBX45" s="70">
        <v>10155294.387549192</v>
      </c>
      <c r="EBY45" s="70">
        <v>10472433.436709926</v>
      </c>
      <c r="EBZ45" s="70">
        <v>10799476.401273239</v>
      </c>
      <c r="ECA45" s="70">
        <v>11136732.569989795</v>
      </c>
      <c r="ECB45" s="70">
        <v>11484520.890369181</v>
      </c>
      <c r="ECC45" s="70">
        <v>11843170.270312684</v>
      </c>
      <c r="ECD45" s="70">
        <v>12213019.88916574</v>
      </c>
      <c r="ECE45" s="70">
        <v>12594419.518484205</v>
      </c>
      <c r="ECF45" s="70">
        <v>12987729.852817843</v>
      </c>
      <c r="ECG45" s="70">
        <v>13393322.850823797</v>
      </c>
      <c r="ECH45" s="70">
        <v>13811582.087032711</v>
      </c>
      <c r="ECI45" s="70">
        <v>14242903.114600092</v>
      </c>
      <c r="ECJ45" s="70">
        <v>14687693.839386044</v>
      </c>
      <c r="ECK45" s="70">
        <v>15146374.905717101</v>
      </c>
      <c r="ECL45" s="70">
        <v>15619380.094194984</v>
      </c>
      <c r="ECM45" s="70">
        <v>16107156.731928529</v>
      </c>
      <c r="ECN45" s="70">
        <v>16610166.11557669</v>
      </c>
      <c r="ECO45" s="70">
        <v>28284761.97631954</v>
      </c>
      <c r="ECP45" s="70">
        <v>28757053.978565503</v>
      </c>
      <c r="ECQ45" s="70">
        <v>29237232.196561567</v>
      </c>
      <c r="ECR45" s="70">
        <v>29725428.312399659</v>
      </c>
      <c r="ECS45" s="70">
        <v>30221776.206966911</v>
      </c>
      <c r="ECT45" s="70">
        <v>30726411.99666059</v>
      </c>
      <c r="ECU45" s="70">
        <v>31239474.070716109</v>
      </c>
      <c r="ECV45" s="70">
        <v>31761103.129158311</v>
      </c>
      <c r="ECW45" s="70">
        <v>32291442.221386459</v>
      </c>
      <c r="ECX45" s="70">
        <v>32830636.785403538</v>
      </c>
      <c r="ECY45" s="70">
        <v>33378834.687700536</v>
      </c>
      <c r="ECZ45" s="70">
        <v>33936186.263806753</v>
      </c>
      <c r="EDA45" s="70">
        <v>34502844.359517224</v>
      </c>
      <c r="EDB45" s="70">
        <v>35078964.372808479</v>
      </c>
      <c r="EDC45" s="70">
        <v>35664704.296454266</v>
      </c>
      <c r="EDD45" s="70">
        <v>36260224.761352807</v>
      </c>
      <c r="EDE45" s="70">
        <v>36865689.080577612</v>
      </c>
      <c r="EDF45" s="70">
        <v>37481263.294163719</v>
      </c>
      <c r="EDG45" s="70">
        <v>38107116.214641854</v>
      </c>
      <c r="EDH45" s="70">
        <v>38743419.473332904</v>
      </c>
      <c r="EDI45" s="70">
        <v>39390347.567415334</v>
      </c>
      <c r="EDJ45" s="70">
        <v>40048077.907778613</v>
      </c>
      <c r="EDK45" s="70">
        <v>40716790.867675617</v>
      </c>
      <c r="EDL45" s="70">
        <v>41396669.832187481</v>
      </c>
      <c r="EDM45" s="70">
        <v>42087901.248514324</v>
      </c>
      <c r="EDN45" s="70">
        <v>42790674.677105777</v>
      </c>
      <c r="EDO45" s="71">
        <v>7700105.8845859757</v>
      </c>
      <c r="EDP45" s="71">
        <v>7940572.0065399157</v>
      </c>
      <c r="EDQ45" s="71">
        <v>8188547.6298791962</v>
      </c>
      <c r="EDR45" s="71">
        <v>8444267.2683498636</v>
      </c>
      <c r="EDS45" s="71">
        <v>8707972.7593129743</v>
      </c>
      <c r="EDT45" s="71">
        <v>8979913.4924533125</v>
      </c>
      <c r="EDU45" s="71">
        <v>9260346.6456304267</v>
      </c>
      <c r="EDV45" s="71">
        <v>9549537.4280950576</v>
      </c>
      <c r="EDW45" s="71">
        <v>9847759.3313009366</v>
      </c>
      <c r="EDX45" s="79">
        <v>9429916.2170099635</v>
      </c>
      <c r="EDY45" s="79">
        <v>8976371.5171799362</v>
      </c>
      <c r="EDZ45" s="79">
        <v>8485302.8867146876</v>
      </c>
      <c r="EEA45" s="79">
        <v>7954808.9785641385</v>
      </c>
      <c r="EEB45" s="79">
        <v>7382906.2866659015</v>
      </c>
      <c r="EEC45" s="79">
        <v>6767525.8687501047</v>
      </c>
      <c r="EED45" s="79">
        <v>6106509.9445828702</v>
      </c>
      <c r="EEE45" s="71">
        <v>6342808.905108613</v>
      </c>
      <c r="EEF45" s="71">
        <v>6588251.746386582</v>
      </c>
      <c r="EEG45" s="71">
        <v>6843192.3022001535</v>
      </c>
      <c r="EEH45" s="71">
        <v>7107998.0983689046</v>
      </c>
      <c r="EEI45" s="71">
        <v>7383050.8825788973</v>
      </c>
      <c r="EEJ45" s="71">
        <v>7668747.1747154091</v>
      </c>
      <c r="EEK45" s="71">
        <v>7965498.8384914622</v>
      </c>
      <c r="EEL45" s="71">
        <v>8273733.6751962304</v>
      </c>
      <c r="EEM45" s="71">
        <v>8593896.0404192768</v>
      </c>
      <c r="EEN45" s="71">
        <v>8926447.4846396931</v>
      </c>
      <c r="EEO45" s="71">
        <v>28284761.97631954</v>
      </c>
      <c r="EEP45" s="71">
        <v>28757053.978565503</v>
      </c>
      <c r="EEQ45" s="71">
        <v>29237232.196561567</v>
      </c>
      <c r="EER45" s="71">
        <v>29725428.312399659</v>
      </c>
      <c r="EES45" s="71">
        <v>30221776.206966911</v>
      </c>
      <c r="EET45" s="71">
        <v>30726411.99666059</v>
      </c>
      <c r="EEU45" s="71">
        <v>31239474.070716109</v>
      </c>
      <c r="EEV45" s="71">
        <v>31761103.129158311</v>
      </c>
      <c r="EEW45" s="71">
        <v>32291442.221386459</v>
      </c>
      <c r="EEX45" s="79">
        <v>30485591.30073186</v>
      </c>
      <c r="EEY45" s="79">
        <v>28610429.732314743</v>
      </c>
      <c r="EEZ45" s="79">
        <v>26664146.350133877</v>
      </c>
      <c r="EFA45" s="79">
        <v>24644888.828226589</v>
      </c>
      <c r="EFB45" s="79">
        <v>22550762.811091162</v>
      </c>
      <c r="EFC45" s="79">
        <v>20379831.026545294</v>
      </c>
      <c r="EFD45" s="79">
        <v>18130112.380676404</v>
      </c>
      <c r="EFE45" s="71">
        <v>18831679.519459043</v>
      </c>
      <c r="EFF45" s="71">
        <v>19560394.667028669</v>
      </c>
      <c r="EFG45" s="71">
        <v>20317308.34918724</v>
      </c>
      <c r="EFH45" s="71">
        <v>21103511.743132893</v>
      </c>
      <c r="EFI45" s="71">
        <v>21920138.250516031</v>
      </c>
      <c r="EFJ45" s="71">
        <v>22768365.131366763</v>
      </c>
      <c r="EFK45" s="71">
        <v>23649415.201249201</v>
      </c>
      <c r="EFL45" s="71">
        <v>24564558.594089221</v>
      </c>
      <c r="EFM45" s="71">
        <v>25515114.593217049</v>
      </c>
      <c r="EFN45" s="71">
        <v>26502453.533264291</v>
      </c>
      <c r="EFO45" s="70">
        <v>0</v>
      </c>
      <c r="EFP45" s="70">
        <v>0</v>
      </c>
      <c r="EFQ45" s="70">
        <v>0</v>
      </c>
      <c r="EFR45" s="70">
        <v>0</v>
      </c>
      <c r="EFS45" s="70">
        <v>0</v>
      </c>
      <c r="EFT45" s="70">
        <v>0</v>
      </c>
      <c r="EFU45" s="70">
        <v>0</v>
      </c>
      <c r="EFV45" s="70">
        <v>0</v>
      </c>
      <c r="EFW45" s="70">
        <v>0</v>
      </c>
      <c r="EFX45" s="70">
        <v>725378.17053922825</v>
      </c>
      <c r="EFY45" s="70">
        <v>1496061.9195299894</v>
      </c>
      <c r="EFZ45" s="70">
        <v>2314173.5145585518</v>
      </c>
      <c r="EGA45" s="70">
        <v>3181923.5914256563</v>
      </c>
      <c r="EGB45" s="70">
        <v>4101614.603703279</v>
      </c>
      <c r="EGC45" s="70">
        <v>5075644.401562579</v>
      </c>
      <c r="EGD45" s="70">
        <v>6106509.9445828702</v>
      </c>
      <c r="EGE45" s="70">
        <v>6251610.613375592</v>
      </c>
      <c r="EGF45" s="70">
        <v>6399478.1064312607</v>
      </c>
      <c r="EGG45" s="70">
        <v>6550130.5486236438</v>
      </c>
      <c r="EGH45" s="70">
        <v>6703583.9886638066</v>
      </c>
      <c r="EGI45" s="70">
        <v>6859852.2320211949</v>
      </c>
      <c r="EGJ45" s="70">
        <v>7018946.664670635</v>
      </c>
      <c r="EGK45" s="70">
        <v>7180876.0672256388</v>
      </c>
      <c r="EGL45" s="70">
        <v>7345646.4189987537</v>
      </c>
      <c r="EGM45" s="70">
        <v>7513260.6915092524</v>
      </c>
      <c r="EGN45" s="70">
        <v>7683718.630936997</v>
      </c>
      <c r="EGO45" s="70">
        <v>0</v>
      </c>
      <c r="EGP45" s="70">
        <v>0</v>
      </c>
      <c r="EGQ45" s="70">
        <v>0</v>
      </c>
      <c r="EGR45" s="70">
        <v>0</v>
      </c>
      <c r="EGS45" s="70">
        <v>0</v>
      </c>
      <c r="EGT45" s="70">
        <v>0</v>
      </c>
      <c r="EGU45" s="70">
        <v>0</v>
      </c>
      <c r="EGV45" s="70">
        <v>0</v>
      </c>
      <c r="EGW45" s="70">
        <v>0</v>
      </c>
      <c r="EGX45" s="70">
        <v>2345045.4846716784</v>
      </c>
      <c r="EGY45" s="70">
        <v>4768404.955385793</v>
      </c>
      <c r="EGZ45" s="70">
        <v>7272039.9136728756</v>
      </c>
      <c r="EHA45" s="70">
        <v>9857955.5312906355</v>
      </c>
      <c r="EHB45" s="70">
        <v>12528201.561717317</v>
      </c>
      <c r="EHC45" s="70">
        <v>15284873.269908972</v>
      </c>
      <c r="EHD45" s="70">
        <v>18130112.380676404</v>
      </c>
      <c r="EHE45" s="70">
        <v>18034009.561118569</v>
      </c>
      <c r="EHF45" s="70">
        <v>17920868.62713505</v>
      </c>
      <c r="EHG45" s="70">
        <v>17789807.865454614</v>
      </c>
      <c r="EHH45" s="70">
        <v>17639907.730200011</v>
      </c>
      <c r="EHI45" s="70">
        <v>17470209.316899303</v>
      </c>
      <c r="EHJ45" s="70">
        <v>17279712.77641185</v>
      </c>
      <c r="EHK45" s="70">
        <v>17067375.666426416</v>
      </c>
      <c r="EHL45" s="70">
        <v>16832111.23809826</v>
      </c>
      <c r="EHM45" s="70">
        <v>16572786.655297276</v>
      </c>
      <c r="EHN45" s="70">
        <v>16288221.143841486</v>
      </c>
      <c r="EHO45" s="70">
        <f t="shared" si="23"/>
        <v>132894444.77051233</v>
      </c>
      <c r="EHP45" s="70">
        <f t="shared" si="24"/>
        <v>278095173.88107431</v>
      </c>
      <c r="EHQ45" s="70">
        <f t="shared" si="25"/>
        <v>10222649.597731717</v>
      </c>
      <c r="EHR45" s="70">
        <f t="shared" si="26"/>
        <v>12091094.516568448</v>
      </c>
      <c r="EHS45" s="70">
        <f t="shared" si="27"/>
        <v>427618031.46433163</v>
      </c>
      <c r="EHT45" s="70">
        <f t="shared" si="28"/>
        <v>825245981.62772489</v>
      </c>
      <c r="EHU45" s="70">
        <f t="shared" si="29"/>
        <v>32893694.728025511</v>
      </c>
      <c r="EHV45" s="70">
        <f t="shared" si="30"/>
        <v>35880260.070770644</v>
      </c>
      <c r="EHW45" s="70">
        <f t="shared" si="31"/>
        <v>560512476.23484397</v>
      </c>
      <c r="EHX45" s="70">
        <f t="shared" si="31"/>
        <v>1103341155.5087991</v>
      </c>
      <c r="EHY45" s="70">
        <f t="shared" si="31"/>
        <v>43116344.325757228</v>
      </c>
      <c r="EHZ45" s="70">
        <f t="shared" si="31"/>
        <v>47971354.587339088</v>
      </c>
      <c r="EIA45" s="70">
        <f t="shared" si="32"/>
        <v>109893138.62461017</v>
      </c>
      <c r="EIB45" s="70">
        <f t="shared" si="33"/>
        <v>185586763.77271542</v>
      </c>
      <c r="EIC45" s="70">
        <f t="shared" si="64"/>
        <v>76010039.053782731</v>
      </c>
      <c r="EID45" s="70">
        <f t="shared" si="64"/>
        <v>83851614.658109725</v>
      </c>
      <c r="EIE45" s="70">
        <f t="shared" si="34"/>
        <v>357431398.36700797</v>
      </c>
      <c r="EIF45" s="70">
        <f t="shared" si="35"/>
        <v>582164337.94951844</v>
      </c>
      <c r="EIG45" s="70">
        <f t="shared" si="65"/>
        <v>119126383.37953997</v>
      </c>
      <c r="EIH45" s="70">
        <f t="shared" si="65"/>
        <v>131822969.24544881</v>
      </c>
      <c r="EII45" s="70">
        <f t="shared" si="65"/>
        <v>467324536.99161816</v>
      </c>
      <c r="EIJ45" s="70">
        <f t="shared" si="65"/>
        <v>767751101.72223389</v>
      </c>
      <c r="EIK45" s="70">
        <f t="shared" si="65"/>
        <v>195136422.4333227</v>
      </c>
      <c r="EIL45" s="70">
        <f t="shared" si="65"/>
        <v>215674583.90355855</v>
      </c>
      <c r="EIM45" s="70">
        <f t="shared" si="36"/>
        <v>23001306.145902157</v>
      </c>
      <c r="EIN45" s="70">
        <f t="shared" si="36"/>
        <v>92508410.10835889</v>
      </c>
      <c r="EIO45" s="70">
        <f t="shared" si="37"/>
        <v>1769331.2419924736</v>
      </c>
      <c r="EIP45" s="70">
        <f t="shared" si="38"/>
        <v>4022104.7873199517</v>
      </c>
      <c r="EIQ45" s="70">
        <f t="shared" si="66"/>
        <v>70186633.097323656</v>
      </c>
      <c r="EIR45" s="70">
        <f t="shared" si="66"/>
        <v>243081643.67820644</v>
      </c>
      <c r="EIS45" s="70">
        <f t="shared" si="39"/>
        <v>5398971.7767172046</v>
      </c>
      <c r="EIT45" s="70">
        <f t="shared" si="40"/>
        <v>10568767.116443759</v>
      </c>
      <c r="EIU45" s="70">
        <f t="shared" si="67"/>
        <v>93187939.243225813</v>
      </c>
      <c r="EIV45" s="70">
        <f t="shared" si="67"/>
        <v>335590053.78656518</v>
      </c>
      <c r="EIW45" s="70">
        <f t="shared" si="41"/>
        <v>7168303.0187096782</v>
      </c>
      <c r="EIX45" s="70">
        <f t="shared" si="42"/>
        <v>14590871.903763704</v>
      </c>
      <c r="EIY45" s="70">
        <v>659.80760613978248</v>
      </c>
      <c r="EIZ45" s="70">
        <v>695.38177565696174</v>
      </c>
      <c r="EJA45" s="70">
        <v>732.87396116101468</v>
      </c>
      <c r="EJB45" s="70">
        <v>772.38757435138064</v>
      </c>
      <c r="EJC45" s="70">
        <v>814.03160246996185</v>
      </c>
      <c r="EJD45" s="70">
        <v>857.92090891192561</v>
      </c>
      <c r="EJE45" s="70">
        <v>904.17655004422795</v>
      </c>
      <c r="EJF45" s="70">
        <v>952.92610910571807</v>
      </c>
      <c r="EJG45" s="70">
        <v>1004.3040481097906</v>
      </c>
      <c r="EJH45" s="70">
        <v>1058.4520787202139</v>
      </c>
      <c r="EJI45" s="70">
        <v>1115.5195531230881</v>
      </c>
      <c r="EJJ45" s="70">
        <v>1175.6638759730458</v>
      </c>
      <c r="EJK45" s="70">
        <v>1239.0509385499336</v>
      </c>
      <c r="EJL45" s="70">
        <v>1305.8555763234749</v>
      </c>
      <c r="EJM45" s="70">
        <v>1376.2620511879727</v>
      </c>
      <c r="EJN45" s="70">
        <v>1450.4645596971723</v>
      </c>
      <c r="EJO45" s="70">
        <v>1528.6677687010958</v>
      </c>
      <c r="EJP45" s="70">
        <v>1611.0873798622629</v>
      </c>
      <c r="EJQ45" s="70">
        <v>1697.9507246083465</v>
      </c>
      <c r="EJR45" s="70">
        <v>1789.4973911622906</v>
      </c>
      <c r="EJS45" s="70">
        <v>1885.9798853793561</v>
      </c>
      <c r="EJT45" s="70">
        <v>1987.6643272138469</v>
      </c>
      <c r="EJU45" s="70">
        <v>2094.8311847365158</v>
      </c>
      <c r="EJV45" s="70">
        <v>2207.7760477272318</v>
      </c>
      <c r="EJW45" s="70">
        <v>2326.8104429766527</v>
      </c>
      <c r="EJX45" s="70">
        <v>2452.2626935456742</v>
      </c>
      <c r="EJY45" s="70">
        <v>514.50260323637121</v>
      </c>
      <c r="EJZ45" s="70">
        <v>534.60170133214444</v>
      </c>
      <c r="EKA45" s="70">
        <v>555.48597280065167</v>
      </c>
      <c r="EKB45" s="70">
        <v>577.18609052195507</v>
      </c>
      <c r="EKC45" s="70">
        <v>599.73392561538992</v>
      </c>
      <c r="EKD45" s="70">
        <v>623.162594248907</v>
      </c>
      <c r="EKE45" s="70">
        <v>647.5065062770276</v>
      </c>
      <c r="EKF45" s="70">
        <v>672.8014157788449</v>
      </c>
      <c r="EKG45" s="70">
        <v>699.08447357029718</v>
      </c>
      <c r="EKH45" s="70">
        <v>726.39428176783929</v>
      </c>
      <c r="EKI45" s="70">
        <v>754.7709504836497</v>
      </c>
      <c r="EKJ45" s="70">
        <v>784.25615673564096</v>
      </c>
      <c r="EKK45" s="70">
        <v>814.89320565879689</v>
      </c>
      <c r="EKL45" s="70">
        <v>846.72709410773564</v>
      </c>
      <c r="EKM45" s="70">
        <v>879.80457674391539</v>
      </c>
      <c r="EKN45" s="70">
        <v>914.17423470454241</v>
      </c>
      <c r="EKO45" s="70">
        <v>949.88654695403682</v>
      </c>
      <c r="EKP45" s="70">
        <v>986.99396442285251</v>
      </c>
      <c r="EKQ45" s="70">
        <v>1025.5509870425365</v>
      </c>
      <c r="EKR45" s="70">
        <v>1065.6142437901706</v>
      </c>
      <c r="EKS45" s="70">
        <v>1107.2425758597601</v>
      </c>
      <c r="EKT45" s="70">
        <v>1150.4971230827171</v>
      </c>
      <c r="EKU45" s="70">
        <v>1195.4414137243737</v>
      </c>
      <c r="EKV45" s="70">
        <v>1242.1414577884025</v>
      </c>
      <c r="EKW45" s="70">
        <v>1290.6658439661846</v>
      </c>
      <c r="EKX45" s="70">
        <v>1341.0858403735156</v>
      </c>
      <c r="EKY45" s="71">
        <v>659.80760613978248</v>
      </c>
      <c r="EKZ45" s="71">
        <v>695.38177565696174</v>
      </c>
      <c r="ELA45" s="71">
        <v>732.87396116101468</v>
      </c>
      <c r="ELB45" s="71">
        <v>772.38757435138064</v>
      </c>
      <c r="ELC45" s="71">
        <v>814.03160246996185</v>
      </c>
      <c r="ELD45" s="71">
        <v>857.92090891192561</v>
      </c>
      <c r="ELE45" s="71">
        <v>904.17655004422795</v>
      </c>
      <c r="ELF45" s="71">
        <v>952.92610910571807</v>
      </c>
      <c r="ELG45" s="71">
        <v>1004.3040481097906</v>
      </c>
      <c r="ELH45" s="79">
        <v>982.84835881162712</v>
      </c>
      <c r="ELI45" s="79">
        <v>956.15961696264696</v>
      </c>
      <c r="ELJ45" s="79">
        <v>923.73590255025033</v>
      </c>
      <c r="ELK45" s="79">
        <v>885.03638467852397</v>
      </c>
      <c r="ELL45" s="79">
        <v>839.47858477937666</v>
      </c>
      <c r="ELM45" s="79">
        <v>786.43545782169872</v>
      </c>
      <c r="ELN45" s="79">
        <v>725.23227984858624</v>
      </c>
      <c r="ELO45" s="71">
        <v>753.29604056021185</v>
      </c>
      <c r="ELP45" s="71">
        <v>782.44576322797627</v>
      </c>
      <c r="ELQ45" s="71">
        <v>812.72347049390169</v>
      </c>
      <c r="ELR45" s="71">
        <v>844.17281111815601</v>
      </c>
      <c r="ELS45" s="71">
        <v>876.83912290370745</v>
      </c>
      <c r="ELT45" s="71">
        <v>910.76949805592596</v>
      </c>
      <c r="ELU45" s="71">
        <v>946.01285107135595</v>
      </c>
      <c r="ELV45" s="71">
        <v>982.6199892535285</v>
      </c>
      <c r="ELW45" s="71">
        <v>1020.6436859574707</v>
      </c>
      <c r="ELX45" s="71">
        <v>1060.1387566685014</v>
      </c>
      <c r="ELY45" s="71">
        <v>514.50260323637121</v>
      </c>
      <c r="ELZ45" s="71">
        <v>534.60170133214444</v>
      </c>
      <c r="EMA45" s="71">
        <v>555.48597280065167</v>
      </c>
      <c r="EMB45" s="71">
        <v>577.18609052195507</v>
      </c>
      <c r="EMC45" s="71">
        <v>599.73392561538992</v>
      </c>
      <c r="EMD45" s="71">
        <v>623.162594248907</v>
      </c>
      <c r="EME45" s="71">
        <v>647.5065062770276</v>
      </c>
      <c r="EMF45" s="71">
        <v>672.8014157788449</v>
      </c>
      <c r="EMG45" s="71">
        <v>699.08447357029718</v>
      </c>
      <c r="EMH45" s="79">
        <v>674.50897592727938</v>
      </c>
      <c r="EMI45" s="79">
        <v>646.94652898598542</v>
      </c>
      <c r="EMJ45" s="79">
        <v>616.201266006575</v>
      </c>
      <c r="EMK45" s="79">
        <v>582.06657547056921</v>
      </c>
      <c r="EML45" s="79">
        <v>544.32456049783002</v>
      </c>
      <c r="EMM45" s="79">
        <v>502.74547242509453</v>
      </c>
      <c r="EMN45" s="79">
        <v>457.08711735227126</v>
      </c>
      <c r="EMO45" s="71">
        <v>474.77466910937039</v>
      </c>
      <c r="EMP45" s="71">
        <v>493.14666257415155</v>
      </c>
      <c r="EMQ45" s="71">
        <v>512.22958306564863</v>
      </c>
      <c r="EMR45" s="71">
        <v>532.05094078509728</v>
      </c>
      <c r="EMS45" s="71">
        <v>552.63931047502012</v>
      </c>
      <c r="EMT45" s="71">
        <v>574.0243726129695</v>
      </c>
      <c r="EMU45" s="71">
        <v>596.23695619931323</v>
      </c>
      <c r="EMV45" s="71">
        <v>619.30908320074639</v>
      </c>
      <c r="EMW45" s="71">
        <v>643.27401471359985</v>
      </c>
      <c r="EMX45" s="71">
        <v>668.16629891349532</v>
      </c>
      <c r="EMY45" s="70">
        <v>0</v>
      </c>
      <c r="EMZ45" s="70">
        <v>0</v>
      </c>
      <c r="ENA45" s="70">
        <v>0</v>
      </c>
      <c r="ENB45" s="70">
        <v>0</v>
      </c>
      <c r="ENC45" s="70">
        <v>0</v>
      </c>
      <c r="END45" s="70">
        <v>0</v>
      </c>
      <c r="ENE45" s="70">
        <v>0</v>
      </c>
      <c r="ENF45" s="70">
        <v>0</v>
      </c>
      <c r="ENG45" s="70">
        <v>0</v>
      </c>
      <c r="ENH45" s="70">
        <v>75.603719908586754</v>
      </c>
      <c r="ENI45" s="70">
        <v>159.35993616044118</v>
      </c>
      <c r="ENJ45" s="70">
        <v>251.9279734227955</v>
      </c>
      <c r="ENK45" s="70">
        <v>354.01455387140959</v>
      </c>
      <c r="ENL45" s="70">
        <v>466.37699154409825</v>
      </c>
      <c r="ENM45" s="70">
        <v>589.82659336627398</v>
      </c>
      <c r="ENN45" s="70">
        <v>725.23227984858602</v>
      </c>
      <c r="ENO45" s="70">
        <v>775.37172814088399</v>
      </c>
      <c r="ENP45" s="70">
        <v>828.64161663428661</v>
      </c>
      <c r="ENQ45" s="70">
        <v>885.2272541144448</v>
      </c>
      <c r="ENR45" s="70">
        <v>945.32458004413456</v>
      </c>
      <c r="ENS45" s="70">
        <v>1009.1407624756487</v>
      </c>
      <c r="ENT45" s="70">
        <v>1076.8948291579209</v>
      </c>
      <c r="ENU45" s="70">
        <v>1148.8183336651598</v>
      </c>
      <c r="ENV45" s="70">
        <v>1225.1560584737033</v>
      </c>
      <c r="ENW45" s="70">
        <v>1306.1667570191821</v>
      </c>
      <c r="ENX45" s="70">
        <v>1392.1239368771728</v>
      </c>
      <c r="ENY45" s="70">
        <v>0</v>
      </c>
      <c r="ENZ45" s="70">
        <v>0</v>
      </c>
      <c r="EOA45" s="70">
        <v>0</v>
      </c>
      <c r="EOB45" s="70">
        <v>0</v>
      </c>
      <c r="EOC45" s="70">
        <v>0</v>
      </c>
      <c r="EOD45" s="70">
        <v>0</v>
      </c>
      <c r="EOE45" s="70">
        <v>0</v>
      </c>
      <c r="EOF45" s="70">
        <v>0</v>
      </c>
      <c r="EOG45" s="70">
        <v>0</v>
      </c>
      <c r="EOH45" s="70">
        <v>51.885305840559909</v>
      </c>
      <c r="EOI45" s="70">
        <v>107.82442149766428</v>
      </c>
      <c r="EOJ45" s="70">
        <v>168.05489072906596</v>
      </c>
      <c r="EOK45" s="70">
        <v>232.82663018822768</v>
      </c>
      <c r="EOL45" s="70">
        <v>302.40253360990562</v>
      </c>
      <c r="EOM45" s="70">
        <v>377.05910431882086</v>
      </c>
      <c r="EON45" s="70">
        <v>457.08711735227115</v>
      </c>
      <c r="EOO45" s="70">
        <v>475.11187784466642</v>
      </c>
      <c r="EOP45" s="70">
        <v>493.84730184870097</v>
      </c>
      <c r="EOQ45" s="70">
        <v>513.32140397688784</v>
      </c>
      <c r="EOR45" s="70">
        <v>533.56330300507329</v>
      </c>
      <c r="EOS45" s="70">
        <v>554.60326538473998</v>
      </c>
      <c r="EOT45" s="70">
        <v>576.47275046974755</v>
      </c>
      <c r="EOU45" s="70">
        <v>599.20445752506043</v>
      </c>
      <c r="EOV45" s="70">
        <v>622.83237458765609</v>
      </c>
      <c r="EOW45" s="70">
        <v>647.39182925258478</v>
      </c>
      <c r="EOX45" s="70">
        <v>672.91954146002024</v>
      </c>
      <c r="EOY45" s="70">
        <f t="shared" si="43"/>
        <v>14027.015426567905</v>
      </c>
      <c r="EOZ45" s="70">
        <f t="shared" si="44"/>
        <v>33609.543272481176</v>
      </c>
      <c r="EPA45" s="70">
        <f t="shared" si="45"/>
        <v>1079.0011866590696</v>
      </c>
      <c r="EPB45" s="70">
        <f t="shared" si="46"/>
        <v>1461.2844901078772</v>
      </c>
      <c r="EPC45" s="70">
        <f t="shared" si="47"/>
        <v>9540.49550621454</v>
      </c>
      <c r="EPD45" s="70">
        <f t="shared" si="48"/>
        <v>20895.615503219087</v>
      </c>
      <c r="EPE45" s="70">
        <f t="shared" si="49"/>
        <v>733.88426970881073</v>
      </c>
      <c r="EPF45" s="70">
        <f t="shared" si="50"/>
        <v>908.5050218790908</v>
      </c>
      <c r="EPG45" s="70">
        <f t="shared" si="51"/>
        <v>23567.510932782447</v>
      </c>
      <c r="EPH45" s="70">
        <f t="shared" si="6"/>
        <v>54505.158775700264</v>
      </c>
      <c r="EPI45" s="70">
        <f t="shared" si="6"/>
        <v>1812.8854563678804</v>
      </c>
      <c r="EPJ45" s="70">
        <f t="shared" si="6"/>
        <v>2369.7895119869681</v>
      </c>
      <c r="EPK45" s="70">
        <f t="shared" si="52"/>
        <v>11404.673378445714</v>
      </c>
      <c r="EPL45" s="70">
        <f t="shared" si="53"/>
        <v>20394.335367756448</v>
      </c>
      <c r="EPM45" s="70">
        <f t="shared" si="7"/>
        <v>2546.7697260766909</v>
      </c>
      <c r="EPN45" s="70">
        <f t="shared" si="7"/>
        <v>3278.2945338660588</v>
      </c>
      <c r="EPO45" s="70">
        <f t="shared" si="54"/>
        <v>7843.3555026780268</v>
      </c>
      <c r="EPP45" s="70">
        <f t="shared" si="55"/>
        <v>13509.207394327439</v>
      </c>
      <c r="EPQ45" s="70">
        <f t="shared" si="8"/>
        <v>4359.6551824445714</v>
      </c>
      <c r="EPR45" s="70">
        <f t="shared" si="8"/>
        <v>5648.0840458530274</v>
      </c>
      <c r="EPS45" s="70">
        <f t="shared" si="8"/>
        <v>19248.028881123741</v>
      </c>
      <c r="EPT45" s="70">
        <f t="shared" si="8"/>
        <v>33903.542762083889</v>
      </c>
      <c r="EPU45" s="70">
        <f t="shared" si="8"/>
        <v>6906.4249085212623</v>
      </c>
      <c r="EPV45" s="70">
        <f t="shared" si="8"/>
        <v>8926.3785797190867</v>
      </c>
      <c r="EPW45" s="70">
        <f t="shared" si="56"/>
        <v>2622.342048122191</v>
      </c>
      <c r="EPX45" s="70">
        <f t="shared" si="9"/>
        <v>13215.207904724728</v>
      </c>
      <c r="EPY45" s="70">
        <f t="shared" si="57"/>
        <v>201.71861908632238</v>
      </c>
      <c r="EPZ45" s="70">
        <f t="shared" si="58"/>
        <v>574.57425672716204</v>
      </c>
      <c r="EQA45" s="70">
        <f t="shared" si="10"/>
        <v>1697.1400035365132</v>
      </c>
      <c r="EQB45" s="70">
        <f t="shared" si="10"/>
        <v>7386.4081088916482</v>
      </c>
      <c r="EQC45" s="70">
        <f t="shared" si="59"/>
        <v>130.54923104127025</v>
      </c>
      <c r="EQD45" s="70">
        <f t="shared" si="60"/>
        <v>321.14817864746294</v>
      </c>
      <c r="EQE45" s="70">
        <f t="shared" si="11"/>
        <v>4319.482051658706</v>
      </c>
      <c r="EQF45" s="70">
        <f t="shared" si="11"/>
        <v>20601.616013616374</v>
      </c>
      <c r="EQG45" s="70">
        <f t="shared" si="61"/>
        <v>332.26785012759279</v>
      </c>
      <c r="EQH45" s="70">
        <f t="shared" si="62"/>
        <v>895.72243537462498</v>
      </c>
      <c r="EQI45" s="25" t="s">
        <v>4324</v>
      </c>
    </row>
    <row r="46" spans="1:3831" s="25" customFormat="1" x14ac:dyDescent="0.25">
      <c r="A46" s="25" t="s">
        <v>4401</v>
      </c>
      <c r="B46" s="26" t="s">
        <v>4402</v>
      </c>
      <c r="C46" s="27">
        <v>1</v>
      </c>
      <c r="D46" s="28">
        <v>1</v>
      </c>
      <c r="E46" s="26" t="s">
        <v>4369</v>
      </c>
      <c r="F46" s="29" t="s">
        <v>4326</v>
      </c>
      <c r="G46" s="30" t="s">
        <v>4321</v>
      </c>
      <c r="H46" s="25" t="s">
        <v>4341</v>
      </c>
      <c r="I46" s="31">
        <v>36419.724000000002</v>
      </c>
      <c r="J46" s="31">
        <v>31318.076000000001</v>
      </c>
      <c r="K46" s="27">
        <v>2019</v>
      </c>
      <c r="L46" s="27">
        <v>2023</v>
      </c>
      <c r="M46" s="25">
        <f t="shared" si="12"/>
        <v>5</v>
      </c>
      <c r="N46" s="32">
        <v>1.5958183478230563</v>
      </c>
      <c r="O46" s="32">
        <v>-2.0975282607968868</v>
      </c>
      <c r="P46" s="25">
        <v>5.9020000000000003E-2</v>
      </c>
      <c r="Q46" s="25">
        <v>0.1343</v>
      </c>
      <c r="R46" s="25">
        <v>0.80668000000000006</v>
      </c>
      <c r="S46" s="25">
        <v>5.9020000000000003E-2</v>
      </c>
      <c r="T46" s="25">
        <v>0.1343</v>
      </c>
      <c r="U46" s="25">
        <v>0.80668000000000006</v>
      </c>
      <c r="V46" s="25">
        <v>5</v>
      </c>
      <c r="W46" s="25">
        <v>4.7</v>
      </c>
      <c r="X46" s="99">
        <v>1</v>
      </c>
      <c r="Y46" s="99">
        <v>1</v>
      </c>
      <c r="Z46" s="99">
        <v>0.69513034137951446</v>
      </c>
      <c r="AA46" s="99">
        <v>1.3646582997663561</v>
      </c>
      <c r="AB46" s="34">
        <v>0.71</v>
      </c>
      <c r="AC46" s="34">
        <v>0.28999999999999998</v>
      </c>
      <c r="AD46" s="33">
        <f t="shared" si="13"/>
        <v>0.74453624973689914</v>
      </c>
      <c r="AE46" s="33">
        <v>0.71</v>
      </c>
      <c r="AF46" s="35">
        <v>0.72133031026954364</v>
      </c>
      <c r="AG46" s="35">
        <v>0.73284143170923399</v>
      </c>
      <c r="AH46" s="35">
        <v>0.74453624973689914</v>
      </c>
      <c r="AI46" s="35">
        <v>0.75641769581639429</v>
      </c>
      <c r="AJ46" s="35">
        <v>0.76848874819241264</v>
      </c>
      <c r="AK46" s="35">
        <v>0.78075243263702288</v>
      </c>
      <c r="AL46" s="35">
        <v>0.79321182320811934</v>
      </c>
      <c r="AM46" s="35">
        <v>0.80587004301997622</v>
      </c>
      <c r="AN46" s="35">
        <v>0.81873026502609858</v>
      </c>
      <c r="AO46" s="35">
        <v>0.83179571281456532</v>
      </c>
      <c r="AP46" s="35">
        <v>0.84506966141606565</v>
      </c>
      <c r="AQ46" s="35">
        <v>0.85855543812482937</v>
      </c>
      <c r="AR46" s="35">
        <v>0.87225642333265796</v>
      </c>
      <c r="AS46" s="35">
        <v>0.88617605137626565</v>
      </c>
      <c r="AT46" s="35">
        <v>0.90031781139814193</v>
      </c>
      <c r="AU46" s="35">
        <v>0.91468524822115238</v>
      </c>
      <c r="AV46" s="35">
        <v>0.92928196323709633</v>
      </c>
      <c r="AW46" s="35">
        <v>0.94411161530944421</v>
      </c>
      <c r="AX46" s="35">
        <v>0.95917792169048088</v>
      </c>
      <c r="AY46" s="35">
        <v>0.97448465895308545</v>
      </c>
      <c r="AZ46" s="35">
        <v>0.99003566393737963</v>
      </c>
      <c r="BA46" s="35">
        <v>1.0058348347124841</v>
      </c>
      <c r="BB46" s="35">
        <v>1.0218861315536216</v>
      </c>
      <c r="BC46" s="35">
        <v>1.0381935779348135</v>
      </c>
      <c r="BD46" s="35">
        <v>1.0547612615374178</v>
      </c>
      <c r="BE46" s="33">
        <v>0</v>
      </c>
      <c r="BF46" s="33">
        <v>0</v>
      </c>
      <c r="BG46" s="33">
        <v>0</v>
      </c>
      <c r="BH46" s="33">
        <v>0</v>
      </c>
      <c r="BI46" s="33">
        <v>0</v>
      </c>
      <c r="BJ46" s="33">
        <v>0</v>
      </c>
      <c r="BK46" s="33">
        <v>0</v>
      </c>
      <c r="BL46" s="33">
        <v>0</v>
      </c>
      <c r="BM46" s="33">
        <v>0</v>
      </c>
      <c r="BN46" s="33">
        <v>0</v>
      </c>
      <c r="BO46" s="33">
        <v>0</v>
      </c>
      <c r="BP46" s="33">
        <v>0</v>
      </c>
      <c r="BQ46" s="33">
        <v>0</v>
      </c>
      <c r="BR46" s="33">
        <v>0</v>
      </c>
      <c r="BS46" s="33">
        <v>0</v>
      </c>
      <c r="BT46" s="33">
        <v>0</v>
      </c>
      <c r="BU46" s="33">
        <v>0</v>
      </c>
      <c r="BV46" s="33">
        <v>0</v>
      </c>
      <c r="BW46" s="33">
        <v>0</v>
      </c>
      <c r="BX46" s="33">
        <v>0</v>
      </c>
      <c r="BY46" s="33">
        <v>0</v>
      </c>
      <c r="BZ46" s="33">
        <v>0</v>
      </c>
      <c r="CA46" s="33">
        <v>0</v>
      </c>
      <c r="CB46" s="33">
        <v>0</v>
      </c>
      <c r="CC46" s="33">
        <v>0</v>
      </c>
      <c r="CD46" s="33">
        <v>0</v>
      </c>
      <c r="CE46" s="25">
        <v>0.5</v>
      </c>
      <c r="CF46" s="25">
        <v>0.8</v>
      </c>
      <c r="CG46" s="25">
        <v>0.99</v>
      </c>
      <c r="CH46" s="36">
        <v>0.93</v>
      </c>
      <c r="CI46" s="37">
        <v>0.98</v>
      </c>
      <c r="CJ46" s="25">
        <v>0.98</v>
      </c>
      <c r="CK46" s="25">
        <v>0.98</v>
      </c>
      <c r="CL46" s="25">
        <v>0.98</v>
      </c>
      <c r="CM46" s="38">
        <v>0.98</v>
      </c>
      <c r="CN46" s="25">
        <v>0.98</v>
      </c>
      <c r="CO46" s="25">
        <v>0.98</v>
      </c>
      <c r="CP46" s="25">
        <v>0.98</v>
      </c>
      <c r="CQ46" s="38">
        <v>0.98</v>
      </c>
      <c r="CR46" s="25">
        <v>0.98</v>
      </c>
      <c r="CS46" s="25">
        <v>0.98</v>
      </c>
      <c r="CT46" s="25">
        <v>0.98</v>
      </c>
      <c r="CU46" s="25">
        <v>0.98</v>
      </c>
      <c r="CV46" s="25">
        <v>0.98</v>
      </c>
      <c r="CW46" s="25">
        <v>0.98</v>
      </c>
      <c r="CX46" s="38">
        <v>0.98</v>
      </c>
      <c r="CY46" s="25">
        <v>0.98</v>
      </c>
      <c r="CZ46" s="25">
        <v>0.98</v>
      </c>
      <c r="DA46" s="25">
        <v>0.98</v>
      </c>
      <c r="DB46" s="25">
        <v>0.98</v>
      </c>
      <c r="DC46" s="25">
        <v>0.98</v>
      </c>
      <c r="DD46" s="25">
        <v>0.98</v>
      </c>
      <c r="DE46" s="25">
        <v>0.98</v>
      </c>
      <c r="DF46" s="25">
        <v>0.98</v>
      </c>
      <c r="DG46" s="25">
        <v>0.98</v>
      </c>
      <c r="DH46" s="25">
        <v>0.98</v>
      </c>
      <c r="DI46" s="25">
        <v>0.5</v>
      </c>
      <c r="DJ46" s="25">
        <v>0.8</v>
      </c>
      <c r="DK46" s="25">
        <v>0.97</v>
      </c>
      <c r="DL46" s="36">
        <v>0.97</v>
      </c>
      <c r="DM46" s="37">
        <v>0.94</v>
      </c>
      <c r="DN46" s="25">
        <v>0.94</v>
      </c>
      <c r="DO46" s="25">
        <v>0.94</v>
      </c>
      <c r="DP46" s="25">
        <v>0.94</v>
      </c>
      <c r="DQ46" s="38">
        <v>0.94</v>
      </c>
      <c r="DR46" s="25">
        <v>0.94</v>
      </c>
      <c r="DS46" s="25">
        <v>0.94</v>
      </c>
      <c r="DT46" s="25">
        <v>0.94</v>
      </c>
      <c r="DU46" s="38">
        <v>0.94</v>
      </c>
      <c r="DV46" s="25">
        <v>0.94</v>
      </c>
      <c r="DW46" s="25">
        <v>0.94</v>
      </c>
      <c r="DX46" s="25">
        <v>0.94</v>
      </c>
      <c r="DY46" s="25">
        <v>0.94</v>
      </c>
      <c r="DZ46" s="25">
        <v>0.94</v>
      </c>
      <c r="EA46" s="25">
        <v>0.94</v>
      </c>
      <c r="EB46" s="38">
        <v>0.94</v>
      </c>
      <c r="EC46" s="25">
        <v>0.94</v>
      </c>
      <c r="ED46" s="25">
        <v>0.94</v>
      </c>
      <c r="EE46" s="25">
        <v>0.94</v>
      </c>
      <c r="EF46" s="25">
        <v>0.94</v>
      </c>
      <c r="EG46" s="25">
        <v>0.94</v>
      </c>
      <c r="EH46" s="25">
        <v>0.94</v>
      </c>
      <c r="EI46" s="25">
        <v>0.94</v>
      </c>
      <c r="EJ46" s="25">
        <v>0.94</v>
      </c>
      <c r="EK46" s="25">
        <v>0.94</v>
      </c>
      <c r="EL46" s="25">
        <v>0.94</v>
      </c>
      <c r="EM46" s="25">
        <v>0.5</v>
      </c>
      <c r="EN46" s="25">
        <v>0.8</v>
      </c>
      <c r="EO46" s="25">
        <v>0.94</v>
      </c>
      <c r="EP46" s="25">
        <v>1</v>
      </c>
      <c r="EQ46" s="37">
        <v>0.87999999999999989</v>
      </c>
      <c r="ER46" s="25">
        <v>0.87999999999999989</v>
      </c>
      <c r="ES46" s="25">
        <v>0.87999999999999989</v>
      </c>
      <c r="ET46" s="25">
        <v>0.87999999999999989</v>
      </c>
      <c r="EU46" s="38">
        <v>0.87999999999999989</v>
      </c>
      <c r="EV46" s="25">
        <v>0.87999999999999989</v>
      </c>
      <c r="EW46" s="25">
        <v>0.87999999999999989</v>
      </c>
      <c r="EX46" s="25">
        <v>0.87999999999999989</v>
      </c>
      <c r="EY46" s="38">
        <v>0.87999999999999989</v>
      </c>
      <c r="EZ46" s="25">
        <v>0.87999999999999989</v>
      </c>
      <c r="FA46" s="25">
        <v>0.87999999999999989</v>
      </c>
      <c r="FB46" s="25">
        <v>0.87999999999999989</v>
      </c>
      <c r="FC46" s="25">
        <v>0.87999999999999989</v>
      </c>
      <c r="FD46" s="25">
        <v>0.87999999999999989</v>
      </c>
      <c r="FE46" s="25">
        <v>0.87999999999999989</v>
      </c>
      <c r="FF46" s="38">
        <v>0.87999999999999989</v>
      </c>
      <c r="FG46" s="25">
        <v>0.87999999999999989</v>
      </c>
      <c r="FH46" s="25">
        <v>0.87999999999999989</v>
      </c>
      <c r="FI46" s="25">
        <v>0.87999999999999989</v>
      </c>
      <c r="FJ46" s="25">
        <v>0.87999999999999989</v>
      </c>
      <c r="FK46" s="25">
        <v>0.87999999999999989</v>
      </c>
      <c r="FL46" s="25">
        <v>0.87999999999999989</v>
      </c>
      <c r="FM46" s="25">
        <v>0.87999999999999989</v>
      </c>
      <c r="FN46" s="25">
        <v>0.87999999999999989</v>
      </c>
      <c r="FO46" s="25">
        <v>0.87999999999999989</v>
      </c>
      <c r="FP46" s="25">
        <v>0.87999999999999989</v>
      </c>
      <c r="FQ46" s="25">
        <v>0.5</v>
      </c>
      <c r="FR46" s="25">
        <v>0.8</v>
      </c>
      <c r="FS46" s="25">
        <v>0.96</v>
      </c>
      <c r="FT46" s="25">
        <v>1</v>
      </c>
      <c r="FU46" s="37">
        <v>0.91999999999999993</v>
      </c>
      <c r="FV46" s="25">
        <v>0.91999999999999993</v>
      </c>
      <c r="FW46" s="25">
        <v>0.91999999999999993</v>
      </c>
      <c r="FX46" s="25">
        <v>0.91999999999999993</v>
      </c>
      <c r="FY46" s="38">
        <v>0.93599999999999994</v>
      </c>
      <c r="FZ46" s="25">
        <v>0.95199999999999996</v>
      </c>
      <c r="GA46" s="25">
        <v>0.96799999999999997</v>
      </c>
      <c r="GB46" s="25">
        <v>0.98399999999999999</v>
      </c>
      <c r="GC46" s="38">
        <v>1</v>
      </c>
      <c r="GD46" s="25">
        <v>1</v>
      </c>
      <c r="GE46" s="25">
        <v>1</v>
      </c>
      <c r="GF46" s="25">
        <v>1</v>
      </c>
      <c r="GG46" s="25">
        <v>1</v>
      </c>
      <c r="GH46" s="25">
        <v>1</v>
      </c>
      <c r="GI46" s="25">
        <v>1</v>
      </c>
      <c r="GJ46" s="25">
        <v>1</v>
      </c>
      <c r="GK46" s="25">
        <v>1</v>
      </c>
      <c r="GL46" s="25">
        <v>1</v>
      </c>
      <c r="GM46" s="25">
        <v>1</v>
      </c>
      <c r="GN46" s="25">
        <v>1</v>
      </c>
      <c r="GO46" s="25">
        <v>1</v>
      </c>
      <c r="GP46" s="25">
        <v>1</v>
      </c>
      <c r="GQ46" s="25">
        <v>1</v>
      </c>
      <c r="GR46" s="25">
        <v>1</v>
      </c>
      <c r="GS46" s="25">
        <v>1</v>
      </c>
      <c r="GT46" s="25">
        <v>1</v>
      </c>
      <c r="GU46" s="25">
        <v>0.5</v>
      </c>
      <c r="GV46" s="25">
        <v>0.8</v>
      </c>
      <c r="GW46" s="36">
        <v>0.94</v>
      </c>
      <c r="GX46" s="25">
        <v>1</v>
      </c>
      <c r="GY46" s="37">
        <v>0.87999999999999989</v>
      </c>
      <c r="GZ46" s="25">
        <v>0.87999999999999989</v>
      </c>
      <c r="HA46" s="25">
        <v>0.87999999999999989</v>
      </c>
      <c r="HB46" s="25">
        <v>0.87999999999999989</v>
      </c>
      <c r="HC46" s="38">
        <v>0.87999999999999989</v>
      </c>
      <c r="HD46" s="25">
        <v>0.87999999999999989</v>
      </c>
      <c r="HE46" s="25">
        <v>0.87999999999999989</v>
      </c>
      <c r="HF46" s="25">
        <v>0.87999999999999989</v>
      </c>
      <c r="HG46" s="38">
        <v>0.87999999999999989</v>
      </c>
      <c r="HH46" s="25">
        <v>0.87999999999999989</v>
      </c>
      <c r="HI46" s="25">
        <v>0.87999999999999989</v>
      </c>
      <c r="HJ46" s="25">
        <v>0.87999999999999989</v>
      </c>
      <c r="HK46" s="25">
        <v>0.87999999999999989</v>
      </c>
      <c r="HL46" s="25">
        <v>0.87999999999999989</v>
      </c>
      <c r="HM46" s="25">
        <v>0.87999999999999989</v>
      </c>
      <c r="HN46" s="38">
        <v>0.87999999999999989</v>
      </c>
      <c r="HO46" s="25">
        <v>0.87999999999999989</v>
      </c>
      <c r="HP46" s="25">
        <v>0.87999999999999989</v>
      </c>
      <c r="HQ46" s="25">
        <v>0.87999999999999989</v>
      </c>
      <c r="HR46" s="25">
        <v>0.87999999999999989</v>
      </c>
      <c r="HS46" s="25">
        <v>0.87999999999999989</v>
      </c>
      <c r="HT46" s="25">
        <v>0.87999999999999989</v>
      </c>
      <c r="HU46" s="25">
        <v>0.87999999999999989</v>
      </c>
      <c r="HV46" s="25">
        <v>0.87999999999999989</v>
      </c>
      <c r="HW46" s="25">
        <v>0.87999999999999989</v>
      </c>
      <c r="HX46" s="25">
        <v>0.87999999999999989</v>
      </c>
      <c r="HY46" s="25">
        <v>0.5</v>
      </c>
      <c r="HZ46" s="25">
        <v>0.8</v>
      </c>
      <c r="IA46" s="36">
        <v>0.96</v>
      </c>
      <c r="IB46" s="25">
        <v>1</v>
      </c>
      <c r="IC46" s="37">
        <v>0.91999999999999993</v>
      </c>
      <c r="ID46" s="25">
        <v>0.91999999999999993</v>
      </c>
      <c r="IE46" s="25">
        <v>0.91999999999999993</v>
      </c>
      <c r="IF46" s="25">
        <v>0.91999999999999993</v>
      </c>
      <c r="IG46" s="38">
        <v>0.91999999999999993</v>
      </c>
      <c r="IH46" s="25">
        <v>0.91999999999999993</v>
      </c>
      <c r="II46" s="25">
        <v>0.91999999999999993</v>
      </c>
      <c r="IJ46" s="25">
        <v>0.91999999999999993</v>
      </c>
      <c r="IK46" s="38">
        <v>0.91999999999999993</v>
      </c>
      <c r="IL46" s="25">
        <v>0.91999999999999993</v>
      </c>
      <c r="IM46" s="25">
        <v>0.91999999999999993</v>
      </c>
      <c r="IN46" s="25">
        <v>0.91999999999999993</v>
      </c>
      <c r="IO46" s="25">
        <v>0.91999999999999993</v>
      </c>
      <c r="IP46" s="25">
        <v>0.91999999999999993</v>
      </c>
      <c r="IQ46" s="25">
        <v>0.91999999999999993</v>
      </c>
      <c r="IR46" s="38">
        <v>0.91999999999999993</v>
      </c>
      <c r="IS46" s="25">
        <v>0.91999999999999993</v>
      </c>
      <c r="IT46" s="25">
        <v>0.91999999999999993</v>
      </c>
      <c r="IU46" s="25">
        <v>0.91999999999999993</v>
      </c>
      <c r="IV46" s="25">
        <v>0.91999999999999993</v>
      </c>
      <c r="IW46" s="25">
        <v>0.91999999999999993</v>
      </c>
      <c r="IX46" s="25">
        <v>0.91999999999999993</v>
      </c>
      <c r="IY46" s="25">
        <v>0.91999999999999993</v>
      </c>
      <c r="IZ46" s="25">
        <v>0.91999999999999993</v>
      </c>
      <c r="JA46" s="25">
        <v>0.91999999999999993</v>
      </c>
      <c r="JB46" s="25">
        <v>0.91999999999999993</v>
      </c>
      <c r="JC46" s="39" t="s">
        <v>507</v>
      </c>
      <c r="JD46" s="40">
        <v>0</v>
      </c>
      <c r="JE46" s="41">
        <v>0.85</v>
      </c>
      <c r="JF46" s="41">
        <f>D46</f>
        <v>1</v>
      </c>
      <c r="JK46" s="38"/>
      <c r="KK46" s="38"/>
      <c r="LK46" s="38"/>
      <c r="MK46" s="38"/>
      <c r="NG46" s="35">
        <v>0</v>
      </c>
      <c r="NH46" s="35">
        <v>0</v>
      </c>
      <c r="NI46" s="35">
        <v>0</v>
      </c>
      <c r="NJ46" s="35">
        <v>0</v>
      </c>
      <c r="NK46" s="42">
        <v>1.2916140223981968E-2</v>
      </c>
      <c r="NL46" s="42">
        <v>1.2916140223981968E-2</v>
      </c>
      <c r="NM46" s="42">
        <v>1.2916140223981968E-2</v>
      </c>
      <c r="NN46" s="42">
        <v>1.2916140223981968E-2</v>
      </c>
      <c r="NO46" s="42">
        <v>1.2916140223981968E-2</v>
      </c>
      <c r="NP46" s="35">
        <v>1.2860222006122357E-2</v>
      </c>
      <c r="NQ46" s="35">
        <v>1.3065447788466744E-2</v>
      </c>
      <c r="NR46" s="35">
        <v>1.3273948601500329E-2</v>
      </c>
      <c r="NS46" s="35">
        <v>1.3485776708763719E-2</v>
      </c>
      <c r="NT46" s="35">
        <v>1.3700985207828587E-2</v>
      </c>
      <c r="NU46" s="35">
        <v>1.391962804360769E-2</v>
      </c>
      <c r="NV46" s="35">
        <v>1.4141760021876282E-2</v>
      </c>
      <c r="NW46" s="35">
        <v>1.4367436823010449E-2</v>
      </c>
      <c r="NX46" s="35">
        <v>1.4596715015943951E-2</v>
      </c>
      <c r="NY46" s="35">
        <v>1.4829652072347876E-2</v>
      </c>
      <c r="NZ46" s="35">
        <v>1.5066306381036676E-2</v>
      </c>
      <c r="OA46" s="35">
        <v>1.5306737262604564E-2</v>
      </c>
      <c r="OB46" s="35">
        <v>1.5551004984294181E-2</v>
      </c>
      <c r="OC46" s="35">
        <v>1.579917077510451E-2</v>
      </c>
      <c r="OD46" s="35">
        <v>1.6051296841137486E-2</v>
      </c>
      <c r="OE46" s="35">
        <v>1.6307446381191859E-2</v>
      </c>
      <c r="OF46" s="35">
        <v>1.65676836026043E-2</v>
      </c>
      <c r="OG46" s="35">
        <v>0</v>
      </c>
      <c r="OH46" s="35">
        <v>0</v>
      </c>
      <c r="OI46" s="35">
        <v>0</v>
      </c>
      <c r="OJ46" s="35">
        <v>0</v>
      </c>
      <c r="OK46" s="42">
        <v>0</v>
      </c>
      <c r="OL46" s="42">
        <v>0</v>
      </c>
      <c r="OM46" s="42">
        <v>0</v>
      </c>
      <c r="ON46" s="42">
        <v>0</v>
      </c>
      <c r="OO46" s="42">
        <v>0</v>
      </c>
      <c r="OP46" s="35">
        <v>0</v>
      </c>
      <c r="OQ46" s="35">
        <v>0</v>
      </c>
      <c r="OR46" s="35">
        <v>0</v>
      </c>
      <c r="OS46" s="35">
        <v>0</v>
      </c>
      <c r="OT46" s="35">
        <v>0</v>
      </c>
      <c r="OU46" s="35">
        <v>0</v>
      </c>
      <c r="OV46" s="35">
        <v>0</v>
      </c>
      <c r="OW46" s="35">
        <v>0</v>
      </c>
      <c r="OX46" s="35">
        <v>0</v>
      </c>
      <c r="OY46" s="35">
        <v>0</v>
      </c>
      <c r="OZ46" s="35">
        <v>0</v>
      </c>
      <c r="PA46" s="35">
        <v>0</v>
      </c>
      <c r="PB46" s="35">
        <v>0</v>
      </c>
      <c r="PC46" s="35">
        <v>0</v>
      </c>
      <c r="PD46" s="35">
        <v>0</v>
      </c>
      <c r="PE46" s="35">
        <v>0</v>
      </c>
      <c r="PF46" s="35">
        <v>0</v>
      </c>
      <c r="PG46" s="35">
        <v>0</v>
      </c>
      <c r="PH46" s="35">
        <v>0</v>
      </c>
      <c r="PI46" s="35">
        <v>0</v>
      </c>
      <c r="PJ46" s="35">
        <v>0</v>
      </c>
      <c r="PK46" s="42">
        <v>2.8044494140309868E-2</v>
      </c>
      <c r="PL46" s="42">
        <v>2.8044494140309868E-2</v>
      </c>
      <c r="PM46" s="42">
        <v>2.8044494140309868E-2</v>
      </c>
      <c r="PN46" s="42">
        <v>2.8044494140309868E-2</v>
      </c>
      <c r="PO46" s="42">
        <v>2.8044494140309868E-2</v>
      </c>
      <c r="PP46" s="35">
        <v>1.2860222006122357E-2</v>
      </c>
      <c r="PQ46" s="35">
        <v>1.3065447788466744E-2</v>
      </c>
      <c r="PR46" s="35">
        <v>1.3273948601500329E-2</v>
      </c>
      <c r="PS46" s="35">
        <v>1.3485776708763719E-2</v>
      </c>
      <c r="PT46" s="35">
        <v>1.3700985207828587E-2</v>
      </c>
      <c r="PU46" s="35">
        <v>1.391962804360769E-2</v>
      </c>
      <c r="PV46" s="35">
        <v>1.4141760021876282E-2</v>
      </c>
      <c r="PW46" s="35">
        <v>1.4367436823010449E-2</v>
      </c>
      <c r="PX46" s="35">
        <v>1.4596715015943951E-2</v>
      </c>
      <c r="PY46" s="35">
        <v>1.4829652072347876E-2</v>
      </c>
      <c r="PZ46" s="35">
        <v>1.5066306381036676E-2</v>
      </c>
      <c r="QA46" s="35">
        <v>1.5306737262604564E-2</v>
      </c>
      <c r="QB46" s="35">
        <v>1.5551004984294181E-2</v>
      </c>
      <c r="QC46" s="35">
        <v>1.579917077510451E-2</v>
      </c>
      <c r="QD46" s="35">
        <v>1.6051296841137486E-2</v>
      </c>
      <c r="QE46" s="35">
        <v>1.6307446381191859E-2</v>
      </c>
      <c r="QF46" s="35">
        <v>1.65676836026043E-2</v>
      </c>
      <c r="QG46" s="35">
        <v>0</v>
      </c>
      <c r="QH46" s="35">
        <v>0</v>
      </c>
      <c r="QI46" s="35">
        <v>0</v>
      </c>
      <c r="QJ46" s="35">
        <v>0</v>
      </c>
      <c r="QK46" s="42">
        <v>2.0622208955198965E-3</v>
      </c>
      <c r="QL46" s="42">
        <v>2.0622208955198965E-3</v>
      </c>
      <c r="QM46" s="42">
        <v>2.0622208955198965E-3</v>
      </c>
      <c r="QN46" s="42">
        <v>2.0622208955198965E-3</v>
      </c>
      <c r="QO46" s="42">
        <v>2.0622208955198965E-3</v>
      </c>
      <c r="QP46" s="35">
        <v>0</v>
      </c>
      <c r="QQ46" s="35">
        <v>0</v>
      </c>
      <c r="QR46" s="35">
        <v>0</v>
      </c>
      <c r="QS46" s="35">
        <v>0</v>
      </c>
      <c r="QT46" s="35">
        <v>0</v>
      </c>
      <c r="QU46" s="35">
        <v>0</v>
      </c>
      <c r="QV46" s="35">
        <v>0</v>
      </c>
      <c r="QW46" s="35">
        <v>0</v>
      </c>
      <c r="QX46" s="35">
        <v>0</v>
      </c>
      <c r="QY46" s="35">
        <v>0</v>
      </c>
      <c r="QZ46" s="35">
        <v>0</v>
      </c>
      <c r="RA46" s="35">
        <v>0</v>
      </c>
      <c r="RB46" s="35">
        <v>0</v>
      </c>
      <c r="RC46" s="35">
        <v>0</v>
      </c>
      <c r="RD46" s="35">
        <v>0</v>
      </c>
      <c r="RE46" s="35">
        <v>0</v>
      </c>
      <c r="RF46" s="35">
        <v>0</v>
      </c>
      <c r="RG46" s="35">
        <v>0</v>
      </c>
      <c r="RH46" s="35">
        <v>0</v>
      </c>
      <c r="RI46" s="35">
        <v>0</v>
      </c>
      <c r="RJ46" s="35">
        <v>0</v>
      </c>
      <c r="RK46" s="42">
        <v>2.8044494140309868E-2</v>
      </c>
      <c r="RL46" s="42">
        <v>2.8044494140309868E-2</v>
      </c>
      <c r="RM46" s="42">
        <v>2.8044494140309868E-2</v>
      </c>
      <c r="RN46" s="42">
        <v>2.8044494140309868E-2</v>
      </c>
      <c r="RO46" s="42">
        <v>2.8044494140309868E-2</v>
      </c>
      <c r="RP46" s="35">
        <v>1.2860222006122357E-2</v>
      </c>
      <c r="RQ46" s="35">
        <v>1.3065447788466744E-2</v>
      </c>
      <c r="RR46" s="35">
        <v>1.3273948601500329E-2</v>
      </c>
      <c r="RS46" s="35">
        <v>1.3485776708763719E-2</v>
      </c>
      <c r="RT46" s="35">
        <v>1.3700985207828587E-2</v>
      </c>
      <c r="RU46" s="35">
        <v>1.391962804360769E-2</v>
      </c>
      <c r="RV46" s="35">
        <v>1.4141760021876282E-2</v>
      </c>
      <c r="RW46" s="35">
        <v>1.4367436823010449E-2</v>
      </c>
      <c r="RX46" s="35">
        <v>1.4596715015943951E-2</v>
      </c>
      <c r="RY46" s="35">
        <v>1.4829652072347876E-2</v>
      </c>
      <c r="RZ46" s="35">
        <v>1.5066306381036676E-2</v>
      </c>
      <c r="SA46" s="35">
        <v>1.5306737262604564E-2</v>
      </c>
      <c r="SB46" s="35">
        <v>1.5551004984294181E-2</v>
      </c>
      <c r="SC46" s="35">
        <v>1.579917077510451E-2</v>
      </c>
      <c r="SD46" s="35">
        <v>1.6051296841137486E-2</v>
      </c>
      <c r="SE46" s="35">
        <v>1.6307446381191859E-2</v>
      </c>
      <c r="SF46" s="35">
        <v>1.65676836026043E-2</v>
      </c>
      <c r="SG46" s="35">
        <v>0</v>
      </c>
      <c r="SH46" s="35">
        <v>0</v>
      </c>
      <c r="SI46" s="35">
        <v>0</v>
      </c>
      <c r="SJ46" s="35">
        <v>0</v>
      </c>
      <c r="SK46" s="42">
        <v>0</v>
      </c>
      <c r="SL46" s="42">
        <v>0</v>
      </c>
      <c r="SM46" s="42">
        <v>0</v>
      </c>
      <c r="SN46" s="42">
        <v>0</v>
      </c>
      <c r="SO46" s="42">
        <v>0</v>
      </c>
      <c r="SP46" s="35">
        <v>0</v>
      </c>
      <c r="SQ46" s="35">
        <v>0</v>
      </c>
      <c r="SR46" s="35">
        <v>0</v>
      </c>
      <c r="SS46" s="35">
        <v>0</v>
      </c>
      <c r="ST46" s="35">
        <v>0</v>
      </c>
      <c r="SU46" s="35">
        <v>0</v>
      </c>
      <c r="SV46" s="35">
        <v>0</v>
      </c>
      <c r="SW46" s="35">
        <v>0</v>
      </c>
      <c r="SX46" s="35">
        <v>0</v>
      </c>
      <c r="SY46" s="35">
        <v>0</v>
      </c>
      <c r="SZ46" s="35">
        <v>0</v>
      </c>
      <c r="TA46" s="35">
        <v>0</v>
      </c>
      <c r="TB46" s="35">
        <v>0</v>
      </c>
      <c r="TC46" s="35">
        <v>0</v>
      </c>
      <c r="TD46" s="35">
        <v>0</v>
      </c>
      <c r="TE46" s="35">
        <v>0</v>
      </c>
      <c r="TF46" s="35">
        <v>0</v>
      </c>
      <c r="TG46" s="43">
        <v>0</v>
      </c>
      <c r="TH46" s="43">
        <v>0</v>
      </c>
      <c r="TI46" s="43">
        <v>0</v>
      </c>
      <c r="TJ46" s="43">
        <v>0</v>
      </c>
      <c r="TK46" s="43">
        <v>0</v>
      </c>
      <c r="TL46" s="43">
        <v>0</v>
      </c>
      <c r="TM46" s="43">
        <v>0</v>
      </c>
      <c r="TN46" s="43">
        <v>0</v>
      </c>
      <c r="TO46" s="43">
        <v>0</v>
      </c>
      <c r="TP46" s="43">
        <v>0</v>
      </c>
      <c r="TQ46" s="43">
        <v>0</v>
      </c>
      <c r="TR46" s="43">
        <v>0</v>
      </c>
      <c r="TS46" s="43">
        <v>0</v>
      </c>
      <c r="TT46" s="43">
        <v>0</v>
      </c>
      <c r="TU46" s="43">
        <v>0</v>
      </c>
      <c r="TV46" s="43">
        <v>0</v>
      </c>
      <c r="TW46" s="43">
        <v>0</v>
      </c>
      <c r="TX46" s="43">
        <v>0</v>
      </c>
      <c r="TY46" s="43">
        <v>0</v>
      </c>
      <c r="TZ46" s="43">
        <v>0</v>
      </c>
      <c r="UA46" s="43">
        <v>0</v>
      </c>
      <c r="UB46" s="43">
        <v>0</v>
      </c>
      <c r="UC46" s="43">
        <v>0</v>
      </c>
      <c r="UD46" s="43">
        <v>0</v>
      </c>
      <c r="UE46" s="43">
        <v>0</v>
      </c>
      <c r="UF46" s="43">
        <v>0</v>
      </c>
      <c r="UG46" s="43">
        <v>0</v>
      </c>
      <c r="UH46" s="43">
        <v>0</v>
      </c>
      <c r="UI46" s="43">
        <v>0</v>
      </c>
      <c r="UJ46" s="43">
        <v>0</v>
      </c>
      <c r="UK46" s="43">
        <v>0</v>
      </c>
      <c r="UL46" s="43">
        <v>0</v>
      </c>
      <c r="UM46" s="43">
        <v>0</v>
      </c>
      <c r="UN46" s="43">
        <v>0</v>
      </c>
      <c r="UO46" s="43">
        <v>0</v>
      </c>
      <c r="UP46" s="43">
        <v>0</v>
      </c>
      <c r="UQ46" s="43">
        <v>0</v>
      </c>
      <c r="UR46" s="43">
        <v>0</v>
      </c>
      <c r="US46" s="43">
        <v>0</v>
      </c>
      <c r="UT46" s="43">
        <v>0</v>
      </c>
      <c r="UU46" s="43">
        <v>0</v>
      </c>
      <c r="UV46" s="43">
        <v>0</v>
      </c>
      <c r="UW46" s="43">
        <v>0</v>
      </c>
      <c r="UX46" s="43">
        <v>0</v>
      </c>
      <c r="UY46" s="43">
        <v>0</v>
      </c>
      <c r="UZ46" s="43">
        <v>0</v>
      </c>
      <c r="VA46" s="43">
        <v>0</v>
      </c>
      <c r="VB46" s="43">
        <v>0</v>
      </c>
      <c r="VC46" s="43">
        <v>0</v>
      </c>
      <c r="VD46" s="43">
        <v>0</v>
      </c>
      <c r="VE46" s="43">
        <v>0</v>
      </c>
      <c r="VF46" s="43">
        <v>0</v>
      </c>
      <c r="VG46" s="35"/>
      <c r="VH46" s="35"/>
      <c r="VI46" s="35"/>
      <c r="VJ46" s="43">
        <v>0</v>
      </c>
      <c r="VK46" s="43">
        <v>0</v>
      </c>
      <c r="VL46" s="43">
        <v>0</v>
      </c>
      <c r="VM46" s="43">
        <v>0</v>
      </c>
      <c r="VN46" s="43">
        <v>0</v>
      </c>
      <c r="VO46" s="43">
        <v>0</v>
      </c>
      <c r="VP46" s="43">
        <v>0</v>
      </c>
      <c r="VQ46" s="43">
        <v>0</v>
      </c>
      <c r="VR46" s="43">
        <v>0</v>
      </c>
      <c r="VS46" s="43">
        <v>0</v>
      </c>
      <c r="VT46" s="43">
        <v>0</v>
      </c>
      <c r="VU46" s="43">
        <v>0</v>
      </c>
      <c r="VV46" s="43">
        <v>0</v>
      </c>
      <c r="VW46" s="43">
        <v>0</v>
      </c>
      <c r="VX46" s="43">
        <v>0</v>
      </c>
      <c r="VY46" s="43">
        <v>0</v>
      </c>
      <c r="VZ46" s="43">
        <v>0</v>
      </c>
      <c r="WA46" s="43">
        <v>0</v>
      </c>
      <c r="WB46" s="43">
        <v>0</v>
      </c>
      <c r="WC46" s="43">
        <v>0</v>
      </c>
      <c r="WD46" s="43">
        <v>0</v>
      </c>
      <c r="WE46" s="43">
        <v>0</v>
      </c>
      <c r="WF46" s="43">
        <v>0</v>
      </c>
      <c r="WG46" s="35"/>
      <c r="WH46" s="35"/>
      <c r="WI46" s="35"/>
      <c r="WJ46" s="43">
        <v>0</v>
      </c>
      <c r="WK46" s="43">
        <v>0</v>
      </c>
      <c r="WL46" s="43">
        <v>0</v>
      </c>
      <c r="WM46" s="43">
        <v>0</v>
      </c>
      <c r="WN46" s="43">
        <v>0</v>
      </c>
      <c r="WO46" s="43">
        <v>0</v>
      </c>
      <c r="WP46" s="43">
        <v>0</v>
      </c>
      <c r="WQ46" s="43">
        <v>0</v>
      </c>
      <c r="WR46" s="43">
        <v>0</v>
      </c>
      <c r="WS46" s="43">
        <v>0</v>
      </c>
      <c r="WT46" s="43">
        <v>0</v>
      </c>
      <c r="WU46" s="43">
        <v>0</v>
      </c>
      <c r="WV46" s="43">
        <v>0</v>
      </c>
      <c r="WW46" s="43">
        <v>0</v>
      </c>
      <c r="WX46" s="43">
        <v>0</v>
      </c>
      <c r="WY46" s="43">
        <v>0</v>
      </c>
      <c r="WZ46" s="43">
        <v>0</v>
      </c>
      <c r="XA46" s="43">
        <v>0</v>
      </c>
      <c r="XB46" s="43">
        <v>0</v>
      </c>
      <c r="XC46" s="43">
        <v>0</v>
      </c>
      <c r="XD46" s="43">
        <v>0</v>
      </c>
      <c r="XE46" s="43">
        <v>0</v>
      </c>
      <c r="XF46" s="43">
        <v>0</v>
      </c>
      <c r="XG46" s="25">
        <v>224.93263976145917</v>
      </c>
      <c r="XH46" s="25">
        <v>20</v>
      </c>
      <c r="XI46" s="25">
        <v>1</v>
      </c>
      <c r="XJ46" s="25">
        <v>16.206155157782366</v>
      </c>
      <c r="XK46" s="25">
        <v>56.272677269908264</v>
      </c>
      <c r="XL46" s="25">
        <v>20</v>
      </c>
      <c r="XM46" s="25">
        <v>1</v>
      </c>
      <c r="XN46" s="25">
        <v>4.9761860173117931</v>
      </c>
      <c r="XO46" s="25">
        <v>117.60469169990215</v>
      </c>
      <c r="XP46" s="25">
        <v>10</v>
      </c>
      <c r="XQ46" s="25">
        <v>16.048074268236348</v>
      </c>
      <c r="XR46" s="25">
        <v>117.60469169990215</v>
      </c>
      <c r="XS46" s="25">
        <v>10</v>
      </c>
      <c r="XT46" s="25">
        <v>17.609009267162321</v>
      </c>
      <c r="XU46" s="25">
        <v>8.3344548717461713</v>
      </c>
      <c r="XV46" s="25">
        <v>5</v>
      </c>
      <c r="XW46" s="25">
        <v>3.3119285712626589</v>
      </c>
      <c r="XX46" s="25">
        <v>3.1054220778466632</v>
      </c>
      <c r="XY46" s="25">
        <v>5</v>
      </c>
      <c r="XZ46" s="25">
        <v>3.3119285712626589</v>
      </c>
      <c r="YA46" s="25">
        <v>9</v>
      </c>
      <c r="YB46" s="25">
        <v>9</v>
      </c>
      <c r="YC46" s="43">
        <f t="shared" si="68"/>
        <v>0.11014167896208855</v>
      </c>
      <c r="YD46" s="45"/>
      <c r="YE46" s="46">
        <v>1.69</v>
      </c>
      <c r="YF46" s="46">
        <v>1.5649999999999999</v>
      </c>
      <c r="YG46" s="46">
        <v>1.423</v>
      </c>
      <c r="YH46" s="46">
        <v>2</v>
      </c>
      <c r="YI46" s="25">
        <v>0.65</v>
      </c>
      <c r="YJ46" s="25">
        <v>0.65</v>
      </c>
      <c r="YK46" s="47" t="s">
        <v>4316</v>
      </c>
      <c r="YL46" s="48">
        <v>0</v>
      </c>
      <c r="YM46" s="48">
        <v>0</v>
      </c>
      <c r="YN46" s="48">
        <v>0</v>
      </c>
      <c r="YO46" s="48">
        <v>0</v>
      </c>
      <c r="YP46" s="48">
        <v>2.9052615161094284</v>
      </c>
      <c r="YQ46" s="48">
        <v>2.9052615161094284</v>
      </c>
      <c r="YR46" s="48">
        <v>2.9052615161094284</v>
      </c>
      <c r="YS46" s="48">
        <v>2.9052615161094284</v>
      </c>
      <c r="YT46" s="48">
        <v>2.9052615161094284</v>
      </c>
      <c r="YU46" s="48">
        <v>2.8926836837555099</v>
      </c>
      <c r="YV46" s="48">
        <v>2.9388456607253435</v>
      </c>
      <c r="YW46" s="48">
        <v>2.9857442989933984</v>
      </c>
      <c r="YX46" s="48">
        <v>3.033391354335826</v>
      </c>
      <c r="YY46" s="48">
        <v>3.0817987701295881</v>
      </c>
      <c r="YZ46" s="48">
        <v>3.1309786803463133</v>
      </c>
      <c r="ZA46" s="48">
        <v>3.1809434125937028</v>
      </c>
      <c r="ZB46" s="48">
        <v>3.2317054912057328</v>
      </c>
      <c r="ZC46" s="48">
        <v>3.2832776403820025</v>
      </c>
      <c r="ZD46" s="48">
        <v>3.3356727873772014</v>
      </c>
      <c r="ZE46" s="48">
        <v>3.3889040657414964</v>
      </c>
      <c r="ZF46" s="48">
        <v>3.4429848186127359</v>
      </c>
      <c r="ZG46" s="48">
        <v>3.4979286020608993</v>
      </c>
      <c r="ZH46" s="48">
        <v>3.5537491884863561</v>
      </c>
      <c r="ZI46" s="48">
        <v>3.6104605700718255</v>
      </c>
      <c r="ZJ46" s="48">
        <v>3.6680769622899394</v>
      </c>
      <c r="ZK46" s="48">
        <v>3.7266128074664269</v>
      </c>
      <c r="ZL46" s="49">
        <v>0</v>
      </c>
      <c r="ZM46" s="49">
        <v>0</v>
      </c>
      <c r="ZN46" s="49">
        <v>0</v>
      </c>
      <c r="ZO46" s="49">
        <v>0</v>
      </c>
      <c r="ZP46" s="49">
        <v>0</v>
      </c>
      <c r="ZQ46" s="49">
        <v>0</v>
      </c>
      <c r="ZR46" s="49">
        <v>0</v>
      </c>
      <c r="ZS46" s="49">
        <v>0</v>
      </c>
      <c r="ZT46" s="49">
        <v>0</v>
      </c>
      <c r="ZU46" s="49">
        <v>0</v>
      </c>
      <c r="ZV46" s="49">
        <v>0</v>
      </c>
      <c r="ZW46" s="49">
        <v>0</v>
      </c>
      <c r="ZX46" s="49">
        <v>0</v>
      </c>
      <c r="ZY46" s="49">
        <v>0</v>
      </c>
      <c r="ZZ46" s="49">
        <v>0</v>
      </c>
      <c r="AAA46" s="49">
        <v>0</v>
      </c>
      <c r="AAB46" s="49">
        <v>0</v>
      </c>
      <c r="AAC46" s="49">
        <v>0</v>
      </c>
      <c r="AAD46" s="49">
        <v>0</v>
      </c>
      <c r="AAE46" s="49">
        <v>0</v>
      </c>
      <c r="AAF46" s="49">
        <v>0</v>
      </c>
      <c r="AAG46" s="49">
        <v>0</v>
      </c>
      <c r="AAH46" s="49">
        <v>0</v>
      </c>
      <c r="AAI46" s="49">
        <v>0</v>
      </c>
      <c r="AAJ46" s="49">
        <v>0</v>
      </c>
      <c r="AAK46" s="49">
        <v>0</v>
      </c>
      <c r="AAL46" s="49">
        <v>0</v>
      </c>
      <c r="AAM46" s="49">
        <v>0</v>
      </c>
      <c r="AAN46" s="49">
        <v>0</v>
      </c>
      <c r="AAO46" s="49">
        <v>0</v>
      </c>
      <c r="AAP46" s="49">
        <v>3.2981640872508544</v>
      </c>
      <c r="AAQ46" s="49">
        <v>3.2981640872508544</v>
      </c>
      <c r="AAR46" s="49">
        <v>3.2981640872508544</v>
      </c>
      <c r="AAS46" s="49">
        <v>3.2981640872508544</v>
      </c>
      <c r="AAT46" s="49">
        <v>3.2981640872508544</v>
      </c>
      <c r="AAU46" s="49">
        <v>1.5124224442223169</v>
      </c>
      <c r="AAV46" s="49">
        <v>1.5365579590837999</v>
      </c>
      <c r="AAW46" s="49">
        <v>1.5610786329197934</v>
      </c>
      <c r="AAX46" s="49">
        <v>1.5859906121678782</v>
      </c>
      <c r="AAY46" s="49">
        <v>1.6113001413516006</v>
      </c>
      <c r="AAZ46" s="49">
        <v>1.6370135646457944</v>
      </c>
      <c r="ABA46" s="49">
        <v>1.6631373274667616</v>
      </c>
      <c r="ABB46" s="49">
        <v>1.6896779780879654</v>
      </c>
      <c r="ABC46" s="49">
        <v>1.7166421692814207</v>
      </c>
      <c r="ABD46" s="49">
        <v>1.744036659985287</v>
      </c>
      <c r="ABE46" s="49">
        <v>1.7718683169980867</v>
      </c>
      <c r="ABF46" s="49">
        <v>1.8001441167000138</v>
      </c>
      <c r="ABG46" s="49">
        <v>1.8288711468015588</v>
      </c>
      <c r="ABH46" s="49">
        <v>1.8580566081202698</v>
      </c>
      <c r="ABI46" s="49">
        <v>1.8877078163855872</v>
      </c>
      <c r="ABJ46" s="49">
        <v>1.9178322040727536</v>
      </c>
      <c r="ABK46" s="49">
        <v>1.9484373222658027</v>
      </c>
      <c r="ABL46" s="50">
        <v>0</v>
      </c>
      <c r="ABM46" s="50">
        <v>0</v>
      </c>
      <c r="ABN46" s="50">
        <v>0</v>
      </c>
      <c r="ABO46" s="50">
        <v>0</v>
      </c>
      <c r="ABP46" s="50">
        <v>0.24252685263471355</v>
      </c>
      <c r="ABQ46" s="50">
        <v>0.24252685263471355</v>
      </c>
      <c r="ABR46" s="50">
        <v>0.24252685263471355</v>
      </c>
      <c r="ABS46" s="50">
        <v>0.24252685263471355</v>
      </c>
      <c r="ABT46" s="50">
        <v>0.24252685263471355</v>
      </c>
      <c r="ABU46" s="50">
        <v>0</v>
      </c>
      <c r="ABV46" s="50">
        <v>0</v>
      </c>
      <c r="ABW46" s="50">
        <v>0</v>
      </c>
      <c r="ABX46" s="50">
        <v>0</v>
      </c>
      <c r="ABY46" s="50">
        <v>0</v>
      </c>
      <c r="ABZ46" s="50">
        <v>0</v>
      </c>
      <c r="ACA46" s="50">
        <v>0</v>
      </c>
      <c r="ACB46" s="50">
        <v>0</v>
      </c>
      <c r="ACC46" s="50">
        <v>0</v>
      </c>
      <c r="ACD46" s="50">
        <v>0</v>
      </c>
      <c r="ACE46" s="50">
        <v>0</v>
      </c>
      <c r="ACF46" s="50">
        <v>0</v>
      </c>
      <c r="ACG46" s="50">
        <v>0</v>
      </c>
      <c r="ACH46" s="50">
        <v>0</v>
      </c>
      <c r="ACI46" s="50">
        <v>0</v>
      </c>
      <c r="ACJ46" s="50">
        <v>0</v>
      </c>
      <c r="ACK46" s="50">
        <v>0</v>
      </c>
      <c r="ACL46" s="49">
        <v>0</v>
      </c>
      <c r="ACM46" s="49">
        <v>0</v>
      </c>
      <c r="ACN46" s="49">
        <v>0</v>
      </c>
      <c r="ACO46" s="49">
        <v>0</v>
      </c>
      <c r="ACP46" s="49">
        <v>0.23373557081336252</v>
      </c>
      <c r="ACQ46" s="49">
        <v>0.23373557081336252</v>
      </c>
      <c r="ACR46" s="49">
        <v>0.23373557081336252</v>
      </c>
      <c r="ACS46" s="49">
        <v>0.23373557081336252</v>
      </c>
      <c r="ACT46" s="49">
        <v>0.23373557081336252</v>
      </c>
      <c r="ACU46" s="49">
        <v>0.1071829399506638</v>
      </c>
      <c r="ACV46" s="49">
        <v>0.1088933849721319</v>
      </c>
      <c r="ACW46" s="49">
        <v>0.1106311255890827</v>
      </c>
      <c r="ACX46" s="49">
        <v>0.11239659738963682</v>
      </c>
      <c r="ACY46" s="49">
        <v>0.1141902429131092</v>
      </c>
      <c r="ACZ46" s="49">
        <v>0.11601251176094074</v>
      </c>
      <c r="ADA46" s="49">
        <v>0.11786386070939202</v>
      </c>
      <c r="ADB46" s="49">
        <v>0.11974475382404477</v>
      </c>
      <c r="ADC46" s="49">
        <v>0.12165566257612455</v>
      </c>
      <c r="ADD46" s="49">
        <v>0.12359706596068046</v>
      </c>
      <c r="ADE46" s="49">
        <v>0.12556945061665156</v>
      </c>
      <c r="ADF46" s="49">
        <v>0.12757331094885327</v>
      </c>
      <c r="ADG46" s="49">
        <v>0.12960914925189962</v>
      </c>
      <c r="ADH46" s="49">
        <v>0.13167747583611952</v>
      </c>
      <c r="ADI46" s="49">
        <v>0.13377880915546225</v>
      </c>
      <c r="ADJ46" s="49">
        <v>0.13591367593746395</v>
      </c>
      <c r="ADK46" s="49">
        <v>0.13808261131527455</v>
      </c>
      <c r="ADL46" s="50">
        <v>0</v>
      </c>
      <c r="ADM46" s="50">
        <v>0</v>
      </c>
      <c r="ADN46" s="50">
        <v>0</v>
      </c>
      <c r="ADO46" s="50">
        <v>0</v>
      </c>
      <c r="ADP46" s="50">
        <v>0</v>
      </c>
      <c r="ADQ46" s="50">
        <v>0</v>
      </c>
      <c r="ADR46" s="50">
        <v>0</v>
      </c>
      <c r="ADS46" s="50">
        <v>0</v>
      </c>
      <c r="ADT46" s="50">
        <v>0</v>
      </c>
      <c r="ADU46" s="50">
        <v>0</v>
      </c>
      <c r="ADV46" s="50">
        <v>0</v>
      </c>
      <c r="ADW46" s="50">
        <v>0</v>
      </c>
      <c r="ADX46" s="50">
        <v>0</v>
      </c>
      <c r="ADY46" s="50">
        <v>0</v>
      </c>
      <c r="ADZ46" s="50">
        <v>0</v>
      </c>
      <c r="AEA46" s="50">
        <v>0</v>
      </c>
      <c r="AEB46" s="50">
        <v>0</v>
      </c>
      <c r="AEC46" s="50">
        <v>0</v>
      </c>
      <c r="AED46" s="50">
        <v>0</v>
      </c>
      <c r="AEE46" s="50">
        <v>0</v>
      </c>
      <c r="AEF46" s="50">
        <v>0</v>
      </c>
      <c r="AEG46" s="50">
        <v>0</v>
      </c>
      <c r="AEH46" s="50">
        <v>0</v>
      </c>
      <c r="AEI46" s="50">
        <v>0</v>
      </c>
      <c r="AEJ46" s="50">
        <v>0</v>
      </c>
      <c r="AEK46" s="50">
        <v>0</v>
      </c>
      <c r="AEL46" s="48">
        <v>0</v>
      </c>
      <c r="AEM46" s="48">
        <v>0</v>
      </c>
      <c r="AEN46" s="48">
        <v>0</v>
      </c>
      <c r="AEO46" s="48">
        <v>0</v>
      </c>
      <c r="AEP46" s="48">
        <v>0.25632425867562314</v>
      </c>
      <c r="AEQ46" s="48">
        <v>0.26041472822548872</v>
      </c>
      <c r="AER46" s="48">
        <v>0.26457047423894547</v>
      </c>
      <c r="AES46" s="48">
        <v>0.26879253840977335</v>
      </c>
      <c r="AET46" s="48">
        <v>0.27308197905529458</v>
      </c>
      <c r="AEU46" s="48">
        <v>0.27743987138165882</v>
      </c>
      <c r="AEV46" s="48">
        <v>0.2818673077533424</v>
      </c>
      <c r="AEW46" s="48">
        <v>0.28636539796698496</v>
      </c>
      <c r="AEX46" s="48">
        <v>0.29093526952955945</v>
      </c>
      <c r="AEY46" s="48">
        <v>0.295578067941</v>
      </c>
      <c r="AEZ46" s="48">
        <v>0.30029495698134429</v>
      </c>
      <c r="AFA46" s="48">
        <v>0.30508711900243957</v>
      </c>
      <c r="AFB46" s="48">
        <v>0.3099557552243245</v>
      </c>
      <c r="AFC46" s="48">
        <v>0.31490208603632808</v>
      </c>
      <c r="AFD46" s="48">
        <v>0.31992735130297423</v>
      </c>
      <c r="AFE46" s="48">
        <v>0.32503281067477047</v>
      </c>
      <c r="AFF46" s="48">
        <v>0.33021974390396464</v>
      </c>
      <c r="AFG46" s="48">
        <v>0.33548945116531681</v>
      </c>
      <c r="AFH46" s="48">
        <v>0.34084325338202526</v>
      </c>
      <c r="AFI46" s="48">
        <v>0.34628249255681193</v>
      </c>
      <c r="AFJ46" s="48">
        <v>0.35180853210833185</v>
      </c>
      <c r="AFK46" s="48">
        <v>0.3574227572129231</v>
      </c>
      <c r="AFL46" s="49">
        <v>0</v>
      </c>
      <c r="AFM46" s="49">
        <v>0</v>
      </c>
      <c r="AFN46" s="49">
        <v>0</v>
      </c>
      <c r="AFO46" s="49">
        <v>0</v>
      </c>
      <c r="AFP46" s="49">
        <v>7.5131443399394354E-3</v>
      </c>
      <c r="AFQ46" s="49">
        <v>7.355554014134744E-3</v>
      </c>
      <c r="AFR46" s="49">
        <v>7.2012691899500884E-3</v>
      </c>
      <c r="AFS46" s="49">
        <v>7.0502205335548256E-3</v>
      </c>
      <c r="AFT46" s="49">
        <v>6.9023401654150079E-3</v>
      </c>
      <c r="AFU46" s="49">
        <v>6.7575616297890937E-3</v>
      </c>
      <c r="AFV46" s="49">
        <v>6.6158198648635005E-3</v>
      </c>
      <c r="AFW46" s="49">
        <v>6.4770511735145744E-3</v>
      </c>
      <c r="AFX46" s="49">
        <v>6.34119319468383E-3</v>
      </c>
      <c r="AFY46" s="49">
        <v>6.2081848753536076E-3</v>
      </c>
      <c r="AFZ46" s="49">
        <v>6.077966443110548E-3</v>
      </c>
      <c r="AGA46" s="49">
        <v>5.9504793792845524E-3</v>
      </c>
      <c r="AGB46" s="49">
        <v>5.8256663926511678E-3</v>
      </c>
      <c r="AGC46" s="49">
        <v>5.7034713936855632E-3</v>
      </c>
      <c r="AGD46" s="49">
        <v>5.5838394693565425E-3</v>
      </c>
      <c r="AGE46" s="49">
        <v>5.4667168584492578E-3</v>
      </c>
      <c r="AGF46" s="49">
        <v>5.3520509274055366E-3</v>
      </c>
      <c r="AGG46" s="49">
        <v>5.2397901466709638E-3</v>
      </c>
      <c r="AGH46" s="49">
        <v>5.1298840675380892E-3</v>
      </c>
      <c r="AGI46" s="49">
        <v>5.022283299475361E-3</v>
      </c>
      <c r="AGJ46" s="49">
        <v>4.9169394879315827E-3</v>
      </c>
      <c r="AGK46" s="49">
        <v>4.8138052926059369E-3</v>
      </c>
      <c r="AGL46" s="49">
        <v>0</v>
      </c>
      <c r="AGM46" s="49">
        <v>0</v>
      </c>
      <c r="AGN46" s="49">
        <v>0</v>
      </c>
      <c r="AGO46" s="49">
        <v>0</v>
      </c>
      <c r="AGP46" s="49">
        <v>0</v>
      </c>
      <c r="AGQ46" s="49">
        <v>0</v>
      </c>
      <c r="AGR46" s="49">
        <v>0</v>
      </c>
      <c r="AGS46" s="49">
        <v>0</v>
      </c>
      <c r="AGT46" s="49">
        <v>0</v>
      </c>
      <c r="AGU46" s="49">
        <v>0</v>
      </c>
      <c r="AGV46" s="49">
        <v>0</v>
      </c>
      <c r="AGW46" s="49">
        <v>0</v>
      </c>
      <c r="AGX46" s="49">
        <v>0</v>
      </c>
      <c r="AGY46" s="49">
        <v>0</v>
      </c>
      <c r="AGZ46" s="49">
        <v>0</v>
      </c>
      <c r="AHA46" s="49">
        <v>0</v>
      </c>
      <c r="AHB46" s="49">
        <v>0</v>
      </c>
      <c r="AHC46" s="49">
        <v>0</v>
      </c>
      <c r="AHD46" s="49">
        <v>0</v>
      </c>
      <c r="AHE46" s="49">
        <v>0</v>
      </c>
      <c r="AHF46" s="49">
        <v>0</v>
      </c>
      <c r="AHG46" s="49">
        <v>0</v>
      </c>
      <c r="AHH46" s="49">
        <v>0</v>
      </c>
      <c r="AHI46" s="49">
        <v>0</v>
      </c>
      <c r="AHJ46" s="49">
        <v>0</v>
      </c>
      <c r="AHK46" s="49">
        <v>0</v>
      </c>
      <c r="AHL46" s="50">
        <v>0</v>
      </c>
      <c r="AHM46" s="50">
        <v>0</v>
      </c>
      <c r="AHN46" s="50">
        <v>0</v>
      </c>
      <c r="AHO46" s="50">
        <v>0</v>
      </c>
      <c r="AHP46" s="50">
        <v>7.5063278472352724E-2</v>
      </c>
      <c r="AHQ46" s="50">
        <v>0.1469776099858289</v>
      </c>
      <c r="AHR46" s="50">
        <v>0.21584206961899846</v>
      </c>
      <c r="AHS46" s="50">
        <v>0.28175296161340146</v>
      </c>
      <c r="AHT46" s="50">
        <v>0.34480389202241019</v>
      </c>
      <c r="AHU46" s="50">
        <v>0.33757153294291253</v>
      </c>
      <c r="AHV46" s="50">
        <v>0.33049087463902971</v>
      </c>
      <c r="AHW46" s="50">
        <v>0.3235587351441212</v>
      </c>
      <c r="AHX46" s="50">
        <v>0.31677199923419636</v>
      </c>
      <c r="AHY46" s="50">
        <v>0.31012761702796776</v>
      </c>
      <c r="AHZ46" s="50">
        <v>0.30362260261627022</v>
      </c>
      <c r="AIA46" s="50">
        <v>0.29725403272022688</v>
      </c>
      <c r="AIB46" s="50">
        <v>0.29101904537756168</v>
      </c>
      <c r="AIC46" s="50">
        <v>0.28491483865646605</v>
      </c>
      <c r="AID46" s="50">
        <v>0.2789386693964428</v>
      </c>
      <c r="AIE46" s="50">
        <v>0.27308785197556162</v>
      </c>
      <c r="AIF46" s="50">
        <v>0.26735975710357102</v>
      </c>
      <c r="AIG46" s="50">
        <v>0.26175181064032571</v>
      </c>
      <c r="AIH46" s="50">
        <v>0.25626149243899732</v>
      </c>
      <c r="AII46" s="50">
        <v>0.25088633521354947</v>
      </c>
      <c r="AIJ46" s="50">
        <v>0.24562392342996767</v>
      </c>
      <c r="AIK46" s="50">
        <v>0.240471892220746</v>
      </c>
      <c r="AIL46" s="49">
        <v>0</v>
      </c>
      <c r="AIM46" s="49">
        <v>0</v>
      </c>
      <c r="AIN46" s="49">
        <v>0</v>
      </c>
      <c r="AIO46" s="49">
        <v>0</v>
      </c>
      <c r="AIP46" s="49">
        <v>0</v>
      </c>
      <c r="AIQ46" s="49">
        <v>0</v>
      </c>
      <c r="AIR46" s="49">
        <v>0</v>
      </c>
      <c r="AIS46" s="49">
        <v>0</v>
      </c>
      <c r="AIT46" s="49">
        <v>0</v>
      </c>
      <c r="AIU46" s="49">
        <v>0</v>
      </c>
      <c r="AIV46" s="49">
        <v>0</v>
      </c>
      <c r="AIW46" s="49">
        <v>0</v>
      </c>
      <c r="AIX46" s="49">
        <v>0</v>
      </c>
      <c r="AIY46" s="49">
        <v>0</v>
      </c>
      <c r="AIZ46" s="49">
        <v>0</v>
      </c>
      <c r="AJA46" s="49">
        <v>0</v>
      </c>
      <c r="AJB46" s="49">
        <v>0</v>
      </c>
      <c r="AJC46" s="49">
        <v>0</v>
      </c>
      <c r="AJD46" s="49">
        <v>0</v>
      </c>
      <c r="AJE46" s="49">
        <v>0</v>
      </c>
      <c r="AJF46" s="49">
        <v>0</v>
      </c>
      <c r="AJG46" s="49">
        <v>0</v>
      </c>
      <c r="AJH46" s="49">
        <v>0</v>
      </c>
      <c r="AJI46" s="49">
        <v>0</v>
      </c>
      <c r="AJJ46" s="49">
        <v>0</v>
      </c>
      <c r="AJK46" s="49">
        <v>0</v>
      </c>
      <c r="AJL46" s="50">
        <v>0</v>
      </c>
      <c r="AJM46" s="50">
        <v>0</v>
      </c>
      <c r="AJN46" s="50">
        <v>0</v>
      </c>
      <c r="AJO46" s="50">
        <v>0</v>
      </c>
      <c r="AJP46" s="50">
        <v>0</v>
      </c>
      <c r="AJQ46" s="50">
        <v>0</v>
      </c>
      <c r="AJR46" s="50">
        <v>0</v>
      </c>
      <c r="AJS46" s="50">
        <v>0</v>
      </c>
      <c r="AJT46" s="50">
        <v>0</v>
      </c>
      <c r="AJU46" s="50">
        <v>0</v>
      </c>
      <c r="AJV46" s="50">
        <v>0</v>
      </c>
      <c r="AJW46" s="50">
        <v>0</v>
      </c>
      <c r="AJX46" s="50">
        <v>0</v>
      </c>
      <c r="AJY46" s="50">
        <v>0</v>
      </c>
      <c r="AJZ46" s="50">
        <v>0</v>
      </c>
      <c r="AKA46" s="50">
        <v>0</v>
      </c>
      <c r="AKB46" s="50">
        <v>0</v>
      </c>
      <c r="AKC46" s="50">
        <v>0</v>
      </c>
      <c r="AKD46" s="50">
        <v>0</v>
      </c>
      <c r="AKE46" s="50">
        <v>0</v>
      </c>
      <c r="AKF46" s="50">
        <v>0</v>
      </c>
      <c r="AKG46" s="50">
        <v>0</v>
      </c>
      <c r="AKH46" s="50">
        <v>0</v>
      </c>
      <c r="AKI46" s="50">
        <v>0</v>
      </c>
      <c r="AKJ46" s="50">
        <v>0</v>
      </c>
      <c r="AKK46" s="50">
        <v>0</v>
      </c>
      <c r="AKL46" s="51">
        <v>0</v>
      </c>
      <c r="AKM46" s="51">
        <v>0</v>
      </c>
      <c r="AKN46" s="51">
        <v>0</v>
      </c>
      <c r="AKO46" s="51">
        <v>0</v>
      </c>
      <c r="AKP46" s="51">
        <v>0</v>
      </c>
      <c r="AKQ46" s="51">
        <v>0</v>
      </c>
      <c r="AKR46" s="51">
        <v>0</v>
      </c>
      <c r="AKS46" s="51">
        <v>0</v>
      </c>
      <c r="AKT46" s="51">
        <v>0</v>
      </c>
      <c r="AKU46" s="51">
        <v>0</v>
      </c>
      <c r="AKV46" s="51">
        <v>0</v>
      </c>
      <c r="AKW46" s="51">
        <v>0</v>
      </c>
      <c r="AKX46" s="51">
        <v>0</v>
      </c>
      <c r="AKY46" s="51">
        <v>0</v>
      </c>
      <c r="AKZ46" s="51">
        <v>0</v>
      </c>
      <c r="ALA46" s="51">
        <v>0</v>
      </c>
      <c r="ALB46" s="51">
        <v>0</v>
      </c>
      <c r="ALC46" s="51">
        <v>0</v>
      </c>
      <c r="ALD46" s="51">
        <v>0</v>
      </c>
      <c r="ALE46" s="51">
        <v>0</v>
      </c>
      <c r="ALF46" s="51">
        <v>0</v>
      </c>
      <c r="ALG46" s="51">
        <v>0</v>
      </c>
      <c r="ALH46" s="51">
        <v>0</v>
      </c>
      <c r="ALI46" s="51">
        <v>0</v>
      </c>
      <c r="ALJ46" s="51">
        <v>0</v>
      </c>
      <c r="ALK46" s="51">
        <v>0</v>
      </c>
      <c r="ALL46" s="51">
        <v>0</v>
      </c>
      <c r="ALM46" s="51">
        <v>0</v>
      </c>
      <c r="ALN46" s="51">
        <v>0</v>
      </c>
      <c r="ALO46" s="51">
        <v>0</v>
      </c>
      <c r="ALP46" s="51">
        <v>0</v>
      </c>
      <c r="ALQ46" s="51">
        <v>0</v>
      </c>
      <c r="ALR46" s="51">
        <v>0</v>
      </c>
      <c r="ALS46" s="51">
        <v>0</v>
      </c>
      <c r="ALT46" s="51">
        <v>0</v>
      </c>
      <c r="ALU46" s="51">
        <v>0</v>
      </c>
      <c r="ALV46" s="51">
        <v>0</v>
      </c>
      <c r="ALW46" s="51">
        <v>0</v>
      </c>
      <c r="ALX46" s="51">
        <v>0</v>
      </c>
      <c r="ALY46" s="51">
        <v>0</v>
      </c>
      <c r="ALZ46" s="51">
        <v>0</v>
      </c>
      <c r="AMA46" s="51">
        <v>0</v>
      </c>
      <c r="AMB46" s="51">
        <v>0</v>
      </c>
      <c r="AMC46" s="51">
        <v>0</v>
      </c>
      <c r="AMD46" s="51">
        <v>0</v>
      </c>
      <c r="AME46" s="51">
        <v>0</v>
      </c>
      <c r="AMF46" s="51">
        <v>0</v>
      </c>
      <c r="AMG46" s="51">
        <v>0</v>
      </c>
      <c r="AMH46" s="51">
        <v>0</v>
      </c>
      <c r="AMI46" s="51">
        <v>0</v>
      </c>
      <c r="AMJ46" s="51">
        <v>0</v>
      </c>
      <c r="AMK46" s="51">
        <v>0</v>
      </c>
      <c r="AML46" s="50">
        <v>0</v>
      </c>
      <c r="AMM46" s="50">
        <v>0</v>
      </c>
      <c r="AMN46" s="50">
        <v>0</v>
      </c>
      <c r="AMO46" s="50">
        <v>0</v>
      </c>
      <c r="AMP46" s="50">
        <v>0</v>
      </c>
      <c r="AMQ46" s="50">
        <v>0</v>
      </c>
      <c r="AMR46" s="50">
        <v>0</v>
      </c>
      <c r="AMS46" s="50">
        <v>0</v>
      </c>
      <c r="AMT46" s="50">
        <v>0</v>
      </c>
      <c r="AMU46" s="50">
        <v>0</v>
      </c>
      <c r="AMV46" s="50">
        <v>0</v>
      </c>
      <c r="AMW46" s="50">
        <v>0</v>
      </c>
      <c r="AMX46" s="50">
        <v>0</v>
      </c>
      <c r="AMY46" s="50">
        <v>0</v>
      </c>
      <c r="AMZ46" s="50">
        <v>0</v>
      </c>
      <c r="ANA46" s="50">
        <v>0</v>
      </c>
      <c r="ANB46" s="50">
        <v>0</v>
      </c>
      <c r="ANC46" s="50">
        <v>0</v>
      </c>
      <c r="AND46" s="50">
        <v>0</v>
      </c>
      <c r="ANE46" s="50">
        <v>0</v>
      </c>
      <c r="ANF46" s="50">
        <v>0</v>
      </c>
      <c r="ANG46" s="50">
        <v>0</v>
      </c>
      <c r="ANH46" s="50">
        <v>0</v>
      </c>
      <c r="ANI46" s="50">
        <v>0</v>
      </c>
      <c r="ANJ46" s="50">
        <v>0</v>
      </c>
      <c r="ANK46" s="50">
        <v>0</v>
      </c>
      <c r="ANL46" s="50">
        <v>0</v>
      </c>
      <c r="ANM46" s="50">
        <v>0</v>
      </c>
      <c r="ANN46" s="50">
        <v>0</v>
      </c>
      <c r="ANO46" s="50">
        <v>0</v>
      </c>
      <c r="ANP46" s="50">
        <v>0</v>
      </c>
      <c r="ANQ46" s="50">
        <v>0</v>
      </c>
      <c r="ANR46" s="50">
        <v>0</v>
      </c>
      <c r="ANS46" s="50">
        <v>0</v>
      </c>
      <c r="ANT46" s="50">
        <v>0</v>
      </c>
      <c r="ANU46" s="50">
        <v>0</v>
      </c>
      <c r="ANV46" s="50">
        <v>0</v>
      </c>
      <c r="ANW46" s="50">
        <v>0</v>
      </c>
      <c r="ANX46" s="50">
        <v>0</v>
      </c>
      <c r="ANY46" s="50">
        <v>0</v>
      </c>
      <c r="ANZ46" s="50">
        <v>0</v>
      </c>
      <c r="AOA46" s="50">
        <v>0</v>
      </c>
      <c r="AOB46" s="50">
        <v>0</v>
      </c>
      <c r="AOC46" s="50">
        <v>0</v>
      </c>
      <c r="AOD46" s="50">
        <v>0</v>
      </c>
      <c r="AOE46" s="50">
        <v>0</v>
      </c>
      <c r="AOF46" s="50">
        <v>0</v>
      </c>
      <c r="AOG46" s="50">
        <v>0</v>
      </c>
      <c r="AOH46" s="50">
        <v>0</v>
      </c>
      <c r="AOI46" s="50">
        <v>0</v>
      </c>
      <c r="AOJ46" s="50">
        <v>0</v>
      </c>
      <c r="AOK46" s="50">
        <v>0</v>
      </c>
      <c r="AOL46" s="98">
        <v>0</v>
      </c>
      <c r="AOM46" s="53">
        <v>0</v>
      </c>
      <c r="AON46" s="98">
        <v>0</v>
      </c>
      <c r="AOO46" s="98">
        <v>0</v>
      </c>
      <c r="AOP46" s="98">
        <v>0</v>
      </c>
      <c r="AOQ46" s="98">
        <v>0</v>
      </c>
      <c r="AOR46" s="52">
        <v>0</v>
      </c>
      <c r="AOS46" s="98">
        <v>0</v>
      </c>
      <c r="AOT46" s="98">
        <v>0</v>
      </c>
      <c r="AOU46" s="98">
        <v>0</v>
      </c>
      <c r="AOV46" s="98">
        <v>0</v>
      </c>
      <c r="AOW46" s="98">
        <v>0</v>
      </c>
      <c r="AOX46" s="98">
        <v>0</v>
      </c>
      <c r="AOY46" s="98">
        <v>0</v>
      </c>
      <c r="AOZ46" s="98">
        <v>0</v>
      </c>
      <c r="APA46" s="98">
        <v>0</v>
      </c>
      <c r="APB46" s="98">
        <v>0</v>
      </c>
      <c r="APC46" s="98">
        <v>0</v>
      </c>
      <c r="APD46" s="98">
        <v>0</v>
      </c>
      <c r="APE46" s="98">
        <v>0</v>
      </c>
      <c r="APF46" s="98">
        <v>0</v>
      </c>
      <c r="APG46" s="98">
        <v>0</v>
      </c>
      <c r="APH46" s="98">
        <v>0</v>
      </c>
      <c r="API46" s="98">
        <v>0</v>
      </c>
      <c r="APJ46" s="98">
        <v>0</v>
      </c>
      <c r="APK46" s="98">
        <v>0</v>
      </c>
      <c r="APL46" s="98">
        <v>0</v>
      </c>
      <c r="APM46" s="54">
        <v>0</v>
      </c>
      <c r="APN46" s="98">
        <v>0</v>
      </c>
      <c r="APO46" s="98">
        <v>0</v>
      </c>
      <c r="APP46" s="98">
        <v>0</v>
      </c>
      <c r="APQ46" s="98">
        <v>0</v>
      </c>
      <c r="APR46" s="52">
        <v>0</v>
      </c>
      <c r="APS46" s="98">
        <v>0</v>
      </c>
      <c r="APT46" s="98">
        <v>0</v>
      </c>
      <c r="APU46" s="98">
        <v>0</v>
      </c>
      <c r="APV46" s="98">
        <v>0</v>
      </c>
      <c r="APW46" s="98">
        <v>0</v>
      </c>
      <c r="APX46" s="98">
        <v>0</v>
      </c>
      <c r="APY46" s="98">
        <v>0</v>
      </c>
      <c r="APZ46" s="98">
        <v>0</v>
      </c>
      <c r="AQA46" s="98">
        <v>0</v>
      </c>
      <c r="AQB46" s="98">
        <v>0</v>
      </c>
      <c r="AQC46" s="98">
        <v>0</v>
      </c>
      <c r="AQD46" s="98">
        <v>0</v>
      </c>
      <c r="AQE46" s="98">
        <v>0</v>
      </c>
      <c r="AQF46" s="98">
        <v>0</v>
      </c>
      <c r="AQG46" s="98">
        <v>0</v>
      </c>
      <c r="AQH46" s="98">
        <v>0</v>
      </c>
      <c r="AQI46" s="98">
        <v>0</v>
      </c>
      <c r="AQJ46" s="98">
        <v>0</v>
      </c>
      <c r="AQK46" s="98">
        <v>0</v>
      </c>
      <c r="AQL46" s="98">
        <v>0</v>
      </c>
      <c r="AQM46" s="98">
        <v>0</v>
      </c>
      <c r="AQN46" s="55">
        <v>0</v>
      </c>
      <c r="AQO46" s="56">
        <v>0</v>
      </c>
      <c r="AQP46" s="56">
        <v>0</v>
      </c>
      <c r="AQQ46" s="56">
        <v>0</v>
      </c>
      <c r="AQR46" s="56">
        <v>0</v>
      </c>
      <c r="AQS46" s="56">
        <v>0</v>
      </c>
      <c r="AQT46" s="56">
        <v>0</v>
      </c>
      <c r="AQU46" s="56">
        <v>0</v>
      </c>
      <c r="AQV46" s="56">
        <v>0</v>
      </c>
      <c r="AQW46" s="56">
        <v>0</v>
      </c>
      <c r="AQX46" s="56">
        <v>0</v>
      </c>
      <c r="AQY46" s="56">
        <v>0</v>
      </c>
      <c r="AQZ46" s="56">
        <v>0</v>
      </c>
      <c r="ARA46" s="56">
        <v>0</v>
      </c>
      <c r="ARB46" s="56">
        <v>0</v>
      </c>
      <c r="ARC46" s="56">
        <v>0</v>
      </c>
      <c r="ARD46" s="56">
        <v>0</v>
      </c>
      <c r="ARE46" s="56">
        <v>0</v>
      </c>
      <c r="ARF46" s="56">
        <v>0</v>
      </c>
      <c r="ARG46" s="56">
        <v>0</v>
      </c>
      <c r="ARH46" s="56">
        <v>0</v>
      </c>
      <c r="ARI46" s="56">
        <v>0</v>
      </c>
      <c r="ARJ46" s="56">
        <v>0</v>
      </c>
      <c r="ARK46" s="56">
        <v>0</v>
      </c>
      <c r="ARL46" s="56">
        <v>0</v>
      </c>
      <c r="ARM46" s="56">
        <v>0</v>
      </c>
      <c r="ARN46" s="55">
        <v>0</v>
      </c>
      <c r="ARO46" s="56">
        <v>0</v>
      </c>
      <c r="ARP46" s="56">
        <v>0</v>
      </c>
      <c r="ARQ46" s="56">
        <v>0</v>
      </c>
      <c r="ARR46" s="56">
        <v>0</v>
      </c>
      <c r="ARS46" s="56">
        <v>0</v>
      </c>
      <c r="ART46" s="56">
        <v>0</v>
      </c>
      <c r="ARU46" s="56">
        <v>0</v>
      </c>
      <c r="ARV46" s="56">
        <v>0</v>
      </c>
      <c r="ARW46" s="56">
        <v>0</v>
      </c>
      <c r="ARX46" s="56">
        <v>0</v>
      </c>
      <c r="ARY46" s="56">
        <v>0</v>
      </c>
      <c r="ARZ46" s="56">
        <v>0</v>
      </c>
      <c r="ASA46" s="56">
        <v>0</v>
      </c>
      <c r="ASB46" s="56">
        <v>0</v>
      </c>
      <c r="ASC46" s="56">
        <v>0</v>
      </c>
      <c r="ASD46" s="56">
        <v>0</v>
      </c>
      <c r="ASE46" s="56">
        <v>0</v>
      </c>
      <c r="ASF46" s="56">
        <v>0</v>
      </c>
      <c r="ASG46" s="56">
        <v>0</v>
      </c>
      <c r="ASH46" s="56">
        <v>0</v>
      </c>
      <c r="ASI46" s="56">
        <v>0</v>
      </c>
      <c r="ASJ46" s="56">
        <v>0</v>
      </c>
      <c r="ASK46" s="56">
        <v>0</v>
      </c>
      <c r="ASL46" s="56">
        <v>0</v>
      </c>
      <c r="ASM46" s="56">
        <v>0</v>
      </c>
      <c r="ASN46" s="57">
        <v>0.5</v>
      </c>
      <c r="ASO46" s="56">
        <v>0</v>
      </c>
      <c r="ASP46" s="56">
        <v>0</v>
      </c>
      <c r="ASQ46" s="56">
        <v>0</v>
      </c>
      <c r="ASR46" s="56">
        <v>0</v>
      </c>
      <c r="ASS46" s="59">
        <v>0</v>
      </c>
      <c r="AST46" s="59">
        <v>0</v>
      </c>
      <c r="ASU46" s="59">
        <v>0</v>
      </c>
      <c r="ASV46" s="59">
        <v>0</v>
      </c>
      <c r="ASW46" s="59">
        <v>0</v>
      </c>
      <c r="ASX46" s="56">
        <v>0</v>
      </c>
      <c r="ASY46" s="56">
        <v>0</v>
      </c>
      <c r="ASZ46" s="56">
        <v>0</v>
      </c>
      <c r="ATA46" s="56">
        <v>0</v>
      </c>
      <c r="ATB46" s="56">
        <v>0</v>
      </c>
      <c r="ATC46" s="56">
        <v>0</v>
      </c>
      <c r="ATD46" s="59">
        <v>0</v>
      </c>
      <c r="ATE46" s="56">
        <v>0</v>
      </c>
      <c r="ATF46" s="56">
        <v>0</v>
      </c>
      <c r="ATG46" s="56">
        <v>0</v>
      </c>
      <c r="ATH46" s="56">
        <v>0</v>
      </c>
      <c r="ATI46" s="56">
        <v>0</v>
      </c>
      <c r="ATJ46" s="56">
        <v>0</v>
      </c>
      <c r="ATK46" s="56">
        <v>0</v>
      </c>
      <c r="ATL46" s="56">
        <v>0</v>
      </c>
      <c r="ATM46" s="56">
        <v>0</v>
      </c>
      <c r="ATN46" s="56">
        <v>0</v>
      </c>
      <c r="ATO46" s="56">
        <v>0</v>
      </c>
      <c r="ATP46" s="56">
        <v>0</v>
      </c>
      <c r="ATQ46" s="56">
        <v>0</v>
      </c>
      <c r="ATR46" s="56">
        <v>0</v>
      </c>
      <c r="ATS46" s="59">
        <v>0</v>
      </c>
      <c r="ATT46" s="59">
        <v>0</v>
      </c>
      <c r="ATU46" s="59">
        <v>0</v>
      </c>
      <c r="ATV46" s="59">
        <v>0</v>
      </c>
      <c r="ATW46" s="59">
        <v>0</v>
      </c>
      <c r="ATX46" s="56">
        <v>0</v>
      </c>
      <c r="ATY46" s="56">
        <v>0</v>
      </c>
      <c r="ATZ46" s="56">
        <v>0</v>
      </c>
      <c r="AUA46" s="56">
        <v>0</v>
      </c>
      <c r="AUB46" s="56">
        <v>0</v>
      </c>
      <c r="AUC46" s="56">
        <v>0</v>
      </c>
      <c r="AUD46" s="59">
        <v>0</v>
      </c>
      <c r="AUE46" s="56">
        <v>0</v>
      </c>
      <c r="AUF46" s="56">
        <v>0</v>
      </c>
      <c r="AUG46" s="56">
        <v>0</v>
      </c>
      <c r="AUH46" s="56">
        <v>0</v>
      </c>
      <c r="AUI46" s="56">
        <v>0</v>
      </c>
      <c r="AUJ46" s="56">
        <v>0</v>
      </c>
      <c r="AUK46" s="56">
        <v>0</v>
      </c>
      <c r="AUL46" s="56">
        <v>0</v>
      </c>
      <c r="AUM46" s="56">
        <v>0</v>
      </c>
      <c r="AUN46" s="56">
        <v>0</v>
      </c>
      <c r="AUO46" s="58">
        <v>0.5</v>
      </c>
      <c r="AUP46" s="56">
        <v>0</v>
      </c>
      <c r="AUQ46" s="56">
        <v>0</v>
      </c>
      <c r="AUR46" s="56">
        <v>0</v>
      </c>
      <c r="AUS46" s="56">
        <v>0</v>
      </c>
      <c r="AUT46" s="59">
        <v>0</v>
      </c>
      <c r="AUU46" s="59">
        <v>0</v>
      </c>
      <c r="AUV46" s="59">
        <v>0</v>
      </c>
      <c r="AUW46" s="59">
        <v>0</v>
      </c>
      <c r="AUX46" s="59">
        <v>0</v>
      </c>
      <c r="AUY46" s="56">
        <v>0</v>
      </c>
      <c r="AUZ46" s="56">
        <v>0</v>
      </c>
      <c r="AVA46" s="56">
        <v>0</v>
      </c>
      <c r="AVB46" s="56">
        <v>0</v>
      </c>
      <c r="AVC46" s="56">
        <v>0</v>
      </c>
      <c r="AVD46" s="56">
        <v>0</v>
      </c>
      <c r="AVE46" s="59">
        <v>0</v>
      </c>
      <c r="AVF46" s="56">
        <v>0</v>
      </c>
      <c r="AVG46" s="56">
        <v>0</v>
      </c>
      <c r="AVH46" s="56">
        <v>0</v>
      </c>
      <c r="AVI46" s="56">
        <v>0</v>
      </c>
      <c r="AVJ46" s="56">
        <v>0</v>
      </c>
      <c r="AVK46" s="56">
        <v>0</v>
      </c>
      <c r="AVL46" s="56">
        <v>0</v>
      </c>
      <c r="AVM46" s="56">
        <v>0</v>
      </c>
      <c r="AVN46" s="56">
        <v>0</v>
      </c>
      <c r="AVO46" s="56">
        <v>0</v>
      </c>
      <c r="AVP46" s="56">
        <v>0</v>
      </c>
      <c r="AVQ46" s="56">
        <v>0</v>
      </c>
      <c r="AVR46" s="56">
        <v>0</v>
      </c>
      <c r="AVS46" s="56">
        <v>0</v>
      </c>
      <c r="AVT46" s="59">
        <v>0</v>
      </c>
      <c r="AVU46" s="59">
        <v>0</v>
      </c>
      <c r="AVV46" s="59">
        <v>0</v>
      </c>
      <c r="AVW46" s="59">
        <v>0</v>
      </c>
      <c r="AVX46" s="59">
        <v>0</v>
      </c>
      <c r="AVY46" s="56">
        <v>0</v>
      </c>
      <c r="AVZ46" s="56">
        <v>0</v>
      </c>
      <c r="AWA46" s="56">
        <v>0</v>
      </c>
      <c r="AWB46" s="56">
        <v>0</v>
      </c>
      <c r="AWC46" s="56">
        <v>0</v>
      </c>
      <c r="AWD46" s="56">
        <v>0</v>
      </c>
      <c r="AWE46" s="59">
        <v>0</v>
      </c>
      <c r="AWF46" s="56">
        <v>0</v>
      </c>
      <c r="AWG46" s="56">
        <v>0</v>
      </c>
      <c r="AWH46" s="56">
        <v>0</v>
      </c>
      <c r="AWI46" s="56">
        <v>0</v>
      </c>
      <c r="AWJ46" s="56">
        <v>0</v>
      </c>
      <c r="AWK46" s="56">
        <v>0</v>
      </c>
      <c r="AWL46" s="56">
        <v>0</v>
      </c>
      <c r="AWM46" s="56">
        <v>0</v>
      </c>
      <c r="AWN46" s="56">
        <v>0</v>
      </c>
      <c r="AWO46" s="56">
        <v>0</v>
      </c>
      <c r="AWP46" s="57">
        <v>0.76</v>
      </c>
      <c r="AWQ46" s="56">
        <v>0</v>
      </c>
      <c r="AWR46" s="56">
        <v>0</v>
      </c>
      <c r="AWS46" s="56">
        <v>0</v>
      </c>
      <c r="AWT46" s="56">
        <v>0</v>
      </c>
      <c r="AWU46" s="59">
        <v>0</v>
      </c>
      <c r="AWV46" s="56">
        <v>0</v>
      </c>
      <c r="AWW46" s="56">
        <v>0</v>
      </c>
      <c r="AWX46" s="56">
        <v>0</v>
      </c>
      <c r="AWY46" s="56">
        <v>0</v>
      </c>
      <c r="AWZ46" s="56">
        <v>0</v>
      </c>
      <c r="AXA46" s="56">
        <v>0</v>
      </c>
      <c r="AXB46" s="56">
        <v>0</v>
      </c>
      <c r="AXC46" s="56">
        <v>0</v>
      </c>
      <c r="AXD46" s="56">
        <v>0</v>
      </c>
      <c r="AXE46" s="56">
        <v>0</v>
      </c>
      <c r="AXF46" s="56">
        <v>0</v>
      </c>
      <c r="AXG46" s="56">
        <v>0</v>
      </c>
      <c r="AXH46" s="56">
        <v>0</v>
      </c>
      <c r="AXI46" s="56">
        <v>0</v>
      </c>
      <c r="AXJ46" s="56">
        <v>0</v>
      </c>
      <c r="AXK46" s="56">
        <v>0</v>
      </c>
      <c r="AXL46" s="56">
        <v>0</v>
      </c>
      <c r="AXM46" s="56">
        <v>0</v>
      </c>
      <c r="AXN46" s="56">
        <v>0</v>
      </c>
      <c r="AXO46" s="56">
        <v>0</v>
      </c>
      <c r="AXP46" s="56">
        <v>0</v>
      </c>
      <c r="AXQ46" s="56">
        <v>0</v>
      </c>
      <c r="AXR46" s="56">
        <v>0</v>
      </c>
      <c r="AXS46" s="56">
        <v>0</v>
      </c>
      <c r="AXT46" s="56">
        <v>0</v>
      </c>
      <c r="AXU46" s="59">
        <v>0</v>
      </c>
      <c r="AXV46" s="56">
        <v>0</v>
      </c>
      <c r="AXW46" s="56">
        <v>0</v>
      </c>
      <c r="AXX46" s="56">
        <v>0</v>
      </c>
      <c r="AXY46" s="56">
        <v>0</v>
      </c>
      <c r="AXZ46" s="56">
        <v>0</v>
      </c>
      <c r="AYA46" s="56">
        <v>0</v>
      </c>
      <c r="AYB46" s="56">
        <v>0</v>
      </c>
      <c r="AYC46" s="56">
        <v>0</v>
      </c>
      <c r="AYD46" s="56">
        <v>0</v>
      </c>
      <c r="AYE46" s="56">
        <v>0</v>
      </c>
      <c r="AYF46" s="56">
        <v>0</v>
      </c>
      <c r="AYG46" s="56">
        <v>0</v>
      </c>
      <c r="AYH46" s="56">
        <v>0</v>
      </c>
      <c r="AYI46" s="56">
        <v>0</v>
      </c>
      <c r="AYJ46" s="56">
        <v>0</v>
      </c>
      <c r="AYK46" s="56">
        <v>0</v>
      </c>
      <c r="AYL46" s="56">
        <v>0</v>
      </c>
      <c r="AYM46" s="56">
        <v>0</v>
      </c>
      <c r="AYN46" s="56">
        <v>0</v>
      </c>
      <c r="AYO46" s="56">
        <v>0</v>
      </c>
      <c r="AYP46" s="56">
        <v>0</v>
      </c>
      <c r="AYQ46" s="60">
        <v>0.76</v>
      </c>
      <c r="AYR46" s="56">
        <v>0</v>
      </c>
      <c r="AYS46" s="56">
        <v>0</v>
      </c>
      <c r="AYT46" s="56">
        <v>0</v>
      </c>
      <c r="AYU46" s="56">
        <v>0</v>
      </c>
      <c r="AYV46" s="59">
        <v>0</v>
      </c>
      <c r="AYW46" s="56">
        <v>0</v>
      </c>
      <c r="AYX46" s="56">
        <v>0</v>
      </c>
      <c r="AYY46" s="56">
        <v>0</v>
      </c>
      <c r="AYZ46" s="56">
        <v>0</v>
      </c>
      <c r="AZA46" s="56">
        <v>0</v>
      </c>
      <c r="AZB46" s="56">
        <v>0</v>
      </c>
      <c r="AZC46" s="56">
        <v>0</v>
      </c>
      <c r="AZD46" s="56">
        <v>0</v>
      </c>
      <c r="AZE46" s="56">
        <v>0</v>
      </c>
      <c r="AZF46" s="56">
        <v>0</v>
      </c>
      <c r="AZG46" s="56">
        <v>0</v>
      </c>
      <c r="AZH46" s="56">
        <v>0</v>
      </c>
      <c r="AZI46" s="56">
        <v>0</v>
      </c>
      <c r="AZJ46" s="56">
        <v>0</v>
      </c>
      <c r="AZK46" s="56">
        <v>0</v>
      </c>
      <c r="AZL46" s="56">
        <v>0</v>
      </c>
      <c r="AZM46" s="56">
        <v>0</v>
      </c>
      <c r="AZN46" s="56">
        <v>0</v>
      </c>
      <c r="AZO46" s="56">
        <v>0</v>
      </c>
      <c r="AZP46" s="56">
        <v>0</v>
      </c>
      <c r="AZQ46" s="56">
        <v>0</v>
      </c>
      <c r="AZR46" s="56">
        <v>0</v>
      </c>
      <c r="AZS46" s="56">
        <v>0</v>
      </c>
      <c r="AZT46" s="56">
        <v>0</v>
      </c>
      <c r="AZU46" s="56">
        <v>0</v>
      </c>
      <c r="AZV46" s="59">
        <v>0</v>
      </c>
      <c r="AZW46" s="56">
        <v>0</v>
      </c>
      <c r="AZX46" s="56">
        <v>0</v>
      </c>
      <c r="AZY46" s="56">
        <v>0</v>
      </c>
      <c r="AZZ46" s="56">
        <v>0</v>
      </c>
      <c r="BAA46" s="56">
        <v>0</v>
      </c>
      <c r="BAB46" s="56">
        <v>0</v>
      </c>
      <c r="BAC46" s="56">
        <v>0</v>
      </c>
      <c r="BAD46" s="56">
        <v>0</v>
      </c>
      <c r="BAE46" s="56">
        <v>0</v>
      </c>
      <c r="BAF46" s="56">
        <v>0</v>
      </c>
      <c r="BAG46" s="56">
        <v>0</v>
      </c>
      <c r="BAH46" s="56">
        <v>0</v>
      </c>
      <c r="BAI46" s="56">
        <v>0</v>
      </c>
      <c r="BAJ46" s="56">
        <v>0</v>
      </c>
      <c r="BAK46" s="56">
        <v>0</v>
      </c>
      <c r="BAL46" s="56">
        <v>0</v>
      </c>
      <c r="BAM46" s="56">
        <v>0</v>
      </c>
      <c r="BAN46" s="56">
        <v>0</v>
      </c>
      <c r="BAO46" s="56">
        <v>0</v>
      </c>
      <c r="BAP46" s="56">
        <v>0</v>
      </c>
      <c r="BAQ46" s="56">
        <v>0</v>
      </c>
      <c r="BAR46" s="57">
        <v>0.76</v>
      </c>
      <c r="BAS46" s="56">
        <v>0</v>
      </c>
      <c r="BAT46" s="56">
        <v>0</v>
      </c>
      <c r="BAU46" s="56">
        <v>0</v>
      </c>
      <c r="BAV46" s="56">
        <v>0</v>
      </c>
      <c r="BAW46" s="56">
        <v>0</v>
      </c>
      <c r="BAX46" s="56">
        <v>0</v>
      </c>
      <c r="BAY46" s="56">
        <v>0</v>
      </c>
      <c r="BAZ46" s="56">
        <v>0</v>
      </c>
      <c r="BBA46" s="56">
        <v>0</v>
      </c>
      <c r="BBB46" s="56">
        <v>0</v>
      </c>
      <c r="BBC46" s="56">
        <v>0</v>
      </c>
      <c r="BBD46" s="56">
        <v>0</v>
      </c>
      <c r="BBE46" s="56">
        <v>0</v>
      </c>
      <c r="BBF46" s="56">
        <v>0</v>
      </c>
      <c r="BBG46" s="56">
        <v>0</v>
      </c>
      <c r="BBH46" s="56">
        <v>0</v>
      </c>
      <c r="BBI46" s="55">
        <v>0</v>
      </c>
      <c r="BBJ46" s="55">
        <v>0</v>
      </c>
      <c r="BBK46" s="55">
        <v>0</v>
      </c>
      <c r="BBL46" s="55">
        <v>0</v>
      </c>
      <c r="BBM46" s="55">
        <v>0</v>
      </c>
      <c r="BBN46" s="55">
        <v>0</v>
      </c>
      <c r="BBO46" s="55">
        <v>0</v>
      </c>
      <c r="BBP46" s="55">
        <v>0</v>
      </c>
      <c r="BBQ46" s="55">
        <v>0</v>
      </c>
      <c r="BBR46" s="55">
        <v>0</v>
      </c>
      <c r="BBS46" s="56">
        <v>0</v>
      </c>
      <c r="BBT46" s="56">
        <v>0</v>
      </c>
      <c r="BBU46" s="56">
        <v>0</v>
      </c>
      <c r="BBV46" s="56">
        <v>0</v>
      </c>
      <c r="BBW46" s="56">
        <v>0</v>
      </c>
      <c r="BBX46" s="56">
        <v>0</v>
      </c>
      <c r="BBY46" s="56">
        <v>0</v>
      </c>
      <c r="BBZ46" s="56">
        <v>0</v>
      </c>
      <c r="BCA46" s="56">
        <v>0</v>
      </c>
      <c r="BCB46" s="56">
        <v>0</v>
      </c>
      <c r="BCC46" s="56">
        <v>0</v>
      </c>
      <c r="BCD46" s="56">
        <v>0</v>
      </c>
      <c r="BCE46" s="56">
        <v>0</v>
      </c>
      <c r="BCF46" s="56">
        <v>0</v>
      </c>
      <c r="BCG46" s="56">
        <v>0</v>
      </c>
      <c r="BCH46" s="59">
        <v>0</v>
      </c>
      <c r="BCI46" s="55">
        <v>0</v>
      </c>
      <c r="BCJ46" s="55">
        <v>0</v>
      </c>
      <c r="BCK46" s="55">
        <v>0</v>
      </c>
      <c r="BCL46" s="55">
        <v>0</v>
      </c>
      <c r="BCM46" s="55">
        <v>0</v>
      </c>
      <c r="BCN46" s="55">
        <v>0</v>
      </c>
      <c r="BCO46" s="55">
        <v>0</v>
      </c>
      <c r="BCP46" s="55">
        <v>0</v>
      </c>
      <c r="BCQ46" s="55">
        <v>0</v>
      </c>
      <c r="BCR46" s="55">
        <v>0</v>
      </c>
      <c r="BCS46" s="57">
        <v>0.76</v>
      </c>
      <c r="BCT46" s="56">
        <v>0</v>
      </c>
      <c r="BCU46" s="56">
        <v>0</v>
      </c>
      <c r="BCV46" s="56">
        <v>0</v>
      </c>
      <c r="BCW46" s="56">
        <v>0</v>
      </c>
      <c r="BCX46" s="56">
        <v>0</v>
      </c>
      <c r="BCY46" s="56">
        <v>0</v>
      </c>
      <c r="BCZ46" s="56">
        <v>0</v>
      </c>
      <c r="BDA46" s="56">
        <v>0</v>
      </c>
      <c r="BDB46" s="56">
        <v>0</v>
      </c>
      <c r="BDC46" s="56">
        <v>0</v>
      </c>
      <c r="BDD46" s="56">
        <v>0</v>
      </c>
      <c r="BDE46" s="56">
        <v>0</v>
      </c>
      <c r="BDF46" s="56">
        <v>0</v>
      </c>
      <c r="BDG46" s="56">
        <v>0</v>
      </c>
      <c r="BDH46" s="56">
        <v>0</v>
      </c>
      <c r="BDI46" s="59">
        <v>0</v>
      </c>
      <c r="BDJ46" s="55">
        <v>0</v>
      </c>
      <c r="BDK46" s="55">
        <v>0</v>
      </c>
      <c r="BDL46" s="55">
        <v>0</v>
      </c>
      <c r="BDM46" s="55">
        <v>0</v>
      </c>
      <c r="BDN46" s="55">
        <v>0</v>
      </c>
      <c r="BDO46" s="55">
        <v>0</v>
      </c>
      <c r="BDP46" s="55">
        <v>0</v>
      </c>
      <c r="BDQ46" s="55">
        <v>0</v>
      </c>
      <c r="BDR46" s="55">
        <v>0</v>
      </c>
      <c r="BDS46" s="55">
        <v>0</v>
      </c>
      <c r="BDT46" s="56">
        <v>0</v>
      </c>
      <c r="BDU46" s="56">
        <v>0</v>
      </c>
      <c r="BDV46" s="56">
        <v>0</v>
      </c>
      <c r="BDW46" s="56">
        <v>0</v>
      </c>
      <c r="BDX46" s="56">
        <v>0</v>
      </c>
      <c r="BDY46" s="56">
        <v>0</v>
      </c>
      <c r="BDZ46" s="56">
        <v>0</v>
      </c>
      <c r="BEA46" s="56">
        <v>0</v>
      </c>
      <c r="BEB46" s="56">
        <v>0</v>
      </c>
      <c r="BEC46" s="56">
        <v>0</v>
      </c>
      <c r="BED46" s="56">
        <v>0</v>
      </c>
      <c r="BEE46" s="56">
        <v>0</v>
      </c>
      <c r="BEF46" s="56">
        <v>0</v>
      </c>
      <c r="BEG46" s="56">
        <v>0</v>
      </c>
      <c r="BEH46" s="56">
        <v>0</v>
      </c>
      <c r="BEI46" s="59">
        <v>0</v>
      </c>
      <c r="BEJ46" s="55">
        <v>0</v>
      </c>
      <c r="BEK46" s="55">
        <v>0</v>
      </c>
      <c r="BEL46" s="55">
        <v>0</v>
      </c>
      <c r="BEM46" s="55">
        <v>0</v>
      </c>
      <c r="BEN46" s="55">
        <v>0</v>
      </c>
      <c r="BEO46" s="55">
        <v>0</v>
      </c>
      <c r="BEP46" s="55">
        <v>0</v>
      </c>
      <c r="BEQ46" s="55">
        <v>0</v>
      </c>
      <c r="BER46" s="55">
        <v>0</v>
      </c>
      <c r="BES46" s="55">
        <v>0</v>
      </c>
      <c r="BET46" s="57">
        <v>0</v>
      </c>
      <c r="BEU46" s="56">
        <v>0</v>
      </c>
      <c r="BEV46" s="56">
        <v>0</v>
      </c>
      <c r="BEW46" s="56">
        <v>0</v>
      </c>
      <c r="BEX46" s="56">
        <v>0</v>
      </c>
      <c r="BEY46" s="56">
        <v>0</v>
      </c>
      <c r="BEZ46" s="56">
        <v>0</v>
      </c>
      <c r="BFA46" s="56">
        <v>0</v>
      </c>
      <c r="BFB46" s="56">
        <v>0</v>
      </c>
      <c r="BFC46" s="56">
        <v>0</v>
      </c>
      <c r="BFD46" s="56">
        <v>0</v>
      </c>
      <c r="BFE46" s="56">
        <v>0</v>
      </c>
      <c r="BFF46" s="56">
        <v>0</v>
      </c>
      <c r="BFG46" s="56">
        <v>0</v>
      </c>
      <c r="BFH46" s="56">
        <v>0</v>
      </c>
      <c r="BFI46" s="56">
        <v>0</v>
      </c>
      <c r="BFJ46" s="56">
        <v>0</v>
      </c>
      <c r="BFK46" s="56">
        <v>0</v>
      </c>
      <c r="BFL46" s="56">
        <v>0</v>
      </c>
      <c r="BFM46" s="56">
        <v>0</v>
      </c>
      <c r="BFN46" s="56">
        <v>0</v>
      </c>
      <c r="BFO46" s="56">
        <v>0</v>
      </c>
      <c r="BFP46" s="56">
        <v>0</v>
      </c>
      <c r="BFQ46" s="56">
        <v>0</v>
      </c>
      <c r="BFR46" s="56">
        <v>0</v>
      </c>
      <c r="BFS46" s="56">
        <v>0</v>
      </c>
      <c r="BFT46" s="56">
        <v>0</v>
      </c>
      <c r="BFU46" s="56">
        <v>0</v>
      </c>
      <c r="BFV46" s="56">
        <v>0</v>
      </c>
      <c r="BFW46" s="56">
        <v>0</v>
      </c>
      <c r="BFX46" s="56">
        <v>0</v>
      </c>
      <c r="BFY46" s="56">
        <v>0</v>
      </c>
      <c r="BFZ46" s="56">
        <v>0</v>
      </c>
      <c r="BGA46" s="56">
        <v>0</v>
      </c>
      <c r="BGB46" s="56">
        <v>0</v>
      </c>
      <c r="BGC46" s="56">
        <v>0</v>
      </c>
      <c r="BGD46" s="56">
        <v>0</v>
      </c>
      <c r="BGE46" s="56">
        <v>0</v>
      </c>
      <c r="BGF46" s="56">
        <v>0</v>
      </c>
      <c r="BGG46" s="56">
        <v>0</v>
      </c>
      <c r="BGH46" s="56">
        <v>0</v>
      </c>
      <c r="BGI46" s="56">
        <v>0</v>
      </c>
      <c r="BGJ46" s="56">
        <v>0</v>
      </c>
      <c r="BGK46" s="56">
        <v>0</v>
      </c>
      <c r="BGL46" s="56">
        <v>0</v>
      </c>
      <c r="BGM46" s="56">
        <v>0</v>
      </c>
      <c r="BGN46" s="56">
        <v>0</v>
      </c>
      <c r="BGO46" s="56">
        <v>0</v>
      </c>
      <c r="BGP46" s="56">
        <v>0</v>
      </c>
      <c r="BGQ46" s="56">
        <v>0</v>
      </c>
      <c r="BGR46" s="56">
        <v>0</v>
      </c>
      <c r="BGS46" s="56">
        <v>0</v>
      </c>
      <c r="BGT46" s="56">
        <v>0</v>
      </c>
      <c r="BGU46" s="57">
        <v>0.25</v>
      </c>
      <c r="BGV46" s="56">
        <v>0</v>
      </c>
      <c r="BGW46" s="56">
        <v>0</v>
      </c>
      <c r="BGX46" s="56">
        <v>0</v>
      </c>
      <c r="BGY46" s="56">
        <v>0</v>
      </c>
      <c r="BGZ46" s="56">
        <v>0</v>
      </c>
      <c r="BHA46" s="56">
        <v>0</v>
      </c>
      <c r="BHB46" s="56">
        <v>0</v>
      </c>
      <c r="BHC46" s="56">
        <v>0</v>
      </c>
      <c r="BHD46" s="56">
        <v>0</v>
      </c>
      <c r="BHE46" s="56">
        <v>0</v>
      </c>
      <c r="BHF46" s="56">
        <v>0</v>
      </c>
      <c r="BHG46" s="56">
        <v>0</v>
      </c>
      <c r="BHH46" s="56">
        <v>0</v>
      </c>
      <c r="BHI46" s="56">
        <v>0</v>
      </c>
      <c r="BHJ46" s="56">
        <v>0</v>
      </c>
      <c r="BHK46" s="59">
        <v>0</v>
      </c>
      <c r="BHL46" s="56">
        <v>0</v>
      </c>
      <c r="BHM46" s="56">
        <v>0</v>
      </c>
      <c r="BHN46" s="56">
        <v>0</v>
      </c>
      <c r="BHO46" s="56">
        <v>0</v>
      </c>
      <c r="BHP46" s="56">
        <v>0</v>
      </c>
      <c r="BHQ46" s="56">
        <v>0</v>
      </c>
      <c r="BHR46" s="56">
        <v>0</v>
      </c>
      <c r="BHS46" s="56">
        <v>0</v>
      </c>
      <c r="BHT46" s="56">
        <v>0</v>
      </c>
      <c r="BHU46" s="56">
        <v>0</v>
      </c>
      <c r="BHV46" s="56">
        <v>0</v>
      </c>
      <c r="BHW46" s="56">
        <v>0</v>
      </c>
      <c r="BHX46" s="56">
        <v>0</v>
      </c>
      <c r="BHY46" s="56">
        <v>0</v>
      </c>
      <c r="BHZ46" s="56">
        <v>0</v>
      </c>
      <c r="BIA46" s="59">
        <v>0</v>
      </c>
      <c r="BIB46" s="56">
        <v>0</v>
      </c>
      <c r="BIC46" s="56">
        <v>0</v>
      </c>
      <c r="BID46" s="56">
        <v>0</v>
      </c>
      <c r="BIE46" s="56">
        <v>0</v>
      </c>
      <c r="BIF46" s="56">
        <v>0</v>
      </c>
      <c r="BIG46" s="56">
        <v>0</v>
      </c>
      <c r="BIH46" s="56">
        <v>0</v>
      </c>
      <c r="BII46" s="56">
        <v>0</v>
      </c>
      <c r="BIJ46" s="56">
        <v>0</v>
      </c>
      <c r="BIK46" s="59">
        <v>0</v>
      </c>
      <c r="BIL46" s="56">
        <v>0</v>
      </c>
      <c r="BIM46" s="56">
        <v>0</v>
      </c>
      <c r="BIN46" s="56">
        <v>0</v>
      </c>
      <c r="BIO46" s="56">
        <v>0</v>
      </c>
      <c r="BIP46" s="56">
        <v>0</v>
      </c>
      <c r="BIQ46" s="56">
        <v>0</v>
      </c>
      <c r="BIR46" s="56">
        <v>0</v>
      </c>
      <c r="BIS46" s="56">
        <v>0</v>
      </c>
      <c r="BIT46" s="56">
        <v>0</v>
      </c>
      <c r="BIU46" s="56">
        <v>0</v>
      </c>
      <c r="BIV46" s="61">
        <v>0.9</v>
      </c>
      <c r="BIW46" s="61">
        <v>0.9</v>
      </c>
      <c r="BIX46" s="61">
        <f t="shared" si="15"/>
        <v>0.71400000000000008</v>
      </c>
      <c r="BIY46" s="61">
        <f t="shared" si="15"/>
        <v>0.71400000000000008</v>
      </c>
      <c r="BIZ46" s="61">
        <v>0.1</v>
      </c>
      <c r="BJA46" s="61">
        <v>0.1</v>
      </c>
      <c r="BJB46" s="61">
        <v>0.8</v>
      </c>
      <c r="BJC46" s="61">
        <v>0.8</v>
      </c>
      <c r="BJD46" s="61">
        <v>0.8</v>
      </c>
      <c r="BJE46" s="61">
        <v>0.8</v>
      </c>
      <c r="BJF46" s="61">
        <v>1</v>
      </c>
      <c r="BJG46" s="61">
        <v>1</v>
      </c>
      <c r="BJH46" s="61">
        <f t="shared" si="16"/>
        <v>9</v>
      </c>
      <c r="BJI46" s="61">
        <f t="shared" si="16"/>
        <v>9</v>
      </c>
      <c r="BJJ46" s="62">
        <v>0.3</v>
      </c>
      <c r="BJK46" s="62">
        <v>0.3</v>
      </c>
      <c r="BJL46" s="46">
        <f t="shared" si="17"/>
        <v>1.69</v>
      </c>
      <c r="BJM46" s="46">
        <f t="shared" si="17"/>
        <v>1.5649999999999999</v>
      </c>
      <c r="BJN46" s="46">
        <f t="shared" si="17"/>
        <v>1.423</v>
      </c>
      <c r="BJO46" s="46">
        <v>1.5</v>
      </c>
      <c r="BJP46" s="61">
        <f t="shared" si="1"/>
        <v>0.65</v>
      </c>
      <c r="BJQ46" s="61">
        <f t="shared" si="1"/>
        <v>0.65</v>
      </c>
      <c r="BJR46" s="61">
        <v>0.69</v>
      </c>
      <c r="BJS46" s="61">
        <v>0.69</v>
      </c>
      <c r="BJT46" s="61">
        <v>48.83</v>
      </c>
      <c r="BJU46" s="61">
        <v>48.83</v>
      </c>
      <c r="BJV46" s="61">
        <f t="shared" si="18"/>
        <v>73.245000000000005</v>
      </c>
      <c r="BJW46" s="61">
        <f t="shared" si="18"/>
        <v>73.245000000000005</v>
      </c>
      <c r="BJX46" s="61">
        <v>4</v>
      </c>
      <c r="BJY46" s="61">
        <v>4</v>
      </c>
      <c r="BJZ46" s="63">
        <v>1.7252999999999998</v>
      </c>
      <c r="BKA46" s="63">
        <v>1.752832653954991</v>
      </c>
      <c r="BKB46" s="63">
        <v>1.7808046790534384</v>
      </c>
      <c r="BKC46" s="63">
        <v>1.8092230868606647</v>
      </c>
      <c r="BKD46" s="63">
        <v>1.8380950008338379</v>
      </c>
      <c r="BKE46" s="63">
        <v>1.8674276581075626</v>
      </c>
      <c r="BKF46" s="63">
        <v>1.8972284113079654</v>
      </c>
      <c r="BKG46" s="63">
        <v>1.92750473039573</v>
      </c>
      <c r="BKH46" s="63">
        <v>1.9582642045385421</v>
      </c>
      <c r="BKI46" s="63">
        <v>1.9895145440134194</v>
      </c>
      <c r="BKJ46" s="63">
        <v>2.0212635821393934</v>
      </c>
      <c r="BKK46" s="63">
        <v>2.0535192772410391</v>
      </c>
      <c r="BKL46" s="63">
        <v>2.086289714643335</v>
      </c>
      <c r="BKM46" s="63">
        <v>2.1195831086983588</v>
      </c>
      <c r="BKN46" s="63">
        <v>2.1534078048443255</v>
      </c>
      <c r="BKO46" s="63">
        <v>2.1877722816974847</v>
      </c>
      <c r="BKP46" s="63">
        <v>2.2226851531773999</v>
      </c>
      <c r="BKQ46" s="63">
        <v>2.2581551706661438</v>
      </c>
      <c r="BKR46" s="63">
        <v>2.2941912252019492</v>
      </c>
      <c r="BKS46" s="63">
        <v>2.3308023497078683</v>
      </c>
      <c r="BKT46" s="63">
        <v>2.3679977212559975</v>
      </c>
      <c r="BKU46" s="63">
        <v>2.4057866633678322</v>
      </c>
      <c r="BKV46" s="63">
        <v>2.4441786483513361</v>
      </c>
      <c r="BKW46" s="63">
        <v>2.4831832996753</v>
      </c>
      <c r="BKX46" s="63">
        <v>2.5228103943815969</v>
      </c>
      <c r="BKY46" s="63">
        <v>2.5630698655359248</v>
      </c>
      <c r="BKZ46" s="64">
        <v>0.70469999999999988</v>
      </c>
      <c r="BLA46" s="64">
        <v>0.68991871834616425</v>
      </c>
      <c r="BLB46" s="64">
        <v>0.67544747825232576</v>
      </c>
      <c r="BLC46" s="64">
        <v>0.66127977650914327</v>
      </c>
      <c r="BLD46" s="64">
        <v>0.64740924631392949</v>
      </c>
      <c r="BLE46" s="64">
        <v>0.63382965440948269</v>
      </c>
      <c r="BLF46" s="64">
        <v>0.62053489828293251</v>
      </c>
      <c r="BLG46" s="64">
        <v>0.60751900342334086</v>
      </c>
      <c r="BLH46" s="64">
        <v>0.59477612063682461</v>
      </c>
      <c r="BLI46" s="64">
        <v>0.58230052341799576</v>
      </c>
      <c r="BLJ46" s="64">
        <v>0.5700866053765351</v>
      </c>
      <c r="BLK46" s="64">
        <v>0.55812887771774478</v>
      </c>
      <c r="BLL46" s="64">
        <v>0.54642196677594657</v>
      </c>
      <c r="BLM46" s="64">
        <v>0.53496061159961894</v>
      </c>
      <c r="BLN46" s="64">
        <v>0.52373966158718499</v>
      </c>
      <c r="BLO46" s="64">
        <v>0.51275407417239183</v>
      </c>
      <c r="BLP46" s="64">
        <v>0.50199891255823836</v>
      </c>
      <c r="BLQ46" s="64">
        <v>0.49146934349843635</v>
      </c>
      <c r="BLR46" s="64">
        <v>0.48116063512540375</v>
      </c>
      <c r="BLS46" s="64">
        <v>0.47106815482381859</v>
      </c>
      <c r="BLT46" s="64">
        <v>0.46118736714877451</v>
      </c>
      <c r="BLU46" s="64">
        <v>0.4515138317876039</v>
      </c>
      <c r="BLV46" s="64">
        <v>0.44204320156445204</v>
      </c>
      <c r="BLW46" s="64">
        <v>0.43277122048670624</v>
      </c>
      <c r="BLX46" s="64">
        <v>0.42369372183240195</v>
      </c>
      <c r="BLY46" s="64">
        <v>0.41480662627774523</v>
      </c>
      <c r="BLZ46" s="65">
        <v>0.48438117000000008</v>
      </c>
      <c r="BMA46" s="65">
        <v>0.49211101358426002</v>
      </c>
      <c r="BMB46" s="65">
        <v>0.49996421143069564</v>
      </c>
      <c r="BMC46" s="65">
        <v>0.50794273204925544</v>
      </c>
      <c r="BMD46" s="65">
        <v>0.51604857536373139</v>
      </c>
      <c r="BME46" s="65">
        <v>0.52428377321306507</v>
      </c>
      <c r="BMF46" s="65">
        <v>0.53265038986065827</v>
      </c>
      <c r="BMG46" s="65">
        <v>0.54115052251180573</v>
      </c>
      <c r="BMH46" s="65">
        <v>0.54978630183938937</v>
      </c>
      <c r="BMI46" s="65">
        <v>0.55855989251796023</v>
      </c>
      <c r="BMJ46" s="65">
        <v>0.56747349376634248</v>
      </c>
      <c r="BMK46" s="65">
        <v>0.57652933989889821</v>
      </c>
      <c r="BML46" s="65">
        <v>0.58572970088558807</v>
      </c>
      <c r="BMM46" s="65">
        <v>0.59507688292096927</v>
      </c>
      <c r="BMN46" s="65">
        <v>0.60457322900227561</v>
      </c>
      <c r="BMO46" s="65">
        <v>0.61422111951672032</v>
      </c>
      <c r="BMP46" s="65">
        <v>0.62402297283817221</v>
      </c>
      <c r="BMQ46" s="65">
        <v>0.63398124593335459</v>
      </c>
      <c r="BMR46" s="65">
        <v>0.64409843497771624</v>
      </c>
      <c r="BMS46" s="65">
        <v>0.65437707598113171</v>
      </c>
      <c r="BMT46" s="65">
        <v>0.66481974542358657</v>
      </c>
      <c r="BMU46" s="65">
        <v>0.67542906090100674</v>
      </c>
      <c r="BMV46" s="65">
        <v>0.68620768178139402</v>
      </c>
      <c r="BMW46" s="65">
        <v>0.69715830987143268</v>
      </c>
      <c r="BMX46" s="65">
        <v>0.70828369009373404</v>
      </c>
      <c r="BMY46" s="65">
        <v>0.71958661117488798</v>
      </c>
      <c r="BMZ46" s="65">
        <v>0.19784583000000003</v>
      </c>
      <c r="BNA46" s="65">
        <v>0.19369595780294183</v>
      </c>
      <c r="BNB46" s="65">
        <v>0.18963313034800391</v>
      </c>
      <c r="BNC46" s="65">
        <v>0.18565552184712075</v>
      </c>
      <c r="BND46" s="65">
        <v>0.18176134480864739</v>
      </c>
      <c r="BNE46" s="65">
        <v>0.17794884923408155</v>
      </c>
      <c r="BNF46" s="65">
        <v>0.17421632183163388</v>
      </c>
      <c r="BNG46" s="65">
        <v>0.17056208524629449</v>
      </c>
      <c r="BNH46" s="65">
        <v>0.166984497306049</v>
      </c>
      <c r="BNI46" s="65">
        <v>0.16348195028390497</v>
      </c>
      <c r="BNJ46" s="65">
        <v>0.16005287017539813</v>
      </c>
      <c r="BNK46" s="65">
        <v>0.15669571599125265</v>
      </c>
      <c r="BNL46" s="65">
        <v>0.15340897906487808</v>
      </c>
      <c r="BNM46" s="65">
        <v>0.1501911823743923</v>
      </c>
      <c r="BNN46" s="65">
        <v>0.14704087987886441</v>
      </c>
      <c r="BNO46" s="65">
        <v>0.14395665586848083</v>
      </c>
      <c r="BNP46" s="65">
        <v>0.14093712432834132</v>
      </c>
      <c r="BNQ46" s="65">
        <v>0.13798092831559991</v>
      </c>
      <c r="BNR46" s="65">
        <v>0.13508673934967033</v>
      </c>
      <c r="BNS46" s="65">
        <v>0.13225325681522196</v>
      </c>
      <c r="BNT46" s="65">
        <v>0.12947920737769839</v>
      </c>
      <c r="BNU46" s="65">
        <v>0.12676334441109535</v>
      </c>
      <c r="BNV46" s="65">
        <v>0.12410444743774135</v>
      </c>
      <c r="BNW46" s="65">
        <v>0.12150132157982889</v>
      </c>
      <c r="BNX46" s="65">
        <v>0.11895279702245026</v>
      </c>
      <c r="BNY46" s="65">
        <v>0.11645772848789603</v>
      </c>
      <c r="BNZ46" s="66">
        <v>0</v>
      </c>
      <c r="BOA46" s="66">
        <v>0</v>
      </c>
      <c r="BOB46" s="66">
        <v>0</v>
      </c>
      <c r="BOC46" s="66">
        <v>0</v>
      </c>
      <c r="BOD46" s="66">
        <v>0</v>
      </c>
      <c r="BOE46" s="66">
        <v>0</v>
      </c>
      <c r="BOF46" s="66">
        <v>0</v>
      </c>
      <c r="BOG46" s="66">
        <v>0</v>
      </c>
      <c r="BOH46" s="66">
        <v>0</v>
      </c>
      <c r="BOI46" s="66">
        <v>0</v>
      </c>
      <c r="BOJ46" s="66">
        <v>0</v>
      </c>
      <c r="BOK46" s="66">
        <v>0</v>
      </c>
      <c r="BOL46" s="66">
        <v>0</v>
      </c>
      <c r="BOM46" s="66">
        <v>0</v>
      </c>
      <c r="BON46" s="66">
        <v>0</v>
      </c>
      <c r="BOO46" s="66">
        <v>0</v>
      </c>
      <c r="BOP46" s="66">
        <v>0</v>
      </c>
      <c r="BOQ46" s="66">
        <v>0</v>
      </c>
      <c r="BOR46" s="66">
        <v>0</v>
      </c>
      <c r="BOS46" s="66">
        <v>0</v>
      </c>
      <c r="BOT46" s="66">
        <v>0</v>
      </c>
      <c r="BOU46" s="66">
        <v>0</v>
      </c>
      <c r="BOV46" s="66">
        <v>0</v>
      </c>
      <c r="BOW46" s="66">
        <v>0</v>
      </c>
      <c r="BOX46" s="66">
        <v>0</v>
      </c>
      <c r="BOY46" s="66">
        <v>0</v>
      </c>
      <c r="BOZ46" s="65">
        <v>0</v>
      </c>
      <c r="BPA46" s="65">
        <v>0</v>
      </c>
      <c r="BPB46" s="65">
        <v>0</v>
      </c>
      <c r="BPC46" s="65">
        <v>0</v>
      </c>
      <c r="BPD46" s="65">
        <v>0</v>
      </c>
      <c r="BPE46" s="65">
        <v>0</v>
      </c>
      <c r="BPF46" s="65">
        <v>0</v>
      </c>
      <c r="BPG46" s="65">
        <v>0</v>
      </c>
      <c r="BPH46" s="65">
        <v>0</v>
      </c>
      <c r="BPI46" s="65">
        <v>0</v>
      </c>
      <c r="BPJ46" s="65">
        <v>0</v>
      </c>
      <c r="BPK46" s="65">
        <v>0</v>
      </c>
      <c r="BPL46" s="65">
        <v>0</v>
      </c>
      <c r="BPM46" s="65">
        <v>0</v>
      </c>
      <c r="BPN46" s="65">
        <v>0</v>
      </c>
      <c r="BPO46" s="65">
        <v>0</v>
      </c>
      <c r="BPP46" s="65">
        <v>0</v>
      </c>
      <c r="BPQ46" s="65">
        <v>0</v>
      </c>
      <c r="BPR46" s="65">
        <v>0</v>
      </c>
      <c r="BPS46" s="65">
        <v>0</v>
      </c>
      <c r="BPT46" s="65">
        <v>0</v>
      </c>
      <c r="BPU46" s="65">
        <v>0</v>
      </c>
      <c r="BPV46" s="65">
        <v>0</v>
      </c>
      <c r="BPW46" s="65">
        <v>0</v>
      </c>
      <c r="BPX46" s="65">
        <v>0</v>
      </c>
      <c r="BPY46" s="65">
        <v>0</v>
      </c>
      <c r="BPZ46" s="66">
        <v>0</v>
      </c>
      <c r="BQA46" s="66">
        <v>0</v>
      </c>
      <c r="BQB46" s="66">
        <v>0</v>
      </c>
      <c r="BQC46" s="66">
        <v>0</v>
      </c>
      <c r="BQD46" s="66">
        <v>0</v>
      </c>
      <c r="BQE46" s="66">
        <v>0</v>
      </c>
      <c r="BQF46" s="66">
        <v>0</v>
      </c>
      <c r="BQG46" s="66">
        <v>0</v>
      </c>
      <c r="BQH46" s="66">
        <v>0</v>
      </c>
      <c r="BQI46" s="66">
        <v>0</v>
      </c>
      <c r="BQJ46" s="66">
        <v>0</v>
      </c>
      <c r="BQK46" s="66">
        <v>0</v>
      </c>
      <c r="BQL46" s="66">
        <v>0</v>
      </c>
      <c r="BQM46" s="66">
        <v>0</v>
      </c>
      <c r="BQN46" s="66">
        <v>0</v>
      </c>
      <c r="BQO46" s="66">
        <v>0</v>
      </c>
      <c r="BQP46" s="66">
        <v>0</v>
      </c>
      <c r="BQQ46" s="66">
        <v>0</v>
      </c>
      <c r="BQR46" s="66">
        <v>0</v>
      </c>
      <c r="BQS46" s="66">
        <v>0</v>
      </c>
      <c r="BQT46" s="66">
        <v>0</v>
      </c>
      <c r="BQU46" s="66">
        <v>0</v>
      </c>
      <c r="BQV46" s="66">
        <v>0</v>
      </c>
      <c r="BQW46" s="66">
        <v>0</v>
      </c>
      <c r="BQX46" s="66">
        <v>0</v>
      </c>
      <c r="BQY46" s="66">
        <v>0</v>
      </c>
      <c r="BQZ46" s="65">
        <v>0</v>
      </c>
      <c r="BRA46" s="65">
        <v>0</v>
      </c>
      <c r="BRB46" s="65">
        <v>0</v>
      </c>
      <c r="BRC46" s="65">
        <v>0</v>
      </c>
      <c r="BRD46" s="65">
        <v>0</v>
      </c>
      <c r="BRE46" s="65">
        <v>0</v>
      </c>
      <c r="BRF46" s="65">
        <v>0</v>
      </c>
      <c r="BRG46" s="65">
        <v>0</v>
      </c>
      <c r="BRH46" s="65">
        <v>0</v>
      </c>
      <c r="BRI46" s="65">
        <v>0</v>
      </c>
      <c r="BRJ46" s="65">
        <v>0</v>
      </c>
      <c r="BRK46" s="65">
        <v>0</v>
      </c>
      <c r="BRL46" s="65">
        <v>0</v>
      </c>
      <c r="BRM46" s="65">
        <v>0</v>
      </c>
      <c r="BRN46" s="65">
        <v>0</v>
      </c>
      <c r="BRO46" s="65">
        <v>0</v>
      </c>
      <c r="BRP46" s="65">
        <v>0</v>
      </c>
      <c r="BRQ46" s="65">
        <v>0</v>
      </c>
      <c r="BRR46" s="65">
        <v>0</v>
      </c>
      <c r="BRS46" s="65">
        <v>0</v>
      </c>
      <c r="BRT46" s="65">
        <v>0</v>
      </c>
      <c r="BRU46" s="65">
        <v>0</v>
      </c>
      <c r="BRV46" s="65">
        <v>0</v>
      </c>
      <c r="BRW46" s="65">
        <v>0</v>
      </c>
      <c r="BRX46" s="65">
        <v>0</v>
      </c>
      <c r="BRY46" s="65">
        <v>0</v>
      </c>
      <c r="BRZ46" s="64">
        <v>1.7252999999999998</v>
      </c>
      <c r="BSA46" s="64">
        <v>1.752832653954991</v>
      </c>
      <c r="BSB46" s="64">
        <v>1.7808046790534384</v>
      </c>
      <c r="BSC46" s="64">
        <v>1.8092230868606647</v>
      </c>
      <c r="BSD46" s="64">
        <v>0.15930156673893275</v>
      </c>
      <c r="BSE46" s="64">
        <v>0.1618437303693222</v>
      </c>
      <c r="BSF46" s="64">
        <v>0.16442646231335714</v>
      </c>
      <c r="BSG46" s="64">
        <v>0.16705040996763004</v>
      </c>
      <c r="BSH46" s="64">
        <v>0.16971623106000711</v>
      </c>
      <c r="BSI46" s="64">
        <v>0.17242459381449649</v>
      </c>
      <c r="BSJ46" s="64">
        <v>0.17517617711874758</v>
      </c>
      <c r="BSK46" s="64">
        <v>0.17797167069422354</v>
      </c>
      <c r="BSL46" s="64">
        <v>0.1808117752690892</v>
      </c>
      <c r="BSM46" s="64">
        <v>0.1836972027538579</v>
      </c>
      <c r="BSN46" s="64">
        <v>0.18662867641984168</v>
      </c>
      <c r="BSO46" s="64">
        <v>0.18960693108044882</v>
      </c>
      <c r="BSP46" s="64">
        <v>0.19263271327537482</v>
      </c>
      <c r="BSQ46" s="64">
        <v>0.19570678145773263</v>
      </c>
      <c r="BSR46" s="64">
        <v>0.1988299061841691</v>
      </c>
      <c r="BSS46" s="64">
        <v>0.20200287030801542</v>
      </c>
      <c r="BST46" s="64">
        <v>0.20522646917551993</v>
      </c>
      <c r="BSU46" s="64">
        <v>0.20850151082521229</v>
      </c>
      <c r="BSV46" s="64">
        <v>0.2118288161904493</v>
      </c>
      <c r="BSW46" s="64">
        <v>0.21520921930519288</v>
      </c>
      <c r="BSX46" s="64">
        <v>0.21864356751307187</v>
      </c>
      <c r="BSY46" s="64">
        <v>0.22213272167978035</v>
      </c>
      <c r="BSZ46" s="64">
        <v>0.70469999999999988</v>
      </c>
      <c r="BTA46" s="64">
        <v>0.68991871834616425</v>
      </c>
      <c r="BTB46" s="64">
        <v>0.67544747825232576</v>
      </c>
      <c r="BTC46" s="64">
        <v>0.66127977650914327</v>
      </c>
      <c r="BTD46" s="63">
        <v>4.4023828749347245E-2</v>
      </c>
      <c r="BTE46" s="63">
        <v>3.9719991676327615E-2</v>
      </c>
      <c r="BTF46" s="63">
        <v>3.5577334168221494E-2</v>
      </c>
      <c r="BTG46" s="63">
        <v>3.159098817801375E-2</v>
      </c>
      <c r="BTH46" s="63">
        <v>0</v>
      </c>
      <c r="BTI46" s="63">
        <v>0</v>
      </c>
      <c r="BTJ46" s="63">
        <v>0</v>
      </c>
      <c r="BTK46" s="63">
        <v>0</v>
      </c>
      <c r="BTL46" s="63">
        <v>0</v>
      </c>
      <c r="BTM46" s="63">
        <v>0</v>
      </c>
      <c r="BTN46" s="63">
        <v>0</v>
      </c>
      <c r="BTO46" s="63">
        <v>0</v>
      </c>
      <c r="BTP46" s="63">
        <v>0</v>
      </c>
      <c r="BTQ46" s="63">
        <v>0</v>
      </c>
      <c r="BTR46" s="63">
        <v>0</v>
      </c>
      <c r="BTS46" s="63">
        <v>0</v>
      </c>
      <c r="BTT46" s="63">
        <v>0</v>
      </c>
      <c r="BTU46" s="63">
        <v>0</v>
      </c>
      <c r="BTV46" s="63">
        <v>0</v>
      </c>
      <c r="BTW46" s="63">
        <v>0</v>
      </c>
      <c r="BTX46" s="63">
        <v>0</v>
      </c>
      <c r="BTY46" s="63">
        <v>0</v>
      </c>
      <c r="BTZ46" s="63">
        <v>0.48438117000000008</v>
      </c>
      <c r="BUA46" s="63">
        <v>0.49211101358426007</v>
      </c>
      <c r="BUB46" s="63">
        <v>0.49996421143069569</v>
      </c>
      <c r="BUC46" s="63">
        <v>0.50794273204925555</v>
      </c>
      <c r="BUD46" s="77">
        <v>0.41283886029098504</v>
      </c>
      <c r="BUE46" s="77">
        <v>0.3145702639278391</v>
      </c>
      <c r="BUF46" s="77">
        <v>0.21306015594426331</v>
      </c>
      <c r="BUG46" s="77">
        <v>0.10823010450236113</v>
      </c>
      <c r="BUH46" s="77">
        <v>0</v>
      </c>
      <c r="BUI46" s="63">
        <v>0</v>
      </c>
      <c r="BUJ46" s="63">
        <v>0</v>
      </c>
      <c r="BUK46" s="63">
        <v>0</v>
      </c>
      <c r="BUL46" s="63">
        <v>0</v>
      </c>
      <c r="BUM46" s="63">
        <v>0</v>
      </c>
      <c r="BUN46" s="63">
        <v>0</v>
      </c>
      <c r="BUO46" s="63">
        <v>0</v>
      </c>
      <c r="BUP46" s="63">
        <v>0</v>
      </c>
      <c r="BUQ46" s="63">
        <v>0.63398124593335459</v>
      </c>
      <c r="BUR46" s="63">
        <v>0.64409843497771624</v>
      </c>
      <c r="BUS46" s="63">
        <v>0.65437707598113182</v>
      </c>
      <c r="BUT46" s="63">
        <v>0.66481974542358668</v>
      </c>
      <c r="BUU46" s="63">
        <v>0.67542906090100674</v>
      </c>
      <c r="BUV46" s="63">
        <v>0.68620768178139402</v>
      </c>
      <c r="BUW46" s="63">
        <v>0.69715830987143268</v>
      </c>
      <c r="BUX46" s="63">
        <v>0.70828369009373415</v>
      </c>
      <c r="BUY46" s="63">
        <v>0.71958661117488798</v>
      </c>
      <c r="BUZ46" s="63">
        <v>0.19784583000000003</v>
      </c>
      <c r="BVA46" s="63">
        <v>0.19369595780294183</v>
      </c>
      <c r="BVB46" s="63">
        <v>0.18963313034800391</v>
      </c>
      <c r="BVC46" s="63">
        <v>0.18565552184712075</v>
      </c>
      <c r="BVD46" s="77">
        <v>0.14540907584691795</v>
      </c>
      <c r="BVE46" s="77">
        <v>0.10676930954044896</v>
      </c>
      <c r="BVF46" s="77">
        <v>6.968652873265356E-2</v>
      </c>
      <c r="BVG46" s="77">
        <v>3.4112417049258902E-2</v>
      </c>
      <c r="BVH46" s="77">
        <v>0</v>
      </c>
      <c r="BVI46" s="63">
        <v>0</v>
      </c>
      <c r="BVJ46" s="63">
        <v>0</v>
      </c>
      <c r="BVK46" s="63">
        <v>0</v>
      </c>
      <c r="BVL46" s="63">
        <v>0</v>
      </c>
      <c r="BVM46" s="63">
        <v>0</v>
      </c>
      <c r="BVN46" s="63">
        <v>0</v>
      </c>
      <c r="BVO46" s="63">
        <v>0</v>
      </c>
      <c r="BVP46" s="63">
        <v>0</v>
      </c>
      <c r="BVQ46" s="63">
        <v>0.13798092831559991</v>
      </c>
      <c r="BVR46" s="63">
        <v>0.13508673934967033</v>
      </c>
      <c r="BVS46" s="63">
        <v>0.13225325681522196</v>
      </c>
      <c r="BVT46" s="63">
        <v>0.12947920737769839</v>
      </c>
      <c r="BVU46" s="63">
        <v>0.12676334441109535</v>
      </c>
      <c r="BVV46" s="63">
        <v>0.12410444743774135</v>
      </c>
      <c r="BVW46" s="63">
        <v>0.1215013215798289</v>
      </c>
      <c r="BVX46" s="63">
        <v>0.11895279702245026</v>
      </c>
      <c r="BVY46" s="63">
        <v>0.11645772848789603</v>
      </c>
      <c r="BVZ46" s="66">
        <v>0</v>
      </c>
      <c r="BWA46" s="66">
        <v>0</v>
      </c>
      <c r="BWB46" s="66">
        <v>0</v>
      </c>
      <c r="BWC46" s="66">
        <v>0</v>
      </c>
      <c r="BWD46" s="66">
        <v>0</v>
      </c>
      <c r="BWE46" s="66">
        <v>0</v>
      </c>
      <c r="BWF46" s="66">
        <v>0</v>
      </c>
      <c r="BWG46" s="66">
        <v>0</v>
      </c>
      <c r="BWH46" s="66">
        <v>0</v>
      </c>
      <c r="BWI46" s="66">
        <v>0</v>
      </c>
      <c r="BWJ46" s="66">
        <v>0</v>
      </c>
      <c r="BWK46" s="66">
        <v>0</v>
      </c>
      <c r="BWL46" s="66">
        <v>0</v>
      </c>
      <c r="BWM46" s="66">
        <v>0</v>
      </c>
      <c r="BWN46" s="66">
        <v>0</v>
      </c>
      <c r="BWO46" s="66">
        <v>0</v>
      </c>
      <c r="BWP46" s="66">
        <v>0</v>
      </c>
      <c r="BWQ46" s="66">
        <v>0</v>
      </c>
      <c r="BWR46" s="66">
        <v>0</v>
      </c>
      <c r="BWS46" s="66">
        <v>0</v>
      </c>
      <c r="BWT46" s="66">
        <v>0</v>
      </c>
      <c r="BWU46" s="66">
        <v>0</v>
      </c>
      <c r="BWV46" s="66">
        <v>0</v>
      </c>
      <c r="BWW46" s="66">
        <v>0</v>
      </c>
      <c r="BWX46" s="66">
        <v>0</v>
      </c>
      <c r="BWY46" s="66">
        <v>0</v>
      </c>
      <c r="BWZ46" s="66">
        <v>0</v>
      </c>
      <c r="BXA46" s="66">
        <v>0</v>
      </c>
      <c r="BXB46" s="66">
        <v>0</v>
      </c>
      <c r="BXC46" s="66">
        <v>0</v>
      </c>
      <c r="BXD46" s="66">
        <v>0</v>
      </c>
      <c r="BXE46" s="66">
        <v>0</v>
      </c>
      <c r="BXF46" s="66">
        <v>0</v>
      </c>
      <c r="BXG46" s="66">
        <v>0</v>
      </c>
      <c r="BXH46" s="66">
        <v>0</v>
      </c>
      <c r="BXI46" s="66">
        <v>0</v>
      </c>
      <c r="BXJ46" s="66">
        <v>0</v>
      </c>
      <c r="BXK46" s="66">
        <v>0</v>
      </c>
      <c r="BXL46" s="66">
        <v>0</v>
      </c>
      <c r="BXM46" s="66">
        <v>0</v>
      </c>
      <c r="BXN46" s="66">
        <v>0</v>
      </c>
      <c r="BXO46" s="66">
        <v>0</v>
      </c>
      <c r="BXP46" s="66">
        <v>0</v>
      </c>
      <c r="BXQ46" s="66">
        <v>0</v>
      </c>
      <c r="BXR46" s="66">
        <v>0</v>
      </c>
      <c r="BXS46" s="66">
        <v>0</v>
      </c>
      <c r="BXT46" s="66">
        <v>0</v>
      </c>
      <c r="BXU46" s="66">
        <v>0</v>
      </c>
      <c r="BXV46" s="66">
        <v>0</v>
      </c>
      <c r="BXW46" s="66">
        <v>0</v>
      </c>
      <c r="BXX46" s="66">
        <v>0</v>
      </c>
      <c r="BXY46" s="66">
        <v>0</v>
      </c>
      <c r="BXZ46" s="66">
        <v>0</v>
      </c>
      <c r="BYA46" s="66">
        <v>0</v>
      </c>
      <c r="BYB46" s="66">
        <v>0</v>
      </c>
      <c r="BYC46" s="66">
        <v>0</v>
      </c>
      <c r="BYD46" s="66">
        <v>0</v>
      </c>
      <c r="BYE46" s="66">
        <v>0</v>
      </c>
      <c r="BYF46" s="66">
        <v>0</v>
      </c>
      <c r="BYG46" s="66">
        <v>0</v>
      </c>
      <c r="BYH46" s="66">
        <v>0</v>
      </c>
      <c r="BYI46" s="66">
        <v>0</v>
      </c>
      <c r="BYJ46" s="66">
        <v>0</v>
      </c>
      <c r="BYK46" s="66">
        <v>0</v>
      </c>
      <c r="BYL46" s="66">
        <v>0</v>
      </c>
      <c r="BYM46" s="66">
        <v>0</v>
      </c>
      <c r="BYN46" s="66">
        <v>0</v>
      </c>
      <c r="BYO46" s="66">
        <v>0</v>
      </c>
      <c r="BYP46" s="66">
        <v>0</v>
      </c>
      <c r="BYQ46" s="66">
        <v>0</v>
      </c>
      <c r="BYR46" s="66">
        <v>0</v>
      </c>
      <c r="BYS46" s="66">
        <v>0</v>
      </c>
      <c r="BYT46" s="66">
        <v>0</v>
      </c>
      <c r="BYU46" s="66">
        <v>0</v>
      </c>
      <c r="BYV46" s="66">
        <v>0</v>
      </c>
      <c r="BYW46" s="66">
        <v>0</v>
      </c>
      <c r="BYX46" s="66">
        <v>0</v>
      </c>
      <c r="BYY46" s="66">
        <v>0</v>
      </c>
      <c r="BYZ46" s="65">
        <v>0</v>
      </c>
      <c r="BZA46" s="65">
        <v>0</v>
      </c>
      <c r="BZB46" s="65">
        <v>0</v>
      </c>
      <c r="BZC46" s="65">
        <v>0</v>
      </c>
      <c r="BZD46" s="65">
        <v>0</v>
      </c>
      <c r="BZE46" s="65">
        <v>0</v>
      </c>
      <c r="BZF46" s="65">
        <v>0</v>
      </c>
      <c r="BZG46" s="65">
        <v>0</v>
      </c>
      <c r="BZH46" s="65">
        <v>0</v>
      </c>
      <c r="BZI46" s="65">
        <v>0</v>
      </c>
      <c r="BZJ46" s="65">
        <v>0</v>
      </c>
      <c r="BZK46" s="65">
        <v>0</v>
      </c>
      <c r="BZL46" s="65">
        <v>0</v>
      </c>
      <c r="BZM46" s="65">
        <v>0</v>
      </c>
      <c r="BZN46" s="65">
        <v>0</v>
      </c>
      <c r="BZO46" s="65">
        <v>0</v>
      </c>
      <c r="BZP46" s="65">
        <v>0</v>
      </c>
      <c r="BZQ46" s="65">
        <v>0</v>
      </c>
      <c r="BZR46" s="65">
        <v>0</v>
      </c>
      <c r="BZS46" s="65">
        <v>0</v>
      </c>
      <c r="BZT46" s="65">
        <v>0</v>
      </c>
      <c r="BZU46" s="65">
        <v>0</v>
      </c>
      <c r="BZV46" s="65">
        <v>0</v>
      </c>
      <c r="BZW46" s="65">
        <v>0</v>
      </c>
      <c r="BZX46" s="65">
        <v>0</v>
      </c>
      <c r="BZY46" s="65">
        <v>0</v>
      </c>
      <c r="BZZ46" s="64">
        <v>1.7252999999999998</v>
      </c>
      <c r="CAA46" s="64">
        <v>1.752832653954991</v>
      </c>
      <c r="CAB46" s="64">
        <v>1.7808046790534384</v>
      </c>
      <c r="CAC46" s="64">
        <v>1.8092230868606647</v>
      </c>
      <c r="CAD46" s="66">
        <v>0.44114280020012109</v>
      </c>
      <c r="CAE46" s="66">
        <v>0.44818263794581503</v>
      </c>
      <c r="CAF46" s="66">
        <v>0.45533481871391168</v>
      </c>
      <c r="CAG46" s="66">
        <v>0.46260113529497515</v>
      </c>
      <c r="CAH46" s="66">
        <v>0.46998340908925007</v>
      </c>
      <c r="CAI46" s="66">
        <v>0.47748349056322065</v>
      </c>
      <c r="CAJ46" s="66">
        <v>0.48510325971345447</v>
      </c>
      <c r="CAK46" s="66">
        <v>0.49284462653784944</v>
      </c>
      <c r="CAL46" s="66">
        <v>0.50070953151440045</v>
      </c>
      <c r="CAM46" s="66">
        <v>0.50869994608760605</v>
      </c>
      <c r="CAN46" s="66">
        <v>0.51681787316263805</v>
      </c>
      <c r="CAO46" s="66">
        <v>0.52506534760739632</v>
      </c>
      <c r="CAP46" s="66">
        <v>0.53344443676257602</v>
      </c>
      <c r="CAQ46" s="66">
        <v>0.54195724095987452</v>
      </c>
      <c r="CAR46" s="66">
        <v>0.55060589404846783</v>
      </c>
      <c r="CAS46" s="66">
        <v>0.55939256392988834</v>
      </c>
      <c r="CAT46" s="66">
        <v>0.56831945310143939</v>
      </c>
      <c r="CAU46" s="66">
        <v>0.57738879920827979</v>
      </c>
      <c r="CAV46" s="66">
        <v>0.58660287560432067</v>
      </c>
      <c r="CAW46" s="66">
        <v>0.59596399192207206</v>
      </c>
      <c r="CAX46" s="66">
        <v>0.60547449465158321</v>
      </c>
      <c r="CAY46" s="66">
        <v>0.61513676772862202</v>
      </c>
      <c r="CAZ46" s="64">
        <v>0.70469999999999988</v>
      </c>
      <c r="CBA46" s="64">
        <v>0.68991871834616425</v>
      </c>
      <c r="CBB46" s="64">
        <v>0.67544747825232576</v>
      </c>
      <c r="CBC46" s="64">
        <v>0.66127977650914327</v>
      </c>
      <c r="CBD46" s="64">
        <v>0.15537821911534308</v>
      </c>
      <c r="CBE46" s="64">
        <v>0.15211911705827585</v>
      </c>
      <c r="CBF46" s="64">
        <v>0.14892837558790381</v>
      </c>
      <c r="CBG46" s="64">
        <v>0.14580456082160179</v>
      </c>
      <c r="CBH46" s="64">
        <v>0.1427462689528379</v>
      </c>
      <c r="CBI46" s="64">
        <v>0.139752125620319</v>
      </c>
      <c r="CBJ46" s="64">
        <v>0.13682078529036845</v>
      </c>
      <c r="CBK46" s="64">
        <v>0.13395093065225874</v>
      </c>
      <c r="CBL46" s="64">
        <v>0.13114127202622716</v>
      </c>
      <c r="CBM46" s="64">
        <v>0.12839054678390852</v>
      </c>
      <c r="CBN46" s="64">
        <v>0.12569751878092439</v>
      </c>
      <c r="CBO46" s="64">
        <v>0.12306097780137404</v>
      </c>
      <c r="CBP46" s="64">
        <v>0.12047973901397722</v>
      </c>
      <c r="CBQ46" s="64">
        <v>0.11795264243962472</v>
      </c>
      <c r="CBR46" s="64">
        <v>0.1154785524300969</v>
      </c>
      <c r="CBS46" s="64">
        <v>0.11305635715771646</v>
      </c>
      <c r="CBT46" s="64">
        <v>0.11068496811570588</v>
      </c>
      <c r="CBU46" s="64">
        <v>0.10836331962902493</v>
      </c>
      <c r="CBV46" s="64">
        <v>0.10609036837546848</v>
      </c>
      <c r="CBW46" s="64">
        <v>0.1038650929168095</v>
      </c>
      <c r="CBX46" s="64">
        <v>0.10168649323977648</v>
      </c>
      <c r="CBY46" s="64">
        <v>9.9553590306658848E-2</v>
      </c>
      <c r="CBZ46" s="67">
        <v>0.48438117000000008</v>
      </c>
      <c r="CCA46" s="67">
        <v>0.49211101358426002</v>
      </c>
      <c r="CCB46" s="67">
        <v>0.49996421143069564</v>
      </c>
      <c r="CCC46" s="67">
        <v>0.50794273204925544</v>
      </c>
      <c r="CCD46" s="67"/>
      <c r="CCE46" s="67"/>
      <c r="CCF46" s="67"/>
      <c r="CCG46" s="67"/>
      <c r="CCH46" s="67"/>
      <c r="CCI46" s="67"/>
      <c r="CCJ46" s="67"/>
      <c r="CCK46" s="67"/>
      <c r="CCL46" s="67"/>
      <c r="CCM46" s="67"/>
      <c r="CCN46" s="67"/>
      <c r="CCO46" s="67"/>
      <c r="CCP46" s="67"/>
      <c r="CCQ46" s="67"/>
      <c r="CCR46" s="67"/>
      <c r="CCS46" s="67"/>
      <c r="CCT46" s="67"/>
      <c r="CCU46" s="67"/>
      <c r="CCV46" s="67"/>
      <c r="CCW46" s="67"/>
      <c r="CCX46" s="67"/>
      <c r="CCY46" s="67"/>
      <c r="CCZ46" s="67">
        <v>0.19784583000000003</v>
      </c>
      <c r="CDA46" s="67">
        <v>0.19369595780294183</v>
      </c>
      <c r="CDB46" s="67">
        <v>0.18963313034800391</v>
      </c>
      <c r="CDC46" s="67">
        <v>0.18565552184712075</v>
      </c>
      <c r="CDD46" s="67"/>
      <c r="CDE46" s="67"/>
      <c r="CDF46" s="67"/>
      <c r="CDG46" s="67"/>
      <c r="CDH46" s="67"/>
      <c r="CDI46" s="67"/>
      <c r="CDJ46" s="67"/>
      <c r="CDK46" s="67"/>
      <c r="CDL46" s="67"/>
      <c r="CDM46" s="67"/>
      <c r="CDN46" s="67"/>
      <c r="CDO46" s="67"/>
      <c r="CDP46" s="67"/>
      <c r="CDQ46" s="67"/>
      <c r="CDR46" s="67"/>
      <c r="CDS46" s="67"/>
      <c r="CDT46" s="67"/>
      <c r="CDU46" s="67"/>
      <c r="CDV46" s="67"/>
      <c r="CDW46" s="67"/>
      <c r="CDX46" s="67"/>
      <c r="CDY46" s="67"/>
      <c r="CDZ46" s="65">
        <v>0</v>
      </c>
      <c r="CEA46" s="65">
        <v>0</v>
      </c>
      <c r="CEB46" s="65">
        <v>0</v>
      </c>
      <c r="CEC46" s="65">
        <v>0</v>
      </c>
      <c r="CED46" s="65">
        <v>0</v>
      </c>
      <c r="CEE46" s="65">
        <v>0</v>
      </c>
      <c r="CEF46" s="65">
        <v>0</v>
      </c>
      <c r="CEG46" s="65">
        <v>0</v>
      </c>
      <c r="CEH46" s="65">
        <v>0</v>
      </c>
      <c r="CEI46" s="65">
        <v>0</v>
      </c>
      <c r="CEJ46" s="65">
        <v>0</v>
      </c>
      <c r="CEK46" s="65">
        <v>0</v>
      </c>
      <c r="CEL46" s="65">
        <v>0</v>
      </c>
      <c r="CEM46" s="65">
        <v>0</v>
      </c>
      <c r="CEN46" s="65">
        <v>0</v>
      </c>
      <c r="CEO46" s="65">
        <v>0</v>
      </c>
      <c r="CEP46" s="65">
        <v>0</v>
      </c>
      <c r="CEQ46" s="65">
        <v>0</v>
      </c>
      <c r="CER46" s="65">
        <v>0</v>
      </c>
      <c r="CES46" s="65">
        <v>0</v>
      </c>
      <c r="CET46" s="65">
        <v>0</v>
      </c>
      <c r="CEU46" s="65">
        <v>0</v>
      </c>
      <c r="CEV46" s="65">
        <v>0</v>
      </c>
      <c r="CEW46" s="65">
        <v>0</v>
      </c>
      <c r="CEX46" s="65">
        <v>0</v>
      </c>
      <c r="CEY46" s="65">
        <v>0</v>
      </c>
      <c r="CEZ46" s="64">
        <v>0</v>
      </c>
      <c r="CFA46" s="64">
        <v>0</v>
      </c>
      <c r="CFB46" s="64">
        <v>0</v>
      </c>
      <c r="CFC46" s="64">
        <v>0</v>
      </c>
      <c r="CFD46" s="64">
        <v>0</v>
      </c>
      <c r="CFE46" s="64">
        <v>0</v>
      </c>
      <c r="CFF46" s="64">
        <v>0</v>
      </c>
      <c r="CFG46" s="64">
        <v>0</v>
      </c>
      <c r="CFH46" s="64">
        <v>0</v>
      </c>
      <c r="CFI46" s="64">
        <v>0</v>
      </c>
      <c r="CFJ46" s="64">
        <v>0</v>
      </c>
      <c r="CFK46" s="64">
        <v>0</v>
      </c>
      <c r="CFL46" s="64">
        <v>0</v>
      </c>
      <c r="CFM46" s="64">
        <v>0</v>
      </c>
      <c r="CFN46" s="64">
        <v>0</v>
      </c>
      <c r="CFO46" s="64">
        <v>0</v>
      </c>
      <c r="CFP46" s="64">
        <v>0</v>
      </c>
      <c r="CFQ46" s="64">
        <v>0</v>
      </c>
      <c r="CFR46" s="64">
        <v>0</v>
      </c>
      <c r="CFS46" s="64">
        <v>0</v>
      </c>
      <c r="CFT46" s="64">
        <v>0</v>
      </c>
      <c r="CFU46" s="64">
        <v>0</v>
      </c>
      <c r="CFV46" s="64">
        <v>0</v>
      </c>
      <c r="CFW46" s="64">
        <v>0</v>
      </c>
      <c r="CFX46" s="64">
        <v>0</v>
      </c>
      <c r="CFY46" s="64">
        <v>0</v>
      </c>
      <c r="CFZ46" s="66">
        <v>0</v>
      </c>
      <c r="CGA46" s="66">
        <v>0</v>
      </c>
      <c r="CGB46" s="66">
        <v>0</v>
      </c>
      <c r="CGC46" s="66">
        <v>0</v>
      </c>
      <c r="CGD46" s="66">
        <v>0</v>
      </c>
      <c r="CGE46" s="66">
        <v>0</v>
      </c>
      <c r="CGF46" s="66">
        <v>0</v>
      </c>
      <c r="CGG46" s="66">
        <v>0</v>
      </c>
      <c r="CGH46" s="66">
        <v>0</v>
      </c>
      <c r="CGI46" s="66">
        <v>0</v>
      </c>
      <c r="CGJ46" s="66">
        <v>0</v>
      </c>
      <c r="CGK46" s="66">
        <v>0</v>
      </c>
      <c r="CGL46" s="66">
        <v>0</v>
      </c>
      <c r="CGM46" s="66">
        <v>0</v>
      </c>
      <c r="CGN46" s="66">
        <v>0</v>
      </c>
      <c r="CGO46" s="66">
        <v>0</v>
      </c>
      <c r="CGP46" s="66">
        <v>0</v>
      </c>
      <c r="CGQ46" s="66">
        <v>0</v>
      </c>
      <c r="CGR46" s="66">
        <v>0</v>
      </c>
      <c r="CGS46" s="66">
        <v>0</v>
      </c>
      <c r="CGT46" s="66">
        <v>0</v>
      </c>
      <c r="CGU46" s="66">
        <v>0</v>
      </c>
      <c r="CGV46" s="66">
        <v>0</v>
      </c>
      <c r="CGW46" s="66">
        <v>0</v>
      </c>
      <c r="CGX46" s="66">
        <v>0</v>
      </c>
      <c r="CGY46" s="66">
        <v>0</v>
      </c>
      <c r="CGZ46" s="65">
        <v>0</v>
      </c>
      <c r="CHA46" s="65">
        <v>0</v>
      </c>
      <c r="CHB46" s="65">
        <v>0</v>
      </c>
      <c r="CHC46" s="65">
        <v>0</v>
      </c>
      <c r="CHD46" s="65">
        <v>0</v>
      </c>
      <c r="CHE46" s="65">
        <v>0</v>
      </c>
      <c r="CHF46" s="65">
        <v>0</v>
      </c>
      <c r="CHG46" s="65">
        <v>0</v>
      </c>
      <c r="CHH46" s="65">
        <v>0</v>
      </c>
      <c r="CHI46" s="65">
        <v>0</v>
      </c>
      <c r="CHJ46" s="65">
        <v>0</v>
      </c>
      <c r="CHK46" s="65">
        <v>0</v>
      </c>
      <c r="CHL46" s="65">
        <v>0</v>
      </c>
      <c r="CHM46" s="65">
        <v>0</v>
      </c>
      <c r="CHN46" s="65">
        <v>0</v>
      </c>
      <c r="CHO46" s="65">
        <v>0</v>
      </c>
      <c r="CHP46" s="65">
        <v>0</v>
      </c>
      <c r="CHQ46" s="65">
        <v>0</v>
      </c>
      <c r="CHR46" s="65">
        <v>0</v>
      </c>
      <c r="CHS46" s="65">
        <v>0</v>
      </c>
      <c r="CHT46" s="65">
        <v>0</v>
      </c>
      <c r="CHU46" s="65">
        <v>0</v>
      </c>
      <c r="CHV46" s="65">
        <v>0</v>
      </c>
      <c r="CHW46" s="65">
        <v>0</v>
      </c>
      <c r="CHX46" s="65">
        <v>0</v>
      </c>
      <c r="CHY46" s="65">
        <v>0</v>
      </c>
      <c r="CHZ46" s="65">
        <v>1.7252999999999998</v>
      </c>
      <c r="CIA46" s="65">
        <v>1.752832653954991</v>
      </c>
      <c r="CIB46" s="65">
        <v>1.7808046790534384</v>
      </c>
      <c r="CIC46" s="65">
        <v>1.8092230868606647</v>
      </c>
      <c r="CID46" s="65">
        <v>1.8380950008338379</v>
      </c>
      <c r="CIE46" s="65">
        <v>3.8842495288637334E-2</v>
      </c>
      <c r="CIF46" s="65">
        <v>3.9462350955205713E-2</v>
      </c>
      <c r="CIG46" s="65">
        <v>4.0092098392231212E-2</v>
      </c>
      <c r="CIH46" s="65">
        <v>0</v>
      </c>
      <c r="CII46" s="65">
        <v>0</v>
      </c>
      <c r="CIJ46" s="65">
        <v>0</v>
      </c>
      <c r="CIK46" s="65">
        <v>0</v>
      </c>
      <c r="CIL46" s="65">
        <v>0</v>
      </c>
      <c r="CIM46" s="65">
        <v>0</v>
      </c>
      <c r="CIN46" s="65">
        <v>0</v>
      </c>
      <c r="CIO46" s="65">
        <v>0</v>
      </c>
      <c r="CIP46" s="65">
        <v>0</v>
      </c>
      <c r="CIQ46" s="65">
        <v>0</v>
      </c>
      <c r="CIR46" s="65">
        <v>0</v>
      </c>
      <c r="CIS46" s="65">
        <v>0</v>
      </c>
      <c r="CIT46" s="65">
        <v>0</v>
      </c>
      <c r="CIU46" s="65">
        <v>0</v>
      </c>
      <c r="CIV46" s="65">
        <v>0</v>
      </c>
      <c r="CIW46" s="65">
        <v>0</v>
      </c>
      <c r="CIX46" s="65">
        <v>0</v>
      </c>
      <c r="CIY46" s="65">
        <v>0</v>
      </c>
      <c r="CIZ46" s="64">
        <v>0.70469999999999988</v>
      </c>
      <c r="CJA46" s="64">
        <v>0.68991871834616425</v>
      </c>
      <c r="CJB46" s="64">
        <v>0.67544747825232576</v>
      </c>
      <c r="CJC46" s="64">
        <v>0.66127977650914327</v>
      </c>
      <c r="CJD46" s="64">
        <v>1.0565718899843337E-2</v>
      </c>
      <c r="CJE46" s="64">
        <v>9.5327980023186282E-3</v>
      </c>
      <c r="CJF46" s="64">
        <v>8.5385602003731579E-3</v>
      </c>
      <c r="CJG46" s="64">
        <v>7.5818371627232994E-3</v>
      </c>
      <c r="CJH46" s="65">
        <v>0</v>
      </c>
      <c r="CJI46" s="65">
        <v>0</v>
      </c>
      <c r="CJJ46" s="65">
        <v>0</v>
      </c>
      <c r="CJK46" s="65">
        <v>0</v>
      </c>
      <c r="CJL46" s="65">
        <v>0</v>
      </c>
      <c r="CJM46" s="65">
        <v>0</v>
      </c>
      <c r="CJN46" s="65">
        <v>0</v>
      </c>
      <c r="CJO46" s="65">
        <v>0</v>
      </c>
      <c r="CJP46" s="65">
        <v>0</v>
      </c>
      <c r="CJQ46" s="65">
        <v>0</v>
      </c>
      <c r="CJR46" s="65">
        <v>0</v>
      </c>
      <c r="CJS46" s="65">
        <v>0</v>
      </c>
      <c r="CJT46" s="65">
        <v>0</v>
      </c>
      <c r="CJU46" s="65">
        <v>0</v>
      </c>
      <c r="CJV46" s="65">
        <v>0</v>
      </c>
      <c r="CJW46" s="65">
        <v>0</v>
      </c>
      <c r="CJX46" s="65">
        <v>0</v>
      </c>
      <c r="CJY46" s="65">
        <v>0</v>
      </c>
      <c r="CJZ46" s="67">
        <v>0.48438117000000008</v>
      </c>
      <c r="CKA46" s="67">
        <v>0.49211101358426002</v>
      </c>
      <c r="CKB46" s="67">
        <v>0.49996421143069564</v>
      </c>
      <c r="CKC46" s="67">
        <v>0.50794273204925544</v>
      </c>
      <c r="CKD46" s="67"/>
      <c r="CKE46" s="67"/>
      <c r="CKF46" s="67"/>
      <c r="CKG46" s="67"/>
      <c r="CKH46" s="67"/>
      <c r="CKI46" s="67"/>
      <c r="CKJ46" s="67"/>
      <c r="CKK46" s="67"/>
      <c r="CKL46" s="67"/>
      <c r="CKM46" s="67"/>
      <c r="CKN46" s="67"/>
      <c r="CKO46" s="67"/>
      <c r="CKP46" s="67"/>
      <c r="CKQ46" s="67"/>
      <c r="CKR46" s="67"/>
      <c r="CKS46" s="67"/>
      <c r="CKT46" s="67"/>
      <c r="CKU46" s="67"/>
      <c r="CKV46" s="67"/>
      <c r="CKW46" s="67"/>
      <c r="CKX46" s="67"/>
      <c r="CKY46" s="67"/>
      <c r="CKZ46" s="67">
        <v>0.19784583000000003</v>
      </c>
      <c r="CLA46" s="67">
        <v>0.19369595780294183</v>
      </c>
      <c r="CLB46" s="67">
        <v>0.18963313034800391</v>
      </c>
      <c r="CLC46" s="67">
        <v>0.18565552184712075</v>
      </c>
      <c r="CLD46" s="67"/>
      <c r="CLE46" s="67"/>
      <c r="CLF46" s="67"/>
      <c r="CLG46" s="67"/>
      <c r="CLH46" s="67"/>
      <c r="CLI46" s="67"/>
      <c r="CLJ46" s="67"/>
      <c r="CLK46" s="67"/>
      <c r="CLL46" s="67"/>
      <c r="CLM46" s="67"/>
      <c r="CLN46" s="67"/>
      <c r="CLO46" s="67"/>
      <c r="CLP46" s="67"/>
      <c r="CLQ46" s="67"/>
      <c r="CLR46" s="67"/>
      <c r="CLS46" s="67"/>
      <c r="CLT46" s="67"/>
      <c r="CLU46" s="67"/>
      <c r="CLV46" s="67"/>
      <c r="CLW46" s="67"/>
      <c r="CLX46" s="67"/>
      <c r="CLY46" s="67"/>
      <c r="CLZ46" s="66">
        <v>0</v>
      </c>
      <c r="CMA46" s="66">
        <v>0</v>
      </c>
      <c r="CMB46" s="66">
        <v>0</v>
      </c>
      <c r="CMC46" s="66">
        <v>0</v>
      </c>
      <c r="CMD46" s="66">
        <v>0</v>
      </c>
      <c r="CME46" s="66">
        <v>0</v>
      </c>
      <c r="CMF46" s="66">
        <v>0</v>
      </c>
      <c r="CMG46" s="66">
        <v>0</v>
      </c>
      <c r="CMH46" s="66">
        <v>0</v>
      </c>
      <c r="CMI46" s="66">
        <v>0</v>
      </c>
      <c r="CMJ46" s="66">
        <v>0</v>
      </c>
      <c r="CMK46" s="66">
        <v>0</v>
      </c>
      <c r="CML46" s="66">
        <v>0</v>
      </c>
      <c r="CMM46" s="66">
        <v>0</v>
      </c>
      <c r="CMN46" s="66">
        <v>0</v>
      </c>
      <c r="CMO46" s="66">
        <v>0</v>
      </c>
      <c r="CMP46" s="66">
        <v>0</v>
      </c>
      <c r="CMQ46" s="66">
        <v>0</v>
      </c>
      <c r="CMR46" s="66">
        <v>0</v>
      </c>
      <c r="CMS46" s="66">
        <v>0</v>
      </c>
      <c r="CMT46" s="66">
        <v>0</v>
      </c>
      <c r="CMU46" s="66">
        <v>0</v>
      </c>
      <c r="CMV46" s="66">
        <v>0</v>
      </c>
      <c r="CMW46" s="66">
        <v>0</v>
      </c>
      <c r="CMX46" s="66">
        <v>0</v>
      </c>
      <c r="CMY46" s="66">
        <v>0</v>
      </c>
      <c r="CMZ46" s="66">
        <v>0</v>
      </c>
      <c r="CNA46" s="66">
        <v>0</v>
      </c>
      <c r="CNB46" s="66">
        <v>0</v>
      </c>
      <c r="CNC46" s="66">
        <v>0</v>
      </c>
      <c r="CND46" s="66">
        <v>0</v>
      </c>
      <c r="CNE46" s="66">
        <v>0</v>
      </c>
      <c r="CNF46" s="66">
        <v>0</v>
      </c>
      <c r="CNG46" s="66">
        <v>0</v>
      </c>
      <c r="CNH46" s="66">
        <v>0</v>
      </c>
      <c r="CNI46" s="66">
        <v>0</v>
      </c>
      <c r="CNJ46" s="66">
        <v>0</v>
      </c>
      <c r="CNK46" s="66">
        <v>0</v>
      </c>
      <c r="CNL46" s="66">
        <v>0</v>
      </c>
      <c r="CNM46" s="66">
        <v>0</v>
      </c>
      <c r="CNN46" s="66">
        <v>0</v>
      </c>
      <c r="CNO46" s="66">
        <v>0</v>
      </c>
      <c r="CNP46" s="66">
        <v>0</v>
      </c>
      <c r="CNQ46" s="66">
        <v>0</v>
      </c>
      <c r="CNR46" s="66">
        <v>0</v>
      </c>
      <c r="CNS46" s="66">
        <v>0</v>
      </c>
      <c r="CNT46" s="66">
        <v>0</v>
      </c>
      <c r="CNU46" s="66">
        <v>0</v>
      </c>
      <c r="CNV46" s="66">
        <v>0</v>
      </c>
      <c r="CNW46" s="66">
        <v>0</v>
      </c>
      <c r="CNX46" s="66">
        <v>0</v>
      </c>
      <c r="CNY46" s="66">
        <v>0</v>
      </c>
      <c r="CNZ46" s="66">
        <v>0</v>
      </c>
      <c r="COA46" s="66">
        <v>0</v>
      </c>
      <c r="COB46" s="66">
        <v>0</v>
      </c>
      <c r="COC46" s="66">
        <v>0</v>
      </c>
      <c r="COD46" s="66">
        <v>0</v>
      </c>
      <c r="COE46" s="66">
        <v>0</v>
      </c>
      <c r="COF46" s="66">
        <v>0</v>
      </c>
      <c r="COG46" s="66">
        <v>0</v>
      </c>
      <c r="COH46" s="66">
        <v>0</v>
      </c>
      <c r="COI46" s="66">
        <v>0</v>
      </c>
      <c r="COJ46" s="66">
        <v>0</v>
      </c>
      <c r="COK46" s="66">
        <v>0</v>
      </c>
      <c r="COL46" s="66">
        <v>0</v>
      </c>
      <c r="COM46" s="66">
        <v>0</v>
      </c>
      <c r="CON46" s="66">
        <v>0</v>
      </c>
      <c r="COO46" s="66">
        <v>0</v>
      </c>
      <c r="COP46" s="66">
        <v>0</v>
      </c>
      <c r="COQ46" s="66">
        <v>0</v>
      </c>
      <c r="COR46" s="66">
        <v>0</v>
      </c>
      <c r="COS46" s="66">
        <v>0</v>
      </c>
      <c r="COT46" s="66">
        <v>0</v>
      </c>
      <c r="COU46" s="66">
        <v>0</v>
      </c>
      <c r="COV46" s="66">
        <v>0</v>
      </c>
      <c r="COW46" s="66">
        <v>0</v>
      </c>
      <c r="COX46" s="66">
        <v>0</v>
      </c>
      <c r="COY46" s="66">
        <v>0</v>
      </c>
      <c r="COZ46" s="65">
        <v>0</v>
      </c>
      <c r="CPA46" s="65">
        <v>0</v>
      </c>
      <c r="CPB46" s="65">
        <v>0</v>
      </c>
      <c r="CPC46" s="65">
        <v>0</v>
      </c>
      <c r="CPD46" s="65">
        <v>0</v>
      </c>
      <c r="CPE46" s="65">
        <v>0</v>
      </c>
      <c r="CPF46" s="65">
        <v>0</v>
      </c>
      <c r="CPG46" s="65">
        <v>0</v>
      </c>
      <c r="CPH46" s="65">
        <v>0</v>
      </c>
      <c r="CPI46" s="65">
        <v>0</v>
      </c>
      <c r="CPJ46" s="65">
        <v>0</v>
      </c>
      <c r="CPK46" s="65">
        <v>0</v>
      </c>
      <c r="CPL46" s="65">
        <v>0</v>
      </c>
      <c r="CPM46" s="65">
        <v>0</v>
      </c>
      <c r="CPN46" s="65">
        <v>0</v>
      </c>
      <c r="CPO46" s="65">
        <v>0</v>
      </c>
      <c r="CPP46" s="65">
        <v>0</v>
      </c>
      <c r="CPQ46" s="65">
        <v>0</v>
      </c>
      <c r="CPR46" s="65">
        <v>0</v>
      </c>
      <c r="CPS46" s="65">
        <v>0</v>
      </c>
      <c r="CPT46" s="65">
        <v>0</v>
      </c>
      <c r="CPU46" s="65">
        <v>0</v>
      </c>
      <c r="CPV46" s="65">
        <v>0</v>
      </c>
      <c r="CPW46" s="65">
        <v>0</v>
      </c>
      <c r="CPX46" s="65">
        <v>0</v>
      </c>
      <c r="CPY46" s="65">
        <v>0</v>
      </c>
      <c r="CPZ46" s="66">
        <v>1.7252999999999998</v>
      </c>
      <c r="CQA46" s="66">
        <v>1.752832653954991</v>
      </c>
      <c r="CQB46" s="66">
        <v>1.7808046790534384</v>
      </c>
      <c r="CQC46" s="66">
        <v>1.8092230868606647</v>
      </c>
      <c r="CQD46" s="66">
        <v>1.8380950008338379</v>
      </c>
      <c r="CQE46" s="66">
        <v>3.8842495288637334E-2</v>
      </c>
      <c r="CQF46" s="66">
        <v>3.9462350955205713E-2</v>
      </c>
      <c r="CQG46" s="66">
        <v>4.0092098392231212E-2</v>
      </c>
      <c r="CQH46" s="66">
        <v>0</v>
      </c>
      <c r="CQI46" s="66">
        <v>0</v>
      </c>
      <c r="CQJ46" s="66">
        <v>0</v>
      </c>
      <c r="CQK46" s="66">
        <v>0</v>
      </c>
      <c r="CQL46" s="66">
        <v>0</v>
      </c>
      <c r="CQM46" s="66">
        <v>0</v>
      </c>
      <c r="CQN46" s="66">
        <v>0</v>
      </c>
      <c r="CQO46" s="66">
        <v>0</v>
      </c>
      <c r="CQP46" s="66">
        <v>0</v>
      </c>
      <c r="CQQ46" s="66">
        <v>0</v>
      </c>
      <c r="CQR46" s="66">
        <v>0</v>
      </c>
      <c r="CQS46" s="66">
        <v>0</v>
      </c>
      <c r="CQT46" s="66">
        <v>0</v>
      </c>
      <c r="CQU46" s="66">
        <v>0</v>
      </c>
      <c r="CQV46" s="66">
        <v>0</v>
      </c>
      <c r="CQW46" s="66">
        <v>0</v>
      </c>
      <c r="CQX46" s="66">
        <v>0</v>
      </c>
      <c r="CQY46" s="66">
        <v>0</v>
      </c>
      <c r="CQZ46" s="66">
        <v>0.70469999999999988</v>
      </c>
      <c r="CRA46" s="66">
        <v>0.68991871834616425</v>
      </c>
      <c r="CRB46" s="66">
        <v>0.67544747825232576</v>
      </c>
      <c r="CRC46" s="66">
        <v>0.66127977650914327</v>
      </c>
      <c r="CRD46" s="66">
        <v>1.0565718899843337E-2</v>
      </c>
      <c r="CRE46" s="66">
        <v>9.5327980023186282E-3</v>
      </c>
      <c r="CRF46" s="66">
        <v>8.5385602003731579E-3</v>
      </c>
      <c r="CRG46" s="66">
        <v>7.5818371627232994E-3</v>
      </c>
      <c r="CRH46" s="66">
        <v>0</v>
      </c>
      <c r="CRI46" s="66">
        <v>0</v>
      </c>
      <c r="CRJ46" s="66">
        <v>0</v>
      </c>
      <c r="CRK46" s="66">
        <v>0</v>
      </c>
      <c r="CRL46" s="66">
        <v>0</v>
      </c>
      <c r="CRM46" s="66">
        <v>0</v>
      </c>
      <c r="CRN46" s="66">
        <v>0</v>
      </c>
      <c r="CRO46" s="66">
        <v>0</v>
      </c>
      <c r="CRP46" s="66">
        <v>0</v>
      </c>
      <c r="CRQ46" s="66">
        <v>0</v>
      </c>
      <c r="CRR46" s="66">
        <v>0</v>
      </c>
      <c r="CRS46" s="66">
        <v>0</v>
      </c>
      <c r="CRT46" s="66">
        <v>0</v>
      </c>
      <c r="CRU46" s="66">
        <v>0</v>
      </c>
      <c r="CRV46" s="66">
        <v>0</v>
      </c>
      <c r="CRW46" s="66">
        <v>0</v>
      </c>
      <c r="CRX46" s="66">
        <v>0</v>
      </c>
      <c r="CRY46" s="66">
        <v>0</v>
      </c>
      <c r="CRZ46" s="67">
        <v>0.48438117000000008</v>
      </c>
      <c r="CSA46" s="67">
        <v>0.49211101358426002</v>
      </c>
      <c r="CSB46" s="67">
        <v>0.49996421143069564</v>
      </c>
      <c r="CSC46" s="67">
        <v>0.50794273204925544</v>
      </c>
      <c r="CSD46" s="67"/>
      <c r="CSE46" s="67"/>
      <c r="CSF46" s="67"/>
      <c r="CSG46" s="67"/>
      <c r="CSH46" s="67"/>
      <c r="CSI46" s="67"/>
      <c r="CSJ46" s="67"/>
      <c r="CSK46" s="67"/>
      <c r="CSL46" s="67"/>
      <c r="CSM46" s="67"/>
      <c r="CSN46" s="67"/>
      <c r="CSO46" s="67"/>
      <c r="CSP46" s="67"/>
      <c r="CSQ46" s="67"/>
      <c r="CSR46" s="67"/>
      <c r="CSS46" s="67"/>
      <c r="CST46" s="67"/>
      <c r="CSU46" s="67"/>
      <c r="CSV46" s="67"/>
      <c r="CSW46" s="67"/>
      <c r="CSX46" s="67"/>
      <c r="CSY46" s="67"/>
      <c r="CSZ46" s="67">
        <v>0.19784583000000003</v>
      </c>
      <c r="CTA46" s="67">
        <v>0.19369595780294183</v>
      </c>
      <c r="CTB46" s="67">
        <v>0.18963313034800391</v>
      </c>
      <c r="CTC46" s="67">
        <v>0.18565552184712075</v>
      </c>
      <c r="CTD46" s="67"/>
      <c r="CTE46" s="67"/>
      <c r="CTF46" s="67"/>
      <c r="CTG46" s="67"/>
      <c r="CTH46" s="67"/>
      <c r="CTI46" s="67"/>
      <c r="CTJ46" s="67"/>
      <c r="CTK46" s="67"/>
      <c r="CTL46" s="67"/>
      <c r="CTM46" s="67"/>
      <c r="CTN46" s="67"/>
      <c r="CTO46" s="67"/>
      <c r="CTP46" s="67"/>
      <c r="CTQ46" s="67"/>
      <c r="CTR46" s="67"/>
      <c r="CTS46" s="67"/>
      <c r="CTT46" s="67"/>
      <c r="CTU46" s="67"/>
      <c r="CTV46" s="67"/>
      <c r="CTW46" s="67"/>
      <c r="CTX46" s="67"/>
      <c r="CTY46" s="67"/>
      <c r="CTZ46" s="66">
        <v>0</v>
      </c>
      <c r="CUA46" s="66">
        <v>0</v>
      </c>
      <c r="CUB46" s="66">
        <v>0</v>
      </c>
      <c r="CUC46" s="66">
        <v>0</v>
      </c>
      <c r="CUD46" s="66">
        <v>0</v>
      </c>
      <c r="CUE46" s="66">
        <v>0</v>
      </c>
      <c r="CUF46" s="66">
        <v>0</v>
      </c>
      <c r="CUG46" s="66">
        <v>0</v>
      </c>
      <c r="CUH46" s="66">
        <v>0</v>
      </c>
      <c r="CUI46" s="66">
        <v>0</v>
      </c>
      <c r="CUJ46" s="66">
        <v>0</v>
      </c>
      <c r="CUK46" s="66">
        <v>0</v>
      </c>
      <c r="CUL46" s="66">
        <v>0</v>
      </c>
      <c r="CUM46" s="66">
        <v>0</v>
      </c>
      <c r="CUN46" s="66">
        <v>0</v>
      </c>
      <c r="CUO46" s="66">
        <v>0</v>
      </c>
      <c r="CUP46" s="66">
        <v>0</v>
      </c>
      <c r="CUQ46" s="66">
        <v>0</v>
      </c>
      <c r="CUR46" s="66">
        <v>0</v>
      </c>
      <c r="CUS46" s="66">
        <v>0</v>
      </c>
      <c r="CUT46" s="66">
        <v>0</v>
      </c>
      <c r="CUU46" s="66">
        <v>0</v>
      </c>
      <c r="CUV46" s="66">
        <v>0</v>
      </c>
      <c r="CUW46" s="66">
        <v>0</v>
      </c>
      <c r="CUX46" s="66">
        <v>0</v>
      </c>
      <c r="CUY46" s="66">
        <v>0</v>
      </c>
      <c r="CUZ46" s="66">
        <v>0</v>
      </c>
      <c r="CVA46" s="66">
        <v>0</v>
      </c>
      <c r="CVB46" s="66">
        <v>0</v>
      </c>
      <c r="CVC46" s="65">
        <v>0</v>
      </c>
      <c r="CVD46" s="65">
        <v>0</v>
      </c>
      <c r="CVE46" s="65">
        <v>0</v>
      </c>
      <c r="CVF46" s="65">
        <v>0</v>
      </c>
      <c r="CVG46" s="65">
        <v>0</v>
      </c>
      <c r="CVH46" s="65">
        <v>0</v>
      </c>
      <c r="CVI46" s="65">
        <v>0</v>
      </c>
      <c r="CVJ46" s="65">
        <v>0</v>
      </c>
      <c r="CVK46" s="65">
        <v>0</v>
      </c>
      <c r="CVL46" s="65">
        <v>0</v>
      </c>
      <c r="CVM46" s="65">
        <v>0</v>
      </c>
      <c r="CVN46" s="65">
        <v>0</v>
      </c>
      <c r="CVO46" s="65">
        <v>0</v>
      </c>
      <c r="CVP46" s="65">
        <v>0</v>
      </c>
      <c r="CVQ46" s="65">
        <v>0</v>
      </c>
      <c r="CVR46" s="65">
        <v>0</v>
      </c>
      <c r="CVS46" s="65">
        <v>0</v>
      </c>
      <c r="CVT46" s="65">
        <v>0</v>
      </c>
      <c r="CVU46" s="65">
        <v>0</v>
      </c>
      <c r="CVV46" s="65">
        <v>0</v>
      </c>
      <c r="CVW46" s="65">
        <v>0</v>
      </c>
      <c r="CVX46" s="65">
        <v>0</v>
      </c>
      <c r="CVY46" s="65">
        <v>0</v>
      </c>
      <c r="CVZ46" s="66">
        <v>0</v>
      </c>
      <c r="CWA46" s="66">
        <v>0</v>
      </c>
      <c r="CWB46" s="66">
        <v>0</v>
      </c>
      <c r="CWC46" s="66">
        <v>0</v>
      </c>
      <c r="CWD46" s="66">
        <v>0</v>
      </c>
      <c r="CWE46" s="66">
        <v>0</v>
      </c>
      <c r="CWF46" s="66">
        <v>0</v>
      </c>
      <c r="CWG46" s="66">
        <v>0</v>
      </c>
      <c r="CWH46" s="66">
        <v>0</v>
      </c>
      <c r="CWI46" s="66">
        <v>0</v>
      </c>
      <c r="CWJ46" s="66">
        <v>0</v>
      </c>
      <c r="CWK46" s="66">
        <v>0</v>
      </c>
      <c r="CWL46" s="66">
        <v>0</v>
      </c>
      <c r="CWM46" s="66">
        <v>0</v>
      </c>
      <c r="CWN46" s="66">
        <v>0</v>
      </c>
      <c r="CWO46" s="66">
        <v>0</v>
      </c>
      <c r="CWP46" s="66">
        <v>0</v>
      </c>
      <c r="CWQ46" s="66">
        <v>0</v>
      </c>
      <c r="CWR46" s="66">
        <v>0</v>
      </c>
      <c r="CWS46" s="66">
        <v>0</v>
      </c>
      <c r="CWT46" s="66">
        <v>0</v>
      </c>
      <c r="CWU46" s="66">
        <v>0</v>
      </c>
      <c r="CWV46" s="66">
        <v>0</v>
      </c>
      <c r="CWW46" s="66">
        <v>0</v>
      </c>
      <c r="CWX46" s="66">
        <v>0</v>
      </c>
      <c r="CWY46" s="66">
        <v>0</v>
      </c>
      <c r="CWZ46" s="65">
        <v>0</v>
      </c>
      <c r="CXA46" s="65">
        <v>0</v>
      </c>
      <c r="CXB46" s="65">
        <v>0</v>
      </c>
      <c r="CXC46" s="65">
        <v>0</v>
      </c>
      <c r="CXD46" s="65">
        <v>0</v>
      </c>
      <c r="CXE46" s="65">
        <v>0</v>
      </c>
      <c r="CXF46" s="65">
        <v>0</v>
      </c>
      <c r="CXG46" s="65">
        <v>0</v>
      </c>
      <c r="CXH46" s="65">
        <v>0</v>
      </c>
      <c r="CXI46" s="65">
        <v>0</v>
      </c>
      <c r="CXJ46" s="65">
        <v>0</v>
      </c>
      <c r="CXK46" s="65">
        <v>0</v>
      </c>
      <c r="CXL46" s="65">
        <v>0</v>
      </c>
      <c r="CXM46" s="65">
        <v>0</v>
      </c>
      <c r="CXN46" s="65">
        <v>0</v>
      </c>
      <c r="CXO46" s="65">
        <v>0</v>
      </c>
      <c r="CXP46" s="65">
        <v>0</v>
      </c>
      <c r="CXQ46" s="65">
        <v>0</v>
      </c>
      <c r="CXR46" s="65">
        <v>0</v>
      </c>
      <c r="CXS46" s="65">
        <v>0</v>
      </c>
      <c r="CXT46" s="65">
        <v>0</v>
      </c>
      <c r="CXU46" s="65">
        <v>0</v>
      </c>
      <c r="CXV46" s="65">
        <v>0</v>
      </c>
      <c r="CXW46" s="65">
        <v>0</v>
      </c>
      <c r="CXX46" s="65">
        <v>0</v>
      </c>
      <c r="CXY46" s="65">
        <v>0</v>
      </c>
      <c r="CXZ46" s="66">
        <v>0</v>
      </c>
      <c r="CYA46" s="66">
        <v>0</v>
      </c>
      <c r="CYB46" s="66">
        <v>0</v>
      </c>
      <c r="CYC46" s="66">
        <v>0</v>
      </c>
      <c r="CYD46" s="66">
        <v>0</v>
      </c>
      <c r="CYE46" s="66">
        <v>0</v>
      </c>
      <c r="CYF46" s="66">
        <v>0</v>
      </c>
      <c r="CYG46" s="66">
        <v>0</v>
      </c>
      <c r="CYH46" s="66">
        <v>0</v>
      </c>
      <c r="CYI46" s="66">
        <v>0</v>
      </c>
      <c r="CYJ46" s="66">
        <v>0</v>
      </c>
      <c r="CYK46" s="66">
        <v>0</v>
      </c>
      <c r="CYL46" s="66">
        <v>0</v>
      </c>
      <c r="CYM46" s="66">
        <v>0</v>
      </c>
      <c r="CYN46" s="66">
        <v>0</v>
      </c>
      <c r="CYO46" s="66">
        <v>0</v>
      </c>
      <c r="CYP46" s="66">
        <v>0</v>
      </c>
      <c r="CYQ46" s="66">
        <v>0</v>
      </c>
      <c r="CYR46" s="66">
        <v>0</v>
      </c>
      <c r="CYS46" s="66">
        <v>0</v>
      </c>
      <c r="CYT46" s="66">
        <v>0</v>
      </c>
      <c r="CYU46" s="66">
        <v>0</v>
      </c>
      <c r="CYV46" s="66">
        <v>0</v>
      </c>
      <c r="CYW46" s="66">
        <v>0</v>
      </c>
      <c r="CYX46" s="66">
        <v>0</v>
      </c>
      <c r="CYY46" s="66">
        <v>0</v>
      </c>
      <c r="CYZ46" s="66">
        <v>0</v>
      </c>
      <c r="CZA46" s="66">
        <v>0</v>
      </c>
      <c r="CZB46" s="66">
        <v>0</v>
      </c>
      <c r="CZC46" s="66">
        <v>0</v>
      </c>
      <c r="CZD46" s="66">
        <v>0</v>
      </c>
      <c r="CZE46" s="66">
        <v>0</v>
      </c>
      <c r="CZF46" s="66">
        <v>0</v>
      </c>
      <c r="CZG46" s="66">
        <v>0</v>
      </c>
      <c r="CZH46" s="66">
        <v>0</v>
      </c>
      <c r="CZI46" s="66">
        <v>0</v>
      </c>
      <c r="CZJ46" s="66">
        <v>0</v>
      </c>
      <c r="CZK46" s="66">
        <v>0</v>
      </c>
      <c r="CZL46" s="66">
        <v>0</v>
      </c>
      <c r="CZM46" s="66">
        <v>0</v>
      </c>
      <c r="CZN46" s="66">
        <v>0</v>
      </c>
      <c r="CZO46" s="66">
        <v>0</v>
      </c>
      <c r="CZP46" s="66">
        <v>0</v>
      </c>
      <c r="CZQ46" s="66">
        <v>0</v>
      </c>
      <c r="CZR46" s="66">
        <v>0</v>
      </c>
      <c r="CZS46" s="66">
        <v>0</v>
      </c>
      <c r="CZT46" s="66">
        <v>0</v>
      </c>
      <c r="CZU46" s="66">
        <v>0</v>
      </c>
      <c r="CZV46" s="66">
        <v>0</v>
      </c>
      <c r="CZW46" s="66">
        <v>0</v>
      </c>
      <c r="CZX46" s="66">
        <v>0</v>
      </c>
      <c r="CZY46" s="66">
        <v>0</v>
      </c>
      <c r="CZZ46" s="66">
        <v>0</v>
      </c>
      <c r="DAA46" s="66">
        <v>0</v>
      </c>
      <c r="DAB46" s="66">
        <v>0</v>
      </c>
      <c r="DAC46" s="66">
        <v>0</v>
      </c>
      <c r="DAD46" s="66">
        <v>0</v>
      </c>
      <c r="DAE46" s="66">
        <v>0</v>
      </c>
      <c r="DAF46" s="66">
        <v>0</v>
      </c>
      <c r="DAG46" s="66">
        <v>0</v>
      </c>
      <c r="DAH46" s="66">
        <v>0</v>
      </c>
      <c r="DAI46" s="66">
        <v>0</v>
      </c>
      <c r="DAJ46" s="66">
        <v>0</v>
      </c>
      <c r="DAK46" s="66">
        <v>0</v>
      </c>
      <c r="DAL46" s="66">
        <v>0</v>
      </c>
      <c r="DAM46" s="66">
        <v>0</v>
      </c>
      <c r="DAN46" s="66">
        <v>0</v>
      </c>
      <c r="DAO46" s="66">
        <v>0</v>
      </c>
      <c r="DAP46" s="66">
        <v>0</v>
      </c>
      <c r="DAQ46" s="66">
        <v>0</v>
      </c>
      <c r="DAR46" s="66">
        <v>0</v>
      </c>
      <c r="DAS46" s="66">
        <v>0</v>
      </c>
      <c r="DAT46" s="66">
        <v>0</v>
      </c>
      <c r="DAU46" s="66">
        <v>0</v>
      </c>
      <c r="DAV46" s="66">
        <v>0</v>
      </c>
      <c r="DAW46" s="66">
        <v>0</v>
      </c>
      <c r="DAX46" s="66">
        <v>0</v>
      </c>
      <c r="DAY46" s="66">
        <v>0</v>
      </c>
      <c r="DAZ46" s="66">
        <v>0</v>
      </c>
      <c r="DBA46" s="66">
        <v>0</v>
      </c>
      <c r="DBB46" s="66">
        <v>0</v>
      </c>
      <c r="DBC46" s="66">
        <v>0</v>
      </c>
      <c r="DBD46" s="66">
        <v>0</v>
      </c>
      <c r="DBE46" s="66">
        <v>0</v>
      </c>
      <c r="DBF46" s="66">
        <v>0</v>
      </c>
      <c r="DBG46" s="66">
        <v>0</v>
      </c>
      <c r="DBH46" s="66">
        <v>0</v>
      </c>
      <c r="DBI46" s="66">
        <v>0</v>
      </c>
      <c r="DBJ46" s="66">
        <v>0</v>
      </c>
      <c r="DBK46" s="66">
        <v>0</v>
      </c>
      <c r="DBL46" s="66">
        <v>0</v>
      </c>
      <c r="DBM46" s="66">
        <v>0</v>
      </c>
      <c r="DBN46" s="66">
        <v>0</v>
      </c>
      <c r="DBO46" s="66">
        <v>0</v>
      </c>
      <c r="DBP46" s="66">
        <v>0</v>
      </c>
      <c r="DBQ46" s="66">
        <v>0</v>
      </c>
      <c r="DBR46" s="66">
        <v>0</v>
      </c>
      <c r="DBS46" s="66">
        <v>0</v>
      </c>
      <c r="DBT46" s="66">
        <v>0</v>
      </c>
      <c r="DBU46" s="66">
        <v>0</v>
      </c>
      <c r="DBV46" s="66">
        <v>0</v>
      </c>
      <c r="DBW46" s="66">
        <v>0</v>
      </c>
      <c r="DBX46" s="66">
        <v>0</v>
      </c>
      <c r="DBY46" s="66">
        <v>0</v>
      </c>
      <c r="DBZ46" s="66">
        <v>0</v>
      </c>
      <c r="DCA46" s="66">
        <v>0</v>
      </c>
      <c r="DCB46" s="66">
        <v>0</v>
      </c>
      <c r="DCC46" s="66">
        <v>0</v>
      </c>
      <c r="DCD46" s="66">
        <v>0</v>
      </c>
      <c r="DCE46" s="66">
        <v>0</v>
      </c>
      <c r="DCF46" s="66">
        <v>0</v>
      </c>
      <c r="DCG46" s="66">
        <v>0</v>
      </c>
      <c r="DCH46" s="66">
        <v>0</v>
      </c>
      <c r="DCI46" s="66">
        <v>0</v>
      </c>
      <c r="DCJ46" s="66">
        <v>0</v>
      </c>
      <c r="DCK46" s="66">
        <v>0</v>
      </c>
      <c r="DCL46" s="66">
        <v>0</v>
      </c>
      <c r="DCM46" s="66">
        <v>0</v>
      </c>
      <c r="DCN46" s="66">
        <v>0</v>
      </c>
      <c r="DCO46" s="66">
        <v>0</v>
      </c>
      <c r="DCP46" s="66">
        <v>0</v>
      </c>
      <c r="DCQ46" s="66">
        <v>0</v>
      </c>
      <c r="DCR46" s="66">
        <v>0</v>
      </c>
      <c r="DCS46" s="66">
        <v>0</v>
      </c>
      <c r="DCT46" s="66">
        <v>0</v>
      </c>
      <c r="DCU46" s="66">
        <v>0</v>
      </c>
      <c r="DCV46" s="66">
        <v>0</v>
      </c>
      <c r="DCW46" s="66">
        <v>0</v>
      </c>
      <c r="DCX46" s="66">
        <v>0</v>
      </c>
      <c r="DCY46" s="66">
        <v>0</v>
      </c>
      <c r="DCZ46" s="66">
        <v>0</v>
      </c>
      <c r="DDA46" s="66">
        <v>0</v>
      </c>
      <c r="DDB46" s="66">
        <v>0</v>
      </c>
      <c r="DDC46" s="66">
        <v>0</v>
      </c>
      <c r="DDD46" s="66">
        <v>0</v>
      </c>
      <c r="DDE46" s="66">
        <v>0</v>
      </c>
      <c r="DDF46" s="66">
        <v>0</v>
      </c>
      <c r="DDG46" s="66">
        <v>0</v>
      </c>
      <c r="DDH46" s="66">
        <v>0</v>
      </c>
      <c r="DDI46" s="66">
        <v>0</v>
      </c>
      <c r="DDJ46" s="66">
        <v>0</v>
      </c>
      <c r="DDK46" s="66">
        <v>0</v>
      </c>
      <c r="DDL46" s="66">
        <v>0</v>
      </c>
      <c r="DDM46" s="66">
        <v>0</v>
      </c>
      <c r="DDN46" s="66">
        <v>0</v>
      </c>
      <c r="DDO46" s="66">
        <v>0</v>
      </c>
      <c r="DDP46" s="66">
        <v>0</v>
      </c>
      <c r="DDQ46" s="66">
        <v>0</v>
      </c>
      <c r="DDR46" s="66">
        <v>0</v>
      </c>
      <c r="DDS46" s="66">
        <v>0</v>
      </c>
      <c r="DDT46" s="66">
        <v>0</v>
      </c>
      <c r="DDU46" s="66">
        <v>0</v>
      </c>
      <c r="DDV46" s="66">
        <v>0</v>
      </c>
      <c r="DDW46" s="66">
        <v>0</v>
      </c>
      <c r="DDX46" s="66">
        <v>0</v>
      </c>
      <c r="DDY46" s="66">
        <v>0</v>
      </c>
      <c r="DDZ46" s="66">
        <v>0</v>
      </c>
      <c r="DEA46" s="66">
        <v>0</v>
      </c>
      <c r="DEB46" s="66">
        <v>0</v>
      </c>
      <c r="DEC46" s="66">
        <v>0</v>
      </c>
      <c r="DED46" s="66">
        <v>0</v>
      </c>
      <c r="DEE46" s="66">
        <v>0</v>
      </c>
      <c r="DEF46" s="66">
        <v>0</v>
      </c>
      <c r="DEG46" s="66">
        <v>0</v>
      </c>
      <c r="DEH46" s="66">
        <v>0</v>
      </c>
      <c r="DEI46" s="66">
        <v>0</v>
      </c>
      <c r="DEJ46" s="66">
        <v>0</v>
      </c>
      <c r="DEK46" s="66">
        <v>0</v>
      </c>
      <c r="DEL46" s="66">
        <v>0</v>
      </c>
      <c r="DEM46" s="66">
        <v>0</v>
      </c>
      <c r="DEN46" s="66">
        <v>0</v>
      </c>
      <c r="DEO46" s="66">
        <v>0</v>
      </c>
      <c r="DEP46" s="66">
        <v>0</v>
      </c>
      <c r="DEQ46" s="66">
        <v>0</v>
      </c>
      <c r="DER46" s="66">
        <v>0</v>
      </c>
      <c r="DES46" s="66">
        <v>0</v>
      </c>
      <c r="DET46" s="66">
        <v>0</v>
      </c>
      <c r="DEU46" s="66">
        <v>0</v>
      </c>
      <c r="DEV46" s="66">
        <v>0</v>
      </c>
      <c r="DEW46" s="66">
        <v>0</v>
      </c>
      <c r="DEX46" s="66">
        <v>0</v>
      </c>
      <c r="DEY46" s="66">
        <v>0</v>
      </c>
      <c r="DEZ46" s="66">
        <v>0</v>
      </c>
      <c r="DFA46" s="66">
        <v>0</v>
      </c>
      <c r="DFB46" s="66">
        <v>0</v>
      </c>
      <c r="DFC46" s="66">
        <v>0</v>
      </c>
      <c r="DFD46" s="66">
        <v>0</v>
      </c>
      <c r="DFE46" s="66">
        <v>0</v>
      </c>
      <c r="DFF46" s="66">
        <v>0</v>
      </c>
      <c r="DFG46" s="66">
        <v>0</v>
      </c>
      <c r="DFH46" s="66">
        <v>0</v>
      </c>
      <c r="DFI46" s="66">
        <v>0</v>
      </c>
      <c r="DFJ46" s="66">
        <v>0</v>
      </c>
      <c r="DFK46" s="66">
        <v>0</v>
      </c>
      <c r="DFL46" s="66">
        <v>0</v>
      </c>
      <c r="DFM46" s="66">
        <v>0</v>
      </c>
      <c r="DFN46" s="66">
        <v>0</v>
      </c>
      <c r="DFO46" s="66">
        <v>0</v>
      </c>
      <c r="DFP46" s="66">
        <v>0</v>
      </c>
      <c r="DFQ46" s="66">
        <v>0</v>
      </c>
      <c r="DFR46" s="66">
        <v>0</v>
      </c>
      <c r="DFS46" s="66">
        <v>0</v>
      </c>
      <c r="DFT46" s="66">
        <v>0</v>
      </c>
      <c r="DFU46" s="66">
        <v>0</v>
      </c>
      <c r="DFV46" s="66">
        <v>0</v>
      </c>
      <c r="DFW46" s="66">
        <v>0</v>
      </c>
      <c r="DFX46" s="66">
        <v>0</v>
      </c>
      <c r="DFY46" s="66">
        <v>0</v>
      </c>
      <c r="DFZ46" s="66">
        <v>0</v>
      </c>
      <c r="DGA46" s="66">
        <v>0</v>
      </c>
      <c r="DGB46" s="66">
        <v>0</v>
      </c>
      <c r="DGC46" s="66">
        <v>0</v>
      </c>
      <c r="DGD46" s="66">
        <v>0</v>
      </c>
      <c r="DGE46" s="66">
        <v>0</v>
      </c>
      <c r="DGF46" s="66">
        <v>0</v>
      </c>
      <c r="DGG46" s="66">
        <v>0</v>
      </c>
      <c r="DGH46" s="66">
        <v>0</v>
      </c>
      <c r="DGI46" s="66">
        <v>0</v>
      </c>
      <c r="DGJ46" s="66">
        <v>0</v>
      </c>
      <c r="DGK46" s="66">
        <v>0</v>
      </c>
      <c r="DGL46" s="66">
        <v>0</v>
      </c>
      <c r="DGM46" s="66">
        <v>0</v>
      </c>
      <c r="DGN46" s="66">
        <v>0</v>
      </c>
      <c r="DGO46" s="66">
        <v>0</v>
      </c>
      <c r="DGP46" s="66">
        <v>0</v>
      </c>
      <c r="DGQ46" s="66">
        <v>0</v>
      </c>
      <c r="DGR46" s="66">
        <v>0</v>
      </c>
      <c r="DGS46" s="66">
        <v>0</v>
      </c>
      <c r="DGT46" s="66">
        <v>0</v>
      </c>
      <c r="DGU46" s="66">
        <v>0</v>
      </c>
      <c r="DGV46" s="66">
        <v>0</v>
      </c>
      <c r="DGW46" s="66">
        <v>0</v>
      </c>
      <c r="DGX46" s="66">
        <v>0</v>
      </c>
      <c r="DGY46" s="66">
        <v>0</v>
      </c>
      <c r="DGZ46" s="66">
        <v>0</v>
      </c>
      <c r="DHA46" s="66">
        <v>0</v>
      </c>
      <c r="DHB46" s="66">
        <v>0</v>
      </c>
      <c r="DHC46" s="66">
        <v>0</v>
      </c>
      <c r="DHD46" s="66">
        <v>0</v>
      </c>
      <c r="DHE46" s="66">
        <v>0</v>
      </c>
      <c r="DHF46" s="66">
        <v>0</v>
      </c>
      <c r="DHG46" s="66">
        <v>0</v>
      </c>
      <c r="DHH46" s="66">
        <v>0</v>
      </c>
      <c r="DHI46" s="66">
        <v>0</v>
      </c>
      <c r="DHJ46" s="66">
        <v>0</v>
      </c>
      <c r="DHK46" s="66">
        <v>0</v>
      </c>
      <c r="DHL46" s="66">
        <v>0</v>
      </c>
      <c r="DHM46" s="66">
        <v>0</v>
      </c>
      <c r="DHN46" s="66">
        <v>0</v>
      </c>
      <c r="DHO46" s="66">
        <v>0</v>
      </c>
      <c r="DHP46" s="66">
        <v>0</v>
      </c>
      <c r="DHQ46" s="66">
        <v>0</v>
      </c>
      <c r="DHR46" s="66">
        <v>0</v>
      </c>
      <c r="DHS46" s="66">
        <v>0</v>
      </c>
      <c r="DHT46" s="66">
        <v>0</v>
      </c>
      <c r="DHU46" s="66">
        <v>0</v>
      </c>
      <c r="DHV46" s="66">
        <v>0</v>
      </c>
      <c r="DHW46" s="66">
        <v>0</v>
      </c>
      <c r="DHX46" s="66">
        <v>0</v>
      </c>
      <c r="DHY46" s="66">
        <v>0</v>
      </c>
      <c r="DHZ46" s="25">
        <v>0.56000000000000005</v>
      </c>
      <c r="DIA46" s="25">
        <v>0.5</v>
      </c>
      <c r="DIB46" s="25">
        <v>6.7000000000000004E-2</v>
      </c>
      <c r="DIC46" s="25">
        <v>3.3500000000000002E-2</v>
      </c>
      <c r="DID46" s="25">
        <v>1.6750000000000001E-2</v>
      </c>
      <c r="DIE46" s="25">
        <v>6.7000000000000004E-2</v>
      </c>
      <c r="DIF46" s="25">
        <v>3.3500000000000002E-2</v>
      </c>
      <c r="DIG46" s="25">
        <v>1.6750000000000001E-2</v>
      </c>
      <c r="DIH46" s="25">
        <v>0.77700000000000002</v>
      </c>
      <c r="DII46" s="25">
        <v>0.75800000000000001</v>
      </c>
      <c r="DIJ46" s="25">
        <v>37.326941305851236</v>
      </c>
      <c r="DIK46" s="25">
        <v>37.326941305851236</v>
      </c>
      <c r="DIL46" s="46">
        <v>0.8</v>
      </c>
      <c r="DIM46" s="46">
        <v>0.8</v>
      </c>
      <c r="DIN46" s="25">
        <v>2</v>
      </c>
      <c r="DIO46" s="25">
        <v>2</v>
      </c>
      <c r="DIP46" s="25">
        <v>806.93380262436722</v>
      </c>
      <c r="DIQ46" s="25">
        <v>434.06619737563267</v>
      </c>
      <c r="DIR46" s="25">
        <f t="shared" si="19"/>
        <v>1.9795585508288249E-5</v>
      </c>
      <c r="DIS46" s="25">
        <f t="shared" si="20"/>
        <v>0</v>
      </c>
      <c r="DIT46" s="66">
        <v>9.5871579353713052</v>
      </c>
      <c r="DIU46" s="66">
        <v>9.7401515607387346</v>
      </c>
      <c r="DIV46" s="66">
        <v>9.8955866864507769</v>
      </c>
      <c r="DIW46" s="66">
        <v>10.053502274417895</v>
      </c>
      <c r="DIX46" s="66">
        <v>10.213937908311863</v>
      </c>
      <c r="DIY46" s="66">
        <v>10.376933803487958</v>
      </c>
      <c r="DIZ46" s="66">
        <v>10.542530817065471</v>
      </c>
      <c r="DJA46" s="66">
        <v>10.710770458169103</v>
      </c>
      <c r="DJB46" s="66">
        <v>10.881694898333777</v>
      </c>
      <c r="DJC46" s="66">
        <v>11.055346982075513</v>
      </c>
      <c r="DJD46" s="66">
        <v>11.231770237630975</v>
      </c>
      <c r="DJE46" s="66">
        <v>11.411008887868418</v>
      </c>
      <c r="DJF46" s="66">
        <v>11.593107861372742</v>
      </c>
      <c r="DJG46" s="66">
        <v>11.778112803707444</v>
      </c>
      <c r="DJH46" s="66">
        <v>11.966070088856304</v>
      </c>
      <c r="DJI46" s="66">
        <v>12.157026830847638</v>
      </c>
      <c r="DJJ46" s="66">
        <v>12.351030895564076</v>
      </c>
      <c r="DJK46" s="66">
        <v>12.548130912740779</v>
      </c>
      <c r="DJL46" s="66">
        <v>12.748376288155155</v>
      </c>
      <c r="DJM46" s="66">
        <v>12.951817216011058</v>
      </c>
      <c r="DJN46" s="66">
        <v>13.158504691520667</v>
      </c>
      <c r="DJO46" s="66">
        <v>13.368490523687111</v>
      </c>
      <c r="DJP46" s="66">
        <v>13.581827348291096</v>
      </c>
      <c r="DJQ46" s="66">
        <v>13.798568641084774</v>
      </c>
      <c r="DJR46" s="66">
        <v>14.018768731196161</v>
      </c>
      <c r="DJS46" s="66">
        <v>14.24248281474747</v>
      </c>
      <c r="DJT46" s="66">
        <v>59.463566962805345</v>
      </c>
      <c r="DJU46" s="66">
        <v>58.216301840882622</v>
      </c>
      <c r="DJV46" s="66">
        <v>56.995198457379288</v>
      </c>
      <c r="DJW46" s="66">
        <v>55.799708062438491</v>
      </c>
      <c r="DJX46" s="66">
        <v>54.629293416386673</v>
      </c>
      <c r="DJY46" s="66">
        <v>53.48342854830431</v>
      </c>
      <c r="DJZ46" s="66">
        <v>52.361598519660518</v>
      </c>
      <c r="DKA46" s="66">
        <v>51.263299192905635</v>
      </c>
      <c r="DKB46" s="66">
        <v>50.188037004917575</v>
      </c>
      <c r="DKC46" s="66">
        <v>49.135328745200233</v>
      </c>
      <c r="DKD46" s="66">
        <v>48.104701338734202</v>
      </c>
      <c r="DKE46" s="66">
        <v>47.095691633382316</v>
      </c>
      <c r="DKF46" s="66">
        <v>46.107846191754369</v>
      </c>
      <c r="DKG46" s="66">
        <v>45.140721087437555</v>
      </c>
      <c r="DKH46" s="66">
        <v>44.193881705501056</v>
      </c>
      <c r="DKI46" s="66">
        <v>43.266902547185019</v>
      </c>
      <c r="DKJ46" s="66">
        <v>42.359367038686365</v>
      </c>
      <c r="DKK46" s="66">
        <v>41.470867343955234</v>
      </c>
      <c r="DKL46" s="66">
        <v>40.60100418141819</v>
      </c>
      <c r="DKM46" s="66">
        <v>39.749386644545623</v>
      </c>
      <c r="DKN46" s="66">
        <v>38.915632026182848</v>
      </c>
      <c r="DKO46" s="66">
        <v>38.099365646565936</v>
      </c>
      <c r="DKP46" s="66">
        <v>37.300220684944875</v>
      </c>
      <c r="DKQ46" s="66">
        <v>36.517838014738551</v>
      </c>
      <c r="DKR46" s="66">
        <v>35.751866042147384</v>
      </c>
      <c r="DKS46" s="66">
        <v>35.001960548151096</v>
      </c>
      <c r="DKT46" s="65">
        <v>9.5871579353713052</v>
      </c>
      <c r="DKU46" s="65">
        <v>9.7401515607387346</v>
      </c>
      <c r="DKV46" s="65">
        <v>9.8955866864507769</v>
      </c>
      <c r="DKW46" s="65">
        <v>10.053502274417895</v>
      </c>
      <c r="DKX46" s="78">
        <v>9.1925441174806757</v>
      </c>
      <c r="DKY46" s="78">
        <v>8.3015470427903661</v>
      </c>
      <c r="DKZ46" s="78">
        <v>7.3797715719458292</v>
      </c>
      <c r="DLA46" s="78">
        <v>6.4264622749014624</v>
      </c>
      <c r="DLB46" s="78">
        <v>5.4408474491668883</v>
      </c>
      <c r="DLC46" s="65">
        <v>5.6107593316597217</v>
      </c>
      <c r="DLD46" s="65">
        <v>5.7859773816351003</v>
      </c>
      <c r="DLE46" s="65">
        <v>5.9666673050633179</v>
      </c>
      <c r="DLF46" s="65">
        <v>6.1529999827359818</v>
      </c>
      <c r="DLG46" s="65">
        <v>6.3451516318701859</v>
      </c>
      <c r="DLH46" s="65">
        <v>6.5433039727594018</v>
      </c>
      <c r="DLI46" s="65">
        <v>6.7476444006287082</v>
      </c>
      <c r="DLJ46" s="65">
        <v>6.9583661628568709</v>
      </c>
      <c r="DLK46" s="65">
        <v>7.1756685417328825</v>
      </c>
      <c r="DLL46" s="65">
        <v>7.3997570429197941</v>
      </c>
      <c r="DLM46" s="65">
        <v>7.6308435898040718</v>
      </c>
      <c r="DLN46" s="65">
        <v>7.8691467239142767</v>
      </c>
      <c r="DLO46" s="65">
        <v>8.1148918115986088</v>
      </c>
      <c r="DLP46" s="65">
        <v>8.368311257156769</v>
      </c>
      <c r="DLQ46" s="65">
        <v>8.6296447226277042</v>
      </c>
      <c r="DLR46" s="65">
        <v>8.8991393544410879</v>
      </c>
      <c r="DLS46" s="65">
        <v>9.1770500171468914</v>
      </c>
      <c r="DLT46" s="65">
        <v>59.463566962805345</v>
      </c>
      <c r="DLU46" s="65">
        <v>58.216301840882622</v>
      </c>
      <c r="DLV46" s="65">
        <v>56.995198457379288</v>
      </c>
      <c r="DLW46" s="65">
        <v>55.799708062438491</v>
      </c>
      <c r="DLX46" s="78">
        <v>49.166364074748003</v>
      </c>
      <c r="DLY46" s="78">
        <v>42.786742838643448</v>
      </c>
      <c r="DLZ46" s="78">
        <v>36.653118963762367</v>
      </c>
      <c r="DMA46" s="78">
        <v>30.757979515743379</v>
      </c>
      <c r="DMB46" s="78">
        <v>25.094018502458788</v>
      </c>
      <c r="DMC46" s="65">
        <v>25.877678026622739</v>
      </c>
      <c r="DMD46" s="65">
        <v>26.685810404736035</v>
      </c>
      <c r="DME46" s="65">
        <v>27.519179898014116</v>
      </c>
      <c r="DMF46" s="65">
        <v>28.378574634737802</v>
      </c>
      <c r="DMG46" s="65">
        <v>29.264807355596389</v>
      </c>
      <c r="DMH46" s="65">
        <v>30.178716182306996</v>
      </c>
      <c r="DMI46" s="65">
        <v>31.121165410237083</v>
      </c>
      <c r="DMJ46" s="65">
        <v>32.093046325779738</v>
      </c>
      <c r="DMK46" s="65">
        <v>33.095278049254716</v>
      </c>
      <c r="DML46" s="65">
        <v>34.128808404132371</v>
      </c>
      <c r="DMM46" s="65">
        <v>35.194614813402552</v>
      </c>
      <c r="DMN46" s="65">
        <v>36.293705223936129</v>
      </c>
      <c r="DMO46" s="65">
        <v>37.427119059713355</v>
      </c>
      <c r="DMP46" s="65">
        <v>38.595928204820531</v>
      </c>
      <c r="DMQ46" s="65">
        <v>39.801238017144613</v>
      </c>
      <c r="DMR46" s="65">
        <v>41.044188373724431</v>
      </c>
      <c r="DMS46" s="65">
        <v>42.325954748747101</v>
      </c>
      <c r="DMT46" s="65">
        <v>8.7937025039750178</v>
      </c>
      <c r="DMU46" s="65">
        <v>9.2556592467779364</v>
      </c>
      <c r="DMV46" s="65">
        <v>9.7418838144389994</v>
      </c>
      <c r="DMW46" s="65">
        <v>10.253651060789268</v>
      </c>
      <c r="DMX46" s="65">
        <v>10.792302811145703</v>
      </c>
      <c r="DMY46" s="65">
        <v>11.359251380502698</v>
      </c>
      <c r="DMZ46" s="65">
        <v>11.955983276543595</v>
      </c>
      <c r="DNA46" s="65">
        <v>12.584063097181335</v>
      </c>
      <c r="DNB46" s="65">
        <v>13.245137632847346</v>
      </c>
      <c r="DNC46" s="65">
        <v>13.940940184284662</v>
      </c>
      <c r="DND46" s="65">
        <v>14.673295107166275</v>
      </c>
      <c r="DNE46" s="65">
        <v>15.444122595454459</v>
      </c>
      <c r="DNF46" s="65">
        <v>16.255443716042752</v>
      </c>
      <c r="DNG46" s="65">
        <v>17.109385707881216</v>
      </c>
      <c r="DNH46" s="65">
        <v>18.008187559478866</v>
      </c>
      <c r="DNI46" s="65">
        <v>18.954205879407304</v>
      </c>
      <c r="DNJ46" s="65">
        <v>19.94992107519758</v>
      </c>
      <c r="DNK46" s="65">
        <v>20.997943856831107</v>
      </c>
      <c r="DNL46" s="65">
        <v>22.101022081876305</v>
      </c>
      <c r="DNM46" s="65">
        <v>23.262047960218666</v>
      </c>
      <c r="DNN46" s="65">
        <v>24.484065637274536</v>
      </c>
      <c r="DNO46" s="65">
        <v>25.770279175571456</v>
      </c>
      <c r="DNP46" s="65">
        <v>27.124060955622305</v>
      </c>
      <c r="DNQ46" s="65">
        <v>28.548960518119806</v>
      </c>
      <c r="DNR46" s="65">
        <v>30.048713870635222</v>
      </c>
      <c r="DNS46" s="65">
        <v>31.627253283222906</v>
      </c>
      <c r="DNT46" s="65">
        <v>3.1818488062577748</v>
      </c>
      <c r="DNU46" s="65">
        <v>3.2272525389505939</v>
      </c>
      <c r="DNV46" s="65">
        <v>3.2733041650751784</v>
      </c>
      <c r="DNW46" s="65">
        <v>3.320012929816317</v>
      </c>
      <c r="DNX46" s="65">
        <v>3.3673882102839556</v>
      </c>
      <c r="DNY46" s="65">
        <v>3.4154395173957175</v>
      </c>
      <c r="DNZ46" s="65">
        <v>3.4641764977862821</v>
      </c>
      <c r="DOA46" s="65">
        <v>3.5136089357440197</v>
      </c>
      <c r="DOB46" s="65">
        <v>3.5637467551752486</v>
      </c>
      <c r="DOC46" s="65">
        <v>3.6146000215965355</v>
      </c>
      <c r="DOD46" s="65">
        <v>3.6661789441554138</v>
      </c>
      <c r="DOE46" s="65">
        <v>3.7184938776799425</v>
      </c>
      <c r="DOF46" s="65">
        <v>3.7715553247575091</v>
      </c>
      <c r="DOG46" s="65">
        <v>3.8253739378432998</v>
      </c>
      <c r="DOH46" s="65">
        <v>3.8799605213988495</v>
      </c>
      <c r="DOI46" s="65">
        <v>3.9353260340611169</v>
      </c>
      <c r="DOJ46" s="65">
        <v>3.9914815908425068</v>
      </c>
      <c r="DOK46" s="65">
        <v>4.0484384653622829</v>
      </c>
      <c r="DOL46" s="65">
        <v>4.1062080921098296</v>
      </c>
      <c r="DOM46" s="65">
        <v>4.1648020687402028</v>
      </c>
      <c r="DON46" s="65">
        <v>4.2242321584024403</v>
      </c>
      <c r="DOO46" s="65">
        <v>4.2845102921010962</v>
      </c>
      <c r="DOP46" s="65">
        <v>4.3456485710914752</v>
      </c>
      <c r="DOQ46" s="65">
        <v>4.4076592693090406</v>
      </c>
      <c r="DOR46" s="65">
        <v>4.470554835833493</v>
      </c>
      <c r="DOS46" s="65">
        <v>4.5343478973880131</v>
      </c>
      <c r="DOT46" s="65">
        <v>8.7937025039750178</v>
      </c>
      <c r="DOU46" s="65">
        <v>9.2556592467779364</v>
      </c>
      <c r="DOV46" s="65">
        <v>9.7418838144389994</v>
      </c>
      <c r="DOW46" s="65">
        <v>10.253651060789268</v>
      </c>
      <c r="DOX46" s="78">
        <v>9.7130725300311322</v>
      </c>
      <c r="DOY46" s="78">
        <v>9.0874011044021579</v>
      </c>
      <c r="DOZ46" s="78">
        <v>8.3691882935805175</v>
      </c>
      <c r="DPA46" s="78">
        <v>7.5504378583088014</v>
      </c>
      <c r="DPB46" s="78">
        <v>6.6225688164236729</v>
      </c>
      <c r="DPC46" s="65">
        <v>6.8293846011061099</v>
      </c>
      <c r="DPD46" s="65">
        <v>7.0426590229094987</v>
      </c>
      <c r="DPE46" s="65">
        <v>7.2625937782059227</v>
      </c>
      <c r="DPF46" s="65">
        <v>7.489396862130774</v>
      </c>
      <c r="DPG46" s="65">
        <v>7.7232827652864326</v>
      </c>
      <c r="DPH46" s="65">
        <v>7.9644726765888008</v>
      </c>
      <c r="DPI46" s="65">
        <v>8.2131946924485089</v>
      </c>
      <c r="DPJ46" s="65">
        <v>8.4696840324846381</v>
      </c>
      <c r="DPK46" s="65">
        <v>8.7341832619749482</v>
      </c>
      <c r="DPL46" s="65">
        <v>9.0069425212529861</v>
      </c>
      <c r="DPM46" s="65">
        <v>9.2882197622690299</v>
      </c>
      <c r="DPN46" s="65">
        <v>9.578280992538577</v>
      </c>
      <c r="DPO46" s="65">
        <v>9.8774005267090779</v>
      </c>
      <c r="DPP46" s="65">
        <v>10.185861245982842</v>
      </c>
      <c r="DPQ46" s="65">
        <v>10.50395486564144</v>
      </c>
      <c r="DPR46" s="65">
        <v>10.831982210924606</v>
      </c>
      <c r="DPS46" s="65">
        <v>11.170253501524549</v>
      </c>
      <c r="DPT46" s="65">
        <v>3.1818488062577748</v>
      </c>
      <c r="DPU46" s="65">
        <v>3.2272525389505939</v>
      </c>
      <c r="DPV46" s="65">
        <v>3.2733041650751784</v>
      </c>
      <c r="DPW46" s="65">
        <v>3.320012929816317</v>
      </c>
      <c r="DPX46" s="78">
        <v>3.0306493892555602</v>
      </c>
      <c r="DPY46" s="78">
        <v>2.732351613916574</v>
      </c>
      <c r="DPZ46" s="78">
        <v>2.4249235484503973</v>
      </c>
      <c r="DQA46" s="78">
        <v>2.1081653614464115</v>
      </c>
      <c r="DQB46" s="78">
        <v>1.7818733775876243</v>
      </c>
      <c r="DQC46" s="65">
        <v>1.8375193891287376</v>
      </c>
      <c r="DQD46" s="65">
        <v>1.8949031664613942</v>
      </c>
      <c r="DQE46" s="65">
        <v>1.9540789781641075</v>
      </c>
      <c r="DQF46" s="65">
        <v>2.0151027875654126</v>
      </c>
      <c r="DQG46" s="65">
        <v>2.0780323056691086</v>
      </c>
      <c r="DQH46" s="65">
        <v>2.1429270457322995</v>
      </c>
      <c r="DQI46" s="65">
        <v>2.2098483795478496</v>
      </c>
      <c r="DQJ46" s="65">
        <v>2.2788595954844788</v>
      </c>
      <c r="DQK46" s="65">
        <v>2.3500259583393892</v>
      </c>
      <c r="DQL46" s="65">
        <v>2.4234147710600276</v>
      </c>
      <c r="DQM46" s="65">
        <v>2.4990954383933488</v>
      </c>
      <c r="DQN46" s="65">
        <v>2.5771395325227822</v>
      </c>
      <c r="DQO46" s="65">
        <v>2.6576208607549674</v>
      </c>
      <c r="DQP46" s="65">
        <v>2.740615535320277</v>
      </c>
      <c r="DQQ46" s="65">
        <v>2.8262020453531354</v>
      </c>
      <c r="DQR46" s="65">
        <v>2.9144613311202043</v>
      </c>
      <c r="DQS46" s="65">
        <v>3.0054768605666382</v>
      </c>
      <c r="DQT46" s="66">
        <v>22.899672232377377</v>
      </c>
      <c r="DQU46" s="66">
        <v>24.102653341977305</v>
      </c>
      <c r="DQV46" s="66">
        <v>25.368830270948315</v>
      </c>
      <c r="DQW46" s="66">
        <v>26.701522864925643</v>
      </c>
      <c r="DQX46" s="66">
        <v>28.104225369926581</v>
      </c>
      <c r="DQY46" s="66">
        <v>29.580615594069577</v>
      </c>
      <c r="DQZ46" s="66">
        <v>31.134564550583015</v>
      </c>
      <c r="DRA46" s="66">
        <v>32.77014660738709</v>
      </c>
      <c r="DRB46" s="66">
        <v>34.491650169860314</v>
      </c>
      <c r="DRC46" s="66">
        <v>36.303588924800458</v>
      </c>
      <c r="DRD46" s="66">
        <v>38.210713675060774</v>
      </c>
      <c r="DRE46" s="66">
        <v>40.218024795891502</v>
      </c>
      <c r="DRF46" s="66">
        <v>42.330785345646163</v>
      </c>
      <c r="DRG46" s="66">
        <v>44.554534865228476</v>
      </c>
      <c r="DRH46" s="66">
        <v>46.89510390246123</v>
      </c>
      <c r="DRI46" s="66">
        <v>49.358629299459018</v>
      </c>
      <c r="DRJ46" s="66">
        <v>51.951570283087683</v>
      </c>
      <c r="DRK46" s="66">
        <v>54.680725400698698</v>
      </c>
      <c r="DRL46" s="66">
        <v>57.553250345542942</v>
      </c>
      <c r="DRM46" s="66">
        <v>60.576676718601384</v>
      </c>
      <c r="DRN46" s="66">
        <v>63.758931776024703</v>
      </c>
      <c r="DRO46" s="66">
        <v>67.108359213959062</v>
      </c>
      <c r="DRP46" s="66">
        <v>70.633741045254268</v>
      </c>
      <c r="DRQ46" s="66">
        <v>74.34432062541417</v>
      </c>
      <c r="DRR46" s="66">
        <v>78.249826888161593</v>
      </c>
      <c r="DRS46" s="66">
        <v>82.360499854162853</v>
      </c>
      <c r="DRT46" s="66">
        <v>6.6319976415087378</v>
      </c>
      <c r="DRU46" s="66">
        <v>6.7266336429247273</v>
      </c>
      <c r="DRV46" s="66">
        <v>6.8226200629096159</v>
      </c>
      <c r="DRW46" s="66">
        <v>6.9199761714059687</v>
      </c>
      <c r="DRX46" s="66">
        <v>7.0187215133308491</v>
      </c>
      <c r="DRY46" s="66">
        <v>7.1188759124996199</v>
      </c>
      <c r="DRZ46" s="66">
        <v>7.2204594756056961</v>
      </c>
      <c r="DSA46" s="66">
        <v>7.3234925962571182</v>
      </c>
      <c r="DSB46" s="66">
        <v>7.427995959070695</v>
      </c>
      <c r="DSC46" s="66">
        <v>7.5339905438245962</v>
      </c>
      <c r="DSD46" s="66">
        <v>7.6414976296701864</v>
      </c>
      <c r="DSE46" s="66">
        <v>7.7505387994039605</v>
      </c>
      <c r="DSF46" s="66">
        <v>7.8611359438004431</v>
      </c>
      <c r="DSG46" s="66">
        <v>7.9733112660069105</v>
      </c>
      <c r="DSH46" s="66">
        <v>8.087087286000834</v>
      </c>
      <c r="DSI46" s="66">
        <v>8.2024868451109132</v>
      </c>
      <c r="DSJ46" s="66">
        <v>8.3195331106026416</v>
      </c>
      <c r="DSK46" s="66">
        <v>8.4382495803292894</v>
      </c>
      <c r="DSL46" s="66">
        <v>8.5586600874492582</v>
      </c>
      <c r="DSM46" s="66">
        <v>8.6807888052107671</v>
      </c>
      <c r="DSN46" s="66">
        <v>8.8046602518047887</v>
      </c>
      <c r="DSO46" s="66">
        <v>8.9302992952872504</v>
      </c>
      <c r="DSP46" s="66">
        <v>9.0577311585714693</v>
      </c>
      <c r="DSQ46" s="66">
        <v>9.1869814244918313</v>
      </c>
      <c r="DSR46" s="66">
        <v>9.318076040939717</v>
      </c>
      <c r="DSS46" s="66">
        <v>9.451041326072728</v>
      </c>
      <c r="DST46" s="65">
        <v>22.899672232377377</v>
      </c>
      <c r="DSU46" s="65">
        <v>24.102653341977305</v>
      </c>
      <c r="DSV46" s="65">
        <v>25.368830270948315</v>
      </c>
      <c r="DSW46" s="65">
        <v>26.701522864925643</v>
      </c>
      <c r="DSX46" s="78">
        <v>25.293802832933924</v>
      </c>
      <c r="DSY46" s="78">
        <v>23.664492475255663</v>
      </c>
      <c r="DSZ46" s="78">
        <v>21.79419518540811</v>
      </c>
      <c r="DTA46" s="78">
        <v>19.662087964432253</v>
      </c>
      <c r="DTB46" s="78">
        <v>17.245825084930157</v>
      </c>
      <c r="DTC46" s="65">
        <v>17.784393870895901</v>
      </c>
      <c r="DTD46" s="65">
        <v>18.339781587576073</v>
      </c>
      <c r="DTE46" s="65">
        <v>18.912513472299217</v>
      </c>
      <c r="DTF46" s="65">
        <v>19.503131164997345</v>
      </c>
      <c r="DTG46" s="65">
        <v>20.11219322044181</v>
      </c>
      <c r="DTH46" s="65">
        <v>20.740275636475758</v>
      </c>
      <c r="DTI46" s="65">
        <v>21.387972398742718</v>
      </c>
      <c r="DTJ46" s="65">
        <v>22.055896042426497</v>
      </c>
      <c r="DTK46" s="65">
        <v>22.744678231533591</v>
      </c>
      <c r="DTL46" s="65">
        <v>23.454970356265999</v>
      </c>
      <c r="DTM46" s="65">
        <v>24.187444149049327</v>
      </c>
      <c r="DTN46" s="65">
        <v>24.942792319798819</v>
      </c>
      <c r="DTO46" s="65">
        <v>25.721729211024055</v>
      </c>
      <c r="DTP46" s="65">
        <v>26.524991473391879</v>
      </c>
      <c r="DTQ46" s="65">
        <v>27.353338762386443</v>
      </c>
      <c r="DTR46" s="65">
        <v>28.207554456725187</v>
      </c>
      <c r="DTS46" s="65">
        <v>29.088446399210209</v>
      </c>
      <c r="DTT46" s="65">
        <v>6.6319976415087378</v>
      </c>
      <c r="DTU46" s="65">
        <v>6.7266336429247273</v>
      </c>
      <c r="DTV46" s="65">
        <v>6.8226200629096159</v>
      </c>
      <c r="DTW46" s="65">
        <v>6.9199761714059687</v>
      </c>
      <c r="DTX46" s="78">
        <v>6.3168493619977637</v>
      </c>
      <c r="DTY46" s="78">
        <v>5.6951007299996963</v>
      </c>
      <c r="DTZ46" s="78">
        <v>5.0543216329239877</v>
      </c>
      <c r="DUA46" s="78">
        <v>4.3940955577542713</v>
      </c>
      <c r="DUB46" s="78">
        <v>3.7139979795353475</v>
      </c>
      <c r="DUC46" s="65">
        <v>3.8299821886449155</v>
      </c>
      <c r="DUD46" s="65">
        <v>3.9495884613196486</v>
      </c>
      <c r="DUE46" s="65">
        <v>4.0729299107546169</v>
      </c>
      <c r="DUF46" s="65">
        <v>4.2001231825497403</v>
      </c>
      <c r="DUG46" s="65">
        <v>4.3312885650230335</v>
      </c>
      <c r="DUH46" s="65">
        <v>4.4665501029688244</v>
      </c>
      <c r="DUI46" s="65">
        <v>4.606035714968514</v>
      </c>
      <c r="DUJ46" s="65">
        <v>4.749877314364829</v>
      </c>
      <c r="DUK46" s="65">
        <v>4.8982109340139726</v>
      </c>
      <c r="DUL46" s="65">
        <v>5.0511768549336509</v>
      </c>
      <c r="DUM46" s="65">
        <v>5.2089197389686417</v>
      </c>
      <c r="DUN46" s="65">
        <v>5.371588765599367</v>
      </c>
      <c r="DUO46" s="65">
        <v>5.5393377730228517</v>
      </c>
      <c r="DUP46" s="65">
        <v>5.7123254036394924</v>
      </c>
      <c r="DUQ46" s="65">
        <v>5.8907152540832204</v>
      </c>
      <c r="DUR46" s="65">
        <v>6.0746760299369509</v>
      </c>
      <c r="DUS46" s="65">
        <v>6.2643817052796269</v>
      </c>
      <c r="DUT46" s="65">
        <v>0</v>
      </c>
      <c r="DUU46" s="65">
        <v>0</v>
      </c>
      <c r="DUV46" s="65">
        <v>0</v>
      </c>
      <c r="DUW46" s="65">
        <v>0</v>
      </c>
      <c r="DUX46" s="65">
        <v>0</v>
      </c>
      <c r="DUY46" s="65">
        <v>0</v>
      </c>
      <c r="DUZ46" s="65">
        <v>0</v>
      </c>
      <c r="DVA46" s="65">
        <v>0</v>
      </c>
      <c r="DVB46" s="65">
        <v>0</v>
      </c>
      <c r="DVC46" s="65">
        <v>0</v>
      </c>
      <c r="DVD46" s="65">
        <v>0</v>
      </c>
      <c r="DVE46" s="65">
        <v>0</v>
      </c>
      <c r="DVF46" s="65">
        <v>0</v>
      </c>
      <c r="DVG46" s="65">
        <v>0</v>
      </c>
      <c r="DVH46" s="65">
        <v>0</v>
      </c>
      <c r="DVI46" s="65">
        <v>0</v>
      </c>
      <c r="DVJ46" s="65">
        <v>0</v>
      </c>
      <c r="DVK46" s="65">
        <v>0</v>
      </c>
      <c r="DVL46" s="65">
        <v>0</v>
      </c>
      <c r="DVM46" s="65">
        <v>0</v>
      </c>
      <c r="DVN46" s="65">
        <v>0</v>
      </c>
      <c r="DVO46" s="65">
        <v>0</v>
      </c>
      <c r="DVP46" s="65">
        <v>0</v>
      </c>
      <c r="DVQ46" s="65">
        <v>0</v>
      </c>
      <c r="DVR46" s="65">
        <v>0</v>
      </c>
      <c r="DVS46" s="65">
        <v>0</v>
      </c>
      <c r="DVT46" s="64">
        <v>0</v>
      </c>
      <c r="DVU46" s="64">
        <v>0</v>
      </c>
      <c r="DVV46" s="64">
        <v>0</v>
      </c>
      <c r="DVW46" s="64">
        <v>0</v>
      </c>
      <c r="DVX46" s="64">
        <v>0</v>
      </c>
      <c r="DVY46" s="64">
        <v>0</v>
      </c>
      <c r="DVZ46" s="64">
        <v>0</v>
      </c>
      <c r="DWA46" s="64">
        <v>0</v>
      </c>
      <c r="DWB46" s="64">
        <v>0</v>
      </c>
      <c r="DWC46" s="64">
        <v>0</v>
      </c>
      <c r="DWD46" s="64">
        <v>0</v>
      </c>
      <c r="DWE46" s="64">
        <v>0</v>
      </c>
      <c r="DWF46" s="64">
        <v>0</v>
      </c>
      <c r="DWG46" s="64">
        <v>0</v>
      </c>
      <c r="DWH46" s="64">
        <v>0</v>
      </c>
      <c r="DWI46" s="64">
        <v>0</v>
      </c>
      <c r="DWJ46" s="64">
        <v>0</v>
      </c>
      <c r="DWK46" s="64">
        <v>0</v>
      </c>
      <c r="DWL46" s="64">
        <v>0</v>
      </c>
      <c r="DWM46" s="64">
        <v>0</v>
      </c>
      <c r="DWN46" s="64">
        <v>0</v>
      </c>
      <c r="DWO46" s="64">
        <v>0</v>
      </c>
      <c r="DWP46" s="64">
        <v>0</v>
      </c>
      <c r="DWQ46" s="64">
        <v>0</v>
      </c>
      <c r="DWR46" s="64">
        <v>0</v>
      </c>
      <c r="DWS46" s="64">
        <v>0</v>
      </c>
      <c r="DWT46" s="65">
        <v>0</v>
      </c>
      <c r="DWU46" s="65">
        <v>0</v>
      </c>
      <c r="DWV46" s="65">
        <v>0</v>
      </c>
      <c r="DWW46" s="65">
        <v>0</v>
      </c>
      <c r="DWX46" s="65">
        <v>0</v>
      </c>
      <c r="DWY46" s="65">
        <v>0</v>
      </c>
      <c r="DWZ46" s="65">
        <v>0</v>
      </c>
      <c r="DXA46" s="65">
        <v>0</v>
      </c>
      <c r="DXB46" s="65">
        <v>0</v>
      </c>
      <c r="DXC46" s="65">
        <v>0</v>
      </c>
      <c r="DXD46" s="65">
        <v>0</v>
      </c>
      <c r="DXE46" s="65">
        <v>0</v>
      </c>
      <c r="DXF46" s="65">
        <v>0</v>
      </c>
      <c r="DXG46" s="65">
        <v>0</v>
      </c>
      <c r="DXH46" s="65">
        <v>0</v>
      </c>
      <c r="DXI46" s="65">
        <v>0</v>
      </c>
      <c r="DXJ46" s="65">
        <v>0</v>
      </c>
      <c r="DXK46" s="65">
        <v>0</v>
      </c>
      <c r="DXL46" s="65">
        <v>0</v>
      </c>
      <c r="DXM46" s="65">
        <v>0</v>
      </c>
      <c r="DXN46" s="65">
        <v>0</v>
      </c>
      <c r="DXO46" s="65">
        <v>0</v>
      </c>
      <c r="DXP46" s="65">
        <v>0</v>
      </c>
      <c r="DXQ46" s="65">
        <v>0</v>
      </c>
      <c r="DXR46" s="65">
        <v>0</v>
      </c>
      <c r="DXS46" s="65">
        <v>0</v>
      </c>
      <c r="DXT46" s="65">
        <v>0</v>
      </c>
      <c r="DXU46" s="65">
        <v>0</v>
      </c>
      <c r="DXV46" s="65">
        <v>0</v>
      </c>
      <c r="DXW46" s="65">
        <v>0</v>
      </c>
      <c r="DXX46" s="65">
        <v>3.3575122012874332E-2</v>
      </c>
      <c r="DXY46" s="65">
        <v>6.8108451632598641E-2</v>
      </c>
      <c r="DXZ46" s="65">
        <v>0.1036204987284477</v>
      </c>
      <c r="DYA46" s="65">
        <v>0.14013216339340115</v>
      </c>
      <c r="DYB46" s="65">
        <v>0.17766474290456721</v>
      </c>
      <c r="DYC46" s="65">
        <v>0.18019994900232797</v>
      </c>
      <c r="DYD46" s="65">
        <v>0.18277133149532079</v>
      </c>
      <c r="DYE46" s="65">
        <v>0.18537940660649629</v>
      </c>
      <c r="DYF46" s="65">
        <v>0.18802469792510368</v>
      </c>
      <c r="DYG46" s="65">
        <v>0.19070773651180514</v>
      </c>
      <c r="DYH46" s="65">
        <v>0.19342906100528992</v>
      </c>
      <c r="DYI46" s="65">
        <v>0.19618921773040987</v>
      </c>
      <c r="DYJ46" s="65">
        <v>0.19898876080785782</v>
      </c>
      <c r="DYK46" s="65">
        <v>0.20182825226541123</v>
      </c>
      <c r="DYL46" s="65">
        <v>0.20470826215076315</v>
      </c>
      <c r="DYM46" s="65">
        <v>0.20762936864596346</v>
      </c>
      <c r="DYN46" s="65">
        <v>0.21059215818349267</v>
      </c>
      <c r="DYO46" s="65">
        <v>0.21359722556399241</v>
      </c>
      <c r="DYP46" s="65">
        <v>0.21664517407567591</v>
      </c>
      <c r="DYQ46" s="65">
        <v>0.21973661561544233</v>
      </c>
      <c r="DYR46" s="65">
        <v>0.22287217081171901</v>
      </c>
      <c r="DYS46" s="65">
        <v>0.22605246914905747</v>
      </c>
      <c r="DYT46" s="67">
        <v>6593.8</v>
      </c>
      <c r="DYU46" s="68">
        <f ca="1">10000000*'Country Model'!$DYT$8/57000</f>
        <v>59385.964912280702</v>
      </c>
      <c r="DYV46" s="68">
        <f ca="1">10000000*'Country Model'!$DYT$8/57000</f>
        <v>59385.964912280702</v>
      </c>
      <c r="DYW46" s="38">
        <f ca="1">'Country Model'!$DYT$8/(220*8)</f>
        <v>0.19232954545454545</v>
      </c>
      <c r="DYX46" s="38">
        <f ca="1">'Country Model'!$DYT$8/(220*8)</f>
        <v>0.19232954545454545</v>
      </c>
      <c r="DYY46" s="25">
        <v>3.5999999999999997E-2</v>
      </c>
      <c r="DYZ46" s="25">
        <f t="shared" si="21"/>
        <v>3.5999999999999997E-2</v>
      </c>
      <c r="DZA46" s="25">
        <f t="shared" si="22"/>
        <v>0.05</v>
      </c>
      <c r="DZB46" s="25">
        <v>0</v>
      </c>
      <c r="DZC46" s="25">
        <v>0</v>
      </c>
      <c r="DZD46" s="25">
        <v>0</v>
      </c>
      <c r="DZE46" s="25">
        <v>0</v>
      </c>
      <c r="DZF46" s="25">
        <v>0.06</v>
      </c>
      <c r="DZG46" s="25">
        <v>0.01</v>
      </c>
      <c r="DZH46" s="25">
        <v>0.01</v>
      </c>
      <c r="DZI46" s="25">
        <v>0.01</v>
      </c>
      <c r="DZJ46" s="25">
        <v>0</v>
      </c>
      <c r="DZK46" s="25">
        <v>0.03</v>
      </c>
      <c r="DZL46" s="46">
        <v>0.67</v>
      </c>
      <c r="DZM46" s="46">
        <v>0.33</v>
      </c>
      <c r="DZN46" s="46">
        <v>0.33</v>
      </c>
      <c r="DZO46" s="46">
        <v>0.33</v>
      </c>
      <c r="DZP46" s="46">
        <v>0.17</v>
      </c>
      <c r="DZQ46" s="46">
        <v>1</v>
      </c>
      <c r="DZR46" s="46">
        <v>0.5</v>
      </c>
      <c r="DZS46" s="46">
        <v>0.33</v>
      </c>
      <c r="DZT46" s="46">
        <v>0.5</v>
      </c>
      <c r="DZU46" s="46">
        <v>0.17</v>
      </c>
      <c r="DZW46" s="69">
        <v>0</v>
      </c>
      <c r="DZX46" s="69">
        <v>1</v>
      </c>
      <c r="DZY46" s="69">
        <v>2</v>
      </c>
      <c r="DZZ46" s="69">
        <v>3</v>
      </c>
      <c r="EAA46" s="69">
        <v>4</v>
      </c>
      <c r="EAB46" s="69">
        <v>5</v>
      </c>
      <c r="EAC46" s="69">
        <v>6</v>
      </c>
      <c r="EAD46" s="69">
        <v>7</v>
      </c>
      <c r="EAE46" s="69">
        <v>8</v>
      </c>
      <c r="EAF46" s="69">
        <v>9</v>
      </c>
      <c r="EAG46" s="69">
        <v>10</v>
      </c>
      <c r="EAH46" s="69">
        <v>11</v>
      </c>
      <c r="EAI46" s="69">
        <v>12</v>
      </c>
      <c r="EAJ46" s="69">
        <v>13</v>
      </c>
      <c r="EAK46" s="69">
        <v>14</v>
      </c>
      <c r="EAL46" s="69">
        <v>15</v>
      </c>
      <c r="EAM46" s="69">
        <v>16</v>
      </c>
      <c r="EAN46" s="69">
        <v>17</v>
      </c>
      <c r="EAO46" s="69">
        <v>18</v>
      </c>
      <c r="EAP46" s="69">
        <v>19</v>
      </c>
      <c r="EAQ46" s="69">
        <v>20</v>
      </c>
      <c r="EAR46" s="69">
        <v>21</v>
      </c>
      <c r="EAS46" s="69">
        <v>22</v>
      </c>
      <c r="EAT46" s="69">
        <v>23</v>
      </c>
      <c r="EAU46" s="69">
        <v>24</v>
      </c>
      <c r="EAV46" s="69">
        <v>25</v>
      </c>
      <c r="EAW46" s="69">
        <v>26</v>
      </c>
      <c r="EAX46" s="69">
        <v>27</v>
      </c>
      <c r="EAY46" s="69">
        <v>28</v>
      </c>
      <c r="EAZ46" s="69">
        <v>29</v>
      </c>
      <c r="EBA46" s="69">
        <v>30</v>
      </c>
      <c r="EBB46" s="69">
        <v>31</v>
      </c>
      <c r="EBC46" s="69">
        <v>32</v>
      </c>
      <c r="EBD46" s="69">
        <v>33</v>
      </c>
      <c r="EBE46" s="69">
        <v>34</v>
      </c>
      <c r="EBF46" s="69">
        <v>35</v>
      </c>
      <c r="EBG46" s="69">
        <v>36</v>
      </c>
      <c r="EBH46" s="69">
        <v>37</v>
      </c>
      <c r="EBI46" s="69">
        <v>38</v>
      </c>
      <c r="EBJ46" s="69">
        <v>39</v>
      </c>
      <c r="EBK46" s="69">
        <v>40</v>
      </c>
      <c r="EBL46" s="69">
        <v>41</v>
      </c>
      <c r="EBM46" s="69">
        <v>42</v>
      </c>
      <c r="EBO46" s="70">
        <v>0.32438325504000004</v>
      </c>
      <c r="EBP46" s="70">
        <v>0.32955982254119404</v>
      </c>
      <c r="EBQ46" s="70">
        <v>0.3348189986563595</v>
      </c>
      <c r="EBR46" s="70">
        <v>0.34016210166891514</v>
      </c>
      <c r="EBS46" s="70">
        <v>0.3455904708996882</v>
      </c>
      <c r="EBT46" s="70">
        <v>0.35110546704263351</v>
      </c>
      <c r="EBU46" s="70">
        <v>0.35670847250590965</v>
      </c>
      <c r="EBV46" s="70">
        <v>0.36240089175839835</v>
      </c>
      <c r="EBW46" s="70">
        <v>0.36818415168175322</v>
      </c>
      <c r="EBX46" s="70">
        <v>0.37405970192806731</v>
      </c>
      <c r="EBY46" s="70">
        <v>0.38002901528324762</v>
      </c>
      <c r="EBZ46" s="70">
        <v>0.38609358803618893</v>
      </c>
      <c r="ECA46" s="70">
        <v>0.39225494035383879</v>
      </c>
      <c r="ECB46" s="70">
        <v>0.39851461666224769</v>
      </c>
      <c r="ECC46" s="70">
        <v>0.40487418603370057</v>
      </c>
      <c r="ECD46" s="70">
        <v>0.41133524258002557</v>
      </c>
      <c r="ECE46" s="70">
        <v>0.41789940585218005</v>
      </c>
      <c r="ECF46" s="70">
        <v>0.42456832124621263</v>
      </c>
      <c r="ECG46" s="70">
        <v>0.43134366041570404</v>
      </c>
      <c r="ECH46" s="70">
        <v>0.43822712169078942</v>
      </c>
      <c r="ECI46" s="70">
        <v>0.44522043050386789</v>
      </c>
      <c r="ECJ46" s="70">
        <v>0.45232533982210538</v>
      </c>
      <c r="ECK46" s="70">
        <v>0.4595436305868395</v>
      </c>
      <c r="ECL46" s="70">
        <v>0.4668771121599965</v>
      </c>
      <c r="ECM46" s="70">
        <v>0.47432762277763207</v>
      </c>
      <c r="ECN46" s="70">
        <v>0.48189703001071044</v>
      </c>
      <c r="ECO46" s="70">
        <v>2.0614274044000003</v>
      </c>
      <c r="ECP46" s="70">
        <v>2.0181883820168984</v>
      </c>
      <c r="ECQ46" s="70">
        <v>1.9758563103479745</v>
      </c>
      <c r="ECR46" s="70">
        <v>1.9344121658456872</v>
      </c>
      <c r="ECS46" s="70">
        <v>1.8938373239867805</v>
      </c>
      <c r="ECT46" s="70">
        <v>1.8541135509026383</v>
      </c>
      <c r="ECU46" s="70">
        <v>1.8152229951851908</v>
      </c>
      <c r="ECV46" s="70">
        <v>1.7771481798646978</v>
      </c>
      <c r="ECW46" s="70">
        <v>1.7398719945557981</v>
      </c>
      <c r="ECX46" s="70">
        <v>1.7033776877682998</v>
      </c>
      <c r="ECY46" s="70">
        <v>1.6676488593792511</v>
      </c>
      <c r="ECZ46" s="70">
        <v>1.6326694532629145</v>
      </c>
      <c r="EDA46" s="70">
        <v>1.5984237500753269</v>
      </c>
      <c r="EDB46" s="70">
        <v>1.5648963601902075</v>
      </c>
      <c r="EDC46" s="70">
        <v>1.5320722167830361</v>
      </c>
      <c r="EDD46" s="70">
        <v>1.4999365690601945</v>
      </c>
      <c r="EDE46" s="70">
        <v>1.4684749756301296</v>
      </c>
      <c r="EDF46" s="70">
        <v>1.4376732980135574</v>
      </c>
      <c r="EDG46" s="70">
        <v>1.4075176942897925</v>
      </c>
      <c r="EDH46" s="70">
        <v>1.3779946128763474</v>
      </c>
      <c r="EDI46" s="70">
        <v>1.3490907864390072</v>
      </c>
      <c r="EDJ46" s="70">
        <v>1.320793225929642</v>
      </c>
      <c r="EDK46" s="70">
        <v>1.2930892147490769</v>
      </c>
      <c r="EDL46" s="70">
        <v>1.2659663030323984</v>
      </c>
      <c r="EDM46" s="70">
        <v>1.2394123020541283</v>
      </c>
      <c r="EDN46" s="70">
        <v>1.2134152787507497</v>
      </c>
      <c r="EDO46" s="71">
        <v>0.32438325504000004</v>
      </c>
      <c r="EDP46" s="71">
        <v>0.32955982254119404</v>
      </c>
      <c r="EDQ46" s="71">
        <v>0.3348189986563595</v>
      </c>
      <c r="EDR46" s="71">
        <v>0.34016210166891514</v>
      </c>
      <c r="EDS46" s="79">
        <v>0.31103142380971938</v>
      </c>
      <c r="EDT46" s="79">
        <v>0.28088437363410679</v>
      </c>
      <c r="EDU46" s="79">
        <v>0.24969593075413674</v>
      </c>
      <c r="EDV46" s="79">
        <v>0.21744053505503902</v>
      </c>
      <c r="EDW46" s="79">
        <v>0.18409207584087661</v>
      </c>
      <c r="EDX46" s="71">
        <v>0.18984107568885553</v>
      </c>
      <c r="EDY46" s="71">
        <v>0.19576961069119181</v>
      </c>
      <c r="EDZ46" s="71">
        <v>0.2018832875399193</v>
      </c>
      <c r="EEA46" s="71">
        <v>0.20818788801810439</v>
      </c>
      <c r="EEB46" s="71">
        <v>0.21468937446775294</v>
      </c>
      <c r="EEC46" s="71">
        <v>0.22139389542847393</v>
      </c>
      <c r="EED46" s="71">
        <v>0.22830779145223282</v>
      </c>
      <c r="EEE46" s="71">
        <v>0.23543760109969317</v>
      </c>
      <c r="EEF46" s="71">
        <v>0.24279006712381798</v>
      </c>
      <c r="EEG46" s="71">
        <v>0.25037214284657805</v>
      </c>
      <c r="EEH46" s="71">
        <v>0.25819099873479834</v>
      </c>
      <c r="EEI46" s="71">
        <v>0.26625402918136082</v>
      </c>
      <c r="EEJ46" s="71">
        <v>0.27456885949817739</v>
      </c>
      <c r="EEK46" s="71">
        <v>0.28314335312754557</v>
      </c>
      <c r="EEL46" s="71">
        <v>0.29198561907870746</v>
      </c>
      <c r="EEM46" s="71">
        <v>0.30110401959664429</v>
      </c>
      <c r="EEN46" s="71">
        <v>0.31050717807035944</v>
      </c>
      <c r="EEO46" s="71">
        <v>2.0614274044000003</v>
      </c>
      <c r="EEP46" s="71">
        <v>2.0181883820168984</v>
      </c>
      <c r="EEQ46" s="71">
        <v>1.9758563103479745</v>
      </c>
      <c r="EER46" s="71">
        <v>1.9344121658456872</v>
      </c>
      <c r="EES46" s="79">
        <v>1.7044535915881025</v>
      </c>
      <c r="EET46" s="79">
        <v>1.4832908407221106</v>
      </c>
      <c r="EEU46" s="79">
        <v>1.2706560966296334</v>
      </c>
      <c r="EEV46" s="79">
        <v>1.0662889079188187</v>
      </c>
      <c r="EEW46" s="79">
        <v>0.86993599727789905</v>
      </c>
      <c r="EEX46" s="71">
        <v>0.89710317377508275</v>
      </c>
      <c r="EEY46" s="71">
        <v>0.92511875231694396</v>
      </c>
      <c r="EEZ46" s="71">
        <v>0.9540092275975296</v>
      </c>
      <c r="EFA46" s="71">
        <v>0.9838019217120193</v>
      </c>
      <c r="EFB46" s="71">
        <v>1.0145250099955829</v>
      </c>
      <c r="EFC46" s="71">
        <v>1.046207547669159</v>
      </c>
      <c r="EFD46" s="71">
        <v>1.0788794973173517</v>
      </c>
      <c r="EFE46" s="71">
        <v>1.1125717572244334</v>
      </c>
      <c r="EFF46" s="71">
        <v>1.1473161905952511</v>
      </c>
      <c r="EFG46" s="71">
        <v>1.1831456556886708</v>
      </c>
      <c r="EFH46" s="71">
        <v>1.2200940368920552</v>
      </c>
      <c r="EFI46" s="71">
        <v>1.2581962767661676</v>
      </c>
      <c r="EFJ46" s="71">
        <v>1.2974884090908019</v>
      </c>
      <c r="EFK46" s="71">
        <v>1.3380075929423922</v>
      </c>
      <c r="EFL46" s="71">
        <v>1.3797921478358324</v>
      </c>
      <c r="EFM46" s="71">
        <v>1.4228815899637337</v>
      </c>
      <c r="EFN46" s="71">
        <v>1.4673166695673998</v>
      </c>
      <c r="EFO46" s="70">
        <v>0</v>
      </c>
      <c r="EFP46" s="70">
        <v>0</v>
      </c>
      <c r="EFQ46" s="70">
        <v>0</v>
      </c>
      <c r="EFR46" s="70">
        <v>0</v>
      </c>
      <c r="EFS46" s="70">
        <v>3.455904708996882E-2</v>
      </c>
      <c r="EFT46" s="70">
        <v>7.0221093408526725E-2</v>
      </c>
      <c r="EFU46" s="70">
        <v>0.10701254175177291</v>
      </c>
      <c r="EFV46" s="70">
        <v>0.14496035670335933</v>
      </c>
      <c r="EFW46" s="70">
        <v>0.18409207584087661</v>
      </c>
      <c r="EFX46" s="70">
        <v>0.18421862623921179</v>
      </c>
      <c r="EFY46" s="70">
        <v>0.18425940459205581</v>
      </c>
      <c r="EFZ46" s="70">
        <v>0.18421030049626963</v>
      </c>
      <c r="EGA46" s="70">
        <v>0.18406705233573439</v>
      </c>
      <c r="EGB46" s="70">
        <v>0.18382524219449475</v>
      </c>
      <c r="EGC46" s="70">
        <v>0.18348029060522664</v>
      </c>
      <c r="EGD46" s="70">
        <v>0.18302745112779276</v>
      </c>
      <c r="EGE46" s="70">
        <v>0.18246180475248688</v>
      </c>
      <c r="EGF46" s="70">
        <v>0.18177825412239465</v>
      </c>
      <c r="EGG46" s="70">
        <v>0.18097151756912599</v>
      </c>
      <c r="EGH46" s="70">
        <v>0.18003612295599108</v>
      </c>
      <c r="EGI46" s="70">
        <v>0.17896640132250707</v>
      </c>
      <c r="EGJ46" s="70">
        <v>0.17775648032392799</v>
      </c>
      <c r="EGK46" s="70">
        <v>0.17640027745929393</v>
      </c>
      <c r="EGL46" s="70">
        <v>0.17489149308128904</v>
      </c>
      <c r="EGM46" s="70">
        <v>0.17322360318098778</v>
      </c>
      <c r="EGN46" s="70">
        <v>0.171389851940351</v>
      </c>
      <c r="EGO46" s="70">
        <v>0</v>
      </c>
      <c r="EGP46" s="70">
        <v>0</v>
      </c>
      <c r="EGQ46" s="70">
        <v>0</v>
      </c>
      <c r="EGR46" s="70">
        <v>0</v>
      </c>
      <c r="EGS46" s="70">
        <v>0.18938373239867801</v>
      </c>
      <c r="EGT46" s="70">
        <v>0.3708227101805277</v>
      </c>
      <c r="EGU46" s="70">
        <v>0.5445668985555574</v>
      </c>
      <c r="EGV46" s="70">
        <v>0.71085927194587906</v>
      </c>
      <c r="EGW46" s="70">
        <v>0.86993599727789905</v>
      </c>
      <c r="EGX46" s="70">
        <v>0.80627451399321703</v>
      </c>
      <c r="EGY46" s="70">
        <v>0.74253010706230715</v>
      </c>
      <c r="EGZ46" s="70">
        <v>0.67866022566538486</v>
      </c>
      <c r="EHA46" s="70">
        <v>0.61462182836330759</v>
      </c>
      <c r="EHB46" s="70">
        <v>0.55037135019462458</v>
      </c>
      <c r="EHC46" s="70">
        <v>0.48586466911387705</v>
      </c>
      <c r="EHD46" s="70">
        <v>0.42105707174284279</v>
      </c>
      <c r="EHE46" s="70">
        <v>0.35590321840569628</v>
      </c>
      <c r="EHF46" s="70">
        <v>0.29035710741830623</v>
      </c>
      <c r="EHG46" s="70">
        <v>0.22437203860112165</v>
      </c>
      <c r="EHH46" s="70">
        <v>0.15790057598429219</v>
      </c>
      <c r="EHI46" s="70">
        <v>9.0894509672839519E-2</v>
      </c>
      <c r="EHJ46" s="70">
        <v>2.3304816838840114E-2</v>
      </c>
      <c r="EHK46" s="70">
        <v>-4.4918378193315345E-2</v>
      </c>
      <c r="EHL46" s="70">
        <v>-0.11382584480343394</v>
      </c>
      <c r="EHM46" s="70">
        <v>-0.18346928790960537</v>
      </c>
      <c r="EHN46" s="70">
        <v>-0.25390139081665009</v>
      </c>
      <c r="EHO46" s="70">
        <f t="shared" si="23"/>
        <v>4.8713128464346145</v>
      </c>
      <c r="EHP46" s="70">
        <f t="shared" si="24"/>
        <v>9.3635425215006531</v>
      </c>
      <c r="EHQ46" s="70">
        <f t="shared" si="25"/>
        <v>0.37471637280266268</v>
      </c>
      <c r="EHR46" s="70">
        <f t="shared" si="26"/>
        <v>0.40711054441307187</v>
      </c>
      <c r="EHS46" s="70">
        <f t="shared" si="27"/>
        <v>22.213631106860021</v>
      </c>
      <c r="EHT46" s="70">
        <f t="shared" si="28"/>
        <v>35.587058798624852</v>
      </c>
      <c r="EHU46" s="70">
        <f t="shared" si="29"/>
        <v>1.7087408543738478</v>
      </c>
      <c r="EHV46" s="70">
        <f t="shared" si="30"/>
        <v>1.5472634260271676</v>
      </c>
      <c r="EHW46" s="70">
        <f t="shared" si="31"/>
        <v>27.084943953294633</v>
      </c>
      <c r="EHX46" s="70">
        <f t="shared" si="31"/>
        <v>44.950601320125507</v>
      </c>
      <c r="EHY46" s="70">
        <f t="shared" si="31"/>
        <v>2.0834572271765106</v>
      </c>
      <c r="EHZ46" s="70">
        <f t="shared" si="31"/>
        <v>1.9543739704402394</v>
      </c>
      <c r="EIA46" s="70">
        <f t="shared" si="32"/>
        <v>3.0433793640493243</v>
      </c>
      <c r="EIB46" s="70">
        <f t="shared" si="33"/>
        <v>5.7577332324070065</v>
      </c>
      <c r="EIC46" s="70">
        <f t="shared" si="64"/>
        <v>3.7921980815503584</v>
      </c>
      <c r="EID46" s="70">
        <f t="shared" si="64"/>
        <v>3.501637396467407</v>
      </c>
      <c r="EIE46" s="70">
        <f t="shared" si="34"/>
        <v>15.228682730365922</v>
      </c>
      <c r="EIF46" s="70">
        <f t="shared" si="35"/>
        <v>28.055493056932658</v>
      </c>
      <c r="EIG46" s="70">
        <f t="shared" si="65"/>
        <v>5.875655308726869</v>
      </c>
      <c r="EIH46" s="70">
        <f t="shared" si="65"/>
        <v>5.4560113669076467</v>
      </c>
      <c r="EII46" s="70">
        <f t="shared" si="65"/>
        <v>18.272062094415247</v>
      </c>
      <c r="EIJ46" s="70">
        <f t="shared" si="65"/>
        <v>33.813226289339667</v>
      </c>
      <c r="EIK46" s="70">
        <f t="shared" si="65"/>
        <v>9.6678533902772266</v>
      </c>
      <c r="EIL46" s="70">
        <f t="shared" si="65"/>
        <v>8.9576487633750546</v>
      </c>
      <c r="EIM46" s="70">
        <f t="shared" si="36"/>
        <v>1.8279334823852902</v>
      </c>
      <c r="EIN46" s="70">
        <f t="shared" si="36"/>
        <v>3.6058092890936466</v>
      </c>
      <c r="EIO46" s="70">
        <f t="shared" si="37"/>
        <v>0.14061026787579156</v>
      </c>
      <c r="EIP46" s="70">
        <f t="shared" si="38"/>
        <v>0.15677431691711508</v>
      </c>
      <c r="EIQ46" s="70">
        <f t="shared" si="66"/>
        <v>6.9849483764940992</v>
      </c>
      <c r="EIR46" s="70">
        <f t="shared" si="66"/>
        <v>7.5315657416921944</v>
      </c>
      <c r="EIS46" s="70">
        <f t="shared" si="39"/>
        <v>0.5373037212687769</v>
      </c>
      <c r="EIT46" s="70">
        <f t="shared" si="40"/>
        <v>0.32745938007357367</v>
      </c>
      <c r="EIU46" s="70">
        <f t="shared" si="67"/>
        <v>8.8128818588793862</v>
      </c>
      <c r="EIV46" s="70">
        <f t="shared" si="67"/>
        <v>11.13737503078584</v>
      </c>
      <c r="EIW46" s="70">
        <f t="shared" si="41"/>
        <v>0.67791398914456813</v>
      </c>
      <c r="EIX46" s="70">
        <f t="shared" si="42"/>
        <v>0.48423369699068869</v>
      </c>
      <c r="EIY46" s="70">
        <v>1.9795585508288249E-5</v>
      </c>
      <c r="EIZ46" s="70">
        <v>2.0835500629268499E-5</v>
      </c>
      <c r="EJA46" s="70">
        <v>2.1930045276533318E-5</v>
      </c>
      <c r="EJB46" s="70">
        <v>2.308208928540086E-5</v>
      </c>
      <c r="EJC46" s="70">
        <v>2.4294653251324201E-5</v>
      </c>
      <c r="EJD46" s="70">
        <v>2.5570916449724981E-5</v>
      </c>
      <c r="EJE46" s="70">
        <v>2.6914225171877096E-5</v>
      </c>
      <c r="EJF46" s="70">
        <v>2.8328101498696723E-5</v>
      </c>
      <c r="EJG46" s="70">
        <v>2.9816252535442963E-5</v>
      </c>
      <c r="EJH46" s="70">
        <v>3.1382580131542149E-5</v>
      </c>
      <c r="EJI46" s="70">
        <v>3.3031191111020417E-5</v>
      </c>
      <c r="EJJ46" s="70">
        <v>3.4766408040368467E-5</v>
      </c>
      <c r="EJK46" s="70">
        <v>3.6592780562070903E-5</v>
      </c>
      <c r="EJL46" s="70">
        <v>3.8515097323516386E-5</v>
      </c>
      <c r="EJM46" s="70">
        <v>4.053839853256529E-5</v>
      </c>
      <c r="EJN46" s="70">
        <v>4.2667989172695017E-5</v>
      </c>
      <c r="EJO46" s="70">
        <v>4.4909452912372198E-5</v>
      </c>
      <c r="EJP46" s="70">
        <v>4.7268666745121566E-5</v>
      </c>
      <c r="EJQ46" s="70">
        <v>4.9751816398676762E-5</v>
      </c>
      <c r="EJR46" s="70">
        <v>5.2365412553615196E-5</v>
      </c>
      <c r="EJS46" s="70">
        <v>5.511630791400116E-5</v>
      </c>
      <c r="EJT46" s="70">
        <v>5.8011715174795508E-5</v>
      </c>
      <c r="EJU46" s="70">
        <v>6.1059225933141647E-5</v>
      </c>
      <c r="EJV46" s="70">
        <v>6.4266830593111838E-5</v>
      </c>
      <c r="EJW46" s="70">
        <v>6.7642939316103185E-5</v>
      </c>
      <c r="EJX46" s="70">
        <v>7.1196404071814163E-5</v>
      </c>
      <c r="EJY46" s="70">
        <v>5.7330198908974805E-6</v>
      </c>
      <c r="EJZ46" s="70">
        <v>5.8148278329143966E-6</v>
      </c>
      <c r="EKA46" s="70">
        <v>5.8978031421312167E-6</v>
      </c>
      <c r="EKB46" s="70">
        <v>5.9819624764193672E-6</v>
      </c>
      <c r="EKC46" s="70">
        <v>6.0673227313515482E-6</v>
      </c>
      <c r="EKD46" s="70">
        <v>6.1539010435936534E-6</v>
      </c>
      <c r="EKE46" s="70">
        <v>6.2417147943450617E-6</v>
      </c>
      <c r="EKF46" s="70">
        <v>6.3307816128280469E-6</v>
      </c>
      <c r="EKG46" s="70">
        <v>6.4211193798269527E-6</v>
      </c>
      <c r="EKH46" s="70">
        <v>6.512746231277898E-6</v>
      </c>
      <c r="EKI46" s="70">
        <v>6.6056805619096823E-6</v>
      </c>
      <c r="EKJ46" s="70">
        <v>6.6999410289366645E-6</v>
      </c>
      <c r="EKK46" s="70">
        <v>6.7955465558043196E-6</v>
      </c>
      <c r="EKL46" s="70">
        <v>6.8925163359882614E-6</v>
      </c>
      <c r="EKM46" s="70">
        <v>6.9908698368474562E-6</v>
      </c>
      <c r="EKN46" s="70">
        <v>7.0906268035324409E-6</v>
      </c>
      <c r="EKO46" s="70">
        <v>7.191807262949295E-6</v>
      </c>
      <c r="EKP46" s="70">
        <v>7.2944315277801797E-6</v>
      </c>
      <c r="EKQ46" s="70">
        <v>7.3985202005612499E-6</v>
      </c>
      <c r="EKR46" s="70">
        <v>7.5040941778187652E-6</v>
      </c>
      <c r="EKS46" s="70">
        <v>7.611174654264203E-6</v>
      </c>
      <c r="EKT46" s="70">
        <v>7.7197831270492487E-6</v>
      </c>
      <c r="EKU46" s="70">
        <v>7.8299414000814977E-6</v>
      </c>
      <c r="EKV46" s="70">
        <v>7.9416715884017464E-6</v>
      </c>
      <c r="EKW46" s="70">
        <v>8.0549961226237357E-6</v>
      </c>
      <c r="EKX46" s="70">
        <v>8.1699377534372506E-6</v>
      </c>
      <c r="EKY46" s="71">
        <v>1.9795585508288249E-5</v>
      </c>
      <c r="EKZ46" s="71">
        <v>2.0835500629268499E-5</v>
      </c>
      <c r="ELA46" s="71">
        <v>2.1930045276533318E-5</v>
      </c>
      <c r="ELB46" s="71">
        <v>2.308208928540086E-5</v>
      </c>
      <c r="ELC46" s="79">
        <v>2.1865187926191781E-5</v>
      </c>
      <c r="ELD46" s="79">
        <v>2.0456733159779986E-5</v>
      </c>
      <c r="ELE46" s="79">
        <v>1.8839957620313969E-5</v>
      </c>
      <c r="ELF46" s="79">
        <v>1.6996860899218034E-5</v>
      </c>
      <c r="ELG46" s="79">
        <v>1.4908126267721482E-5</v>
      </c>
      <c r="ELH46" s="71">
        <v>1.5373691204480974E-5</v>
      </c>
      <c r="ELI46" s="71">
        <v>1.5853795239343569E-5</v>
      </c>
      <c r="ELJ46" s="71">
        <v>1.6348892412888704E-5</v>
      </c>
      <c r="ELK46" s="71">
        <v>1.6859450944900493E-5</v>
      </c>
      <c r="ELL46" s="71">
        <v>1.7385953677169205E-5</v>
      </c>
      <c r="ELM46" s="71">
        <v>1.7928898530120993E-5</v>
      </c>
      <c r="ELN46" s="71">
        <v>1.8488798973707646E-5</v>
      </c>
      <c r="ELO46" s="71">
        <v>1.9066184513001761E-5</v>
      </c>
      <c r="ELP46" s="71">
        <v>1.9661601188956514E-5</v>
      </c>
      <c r="ELQ46" s="71">
        <v>2.027561209480363E-5</v>
      </c>
      <c r="ELR46" s="71">
        <v>2.0908797908577928E-5</v>
      </c>
      <c r="ELS46" s="71">
        <v>2.1561757442272019E-5</v>
      </c>
      <c r="ELT46" s="71">
        <v>2.2235108208140537E-5</v>
      </c>
      <c r="ELU46" s="71">
        <v>2.2929487002689447E-5</v>
      </c>
      <c r="ELV46" s="71">
        <v>2.364555050890271E-5</v>
      </c>
      <c r="ELW46" s="71">
        <v>2.4383975917275855E-5</v>
      </c>
      <c r="ELX46" s="71">
        <v>2.5145461566243767E-5</v>
      </c>
      <c r="ELY46" s="71">
        <v>5.7330198908974805E-6</v>
      </c>
      <c r="ELZ46" s="71">
        <v>5.8148278329143966E-6</v>
      </c>
      <c r="EMA46" s="71">
        <v>5.8978031421312167E-6</v>
      </c>
      <c r="EMB46" s="71">
        <v>5.9819624764193672E-6</v>
      </c>
      <c r="EMC46" s="79">
        <v>5.460590458216393E-6</v>
      </c>
      <c r="EMD46" s="79">
        <v>4.9231208348749227E-6</v>
      </c>
      <c r="EME46" s="79">
        <v>4.3692003560415432E-6</v>
      </c>
      <c r="EMF46" s="79">
        <v>3.7984689676968281E-6</v>
      </c>
      <c r="EMG46" s="79">
        <v>3.2105596899134768E-6</v>
      </c>
      <c r="EMH46" s="71">
        <v>3.3108220563674997E-6</v>
      </c>
      <c r="EMI46" s="71">
        <v>3.4142155099520761E-6</v>
      </c>
      <c r="EMJ46" s="71">
        <v>3.5208378311901059E-6</v>
      </c>
      <c r="EMK46" s="71">
        <v>3.6307898541862844E-6</v>
      </c>
      <c r="EML46" s="71">
        <v>3.7441755619872146E-6</v>
      </c>
      <c r="EMM46" s="71">
        <v>3.8611021849195157E-6</v>
      </c>
      <c r="EMN46" s="71">
        <v>3.9816803019989279E-6</v>
      </c>
      <c r="EMO46" s="71">
        <v>4.1060239455063132E-6</v>
      </c>
      <c r="EMP46" s="71">
        <v>4.2342507088294525E-6</v>
      </c>
      <c r="EMQ46" s="71">
        <v>4.3664818576726333E-6</v>
      </c>
      <c r="EMR46" s="71">
        <v>4.5028424447391876E-6</v>
      </c>
      <c r="EMS46" s="71">
        <v>4.6434614279954488E-6</v>
      </c>
      <c r="EMT46" s="71">
        <v>4.7884717926279616E-6</v>
      </c>
      <c r="EMU46" s="71">
        <v>4.938010676809291E-6</v>
      </c>
      <c r="EMV46" s="71">
        <v>5.092219501391361E-6</v>
      </c>
      <c r="EMW46" s="71">
        <v>5.2512441036489765E-6</v>
      </c>
      <c r="EMX46" s="71">
        <v>5.4152348752000173E-6</v>
      </c>
      <c r="EMY46" s="70">
        <v>0</v>
      </c>
      <c r="EMZ46" s="70">
        <v>0</v>
      </c>
      <c r="ENA46" s="70">
        <v>0</v>
      </c>
      <c r="ENB46" s="70">
        <v>0</v>
      </c>
      <c r="ENC46" s="70">
        <v>2.4294653251324197E-6</v>
      </c>
      <c r="END46" s="70">
        <v>5.1141832899449948E-6</v>
      </c>
      <c r="ENE46" s="70">
        <v>8.0742675515631266E-6</v>
      </c>
      <c r="ENF46" s="70">
        <v>1.1331240599478688E-5</v>
      </c>
      <c r="ENG46" s="70">
        <v>1.4908126267721482E-5</v>
      </c>
      <c r="ENH46" s="70">
        <v>1.6008888927061175E-5</v>
      </c>
      <c r="ENI46" s="70">
        <v>1.7177395871676848E-5</v>
      </c>
      <c r="ENJ46" s="70">
        <v>1.8417515627479763E-5</v>
      </c>
      <c r="ENK46" s="70">
        <v>1.973332961717041E-5</v>
      </c>
      <c r="ENL46" s="70">
        <v>2.1129143646347181E-5</v>
      </c>
      <c r="ENM46" s="70">
        <v>2.2609500002444297E-5</v>
      </c>
      <c r="ENN46" s="70">
        <v>2.4179190198987372E-5</v>
      </c>
      <c r="ENO46" s="70">
        <v>2.5843268399370437E-5</v>
      </c>
      <c r="ENP46" s="70">
        <v>2.7607065556165051E-5</v>
      </c>
      <c r="ENQ46" s="70">
        <v>2.9476204303873133E-5</v>
      </c>
      <c r="ENR46" s="70">
        <v>3.1456614645037265E-5</v>
      </c>
      <c r="ENS46" s="70">
        <v>3.3554550471729137E-5</v>
      </c>
      <c r="ENT46" s="70">
        <v>3.5776606966654974E-5</v>
      </c>
      <c r="ENU46" s="70">
        <v>3.81297389304522E-5</v>
      </c>
      <c r="ENV46" s="70">
        <v>4.0621280084209124E-5</v>
      </c>
      <c r="ENW46" s="70">
        <v>4.3258963398827333E-5</v>
      </c>
      <c r="ENX46" s="70">
        <v>4.6050942505570396E-5</v>
      </c>
      <c r="ENY46" s="70">
        <v>0</v>
      </c>
      <c r="ENZ46" s="70">
        <v>0</v>
      </c>
      <c r="EOA46" s="70">
        <v>0</v>
      </c>
      <c r="EOB46" s="70">
        <v>0</v>
      </c>
      <c r="EOC46" s="70">
        <v>6.0673227313515524E-7</v>
      </c>
      <c r="EOD46" s="70">
        <v>1.2307802087187307E-6</v>
      </c>
      <c r="EOE46" s="70">
        <v>1.8725144383035185E-6</v>
      </c>
      <c r="EOF46" s="70">
        <v>2.5323126451312189E-6</v>
      </c>
      <c r="EOG46" s="70">
        <v>3.2105596899134759E-6</v>
      </c>
      <c r="EOH46" s="70">
        <v>3.2019241749103982E-6</v>
      </c>
      <c r="EOI46" s="70">
        <v>3.1914650519576061E-6</v>
      </c>
      <c r="EOJ46" s="70">
        <v>3.1791031977465586E-6</v>
      </c>
      <c r="EOK46" s="70">
        <v>3.1647567016180352E-6</v>
      </c>
      <c r="EOL46" s="70">
        <v>3.1483407740010468E-6</v>
      </c>
      <c r="EOM46" s="70">
        <v>3.1297676519279404E-6</v>
      </c>
      <c r="EON46" s="70">
        <v>3.108946501533513E-6</v>
      </c>
      <c r="EOO46" s="70">
        <v>3.0857833174429818E-6</v>
      </c>
      <c r="EOP46" s="70">
        <v>3.0601808189507272E-6</v>
      </c>
      <c r="EOQ46" s="70">
        <v>3.0320383428886167E-6</v>
      </c>
      <c r="EOR46" s="70">
        <v>3.0012517330795776E-6</v>
      </c>
      <c r="EOS46" s="70">
        <v>2.9677132262687541E-6</v>
      </c>
      <c r="EOT46" s="70">
        <v>2.9313113344212871E-6</v>
      </c>
      <c r="EOU46" s="70">
        <v>2.8919307232722067E-6</v>
      </c>
      <c r="EOV46" s="70">
        <v>2.8494520870103854E-6</v>
      </c>
      <c r="EOW46" s="70">
        <v>2.8037520189747591E-6</v>
      </c>
      <c r="EOX46" s="70">
        <v>2.7547028782372333E-6</v>
      </c>
      <c r="EOY46" s="70">
        <f t="shared" si="43"/>
        <v>4.1550068306624546E-4</v>
      </c>
      <c r="EOZ46" s="70">
        <f t="shared" si="44"/>
        <v>9.8708945467899868E-4</v>
      </c>
      <c r="EPA46" s="70">
        <f t="shared" si="45"/>
        <v>3.1961591005095802E-5</v>
      </c>
      <c r="EPB46" s="70">
        <f t="shared" si="46"/>
        <v>4.2916932812130375E-5</v>
      </c>
      <c r="EPC46" s="70">
        <f t="shared" si="47"/>
        <v>8.4784729392661361E-5</v>
      </c>
      <c r="EPD46" s="70">
        <f t="shared" si="48"/>
        <v>1.6150108720762855E-4</v>
      </c>
      <c r="EPE46" s="70">
        <f t="shared" si="49"/>
        <v>6.521902260973951E-6</v>
      </c>
      <c r="EPF46" s="70">
        <f t="shared" si="50"/>
        <v>7.0217864003316761E-6</v>
      </c>
      <c r="EPG46" s="70">
        <f t="shared" si="51"/>
        <v>5.0028541245890682E-4</v>
      </c>
      <c r="EPH46" s="70">
        <f t="shared" si="6"/>
        <v>1.1485905418866273E-3</v>
      </c>
      <c r="EPI46" s="70">
        <f t="shared" si="6"/>
        <v>3.8483493266069751E-5</v>
      </c>
      <c r="EPJ46" s="70">
        <f t="shared" si="6"/>
        <v>4.9938719212462049E-5</v>
      </c>
      <c r="EPK46" s="70">
        <f t="shared" si="52"/>
        <v>2.3438843614123769E-4</v>
      </c>
      <c r="EPL46" s="70">
        <f t="shared" si="53"/>
        <v>4.5420197249210193E-4</v>
      </c>
      <c r="EPM46" s="70">
        <f t="shared" si="7"/>
        <v>4.5005395527043701E-5</v>
      </c>
      <c r="EPN46" s="70">
        <f t="shared" si="7"/>
        <v>5.6960505612793722E-5</v>
      </c>
      <c r="EPO46" s="70">
        <f t="shared" si="54"/>
        <v>5.3207526083764158E-5</v>
      </c>
      <c r="EPP46" s="70">
        <f t="shared" si="55"/>
        <v>1.0054576741818482E-4</v>
      </c>
      <c r="EPQ46" s="70">
        <f t="shared" si="8"/>
        <v>8.3488888793113459E-5</v>
      </c>
      <c r="EPR46" s="70">
        <f t="shared" si="8"/>
        <v>1.0689922482525578E-4</v>
      </c>
      <c r="EPS46" s="70">
        <f t="shared" si="8"/>
        <v>2.8759596222500185E-4</v>
      </c>
      <c r="EPT46" s="70">
        <f t="shared" si="8"/>
        <v>5.5474773991028676E-4</v>
      </c>
      <c r="EPU46" s="70">
        <f t="shared" si="8"/>
        <v>1.2849428432015715E-4</v>
      </c>
      <c r="EPV46" s="70">
        <f t="shared" si="8"/>
        <v>1.6385973043804949E-4</v>
      </c>
      <c r="EPW46" s="70">
        <f t="shared" si="56"/>
        <v>1.8111224692500777E-4</v>
      </c>
      <c r="EPX46" s="70">
        <f t="shared" si="9"/>
        <v>5.3288748218689676E-4</v>
      </c>
      <c r="EPY46" s="70">
        <f t="shared" si="57"/>
        <v>1.3931711301923675E-5</v>
      </c>
      <c r="EPZ46" s="70">
        <f t="shared" si="58"/>
        <v>2.3169020964647686E-5</v>
      </c>
      <c r="EQA46" s="70">
        <f t="shared" si="10"/>
        <v>3.1577203308897203E-5</v>
      </c>
      <c r="EQB46" s="70">
        <f t="shared" si="10"/>
        <v>6.0955319789443734E-5</v>
      </c>
      <c r="EQC46" s="70">
        <f t="shared" si="59"/>
        <v>2.4290156391459387E-6</v>
      </c>
      <c r="EQD46" s="70">
        <f t="shared" si="60"/>
        <v>2.6502312951932059E-6</v>
      </c>
      <c r="EQE46" s="70">
        <f t="shared" si="11"/>
        <v>2.1268945023390496E-4</v>
      </c>
      <c r="EQF46" s="70">
        <f t="shared" si="11"/>
        <v>5.938428019763405E-4</v>
      </c>
      <c r="EQG46" s="70">
        <f t="shared" si="61"/>
        <v>1.6360726941069612E-5</v>
      </c>
      <c r="EQH46" s="70">
        <f t="shared" si="62"/>
        <v>2.5819252259840893E-5</v>
      </c>
      <c r="EQI46" s="25" t="s">
        <v>4324</v>
      </c>
    </row>
    <row r="47" spans="1:3831" s="25" customFormat="1" x14ac:dyDescent="0.25">
      <c r="A47" s="25" t="s">
        <v>4403</v>
      </c>
      <c r="B47" s="26" t="s">
        <v>4404</v>
      </c>
      <c r="C47" s="27">
        <v>1</v>
      </c>
      <c r="D47" s="28">
        <v>1</v>
      </c>
      <c r="E47" s="26" t="s">
        <v>4319</v>
      </c>
      <c r="F47" s="29" t="s">
        <v>4320</v>
      </c>
      <c r="G47" s="30" t="s">
        <v>4313</v>
      </c>
      <c r="H47" s="25" t="s">
        <v>4314</v>
      </c>
      <c r="I47" s="31">
        <v>3197.2570000000001</v>
      </c>
      <c r="J47" s="31">
        <v>4512.4050000000007</v>
      </c>
      <c r="K47" s="27">
        <v>2020</v>
      </c>
      <c r="L47" s="27">
        <v>2024</v>
      </c>
      <c r="M47" s="25">
        <f t="shared" si="12"/>
        <v>5</v>
      </c>
      <c r="N47" s="32">
        <v>3.4103811775291937</v>
      </c>
      <c r="O47" s="32">
        <v>1.3041498043694666</v>
      </c>
      <c r="P47" s="25">
        <v>0.16183</v>
      </c>
      <c r="Q47" s="25">
        <v>0.25885999999999998</v>
      </c>
      <c r="R47" s="25">
        <v>0.57930999999999999</v>
      </c>
      <c r="S47" s="25">
        <v>0.16183</v>
      </c>
      <c r="T47" s="25">
        <v>0.25885999999999998</v>
      </c>
      <c r="U47" s="25">
        <v>0.57930999999999999</v>
      </c>
      <c r="V47" s="25">
        <v>4.9000000000000004</v>
      </c>
      <c r="W47" s="25">
        <v>5.6</v>
      </c>
      <c r="X47" s="33">
        <v>621488</v>
      </c>
      <c r="Y47" s="33">
        <v>621488</v>
      </c>
      <c r="Z47" s="33">
        <v>1</v>
      </c>
      <c r="AA47" s="33">
        <v>621488</v>
      </c>
      <c r="AB47" s="34">
        <v>0.48</v>
      </c>
      <c r="AC47" s="34">
        <v>0.52</v>
      </c>
      <c r="AD47" s="33">
        <f t="shared" si="13"/>
        <v>665871.29529226664</v>
      </c>
      <c r="AE47" s="33">
        <v>298314.23999999999</v>
      </c>
      <c r="AF47" s="35">
        <v>308487.89269084926</v>
      </c>
      <c r="AG47" s="35">
        <v>319008.5057181344</v>
      </c>
      <c r="AH47" s="35">
        <v>329887.91175186279</v>
      </c>
      <c r="AI47" s="35">
        <v>341138.34700119239</v>
      </c>
      <c r="AJ47" s="35">
        <v>352772.46497665526</v>
      </c>
      <c r="AK47" s="35">
        <v>364803.35072172486</v>
      </c>
      <c r="AL47" s="35">
        <v>377244.53552973433</v>
      </c>
      <c r="AM47" s="35">
        <v>390110.01216269779</v>
      </c>
      <c r="AN47" s="35">
        <v>403414.25058915128</v>
      </c>
      <c r="AO47" s="35">
        <v>417172.21425871411</v>
      </c>
      <c r="AP47" s="35">
        <v>431399.37693167501</v>
      </c>
      <c r="AQ47" s="35">
        <v>446111.74008253106</v>
      </c>
      <c r="AR47" s="35">
        <v>461325.85089705361</v>
      </c>
      <c r="AS47" s="35">
        <v>477058.82088312309</v>
      </c>
      <c r="AT47" s="35">
        <v>493328.34511626378</v>
      </c>
      <c r="AU47" s="35">
        <v>510152.72214152507</v>
      </c>
      <c r="AV47" s="35">
        <v>527550.87455409241</v>
      </c>
      <c r="AW47" s="35">
        <v>545542.37028177583</v>
      </c>
      <c r="AX47" s="35">
        <v>564147.4445933121</v>
      </c>
      <c r="AY47" s="35">
        <v>583387.02285723435</v>
      </c>
      <c r="AZ47" s="35">
        <v>603282.74407690531</v>
      </c>
      <c r="BA47" s="35">
        <v>623856.98522818566</v>
      </c>
      <c r="BB47" s="35">
        <v>645132.88642710878</v>
      </c>
      <c r="BC47" s="35">
        <v>667134.37695586961</v>
      </c>
      <c r="BD47" s="35">
        <v>689886.20217639918</v>
      </c>
      <c r="BE47" s="33">
        <v>323173.76000000001</v>
      </c>
      <c r="BF47" s="35">
        <v>327388.42995881342</v>
      </c>
      <c r="BG47" s="35">
        <v>331658.06552764954</v>
      </c>
      <c r="BH47" s="35">
        <v>335983.38354040391</v>
      </c>
      <c r="BI47" s="35">
        <v>340365.11017955997</v>
      </c>
      <c r="BJ47" s="35">
        <v>344803.98109810858</v>
      </c>
      <c r="BK47" s="35">
        <v>349300.74154305767</v>
      </c>
      <c r="BL47" s="35">
        <v>353856.1464805525</v>
      </c>
      <c r="BM47" s="35">
        <v>358470.96072262793</v>
      </c>
      <c r="BN47" s="35">
        <v>363145.95905561338</v>
      </c>
      <c r="BO47" s="35">
        <v>367881.92637021275</v>
      </c>
      <c r="BP47" s="35">
        <v>372679.65779328049</v>
      </c>
      <c r="BQ47" s="35">
        <v>377539.95882131631</v>
      </c>
      <c r="BR47" s="35">
        <v>382463.64545570104</v>
      </c>
      <c r="BS47" s="35">
        <v>387451.54433969589</v>
      </c>
      <c r="BT47" s="35">
        <v>392504.49289722845</v>
      </c>
      <c r="BU47" s="35">
        <v>397623.33947348897</v>
      </c>
      <c r="BV47" s="35">
        <v>402808.94347735977</v>
      </c>
      <c r="BW47" s="35">
        <v>408062.17552570242</v>
      </c>
      <c r="BX47" s="35">
        <v>413383.91758952662</v>
      </c>
      <c r="BY47" s="35">
        <v>418775.06314206525</v>
      </c>
      <c r="BZ47" s="35">
        <v>424236.51730878057</v>
      </c>
      <c r="CA47" s="35">
        <v>429769.19701932685</v>
      </c>
      <c r="CB47" s="35">
        <v>435374.03116149461</v>
      </c>
      <c r="CC47" s="35">
        <v>441051.96073716268</v>
      </c>
      <c r="CD47" s="35">
        <v>446803.93902028404</v>
      </c>
      <c r="CE47" s="25">
        <v>0.5</v>
      </c>
      <c r="CF47" s="25">
        <v>0.8</v>
      </c>
      <c r="CG47" s="25">
        <v>0.9</v>
      </c>
      <c r="CH47" s="36">
        <v>0.72</v>
      </c>
      <c r="CI47" s="37">
        <v>0.8</v>
      </c>
      <c r="CJ47" s="25">
        <v>0.8</v>
      </c>
      <c r="CK47" s="25">
        <v>0.8</v>
      </c>
      <c r="CL47" s="25">
        <v>0.8</v>
      </c>
      <c r="CM47" s="25">
        <v>0.8</v>
      </c>
      <c r="CN47" s="38">
        <v>0.8</v>
      </c>
      <c r="CO47" s="25">
        <v>0.8</v>
      </c>
      <c r="CP47" s="25">
        <v>0.8</v>
      </c>
      <c r="CQ47" s="25">
        <v>0.8</v>
      </c>
      <c r="CR47" s="38">
        <v>0.8</v>
      </c>
      <c r="CS47" s="25">
        <v>0.8</v>
      </c>
      <c r="CT47" s="25">
        <v>0.8</v>
      </c>
      <c r="CU47" s="25">
        <v>0.8</v>
      </c>
      <c r="CV47" s="25">
        <v>0.8</v>
      </c>
      <c r="CW47" s="25">
        <v>0.8</v>
      </c>
      <c r="CX47" s="25">
        <v>0.8</v>
      </c>
      <c r="CY47" s="25">
        <v>0.8</v>
      </c>
      <c r="CZ47" s="25">
        <v>0.8</v>
      </c>
      <c r="DA47" s="25">
        <v>0.8</v>
      </c>
      <c r="DB47" s="25">
        <v>0.8</v>
      </c>
      <c r="DC47" s="25">
        <v>0.8</v>
      </c>
      <c r="DD47" s="25">
        <v>0.8</v>
      </c>
      <c r="DE47" s="25">
        <v>0.8</v>
      </c>
      <c r="DF47" s="25">
        <v>0.8</v>
      </c>
      <c r="DG47" s="25">
        <v>0.8</v>
      </c>
      <c r="DH47" s="25">
        <v>0.8</v>
      </c>
      <c r="DI47" s="25">
        <v>0.5</v>
      </c>
      <c r="DJ47" s="25">
        <v>0.8</v>
      </c>
      <c r="DK47" s="25">
        <v>0.46</v>
      </c>
      <c r="DL47" s="73">
        <v>0.28999999999999998</v>
      </c>
      <c r="DM47" s="25">
        <v>0.23</v>
      </c>
      <c r="DN47" s="25">
        <v>0.23</v>
      </c>
      <c r="DO47" s="25">
        <v>0.23</v>
      </c>
      <c r="DP47" s="25">
        <v>0.23</v>
      </c>
      <c r="DQ47" s="25">
        <v>0.23</v>
      </c>
      <c r="DR47" s="38">
        <v>0.34400000000000003</v>
      </c>
      <c r="DS47" s="25">
        <v>0.45800000000000007</v>
      </c>
      <c r="DT47" s="25">
        <v>0.57200000000000006</v>
      </c>
      <c r="DU47" s="25">
        <v>0.68600000000000005</v>
      </c>
      <c r="DV47" s="38">
        <v>0.8</v>
      </c>
      <c r="DW47" s="25">
        <v>0.8</v>
      </c>
      <c r="DX47" s="25">
        <v>0.8</v>
      </c>
      <c r="DY47" s="25">
        <v>0.8</v>
      </c>
      <c r="DZ47" s="25">
        <v>0.8</v>
      </c>
      <c r="EA47" s="25">
        <v>0.8</v>
      </c>
      <c r="EB47" s="46">
        <v>0.8</v>
      </c>
      <c r="EC47" s="25">
        <v>0.8</v>
      </c>
      <c r="ED47" s="25">
        <v>0.8</v>
      </c>
      <c r="EE47" s="25">
        <v>0.8</v>
      </c>
      <c r="EF47" s="25">
        <v>0.8</v>
      </c>
      <c r="EG47" s="25">
        <v>0.8</v>
      </c>
      <c r="EH47" s="25">
        <v>0.8</v>
      </c>
      <c r="EI47" s="25">
        <v>0.8</v>
      </c>
      <c r="EJ47" s="25">
        <v>0.8</v>
      </c>
      <c r="EK47" s="25">
        <v>0.8</v>
      </c>
      <c r="EL47" s="25">
        <v>0.8</v>
      </c>
      <c r="EM47" s="25">
        <v>0.5</v>
      </c>
      <c r="EN47" s="25">
        <v>0.8</v>
      </c>
      <c r="EO47" s="25">
        <v>0.28000000000000003</v>
      </c>
      <c r="EP47" s="25">
        <v>1</v>
      </c>
      <c r="EQ47" s="25">
        <v>0.14000000000000001</v>
      </c>
      <c r="ER47" s="25">
        <v>0.14000000000000001</v>
      </c>
      <c r="ES47" s="25">
        <v>0.14000000000000001</v>
      </c>
      <c r="ET47" s="25">
        <v>0.14000000000000001</v>
      </c>
      <c r="EU47" s="25">
        <v>0.14000000000000001</v>
      </c>
      <c r="EV47" s="38">
        <v>0.27200000000000002</v>
      </c>
      <c r="EW47" s="25">
        <v>0.40400000000000003</v>
      </c>
      <c r="EX47" s="25">
        <v>0.53600000000000003</v>
      </c>
      <c r="EY47" s="25">
        <v>0.66800000000000004</v>
      </c>
      <c r="EZ47" s="38">
        <v>0.8</v>
      </c>
      <c r="FA47" s="25">
        <v>0.8</v>
      </c>
      <c r="FB47" s="25">
        <v>0.8</v>
      </c>
      <c r="FC47" s="25">
        <v>0.8</v>
      </c>
      <c r="FD47" s="25">
        <v>0.8</v>
      </c>
      <c r="FE47" s="25">
        <v>0.8</v>
      </c>
      <c r="FF47" s="25">
        <v>0.8</v>
      </c>
      <c r="FG47" s="25">
        <v>0.8</v>
      </c>
      <c r="FH47" s="25">
        <v>0.8</v>
      </c>
      <c r="FI47" s="25">
        <v>0.8</v>
      </c>
      <c r="FJ47" s="25">
        <v>0.8</v>
      </c>
      <c r="FK47" s="25">
        <v>0.8</v>
      </c>
      <c r="FL47" s="25">
        <v>0.8</v>
      </c>
      <c r="FM47" s="25">
        <v>0.8</v>
      </c>
      <c r="FN47" s="25">
        <v>0.8</v>
      </c>
      <c r="FO47" s="25">
        <v>0.8</v>
      </c>
      <c r="FP47" s="25">
        <v>0.8</v>
      </c>
      <c r="FQ47" s="25">
        <v>0.5</v>
      </c>
      <c r="FR47" s="25">
        <v>0.8</v>
      </c>
      <c r="FS47" s="25">
        <v>0.05</v>
      </c>
      <c r="FT47" s="25">
        <v>1</v>
      </c>
      <c r="FU47" s="25">
        <v>2.5000000000000001E-2</v>
      </c>
      <c r="FV47" s="25">
        <v>2.5000000000000001E-2</v>
      </c>
      <c r="FW47" s="25">
        <v>2.5000000000000001E-2</v>
      </c>
      <c r="FX47" s="25">
        <v>2.5000000000000001E-2</v>
      </c>
      <c r="FY47" s="25">
        <v>2.5000000000000001E-2</v>
      </c>
      <c r="FZ47" s="38">
        <v>0.18</v>
      </c>
      <c r="GA47" s="25">
        <v>0.33499999999999996</v>
      </c>
      <c r="GB47" s="25">
        <v>0.49</v>
      </c>
      <c r="GC47" s="25">
        <v>0.64500000000000002</v>
      </c>
      <c r="GD47" s="38">
        <v>0.8</v>
      </c>
      <c r="GE47" s="25">
        <v>0.8</v>
      </c>
      <c r="GF47" s="25">
        <v>0.8</v>
      </c>
      <c r="GG47" s="25">
        <v>0.8</v>
      </c>
      <c r="GH47" s="25">
        <v>0.8</v>
      </c>
      <c r="GI47" s="25">
        <v>0.8</v>
      </c>
      <c r="GJ47" s="25">
        <v>0.8</v>
      </c>
      <c r="GK47" s="25">
        <v>0.8</v>
      </c>
      <c r="GL47" s="25">
        <v>0.8</v>
      </c>
      <c r="GM47" s="25">
        <v>0.8</v>
      </c>
      <c r="GN47" s="25">
        <v>0.8</v>
      </c>
      <c r="GO47" s="25">
        <v>0.8</v>
      </c>
      <c r="GP47" s="25">
        <v>0.8</v>
      </c>
      <c r="GQ47" s="25">
        <v>0.8</v>
      </c>
      <c r="GR47" s="25">
        <v>0.8</v>
      </c>
      <c r="GS47" s="25">
        <v>0.8</v>
      </c>
      <c r="GT47" s="25">
        <v>0.8</v>
      </c>
      <c r="GU47" s="25">
        <v>0.5</v>
      </c>
      <c r="GV47" s="25">
        <v>0.8</v>
      </c>
      <c r="GW47" s="25">
        <v>0.2</v>
      </c>
      <c r="GX47" s="25">
        <v>1</v>
      </c>
      <c r="GY47" s="25">
        <v>0.1</v>
      </c>
      <c r="GZ47" s="25">
        <v>0.1</v>
      </c>
      <c r="HA47" s="25">
        <v>0.1</v>
      </c>
      <c r="HB47" s="25">
        <v>0.1</v>
      </c>
      <c r="HC47" s="25">
        <v>0.1</v>
      </c>
      <c r="HD47" s="38">
        <v>0.24000000000000002</v>
      </c>
      <c r="HE47" s="25">
        <v>0.38</v>
      </c>
      <c r="HF47" s="25">
        <v>0.52</v>
      </c>
      <c r="HG47" s="25">
        <v>0.66</v>
      </c>
      <c r="HH47" s="38">
        <v>0.8</v>
      </c>
      <c r="HI47" s="25">
        <v>0.8</v>
      </c>
      <c r="HJ47" s="25">
        <v>0.8</v>
      </c>
      <c r="HK47" s="25">
        <v>0.8</v>
      </c>
      <c r="HL47" s="25">
        <v>0.8</v>
      </c>
      <c r="HM47" s="25">
        <v>0.8</v>
      </c>
      <c r="HN47" s="25">
        <v>0.8</v>
      </c>
      <c r="HO47" s="25">
        <v>0.8</v>
      </c>
      <c r="HP47" s="25">
        <v>0.8</v>
      </c>
      <c r="HQ47" s="25">
        <v>0.8</v>
      </c>
      <c r="HR47" s="25">
        <v>0.8</v>
      </c>
      <c r="HS47" s="25">
        <v>0.8</v>
      </c>
      <c r="HT47" s="25">
        <v>0.8</v>
      </c>
      <c r="HU47" s="25">
        <v>0.8</v>
      </c>
      <c r="HV47" s="25">
        <v>0.8</v>
      </c>
      <c r="HW47" s="25">
        <v>0.8</v>
      </c>
      <c r="HX47" s="25">
        <v>0.8</v>
      </c>
      <c r="HY47" s="25">
        <v>0.5</v>
      </c>
      <c r="HZ47" s="25">
        <v>0.8</v>
      </c>
      <c r="IA47" s="25">
        <v>0.04</v>
      </c>
      <c r="IB47" s="25">
        <v>1</v>
      </c>
      <c r="IC47" s="25">
        <v>0.02</v>
      </c>
      <c r="ID47" s="25">
        <v>0.02</v>
      </c>
      <c r="IE47" s="25">
        <v>0.02</v>
      </c>
      <c r="IF47" s="25">
        <v>0.02</v>
      </c>
      <c r="IG47" s="25">
        <v>0.02</v>
      </c>
      <c r="IH47" s="38">
        <v>0.17599999999999999</v>
      </c>
      <c r="II47" s="25">
        <v>0.33199999999999996</v>
      </c>
      <c r="IJ47" s="25">
        <v>0.48799999999999999</v>
      </c>
      <c r="IK47" s="25">
        <v>0.64400000000000002</v>
      </c>
      <c r="IL47" s="38">
        <v>0.8</v>
      </c>
      <c r="IM47" s="25">
        <v>0.8</v>
      </c>
      <c r="IN47" s="25">
        <v>0.8</v>
      </c>
      <c r="IO47" s="25">
        <v>0.8</v>
      </c>
      <c r="IP47" s="25">
        <v>0.8</v>
      </c>
      <c r="IQ47" s="25">
        <v>0.8</v>
      </c>
      <c r="IR47" s="25">
        <v>0.8</v>
      </c>
      <c r="IS47" s="25">
        <v>0.8</v>
      </c>
      <c r="IT47" s="25">
        <v>0.8</v>
      </c>
      <c r="IU47" s="25">
        <v>0.8</v>
      </c>
      <c r="IV47" s="25">
        <v>0.8</v>
      </c>
      <c r="IW47" s="25">
        <v>0.8</v>
      </c>
      <c r="IX47" s="25">
        <v>0.8</v>
      </c>
      <c r="IY47" s="25">
        <v>0.8</v>
      </c>
      <c r="IZ47" s="25">
        <v>0.8</v>
      </c>
      <c r="JA47" s="25">
        <v>0.8</v>
      </c>
      <c r="JB47" s="25">
        <v>0.8</v>
      </c>
      <c r="JC47" s="74" t="s">
        <v>4322</v>
      </c>
      <c r="JD47" s="75">
        <v>2</v>
      </c>
      <c r="JE47" s="41">
        <v>0.85</v>
      </c>
      <c r="JF47" s="41">
        <f>D47</f>
        <v>1</v>
      </c>
      <c r="JL47" s="38">
        <v>0.85</v>
      </c>
      <c r="JO47" s="38">
        <v>0.85</v>
      </c>
      <c r="KL47" s="38">
        <v>0.85</v>
      </c>
      <c r="KO47" s="38">
        <v>0.85</v>
      </c>
      <c r="LL47" s="38">
        <v>0.85</v>
      </c>
      <c r="LO47" s="38">
        <v>0.85</v>
      </c>
      <c r="LR47" s="38">
        <v>0.85</v>
      </c>
      <c r="LU47" s="38">
        <v>0.85</v>
      </c>
      <c r="LX47" s="38">
        <v>0.85</v>
      </c>
      <c r="MA47" s="38">
        <v>0.85</v>
      </c>
      <c r="MD47" s="38">
        <v>0.85</v>
      </c>
      <c r="ML47" s="38">
        <v>0.85</v>
      </c>
      <c r="MO47" s="38">
        <v>0.85</v>
      </c>
      <c r="MR47" s="38">
        <v>0.85</v>
      </c>
      <c r="MU47" s="38">
        <v>0.85</v>
      </c>
      <c r="MX47" s="38">
        <v>0.85</v>
      </c>
      <c r="NA47" s="38">
        <v>0.85</v>
      </c>
      <c r="ND47" s="38">
        <v>0.85</v>
      </c>
      <c r="NG47" s="35">
        <v>0</v>
      </c>
      <c r="NH47" s="35">
        <v>0</v>
      </c>
      <c r="NI47" s="35">
        <v>0</v>
      </c>
      <c r="NJ47" s="35">
        <v>0</v>
      </c>
      <c r="NK47" s="35">
        <v>0</v>
      </c>
      <c r="NL47" s="42">
        <v>24239.255721565412</v>
      </c>
      <c r="NM47" s="42">
        <v>24239.255721565412</v>
      </c>
      <c r="NN47" s="42">
        <v>24239.255721565412</v>
      </c>
      <c r="NO47" s="42">
        <v>24239.255721565412</v>
      </c>
      <c r="NP47" s="42">
        <v>24239.255721565412</v>
      </c>
      <c r="NQ47" s="35">
        <v>13757.963669562829</v>
      </c>
      <c r="NR47" s="35">
        <v>14227.162672960898</v>
      </c>
      <c r="NS47" s="35">
        <v>14712.36315085605</v>
      </c>
      <c r="NT47" s="35">
        <v>15214.110814522544</v>
      </c>
      <c r="NU47" s="35">
        <v>15732.969986069482</v>
      </c>
      <c r="NV47" s="35">
        <v>16269.524233140692</v>
      </c>
      <c r="NW47" s="35">
        <v>16824.377025261289</v>
      </c>
      <c r="NX47" s="35">
        <v>17398.152412567346</v>
      </c>
      <c r="NY47" s="35">
        <v>17991.495727683417</v>
      </c>
      <c r="NZ47" s="35">
        <v>18605.074311536271</v>
      </c>
      <c r="OA47" s="35">
        <v>19239.578263922245</v>
      </c>
      <c r="OB47" s="35">
        <v>19895.721219670959</v>
      </c>
      <c r="OC47" s="35">
        <v>20574.241151280352</v>
      </c>
      <c r="OD47" s="35">
        <v>21275.901198923122</v>
      </c>
      <c r="OE47" s="35">
        <v>22001.490528760827</v>
      </c>
      <c r="OF47" s="35">
        <v>22751.825220529572</v>
      </c>
      <c r="OG47" s="35">
        <v>0</v>
      </c>
      <c r="OH47" s="35">
        <v>0</v>
      </c>
      <c r="OI47" s="35">
        <v>0</v>
      </c>
      <c r="OJ47" s="35">
        <v>0</v>
      </c>
      <c r="OK47" s="35">
        <v>0</v>
      </c>
      <c r="OL47" s="42">
        <v>48906.677911572799</v>
      </c>
      <c r="OM47" s="42">
        <v>48906.677911572799</v>
      </c>
      <c r="ON47" s="42">
        <v>48906.677911572799</v>
      </c>
      <c r="OO47" s="42">
        <v>48906.677911572799</v>
      </c>
      <c r="OP47" s="42">
        <v>48906.677911572799</v>
      </c>
      <c r="OQ47" s="35">
        <v>4735.9673145993729</v>
      </c>
      <c r="OR47" s="35">
        <v>4797.7314230677439</v>
      </c>
      <c r="OS47" s="35">
        <v>4860.3010280358139</v>
      </c>
      <c r="OT47" s="35">
        <v>4923.686634384736</v>
      </c>
      <c r="OU47" s="35">
        <v>4987.8988839948433</v>
      </c>
      <c r="OV47" s="35">
        <v>5052.9485575325671</v>
      </c>
      <c r="OW47" s="35">
        <v>5118.8465762605192</v>
      </c>
      <c r="OX47" s="35">
        <v>5185.6040038708015</v>
      </c>
      <c r="OY47" s="35">
        <v>5253.2320483426447</v>
      </c>
      <c r="OZ47" s="35">
        <v>5321.7420638242038</v>
      </c>
      <c r="PA47" s="35">
        <v>5391.1455525386264</v>
      </c>
      <c r="PB47" s="35">
        <v>5461.4541667153244</v>
      </c>
      <c r="PC47" s="35">
        <v>5532.6797105462756</v>
      </c>
      <c r="PD47" s="35">
        <v>5604.8341421677615</v>
      </c>
      <c r="PE47" s="35">
        <v>5677.9295756680658</v>
      </c>
      <c r="PF47" s="35">
        <v>5751.978283121367</v>
      </c>
      <c r="PG47" s="35">
        <v>0</v>
      </c>
      <c r="PH47" s="35">
        <v>0</v>
      </c>
      <c r="PI47" s="35">
        <v>0</v>
      </c>
      <c r="PJ47" s="35">
        <v>0</v>
      </c>
      <c r="PK47" s="35">
        <v>0</v>
      </c>
      <c r="PL47" s="42">
        <v>61492.028023100203</v>
      </c>
      <c r="PM47" s="42">
        <v>61492.028023100203</v>
      </c>
      <c r="PN47" s="42">
        <v>61492.028023100203</v>
      </c>
      <c r="PO47" s="42">
        <v>61492.028023100203</v>
      </c>
      <c r="PP47" s="42">
        <v>61492.028023100203</v>
      </c>
      <c r="PQ47" s="35">
        <v>13757.963669562829</v>
      </c>
      <c r="PR47" s="35">
        <v>14227.162672960898</v>
      </c>
      <c r="PS47" s="35">
        <v>14712.36315085605</v>
      </c>
      <c r="PT47" s="35">
        <v>15214.110814522544</v>
      </c>
      <c r="PU47" s="35">
        <v>15732.969986069482</v>
      </c>
      <c r="PV47" s="35">
        <v>16269.524233140692</v>
      </c>
      <c r="PW47" s="35">
        <v>16824.377025261289</v>
      </c>
      <c r="PX47" s="35">
        <v>17398.152412567346</v>
      </c>
      <c r="PY47" s="35">
        <v>17991.495727683417</v>
      </c>
      <c r="PZ47" s="35">
        <v>18605.074311536271</v>
      </c>
      <c r="QA47" s="35">
        <v>19239.578263922245</v>
      </c>
      <c r="QB47" s="35">
        <v>19895.721219670959</v>
      </c>
      <c r="QC47" s="35">
        <v>20574.241151280352</v>
      </c>
      <c r="QD47" s="35">
        <v>21275.901198923122</v>
      </c>
      <c r="QE47" s="35">
        <v>22001.490528760827</v>
      </c>
      <c r="QF47" s="35">
        <v>22751.825220529572</v>
      </c>
      <c r="QG47" s="35">
        <v>0</v>
      </c>
      <c r="QH47" s="35">
        <v>0</v>
      </c>
      <c r="QI47" s="35">
        <v>0</v>
      </c>
      <c r="QJ47" s="35">
        <v>0</v>
      </c>
      <c r="QK47" s="35">
        <v>0</v>
      </c>
      <c r="QL47" s="42">
        <v>53871.855239385579</v>
      </c>
      <c r="QM47" s="42">
        <v>53871.855239385579</v>
      </c>
      <c r="QN47" s="42">
        <v>53871.855239385579</v>
      </c>
      <c r="QO47" s="42">
        <v>53871.855239385579</v>
      </c>
      <c r="QP47" s="42">
        <v>53871.855239385579</v>
      </c>
      <c r="QQ47" s="35">
        <v>4735.9673145993729</v>
      </c>
      <c r="QR47" s="35">
        <v>4797.7314230677439</v>
      </c>
      <c r="QS47" s="35">
        <v>4860.3010280358139</v>
      </c>
      <c r="QT47" s="35">
        <v>4923.686634384736</v>
      </c>
      <c r="QU47" s="35">
        <v>4987.8988839948433</v>
      </c>
      <c r="QV47" s="35">
        <v>5052.9485575325671</v>
      </c>
      <c r="QW47" s="35">
        <v>5118.8465762605192</v>
      </c>
      <c r="QX47" s="35">
        <v>5185.6040038708015</v>
      </c>
      <c r="QY47" s="35">
        <v>5253.2320483426447</v>
      </c>
      <c r="QZ47" s="35">
        <v>5321.7420638242038</v>
      </c>
      <c r="RA47" s="35">
        <v>5391.1455525386264</v>
      </c>
      <c r="RB47" s="35">
        <v>5461.4541667153244</v>
      </c>
      <c r="RC47" s="35">
        <v>5532.6797105462756</v>
      </c>
      <c r="RD47" s="35">
        <v>5604.8341421677615</v>
      </c>
      <c r="RE47" s="35">
        <v>5677.9295756680658</v>
      </c>
      <c r="RF47" s="35">
        <v>5751.978283121367</v>
      </c>
      <c r="RG47" s="35">
        <v>0</v>
      </c>
      <c r="RH47" s="35">
        <v>0</v>
      </c>
      <c r="RI47" s="35">
        <v>0</v>
      </c>
      <c r="RJ47" s="35">
        <v>0</v>
      </c>
      <c r="RK47" s="35">
        <v>0</v>
      </c>
      <c r="RL47" s="42">
        <v>63749.771798950809</v>
      </c>
      <c r="RM47" s="42">
        <v>63749.771798950809</v>
      </c>
      <c r="RN47" s="42">
        <v>63749.771798950809</v>
      </c>
      <c r="RO47" s="42">
        <v>63749.771798950809</v>
      </c>
      <c r="RP47" s="42">
        <v>63749.771798950809</v>
      </c>
      <c r="RQ47" s="35">
        <v>13757.963669562829</v>
      </c>
      <c r="RR47" s="35">
        <v>14227.162672960898</v>
      </c>
      <c r="RS47" s="35">
        <v>14712.36315085605</v>
      </c>
      <c r="RT47" s="35">
        <v>15214.110814522544</v>
      </c>
      <c r="RU47" s="35">
        <v>15732.969986069482</v>
      </c>
      <c r="RV47" s="35">
        <v>16269.524233140692</v>
      </c>
      <c r="RW47" s="35">
        <v>16824.377025261289</v>
      </c>
      <c r="RX47" s="35">
        <v>17398.152412567346</v>
      </c>
      <c r="RY47" s="35">
        <v>17991.495727683417</v>
      </c>
      <c r="RZ47" s="35">
        <v>18605.074311536271</v>
      </c>
      <c r="SA47" s="35">
        <v>19239.578263922245</v>
      </c>
      <c r="SB47" s="35">
        <v>19895.721219670959</v>
      </c>
      <c r="SC47" s="35">
        <v>20574.241151280352</v>
      </c>
      <c r="SD47" s="35">
        <v>21275.901198923122</v>
      </c>
      <c r="SE47" s="35">
        <v>22001.490528760827</v>
      </c>
      <c r="SF47" s="35">
        <v>22751.825220529572</v>
      </c>
      <c r="SG47" s="35">
        <v>0</v>
      </c>
      <c r="SH47" s="35">
        <v>0</v>
      </c>
      <c r="SI47" s="35">
        <v>0</v>
      </c>
      <c r="SJ47" s="35">
        <v>0</v>
      </c>
      <c r="SK47" s="35">
        <v>0</v>
      </c>
      <c r="SL47" s="42">
        <v>60492.091676469267</v>
      </c>
      <c r="SM47" s="42">
        <v>60492.091676469267</v>
      </c>
      <c r="SN47" s="42">
        <v>60492.091676469267</v>
      </c>
      <c r="SO47" s="42">
        <v>60492.091676469267</v>
      </c>
      <c r="SP47" s="42">
        <v>60492.091676469267</v>
      </c>
      <c r="SQ47" s="35">
        <v>4735.9673145993729</v>
      </c>
      <c r="SR47" s="35">
        <v>4797.7314230677439</v>
      </c>
      <c r="SS47" s="35">
        <v>4860.3010280358139</v>
      </c>
      <c r="ST47" s="35">
        <v>4923.686634384736</v>
      </c>
      <c r="SU47" s="35">
        <v>4987.8988839948433</v>
      </c>
      <c r="SV47" s="35">
        <v>5052.9485575325671</v>
      </c>
      <c r="SW47" s="35">
        <v>5118.8465762605192</v>
      </c>
      <c r="SX47" s="35">
        <v>5185.6040038708015</v>
      </c>
      <c r="SY47" s="35">
        <v>5253.2320483426447</v>
      </c>
      <c r="SZ47" s="35">
        <v>5321.7420638242038</v>
      </c>
      <c r="TA47" s="35">
        <v>5391.1455525386264</v>
      </c>
      <c r="TB47" s="35">
        <v>5461.4541667153244</v>
      </c>
      <c r="TC47" s="35">
        <v>5532.6797105462756</v>
      </c>
      <c r="TD47" s="35">
        <v>5604.8341421677615</v>
      </c>
      <c r="TE47" s="35">
        <v>5677.9295756680658</v>
      </c>
      <c r="TF47" s="35">
        <v>5751.978283121367</v>
      </c>
      <c r="TG47" s="43">
        <v>0</v>
      </c>
      <c r="TH47" s="43">
        <v>0</v>
      </c>
      <c r="TI47" s="43">
        <v>0</v>
      </c>
      <c r="TJ47" s="43">
        <v>0</v>
      </c>
      <c r="TK47" s="43">
        <v>0</v>
      </c>
      <c r="TL47" s="43">
        <v>299856.59523015696</v>
      </c>
      <c r="TM47" s="43">
        <v>0</v>
      </c>
      <c r="TN47" s="43">
        <v>0</v>
      </c>
      <c r="TO47" s="43">
        <v>331593.5103382931</v>
      </c>
      <c r="TP47" s="43">
        <v>0</v>
      </c>
      <c r="TQ47" s="43">
        <v>0</v>
      </c>
      <c r="TR47" s="43">
        <v>0</v>
      </c>
      <c r="TS47" s="43">
        <v>0</v>
      </c>
      <c r="TT47" s="43">
        <v>0</v>
      </c>
      <c r="TU47" s="43">
        <v>0</v>
      </c>
      <c r="TV47" s="43">
        <v>0</v>
      </c>
      <c r="TW47" s="43">
        <v>0</v>
      </c>
      <c r="TX47" s="43">
        <v>0</v>
      </c>
      <c r="TY47" s="43">
        <v>0</v>
      </c>
      <c r="TZ47" s="43">
        <v>0</v>
      </c>
      <c r="UA47" s="43">
        <v>0</v>
      </c>
      <c r="UB47" s="43">
        <v>0</v>
      </c>
      <c r="UC47" s="43">
        <v>0</v>
      </c>
      <c r="UD47" s="43">
        <v>0</v>
      </c>
      <c r="UE47" s="43">
        <v>0</v>
      </c>
      <c r="UF47" s="43">
        <v>0</v>
      </c>
      <c r="UG47" s="43">
        <v>0</v>
      </c>
      <c r="UH47" s="43">
        <v>0</v>
      </c>
      <c r="UI47" s="43">
        <v>0</v>
      </c>
      <c r="UJ47" s="43">
        <v>0</v>
      </c>
      <c r="UK47" s="43">
        <v>0</v>
      </c>
      <c r="UL47" s="43">
        <v>293083.3839333923</v>
      </c>
      <c r="UM47" s="43">
        <v>0</v>
      </c>
      <c r="UN47" s="43">
        <v>0</v>
      </c>
      <c r="UO47" s="43">
        <v>304700.31661423371</v>
      </c>
      <c r="UP47" s="43">
        <v>0</v>
      </c>
      <c r="UQ47" s="43">
        <v>0</v>
      </c>
      <c r="UR47" s="43">
        <v>0</v>
      </c>
      <c r="US47" s="43">
        <v>0</v>
      </c>
      <c r="UT47" s="43">
        <v>0</v>
      </c>
      <c r="UU47" s="43">
        <v>0</v>
      </c>
      <c r="UV47" s="43">
        <v>0</v>
      </c>
      <c r="UW47" s="43">
        <v>0</v>
      </c>
      <c r="UX47" s="43">
        <v>0</v>
      </c>
      <c r="UY47" s="43">
        <v>0</v>
      </c>
      <c r="UZ47" s="43">
        <v>0</v>
      </c>
      <c r="VA47" s="43">
        <v>0</v>
      </c>
      <c r="VB47" s="43">
        <v>0</v>
      </c>
      <c r="VC47" s="43">
        <v>0</v>
      </c>
      <c r="VD47" s="43">
        <v>0</v>
      </c>
      <c r="VE47" s="43">
        <v>0</v>
      </c>
      <c r="VF47" s="43">
        <v>0</v>
      </c>
      <c r="VG47" s="35"/>
      <c r="VH47" s="35"/>
      <c r="VI47" s="35"/>
      <c r="VJ47" s="43">
        <v>0</v>
      </c>
      <c r="VK47" s="43">
        <v>0</v>
      </c>
      <c r="VL47" s="43">
        <v>299856.59523015696</v>
      </c>
      <c r="VM47" s="43">
        <v>0</v>
      </c>
      <c r="VN47" s="43">
        <v>0</v>
      </c>
      <c r="VO47" s="43">
        <v>331593.5103382931</v>
      </c>
      <c r="VP47" s="43">
        <v>0</v>
      </c>
      <c r="VQ47" s="43">
        <v>0</v>
      </c>
      <c r="VR47" s="43">
        <v>366689.47039192374</v>
      </c>
      <c r="VS47" s="43">
        <v>0</v>
      </c>
      <c r="VT47" s="43">
        <v>0</v>
      </c>
      <c r="VU47" s="43">
        <v>405499.99775065464</v>
      </c>
      <c r="VV47" s="43">
        <v>0</v>
      </c>
      <c r="VW47" s="43">
        <v>0</v>
      </c>
      <c r="VX47" s="43">
        <v>448418.24337097851</v>
      </c>
      <c r="VY47" s="43">
        <v>0</v>
      </c>
      <c r="VZ47" s="43">
        <v>0</v>
      </c>
      <c r="WA47" s="43">
        <v>495878.96942864917</v>
      </c>
      <c r="WB47" s="43">
        <v>0</v>
      </c>
      <c r="WC47" s="43">
        <v>0</v>
      </c>
      <c r="WD47" s="43">
        <v>548362.9534630425</v>
      </c>
      <c r="WE47" s="43">
        <v>0</v>
      </c>
      <c r="WF47" s="43">
        <v>0</v>
      </c>
      <c r="WG47" s="35"/>
      <c r="WH47" s="35"/>
      <c r="WI47" s="35"/>
      <c r="WJ47" s="43">
        <v>0</v>
      </c>
      <c r="WK47" s="43">
        <v>0</v>
      </c>
      <c r="WL47" s="43">
        <v>293083.3839333923</v>
      </c>
      <c r="WM47" s="43">
        <v>0</v>
      </c>
      <c r="WN47" s="43">
        <v>0</v>
      </c>
      <c r="WO47" s="43">
        <v>304700.31661423371</v>
      </c>
      <c r="WP47" s="43">
        <v>0</v>
      </c>
      <c r="WQ47" s="43">
        <v>0</v>
      </c>
      <c r="WR47" s="43">
        <v>316777.70912428841</v>
      </c>
      <c r="WS47" s="43">
        <v>0</v>
      </c>
      <c r="WT47" s="43">
        <v>0</v>
      </c>
      <c r="WU47" s="43">
        <v>329333.81268874148</v>
      </c>
      <c r="WV47" s="43">
        <v>0</v>
      </c>
      <c r="WW47" s="43">
        <v>0</v>
      </c>
      <c r="WX47" s="43">
        <v>342387.60195575579</v>
      </c>
      <c r="WY47" s="43">
        <v>0</v>
      </c>
      <c r="WZ47" s="43">
        <v>0</v>
      </c>
      <c r="XA47" s="43">
        <v>355958.80367075547</v>
      </c>
      <c r="XB47" s="43">
        <v>0</v>
      </c>
      <c r="XC47" s="43">
        <v>0</v>
      </c>
      <c r="XD47" s="43">
        <v>370067.92648727039</v>
      </c>
      <c r="XE47" s="43">
        <v>0</v>
      </c>
      <c r="XF47" s="43">
        <v>0</v>
      </c>
      <c r="XG47" s="25">
        <v>40.288340308649026</v>
      </c>
      <c r="XH47" s="25">
        <v>20</v>
      </c>
      <c r="XI47" s="25">
        <v>1</v>
      </c>
      <c r="XJ47" s="25">
        <v>2.9027316568370134</v>
      </c>
      <c r="XK47" s="25">
        <v>77.489999999999995</v>
      </c>
      <c r="XL47" s="25">
        <v>20</v>
      </c>
      <c r="XM47" s="25">
        <v>1</v>
      </c>
      <c r="XN47" s="25">
        <v>6.8524312897352111</v>
      </c>
      <c r="XO47" s="25">
        <v>46.523886210701249</v>
      </c>
      <c r="XP47" s="25">
        <v>10</v>
      </c>
      <c r="XQ47" s="25">
        <v>6.3485458816685272</v>
      </c>
      <c r="XR47" s="25">
        <v>46.523886210701249</v>
      </c>
      <c r="XS47" s="25">
        <v>10</v>
      </c>
      <c r="XT47" s="25">
        <v>6.9660447350105628</v>
      </c>
      <c r="XU47" s="25">
        <v>22.556867439100216</v>
      </c>
      <c r="XV47" s="25">
        <v>5</v>
      </c>
      <c r="XW47" s="25">
        <v>2.2970862386939577</v>
      </c>
      <c r="XX47" s="25">
        <v>14.042868370807655</v>
      </c>
      <c r="XY47" s="25">
        <v>5</v>
      </c>
      <c r="XZ47" s="25">
        <v>1.6300611003759586</v>
      </c>
      <c r="YA47" s="25">
        <v>9</v>
      </c>
      <c r="YB47" s="25">
        <v>9</v>
      </c>
      <c r="YC47" s="43">
        <f t="shared" si="68"/>
        <v>68451.731774790489</v>
      </c>
      <c r="YD47" s="45"/>
      <c r="YE47" s="46">
        <v>1.69</v>
      </c>
      <c r="YF47" s="46">
        <v>1.5649999999999999</v>
      </c>
      <c r="YG47" s="46">
        <v>1.423</v>
      </c>
      <c r="YH47" s="46">
        <v>2</v>
      </c>
      <c r="YI47" s="25">
        <v>0.65</v>
      </c>
      <c r="YJ47" s="25">
        <v>0.65</v>
      </c>
      <c r="YK47" s="76" t="s">
        <v>4323</v>
      </c>
      <c r="YL47" s="48">
        <v>0</v>
      </c>
      <c r="YM47" s="48">
        <v>0</v>
      </c>
      <c r="YN47" s="48">
        <v>0</v>
      </c>
      <c r="YO47" s="48">
        <v>0</v>
      </c>
      <c r="YP47" s="48">
        <v>0</v>
      </c>
      <c r="YQ47" s="48">
        <v>976559.38333879539</v>
      </c>
      <c r="YR47" s="48">
        <v>976559.38333879539</v>
      </c>
      <c r="YS47" s="48">
        <v>976559.38333879539</v>
      </c>
      <c r="YT47" s="48">
        <v>976559.38333879539</v>
      </c>
      <c r="YU47" s="48">
        <v>976559.38333879539</v>
      </c>
      <c r="YV47" s="48">
        <v>554285.52227337693</v>
      </c>
      <c r="YW47" s="48">
        <v>573188.77139475732</v>
      </c>
      <c r="YX47" s="48">
        <v>592736.69336611638</v>
      </c>
      <c r="YY47" s="48">
        <v>612951.27398898173</v>
      </c>
      <c r="YZ47" s="48">
        <v>633855.24886452837</v>
      </c>
      <c r="ZA47" s="48">
        <v>655472.12896458432</v>
      </c>
      <c r="ZB47" s="48">
        <v>677826.22707474302</v>
      </c>
      <c r="ZC47" s="48">
        <v>700942.6851392563</v>
      </c>
      <c r="ZD47" s="48">
        <v>724847.50253851456</v>
      </c>
      <c r="ZE47" s="48">
        <v>749567.56533087732</v>
      </c>
      <c r="ZF47" s="48">
        <v>775130.67649178626</v>
      </c>
      <c r="ZG47" s="48">
        <v>801565.58718411322</v>
      </c>
      <c r="ZH47" s="48">
        <v>828902.02909499372</v>
      </c>
      <c r="ZI47" s="48">
        <v>857170.74787540862</v>
      </c>
      <c r="ZJ47" s="48">
        <v>886403.5377202346</v>
      </c>
      <c r="ZK47" s="48">
        <v>916633.27712759911</v>
      </c>
      <c r="ZL47" s="49">
        <v>0</v>
      </c>
      <c r="ZM47" s="49">
        <v>0</v>
      </c>
      <c r="ZN47" s="49">
        <v>0</v>
      </c>
      <c r="ZO47" s="49">
        <v>0</v>
      </c>
      <c r="ZP47" s="49">
        <v>0</v>
      </c>
      <c r="ZQ47" s="49">
        <v>3789778.4713677759</v>
      </c>
      <c r="ZR47" s="49">
        <v>3789778.4713677759</v>
      </c>
      <c r="ZS47" s="49">
        <v>3789778.4713677759</v>
      </c>
      <c r="ZT47" s="49">
        <v>3789778.4713677759</v>
      </c>
      <c r="ZU47" s="49">
        <v>3789778.4713677759</v>
      </c>
      <c r="ZV47" s="49">
        <v>366990.10720830539</v>
      </c>
      <c r="ZW47" s="49">
        <v>371776.20797351946</v>
      </c>
      <c r="ZX47" s="49">
        <v>376624.72666249517</v>
      </c>
      <c r="ZY47" s="49">
        <v>381536.47729847318</v>
      </c>
      <c r="ZZ47" s="49">
        <v>386512.28452076041</v>
      </c>
      <c r="AAA47" s="49">
        <v>391552.98372319859</v>
      </c>
      <c r="AAB47" s="49">
        <v>396659.42119442759</v>
      </c>
      <c r="AAC47" s="49">
        <v>401832.4542599484</v>
      </c>
      <c r="AAD47" s="49">
        <v>407072.95142607152</v>
      </c>
      <c r="AAE47" s="49">
        <v>412381.79252573755</v>
      </c>
      <c r="AAF47" s="49">
        <v>417759.86886621814</v>
      </c>
      <c r="AAG47" s="49">
        <v>423208.08337877045</v>
      </c>
      <c r="AAH47" s="49">
        <v>428727.35077023087</v>
      </c>
      <c r="AAI47" s="49">
        <v>434318.59767657978</v>
      </c>
      <c r="AAJ47" s="49">
        <v>439982.76281851839</v>
      </c>
      <c r="AAK47" s="49">
        <v>445720.79715907469</v>
      </c>
      <c r="AAL47" s="49">
        <v>0</v>
      </c>
      <c r="AAM47" s="49">
        <v>0</v>
      </c>
      <c r="AAN47" s="49">
        <v>0</v>
      </c>
      <c r="AAO47" s="49">
        <v>0</v>
      </c>
      <c r="AAP47" s="49">
        <v>0</v>
      </c>
      <c r="AAQ47" s="49">
        <v>2860848.1146119665</v>
      </c>
      <c r="AAR47" s="49">
        <v>2860848.1146119665</v>
      </c>
      <c r="AAS47" s="49">
        <v>2860848.1146119665</v>
      </c>
      <c r="AAT47" s="49">
        <v>2860848.1146119665</v>
      </c>
      <c r="AAU47" s="49">
        <v>2860848.1146119665</v>
      </c>
      <c r="AAV47" s="49">
        <v>640073.93625370285</v>
      </c>
      <c r="AAW47" s="49">
        <v>661902.89729796909</v>
      </c>
      <c r="AAX47" s="49">
        <v>684476.30912094098</v>
      </c>
      <c r="AAY47" s="49">
        <v>707819.56033184612</v>
      </c>
      <c r="AAZ47" s="49">
        <v>731958.90538827458</v>
      </c>
      <c r="ABA47" s="49">
        <v>756921.49412488402</v>
      </c>
      <c r="ABB47" s="49">
        <v>782735.40228919254</v>
      </c>
      <c r="ABC47" s="49">
        <v>809429.66311872064</v>
      </c>
      <c r="ABD47" s="49">
        <v>837034.29999506101</v>
      </c>
      <c r="ABE47" s="49">
        <v>865580.36021155433</v>
      </c>
      <c r="ABF47" s="49">
        <v>895099.9498925996</v>
      </c>
      <c r="ABG47" s="49">
        <v>925626.27010380593</v>
      </c>
      <c r="ABH47" s="49">
        <v>957193.65419369412</v>
      </c>
      <c r="ABI47" s="49">
        <v>989837.60640882165</v>
      </c>
      <c r="ABJ47" s="49">
        <v>1023594.84182589</v>
      </c>
      <c r="ABK47" s="49">
        <v>1058503.3276456806</v>
      </c>
      <c r="ABL47" s="50">
        <v>0</v>
      </c>
      <c r="ABM47" s="50">
        <v>0</v>
      </c>
      <c r="ABN47" s="50">
        <v>0</v>
      </c>
      <c r="ABO47" s="50">
        <v>0</v>
      </c>
      <c r="ABP47" s="50">
        <v>0</v>
      </c>
      <c r="ABQ47" s="50">
        <v>2506328.0631165444</v>
      </c>
      <c r="ABR47" s="50">
        <v>2506328.0631165444</v>
      </c>
      <c r="ABS47" s="50">
        <v>2506328.0631165444</v>
      </c>
      <c r="ABT47" s="50">
        <v>2506328.0631165444</v>
      </c>
      <c r="ABU47" s="50">
        <v>2506328.0631165444</v>
      </c>
      <c r="ABV47" s="50">
        <v>220335.60444202161</v>
      </c>
      <c r="ABW47" s="50">
        <v>223209.11079630948</v>
      </c>
      <c r="ABX47" s="50">
        <v>226120.0919780925</v>
      </c>
      <c r="ABY47" s="50">
        <v>229069.03671526606</v>
      </c>
      <c r="ABZ47" s="50">
        <v>232056.44010945983</v>
      </c>
      <c r="ACA47" s="50">
        <v>235082.80371917217</v>
      </c>
      <c r="ACB47" s="50">
        <v>238148.63564398207</v>
      </c>
      <c r="ACC47" s="50">
        <v>241254.45060984197</v>
      </c>
      <c r="ACD47" s="50">
        <v>244400.77005550225</v>
      </c>
      <c r="ACE47" s="50">
        <v>247588.12222005968</v>
      </c>
      <c r="ACF47" s="50">
        <v>250817.04223163516</v>
      </c>
      <c r="ACG47" s="50">
        <v>254088.07219722396</v>
      </c>
      <c r="ACH47" s="50">
        <v>257401.76129371044</v>
      </c>
      <c r="ACI47" s="50">
        <v>260758.66586006628</v>
      </c>
      <c r="ACJ47" s="50">
        <v>264159.34949075634</v>
      </c>
      <c r="ACK47" s="50">
        <v>267604.38313036319</v>
      </c>
      <c r="ACL47" s="49">
        <v>0</v>
      </c>
      <c r="ACM47" s="49">
        <v>0</v>
      </c>
      <c r="ACN47" s="49">
        <v>0</v>
      </c>
      <c r="ACO47" s="49">
        <v>0</v>
      </c>
      <c r="ACP47" s="49">
        <v>0</v>
      </c>
      <c r="ACQ47" s="49">
        <v>1437995.1517418227</v>
      </c>
      <c r="ACR47" s="49">
        <v>1437995.1517418227</v>
      </c>
      <c r="ACS47" s="49">
        <v>1437995.1517418227</v>
      </c>
      <c r="ACT47" s="49">
        <v>1437995.1517418227</v>
      </c>
      <c r="ACU47" s="49">
        <v>1437995.1517418227</v>
      </c>
      <c r="ACV47" s="49">
        <v>310336.56272628548</v>
      </c>
      <c r="ACW47" s="49">
        <v>320920.2224484937</v>
      </c>
      <c r="ACX47" s="49">
        <v>331864.82530976267</v>
      </c>
      <c r="ACY47" s="49">
        <v>343182.68084696605</v>
      </c>
      <c r="ACZ47" s="49">
        <v>354886.51839911169</v>
      </c>
      <c r="ADA47" s="49">
        <v>366989.5014241832</v>
      </c>
      <c r="ADB47" s="49">
        <v>379505.24230426212</v>
      </c>
      <c r="ADC47" s="49">
        <v>392447.81765554321</v>
      </c>
      <c r="ADD47" s="49">
        <v>405831.78416049271</v>
      </c>
      <c r="ADE47" s="49">
        <v>419672.19493993238</v>
      </c>
      <c r="ADF47" s="49">
        <v>433984.61648348795</v>
      </c>
      <c r="ADG47" s="49">
        <v>448785.1461574111</v>
      </c>
      <c r="ADH47" s="49">
        <v>464090.43030951149</v>
      </c>
      <c r="ADI47" s="49">
        <v>479917.68299150222</v>
      </c>
      <c r="ADJ47" s="49">
        <v>496284.7053198769</v>
      </c>
      <c r="ADK47" s="49">
        <v>513209.9054970626</v>
      </c>
      <c r="ADL47" s="50">
        <v>0</v>
      </c>
      <c r="ADM47" s="50">
        <v>0</v>
      </c>
      <c r="ADN47" s="50">
        <v>0</v>
      </c>
      <c r="ADO47" s="50">
        <v>0</v>
      </c>
      <c r="ADP47" s="50">
        <v>0</v>
      </c>
      <c r="ADQ47" s="50">
        <v>849482.4808874873</v>
      </c>
      <c r="ADR47" s="50">
        <v>849482.4808874873</v>
      </c>
      <c r="ADS47" s="50">
        <v>849482.4808874873</v>
      </c>
      <c r="ADT47" s="50">
        <v>849482.4808874873</v>
      </c>
      <c r="ADU47" s="50">
        <v>849482.4808874873</v>
      </c>
      <c r="ADV47" s="50">
        <v>66506.565607366399</v>
      </c>
      <c r="ADW47" s="50">
        <v>67373.910852628018</v>
      </c>
      <c r="ADX47" s="50">
        <v>68252.567579208058</v>
      </c>
      <c r="ADY47" s="50">
        <v>69142.68330576981</v>
      </c>
      <c r="ADZ47" s="50">
        <v>70044.407474837994</v>
      </c>
      <c r="AEA47" s="50">
        <v>70957.891477892248</v>
      </c>
      <c r="AEB47" s="50">
        <v>71883.288680785903</v>
      </c>
      <c r="AEC47" s="50">
        <v>72820.754449490822</v>
      </c>
      <c r="AED47" s="50">
        <v>73770.446176184036</v>
      </c>
      <c r="AEE47" s="50">
        <v>74732.52330567356</v>
      </c>
      <c r="AEF47" s="50">
        <v>75707.147362165037</v>
      </c>
      <c r="AEG47" s="50">
        <v>76694.481976382303</v>
      </c>
      <c r="AEH47" s="50">
        <v>77694.692913039544</v>
      </c>
      <c r="AEI47" s="50">
        <v>78707.948098670517</v>
      </c>
      <c r="AEJ47" s="50">
        <v>79734.417649822411</v>
      </c>
      <c r="AEK47" s="50">
        <v>80774.273901617562</v>
      </c>
      <c r="AEL47" s="48">
        <v>0</v>
      </c>
      <c r="AEM47" s="48">
        <v>0</v>
      </c>
      <c r="AEN47" s="48">
        <v>0</v>
      </c>
      <c r="AEO47" s="48">
        <v>0</v>
      </c>
      <c r="AEP47" s="48">
        <v>0</v>
      </c>
      <c r="AEQ47" s="48">
        <v>124425.87267698627</v>
      </c>
      <c r="AER47" s="48">
        <v>128669.26921873864</v>
      </c>
      <c r="AES47" s="48">
        <v>133057.38175743882</v>
      </c>
      <c r="AET47" s="48">
        <v>137595.14566020767</v>
      </c>
      <c r="AEU47" s="48">
        <v>142287.66460899741</v>
      </c>
      <c r="AEV47" s="48">
        <v>147140.21634076835</v>
      </c>
      <c r="AEW47" s="48">
        <v>152158.25858342962</v>
      </c>
      <c r="AEX47" s="48">
        <v>157347.43519421524</v>
      </c>
      <c r="AEY47" s="48">
        <v>162713.58250740351</v>
      </c>
      <c r="AEZ47" s="48">
        <v>168262.73589851952</v>
      </c>
      <c r="AFA47" s="48">
        <v>174001.13657239822</v>
      </c>
      <c r="AFB47" s="48">
        <v>179935.2385827502</v>
      </c>
      <c r="AFC47" s="48">
        <v>186071.71609111858</v>
      </c>
      <c r="AFD47" s="48">
        <v>192417.47087339577</v>
      </c>
      <c r="AFE47" s="48">
        <v>198979.64008233964</v>
      </c>
      <c r="AFF47" s="48">
        <v>205765.60427482316</v>
      </c>
      <c r="AFG47" s="48">
        <v>212782.99571284058</v>
      </c>
      <c r="AFH47" s="48">
        <v>220039.70694761421</v>
      </c>
      <c r="AFI47" s="48">
        <v>227543.89969644623</v>
      </c>
      <c r="AFJ47" s="48">
        <v>235304.01402230939</v>
      </c>
      <c r="AFK47" s="48">
        <v>243328.77782649698</v>
      </c>
      <c r="AFL47" s="49">
        <v>0</v>
      </c>
      <c r="AFM47" s="49">
        <v>0</v>
      </c>
      <c r="AFN47" s="49">
        <v>0</v>
      </c>
      <c r="AFO47" s="49">
        <v>0</v>
      </c>
      <c r="AFP47" s="49">
        <v>0</v>
      </c>
      <c r="AFQ47" s="49">
        <v>364967.14109332755</v>
      </c>
      <c r="AFR47" s="49">
        <v>682412.90760583687</v>
      </c>
      <c r="AFS47" s="49">
        <v>1008076.5369479182</v>
      </c>
      <c r="AFT47" s="49">
        <v>1342118.3842145565</v>
      </c>
      <c r="AFU47" s="49">
        <v>1684701.589342426</v>
      </c>
      <c r="AFV47" s="49">
        <v>1706672.6218240443</v>
      </c>
      <c r="AFW47" s="49">
        <v>1728930.18948279</v>
      </c>
      <c r="AFX47" s="49">
        <v>1751478.0291666139</v>
      </c>
      <c r="AFY47" s="49">
        <v>1774319.9264575646</v>
      </c>
      <c r="AFZ47" s="49">
        <v>1797459.7163073493</v>
      </c>
      <c r="AGA47" s="49">
        <v>1820901.2836811915</v>
      </c>
      <c r="AGB47" s="49">
        <v>1844648.5642100805</v>
      </c>
      <c r="AGC47" s="49">
        <v>1868705.5448515303</v>
      </c>
      <c r="AGD47" s="49">
        <v>1893076.2645589525</v>
      </c>
      <c r="AGE47" s="49">
        <v>1917764.8149597626</v>
      </c>
      <c r="AGF47" s="49">
        <v>1942775.3410423268</v>
      </c>
      <c r="AGG47" s="49">
        <v>1968112.0418518684</v>
      </c>
      <c r="AGH47" s="49">
        <v>1993779.1711954514</v>
      </c>
      <c r="AGI47" s="49">
        <v>2019781.0383561561</v>
      </c>
      <c r="AGJ47" s="49">
        <v>2046122.0088165693</v>
      </c>
      <c r="AGK47" s="49">
        <v>2072806.5049917109</v>
      </c>
      <c r="AGL47" s="49">
        <v>0</v>
      </c>
      <c r="AGM47" s="49">
        <v>0</v>
      </c>
      <c r="AGN47" s="49">
        <v>0</v>
      </c>
      <c r="AGO47" s="49">
        <v>0</v>
      </c>
      <c r="AGP47" s="49">
        <v>0</v>
      </c>
      <c r="AGQ47" s="49">
        <v>295626.16771955515</v>
      </c>
      <c r="AGR47" s="49">
        <v>611416.29379862745</v>
      </c>
      <c r="AGS47" s="49">
        <v>948401.87999802362</v>
      </c>
      <c r="AGT47" s="49">
        <v>1307661.3322677454</v>
      </c>
      <c r="AGU47" s="49">
        <v>1690321.96026154</v>
      </c>
      <c r="AGV47" s="49">
        <v>1747968.3822339422</v>
      </c>
      <c r="AGW47" s="49">
        <v>1807580.7669308099</v>
      </c>
      <c r="AGX47" s="49">
        <v>1869226.1611748559</v>
      </c>
      <c r="AGY47" s="49">
        <v>1932973.8983410143</v>
      </c>
      <c r="AGZ47" s="49">
        <v>1998895.6763365886</v>
      </c>
      <c r="AHA47" s="49">
        <v>2067065.6382408161</v>
      </c>
      <c r="AHB47" s="49">
        <v>2137560.4556945548</v>
      </c>
      <c r="AHC47" s="49">
        <v>2210459.4151338688</v>
      </c>
      <c r="AHD47" s="49">
        <v>2285844.5069645164</v>
      </c>
      <c r="AHE47" s="49">
        <v>2363800.517777619</v>
      </c>
      <c r="AHF47" s="49">
        <v>2444415.1257102443</v>
      </c>
      <c r="AHG47" s="49">
        <v>2527778.9990581428</v>
      </c>
      <c r="AHH47" s="49">
        <v>2613985.8982515573</v>
      </c>
      <c r="AHI47" s="49">
        <v>2703132.7813087958</v>
      </c>
      <c r="AHJ47" s="49">
        <v>2795319.9128861721</v>
      </c>
      <c r="AHK47" s="49">
        <v>2890650.9770469675</v>
      </c>
      <c r="AHL47" s="50">
        <v>0</v>
      </c>
      <c r="AHM47" s="50">
        <v>0</v>
      </c>
      <c r="AHN47" s="50">
        <v>0</v>
      </c>
      <c r="AHO47" s="50">
        <v>0</v>
      </c>
      <c r="AHP47" s="50">
        <v>0</v>
      </c>
      <c r="AHQ47" s="50">
        <v>372297.59335656994</v>
      </c>
      <c r="AHR47" s="50">
        <v>754305.8233840036</v>
      </c>
      <c r="AHS47" s="50">
        <v>1146214.6519560202</v>
      </c>
      <c r="AHT47" s="50">
        <v>1548217.3441295451</v>
      </c>
      <c r="AHU47" s="50">
        <v>1960510.5219927807</v>
      </c>
      <c r="AHV47" s="50">
        <v>1986078.5161299922</v>
      </c>
      <c r="AHW47" s="50">
        <v>2011979.9552127253</v>
      </c>
      <c r="AHX47" s="50">
        <v>2038219.1878625848</v>
      </c>
      <c r="AHY47" s="50">
        <v>2064800.6194137156</v>
      </c>
      <c r="AHZ47" s="50">
        <v>2091728.7126524188</v>
      </c>
      <c r="AIA47" s="50">
        <v>2119007.9885664154</v>
      </c>
      <c r="AIB47" s="50">
        <v>2146643.0271038772</v>
      </c>
      <c r="AIC47" s="50">
        <v>2174638.4679423631</v>
      </c>
      <c r="AID47" s="50">
        <v>2202999.0112677761</v>
      </c>
      <c r="AIE47" s="50">
        <v>2231729.4185634861</v>
      </c>
      <c r="AIF47" s="50">
        <v>2260834.513409737</v>
      </c>
      <c r="AIG47" s="50">
        <v>2290319.1822934877</v>
      </c>
      <c r="AIH47" s="50">
        <v>2320188.3754288047</v>
      </c>
      <c r="AII47" s="50">
        <v>2350447.1075879619</v>
      </c>
      <c r="AIJ47" s="50">
        <v>2381100.4589433782</v>
      </c>
      <c r="AIK47" s="50">
        <v>2412153.5759205287</v>
      </c>
      <c r="AIL47" s="49">
        <v>0</v>
      </c>
      <c r="AIM47" s="49">
        <v>0</v>
      </c>
      <c r="AIN47" s="49">
        <v>0</v>
      </c>
      <c r="AIO47" s="49">
        <v>0</v>
      </c>
      <c r="AIP47" s="49">
        <v>0</v>
      </c>
      <c r="AIQ47" s="49">
        <v>113448.82845632295</v>
      </c>
      <c r="AIR47" s="49">
        <v>234635.73189624952</v>
      </c>
      <c r="AIS47" s="49">
        <v>363956.55709889554</v>
      </c>
      <c r="AIT47" s="49">
        <v>501825.15068877273</v>
      </c>
      <c r="AIU47" s="49">
        <v>648674.12646496273</v>
      </c>
      <c r="AIV47" s="49">
        <v>670796.38677742565</v>
      </c>
      <c r="AIW47" s="49">
        <v>693673.10049162875</v>
      </c>
      <c r="AIX47" s="49">
        <v>717329.9973443785</v>
      </c>
      <c r="AIY47" s="49">
        <v>741793.68455458176</v>
      </c>
      <c r="AIZ47" s="49">
        <v>767091.67674873141</v>
      </c>
      <c r="AJA47" s="49">
        <v>793252.42690696311</v>
      </c>
      <c r="AJB47" s="49">
        <v>820305.35836449172</v>
      </c>
      <c r="AJC47" s="49">
        <v>848280.89790441771</v>
      </c>
      <c r="AJD47" s="49">
        <v>877210.50997912558</v>
      </c>
      <c r="AJE47" s="49">
        <v>907126.7320987616</v>
      </c>
      <c r="AJF47" s="49">
        <v>938063.21142659325</v>
      </c>
      <c r="AJG47" s="49">
        <v>970054.74262241158</v>
      </c>
      <c r="AJH47" s="49">
        <v>1003137.3069765356</v>
      </c>
      <c r="AJI47" s="49">
        <v>1037348.1128784365</v>
      </c>
      <c r="AJJ47" s="49">
        <v>1072725.6376654969</v>
      </c>
      <c r="AJK47" s="49">
        <v>1109309.6708989709</v>
      </c>
      <c r="AJL47" s="50">
        <v>0</v>
      </c>
      <c r="AJM47" s="50">
        <v>0</v>
      </c>
      <c r="AJN47" s="50">
        <v>0</v>
      </c>
      <c r="AJO47" s="50">
        <v>0</v>
      </c>
      <c r="AJP47" s="50">
        <v>0</v>
      </c>
      <c r="AJQ47" s="50">
        <v>87680.042867475888</v>
      </c>
      <c r="AJR47" s="50">
        <v>177647.04395000622</v>
      </c>
      <c r="AJS47" s="50">
        <v>269945.74128922255</v>
      </c>
      <c r="AJT47" s="50">
        <v>364621.65086153283</v>
      </c>
      <c r="AJU47" s="50">
        <v>461721.07925991522</v>
      </c>
      <c r="AJV47" s="50">
        <v>467742.61381181603</v>
      </c>
      <c r="AJW47" s="50">
        <v>473842.67819479539</v>
      </c>
      <c r="AJX47" s="50">
        <v>480022.29655549186</v>
      </c>
      <c r="AJY47" s="50">
        <v>486282.50639695005</v>
      </c>
      <c r="AJZ47" s="50">
        <v>492624.35875280882</v>
      </c>
      <c r="AKA47" s="50">
        <v>499048.91836375982</v>
      </c>
      <c r="AKB47" s="50">
        <v>505557.26385630865</v>
      </c>
      <c r="AKC47" s="50">
        <v>512150.48792386625</v>
      </c>
      <c r="AKD47" s="50">
        <v>518829.69751020259</v>
      </c>
      <c r="AKE47" s="50">
        <v>525596.01399529248</v>
      </c>
      <c r="AKF47" s="50">
        <v>532450.5733835859</v>
      </c>
      <c r="AKG47" s="50">
        <v>539394.52649473201</v>
      </c>
      <c r="AKH47" s="50">
        <v>546429.03915679257</v>
      </c>
      <c r="AKI47" s="50">
        <v>553555.29240197374</v>
      </c>
      <c r="AKJ47" s="50">
        <v>560774.48266491096</v>
      </c>
      <c r="AKK47" s="50">
        <v>568087.82198353927</v>
      </c>
      <c r="AKL47" s="51">
        <v>0</v>
      </c>
      <c r="AKM47" s="51">
        <v>0</v>
      </c>
      <c r="AKN47" s="51">
        <v>0</v>
      </c>
      <c r="AKO47" s="51">
        <v>0</v>
      </c>
      <c r="AKP47" s="51">
        <v>0</v>
      </c>
      <c r="AKQ47" s="51">
        <v>1328364.7168695952</v>
      </c>
      <c r="AKR47" s="51">
        <v>0</v>
      </c>
      <c r="AKS47" s="51">
        <v>0</v>
      </c>
      <c r="AKT47" s="51">
        <v>1374786.6938625632</v>
      </c>
      <c r="AKU47" s="51">
        <v>0</v>
      </c>
      <c r="AKV47" s="51">
        <v>0</v>
      </c>
      <c r="AKW47" s="51">
        <v>0</v>
      </c>
      <c r="AKX47" s="51">
        <v>0</v>
      </c>
      <c r="AKY47" s="51">
        <v>0</v>
      </c>
      <c r="AKZ47" s="51">
        <v>0</v>
      </c>
      <c r="ALA47" s="51">
        <v>0</v>
      </c>
      <c r="ALB47" s="51">
        <v>0</v>
      </c>
      <c r="ALC47" s="51">
        <v>0</v>
      </c>
      <c r="ALD47" s="51">
        <v>0</v>
      </c>
      <c r="ALE47" s="51">
        <v>0</v>
      </c>
      <c r="ALF47" s="51">
        <v>0</v>
      </c>
      <c r="ALG47" s="51">
        <v>0</v>
      </c>
      <c r="ALH47" s="51">
        <v>0</v>
      </c>
      <c r="ALI47" s="51">
        <v>0</v>
      </c>
      <c r="ALJ47" s="51">
        <v>0</v>
      </c>
      <c r="ALK47" s="51">
        <v>0</v>
      </c>
      <c r="ALL47" s="51">
        <v>0</v>
      </c>
      <c r="ALM47" s="51">
        <v>0</v>
      </c>
      <c r="ALN47" s="51">
        <v>0</v>
      </c>
      <c r="ALO47" s="51">
        <v>0</v>
      </c>
      <c r="ALP47" s="51">
        <v>0</v>
      </c>
      <c r="ALQ47" s="51">
        <v>1298359.3908249277</v>
      </c>
      <c r="ALR47" s="51">
        <v>0</v>
      </c>
      <c r="ALS47" s="51">
        <v>0</v>
      </c>
      <c r="ALT47" s="51">
        <v>1263287.512682613</v>
      </c>
      <c r="ALU47" s="51">
        <v>0</v>
      </c>
      <c r="ALV47" s="51">
        <v>0</v>
      </c>
      <c r="ALW47" s="51">
        <v>0</v>
      </c>
      <c r="ALX47" s="51">
        <v>0</v>
      </c>
      <c r="ALY47" s="51">
        <v>0</v>
      </c>
      <c r="ALZ47" s="51">
        <v>0</v>
      </c>
      <c r="AMA47" s="51">
        <v>0</v>
      </c>
      <c r="AMB47" s="51">
        <v>0</v>
      </c>
      <c r="AMC47" s="51">
        <v>0</v>
      </c>
      <c r="AMD47" s="51">
        <v>0</v>
      </c>
      <c r="AME47" s="51">
        <v>0</v>
      </c>
      <c r="AMF47" s="51">
        <v>0</v>
      </c>
      <c r="AMG47" s="51">
        <v>0</v>
      </c>
      <c r="AMH47" s="51">
        <v>0</v>
      </c>
      <c r="AMI47" s="51">
        <v>0</v>
      </c>
      <c r="AMJ47" s="51">
        <v>0</v>
      </c>
      <c r="AMK47" s="51">
        <v>0</v>
      </c>
      <c r="AML47" s="50">
        <v>0</v>
      </c>
      <c r="AMM47" s="50">
        <v>0</v>
      </c>
      <c r="AMN47" s="50">
        <v>0</v>
      </c>
      <c r="AMO47" s="50">
        <v>0</v>
      </c>
      <c r="AMP47" s="50">
        <v>0</v>
      </c>
      <c r="AMQ47" s="50">
        <v>1328364.7168695952</v>
      </c>
      <c r="AMR47" s="50">
        <v>0</v>
      </c>
      <c r="AMS47" s="50">
        <v>0</v>
      </c>
      <c r="AMT47" s="50">
        <v>1374786.6938625632</v>
      </c>
      <c r="AMU47" s="50">
        <v>0</v>
      </c>
      <c r="AMV47" s="50">
        <v>0</v>
      </c>
      <c r="AMW47" s="50">
        <v>1520294.5442449157</v>
      </c>
      <c r="AMX47" s="50">
        <v>0</v>
      </c>
      <c r="AMY47" s="50">
        <v>0</v>
      </c>
      <c r="AMZ47" s="50">
        <v>1681202.9906742142</v>
      </c>
      <c r="ANA47" s="50">
        <v>0</v>
      </c>
      <c r="ANB47" s="50">
        <v>0</v>
      </c>
      <c r="ANC47" s="50">
        <v>1859142.037016077</v>
      </c>
      <c r="AND47" s="50">
        <v>0</v>
      </c>
      <c r="ANE47" s="50">
        <v>0</v>
      </c>
      <c r="ANF47" s="50">
        <v>2055914.2072511795</v>
      </c>
      <c r="ANG47" s="50">
        <v>0</v>
      </c>
      <c r="ANH47" s="50">
        <v>0</v>
      </c>
      <c r="ANI47" s="50">
        <v>2273512.8050577743</v>
      </c>
      <c r="ANJ47" s="50">
        <v>0</v>
      </c>
      <c r="ANK47" s="50">
        <v>0</v>
      </c>
      <c r="ANL47" s="50">
        <v>0</v>
      </c>
      <c r="ANM47" s="50">
        <v>0</v>
      </c>
      <c r="ANN47" s="50">
        <v>0</v>
      </c>
      <c r="ANO47" s="50">
        <v>0</v>
      </c>
      <c r="ANP47" s="50">
        <v>0</v>
      </c>
      <c r="ANQ47" s="50">
        <v>1298359.3908249277</v>
      </c>
      <c r="ANR47" s="50">
        <v>0</v>
      </c>
      <c r="ANS47" s="50">
        <v>0</v>
      </c>
      <c r="ANT47" s="50">
        <v>1263287.512682613</v>
      </c>
      <c r="ANU47" s="50">
        <v>0</v>
      </c>
      <c r="ANV47" s="50">
        <v>0</v>
      </c>
      <c r="ANW47" s="50">
        <v>1313360.3820292996</v>
      </c>
      <c r="ANX47" s="50">
        <v>0</v>
      </c>
      <c r="ANY47" s="50">
        <v>0</v>
      </c>
      <c r="ANZ47" s="50">
        <v>1365417.9874075223</v>
      </c>
      <c r="AOA47" s="50">
        <v>0</v>
      </c>
      <c r="AOB47" s="50">
        <v>0</v>
      </c>
      <c r="AOC47" s="50">
        <v>1419538.9977085635</v>
      </c>
      <c r="AOD47" s="50">
        <v>0</v>
      </c>
      <c r="AOE47" s="50">
        <v>0</v>
      </c>
      <c r="AOF47" s="50">
        <v>1475805.2000189521</v>
      </c>
      <c r="AOG47" s="50">
        <v>0</v>
      </c>
      <c r="AOH47" s="50">
        <v>0</v>
      </c>
      <c r="AOI47" s="50">
        <v>1534301.623216223</v>
      </c>
      <c r="AOJ47" s="50">
        <v>0</v>
      </c>
      <c r="AOK47" s="50">
        <v>0</v>
      </c>
      <c r="AOL47" s="52">
        <v>10972</v>
      </c>
      <c r="AOM47" s="53">
        <v>5266.5599999999995</v>
      </c>
      <c r="AON47" s="52">
        <v>5446.169770943281</v>
      </c>
      <c r="AOO47" s="52">
        <v>5631.9049197078148</v>
      </c>
      <c r="AOP47" s="52">
        <v>5823.9743450258702</v>
      </c>
      <c r="AOQ47" s="52">
        <v>6022.5940698727609</v>
      </c>
      <c r="AOR47" s="52">
        <v>6227.9874844306905</v>
      </c>
      <c r="AOS47" s="52">
        <v>6440.385597338588</v>
      </c>
      <c r="AOT47" s="52">
        <v>6660.0272955105238</v>
      </c>
      <c r="AOU47" s="52">
        <v>6887.1596128149213</v>
      </c>
      <c r="AOV47" s="52">
        <v>7122.0380079167535</v>
      </c>
      <c r="AOW47" s="52">
        <v>7364.9266515952213</v>
      </c>
      <c r="AOX47" s="52">
        <v>7616.0987238600555</v>
      </c>
      <c r="AOY47" s="52">
        <v>7875.8367212006196</v>
      </c>
      <c r="AOZ47" s="52">
        <v>8144.4327743133772</v>
      </c>
      <c r="APA47" s="52">
        <v>8422.1889766650784</v>
      </c>
      <c r="APB47" s="52">
        <v>8709.4177242612022</v>
      </c>
      <c r="APC47" s="52">
        <v>9006.4420670017971</v>
      </c>
      <c r="APD47" s="52">
        <v>9313.5960720198964</v>
      </c>
      <c r="APE47" s="52">
        <v>9631.2251994111612</v>
      </c>
      <c r="APF47" s="52">
        <v>9959.6866907773274</v>
      </c>
      <c r="APG47" s="52">
        <v>10299.349971020478</v>
      </c>
      <c r="APH47" s="52">
        <v>10650.597063840018</v>
      </c>
      <c r="API47" s="52">
        <v>11013.823021399694</v>
      </c>
      <c r="APJ47" s="52">
        <v>11389.436368647886</v>
      </c>
      <c r="APK47" s="52">
        <v>11777.859562790918</v>
      </c>
      <c r="APL47" s="52">
        <v>12179.529468436162</v>
      </c>
      <c r="APM47" s="54">
        <v>5705.4400000000005</v>
      </c>
      <c r="APN47" s="52">
        <v>5779.8474845984174</v>
      </c>
      <c r="APO47" s="52">
        <v>5855.2253542616609</v>
      </c>
      <c r="APP47" s="52">
        <v>5931.5862642646553</v>
      </c>
      <c r="APQ47" s="52">
        <v>6008.9430349260683</v>
      </c>
      <c r="APR47" s="52">
        <v>6087.3086537607287</v>
      </c>
      <c r="APS47" s="52">
        <v>6166.696277660114</v>
      </c>
      <c r="APT47" s="52">
        <v>6247.1192351012769</v>
      </c>
      <c r="APU47" s="52">
        <v>6328.5910283845769</v>
      </c>
      <c r="APV47" s="52">
        <v>6411.1253359005977</v>
      </c>
      <c r="APW47" s="52">
        <v>6494.7360144266258</v>
      </c>
      <c r="APX47" s="52">
        <v>6579.4371014530834</v>
      </c>
      <c r="APY47" s="52">
        <v>6665.2428175402956</v>
      </c>
      <c r="APZ47" s="52">
        <v>6752.1675687059969</v>
      </c>
      <c r="AQA47" s="52">
        <v>6840.225948843974</v>
      </c>
      <c r="AQB47" s="52">
        <v>6929.4327421742519</v>
      </c>
      <c r="AQC47" s="52">
        <v>7019.802925725231</v>
      </c>
      <c r="AQD47" s="52">
        <v>7111.3516718481978</v>
      </c>
      <c r="AQE47" s="52">
        <v>7204.0943507646307</v>
      </c>
      <c r="AQF47" s="52">
        <v>7298.0465331467185</v>
      </c>
      <c r="AQG47" s="52">
        <v>7393.2239927315431</v>
      </c>
      <c r="AQH47" s="52">
        <v>7489.642708969347</v>
      </c>
      <c r="AQI47" s="52">
        <v>7587.3188697063424</v>
      </c>
      <c r="AQJ47" s="52">
        <v>7686.2688739025043</v>
      </c>
      <c r="AQK47" s="52">
        <v>7786.5093343848148</v>
      </c>
      <c r="AQL47" s="52">
        <v>7888.057080636404</v>
      </c>
      <c r="AQM47" s="52">
        <v>417</v>
      </c>
      <c r="AQN47" s="55">
        <v>200.16</v>
      </c>
      <c r="AQO47" s="56">
        <v>206.98621896494242</v>
      </c>
      <c r="AQP47" s="56">
        <v>214.04523801660216</v>
      </c>
      <c r="AQQ47" s="56">
        <v>221.3449965253179</v>
      </c>
      <c r="AQR47" s="56">
        <v>228.89370462421996</v>
      </c>
      <c r="AQS47" s="56">
        <v>236.69985244327361</v>
      </c>
      <c r="AQT47" s="56">
        <v>244.77221965823838</v>
      </c>
      <c r="AQU47" s="56">
        <v>253.11988536528335</v>
      </c>
      <c r="AQV47" s="56">
        <v>261.75223829236444</v>
      </c>
      <c r="AQW47" s="56">
        <v>270.67898735884859</v>
      </c>
      <c r="AQX47" s="56">
        <v>279.91017259526137</v>
      </c>
      <c r="AQY47" s="56">
        <v>289.4561764354396</v>
      </c>
      <c r="AQZ47" s="56">
        <v>299.32773539378951</v>
      </c>
      <c r="ARA47" s="56">
        <v>309.53595214078365</v>
      </c>
      <c r="ARB47" s="56">
        <v>320.0923079902787</v>
      </c>
      <c r="ARC47" s="56">
        <v>331.0086758126979</v>
      </c>
      <c r="ARD47" s="56">
        <v>342.29733338860274</v>
      </c>
      <c r="ARE47" s="56">
        <v>353.97097721767199</v>
      </c>
      <c r="ARF47" s="56">
        <v>366.04273679861961</v>
      </c>
      <c r="ARG47" s="56">
        <v>378.52618939611244</v>
      </c>
      <c r="ARH47" s="56">
        <v>391.43537531129596</v>
      </c>
      <c r="ARI47" s="56">
        <v>404.78481367310314</v>
      </c>
      <c r="ARJ47" s="56">
        <v>418.58951876810727</v>
      </c>
      <c r="ARK47" s="56">
        <v>432.86501692728478</v>
      </c>
      <c r="ARL47" s="56">
        <v>447.62736398868145</v>
      </c>
      <c r="ARM47" s="56">
        <v>462.89316335562148</v>
      </c>
      <c r="ARN47" s="55">
        <v>216.84</v>
      </c>
      <c r="ARO47" s="56">
        <v>219.66791843579475</v>
      </c>
      <c r="ARP47" s="56">
        <v>222.53271716433761</v>
      </c>
      <c r="ARQ47" s="56">
        <v>225.43487715989437</v>
      </c>
      <c r="ARR47" s="56">
        <v>228.37488566935565</v>
      </c>
      <c r="ARS47" s="56">
        <v>231.35323629404152</v>
      </c>
      <c r="ART47" s="56">
        <v>234.37042907257268</v>
      </c>
      <c r="ARU47" s="56">
        <v>237.42697056482248</v>
      </c>
      <c r="ARV47" s="56">
        <v>240.52337393696394</v>
      </c>
      <c r="ARW47" s="56">
        <v>243.66015904762568</v>
      </c>
      <c r="ARX47" s="56">
        <v>246.83785253517161</v>
      </c>
      <c r="ARY47" s="56">
        <v>250.05698790611882</v>
      </c>
      <c r="ARZ47" s="56">
        <v>253.31810562470864</v>
      </c>
      <c r="ASA47" s="56">
        <v>256.62175320364571</v>
      </c>
      <c r="ASB47" s="56">
        <v>259.9684852960205</v>
      </c>
      <c r="ASC47" s="56">
        <v>263.35886378843082</v>
      </c>
      <c r="ASD47" s="56">
        <v>266.79345789531726</v>
      </c>
      <c r="ASE47" s="56">
        <v>270.27284425452956</v>
      </c>
      <c r="ASF47" s="56">
        <v>273.79760702413876</v>
      </c>
      <c r="ASG47" s="56">
        <v>277.36833798051231</v>
      </c>
      <c r="ASH47" s="56">
        <v>280.98563661766798</v>
      </c>
      <c r="ASI47" s="56">
        <v>284.65011024792358</v>
      </c>
      <c r="ASJ47" s="56">
        <v>288.36237410385934</v>
      </c>
      <c r="ASK47" s="56">
        <v>292.12305144160996</v>
      </c>
      <c r="ASL47" s="56">
        <v>295.9327736455038</v>
      </c>
      <c r="ASM47" s="56">
        <v>299.79218033406676</v>
      </c>
      <c r="ASN47" s="57">
        <v>0.5</v>
      </c>
      <c r="ASO47" s="56">
        <v>5266.5599999999995</v>
      </c>
      <c r="ASP47" s="56">
        <v>5446.169770943281</v>
      </c>
      <c r="ASQ47" s="56">
        <v>5631.9049197078148</v>
      </c>
      <c r="ASR47" s="56">
        <v>5823.9743450258702</v>
      </c>
      <c r="ASS47" s="56">
        <v>6022.5940698727609</v>
      </c>
      <c r="AST47" s="59">
        <v>4982.3899875445532</v>
      </c>
      <c r="ASU47" s="59">
        <v>3864.2313584031526</v>
      </c>
      <c r="ASV47" s="59">
        <v>2664.0109182042097</v>
      </c>
      <c r="ASW47" s="59">
        <v>1377.4319225629843</v>
      </c>
      <c r="ASX47" s="59">
        <v>0</v>
      </c>
      <c r="ASY47" s="56">
        <v>0</v>
      </c>
      <c r="ASZ47" s="56">
        <v>0</v>
      </c>
      <c r="ATA47" s="56">
        <v>0</v>
      </c>
      <c r="ATB47" s="56">
        <v>0</v>
      </c>
      <c r="ATC47" s="56">
        <v>0</v>
      </c>
      <c r="ATD47" s="59">
        <v>0</v>
      </c>
      <c r="ATE47" s="56">
        <v>0</v>
      </c>
      <c r="ATF47" s="56">
        <v>0</v>
      </c>
      <c r="ATG47" s="56">
        <v>0</v>
      </c>
      <c r="ATH47" s="56">
        <v>0</v>
      </c>
      <c r="ATI47" s="56">
        <v>0</v>
      </c>
      <c r="ATJ47" s="56">
        <v>0</v>
      </c>
      <c r="ATK47" s="56">
        <v>0</v>
      </c>
      <c r="ATL47" s="56">
        <v>0</v>
      </c>
      <c r="ATM47" s="56">
        <v>0</v>
      </c>
      <c r="ATN47" s="56">
        <v>0</v>
      </c>
      <c r="ATO47" s="56">
        <v>5705.4400000000005</v>
      </c>
      <c r="ATP47" s="56">
        <v>5779.8474845984174</v>
      </c>
      <c r="ATQ47" s="56">
        <v>5855.2253542616609</v>
      </c>
      <c r="ATR47" s="56">
        <v>5931.5862642646553</v>
      </c>
      <c r="ATS47" s="56">
        <v>6008.9430349260683</v>
      </c>
      <c r="ATT47" s="59">
        <v>4869.846923008583</v>
      </c>
      <c r="ATU47" s="59">
        <v>3700.0177665960682</v>
      </c>
      <c r="ATV47" s="59">
        <v>2498.8476940405108</v>
      </c>
      <c r="ATW47" s="59">
        <v>1265.7182056769154</v>
      </c>
      <c r="ATX47" s="59">
        <v>0</v>
      </c>
      <c r="ATY47" s="56">
        <v>0</v>
      </c>
      <c r="ATZ47" s="56">
        <v>0</v>
      </c>
      <c r="AUA47" s="56">
        <v>0</v>
      </c>
      <c r="AUB47" s="56">
        <v>0</v>
      </c>
      <c r="AUC47" s="56">
        <v>0</v>
      </c>
      <c r="AUD47" s="59">
        <v>0</v>
      </c>
      <c r="AUE47" s="56">
        <v>0</v>
      </c>
      <c r="AUF47" s="56">
        <v>0</v>
      </c>
      <c r="AUG47" s="56">
        <v>0</v>
      </c>
      <c r="AUH47" s="56">
        <v>0</v>
      </c>
      <c r="AUI47" s="56">
        <v>0</v>
      </c>
      <c r="AUJ47" s="56">
        <v>0</v>
      </c>
      <c r="AUK47" s="56">
        <v>0</v>
      </c>
      <c r="AUL47" s="56">
        <v>0</v>
      </c>
      <c r="AUM47" s="56">
        <v>0</v>
      </c>
      <c r="AUN47" s="56">
        <v>0</v>
      </c>
      <c r="AUO47" s="58">
        <v>0.5</v>
      </c>
      <c r="AUP47" s="56">
        <v>200.16</v>
      </c>
      <c r="AUQ47" s="56">
        <v>206.98621896494242</v>
      </c>
      <c r="AUR47" s="56">
        <v>214.04523801660216</v>
      </c>
      <c r="AUS47" s="56">
        <v>221.3449965253179</v>
      </c>
      <c r="AUT47" s="56">
        <v>228.89370462421996</v>
      </c>
      <c r="AUU47" s="59">
        <v>189.35988195461891</v>
      </c>
      <c r="AUV47" s="59">
        <v>146.86333179494304</v>
      </c>
      <c r="AUW47" s="59">
        <v>101.24795414611334</v>
      </c>
      <c r="AUX47" s="59">
        <v>52.350447658472888</v>
      </c>
      <c r="AUY47" s="59">
        <v>0</v>
      </c>
      <c r="AUZ47" s="56">
        <v>0</v>
      </c>
      <c r="AVA47" s="56">
        <v>0</v>
      </c>
      <c r="AVB47" s="56">
        <v>0</v>
      </c>
      <c r="AVC47" s="56">
        <v>0</v>
      </c>
      <c r="AVD47" s="56">
        <v>0</v>
      </c>
      <c r="AVE47" s="59">
        <v>0</v>
      </c>
      <c r="AVF47" s="56">
        <v>0</v>
      </c>
      <c r="AVG47" s="56">
        <v>0</v>
      </c>
      <c r="AVH47" s="56">
        <v>0</v>
      </c>
      <c r="AVI47" s="56">
        <v>0</v>
      </c>
      <c r="AVJ47" s="56">
        <v>0</v>
      </c>
      <c r="AVK47" s="56">
        <v>0</v>
      </c>
      <c r="AVL47" s="56">
        <v>0</v>
      </c>
      <c r="AVM47" s="56">
        <v>0</v>
      </c>
      <c r="AVN47" s="56">
        <v>0</v>
      </c>
      <c r="AVO47" s="56">
        <v>0</v>
      </c>
      <c r="AVP47" s="56">
        <v>216.84</v>
      </c>
      <c r="AVQ47" s="56">
        <v>219.66791843579475</v>
      </c>
      <c r="AVR47" s="56">
        <v>222.53271716433761</v>
      </c>
      <c r="AVS47" s="56">
        <v>225.43487715989437</v>
      </c>
      <c r="AVT47" s="56">
        <v>228.37488566935565</v>
      </c>
      <c r="AVU47" s="59">
        <v>185.08258903523324</v>
      </c>
      <c r="AVV47" s="59">
        <v>140.62225744354359</v>
      </c>
      <c r="AVW47" s="59">
        <v>94.970788225928999</v>
      </c>
      <c r="AVX47" s="59">
        <v>48.104674787392788</v>
      </c>
      <c r="AVY47" s="59">
        <v>0</v>
      </c>
      <c r="AVZ47" s="56">
        <v>0</v>
      </c>
      <c r="AWA47" s="56">
        <v>0</v>
      </c>
      <c r="AWB47" s="56">
        <v>0</v>
      </c>
      <c r="AWC47" s="56">
        <v>0</v>
      </c>
      <c r="AWD47" s="56">
        <v>0</v>
      </c>
      <c r="AWE47" s="59">
        <v>0</v>
      </c>
      <c r="AWF47" s="56">
        <v>0</v>
      </c>
      <c r="AWG47" s="56">
        <v>0</v>
      </c>
      <c r="AWH47" s="56">
        <v>0</v>
      </c>
      <c r="AWI47" s="56">
        <v>0</v>
      </c>
      <c r="AWJ47" s="56">
        <v>0</v>
      </c>
      <c r="AWK47" s="56">
        <v>0</v>
      </c>
      <c r="AWL47" s="56">
        <v>0</v>
      </c>
      <c r="AWM47" s="56">
        <v>0</v>
      </c>
      <c r="AWN47" s="56">
        <v>0</v>
      </c>
      <c r="AWO47" s="56">
        <v>0</v>
      </c>
      <c r="AWP47" s="57">
        <v>0.76</v>
      </c>
      <c r="AWQ47" s="56">
        <v>5266.5599999999995</v>
      </c>
      <c r="AWR47" s="56">
        <v>5446.169770943281</v>
      </c>
      <c r="AWS47" s="56">
        <v>5631.9049197078148</v>
      </c>
      <c r="AWT47" s="56">
        <v>5823.9743450258702</v>
      </c>
      <c r="AWU47" s="56">
        <v>6022.5940698727609</v>
      </c>
      <c r="AWV47" s="59">
        <v>1758.4905838392538</v>
      </c>
      <c r="AWW47" s="56">
        <v>1818.4618157191308</v>
      </c>
      <c r="AWX47" s="56">
        <v>1880.4782952029714</v>
      </c>
      <c r="AWY47" s="56">
        <v>1944.6097730300953</v>
      </c>
      <c r="AWZ47" s="56">
        <v>2010.9283787059069</v>
      </c>
      <c r="AXA47" s="56">
        <v>2079.5087016268858</v>
      </c>
      <c r="AXB47" s="56">
        <v>2150.4278749722507</v>
      </c>
      <c r="AXC47" s="56">
        <v>2223.7656624566457</v>
      </c>
      <c r="AXD47" s="56">
        <v>2299.6045480414241</v>
      </c>
      <c r="AXE47" s="56">
        <v>2378.0298287054338</v>
      </c>
      <c r="AXF47" s="56">
        <v>2459.1297103796337</v>
      </c>
      <c r="AXG47" s="56">
        <v>2542.9954071534485</v>
      </c>
      <c r="AXH47" s="56">
        <v>2629.7212438644415</v>
      </c>
      <c r="AXI47" s="56">
        <v>2719.4047621866807</v>
      </c>
      <c r="AXJ47" s="56">
        <v>2812.1468303371275</v>
      </c>
      <c r="AXK47" s="56">
        <v>2908.051756523429</v>
      </c>
      <c r="AXL47" s="56">
        <v>3007.2274062607107</v>
      </c>
      <c r="AXM47" s="56">
        <v>3109.7853236893252</v>
      </c>
      <c r="AXN47" s="56">
        <v>3215.8408570299916</v>
      </c>
      <c r="AXO47" s="56">
        <v>3325.5132883174356</v>
      </c>
      <c r="AXP47" s="56">
        <v>3438.9259675584458</v>
      </c>
      <c r="AXQ47" s="56">
        <v>5705.4400000000005</v>
      </c>
      <c r="AXR47" s="56">
        <v>5779.8474845984174</v>
      </c>
      <c r="AXS47" s="56">
        <v>5855.2253542616609</v>
      </c>
      <c r="AXT47" s="56">
        <v>5931.5862642646553</v>
      </c>
      <c r="AXU47" s="56">
        <v>6008.9430349260683</v>
      </c>
      <c r="AXV47" s="59">
        <v>1718.7695022383234</v>
      </c>
      <c r="AXW47" s="56">
        <v>1741.1848313393264</v>
      </c>
      <c r="AXX47" s="56">
        <v>1763.8924899109488</v>
      </c>
      <c r="AXY47" s="56">
        <v>1786.8962903674098</v>
      </c>
      <c r="AXZ47" s="56">
        <v>1810.2000948425216</v>
      </c>
      <c r="AYA47" s="56">
        <v>1833.8078158381061</v>
      </c>
      <c r="AYB47" s="56">
        <v>1857.7234168808707</v>
      </c>
      <c r="AYC47" s="56">
        <v>1881.9509131878481</v>
      </c>
      <c r="AYD47" s="56">
        <v>1906.4943723405167</v>
      </c>
      <c r="AYE47" s="56">
        <v>1931.3579149677103</v>
      </c>
      <c r="AYF47" s="56">
        <v>1956.5457154374358</v>
      </c>
      <c r="AYG47" s="56">
        <v>1982.0620025577123</v>
      </c>
      <c r="AYH47" s="56">
        <v>2007.9110602865499</v>
      </c>
      <c r="AYI47" s="56">
        <v>2034.0972284511897</v>
      </c>
      <c r="AYJ47" s="56">
        <v>2060.6249034767206</v>
      </c>
      <c r="AYK47" s="56">
        <v>2087.4985391242003</v>
      </c>
      <c r="AYL47" s="56">
        <v>2114.7226472384036</v>
      </c>
      <c r="AYM47" s="56">
        <v>2142.3017985053202</v>
      </c>
      <c r="AYN47" s="56">
        <v>2170.2406232195308</v>
      </c>
      <c r="AYO47" s="56">
        <v>2198.5438120615945</v>
      </c>
      <c r="AYP47" s="56">
        <v>2227.2161168855728</v>
      </c>
      <c r="AYQ47" s="60">
        <v>0.76</v>
      </c>
      <c r="AYR47" s="56">
        <v>200.16</v>
      </c>
      <c r="AYS47" s="56">
        <v>206.98621896494242</v>
      </c>
      <c r="AYT47" s="56">
        <v>214.04523801660216</v>
      </c>
      <c r="AYU47" s="56">
        <v>221.3449965253179</v>
      </c>
      <c r="AYV47" s="56">
        <v>228.89370462421996</v>
      </c>
      <c r="AYW47" s="59">
        <v>66.832899513394906</v>
      </c>
      <c r="AYX47" s="56">
        <v>69.11215613879672</v>
      </c>
      <c r="AYY47" s="56">
        <v>71.469144103138831</v>
      </c>
      <c r="AYZ47" s="56">
        <v>73.906514341373494</v>
      </c>
      <c r="AZA47" s="56">
        <v>76.427008195439598</v>
      </c>
      <c r="AZB47" s="56">
        <v>79.033460497485564</v>
      </c>
      <c r="AZC47" s="56">
        <v>81.72880275824177</v>
      </c>
      <c r="AZD47" s="56">
        <v>84.516066464128798</v>
      </c>
      <c r="AZE47" s="56">
        <v>87.3983864868095</v>
      </c>
      <c r="AZF47" s="56">
        <v>90.379004609019873</v>
      </c>
      <c r="AZG47" s="56">
        <v>93.461273170644105</v>
      </c>
      <c r="AZH47" s="56">
        <v>96.648658839134896</v>
      </c>
      <c r="AZI47" s="56">
        <v>99.944746508519145</v>
      </c>
      <c r="AZJ47" s="56">
        <v>103.35324333137496</v>
      </c>
      <c r="AZK47" s="56">
        <v>106.87798288831409</v>
      </c>
      <c r="AZL47" s="56">
        <v>110.52292949966004</v>
      </c>
      <c r="AZM47" s="56">
        <v>114.2921826841703</v>
      </c>
      <c r="AZN47" s="56">
        <v>118.18998176981852</v>
      </c>
      <c r="AZO47" s="56">
        <v>122.22071066182158</v>
      </c>
      <c r="AZP47" s="56">
        <v>126.38890277327476</v>
      </c>
      <c r="AZQ47" s="56">
        <v>130.69924612394018</v>
      </c>
      <c r="AZR47" s="56">
        <v>216.84</v>
      </c>
      <c r="AZS47" s="56">
        <v>219.66791843579475</v>
      </c>
      <c r="AZT47" s="56">
        <v>222.53271716433761</v>
      </c>
      <c r="AZU47" s="56">
        <v>225.43487715989437</v>
      </c>
      <c r="AZV47" s="56">
        <v>228.37488566935565</v>
      </c>
      <c r="AZW47" s="59">
        <v>65.323266718317612</v>
      </c>
      <c r="AZX47" s="56">
        <v>66.175179973432279</v>
      </c>
      <c r="AZY47" s="56">
        <v>67.038203453596935</v>
      </c>
      <c r="AZZ47" s="56">
        <v>67.912482052789812</v>
      </c>
      <c r="BAA47" s="56">
        <v>68.798162554623715</v>
      </c>
      <c r="BAB47" s="56">
        <v>69.695393656989623</v>
      </c>
      <c r="BAC47" s="56">
        <v>70.604325997021789</v>
      </c>
      <c r="BAD47" s="56">
        <v>71.525112176388319</v>
      </c>
      <c r="BAE47" s="56">
        <v>72.457906786911735</v>
      </c>
      <c r="BAF47" s="56">
        <v>73.402866436523439</v>
      </c>
      <c r="BAG47" s="56">
        <v>74.360149775556934</v>
      </c>
      <c r="BAH47" s="56">
        <v>75.329917523383699</v>
      </c>
      <c r="BAI47" s="56">
        <v>76.312332495396575</v>
      </c>
      <c r="BAJ47" s="56">
        <v>77.307559630345054</v>
      </c>
      <c r="BAK47" s="56">
        <v>78.315766018027006</v>
      </c>
      <c r="BAL47" s="56">
        <v>79.337120927341545</v>
      </c>
      <c r="BAM47" s="56">
        <v>80.371795834707839</v>
      </c>
      <c r="BAN47" s="56">
        <v>81.419964452854401</v>
      </c>
      <c r="BAO47" s="56">
        <v>82.481802759983992</v>
      </c>
      <c r="BAP47" s="56">
        <v>83.557489029318717</v>
      </c>
      <c r="BAQ47" s="56">
        <v>84.647203859030611</v>
      </c>
      <c r="BAR47" s="57">
        <v>0.76</v>
      </c>
      <c r="BAS47" s="56">
        <v>5266.5599999999995</v>
      </c>
      <c r="BAT47" s="56">
        <v>5446.169770943281</v>
      </c>
      <c r="BAU47" s="56">
        <v>5631.9049197078148</v>
      </c>
      <c r="BAV47" s="56">
        <v>5823.9743450258702</v>
      </c>
      <c r="BAW47" s="56">
        <v>6022.5940698727609</v>
      </c>
      <c r="BAX47" s="56">
        <v>1406.7924670714031</v>
      </c>
      <c r="BAY47" s="56">
        <v>1091.0770894314785</v>
      </c>
      <c r="BAZ47" s="56">
        <v>752.19131808118857</v>
      </c>
      <c r="BBA47" s="56">
        <v>388.92195460601909</v>
      </c>
      <c r="BBB47" s="56">
        <v>0</v>
      </c>
      <c r="BBC47" s="56">
        <v>0</v>
      </c>
      <c r="BBD47" s="56">
        <v>0</v>
      </c>
      <c r="BBE47" s="56">
        <v>0</v>
      </c>
      <c r="BBF47" s="56">
        <v>0</v>
      </c>
      <c r="BBG47" s="56">
        <v>0</v>
      </c>
      <c r="BBH47" s="56">
        <v>0</v>
      </c>
      <c r="BBI47" s="55">
        <v>0</v>
      </c>
      <c r="BBJ47" s="55">
        <v>0</v>
      </c>
      <c r="BBK47" s="55">
        <v>0</v>
      </c>
      <c r="BBL47" s="55">
        <v>0</v>
      </c>
      <c r="BBM47" s="55">
        <v>0</v>
      </c>
      <c r="BBN47" s="55">
        <v>0</v>
      </c>
      <c r="BBO47" s="55">
        <v>0</v>
      </c>
      <c r="BBP47" s="55">
        <v>0</v>
      </c>
      <c r="BBQ47" s="55">
        <v>0</v>
      </c>
      <c r="BBR47" s="55">
        <v>0</v>
      </c>
      <c r="BBS47" s="56">
        <v>5705.4400000000005</v>
      </c>
      <c r="BBT47" s="56">
        <v>5779.8474845984174</v>
      </c>
      <c r="BBU47" s="56">
        <v>5855.2253542616609</v>
      </c>
      <c r="BBV47" s="56">
        <v>5931.5862642646553</v>
      </c>
      <c r="BBW47" s="56">
        <v>6008.9430349260683</v>
      </c>
      <c r="BBX47" s="56">
        <v>1375.0156017906588</v>
      </c>
      <c r="BBY47" s="56">
        <v>1044.7108988035957</v>
      </c>
      <c r="BBZ47" s="56">
        <v>705.55699596437955</v>
      </c>
      <c r="BCA47" s="56">
        <v>357.37925807348199</v>
      </c>
      <c r="BCB47" s="56">
        <v>0</v>
      </c>
      <c r="BCC47" s="56">
        <v>0</v>
      </c>
      <c r="BCD47" s="56">
        <v>0</v>
      </c>
      <c r="BCE47" s="56">
        <v>0</v>
      </c>
      <c r="BCF47" s="56">
        <v>0</v>
      </c>
      <c r="BCG47" s="56">
        <v>0</v>
      </c>
      <c r="BCH47" s="59">
        <v>0</v>
      </c>
      <c r="BCI47" s="55">
        <v>0</v>
      </c>
      <c r="BCJ47" s="55">
        <v>0</v>
      </c>
      <c r="BCK47" s="55">
        <v>0</v>
      </c>
      <c r="BCL47" s="55">
        <v>0</v>
      </c>
      <c r="BCM47" s="55">
        <v>0</v>
      </c>
      <c r="BCN47" s="55">
        <v>0</v>
      </c>
      <c r="BCO47" s="55">
        <v>0</v>
      </c>
      <c r="BCP47" s="55">
        <v>0</v>
      </c>
      <c r="BCQ47" s="55">
        <v>0</v>
      </c>
      <c r="BCR47" s="55">
        <v>0</v>
      </c>
      <c r="BCS47" s="57">
        <v>0.76</v>
      </c>
      <c r="BCT47" s="56">
        <v>200.16</v>
      </c>
      <c r="BCU47" s="56">
        <v>206.98621896494242</v>
      </c>
      <c r="BCV47" s="56">
        <v>214.04523801660216</v>
      </c>
      <c r="BCW47" s="56">
        <v>221.3449965253179</v>
      </c>
      <c r="BCX47" s="56">
        <v>228.89370462421996</v>
      </c>
      <c r="BCY47" s="56">
        <v>53.466319610715928</v>
      </c>
      <c r="BCZ47" s="56">
        <v>41.467293683278029</v>
      </c>
      <c r="BDA47" s="56">
        <v>28.587657641255532</v>
      </c>
      <c r="BDB47" s="56">
        <v>14.7813028682747</v>
      </c>
      <c r="BDC47" s="56">
        <v>0</v>
      </c>
      <c r="BDD47" s="56">
        <v>0</v>
      </c>
      <c r="BDE47" s="56">
        <v>0</v>
      </c>
      <c r="BDF47" s="56">
        <v>0</v>
      </c>
      <c r="BDG47" s="56">
        <v>0</v>
      </c>
      <c r="BDH47" s="56">
        <v>0</v>
      </c>
      <c r="BDI47" s="59">
        <v>0</v>
      </c>
      <c r="BDJ47" s="55">
        <v>0</v>
      </c>
      <c r="BDK47" s="55">
        <v>0</v>
      </c>
      <c r="BDL47" s="55">
        <v>0</v>
      </c>
      <c r="BDM47" s="55">
        <v>0</v>
      </c>
      <c r="BDN47" s="55">
        <v>0</v>
      </c>
      <c r="BDO47" s="55">
        <v>0</v>
      </c>
      <c r="BDP47" s="55">
        <v>0</v>
      </c>
      <c r="BDQ47" s="55">
        <v>0</v>
      </c>
      <c r="BDR47" s="55">
        <v>0</v>
      </c>
      <c r="BDS47" s="55">
        <v>0</v>
      </c>
      <c r="BDT47" s="56">
        <v>216.84</v>
      </c>
      <c r="BDU47" s="56">
        <v>219.66791843579475</v>
      </c>
      <c r="BDV47" s="56">
        <v>222.53271716433761</v>
      </c>
      <c r="BDW47" s="56">
        <v>225.43487715989437</v>
      </c>
      <c r="BDX47" s="56">
        <v>228.37488566935565</v>
      </c>
      <c r="BDY47" s="56">
        <v>52.25861337465409</v>
      </c>
      <c r="BDZ47" s="56">
        <v>39.705107984059367</v>
      </c>
      <c r="BEA47" s="56">
        <v>26.815281381438776</v>
      </c>
      <c r="BEB47" s="56">
        <v>13.582496410557964</v>
      </c>
      <c r="BEC47" s="56">
        <v>0</v>
      </c>
      <c r="BED47" s="56">
        <v>0</v>
      </c>
      <c r="BEE47" s="56">
        <v>0</v>
      </c>
      <c r="BEF47" s="56">
        <v>0</v>
      </c>
      <c r="BEG47" s="56">
        <v>0</v>
      </c>
      <c r="BEH47" s="56">
        <v>0</v>
      </c>
      <c r="BEI47" s="59">
        <v>0</v>
      </c>
      <c r="BEJ47" s="55">
        <v>0</v>
      </c>
      <c r="BEK47" s="55">
        <v>0</v>
      </c>
      <c r="BEL47" s="55">
        <v>0</v>
      </c>
      <c r="BEM47" s="55">
        <v>0</v>
      </c>
      <c r="BEN47" s="55">
        <v>0</v>
      </c>
      <c r="BEO47" s="55">
        <v>0</v>
      </c>
      <c r="BEP47" s="55">
        <v>0</v>
      </c>
      <c r="BEQ47" s="55">
        <v>0</v>
      </c>
      <c r="BER47" s="55">
        <v>0</v>
      </c>
      <c r="BES47" s="55">
        <v>0</v>
      </c>
      <c r="BET47" s="57">
        <v>0</v>
      </c>
      <c r="BEU47" s="56">
        <v>5266.5599999999995</v>
      </c>
      <c r="BEV47" s="56">
        <v>5446.169770943281</v>
      </c>
      <c r="BEW47" s="56">
        <v>5631.9049197078148</v>
      </c>
      <c r="BEX47" s="56">
        <v>5823.9743450258702</v>
      </c>
      <c r="BEY47" s="56">
        <v>6022.5940698727609</v>
      </c>
      <c r="BEZ47" s="56">
        <v>1406.7924670714031</v>
      </c>
      <c r="BFA47" s="56">
        <v>1091.0770894314785</v>
      </c>
      <c r="BFB47" s="56">
        <v>752.19131808118857</v>
      </c>
      <c r="BFC47" s="56">
        <v>388.92195460601909</v>
      </c>
      <c r="BFD47" s="56">
        <v>0</v>
      </c>
      <c r="BFE47" s="56">
        <v>0</v>
      </c>
      <c r="BFF47" s="56">
        <v>0</v>
      </c>
      <c r="BFG47" s="56">
        <v>0</v>
      </c>
      <c r="BFH47" s="56">
        <v>0</v>
      </c>
      <c r="BFI47" s="56">
        <v>0</v>
      </c>
      <c r="BFJ47" s="56">
        <v>0</v>
      </c>
      <c r="BFK47" s="56">
        <v>0</v>
      </c>
      <c r="BFL47" s="56">
        <v>0</v>
      </c>
      <c r="BFM47" s="56">
        <v>0</v>
      </c>
      <c r="BFN47" s="56">
        <v>0</v>
      </c>
      <c r="BFO47" s="56">
        <v>0</v>
      </c>
      <c r="BFP47" s="56">
        <v>0</v>
      </c>
      <c r="BFQ47" s="56">
        <v>0</v>
      </c>
      <c r="BFR47" s="56">
        <v>0</v>
      </c>
      <c r="BFS47" s="56">
        <v>0</v>
      </c>
      <c r="BFT47" s="56">
        <v>0</v>
      </c>
      <c r="BFU47" s="56">
        <v>5705.4400000000005</v>
      </c>
      <c r="BFV47" s="56">
        <v>5779.8474845984174</v>
      </c>
      <c r="BFW47" s="56">
        <v>5855.2253542616609</v>
      </c>
      <c r="BFX47" s="56">
        <v>5931.5862642646553</v>
      </c>
      <c r="BFY47" s="56">
        <v>6008.9430349260683</v>
      </c>
      <c r="BFZ47" s="56">
        <v>1375.0156017906588</v>
      </c>
      <c r="BGA47" s="56">
        <v>1044.7108988035957</v>
      </c>
      <c r="BGB47" s="56">
        <v>705.55699596437955</v>
      </c>
      <c r="BGC47" s="56">
        <v>357.37925807348199</v>
      </c>
      <c r="BGD47" s="56">
        <v>0</v>
      </c>
      <c r="BGE47" s="56">
        <v>0</v>
      </c>
      <c r="BGF47" s="56">
        <v>0</v>
      </c>
      <c r="BGG47" s="56">
        <v>0</v>
      </c>
      <c r="BGH47" s="56">
        <v>0</v>
      </c>
      <c r="BGI47" s="56">
        <v>0</v>
      </c>
      <c r="BGJ47" s="56">
        <v>0</v>
      </c>
      <c r="BGK47" s="56">
        <v>0</v>
      </c>
      <c r="BGL47" s="56">
        <v>0</v>
      </c>
      <c r="BGM47" s="56">
        <v>0</v>
      </c>
      <c r="BGN47" s="56">
        <v>0</v>
      </c>
      <c r="BGO47" s="56">
        <v>0</v>
      </c>
      <c r="BGP47" s="56">
        <v>0</v>
      </c>
      <c r="BGQ47" s="56">
        <v>0</v>
      </c>
      <c r="BGR47" s="56">
        <v>0</v>
      </c>
      <c r="BGS47" s="56">
        <v>0</v>
      </c>
      <c r="BGT47" s="56">
        <v>0</v>
      </c>
      <c r="BGU47" s="57">
        <v>0.25</v>
      </c>
      <c r="BGV47" s="56">
        <v>200.16</v>
      </c>
      <c r="BGW47" s="56">
        <v>206.98621896494242</v>
      </c>
      <c r="BGX47" s="56">
        <v>214.04523801660216</v>
      </c>
      <c r="BGY47" s="56">
        <v>221.3449965253179</v>
      </c>
      <c r="BGZ47" s="56">
        <v>228.89370462421996</v>
      </c>
      <c r="BHA47" s="56">
        <v>40.09973970803695</v>
      </c>
      <c r="BHB47" s="56">
        <v>31.100470262458522</v>
      </c>
      <c r="BHC47" s="56">
        <v>21.440743230941649</v>
      </c>
      <c r="BHD47" s="56">
        <v>11.085977151206025</v>
      </c>
      <c r="BHE47" s="56">
        <v>0</v>
      </c>
      <c r="BHF47" s="56">
        <v>0</v>
      </c>
      <c r="BHG47" s="56">
        <v>0</v>
      </c>
      <c r="BHH47" s="56">
        <v>0</v>
      </c>
      <c r="BHI47" s="56">
        <v>0</v>
      </c>
      <c r="BHJ47" s="56">
        <v>0</v>
      </c>
      <c r="BHK47" s="59">
        <v>0</v>
      </c>
      <c r="BHL47" s="56">
        <v>0</v>
      </c>
      <c r="BHM47" s="56">
        <v>0</v>
      </c>
      <c r="BHN47" s="56">
        <v>0</v>
      </c>
      <c r="BHO47" s="56">
        <v>0</v>
      </c>
      <c r="BHP47" s="56">
        <v>0</v>
      </c>
      <c r="BHQ47" s="56">
        <v>0</v>
      </c>
      <c r="BHR47" s="56">
        <v>0</v>
      </c>
      <c r="BHS47" s="56">
        <v>0</v>
      </c>
      <c r="BHT47" s="56">
        <v>0</v>
      </c>
      <c r="BHU47" s="56">
        <v>0</v>
      </c>
      <c r="BHV47" s="56">
        <v>216.84</v>
      </c>
      <c r="BHW47" s="56">
        <v>219.66791843579475</v>
      </c>
      <c r="BHX47" s="56">
        <v>222.53271716433761</v>
      </c>
      <c r="BHY47" s="56">
        <v>225.43487715989437</v>
      </c>
      <c r="BHZ47" s="56">
        <v>228.37488566935565</v>
      </c>
      <c r="BIA47" s="59">
        <v>39.193960030990567</v>
      </c>
      <c r="BIB47" s="56">
        <v>29.778830988044525</v>
      </c>
      <c r="BIC47" s="56">
        <v>20.111461036079081</v>
      </c>
      <c r="BID47" s="56">
        <v>10.186872307918472</v>
      </c>
      <c r="BIE47" s="56">
        <v>0</v>
      </c>
      <c r="BIF47" s="56">
        <v>0</v>
      </c>
      <c r="BIG47" s="56">
        <v>0</v>
      </c>
      <c r="BIH47" s="56">
        <v>0</v>
      </c>
      <c r="BII47" s="56">
        <v>0</v>
      </c>
      <c r="BIJ47" s="56">
        <v>0</v>
      </c>
      <c r="BIK47" s="59">
        <v>0</v>
      </c>
      <c r="BIL47" s="56">
        <v>0</v>
      </c>
      <c r="BIM47" s="56">
        <v>0</v>
      </c>
      <c r="BIN47" s="56">
        <v>0</v>
      </c>
      <c r="BIO47" s="56">
        <v>0</v>
      </c>
      <c r="BIP47" s="56">
        <v>0</v>
      </c>
      <c r="BIQ47" s="56">
        <v>0</v>
      </c>
      <c r="BIR47" s="56">
        <v>0</v>
      </c>
      <c r="BIS47" s="56">
        <v>0</v>
      </c>
      <c r="BIT47" s="56">
        <v>0</v>
      </c>
      <c r="BIU47" s="56">
        <v>0</v>
      </c>
      <c r="BIV47" s="61">
        <v>0.9</v>
      </c>
      <c r="BIW47" s="61">
        <v>0.9</v>
      </c>
      <c r="BIX47" s="61">
        <f t="shared" si="15"/>
        <v>0.71400000000000008</v>
      </c>
      <c r="BIY47" s="61">
        <f t="shared" si="15"/>
        <v>0.71400000000000008</v>
      </c>
      <c r="BIZ47" s="61">
        <v>0.1</v>
      </c>
      <c r="BJA47" s="61">
        <v>0.1</v>
      </c>
      <c r="BJB47" s="61">
        <v>0.8</v>
      </c>
      <c r="BJC47" s="61">
        <v>0.8</v>
      </c>
      <c r="BJD47" s="61">
        <v>0.8</v>
      </c>
      <c r="BJE47" s="61">
        <v>0.8</v>
      </c>
      <c r="BJF47" s="61">
        <v>1</v>
      </c>
      <c r="BJG47" s="61">
        <v>1</v>
      </c>
      <c r="BJH47" s="61">
        <f t="shared" si="16"/>
        <v>9</v>
      </c>
      <c r="BJI47" s="61">
        <f t="shared" si="16"/>
        <v>9</v>
      </c>
      <c r="BJJ47" s="62">
        <v>0.3</v>
      </c>
      <c r="BJK47" s="62">
        <v>0.3</v>
      </c>
      <c r="BJL47" s="46">
        <f t="shared" si="17"/>
        <v>1.69</v>
      </c>
      <c r="BJM47" s="46">
        <f t="shared" si="17"/>
        <v>1.5649999999999999</v>
      </c>
      <c r="BJN47" s="46">
        <f t="shared" si="17"/>
        <v>1.423</v>
      </c>
      <c r="BJO47" s="46">
        <v>1.5</v>
      </c>
      <c r="BJP47" s="61">
        <f t="shared" si="1"/>
        <v>0.65</v>
      </c>
      <c r="BJQ47" s="61">
        <f t="shared" si="1"/>
        <v>0.65</v>
      </c>
      <c r="BJR47" s="61">
        <v>0.69</v>
      </c>
      <c r="BJS47" s="61">
        <v>0.69</v>
      </c>
      <c r="BJT47" s="61">
        <v>48.83</v>
      </c>
      <c r="BJU47" s="61">
        <v>48.83</v>
      </c>
      <c r="BJV47" s="61">
        <f t="shared" si="18"/>
        <v>73.245000000000005</v>
      </c>
      <c r="BJW47" s="61">
        <f t="shared" si="18"/>
        <v>73.245000000000005</v>
      </c>
      <c r="BJX47" s="61">
        <v>4</v>
      </c>
      <c r="BJY47" s="61">
        <v>4</v>
      </c>
      <c r="BJZ47" s="63">
        <v>724903.60320000001</v>
      </c>
      <c r="BKA47" s="63">
        <v>749625.57923876366</v>
      </c>
      <c r="BKB47" s="63">
        <v>775190.6688950666</v>
      </c>
      <c r="BKC47" s="63">
        <v>801627.62555702648</v>
      </c>
      <c r="BKD47" s="63">
        <v>828966.18321289751</v>
      </c>
      <c r="BKE47" s="63">
        <v>857237.08989327226</v>
      </c>
      <c r="BKF47" s="63">
        <v>886472.14225379133</v>
      </c>
      <c r="BKG47" s="63">
        <v>916704.22133725439</v>
      </c>
      <c r="BKH47" s="63">
        <v>947967.32955535548</v>
      </c>
      <c r="BKI47" s="63">
        <v>980296.6289316375</v>
      </c>
      <c r="BKJ47" s="63">
        <v>1013728.4806486752</v>
      </c>
      <c r="BKK47" s="63">
        <v>1048300.4859439703</v>
      </c>
      <c r="BKL47" s="63">
        <v>1084051.5284005504</v>
      </c>
      <c r="BKM47" s="63">
        <v>1121021.8176798401</v>
      </c>
      <c r="BKN47" s="63">
        <v>1159252.934745989</v>
      </c>
      <c r="BKO47" s="63">
        <v>1198787.8786325208</v>
      </c>
      <c r="BKP47" s="63">
        <v>1239671.1148039058</v>
      </c>
      <c r="BKQ47" s="63">
        <v>1281948.6251664443</v>
      </c>
      <c r="BKR47" s="63">
        <v>1325667.9597847152</v>
      </c>
      <c r="BKS47" s="63">
        <v>1370878.2903617483</v>
      </c>
      <c r="BKT47" s="63">
        <v>1417630.4655430792</v>
      </c>
      <c r="BKU47" s="63">
        <v>1465977.0681068797</v>
      </c>
      <c r="BKV47" s="63">
        <v>1515972.4741044911</v>
      </c>
      <c r="BKW47" s="63">
        <v>1567672.9140178743</v>
      </c>
      <c r="BKX47" s="63">
        <v>1621136.5360027631</v>
      </c>
      <c r="BKY47" s="63">
        <v>1676423.4712886501</v>
      </c>
      <c r="BKZ47" s="64">
        <v>785312.23679999996</v>
      </c>
      <c r="BLA47" s="64">
        <v>795553.88479991653</v>
      </c>
      <c r="BLB47" s="64">
        <v>805929.09923218831</v>
      </c>
      <c r="BLC47" s="64">
        <v>816439.62200318149</v>
      </c>
      <c r="BLD47" s="64">
        <v>827087.2177363307</v>
      </c>
      <c r="BLE47" s="64">
        <v>837873.67406840378</v>
      </c>
      <c r="BLF47" s="64">
        <v>848800.80194963014</v>
      </c>
      <c r="BLG47" s="64">
        <v>859870.43594774255</v>
      </c>
      <c r="BLH47" s="64">
        <v>871084.43455598585</v>
      </c>
      <c r="BLI47" s="64">
        <v>882444.68050514034</v>
      </c>
      <c r="BLJ47" s="64">
        <v>893953.08107961691</v>
      </c>
      <c r="BLK47" s="64">
        <v>905611.56843767152</v>
      </c>
      <c r="BLL47" s="64">
        <v>917422.09993579856</v>
      </c>
      <c r="BLM47" s="64">
        <v>929386.65845735336</v>
      </c>
      <c r="BLN47" s="64">
        <v>941507.25274546095</v>
      </c>
      <c r="BLO47" s="64">
        <v>953785.91774026514</v>
      </c>
      <c r="BLP47" s="64">
        <v>966224.71492057818</v>
      </c>
      <c r="BLQ47" s="64">
        <v>978825.73264998407</v>
      </c>
      <c r="BLR47" s="64">
        <v>991591.08652745676</v>
      </c>
      <c r="BLS47" s="64">
        <v>1004522.9197425495</v>
      </c>
      <c r="BLT47" s="64">
        <v>1017623.4034352185</v>
      </c>
      <c r="BLU47" s="64">
        <v>1030894.7370603366</v>
      </c>
      <c r="BLV47" s="64">
        <v>1044339.1487569641</v>
      </c>
      <c r="BLW47" s="64">
        <v>1057958.8957224318</v>
      </c>
      <c r="BLX47" s="64">
        <v>1071756.2645913053</v>
      </c>
      <c r="BLY47" s="64">
        <v>1085733.5718192903</v>
      </c>
      <c r="BLZ47" s="65">
        <v>203518.02901247999</v>
      </c>
      <c r="BMA47" s="65">
        <v>210458.76956680004</v>
      </c>
      <c r="BMB47" s="65">
        <v>217636.21583056569</v>
      </c>
      <c r="BMC47" s="65">
        <v>225058.44037073813</v>
      </c>
      <c r="BMD47" s="65">
        <v>232733.79105958252</v>
      </c>
      <c r="BME47" s="65">
        <v>240670.90046362858</v>
      </c>
      <c r="BMF47" s="65">
        <v>248878.69555283021</v>
      </c>
      <c r="BMG47" s="65">
        <v>257366.40774084406</v>
      </c>
      <c r="BMH47" s="65">
        <v>266143.58326772088</v>
      </c>
      <c r="BMI47" s="65">
        <v>275220.09393668495</v>
      </c>
      <c r="BMJ47" s="65">
        <v>284606.14821707981</v>
      </c>
      <c r="BMK47" s="65">
        <v>294312.30272596586</v>
      </c>
      <c r="BML47" s="65">
        <v>304349.47410128498</v>
      </c>
      <c r="BMM47" s="65">
        <v>314728.95127994427</v>
      </c>
      <c r="BMN47" s="65">
        <v>325462.40819463047</v>
      </c>
      <c r="BMO47" s="65">
        <v>336561.91690363333</v>
      </c>
      <c r="BMP47" s="65">
        <v>348039.96116844629</v>
      </c>
      <c r="BMQ47" s="65">
        <v>359909.45049441489</v>
      </c>
      <c r="BMR47" s="65">
        <v>372183.73465022509</v>
      </c>
      <c r="BMS47" s="65">
        <v>384876.61868256156</v>
      </c>
      <c r="BMT47" s="65">
        <v>398002.37844282249</v>
      </c>
      <c r="BMU47" s="65">
        <v>411575.77664335497</v>
      </c>
      <c r="BMV47" s="65">
        <v>425612.07946126943</v>
      </c>
      <c r="BMW47" s="65">
        <v>440127.07370850717</v>
      </c>
      <c r="BMX47" s="65">
        <v>455137.08458747208</v>
      </c>
      <c r="BMY47" s="65">
        <v>470658.99405219831</v>
      </c>
      <c r="BMZ47" s="65">
        <v>220477.86476352005</v>
      </c>
      <c r="BNA47" s="65">
        <v>223353.22640551144</v>
      </c>
      <c r="BNB47" s="65">
        <v>226266.08707073177</v>
      </c>
      <c r="BNC47" s="65">
        <v>229216.93580261918</v>
      </c>
      <c r="BND47" s="65">
        <v>232206.26802247067</v>
      </c>
      <c r="BNE47" s="65">
        <v>235234.58561261932</v>
      </c>
      <c r="BNF47" s="65">
        <v>238302.39700069564</v>
      </c>
      <c r="BNG47" s="65">
        <v>241410.2172449879</v>
      </c>
      <c r="BNH47" s="65">
        <v>244558.56812091629</v>
      </c>
      <c r="BNI47" s="65">
        <v>247747.97820863398</v>
      </c>
      <c r="BNJ47" s="65">
        <v>250978.98298177111</v>
      </c>
      <c r="BNK47" s="65">
        <v>254252.12489733638</v>
      </c>
      <c r="BNL47" s="65">
        <v>257567.95348679021</v>
      </c>
      <c r="BNM47" s="65">
        <v>260927.02544830658</v>
      </c>
      <c r="BNN47" s="65">
        <v>264329.90474023775</v>
      </c>
      <c r="BNO47" s="65">
        <v>267777.16267579753</v>
      </c>
      <c r="BNP47" s="65">
        <v>271269.37801897997</v>
      </c>
      <c r="BNQ47" s="65">
        <v>274807.13708172872</v>
      </c>
      <c r="BNR47" s="65">
        <v>278391.03382237343</v>
      </c>
      <c r="BNS47" s="65">
        <v>282021.66994534998</v>
      </c>
      <c r="BNT47" s="65">
        <v>285699.65500222181</v>
      </c>
      <c r="BNU47" s="65">
        <v>289425.60649401747</v>
      </c>
      <c r="BNV47" s="65">
        <v>293200.14997490431</v>
      </c>
      <c r="BNW47" s="65">
        <v>297023.91915721301</v>
      </c>
      <c r="BNX47" s="65">
        <v>300897.55601783231</v>
      </c>
      <c r="BNY47" s="65">
        <v>304821.71090599138</v>
      </c>
      <c r="BNZ47" s="66">
        <v>23480.431103999999</v>
      </c>
      <c r="BOA47" s="66">
        <v>24281.203306773525</v>
      </c>
      <c r="BOB47" s="66">
        <v>25109.284894025321</v>
      </c>
      <c r="BOC47" s="66">
        <v>25965.607219863341</v>
      </c>
      <c r="BOD47" s="66">
        <v>26851.133401120718</v>
      </c>
      <c r="BOE47" s="66">
        <v>27766.859400585789</v>
      </c>
      <c r="BOF47" s="66">
        <v>28713.815147174362</v>
      </c>
      <c r="BOG47" s="66">
        <v>29693.065694304118</v>
      </c>
      <c r="BOH47" s="66">
        <v>30705.712417774044</v>
      </c>
      <c r="BOI47" s="66">
        <v>31752.894254496052</v>
      </c>
      <c r="BOJ47" s="66">
        <v>32835.788983472135</v>
      </c>
      <c r="BOK47" s="66">
        <v>33955.614550457671</v>
      </c>
      <c r="BOL47" s="66">
        <v>35113.630437800843</v>
      </c>
      <c r="BOM47" s="66">
        <v>36311.139080998764</v>
      </c>
      <c r="BON47" s="66">
        <v>37549.487333563586</v>
      </c>
      <c r="BOO47" s="66">
        <v>38830.067981846143</v>
      </c>
      <c r="BOP47" s="66">
        <v>40154.321311520813</v>
      </c>
      <c r="BOQ47" s="66">
        <v>41523.736727493502</v>
      </c>
      <c r="BOR47" s="66">
        <v>42939.854429054722</v>
      </c>
      <c r="BOS47" s="66">
        <v>44404.267142161632</v>
      </c>
      <c r="BOT47" s="66">
        <v>45918.621910797694</v>
      </c>
      <c r="BOU47" s="66">
        <v>47484.621949424341</v>
      </c>
      <c r="BOV47" s="66">
        <v>49104.028558608392</v>
      </c>
      <c r="BOW47" s="66">
        <v>50778.663105979736</v>
      </c>
      <c r="BOX47" s="66">
        <v>52510.409074747025</v>
      </c>
      <c r="BOY47" s="66">
        <v>54301.214182075782</v>
      </c>
      <c r="BOZ47" s="65">
        <v>25437.133696000004</v>
      </c>
      <c r="BPA47" s="65">
        <v>25768.872025333585</v>
      </c>
      <c r="BPB47" s="65">
        <v>26104.936719440189</v>
      </c>
      <c r="BPC47" s="65">
        <v>26445.384200597538</v>
      </c>
      <c r="BPD47" s="65">
        <v>26790.271626914382</v>
      </c>
      <c r="BPE47" s="65">
        <v>27139.656901926835</v>
      </c>
      <c r="BPF47" s="65">
        <v>27493.598684319852</v>
      </c>
      <c r="BPG47" s="65">
        <v>27852.156397775532</v>
      </c>
      <c r="BPH47" s="65">
        <v>28215.3902409498</v>
      </c>
      <c r="BPI47" s="65">
        <v>28583.361197579226</v>
      </c>
      <c r="BPJ47" s="65">
        <v>28956.131046719671</v>
      </c>
      <c r="BPK47" s="65">
        <v>29333.762373118429</v>
      </c>
      <c r="BPL47" s="65">
        <v>29716.318577721653</v>
      </c>
      <c r="BPM47" s="65">
        <v>30103.863888318818</v>
      </c>
      <c r="BPN47" s="65">
        <v>30496.463370325975</v>
      </c>
      <c r="BPO47" s="65">
        <v>30894.182937709687</v>
      </c>
      <c r="BPP47" s="65">
        <v>31297.089364053372</v>
      </c>
      <c r="BPQ47" s="65">
        <v>31705.250293768007</v>
      </c>
      <c r="BPR47" s="65">
        <v>32118.734253449027</v>
      </c>
      <c r="BPS47" s="65">
        <v>32537.610663381332</v>
      </c>
      <c r="BPT47" s="65">
        <v>32961.949849194316</v>
      </c>
      <c r="BPU47" s="65">
        <v>33391.823053668937</v>
      </c>
      <c r="BPV47" s="65">
        <v>33827.302448698756</v>
      </c>
      <c r="BPW47" s="65">
        <v>34268.461147406924</v>
      </c>
      <c r="BPX47" s="65">
        <v>34715.373216421256</v>
      </c>
      <c r="BPY47" s="65">
        <v>35168.113688309342</v>
      </c>
      <c r="BPZ47" s="66">
        <v>46668.909592599266</v>
      </c>
      <c r="BQA47" s="66">
        <v>49708.312220136497</v>
      </c>
      <c r="BQB47" s="66">
        <v>52945.661798072251</v>
      </c>
      <c r="BQC47" s="66">
        <v>56393.850002822524</v>
      </c>
      <c r="BQD47" s="66">
        <v>60066.608106060899</v>
      </c>
      <c r="BQE47" s="66">
        <v>63978.561654976926</v>
      </c>
      <c r="BQF47" s="66">
        <v>68145.288713691538</v>
      </c>
      <c r="BQG47" s="66">
        <v>72583.381897756888</v>
      </c>
      <c r="BQH47" s="66">
        <v>77310.514448772476</v>
      </c>
      <c r="BQI47" s="66">
        <v>82345.510612237907</v>
      </c>
      <c r="BQJ47" s="66">
        <v>87708.420598898927</v>
      </c>
      <c r="BQK47" s="66">
        <v>93420.600428095262</v>
      </c>
      <c r="BQL47" s="66">
        <v>99504.79697106067</v>
      </c>
      <c r="BQM47" s="66">
        <v>105985.23853283135</v>
      </c>
      <c r="BQN47" s="66">
        <v>112887.73133347587</v>
      </c>
      <c r="BQO47" s="66">
        <v>120239.76227285086</v>
      </c>
      <c r="BQP47" s="66">
        <v>128070.60838810926</v>
      </c>
      <c r="BQQ47" s="66">
        <v>136411.45343984017</v>
      </c>
      <c r="BQR47" s="66">
        <v>145295.5120911049</v>
      </c>
      <c r="BQS47" s="66">
        <v>154758.1621738722</v>
      </c>
      <c r="BQT47" s="66">
        <v>164837.08556956024</v>
      </c>
      <c r="BQU47" s="66">
        <v>175572.41826469454</v>
      </c>
      <c r="BQV47" s="66">
        <v>187006.91017923033</v>
      </c>
      <c r="BQW47" s="66">
        <v>199186.09540400162</v>
      </c>
      <c r="BQX47" s="66">
        <v>212158.47352521241</v>
      </c>
      <c r="BQY47" s="66">
        <v>225975.70275803498</v>
      </c>
      <c r="BQZ47" s="65">
        <v>50557.985391982555</v>
      </c>
      <c r="BRA47" s="65">
        <v>52753.857377352193</v>
      </c>
      <c r="BRB47" s="65">
        <v>55045.10210629036</v>
      </c>
      <c r="BRC47" s="65">
        <v>57435.861878656251</v>
      </c>
      <c r="BRD47" s="65">
        <v>59930.458905754196</v>
      </c>
      <c r="BRE47" s="65">
        <v>62533.403124381235</v>
      </c>
      <c r="BRF47" s="65">
        <v>65249.400350260228</v>
      </c>
      <c r="BRG47" s="65">
        <v>68083.360785598808</v>
      </c>
      <c r="BRH47" s="65">
        <v>71040.407896155113</v>
      </c>
      <c r="BRI47" s="65">
        <v>74125.887673858771</v>
      </c>
      <c r="BRJ47" s="65">
        <v>77345.378301732839</v>
      </c>
      <c r="BRK47" s="65">
        <v>80704.700238590027</v>
      </c>
      <c r="BRL47" s="65">
        <v>84209.926741734613</v>
      </c>
      <c r="BRM47" s="65">
        <v>87867.3948466945</v>
      </c>
      <c r="BRN47" s="65">
        <v>91683.71682383299</v>
      </c>
      <c r="BRO47" s="65">
        <v>95665.792132552524</v>
      </c>
      <c r="BRP47" s="65">
        <v>99820.819894702639</v>
      </c>
      <c r="BRQ47" s="65">
        <v>104156.31190974177</v>
      </c>
      <c r="BRR47" s="65">
        <v>108680.10623518364</v>
      </c>
      <c r="BRS47" s="65">
        <v>113400.38135687946</v>
      </c>
      <c r="BRT47" s="65">
        <v>118325.67097475439</v>
      </c>
      <c r="BRU47" s="65">
        <v>123464.87943072918</v>
      </c>
      <c r="BRV47" s="65">
        <v>128827.29780671875</v>
      </c>
      <c r="BRW47" s="65">
        <v>134422.62072181073</v>
      </c>
      <c r="BRX47" s="65">
        <v>140260.96385899201</v>
      </c>
      <c r="BRY47" s="65">
        <v>146352.88225310869</v>
      </c>
      <c r="BRZ47" s="64">
        <v>724903.60320000001</v>
      </c>
      <c r="BSA47" s="64">
        <v>749625.57923876366</v>
      </c>
      <c r="BSB47" s="64">
        <v>775190.6688950666</v>
      </c>
      <c r="BSC47" s="64">
        <v>801627.62555702648</v>
      </c>
      <c r="BSD47" s="64">
        <v>828966.18321289751</v>
      </c>
      <c r="BSE47" s="64">
        <v>482338.73591328121</v>
      </c>
      <c r="BSF47" s="64">
        <v>418414.85114378959</v>
      </c>
      <c r="BSG47" s="64">
        <v>349569.87640327303</v>
      </c>
      <c r="BSH47" s="64">
        <v>275542.50379075669</v>
      </c>
      <c r="BSI47" s="64">
        <v>0</v>
      </c>
      <c r="BSJ47" s="64">
        <v>0</v>
      </c>
      <c r="BSK47" s="64">
        <v>0</v>
      </c>
      <c r="BSL47" s="64">
        <v>0</v>
      </c>
      <c r="BSM47" s="64">
        <v>0</v>
      </c>
      <c r="BSN47" s="64">
        <v>0</v>
      </c>
      <c r="BSO47" s="64">
        <v>0</v>
      </c>
      <c r="BSP47" s="64">
        <v>0</v>
      </c>
      <c r="BSQ47" s="64">
        <v>0</v>
      </c>
      <c r="BSR47" s="64">
        <v>0</v>
      </c>
      <c r="BSS47" s="64">
        <v>0</v>
      </c>
      <c r="BST47" s="64">
        <v>0</v>
      </c>
      <c r="BSU47" s="64">
        <v>0</v>
      </c>
      <c r="BSV47" s="64">
        <v>0</v>
      </c>
      <c r="BSW47" s="64">
        <v>0</v>
      </c>
      <c r="BSX47" s="64">
        <v>0</v>
      </c>
      <c r="BSY47" s="64">
        <v>0</v>
      </c>
      <c r="BSZ47" s="64">
        <v>785312.23679999996</v>
      </c>
      <c r="BTA47" s="64">
        <v>795553.88479991653</v>
      </c>
      <c r="BTB47" s="64">
        <v>805929.09923218831</v>
      </c>
      <c r="BTC47" s="64">
        <v>816439.62200318149</v>
      </c>
      <c r="BTD47" s="64">
        <v>827087.2177363307</v>
      </c>
      <c r="BTE47" s="63">
        <v>642369.81678577617</v>
      </c>
      <c r="BTF47" s="63">
        <v>530500.50121851882</v>
      </c>
      <c r="BTG47" s="63">
        <v>415604.04404140887</v>
      </c>
      <c r="BTH47" s="63">
        <v>297620.51513996179</v>
      </c>
      <c r="BTI47" s="63">
        <v>0</v>
      </c>
      <c r="BTJ47" s="63">
        <v>0</v>
      </c>
      <c r="BTK47" s="63">
        <v>0</v>
      </c>
      <c r="BTL47" s="63">
        <v>0</v>
      </c>
      <c r="BTM47" s="63">
        <v>0</v>
      </c>
      <c r="BTN47" s="63">
        <v>0</v>
      </c>
      <c r="BTO47" s="63">
        <v>0</v>
      </c>
      <c r="BTP47" s="63">
        <v>0</v>
      </c>
      <c r="BTQ47" s="63">
        <v>0</v>
      </c>
      <c r="BTR47" s="63">
        <v>0</v>
      </c>
      <c r="BTS47" s="63">
        <v>0</v>
      </c>
      <c r="BTT47" s="63">
        <v>0</v>
      </c>
      <c r="BTU47" s="63">
        <v>0</v>
      </c>
      <c r="BTV47" s="63">
        <v>0</v>
      </c>
      <c r="BTW47" s="63">
        <v>0</v>
      </c>
      <c r="BTX47" s="63">
        <v>0</v>
      </c>
      <c r="BTY47" s="63">
        <v>0</v>
      </c>
      <c r="BTZ47" s="63">
        <v>203518.02901248002</v>
      </c>
      <c r="BUA47" s="63">
        <v>210458.76956680007</v>
      </c>
      <c r="BUB47" s="63">
        <v>217636.21583056572</v>
      </c>
      <c r="BUC47" s="63">
        <v>225058.4403707381</v>
      </c>
      <c r="BUD47" s="63">
        <v>232733.79105958252</v>
      </c>
      <c r="BUE47" s="77">
        <v>192536.72037090291</v>
      </c>
      <c r="BUF47" s="77">
        <v>149327.21733169814</v>
      </c>
      <c r="BUG47" s="77">
        <v>102946.56309633765</v>
      </c>
      <c r="BUH47" s="77">
        <v>53228.716653544179</v>
      </c>
      <c r="BUI47" s="77">
        <v>0</v>
      </c>
      <c r="BUJ47" s="63">
        <v>0</v>
      </c>
      <c r="BUK47" s="63">
        <v>0</v>
      </c>
      <c r="BUL47" s="63">
        <v>0</v>
      </c>
      <c r="BUM47" s="63">
        <v>0</v>
      </c>
      <c r="BUN47" s="63">
        <v>0</v>
      </c>
      <c r="BUO47" s="63">
        <v>0</v>
      </c>
      <c r="BUP47" s="63">
        <v>0</v>
      </c>
      <c r="BUQ47" s="63">
        <v>0</v>
      </c>
      <c r="BUR47" s="63">
        <v>0</v>
      </c>
      <c r="BUS47" s="63">
        <v>0</v>
      </c>
      <c r="BUT47" s="63">
        <v>0</v>
      </c>
      <c r="BUU47" s="63">
        <v>0</v>
      </c>
      <c r="BUV47" s="63">
        <v>0</v>
      </c>
      <c r="BUW47" s="63">
        <v>0</v>
      </c>
      <c r="BUX47" s="63">
        <v>0</v>
      </c>
      <c r="BUY47" s="63">
        <v>0</v>
      </c>
      <c r="BUZ47" s="63">
        <v>220477.86476352002</v>
      </c>
      <c r="BVA47" s="63">
        <v>223353.22640551144</v>
      </c>
      <c r="BVB47" s="63">
        <v>226266.0870707318</v>
      </c>
      <c r="BVC47" s="63">
        <v>229216.93580261915</v>
      </c>
      <c r="BVD47" s="63">
        <v>232206.26802247067</v>
      </c>
      <c r="BVE47" s="77">
        <v>188187.66849009547</v>
      </c>
      <c r="BVF47" s="77">
        <v>142981.43820041738</v>
      </c>
      <c r="BVG47" s="77">
        <v>96564.086897995177</v>
      </c>
      <c r="BVH47" s="77">
        <v>48911.71362418327</v>
      </c>
      <c r="BVI47" s="77">
        <v>0</v>
      </c>
      <c r="BVJ47" s="63">
        <v>0</v>
      </c>
      <c r="BVK47" s="63">
        <v>0</v>
      </c>
      <c r="BVL47" s="63">
        <v>0</v>
      </c>
      <c r="BVM47" s="63">
        <v>0</v>
      </c>
      <c r="BVN47" s="63">
        <v>0</v>
      </c>
      <c r="BVO47" s="63">
        <v>0</v>
      </c>
      <c r="BVP47" s="63">
        <v>0</v>
      </c>
      <c r="BVQ47" s="63">
        <v>0</v>
      </c>
      <c r="BVR47" s="63">
        <v>0</v>
      </c>
      <c r="BVS47" s="63">
        <v>0</v>
      </c>
      <c r="BVT47" s="63">
        <v>0</v>
      </c>
      <c r="BVU47" s="63">
        <v>0</v>
      </c>
      <c r="BVV47" s="63">
        <v>0</v>
      </c>
      <c r="BVW47" s="63">
        <v>0</v>
      </c>
      <c r="BVX47" s="63">
        <v>0</v>
      </c>
      <c r="BVY47" s="63">
        <v>0</v>
      </c>
      <c r="BVZ47" s="66">
        <v>23480.431103999999</v>
      </c>
      <c r="BWA47" s="66">
        <v>24281.203306773525</v>
      </c>
      <c r="BWB47" s="66">
        <v>25109.284894025321</v>
      </c>
      <c r="BWC47" s="66">
        <v>25965.607219863341</v>
      </c>
      <c r="BWD47" s="66">
        <v>26851.133401120718</v>
      </c>
      <c r="BWE47" s="66">
        <v>22213.487520468636</v>
      </c>
      <c r="BWF47" s="66">
        <v>17228.289088304617</v>
      </c>
      <c r="BWG47" s="66">
        <v>11877.226277721649</v>
      </c>
      <c r="BWH47" s="66">
        <v>6141.1424835548087</v>
      </c>
      <c r="BWI47" s="66">
        <v>0</v>
      </c>
      <c r="BWJ47" s="66">
        <v>0</v>
      </c>
      <c r="BWK47" s="66">
        <v>0</v>
      </c>
      <c r="BWL47" s="66">
        <v>0</v>
      </c>
      <c r="BWM47" s="66">
        <v>0</v>
      </c>
      <c r="BWN47" s="66">
        <v>0</v>
      </c>
      <c r="BWO47" s="66">
        <v>0</v>
      </c>
      <c r="BWP47" s="66">
        <v>0</v>
      </c>
      <c r="BWQ47" s="66">
        <v>0</v>
      </c>
      <c r="BWR47" s="66">
        <v>0</v>
      </c>
      <c r="BWS47" s="66">
        <v>0</v>
      </c>
      <c r="BWT47" s="66">
        <v>0</v>
      </c>
      <c r="BWU47" s="66">
        <v>0</v>
      </c>
      <c r="BWV47" s="66">
        <v>0</v>
      </c>
      <c r="BWW47" s="66">
        <v>0</v>
      </c>
      <c r="BWX47" s="66">
        <v>0</v>
      </c>
      <c r="BWY47" s="66">
        <v>0</v>
      </c>
      <c r="BWZ47" s="66">
        <v>25437.133696000004</v>
      </c>
      <c r="BXA47" s="66">
        <v>25768.872025333585</v>
      </c>
      <c r="BXB47" s="66">
        <v>26104.936719440189</v>
      </c>
      <c r="BXC47" s="66">
        <v>26445.384200597538</v>
      </c>
      <c r="BXD47" s="66">
        <v>26790.271626914382</v>
      </c>
      <c r="BXE47" s="66">
        <v>21711.725521541466</v>
      </c>
      <c r="BXF47" s="66">
        <v>16496.159210591912</v>
      </c>
      <c r="BXG47" s="66">
        <v>11140.862559110214</v>
      </c>
      <c r="BXH47" s="66">
        <v>5643.0780481899601</v>
      </c>
      <c r="BXI47" s="66">
        <v>0</v>
      </c>
      <c r="BXJ47" s="66">
        <v>0</v>
      </c>
      <c r="BXK47" s="66">
        <v>0</v>
      </c>
      <c r="BXL47" s="66">
        <v>0</v>
      </c>
      <c r="BXM47" s="66">
        <v>0</v>
      </c>
      <c r="BXN47" s="66">
        <v>0</v>
      </c>
      <c r="BXO47" s="66">
        <v>0</v>
      </c>
      <c r="BXP47" s="66">
        <v>0</v>
      </c>
      <c r="BXQ47" s="66">
        <v>0</v>
      </c>
      <c r="BXR47" s="66">
        <v>0</v>
      </c>
      <c r="BXS47" s="66">
        <v>0</v>
      </c>
      <c r="BXT47" s="66">
        <v>0</v>
      </c>
      <c r="BXU47" s="66">
        <v>0</v>
      </c>
      <c r="BXV47" s="66">
        <v>0</v>
      </c>
      <c r="BXW47" s="66">
        <v>0</v>
      </c>
      <c r="BXX47" s="66">
        <v>0</v>
      </c>
      <c r="BXY47" s="66">
        <v>0</v>
      </c>
      <c r="BXZ47" s="66">
        <v>46668.909592599266</v>
      </c>
      <c r="BYA47" s="66">
        <v>49708.312220136497</v>
      </c>
      <c r="BYB47" s="66">
        <v>52945.661798072251</v>
      </c>
      <c r="BYC47" s="66">
        <v>56393.850002822524</v>
      </c>
      <c r="BYD47" s="66">
        <v>60066.608106060899</v>
      </c>
      <c r="BYE47" s="66">
        <v>51182.849323981551</v>
      </c>
      <c r="BYF47" s="66">
        <v>40887.173228214917</v>
      </c>
      <c r="BYG47" s="66">
        <v>29033.352759102756</v>
      </c>
      <c r="BYH47" s="66">
        <v>15462.102889754493</v>
      </c>
      <c r="BYI47" s="66">
        <v>0</v>
      </c>
      <c r="BYJ47" s="66">
        <v>0</v>
      </c>
      <c r="BYK47" s="66">
        <v>0</v>
      </c>
      <c r="BYL47" s="66">
        <v>0</v>
      </c>
      <c r="BYM47" s="66">
        <v>0</v>
      </c>
      <c r="BYN47" s="66">
        <v>0</v>
      </c>
      <c r="BYO47" s="66">
        <v>0</v>
      </c>
      <c r="BYP47" s="66">
        <v>0</v>
      </c>
      <c r="BYQ47" s="66">
        <v>0</v>
      </c>
      <c r="BYR47" s="66">
        <v>0</v>
      </c>
      <c r="BYS47" s="66">
        <v>0</v>
      </c>
      <c r="BYT47" s="66">
        <v>0</v>
      </c>
      <c r="BYU47" s="66">
        <v>0</v>
      </c>
      <c r="BYV47" s="66">
        <v>0</v>
      </c>
      <c r="BYW47" s="66">
        <v>0</v>
      </c>
      <c r="BYX47" s="66">
        <v>0</v>
      </c>
      <c r="BYY47" s="66">
        <v>0</v>
      </c>
      <c r="BYZ47" s="65">
        <v>50557.985391982555</v>
      </c>
      <c r="BZA47" s="65">
        <v>52753.857377352193</v>
      </c>
      <c r="BZB47" s="65">
        <v>55045.10210629036</v>
      </c>
      <c r="BZC47" s="65">
        <v>57435.861878656251</v>
      </c>
      <c r="BZD47" s="65">
        <v>59930.458905754196</v>
      </c>
      <c r="BZE47" s="65">
        <v>50026.722499504991</v>
      </c>
      <c r="BZF47" s="65">
        <v>39149.640210156133</v>
      </c>
      <c r="BZG47" s="65">
        <v>27233.344314239523</v>
      </c>
      <c r="BZH47" s="65">
        <v>14208.081579231022</v>
      </c>
      <c r="BZI47" s="65">
        <v>0</v>
      </c>
      <c r="BZJ47" s="65">
        <v>0</v>
      </c>
      <c r="BZK47" s="65">
        <v>0</v>
      </c>
      <c r="BZL47" s="65">
        <v>0</v>
      </c>
      <c r="BZM47" s="65">
        <v>0</v>
      </c>
      <c r="BZN47" s="65">
        <v>0</v>
      </c>
      <c r="BZO47" s="65">
        <v>0</v>
      </c>
      <c r="BZP47" s="65">
        <v>0</v>
      </c>
      <c r="BZQ47" s="65">
        <v>0</v>
      </c>
      <c r="BZR47" s="65">
        <v>0</v>
      </c>
      <c r="BZS47" s="65">
        <v>0</v>
      </c>
      <c r="BZT47" s="65">
        <v>0</v>
      </c>
      <c r="BZU47" s="65">
        <v>0</v>
      </c>
      <c r="BZV47" s="65">
        <v>0</v>
      </c>
      <c r="BZW47" s="65">
        <v>0</v>
      </c>
      <c r="BZX47" s="65">
        <v>0</v>
      </c>
      <c r="BZY47" s="65">
        <v>0</v>
      </c>
      <c r="BZZ47" s="64">
        <v>724903.60320000001</v>
      </c>
      <c r="CAA47" s="64">
        <v>749625.57923876366</v>
      </c>
      <c r="CAB47" s="64">
        <v>775190.6688950666</v>
      </c>
      <c r="CAC47" s="64">
        <v>801627.62555702648</v>
      </c>
      <c r="CAD47" s="64">
        <v>828966.18321289751</v>
      </c>
      <c r="CAE47" s="66">
        <v>205736.90157438532</v>
      </c>
      <c r="CAF47" s="66">
        <v>212753.3141409099</v>
      </c>
      <c r="CAG47" s="66">
        <v>220009.01312094103</v>
      </c>
      <c r="CAH47" s="66">
        <v>227512.15909328533</v>
      </c>
      <c r="CAI47" s="66">
        <v>235271.19094359301</v>
      </c>
      <c r="CAJ47" s="66">
        <v>243294.83535568204</v>
      </c>
      <c r="CAK47" s="66">
        <v>251592.11662655283</v>
      </c>
      <c r="CAL47" s="66">
        <v>260172.3668161321</v>
      </c>
      <c r="CAM47" s="66">
        <v>269045.23624316166</v>
      </c>
      <c r="CAN47" s="66">
        <v>278220.70433903736</v>
      </c>
      <c r="CAO47" s="66">
        <v>287709.09087180503</v>
      </c>
      <c r="CAP47" s="66">
        <v>297521.06755293737</v>
      </c>
      <c r="CAQ47" s="66">
        <v>307667.67003994668</v>
      </c>
      <c r="CAR47" s="66">
        <v>318160.31034833164</v>
      </c>
      <c r="CAS47" s="66">
        <v>329010.7896868196</v>
      </c>
      <c r="CAT47" s="66">
        <v>340231.31173033902</v>
      </c>
      <c r="CAU47" s="66">
        <v>351834.49634565116</v>
      </c>
      <c r="CAV47" s="66">
        <v>363833.39378507785</v>
      </c>
      <c r="CAW47" s="66">
        <v>376241.4993642898</v>
      </c>
      <c r="CAX47" s="66">
        <v>389072.76864066313</v>
      </c>
      <c r="CAY47" s="66">
        <v>402341.63310927595</v>
      </c>
      <c r="CAZ47" s="64">
        <v>785312.23679999996</v>
      </c>
      <c r="CBA47" s="64">
        <v>795553.88479991653</v>
      </c>
      <c r="CBB47" s="64">
        <v>805929.09923218831</v>
      </c>
      <c r="CBC47" s="64">
        <v>816439.62200318149</v>
      </c>
      <c r="CBD47" s="64">
        <v>827087.2177363307</v>
      </c>
      <c r="CBE47" s="64">
        <v>201089.6817764169</v>
      </c>
      <c r="CBF47" s="64">
        <v>203712.1924679112</v>
      </c>
      <c r="CBG47" s="64">
        <v>206368.90462745819</v>
      </c>
      <c r="CBH47" s="64">
        <v>209060.2642934366</v>
      </c>
      <c r="CBI47" s="64">
        <v>211786.7233212337</v>
      </c>
      <c r="CBJ47" s="64">
        <v>214548.73945910807</v>
      </c>
      <c r="CBK47" s="64">
        <v>217346.77642504117</v>
      </c>
      <c r="CBL47" s="64">
        <v>220181.30398459165</v>
      </c>
      <c r="CBM47" s="64">
        <v>223052.79802976482</v>
      </c>
      <c r="CBN47" s="64">
        <v>225961.74065891062</v>
      </c>
      <c r="CBO47" s="64">
        <v>228908.6202576636</v>
      </c>
      <c r="CBP47" s="64">
        <v>231893.93158093875</v>
      </c>
      <c r="CBQ47" s="64">
        <v>234918.1758359962</v>
      </c>
      <c r="CBR47" s="64">
        <v>237981.86076658961</v>
      </c>
      <c r="CBS47" s="64">
        <v>241085.50073821191</v>
      </c>
      <c r="CBT47" s="64">
        <v>244229.61682445242</v>
      </c>
      <c r="CBU47" s="64">
        <v>247414.7368944808</v>
      </c>
      <c r="CBV47" s="64">
        <v>250641.3957016714</v>
      </c>
      <c r="CBW47" s="64">
        <v>253910.13497338363</v>
      </c>
      <c r="CBX47" s="64">
        <v>257221.50350191325</v>
      </c>
      <c r="CBY47" s="64">
        <v>260576.05723662963</v>
      </c>
      <c r="CBZ47" s="67">
        <v>203518.02901247999</v>
      </c>
      <c r="CCA47" s="67">
        <v>210458.76956680004</v>
      </c>
      <c r="CCB47" s="67">
        <v>217636.21583056569</v>
      </c>
      <c r="CCC47" s="67">
        <v>225058.44037073813</v>
      </c>
      <c r="CCD47" s="67">
        <v>232733.79105958252</v>
      </c>
      <c r="CCE47" s="67"/>
      <c r="CCF47" s="67"/>
      <c r="CCG47" s="67"/>
      <c r="CCH47" s="67"/>
      <c r="CCI47" s="67"/>
      <c r="CCJ47" s="67"/>
      <c r="CCK47" s="67"/>
      <c r="CCL47" s="67"/>
      <c r="CCM47" s="67"/>
      <c r="CCN47" s="67"/>
      <c r="CCO47" s="67"/>
      <c r="CCP47" s="67"/>
      <c r="CCQ47" s="67"/>
      <c r="CCR47" s="67"/>
      <c r="CCS47" s="67"/>
      <c r="CCT47" s="67"/>
      <c r="CCU47" s="67"/>
      <c r="CCV47" s="67"/>
      <c r="CCW47" s="67"/>
      <c r="CCX47" s="67"/>
      <c r="CCY47" s="67"/>
      <c r="CCZ47" s="67">
        <v>220477.86476352005</v>
      </c>
      <c r="CDA47" s="67">
        <v>223353.22640551144</v>
      </c>
      <c r="CDB47" s="67">
        <v>226266.08707073177</v>
      </c>
      <c r="CDC47" s="67">
        <v>229216.93580261918</v>
      </c>
      <c r="CDD47" s="67">
        <v>232206.26802247067</v>
      </c>
      <c r="CDE47" s="67"/>
      <c r="CDF47" s="67"/>
      <c r="CDG47" s="67"/>
      <c r="CDH47" s="67"/>
      <c r="CDI47" s="67"/>
      <c r="CDJ47" s="67"/>
      <c r="CDK47" s="67"/>
      <c r="CDL47" s="67"/>
      <c r="CDM47" s="67"/>
      <c r="CDN47" s="67"/>
      <c r="CDO47" s="67"/>
      <c r="CDP47" s="67"/>
      <c r="CDQ47" s="67"/>
      <c r="CDR47" s="67"/>
      <c r="CDS47" s="67"/>
      <c r="CDT47" s="67"/>
      <c r="CDU47" s="67"/>
      <c r="CDV47" s="67"/>
      <c r="CDW47" s="67"/>
      <c r="CDX47" s="67"/>
      <c r="CDY47" s="67"/>
      <c r="CDZ47" s="65">
        <v>23480.431103999999</v>
      </c>
      <c r="CEA47" s="65">
        <v>24281.203306773525</v>
      </c>
      <c r="CEB47" s="65">
        <v>25109.284894025321</v>
      </c>
      <c r="CEC47" s="65">
        <v>25965.607219863341</v>
      </c>
      <c r="CED47" s="65">
        <v>26851.133401120718</v>
      </c>
      <c r="CEE47" s="65">
        <v>7840.0544189889288</v>
      </c>
      <c r="CEF47" s="65">
        <v>8107.4301592021729</v>
      </c>
      <c r="CEG47" s="65">
        <v>8383.9244313329273</v>
      </c>
      <c r="CEH47" s="65">
        <v>8669.848212077377</v>
      </c>
      <c r="CEI47" s="65">
        <v>8965.5230836224146</v>
      </c>
      <c r="CEJ47" s="65">
        <v>9271.2815953333084</v>
      </c>
      <c r="CEK47" s="65">
        <v>9587.4676377762826</v>
      </c>
      <c r="CEL47" s="65">
        <v>9914.436829496708</v>
      </c>
      <c r="CEM47" s="65">
        <v>10252.556916987885</v>
      </c>
      <c r="CEN47" s="65">
        <v>10602.208188300307</v>
      </c>
      <c r="CEO47" s="65">
        <v>10963.783900756558</v>
      </c>
      <c r="CEP47" s="65">
        <v>11337.690723252936</v>
      </c>
      <c r="CEQ47" s="65">
        <v>11724.349193645225</v>
      </c>
      <c r="CER47" s="65">
        <v>12124.194191733099</v>
      </c>
      <c r="CES47" s="65">
        <v>12537.675428375051</v>
      </c>
      <c r="CET47" s="65">
        <v>12965.257951284057</v>
      </c>
      <c r="CEU47" s="65">
        <v>13407.422668072753</v>
      </c>
      <c r="CEV47" s="65">
        <v>13864.666887136487</v>
      </c>
      <c r="CEW47" s="65">
        <v>14337.504876982515</v>
      </c>
      <c r="CEX47" s="65">
        <v>14826.468444634454</v>
      </c>
      <c r="CEY47" s="65">
        <v>15332.107533762573</v>
      </c>
      <c r="CEZ47" s="64">
        <v>25437.133696000004</v>
      </c>
      <c r="CFA47" s="64">
        <v>25768.872025333585</v>
      </c>
      <c r="CFB47" s="64">
        <v>26104.936719440189</v>
      </c>
      <c r="CFC47" s="64">
        <v>26445.384200597538</v>
      </c>
      <c r="CFD47" s="64">
        <v>26790.271626914382</v>
      </c>
      <c r="CFE47" s="64">
        <v>7662.9619487793416</v>
      </c>
      <c r="CFF47" s="64">
        <v>7762.8984520432532</v>
      </c>
      <c r="CFG47" s="64">
        <v>7864.1382770189739</v>
      </c>
      <c r="CFH47" s="64">
        <v>7966.6984209740604</v>
      </c>
      <c r="CFI47" s="64">
        <v>8070.5961028458987</v>
      </c>
      <c r="CFJ47" s="64">
        <v>8175.8487661326126</v>
      </c>
      <c r="CFK47" s="64">
        <v>8282.4740818216742</v>
      </c>
      <c r="CFL47" s="64">
        <v>8390.4899513567016</v>
      </c>
      <c r="CFM47" s="64">
        <v>8499.9145096429602</v>
      </c>
      <c r="CFN47" s="64">
        <v>8610.7661280920402</v>
      </c>
      <c r="CFO47" s="64">
        <v>8723.0634177062639</v>
      </c>
      <c r="CFP47" s="64">
        <v>8836.825232203304</v>
      </c>
      <c r="CFQ47" s="64">
        <v>8952.0706711815546</v>
      </c>
      <c r="CFR47" s="64">
        <v>9068.8190833267836</v>
      </c>
      <c r="CFS47" s="64">
        <v>9187.0900696606113</v>
      </c>
      <c r="CFT47" s="64">
        <v>9306.9034868313356</v>
      </c>
      <c r="CFU47" s="64">
        <v>9428.2794504476988</v>
      </c>
      <c r="CFV47" s="64">
        <v>9551.2383384561199</v>
      </c>
      <c r="CFW47" s="64">
        <v>9675.8007945619556</v>
      </c>
      <c r="CFX47" s="64">
        <v>9801.9877316954135</v>
      </c>
      <c r="CFY47" s="64">
        <v>9929.8203355226378</v>
      </c>
      <c r="CFZ47" s="66">
        <v>46668.909592599266</v>
      </c>
      <c r="CGA47" s="66">
        <v>49708.312220136497</v>
      </c>
      <c r="CGB47" s="66">
        <v>52945.661798072251</v>
      </c>
      <c r="CGC47" s="66">
        <v>56393.850002822524</v>
      </c>
      <c r="CGD47" s="66">
        <v>60066.608106060899</v>
      </c>
      <c r="CGE47" s="66">
        <v>18064.535055522898</v>
      </c>
      <c r="CGF47" s="66">
        <v>19241.022695630552</v>
      </c>
      <c r="CGG47" s="66">
        <v>20494.131359366649</v>
      </c>
      <c r="CGH47" s="66">
        <v>21828.85113847693</v>
      </c>
      <c r="CGI47" s="66">
        <v>23250.49711404365</v>
      </c>
      <c r="CGJ47" s="66">
        <v>24764.730522042049</v>
      </c>
      <c r="CGK47" s="66">
        <v>26377.581297344543</v>
      </c>
      <c r="CGL47" s="66">
        <v>28095.472085946541</v>
      </c>
      <c r="CGM47" s="66">
        <v>29925.243821034732</v>
      </c>
      <c r="CGN47" s="66">
        <v>31874.182964746131</v>
      </c>
      <c r="CGO47" s="66">
        <v>33950.050524099061</v>
      </c>
      <c r="CGP47" s="66">
        <v>36161.112956642617</v>
      </c>
      <c r="CGQ47" s="66">
        <v>38516.175088896052</v>
      </c>
      <c r="CGR47" s="66">
        <v>41024.615178664913</v>
      </c>
      <c r="CGS47" s="66">
        <v>43696.422260858031</v>
      </c>
      <c r="CGT47" s="66">
        <v>46542.235925522895</v>
      </c>
      <c r="CGU47" s="66">
        <v>49573.388686501989</v>
      </c>
      <c r="CGV47" s="66">
        <v>52801.951109429741</v>
      </c>
      <c r="CGW47" s="66">
        <v>56240.779878776921</v>
      </c>
      <c r="CGX47" s="66">
        <v>59903.568995354093</v>
      </c>
      <c r="CGY47" s="66">
        <v>63804.904308151061</v>
      </c>
      <c r="CGZ47" s="65">
        <v>50557.985391982555</v>
      </c>
      <c r="CHA47" s="65">
        <v>52753.857377352193</v>
      </c>
      <c r="CHB47" s="65">
        <v>55045.10210629036</v>
      </c>
      <c r="CHC47" s="65">
        <v>57435.861878656251</v>
      </c>
      <c r="CHD47" s="65">
        <v>59930.458905754196</v>
      </c>
      <c r="CHE47" s="65">
        <v>17656.490293942938</v>
      </c>
      <c r="CHF47" s="65">
        <v>18423.360098897003</v>
      </c>
      <c r="CHG47" s="65">
        <v>19223.537162992605</v>
      </c>
      <c r="CHH47" s="65">
        <v>20058.468111855556</v>
      </c>
      <c r="CHI47" s="65">
        <v>20929.66240203071</v>
      </c>
      <c r="CHJ47" s="65">
        <v>21838.695049901042</v>
      </c>
      <c r="CHK47" s="65">
        <v>22787.209479131307</v>
      </c>
      <c r="CHL47" s="65">
        <v>23776.920491783887</v>
      </c>
      <c r="CHM47" s="65">
        <v>24809.617368478444</v>
      </c>
      <c r="CHN47" s="65">
        <v>25887.167103199899</v>
      </c>
      <c r="CHO47" s="65">
        <v>27011.517778603069</v>
      </c>
      <c r="CHP47" s="65">
        <v>28184.702087916037</v>
      </c>
      <c r="CHQ47" s="65">
        <v>29408.841009809439</v>
      </c>
      <c r="CHR47" s="65">
        <v>30686.147642875385</v>
      </c>
      <c r="CHS47" s="65">
        <v>32018.931206648322</v>
      </c>
      <c r="CHT47" s="65">
        <v>33409.601216401235</v>
      </c>
      <c r="CHU47" s="65">
        <v>34860.671839264709</v>
      </c>
      <c r="CHV47" s="65">
        <v>36374.766439544117</v>
      </c>
      <c r="CHW47" s="65">
        <v>37954.622321452443</v>
      </c>
      <c r="CHX47" s="65">
        <v>39603.095677833022</v>
      </c>
      <c r="CHY47" s="65">
        <v>41323.166753818929</v>
      </c>
      <c r="CHZ47" s="65">
        <v>724903.60320000001</v>
      </c>
      <c r="CIA47" s="65">
        <v>749625.57923876366</v>
      </c>
      <c r="CIB47" s="65">
        <v>775190.6688950666</v>
      </c>
      <c r="CIC47" s="65">
        <v>801627.62555702648</v>
      </c>
      <c r="CID47" s="65">
        <v>828966.18321289751</v>
      </c>
      <c r="CIE47" s="65">
        <v>115761.2966191875</v>
      </c>
      <c r="CIF47" s="65">
        <v>100419.5642745095</v>
      </c>
      <c r="CIG47" s="65">
        <v>83896.770336785528</v>
      </c>
      <c r="CIH47" s="65">
        <v>66130.200909781604</v>
      </c>
      <c r="CII47" s="65">
        <v>0</v>
      </c>
      <c r="CIJ47" s="65">
        <v>0</v>
      </c>
      <c r="CIK47" s="65">
        <v>0</v>
      </c>
      <c r="CIL47" s="65">
        <v>0</v>
      </c>
      <c r="CIM47" s="65">
        <v>0</v>
      </c>
      <c r="CIN47" s="65">
        <v>0</v>
      </c>
      <c r="CIO47" s="65">
        <v>0</v>
      </c>
      <c r="CIP47" s="65">
        <v>0</v>
      </c>
      <c r="CIQ47" s="65">
        <v>0</v>
      </c>
      <c r="CIR47" s="65">
        <v>0</v>
      </c>
      <c r="CIS47" s="65">
        <v>0</v>
      </c>
      <c r="CIT47" s="65">
        <v>0</v>
      </c>
      <c r="CIU47" s="65">
        <v>0</v>
      </c>
      <c r="CIV47" s="65">
        <v>0</v>
      </c>
      <c r="CIW47" s="65">
        <v>0</v>
      </c>
      <c r="CIX47" s="65">
        <v>0</v>
      </c>
      <c r="CIY47" s="65">
        <v>0</v>
      </c>
      <c r="CIZ47" s="64">
        <v>785312.23679999996</v>
      </c>
      <c r="CJA47" s="64">
        <v>795553.88479991653</v>
      </c>
      <c r="CJB47" s="64">
        <v>805929.09923218831</v>
      </c>
      <c r="CJC47" s="64">
        <v>816439.62200318149</v>
      </c>
      <c r="CJD47" s="64">
        <v>827087.2177363307</v>
      </c>
      <c r="CJE47" s="64">
        <v>154168.75602858627</v>
      </c>
      <c r="CJF47" s="64">
        <v>127320.12029244451</v>
      </c>
      <c r="CJG47" s="64">
        <v>99744.97056993813</v>
      </c>
      <c r="CJH47" s="64">
        <v>71428.923633590835</v>
      </c>
      <c r="CJI47" s="65">
        <v>0</v>
      </c>
      <c r="CJJ47" s="65">
        <v>0</v>
      </c>
      <c r="CJK47" s="65">
        <v>0</v>
      </c>
      <c r="CJL47" s="65">
        <v>0</v>
      </c>
      <c r="CJM47" s="65">
        <v>0</v>
      </c>
      <c r="CJN47" s="65">
        <v>0</v>
      </c>
      <c r="CJO47" s="65">
        <v>0</v>
      </c>
      <c r="CJP47" s="65">
        <v>0</v>
      </c>
      <c r="CJQ47" s="65">
        <v>0</v>
      </c>
      <c r="CJR47" s="65">
        <v>0</v>
      </c>
      <c r="CJS47" s="65">
        <v>0</v>
      </c>
      <c r="CJT47" s="65">
        <v>0</v>
      </c>
      <c r="CJU47" s="65">
        <v>0</v>
      </c>
      <c r="CJV47" s="65">
        <v>0</v>
      </c>
      <c r="CJW47" s="65">
        <v>0</v>
      </c>
      <c r="CJX47" s="65">
        <v>0</v>
      </c>
      <c r="CJY47" s="65">
        <v>0</v>
      </c>
      <c r="CJZ47" s="67">
        <v>203518.02901247999</v>
      </c>
      <c r="CKA47" s="67">
        <v>210458.76956680004</v>
      </c>
      <c r="CKB47" s="67">
        <v>217636.21583056569</v>
      </c>
      <c r="CKC47" s="67">
        <v>225058.44037073813</v>
      </c>
      <c r="CKD47" s="67">
        <v>232733.79105958252</v>
      </c>
      <c r="CKE47" s="67"/>
      <c r="CKF47" s="67"/>
      <c r="CKG47" s="67"/>
      <c r="CKH47" s="67"/>
      <c r="CKI47" s="67"/>
      <c r="CKJ47" s="67"/>
      <c r="CKK47" s="67"/>
      <c r="CKL47" s="67"/>
      <c r="CKM47" s="67"/>
      <c r="CKN47" s="67"/>
      <c r="CKO47" s="67"/>
      <c r="CKP47" s="67"/>
      <c r="CKQ47" s="67"/>
      <c r="CKR47" s="67"/>
      <c r="CKS47" s="67"/>
      <c r="CKT47" s="67"/>
      <c r="CKU47" s="67"/>
      <c r="CKV47" s="67"/>
      <c r="CKW47" s="67"/>
      <c r="CKX47" s="67"/>
      <c r="CKY47" s="67"/>
      <c r="CKZ47" s="67">
        <v>220477.86476352005</v>
      </c>
      <c r="CLA47" s="67">
        <v>223353.22640551144</v>
      </c>
      <c r="CLB47" s="67">
        <v>226266.08707073177</v>
      </c>
      <c r="CLC47" s="67">
        <v>229216.93580261918</v>
      </c>
      <c r="CLD47" s="67">
        <v>232206.26802247067</v>
      </c>
      <c r="CLE47" s="67"/>
      <c r="CLF47" s="67"/>
      <c r="CLG47" s="67"/>
      <c r="CLH47" s="67"/>
      <c r="CLI47" s="67"/>
      <c r="CLJ47" s="67"/>
      <c r="CLK47" s="67"/>
      <c r="CLL47" s="67"/>
      <c r="CLM47" s="67"/>
      <c r="CLN47" s="67"/>
      <c r="CLO47" s="67"/>
      <c r="CLP47" s="67"/>
      <c r="CLQ47" s="67"/>
      <c r="CLR47" s="67"/>
      <c r="CLS47" s="67"/>
      <c r="CLT47" s="67"/>
      <c r="CLU47" s="67"/>
      <c r="CLV47" s="67"/>
      <c r="CLW47" s="67"/>
      <c r="CLX47" s="67"/>
      <c r="CLY47" s="67"/>
      <c r="CLZ47" s="66">
        <v>23480.431103999999</v>
      </c>
      <c r="CMA47" s="66">
        <v>24281.203306773525</v>
      </c>
      <c r="CMB47" s="66">
        <v>25109.284894025321</v>
      </c>
      <c r="CMC47" s="66">
        <v>25965.607219863341</v>
      </c>
      <c r="CMD47" s="66">
        <v>26851.133401120718</v>
      </c>
      <c r="CME47" s="66">
        <v>6272.0435351911437</v>
      </c>
      <c r="CMF47" s="66">
        <v>4864.4580955213041</v>
      </c>
      <c r="CMG47" s="66">
        <v>3353.5697725331711</v>
      </c>
      <c r="CMH47" s="66">
        <v>1733.9696424154754</v>
      </c>
      <c r="CMI47" s="66">
        <v>0</v>
      </c>
      <c r="CMJ47" s="66">
        <v>0</v>
      </c>
      <c r="CMK47" s="66">
        <v>0</v>
      </c>
      <c r="CML47" s="66">
        <v>0</v>
      </c>
      <c r="CMM47" s="66">
        <v>0</v>
      </c>
      <c r="CMN47" s="66">
        <v>0</v>
      </c>
      <c r="CMO47" s="66">
        <v>0</v>
      </c>
      <c r="CMP47" s="66">
        <v>0</v>
      </c>
      <c r="CMQ47" s="66">
        <v>0</v>
      </c>
      <c r="CMR47" s="66">
        <v>0</v>
      </c>
      <c r="CMS47" s="66">
        <v>0</v>
      </c>
      <c r="CMT47" s="66">
        <v>0</v>
      </c>
      <c r="CMU47" s="66">
        <v>0</v>
      </c>
      <c r="CMV47" s="66">
        <v>0</v>
      </c>
      <c r="CMW47" s="66">
        <v>0</v>
      </c>
      <c r="CMX47" s="66">
        <v>0</v>
      </c>
      <c r="CMY47" s="66">
        <v>0</v>
      </c>
      <c r="CMZ47" s="66">
        <v>25437.133696000004</v>
      </c>
      <c r="CNA47" s="66">
        <v>25768.872025333585</v>
      </c>
      <c r="CNB47" s="66">
        <v>26104.936719440189</v>
      </c>
      <c r="CNC47" s="66">
        <v>26445.384200597538</v>
      </c>
      <c r="CND47" s="66">
        <v>26790.271626914382</v>
      </c>
      <c r="CNE47" s="66">
        <v>6130.3695590234729</v>
      </c>
      <c r="CNF47" s="66">
        <v>4657.7390712259512</v>
      </c>
      <c r="CNG47" s="66">
        <v>3145.65531080759</v>
      </c>
      <c r="CNH47" s="66">
        <v>1593.339684194812</v>
      </c>
      <c r="CNI47" s="66">
        <v>0</v>
      </c>
      <c r="CNJ47" s="66">
        <v>0</v>
      </c>
      <c r="CNK47" s="66">
        <v>0</v>
      </c>
      <c r="CNL47" s="66">
        <v>0</v>
      </c>
      <c r="CNM47" s="66">
        <v>0</v>
      </c>
      <c r="CNN47" s="66">
        <v>0</v>
      </c>
      <c r="CNO47" s="66">
        <v>0</v>
      </c>
      <c r="CNP47" s="66">
        <v>0</v>
      </c>
      <c r="CNQ47" s="66">
        <v>0</v>
      </c>
      <c r="CNR47" s="66">
        <v>0</v>
      </c>
      <c r="CNS47" s="66">
        <v>0</v>
      </c>
      <c r="CNT47" s="66">
        <v>0</v>
      </c>
      <c r="CNU47" s="66">
        <v>0</v>
      </c>
      <c r="CNV47" s="66">
        <v>0</v>
      </c>
      <c r="CNW47" s="66">
        <v>0</v>
      </c>
      <c r="CNX47" s="66">
        <v>0</v>
      </c>
      <c r="CNY47" s="66">
        <v>0</v>
      </c>
      <c r="CNZ47" s="66">
        <v>46668.909592599266</v>
      </c>
      <c r="COA47" s="66">
        <v>49708.312220136497</v>
      </c>
      <c r="COB47" s="66">
        <v>52945.661798072251</v>
      </c>
      <c r="COC47" s="66">
        <v>56393.850002822524</v>
      </c>
      <c r="COD47" s="66">
        <v>60066.608106060899</v>
      </c>
      <c r="COE47" s="66">
        <v>14451.628044418319</v>
      </c>
      <c r="COF47" s="66">
        <v>11544.613617378332</v>
      </c>
      <c r="COG47" s="66">
        <v>8197.6525437466607</v>
      </c>
      <c r="COH47" s="66">
        <v>4365.7702276953869</v>
      </c>
      <c r="COI47" s="66">
        <v>0</v>
      </c>
      <c r="COJ47" s="66">
        <v>0</v>
      </c>
      <c r="COK47" s="66">
        <v>0</v>
      </c>
      <c r="COL47" s="66">
        <v>0</v>
      </c>
      <c r="COM47" s="66">
        <v>0</v>
      </c>
      <c r="CON47" s="66">
        <v>0</v>
      </c>
      <c r="COO47" s="66">
        <v>0</v>
      </c>
      <c r="COP47" s="66">
        <v>0</v>
      </c>
      <c r="COQ47" s="66">
        <v>0</v>
      </c>
      <c r="COR47" s="66">
        <v>0</v>
      </c>
      <c r="COS47" s="66">
        <v>0</v>
      </c>
      <c r="COT47" s="66">
        <v>0</v>
      </c>
      <c r="COU47" s="66">
        <v>0</v>
      </c>
      <c r="COV47" s="66">
        <v>0</v>
      </c>
      <c r="COW47" s="66">
        <v>0</v>
      </c>
      <c r="COX47" s="66">
        <v>0</v>
      </c>
      <c r="COY47" s="66">
        <v>0</v>
      </c>
      <c r="COZ47" s="65">
        <v>50557.985391982555</v>
      </c>
      <c r="CPA47" s="65">
        <v>52753.857377352193</v>
      </c>
      <c r="CPB47" s="65">
        <v>55045.10210629036</v>
      </c>
      <c r="CPC47" s="65">
        <v>57435.861878656251</v>
      </c>
      <c r="CPD47" s="65">
        <v>59930.458905754196</v>
      </c>
      <c r="CPE47" s="65">
        <v>14125.192235154351</v>
      </c>
      <c r="CPF47" s="65">
        <v>11054.016059338202</v>
      </c>
      <c r="CPG47" s="65">
        <v>7689.4148651970418</v>
      </c>
      <c r="CPH47" s="65">
        <v>4011.6936223711114</v>
      </c>
      <c r="CPI47" s="65">
        <v>0</v>
      </c>
      <c r="CPJ47" s="65">
        <v>0</v>
      </c>
      <c r="CPK47" s="65">
        <v>0</v>
      </c>
      <c r="CPL47" s="65">
        <v>0</v>
      </c>
      <c r="CPM47" s="65">
        <v>0</v>
      </c>
      <c r="CPN47" s="65">
        <v>0</v>
      </c>
      <c r="CPO47" s="65">
        <v>0</v>
      </c>
      <c r="CPP47" s="65">
        <v>0</v>
      </c>
      <c r="CPQ47" s="65">
        <v>0</v>
      </c>
      <c r="CPR47" s="65">
        <v>0</v>
      </c>
      <c r="CPS47" s="65">
        <v>0</v>
      </c>
      <c r="CPT47" s="65">
        <v>0</v>
      </c>
      <c r="CPU47" s="65">
        <v>0</v>
      </c>
      <c r="CPV47" s="65">
        <v>0</v>
      </c>
      <c r="CPW47" s="65">
        <v>0</v>
      </c>
      <c r="CPX47" s="65">
        <v>0</v>
      </c>
      <c r="CPY47" s="65">
        <v>0</v>
      </c>
      <c r="CPZ47" s="66">
        <v>724903.60320000001</v>
      </c>
      <c r="CQA47" s="66">
        <v>749625.57923876366</v>
      </c>
      <c r="CQB47" s="66">
        <v>775190.6688950666</v>
      </c>
      <c r="CQC47" s="66">
        <v>801627.62555702648</v>
      </c>
      <c r="CQD47" s="66">
        <v>828966.18321289751</v>
      </c>
      <c r="CQE47" s="66">
        <v>115761.2966191875</v>
      </c>
      <c r="CQF47" s="66">
        <v>100419.5642745095</v>
      </c>
      <c r="CQG47" s="66">
        <v>83896.770336785528</v>
      </c>
      <c r="CQH47" s="66">
        <v>66130.200909781604</v>
      </c>
      <c r="CQI47" s="66">
        <v>0</v>
      </c>
      <c r="CQJ47" s="66">
        <v>0</v>
      </c>
      <c r="CQK47" s="66">
        <v>0</v>
      </c>
      <c r="CQL47" s="66">
        <v>0</v>
      </c>
      <c r="CQM47" s="66">
        <v>0</v>
      </c>
      <c r="CQN47" s="66">
        <v>0</v>
      </c>
      <c r="CQO47" s="66">
        <v>0</v>
      </c>
      <c r="CQP47" s="66">
        <v>0</v>
      </c>
      <c r="CQQ47" s="66">
        <v>0</v>
      </c>
      <c r="CQR47" s="66">
        <v>0</v>
      </c>
      <c r="CQS47" s="66">
        <v>0</v>
      </c>
      <c r="CQT47" s="66">
        <v>0</v>
      </c>
      <c r="CQU47" s="66">
        <v>0</v>
      </c>
      <c r="CQV47" s="66">
        <v>0</v>
      </c>
      <c r="CQW47" s="66">
        <v>0</v>
      </c>
      <c r="CQX47" s="66">
        <v>0</v>
      </c>
      <c r="CQY47" s="66">
        <v>0</v>
      </c>
      <c r="CQZ47" s="66">
        <v>785312.23679999996</v>
      </c>
      <c r="CRA47" s="66">
        <v>795553.88479991653</v>
      </c>
      <c r="CRB47" s="66">
        <v>805929.09923218831</v>
      </c>
      <c r="CRC47" s="66">
        <v>816439.62200318149</v>
      </c>
      <c r="CRD47" s="66">
        <v>827087.2177363307</v>
      </c>
      <c r="CRE47" s="66">
        <v>154168.75602858627</v>
      </c>
      <c r="CRF47" s="66">
        <v>127320.12029244451</v>
      </c>
      <c r="CRG47" s="66">
        <v>99744.97056993813</v>
      </c>
      <c r="CRH47" s="66">
        <v>71428.923633590835</v>
      </c>
      <c r="CRI47" s="66">
        <v>0</v>
      </c>
      <c r="CRJ47" s="66">
        <v>0</v>
      </c>
      <c r="CRK47" s="66">
        <v>0</v>
      </c>
      <c r="CRL47" s="66">
        <v>0</v>
      </c>
      <c r="CRM47" s="66">
        <v>0</v>
      </c>
      <c r="CRN47" s="66">
        <v>0</v>
      </c>
      <c r="CRO47" s="66">
        <v>0</v>
      </c>
      <c r="CRP47" s="66">
        <v>0</v>
      </c>
      <c r="CRQ47" s="66">
        <v>0</v>
      </c>
      <c r="CRR47" s="66">
        <v>0</v>
      </c>
      <c r="CRS47" s="66">
        <v>0</v>
      </c>
      <c r="CRT47" s="66">
        <v>0</v>
      </c>
      <c r="CRU47" s="66">
        <v>0</v>
      </c>
      <c r="CRV47" s="66">
        <v>0</v>
      </c>
      <c r="CRW47" s="66">
        <v>0</v>
      </c>
      <c r="CRX47" s="66">
        <v>0</v>
      </c>
      <c r="CRY47" s="66">
        <v>0</v>
      </c>
      <c r="CRZ47" s="67">
        <v>203518.02901247999</v>
      </c>
      <c r="CSA47" s="67">
        <v>210458.76956680004</v>
      </c>
      <c r="CSB47" s="67">
        <v>217636.21583056569</v>
      </c>
      <c r="CSC47" s="67">
        <v>225058.44037073813</v>
      </c>
      <c r="CSD47" s="67">
        <v>232733.79105958252</v>
      </c>
      <c r="CSE47" s="67"/>
      <c r="CSF47" s="67"/>
      <c r="CSG47" s="67"/>
      <c r="CSH47" s="67"/>
      <c r="CSI47" s="67"/>
      <c r="CSJ47" s="67"/>
      <c r="CSK47" s="67"/>
      <c r="CSL47" s="67"/>
      <c r="CSM47" s="67"/>
      <c r="CSN47" s="67"/>
      <c r="CSO47" s="67"/>
      <c r="CSP47" s="67"/>
      <c r="CSQ47" s="67"/>
      <c r="CSR47" s="67"/>
      <c r="CSS47" s="67"/>
      <c r="CST47" s="67"/>
      <c r="CSU47" s="67"/>
      <c r="CSV47" s="67"/>
      <c r="CSW47" s="67"/>
      <c r="CSX47" s="67"/>
      <c r="CSY47" s="67"/>
      <c r="CSZ47" s="67">
        <v>220477.86476352005</v>
      </c>
      <c r="CTA47" s="67">
        <v>223353.22640551144</v>
      </c>
      <c r="CTB47" s="67">
        <v>226266.08707073177</v>
      </c>
      <c r="CTC47" s="67">
        <v>229216.93580261918</v>
      </c>
      <c r="CTD47" s="67">
        <v>232206.26802247067</v>
      </c>
      <c r="CTE47" s="67"/>
      <c r="CTF47" s="67"/>
      <c r="CTG47" s="67"/>
      <c r="CTH47" s="67"/>
      <c r="CTI47" s="67"/>
      <c r="CTJ47" s="67"/>
      <c r="CTK47" s="67"/>
      <c r="CTL47" s="67"/>
      <c r="CTM47" s="67"/>
      <c r="CTN47" s="67"/>
      <c r="CTO47" s="67"/>
      <c r="CTP47" s="67"/>
      <c r="CTQ47" s="67"/>
      <c r="CTR47" s="67"/>
      <c r="CTS47" s="67"/>
      <c r="CTT47" s="67"/>
      <c r="CTU47" s="67"/>
      <c r="CTV47" s="67"/>
      <c r="CTW47" s="67"/>
      <c r="CTX47" s="67"/>
      <c r="CTY47" s="67"/>
      <c r="CTZ47" s="66">
        <v>23480.431103999999</v>
      </c>
      <c r="CUA47" s="66">
        <v>24281.203306773525</v>
      </c>
      <c r="CUB47" s="66">
        <v>25109.284894025321</v>
      </c>
      <c r="CUC47" s="66">
        <v>31653.300565215606</v>
      </c>
      <c r="CUD47" s="66">
        <v>32732.798769758454</v>
      </c>
      <c r="CUE47" s="66">
        <v>7645.9170585330758</v>
      </c>
      <c r="CUF47" s="66">
        <v>5930.0039810600856</v>
      </c>
      <c r="CUG47" s="66">
        <v>4088.1598137712599</v>
      </c>
      <c r="CUH47" s="66">
        <v>2113.790823283714</v>
      </c>
      <c r="CUI47" s="66">
        <v>0</v>
      </c>
      <c r="CUJ47" s="66">
        <v>0</v>
      </c>
      <c r="CUK47" s="66">
        <v>0</v>
      </c>
      <c r="CUL47" s="66">
        <v>0</v>
      </c>
      <c r="CUM47" s="66">
        <v>0</v>
      </c>
      <c r="CUN47" s="66">
        <v>0</v>
      </c>
      <c r="CUO47" s="66">
        <v>0</v>
      </c>
      <c r="CUP47" s="66">
        <v>0</v>
      </c>
      <c r="CUQ47" s="66">
        <v>0</v>
      </c>
      <c r="CUR47" s="66">
        <v>0</v>
      </c>
      <c r="CUS47" s="66">
        <v>0</v>
      </c>
      <c r="CUT47" s="66">
        <v>0</v>
      </c>
      <c r="CUU47" s="66">
        <v>0</v>
      </c>
      <c r="CUV47" s="66">
        <v>0</v>
      </c>
      <c r="CUW47" s="66">
        <v>0</v>
      </c>
      <c r="CUX47" s="66">
        <v>0</v>
      </c>
      <c r="CUY47" s="66">
        <v>0</v>
      </c>
      <c r="CUZ47" s="66">
        <v>25437.133696000004</v>
      </c>
      <c r="CVA47" s="66">
        <v>25768.872025333585</v>
      </c>
      <c r="CVB47" s="66">
        <v>26104.936719440189</v>
      </c>
      <c r="CVC47" s="65">
        <v>32238.171346278399</v>
      </c>
      <c r="CVD47" s="65">
        <v>32658.605394823182</v>
      </c>
      <c r="CVE47" s="65">
        <v>7473.2097957322303</v>
      </c>
      <c r="CVF47" s="65">
        <v>5678.0037349975428</v>
      </c>
      <c r="CVG47" s="65">
        <v>3834.702273066403</v>
      </c>
      <c r="CVH47" s="65">
        <v>1942.3562676293745</v>
      </c>
      <c r="CVI47" s="65">
        <v>0</v>
      </c>
      <c r="CVJ47" s="65">
        <v>0</v>
      </c>
      <c r="CVK47" s="65">
        <v>0</v>
      </c>
      <c r="CVL47" s="65">
        <v>0</v>
      </c>
      <c r="CVM47" s="65">
        <v>0</v>
      </c>
      <c r="CVN47" s="65">
        <v>0</v>
      </c>
      <c r="CVO47" s="65">
        <v>0</v>
      </c>
      <c r="CVP47" s="65">
        <v>0</v>
      </c>
      <c r="CVQ47" s="65">
        <v>0</v>
      </c>
      <c r="CVR47" s="65">
        <v>0</v>
      </c>
      <c r="CVS47" s="65">
        <v>0</v>
      </c>
      <c r="CVT47" s="65">
        <v>0</v>
      </c>
      <c r="CVU47" s="65">
        <v>0</v>
      </c>
      <c r="CVV47" s="65">
        <v>0</v>
      </c>
      <c r="CVW47" s="65">
        <v>0</v>
      </c>
      <c r="CVX47" s="65">
        <v>0</v>
      </c>
      <c r="CVY47" s="65">
        <v>0</v>
      </c>
      <c r="CVZ47" s="66">
        <v>46668.909592599266</v>
      </c>
      <c r="CWA47" s="66">
        <v>49708.312220136497</v>
      </c>
      <c r="CWB47" s="66">
        <v>52945.661798072251</v>
      </c>
      <c r="CWC47" s="66">
        <v>56393.850002822524</v>
      </c>
      <c r="CWD47" s="66">
        <v>60066.608106060899</v>
      </c>
      <c r="CWE47" s="66">
        <v>14451.628044418319</v>
      </c>
      <c r="CWF47" s="66">
        <v>11544.613617378332</v>
      </c>
      <c r="CWG47" s="66">
        <v>8197.6525437466607</v>
      </c>
      <c r="CWH47" s="66">
        <v>4365.7702276953869</v>
      </c>
      <c r="CWI47" s="66">
        <v>0</v>
      </c>
      <c r="CWJ47" s="66">
        <v>0</v>
      </c>
      <c r="CWK47" s="66">
        <v>0</v>
      </c>
      <c r="CWL47" s="66">
        <v>0</v>
      </c>
      <c r="CWM47" s="66">
        <v>0</v>
      </c>
      <c r="CWN47" s="66">
        <v>0</v>
      </c>
      <c r="CWO47" s="66">
        <v>0</v>
      </c>
      <c r="CWP47" s="66">
        <v>0</v>
      </c>
      <c r="CWQ47" s="66">
        <v>0</v>
      </c>
      <c r="CWR47" s="66">
        <v>0</v>
      </c>
      <c r="CWS47" s="66">
        <v>0</v>
      </c>
      <c r="CWT47" s="66">
        <v>0</v>
      </c>
      <c r="CWU47" s="66">
        <v>0</v>
      </c>
      <c r="CWV47" s="66">
        <v>0</v>
      </c>
      <c r="CWW47" s="66">
        <v>0</v>
      </c>
      <c r="CWX47" s="66">
        <v>0</v>
      </c>
      <c r="CWY47" s="66">
        <v>0</v>
      </c>
      <c r="CWZ47" s="65">
        <v>50557.985391982555</v>
      </c>
      <c r="CXA47" s="65">
        <v>52753.857377352193</v>
      </c>
      <c r="CXB47" s="65">
        <v>55045.10210629036</v>
      </c>
      <c r="CXC47" s="65">
        <v>57435.861878656251</v>
      </c>
      <c r="CXD47" s="65">
        <v>59930.458905754196</v>
      </c>
      <c r="CXE47" s="65">
        <v>14125.192235154351</v>
      </c>
      <c r="CXF47" s="65">
        <v>11054.016059338202</v>
      </c>
      <c r="CXG47" s="65">
        <v>7689.4148651970418</v>
      </c>
      <c r="CXH47" s="65">
        <v>4011.6936223711114</v>
      </c>
      <c r="CXI47" s="65">
        <v>0</v>
      </c>
      <c r="CXJ47" s="65">
        <v>0</v>
      </c>
      <c r="CXK47" s="65">
        <v>0</v>
      </c>
      <c r="CXL47" s="65">
        <v>0</v>
      </c>
      <c r="CXM47" s="65">
        <v>0</v>
      </c>
      <c r="CXN47" s="65">
        <v>0</v>
      </c>
      <c r="CXO47" s="65">
        <v>0</v>
      </c>
      <c r="CXP47" s="65">
        <v>0</v>
      </c>
      <c r="CXQ47" s="65">
        <v>0</v>
      </c>
      <c r="CXR47" s="65">
        <v>0</v>
      </c>
      <c r="CXS47" s="65">
        <v>0</v>
      </c>
      <c r="CXT47" s="65">
        <v>0</v>
      </c>
      <c r="CXU47" s="65">
        <v>0</v>
      </c>
      <c r="CXV47" s="65">
        <v>0</v>
      </c>
      <c r="CXW47" s="65">
        <v>0</v>
      </c>
      <c r="CXX47" s="65">
        <v>0</v>
      </c>
      <c r="CXY47" s="65">
        <v>0</v>
      </c>
      <c r="CXZ47" s="66">
        <v>21673465.263157897</v>
      </c>
      <c r="CYA47" s="66">
        <v>22412613.043010961</v>
      </c>
      <c r="CYB47" s="66">
        <v>23176968.579622254</v>
      </c>
      <c r="CYC47" s="66">
        <v>23967391.553583547</v>
      </c>
      <c r="CYD47" s="66">
        <v>24784770.96387168</v>
      </c>
      <c r="CYE47" s="66">
        <v>25630026.127717279</v>
      </c>
      <c r="CYF47" s="66">
        <v>26504107.714572761</v>
      </c>
      <c r="CYG47" s="66">
        <v>27407998.815342613</v>
      </c>
      <c r="CYH47" s="66">
        <v>28342716.048078481</v>
      </c>
      <c r="CYI47" s="66">
        <v>29309310.701382693</v>
      </c>
      <c r="CYJ47" s="66">
        <v>30308869.916806199</v>
      </c>
      <c r="CYK47" s="66">
        <v>31342517.911570761</v>
      </c>
      <c r="CYL47" s="66">
        <v>32411417.242990684</v>
      </c>
      <c r="CYM47" s="66">
        <v>33516770.116016082</v>
      </c>
      <c r="CYN47" s="66">
        <v>34659819.735368423</v>
      </c>
      <c r="CYO47" s="66">
        <v>35841851.703788973</v>
      </c>
      <c r="CYP47" s="66">
        <v>37064195.467972912</v>
      </c>
      <c r="CYQ47" s="66">
        <v>38328225.813815288</v>
      </c>
      <c r="CYR47" s="66">
        <v>39635364.412650533</v>
      </c>
      <c r="CYS47" s="66">
        <v>40987081.420224667</v>
      </c>
      <c r="CYT47" s="66">
        <v>42384897.130198576</v>
      </c>
      <c r="CYU47" s="66">
        <v>43830383.684041977</v>
      </c>
      <c r="CYV47" s="66">
        <v>45325166.839241371</v>
      </c>
      <c r="CYW47" s="66">
        <v>46870927.797810555</v>
      </c>
      <c r="CYX47" s="66">
        <v>48469405.097160384</v>
      </c>
      <c r="CYY47" s="66">
        <v>50122396.565454312</v>
      </c>
      <c r="CYZ47" s="66">
        <v>23479587.368421055</v>
      </c>
      <c r="CZA47" s="66">
        <v>23785796.361153074</v>
      </c>
      <c r="CZB47" s="66">
        <v>24095998.777864769</v>
      </c>
      <c r="CZC47" s="66">
        <v>24410246.69878716</v>
      </c>
      <c r="CZD47" s="66">
        <v>24728592.883355495</v>
      </c>
      <c r="CZE47" s="66">
        <v>25051090.779067095</v>
      </c>
      <c r="CZF47" s="66">
        <v>25377794.530454714</v>
      </c>
      <c r="CZG47" s="66">
        <v>25708758.98817692</v>
      </c>
      <c r="CZH47" s="66">
        <v>26044039.718227044</v>
      </c>
      <c r="CZI47" s="66">
        <v>26383693.011262208</v>
      </c>
      <c r="CZJ47" s="66">
        <v>26727775.892054021</v>
      </c>
      <c r="CZK47" s="66">
        <v>27076346.129062552</v>
      </c>
      <c r="CZL47" s="66">
        <v>27429462.244135119</v>
      </c>
      <c r="CZM47" s="66">
        <v>27787183.522331603</v>
      </c>
      <c r="CZN47" s="66">
        <v>28149570.02187787</v>
      </c>
      <c r="CZO47" s="66">
        <v>28516682.584249038</v>
      </c>
      <c r="CZP47" s="66">
        <v>28888582.844384179</v>
      </c>
      <c r="CZQ47" s="66">
        <v>29265333.241034325</v>
      </c>
      <c r="CZR47" s="66">
        <v>29646997.027245343</v>
      </c>
      <c r="CZS47" s="66">
        <v>30033638.280977581</v>
      </c>
      <c r="CZT47" s="66">
        <v>30425321.91586398</v>
      </c>
      <c r="CZU47" s="66">
        <v>30822113.692108497</v>
      </c>
      <c r="CZV47" s="66">
        <v>31224080.227526665</v>
      </c>
      <c r="CZW47" s="66">
        <v>31631289.008730117</v>
      </c>
      <c r="CZX47" s="66">
        <v>32043808.40245701</v>
      </c>
      <c r="CZY47" s="66">
        <v>32461707.667050175</v>
      </c>
      <c r="CZZ47" s="66">
        <v>21673465.263157897</v>
      </c>
      <c r="DAA47" s="66">
        <v>22412613.043010961</v>
      </c>
      <c r="DAB47" s="66">
        <v>23176968.579622254</v>
      </c>
      <c r="DAC47" s="66">
        <v>23967391.553583547</v>
      </c>
      <c r="DAD47" s="66">
        <v>24784770.96387168</v>
      </c>
      <c r="DAE47" s="66">
        <v>20504020.902173825</v>
      </c>
      <c r="DAF47" s="66">
        <v>15902464.628743658</v>
      </c>
      <c r="DAG47" s="66">
        <v>10963199.526137045</v>
      </c>
      <c r="DAH47" s="66">
        <v>5668543.2096156962</v>
      </c>
      <c r="DAI47" s="66">
        <v>0</v>
      </c>
      <c r="DAJ47" s="66">
        <v>0</v>
      </c>
      <c r="DAK47" s="66">
        <v>0</v>
      </c>
      <c r="DAL47" s="66">
        <v>0</v>
      </c>
      <c r="DAM47" s="66">
        <v>0</v>
      </c>
      <c r="DAN47" s="66">
        <v>0</v>
      </c>
      <c r="DAO47" s="66">
        <v>0</v>
      </c>
      <c r="DAP47" s="66">
        <v>0</v>
      </c>
      <c r="DAQ47" s="66">
        <v>0</v>
      </c>
      <c r="DAR47" s="66">
        <v>0</v>
      </c>
      <c r="DAS47" s="66">
        <v>0</v>
      </c>
      <c r="DAT47" s="66">
        <v>0</v>
      </c>
      <c r="DAU47" s="66">
        <v>0</v>
      </c>
      <c r="DAV47" s="66">
        <v>0</v>
      </c>
      <c r="DAW47" s="66">
        <v>0</v>
      </c>
      <c r="DAX47" s="66">
        <v>0</v>
      </c>
      <c r="DAY47" s="66">
        <v>0</v>
      </c>
      <c r="DAZ47" s="66">
        <v>23479587.368421055</v>
      </c>
      <c r="DBA47" s="66">
        <v>23785796.361153074</v>
      </c>
      <c r="DBB47" s="66">
        <v>24095998.777864769</v>
      </c>
      <c r="DBC47" s="66">
        <v>24410246.69878716</v>
      </c>
      <c r="DBD47" s="66">
        <v>24728592.883355495</v>
      </c>
      <c r="DBE47" s="66">
        <v>20040872.623253677</v>
      </c>
      <c r="DBF47" s="66">
        <v>15226676.718272826</v>
      </c>
      <c r="DBG47" s="66">
        <v>10283503.595270768</v>
      </c>
      <c r="DBH47" s="66">
        <v>5208807.9436454084</v>
      </c>
      <c r="DBI47" s="66">
        <v>0</v>
      </c>
      <c r="DBJ47" s="66">
        <v>0</v>
      </c>
      <c r="DBK47" s="66">
        <v>0</v>
      </c>
      <c r="DBL47" s="66">
        <v>0</v>
      </c>
      <c r="DBM47" s="66">
        <v>0</v>
      </c>
      <c r="DBN47" s="66">
        <v>0</v>
      </c>
      <c r="DBO47" s="66">
        <v>0</v>
      </c>
      <c r="DBP47" s="66">
        <v>0</v>
      </c>
      <c r="DBQ47" s="66">
        <v>0</v>
      </c>
      <c r="DBR47" s="66">
        <v>0</v>
      </c>
      <c r="DBS47" s="66">
        <v>0</v>
      </c>
      <c r="DBT47" s="66">
        <v>0</v>
      </c>
      <c r="DBU47" s="66">
        <v>0</v>
      </c>
      <c r="DBV47" s="66">
        <v>0</v>
      </c>
      <c r="DBW47" s="66">
        <v>0</v>
      </c>
      <c r="DBX47" s="66">
        <v>0</v>
      </c>
      <c r="DBY47" s="66">
        <v>0</v>
      </c>
      <c r="DBZ47" s="66">
        <v>21673465.263157897</v>
      </c>
      <c r="DCA47" s="66">
        <v>22412613.043010961</v>
      </c>
      <c r="DCB47" s="66">
        <v>23176968.579622254</v>
      </c>
      <c r="DCC47" s="66">
        <v>23967391.553583547</v>
      </c>
      <c r="DCD47" s="66">
        <v>24784770.96387168</v>
      </c>
      <c r="DCE47" s="66">
        <v>7236713.2595907608</v>
      </c>
      <c r="DCF47" s="66">
        <v>7483512.7664676029</v>
      </c>
      <c r="DCG47" s="66">
        <v>7738729.0772732086</v>
      </c>
      <c r="DCH47" s="66">
        <v>8002649.2371045128</v>
      </c>
      <c r="DCI47" s="66">
        <v>8275570.0803904077</v>
      </c>
      <c r="DCJ47" s="66">
        <v>8557798.564745279</v>
      </c>
      <c r="DCK47" s="66">
        <v>8849652.1162082143</v>
      </c>
      <c r="DCL47" s="66">
        <v>9151458.9862561915</v>
      </c>
      <c r="DCM47" s="66">
        <v>9463558.620992776</v>
      </c>
      <c r="DCN47" s="66">
        <v>9786302.0429275557</v>
      </c>
      <c r="DCO47" s="66">
        <v>10120052.245775709</v>
      </c>
      <c r="DCP47" s="66">
        <v>10465184.602721766</v>
      </c>
      <c r="DCQ47" s="66">
        <v>10822087.28860667</v>
      </c>
      <c r="DCR47" s="66">
        <v>11191161.716513092</v>
      </c>
      <c r="DCS47" s="66">
        <v>11572822.989239905</v>
      </c>
      <c r="DCT47" s="66">
        <v>11967500.366173716</v>
      </c>
      <c r="DCU47" s="66">
        <v>12375637.74608244</v>
      </c>
      <c r="DCV47" s="66">
        <v>12797694.166374033</v>
      </c>
      <c r="DCW47" s="66">
        <v>13234144.319381805</v>
      </c>
      <c r="DCX47" s="66">
        <v>13685479.08625705</v>
      </c>
      <c r="DCY47" s="66">
        <v>14152206.089069454</v>
      </c>
      <c r="DCZ47" s="66">
        <v>23479587.368421055</v>
      </c>
      <c r="DDA47" s="66">
        <v>23785796.361153074</v>
      </c>
      <c r="DDB47" s="66">
        <v>24095998.777864769</v>
      </c>
      <c r="DDC47" s="66">
        <v>24410246.69878716</v>
      </c>
      <c r="DDD47" s="66">
        <v>24728592.883355495</v>
      </c>
      <c r="DDE47" s="66">
        <v>7073249.1611483563</v>
      </c>
      <c r="DDF47" s="66">
        <v>7165494.9262460358</v>
      </c>
      <c r="DDG47" s="66">
        <v>7258943.7143087769</v>
      </c>
      <c r="DDH47" s="66">
        <v>7353611.2145582233</v>
      </c>
      <c r="DDI47" s="66">
        <v>7449513.3208269756</v>
      </c>
      <c r="DDJ47" s="66">
        <v>7546666.1342270169</v>
      </c>
      <c r="DDK47" s="66">
        <v>7645085.9658529563</v>
      </c>
      <c r="DDL47" s="66">
        <v>7744789.3395205038</v>
      </c>
      <c r="DDM47" s="66">
        <v>7845792.9945406886</v>
      </c>
      <c r="DDN47" s="66">
        <v>7948113.8885302227</v>
      </c>
      <c r="DDO47" s="66">
        <v>8051769.2002585512</v>
      </c>
      <c r="DDP47" s="66">
        <v>8156776.3325320035</v>
      </c>
      <c r="DDQ47" s="66">
        <v>8263152.9151155734</v>
      </c>
      <c r="DDR47" s="66">
        <v>8370916.8076928016</v>
      </c>
      <c r="DDS47" s="66">
        <v>8480086.102864258</v>
      </c>
      <c r="DDT47" s="66">
        <v>8590679.1291851234</v>
      </c>
      <c r="DDU47" s="66">
        <v>8702714.4542424008</v>
      </c>
      <c r="DDV47" s="66">
        <v>8816210.8877722342</v>
      </c>
      <c r="DDW47" s="66">
        <v>8931187.4848179165</v>
      </c>
      <c r="DDX47" s="66">
        <v>9047663.5489290375</v>
      </c>
      <c r="DDY47" s="66">
        <v>9165658.6354024019</v>
      </c>
      <c r="DDZ47" s="66">
        <v>21673465.263157897</v>
      </c>
      <c r="DEA47" s="66">
        <v>22412613.043010961</v>
      </c>
      <c r="DEB47" s="66">
        <v>23176968.579622254</v>
      </c>
      <c r="DEC47" s="66">
        <v>23967391.553583547</v>
      </c>
      <c r="DED47" s="66">
        <v>24784770.96387168</v>
      </c>
      <c r="DEE47" s="66">
        <v>5789370.6076726094</v>
      </c>
      <c r="DEF47" s="66">
        <v>4490107.6598805618</v>
      </c>
      <c r="DEG47" s="66">
        <v>3095491.6309092832</v>
      </c>
      <c r="DEH47" s="66">
        <v>1600529.8474209027</v>
      </c>
      <c r="DEI47" s="66">
        <v>0</v>
      </c>
      <c r="DEJ47" s="66">
        <v>0</v>
      </c>
      <c r="DEK47" s="66">
        <v>0</v>
      </c>
      <c r="DEL47" s="66">
        <v>0</v>
      </c>
      <c r="DEM47" s="66">
        <v>0</v>
      </c>
      <c r="DEN47" s="66">
        <v>0</v>
      </c>
      <c r="DEO47" s="66">
        <v>0</v>
      </c>
      <c r="DEP47" s="66">
        <v>0</v>
      </c>
      <c r="DEQ47" s="66">
        <v>0</v>
      </c>
      <c r="DER47" s="66">
        <v>0</v>
      </c>
      <c r="DES47" s="66">
        <v>0</v>
      </c>
      <c r="DET47" s="66">
        <v>0</v>
      </c>
      <c r="DEU47" s="66">
        <v>0</v>
      </c>
      <c r="DEV47" s="66">
        <v>0</v>
      </c>
      <c r="DEW47" s="66">
        <v>0</v>
      </c>
      <c r="DEX47" s="66">
        <v>0</v>
      </c>
      <c r="DEY47" s="66">
        <v>0</v>
      </c>
      <c r="DEZ47" s="66">
        <v>23479587.368421055</v>
      </c>
      <c r="DFA47" s="66">
        <v>23785796.361153074</v>
      </c>
      <c r="DFB47" s="66">
        <v>24095998.777864769</v>
      </c>
      <c r="DFC47" s="66">
        <v>24410246.69878716</v>
      </c>
      <c r="DFD47" s="66">
        <v>24728592.883355495</v>
      </c>
      <c r="DFE47" s="66">
        <v>5658599.3289186852</v>
      </c>
      <c r="DFF47" s="66">
        <v>4299296.9557476211</v>
      </c>
      <c r="DFG47" s="66">
        <v>2903577.4857235113</v>
      </c>
      <c r="DFH47" s="66">
        <v>1470722.2429116447</v>
      </c>
      <c r="DFI47" s="66">
        <v>0</v>
      </c>
      <c r="DFJ47" s="66">
        <v>0</v>
      </c>
      <c r="DFK47" s="66">
        <v>0</v>
      </c>
      <c r="DFL47" s="66">
        <v>0</v>
      </c>
      <c r="DFM47" s="66">
        <v>0</v>
      </c>
      <c r="DFN47" s="66">
        <v>0</v>
      </c>
      <c r="DFO47" s="66">
        <v>0</v>
      </c>
      <c r="DFP47" s="66">
        <v>0</v>
      </c>
      <c r="DFQ47" s="66">
        <v>0</v>
      </c>
      <c r="DFR47" s="66">
        <v>0</v>
      </c>
      <c r="DFS47" s="66">
        <v>0</v>
      </c>
      <c r="DFT47" s="66">
        <v>0</v>
      </c>
      <c r="DFU47" s="66">
        <v>0</v>
      </c>
      <c r="DFV47" s="66">
        <v>0</v>
      </c>
      <c r="DFW47" s="66">
        <v>0</v>
      </c>
      <c r="DFX47" s="66">
        <v>0</v>
      </c>
      <c r="DFY47" s="66">
        <v>0</v>
      </c>
      <c r="DFZ47" s="66">
        <v>21673465.263157897</v>
      </c>
      <c r="DGA47" s="66">
        <v>22412613.043010961</v>
      </c>
      <c r="DGB47" s="66">
        <v>23176968.579622254</v>
      </c>
      <c r="DGC47" s="66">
        <v>23967391.553583547</v>
      </c>
      <c r="DGD47" s="66">
        <v>24784770.96387168</v>
      </c>
      <c r="DGE47" s="66">
        <v>4342027.955754457</v>
      </c>
      <c r="DGF47" s="66">
        <v>3367580.7449104213</v>
      </c>
      <c r="DGG47" s="66">
        <v>2321618.7231819625</v>
      </c>
      <c r="DGH47" s="66">
        <v>1200397.385565677</v>
      </c>
      <c r="DGI47" s="66">
        <v>0</v>
      </c>
      <c r="DGJ47" s="66">
        <v>0</v>
      </c>
      <c r="DGK47" s="66">
        <v>0</v>
      </c>
      <c r="DGL47" s="66">
        <v>0</v>
      </c>
      <c r="DGM47" s="66">
        <v>0</v>
      </c>
      <c r="DGN47" s="66">
        <v>0</v>
      </c>
      <c r="DGO47" s="66">
        <v>0</v>
      </c>
      <c r="DGP47" s="66">
        <v>0</v>
      </c>
      <c r="DGQ47" s="66">
        <v>0</v>
      </c>
      <c r="DGR47" s="66">
        <v>0</v>
      </c>
      <c r="DGS47" s="66">
        <v>0</v>
      </c>
      <c r="DGT47" s="66">
        <v>0</v>
      </c>
      <c r="DGU47" s="66">
        <v>0</v>
      </c>
      <c r="DGV47" s="66">
        <v>0</v>
      </c>
      <c r="DGW47" s="66">
        <v>0</v>
      </c>
      <c r="DGX47" s="66">
        <v>0</v>
      </c>
      <c r="DGY47" s="66">
        <v>0</v>
      </c>
      <c r="DGZ47" s="66">
        <v>23479587.368421055</v>
      </c>
      <c r="DHA47" s="66">
        <v>23785796.361153074</v>
      </c>
      <c r="DHB47" s="66">
        <v>24095998.777864769</v>
      </c>
      <c r="DHC47" s="66">
        <v>24410246.69878716</v>
      </c>
      <c r="DHD47" s="66">
        <v>24728592.883355495</v>
      </c>
      <c r="DHE47" s="66">
        <v>4243949.4966890141</v>
      </c>
      <c r="DHF47" s="66">
        <v>3224472.7168107163</v>
      </c>
      <c r="DHG47" s="66">
        <v>2177683.1142926333</v>
      </c>
      <c r="DHH47" s="66">
        <v>1103041.6821837337</v>
      </c>
      <c r="DHI47" s="66">
        <v>0</v>
      </c>
      <c r="DHJ47" s="66">
        <v>0</v>
      </c>
      <c r="DHK47" s="66">
        <v>0</v>
      </c>
      <c r="DHL47" s="66">
        <v>0</v>
      </c>
      <c r="DHM47" s="66">
        <v>0</v>
      </c>
      <c r="DHN47" s="66">
        <v>0</v>
      </c>
      <c r="DHO47" s="66">
        <v>0</v>
      </c>
      <c r="DHP47" s="66">
        <v>0</v>
      </c>
      <c r="DHQ47" s="66">
        <v>0</v>
      </c>
      <c r="DHR47" s="66">
        <v>0</v>
      </c>
      <c r="DHS47" s="66">
        <v>0</v>
      </c>
      <c r="DHT47" s="66">
        <v>0</v>
      </c>
      <c r="DHU47" s="66">
        <v>0</v>
      </c>
      <c r="DHV47" s="66">
        <v>0</v>
      </c>
      <c r="DHW47" s="66">
        <v>0</v>
      </c>
      <c r="DHX47" s="66">
        <v>0</v>
      </c>
      <c r="DHY47" s="66">
        <v>0</v>
      </c>
      <c r="DHZ47" s="25">
        <v>0.56000000000000005</v>
      </c>
      <c r="DIA47" s="25">
        <v>0.5</v>
      </c>
      <c r="DIB47" s="25">
        <v>0.251</v>
      </c>
      <c r="DIC47" s="25">
        <v>0.1255</v>
      </c>
      <c r="DID47" s="25">
        <v>6.275E-2</v>
      </c>
      <c r="DIE47" s="25">
        <v>0.251</v>
      </c>
      <c r="DIF47" s="25">
        <v>0.1255</v>
      </c>
      <c r="DIG47" s="25">
        <v>6.275E-2</v>
      </c>
      <c r="DIH47" s="25">
        <v>0.625</v>
      </c>
      <c r="DII47" s="25">
        <v>0.55799999999999994</v>
      </c>
      <c r="DIJ47" s="25">
        <v>4.6057393850919155</v>
      </c>
      <c r="DIK47" s="25">
        <v>4.6057393850919155</v>
      </c>
      <c r="DIL47" s="46">
        <v>0.8</v>
      </c>
      <c r="DIM47" s="46">
        <v>0.8</v>
      </c>
      <c r="DIN47" s="25">
        <v>2</v>
      </c>
      <c r="DIO47" s="25">
        <v>2</v>
      </c>
      <c r="DIP47" s="25">
        <v>703.37712956709902</v>
      </c>
      <c r="DIQ47" s="25">
        <v>1673.622870432901</v>
      </c>
      <c r="DIR47" s="25">
        <f t="shared" si="19"/>
        <v>87.088005417234726</v>
      </c>
      <c r="DIS47" s="25">
        <f t="shared" si="20"/>
        <v>189.4134949463859</v>
      </c>
      <c r="DIT47" s="66">
        <v>2329985.0354918116</v>
      </c>
      <c r="DIU47" s="66">
        <v>2409446.4065814712</v>
      </c>
      <c r="DIV47" s="66">
        <v>2491617.7133141789</v>
      </c>
      <c r="DIW47" s="66">
        <v>2576591.3748250287</v>
      </c>
      <c r="DIX47" s="66">
        <v>2664462.9620939023</v>
      </c>
      <c r="DIY47" s="66">
        <v>2755331.3054353893</v>
      </c>
      <c r="DIZ47" s="66">
        <v>2849298.605654527</v>
      </c>
      <c r="DJA47" s="66">
        <v>2946470.5489933705</v>
      </c>
      <c r="DJB47" s="66">
        <v>3046956.425997681</v>
      </c>
      <c r="DJC47" s="66">
        <v>3150869.2544374224</v>
      </c>
      <c r="DJD47" s="66">
        <v>3258325.9064193103</v>
      </c>
      <c r="DJE47" s="66">
        <v>3369447.2398343915</v>
      </c>
      <c r="DJF47" s="66">
        <v>3484358.2342884806</v>
      </c>
      <c r="DJG47" s="66">
        <v>3603188.1316683427</v>
      </c>
      <c r="DJH47" s="66">
        <v>3726070.5815017256</v>
      </c>
      <c r="DJI47" s="66">
        <v>3853143.7912747129</v>
      </c>
      <c r="DJJ47" s="66">
        <v>3984550.6818754799</v>
      </c>
      <c r="DJK47" s="66">
        <v>4120439.0483392724</v>
      </c>
      <c r="DJL47" s="66">
        <v>4260961.7260753978</v>
      </c>
      <c r="DJM47" s="66">
        <v>4406276.7627631957</v>
      </c>
      <c r="DJN47" s="66">
        <v>4556547.5961103151</v>
      </c>
      <c r="DJO47" s="66">
        <v>4711943.2376732184</v>
      </c>
      <c r="DJP47" s="66">
        <v>4872638.462946686</v>
      </c>
      <c r="DJQ47" s="66">
        <v>5038814.0079360679</v>
      </c>
      <c r="DJR47" s="66">
        <v>5210656.7724334234</v>
      </c>
      <c r="DJS47" s="66">
        <v>5388360.0302261421</v>
      </c>
      <c r="DJT47" s="66">
        <v>26833523.73933408</v>
      </c>
      <c r="DJU47" s="66">
        <v>27183473.086686037</v>
      </c>
      <c r="DJV47" s="66">
        <v>27537986.297766875</v>
      </c>
      <c r="DJW47" s="66">
        <v>27897122.892196495</v>
      </c>
      <c r="DJX47" s="66">
        <v>28260943.165819779</v>
      </c>
      <c r="DJY47" s="66">
        <v>28629508.200829782</v>
      </c>
      <c r="DJZ47" s="66">
        <v>29002879.876022838</v>
      </c>
      <c r="DKA47" s="66">
        <v>29381120.877187502</v>
      </c>
      <c r="DKB47" s="66">
        <v>29764294.707628895</v>
      </c>
      <c r="DKC47" s="66">
        <v>30152465.698830381</v>
      </c>
      <c r="DKD47" s="66">
        <v>30545699.021254249</v>
      </c>
      <c r="DKE47" s="66">
        <v>30944060.695283223</v>
      </c>
      <c r="DKF47" s="66">
        <v>31347617.602304719</v>
      </c>
      <c r="DKG47" s="66">
        <v>31756437.495939665</v>
      </c>
      <c r="DKH47" s="66">
        <v>32170589.013417676</v>
      </c>
      <c r="DKI47" s="66">
        <v>32590141.687100664</v>
      </c>
      <c r="DKJ47" s="66">
        <v>33015165.956156716</v>
      </c>
      <c r="DKK47" s="66">
        <v>33445733.178386182</v>
      </c>
      <c r="DKL47" s="66">
        <v>33881915.642202035</v>
      </c>
      <c r="DKM47" s="66">
        <v>34323786.578766435</v>
      </c>
      <c r="DKN47" s="66">
        <v>34771420.174285606</v>
      </c>
      <c r="DKO47" s="66">
        <v>35224891.582465038</v>
      </c>
      <c r="DKP47" s="66">
        <v>35684276.937127113</v>
      </c>
      <c r="DKQ47" s="66">
        <v>36149653.364993311</v>
      </c>
      <c r="DKR47" s="66">
        <v>36621098.998633109</v>
      </c>
      <c r="DKS47" s="66">
        <v>37098692.989581726</v>
      </c>
      <c r="DKT47" s="65">
        <v>2329985.0354918116</v>
      </c>
      <c r="DKU47" s="65">
        <v>2409446.4065814712</v>
      </c>
      <c r="DKV47" s="65">
        <v>2491617.7133141789</v>
      </c>
      <c r="DKW47" s="65">
        <v>2576591.3748250287</v>
      </c>
      <c r="DKX47" s="65">
        <v>2664462.9620939023</v>
      </c>
      <c r="DKY47" s="78">
        <v>2479798.1748918504</v>
      </c>
      <c r="DKZ47" s="78">
        <v>2279438.8845236218</v>
      </c>
      <c r="DLA47" s="78">
        <v>2062529.3842953593</v>
      </c>
      <c r="DLB47" s="78">
        <v>1828173.8555986085</v>
      </c>
      <c r="DLC47" s="78">
        <v>1575434.6272187112</v>
      </c>
      <c r="DLD47" s="65">
        <v>1600575.7020578252</v>
      </c>
      <c r="DLE47" s="65">
        <v>1626117.9827820617</v>
      </c>
      <c r="DLF47" s="65">
        <v>1652067.8719085478</v>
      </c>
      <c r="DLG47" s="65">
        <v>1678431.8741269542</v>
      </c>
      <c r="DLH47" s="65">
        <v>1705216.5979299825</v>
      </c>
      <c r="DLI47" s="65">
        <v>1732428.7572698733</v>
      </c>
      <c r="DLJ47" s="65">
        <v>1760075.1732413487</v>
      </c>
      <c r="DLK47" s="65">
        <v>1788162.7757914125</v>
      </c>
      <c r="DLL47" s="65">
        <v>1816698.6054564337</v>
      </c>
      <c r="DLM47" s="65">
        <v>1845689.8151269529</v>
      </c>
      <c r="DLN47" s="65">
        <v>1875143.6718406503</v>
      </c>
      <c r="DLO47" s="65">
        <v>1905067.5586039263</v>
      </c>
      <c r="DLP47" s="65">
        <v>1935468.9762425525</v>
      </c>
      <c r="DLQ47" s="65">
        <v>1966355.5452818542</v>
      </c>
      <c r="DLR47" s="65">
        <v>1997735.007856898</v>
      </c>
      <c r="DLS47" s="65">
        <v>2029615.2296531626</v>
      </c>
      <c r="DLT47" s="65">
        <v>26833523.73933408</v>
      </c>
      <c r="DLU47" s="65">
        <v>27183473.086686037</v>
      </c>
      <c r="DLV47" s="65">
        <v>27537986.297766875</v>
      </c>
      <c r="DLW47" s="65">
        <v>27897122.892196495</v>
      </c>
      <c r="DLX47" s="65">
        <v>28260943.165819779</v>
      </c>
      <c r="DLY47" s="78">
        <v>25766557.380746804</v>
      </c>
      <c r="DLZ47" s="78">
        <v>23202303.90081827</v>
      </c>
      <c r="DMA47" s="78">
        <v>20566784.614031252</v>
      </c>
      <c r="DMB47" s="78">
        <v>17858576.824577339</v>
      </c>
      <c r="DMC47" s="78">
        <v>15076232.849415189</v>
      </c>
      <c r="DMD47" s="65">
        <v>15316822.139386682</v>
      </c>
      <c r="DME47" s="65">
        <v>15561250.797390439</v>
      </c>
      <c r="DMF47" s="65">
        <v>15809580.092765957</v>
      </c>
      <c r="DMG47" s="65">
        <v>16061872.272600098</v>
      </c>
      <c r="DMH47" s="65">
        <v>16318190.577330153</v>
      </c>
      <c r="DMI47" s="65">
        <v>16578599.256595921</v>
      </c>
      <c r="DMJ47" s="65">
        <v>16843163.585344736</v>
      </c>
      <c r="DMK47" s="65">
        <v>17111949.880193517</v>
      </c>
      <c r="DML47" s="65">
        <v>17385025.516051929</v>
      </c>
      <c r="DMM47" s="65">
        <v>17662458.943010807</v>
      </c>
      <c r="DMN47" s="65">
        <v>17944319.703500088</v>
      </c>
      <c r="DMO47" s="65">
        <v>18230678.449720569</v>
      </c>
      <c r="DMP47" s="65">
        <v>18521606.961353835</v>
      </c>
      <c r="DMQ47" s="65">
        <v>18817178.163554791</v>
      </c>
      <c r="DMR47" s="65">
        <v>19117466.145231351</v>
      </c>
      <c r="DMS47" s="65">
        <v>19422546.177615814</v>
      </c>
      <c r="DMT47" s="65">
        <v>1421395.3670818873</v>
      </c>
      <c r="DMU47" s="65">
        <v>1513966.4781532935</v>
      </c>
      <c r="DMV47" s="65">
        <v>1612566.4611370848</v>
      </c>
      <c r="DMW47" s="65">
        <v>1717587.9579289383</v>
      </c>
      <c r="DMX47" s="65">
        <v>1829449.1819842642</v>
      </c>
      <c r="DMY47" s="65">
        <v>1948595.5837152908</v>
      </c>
      <c r="DMZ47" s="65">
        <v>2075501.6243503364</v>
      </c>
      <c r="DNA47" s="65">
        <v>2210672.6653190874</v>
      </c>
      <c r="DNB47" s="65">
        <v>2354646.9806877295</v>
      </c>
      <c r="DNC47" s="65">
        <v>2507997.9006577944</v>
      </c>
      <c r="DND47" s="65">
        <v>2671336.0946644945</v>
      </c>
      <c r="DNE47" s="65">
        <v>2845312.0031662397</v>
      </c>
      <c r="DNF47" s="65">
        <v>3030618.4278091257</v>
      </c>
      <c r="DNG47" s="65">
        <v>3227993.2902808748</v>
      </c>
      <c r="DNH47" s="65">
        <v>3438222.5708404542</v>
      </c>
      <c r="DNI47" s="65">
        <v>3662143.4382250961</v>
      </c>
      <c r="DNJ47" s="65">
        <v>3900647.5833985377</v>
      </c>
      <c r="DNK47" s="65">
        <v>4154684.7704160437</v>
      </c>
      <c r="DNL47" s="65">
        <v>4425266.6185463443</v>
      </c>
      <c r="DNM47" s="65">
        <v>4713470.6307115527</v>
      </c>
      <c r="DNN47" s="65">
        <v>5020444.4842869984</v>
      </c>
      <c r="DNO47" s="65">
        <v>5347410.6013476448</v>
      </c>
      <c r="DNP47" s="65">
        <v>5695671.016560642</v>
      </c>
      <c r="DNQ47" s="65">
        <v>6066612.5621087141</v>
      </c>
      <c r="DNR47" s="65">
        <v>6461712.3902917048</v>
      </c>
      <c r="DNS47" s="65">
        <v>6882543.8557981718</v>
      </c>
      <c r="DNT47" s="65">
        <v>1231070.1648922227</v>
      </c>
      <c r="DNU47" s="65">
        <v>1284538.9189604952</v>
      </c>
      <c r="DNV47" s="65">
        <v>1340329.967681943</v>
      </c>
      <c r="DNW47" s="65">
        <v>1398544.1746833734</v>
      </c>
      <c r="DNX47" s="65">
        <v>1459286.7843755726</v>
      </c>
      <c r="DNY47" s="65">
        <v>1522667.6122227719</v>
      </c>
      <c r="DNZ47" s="65">
        <v>1588801.2432760354</v>
      </c>
      <c r="DOA47" s="65">
        <v>1657807.2393295006</v>
      </c>
      <c r="DOB47" s="65">
        <v>1729810.3550739801</v>
      </c>
      <c r="DOC47" s="65">
        <v>1804940.763638709</v>
      </c>
      <c r="DOD47" s="65">
        <v>1883334.2919289884</v>
      </c>
      <c r="DOE47" s="65">
        <v>1965132.6661851876</v>
      </c>
      <c r="DOF47" s="65">
        <v>2050483.7682070471</v>
      </c>
      <c r="DOG47" s="65">
        <v>2139541.902706509</v>
      </c>
      <c r="DOH47" s="65">
        <v>2232468.0762724108</v>
      </c>
      <c r="DOI47" s="65">
        <v>2329430.2884513801</v>
      </c>
      <c r="DOJ47" s="65">
        <v>2430603.8354711751</v>
      </c>
      <c r="DOK47" s="65">
        <v>2536171.6271555629</v>
      </c>
      <c r="DOL47" s="65">
        <v>2646324.517603673</v>
      </c>
      <c r="DOM47" s="65">
        <v>2761261.650231672</v>
      </c>
      <c r="DON47" s="65">
        <v>2881190.8178005363</v>
      </c>
      <c r="DOO47" s="65">
        <v>3006328.8380808239</v>
      </c>
      <c r="DOP47" s="65">
        <v>3136901.9458335992</v>
      </c>
      <c r="DOQ47" s="65">
        <v>3273146.2018161528</v>
      </c>
      <c r="DOR47" s="65">
        <v>3415307.9195519807</v>
      </c>
      <c r="DOS47" s="65">
        <v>3563644.1106365356</v>
      </c>
      <c r="DOT47" s="65">
        <v>1421395.3670818873</v>
      </c>
      <c r="DOU47" s="65">
        <v>1513966.4781532935</v>
      </c>
      <c r="DOV47" s="65">
        <v>1612566.4611370848</v>
      </c>
      <c r="DOW47" s="65">
        <v>1717587.9579289383</v>
      </c>
      <c r="DOX47" s="65">
        <v>1829449.1819842642</v>
      </c>
      <c r="DOY47" s="78">
        <v>1753736.0253437615</v>
      </c>
      <c r="DOZ47" s="78">
        <v>1660401.2994802692</v>
      </c>
      <c r="DPA47" s="78">
        <v>1547470.8657233613</v>
      </c>
      <c r="DPB47" s="78">
        <v>1412788.1884126377</v>
      </c>
      <c r="DPC47" s="78">
        <v>1253998.9503288972</v>
      </c>
      <c r="DPD47" s="65">
        <v>1274010.4956597541</v>
      </c>
      <c r="DPE47" s="65">
        <v>1294341.388902684</v>
      </c>
      <c r="DPF47" s="65">
        <v>1314996.7262702608</v>
      </c>
      <c r="DPG47" s="65">
        <v>1335981.6853013542</v>
      </c>
      <c r="DPH47" s="65">
        <v>1357301.5261589489</v>
      </c>
      <c r="DPI47" s="65">
        <v>1378961.5929486756</v>
      </c>
      <c r="DPJ47" s="65">
        <v>1400967.3150583836</v>
      </c>
      <c r="DPK47" s="65">
        <v>1423324.2085190893</v>
      </c>
      <c r="DPL47" s="65">
        <v>1446037.877387644</v>
      </c>
      <c r="DPM47" s="65">
        <v>1469114.0151514672</v>
      </c>
      <c r="DPN47" s="65">
        <v>1492558.4061556943</v>
      </c>
      <c r="DPO47" s="65">
        <v>1516376.9270531021</v>
      </c>
      <c r="DPP47" s="65">
        <v>1540575.5482771709</v>
      </c>
      <c r="DPQ47" s="65">
        <v>1565160.3355386537</v>
      </c>
      <c r="DPR47" s="65">
        <v>1590137.4513460284</v>
      </c>
      <c r="DPS47" s="65">
        <v>1615513.1565502142</v>
      </c>
      <c r="DPT47" s="65">
        <v>1231070.1648922227</v>
      </c>
      <c r="DPU47" s="65">
        <v>1284538.9189604952</v>
      </c>
      <c r="DPV47" s="65">
        <v>1340329.967681943</v>
      </c>
      <c r="DPW47" s="65">
        <v>1398544.1746833734</v>
      </c>
      <c r="DPX47" s="65">
        <v>1459286.7843755726</v>
      </c>
      <c r="DPY47" s="78">
        <v>1370400.8510004948</v>
      </c>
      <c r="DPZ47" s="78">
        <v>1271040.9946208284</v>
      </c>
      <c r="DQA47" s="78">
        <v>1160465.0675306504</v>
      </c>
      <c r="DQB47" s="78">
        <v>1037886.213044388</v>
      </c>
      <c r="DQC47" s="78">
        <v>902470.3818193546</v>
      </c>
      <c r="DQD47" s="65">
        <v>916872.16975609667</v>
      </c>
      <c r="DQE47" s="65">
        <v>931503.78406714776</v>
      </c>
      <c r="DQF47" s="65">
        <v>946368.89236395736</v>
      </c>
      <c r="DQG47" s="65">
        <v>961471.22078639118</v>
      </c>
      <c r="DQH47" s="65">
        <v>976814.55493673868</v>
      </c>
      <c r="DQI47" s="65">
        <v>992402.74082862528</v>
      </c>
      <c r="DQJ47" s="65">
        <v>1008239.6858510673</v>
      </c>
      <c r="DQK47" s="65">
        <v>1024329.3597479122</v>
      </c>
      <c r="DQL47" s="65">
        <v>1040675.7956129077</v>
      </c>
      <c r="DQM47" s="65">
        <v>1057283.0909006521</v>
      </c>
      <c r="DQN47" s="65">
        <v>1074155.4084536755</v>
      </c>
      <c r="DQO47" s="65">
        <v>1091296.9775459128</v>
      </c>
      <c r="DQP47" s="65">
        <v>1108712.0949428289</v>
      </c>
      <c r="DQQ47" s="65">
        <v>1126405.1259784598</v>
      </c>
      <c r="DQR47" s="65">
        <v>1144380.5056496435</v>
      </c>
      <c r="DQS47" s="65">
        <v>1162642.7397277106</v>
      </c>
      <c r="DQT47" s="66">
        <v>9429950.3409679439</v>
      </c>
      <c r="DQU47" s="66">
        <v>10044094.020220064</v>
      </c>
      <c r="DQV47" s="66">
        <v>10698234.989503155</v>
      </c>
      <c r="DQW47" s="66">
        <v>11394978.149370402</v>
      </c>
      <c r="DQX47" s="66">
        <v>12137098.049540894</v>
      </c>
      <c r="DQY47" s="66">
        <v>12927549.937628319</v>
      </c>
      <c r="DQZ47" s="66">
        <v>13769481.527439389</v>
      </c>
      <c r="DRA47" s="66">
        <v>14666245.533705376</v>
      </c>
      <c r="DRB47" s="66">
        <v>15621413.02316219</v>
      </c>
      <c r="DRC47" s="66">
        <v>16638787.635145256</v>
      </c>
      <c r="DRD47" s="66">
        <v>17722420.728328001</v>
      </c>
      <c r="DRE47" s="66">
        <v>18876627.513920911</v>
      </c>
      <c r="DRF47" s="66">
        <v>20106004.239576206</v>
      </c>
      <c r="DRG47" s="66">
        <v>21415446.492427405</v>
      </c>
      <c r="DRH47" s="66">
        <v>22810168.694149654</v>
      </c>
      <c r="DRI47" s="66">
        <v>24295724.865673322</v>
      </c>
      <c r="DRJ47" s="66">
        <v>25878030.744239613</v>
      </c>
      <c r="DRK47" s="66">
        <v>27563387.340872068</v>
      </c>
      <c r="DRL47" s="66">
        <v>29358506.032073673</v>
      </c>
      <c r="DRM47" s="66">
        <v>31270535.285669144</v>
      </c>
      <c r="DRN47" s="66">
        <v>33307089.127219152</v>
      </c>
      <c r="DRO47" s="66">
        <v>35476277.460364595</v>
      </c>
      <c r="DRP47" s="66">
        <v>37786738.361841738</v>
      </c>
      <c r="DRQ47" s="66">
        <v>40247672.47977227</v>
      </c>
      <c r="DRR47" s="66">
        <v>42868879.672208495</v>
      </c>
      <c r="DRS47" s="66">
        <v>45660798.03183414</v>
      </c>
      <c r="DRT47" s="66">
        <v>20509826.154545505</v>
      </c>
      <c r="DRU47" s="66">
        <v>21400624.162583023</v>
      </c>
      <c r="DRV47" s="66">
        <v>22330111.971555188</v>
      </c>
      <c r="DRW47" s="66">
        <v>23299969.985642139</v>
      </c>
      <c r="DRX47" s="66">
        <v>24311951.59358687</v>
      </c>
      <c r="DRY47" s="66">
        <v>25367886.338615019</v>
      </c>
      <c r="DRZ47" s="66">
        <v>26469683.226032916</v>
      </c>
      <c r="DSA47" s="66">
        <v>27619334.174483713</v>
      </c>
      <c r="DSB47" s="66">
        <v>28818917.61710104</v>
      </c>
      <c r="DSC47" s="66">
        <v>30070602.259070631</v>
      </c>
      <c r="DSD47" s="66">
        <v>31376650.998393174</v>
      </c>
      <c r="DSE47" s="66">
        <v>32739425.016936596</v>
      </c>
      <c r="DSF47" s="66">
        <v>34161388.049174055</v>
      </c>
      <c r="DSG47" s="66">
        <v>35645110.836324863</v>
      </c>
      <c r="DSH47" s="66">
        <v>37193275.773951001</v>
      </c>
      <c r="DSI47" s="66">
        <v>38808681.761411443</v>
      </c>
      <c r="DSJ47" s="66">
        <v>40494249.261941679</v>
      </c>
      <c r="DSK47" s="66">
        <v>42253025.582506344</v>
      </c>
      <c r="DSL47" s="66">
        <v>44088190.382970192</v>
      </c>
      <c r="DSM47" s="66">
        <v>46003061.424547724</v>
      </c>
      <c r="DSN47" s="66">
        <v>48001100.567923523</v>
      </c>
      <c r="DSO47" s="66">
        <v>50085920.031887546</v>
      </c>
      <c r="DSP47" s="66">
        <v>52261288.923800044</v>
      </c>
      <c r="DSQ47" s="66">
        <v>54531140.053692572</v>
      </c>
      <c r="DSR47" s="66">
        <v>56899577.044323936</v>
      </c>
      <c r="DSS47" s="66">
        <v>59370881.750045568</v>
      </c>
      <c r="DST47" s="65">
        <v>9429950.3409679439</v>
      </c>
      <c r="DSU47" s="65">
        <v>10044094.020220064</v>
      </c>
      <c r="DSV47" s="65">
        <v>10698234.989503155</v>
      </c>
      <c r="DSW47" s="65">
        <v>11394978.149370402</v>
      </c>
      <c r="DSX47" s="65">
        <v>12137098.049540894</v>
      </c>
      <c r="DSY47" s="78">
        <v>11634794.943865487</v>
      </c>
      <c r="DSZ47" s="78">
        <v>11015585.221951511</v>
      </c>
      <c r="DTA47" s="78">
        <v>10266371.873593763</v>
      </c>
      <c r="DTB47" s="78">
        <v>9372847.8138973154</v>
      </c>
      <c r="DTC47" s="78">
        <v>8319393.8175726281</v>
      </c>
      <c r="DTD47" s="65">
        <v>8452156.2305411082</v>
      </c>
      <c r="DTE47" s="65">
        <v>8587037.2904547527</v>
      </c>
      <c r="DTF47" s="65">
        <v>8724070.8070702367</v>
      </c>
      <c r="DTG47" s="65">
        <v>8863291.1296865381</v>
      </c>
      <c r="DTH47" s="65">
        <v>9004733.1557550486</v>
      </c>
      <c r="DTI47" s="65">
        <v>9148432.3396270927</v>
      </c>
      <c r="DTJ47" s="65">
        <v>9294424.7014410403</v>
      </c>
      <c r="DTK47" s="65">
        <v>9442746.8361512348</v>
      </c>
      <c r="DTL47" s="65">
        <v>9593435.9227010179</v>
      </c>
      <c r="DTM47" s="65">
        <v>9746529.7333421279</v>
      </c>
      <c r="DTN47" s="65">
        <v>9902066.6431028303</v>
      </c>
      <c r="DTO47" s="65">
        <v>10060085.639407132</v>
      </c>
      <c r="DTP47" s="65">
        <v>10220626.331847504</v>
      </c>
      <c r="DTQ47" s="65">
        <v>10383728.962113561</v>
      </c>
      <c r="DTR47" s="65">
        <v>10549434.414079186</v>
      </c>
      <c r="DTS47" s="65">
        <v>10717784.224050621</v>
      </c>
      <c r="DTT47" s="65">
        <v>20509826.154545505</v>
      </c>
      <c r="DTU47" s="65">
        <v>21400624.162583023</v>
      </c>
      <c r="DTV47" s="65">
        <v>22330111.971555188</v>
      </c>
      <c r="DTW47" s="65">
        <v>23299969.985642139</v>
      </c>
      <c r="DTX47" s="65">
        <v>24311951.59358687</v>
      </c>
      <c r="DTY47" s="78">
        <v>22831097.704753518</v>
      </c>
      <c r="DTZ47" s="78">
        <v>21175746.580826335</v>
      </c>
      <c r="DUA47" s="78">
        <v>19333533.922138598</v>
      </c>
      <c r="DUB47" s="78">
        <v>17291350.570260622</v>
      </c>
      <c r="DUC47" s="78">
        <v>15035301.129535314</v>
      </c>
      <c r="DUD47" s="65">
        <v>15275237.223610885</v>
      </c>
      <c r="DUE47" s="65">
        <v>15519002.261898765</v>
      </c>
      <c r="DUF47" s="65">
        <v>15766657.34739322</v>
      </c>
      <c r="DUG47" s="65">
        <v>16018264.558181312</v>
      </c>
      <c r="DUH47" s="65">
        <v>16273886.963003606</v>
      </c>
      <c r="DUI47" s="65">
        <v>16533588.637063202</v>
      </c>
      <c r="DUJ47" s="65">
        <v>16797434.678087045</v>
      </c>
      <c r="DUK47" s="65">
        <v>17065491.22264355</v>
      </c>
      <c r="DUL47" s="65">
        <v>17337825.462720629</v>
      </c>
      <c r="DUM47" s="65">
        <v>17614505.66256826</v>
      </c>
      <c r="DUN47" s="65">
        <v>17895601.175809857</v>
      </c>
      <c r="DUO47" s="65">
        <v>18181182.462826669</v>
      </c>
      <c r="DUP47" s="65">
        <v>18471321.108419646</v>
      </c>
      <c r="DUQ47" s="65">
        <v>18766089.839753117</v>
      </c>
      <c r="DUR47" s="65">
        <v>19065562.544584855</v>
      </c>
      <c r="DUS47" s="65">
        <v>19369814.289787021</v>
      </c>
      <c r="DUT47" s="65">
        <v>0</v>
      </c>
      <c r="DUU47" s="65">
        <v>0</v>
      </c>
      <c r="DUV47" s="65">
        <v>0</v>
      </c>
      <c r="DUW47" s="65">
        <v>0</v>
      </c>
      <c r="DUX47" s="65">
        <v>0</v>
      </c>
      <c r="DUY47" s="65">
        <v>0</v>
      </c>
      <c r="DUZ47" s="65">
        <v>0</v>
      </c>
      <c r="DVA47" s="65">
        <v>0</v>
      </c>
      <c r="DVB47" s="65">
        <v>0</v>
      </c>
      <c r="DVC47" s="65">
        <v>0</v>
      </c>
      <c r="DVD47" s="65">
        <v>0</v>
      </c>
      <c r="DVE47" s="65">
        <v>0</v>
      </c>
      <c r="DVF47" s="65">
        <v>0</v>
      </c>
      <c r="DVG47" s="65">
        <v>0</v>
      </c>
      <c r="DVH47" s="65">
        <v>0</v>
      </c>
      <c r="DVI47" s="65">
        <v>0</v>
      </c>
      <c r="DVJ47" s="65">
        <v>0</v>
      </c>
      <c r="DVK47" s="65">
        <v>0</v>
      </c>
      <c r="DVL47" s="65">
        <v>0</v>
      </c>
      <c r="DVM47" s="65">
        <v>0</v>
      </c>
      <c r="DVN47" s="65">
        <v>0</v>
      </c>
      <c r="DVO47" s="65">
        <v>0</v>
      </c>
      <c r="DVP47" s="65">
        <v>0</v>
      </c>
      <c r="DVQ47" s="65">
        <v>0</v>
      </c>
      <c r="DVR47" s="65">
        <v>0</v>
      </c>
      <c r="DVS47" s="65">
        <v>0</v>
      </c>
      <c r="DVT47" s="64">
        <v>0</v>
      </c>
      <c r="DVU47" s="64">
        <v>0</v>
      </c>
      <c r="DVV47" s="64">
        <v>0</v>
      </c>
      <c r="DVW47" s="64">
        <v>0</v>
      </c>
      <c r="DVX47" s="64">
        <v>0</v>
      </c>
      <c r="DVY47" s="64">
        <v>289135.08567941416</v>
      </c>
      <c r="DVZ47" s="64">
        <v>603386.03108735161</v>
      </c>
      <c r="DWA47" s="64">
        <v>944389.11224446632</v>
      </c>
      <c r="DWB47" s="64">
        <v>1313875.36244589</v>
      </c>
      <c r="DWC47" s="64">
        <v>1713675.716721666</v>
      </c>
      <c r="DWD47" s="64">
        <v>1788105.3536856833</v>
      </c>
      <c r="DWE47" s="64">
        <v>1865767.6739424258</v>
      </c>
      <c r="DWF47" s="64">
        <v>1946803.0817944983</v>
      </c>
      <c r="DWG47" s="64">
        <v>2031358.079688495</v>
      </c>
      <c r="DWH47" s="64">
        <v>2119585.5330741201</v>
      </c>
      <c r="DWI47" s="64">
        <v>2211644.946766864</v>
      </c>
      <c r="DWJ47" s="64">
        <v>2307702.7533138748</v>
      </c>
      <c r="DWK47" s="64">
        <v>2407932.6138843456</v>
      </c>
      <c r="DWL47" s="64">
        <v>2512515.7322283965</v>
      </c>
      <c r="DWM47" s="64">
        <v>2621641.1822720557</v>
      </c>
      <c r="DWN47" s="64">
        <v>2735506.2499405835</v>
      </c>
      <c r="DWO47" s="64">
        <v>2854316.7898281282</v>
      </c>
      <c r="DWP47" s="64">
        <v>2978287.5973585183</v>
      </c>
      <c r="DWQ47" s="64">
        <v>3107642.7971100216</v>
      </c>
      <c r="DWR47" s="64">
        <v>3242616.248006104</v>
      </c>
      <c r="DWS47" s="64">
        <v>3383451.9661047561</v>
      </c>
      <c r="DWT47" s="65">
        <v>0</v>
      </c>
      <c r="DWU47" s="65">
        <v>0</v>
      </c>
      <c r="DWV47" s="65">
        <v>0</v>
      </c>
      <c r="DWW47" s="65">
        <v>0</v>
      </c>
      <c r="DWX47" s="65">
        <v>0</v>
      </c>
      <c r="DWY47" s="65">
        <v>917611.660076714</v>
      </c>
      <c r="DWZ47" s="65">
        <v>1954745.7737544535</v>
      </c>
      <c r="DXA47" s="65">
        <v>3123078.5360427857</v>
      </c>
      <c r="DXB47" s="65">
        <v>4435300.054871073</v>
      </c>
      <c r="DXC47" s="65">
        <v>5905196.8923782725</v>
      </c>
      <c r="DXD47" s="65">
        <v>6289784.214162739</v>
      </c>
      <c r="DXE47" s="65">
        <v>6699418.5260430407</v>
      </c>
      <c r="DXF47" s="65">
        <v>7135731.0614928892</v>
      </c>
      <c r="DXG47" s="65">
        <v>7600459.2912079385</v>
      </c>
      <c r="DXH47" s="65">
        <v>8095453.8420094969</v>
      </c>
      <c r="DXI47" s="65">
        <v>8622685.8663551398</v>
      </c>
      <c r="DXJ47" s="65">
        <v>9184254.8918029461</v>
      </c>
      <c r="DXK47" s="65">
        <v>9782397.1816871762</v>
      </c>
      <c r="DXL47" s="65">
        <v>10419494.640299059</v>
      </c>
      <c r="DXM47" s="65">
        <v>11098084.298034644</v>
      </c>
      <c r="DXN47" s="65">
        <v>11820868.414281176</v>
      </c>
      <c r="DXO47" s="65">
        <v>12590725.23827338</v>
      </c>
      <c r="DXP47" s="65">
        <v>13410720.47077129</v>
      </c>
      <c r="DXQ47" s="65">
        <v>14284119.472201856</v>
      </c>
      <c r="DXR47" s="65">
        <v>15214400.265879337</v>
      </c>
      <c r="DXS47" s="65">
        <v>16205267.38808546</v>
      </c>
      <c r="DXT47" s="65">
        <v>0</v>
      </c>
      <c r="DXU47" s="65">
        <v>0</v>
      </c>
      <c r="DXV47" s="65">
        <v>0</v>
      </c>
      <c r="DXW47" s="65">
        <v>0</v>
      </c>
      <c r="DXX47" s="65">
        <v>0</v>
      </c>
      <c r="DXY47" s="65">
        <v>1328345.4075954934</v>
      </c>
      <c r="DXZ47" s="65">
        <v>2772078.1845578006</v>
      </c>
      <c r="DYA47" s="65">
        <v>4338715.7158230618</v>
      </c>
      <c r="DYB47" s="65">
        <v>6036210.7205245439</v>
      </c>
      <c r="DYC47" s="65">
        <v>7872974.8866905244</v>
      </c>
      <c r="DYD47" s="65">
        <v>8214919.781471557</v>
      </c>
      <c r="DYE47" s="65">
        <v>8571716.280982649</v>
      </c>
      <c r="DYF47" s="65">
        <v>8944009.4311549533</v>
      </c>
      <c r="DYG47" s="65">
        <v>9332472.2940337695</v>
      </c>
      <c r="DYH47" s="65">
        <v>9737807.164595224</v>
      </c>
      <c r="DYI47" s="65">
        <v>10160746.840412632</v>
      </c>
      <c r="DYJ47" s="65">
        <v>10602055.946467975</v>
      </c>
      <c r="DYK47" s="65">
        <v>11062532.31750357</v>
      </c>
      <c r="DYL47" s="65">
        <v>11543008.440413019</v>
      </c>
      <c r="DYM47" s="65">
        <v>12044352.959279222</v>
      </c>
      <c r="DYN47" s="65">
        <v>12567472.245780287</v>
      </c>
      <c r="DYO47" s="65">
        <v>13113312.037802452</v>
      </c>
      <c r="DYP47" s="65">
        <v>13682859.149222506</v>
      </c>
      <c r="DYQ47" s="65">
        <v>14277143.253950717</v>
      </c>
      <c r="DYR47" s="65">
        <v>14897238.747459661</v>
      </c>
      <c r="DYS47" s="65">
        <v>15544266.689164339</v>
      </c>
      <c r="DYT47" s="67">
        <v>617.20000000000005</v>
      </c>
      <c r="DYU47" s="68">
        <f ca="1">10000000*'Country Model'!$DYT$8/57000</f>
        <v>59385.964912280702</v>
      </c>
      <c r="DYV47" s="68">
        <f ca="1">10000000*'Country Model'!$DYT$8/57000</f>
        <v>59385.964912280702</v>
      </c>
      <c r="DYW47" s="38">
        <f ca="1">'Country Model'!$DYT$8/(220*8)</f>
        <v>0.19232954545454545</v>
      </c>
      <c r="DYX47" s="38">
        <f ca="1">'Country Model'!$DYT$8/(220*8)</f>
        <v>0.19232954545454545</v>
      </c>
      <c r="DYY47" s="25">
        <v>0.03</v>
      </c>
      <c r="DYZ47" s="25">
        <f t="shared" si="21"/>
        <v>0.03</v>
      </c>
      <c r="DZA47" s="25">
        <f t="shared" si="22"/>
        <v>0.05</v>
      </c>
      <c r="DZB47" s="25">
        <v>0.04</v>
      </c>
      <c r="DZC47" s="25">
        <v>0.06</v>
      </c>
      <c r="DZD47" s="25">
        <v>0</v>
      </c>
      <c r="DZE47" s="25">
        <v>0.15</v>
      </c>
      <c r="DZF47" s="25">
        <v>0.49</v>
      </c>
      <c r="DZG47" s="25">
        <v>0.08</v>
      </c>
      <c r="DZH47" s="25">
        <v>0.25</v>
      </c>
      <c r="DZI47" s="25">
        <v>0.22</v>
      </c>
      <c r="DZJ47" s="25">
        <v>0.75</v>
      </c>
      <c r="DZK47" s="25">
        <v>0.08</v>
      </c>
      <c r="DZL47" s="46">
        <v>0.67</v>
      </c>
      <c r="DZM47" s="46">
        <v>0.33</v>
      </c>
      <c r="DZN47" s="46">
        <v>0.33</v>
      </c>
      <c r="DZO47" s="46">
        <v>0.33</v>
      </c>
      <c r="DZP47" s="46">
        <v>0.17</v>
      </c>
      <c r="DZQ47" s="46">
        <v>1</v>
      </c>
      <c r="DZR47" s="46">
        <v>0.5</v>
      </c>
      <c r="DZS47" s="46">
        <v>0.33</v>
      </c>
      <c r="DZT47" s="46">
        <v>0.5</v>
      </c>
      <c r="DZU47" s="46">
        <v>0.17</v>
      </c>
      <c r="DZW47" s="69">
        <v>0</v>
      </c>
      <c r="DZX47" s="69">
        <v>1</v>
      </c>
      <c r="DZY47" s="69">
        <v>2</v>
      </c>
      <c r="DZZ47" s="69">
        <v>3</v>
      </c>
      <c r="EAA47" s="69">
        <v>4</v>
      </c>
      <c r="EAB47" s="69">
        <v>5</v>
      </c>
      <c r="EAC47" s="69">
        <v>6</v>
      </c>
      <c r="EAD47" s="69">
        <v>7</v>
      </c>
      <c r="EAE47" s="69">
        <v>8</v>
      </c>
      <c r="EAF47" s="69">
        <v>9</v>
      </c>
      <c r="EAG47" s="69">
        <v>10</v>
      </c>
      <c r="EAH47" s="69">
        <v>11</v>
      </c>
      <c r="EAI47" s="69">
        <v>12</v>
      </c>
      <c r="EAJ47" s="69">
        <v>13</v>
      </c>
      <c r="EAK47" s="69">
        <v>14</v>
      </c>
      <c r="EAL47" s="69">
        <v>15</v>
      </c>
      <c r="EAM47" s="69">
        <v>16</v>
      </c>
      <c r="EAN47" s="69">
        <v>17</v>
      </c>
      <c r="EAO47" s="69">
        <v>18</v>
      </c>
      <c r="EAP47" s="69">
        <v>19</v>
      </c>
      <c r="EAQ47" s="69">
        <v>20</v>
      </c>
      <c r="EAR47" s="69">
        <v>21</v>
      </c>
      <c r="EAS47" s="69">
        <v>22</v>
      </c>
      <c r="EAT47" s="69">
        <v>23</v>
      </c>
      <c r="EAU47" s="69">
        <v>24</v>
      </c>
      <c r="EAV47" s="69">
        <v>25</v>
      </c>
      <c r="EAW47" s="69">
        <v>26</v>
      </c>
      <c r="EAX47" s="69">
        <v>27</v>
      </c>
      <c r="EAY47" s="69">
        <v>28</v>
      </c>
      <c r="EAZ47" s="69">
        <v>29</v>
      </c>
      <c r="EBA47" s="69">
        <v>30</v>
      </c>
      <c r="EBB47" s="69">
        <v>31</v>
      </c>
      <c r="EBC47" s="69">
        <v>32</v>
      </c>
      <c r="EBD47" s="69">
        <v>33</v>
      </c>
      <c r="EBE47" s="69">
        <v>34</v>
      </c>
      <c r="EBF47" s="69">
        <v>35</v>
      </c>
      <c r="EBG47" s="69">
        <v>36</v>
      </c>
      <c r="EBH47" s="69">
        <v>37</v>
      </c>
      <c r="EBI47" s="69">
        <v>38</v>
      </c>
      <c r="EBJ47" s="69">
        <v>39</v>
      </c>
      <c r="EBK47" s="69">
        <v>40</v>
      </c>
      <c r="EBL47" s="69">
        <v>41</v>
      </c>
      <c r="EBM47" s="69">
        <v>42</v>
      </c>
      <c r="EBO47" s="70">
        <v>679179.67301882885</v>
      </c>
      <c r="EBP47" s="70">
        <v>702342.28874906723</v>
      </c>
      <c r="EBQ47" s="70">
        <v>726294.8379663931</v>
      </c>
      <c r="EBR47" s="70">
        <v>751064.26041376509</v>
      </c>
      <c r="EBS47" s="70">
        <v>776678.41458206496</v>
      </c>
      <c r="EBT47" s="70">
        <v>803166.10904290376</v>
      </c>
      <c r="EBU47" s="70">
        <v>830557.13484999654</v>
      </c>
      <c r="EBV47" s="70">
        <v>858882.29904554645</v>
      </c>
      <c r="EBW47" s="70">
        <v>888173.45930932567</v>
      </c>
      <c r="EBX47" s="70">
        <v>918463.55978942092</v>
      </c>
      <c r="EBY47" s="70">
        <v>949786.66815494373</v>
      </c>
      <c r="EBZ47" s="70">
        <v>982178.01391238149</v>
      </c>
      <c r="ECA47" s="70">
        <v>1015674.0280286794</v>
      </c>
      <c r="ECB47" s="70">
        <v>1050312.3839056219</v>
      </c>
      <c r="ECC47" s="70">
        <v>1086132.0397515974</v>
      </c>
      <c r="ECD47" s="70">
        <v>1123173.2823983997</v>
      </c>
      <c r="ECE47" s="70">
        <v>1161477.7726123515</v>
      </c>
      <c r="ECF47" s="70">
        <v>1201088.5919507083</v>
      </c>
      <c r="ECG47" s="70">
        <v>1242050.2912160456</v>
      </c>
      <c r="ECH47" s="70">
        <v>1284408.9405631241</v>
      </c>
      <c r="ECI47" s="70">
        <v>1328212.1813145911</v>
      </c>
      <c r="ECJ47" s="70">
        <v>1373509.2795437935</v>
      </c>
      <c r="ECK47" s="70">
        <v>1420351.1814849719</v>
      </c>
      <c r="ECL47" s="70">
        <v>1468790.5708331489</v>
      </c>
      <c r="ECM47" s="70">
        <v>1518881.9279981661</v>
      </c>
      <c r="ECN47" s="70">
        <v>1570681.5913795079</v>
      </c>
      <c r="ECO47" s="70">
        <v>8594971.6819706522</v>
      </c>
      <c r="ECP47" s="70">
        <v>8707062.9883466829</v>
      </c>
      <c r="ECQ47" s="70">
        <v>8820616.1332755312</v>
      </c>
      <c r="ECR47" s="70">
        <v>8935650.1813218258</v>
      </c>
      <c r="ECS47" s="70">
        <v>9052184.4456806723</v>
      </c>
      <c r="ECT47" s="70">
        <v>9170238.4914201796</v>
      </c>
      <c r="ECU47" s="70">
        <v>9289832.1387662478</v>
      </c>
      <c r="ECV47" s="70">
        <v>9410985.4664302189</v>
      </c>
      <c r="ECW47" s="70">
        <v>9533718.8149799071</v>
      </c>
      <c r="ECX47" s="70">
        <v>9658052.7902546003</v>
      </c>
      <c r="ECY47" s="70">
        <v>9784008.2668246049</v>
      </c>
      <c r="ECZ47" s="70">
        <v>9911606.3914958909</v>
      </c>
      <c r="EDA47" s="70">
        <v>10040868.586860454</v>
      </c>
      <c r="EDB47" s="70">
        <v>10171816.554892989</v>
      </c>
      <c r="EDC47" s="70">
        <v>10304472.280594448</v>
      </c>
      <c r="EDD47" s="70">
        <v>10438858.035683125</v>
      </c>
      <c r="EDE47" s="70">
        <v>10574996.382333891</v>
      </c>
      <c r="EDF47" s="70">
        <v>10712910.176966175</v>
      </c>
      <c r="EDG47" s="70">
        <v>10852622.574081354</v>
      </c>
      <c r="EDH47" s="70">
        <v>10994157.030150192</v>
      </c>
      <c r="EDI47" s="70">
        <v>11137537.307550967</v>
      </c>
      <c r="EDJ47" s="70">
        <v>11282787.478558969</v>
      </c>
      <c r="EDK47" s="70">
        <v>11429931.929388018</v>
      </c>
      <c r="EDL47" s="70">
        <v>11578995.364284694</v>
      </c>
      <c r="EDM47" s="70">
        <v>11730002.809675962</v>
      </c>
      <c r="EDN47" s="70">
        <v>11882979.618370883</v>
      </c>
      <c r="EDO47" s="71">
        <v>679179.67301882885</v>
      </c>
      <c r="EDP47" s="71">
        <v>702342.28874906723</v>
      </c>
      <c r="EDQ47" s="71">
        <v>726294.8379663931</v>
      </c>
      <c r="EDR47" s="71">
        <v>751064.26041376509</v>
      </c>
      <c r="EDS47" s="71">
        <v>776678.41458206496</v>
      </c>
      <c r="EDT47" s="79">
        <v>722849.4981386133</v>
      </c>
      <c r="EDU47" s="79">
        <v>664445.70787999721</v>
      </c>
      <c r="EDV47" s="79">
        <v>601217.60933188256</v>
      </c>
      <c r="EDW47" s="79">
        <v>532904.07558559545</v>
      </c>
      <c r="EDX47" s="79">
        <v>459231.7798947104</v>
      </c>
      <c r="EDY47" s="71">
        <v>466560.28489730455</v>
      </c>
      <c r="EDZ47" s="71">
        <v>474005.73952735122</v>
      </c>
      <c r="EEA47" s="71">
        <v>481570.01008846302</v>
      </c>
      <c r="EEB47" s="71">
        <v>489254.99266706803</v>
      </c>
      <c r="EEC47" s="71">
        <v>497062.61360768945</v>
      </c>
      <c r="EED47" s="71">
        <v>504994.82999580976</v>
      </c>
      <c r="EEE47" s="71">
        <v>513053.63014844072</v>
      </c>
      <c r="EEF47" s="71">
        <v>521241.03411252174</v>
      </c>
      <c r="EEG47" s="71">
        <v>529559.09417127201</v>
      </c>
      <c r="EEH47" s="71">
        <v>538009.89535862277</v>
      </c>
      <c r="EEI47" s="71">
        <v>546595.55598185933</v>
      </c>
      <c r="EEJ47" s="71">
        <v>555318.22815260326</v>
      </c>
      <c r="EEK47" s="71">
        <v>564180.09832626837</v>
      </c>
      <c r="EEL47" s="71">
        <v>573183.38785012509</v>
      </c>
      <c r="EEM47" s="71">
        <v>582330.35352011118</v>
      </c>
      <c r="EEN47" s="71">
        <v>591623.28814652795</v>
      </c>
      <c r="EEO47" s="71">
        <v>8594971.6819706522</v>
      </c>
      <c r="EEP47" s="71">
        <v>8707062.9883466829</v>
      </c>
      <c r="EEQ47" s="71">
        <v>8820616.1332755312</v>
      </c>
      <c r="EER47" s="71">
        <v>8935650.1813218258</v>
      </c>
      <c r="EES47" s="71">
        <v>9052184.4456806723</v>
      </c>
      <c r="EET47" s="79">
        <v>8253214.6422781618</v>
      </c>
      <c r="EEU47" s="79">
        <v>7431865.7110129986</v>
      </c>
      <c r="EEV47" s="79">
        <v>6587689.8265011534</v>
      </c>
      <c r="EEW47" s="79">
        <v>5720231.2889879439</v>
      </c>
      <c r="EEX47" s="79">
        <v>4829026.3951273002</v>
      </c>
      <c r="EEY47" s="71">
        <v>4906088.88436196</v>
      </c>
      <c r="EEZ47" s="71">
        <v>4984381.1509391153</v>
      </c>
      <c r="EFA47" s="71">
        <v>5063922.8198712356</v>
      </c>
      <c r="EFB47" s="71">
        <v>5144733.8293503392</v>
      </c>
      <c r="EFC47" s="71">
        <v>5226834.435745771</v>
      </c>
      <c r="EFD47" s="71">
        <v>5310245.2186817359</v>
      </c>
      <c r="EFE47" s="71">
        <v>5394987.0861958554</v>
      </c>
      <c r="EFF47" s="71">
        <v>5481081.2799800532</v>
      </c>
      <c r="EFG47" s="71">
        <v>5568549.3807050698</v>
      </c>
      <c r="EFH47" s="71">
        <v>5657413.3134299479</v>
      </c>
      <c r="EFI47" s="71">
        <v>5747695.3530978467</v>
      </c>
      <c r="EFJ47" s="71">
        <v>5839418.1301195547</v>
      </c>
      <c r="EFK47" s="71">
        <v>5932604.6360461088</v>
      </c>
      <c r="EFL47" s="71">
        <v>6027278.2293319339</v>
      </c>
      <c r="EFM47" s="71">
        <v>6123462.641189957</v>
      </c>
      <c r="EFN47" s="71">
        <v>6221181.9815401565</v>
      </c>
      <c r="EFO47" s="70">
        <v>0</v>
      </c>
      <c r="EFP47" s="70">
        <v>0</v>
      </c>
      <c r="EFQ47" s="70">
        <v>0</v>
      </c>
      <c r="EFR47" s="70">
        <v>0</v>
      </c>
      <c r="EFS47" s="70">
        <v>0</v>
      </c>
      <c r="EFT47" s="70">
        <v>80316.610904290457</v>
      </c>
      <c r="EFU47" s="70">
        <v>166111.42696999933</v>
      </c>
      <c r="EFV47" s="70">
        <v>257664.68971366389</v>
      </c>
      <c r="EFW47" s="70">
        <v>355269.38372373022</v>
      </c>
      <c r="EFX47" s="70">
        <v>459231.77989471052</v>
      </c>
      <c r="EFY47" s="70">
        <v>483226.38325763919</v>
      </c>
      <c r="EFZ47" s="70">
        <v>508172.27438503026</v>
      </c>
      <c r="EGA47" s="70">
        <v>534104.01794021646</v>
      </c>
      <c r="EGB47" s="70">
        <v>561057.39123855392</v>
      </c>
      <c r="EGC47" s="70">
        <v>589069.42614390794</v>
      </c>
      <c r="EGD47" s="70">
        <v>618178.45240258984</v>
      </c>
      <c r="EGE47" s="70">
        <v>648424.14246391074</v>
      </c>
      <c r="EGF47" s="70">
        <v>679847.55783818662</v>
      </c>
      <c r="EGG47" s="70">
        <v>712491.19704477361</v>
      </c>
      <c r="EGH47" s="70">
        <v>746399.04520450137</v>
      </c>
      <c r="EGI47" s="70">
        <v>781616.62533273175</v>
      </c>
      <c r="EGJ47" s="70">
        <v>818191.05139119027</v>
      </c>
      <c r="EGK47" s="70">
        <v>856171.08315870352</v>
      </c>
      <c r="EGL47" s="70">
        <v>895607.18298302381</v>
      </c>
      <c r="EGM47" s="70">
        <v>936551.57447805488</v>
      </c>
      <c r="EGN47" s="70">
        <v>979058.30323297996</v>
      </c>
      <c r="EGO47" s="70">
        <v>0</v>
      </c>
      <c r="EGP47" s="70">
        <v>0</v>
      </c>
      <c r="EGQ47" s="70">
        <v>0</v>
      </c>
      <c r="EGR47" s="70">
        <v>0</v>
      </c>
      <c r="EGS47" s="70">
        <v>0</v>
      </c>
      <c r="EGT47" s="70">
        <v>917023.84914201777</v>
      </c>
      <c r="EGU47" s="70">
        <v>1857966.4277532492</v>
      </c>
      <c r="EGV47" s="70">
        <v>2823295.6399290655</v>
      </c>
      <c r="EGW47" s="70">
        <v>3813487.5259919632</v>
      </c>
      <c r="EGX47" s="70">
        <v>4829026.3951273002</v>
      </c>
      <c r="EGY47" s="70">
        <v>4877919.3824626449</v>
      </c>
      <c r="EGZ47" s="70">
        <v>4927225.2405567756</v>
      </c>
      <c r="EHA47" s="70">
        <v>4976945.7669892181</v>
      </c>
      <c r="EHB47" s="70">
        <v>5027082.7255426496</v>
      </c>
      <c r="EHC47" s="70">
        <v>5077637.8448486766</v>
      </c>
      <c r="EHD47" s="70">
        <v>5128612.8170013893</v>
      </c>
      <c r="EHE47" s="70">
        <v>5180009.2961380361</v>
      </c>
      <c r="EHF47" s="70">
        <v>5231828.8969861222</v>
      </c>
      <c r="EHG47" s="70">
        <v>5284073.1933762841</v>
      </c>
      <c r="EHH47" s="70">
        <v>5336743.7167202439</v>
      </c>
      <c r="EHI47" s="70">
        <v>5389841.95445312</v>
      </c>
      <c r="EHJ47" s="70">
        <v>5443369.3484394141</v>
      </c>
      <c r="EHK47" s="70">
        <v>5497327.2933419095</v>
      </c>
      <c r="EHL47" s="70">
        <v>5551717.1349527603</v>
      </c>
      <c r="EHM47" s="70">
        <v>5606540.1684860047</v>
      </c>
      <c r="EHN47" s="70">
        <v>5661797.6368307266</v>
      </c>
      <c r="EHO47" s="70">
        <f t="shared" si="23"/>
        <v>12034241.653184645</v>
      </c>
      <c r="EHP47" s="70">
        <f t="shared" si="24"/>
        <v>25603693.982081059</v>
      </c>
      <c r="EHQ47" s="70">
        <f t="shared" si="25"/>
        <v>925710.89639881882</v>
      </c>
      <c r="EHR47" s="70">
        <f t="shared" si="26"/>
        <v>1113204.0861774373</v>
      </c>
      <c r="EHS47" s="70">
        <f t="shared" si="27"/>
        <v>125702292.44520517</v>
      </c>
      <c r="EHT47" s="70">
        <f t="shared" si="28"/>
        <v>237879213.11656627</v>
      </c>
      <c r="EHU47" s="70">
        <f t="shared" si="29"/>
        <v>9669407.1111696288</v>
      </c>
      <c r="EHV47" s="70">
        <f t="shared" si="30"/>
        <v>10342574.483328968</v>
      </c>
      <c r="EHW47" s="70">
        <f t="shared" si="31"/>
        <v>137736534.0983898</v>
      </c>
      <c r="EHX47" s="70">
        <f t="shared" si="31"/>
        <v>263482907.09864733</v>
      </c>
      <c r="EHY47" s="70">
        <f t="shared" si="31"/>
        <v>10595118.007568447</v>
      </c>
      <c r="EHZ47" s="70">
        <f t="shared" si="31"/>
        <v>11455778.569506405</v>
      </c>
      <c r="EIA47" s="70">
        <f t="shared" si="32"/>
        <v>7421839.8166103149</v>
      </c>
      <c r="EIB47" s="70">
        <f t="shared" si="33"/>
        <v>12936934.382378666</v>
      </c>
      <c r="EIC47" s="70">
        <f t="shared" si="64"/>
        <v>20264525.118738078</v>
      </c>
      <c r="EID47" s="70">
        <f t="shared" si="64"/>
        <v>21798353.052835375</v>
      </c>
      <c r="EIE47" s="70">
        <f t="shared" si="34"/>
        <v>81446068.82986021</v>
      </c>
      <c r="EIF47" s="70">
        <f t="shared" si="35"/>
        <v>139439740.86149669</v>
      </c>
      <c r="EIG47" s="70">
        <f t="shared" si="65"/>
        <v>30859643.126306526</v>
      </c>
      <c r="EIH47" s="70">
        <f t="shared" si="65"/>
        <v>33254131.622341782</v>
      </c>
      <c r="EII47" s="70">
        <f t="shared" si="65"/>
        <v>88867908.646470532</v>
      </c>
      <c r="EIJ47" s="70">
        <f t="shared" si="65"/>
        <v>152376675.24387535</v>
      </c>
      <c r="EIK47" s="70">
        <f t="shared" si="65"/>
        <v>51124168.245044604</v>
      </c>
      <c r="EIL47" s="70">
        <f t="shared" si="65"/>
        <v>55052484.675177157</v>
      </c>
      <c r="EIM47" s="70">
        <f t="shared" si="36"/>
        <v>4612401.83657433</v>
      </c>
      <c r="EIN47" s="70">
        <f t="shared" si="36"/>
        <v>12666759.599702394</v>
      </c>
      <c r="EIO47" s="70">
        <f t="shared" si="37"/>
        <v>354800.14127494849</v>
      </c>
      <c r="EIP47" s="70">
        <f t="shared" si="38"/>
        <v>550728.67824793013</v>
      </c>
      <c r="EIQ47" s="70">
        <f t="shared" si="66"/>
        <v>44256223.615344957</v>
      </c>
      <c r="EIR47" s="70">
        <f t="shared" si="66"/>
        <v>98439472.255069584</v>
      </c>
      <c r="EIS47" s="70">
        <f t="shared" si="39"/>
        <v>3404324.8934880737</v>
      </c>
      <c r="EIT47" s="70">
        <f t="shared" si="40"/>
        <v>4279977.0545682432</v>
      </c>
      <c r="EIU47" s="70">
        <f t="shared" si="67"/>
        <v>48868625.451919273</v>
      </c>
      <c r="EIV47" s="70">
        <f t="shared" si="67"/>
        <v>111106231.85477197</v>
      </c>
      <c r="EIW47" s="70">
        <f t="shared" si="41"/>
        <v>3759125.0347630209</v>
      </c>
      <c r="EIX47" s="70">
        <f t="shared" si="42"/>
        <v>4830705.7328161728</v>
      </c>
      <c r="EIY47" s="70">
        <v>87.088005417234726</v>
      </c>
      <c r="EIZ47" s="70">
        <v>92.759779512725785</v>
      </c>
      <c r="EJA47" s="70">
        <v>98.800938820751739</v>
      </c>
      <c r="EJB47" s="70">
        <v>105.23554026476228</v>
      </c>
      <c r="EJC47" s="70">
        <v>112.08920752168355</v>
      </c>
      <c r="EJD47" s="70">
        <v>119.38923305975601</v>
      </c>
      <c r="EJE47" s="70">
        <v>127.16468682178306</v>
      </c>
      <c r="EJF47" s="70">
        <v>135.4465319865856</v>
      </c>
      <c r="EJG47" s="70">
        <v>144.26774826964433</v>
      </c>
      <c r="EJH47" s="70">
        <v>153.6634632539338</v>
      </c>
      <c r="EJI47" s="70">
        <v>163.67109227392999</v>
      </c>
      <c r="EJJ47" s="70">
        <v>174.33048740983341</v>
      </c>
      <c r="EJK47" s="70">
        <v>185.68409618532783</v>
      </c>
      <c r="EJL47" s="70">
        <v>197.77713060083636</v>
      </c>
      <c r="EJM47" s="70">
        <v>210.65774717539375</v>
      </c>
      <c r="EJN47" s="70">
        <v>224.37723871409253</v>
      </c>
      <c r="EJO47" s="70">
        <v>238.99023856475333</v>
      </c>
      <c r="EJP47" s="70">
        <v>254.55493817720475</v>
      </c>
      <c r="EJQ47" s="70">
        <v>271.13331883152938</v>
      </c>
      <c r="EJR47" s="70">
        <v>288.79139845805912</v>
      </c>
      <c r="EJS47" s="70">
        <v>307.599494531998</v>
      </c>
      <c r="EJT47" s="70">
        <v>327.63250408956287</v>
      </c>
      <c r="EJU47" s="70">
        <v>348.97020198071596</v>
      </c>
      <c r="EJV47" s="70">
        <v>371.69755854617944</v>
      </c>
      <c r="EJW47" s="70">
        <v>395.90507798377899</v>
      </c>
      <c r="EJX47" s="70">
        <v>421.68915875154664</v>
      </c>
      <c r="EJY47" s="70">
        <v>189.4134949463859</v>
      </c>
      <c r="EJZ47" s="70">
        <v>197.64024259028392</v>
      </c>
      <c r="EKA47" s="70">
        <v>206.22430045020181</v>
      </c>
      <c r="EKB47" s="70">
        <v>215.18118748891797</v>
      </c>
      <c r="EKC47" s="70">
        <v>224.52709670033238</v>
      </c>
      <c r="EKD47" s="70">
        <v>234.27892438448737</v>
      </c>
      <c r="EKE47" s="70">
        <v>244.45430069408235</v>
      </c>
      <c r="EKF47" s="70">
        <v>255.07162150770765</v>
      </c>
      <c r="EKG47" s="70">
        <v>266.15008168742048</v>
      </c>
      <c r="EKH47" s="70">
        <v>277.70970978078839</v>
      </c>
      <c r="EKI47" s="70">
        <v>289.77140423013788</v>
      </c>
      <c r="EKJ47" s="70">
        <v>302.35697115446953</v>
      </c>
      <c r="EKK47" s="70">
        <v>315.48916377234627</v>
      </c>
      <c r="EKL47" s="70">
        <v>329.19172353702481</v>
      </c>
      <c r="EKM47" s="70">
        <v>343.48942305819946</v>
      </c>
      <c r="EKN47" s="70">
        <v>358.40811088795402</v>
      </c>
      <c r="EKO47" s="70">
        <v>373.97475825189173</v>
      </c>
      <c r="EKP47" s="70">
        <v>390.21750780992573</v>
      </c>
      <c r="EKQ47" s="70">
        <v>407.16572453488351</v>
      </c>
      <c r="EKR47" s="70">
        <v>424.85004880091066</v>
      </c>
      <c r="EKS47" s="70">
        <v>443.3024517776476</v>
      </c>
      <c r="EKT47" s="70">
        <v>462.55629323032883</v>
      </c>
      <c r="EKU47" s="70">
        <v>482.64638183029854</v>
      </c>
      <c r="EKV47" s="70">
        <v>503.60903808497676</v>
      </c>
      <c r="EKW47" s="70">
        <v>525.4821600010473</v>
      </c>
      <c r="EKX47" s="70">
        <v>548.30529159957837</v>
      </c>
      <c r="EKY47" s="71">
        <v>87.088005417234726</v>
      </c>
      <c r="EKZ47" s="71">
        <v>92.759779512725785</v>
      </c>
      <c r="ELA47" s="71">
        <v>98.800938820751739</v>
      </c>
      <c r="ELB47" s="71">
        <v>105.23554026476228</v>
      </c>
      <c r="ELC47" s="71">
        <v>112.08920752168355</v>
      </c>
      <c r="ELD47" s="79">
        <v>107.4503097537804</v>
      </c>
      <c r="ELE47" s="79">
        <v>101.73174945742645</v>
      </c>
      <c r="ELF47" s="79">
        <v>94.812572390609915</v>
      </c>
      <c r="ELG47" s="79">
        <v>86.560648961786598</v>
      </c>
      <c r="ELH47" s="79">
        <v>76.831731626966899</v>
      </c>
      <c r="ELI47" s="71">
        <v>78.057826497220205</v>
      </c>
      <c r="ELJ47" s="71">
        <v>79.303487614374731</v>
      </c>
      <c r="ELK47" s="71">
        <v>80.569027220188502</v>
      </c>
      <c r="ELL47" s="71">
        <v>81.854762539230819</v>
      </c>
      <c r="ELM47" s="71">
        <v>83.161015858398855</v>
      </c>
      <c r="ELN47" s="71">
        <v>84.488114607703224</v>
      </c>
      <c r="ELO47" s="71">
        <v>85.836391442342716</v>
      </c>
      <c r="ELP47" s="71">
        <v>87.206184326088831</v>
      </c>
      <c r="ELQ47" s="71">
        <v>88.597836616000947</v>
      </c>
      <c r="ELR47" s="71">
        <v>90.011697148493383</v>
      </c>
      <c r="ELS47" s="71">
        <v>91.448120326775964</v>
      </c>
      <c r="ELT47" s="71">
        <v>92.907466209689957</v>
      </c>
      <c r="ELU47" s="71">
        <v>94.390100601961691</v>
      </c>
      <c r="ELV47" s="71">
        <v>95.896395145896435</v>
      </c>
      <c r="ELW47" s="71">
        <v>97.426727414535549</v>
      </c>
      <c r="ELX47" s="71">
        <v>98.981481006300257</v>
      </c>
      <c r="ELY47" s="71">
        <v>189.4134949463859</v>
      </c>
      <c r="ELZ47" s="71">
        <v>197.64024259028392</v>
      </c>
      <c r="EMA47" s="71">
        <v>206.22430045020181</v>
      </c>
      <c r="EMB47" s="71">
        <v>215.18118748891797</v>
      </c>
      <c r="EMC47" s="71">
        <v>224.52709670033238</v>
      </c>
      <c r="EMD47" s="79">
        <v>210.85103194603863</v>
      </c>
      <c r="EME47" s="79">
        <v>195.56344055526588</v>
      </c>
      <c r="EMF47" s="79">
        <v>178.55013505539534</v>
      </c>
      <c r="EMG47" s="79">
        <v>159.69004901245231</v>
      </c>
      <c r="EMH47" s="79">
        <v>138.85485489039419</v>
      </c>
      <c r="EMI47" s="71">
        <v>141.07072614157818</v>
      </c>
      <c r="EMJ47" s="71">
        <v>143.32195867275269</v>
      </c>
      <c r="EMK47" s="71">
        <v>145.60911678571185</v>
      </c>
      <c r="EML47" s="71">
        <v>147.93277378748132</v>
      </c>
      <c r="EMM47" s="71">
        <v>150.29351213402552</v>
      </c>
      <c r="EMN47" s="71">
        <v>152.69192357624797</v>
      </c>
      <c r="EMO47" s="71">
        <v>155.1286093083217</v>
      </c>
      <c r="EMP47" s="71">
        <v>157.60418011838664</v>
      </c>
      <c r="EMQ47" s="71">
        <v>160.11925654165194</v>
      </c>
      <c r="EMR47" s="71">
        <v>162.67446901594147</v>
      </c>
      <c r="EMS47" s="71">
        <v>165.2704580397216</v>
      </c>
      <c r="EMT47" s="71">
        <v>167.90787433265069</v>
      </c>
      <c r="EMU47" s="71">
        <v>170.58737899869081</v>
      </c>
      <c r="EMV47" s="71">
        <v>173.30964369182237</v>
      </c>
      <c r="EMW47" s="71">
        <v>176.07535078440324</v>
      </c>
      <c r="EMX47" s="71">
        <v>178.88519353821454</v>
      </c>
      <c r="EMY47" s="70">
        <v>0</v>
      </c>
      <c r="EMZ47" s="70">
        <v>0</v>
      </c>
      <c r="ENA47" s="70">
        <v>0</v>
      </c>
      <c r="ENB47" s="70">
        <v>0</v>
      </c>
      <c r="ENC47" s="70">
        <v>0</v>
      </c>
      <c r="END47" s="70">
        <v>11.938923305975607</v>
      </c>
      <c r="ENE47" s="70">
        <v>25.432937364356619</v>
      </c>
      <c r="ENF47" s="70">
        <v>40.633959595975682</v>
      </c>
      <c r="ENG47" s="70">
        <v>57.707099307857732</v>
      </c>
      <c r="ENH47" s="70">
        <v>76.831731626966899</v>
      </c>
      <c r="ENI47" s="70">
        <v>85.613265776709781</v>
      </c>
      <c r="ENJ47" s="70">
        <v>95.026999795458678</v>
      </c>
      <c r="ENK47" s="70">
        <v>105.11506896513933</v>
      </c>
      <c r="ENL47" s="70">
        <v>115.92236806160554</v>
      </c>
      <c r="ENM47" s="70">
        <v>127.4967313169949</v>
      </c>
      <c r="ENN47" s="70">
        <v>139.88912410638932</v>
      </c>
      <c r="ENO47" s="70">
        <v>153.15384712241061</v>
      </c>
      <c r="ENP47" s="70">
        <v>167.34875385111593</v>
      </c>
      <c r="ENQ47" s="70">
        <v>182.53548221552842</v>
      </c>
      <c r="ENR47" s="70">
        <v>198.77970130956572</v>
      </c>
      <c r="ENS47" s="70">
        <v>216.15137420522206</v>
      </c>
      <c r="ENT47" s="70">
        <v>234.7250378798729</v>
      </c>
      <c r="ENU47" s="70">
        <v>254.58010137875425</v>
      </c>
      <c r="ENV47" s="70">
        <v>275.80116340028303</v>
      </c>
      <c r="ENW47" s="70">
        <v>298.47835056924345</v>
      </c>
      <c r="ENX47" s="70">
        <v>322.70767774524637</v>
      </c>
      <c r="ENY47" s="70">
        <v>0</v>
      </c>
      <c r="ENZ47" s="70">
        <v>0</v>
      </c>
      <c r="EOA47" s="70">
        <v>0</v>
      </c>
      <c r="EOB47" s="70">
        <v>0</v>
      </c>
      <c r="EOC47" s="70">
        <v>0</v>
      </c>
      <c r="EOD47" s="70">
        <v>23.427892438448737</v>
      </c>
      <c r="EOE47" s="70">
        <v>48.890860138816464</v>
      </c>
      <c r="EOF47" s="70">
        <v>76.521486452312303</v>
      </c>
      <c r="EOG47" s="70">
        <v>106.46003267496818</v>
      </c>
      <c r="EOH47" s="70">
        <v>138.85485489039419</v>
      </c>
      <c r="EOI47" s="70">
        <v>148.7006780885597</v>
      </c>
      <c r="EOJ47" s="70">
        <v>159.03501248171685</v>
      </c>
      <c r="EOK47" s="70">
        <v>169.88004698663443</v>
      </c>
      <c r="EOL47" s="70">
        <v>181.25894974954349</v>
      </c>
      <c r="EOM47" s="70">
        <v>193.19591092417394</v>
      </c>
      <c r="EON47" s="70">
        <v>205.71618731170605</v>
      </c>
      <c r="EOO47" s="70">
        <v>218.84614894357003</v>
      </c>
      <c r="EOP47" s="70">
        <v>232.6133276915391</v>
      </c>
      <c r="EOQ47" s="70">
        <v>247.04646799323157</v>
      </c>
      <c r="EOR47" s="70">
        <v>262.17557978496916</v>
      </c>
      <c r="EOS47" s="70">
        <v>278.03199373792597</v>
      </c>
      <c r="EOT47" s="70">
        <v>294.64841889767814</v>
      </c>
      <c r="EOU47" s="70">
        <v>312.0590028316077</v>
      </c>
      <c r="EOV47" s="70">
        <v>330.29939439315439</v>
      </c>
      <c r="EOW47" s="70">
        <v>349.40680921664409</v>
      </c>
      <c r="EOX47" s="70">
        <v>369.42009806136383</v>
      </c>
      <c r="EOY47" s="70">
        <f t="shared" si="43"/>
        <v>2053.7542035375627</v>
      </c>
      <c r="EOZ47" s="70">
        <f t="shared" si="44"/>
        <v>5280.7180934528906</v>
      </c>
      <c r="EPA47" s="70">
        <f t="shared" si="45"/>
        <v>157.98109257981253</v>
      </c>
      <c r="EPB47" s="70">
        <f t="shared" si="46"/>
        <v>229.59643884577784</v>
      </c>
      <c r="EPC47" s="70">
        <f t="shared" si="47"/>
        <v>3656.0797188838687</v>
      </c>
      <c r="EPD47" s="70">
        <f t="shared" si="48"/>
        <v>8218.1893748053571</v>
      </c>
      <c r="EPE47" s="70">
        <f t="shared" si="49"/>
        <v>281.23690145260531</v>
      </c>
      <c r="EPF47" s="70">
        <f t="shared" si="50"/>
        <v>357.31258151327637</v>
      </c>
      <c r="EPG47" s="70">
        <f t="shared" si="51"/>
        <v>5709.8339224214315</v>
      </c>
      <c r="EPH47" s="70">
        <f t="shared" si="6"/>
        <v>13498.907468258247</v>
      </c>
      <c r="EPI47" s="70">
        <f t="shared" si="6"/>
        <v>439.21799403241783</v>
      </c>
      <c r="EPJ47" s="70">
        <f t="shared" si="6"/>
        <v>586.90902035905424</v>
      </c>
      <c r="EPK47" s="70">
        <f t="shared" si="52"/>
        <v>1172.1459943141324</v>
      </c>
      <c r="EPL47" s="70">
        <f t="shared" si="53"/>
        <v>2094.848394552218</v>
      </c>
      <c r="EPM47" s="70">
        <f t="shared" si="7"/>
        <v>720.45489548502314</v>
      </c>
      <c r="EPN47" s="70">
        <f t="shared" si="7"/>
        <v>944.22160187233067</v>
      </c>
      <c r="EPO47" s="70">
        <f t="shared" si="54"/>
        <v>2204.1378067465944</v>
      </c>
      <c r="EPP47" s="70">
        <f t="shared" si="55"/>
        <v>3871.7002211163995</v>
      </c>
      <c r="EPQ47" s="70">
        <f t="shared" si="8"/>
        <v>1159.672889517441</v>
      </c>
      <c r="EPR47" s="70">
        <f t="shared" si="8"/>
        <v>1531.1306222313849</v>
      </c>
      <c r="EPS47" s="70">
        <f t="shared" si="8"/>
        <v>3376.2838010607265</v>
      </c>
      <c r="EPT47" s="70">
        <f t="shared" si="8"/>
        <v>5966.5486156686175</v>
      </c>
      <c r="EPU47" s="70">
        <f t="shared" si="8"/>
        <v>1880.1277850024642</v>
      </c>
      <c r="EPV47" s="70">
        <f t="shared" si="8"/>
        <v>2475.3522241037153</v>
      </c>
      <c r="EPW47" s="70">
        <f t="shared" si="56"/>
        <v>881.60820922343032</v>
      </c>
      <c r="EPX47" s="70">
        <f t="shared" si="9"/>
        <v>3185.8696989006726</v>
      </c>
      <c r="EPY47" s="70">
        <f t="shared" si="57"/>
        <v>67.816016094110026</v>
      </c>
      <c r="EPZ47" s="70">
        <f t="shared" si="58"/>
        <v>138.51607386524663</v>
      </c>
      <c r="EQA47" s="70">
        <f t="shared" si="10"/>
        <v>1451.9419121372744</v>
      </c>
      <c r="EQB47" s="70">
        <f t="shared" si="10"/>
        <v>4346.4891536889572</v>
      </c>
      <c r="EQC47" s="70">
        <f t="shared" si="59"/>
        <v>111.68783939517495</v>
      </c>
      <c r="EQD47" s="70">
        <f t="shared" si="60"/>
        <v>188.97778929082423</v>
      </c>
      <c r="EQE47" s="70">
        <f t="shared" si="11"/>
        <v>2333.5501213607049</v>
      </c>
      <c r="EQF47" s="70">
        <f t="shared" si="11"/>
        <v>7532.3588525896294</v>
      </c>
      <c r="EQG47" s="70">
        <f t="shared" si="61"/>
        <v>179.503855489285</v>
      </c>
      <c r="EQH47" s="70">
        <f t="shared" si="62"/>
        <v>327.49386315607086</v>
      </c>
      <c r="EQI47" s="25" t="s">
        <v>4324</v>
      </c>
    </row>
    <row r="48" spans="1:3831" s="25" customFormat="1" x14ac:dyDescent="0.25">
      <c r="A48" s="25" t="s">
        <v>4405</v>
      </c>
      <c r="B48" s="26" t="s">
        <v>4406</v>
      </c>
      <c r="C48" s="27">
        <v>2</v>
      </c>
      <c r="D48" s="28">
        <v>2</v>
      </c>
      <c r="E48" s="26" t="s">
        <v>4319</v>
      </c>
      <c r="F48" s="29" t="s">
        <v>4320</v>
      </c>
      <c r="G48" s="30" t="s">
        <v>4313</v>
      </c>
      <c r="H48" s="25" t="s">
        <v>4314</v>
      </c>
      <c r="I48" s="31">
        <v>7583.6540000000005</v>
      </c>
      <c r="J48" s="31">
        <v>36631.091999999997</v>
      </c>
      <c r="K48" s="27">
        <v>2019</v>
      </c>
      <c r="L48" s="27">
        <v>2025</v>
      </c>
      <c r="M48" s="25">
        <f t="shared" si="12"/>
        <v>7</v>
      </c>
      <c r="N48" s="32">
        <v>5.1298516174572271</v>
      </c>
      <c r="O48" s="32">
        <v>2.5588705441509667</v>
      </c>
      <c r="P48" s="25">
        <v>0.19361</v>
      </c>
      <c r="Q48" s="25">
        <v>0.29498000000000002</v>
      </c>
      <c r="R48" s="25">
        <v>0.51141000000000003</v>
      </c>
      <c r="S48" s="25">
        <v>0.19361</v>
      </c>
      <c r="T48" s="25">
        <v>0.29498000000000002</v>
      </c>
      <c r="U48" s="25">
        <v>0.51141000000000003</v>
      </c>
      <c r="V48" s="25">
        <v>3.8</v>
      </c>
      <c r="W48" s="25">
        <v>5.0999999999999996</v>
      </c>
      <c r="X48" s="33">
        <v>1492246</v>
      </c>
      <c r="Y48" s="33">
        <v>1492246</v>
      </c>
      <c r="Z48" s="33">
        <v>1389935</v>
      </c>
      <c r="AA48" s="33">
        <v>1941594</v>
      </c>
      <c r="AB48" s="34">
        <v>0.48</v>
      </c>
      <c r="AC48" s="34">
        <v>0.52</v>
      </c>
      <c r="AD48" s="33">
        <f t="shared" si="13"/>
        <v>1669334.7537842481</v>
      </c>
      <c r="AE48" s="33">
        <v>716278.08</v>
      </c>
      <c r="AF48" s="35">
        <v>753022.08267237153</v>
      </c>
      <c r="AG48" s="35">
        <v>791650.99816015025</v>
      </c>
      <c r="AH48" s="35">
        <v>832261.519693885</v>
      </c>
      <c r="AI48" s="35">
        <v>874955.30072337587</v>
      </c>
      <c r="AJ48" s="35">
        <v>919839.20936956175</v>
      </c>
      <c r="AK48" s="35">
        <v>967025.59592941194</v>
      </c>
      <c r="AL48" s="35">
        <v>1016632.5741034222</v>
      </c>
      <c r="AM48" s="35">
        <v>1068784.3166496637</v>
      </c>
      <c r="AN48" s="35">
        <v>1123611.3662044457</v>
      </c>
      <c r="AO48" s="35">
        <v>1181250.9620476176</v>
      </c>
      <c r="AP48" s="35">
        <v>1241847.3836304464</v>
      </c>
      <c r="AQ48" s="35">
        <v>1305552.3117259631</v>
      </c>
      <c r="AR48" s="35">
        <v>1372525.2081057876</v>
      </c>
      <c r="AS48" s="35">
        <v>1442933.7146938106</v>
      </c>
      <c r="AT48" s="35">
        <v>1516954.0731958665</v>
      </c>
      <c r="AU48" s="35">
        <v>1594771.5662557881</v>
      </c>
      <c r="AV48" s="35">
        <v>1676580.9812421086</v>
      </c>
      <c r="AW48" s="35">
        <v>1762587.0978263372</v>
      </c>
      <c r="AX48" s="35">
        <v>1853005.2005732739</v>
      </c>
      <c r="AY48" s="35">
        <v>1948061.6178264485</v>
      </c>
      <c r="AZ48" s="35">
        <v>2047994.288237582</v>
      </c>
      <c r="BA48" s="35">
        <v>2153053.3563581691</v>
      </c>
      <c r="BB48" s="35">
        <v>2263501.7987840259</v>
      </c>
      <c r="BC48" s="35">
        <v>2379616.0824201219</v>
      </c>
      <c r="BD48" s="35">
        <v>2501686.8565134229</v>
      </c>
      <c r="BE48" s="33">
        <v>775967.92</v>
      </c>
      <c r="BF48" s="35">
        <v>795823.93453694088</v>
      </c>
      <c r="BG48" s="35">
        <v>816188.03878110985</v>
      </c>
      <c r="BH48" s="35">
        <v>837073.23409036302</v>
      </c>
      <c r="BI48" s="35">
        <v>858492.85451047309</v>
      </c>
      <c r="BJ48" s="35">
        <v>880460.57528818236</v>
      </c>
      <c r="BK48" s="35">
        <v>902990.42160209373</v>
      </c>
      <c r="BL48" s="35">
        <v>926096.77751697425</v>
      </c>
      <c r="BM48" s="35">
        <v>949794.39516718732</v>
      </c>
      <c r="BN48" s="35">
        <v>974098.40417511726</v>
      </c>
      <c r="BO48" s="35">
        <v>999024.32131059887</v>
      </c>
      <c r="BP48" s="35">
        <v>1024588.0603975198</v>
      </c>
      <c r="BQ48" s="35">
        <v>1050805.9424739196</v>
      </c>
      <c r="BR48" s="35">
        <v>1077694.7062120726</v>
      </c>
      <c r="BS48" s="35">
        <v>1105271.5186052076</v>
      </c>
      <c r="BT48" s="35">
        <v>1133553.9859276861</v>
      </c>
      <c r="BU48" s="35">
        <v>1162560.1649756387</v>
      </c>
      <c r="BV48" s="35">
        <v>1192308.5745952332</v>
      </c>
      <c r="BW48" s="35">
        <v>1222818.2075059367</v>
      </c>
      <c r="BX48" s="35">
        <v>1254108.542426321</v>
      </c>
      <c r="BY48" s="35">
        <v>1286199.556510149</v>
      </c>
      <c r="BZ48" s="35">
        <v>1319111.7381006875</v>
      </c>
      <c r="CA48" s="35">
        <v>1352866.0998113838</v>
      </c>
      <c r="CB48" s="35">
        <v>1387484.1919412613</v>
      </c>
      <c r="CC48" s="35">
        <v>1422988.1162335973</v>
      </c>
      <c r="CD48" s="35">
        <v>1459400.5399866675</v>
      </c>
      <c r="CE48" s="25">
        <v>0.5</v>
      </c>
      <c r="CF48" s="25">
        <v>0.8</v>
      </c>
      <c r="CG48" s="25">
        <v>0.73</v>
      </c>
      <c r="CH48" s="25">
        <v>0.93</v>
      </c>
      <c r="CI48" s="37">
        <v>0.45999999999999996</v>
      </c>
      <c r="CJ48" s="25">
        <v>0.45999999999999996</v>
      </c>
      <c r="CK48" s="25">
        <v>0.45999999999999996</v>
      </c>
      <c r="CL48" s="25">
        <v>0.45999999999999996</v>
      </c>
      <c r="CM48" s="38">
        <v>0.50857142857142856</v>
      </c>
      <c r="CN48" s="25">
        <v>0.55714285714285716</v>
      </c>
      <c r="CO48" s="25">
        <v>0.60571428571428576</v>
      </c>
      <c r="CP48" s="25">
        <v>0.65428571428571436</v>
      </c>
      <c r="CQ48" s="25">
        <v>0.70285714285714296</v>
      </c>
      <c r="CR48" s="25">
        <v>0.75142857142857156</v>
      </c>
      <c r="CS48" s="38">
        <v>0.8</v>
      </c>
      <c r="CT48" s="25">
        <v>0.8</v>
      </c>
      <c r="CU48" s="25">
        <v>0.8</v>
      </c>
      <c r="CV48" s="25">
        <v>0.8</v>
      </c>
      <c r="CW48" s="25">
        <v>0.8</v>
      </c>
      <c r="CX48" s="25">
        <v>0.8</v>
      </c>
      <c r="CY48" s="25">
        <v>0.8</v>
      </c>
      <c r="CZ48" s="25">
        <v>0.8</v>
      </c>
      <c r="DA48" s="25">
        <v>0.8</v>
      </c>
      <c r="DB48" s="25">
        <v>0.8</v>
      </c>
      <c r="DC48" s="25">
        <v>0.8</v>
      </c>
      <c r="DD48" s="25">
        <v>0.8</v>
      </c>
      <c r="DE48" s="25">
        <v>0.8</v>
      </c>
      <c r="DF48" s="25">
        <v>0.8</v>
      </c>
      <c r="DG48" s="25">
        <v>0.8</v>
      </c>
      <c r="DH48" s="25">
        <v>0.8</v>
      </c>
      <c r="DI48" s="25">
        <v>0.5</v>
      </c>
      <c r="DJ48" s="25">
        <v>0.8</v>
      </c>
      <c r="DK48" s="25">
        <v>0.32</v>
      </c>
      <c r="DL48" s="25">
        <v>0.32</v>
      </c>
      <c r="DM48" s="25">
        <v>0.16</v>
      </c>
      <c r="DN48" s="25">
        <v>0.16</v>
      </c>
      <c r="DO48" s="25">
        <v>0.16</v>
      </c>
      <c r="DP48" s="25">
        <v>0.16</v>
      </c>
      <c r="DQ48" s="38">
        <v>0.25142857142857145</v>
      </c>
      <c r="DR48" s="25">
        <v>0.34285714285714286</v>
      </c>
      <c r="DS48" s="25">
        <v>0.43428571428571427</v>
      </c>
      <c r="DT48" s="25">
        <v>0.52571428571428569</v>
      </c>
      <c r="DU48" s="25">
        <v>0.6171428571428571</v>
      </c>
      <c r="DV48" s="25">
        <v>0.70857142857142852</v>
      </c>
      <c r="DW48" s="38">
        <v>0.8</v>
      </c>
      <c r="DX48" s="25">
        <v>0.8</v>
      </c>
      <c r="DY48" s="25">
        <v>0.8</v>
      </c>
      <c r="DZ48" s="25">
        <v>0.8</v>
      </c>
      <c r="EA48" s="25">
        <v>0.8</v>
      </c>
      <c r="EB48" s="46">
        <v>0.8</v>
      </c>
      <c r="EC48" s="25">
        <v>0.8</v>
      </c>
      <c r="ED48" s="25">
        <v>0.8</v>
      </c>
      <c r="EE48" s="25">
        <v>0.8</v>
      </c>
      <c r="EF48" s="25">
        <v>0.8</v>
      </c>
      <c r="EG48" s="25">
        <v>0.8</v>
      </c>
      <c r="EH48" s="25">
        <v>0.8</v>
      </c>
      <c r="EI48" s="25">
        <v>0.8</v>
      </c>
      <c r="EJ48" s="25">
        <v>0.8</v>
      </c>
      <c r="EK48" s="25">
        <v>0.8</v>
      </c>
      <c r="EL48" s="25">
        <v>0.8</v>
      </c>
      <c r="EM48" s="25">
        <v>0.5</v>
      </c>
      <c r="EN48" s="25">
        <v>0.8</v>
      </c>
      <c r="EO48" s="25">
        <v>0.28000000000000003</v>
      </c>
      <c r="EP48" s="25">
        <v>1</v>
      </c>
      <c r="EQ48" s="25">
        <v>0.14000000000000001</v>
      </c>
      <c r="ER48" s="25">
        <v>0.14000000000000001</v>
      </c>
      <c r="ES48" s="25">
        <v>0.14000000000000001</v>
      </c>
      <c r="ET48" s="25">
        <v>0.14000000000000001</v>
      </c>
      <c r="EU48" s="38">
        <v>0.23428571428571432</v>
      </c>
      <c r="EV48" s="25">
        <v>0.32857142857142863</v>
      </c>
      <c r="EW48" s="25">
        <v>0.42285714285714293</v>
      </c>
      <c r="EX48" s="25">
        <v>0.51714285714285724</v>
      </c>
      <c r="EY48" s="25">
        <v>0.61142857142857154</v>
      </c>
      <c r="EZ48" s="25">
        <v>0.70571428571428585</v>
      </c>
      <c r="FA48" s="38">
        <v>0.8</v>
      </c>
      <c r="FB48" s="25">
        <v>0.8</v>
      </c>
      <c r="FC48" s="25">
        <v>0.8</v>
      </c>
      <c r="FD48" s="25">
        <v>0.8</v>
      </c>
      <c r="FE48" s="25">
        <v>0.8</v>
      </c>
      <c r="FF48" s="25">
        <v>0.8</v>
      </c>
      <c r="FG48" s="25">
        <v>0.8</v>
      </c>
      <c r="FH48" s="25">
        <v>0.8</v>
      </c>
      <c r="FI48" s="25">
        <v>0.8</v>
      </c>
      <c r="FJ48" s="25">
        <v>0.8</v>
      </c>
      <c r="FK48" s="25">
        <v>0.8</v>
      </c>
      <c r="FL48" s="25">
        <v>0.8</v>
      </c>
      <c r="FM48" s="25">
        <v>0.8</v>
      </c>
      <c r="FN48" s="25">
        <v>0.8</v>
      </c>
      <c r="FO48" s="25">
        <v>0.8</v>
      </c>
      <c r="FP48" s="25">
        <v>0.8</v>
      </c>
      <c r="FQ48" s="25">
        <v>0.5</v>
      </c>
      <c r="FR48" s="25">
        <v>0.8</v>
      </c>
      <c r="FS48" s="25">
        <v>0.17</v>
      </c>
      <c r="FT48" s="25">
        <v>1</v>
      </c>
      <c r="FU48" s="25">
        <v>8.5000000000000006E-2</v>
      </c>
      <c r="FV48" s="25">
        <v>8.5000000000000006E-2</v>
      </c>
      <c r="FW48" s="25">
        <v>8.5000000000000006E-2</v>
      </c>
      <c r="FX48" s="25">
        <v>8.5000000000000006E-2</v>
      </c>
      <c r="FY48" s="38">
        <v>0.18714285714285717</v>
      </c>
      <c r="FZ48" s="25">
        <v>0.28928571428571431</v>
      </c>
      <c r="GA48" s="25">
        <v>0.39142857142857146</v>
      </c>
      <c r="GB48" s="25">
        <v>0.49357142857142861</v>
      </c>
      <c r="GC48" s="25">
        <v>0.59571428571428575</v>
      </c>
      <c r="GD48" s="25">
        <v>0.69785714285714295</v>
      </c>
      <c r="GE48" s="38">
        <v>0.8</v>
      </c>
      <c r="GF48" s="25">
        <v>0.8</v>
      </c>
      <c r="GG48" s="25">
        <v>0.8</v>
      </c>
      <c r="GH48" s="25">
        <v>0.8</v>
      </c>
      <c r="GI48" s="25">
        <v>0.8</v>
      </c>
      <c r="GJ48" s="25">
        <v>0.8</v>
      </c>
      <c r="GK48" s="25">
        <v>0.8</v>
      </c>
      <c r="GL48" s="25">
        <v>0.8</v>
      </c>
      <c r="GM48" s="25">
        <v>0.8</v>
      </c>
      <c r="GN48" s="25">
        <v>0.8</v>
      </c>
      <c r="GO48" s="25">
        <v>0.8</v>
      </c>
      <c r="GP48" s="25">
        <v>0.8</v>
      </c>
      <c r="GQ48" s="25">
        <v>0.8</v>
      </c>
      <c r="GR48" s="25">
        <v>0.8</v>
      </c>
      <c r="GS48" s="25">
        <v>0.8</v>
      </c>
      <c r="GT48" s="25">
        <v>0.8</v>
      </c>
      <c r="GU48" s="25">
        <v>0.5</v>
      </c>
      <c r="GV48" s="25">
        <v>0.8</v>
      </c>
      <c r="GW48" s="36">
        <v>0.24</v>
      </c>
      <c r="GX48" s="25">
        <v>1</v>
      </c>
      <c r="GY48" s="25">
        <v>0.12</v>
      </c>
      <c r="GZ48" s="25">
        <v>0.12</v>
      </c>
      <c r="HA48" s="25">
        <v>0.12</v>
      </c>
      <c r="HB48" s="25">
        <v>0.12</v>
      </c>
      <c r="HC48" s="38">
        <v>0.21714285714285714</v>
      </c>
      <c r="HD48" s="25">
        <v>0.31428571428571428</v>
      </c>
      <c r="HE48" s="25">
        <v>0.41142857142857142</v>
      </c>
      <c r="HF48" s="25">
        <v>0.50857142857142856</v>
      </c>
      <c r="HG48" s="25">
        <v>0.60571428571428576</v>
      </c>
      <c r="HH48" s="25">
        <v>0.70285714285714296</v>
      </c>
      <c r="HI48" s="38">
        <v>0.8</v>
      </c>
      <c r="HJ48" s="25">
        <v>0.8</v>
      </c>
      <c r="HK48" s="25">
        <v>0.8</v>
      </c>
      <c r="HL48" s="25">
        <v>0.8</v>
      </c>
      <c r="HM48" s="25">
        <v>0.8</v>
      </c>
      <c r="HN48" s="25">
        <v>0.8</v>
      </c>
      <c r="HO48" s="25">
        <v>0.8</v>
      </c>
      <c r="HP48" s="25">
        <v>0.8</v>
      </c>
      <c r="HQ48" s="25">
        <v>0.8</v>
      </c>
      <c r="HR48" s="25">
        <v>0.8</v>
      </c>
      <c r="HS48" s="25">
        <v>0.8</v>
      </c>
      <c r="HT48" s="25">
        <v>0.8</v>
      </c>
      <c r="HU48" s="25">
        <v>0.8</v>
      </c>
      <c r="HV48" s="25">
        <v>0.8</v>
      </c>
      <c r="HW48" s="25">
        <v>0.8</v>
      </c>
      <c r="HX48" s="25">
        <v>0.8</v>
      </c>
      <c r="HY48" s="25">
        <v>0.5</v>
      </c>
      <c r="HZ48" s="25">
        <v>0.8</v>
      </c>
      <c r="IA48" s="36">
        <v>0.1</v>
      </c>
      <c r="IB48" s="25">
        <v>1</v>
      </c>
      <c r="IC48" s="25">
        <v>0.05</v>
      </c>
      <c r="ID48" s="25">
        <v>0.05</v>
      </c>
      <c r="IE48" s="25">
        <v>0.05</v>
      </c>
      <c r="IF48" s="25">
        <v>0.05</v>
      </c>
      <c r="IG48" s="38">
        <v>0.15714285714285714</v>
      </c>
      <c r="IH48" s="25">
        <v>0.26428571428571429</v>
      </c>
      <c r="II48" s="25">
        <v>0.37142857142857144</v>
      </c>
      <c r="IJ48" s="25">
        <v>0.47857142857142859</v>
      </c>
      <c r="IK48" s="25">
        <v>0.58571428571428574</v>
      </c>
      <c r="IL48" s="25">
        <v>0.69285714285714284</v>
      </c>
      <c r="IM48" s="38">
        <v>0.8</v>
      </c>
      <c r="IN48" s="25">
        <v>0.8</v>
      </c>
      <c r="IO48" s="25">
        <v>0.8</v>
      </c>
      <c r="IP48" s="25">
        <v>0.8</v>
      </c>
      <c r="IQ48" s="25">
        <v>0.8</v>
      </c>
      <c r="IR48" s="25">
        <v>0.8</v>
      </c>
      <c r="IS48" s="25">
        <v>0.8</v>
      </c>
      <c r="IT48" s="25">
        <v>0.8</v>
      </c>
      <c r="IU48" s="25">
        <v>0.8</v>
      </c>
      <c r="IV48" s="25">
        <v>0.8</v>
      </c>
      <c r="IW48" s="25">
        <v>0.8</v>
      </c>
      <c r="IX48" s="25">
        <v>0.8</v>
      </c>
      <c r="IY48" s="25">
        <v>0.8</v>
      </c>
      <c r="IZ48" s="25">
        <v>0.8</v>
      </c>
      <c r="JA48" s="25">
        <v>0.8</v>
      </c>
      <c r="JB48" s="25">
        <v>0.8</v>
      </c>
      <c r="JC48" s="74" t="s">
        <v>4322</v>
      </c>
      <c r="JD48" s="75">
        <v>2</v>
      </c>
      <c r="JE48" s="41">
        <v>0.85</v>
      </c>
      <c r="JF48" s="41">
        <f>D48</f>
        <v>2</v>
      </c>
      <c r="JK48" s="38">
        <v>0.42499999999999999</v>
      </c>
      <c r="JL48" s="38">
        <v>0.42499999999999999</v>
      </c>
      <c r="JN48" s="38">
        <v>0.42499999999999999</v>
      </c>
      <c r="JO48" s="38">
        <v>0.42499999999999999</v>
      </c>
      <c r="KK48" s="38">
        <v>0.42499999999999999</v>
      </c>
      <c r="KL48" s="38">
        <v>0.42499999999999999</v>
      </c>
      <c r="KN48" s="38">
        <v>0.42499999999999999</v>
      </c>
      <c r="KO48" s="38">
        <v>0.42499999999999999</v>
      </c>
      <c r="LK48" s="38">
        <v>0.42499999999999999</v>
      </c>
      <c r="LL48" s="38">
        <v>0.42499999999999999</v>
      </c>
      <c r="LN48" s="38">
        <v>0.42499999999999999</v>
      </c>
      <c r="LO48" s="38">
        <v>0.42499999999999999</v>
      </c>
      <c r="LQ48" s="38">
        <v>0.42499999999999999</v>
      </c>
      <c r="LR48" s="38">
        <v>0.42499999999999999</v>
      </c>
      <c r="LT48" s="38">
        <v>0.42499999999999999</v>
      </c>
      <c r="LU48" s="38">
        <v>0.42499999999999999</v>
      </c>
      <c r="LW48" s="38">
        <v>0.42499999999999999</v>
      </c>
      <c r="LX48" s="38">
        <v>0.42499999999999999</v>
      </c>
      <c r="LZ48" s="38">
        <v>0.42499999999999999</v>
      </c>
      <c r="MA48" s="38">
        <v>0.42499999999999999</v>
      </c>
      <c r="MC48" s="38">
        <v>0.42499999999999999</v>
      </c>
      <c r="MD48" s="38">
        <v>0.42499999999999999</v>
      </c>
      <c r="MF48" s="38">
        <v>0.42499999999999999</v>
      </c>
      <c r="MK48" s="38">
        <v>0.42499999999999999</v>
      </c>
      <c r="ML48" s="38">
        <v>0.42499999999999999</v>
      </c>
      <c r="MN48" s="38">
        <v>0.42499999999999999</v>
      </c>
      <c r="MO48" s="38">
        <v>0.42499999999999999</v>
      </c>
      <c r="MQ48" s="38">
        <v>0.42499999999999999</v>
      </c>
      <c r="MR48" s="38">
        <v>0.42499999999999999</v>
      </c>
      <c r="MT48" s="38">
        <v>0.42499999999999999</v>
      </c>
      <c r="MU48" s="38">
        <v>0.42499999999999999</v>
      </c>
      <c r="MW48" s="38">
        <v>0.42499999999999999</v>
      </c>
      <c r="MX48" s="38">
        <v>0.42499999999999999</v>
      </c>
      <c r="MZ48" s="38">
        <v>0.42499999999999999</v>
      </c>
      <c r="NA48" s="38">
        <v>0.42499999999999999</v>
      </c>
      <c r="NC48" s="38">
        <v>0.42499999999999999</v>
      </c>
      <c r="ND48" s="38">
        <v>0.42499999999999999</v>
      </c>
      <c r="NF48" s="38">
        <v>0.42499999999999999</v>
      </c>
      <c r="NG48" s="35">
        <v>0</v>
      </c>
      <c r="NH48" s="35">
        <v>0</v>
      </c>
      <c r="NI48" s="35">
        <v>0</v>
      </c>
      <c r="NJ48" s="35">
        <v>0</v>
      </c>
      <c r="NK48" s="42">
        <v>105181.95640322664</v>
      </c>
      <c r="NL48" s="42">
        <v>105181.95640322664</v>
      </c>
      <c r="NM48" s="42">
        <v>105181.95640322664</v>
      </c>
      <c r="NN48" s="42">
        <v>105181.95640322664</v>
      </c>
      <c r="NO48" s="42">
        <v>105181.95640322664</v>
      </c>
      <c r="NP48" s="42">
        <v>105181.95640322664</v>
      </c>
      <c r="NQ48" s="42">
        <v>105181.95640322664</v>
      </c>
      <c r="NR48" s="35">
        <v>60596.421582828742</v>
      </c>
      <c r="NS48" s="35">
        <v>63704.928095516749</v>
      </c>
      <c r="NT48" s="35">
        <v>66972.896379824495</v>
      </c>
      <c r="NU48" s="35">
        <v>70408.506588022923</v>
      </c>
      <c r="NV48" s="35">
        <v>74020.358502055984</v>
      </c>
      <c r="NW48" s="35">
        <v>77817.493059921544</v>
      </c>
      <c r="NX48" s="35">
        <v>81809.414986320538</v>
      </c>
      <c r="NY48" s="35">
        <v>86006.116584228585</v>
      </c>
      <c r="NZ48" s="35">
        <v>90418.102746936725</v>
      </c>
      <c r="OA48" s="35">
        <v>95056.417253174586</v>
      </c>
      <c r="OB48" s="35">
        <v>99932.67041113344</v>
      </c>
      <c r="OC48" s="35">
        <v>105059.06812058715</v>
      </c>
      <c r="OD48" s="35">
        <v>110448.44242585683</v>
      </c>
      <c r="OE48" s="35">
        <v>116114.28363609593</v>
      </c>
      <c r="OF48" s="35">
        <v>122070.77409330104</v>
      </c>
      <c r="OG48" s="35">
        <v>0</v>
      </c>
      <c r="OH48" s="35">
        <v>0</v>
      </c>
      <c r="OI48" s="35">
        <v>0</v>
      </c>
      <c r="OJ48" s="35">
        <v>0</v>
      </c>
      <c r="OK48" s="42">
        <v>111882.09847419917</v>
      </c>
      <c r="OL48" s="42">
        <v>111882.09847419917</v>
      </c>
      <c r="OM48" s="42">
        <v>111882.09847419917</v>
      </c>
      <c r="ON48" s="42">
        <v>111882.09847419917</v>
      </c>
      <c r="OO48" s="42">
        <v>111882.09847419917</v>
      </c>
      <c r="OP48" s="42">
        <v>111882.09847419917</v>
      </c>
      <c r="OQ48" s="42">
        <v>111882.09847419917</v>
      </c>
      <c r="OR48" s="35">
        <v>25563.739086920978</v>
      </c>
      <c r="OS48" s="35">
        <v>26217.88207639975</v>
      </c>
      <c r="OT48" s="35">
        <v>26888.763738153037</v>
      </c>
      <c r="OU48" s="35">
        <v>27576.812393134926</v>
      </c>
      <c r="OV48" s="35">
        <v>28282.467322478537</v>
      </c>
      <c r="OW48" s="35">
        <v>29006.179047952639</v>
      </c>
      <c r="OX48" s="35">
        <v>29748.409619594458</v>
      </c>
      <c r="OY48" s="35">
        <v>30509.632910703542</v>
      </c>
      <c r="OZ48" s="35">
        <v>31290.334920384223</v>
      </c>
      <c r="PA48" s="35">
        <v>32091.014083828079</v>
      </c>
      <c r="PB48" s="35">
        <v>32912.181590538472</v>
      </c>
      <c r="PC48" s="35">
        <v>33754.361710696248</v>
      </c>
      <c r="PD48" s="35">
        <v>34618.092129877536</v>
      </c>
      <c r="PE48" s="35">
        <v>35503.924292335985</v>
      </c>
      <c r="PF48" s="35">
        <v>36412.423753070179</v>
      </c>
      <c r="PG48" s="35">
        <v>0</v>
      </c>
      <c r="PH48" s="35">
        <v>0</v>
      </c>
      <c r="PI48" s="35">
        <v>0</v>
      </c>
      <c r="PJ48" s="35">
        <v>0</v>
      </c>
      <c r="PK48" s="42">
        <v>139465.91920708137</v>
      </c>
      <c r="PL48" s="42">
        <v>139465.91920708137</v>
      </c>
      <c r="PM48" s="42">
        <v>139465.91920708137</v>
      </c>
      <c r="PN48" s="42">
        <v>139465.91920708137</v>
      </c>
      <c r="PO48" s="42">
        <v>139465.91920708137</v>
      </c>
      <c r="PP48" s="42">
        <v>139465.91920708137</v>
      </c>
      <c r="PQ48" s="42">
        <v>139465.91920708137</v>
      </c>
      <c r="PR48" s="35">
        <v>60596.421582828742</v>
      </c>
      <c r="PS48" s="35">
        <v>63704.928095516749</v>
      </c>
      <c r="PT48" s="35">
        <v>66972.896379824495</v>
      </c>
      <c r="PU48" s="35">
        <v>70408.506588022923</v>
      </c>
      <c r="PV48" s="35">
        <v>74020.358502055984</v>
      </c>
      <c r="PW48" s="35">
        <v>77817.493059921544</v>
      </c>
      <c r="PX48" s="35">
        <v>81809.414986320538</v>
      </c>
      <c r="PY48" s="35">
        <v>86006.116584228585</v>
      </c>
      <c r="PZ48" s="35">
        <v>90418.102746936725</v>
      </c>
      <c r="QA48" s="35">
        <v>95056.417253174586</v>
      </c>
      <c r="QB48" s="35">
        <v>99932.67041113344</v>
      </c>
      <c r="QC48" s="35">
        <v>105059.06812058715</v>
      </c>
      <c r="QD48" s="35">
        <v>110448.44242585683</v>
      </c>
      <c r="QE48" s="35">
        <v>116114.28363609593</v>
      </c>
      <c r="QF48" s="35">
        <v>122070.77409330104</v>
      </c>
      <c r="QG48" s="35">
        <v>0</v>
      </c>
      <c r="QH48" s="35">
        <v>0</v>
      </c>
      <c r="QI48" s="35">
        <v>0</v>
      </c>
      <c r="QJ48" s="35">
        <v>0</v>
      </c>
      <c r="QK48" s="42">
        <v>113984.52995463298</v>
      </c>
      <c r="QL48" s="42">
        <v>113984.52995463298</v>
      </c>
      <c r="QM48" s="42">
        <v>113984.52995463298</v>
      </c>
      <c r="QN48" s="42">
        <v>113984.52995463298</v>
      </c>
      <c r="QO48" s="42">
        <v>113984.52995463298</v>
      </c>
      <c r="QP48" s="42">
        <v>113984.52995463298</v>
      </c>
      <c r="QQ48" s="42">
        <v>113984.52995463298</v>
      </c>
      <c r="QR48" s="35">
        <v>25563.739086920978</v>
      </c>
      <c r="QS48" s="35">
        <v>26217.88207639975</v>
      </c>
      <c r="QT48" s="35">
        <v>26888.763738153037</v>
      </c>
      <c r="QU48" s="35">
        <v>27576.812393134926</v>
      </c>
      <c r="QV48" s="35">
        <v>28282.467322478537</v>
      </c>
      <c r="QW48" s="35">
        <v>29006.179047952639</v>
      </c>
      <c r="QX48" s="35">
        <v>29748.409619594458</v>
      </c>
      <c r="QY48" s="35">
        <v>30509.632910703542</v>
      </c>
      <c r="QZ48" s="35">
        <v>31290.334920384223</v>
      </c>
      <c r="RA48" s="35">
        <v>32091.014083828079</v>
      </c>
      <c r="RB48" s="35">
        <v>32912.181590538472</v>
      </c>
      <c r="RC48" s="35">
        <v>33754.361710696248</v>
      </c>
      <c r="RD48" s="35">
        <v>34618.092129877536</v>
      </c>
      <c r="RE48" s="35">
        <v>35503.924292335985</v>
      </c>
      <c r="RF48" s="35">
        <v>36412.423753070179</v>
      </c>
      <c r="RG48" s="35">
        <v>0</v>
      </c>
      <c r="RH48" s="35">
        <v>0</v>
      </c>
      <c r="RI48" s="35">
        <v>0</v>
      </c>
      <c r="RJ48" s="35">
        <v>0</v>
      </c>
      <c r="RK48" s="42">
        <v>141608.66688232232</v>
      </c>
      <c r="RL48" s="42">
        <v>141608.66688232232</v>
      </c>
      <c r="RM48" s="42">
        <v>141608.66688232232</v>
      </c>
      <c r="RN48" s="42">
        <v>141608.66688232232</v>
      </c>
      <c r="RO48" s="42">
        <v>141608.66688232232</v>
      </c>
      <c r="RP48" s="42">
        <v>141608.66688232232</v>
      </c>
      <c r="RQ48" s="42">
        <v>141608.66688232232</v>
      </c>
      <c r="RR48" s="35">
        <v>60596.421582828742</v>
      </c>
      <c r="RS48" s="35">
        <v>63704.928095516749</v>
      </c>
      <c r="RT48" s="35">
        <v>66972.896379824495</v>
      </c>
      <c r="RU48" s="35">
        <v>70408.506588022923</v>
      </c>
      <c r="RV48" s="35">
        <v>74020.358502055984</v>
      </c>
      <c r="RW48" s="35">
        <v>77817.493059921544</v>
      </c>
      <c r="RX48" s="35">
        <v>81809.414986320538</v>
      </c>
      <c r="RY48" s="35">
        <v>86006.116584228585</v>
      </c>
      <c r="RZ48" s="35">
        <v>90418.102746936725</v>
      </c>
      <c r="SA48" s="35">
        <v>95056.417253174586</v>
      </c>
      <c r="SB48" s="35">
        <v>99932.67041113344</v>
      </c>
      <c r="SC48" s="35">
        <v>105059.06812058715</v>
      </c>
      <c r="SD48" s="35">
        <v>110448.44242585683</v>
      </c>
      <c r="SE48" s="35">
        <v>116114.28363609593</v>
      </c>
      <c r="SF48" s="35">
        <v>122070.77409330104</v>
      </c>
      <c r="SG48" s="35">
        <v>0</v>
      </c>
      <c r="SH48" s="35">
        <v>0</v>
      </c>
      <c r="SI48" s="35">
        <v>0</v>
      </c>
      <c r="SJ48" s="35">
        <v>0</v>
      </c>
      <c r="SK48" s="42">
        <v>123445.47161658514</v>
      </c>
      <c r="SL48" s="42">
        <v>123445.47161658514</v>
      </c>
      <c r="SM48" s="42">
        <v>123445.47161658514</v>
      </c>
      <c r="SN48" s="42">
        <v>123445.47161658514</v>
      </c>
      <c r="SO48" s="42">
        <v>123445.47161658514</v>
      </c>
      <c r="SP48" s="42">
        <v>123445.47161658514</v>
      </c>
      <c r="SQ48" s="42">
        <v>123445.47161658514</v>
      </c>
      <c r="SR48" s="35">
        <v>25563.739086920978</v>
      </c>
      <c r="SS48" s="35">
        <v>26217.88207639975</v>
      </c>
      <c r="ST48" s="35">
        <v>26888.763738153037</v>
      </c>
      <c r="SU48" s="35">
        <v>27576.812393134926</v>
      </c>
      <c r="SV48" s="35">
        <v>28282.467322478537</v>
      </c>
      <c r="SW48" s="35">
        <v>29006.179047952639</v>
      </c>
      <c r="SX48" s="35">
        <v>29748.409619594458</v>
      </c>
      <c r="SY48" s="35">
        <v>30509.632910703542</v>
      </c>
      <c r="SZ48" s="35">
        <v>31290.334920384223</v>
      </c>
      <c r="TA48" s="35">
        <v>32091.014083828079</v>
      </c>
      <c r="TB48" s="35">
        <v>32912.181590538472</v>
      </c>
      <c r="TC48" s="35">
        <v>33754.361710696248</v>
      </c>
      <c r="TD48" s="35">
        <v>34618.092129877536</v>
      </c>
      <c r="TE48" s="35">
        <v>35503.924292335985</v>
      </c>
      <c r="TF48" s="35">
        <v>36412.423753070179</v>
      </c>
      <c r="TG48" s="43">
        <v>0</v>
      </c>
      <c r="TH48" s="43">
        <v>0</v>
      </c>
      <c r="TI48" s="43">
        <v>0</v>
      </c>
      <c r="TJ48" s="43">
        <v>0</v>
      </c>
      <c r="TK48" s="43">
        <v>371856.00280743471</v>
      </c>
      <c r="TL48" s="43">
        <v>390931.66398206371</v>
      </c>
      <c r="TM48" s="43">
        <v>0</v>
      </c>
      <c r="TN48" s="43">
        <v>432068.84399395442</v>
      </c>
      <c r="TO48" s="43">
        <v>454233.3345761071</v>
      </c>
      <c r="TP48" s="43">
        <v>0</v>
      </c>
      <c r="TQ48" s="43">
        <v>0</v>
      </c>
      <c r="TR48" s="43">
        <v>0</v>
      </c>
      <c r="TS48" s="43">
        <v>0</v>
      </c>
      <c r="TT48" s="43">
        <v>0</v>
      </c>
      <c r="TU48" s="43">
        <v>0</v>
      </c>
      <c r="TV48" s="43">
        <v>0</v>
      </c>
      <c r="TW48" s="43">
        <v>0</v>
      </c>
      <c r="TX48" s="43">
        <v>0</v>
      </c>
      <c r="TY48" s="43">
        <v>0</v>
      </c>
      <c r="TZ48" s="43">
        <v>0</v>
      </c>
      <c r="UA48" s="43">
        <v>0</v>
      </c>
      <c r="UB48" s="43">
        <v>0</v>
      </c>
      <c r="UC48" s="43">
        <v>0</v>
      </c>
      <c r="UD48" s="43">
        <v>0</v>
      </c>
      <c r="UE48" s="43">
        <v>0</v>
      </c>
      <c r="UF48" s="43">
        <v>0</v>
      </c>
      <c r="UG48" s="43">
        <v>0</v>
      </c>
      <c r="UH48" s="43">
        <v>0</v>
      </c>
      <c r="UI48" s="43">
        <v>0</v>
      </c>
      <c r="UJ48" s="43">
        <v>0</v>
      </c>
      <c r="UK48" s="43">
        <v>364859.46316695103</v>
      </c>
      <c r="UL48" s="43">
        <v>374195.74449747748</v>
      </c>
      <c r="UM48" s="43">
        <v>0</v>
      </c>
      <c r="UN48" s="43">
        <v>393591.13044471404</v>
      </c>
      <c r="UO48" s="43">
        <v>403662.61794605461</v>
      </c>
      <c r="UP48" s="43">
        <v>0</v>
      </c>
      <c r="UQ48" s="43">
        <v>0</v>
      </c>
      <c r="UR48" s="43">
        <v>0</v>
      </c>
      <c r="US48" s="43">
        <v>0</v>
      </c>
      <c r="UT48" s="43">
        <v>0</v>
      </c>
      <c r="UU48" s="43">
        <v>0</v>
      </c>
      <c r="UV48" s="43">
        <v>0</v>
      </c>
      <c r="UW48" s="43">
        <v>0</v>
      </c>
      <c r="UX48" s="43">
        <v>0</v>
      </c>
      <c r="UY48" s="43">
        <v>0</v>
      </c>
      <c r="UZ48" s="43">
        <v>0</v>
      </c>
      <c r="VA48" s="43">
        <v>0</v>
      </c>
      <c r="VB48" s="43">
        <v>0</v>
      </c>
      <c r="VC48" s="43">
        <v>0</v>
      </c>
      <c r="VD48" s="43">
        <v>0</v>
      </c>
      <c r="VE48" s="43">
        <v>0</v>
      </c>
      <c r="VF48" s="43">
        <v>0</v>
      </c>
      <c r="VG48" s="35"/>
      <c r="VH48" s="35"/>
      <c r="VI48" s="35"/>
      <c r="VJ48" s="43">
        <v>0</v>
      </c>
      <c r="VK48" s="43">
        <v>371856.00280743471</v>
      </c>
      <c r="VL48" s="43">
        <v>390931.66398206371</v>
      </c>
      <c r="VM48" s="43">
        <v>0</v>
      </c>
      <c r="VN48" s="43">
        <v>432068.84399395442</v>
      </c>
      <c r="VO48" s="43">
        <v>454233.3345761071</v>
      </c>
      <c r="VP48" s="43">
        <v>0</v>
      </c>
      <c r="VQ48" s="43">
        <v>502031.65887023747</v>
      </c>
      <c r="VR48" s="43">
        <v>527785.13804293971</v>
      </c>
      <c r="VS48" s="43">
        <v>0</v>
      </c>
      <c r="VT48" s="43">
        <v>583323.21344495972</v>
      </c>
      <c r="VU48" s="43">
        <v>613246.82874486945</v>
      </c>
      <c r="VV48" s="43">
        <v>0</v>
      </c>
      <c r="VW48" s="43">
        <v>677777.91565870994</v>
      </c>
      <c r="VX48" s="43">
        <v>712546.91702789615</v>
      </c>
      <c r="VY48" s="43">
        <v>0</v>
      </c>
      <c r="VZ48" s="43">
        <v>787527.2102436414</v>
      </c>
      <c r="WA48" s="43">
        <v>827926.18757624063</v>
      </c>
      <c r="WB48" s="43">
        <v>0</v>
      </c>
      <c r="WC48" s="43">
        <v>915047.67645222181</v>
      </c>
      <c r="WD48" s="43">
        <v>961988.26448321098</v>
      </c>
      <c r="WE48" s="43">
        <v>0</v>
      </c>
      <c r="WF48" s="43">
        <v>1063216.9140182047</v>
      </c>
      <c r="WG48" s="35"/>
      <c r="WH48" s="35"/>
      <c r="WI48" s="35"/>
      <c r="WJ48" s="43">
        <v>0</v>
      </c>
      <c r="WK48" s="43">
        <v>364859.46316695103</v>
      </c>
      <c r="WL48" s="43">
        <v>374195.74449747748</v>
      </c>
      <c r="WM48" s="43">
        <v>0</v>
      </c>
      <c r="WN48" s="43">
        <v>393591.13044471404</v>
      </c>
      <c r="WO48" s="43">
        <v>403662.61794605461</v>
      </c>
      <c r="WP48" s="43">
        <v>0</v>
      </c>
      <c r="WQ48" s="43">
        <v>424585.33655700448</v>
      </c>
      <c r="WR48" s="43">
        <v>435449.92566894594</v>
      </c>
      <c r="WS48" s="43">
        <v>0</v>
      </c>
      <c r="WT48" s="43">
        <v>458020.25014013087</v>
      </c>
      <c r="WU48" s="43">
        <v>469740.39540721319</v>
      </c>
      <c r="WV48" s="43">
        <v>0</v>
      </c>
      <c r="WW48" s="43">
        <v>494088.07011464646</v>
      </c>
      <c r="WX48" s="43">
        <v>506731.1442029741</v>
      </c>
      <c r="WY48" s="43">
        <v>0</v>
      </c>
      <c r="WZ48" s="43">
        <v>532996.13053118635</v>
      </c>
      <c r="XA48" s="43">
        <v>546634.81151681335</v>
      </c>
      <c r="XB48" s="43">
        <v>0</v>
      </c>
      <c r="XC48" s="43">
        <v>574968.09241983807</v>
      </c>
      <c r="XD48" s="43">
        <v>589680.781575036</v>
      </c>
      <c r="XE48" s="43">
        <v>0</v>
      </c>
      <c r="XF48" s="43">
        <v>620245.22949433362</v>
      </c>
      <c r="XG48" s="25">
        <v>40.863582034110962</v>
      </c>
      <c r="XH48" s="25">
        <v>20</v>
      </c>
      <c r="XI48" s="25">
        <v>1</v>
      </c>
      <c r="XJ48" s="25">
        <v>2.944177205450826</v>
      </c>
      <c r="XK48" s="25">
        <v>28.56</v>
      </c>
      <c r="XL48" s="25">
        <v>20</v>
      </c>
      <c r="XM48" s="25">
        <v>1</v>
      </c>
      <c r="XN48" s="25">
        <v>2.5255573317181264</v>
      </c>
      <c r="XO48" s="25">
        <v>47.188159803855278</v>
      </c>
      <c r="XP48" s="25">
        <v>10</v>
      </c>
      <c r="XQ48" s="25">
        <v>6.4391911765396408</v>
      </c>
      <c r="XR48" s="25">
        <v>47.188159803855278</v>
      </c>
      <c r="XS48" s="25">
        <v>10</v>
      </c>
      <c r="XT48" s="25">
        <v>7.0655067521180843</v>
      </c>
      <c r="XU48" s="25">
        <v>17.282165264985714</v>
      </c>
      <c r="XV48" s="25">
        <v>5</v>
      </c>
      <c r="XW48" s="25">
        <v>1.1000000000000001</v>
      </c>
      <c r="XX48" s="25">
        <v>4.9878480620512535</v>
      </c>
      <c r="XY48" s="25">
        <v>5</v>
      </c>
      <c r="XZ48" s="25">
        <v>1.1000000000000001</v>
      </c>
      <c r="YA48" s="25">
        <v>9</v>
      </c>
      <c r="YB48" s="25">
        <v>9</v>
      </c>
      <c r="YC48" s="43">
        <f t="shared" si="68"/>
        <v>164358.47986446077</v>
      </c>
      <c r="YD48" s="45"/>
      <c r="YE48" s="46">
        <v>1.69</v>
      </c>
      <c r="YF48" s="46">
        <v>1.5649999999999999</v>
      </c>
      <c r="YG48" s="46">
        <v>1.423</v>
      </c>
      <c r="YH48" s="46">
        <v>2</v>
      </c>
      <c r="YI48" s="25">
        <v>0.65</v>
      </c>
      <c r="YJ48" s="25">
        <v>0.65</v>
      </c>
      <c r="YK48" s="81" t="s">
        <v>4405</v>
      </c>
      <c r="YL48" s="48">
        <v>0</v>
      </c>
      <c r="YM48" s="48">
        <v>0</v>
      </c>
      <c r="YN48" s="48">
        <v>0</v>
      </c>
      <c r="YO48" s="48">
        <v>0</v>
      </c>
      <c r="YP48" s="48">
        <v>4298111.503991534</v>
      </c>
      <c r="YQ48" s="48">
        <v>4298111.503991534</v>
      </c>
      <c r="YR48" s="48">
        <v>4298111.503991534</v>
      </c>
      <c r="YS48" s="48">
        <v>4298111.503991534</v>
      </c>
      <c r="YT48" s="48">
        <v>4298111.503991534</v>
      </c>
      <c r="YU48" s="48">
        <v>4298111.503991534</v>
      </c>
      <c r="YV48" s="48">
        <v>4298111.503991534</v>
      </c>
      <c r="YW48" s="48">
        <v>2476186.8443234945</v>
      </c>
      <c r="YX48" s="48">
        <v>2603211.5552082891</v>
      </c>
      <c r="YY48" s="48">
        <v>2736752.4452789715</v>
      </c>
      <c r="YZ48" s="48">
        <v>2877143.7848589169</v>
      </c>
      <c r="ZA48" s="48">
        <v>3024736.9918430676</v>
      </c>
      <c r="ZB48" s="48">
        <v>3179901.5113429646</v>
      </c>
      <c r="ZC48" s="48">
        <v>3343025.7404561359</v>
      </c>
      <c r="ZD48" s="48">
        <v>3514518.0004749359</v>
      </c>
      <c r="ZE48" s="48">
        <v>3694807.5589681226</v>
      </c>
      <c r="ZF48" s="48">
        <v>3884345.7042937805</v>
      </c>
      <c r="ZG48" s="48">
        <v>4083606.8752331245</v>
      </c>
      <c r="ZH48" s="48">
        <v>4293089.8485728651</v>
      </c>
      <c r="ZI48" s="48">
        <v>4513318.987608782</v>
      </c>
      <c r="ZJ48" s="48">
        <v>4744845.5546956342</v>
      </c>
      <c r="ZK48" s="48">
        <v>4988249.0911290338</v>
      </c>
      <c r="ZL48" s="49">
        <v>0</v>
      </c>
      <c r="ZM48" s="49">
        <v>0</v>
      </c>
      <c r="ZN48" s="49">
        <v>0</v>
      </c>
      <c r="ZO48" s="49">
        <v>0</v>
      </c>
      <c r="ZP48" s="49">
        <v>3195352.7324231281</v>
      </c>
      <c r="ZQ48" s="49">
        <v>3195352.7324231281</v>
      </c>
      <c r="ZR48" s="49">
        <v>3195352.7324231281</v>
      </c>
      <c r="ZS48" s="49">
        <v>3195352.7324231281</v>
      </c>
      <c r="ZT48" s="49">
        <v>3195352.7324231281</v>
      </c>
      <c r="ZU48" s="49">
        <v>3195352.7324231281</v>
      </c>
      <c r="ZV48" s="49">
        <v>3195352.7324231281</v>
      </c>
      <c r="ZW48" s="49">
        <v>730100.38832246314</v>
      </c>
      <c r="ZX48" s="49">
        <v>748782.71210197685</v>
      </c>
      <c r="ZY48" s="49">
        <v>767943.09236165066</v>
      </c>
      <c r="ZZ48" s="49">
        <v>787593.76194793347</v>
      </c>
      <c r="AAA48" s="49">
        <v>807747.26672998699</v>
      </c>
      <c r="AAB48" s="49">
        <v>828416.47360952734</v>
      </c>
      <c r="AAC48" s="49">
        <v>849614.57873561769</v>
      </c>
      <c r="AAD48" s="49">
        <v>871355.1159296931</v>
      </c>
      <c r="AAE48" s="49">
        <v>893651.96532617335</v>
      </c>
      <c r="AAF48" s="49">
        <v>916519.36223412992</v>
      </c>
      <c r="AAG48" s="49">
        <v>939971.90622577874</v>
      </c>
      <c r="AAH48" s="49">
        <v>964024.57045748481</v>
      </c>
      <c r="AAI48" s="49">
        <v>988692.71122930234</v>
      </c>
      <c r="AAJ48" s="49">
        <v>1013992.0777891157</v>
      </c>
      <c r="AAK48" s="49">
        <v>1039938.8223876843</v>
      </c>
      <c r="AAL48" s="49">
        <v>0</v>
      </c>
      <c r="AAM48" s="49">
        <v>0</v>
      </c>
      <c r="AAN48" s="49">
        <v>0</v>
      </c>
      <c r="AAO48" s="49">
        <v>0</v>
      </c>
      <c r="AAP48" s="49">
        <v>6581140.0827353252</v>
      </c>
      <c r="AAQ48" s="49">
        <v>6581140.0827353252</v>
      </c>
      <c r="AAR48" s="49">
        <v>6581140.0827353252</v>
      </c>
      <c r="AAS48" s="49">
        <v>6581140.0827353252</v>
      </c>
      <c r="AAT48" s="49">
        <v>6581140.0827353252</v>
      </c>
      <c r="AAU48" s="49">
        <v>6581140.0827353252</v>
      </c>
      <c r="AAV48" s="49">
        <v>6581140.0827353252</v>
      </c>
      <c r="AAW48" s="49">
        <v>2859433.6251923079</v>
      </c>
      <c r="AAX48" s="49">
        <v>3006118.3272643541</v>
      </c>
      <c r="AAY48" s="49">
        <v>3160327.7368981987</v>
      </c>
      <c r="AAZ48" s="49">
        <v>3322447.8604264227</v>
      </c>
      <c r="ABA48" s="49">
        <v>3492884.5057336753</v>
      </c>
      <c r="ABB48" s="49">
        <v>3672064.2980469768</v>
      </c>
      <c r="ABC48" s="49">
        <v>3860435.7478344063</v>
      </c>
      <c r="ABD48" s="49">
        <v>4058470.3734855861</v>
      </c>
      <c r="ABE48" s="49">
        <v>4266663.8815838564</v>
      </c>
      <c r="ABF48" s="49">
        <v>4485537.4077247484</v>
      </c>
      <c r="ABG48" s="49">
        <v>4715638.8209865643</v>
      </c>
      <c r="ABH48" s="49">
        <v>4957544.0953183845</v>
      </c>
      <c r="ABI48" s="49">
        <v>5211858.7512782412</v>
      </c>
      <c r="ABJ48" s="49">
        <v>5479219.3717302727</v>
      </c>
      <c r="ABK48" s="49">
        <v>5760295.195295006</v>
      </c>
      <c r="ABL48" s="50">
        <v>0</v>
      </c>
      <c r="ABM48" s="50">
        <v>0</v>
      </c>
      <c r="ABN48" s="50">
        <v>0</v>
      </c>
      <c r="ABO48" s="50">
        <v>0</v>
      </c>
      <c r="ABP48" s="50">
        <v>5378720.21466655</v>
      </c>
      <c r="ABQ48" s="50">
        <v>5378720.21466655</v>
      </c>
      <c r="ABR48" s="50">
        <v>5378720.21466655</v>
      </c>
      <c r="ABS48" s="50">
        <v>5378720.21466655</v>
      </c>
      <c r="ABT48" s="50">
        <v>5378720.21466655</v>
      </c>
      <c r="ABU48" s="50">
        <v>5378720.21466655</v>
      </c>
      <c r="ABV48" s="50">
        <v>5378720.21466655</v>
      </c>
      <c r="ABW48" s="50">
        <v>1206305.8052176884</v>
      </c>
      <c r="ABX48" s="50">
        <v>1237173.6091397845</v>
      </c>
      <c r="ABY48" s="50">
        <v>1268831.2802040745</v>
      </c>
      <c r="ABZ48" s="50">
        <v>1301299.0300881877</v>
      </c>
      <c r="ACA48" s="50">
        <v>1334597.5876604321</v>
      </c>
      <c r="ACB48" s="50">
        <v>1368748.2122140278</v>
      </c>
      <c r="ACC48" s="50">
        <v>1403772.7070399688</v>
      </c>
      <c r="ACD48" s="50">
        <v>1439693.433347241</v>
      </c>
      <c r="ACE48" s="50">
        <v>1476533.3245392439</v>
      </c>
      <c r="ACF48" s="50">
        <v>1514315.9008554497</v>
      </c>
      <c r="ACG48" s="50">
        <v>1553065.2843878332</v>
      </c>
      <c r="ACH48" s="50">
        <v>1592806.2144814683</v>
      </c>
      <c r="ACI48" s="50">
        <v>1633564.0635292458</v>
      </c>
      <c r="ACJ48" s="50">
        <v>1675364.8531707299</v>
      </c>
      <c r="ACK48" s="50">
        <v>1718235.2709055713</v>
      </c>
      <c r="ACL48" s="49">
        <v>0</v>
      </c>
      <c r="ACM48" s="49">
        <v>0</v>
      </c>
      <c r="ACN48" s="49">
        <v>0</v>
      </c>
      <c r="ACO48" s="49">
        <v>0</v>
      </c>
      <c r="ACP48" s="49">
        <v>2447304.3840146037</v>
      </c>
      <c r="ACQ48" s="49">
        <v>2447304.3840146037</v>
      </c>
      <c r="ACR48" s="49">
        <v>2447304.3840146037</v>
      </c>
      <c r="ACS48" s="49">
        <v>2447304.3840146037</v>
      </c>
      <c r="ACT48" s="49">
        <v>2447304.3840146037</v>
      </c>
      <c r="ACU48" s="49">
        <v>2447304.3840146037</v>
      </c>
      <c r="ACV48" s="49">
        <v>2447304.3840146037</v>
      </c>
      <c r="ACW48" s="49">
        <v>1047237.3722611936</v>
      </c>
      <c r="ACX48" s="49">
        <v>1100959.0955407522</v>
      </c>
      <c r="ACY48" s="49">
        <v>1157436.6635108904</v>
      </c>
      <c r="ACZ48" s="49">
        <v>1216811.4469150475</v>
      </c>
      <c r="ADA48" s="49">
        <v>1279232.0686060218</v>
      </c>
      <c r="ADB48" s="49">
        <v>1344854.7755684429</v>
      </c>
      <c r="ADC48" s="49">
        <v>1413843.8300253905</v>
      </c>
      <c r="ADD48" s="49">
        <v>1486371.920608267</v>
      </c>
      <c r="ADE48" s="49">
        <v>1562620.5946190192</v>
      </c>
      <c r="ADF48" s="49">
        <v>1642780.7124668027</v>
      </c>
      <c r="ADG48" s="49">
        <v>1727052.925416556</v>
      </c>
      <c r="ADH48" s="49">
        <v>1815648.1778453793</v>
      </c>
      <c r="ADI48" s="49">
        <v>1908788.2352639174</v>
      </c>
      <c r="ADJ48" s="49">
        <v>2006706.2394244364</v>
      </c>
      <c r="ADK48" s="49">
        <v>2109647.2919051652</v>
      </c>
      <c r="ADL48" s="50">
        <v>0</v>
      </c>
      <c r="ADM48" s="50">
        <v>0</v>
      </c>
      <c r="ADN48" s="50">
        <v>0</v>
      </c>
      <c r="ADO48" s="50">
        <v>0</v>
      </c>
      <c r="ADP48" s="50">
        <v>615727.25637178717</v>
      </c>
      <c r="ADQ48" s="50">
        <v>615727.25637178717</v>
      </c>
      <c r="ADR48" s="50">
        <v>615727.25637178717</v>
      </c>
      <c r="ADS48" s="50">
        <v>615727.25637178717</v>
      </c>
      <c r="ADT48" s="50">
        <v>615727.25637178717</v>
      </c>
      <c r="ADU48" s="50">
        <v>615727.25637178717</v>
      </c>
      <c r="ADV48" s="50">
        <v>615727.25637178717</v>
      </c>
      <c r="ADW48" s="50">
        <v>127508.04646348268</v>
      </c>
      <c r="ADX48" s="50">
        <v>130770.8123058588</v>
      </c>
      <c r="ADY48" s="50">
        <v>134117.06810230063</v>
      </c>
      <c r="ADZ48" s="50">
        <v>137548.95025264903</v>
      </c>
      <c r="AEA48" s="50">
        <v>141068.64982445247</v>
      </c>
      <c r="AEB48" s="50">
        <v>144678.41395184223</v>
      </c>
      <c r="AEC48" s="50">
        <v>148380.54727020109</v>
      </c>
      <c r="AED48" s="50">
        <v>152177.4133875478</v>
      </c>
      <c r="AEE48" s="50">
        <v>156071.43639357312</v>
      </c>
      <c r="AEF48" s="50">
        <v>160065.10240728137</v>
      </c>
      <c r="AEG48" s="50">
        <v>164160.96116424626</v>
      </c>
      <c r="AEH48" s="50">
        <v>168361.62764447331</v>
      </c>
      <c r="AEI48" s="50">
        <v>172669.78374192142</v>
      </c>
      <c r="AEJ48" s="50">
        <v>177088.17997674245</v>
      </c>
      <c r="AEK48" s="50">
        <v>181619.63725134011</v>
      </c>
      <c r="AEL48" s="48">
        <v>0</v>
      </c>
      <c r="AEM48" s="48">
        <v>0</v>
      </c>
      <c r="AEN48" s="48">
        <v>0</v>
      </c>
      <c r="AEO48" s="48">
        <v>0</v>
      </c>
      <c r="AEP48" s="48">
        <v>364184.36663239298</v>
      </c>
      <c r="AEQ48" s="48">
        <v>559084.05659369903</v>
      </c>
      <c r="AER48" s="48">
        <v>773021.51143778441</v>
      </c>
      <c r="AES48" s="48">
        <v>1007437.0634503046</v>
      </c>
      <c r="AET48" s="48">
        <v>1263868.7201378313</v>
      </c>
      <c r="AEU48" s="48">
        <v>1543958.3951268538</v>
      </c>
      <c r="AEV48" s="48">
        <v>1849458.5212984951</v>
      </c>
      <c r="AEW48" s="48">
        <v>1944332.9991675266</v>
      </c>
      <c r="AEX48" s="48">
        <v>2044074.396974077</v>
      </c>
      <c r="AEY48" s="48">
        <v>2148932.3804892804</v>
      </c>
      <c r="AEZ48" s="48">
        <v>2259169.4229678721</v>
      </c>
      <c r="AFA48" s="48">
        <v>2375061.4621530878</v>
      </c>
      <c r="AFB48" s="48">
        <v>2496898.5909849522</v>
      </c>
      <c r="AFC48" s="48">
        <v>2624985.7837408599</v>
      </c>
      <c r="AFD48" s="48">
        <v>2759643.6594261127</v>
      </c>
      <c r="AFE48" s="48">
        <v>2901209.2843252388</v>
      </c>
      <c r="AFF48" s="48">
        <v>3050037.0157230166</v>
      </c>
      <c r="AFG48" s="48">
        <v>3206499.388907128</v>
      </c>
      <c r="AFH48" s="48">
        <v>3370988.0496727359</v>
      </c>
      <c r="AFI48" s="48">
        <v>3543914.7346631633</v>
      </c>
      <c r="AFJ48" s="48">
        <v>3725712.3020005873</v>
      </c>
      <c r="AFK48" s="48">
        <v>3916835.8147865674</v>
      </c>
      <c r="AFL48" s="49">
        <v>0</v>
      </c>
      <c r="AFM48" s="49">
        <v>0</v>
      </c>
      <c r="AFN48" s="49">
        <v>0</v>
      </c>
      <c r="AFO48" s="93">
        <v>0</v>
      </c>
      <c r="AFP48" s="93">
        <v>370127.75079446717</v>
      </c>
      <c r="AFQ48" s="93">
        <v>663403.57097919623</v>
      </c>
      <c r="AFR48" s="93">
        <v>971446.13538358861</v>
      </c>
      <c r="AFS48" s="93">
        <v>1294819.1360610006</v>
      </c>
      <c r="AFT48" s="93">
        <v>1634105.4443685717</v>
      </c>
      <c r="AFU48" s="93">
        <v>1989907.723419013</v>
      </c>
      <c r="AFV48" s="93">
        <v>2362849.0593178296</v>
      </c>
      <c r="AFW48" s="93">
        <v>2423311.3078994616</v>
      </c>
      <c r="AFX48" s="93">
        <v>2485320.7071503806</v>
      </c>
      <c r="AFY48" s="93">
        <v>2548916.8466533362</v>
      </c>
      <c r="AFZ48" s="93">
        <v>2614140.3290372491</v>
      </c>
      <c r="AGA48" s="93">
        <v>2681032.7958997544</v>
      </c>
      <c r="AGB48" s="93">
        <v>2749636.9543930599</v>
      </c>
      <c r="AGC48" s="93">
        <v>2819996.6044901134</v>
      </c>
      <c r="AGD48" s="93">
        <v>2892156.6669484684</v>
      </c>
      <c r="AGE48" s="93">
        <v>2966163.211989711</v>
      </c>
      <c r="AGF48" s="93">
        <v>3042063.4887127574</v>
      </c>
      <c r="AGG48" s="93">
        <v>3119905.9552597995</v>
      </c>
      <c r="AGH48" s="93">
        <v>3199740.3097541542</v>
      </c>
      <c r="AGI48" s="93">
        <v>3281617.522029778</v>
      </c>
      <c r="AGJ48" s="93">
        <v>3365589.8661726946</v>
      </c>
      <c r="AGK48" s="93">
        <v>3451710.9538951181</v>
      </c>
      <c r="AGL48" s="49">
        <v>0</v>
      </c>
      <c r="AGM48" s="49">
        <v>0</v>
      </c>
      <c r="AGN48" s="49">
        <v>0</v>
      </c>
      <c r="AGO48" s="49">
        <v>0</v>
      </c>
      <c r="AGP48" s="49">
        <v>531206.13407254335</v>
      </c>
      <c r="AGQ48" s="49">
        <v>1116912.4410665918</v>
      </c>
      <c r="AGR48" s="49">
        <v>1761312.5879853405</v>
      </c>
      <c r="AGS48" s="49">
        <v>2468887.0803581122</v>
      </c>
      <c r="AGT48" s="49">
        <v>3244421.6552288197</v>
      </c>
      <c r="AGU48" s="49">
        <v>4093026.8063840489</v>
      </c>
      <c r="AGV48" s="49">
        <v>5020158.5095833484</v>
      </c>
      <c r="AGW48" s="49">
        <v>5277685.1920861257</v>
      </c>
      <c r="AGX48" s="49">
        <v>5548422.6112766564</v>
      </c>
      <c r="AGY48" s="49">
        <v>5833048.4583445946</v>
      </c>
      <c r="AGZ48" s="49">
        <v>6132275.1890320489</v>
      </c>
      <c r="AHA48" s="49">
        <v>6446851.8070035372</v>
      </c>
      <c r="AHB48" s="49">
        <v>6777565.7387001794</v>
      </c>
      <c r="AHC48" s="49">
        <v>7125244.8043711176</v>
      </c>
      <c r="AHD48" s="49">
        <v>7490759.2902159356</v>
      </c>
      <c r="AHE48" s="49">
        <v>7875024.1268249052</v>
      </c>
      <c r="AHF48" s="49">
        <v>8279001.1793699795</v>
      </c>
      <c r="AHG48" s="49">
        <v>8703701.6552791931</v>
      </c>
      <c r="AHH48" s="49">
        <v>9150188.635421183</v>
      </c>
      <c r="AHI48" s="49">
        <v>9619579.7351357266</v>
      </c>
      <c r="AHJ48" s="49">
        <v>10113049.901771175</v>
      </c>
      <c r="AHK48" s="49">
        <v>10631834.355731441</v>
      </c>
      <c r="AHL48" s="50">
        <v>0</v>
      </c>
      <c r="AHM48" s="50">
        <v>0</v>
      </c>
      <c r="AHN48" s="50">
        <v>0</v>
      </c>
      <c r="AHO48" s="50">
        <v>0</v>
      </c>
      <c r="AHP48" s="50">
        <v>619566.60686214955</v>
      </c>
      <c r="AHQ48" s="50">
        <v>1270841.0285330813</v>
      </c>
      <c r="AHR48" s="50">
        <v>1955040.3079127991</v>
      </c>
      <c r="AHS48" s="50">
        <v>2673423.0113043436</v>
      </c>
      <c r="AHT48" s="50">
        <v>3427290.5565764555</v>
      </c>
      <c r="AHU48" s="50">
        <v>4217988.5821093898</v>
      </c>
      <c r="AHV48" s="50">
        <v>5046908.3577414099</v>
      </c>
      <c r="AHW48" s="50">
        <v>5176052.2090979479</v>
      </c>
      <c r="AHX48" s="50">
        <v>5308500.6844264306</v>
      </c>
      <c r="AHY48" s="50">
        <v>5444338.34477627</v>
      </c>
      <c r="AHZ48" s="50">
        <v>5583651.915004666</v>
      </c>
      <c r="AIA48" s="50">
        <v>5726530.3391456408</v>
      </c>
      <c r="AIB48" s="50">
        <v>5873064.8371959068</v>
      </c>
      <c r="AIC48" s="50">
        <v>6023348.9633538006</v>
      </c>
      <c r="AID48" s="50">
        <v>6177478.6657484826</v>
      </c>
      <c r="AIE48" s="50">
        <v>6335552.3476975309</v>
      </c>
      <c r="AIF48" s="50">
        <v>6497670.930532027</v>
      </c>
      <c r="AIG48" s="50">
        <v>6663937.9180292711</v>
      </c>
      <c r="AIH48" s="50">
        <v>6834459.462494229</v>
      </c>
      <c r="AII48" s="50">
        <v>7009344.4325319324</v>
      </c>
      <c r="AIJ48" s="50">
        <v>7188704.4825540772</v>
      </c>
      <c r="AIK48" s="50">
        <v>7372654.1240642136</v>
      </c>
      <c r="AIL48" s="49">
        <v>0</v>
      </c>
      <c r="AIM48" s="49">
        <v>0</v>
      </c>
      <c r="AIN48" s="49">
        <v>0</v>
      </c>
      <c r="AIO48" s="49">
        <v>0</v>
      </c>
      <c r="AIP48" s="49">
        <v>93495.223563012172</v>
      </c>
      <c r="AIQ48" s="49">
        <v>196582.77960240919</v>
      </c>
      <c r="AIR48" s="49">
        <v>310000.77675222867</v>
      </c>
      <c r="AIS48" s="49">
        <v>434537.80881677708</v>
      </c>
      <c r="AIT48" s="49">
        <v>571036.19203853467</v>
      </c>
      <c r="AIU48" s="49">
        <v>720395.40164650767</v>
      </c>
      <c r="AIV48" s="49">
        <v>883575.71961161809</v>
      </c>
      <c r="AIW48" s="49">
        <v>928901.84295557404</v>
      </c>
      <c r="AIX48" s="49">
        <v>976553.12917102058</v>
      </c>
      <c r="AIY48" s="49">
        <v>1026648.8556631292</v>
      </c>
      <c r="AIZ48" s="49">
        <v>1079314.4185909706</v>
      </c>
      <c r="AJA48" s="49">
        <v>1134681.6467505083</v>
      </c>
      <c r="AJB48" s="49">
        <v>1192889.1315593296</v>
      </c>
      <c r="AJC48" s="49">
        <v>1254082.5739690976</v>
      </c>
      <c r="AJD48" s="49">
        <v>1318415.1491741005</v>
      </c>
      <c r="AJE48" s="49">
        <v>1386047.890028809</v>
      </c>
      <c r="AJF48" s="49">
        <v>1457150.0901341836</v>
      </c>
      <c r="AJG48" s="49">
        <v>1531899.7276017116</v>
      </c>
      <c r="AJH48" s="49">
        <v>1610483.9105559108</v>
      </c>
      <c r="AJI48" s="49">
        <v>1693099.3454904517</v>
      </c>
      <c r="AJJ48" s="49">
        <v>1779952.8296502514</v>
      </c>
      <c r="AJK48" s="49">
        <v>1871261.7686720407</v>
      </c>
      <c r="AJL48" s="50">
        <v>0</v>
      </c>
      <c r="AJM48" s="50">
        <v>0</v>
      </c>
      <c r="AJN48" s="50">
        <v>0</v>
      </c>
      <c r="AJO48" s="50">
        <v>0</v>
      </c>
      <c r="AJP48" s="50">
        <v>101179.51499587718</v>
      </c>
      <c r="AJQ48" s="50">
        <v>207537.13560364302</v>
      </c>
      <c r="AJR48" s="50">
        <v>319271.61335216893</v>
      </c>
      <c r="AJS48" s="50">
        <v>436588.4808294308</v>
      </c>
      <c r="AJT48" s="50">
        <v>559700.26858066407</v>
      </c>
      <c r="AJU48" s="50">
        <v>688826.72866668995</v>
      </c>
      <c r="AJV48" s="50">
        <v>824195.0650812441</v>
      </c>
      <c r="AJW48" s="50">
        <v>845285.14982795401</v>
      </c>
      <c r="AJX48" s="50">
        <v>866914.90254098375</v>
      </c>
      <c r="AJY48" s="50">
        <v>889098.13262496004</v>
      </c>
      <c r="AJZ48" s="50">
        <v>911849.00284929632</v>
      </c>
      <c r="AKA48" s="50">
        <v>935182.0383903411</v>
      </c>
      <c r="AKB48" s="50">
        <v>959112.13610490214</v>
      </c>
      <c r="AKC48" s="50">
        <v>983654.57404106739</v>
      </c>
      <c r="AKD48" s="50">
        <v>1008825.0211923979</v>
      </c>
      <c r="AKE48" s="50">
        <v>1034639.5475017149</v>
      </c>
      <c r="AKF48" s="50">
        <v>1061114.6341208729</v>
      </c>
      <c r="AKG48" s="50">
        <v>1088267.1839330674</v>
      </c>
      <c r="AKH48" s="50">
        <v>1116114.5323443918</v>
      </c>
      <c r="AKI48" s="50">
        <v>1144674.4583515406</v>
      </c>
      <c r="AKJ48" s="50">
        <v>1173965.1958927177</v>
      </c>
      <c r="AKK48" s="50">
        <v>1204005.4454890008</v>
      </c>
      <c r="AKL48" s="51">
        <v>0</v>
      </c>
      <c r="AKM48" s="51">
        <v>0</v>
      </c>
      <c r="AKN48" s="51">
        <v>0</v>
      </c>
      <c r="AKO48" s="51">
        <v>0</v>
      </c>
      <c r="AKP48" s="51">
        <v>1647322.0924369358</v>
      </c>
      <c r="AKQ48" s="51">
        <v>1731827.2714405421</v>
      </c>
      <c r="AKR48" s="51">
        <v>0</v>
      </c>
      <c r="AKS48" s="51">
        <v>1791357.4271989351</v>
      </c>
      <c r="AKT48" s="51">
        <v>1883251.40515254</v>
      </c>
      <c r="AKU48" s="51">
        <v>0</v>
      </c>
      <c r="AKV48" s="51">
        <v>0</v>
      </c>
      <c r="AKW48" s="51">
        <v>0</v>
      </c>
      <c r="AKX48" s="51">
        <v>0</v>
      </c>
      <c r="AKY48" s="51">
        <v>0</v>
      </c>
      <c r="AKZ48" s="51">
        <v>0</v>
      </c>
      <c r="ALA48" s="51">
        <v>0</v>
      </c>
      <c r="ALB48" s="51">
        <v>0</v>
      </c>
      <c r="ALC48" s="51">
        <v>0</v>
      </c>
      <c r="ALD48" s="51">
        <v>0</v>
      </c>
      <c r="ALE48" s="51">
        <v>0</v>
      </c>
      <c r="ALF48" s="51">
        <v>0</v>
      </c>
      <c r="ALG48" s="51">
        <v>0</v>
      </c>
      <c r="ALH48" s="51">
        <v>0</v>
      </c>
      <c r="ALI48" s="51">
        <v>0</v>
      </c>
      <c r="ALJ48" s="51">
        <v>0</v>
      </c>
      <c r="ALK48" s="51">
        <v>0</v>
      </c>
      <c r="ALL48" s="51">
        <v>0</v>
      </c>
      <c r="ALM48" s="51">
        <v>0</v>
      </c>
      <c r="ALN48" s="51">
        <v>0</v>
      </c>
      <c r="ALO48" s="51">
        <v>0</v>
      </c>
      <c r="ALP48" s="51">
        <v>1616327.4218295929</v>
      </c>
      <c r="ALQ48" s="51">
        <v>1657687.1481238252</v>
      </c>
      <c r="ALR48" s="51">
        <v>0</v>
      </c>
      <c r="ALS48" s="51">
        <v>1631828.8268237843</v>
      </c>
      <c r="ALT48" s="51">
        <v>1673585.2140043424</v>
      </c>
      <c r="ALU48" s="51">
        <v>0</v>
      </c>
      <c r="ALV48" s="51">
        <v>0</v>
      </c>
      <c r="ALW48" s="51">
        <v>0</v>
      </c>
      <c r="ALX48" s="51">
        <v>0</v>
      </c>
      <c r="ALY48" s="51">
        <v>0</v>
      </c>
      <c r="ALZ48" s="51">
        <v>0</v>
      </c>
      <c r="AMA48" s="51">
        <v>0</v>
      </c>
      <c r="AMB48" s="51">
        <v>0</v>
      </c>
      <c r="AMC48" s="51">
        <v>0</v>
      </c>
      <c r="AMD48" s="51">
        <v>0</v>
      </c>
      <c r="AME48" s="51">
        <v>0</v>
      </c>
      <c r="AMF48" s="51">
        <v>0</v>
      </c>
      <c r="AMG48" s="51">
        <v>0</v>
      </c>
      <c r="AMH48" s="51">
        <v>0</v>
      </c>
      <c r="AMI48" s="51">
        <v>0</v>
      </c>
      <c r="AMJ48" s="51">
        <v>0</v>
      </c>
      <c r="AMK48" s="51">
        <v>0</v>
      </c>
      <c r="AML48" s="50">
        <v>0</v>
      </c>
      <c r="AMM48" s="50">
        <v>0</v>
      </c>
      <c r="AMN48" s="50">
        <v>0</v>
      </c>
      <c r="AMO48" s="50">
        <v>0</v>
      </c>
      <c r="AMP48" s="50">
        <v>1647322.0924369358</v>
      </c>
      <c r="AMQ48" s="50">
        <v>1731827.2714405421</v>
      </c>
      <c r="AMR48" s="50">
        <v>0</v>
      </c>
      <c r="AMS48" s="50">
        <v>1791357.4271989351</v>
      </c>
      <c r="AMT48" s="50">
        <v>1883251.40515254</v>
      </c>
      <c r="AMU48" s="50">
        <v>0</v>
      </c>
      <c r="AMV48" s="50">
        <v>2081423.2576760044</v>
      </c>
      <c r="AMW48" s="50">
        <v>2188197.1823260281</v>
      </c>
      <c r="AMX48" s="50">
        <v>0</v>
      </c>
      <c r="AMY48" s="50">
        <v>2418458.0429428029</v>
      </c>
      <c r="AMZ48" s="50">
        <v>2542521.3519762289</v>
      </c>
      <c r="ANA48" s="50">
        <v>0</v>
      </c>
      <c r="ANB48" s="50">
        <v>2810067.2383210114</v>
      </c>
      <c r="ANC48" s="50">
        <v>2954219.5179976574</v>
      </c>
      <c r="AND48" s="50">
        <v>0</v>
      </c>
      <c r="ANE48" s="50">
        <v>3265087.813670137</v>
      </c>
      <c r="ANF48" s="50">
        <v>3432581.9736910937</v>
      </c>
      <c r="ANG48" s="50">
        <v>0</v>
      </c>
      <c r="ANH48" s="50">
        <v>3793787.6665709116</v>
      </c>
      <c r="ANI48" s="50">
        <v>3988403.3445473928</v>
      </c>
      <c r="ANJ48" s="50">
        <v>0</v>
      </c>
      <c r="ANK48" s="50">
        <v>4408097.3255194761</v>
      </c>
      <c r="ANL48" s="50">
        <v>0</v>
      </c>
      <c r="ANM48" s="50">
        <v>0</v>
      </c>
      <c r="ANN48" s="50">
        <v>0</v>
      </c>
      <c r="ANO48" s="50">
        <v>0</v>
      </c>
      <c r="ANP48" s="50">
        <v>1616327.4218295929</v>
      </c>
      <c r="ANQ48" s="50">
        <v>1657687.1481238252</v>
      </c>
      <c r="ANR48" s="50">
        <v>0</v>
      </c>
      <c r="ANS48" s="50">
        <v>1631828.8268237843</v>
      </c>
      <c r="ANT48" s="50">
        <v>1673585.2140043424</v>
      </c>
      <c r="ANU48" s="50">
        <v>0</v>
      </c>
      <c r="ANV48" s="50">
        <v>1760330.8053653406</v>
      </c>
      <c r="ANW48" s="50">
        <v>1805375.3918234499</v>
      </c>
      <c r="ANX48" s="50">
        <v>0</v>
      </c>
      <c r="ANY48" s="50">
        <v>1898951.9570809826</v>
      </c>
      <c r="ANZ48" s="50">
        <v>1947543.6793583059</v>
      </c>
      <c r="AOA48" s="50">
        <v>0</v>
      </c>
      <c r="AOB48" s="50">
        <v>2048489.1386953241</v>
      </c>
      <c r="AOC48" s="50">
        <v>2100907.3238655305</v>
      </c>
      <c r="AOD48" s="50">
        <v>0</v>
      </c>
      <c r="AOE48" s="50">
        <v>2209801.9571822984</v>
      </c>
      <c r="AOF48" s="50">
        <v>2266347.9285487081</v>
      </c>
      <c r="AOG48" s="50">
        <v>0</v>
      </c>
      <c r="AOH48" s="50">
        <v>2383817.7111726487</v>
      </c>
      <c r="AOI48" s="50">
        <v>2444816.5204100991</v>
      </c>
      <c r="AOJ48" s="50">
        <v>0</v>
      </c>
      <c r="AOK48" s="50">
        <v>2571536.7214835072</v>
      </c>
      <c r="AOL48" s="52">
        <v>89726</v>
      </c>
      <c r="AOM48" s="53">
        <v>43068.479999999996</v>
      </c>
      <c r="AON48" s="52">
        <v>45277.829117894238</v>
      </c>
      <c r="AOO48" s="52">
        <v>47600.514567248058</v>
      </c>
      <c r="AOP48" s="52">
        <v>50042.350333693998</v>
      </c>
      <c r="AOQ48" s="52">
        <v>52609.448651700608</v>
      </c>
      <c r="AOR48" s="52">
        <v>55308.235304295202</v>
      </c>
      <c r="AOS48" s="52">
        <v>58145.46570763964</v>
      </c>
      <c r="AOT48" s="52">
        <v>61128.241820721028</v>
      </c>
      <c r="AOU48" s="52">
        <v>64264.029922484449</v>
      </c>
      <c r="AOV48" s="52">
        <v>67560.679300906209</v>
      </c>
      <c r="AOW48" s="52">
        <v>71026.441900788835</v>
      </c>
      <c r="AOX48" s="52">
        <v>74669.992979458766</v>
      </c>
      <c r="AOY48" s="52">
        <v>78500.452822070729</v>
      </c>
      <c r="AOZ48" s="52">
        <v>82527.409570874966</v>
      </c>
      <c r="APA48" s="52">
        <v>86760.94322559204</v>
      </c>
      <c r="APB48" s="52">
        <v>91211.650874971223</v>
      </c>
      <c r="APC48" s="52">
        <v>95890.67322269037</v>
      </c>
      <c r="APD48" s="52">
        <v>100809.72247399518</v>
      </c>
      <c r="APE48" s="52">
        <v>105981.11165288156</v>
      </c>
      <c r="APF48" s="52">
        <v>111417.78542320605</v>
      </c>
      <c r="APG48" s="52">
        <v>117133.35249087341</v>
      </c>
      <c r="APH48" s="52">
        <v>123142.11966820835</v>
      </c>
      <c r="API48" s="52">
        <v>129459.12768577905</v>
      </c>
      <c r="APJ48" s="52">
        <v>136100.188841314</v>
      </c>
      <c r="APK48" s="52">
        <v>143081.92657995247</v>
      </c>
      <c r="APL48" s="52">
        <v>150421.81710490314</v>
      </c>
      <c r="APM48" s="54">
        <v>46657.520000000004</v>
      </c>
      <c r="APN48" s="52">
        <v>47851.425535911345</v>
      </c>
      <c r="APO48" s="52">
        <v>49075.881568906108</v>
      </c>
      <c r="APP48" s="52">
        <v>50331.669846655255</v>
      </c>
      <c r="APQ48" s="52">
        <v>51619.592120740628</v>
      </c>
      <c r="APR48" s="52">
        <v>52940.470658529128</v>
      </c>
      <c r="APS48" s="52">
        <v>54295.148768145111</v>
      </c>
      <c r="APT48" s="52">
        <v>55684.491336876119</v>
      </c>
      <c r="APU48" s="52">
        <v>57109.385383355737</v>
      </c>
      <c r="APV48" s="52">
        <v>58570.740623876081</v>
      </c>
      <c r="APW48" s="52">
        <v>60069.490053191505</v>
      </c>
      <c r="APX48" s="52">
        <v>61606.590540184312</v>
      </c>
      <c r="APY48" s="52">
        <v>63183.023438772783</v>
      </c>
      <c r="APZ48" s="52">
        <v>64799.795214451537</v>
      </c>
      <c r="AQA48" s="52">
        <v>66457.938086864277</v>
      </c>
      <c r="AQB48" s="52">
        <v>68158.510688819122</v>
      </c>
      <c r="AQC48" s="52">
        <v>69902.598742167291</v>
      </c>
      <c r="AQD48" s="52">
        <v>71691.315750976646</v>
      </c>
      <c r="AQE48" s="52">
        <v>73525.803712442648</v>
      </c>
      <c r="AQF48" s="52">
        <v>75407.233845990602</v>
      </c>
      <c r="AQG48" s="52">
        <v>77336.807341034684</v>
      </c>
      <c r="AQH48" s="52">
        <v>79315.756123871193</v>
      </c>
      <c r="AQI48" s="52">
        <v>81345.343644195542</v>
      </c>
      <c r="AQJ48" s="52">
        <v>83426.865681745243</v>
      </c>
      <c r="AQK48" s="52">
        <v>85561.651173583814</v>
      </c>
      <c r="AQL48" s="52">
        <v>87751.063062553847</v>
      </c>
      <c r="AQM48" s="52">
        <v>3410</v>
      </c>
      <c r="AQN48" s="55">
        <v>1636.8</v>
      </c>
      <c r="AQO48" s="56">
        <v>1720.7654112745399</v>
      </c>
      <c r="AQP48" s="56">
        <v>1809.0381235574514</v>
      </c>
      <c r="AQQ48" s="56">
        <v>1901.8390949991813</v>
      </c>
      <c r="AQR48" s="56">
        <v>1999.4006185754306</v>
      </c>
      <c r="AQS48" s="56">
        <v>2101.9669035468719</v>
      </c>
      <c r="AQT48" s="56">
        <v>2209.7946867468868</v>
      </c>
      <c r="AQU48" s="56">
        <v>2323.153875227456</v>
      </c>
      <c r="AQV48" s="56">
        <v>2442.3282218718318</v>
      </c>
      <c r="AQW48" s="56">
        <v>2567.6160356651385</v>
      </c>
      <c r="AQX48" s="56">
        <v>2699.3309284007978</v>
      </c>
      <c r="AQY48" s="56">
        <v>2837.8025996918891</v>
      </c>
      <c r="AQZ48" s="56">
        <v>2983.3776622524265</v>
      </c>
      <c r="ARA48" s="56">
        <v>3136.4205095143402</v>
      </c>
      <c r="ARB48" s="56">
        <v>3297.3142277519219</v>
      </c>
      <c r="ARC48" s="56">
        <v>3466.4615549969012</v>
      </c>
      <c r="ARD48" s="56">
        <v>3644.2858891444425</v>
      </c>
      <c r="ARE48" s="56">
        <v>3831.232347773484</v>
      </c>
      <c r="ARF48" s="56">
        <v>4027.7688823342864</v>
      </c>
      <c r="ARG48" s="56">
        <v>4234.3874494921511</v>
      </c>
      <c r="ARH48" s="56">
        <v>4451.6052425593298</v>
      </c>
      <c r="ARI48" s="56">
        <v>4679.9659860975698</v>
      </c>
      <c r="ARJ48" s="56">
        <v>4920.041296931844</v>
      </c>
      <c r="ARK48" s="56">
        <v>5172.4321149820653</v>
      </c>
      <c r="ARL48" s="56">
        <v>5437.77020749435</v>
      </c>
      <c r="ARM48" s="56">
        <v>5716.7197504371061</v>
      </c>
      <c r="ARN48" s="55">
        <v>1773.2</v>
      </c>
      <c r="ARO48" s="56">
        <v>1818.5738924888849</v>
      </c>
      <c r="ARP48" s="56">
        <v>1865.1088441474026</v>
      </c>
      <c r="ARQ48" s="56">
        <v>1912.834564976645</v>
      </c>
      <c r="ARR48" s="56">
        <v>1961.7815252181704</v>
      </c>
      <c r="ARS48" s="56">
        <v>2011.9809748075736</v>
      </c>
      <c r="ART48" s="56">
        <v>2063.4649633258459</v>
      </c>
      <c r="ARU48" s="56">
        <v>2116.2663604612662</v>
      </c>
      <c r="ARV48" s="56">
        <v>2170.4188769948851</v>
      </c>
      <c r="ARW48" s="56">
        <v>2225.9570863229992</v>
      </c>
      <c r="ARX48" s="56">
        <v>2282.9164465303593</v>
      </c>
      <c r="ARY48" s="56">
        <v>2341.3333230282024</v>
      </c>
      <c r="ARZ48" s="56">
        <v>2401.2450117715621</v>
      </c>
      <c r="ASA48" s="56">
        <v>2462.689763070679</v>
      </c>
      <c r="ASB48" s="56">
        <v>2525.7068060117158</v>
      </c>
      <c r="ASC48" s="56">
        <v>2590.3363735023654</v>
      </c>
      <c r="ASD48" s="56">
        <v>2656.6197279583457</v>
      </c>
      <c r="ASE48" s="56">
        <v>2724.5991876471753</v>
      </c>
      <c r="ASF48" s="56">
        <v>2794.318153706055</v>
      </c>
      <c r="ASG48" s="56">
        <v>2865.8211378511023</v>
      </c>
      <c r="ASH48" s="56">
        <v>2939.1537907956263</v>
      </c>
      <c r="ASI48" s="56">
        <v>3014.3629313955917</v>
      </c>
      <c r="ASJ48" s="56">
        <v>3091.4965765408788</v>
      </c>
      <c r="ASK48" s="56">
        <v>3170.6039718114184</v>
      </c>
      <c r="ASL48" s="56">
        <v>3251.7356229177813</v>
      </c>
      <c r="ASM48" s="56">
        <v>3334.9433279462883</v>
      </c>
      <c r="ASN48" s="57">
        <v>0.5</v>
      </c>
      <c r="ASO48" s="56">
        <v>43068.479999999996</v>
      </c>
      <c r="ASP48" s="56">
        <v>45277.829117894238</v>
      </c>
      <c r="ASQ48" s="56">
        <v>47600.514567248058</v>
      </c>
      <c r="ASR48" s="56">
        <v>50042.350333693998</v>
      </c>
      <c r="ASS48" s="59">
        <v>45093.813130029092</v>
      </c>
      <c r="AST48" s="59">
        <v>39505.88236021086</v>
      </c>
      <c r="ASU48" s="59">
        <v>33225.980404365509</v>
      </c>
      <c r="ASV48" s="59">
        <v>26197.817923166152</v>
      </c>
      <c r="ASW48" s="59">
        <v>18361.151406424127</v>
      </c>
      <c r="ASX48" s="59">
        <v>9651.5256144151717</v>
      </c>
      <c r="ASY48" s="59">
        <v>0</v>
      </c>
      <c r="ASZ48" s="56">
        <v>0</v>
      </c>
      <c r="ATA48" s="56">
        <v>0</v>
      </c>
      <c r="ATB48" s="56">
        <v>0</v>
      </c>
      <c r="ATC48" s="56">
        <v>0</v>
      </c>
      <c r="ATD48" s="59">
        <v>0</v>
      </c>
      <c r="ATE48" s="56">
        <v>0</v>
      </c>
      <c r="ATF48" s="56">
        <v>0</v>
      </c>
      <c r="ATG48" s="56">
        <v>0</v>
      </c>
      <c r="ATH48" s="56">
        <v>0</v>
      </c>
      <c r="ATI48" s="56">
        <v>0</v>
      </c>
      <c r="ATJ48" s="56">
        <v>0</v>
      </c>
      <c r="ATK48" s="56">
        <v>0</v>
      </c>
      <c r="ATL48" s="56">
        <v>0</v>
      </c>
      <c r="ATM48" s="56">
        <v>0</v>
      </c>
      <c r="ATN48" s="56">
        <v>0</v>
      </c>
      <c r="ATO48" s="56">
        <v>46657.520000000004</v>
      </c>
      <c r="ATP48" s="56">
        <v>47851.425535911345</v>
      </c>
      <c r="ATQ48" s="56">
        <v>49075.881568906108</v>
      </c>
      <c r="ATR48" s="56">
        <v>50331.669846655255</v>
      </c>
      <c r="ATS48" s="59">
        <v>44245.364674920536</v>
      </c>
      <c r="ATT48" s="59">
        <v>37814.621898949379</v>
      </c>
      <c r="ATU48" s="59">
        <v>31025.799296082918</v>
      </c>
      <c r="ATV48" s="59">
        <v>23864.782001518335</v>
      </c>
      <c r="ATW48" s="59">
        <v>16316.967252387352</v>
      </c>
      <c r="ATX48" s="59">
        <v>8367.2486605537251</v>
      </c>
      <c r="ATY48" s="59">
        <v>0</v>
      </c>
      <c r="ATZ48" s="56">
        <v>0</v>
      </c>
      <c r="AUA48" s="56">
        <v>0</v>
      </c>
      <c r="AUB48" s="56">
        <v>0</v>
      </c>
      <c r="AUC48" s="56">
        <v>0</v>
      </c>
      <c r="AUD48" s="59">
        <v>0</v>
      </c>
      <c r="AUE48" s="56">
        <v>0</v>
      </c>
      <c r="AUF48" s="56">
        <v>0</v>
      </c>
      <c r="AUG48" s="56">
        <v>0</v>
      </c>
      <c r="AUH48" s="56">
        <v>0</v>
      </c>
      <c r="AUI48" s="56">
        <v>0</v>
      </c>
      <c r="AUJ48" s="56">
        <v>0</v>
      </c>
      <c r="AUK48" s="56">
        <v>0</v>
      </c>
      <c r="AUL48" s="56">
        <v>0</v>
      </c>
      <c r="AUM48" s="56">
        <v>0</v>
      </c>
      <c r="AUN48" s="56">
        <v>0</v>
      </c>
      <c r="AUO48" s="58">
        <v>0.5</v>
      </c>
      <c r="AUP48" s="56">
        <v>1636.8</v>
      </c>
      <c r="AUQ48" s="56">
        <v>1720.7654112745399</v>
      </c>
      <c r="AUR48" s="56">
        <v>1809.0381235574514</v>
      </c>
      <c r="AUS48" s="56">
        <v>1901.8390949991813</v>
      </c>
      <c r="AUT48" s="59">
        <v>1713.7719587789404</v>
      </c>
      <c r="AUU48" s="59">
        <v>1501.4049311049084</v>
      </c>
      <c r="AUV48" s="59">
        <v>1262.7398209982209</v>
      </c>
      <c r="AUW48" s="59">
        <v>995.63737509748103</v>
      </c>
      <c r="AUX48" s="59">
        <v>697.80806339195192</v>
      </c>
      <c r="AUY48" s="59">
        <v>366.80229080930548</v>
      </c>
      <c r="AUZ48" s="59">
        <v>0</v>
      </c>
      <c r="AVA48" s="56">
        <v>0</v>
      </c>
      <c r="AVB48" s="56">
        <v>0</v>
      </c>
      <c r="AVC48" s="56">
        <v>0</v>
      </c>
      <c r="AVD48" s="56">
        <v>0</v>
      </c>
      <c r="AVE48" s="59">
        <v>0</v>
      </c>
      <c r="AVF48" s="56">
        <v>0</v>
      </c>
      <c r="AVG48" s="56">
        <v>0</v>
      </c>
      <c r="AVH48" s="56">
        <v>0</v>
      </c>
      <c r="AVI48" s="56">
        <v>0</v>
      </c>
      <c r="AVJ48" s="56">
        <v>0</v>
      </c>
      <c r="AVK48" s="56">
        <v>0</v>
      </c>
      <c r="AVL48" s="56">
        <v>0</v>
      </c>
      <c r="AVM48" s="56">
        <v>0</v>
      </c>
      <c r="AVN48" s="56">
        <v>0</v>
      </c>
      <c r="AVO48" s="56">
        <v>0</v>
      </c>
      <c r="AVP48" s="56">
        <v>1773.2</v>
      </c>
      <c r="AVQ48" s="56">
        <v>1818.5738924888849</v>
      </c>
      <c r="AVR48" s="56">
        <v>1865.1088441474026</v>
      </c>
      <c r="AVS48" s="56">
        <v>1912.834564976645</v>
      </c>
      <c r="AVT48" s="59">
        <v>1681.5270216155745</v>
      </c>
      <c r="AVU48" s="59">
        <v>1437.1292677196955</v>
      </c>
      <c r="AVV48" s="59">
        <v>1179.1228361861977</v>
      </c>
      <c r="AVW48" s="59">
        <v>906.97129734054261</v>
      </c>
      <c r="AVX48" s="59">
        <v>620.11967914139575</v>
      </c>
      <c r="AVY48" s="59">
        <v>317.99386947471413</v>
      </c>
      <c r="AVZ48" s="59">
        <v>0</v>
      </c>
      <c r="AWA48" s="56">
        <v>0</v>
      </c>
      <c r="AWB48" s="56">
        <v>0</v>
      </c>
      <c r="AWC48" s="56">
        <v>0</v>
      </c>
      <c r="AWD48" s="56">
        <v>0</v>
      </c>
      <c r="AWE48" s="59">
        <v>0</v>
      </c>
      <c r="AWF48" s="56">
        <v>0</v>
      </c>
      <c r="AWG48" s="56">
        <v>0</v>
      </c>
      <c r="AWH48" s="56">
        <v>0</v>
      </c>
      <c r="AWI48" s="56">
        <v>0</v>
      </c>
      <c r="AWJ48" s="56">
        <v>0</v>
      </c>
      <c r="AWK48" s="56">
        <v>0</v>
      </c>
      <c r="AWL48" s="56">
        <v>0</v>
      </c>
      <c r="AWM48" s="56">
        <v>0</v>
      </c>
      <c r="AWN48" s="56">
        <v>0</v>
      </c>
      <c r="AWO48" s="56">
        <v>0</v>
      </c>
      <c r="AWP48" s="57">
        <v>0.76</v>
      </c>
      <c r="AWQ48" s="56">
        <v>43068.479999999996</v>
      </c>
      <c r="AWR48" s="56">
        <v>45277.829117894238</v>
      </c>
      <c r="AWS48" s="56">
        <v>47600.514567248058</v>
      </c>
      <c r="AWT48" s="56">
        <v>50042.350333693998</v>
      </c>
      <c r="AWU48" s="59">
        <v>14854.432560480171</v>
      </c>
      <c r="AWV48" s="56">
        <v>15616.442909448057</v>
      </c>
      <c r="AWW48" s="56">
        <v>16417.543258627662</v>
      </c>
      <c r="AWX48" s="56">
        <v>17259.738867027114</v>
      </c>
      <c r="AWY48" s="56">
        <v>18145.137860466199</v>
      </c>
      <c r="AWZ48" s="56">
        <v>19075.956508491166</v>
      </c>
      <c r="AXA48" s="56">
        <v>20054.524771987435</v>
      </c>
      <c r="AXB48" s="56">
        <v>21083.292135376592</v>
      </c>
      <c r="AXC48" s="56">
        <v>22164.83373799644</v>
      </c>
      <c r="AXD48" s="56">
        <v>23301.856820011755</v>
      </c>
      <c r="AXE48" s="56">
        <v>24497.207498990694</v>
      </c>
      <c r="AXF48" s="56">
        <v>25753.877894109522</v>
      </c>
      <c r="AXG48" s="56">
        <v>27075.013615818458</v>
      </c>
      <c r="AXH48" s="56">
        <v>28463.921639716285</v>
      </c>
      <c r="AXI48" s="56">
        <v>29924.078584343028</v>
      </c>
      <c r="AXJ48" s="56">
        <v>31459.139413611119</v>
      </c>
      <c r="AXK48" s="56">
        <v>33072.946585658377</v>
      </c>
      <c r="AXL48" s="56">
        <v>34769.539671023536</v>
      </c>
      <c r="AXM48" s="56">
        <v>36553.165464219965</v>
      </c>
      <c r="AXN48" s="56">
        <v>38428.288614018071</v>
      </c>
      <c r="AXO48" s="56">
        <v>40399.602799045402</v>
      </c>
      <c r="AXP48" s="56">
        <v>42472.042476678529</v>
      </c>
      <c r="AXQ48" s="56">
        <v>46657.520000000004</v>
      </c>
      <c r="AXR48" s="56">
        <v>47851.425535911345</v>
      </c>
      <c r="AXS48" s="56">
        <v>49075.881568906108</v>
      </c>
      <c r="AXT48" s="56">
        <v>50331.669846655255</v>
      </c>
      <c r="AXU48" s="59">
        <v>14574.943657620883</v>
      </c>
      <c r="AXV48" s="56">
        <v>14947.897597702342</v>
      </c>
      <c r="AXW48" s="56">
        <v>15330.394946299795</v>
      </c>
      <c r="AXX48" s="56">
        <v>15722.679906882669</v>
      </c>
      <c r="AXY48" s="56">
        <v>16125.00293177103</v>
      </c>
      <c r="AXZ48" s="56">
        <v>16537.620882035601</v>
      </c>
      <c r="AYA48" s="56">
        <v>16960.797191489364</v>
      </c>
      <c r="AYB48" s="56">
        <v>17394.802034875571</v>
      </c>
      <c r="AYC48" s="56">
        <v>17839.912500359373</v>
      </c>
      <c r="AYD48" s="56">
        <v>18296.412766433376</v>
      </c>
      <c r="AYE48" s="56">
        <v>18764.594283349914</v>
      </c>
      <c r="AYF48" s="56">
        <v>19244.755959195987</v>
      </c>
      <c r="AYG48" s="56">
        <v>19737.204350729589</v>
      </c>
      <c r="AYH48" s="56">
        <v>20242.253859099288</v>
      </c>
      <c r="AYI48" s="56">
        <v>20760.22693057204</v>
      </c>
      <c r="AYJ48" s="56">
        <v>21291.454262397347</v>
      </c>
      <c r="AYK48" s="56">
        <v>21836.275013939205</v>
      </c>
      <c r="AYL48" s="56">
        <v>22395.037023210691</v>
      </c>
      <c r="AYM48" s="56">
        <v>22968.097028949331</v>
      </c>
      <c r="AYN48" s="56">
        <v>23555.820898375128</v>
      </c>
      <c r="AYO48" s="56">
        <v>24158.583860776605</v>
      </c>
      <c r="AYP48" s="56">
        <v>24776.770747074028</v>
      </c>
      <c r="AYQ48" s="60">
        <v>0.76</v>
      </c>
      <c r="AYR48" s="56">
        <v>1636.8</v>
      </c>
      <c r="AYS48" s="56">
        <v>1720.7654112745399</v>
      </c>
      <c r="AYT48" s="56">
        <v>1809.0381235574514</v>
      </c>
      <c r="AYU48" s="56">
        <v>1901.8390949991813</v>
      </c>
      <c r="AYV48" s="59">
        <v>564.53664524482747</v>
      </c>
      <c r="AYW48" s="56">
        <v>593.49653747205798</v>
      </c>
      <c r="AYX48" s="56">
        <v>623.94202919912095</v>
      </c>
      <c r="AYY48" s="56">
        <v>655.94932947598761</v>
      </c>
      <c r="AYZ48" s="56">
        <v>689.5985567638113</v>
      </c>
      <c r="AZA48" s="56">
        <v>724.97393948192143</v>
      </c>
      <c r="AZB48" s="56">
        <v>762.16402684257821</v>
      </c>
      <c r="AZC48" s="56">
        <v>801.2619105012393</v>
      </c>
      <c r="AZD48" s="56">
        <v>842.36545757715567</v>
      </c>
      <c r="AZE48" s="56">
        <v>885.57755562757836</v>
      </c>
      <c r="AZF48" s="56">
        <v>931.00637018877796</v>
      </c>
      <c r="AZG48" s="56">
        <v>978.76561552853684</v>
      </c>
      <c r="AZH48" s="56">
        <v>1028.9748392878425</v>
      </c>
      <c r="AZI48" s="56">
        <v>1081.7597217242778</v>
      </c>
      <c r="AZJ48" s="56">
        <v>1137.2523903061515</v>
      </c>
      <c r="AZK48" s="56">
        <v>1195.5917504448425</v>
      </c>
      <c r="AZL48" s="56">
        <v>1256.9238331932224</v>
      </c>
      <c r="AZM48" s="56">
        <v>1321.4021607804902</v>
      </c>
      <c r="AZN48" s="56">
        <v>1389.188130898403</v>
      </c>
      <c r="AZO48" s="56">
        <v>1460.4514207008185</v>
      </c>
      <c r="AZP48" s="56">
        <v>1535.3704115278165</v>
      </c>
      <c r="AZQ48" s="56">
        <v>1614.1326354175358</v>
      </c>
      <c r="AZR48" s="56">
        <v>1773.2</v>
      </c>
      <c r="AZS48" s="56">
        <v>1818.5738924888849</v>
      </c>
      <c r="AZT48" s="56">
        <v>1865.1088441474026</v>
      </c>
      <c r="AZU48" s="56">
        <v>1912.834564976645</v>
      </c>
      <c r="AZV48" s="59">
        <v>553.91478359101279</v>
      </c>
      <c r="AZW48" s="56">
        <v>568.08874582802082</v>
      </c>
      <c r="AZX48" s="56">
        <v>582.62540140965064</v>
      </c>
      <c r="AZY48" s="56">
        <v>597.5340311890634</v>
      </c>
      <c r="AZZ48" s="56">
        <v>612.82415350443807</v>
      </c>
      <c r="BAA48" s="56">
        <v>628.50553025590568</v>
      </c>
      <c r="BAB48" s="56">
        <v>644.58817313798374</v>
      </c>
      <c r="BAC48" s="56">
        <v>661.08235003149241</v>
      </c>
      <c r="BAD48" s="56">
        <v>677.99859155902925</v>
      </c>
      <c r="BAE48" s="56">
        <v>695.3476978081917</v>
      </c>
      <c r="BAF48" s="56">
        <v>713.14074522683734</v>
      </c>
      <c r="BAG48" s="56">
        <v>731.38909369478552</v>
      </c>
      <c r="BAH48" s="56">
        <v>750.10439377647413</v>
      </c>
      <c r="BAI48" s="56">
        <v>769.29859415920248</v>
      </c>
      <c r="BAJ48" s="56">
        <v>788.98394928170967</v>
      </c>
      <c r="BAK48" s="56">
        <v>809.17302715795824</v>
      </c>
      <c r="BAL48" s="56">
        <v>829.87871740111802</v>
      </c>
      <c r="BAM48" s="56">
        <v>851.11423945287288</v>
      </c>
      <c r="BAN48" s="56">
        <v>872.89315102330693</v>
      </c>
      <c r="BAO48" s="56">
        <v>895.22935674675341</v>
      </c>
      <c r="BAP48" s="56">
        <v>918.13711705913818</v>
      </c>
      <c r="BAQ48" s="56">
        <v>941.63105730248139</v>
      </c>
      <c r="BAR48" s="57">
        <v>0.76</v>
      </c>
      <c r="BAS48" s="56">
        <v>43068.479999999996</v>
      </c>
      <c r="BAT48" s="56">
        <v>45277.829117894238</v>
      </c>
      <c r="BAU48" s="56">
        <v>47600.514567248058</v>
      </c>
      <c r="BAV48" s="56">
        <v>50042.350333693998</v>
      </c>
      <c r="BAW48" s="56">
        <v>12732.37076612586</v>
      </c>
      <c r="BAX48" s="56">
        <v>11154.602078177184</v>
      </c>
      <c r="BAY48" s="56">
        <v>9381.4532906443783</v>
      </c>
      <c r="BAZ48" s="56">
        <v>7397.0309430116195</v>
      </c>
      <c r="BBA48" s="56">
        <v>5184.3251029903422</v>
      </c>
      <c r="BBB48" s="56">
        <v>2725.1366440701663</v>
      </c>
      <c r="BBC48" s="56">
        <v>0</v>
      </c>
      <c r="BBD48" s="56">
        <v>0</v>
      </c>
      <c r="BBE48" s="56">
        <v>0</v>
      </c>
      <c r="BBF48" s="56">
        <v>0</v>
      </c>
      <c r="BBG48" s="56">
        <v>0</v>
      </c>
      <c r="BBH48" s="56">
        <v>0</v>
      </c>
      <c r="BBI48" s="55">
        <v>0</v>
      </c>
      <c r="BBJ48" s="55">
        <v>0</v>
      </c>
      <c r="BBK48" s="55">
        <v>0</v>
      </c>
      <c r="BBL48" s="55">
        <v>0</v>
      </c>
      <c r="BBM48" s="55">
        <v>0</v>
      </c>
      <c r="BBN48" s="55">
        <v>0</v>
      </c>
      <c r="BBO48" s="55">
        <v>0</v>
      </c>
      <c r="BBP48" s="55">
        <v>0</v>
      </c>
      <c r="BBQ48" s="55">
        <v>0</v>
      </c>
      <c r="BBR48" s="55">
        <v>0</v>
      </c>
      <c r="BBS48" s="56">
        <v>46657.520000000004</v>
      </c>
      <c r="BBT48" s="56">
        <v>47851.425535911345</v>
      </c>
      <c r="BBU48" s="56">
        <v>49075.881568906108</v>
      </c>
      <c r="BBV48" s="56">
        <v>50331.669846655255</v>
      </c>
      <c r="BBW48" s="56">
        <v>12492.808849389326</v>
      </c>
      <c r="BBX48" s="56">
        <v>10677.06971264453</v>
      </c>
      <c r="BBY48" s="56">
        <v>8760.2256835998833</v>
      </c>
      <c r="BBZ48" s="56">
        <v>6738.2913886640008</v>
      </c>
      <c r="BCA48" s="56">
        <v>4607.1436947917227</v>
      </c>
      <c r="BCB48" s="56">
        <v>2362.5172688622283</v>
      </c>
      <c r="BCC48" s="56">
        <v>0</v>
      </c>
      <c r="BCD48" s="56">
        <v>0</v>
      </c>
      <c r="BCE48" s="56">
        <v>0</v>
      </c>
      <c r="BCF48" s="56">
        <v>0</v>
      </c>
      <c r="BCG48" s="56">
        <v>0</v>
      </c>
      <c r="BCH48" s="59">
        <v>0</v>
      </c>
      <c r="BCI48" s="55">
        <v>0</v>
      </c>
      <c r="BCJ48" s="55">
        <v>0</v>
      </c>
      <c r="BCK48" s="55">
        <v>0</v>
      </c>
      <c r="BCL48" s="55">
        <v>0</v>
      </c>
      <c r="BCM48" s="55">
        <v>0</v>
      </c>
      <c r="BCN48" s="55">
        <v>0</v>
      </c>
      <c r="BCO48" s="55">
        <v>0</v>
      </c>
      <c r="BCP48" s="55">
        <v>0</v>
      </c>
      <c r="BCQ48" s="55">
        <v>0</v>
      </c>
      <c r="BCR48" s="55">
        <v>0</v>
      </c>
      <c r="BCS48" s="57">
        <v>0.76</v>
      </c>
      <c r="BCT48" s="56">
        <v>1636.8</v>
      </c>
      <c r="BCU48" s="56">
        <v>1720.7654112745399</v>
      </c>
      <c r="BCV48" s="56">
        <v>1809.0381235574514</v>
      </c>
      <c r="BCW48" s="56">
        <v>1901.8390949991813</v>
      </c>
      <c r="BCX48" s="56">
        <v>483.88855306699497</v>
      </c>
      <c r="BCY48" s="56">
        <v>423.92609819432715</v>
      </c>
      <c r="BCZ48" s="56">
        <v>356.5383023994977</v>
      </c>
      <c r="BDA48" s="56">
        <v>281.12114120399468</v>
      </c>
      <c r="BDB48" s="56">
        <v>197.02815907537465</v>
      </c>
      <c r="BDC48" s="56">
        <v>103.56770564027448</v>
      </c>
      <c r="BDD48" s="56">
        <v>0</v>
      </c>
      <c r="BDE48" s="56">
        <v>0</v>
      </c>
      <c r="BDF48" s="56">
        <v>0</v>
      </c>
      <c r="BDG48" s="56">
        <v>0</v>
      </c>
      <c r="BDH48" s="56">
        <v>0</v>
      </c>
      <c r="BDI48" s="59">
        <v>0</v>
      </c>
      <c r="BDJ48" s="55">
        <v>0</v>
      </c>
      <c r="BDK48" s="55">
        <v>0</v>
      </c>
      <c r="BDL48" s="55">
        <v>0</v>
      </c>
      <c r="BDM48" s="55">
        <v>0</v>
      </c>
      <c r="BDN48" s="55">
        <v>0</v>
      </c>
      <c r="BDO48" s="55">
        <v>0</v>
      </c>
      <c r="BDP48" s="55">
        <v>0</v>
      </c>
      <c r="BDQ48" s="55">
        <v>0</v>
      </c>
      <c r="BDR48" s="55">
        <v>0</v>
      </c>
      <c r="BDS48" s="55">
        <v>0</v>
      </c>
      <c r="BDT48" s="56">
        <v>1773.2</v>
      </c>
      <c r="BDU48" s="56">
        <v>1818.5738924888849</v>
      </c>
      <c r="BDV48" s="56">
        <v>1865.1088441474026</v>
      </c>
      <c r="BDW48" s="56">
        <v>1912.834564976645</v>
      </c>
      <c r="BDX48" s="56">
        <v>474.78410022086808</v>
      </c>
      <c r="BDY48" s="56">
        <v>405.77767559144343</v>
      </c>
      <c r="BDZ48" s="56">
        <v>332.92880080551464</v>
      </c>
      <c r="BEA48" s="56">
        <v>256.08601336674144</v>
      </c>
      <c r="BEB48" s="56">
        <v>175.09261528698229</v>
      </c>
      <c r="BEC48" s="56">
        <v>89.786504322272236</v>
      </c>
      <c r="BED48" s="56">
        <v>0</v>
      </c>
      <c r="BEE48" s="56">
        <v>0</v>
      </c>
      <c r="BEF48" s="56">
        <v>0</v>
      </c>
      <c r="BEG48" s="56">
        <v>0</v>
      </c>
      <c r="BEH48" s="56">
        <v>0</v>
      </c>
      <c r="BEI48" s="59">
        <v>0</v>
      </c>
      <c r="BEJ48" s="55">
        <v>0</v>
      </c>
      <c r="BEK48" s="55">
        <v>0</v>
      </c>
      <c r="BEL48" s="55">
        <v>0</v>
      </c>
      <c r="BEM48" s="55">
        <v>0</v>
      </c>
      <c r="BEN48" s="55">
        <v>0</v>
      </c>
      <c r="BEO48" s="55">
        <v>0</v>
      </c>
      <c r="BEP48" s="55">
        <v>0</v>
      </c>
      <c r="BEQ48" s="55">
        <v>0</v>
      </c>
      <c r="BER48" s="55">
        <v>0</v>
      </c>
      <c r="BES48" s="55">
        <v>0</v>
      </c>
      <c r="BET48" s="57">
        <v>0</v>
      </c>
      <c r="BEU48" s="56">
        <v>43068.479999999996</v>
      </c>
      <c r="BEV48" s="56">
        <v>45277.829117894238</v>
      </c>
      <c r="BEW48" s="56">
        <v>47600.514567248058</v>
      </c>
      <c r="BEX48" s="56">
        <v>50042.350333693998</v>
      </c>
      <c r="BEY48" s="56">
        <v>12732.37076612586</v>
      </c>
      <c r="BEZ48" s="56">
        <v>11154.602078177184</v>
      </c>
      <c r="BFA48" s="56">
        <v>9381.4532906443783</v>
      </c>
      <c r="BFB48" s="56">
        <v>7397.0309430116195</v>
      </c>
      <c r="BFC48" s="56">
        <v>5184.3251029903422</v>
      </c>
      <c r="BFD48" s="56">
        <v>2725.1366440701663</v>
      </c>
      <c r="BFE48" s="56">
        <v>0</v>
      </c>
      <c r="BFF48" s="56">
        <v>0</v>
      </c>
      <c r="BFG48" s="56">
        <v>0</v>
      </c>
      <c r="BFH48" s="56">
        <v>0</v>
      </c>
      <c r="BFI48" s="56">
        <v>0</v>
      </c>
      <c r="BFJ48" s="56">
        <v>0</v>
      </c>
      <c r="BFK48" s="56">
        <v>0</v>
      </c>
      <c r="BFL48" s="56">
        <v>0</v>
      </c>
      <c r="BFM48" s="56">
        <v>0</v>
      </c>
      <c r="BFN48" s="56">
        <v>0</v>
      </c>
      <c r="BFO48" s="56">
        <v>0</v>
      </c>
      <c r="BFP48" s="56">
        <v>0</v>
      </c>
      <c r="BFQ48" s="56">
        <v>0</v>
      </c>
      <c r="BFR48" s="56">
        <v>0</v>
      </c>
      <c r="BFS48" s="56">
        <v>0</v>
      </c>
      <c r="BFT48" s="56">
        <v>0</v>
      </c>
      <c r="BFU48" s="56">
        <v>46657.520000000004</v>
      </c>
      <c r="BFV48" s="56">
        <v>47851.425535911345</v>
      </c>
      <c r="BFW48" s="56">
        <v>49075.881568906108</v>
      </c>
      <c r="BFX48" s="56">
        <v>50331.669846655255</v>
      </c>
      <c r="BFY48" s="56">
        <v>12492.808849389326</v>
      </c>
      <c r="BFZ48" s="56">
        <v>10677.06971264453</v>
      </c>
      <c r="BGA48" s="56">
        <v>8760.2256835998833</v>
      </c>
      <c r="BGB48" s="56">
        <v>6738.2913886640008</v>
      </c>
      <c r="BGC48" s="56">
        <v>4607.1436947917227</v>
      </c>
      <c r="BGD48" s="56">
        <v>2362.5172688622283</v>
      </c>
      <c r="BGE48" s="56">
        <v>0</v>
      </c>
      <c r="BGF48" s="56">
        <v>0</v>
      </c>
      <c r="BGG48" s="56">
        <v>0</v>
      </c>
      <c r="BGH48" s="56">
        <v>0</v>
      </c>
      <c r="BGI48" s="56">
        <v>0</v>
      </c>
      <c r="BGJ48" s="56">
        <v>0</v>
      </c>
      <c r="BGK48" s="56">
        <v>0</v>
      </c>
      <c r="BGL48" s="56">
        <v>0</v>
      </c>
      <c r="BGM48" s="56">
        <v>0</v>
      </c>
      <c r="BGN48" s="56">
        <v>0</v>
      </c>
      <c r="BGO48" s="56">
        <v>0</v>
      </c>
      <c r="BGP48" s="56">
        <v>0</v>
      </c>
      <c r="BGQ48" s="56">
        <v>0</v>
      </c>
      <c r="BGR48" s="56">
        <v>0</v>
      </c>
      <c r="BGS48" s="56">
        <v>0</v>
      </c>
      <c r="BGT48" s="56">
        <v>0</v>
      </c>
      <c r="BGU48" s="57">
        <v>0.25</v>
      </c>
      <c r="BGV48" s="56">
        <v>1636.8</v>
      </c>
      <c r="BGW48" s="56">
        <v>1720.7654112745399</v>
      </c>
      <c r="BGX48" s="56">
        <v>1809.0381235574514</v>
      </c>
      <c r="BGY48" s="56">
        <v>1901.8390949991813</v>
      </c>
      <c r="BGZ48" s="56">
        <v>483.88855306699497</v>
      </c>
      <c r="BHA48" s="56">
        <v>317.94457364574538</v>
      </c>
      <c r="BHB48" s="56">
        <v>267.40372679962326</v>
      </c>
      <c r="BHC48" s="56">
        <v>210.840855902996</v>
      </c>
      <c r="BHD48" s="56">
        <v>147.77111930653098</v>
      </c>
      <c r="BHE48" s="56">
        <v>77.675779230205862</v>
      </c>
      <c r="BHF48" s="56">
        <v>0</v>
      </c>
      <c r="BHG48" s="56">
        <v>0</v>
      </c>
      <c r="BHH48" s="56">
        <v>0</v>
      </c>
      <c r="BHI48" s="56">
        <v>0</v>
      </c>
      <c r="BHJ48" s="56">
        <v>0</v>
      </c>
      <c r="BHK48" s="59">
        <v>0</v>
      </c>
      <c r="BHL48" s="56">
        <v>0</v>
      </c>
      <c r="BHM48" s="56">
        <v>0</v>
      </c>
      <c r="BHN48" s="56">
        <v>0</v>
      </c>
      <c r="BHO48" s="56">
        <v>0</v>
      </c>
      <c r="BHP48" s="56">
        <v>0</v>
      </c>
      <c r="BHQ48" s="56">
        <v>0</v>
      </c>
      <c r="BHR48" s="56">
        <v>0</v>
      </c>
      <c r="BHS48" s="56">
        <v>0</v>
      </c>
      <c r="BHT48" s="56">
        <v>0</v>
      </c>
      <c r="BHU48" s="56">
        <v>0</v>
      </c>
      <c r="BHV48" s="56">
        <v>1773.2</v>
      </c>
      <c r="BHW48" s="56">
        <v>1818.5738924888849</v>
      </c>
      <c r="BHX48" s="56">
        <v>1865.1088441474026</v>
      </c>
      <c r="BHY48" s="56">
        <v>1912.834564976645</v>
      </c>
      <c r="BHZ48" s="56">
        <v>474.78410022086808</v>
      </c>
      <c r="BIA48" s="59">
        <v>304.3332566935826</v>
      </c>
      <c r="BIB48" s="56">
        <v>249.69660060413599</v>
      </c>
      <c r="BIC48" s="56">
        <v>192.06451002505608</v>
      </c>
      <c r="BID48" s="56">
        <v>131.31946146523671</v>
      </c>
      <c r="BIE48" s="56">
        <v>67.339878241704184</v>
      </c>
      <c r="BIF48" s="56">
        <v>0</v>
      </c>
      <c r="BIG48" s="56">
        <v>0</v>
      </c>
      <c r="BIH48" s="56">
        <v>0</v>
      </c>
      <c r="BII48" s="56">
        <v>0</v>
      </c>
      <c r="BIJ48" s="56">
        <v>0</v>
      </c>
      <c r="BIK48" s="59">
        <v>0</v>
      </c>
      <c r="BIL48" s="56">
        <v>0</v>
      </c>
      <c r="BIM48" s="56">
        <v>0</v>
      </c>
      <c r="BIN48" s="56">
        <v>0</v>
      </c>
      <c r="BIO48" s="56">
        <v>0</v>
      </c>
      <c r="BIP48" s="56">
        <v>0</v>
      </c>
      <c r="BIQ48" s="56">
        <v>0</v>
      </c>
      <c r="BIR48" s="56">
        <v>0</v>
      </c>
      <c r="BIS48" s="56">
        <v>0</v>
      </c>
      <c r="BIT48" s="56">
        <v>0</v>
      </c>
      <c r="BIU48" s="56">
        <v>0</v>
      </c>
      <c r="BIV48" s="61">
        <v>0.9</v>
      </c>
      <c r="BIW48" s="61">
        <v>0.9</v>
      </c>
      <c r="BIX48" s="61">
        <f t="shared" si="15"/>
        <v>0.71400000000000008</v>
      </c>
      <c r="BIY48" s="61">
        <f t="shared" si="15"/>
        <v>0.71400000000000008</v>
      </c>
      <c r="BIZ48" s="61">
        <v>0.1</v>
      </c>
      <c r="BJA48" s="61">
        <v>0.1</v>
      </c>
      <c r="BJB48" s="61">
        <v>0.8</v>
      </c>
      <c r="BJC48" s="61">
        <v>0.8</v>
      </c>
      <c r="BJD48" s="61">
        <v>0.8</v>
      </c>
      <c r="BJE48" s="61">
        <v>0.8</v>
      </c>
      <c r="BJF48" s="61">
        <v>1</v>
      </c>
      <c r="BJG48" s="61">
        <v>1</v>
      </c>
      <c r="BJH48" s="61">
        <f t="shared" si="16"/>
        <v>9</v>
      </c>
      <c r="BJI48" s="61">
        <f t="shared" si="16"/>
        <v>9</v>
      </c>
      <c r="BJJ48" s="62">
        <v>0.3</v>
      </c>
      <c r="BJK48" s="62">
        <v>0.3</v>
      </c>
      <c r="BJL48" s="46">
        <f t="shared" si="17"/>
        <v>1.69</v>
      </c>
      <c r="BJM48" s="46">
        <f t="shared" si="17"/>
        <v>1.5649999999999999</v>
      </c>
      <c r="BJN48" s="46">
        <f t="shared" si="17"/>
        <v>1.423</v>
      </c>
      <c r="BJO48" s="46">
        <v>1.5</v>
      </c>
      <c r="BJP48" s="61">
        <f t="shared" si="1"/>
        <v>0.65</v>
      </c>
      <c r="BJQ48" s="61">
        <f t="shared" si="1"/>
        <v>0.65</v>
      </c>
      <c r="BJR48" s="61">
        <v>0.69</v>
      </c>
      <c r="BJS48" s="61">
        <v>0.69</v>
      </c>
      <c r="BJT48" s="61">
        <v>48.83</v>
      </c>
      <c r="BJU48" s="61">
        <v>48.83</v>
      </c>
      <c r="BJV48" s="61">
        <f t="shared" si="18"/>
        <v>73.245000000000005</v>
      </c>
      <c r="BJW48" s="61">
        <f t="shared" si="18"/>
        <v>73.245000000000005</v>
      </c>
      <c r="BJX48" s="61">
        <v>4</v>
      </c>
      <c r="BJY48" s="61">
        <v>4</v>
      </c>
      <c r="BJZ48" s="63">
        <v>1740555.7344</v>
      </c>
      <c r="BKA48" s="63">
        <v>1829843.6608938628</v>
      </c>
      <c r="BKB48" s="63">
        <v>1923711.925529165</v>
      </c>
      <c r="BKC48" s="63">
        <v>2022395.4928561402</v>
      </c>
      <c r="BKD48" s="63">
        <v>2126141.3807578031</v>
      </c>
      <c r="BKE48" s="63">
        <v>2235209.2787680351</v>
      </c>
      <c r="BKF48" s="63">
        <v>2349872.198108471</v>
      </c>
      <c r="BKG48" s="63">
        <v>2470417.1550713158</v>
      </c>
      <c r="BKH48" s="63">
        <v>2597145.8894586829</v>
      </c>
      <c r="BKI48" s="63">
        <v>2730375.6198768024</v>
      </c>
      <c r="BKJ48" s="63">
        <v>2870439.8377757105</v>
      </c>
      <c r="BKK48" s="63">
        <v>3017689.1422219845</v>
      </c>
      <c r="BKL48" s="63">
        <v>3172492.11749409</v>
      </c>
      <c r="BKM48" s="63">
        <v>3335236.2556970636</v>
      </c>
      <c r="BKN48" s="63">
        <v>3506328.9267059593</v>
      </c>
      <c r="BKO48" s="63">
        <v>3686198.3978659557</v>
      </c>
      <c r="BKP48" s="63">
        <v>3875294.9060015646</v>
      </c>
      <c r="BKQ48" s="63">
        <v>4074091.7844183235</v>
      </c>
      <c r="BKR48" s="63">
        <v>4283086.6477179993</v>
      </c>
      <c r="BKS48" s="63">
        <v>4502802.6373930555</v>
      </c>
      <c r="BKT48" s="63">
        <v>4733789.7313182699</v>
      </c>
      <c r="BKU48" s="63">
        <v>4976626.1204173239</v>
      </c>
      <c r="BKV48" s="63">
        <v>5231919.6559503498</v>
      </c>
      <c r="BKW48" s="63">
        <v>5500309.3710451825</v>
      </c>
      <c r="BKX48" s="63">
        <v>5782467.0802808963</v>
      </c>
      <c r="BKY48" s="63">
        <v>6079099.0613276167</v>
      </c>
      <c r="BKZ48" s="64">
        <v>1885602.0455999998</v>
      </c>
      <c r="BLA48" s="64">
        <v>1933852.1609247662</v>
      </c>
      <c r="BLB48" s="64">
        <v>1983336.9342380967</v>
      </c>
      <c r="BLC48" s="64">
        <v>2034087.9588395818</v>
      </c>
      <c r="BLD48" s="64">
        <v>2086137.6364604495</v>
      </c>
      <c r="BLE48" s="64">
        <v>2139519.1979502831</v>
      </c>
      <c r="BLF48" s="64">
        <v>2194266.7244930877</v>
      </c>
      <c r="BLG48" s="64">
        <v>2250415.169366247</v>
      </c>
      <c r="BLH48" s="64">
        <v>2308000.3802562649</v>
      </c>
      <c r="BLI48" s="64">
        <v>2367059.122145535</v>
      </c>
      <c r="BLJ48" s="64">
        <v>2427629.1007847548</v>
      </c>
      <c r="BLK48" s="64">
        <v>2489748.9867659728</v>
      </c>
      <c r="BLL48" s="64">
        <v>2553458.4402116244</v>
      </c>
      <c r="BLM48" s="64">
        <v>2618798.1360953366</v>
      </c>
      <c r="BLN48" s="64">
        <v>2685809.790210654</v>
      </c>
      <c r="BLO48" s="64">
        <v>2754536.1858042772</v>
      </c>
      <c r="BLP48" s="64">
        <v>2825021.2008908018</v>
      </c>
      <c r="BLQ48" s="64">
        <v>2897309.8362664166</v>
      </c>
      <c r="BLR48" s="64">
        <v>2971448.2442394262</v>
      </c>
      <c r="BLS48" s="64">
        <v>3047483.7580959597</v>
      </c>
      <c r="BLT48" s="64">
        <v>3125464.9223196623</v>
      </c>
      <c r="BLU48" s="64">
        <v>3205441.5235846704</v>
      </c>
      <c r="BLV48" s="64">
        <v>3287464.6225416623</v>
      </c>
      <c r="BLW48" s="64">
        <v>3371586.5864172648</v>
      </c>
      <c r="BLX48" s="64">
        <v>3457861.1224476411</v>
      </c>
      <c r="BLY48" s="64">
        <v>3546343.3121676017</v>
      </c>
      <c r="BLZ48" s="65">
        <v>488664.24568416004</v>
      </c>
      <c r="BMA48" s="65">
        <v>513731.99639532401</v>
      </c>
      <c r="BMB48" s="65">
        <v>540085.68552180484</v>
      </c>
      <c r="BMC48" s="65">
        <v>567791.27979620022</v>
      </c>
      <c r="BMD48" s="65">
        <v>596918.1299466067</v>
      </c>
      <c r="BME48" s="65">
        <v>627539.14429056807</v>
      </c>
      <c r="BMF48" s="65">
        <v>659730.97123413498</v>
      </c>
      <c r="BMG48" s="65">
        <v>693574.1911328556</v>
      </c>
      <c r="BMH48" s="65">
        <v>729153.51799495029</v>
      </c>
      <c r="BMI48" s="65">
        <v>766558.01153156045</v>
      </c>
      <c r="BMJ48" s="65">
        <v>805881.30008486006</v>
      </c>
      <c r="BMK48" s="65">
        <v>847221.81499204866</v>
      </c>
      <c r="BML48" s="65">
        <v>890683.03697186871</v>
      </c>
      <c r="BMM48" s="65">
        <v>936373.7551503873</v>
      </c>
      <c r="BMN48" s="65">
        <v>984408.33937441441</v>
      </c>
      <c r="BMO48" s="65">
        <v>1034907.0264941966</v>
      </c>
      <c r="BMP48" s="65">
        <v>1087996.2213319878</v>
      </c>
      <c r="BMQ48" s="65">
        <v>1143808.8130898601</v>
      </c>
      <c r="BMR48" s="65">
        <v>1202484.5079887689</v>
      </c>
      <c r="BMS48" s="65">
        <v>1264170.1789715032</v>
      </c>
      <c r="BMT48" s="65">
        <v>1329020.2333448846</v>
      </c>
      <c r="BMU48" s="65">
        <v>1397196.9992814609</v>
      </c>
      <c r="BMV48" s="65">
        <v>1468871.1321481648</v>
      </c>
      <c r="BMW48" s="65">
        <v>1544222.0416790298</v>
      </c>
      <c r="BMX48" s="65">
        <v>1623438.3410612328</v>
      </c>
      <c r="BMY48" s="65">
        <v>1706718.3190585831</v>
      </c>
      <c r="BMZ48" s="65">
        <v>529386.26615784015</v>
      </c>
      <c r="BNA48" s="65">
        <v>542932.57538733364</v>
      </c>
      <c r="BNB48" s="65">
        <v>556825.51713352033</v>
      </c>
      <c r="BNC48" s="65">
        <v>571073.96127376612</v>
      </c>
      <c r="BND48" s="65">
        <v>585687.00465411658</v>
      </c>
      <c r="BNE48" s="65">
        <v>600673.97689713084</v>
      </c>
      <c r="BNF48" s="65">
        <v>616044.44635833171</v>
      </c>
      <c r="BNG48" s="65">
        <v>631808.22623507283</v>
      </c>
      <c r="BNH48" s="65">
        <v>647975.38083172473</v>
      </c>
      <c r="BNI48" s="65">
        <v>664556.23198517784</v>
      </c>
      <c r="BNJ48" s="65">
        <v>681561.36565476598</v>
      </c>
      <c r="BNK48" s="65">
        <v>699001.63868081884</v>
      </c>
      <c r="BNL48" s="65">
        <v>716888.18571615475</v>
      </c>
      <c r="BNM48" s="65">
        <v>735232.42633494374</v>
      </c>
      <c r="BNN48" s="65">
        <v>754046.07232347492</v>
      </c>
      <c r="BNO48" s="65">
        <v>773341.13515748747</v>
      </c>
      <c r="BNP48" s="65">
        <v>793129.93367083522</v>
      </c>
      <c r="BNQ48" s="65">
        <v>813425.10192038212</v>
      </c>
      <c r="BNR48" s="65">
        <v>834239.59725215274</v>
      </c>
      <c r="BNS48" s="65">
        <v>855586.70857388165</v>
      </c>
      <c r="BNT48" s="65">
        <v>877480.06483924959</v>
      </c>
      <c r="BNU48" s="65">
        <v>899933.64374921785</v>
      </c>
      <c r="BNV48" s="65">
        <v>922961.78067602101</v>
      </c>
      <c r="BNW48" s="65">
        <v>946579.17781551089</v>
      </c>
      <c r="BNX48" s="65">
        <v>970800.91357369837</v>
      </c>
      <c r="BNY48" s="65">
        <v>995642.45219348418</v>
      </c>
      <c r="BNZ48" s="66">
        <v>192016.51123199999</v>
      </c>
      <c r="BOA48" s="66">
        <v>201866.67333921968</v>
      </c>
      <c r="BOB48" s="66">
        <v>212222.13414661874</v>
      </c>
      <c r="BOC48" s="66">
        <v>223108.81472774132</v>
      </c>
      <c r="BOD48" s="66">
        <v>234553.965868742</v>
      </c>
      <c r="BOE48" s="66">
        <v>246586.23628066975</v>
      </c>
      <c r="BOF48" s="66">
        <v>259235.74431094059</v>
      </c>
      <c r="BOG48" s="66">
        <v>272534.15333350265</v>
      </c>
      <c r="BOH48" s="66">
        <v>286514.75100640469</v>
      </c>
      <c r="BOI48" s="66">
        <v>301212.53259516024</v>
      </c>
      <c r="BOJ48" s="66">
        <v>316664.28857047699</v>
      </c>
      <c r="BOK48" s="66">
        <v>332908.69669961894</v>
      </c>
      <c r="BOL48" s="66">
        <v>349986.41886192013</v>
      </c>
      <c r="BOM48" s="66">
        <v>367940.20283078897</v>
      </c>
      <c r="BON48" s="66">
        <v>386814.98927697953</v>
      </c>
      <c r="BOO48" s="66">
        <v>406658.0242609717</v>
      </c>
      <c r="BOP48" s="66">
        <v>427518.97749604279</v>
      </c>
      <c r="BOQ48" s="66">
        <v>449450.0666780601</v>
      </c>
      <c r="BOR48" s="66">
        <v>472506.18819320714</v>
      </c>
      <c r="BOS48" s="66">
        <v>496745.05453082186</v>
      </c>
      <c r="BOT48" s="66">
        <v>522227.33874531003</v>
      </c>
      <c r="BOU48" s="66">
        <v>549016.82632874011</v>
      </c>
      <c r="BOV48" s="66">
        <v>577180.57487427734</v>
      </c>
      <c r="BOW48" s="66">
        <v>606789.08193011431</v>
      </c>
      <c r="BOX48" s="66">
        <v>637916.46146406012</v>
      </c>
      <c r="BOY48" s="66">
        <v>670640.62938050006</v>
      </c>
      <c r="BOZ48" s="65">
        <v>208017.88716800004</v>
      </c>
      <c r="BPA48" s="65">
        <v>213340.79560930716</v>
      </c>
      <c r="BPB48" s="65">
        <v>218799.91038681098</v>
      </c>
      <c r="BPC48" s="65">
        <v>224398.71684432778</v>
      </c>
      <c r="BPD48" s="65">
        <v>230140.78951111002</v>
      </c>
      <c r="BPE48" s="65">
        <v>236029.79438398624</v>
      </c>
      <c r="BPF48" s="65">
        <v>242069.49126789815</v>
      </c>
      <c r="BPG48" s="65">
        <v>248263.7361763285</v>
      </c>
      <c r="BPH48" s="65">
        <v>254616.48379315322</v>
      </c>
      <c r="BPI48" s="65">
        <v>261131.78999748913</v>
      </c>
      <c r="BPJ48" s="65">
        <v>267813.81445314898</v>
      </c>
      <c r="BPK48" s="65">
        <v>274666.82326435775</v>
      </c>
      <c r="BPL48" s="65">
        <v>281695.19169942458</v>
      </c>
      <c r="BPM48" s="65">
        <v>288903.40698411071</v>
      </c>
      <c r="BPN48" s="65">
        <v>296296.07116647565</v>
      </c>
      <c r="BPO48" s="65">
        <v>303877.90405503113</v>
      </c>
      <c r="BPP48" s="65">
        <v>311653.74623207864</v>
      </c>
      <c r="BPQ48" s="65">
        <v>319628.56214415428</v>
      </c>
      <c r="BPR48" s="65">
        <v>327807.44327155431</v>
      </c>
      <c r="BPS48" s="65">
        <v>336195.6113789645</v>
      </c>
      <c r="BPT48" s="65">
        <v>344798.42184926901</v>
      </c>
      <c r="BPU48" s="65">
        <v>353621.36710266734</v>
      </c>
      <c r="BPV48" s="65">
        <v>362670.08010328136</v>
      </c>
      <c r="BPW48" s="65">
        <v>371950.33795549296</v>
      </c>
      <c r="BPX48" s="65">
        <v>381468.06559230608</v>
      </c>
      <c r="BPY48" s="65">
        <v>391229.33955809003</v>
      </c>
      <c r="BPZ48" s="66">
        <v>357425.95763188362</v>
      </c>
      <c r="BQA48" s="66">
        <v>378015.94717407884</v>
      </c>
      <c r="BQB48" s="66">
        <v>399792.04998056119</v>
      </c>
      <c r="BQC48" s="66">
        <v>422822.59365649219</v>
      </c>
      <c r="BQD48" s="66">
        <v>447179.84190805128</v>
      </c>
      <c r="BQE48" s="66">
        <v>472940.22128668084</v>
      </c>
      <c r="BQF48" s="66">
        <v>500184.56099522917</v>
      </c>
      <c r="BQG48" s="66">
        <v>528998.34650844045</v>
      </c>
      <c r="BQH48" s="66">
        <v>559471.98780358443</v>
      </c>
      <c r="BQI48" s="66">
        <v>591701.10304286168</v>
      </c>
      <c r="BQJ48" s="66">
        <v>625786.81859770487</v>
      </c>
      <c r="BQK48" s="66">
        <v>661836.08635637362</v>
      </c>
      <c r="BQL48" s="66">
        <v>699962.0193104652</v>
      </c>
      <c r="BQM48" s="66">
        <v>740284.24647332716</v>
      </c>
      <c r="BQN48" s="66">
        <v>782929.28824400913</v>
      </c>
      <c r="BQO48" s="66">
        <v>828030.95339454373</v>
      </c>
      <c r="BQP48" s="66">
        <v>875730.75892620219</v>
      </c>
      <c r="BQQ48" s="66">
        <v>926178.37411211373</v>
      </c>
      <c r="BQR48" s="66">
        <v>979532.09011954535</v>
      </c>
      <c r="BQS48" s="66">
        <v>1035959.3166853837</v>
      </c>
      <c r="BQT48" s="66">
        <v>1095637.1074032593</v>
      </c>
      <c r="BQU48" s="66">
        <v>1158752.71527052</v>
      </c>
      <c r="BQV48" s="66">
        <v>1225504.1802382171</v>
      </c>
      <c r="BQW48" s="66">
        <v>1296100.950607674</v>
      </c>
      <c r="BQX48" s="66">
        <v>1370764.5402234183</v>
      </c>
      <c r="BQY48" s="66">
        <v>1449729.2235245691</v>
      </c>
      <c r="BQZ48" s="65">
        <v>387211.45410120738</v>
      </c>
      <c r="BRA48" s="65">
        <v>399502.41210744448</v>
      </c>
      <c r="BRB48" s="65">
        <v>412183.51262395858</v>
      </c>
      <c r="BRC48" s="65">
        <v>425267.13964703784</v>
      </c>
      <c r="BRD48" s="65">
        <v>438766.07026872376</v>
      </c>
      <c r="BRE48" s="65">
        <v>452693.48715455015</v>
      </c>
      <c r="BRF48" s="65">
        <v>467062.99141735362</v>
      </c>
      <c r="BRG48" s="65">
        <v>481888.61589972669</v>
      </c>
      <c r="BRH48" s="65">
        <v>497184.83887808729</v>
      </c>
      <c r="BRI48" s="65">
        <v>512966.59820174379</v>
      </c>
      <c r="BRJ48" s="65">
        <v>529249.30588076811</v>
      </c>
      <c r="BRK48" s="65">
        <v>546048.86313691887</v>
      </c>
      <c r="BRL48" s="65">
        <v>563381.67593231518</v>
      </c>
      <c r="BRM48" s="65">
        <v>581264.67099102458</v>
      </c>
      <c r="BRN48" s="65">
        <v>599715.31232921325</v>
      </c>
      <c r="BRO48" s="65">
        <v>618751.61830999935</v>
      </c>
      <c r="BRP48" s="65">
        <v>638392.17923966562</v>
      </c>
      <c r="BRQ48" s="65">
        <v>658656.17552241508</v>
      </c>
      <c r="BRR48" s="65">
        <v>679563.39639140002</v>
      </c>
      <c r="BRS48" s="65">
        <v>701134.25923431444</v>
      </c>
      <c r="BRT48" s="65">
        <v>723389.82953242515</v>
      </c>
      <c r="BRU48" s="65">
        <v>746351.84143251239</v>
      </c>
      <c r="BRV48" s="65">
        <v>770042.71897180926</v>
      </c>
      <c r="BRW48" s="65">
        <v>794485.59797666769</v>
      </c>
      <c r="BRX48" s="65">
        <v>819704.34865633934</v>
      </c>
      <c r="BRY48" s="65">
        <v>845723.59891393036</v>
      </c>
      <c r="BRZ48" s="64">
        <v>1740555.7344</v>
      </c>
      <c r="BSA48" s="64">
        <v>1829843.6608938628</v>
      </c>
      <c r="BSB48" s="64">
        <v>1923711.925529165</v>
      </c>
      <c r="BSC48" s="64">
        <v>2022395.4928561402</v>
      </c>
      <c r="BSD48" s="64">
        <v>1445776.1389153062</v>
      </c>
      <c r="BSE48" s="64">
        <v>1341125.5672608209</v>
      </c>
      <c r="BSF48" s="64">
        <v>1221933.5430164046</v>
      </c>
      <c r="BSG48" s="64">
        <v>1086983.5482313787</v>
      </c>
      <c r="BSH48" s="64">
        <v>934972.52020512533</v>
      </c>
      <c r="BSI48" s="64">
        <v>764505.17356550414</v>
      </c>
      <c r="BSJ48" s="64">
        <v>0</v>
      </c>
      <c r="BSK48" s="64">
        <v>0</v>
      </c>
      <c r="BSL48" s="64">
        <v>0</v>
      </c>
      <c r="BSM48" s="64">
        <v>0</v>
      </c>
      <c r="BSN48" s="64">
        <v>0</v>
      </c>
      <c r="BSO48" s="64">
        <v>0</v>
      </c>
      <c r="BSP48" s="64">
        <v>0</v>
      </c>
      <c r="BSQ48" s="64">
        <v>0</v>
      </c>
      <c r="BSR48" s="64">
        <v>0</v>
      </c>
      <c r="BSS48" s="64">
        <v>0</v>
      </c>
      <c r="BST48" s="64">
        <v>0</v>
      </c>
      <c r="BSU48" s="64">
        <v>0</v>
      </c>
      <c r="BSV48" s="64">
        <v>0</v>
      </c>
      <c r="BSW48" s="64">
        <v>0</v>
      </c>
      <c r="BSX48" s="64">
        <v>0</v>
      </c>
      <c r="BSY48" s="64">
        <v>0</v>
      </c>
      <c r="BSZ48" s="64">
        <v>1885602.0455999998</v>
      </c>
      <c r="BTA48" s="64">
        <v>1933852.1609247662</v>
      </c>
      <c r="BTB48" s="64">
        <v>1983336.9342380967</v>
      </c>
      <c r="BTC48" s="64">
        <v>2034087.9588395818</v>
      </c>
      <c r="BTD48" s="63">
        <v>1671890.3057918744</v>
      </c>
      <c r="BTE48" s="63">
        <v>1500210.4852294244</v>
      </c>
      <c r="BTF48" s="63">
        <v>1318649.8125287031</v>
      </c>
      <c r="BTG48" s="63">
        <v>1126815.0240898137</v>
      </c>
      <c r="BTH48" s="63">
        <v>924299.19990262797</v>
      </c>
      <c r="BTI48" s="63">
        <v>710681.32214893296</v>
      </c>
      <c r="BTJ48" s="63">
        <v>0</v>
      </c>
      <c r="BTK48" s="63">
        <v>0</v>
      </c>
      <c r="BTL48" s="63">
        <v>0</v>
      </c>
      <c r="BTM48" s="63">
        <v>0</v>
      </c>
      <c r="BTN48" s="63">
        <v>0</v>
      </c>
      <c r="BTO48" s="63">
        <v>0</v>
      </c>
      <c r="BTP48" s="63">
        <v>0</v>
      </c>
      <c r="BTQ48" s="63">
        <v>0</v>
      </c>
      <c r="BTR48" s="63">
        <v>0</v>
      </c>
      <c r="BTS48" s="63">
        <v>0</v>
      </c>
      <c r="BTT48" s="63">
        <v>0</v>
      </c>
      <c r="BTU48" s="63">
        <v>0</v>
      </c>
      <c r="BTV48" s="63">
        <v>0</v>
      </c>
      <c r="BTW48" s="63">
        <v>0</v>
      </c>
      <c r="BTX48" s="63">
        <v>0</v>
      </c>
      <c r="BTY48" s="63">
        <v>0</v>
      </c>
      <c r="BTZ48" s="63">
        <v>488664.24568416004</v>
      </c>
      <c r="BUA48" s="63">
        <v>513731.99639532407</v>
      </c>
      <c r="BUB48" s="63">
        <v>540085.68552180484</v>
      </c>
      <c r="BUC48" s="63">
        <v>567791.27979620011</v>
      </c>
      <c r="BUD48" s="77">
        <v>511644.11138280563</v>
      </c>
      <c r="BUE48" s="77">
        <v>448242.24592183437</v>
      </c>
      <c r="BUF48" s="77">
        <v>376989.12641950569</v>
      </c>
      <c r="BUG48" s="77">
        <v>297246.08191408089</v>
      </c>
      <c r="BUH48" s="77">
        <v>208329.57656998577</v>
      </c>
      <c r="BUI48" s="77">
        <v>109508.2873616515</v>
      </c>
      <c r="BUJ48" s="77">
        <v>0</v>
      </c>
      <c r="BUK48" s="63">
        <v>0</v>
      </c>
      <c r="BUL48" s="63">
        <v>0</v>
      </c>
      <c r="BUM48" s="63">
        <v>0</v>
      </c>
      <c r="BUN48" s="63">
        <v>0</v>
      </c>
      <c r="BUO48" s="63">
        <v>0</v>
      </c>
      <c r="BUP48" s="63">
        <v>0</v>
      </c>
      <c r="BUQ48" s="63">
        <v>0</v>
      </c>
      <c r="BUR48" s="63">
        <v>0</v>
      </c>
      <c r="BUS48" s="63">
        <v>0</v>
      </c>
      <c r="BUT48" s="63">
        <v>0</v>
      </c>
      <c r="BUU48" s="63">
        <v>0</v>
      </c>
      <c r="BUV48" s="63">
        <v>0</v>
      </c>
      <c r="BUW48" s="63">
        <v>0</v>
      </c>
      <c r="BUX48" s="63">
        <v>0</v>
      </c>
      <c r="BUY48" s="63">
        <v>0</v>
      </c>
      <c r="BUZ48" s="63">
        <v>529386.26615784003</v>
      </c>
      <c r="BVA48" s="63">
        <v>542932.57538733364</v>
      </c>
      <c r="BVB48" s="63">
        <v>556825.51713352033</v>
      </c>
      <c r="BVC48" s="63">
        <v>571073.96127376612</v>
      </c>
      <c r="BVD48" s="77">
        <v>502017.43256067135</v>
      </c>
      <c r="BVE48" s="77">
        <v>429052.84064080776</v>
      </c>
      <c r="BVF48" s="77">
        <v>352025.39791904669</v>
      </c>
      <c r="BVG48" s="77">
        <v>270774.9541007455</v>
      </c>
      <c r="BVH48" s="77">
        <v>185135.82309477849</v>
      </c>
      <c r="BVI48" s="77">
        <v>94936.604569311108</v>
      </c>
      <c r="BVJ48" s="77">
        <v>0</v>
      </c>
      <c r="BVK48" s="63">
        <v>0</v>
      </c>
      <c r="BVL48" s="63">
        <v>0</v>
      </c>
      <c r="BVM48" s="63">
        <v>0</v>
      </c>
      <c r="BVN48" s="63">
        <v>0</v>
      </c>
      <c r="BVO48" s="63">
        <v>0</v>
      </c>
      <c r="BVP48" s="63">
        <v>0</v>
      </c>
      <c r="BVQ48" s="63">
        <v>0</v>
      </c>
      <c r="BVR48" s="63">
        <v>0</v>
      </c>
      <c r="BVS48" s="63">
        <v>0</v>
      </c>
      <c r="BVT48" s="63">
        <v>0</v>
      </c>
      <c r="BVU48" s="63">
        <v>0</v>
      </c>
      <c r="BVV48" s="63">
        <v>0</v>
      </c>
      <c r="BVW48" s="63">
        <v>0</v>
      </c>
      <c r="BVX48" s="63">
        <v>0</v>
      </c>
      <c r="BVY48" s="63">
        <v>0</v>
      </c>
      <c r="BVZ48" s="66">
        <v>192016.51123199999</v>
      </c>
      <c r="BWA48" s="66">
        <v>201866.67333921968</v>
      </c>
      <c r="BWB48" s="66">
        <v>212222.13414661874</v>
      </c>
      <c r="BWC48" s="66">
        <v>223108.81472774132</v>
      </c>
      <c r="BWD48" s="66">
        <v>201046.25645892171</v>
      </c>
      <c r="BWE48" s="66">
        <v>176133.02591476409</v>
      </c>
      <c r="BWF48" s="66">
        <v>148134.71103482318</v>
      </c>
      <c r="BWG48" s="66">
        <v>116800.35142864397</v>
      </c>
      <c r="BWH48" s="66">
        <v>81861.357430401331</v>
      </c>
      <c r="BWI48" s="66">
        <v>43030.361799308601</v>
      </c>
      <c r="BWJ48" s="66">
        <v>0</v>
      </c>
      <c r="BWK48" s="66">
        <v>0</v>
      </c>
      <c r="BWL48" s="66">
        <v>0</v>
      </c>
      <c r="BWM48" s="66">
        <v>0</v>
      </c>
      <c r="BWN48" s="66">
        <v>0</v>
      </c>
      <c r="BWO48" s="66">
        <v>0</v>
      </c>
      <c r="BWP48" s="66">
        <v>0</v>
      </c>
      <c r="BWQ48" s="66">
        <v>0</v>
      </c>
      <c r="BWR48" s="66">
        <v>0</v>
      </c>
      <c r="BWS48" s="66">
        <v>0</v>
      </c>
      <c r="BWT48" s="66">
        <v>0</v>
      </c>
      <c r="BWU48" s="66">
        <v>0</v>
      </c>
      <c r="BWV48" s="66">
        <v>0</v>
      </c>
      <c r="BWW48" s="66">
        <v>0</v>
      </c>
      <c r="BWX48" s="66">
        <v>0</v>
      </c>
      <c r="BWY48" s="66">
        <v>0</v>
      </c>
      <c r="BWZ48" s="66">
        <v>208017.88716800004</v>
      </c>
      <c r="BXA48" s="66">
        <v>213340.79560930716</v>
      </c>
      <c r="BXB48" s="66">
        <v>218799.91038681098</v>
      </c>
      <c r="BXC48" s="66">
        <v>224398.71684432778</v>
      </c>
      <c r="BXD48" s="66">
        <v>197263.5338666657</v>
      </c>
      <c r="BXE48" s="66">
        <v>168592.71027427592</v>
      </c>
      <c r="BXF48" s="66">
        <v>138325.4235816561</v>
      </c>
      <c r="BXG48" s="66">
        <v>106398.74407556935</v>
      </c>
      <c r="BXH48" s="66">
        <v>72747.566798043772</v>
      </c>
      <c r="BXI48" s="66">
        <v>37304.541428212731</v>
      </c>
      <c r="BXJ48" s="66">
        <v>0</v>
      </c>
      <c r="BXK48" s="66">
        <v>0</v>
      </c>
      <c r="BXL48" s="66">
        <v>0</v>
      </c>
      <c r="BXM48" s="66">
        <v>0</v>
      </c>
      <c r="BXN48" s="66">
        <v>0</v>
      </c>
      <c r="BXO48" s="66">
        <v>0</v>
      </c>
      <c r="BXP48" s="66">
        <v>0</v>
      </c>
      <c r="BXQ48" s="66">
        <v>0</v>
      </c>
      <c r="BXR48" s="66">
        <v>0</v>
      </c>
      <c r="BXS48" s="66">
        <v>0</v>
      </c>
      <c r="BXT48" s="66">
        <v>0</v>
      </c>
      <c r="BXU48" s="66">
        <v>0</v>
      </c>
      <c r="BXV48" s="66">
        <v>0</v>
      </c>
      <c r="BXW48" s="66">
        <v>0</v>
      </c>
      <c r="BXX48" s="66">
        <v>0</v>
      </c>
      <c r="BXY48" s="66">
        <v>0</v>
      </c>
      <c r="BXZ48" s="66">
        <v>357425.95763188362</v>
      </c>
      <c r="BYA48" s="66">
        <v>378015.94717407884</v>
      </c>
      <c r="BYB48" s="66">
        <v>399792.04998056119</v>
      </c>
      <c r="BYC48" s="66">
        <v>422822.59365649219</v>
      </c>
      <c r="BYD48" s="66">
        <v>383297.00734975823</v>
      </c>
      <c r="BYE48" s="66">
        <v>337814.44377620058</v>
      </c>
      <c r="BYF48" s="66">
        <v>285819.749140131</v>
      </c>
      <c r="BYG48" s="66">
        <v>226713.57707504591</v>
      </c>
      <c r="BYH48" s="66">
        <v>159849.13937245272</v>
      </c>
      <c r="BYI48" s="66">
        <v>84528.729006123089</v>
      </c>
      <c r="BYJ48" s="66">
        <v>0</v>
      </c>
      <c r="BYK48" s="66">
        <v>0</v>
      </c>
      <c r="BYL48" s="66">
        <v>0</v>
      </c>
      <c r="BYM48" s="66">
        <v>0</v>
      </c>
      <c r="BYN48" s="66">
        <v>0</v>
      </c>
      <c r="BYO48" s="66">
        <v>0</v>
      </c>
      <c r="BYP48" s="66">
        <v>0</v>
      </c>
      <c r="BYQ48" s="66">
        <v>0</v>
      </c>
      <c r="BYR48" s="66">
        <v>0</v>
      </c>
      <c r="BYS48" s="66">
        <v>0</v>
      </c>
      <c r="BYT48" s="66">
        <v>0</v>
      </c>
      <c r="BYU48" s="66">
        <v>0</v>
      </c>
      <c r="BYV48" s="66">
        <v>0</v>
      </c>
      <c r="BYW48" s="66">
        <v>0</v>
      </c>
      <c r="BYX48" s="66">
        <v>0</v>
      </c>
      <c r="BYY48" s="66">
        <v>0</v>
      </c>
      <c r="BYZ48" s="65">
        <v>387211.45410120738</v>
      </c>
      <c r="BZA48" s="65">
        <v>399502.41210744448</v>
      </c>
      <c r="BZB48" s="65">
        <v>412183.51262395858</v>
      </c>
      <c r="BZC48" s="65">
        <v>425267.13964703784</v>
      </c>
      <c r="BZD48" s="65">
        <v>376085.20308747748</v>
      </c>
      <c r="BZE48" s="65">
        <v>323352.49082467874</v>
      </c>
      <c r="BZF48" s="65">
        <v>266893.13795277342</v>
      </c>
      <c r="BZG48" s="65">
        <v>206523.6925284543</v>
      </c>
      <c r="BZH48" s="65">
        <v>142052.81110802491</v>
      </c>
      <c r="BZI48" s="65">
        <v>73280.942600249109</v>
      </c>
      <c r="BZJ48" s="65">
        <v>0</v>
      </c>
      <c r="BZK48" s="65">
        <v>0</v>
      </c>
      <c r="BZL48" s="65">
        <v>0</v>
      </c>
      <c r="BZM48" s="65">
        <v>0</v>
      </c>
      <c r="BZN48" s="65">
        <v>0</v>
      </c>
      <c r="BZO48" s="65">
        <v>0</v>
      </c>
      <c r="BZP48" s="65">
        <v>0</v>
      </c>
      <c r="BZQ48" s="65">
        <v>0</v>
      </c>
      <c r="BZR48" s="65">
        <v>0</v>
      </c>
      <c r="BZS48" s="65">
        <v>0</v>
      </c>
      <c r="BZT48" s="65">
        <v>0</v>
      </c>
      <c r="BZU48" s="65">
        <v>0</v>
      </c>
      <c r="BZV48" s="65">
        <v>0</v>
      </c>
      <c r="BZW48" s="65">
        <v>0</v>
      </c>
      <c r="BZX48" s="65">
        <v>0</v>
      </c>
      <c r="BZY48" s="65">
        <v>0</v>
      </c>
      <c r="BZZ48" s="64">
        <v>1740555.7344</v>
      </c>
      <c r="CAA48" s="64">
        <v>1829843.6608938628</v>
      </c>
      <c r="CAB48" s="64">
        <v>1923711.925529165</v>
      </c>
      <c r="CAC48" s="64">
        <v>2022395.4928561402</v>
      </c>
      <c r="CAD48" s="66">
        <v>510273.93138187274</v>
      </c>
      <c r="CAE48" s="66">
        <v>536450.22690432833</v>
      </c>
      <c r="CAF48" s="66">
        <v>563969.32754603296</v>
      </c>
      <c r="CAG48" s="66">
        <v>592900.11721711583</v>
      </c>
      <c r="CAH48" s="66">
        <v>623315.01347008382</v>
      </c>
      <c r="CAI48" s="66">
        <v>655290.14877043269</v>
      </c>
      <c r="CAJ48" s="66">
        <v>688905.56106617057</v>
      </c>
      <c r="CAK48" s="66">
        <v>724245.39413327631</v>
      </c>
      <c r="CAL48" s="66">
        <v>761398.10819858161</v>
      </c>
      <c r="CAM48" s="66">
        <v>800456.70136729523</v>
      </c>
      <c r="CAN48" s="66">
        <v>841518.94240943028</v>
      </c>
      <c r="CAO48" s="66">
        <v>884687.61548782932</v>
      </c>
      <c r="CAP48" s="66">
        <v>930070.77744037553</v>
      </c>
      <c r="CAQ48" s="66">
        <v>977782.02826039761</v>
      </c>
      <c r="CAR48" s="66">
        <v>1027940.7954523198</v>
      </c>
      <c r="CAS48" s="66">
        <v>1080672.6329743334</v>
      </c>
      <c r="CAT48" s="66">
        <v>1136109.5355163848</v>
      </c>
      <c r="CAU48" s="66">
        <v>1194390.2689001577</v>
      </c>
      <c r="CAV48" s="66">
        <v>1255660.717428084</v>
      </c>
      <c r="CAW48" s="66">
        <v>1320074.2490508438</v>
      </c>
      <c r="CAX48" s="66">
        <v>1387792.099267415</v>
      </c>
      <c r="CAY48" s="66">
        <v>1458983.774718628</v>
      </c>
      <c r="CAZ48" s="64">
        <v>1885602.0455999998</v>
      </c>
      <c r="CBA48" s="64">
        <v>1933852.1609247662</v>
      </c>
      <c r="CBB48" s="64">
        <v>1983336.9342380967</v>
      </c>
      <c r="CBC48" s="64">
        <v>2034087.9588395818</v>
      </c>
      <c r="CBD48" s="64">
        <v>500673.03275050787</v>
      </c>
      <c r="CBE48" s="64">
        <v>513484.60750806791</v>
      </c>
      <c r="CBF48" s="64">
        <v>526624.01387834107</v>
      </c>
      <c r="CBG48" s="64">
        <v>540099.64064789936</v>
      </c>
      <c r="CBH48" s="64">
        <v>553920.09126150364</v>
      </c>
      <c r="CBI48" s="64">
        <v>568094.18931492837</v>
      </c>
      <c r="CBJ48" s="64">
        <v>582630.98418834119</v>
      </c>
      <c r="CBK48" s="64">
        <v>597539.75682383357</v>
      </c>
      <c r="CBL48" s="64">
        <v>612830.02565078984</v>
      </c>
      <c r="CBM48" s="64">
        <v>628511.55266288074</v>
      </c>
      <c r="CBN48" s="64">
        <v>644594.34965055704</v>
      </c>
      <c r="CBO48" s="64">
        <v>661088.68459302641</v>
      </c>
      <c r="CBP48" s="64">
        <v>678005.08821379242</v>
      </c>
      <c r="CBQ48" s="64">
        <v>695354.36070393992</v>
      </c>
      <c r="CBR48" s="64">
        <v>713147.57861746219</v>
      </c>
      <c r="CBS48" s="64">
        <v>731396.10194303025</v>
      </c>
      <c r="CBT48" s="64">
        <v>750111.58135671879</v>
      </c>
      <c r="CBU48" s="64">
        <v>769305.96566032083</v>
      </c>
      <c r="CBV48" s="64">
        <v>788991.50940999889</v>
      </c>
      <c r="CBW48" s="64">
        <v>809180.7807401435</v>
      </c>
      <c r="CBX48" s="64">
        <v>829886.66938743379</v>
      </c>
      <c r="CBY48" s="64">
        <v>851122.39492022432</v>
      </c>
      <c r="CBZ48" s="67">
        <v>488664.24568416004</v>
      </c>
      <c r="CCA48" s="67">
        <v>513731.99639532401</v>
      </c>
      <c r="CCB48" s="67">
        <v>540085.68552180484</v>
      </c>
      <c r="CCC48" s="67">
        <v>567791.27979620022</v>
      </c>
      <c r="CCD48" s="67"/>
      <c r="CCE48" s="67"/>
      <c r="CCF48" s="67"/>
      <c r="CCG48" s="67"/>
      <c r="CCH48" s="67"/>
      <c r="CCI48" s="67"/>
      <c r="CCJ48" s="67"/>
      <c r="CCK48" s="67"/>
      <c r="CCL48" s="67"/>
      <c r="CCM48" s="67"/>
      <c r="CCN48" s="67"/>
      <c r="CCO48" s="67"/>
      <c r="CCP48" s="67"/>
      <c r="CCQ48" s="67"/>
      <c r="CCR48" s="67"/>
      <c r="CCS48" s="67"/>
      <c r="CCT48" s="67"/>
      <c r="CCU48" s="67"/>
      <c r="CCV48" s="67"/>
      <c r="CCW48" s="67"/>
      <c r="CCX48" s="67"/>
      <c r="CCY48" s="67"/>
      <c r="CCZ48" s="67">
        <v>529386.26615784015</v>
      </c>
      <c r="CDA48" s="67">
        <v>542932.57538733364</v>
      </c>
      <c r="CDB48" s="67">
        <v>556825.51713352033</v>
      </c>
      <c r="CDC48" s="67">
        <v>571073.96127376612</v>
      </c>
      <c r="CDD48" s="67"/>
      <c r="CDE48" s="67"/>
      <c r="CDF48" s="67"/>
      <c r="CDG48" s="67"/>
      <c r="CDH48" s="67"/>
      <c r="CDI48" s="67"/>
      <c r="CDJ48" s="67"/>
      <c r="CDK48" s="67"/>
      <c r="CDL48" s="67"/>
      <c r="CDM48" s="67"/>
      <c r="CDN48" s="67"/>
      <c r="CDO48" s="67"/>
      <c r="CDP48" s="67"/>
      <c r="CDQ48" s="67"/>
      <c r="CDR48" s="67"/>
      <c r="CDS48" s="67"/>
      <c r="CDT48" s="67"/>
      <c r="CDU48" s="67"/>
      <c r="CDV48" s="67"/>
      <c r="CDW48" s="67"/>
      <c r="CDX48" s="67"/>
      <c r="CDY48" s="67"/>
      <c r="CDZ48" s="65">
        <v>192016.51123199999</v>
      </c>
      <c r="CEA48" s="65">
        <v>201866.67333921968</v>
      </c>
      <c r="CEB48" s="65">
        <v>212222.13414661874</v>
      </c>
      <c r="CEC48" s="65">
        <v>223108.81472774132</v>
      </c>
      <c r="CED48" s="65">
        <v>66227.002127644795</v>
      </c>
      <c r="CEE48" s="65">
        <v>69624.349067483214</v>
      </c>
      <c r="CEF48" s="65">
        <v>73195.974864265561</v>
      </c>
      <c r="CEG48" s="65">
        <v>76950.819764753687</v>
      </c>
      <c r="CEH48" s="65">
        <v>80898.2826371025</v>
      </c>
      <c r="CEI48" s="65">
        <v>85048.244497457024</v>
      </c>
      <c r="CEJ48" s="65">
        <v>89411.093243428782</v>
      </c>
      <c r="CEK48" s="65">
        <v>93997.749656363012</v>
      </c>
      <c r="CEL48" s="65">
        <v>98819.694737483325</v>
      </c>
      <c r="CEM48" s="65">
        <v>103888.99844634041</v>
      </c>
      <c r="CEN48" s="65">
        <v>109218.3499135001</v>
      </c>
      <c r="CEO48" s="65">
        <v>114821.08920309789</v>
      </c>
      <c r="CEP48" s="65">
        <v>120711.24070476502</v>
      </c>
      <c r="CEQ48" s="65">
        <v>126903.54823851108</v>
      </c>
      <c r="CER48" s="65">
        <v>133413.51196043496</v>
      </c>
      <c r="CES48" s="65">
        <v>140257.42716164381</v>
      </c>
      <c r="CET48" s="65">
        <v>147452.42505749932</v>
      </c>
      <c r="CEU48" s="65">
        <v>155016.51566929132</v>
      </c>
      <c r="CEV48" s="65">
        <v>162968.6329056783</v>
      </c>
      <c r="CEW48" s="65">
        <v>171328.68195673818</v>
      </c>
      <c r="CEX48" s="65">
        <v>180117.58911926404</v>
      </c>
      <c r="CEY48" s="65">
        <v>189357.35417802355</v>
      </c>
      <c r="CEZ48" s="64">
        <v>208017.88716800004</v>
      </c>
      <c r="CFA48" s="64">
        <v>213340.79560930716</v>
      </c>
      <c r="CFB48" s="64">
        <v>218799.91038681098</v>
      </c>
      <c r="CFC48" s="64">
        <v>224398.71684432778</v>
      </c>
      <c r="CFD48" s="64">
        <v>64980.928803136943</v>
      </c>
      <c r="CFE48" s="64">
        <v>66643.706649596119</v>
      </c>
      <c r="CFF48" s="64">
        <v>68349.032828583004</v>
      </c>
      <c r="CFG48" s="64">
        <v>70097.996096845702</v>
      </c>
      <c r="CFH48" s="64">
        <v>71891.713071007965</v>
      </c>
      <c r="CFI48" s="64">
        <v>73731.328940467516</v>
      </c>
      <c r="CFJ48" s="64">
        <v>75618.018198536185</v>
      </c>
      <c r="CFK48" s="64">
        <v>77552.985392289236</v>
      </c>
      <c r="CFL48" s="64">
        <v>79537.465891602231</v>
      </c>
      <c r="CFM48" s="64">
        <v>81572.726677866565</v>
      </c>
      <c r="CFN48" s="64">
        <v>83660.067152887263</v>
      </c>
      <c r="CFO48" s="64">
        <v>85800.819968479394</v>
      </c>
      <c r="CFP48" s="64">
        <v>87996.351877292793</v>
      </c>
      <c r="CFQ48" s="64">
        <v>90248.064605408261</v>
      </c>
      <c r="CFR48" s="64">
        <v>92557.395747262388</v>
      </c>
      <c r="CFS48" s="64">
        <v>94925.819683472335</v>
      </c>
      <c r="CFT48" s="64">
        <v>97354.848522146553</v>
      </c>
      <c r="CFU48" s="64">
        <v>99846.033064282543</v>
      </c>
      <c r="CFV48" s="64">
        <v>102400.9637938677</v>
      </c>
      <c r="CFW48" s="64">
        <v>105021.27189331567</v>
      </c>
      <c r="CFX48" s="64">
        <v>107708.63028488641</v>
      </c>
      <c r="CFY48" s="64">
        <v>110464.75469875486</v>
      </c>
      <c r="CFZ48" s="66">
        <v>357425.95763188362</v>
      </c>
      <c r="CGA48" s="66">
        <v>378015.94717407884</v>
      </c>
      <c r="CGB48" s="66">
        <v>399792.04998056119</v>
      </c>
      <c r="CGC48" s="66">
        <v>422822.59365649219</v>
      </c>
      <c r="CGD48" s="66">
        <v>126262.5435975674</v>
      </c>
      <c r="CGE48" s="66">
        <v>133536.06248094514</v>
      </c>
      <c r="CGF48" s="66">
        <v>141228.5819280647</v>
      </c>
      <c r="CGG48" s="66">
        <v>149364.2390141479</v>
      </c>
      <c r="CGH48" s="66">
        <v>157968.56126218857</v>
      </c>
      <c r="CGI48" s="66">
        <v>167068.54674151388</v>
      </c>
      <c r="CGJ48" s="66">
        <v>176692.74878052846</v>
      </c>
      <c r="CGK48" s="66">
        <v>186871.36555944665</v>
      </c>
      <c r="CGL48" s="66">
        <v>197636.33486413132</v>
      </c>
      <c r="CGM48" s="66">
        <v>209021.4342983512</v>
      </c>
      <c r="CGN48" s="66">
        <v>221062.38726889668</v>
      </c>
      <c r="CGO48" s="66">
        <v>233796.97507610649</v>
      </c>
      <c r="CGP48" s="66">
        <v>247265.15546151594</v>
      </c>
      <c r="CGQ48" s="66">
        <v>261509.18798459679</v>
      </c>
      <c r="CGR48" s="66">
        <v>276573.76662198926</v>
      </c>
      <c r="CGS48" s="66">
        <v>292506.16000528482</v>
      </c>
      <c r="CGT48" s="66">
        <v>309356.35973739089</v>
      </c>
      <c r="CGU48" s="66">
        <v>327177.2372528527</v>
      </c>
      <c r="CGV48" s="66">
        <v>346024.70971432008</v>
      </c>
      <c r="CGW48" s="66">
        <v>365957.91546569625</v>
      </c>
      <c r="CGX48" s="66">
        <v>387039.39959249459</v>
      </c>
      <c r="CGY48" s="66">
        <v>409335.31017164292</v>
      </c>
      <c r="CGZ48" s="65">
        <v>387211.45410120738</v>
      </c>
      <c r="CHA48" s="65">
        <v>399502.41210744448</v>
      </c>
      <c r="CHB48" s="65">
        <v>412183.51262395858</v>
      </c>
      <c r="CHC48" s="65">
        <v>425267.13964703784</v>
      </c>
      <c r="CHD48" s="65">
        <v>123886.8904288161</v>
      </c>
      <c r="CHE48" s="65">
        <v>127819.33754952005</v>
      </c>
      <c r="CHF48" s="65">
        <v>131876.60934137044</v>
      </c>
      <c r="CHG48" s="65">
        <v>136062.66801874636</v>
      </c>
      <c r="CHH48" s="65">
        <v>140381.60156557758</v>
      </c>
      <c r="CHI48" s="65">
        <v>144837.62772755118</v>
      </c>
      <c r="CHJ48" s="65">
        <v>149435.09813104037</v>
      </c>
      <c r="CHK48" s="65">
        <v>154178.50253277711</v>
      </c>
      <c r="CHL48" s="65">
        <v>159072.47320441841</v>
      </c>
      <c r="CHM48" s="65">
        <v>164121.78945628929</v>
      </c>
      <c r="CHN48" s="65">
        <v>169331.38230471904</v>
      </c>
      <c r="CHO48" s="65">
        <v>174706.33928752923</v>
      </c>
      <c r="CHP48" s="65">
        <v>180251.90943237618</v>
      </c>
      <c r="CHQ48" s="65">
        <v>185973.50838279954</v>
      </c>
      <c r="CHR48" s="65">
        <v>191876.72368698352</v>
      </c>
      <c r="CHS48" s="65">
        <v>197967.32025439467</v>
      </c>
      <c r="CHT48" s="65">
        <v>204251.24598562592</v>
      </c>
      <c r="CHU48" s="65">
        <v>210734.63758094469</v>
      </c>
      <c r="CHV48" s="65">
        <v>217423.82653321672</v>
      </c>
      <c r="CHW48" s="65">
        <v>224325.34531105912</v>
      </c>
      <c r="CHX48" s="65">
        <v>231445.9337382605</v>
      </c>
      <c r="CHY48" s="65">
        <v>238792.54557569796</v>
      </c>
      <c r="CHZ48" s="65">
        <v>1740555.7344</v>
      </c>
      <c r="CIA48" s="65">
        <v>1829843.6608938628</v>
      </c>
      <c r="CIB48" s="65">
        <v>1923711.925529165</v>
      </c>
      <c r="CIC48" s="65">
        <v>2022395.4928561402</v>
      </c>
      <c r="CID48" s="65">
        <v>346986.27333967347</v>
      </c>
      <c r="CIE48" s="65">
        <v>321870.13614259707</v>
      </c>
      <c r="CIF48" s="65">
        <v>293264.05032393709</v>
      </c>
      <c r="CIG48" s="65">
        <v>260876.05157553093</v>
      </c>
      <c r="CIH48" s="65">
        <v>224393.40484923011</v>
      </c>
      <c r="CII48" s="65">
        <v>183481.24165572101</v>
      </c>
      <c r="CIJ48" s="65">
        <v>0</v>
      </c>
      <c r="CIK48" s="65">
        <v>0</v>
      </c>
      <c r="CIL48" s="65">
        <v>0</v>
      </c>
      <c r="CIM48" s="65">
        <v>0</v>
      </c>
      <c r="CIN48" s="65">
        <v>0</v>
      </c>
      <c r="CIO48" s="65">
        <v>0</v>
      </c>
      <c r="CIP48" s="65">
        <v>0</v>
      </c>
      <c r="CIQ48" s="65">
        <v>0</v>
      </c>
      <c r="CIR48" s="65">
        <v>0</v>
      </c>
      <c r="CIS48" s="65">
        <v>0</v>
      </c>
      <c r="CIT48" s="65">
        <v>0</v>
      </c>
      <c r="CIU48" s="65">
        <v>0</v>
      </c>
      <c r="CIV48" s="65">
        <v>0</v>
      </c>
      <c r="CIW48" s="65">
        <v>0</v>
      </c>
      <c r="CIX48" s="65">
        <v>0</v>
      </c>
      <c r="CIY48" s="65">
        <v>0</v>
      </c>
      <c r="CIZ48" s="64">
        <v>1885602.0455999998</v>
      </c>
      <c r="CJA48" s="64">
        <v>1933852.1609247662</v>
      </c>
      <c r="CJB48" s="64">
        <v>1983336.9342380967</v>
      </c>
      <c r="CJC48" s="64">
        <v>2034087.9588395818</v>
      </c>
      <c r="CJD48" s="64">
        <v>401253.67339004984</v>
      </c>
      <c r="CJE48" s="64">
        <v>360050.51645506191</v>
      </c>
      <c r="CJF48" s="64">
        <v>316475.95500688878</v>
      </c>
      <c r="CJG48" s="64">
        <v>270435.60578155523</v>
      </c>
      <c r="CJH48" s="64">
        <v>221831.80797663075</v>
      </c>
      <c r="CJI48" s="64">
        <v>170563.51731574396</v>
      </c>
      <c r="CJJ48" s="65">
        <v>0</v>
      </c>
      <c r="CJK48" s="65">
        <v>0</v>
      </c>
      <c r="CJL48" s="65">
        <v>0</v>
      </c>
      <c r="CJM48" s="65">
        <v>0</v>
      </c>
      <c r="CJN48" s="65">
        <v>0</v>
      </c>
      <c r="CJO48" s="65">
        <v>0</v>
      </c>
      <c r="CJP48" s="65">
        <v>0</v>
      </c>
      <c r="CJQ48" s="65">
        <v>0</v>
      </c>
      <c r="CJR48" s="65">
        <v>0</v>
      </c>
      <c r="CJS48" s="65">
        <v>0</v>
      </c>
      <c r="CJT48" s="65">
        <v>0</v>
      </c>
      <c r="CJU48" s="65">
        <v>0</v>
      </c>
      <c r="CJV48" s="65">
        <v>0</v>
      </c>
      <c r="CJW48" s="65">
        <v>0</v>
      </c>
      <c r="CJX48" s="65">
        <v>0</v>
      </c>
      <c r="CJY48" s="65">
        <v>0</v>
      </c>
      <c r="CJZ48" s="67">
        <v>488664.24568416004</v>
      </c>
      <c r="CKA48" s="67">
        <v>513731.99639532401</v>
      </c>
      <c r="CKB48" s="67">
        <v>540085.68552180484</v>
      </c>
      <c r="CKC48" s="67">
        <v>567791.27979620022</v>
      </c>
      <c r="CKD48" s="67"/>
      <c r="CKE48" s="67"/>
      <c r="CKF48" s="67"/>
      <c r="CKG48" s="67"/>
      <c r="CKH48" s="67"/>
      <c r="CKI48" s="67"/>
      <c r="CKJ48" s="67"/>
      <c r="CKK48" s="67"/>
      <c r="CKL48" s="67"/>
      <c r="CKM48" s="67"/>
      <c r="CKN48" s="67"/>
      <c r="CKO48" s="67"/>
      <c r="CKP48" s="67"/>
      <c r="CKQ48" s="67"/>
      <c r="CKR48" s="67"/>
      <c r="CKS48" s="67"/>
      <c r="CKT48" s="67"/>
      <c r="CKU48" s="67"/>
      <c r="CKV48" s="67"/>
      <c r="CKW48" s="67"/>
      <c r="CKX48" s="67"/>
      <c r="CKY48" s="67"/>
      <c r="CKZ48" s="67">
        <v>529386.26615784015</v>
      </c>
      <c r="CLA48" s="67">
        <v>542932.57538733364</v>
      </c>
      <c r="CLB48" s="67">
        <v>556825.51713352033</v>
      </c>
      <c r="CLC48" s="67">
        <v>571073.96127376612</v>
      </c>
      <c r="CLD48" s="67"/>
      <c r="CLE48" s="67"/>
      <c r="CLF48" s="67"/>
      <c r="CLG48" s="67"/>
      <c r="CLH48" s="67"/>
      <c r="CLI48" s="67"/>
      <c r="CLJ48" s="67"/>
      <c r="CLK48" s="67"/>
      <c r="CLL48" s="67"/>
      <c r="CLM48" s="67"/>
      <c r="CLN48" s="67"/>
      <c r="CLO48" s="67"/>
      <c r="CLP48" s="67"/>
      <c r="CLQ48" s="67"/>
      <c r="CLR48" s="67"/>
      <c r="CLS48" s="67"/>
      <c r="CLT48" s="67"/>
      <c r="CLU48" s="67"/>
      <c r="CLV48" s="67"/>
      <c r="CLW48" s="67"/>
      <c r="CLX48" s="67"/>
      <c r="CLY48" s="67"/>
      <c r="CLZ48" s="66">
        <v>192016.51123199999</v>
      </c>
      <c r="CMA48" s="66">
        <v>201866.67333921968</v>
      </c>
      <c r="CMB48" s="66">
        <v>212222.13414661874</v>
      </c>
      <c r="CMC48" s="66">
        <v>223108.81472774132</v>
      </c>
      <c r="CMD48" s="66">
        <v>56766.001823695529</v>
      </c>
      <c r="CME48" s="66">
        <v>49731.677905345154</v>
      </c>
      <c r="CMF48" s="66">
        <v>41826.271351008894</v>
      </c>
      <c r="CMG48" s="66">
        <v>32978.922756323009</v>
      </c>
      <c r="CMH48" s="66">
        <v>23113.795039172142</v>
      </c>
      <c r="CMI48" s="66">
        <v>12149.74921392243</v>
      </c>
      <c r="CMJ48" s="66">
        <v>0</v>
      </c>
      <c r="CMK48" s="66">
        <v>0</v>
      </c>
      <c r="CML48" s="66">
        <v>0</v>
      </c>
      <c r="CMM48" s="66">
        <v>0</v>
      </c>
      <c r="CMN48" s="66">
        <v>0</v>
      </c>
      <c r="CMO48" s="66">
        <v>0</v>
      </c>
      <c r="CMP48" s="66">
        <v>0</v>
      </c>
      <c r="CMQ48" s="66">
        <v>0</v>
      </c>
      <c r="CMR48" s="66">
        <v>0</v>
      </c>
      <c r="CMS48" s="66">
        <v>0</v>
      </c>
      <c r="CMT48" s="66">
        <v>0</v>
      </c>
      <c r="CMU48" s="66">
        <v>0</v>
      </c>
      <c r="CMV48" s="66">
        <v>0</v>
      </c>
      <c r="CMW48" s="66">
        <v>0</v>
      </c>
      <c r="CMX48" s="66">
        <v>0</v>
      </c>
      <c r="CMY48" s="66">
        <v>0</v>
      </c>
      <c r="CMZ48" s="66">
        <v>208017.88716800004</v>
      </c>
      <c r="CNA48" s="66">
        <v>213340.79560930716</v>
      </c>
      <c r="CNB48" s="66">
        <v>218799.91038681098</v>
      </c>
      <c r="CNC48" s="66">
        <v>224398.71684432778</v>
      </c>
      <c r="CND48" s="66">
        <v>55697.938974117373</v>
      </c>
      <c r="CNE48" s="66">
        <v>47602.647606854371</v>
      </c>
      <c r="CNF48" s="66">
        <v>39056.590187761722</v>
      </c>
      <c r="CNG48" s="66">
        <v>30041.998327219582</v>
      </c>
      <c r="CNH48" s="66">
        <v>20540.489448859418</v>
      </c>
      <c r="CNI48" s="66">
        <v>10533.046991495359</v>
      </c>
      <c r="CNJ48" s="66">
        <v>0</v>
      </c>
      <c r="CNK48" s="66">
        <v>0</v>
      </c>
      <c r="CNL48" s="66">
        <v>0</v>
      </c>
      <c r="CNM48" s="66">
        <v>0</v>
      </c>
      <c r="CNN48" s="66">
        <v>0</v>
      </c>
      <c r="CNO48" s="66">
        <v>0</v>
      </c>
      <c r="CNP48" s="66">
        <v>0</v>
      </c>
      <c r="CNQ48" s="66">
        <v>0</v>
      </c>
      <c r="CNR48" s="66">
        <v>0</v>
      </c>
      <c r="CNS48" s="66">
        <v>0</v>
      </c>
      <c r="CNT48" s="66">
        <v>0</v>
      </c>
      <c r="CNU48" s="66">
        <v>0</v>
      </c>
      <c r="CNV48" s="66">
        <v>0</v>
      </c>
      <c r="CNW48" s="66">
        <v>0</v>
      </c>
      <c r="CNX48" s="66">
        <v>0</v>
      </c>
      <c r="CNY48" s="66">
        <v>0</v>
      </c>
      <c r="CNZ48" s="66">
        <v>357425.95763188362</v>
      </c>
      <c r="COA48" s="66">
        <v>378015.94717407884</v>
      </c>
      <c r="COB48" s="66">
        <v>399792.04998056119</v>
      </c>
      <c r="COC48" s="66">
        <v>422822.59365649219</v>
      </c>
      <c r="COD48" s="66">
        <v>108225.03736934348</v>
      </c>
      <c r="COE48" s="66">
        <v>95382.901772103694</v>
      </c>
      <c r="COF48" s="66">
        <v>80702.046816036978</v>
      </c>
      <c r="COG48" s="66">
        <v>64013.245291777654</v>
      </c>
      <c r="COH48" s="66">
        <v>45133.874646339587</v>
      </c>
      <c r="COI48" s="66">
        <v>23866.935248787697</v>
      </c>
      <c r="COJ48" s="66">
        <v>0</v>
      </c>
      <c r="COK48" s="66">
        <v>0</v>
      </c>
      <c r="COL48" s="66">
        <v>0</v>
      </c>
      <c r="COM48" s="66">
        <v>0</v>
      </c>
      <c r="CON48" s="66">
        <v>0</v>
      </c>
      <c r="COO48" s="66">
        <v>0</v>
      </c>
      <c r="COP48" s="66">
        <v>0</v>
      </c>
      <c r="COQ48" s="66">
        <v>0</v>
      </c>
      <c r="COR48" s="66">
        <v>0</v>
      </c>
      <c r="COS48" s="66">
        <v>0</v>
      </c>
      <c r="COT48" s="66">
        <v>0</v>
      </c>
      <c r="COU48" s="66">
        <v>0</v>
      </c>
      <c r="COV48" s="66">
        <v>0</v>
      </c>
      <c r="COW48" s="66">
        <v>0</v>
      </c>
      <c r="COX48" s="66">
        <v>0</v>
      </c>
      <c r="COY48" s="66">
        <v>0</v>
      </c>
      <c r="COZ48" s="65">
        <v>387211.45410120738</v>
      </c>
      <c r="CPA48" s="65">
        <v>399502.41210744448</v>
      </c>
      <c r="CPB48" s="65">
        <v>412183.51262395858</v>
      </c>
      <c r="CPC48" s="65">
        <v>425267.13964703784</v>
      </c>
      <c r="CPD48" s="65">
        <v>106188.76322469951</v>
      </c>
      <c r="CPE48" s="65">
        <v>91299.526821085747</v>
      </c>
      <c r="CPF48" s="65">
        <v>75358.062480783105</v>
      </c>
      <c r="CPG48" s="65">
        <v>58312.572008034156</v>
      </c>
      <c r="CPH48" s="65">
        <v>40109.029018736444</v>
      </c>
      <c r="CPI48" s="65">
        <v>20691.089675364456</v>
      </c>
      <c r="CPJ48" s="65">
        <v>0</v>
      </c>
      <c r="CPK48" s="65">
        <v>0</v>
      </c>
      <c r="CPL48" s="65">
        <v>0</v>
      </c>
      <c r="CPM48" s="65">
        <v>0</v>
      </c>
      <c r="CPN48" s="65">
        <v>0</v>
      </c>
      <c r="CPO48" s="65">
        <v>0</v>
      </c>
      <c r="CPP48" s="65">
        <v>0</v>
      </c>
      <c r="CPQ48" s="65">
        <v>0</v>
      </c>
      <c r="CPR48" s="65">
        <v>0</v>
      </c>
      <c r="CPS48" s="65">
        <v>0</v>
      </c>
      <c r="CPT48" s="65">
        <v>0</v>
      </c>
      <c r="CPU48" s="65">
        <v>0</v>
      </c>
      <c r="CPV48" s="65">
        <v>0</v>
      </c>
      <c r="CPW48" s="65">
        <v>0</v>
      </c>
      <c r="CPX48" s="65">
        <v>0</v>
      </c>
      <c r="CPY48" s="65">
        <v>0</v>
      </c>
      <c r="CPZ48" s="66">
        <v>1740555.7344</v>
      </c>
      <c r="CQA48" s="66">
        <v>1829843.6608938628</v>
      </c>
      <c r="CQB48" s="66">
        <v>1923711.925529165</v>
      </c>
      <c r="CQC48" s="66">
        <v>2022395.4928561402</v>
      </c>
      <c r="CQD48" s="66">
        <v>346986.27333967347</v>
      </c>
      <c r="CQE48" s="66">
        <v>321870.13614259707</v>
      </c>
      <c r="CQF48" s="66">
        <v>293264.05032393709</v>
      </c>
      <c r="CQG48" s="66">
        <v>260876.05157553093</v>
      </c>
      <c r="CQH48" s="66">
        <v>224393.40484923011</v>
      </c>
      <c r="CQI48" s="66">
        <v>183481.24165572101</v>
      </c>
      <c r="CQJ48" s="66">
        <v>0</v>
      </c>
      <c r="CQK48" s="66">
        <v>0</v>
      </c>
      <c r="CQL48" s="66">
        <v>0</v>
      </c>
      <c r="CQM48" s="66">
        <v>0</v>
      </c>
      <c r="CQN48" s="66">
        <v>0</v>
      </c>
      <c r="CQO48" s="66">
        <v>0</v>
      </c>
      <c r="CQP48" s="66">
        <v>0</v>
      </c>
      <c r="CQQ48" s="66">
        <v>0</v>
      </c>
      <c r="CQR48" s="66">
        <v>0</v>
      </c>
      <c r="CQS48" s="66">
        <v>0</v>
      </c>
      <c r="CQT48" s="66">
        <v>0</v>
      </c>
      <c r="CQU48" s="66">
        <v>0</v>
      </c>
      <c r="CQV48" s="66">
        <v>0</v>
      </c>
      <c r="CQW48" s="66">
        <v>0</v>
      </c>
      <c r="CQX48" s="66">
        <v>0</v>
      </c>
      <c r="CQY48" s="66">
        <v>0</v>
      </c>
      <c r="CQZ48" s="66">
        <v>1885602.0455999998</v>
      </c>
      <c r="CRA48" s="66">
        <v>1933852.1609247662</v>
      </c>
      <c r="CRB48" s="66">
        <v>1983336.9342380967</v>
      </c>
      <c r="CRC48" s="66">
        <v>2034087.9588395818</v>
      </c>
      <c r="CRD48" s="66">
        <v>401253.67339004984</v>
      </c>
      <c r="CRE48" s="66">
        <v>360050.51645506191</v>
      </c>
      <c r="CRF48" s="66">
        <v>316475.95500688878</v>
      </c>
      <c r="CRG48" s="66">
        <v>270435.60578155523</v>
      </c>
      <c r="CRH48" s="66">
        <v>221831.80797663075</v>
      </c>
      <c r="CRI48" s="66">
        <v>170563.51731574396</v>
      </c>
      <c r="CRJ48" s="66">
        <v>0</v>
      </c>
      <c r="CRK48" s="66">
        <v>0</v>
      </c>
      <c r="CRL48" s="66">
        <v>0</v>
      </c>
      <c r="CRM48" s="66">
        <v>0</v>
      </c>
      <c r="CRN48" s="66">
        <v>0</v>
      </c>
      <c r="CRO48" s="66">
        <v>0</v>
      </c>
      <c r="CRP48" s="66">
        <v>0</v>
      </c>
      <c r="CRQ48" s="66">
        <v>0</v>
      </c>
      <c r="CRR48" s="66">
        <v>0</v>
      </c>
      <c r="CRS48" s="66">
        <v>0</v>
      </c>
      <c r="CRT48" s="66">
        <v>0</v>
      </c>
      <c r="CRU48" s="66">
        <v>0</v>
      </c>
      <c r="CRV48" s="66">
        <v>0</v>
      </c>
      <c r="CRW48" s="66">
        <v>0</v>
      </c>
      <c r="CRX48" s="66">
        <v>0</v>
      </c>
      <c r="CRY48" s="66">
        <v>0</v>
      </c>
      <c r="CRZ48" s="67">
        <v>488664.24568416004</v>
      </c>
      <c r="CSA48" s="67">
        <v>513731.99639532401</v>
      </c>
      <c r="CSB48" s="67">
        <v>540085.68552180484</v>
      </c>
      <c r="CSC48" s="67">
        <v>567791.27979620022</v>
      </c>
      <c r="CSD48" s="67"/>
      <c r="CSE48" s="67"/>
      <c r="CSF48" s="67"/>
      <c r="CSG48" s="67"/>
      <c r="CSH48" s="67"/>
      <c r="CSI48" s="67"/>
      <c r="CSJ48" s="67"/>
      <c r="CSK48" s="67"/>
      <c r="CSL48" s="67"/>
      <c r="CSM48" s="67"/>
      <c r="CSN48" s="67"/>
      <c r="CSO48" s="67"/>
      <c r="CSP48" s="67"/>
      <c r="CSQ48" s="67"/>
      <c r="CSR48" s="67"/>
      <c r="CSS48" s="67"/>
      <c r="CST48" s="67"/>
      <c r="CSU48" s="67"/>
      <c r="CSV48" s="67"/>
      <c r="CSW48" s="67"/>
      <c r="CSX48" s="67"/>
      <c r="CSY48" s="67"/>
      <c r="CSZ48" s="67">
        <v>529386.26615784015</v>
      </c>
      <c r="CTA48" s="67">
        <v>542932.57538733364</v>
      </c>
      <c r="CTB48" s="67">
        <v>556825.51713352033</v>
      </c>
      <c r="CTC48" s="67">
        <v>571073.96127376612</v>
      </c>
      <c r="CTD48" s="67"/>
      <c r="CTE48" s="67"/>
      <c r="CTF48" s="67"/>
      <c r="CTG48" s="67"/>
      <c r="CTH48" s="67"/>
      <c r="CTI48" s="67"/>
      <c r="CTJ48" s="67"/>
      <c r="CTK48" s="67"/>
      <c r="CTL48" s="67"/>
      <c r="CTM48" s="67"/>
      <c r="CTN48" s="67"/>
      <c r="CTO48" s="67"/>
      <c r="CTP48" s="67"/>
      <c r="CTQ48" s="67"/>
      <c r="CTR48" s="67"/>
      <c r="CTS48" s="67"/>
      <c r="CTT48" s="67"/>
      <c r="CTU48" s="67"/>
      <c r="CTV48" s="67"/>
      <c r="CTW48" s="67"/>
      <c r="CTX48" s="67"/>
      <c r="CTY48" s="67"/>
      <c r="CTZ48" s="66">
        <v>192016.51123199999</v>
      </c>
      <c r="CUA48" s="66">
        <v>201866.67333921968</v>
      </c>
      <c r="CUB48" s="66">
        <v>212222.13414661874</v>
      </c>
      <c r="CUC48" s="66">
        <v>271980.17406362685</v>
      </c>
      <c r="CUD48" s="66">
        <v>69200.43511389404</v>
      </c>
      <c r="CUE48" s="66">
        <v>60625.262294892993</v>
      </c>
      <c r="CUF48" s="66">
        <v>50988.198634652195</v>
      </c>
      <c r="CUG48" s="66">
        <v>40202.863175268154</v>
      </c>
      <c r="CUH48" s="66">
        <v>28176.806934752509</v>
      </c>
      <c r="CUI48" s="66">
        <v>14811.117660521355</v>
      </c>
      <c r="CUJ48" s="66">
        <v>0</v>
      </c>
      <c r="CUK48" s="66">
        <v>0</v>
      </c>
      <c r="CUL48" s="66">
        <v>0</v>
      </c>
      <c r="CUM48" s="66">
        <v>0</v>
      </c>
      <c r="CUN48" s="66">
        <v>0</v>
      </c>
      <c r="CUO48" s="66">
        <v>0</v>
      </c>
      <c r="CUP48" s="66">
        <v>0</v>
      </c>
      <c r="CUQ48" s="66">
        <v>0</v>
      </c>
      <c r="CUR48" s="66">
        <v>0</v>
      </c>
      <c r="CUS48" s="66">
        <v>0</v>
      </c>
      <c r="CUT48" s="66">
        <v>0</v>
      </c>
      <c r="CUU48" s="66">
        <v>0</v>
      </c>
      <c r="CUV48" s="66">
        <v>0</v>
      </c>
      <c r="CUW48" s="66">
        <v>0</v>
      </c>
      <c r="CUX48" s="66">
        <v>0</v>
      </c>
      <c r="CUY48" s="66">
        <v>0</v>
      </c>
      <c r="CUZ48" s="66">
        <v>208017.88716800004</v>
      </c>
      <c r="CVA48" s="66">
        <v>213340.79560930716</v>
      </c>
      <c r="CVB48" s="66">
        <v>218799.91038681098</v>
      </c>
      <c r="CVC48" s="65">
        <v>273552.62561657134</v>
      </c>
      <c r="CVD48" s="65">
        <v>67898.416096430985</v>
      </c>
      <c r="CVE48" s="65">
        <v>58029.873888223017</v>
      </c>
      <c r="CVF48" s="65">
        <v>47611.826590365366</v>
      </c>
      <c r="CVG48" s="65">
        <v>36622.613697388842</v>
      </c>
      <c r="CVH48" s="65">
        <v>25039.825981193015</v>
      </c>
      <c r="CVI48" s="65">
        <v>12840.281356266212</v>
      </c>
      <c r="CVJ48" s="65">
        <v>0</v>
      </c>
      <c r="CVK48" s="65">
        <v>0</v>
      </c>
      <c r="CVL48" s="65">
        <v>0</v>
      </c>
      <c r="CVM48" s="65">
        <v>0</v>
      </c>
      <c r="CVN48" s="65">
        <v>0</v>
      </c>
      <c r="CVO48" s="65">
        <v>0</v>
      </c>
      <c r="CVP48" s="65">
        <v>0</v>
      </c>
      <c r="CVQ48" s="65">
        <v>0</v>
      </c>
      <c r="CVR48" s="65">
        <v>0</v>
      </c>
      <c r="CVS48" s="65">
        <v>0</v>
      </c>
      <c r="CVT48" s="65">
        <v>0</v>
      </c>
      <c r="CVU48" s="65">
        <v>0</v>
      </c>
      <c r="CVV48" s="65">
        <v>0</v>
      </c>
      <c r="CVW48" s="65">
        <v>0</v>
      </c>
      <c r="CVX48" s="65">
        <v>0</v>
      </c>
      <c r="CVY48" s="65">
        <v>0</v>
      </c>
      <c r="CVZ48" s="66">
        <v>357425.95763188362</v>
      </c>
      <c r="CWA48" s="66">
        <v>378015.94717407884</v>
      </c>
      <c r="CWB48" s="66">
        <v>399792.04998056119</v>
      </c>
      <c r="CWC48" s="66">
        <v>422822.59365649219</v>
      </c>
      <c r="CWD48" s="66">
        <v>108225.03736934348</v>
      </c>
      <c r="CWE48" s="66">
        <v>95382.901772103694</v>
      </c>
      <c r="CWF48" s="66">
        <v>80702.046816036978</v>
      </c>
      <c r="CWG48" s="66">
        <v>64013.245291777654</v>
      </c>
      <c r="CWH48" s="66">
        <v>45133.874646339587</v>
      </c>
      <c r="CWI48" s="66">
        <v>23866.935248787697</v>
      </c>
      <c r="CWJ48" s="66">
        <v>0</v>
      </c>
      <c r="CWK48" s="66">
        <v>0</v>
      </c>
      <c r="CWL48" s="66">
        <v>0</v>
      </c>
      <c r="CWM48" s="66">
        <v>0</v>
      </c>
      <c r="CWN48" s="66">
        <v>0</v>
      </c>
      <c r="CWO48" s="66">
        <v>0</v>
      </c>
      <c r="CWP48" s="66">
        <v>0</v>
      </c>
      <c r="CWQ48" s="66">
        <v>0</v>
      </c>
      <c r="CWR48" s="66">
        <v>0</v>
      </c>
      <c r="CWS48" s="66">
        <v>0</v>
      </c>
      <c r="CWT48" s="66">
        <v>0</v>
      </c>
      <c r="CWU48" s="66">
        <v>0</v>
      </c>
      <c r="CWV48" s="66">
        <v>0</v>
      </c>
      <c r="CWW48" s="66">
        <v>0</v>
      </c>
      <c r="CWX48" s="66">
        <v>0</v>
      </c>
      <c r="CWY48" s="66">
        <v>0</v>
      </c>
      <c r="CWZ48" s="65">
        <v>387211.45410120738</v>
      </c>
      <c r="CXA48" s="65">
        <v>399502.41210744448</v>
      </c>
      <c r="CXB48" s="65">
        <v>412183.51262395858</v>
      </c>
      <c r="CXC48" s="65">
        <v>425267.13964703784</v>
      </c>
      <c r="CXD48" s="65">
        <v>106188.76322469951</v>
      </c>
      <c r="CXE48" s="65">
        <v>91299.526821085747</v>
      </c>
      <c r="CXF48" s="65">
        <v>75358.062480783105</v>
      </c>
      <c r="CXG48" s="65">
        <v>58312.572008034156</v>
      </c>
      <c r="CXH48" s="65">
        <v>40109.029018736444</v>
      </c>
      <c r="CXI48" s="65">
        <v>20691.089675364456</v>
      </c>
      <c r="CXJ48" s="65">
        <v>0</v>
      </c>
      <c r="CXK48" s="65">
        <v>0</v>
      </c>
      <c r="CXL48" s="65">
        <v>0</v>
      </c>
      <c r="CXM48" s="65">
        <v>0</v>
      </c>
      <c r="CXN48" s="65">
        <v>0</v>
      </c>
      <c r="CXO48" s="65">
        <v>0</v>
      </c>
      <c r="CXP48" s="65">
        <v>0</v>
      </c>
      <c r="CXQ48" s="65">
        <v>0</v>
      </c>
      <c r="CXR48" s="65">
        <v>0</v>
      </c>
      <c r="CXS48" s="65">
        <v>0</v>
      </c>
      <c r="CXT48" s="65">
        <v>0</v>
      </c>
      <c r="CXU48" s="65">
        <v>0</v>
      </c>
      <c r="CXV48" s="65">
        <v>0</v>
      </c>
      <c r="CXW48" s="65">
        <v>0</v>
      </c>
      <c r="CXX48" s="65">
        <v>0</v>
      </c>
      <c r="CXY48" s="65">
        <v>0</v>
      </c>
      <c r="CXZ48" s="66">
        <v>173443368.42105263</v>
      </c>
      <c r="CYA48" s="66">
        <v>182340755.86137229</v>
      </c>
      <c r="CYB48" s="66">
        <v>191694566.07521063</v>
      </c>
      <c r="CYC48" s="66">
        <v>201528212.87359744</v>
      </c>
      <c r="CYD48" s="66">
        <v>211866311.16132632</v>
      </c>
      <c r="CYE48" s="66">
        <v>222734738.55128255</v>
      </c>
      <c r="CYF48" s="66">
        <v>234160700.13949466</v>
      </c>
      <c r="CYG48" s="66">
        <v>246172796.60304973</v>
      </c>
      <c r="CYH48" s="66">
        <v>258801095.79133096</v>
      </c>
      <c r="CYI48" s="66">
        <v>272077207.98977959</v>
      </c>
      <c r="CYJ48" s="66">
        <v>286034365.04457575</v>
      </c>
      <c r="CYK48" s="66">
        <v>300707503.54629844</v>
      </c>
      <c r="CYL48" s="66">
        <v>316133352.28078341</v>
      </c>
      <c r="CYM48" s="66">
        <v>332350524.16608095</v>
      </c>
      <c r="CYN48" s="66">
        <v>349399612.90564227</v>
      </c>
      <c r="CYO48" s="66">
        <v>367323294.59967166</v>
      </c>
      <c r="CYP48" s="66">
        <v>386166434.56899005</v>
      </c>
      <c r="CYQ48" s="66">
        <v>405976199.6588043</v>
      </c>
      <c r="CYR48" s="66">
        <v>426802176.30349284</v>
      </c>
      <c r="CYS48" s="66">
        <v>448696494.64794022</v>
      </c>
      <c r="CYT48" s="66">
        <v>471713959.03611141</v>
      </c>
      <c r="CYU48" s="66">
        <v>495912185.19349688</v>
      </c>
      <c r="CYV48" s="66">
        <v>521351744.44681293</v>
      </c>
      <c r="CYW48" s="66">
        <v>548096315.34195924</v>
      </c>
      <c r="CYX48" s="66">
        <v>576212843.03975213</v>
      </c>
      <c r="CYY48" s="66">
        <v>605771706.8884232</v>
      </c>
      <c r="CYZ48" s="66">
        <v>187896982.45614037</v>
      </c>
      <c r="CZA48" s="66">
        <v>192705022.99355903</v>
      </c>
      <c r="CZB48" s="66">
        <v>197636095.06404054</v>
      </c>
      <c r="CZC48" s="66">
        <v>202693346.88524449</v>
      </c>
      <c r="CZD48" s="66">
        <v>207880007.23364472</v>
      </c>
      <c r="CZE48" s="66">
        <v>213199387.50592536</v>
      </c>
      <c r="CZF48" s="66">
        <v>218654883.83312473</v>
      </c>
      <c r="CZG48" s="66">
        <v>224249979.24887803</v>
      </c>
      <c r="CZH48" s="66">
        <v>229988245.9131422</v>
      </c>
      <c r="CZI48" s="66">
        <v>235873347.39282307</v>
      </c>
      <c r="CZJ48" s="66">
        <v>241909041.00076088</v>
      </c>
      <c r="CZK48" s="66">
        <v>248099180.19456741</v>
      </c>
      <c r="CZL48" s="66">
        <v>254447717.03684622</v>
      </c>
      <c r="CZM48" s="66">
        <v>260958704.71836668</v>
      </c>
      <c r="CZN48" s="66">
        <v>267636300.14580286</v>
      </c>
      <c r="CZO48" s="66">
        <v>274484766.59568924</v>
      </c>
      <c r="CZP48" s="66">
        <v>281508476.43628788</v>
      </c>
      <c r="CZQ48" s="66">
        <v>288711913.91910422</v>
      </c>
      <c r="CZR48" s="66">
        <v>296099678.04183459</v>
      </c>
      <c r="CZS48" s="66">
        <v>303676485.48457295</v>
      </c>
      <c r="CZT48" s="66">
        <v>311447173.62115055</v>
      </c>
      <c r="CZU48" s="66">
        <v>319416703.60753286</v>
      </c>
      <c r="CZV48" s="66">
        <v>327590163.54924399</v>
      </c>
      <c r="CZW48" s="66">
        <v>335972771.74984151</v>
      </c>
      <c r="CZX48" s="66">
        <v>344569880.04251575</v>
      </c>
      <c r="CZY48" s="66">
        <v>353386977.20694</v>
      </c>
      <c r="CZZ48" s="66">
        <v>173443368.42105263</v>
      </c>
      <c r="DAA48" s="66">
        <v>182340755.86137229</v>
      </c>
      <c r="DAB48" s="66">
        <v>191694566.07521063</v>
      </c>
      <c r="DAC48" s="66">
        <v>201528212.87359744</v>
      </c>
      <c r="DAD48" s="66">
        <v>181599695.28113684</v>
      </c>
      <c r="DAE48" s="66">
        <v>159096241.82234469</v>
      </c>
      <c r="DAF48" s="66">
        <v>133806114.36542551</v>
      </c>
      <c r="DAG48" s="66">
        <v>105502627.11559273</v>
      </c>
      <c r="DAH48" s="66">
        <v>73943170.226094559</v>
      </c>
      <c r="DAI48" s="66">
        <v>38868172.569968514</v>
      </c>
      <c r="DAJ48" s="66">
        <v>0</v>
      </c>
      <c r="DAK48" s="66">
        <v>0</v>
      </c>
      <c r="DAL48" s="66">
        <v>0</v>
      </c>
      <c r="DAM48" s="66">
        <v>0</v>
      </c>
      <c r="DAN48" s="66">
        <v>0</v>
      </c>
      <c r="DAO48" s="66">
        <v>0</v>
      </c>
      <c r="DAP48" s="66">
        <v>0</v>
      </c>
      <c r="DAQ48" s="66">
        <v>0</v>
      </c>
      <c r="DAR48" s="66">
        <v>0</v>
      </c>
      <c r="DAS48" s="66">
        <v>0</v>
      </c>
      <c r="DAT48" s="66">
        <v>0</v>
      </c>
      <c r="DAU48" s="66">
        <v>0</v>
      </c>
      <c r="DAV48" s="66">
        <v>0</v>
      </c>
      <c r="DAW48" s="66">
        <v>0</v>
      </c>
      <c r="DAX48" s="66">
        <v>0</v>
      </c>
      <c r="DAY48" s="66">
        <v>0</v>
      </c>
      <c r="DAZ48" s="66">
        <v>187896982.45614037</v>
      </c>
      <c r="DBA48" s="66">
        <v>192705022.99355903</v>
      </c>
      <c r="DBB48" s="66">
        <v>197636095.06404054</v>
      </c>
      <c r="DBC48" s="66">
        <v>202693346.88524449</v>
      </c>
      <c r="DBD48" s="66">
        <v>178182863.34312403</v>
      </c>
      <c r="DBE48" s="66">
        <v>152285276.78994668</v>
      </c>
      <c r="DBF48" s="66">
        <v>124945647.9046427</v>
      </c>
      <c r="DBG48" s="66">
        <v>96107133.963804871</v>
      </c>
      <c r="DBH48" s="66">
        <v>65710927.40375492</v>
      </c>
      <c r="DBI48" s="66">
        <v>33696192.484689005</v>
      </c>
      <c r="DBJ48" s="66">
        <v>0</v>
      </c>
      <c r="DBK48" s="66">
        <v>0</v>
      </c>
      <c r="DBL48" s="66">
        <v>0</v>
      </c>
      <c r="DBM48" s="66">
        <v>0</v>
      </c>
      <c r="DBN48" s="66">
        <v>0</v>
      </c>
      <c r="DBO48" s="66">
        <v>0</v>
      </c>
      <c r="DBP48" s="66">
        <v>0</v>
      </c>
      <c r="DBQ48" s="66">
        <v>0</v>
      </c>
      <c r="DBR48" s="66">
        <v>0</v>
      </c>
      <c r="DBS48" s="66">
        <v>0</v>
      </c>
      <c r="DBT48" s="66">
        <v>0</v>
      </c>
      <c r="DBU48" s="66">
        <v>0</v>
      </c>
      <c r="DBV48" s="66">
        <v>0</v>
      </c>
      <c r="DBW48" s="66">
        <v>0</v>
      </c>
      <c r="DBX48" s="66">
        <v>0</v>
      </c>
      <c r="DBY48" s="66">
        <v>0</v>
      </c>
      <c r="DBZ48" s="66">
        <v>173443368.42105263</v>
      </c>
      <c r="DCA48" s="66">
        <v>182340755.86137229</v>
      </c>
      <c r="DCB48" s="66">
        <v>191694566.07521063</v>
      </c>
      <c r="DCC48" s="66">
        <v>201528212.87359744</v>
      </c>
      <c r="DCD48" s="66">
        <v>59821076.092609785</v>
      </c>
      <c r="DCE48" s="66">
        <v>62889808.532126844</v>
      </c>
      <c r="DCF48" s="66">
        <v>66115962.392327905</v>
      </c>
      <c r="DCG48" s="66">
        <v>69507613.158508167</v>
      </c>
      <c r="DCH48" s="66">
        <v>73073250.576375797</v>
      </c>
      <c r="DCI48" s="66">
        <v>76821799.902996585</v>
      </c>
      <c r="DCJ48" s="66">
        <v>80762644.24788022</v>
      </c>
      <c r="DCK48" s="66">
        <v>84905648.060131326</v>
      </c>
      <c r="DCL48" s="66">
        <v>89261181.82045649</v>
      </c>
      <c r="DCM48" s="66">
        <v>93840147.999834627</v>
      </c>
      <c r="DCN48" s="66">
        <v>98654008.349828407</v>
      </c>
      <c r="DCO48" s="66">
        <v>103714812.59284846</v>
      </c>
      <c r="DCP48" s="66">
        <v>109035228.58418542</v>
      </c>
      <c r="DCQ48" s="66">
        <v>114628574.02130944</v>
      </c>
      <c r="DCR48" s="66">
        <v>120508849.77980974</v>
      </c>
      <c r="DCS48" s="66">
        <v>126690774.9594184</v>
      </c>
      <c r="DCT48" s="66">
        <v>133189823.72784323</v>
      </c>
      <c r="DCU48" s="66">
        <v>140022264.05463439</v>
      </c>
      <c r="DCV48" s="66">
        <v>147205198.43204129</v>
      </c>
      <c r="DCW48" s="66">
        <v>154756606.6847885</v>
      </c>
      <c r="DCX48" s="66">
        <v>162695390.97593004</v>
      </c>
      <c r="DCY48" s="66">
        <v>171041423.12143713</v>
      </c>
      <c r="DCZ48" s="66">
        <v>187896982.45614037</v>
      </c>
      <c r="DDA48" s="66">
        <v>192705022.99355903</v>
      </c>
      <c r="DDB48" s="66">
        <v>197636095.06404054</v>
      </c>
      <c r="DDC48" s="66">
        <v>202693346.88524449</v>
      </c>
      <c r="DDD48" s="66">
        <v>58695531.454205565</v>
      </c>
      <c r="DDE48" s="66">
        <v>60197474.119320102</v>
      </c>
      <c r="DDF48" s="66">
        <v>61737849.552882276</v>
      </c>
      <c r="DDG48" s="66">
        <v>63317641.199683212</v>
      </c>
      <c r="DDH48" s="66">
        <v>64937857.669593088</v>
      </c>
      <c r="DDI48" s="66">
        <v>66599533.381502986</v>
      </c>
      <c r="DDJ48" s="66">
        <v>68303729.223744243</v>
      </c>
      <c r="DDK48" s="66">
        <v>70051533.23140727</v>
      </c>
      <c r="DDL48" s="66">
        <v>71844061.280991867</v>
      </c>
      <c r="DDM48" s="66">
        <v>73682457.802832946</v>
      </c>
      <c r="DDN48" s="66">
        <v>75567896.511756092</v>
      </c>
      <c r="DDO48" s="66">
        <v>77501581.156429902</v>
      </c>
      <c r="DDP48" s="66">
        <v>79484746.287893042</v>
      </c>
      <c r="DDQ48" s="66">
        <v>81518658.047747076</v>
      </c>
      <c r="DDR48" s="66">
        <v>83604614.976518005</v>
      </c>
      <c r="DDS48" s="66">
        <v>85743948.84270294</v>
      </c>
      <c r="DDT48" s="66">
        <v>87938025.493030757</v>
      </c>
      <c r="DDU48" s="66">
        <v>90188245.724479869</v>
      </c>
      <c r="DDV48" s="66">
        <v>92496046.178610072</v>
      </c>
      <c r="DDW48" s="66">
        <v>94862900.258778781</v>
      </c>
      <c r="DDX48" s="66">
        <v>97290319.070827976</v>
      </c>
      <c r="DDY48" s="66">
        <v>99779852.387841895</v>
      </c>
      <c r="DDZ48" s="66">
        <v>173443368.42105263</v>
      </c>
      <c r="DEA48" s="66">
        <v>182340755.86137229</v>
      </c>
      <c r="DEB48" s="66">
        <v>191694566.07521063</v>
      </c>
      <c r="DEC48" s="66">
        <v>201528212.87359744</v>
      </c>
      <c r="DED48" s="66">
        <v>51275208.079379819</v>
      </c>
      <c r="DEE48" s="66">
        <v>44921291.808662035</v>
      </c>
      <c r="DEF48" s="66">
        <v>37780549.938473091</v>
      </c>
      <c r="DEG48" s="66">
        <v>29788977.067932069</v>
      </c>
      <c r="DEH48" s="66">
        <v>20878071.593250226</v>
      </c>
      <c r="DEI48" s="66">
        <v>10974542.843285225</v>
      </c>
      <c r="DEJ48" s="66">
        <v>0</v>
      </c>
      <c r="DEK48" s="66">
        <v>0</v>
      </c>
      <c r="DEL48" s="66">
        <v>0</v>
      </c>
      <c r="DEM48" s="66">
        <v>0</v>
      </c>
      <c r="DEN48" s="66">
        <v>0</v>
      </c>
      <c r="DEO48" s="66">
        <v>0</v>
      </c>
      <c r="DEP48" s="66">
        <v>0</v>
      </c>
      <c r="DEQ48" s="66">
        <v>0</v>
      </c>
      <c r="DER48" s="66">
        <v>0</v>
      </c>
      <c r="DES48" s="66">
        <v>0</v>
      </c>
      <c r="DET48" s="66">
        <v>0</v>
      </c>
      <c r="DEU48" s="66">
        <v>0</v>
      </c>
      <c r="DEV48" s="66">
        <v>0</v>
      </c>
      <c r="DEW48" s="66">
        <v>0</v>
      </c>
      <c r="DEX48" s="66">
        <v>0</v>
      </c>
      <c r="DEY48" s="66">
        <v>0</v>
      </c>
      <c r="DEZ48" s="66">
        <v>187896982.45614037</v>
      </c>
      <c r="DFA48" s="66">
        <v>192705022.99355903</v>
      </c>
      <c r="DFB48" s="66">
        <v>197636095.06404054</v>
      </c>
      <c r="DFC48" s="66">
        <v>202693346.88524449</v>
      </c>
      <c r="DFD48" s="66">
        <v>50310455.532176197</v>
      </c>
      <c r="DFE48" s="66">
        <v>42998195.799514353</v>
      </c>
      <c r="DFF48" s="66">
        <v>35278771.173075587</v>
      </c>
      <c r="DFG48" s="66">
        <v>27136131.942721374</v>
      </c>
      <c r="DFH48" s="66">
        <v>18553673.619883738</v>
      </c>
      <c r="DFI48" s="66">
        <v>9514219.0545004271</v>
      </c>
      <c r="DFJ48" s="66">
        <v>0</v>
      </c>
      <c r="DFK48" s="66">
        <v>0</v>
      </c>
      <c r="DFL48" s="66">
        <v>0</v>
      </c>
      <c r="DFM48" s="66">
        <v>0</v>
      </c>
      <c r="DFN48" s="66">
        <v>0</v>
      </c>
      <c r="DFO48" s="66">
        <v>0</v>
      </c>
      <c r="DFP48" s="66">
        <v>0</v>
      </c>
      <c r="DFQ48" s="66">
        <v>0</v>
      </c>
      <c r="DFR48" s="66">
        <v>0</v>
      </c>
      <c r="DFS48" s="66">
        <v>0</v>
      </c>
      <c r="DFT48" s="66">
        <v>0</v>
      </c>
      <c r="DFU48" s="66">
        <v>0</v>
      </c>
      <c r="DFV48" s="66">
        <v>0</v>
      </c>
      <c r="DFW48" s="66">
        <v>0</v>
      </c>
      <c r="DFX48" s="66">
        <v>0</v>
      </c>
      <c r="DFY48" s="66">
        <v>0</v>
      </c>
      <c r="DFZ48" s="66">
        <v>173443368.42105263</v>
      </c>
      <c r="DGA48" s="66">
        <v>182340755.86137229</v>
      </c>
      <c r="DGB48" s="66">
        <v>191694566.07521063</v>
      </c>
      <c r="DGC48" s="66">
        <v>201528212.87359744</v>
      </c>
      <c r="DGD48" s="66">
        <v>51275208.079379819</v>
      </c>
      <c r="DGE48" s="66">
        <v>33690968.856496528</v>
      </c>
      <c r="DGF48" s="66">
        <v>28335412.453854814</v>
      </c>
      <c r="DGG48" s="66">
        <v>22341732.800949048</v>
      </c>
      <c r="DGH48" s="66">
        <v>15658553.694937669</v>
      </c>
      <c r="DGI48" s="66">
        <v>8230907.1324639199</v>
      </c>
      <c r="DGJ48" s="66">
        <v>0</v>
      </c>
      <c r="DGK48" s="66">
        <v>0</v>
      </c>
      <c r="DGL48" s="66">
        <v>0</v>
      </c>
      <c r="DGM48" s="66">
        <v>0</v>
      </c>
      <c r="DGN48" s="66">
        <v>0</v>
      </c>
      <c r="DGO48" s="66">
        <v>0</v>
      </c>
      <c r="DGP48" s="66">
        <v>0</v>
      </c>
      <c r="DGQ48" s="66">
        <v>0</v>
      </c>
      <c r="DGR48" s="66">
        <v>0</v>
      </c>
      <c r="DGS48" s="66">
        <v>0</v>
      </c>
      <c r="DGT48" s="66">
        <v>0</v>
      </c>
      <c r="DGU48" s="66">
        <v>0</v>
      </c>
      <c r="DGV48" s="66">
        <v>0</v>
      </c>
      <c r="DGW48" s="66">
        <v>0</v>
      </c>
      <c r="DGX48" s="66">
        <v>0</v>
      </c>
      <c r="DGY48" s="66">
        <v>0</v>
      </c>
      <c r="DGZ48" s="66">
        <v>187896982.45614037</v>
      </c>
      <c r="DHA48" s="66">
        <v>192705022.99355903</v>
      </c>
      <c r="DHB48" s="66">
        <v>197636095.06404054</v>
      </c>
      <c r="DHC48" s="66">
        <v>202693346.88524449</v>
      </c>
      <c r="DHD48" s="66">
        <v>50310455.532176197</v>
      </c>
      <c r="DHE48" s="66">
        <v>32248646.849635769</v>
      </c>
      <c r="DHF48" s="66">
        <v>26459078.37980669</v>
      </c>
      <c r="DHG48" s="66">
        <v>20352098.957041029</v>
      </c>
      <c r="DHH48" s="66">
        <v>13915255.214912802</v>
      </c>
      <c r="DHI48" s="66">
        <v>7135664.2908753203</v>
      </c>
      <c r="DHJ48" s="66">
        <v>0</v>
      </c>
      <c r="DHK48" s="66">
        <v>0</v>
      </c>
      <c r="DHL48" s="66">
        <v>0</v>
      </c>
      <c r="DHM48" s="66">
        <v>0</v>
      </c>
      <c r="DHN48" s="66">
        <v>0</v>
      </c>
      <c r="DHO48" s="66">
        <v>0</v>
      </c>
      <c r="DHP48" s="66">
        <v>0</v>
      </c>
      <c r="DHQ48" s="66">
        <v>0</v>
      </c>
      <c r="DHR48" s="66">
        <v>0</v>
      </c>
      <c r="DHS48" s="66">
        <v>0</v>
      </c>
      <c r="DHT48" s="66">
        <v>0</v>
      </c>
      <c r="DHU48" s="66">
        <v>0</v>
      </c>
      <c r="DHV48" s="66">
        <v>0</v>
      </c>
      <c r="DHW48" s="66">
        <v>0</v>
      </c>
      <c r="DHX48" s="66">
        <v>0</v>
      </c>
      <c r="DHY48" s="66">
        <v>0</v>
      </c>
      <c r="DHZ48" s="25">
        <v>0.56000000000000005</v>
      </c>
      <c r="DIA48" s="25">
        <v>0.5</v>
      </c>
      <c r="DIB48" s="25">
        <v>0.28800000000000003</v>
      </c>
      <c r="DIC48" s="25">
        <v>0.14400000000000002</v>
      </c>
      <c r="DID48" s="25">
        <v>7.2000000000000008E-2</v>
      </c>
      <c r="DIE48" s="25">
        <v>0.28800000000000003</v>
      </c>
      <c r="DIF48" s="25">
        <v>0.14400000000000002</v>
      </c>
      <c r="DIG48" s="25">
        <v>7.2000000000000008E-2</v>
      </c>
      <c r="DIH48" s="25">
        <v>0.70200000000000007</v>
      </c>
      <c r="DII48" s="25">
        <v>0.72699999999999998</v>
      </c>
      <c r="DIJ48" s="25">
        <v>4.2033665842272487</v>
      </c>
      <c r="DIK48" s="25">
        <v>4.2033665842272487</v>
      </c>
      <c r="DIL48" s="46">
        <v>0.8</v>
      </c>
      <c r="DIM48" s="46">
        <v>0.8</v>
      </c>
      <c r="DIN48" s="25">
        <v>2</v>
      </c>
      <c r="DIO48" s="25">
        <v>2</v>
      </c>
      <c r="DIP48" s="25">
        <v>1474.4281871876408</v>
      </c>
      <c r="DIQ48" s="25">
        <v>9341.571812812359</v>
      </c>
      <c r="DIR48" s="25">
        <f t="shared" si="19"/>
        <v>194.17180853687984</v>
      </c>
      <c r="DIS48" s="25">
        <f t="shared" si="20"/>
        <v>324.47193187235831</v>
      </c>
      <c r="DIT48" s="66">
        <v>7048182.4047197541</v>
      </c>
      <c r="DIU48" s="66">
        <v>7409743.7038096078</v>
      </c>
      <c r="DIV48" s="66">
        <v>7789852.5610489193</v>
      </c>
      <c r="DIW48" s="66">
        <v>8189460.4386494197</v>
      </c>
      <c r="DIX48" s="66">
        <v>8609567.6074224971</v>
      </c>
      <c r="DIY48" s="66">
        <v>9051225.6505879331</v>
      </c>
      <c r="DIZ48" s="66">
        <v>9515540.0960243214</v>
      </c>
      <c r="DJA48" s="66">
        <v>10003673.183550017</v>
      </c>
      <c r="DJB48" s="66">
        <v>10516846.774161493</v>
      </c>
      <c r="DJC48" s="66">
        <v>11056345.408511315</v>
      </c>
      <c r="DJD48" s="66">
        <v>11623519.522281488</v>
      </c>
      <c r="DJE48" s="66">
        <v>12219788.826500703</v>
      </c>
      <c r="DJF48" s="66">
        <v>12846645.861266807</v>
      </c>
      <c r="DJG48" s="66">
        <v>13505659.731770003</v>
      </c>
      <c r="DJH48" s="66">
        <v>14198480.035968477</v>
      </c>
      <c r="DJI48" s="66">
        <v>14926840.993747946</v>
      </c>
      <c r="DJJ48" s="66">
        <v>15692565.787900992</v>
      </c>
      <c r="DJK48" s="66">
        <v>16497571.127792172</v>
      </c>
      <c r="DJL48" s="66">
        <v>17343872.047132377</v>
      </c>
      <c r="DJM48" s="66">
        <v>18233586.947871909</v>
      </c>
      <c r="DJN48" s="66">
        <v>19168942.902837783</v>
      </c>
      <c r="DJO48" s="66">
        <v>20152281.230388463</v>
      </c>
      <c r="DJP48" s="66">
        <v>21186063.355040073</v>
      </c>
      <c r="DJQ48" s="66">
        <v>22272876.968734112</v>
      </c>
      <c r="DJR48" s="66">
        <v>23415442.508168973</v>
      </c>
      <c r="DJS48" s="66">
        <v>24616619.96440905</v>
      </c>
      <c r="DJT48" s="66">
        <v>67438393.576611459</v>
      </c>
      <c r="DJU48" s="66">
        <v>69164054.765291959</v>
      </c>
      <c r="DJV48" s="66">
        <v>70933873.389821455</v>
      </c>
      <c r="DJW48" s="66">
        <v>72748979.381818935</v>
      </c>
      <c r="DJX48" s="66">
        <v>74610531.586390749</v>
      </c>
      <c r="DJY48" s="66">
        <v>76519718.50198935</v>
      </c>
      <c r="DJZ48" s="66">
        <v>78477759.039203987</v>
      </c>
      <c r="DKA48" s="66">
        <v>80485903.298967943</v>
      </c>
      <c r="DKB48" s="66">
        <v>82545433.370679051</v>
      </c>
      <c r="DKC48" s="66">
        <v>84657664.150743112</v>
      </c>
      <c r="DKD48" s="66">
        <v>86823944.18206273</v>
      </c>
      <c r="DKE48" s="66">
        <v>89045656.515007615</v>
      </c>
      <c r="DKF48" s="66">
        <v>91324219.590415969</v>
      </c>
      <c r="DKG48" s="66">
        <v>93661088.145190865</v>
      </c>
      <c r="DKH48" s="66">
        <v>96057754.141069427</v>
      </c>
      <c r="DKI48" s="66">
        <v>98515747.717158183</v>
      </c>
      <c r="DKJ48" s="66">
        <v>101036638.16684262</v>
      </c>
      <c r="DKK48" s="66">
        <v>103622034.93969434</v>
      </c>
      <c r="DKL48" s="66">
        <v>106273588.66901599</v>
      </c>
      <c r="DKM48" s="66">
        <v>108992992.22567959</v>
      </c>
      <c r="DKN48" s="66">
        <v>111781981.79893126</v>
      </c>
      <c r="DKO48" s="66">
        <v>114642338.00485229</v>
      </c>
      <c r="DKP48" s="66">
        <v>117575887.02318445</v>
      </c>
      <c r="DKQ48" s="66">
        <v>120584501.76324493</v>
      </c>
      <c r="DKR48" s="66">
        <v>123670103.0596758</v>
      </c>
      <c r="DKS48" s="66">
        <v>126834660.898791</v>
      </c>
      <c r="DKT48" s="65">
        <v>7048182.4047197541</v>
      </c>
      <c r="DKU48" s="65">
        <v>7409743.7038096078</v>
      </c>
      <c r="DKV48" s="65">
        <v>7789852.5610489193</v>
      </c>
      <c r="DKW48" s="65">
        <v>8189460.4386494197</v>
      </c>
      <c r="DKX48" s="78">
        <v>7994598.4926066045</v>
      </c>
      <c r="DKY48" s="78">
        <v>7758193.4147896571</v>
      </c>
      <c r="DKZ48" s="78">
        <v>7476495.789733395</v>
      </c>
      <c r="DLA48" s="78">
        <v>7145480.8453928689</v>
      </c>
      <c r="DLB48" s="78">
        <v>6760830.0691038165</v>
      </c>
      <c r="DLC48" s="78">
        <v>6317911.6620064657</v>
      </c>
      <c r="DLD48" s="78">
        <v>5811759.7611407442</v>
      </c>
      <c r="DLE48" s="65">
        <v>6009962.9221179038</v>
      </c>
      <c r="DLF48" s="65">
        <v>6214925.5663902955</v>
      </c>
      <c r="DLG48" s="65">
        <v>6426878.2181039192</v>
      </c>
      <c r="DLH48" s="65">
        <v>6646059.2631568583</v>
      </c>
      <c r="DLI48" s="65">
        <v>6872715.2173149949</v>
      </c>
      <c r="DLJ48" s="65">
        <v>7107101.00347149</v>
      </c>
      <c r="DLK48" s="65">
        <v>7349480.2383618699</v>
      </c>
      <c r="DLL48" s="65">
        <v>7600125.5290571908</v>
      </c>
      <c r="DLM48" s="65">
        <v>7859318.7795687476</v>
      </c>
      <c r="DLN48" s="65">
        <v>8127351.5079091769</v>
      </c>
      <c r="DLO48" s="65">
        <v>8404525.1739665456</v>
      </c>
      <c r="DLP48" s="65">
        <v>8691151.5185602028</v>
      </c>
      <c r="DLQ48" s="65">
        <v>8987552.9140597228</v>
      </c>
      <c r="DLR48" s="65">
        <v>9294062.7269612923</v>
      </c>
      <c r="DLS48" s="65">
        <v>9611025.692829337</v>
      </c>
      <c r="DLT48" s="65">
        <v>67438393.576611459</v>
      </c>
      <c r="DLU48" s="65">
        <v>69164054.765291959</v>
      </c>
      <c r="DLV48" s="65">
        <v>70933873.389821455</v>
      </c>
      <c r="DLW48" s="65">
        <v>72748979.381818935</v>
      </c>
      <c r="DLX48" s="78">
        <v>69281207.901648551</v>
      </c>
      <c r="DLY48" s="78">
        <v>65588330.144562297</v>
      </c>
      <c r="DLZ48" s="78">
        <v>61661096.387945995</v>
      </c>
      <c r="DMA48" s="78">
        <v>57489930.92783425</v>
      </c>
      <c r="DMB48" s="78">
        <v>53064921.452579387</v>
      </c>
      <c r="DMC48" s="78">
        <v>48375808.086138919</v>
      </c>
      <c r="DMD48" s="78">
        <v>43411972.091031365</v>
      </c>
      <c r="DME48" s="65">
        <v>44892485.816018119</v>
      </c>
      <c r="DMF48" s="65">
        <v>46423490.702412561</v>
      </c>
      <c r="DMG48" s="65">
        <v>48006708.69127965</v>
      </c>
      <c r="DMH48" s="65">
        <v>49643920.448438317</v>
      </c>
      <c r="DMI48" s="65">
        <v>51336967.367199421</v>
      </c>
      <c r="DMJ48" s="65">
        <v>53087753.639404692</v>
      </c>
      <c r="DMK48" s="65">
        <v>54898248.397096016</v>
      </c>
      <c r="DML48" s="65">
        <v>56770487.927223794</v>
      </c>
      <c r="DMM48" s="65">
        <v>58706577.961885311</v>
      </c>
      <c r="DMN48" s="65">
        <v>60708696.046668947</v>
      </c>
      <c r="DMO48" s="65">
        <v>62779093.989767954</v>
      </c>
      <c r="DMP48" s="65">
        <v>64920100.394618355</v>
      </c>
      <c r="DMQ48" s="65">
        <v>67134123.278909475</v>
      </c>
      <c r="DMR48" s="65">
        <v>69423652.782912642</v>
      </c>
      <c r="DMS48" s="65">
        <v>71791263.970174313</v>
      </c>
      <c r="DMT48" s="65">
        <v>3937061.7034476246</v>
      </c>
      <c r="DMU48" s="65">
        <v>4163861.289683755</v>
      </c>
      <c r="DMV48" s="65">
        <v>4403725.9625736801</v>
      </c>
      <c r="DMW48" s="65">
        <v>4657408.3535137083</v>
      </c>
      <c r="DMX48" s="65">
        <v>4925704.4502156274</v>
      </c>
      <c r="DMY48" s="65">
        <v>5209456.0943039339</v>
      </c>
      <c r="DMZ48" s="65">
        <v>5509553.6227904186</v>
      </c>
      <c r="DNA48" s="65">
        <v>5826938.6617143471</v>
      </c>
      <c r="DNB48" s="65">
        <v>6162607.0807139454</v>
      </c>
      <c r="DNC48" s="65">
        <v>6517612.1177998129</v>
      </c>
      <c r="DND48" s="65">
        <v>6893067.6841350198</v>
      </c>
      <c r="DNE48" s="65">
        <v>7290151.859191373</v>
      </c>
      <c r="DNF48" s="65">
        <v>7710110.5872487221</v>
      </c>
      <c r="DNG48" s="65">
        <v>8154261.5868359404</v>
      </c>
      <c r="DNH48" s="65">
        <v>8623998.4853803776</v>
      </c>
      <c r="DNI48" s="65">
        <v>9120795.1920391805</v>
      </c>
      <c r="DNJ48" s="65">
        <v>9646210.5224333033</v>
      </c>
      <c r="DNK48" s="65">
        <v>10201893.089795325</v>
      </c>
      <c r="DNL48" s="65">
        <v>10789586.477878287</v>
      </c>
      <c r="DNM48" s="65">
        <v>11411134.71185666</v>
      </c>
      <c r="DNN48" s="65">
        <v>12068488.04438572</v>
      </c>
      <c r="DNO48" s="65">
        <v>12763709.07497447</v>
      </c>
      <c r="DNP48" s="65">
        <v>13498979.221873011</v>
      </c>
      <c r="DNQ48" s="65">
        <v>14276605.566781435</v>
      </c>
      <c r="DNR48" s="65">
        <v>15099028.093857167</v>
      </c>
      <c r="DNS48" s="65">
        <v>15968827.345734723</v>
      </c>
      <c r="DNT48" s="65">
        <v>3316498.1066586999</v>
      </c>
      <c r="DNU48" s="65">
        <v>3421771.1778061567</v>
      </c>
      <c r="DNV48" s="65">
        <v>3530385.8517986652</v>
      </c>
      <c r="DNW48" s="65">
        <v>3642448.1985879457</v>
      </c>
      <c r="DNX48" s="65">
        <v>3758067.655023335</v>
      </c>
      <c r="DNY48" s="65">
        <v>3877357.1317246538</v>
      </c>
      <c r="DNZ48" s="65">
        <v>4000433.1233474524</v>
      </c>
      <c r="DOA48" s="65">
        <v>4127415.8223483227</v>
      </c>
      <c r="DOB48" s="65">
        <v>4258429.2363613872</v>
      </c>
      <c r="DOC48" s="65">
        <v>4393601.3093005558</v>
      </c>
      <c r="DOD48" s="65">
        <v>4533064.0463058678</v>
      </c>
      <c r="DOE48" s="65">
        <v>4676953.6426558923</v>
      </c>
      <c r="DOF48" s="65">
        <v>4825410.6167720985</v>
      </c>
      <c r="DOG48" s="65">
        <v>4978579.9474450871</v>
      </c>
      <c r="DOH48" s="65">
        <v>5136611.2154166885</v>
      </c>
      <c r="DOI48" s="65">
        <v>5299658.7494561933</v>
      </c>
      <c r="DOJ48" s="65">
        <v>5467881.7770733666</v>
      </c>
      <c r="DOK48" s="65">
        <v>5641444.5800154302</v>
      </c>
      <c r="DOL48" s="65">
        <v>5820516.6546998732</v>
      </c>
      <c r="DOM48" s="65">
        <v>6005272.8777397573</v>
      </c>
      <c r="DON48" s="65">
        <v>6195893.6767231505</v>
      </c>
      <c r="DOO48" s="65">
        <v>6392565.206413513</v>
      </c>
      <c r="DOP48" s="65">
        <v>6595479.5305430479</v>
      </c>
      <c r="DOQ48" s="65">
        <v>6804834.8093765937</v>
      </c>
      <c r="DOR48" s="65">
        <v>7020835.493229216</v>
      </c>
      <c r="DOS48" s="65">
        <v>7243692.522126466</v>
      </c>
      <c r="DOT48" s="65">
        <v>3937061.7034476246</v>
      </c>
      <c r="DOU48" s="65">
        <v>4163861.289683755</v>
      </c>
      <c r="DOV48" s="65">
        <v>4403725.9625736801</v>
      </c>
      <c r="DOW48" s="65">
        <v>4657408.3535137083</v>
      </c>
      <c r="DOX48" s="78">
        <v>4573868.4180573681</v>
      </c>
      <c r="DOY48" s="78">
        <v>4465248.0808319431</v>
      </c>
      <c r="DOZ48" s="78">
        <v>4328934.9893353293</v>
      </c>
      <c r="DPA48" s="78">
        <v>4162099.0440816763</v>
      </c>
      <c r="DPB48" s="78">
        <v>3961675.9804589646</v>
      </c>
      <c r="DPC48" s="78">
        <v>3724349.7815998932</v>
      </c>
      <c r="DPD48" s="78">
        <v>3446533.8420675099</v>
      </c>
      <c r="DPE48" s="65">
        <v>3564073.783494554</v>
      </c>
      <c r="DPF48" s="65">
        <v>3685622.2849601046</v>
      </c>
      <c r="DPG48" s="65">
        <v>3811316.0536412052</v>
      </c>
      <c r="DPH48" s="65">
        <v>3941296.4589507328</v>
      </c>
      <c r="DPI48" s="65">
        <v>4075709.6915374128</v>
      </c>
      <c r="DPJ48" s="65">
        <v>4214706.927708338</v>
      </c>
      <c r="DPK48" s="65">
        <v>4358444.4994589221</v>
      </c>
      <c r="DPL48" s="65">
        <v>4507084.0703015253</v>
      </c>
      <c r="DPM48" s="65">
        <v>4660792.8170905048</v>
      </c>
      <c r="DPN48" s="65">
        <v>4819743.618048192</v>
      </c>
      <c r="DPO48" s="65">
        <v>4984115.2472032718</v>
      </c>
      <c r="DPP48" s="65">
        <v>5154092.5754602542</v>
      </c>
      <c r="DPQ48" s="65">
        <v>5329866.7785261804</v>
      </c>
      <c r="DPR48" s="65">
        <v>5511635.5519284187</v>
      </c>
      <c r="DPS48" s="65">
        <v>5699603.3333653919</v>
      </c>
      <c r="DPT48" s="65">
        <v>3316498.1066586999</v>
      </c>
      <c r="DPU48" s="65">
        <v>3421771.1778061567</v>
      </c>
      <c r="DPV48" s="65">
        <v>3530385.8517986652</v>
      </c>
      <c r="DPW48" s="65">
        <v>3642448.1985879457</v>
      </c>
      <c r="DPX48" s="78">
        <v>3489634.251093097</v>
      </c>
      <c r="DPY48" s="78">
        <v>3323448.970049703</v>
      </c>
      <c r="DPZ48" s="78">
        <v>3143197.4540587128</v>
      </c>
      <c r="DQA48" s="78">
        <v>2948154.1588202305</v>
      </c>
      <c r="DQB48" s="78">
        <v>2737561.6519466056</v>
      </c>
      <c r="DQC48" s="78">
        <v>2510629.3196003176</v>
      </c>
      <c r="DQD48" s="78">
        <v>2266532.0231529339</v>
      </c>
      <c r="DQE48" s="65">
        <v>2343829.404653213</v>
      </c>
      <c r="DQF48" s="65">
        <v>2423762.9215029008</v>
      </c>
      <c r="DQG48" s="65">
        <v>2506422.4759657672</v>
      </c>
      <c r="DQH48" s="65">
        <v>2591901.0363154649</v>
      </c>
      <c r="DQI48" s="65">
        <v>2680294.7413981515</v>
      </c>
      <c r="DQJ48" s="65">
        <v>2771703.0087610986</v>
      </c>
      <c r="DQK48" s="65">
        <v>2866228.6464688974</v>
      </c>
      <c r="DQL48" s="65">
        <v>2963977.968733022</v>
      </c>
      <c r="DQM48" s="65">
        <v>3065060.9154848051</v>
      </c>
      <c r="DQN48" s="65">
        <v>3169591.1760263029</v>
      </c>
      <c r="DQO48" s="65">
        <v>3277686.3168981299</v>
      </c>
      <c r="DQP48" s="65">
        <v>3389467.9141080733</v>
      </c>
      <c r="DQQ48" s="65">
        <v>3505061.6898692064</v>
      </c>
      <c r="DQR48" s="65">
        <v>3624597.6540012923</v>
      </c>
      <c r="DQS48" s="65">
        <v>3748210.2501545167</v>
      </c>
      <c r="DQT48" s="66">
        <v>20575398.658995688</v>
      </c>
      <c r="DQU48" s="66">
        <v>21760671.396381866</v>
      </c>
      <c r="DQV48" s="66">
        <v>23014223.319278583</v>
      </c>
      <c r="DQW48" s="66">
        <v>24339987.73942662</v>
      </c>
      <c r="DQX48" s="66">
        <v>25742124.552131489</v>
      </c>
      <c r="DQY48" s="66">
        <v>27225033.288905885</v>
      </c>
      <c r="DQZ48" s="66">
        <v>28793366.922026671</v>
      </c>
      <c r="DRA48" s="66">
        <v>30452046.46432142</v>
      </c>
      <c r="DRB48" s="66">
        <v>32206276.409994766</v>
      </c>
      <c r="DRC48" s="66">
        <v>34061561.064943641</v>
      </c>
      <c r="DRD48" s="66">
        <v>36023721.817801826</v>
      </c>
      <c r="DRE48" s="66">
        <v>38098915.405905463</v>
      </c>
      <c r="DRF48" s="66">
        <v>40293653.233493499</v>
      </c>
      <c r="DRG48" s="66">
        <v>42614821.802758224</v>
      </c>
      <c r="DRH48" s="66">
        <v>45069704.321853235</v>
      </c>
      <c r="DRI48" s="66">
        <v>47666003.557658948</v>
      </c>
      <c r="DRJ48" s="66">
        <v>50411866.005011566</v>
      </c>
      <c r="DRK48" s="66">
        <v>53315907.448231988</v>
      </c>
      <c r="DRL48" s="66">
        <v>56387239.995160073</v>
      </c>
      <c r="DRM48" s="66">
        <v>59635500.668519825</v>
      </c>
      <c r="DRN48" s="66">
        <v>63070881.644327469</v>
      </c>
      <c r="DRO48" s="66">
        <v>66704162.23222255</v>
      </c>
      <c r="DRP48" s="66">
        <v>70546742.698067918</v>
      </c>
      <c r="DRQ48" s="66">
        <v>74610680.034944728</v>
      </c>
      <c r="DRR48" s="66">
        <v>78908725.794782266</v>
      </c>
      <c r="DRS48" s="66">
        <v>83454366.099328473</v>
      </c>
      <c r="DRT48" s="66">
        <v>34382639.798404284</v>
      </c>
      <c r="DRU48" s="66">
        <v>35474021.722750217</v>
      </c>
      <c r="DRV48" s="66">
        <v>36600046.551532015</v>
      </c>
      <c r="DRW48" s="66">
        <v>37761813.928056017</v>
      </c>
      <c r="DRX48" s="66">
        <v>38960458.400767721</v>
      </c>
      <c r="DRY48" s="66">
        <v>40197150.531219065</v>
      </c>
      <c r="DRZ48" s="66">
        <v>41473098.037204951</v>
      </c>
      <c r="DSA48" s="66">
        <v>42789546.972185589</v>
      </c>
      <c r="DSB48" s="66">
        <v>44147782.942146286</v>
      </c>
      <c r="DSC48" s="66">
        <v>45549132.361083053</v>
      </c>
      <c r="DSD48" s="66">
        <v>46994963.74634026</v>
      </c>
      <c r="DSE48" s="66">
        <v>48486689.055065066</v>
      </c>
      <c r="DSF48" s="66">
        <v>50025765.063083969</v>
      </c>
      <c r="DSG48" s="66">
        <v>51613694.787548006</v>
      </c>
      <c r="DSH48" s="66">
        <v>53252028.954735838</v>
      </c>
      <c r="DSI48" s="66">
        <v>54942367.514448225</v>
      </c>
      <c r="DSJ48" s="66">
        <v>56686361.202472821</v>
      </c>
      <c r="DSK48" s="66">
        <v>58485713.152644917</v>
      </c>
      <c r="DSL48" s="66">
        <v>60342180.560078837</v>
      </c>
      <c r="DSM48" s="66">
        <v>62257576.397193857</v>
      </c>
      <c r="DSN48" s="66">
        <v>64233771.184210688</v>
      </c>
      <c r="DSO48" s="66">
        <v>66272694.815847419</v>
      </c>
      <c r="DSP48" s="66">
        <v>68376338.445999026</v>
      </c>
      <c r="DSQ48" s="66">
        <v>70546756.432240635</v>
      </c>
      <c r="DSR48" s="66">
        <v>72786068.342053816</v>
      </c>
      <c r="DSS48" s="66">
        <v>75096461.022734851</v>
      </c>
      <c r="DST48" s="65">
        <v>20575398.658995688</v>
      </c>
      <c r="DSU48" s="65">
        <v>21760671.396381866</v>
      </c>
      <c r="DSV48" s="65">
        <v>23014223.319278583</v>
      </c>
      <c r="DSW48" s="65">
        <v>24339987.73942662</v>
      </c>
      <c r="DSX48" s="78">
        <v>23903401.369836383</v>
      </c>
      <c r="DSY48" s="78">
        <v>23335742.819062185</v>
      </c>
      <c r="DSZ48" s="78">
        <v>22623359.724449527</v>
      </c>
      <c r="DTA48" s="78">
        <v>21751461.760229588</v>
      </c>
      <c r="DTB48" s="78">
        <v>20704034.834996637</v>
      </c>
      <c r="DTC48" s="78">
        <v>19463749.179967795</v>
      </c>
      <c r="DTD48" s="78">
        <v>18011860.908900913</v>
      </c>
      <c r="DTE48" s="65">
        <v>18626134.023060806</v>
      </c>
      <c r="DTF48" s="65">
        <v>19261356.191884633</v>
      </c>
      <c r="DTG48" s="65">
        <v>19918241.85798952</v>
      </c>
      <c r="DTH48" s="65">
        <v>20597529.829209134</v>
      </c>
      <c r="DTI48" s="65">
        <v>21299984.10954044</v>
      </c>
      <c r="DTJ48" s="65">
        <v>22026394.758428916</v>
      </c>
      <c r="DTK48" s="65">
        <v>22777578.779358651</v>
      </c>
      <c r="DTL48" s="65">
        <v>23554381.038746782</v>
      </c>
      <c r="DTM48" s="65">
        <v>24357675.216175705</v>
      </c>
      <c r="DTN48" s="65">
        <v>25188364.787031852</v>
      </c>
      <c r="DTO48" s="65">
        <v>26047384.038656175</v>
      </c>
      <c r="DTP48" s="65">
        <v>26935699.121149246</v>
      </c>
      <c r="DTQ48" s="65">
        <v>27854309.134012815</v>
      </c>
      <c r="DTR48" s="65">
        <v>28804247.249849983</v>
      </c>
      <c r="DTS48" s="65">
        <v>29786581.876387835</v>
      </c>
      <c r="DTT48" s="65">
        <v>34382639.798404284</v>
      </c>
      <c r="DTU48" s="65">
        <v>35474021.722750217</v>
      </c>
      <c r="DTV48" s="65">
        <v>36600046.551532015</v>
      </c>
      <c r="DTW48" s="65">
        <v>37761813.928056017</v>
      </c>
      <c r="DTX48" s="78">
        <v>36177568.5149986</v>
      </c>
      <c r="DTY48" s="78">
        <v>34454700.455330625</v>
      </c>
      <c r="DTZ48" s="78">
        <v>32586005.600661032</v>
      </c>
      <c r="DUA48" s="78">
        <v>30563962.122989707</v>
      </c>
      <c r="DUB48" s="78">
        <v>28380717.605665471</v>
      </c>
      <c r="DUC48" s="78">
        <v>26028075.634904601</v>
      </c>
      <c r="DUD48" s="78">
        <v>23497481.87317013</v>
      </c>
      <c r="DUE48" s="65">
        <v>24298835.572166055</v>
      </c>
      <c r="DUF48" s="65">
        <v>25127518.486877974</v>
      </c>
      <c r="DUG48" s="65">
        <v>25984462.647734627</v>
      </c>
      <c r="DUH48" s="65">
        <v>26870631.870955072</v>
      </c>
      <c r="DUI48" s="65">
        <v>27787022.842565283</v>
      </c>
      <c r="DUJ48" s="65">
        <v>28734666.239383865</v>
      </c>
      <c r="DUK48" s="65">
        <v>29714627.888237648</v>
      </c>
      <c r="DUL48" s="65">
        <v>30728009.964710943</v>
      </c>
      <c r="DUM48" s="65">
        <v>31775952.232776739</v>
      </c>
      <c r="DUN48" s="65">
        <v>32859633.326704022</v>
      </c>
      <c r="DUO48" s="65">
        <v>33980272.076683044</v>
      </c>
      <c r="DUP48" s="65">
        <v>35139128.879659452</v>
      </c>
      <c r="DUQ48" s="65">
        <v>36337507.116919078</v>
      </c>
      <c r="DUR48" s="65">
        <v>37576754.620017812</v>
      </c>
      <c r="DUS48" s="65">
        <v>38858265.186705232</v>
      </c>
      <c r="DUT48" s="65">
        <v>0</v>
      </c>
      <c r="DUU48" s="65">
        <v>0</v>
      </c>
      <c r="DUV48" s="65">
        <v>0</v>
      </c>
      <c r="DUW48" s="65">
        <v>0</v>
      </c>
      <c r="DUX48" s="65">
        <v>225407.51448220279</v>
      </c>
      <c r="DUY48" s="65">
        <v>476784.81804559339</v>
      </c>
      <c r="DUZ48" s="65">
        <v>756375.94616455655</v>
      </c>
      <c r="DVA48" s="65">
        <v>1066597.2951095654</v>
      </c>
      <c r="DVB48" s="65">
        <v>1410050.0332834069</v>
      </c>
      <c r="DVC48" s="65">
        <v>1789533.3705229061</v>
      </c>
      <c r="DVD48" s="65">
        <v>2208058.7430277425</v>
      </c>
      <c r="DVE48" s="65">
        <v>2335256.8534523849</v>
      </c>
      <c r="DVF48" s="65">
        <v>2469782.3773105191</v>
      </c>
      <c r="DVG48" s="65">
        <v>2612057.4198319004</v>
      </c>
      <c r="DVH48" s="65">
        <v>2762528.4021698511</v>
      </c>
      <c r="DVI48" s="65">
        <v>2921667.4621518236</v>
      </c>
      <c r="DVJ48" s="65">
        <v>3089973.9357220349</v>
      </c>
      <c r="DVK48" s="65">
        <v>3267975.9237245345</v>
      </c>
      <c r="DVL48" s="65">
        <v>3456231.9489428648</v>
      </c>
      <c r="DVM48" s="65">
        <v>3655332.7085956568</v>
      </c>
      <c r="DVN48" s="65">
        <v>3865902.9277870203</v>
      </c>
      <c r="DVO48" s="65">
        <v>4088603.3197273738</v>
      </c>
      <c r="DVP48" s="65">
        <v>4324132.6588753518</v>
      </c>
      <c r="DVQ48" s="65">
        <v>4573229.9735057727</v>
      </c>
      <c r="DVR48" s="65">
        <v>4836676.8645833284</v>
      </c>
      <c r="DVS48" s="65">
        <v>5115299.9582180493</v>
      </c>
      <c r="DVT48" s="64">
        <v>0</v>
      </c>
      <c r="DVU48" s="64">
        <v>0</v>
      </c>
      <c r="DVV48" s="64">
        <v>0</v>
      </c>
      <c r="DVW48" s="64">
        <v>0</v>
      </c>
      <c r="DVX48" s="64">
        <v>1042536.8706549826</v>
      </c>
      <c r="DVY48" s="64">
        <v>2151258.647574774</v>
      </c>
      <c r="DVZ48" s="64">
        <v>3329316.6162970215</v>
      </c>
      <c r="DWA48" s="64">
        <v>4579995.4341653949</v>
      </c>
      <c r="DWB48" s="64">
        <v>5906718.4222290441</v>
      </c>
      <c r="DWC48" s="64">
        <v>7313053.0587141253</v>
      </c>
      <c r="DWD48" s="64">
        <v>8802716.6815321539</v>
      </c>
      <c r="DWE48" s="64">
        <v>9082134.6066156272</v>
      </c>
      <c r="DWF48" s="64">
        <v>9370421.8818875235</v>
      </c>
      <c r="DWG48" s="64">
        <v>9667860.0403695349</v>
      </c>
      <c r="DWH48" s="64">
        <v>9974739.5515714455</v>
      </c>
      <c r="DWI48" s="64">
        <v>10291360.105155256</v>
      </c>
      <c r="DWJ48" s="64">
        <v>10618030.903603448</v>
      </c>
      <c r="DWK48" s="64">
        <v>10955070.964177189</v>
      </c>
      <c r="DWL48" s="64">
        <v>11302809.430459376</v>
      </c>
      <c r="DWM48" s="64">
        <v>11661585.89378674</v>
      </c>
      <c r="DWN48" s="64">
        <v>12031750.724884937</v>
      </c>
      <c r="DWO48" s="64">
        <v>12413665.416030463</v>
      </c>
      <c r="DWP48" s="64">
        <v>12807702.934073586</v>
      </c>
      <c r="DWQ48" s="64">
        <v>13214248.084666969</v>
      </c>
      <c r="DWR48" s="64">
        <v>13633697.888055764</v>
      </c>
      <c r="DWS48" s="64">
        <v>14066461.966796106</v>
      </c>
      <c r="DWT48" s="65">
        <v>0</v>
      </c>
      <c r="DWU48" s="65">
        <v>0</v>
      </c>
      <c r="DWV48" s="65">
        <v>0</v>
      </c>
      <c r="DWW48" s="65">
        <v>0</v>
      </c>
      <c r="DWX48" s="65">
        <v>645610.60444084392</v>
      </c>
      <c r="DWY48" s="65">
        <v>1365603.6945961583</v>
      </c>
      <c r="DWZ48" s="65">
        <v>2166406.6209574859</v>
      </c>
      <c r="DXA48" s="65">
        <v>3054940.408586178</v>
      </c>
      <c r="DXB48" s="65">
        <v>4038655.3055746015</v>
      </c>
      <c r="DXC48" s="65">
        <v>5125568.7888860274</v>
      </c>
      <c r="DXD48" s="65">
        <v>6324306.1927271541</v>
      </c>
      <c r="DXE48" s="65">
        <v>6688626.1185452016</v>
      </c>
      <c r="DXF48" s="65">
        <v>7073933.1699550981</v>
      </c>
      <c r="DXG48" s="65">
        <v>7481436.3377624331</v>
      </c>
      <c r="DXH48" s="65">
        <v>7912414.2582686385</v>
      </c>
      <c r="DXI48" s="65">
        <v>8368219.2252908042</v>
      </c>
      <c r="DXJ48" s="65">
        <v>8850281.4332991838</v>
      </c>
      <c r="DXK48" s="65">
        <v>9360113.464986125</v>
      </c>
      <c r="DXL48" s="65">
        <v>9899315.0373473428</v>
      </c>
      <c r="DXM48" s="65">
        <v>10469578.02116734</v>
      </c>
      <c r="DXN48" s="65">
        <v>11072691.749658901</v>
      </c>
      <c r="DXO48" s="65">
        <v>11710548.632913681</v>
      </c>
      <c r="DXP48" s="65">
        <v>12385150.09578055</v>
      </c>
      <c r="DXQ48" s="65">
        <v>13098612.857803216</v>
      </c>
      <c r="DXR48" s="65">
        <v>13853175.57492182</v>
      </c>
      <c r="DXS48" s="65">
        <v>14651205.863778463</v>
      </c>
      <c r="DXT48" s="65">
        <v>0</v>
      </c>
      <c r="DXU48" s="65">
        <v>0</v>
      </c>
      <c r="DXV48" s="65">
        <v>0</v>
      </c>
      <c r="DXW48" s="65">
        <v>0</v>
      </c>
      <c r="DXX48" s="65">
        <v>2440131.8672441174</v>
      </c>
      <c r="DXY48" s="65">
        <v>5035174.2258609366</v>
      </c>
      <c r="DXZ48" s="65">
        <v>7792502.8843035186</v>
      </c>
      <c r="DYA48" s="65">
        <v>10719805.817244863</v>
      </c>
      <c r="DYB48" s="65">
        <v>13825095.551645849</v>
      </c>
      <c r="DYC48" s="65">
        <v>17116722.024616979</v>
      </c>
      <c r="DYD48" s="65">
        <v>20603385.930545684</v>
      </c>
      <c r="DYE48" s="65">
        <v>21257383.50364548</v>
      </c>
      <c r="DYF48" s="65">
        <v>21932140.423148938</v>
      </c>
      <c r="DYG48" s="65">
        <v>22628315.637163553</v>
      </c>
      <c r="DYH48" s="65">
        <v>23346589.010284279</v>
      </c>
      <c r="DYI48" s="65">
        <v>24087661.987529617</v>
      </c>
      <c r="DYJ48" s="65">
        <v>24852258.279352583</v>
      </c>
      <c r="DYK48" s="65">
        <v>25641124.568395369</v>
      </c>
      <c r="DYL48" s="65">
        <v>26455031.238678087</v>
      </c>
      <c r="DYM48" s="65">
        <v>27294773.127933498</v>
      </c>
      <c r="DYN48" s="65">
        <v>28161170.303822603</v>
      </c>
      <c r="DYO48" s="65">
        <v>29055068.864788994</v>
      </c>
      <c r="DYP48" s="65">
        <v>29977341.766334172</v>
      </c>
      <c r="DYQ48" s="65">
        <v>30928889.673520636</v>
      </c>
      <c r="DYR48" s="65">
        <v>31910641.840535365</v>
      </c>
      <c r="DYS48" s="65">
        <v>32923557.018172592</v>
      </c>
      <c r="DYT48" s="67">
        <v>604</v>
      </c>
      <c r="DYU48" s="68">
        <f ca="1">10000000*'Country Model'!$DYT$8/57000</f>
        <v>59385.964912280702</v>
      </c>
      <c r="DYV48" s="68">
        <f ca="1">10000000*'Country Model'!$DYT$8/57000</f>
        <v>59385.964912280702</v>
      </c>
      <c r="DYW48" s="38">
        <f ca="1">'Country Model'!$DYT$8/(220*8)</f>
        <v>0.19232954545454545</v>
      </c>
      <c r="DYX48" s="38">
        <f ca="1">'Country Model'!$DYT$8/(220*8)</f>
        <v>0.19232954545454545</v>
      </c>
      <c r="DYY48" s="25">
        <v>6.0000000000000001E-3</v>
      </c>
      <c r="DYZ48" s="25">
        <f t="shared" si="21"/>
        <v>6.0000000000000001E-3</v>
      </c>
      <c r="DZA48" s="25">
        <f t="shared" si="22"/>
        <v>0.05</v>
      </c>
      <c r="DZB48" s="25">
        <v>0.2</v>
      </c>
      <c r="DZC48" s="25">
        <v>0.06</v>
      </c>
      <c r="DZD48" s="25">
        <v>0.01</v>
      </c>
      <c r="DZE48" s="25">
        <v>0.02</v>
      </c>
      <c r="DZF48" s="25">
        <v>0.32</v>
      </c>
      <c r="DZG48" s="25">
        <v>0.41</v>
      </c>
      <c r="DZH48" s="25">
        <v>0.17</v>
      </c>
      <c r="DZI48" s="25">
        <v>0.1</v>
      </c>
      <c r="DZJ48" s="25">
        <v>7.0000000000000007E-2</v>
      </c>
      <c r="DZK48" s="25">
        <v>0.09</v>
      </c>
      <c r="DZL48" s="46">
        <v>0.67</v>
      </c>
      <c r="DZM48" s="46">
        <v>0.33</v>
      </c>
      <c r="DZN48" s="46">
        <v>0.33</v>
      </c>
      <c r="DZO48" s="46">
        <v>0.33</v>
      </c>
      <c r="DZP48" s="46">
        <v>0.17</v>
      </c>
      <c r="DZQ48" s="46">
        <v>1</v>
      </c>
      <c r="DZR48" s="46">
        <v>0.5</v>
      </c>
      <c r="DZS48" s="46">
        <v>0.33</v>
      </c>
      <c r="DZT48" s="46">
        <v>0.5</v>
      </c>
      <c r="DZU48" s="46">
        <v>0.17</v>
      </c>
      <c r="DZW48" s="69">
        <v>0</v>
      </c>
      <c r="DZX48" s="69">
        <v>1</v>
      </c>
      <c r="DZY48" s="69">
        <v>2</v>
      </c>
      <c r="DZZ48" s="69">
        <v>3</v>
      </c>
      <c r="EAA48" s="69">
        <v>4</v>
      </c>
      <c r="EAB48" s="69">
        <v>5</v>
      </c>
      <c r="EAC48" s="69">
        <v>6</v>
      </c>
      <c r="EAD48" s="69">
        <v>7</v>
      </c>
      <c r="EAE48" s="69">
        <v>8</v>
      </c>
      <c r="EAF48" s="69">
        <v>9</v>
      </c>
      <c r="EAG48" s="69">
        <v>10</v>
      </c>
      <c r="EAH48" s="69">
        <v>11</v>
      </c>
      <c r="EAI48" s="69">
        <v>12</v>
      </c>
      <c r="EAJ48" s="69">
        <v>13</v>
      </c>
      <c r="EAK48" s="69">
        <v>14</v>
      </c>
      <c r="EAL48" s="69">
        <v>15</v>
      </c>
      <c r="EAM48" s="69">
        <v>16</v>
      </c>
      <c r="EAN48" s="69">
        <v>17</v>
      </c>
      <c r="EAO48" s="69">
        <v>18</v>
      </c>
      <c r="EAP48" s="69">
        <v>19</v>
      </c>
      <c r="EAQ48" s="69">
        <v>20</v>
      </c>
      <c r="EAR48" s="69">
        <v>21</v>
      </c>
      <c r="EAS48" s="69">
        <v>22</v>
      </c>
      <c r="EAT48" s="69">
        <v>23</v>
      </c>
      <c r="EAU48" s="69">
        <v>24</v>
      </c>
      <c r="EAV48" s="69">
        <v>25</v>
      </c>
      <c r="EAW48" s="69">
        <v>26</v>
      </c>
      <c r="EAX48" s="69">
        <v>27</v>
      </c>
      <c r="EAY48" s="69">
        <v>28</v>
      </c>
      <c r="EAZ48" s="69">
        <v>29</v>
      </c>
      <c r="EBA48" s="69">
        <v>30</v>
      </c>
      <c r="EBB48" s="69">
        <v>31</v>
      </c>
      <c r="EBC48" s="69">
        <v>32</v>
      </c>
      <c r="EBD48" s="69">
        <v>33</v>
      </c>
      <c r="EBE48" s="69">
        <v>34</v>
      </c>
      <c r="EBF48" s="69">
        <v>35</v>
      </c>
      <c r="EBG48" s="69">
        <v>36</v>
      </c>
      <c r="EBH48" s="69">
        <v>37</v>
      </c>
      <c r="EBI48" s="69">
        <v>38</v>
      </c>
      <c r="EBJ48" s="69">
        <v>39</v>
      </c>
      <c r="EBK48" s="69">
        <v>40</v>
      </c>
      <c r="EBL48" s="69">
        <v>41</v>
      </c>
      <c r="EBM48" s="69">
        <v>42</v>
      </c>
      <c r="EBO48" s="70">
        <v>2012177.7340626125</v>
      </c>
      <c r="EBP48" s="70">
        <v>2115399.4660995379</v>
      </c>
      <c r="EBQ48" s="70">
        <v>2223916.3198269266</v>
      </c>
      <c r="EBR48" s="70">
        <v>2337999.9271304631</v>
      </c>
      <c r="EBS48" s="70">
        <v>2457935.8542085141</v>
      </c>
      <c r="EBT48" s="70">
        <v>2584024.3163816906</v>
      </c>
      <c r="EBU48" s="70">
        <v>2716580.9295710847</v>
      </c>
      <c r="EBV48" s="70">
        <v>2855937.5003262218</v>
      </c>
      <c r="EBW48" s="70">
        <v>3002442.8563802741</v>
      </c>
      <c r="EBX48" s="70">
        <v>3156463.7198115266</v>
      </c>
      <c r="EBY48" s="70">
        <v>3318385.6249967283</v>
      </c>
      <c r="EBZ48" s="70">
        <v>3488613.883654091</v>
      </c>
      <c r="ECA48" s="70">
        <v>3667574.5993915582</v>
      </c>
      <c r="ECB48" s="70">
        <v>3855715.7342998963</v>
      </c>
      <c r="ECC48" s="70">
        <v>4053508.2302604322</v>
      </c>
      <c r="ECD48" s="70">
        <v>4261447.1877742084</v>
      </c>
      <c r="ECE48" s="70">
        <v>4480053.1052633291</v>
      </c>
      <c r="ECF48" s="70">
        <v>4709873.1819466231</v>
      </c>
      <c r="ECG48" s="70">
        <v>4951482.6875508968</v>
      </c>
      <c r="ECH48" s="70">
        <v>5205486.4022863405</v>
      </c>
      <c r="ECI48" s="70">
        <v>5472520.130690542</v>
      </c>
      <c r="ECJ48" s="70">
        <v>5753252.2931304434</v>
      </c>
      <c r="ECK48" s="70">
        <v>6048385.5989459902</v>
      </c>
      <c r="ECL48" s="70">
        <v>6358658.8054235717</v>
      </c>
      <c r="ECM48" s="70">
        <v>6684848.5670021791</v>
      </c>
      <c r="ECN48" s="70">
        <v>7027771.3793411069</v>
      </c>
      <c r="ECO48" s="70">
        <v>18692140.7988429</v>
      </c>
      <c r="ECP48" s="70">
        <v>19170448.483815715</v>
      </c>
      <c r="ECQ48" s="70">
        <v>19660995.44324971</v>
      </c>
      <c r="ECR48" s="70">
        <v>20164094.864333887</v>
      </c>
      <c r="ECS48" s="70">
        <v>20680067.948311981</v>
      </c>
      <c r="ECT48" s="70">
        <v>21209244.11555174</v>
      </c>
      <c r="ECU48" s="70">
        <v>21751961.215861667</v>
      </c>
      <c r="ECV48" s="70">
        <v>22308565.74418949</v>
      </c>
      <c r="ECW48" s="70">
        <v>22879413.061840106</v>
      </c>
      <c r="ECX48" s="70">
        <v>23464867.623354159</v>
      </c>
      <c r="ECY48" s="70">
        <v>24065303.209192183</v>
      </c>
      <c r="ECZ48" s="70">
        <v>24681103.16437282</v>
      </c>
      <c r="EDA48" s="70">
        <v>25312660.643217463</v>
      </c>
      <c r="EDB48" s="70">
        <v>25960378.86035765</v>
      </c>
      <c r="EDC48" s="70">
        <v>26624671.348165333</v>
      </c>
      <c r="EDD48" s="70">
        <v>27305962.220770534</v>
      </c>
      <c r="EDE48" s="70">
        <v>28004686.444834821</v>
      </c>
      <c r="EDF48" s="70">
        <v>28721290.117253534</v>
      </c>
      <c r="EDG48" s="70">
        <v>29456230.749964073</v>
      </c>
      <c r="EDH48" s="70">
        <v>30209977.562042043</v>
      </c>
      <c r="EDI48" s="70">
        <v>30983011.779271752</v>
      </c>
      <c r="EDJ48" s="70">
        <v>31775826.94138236</v>
      </c>
      <c r="EDK48" s="70">
        <v>32588929.217145778</v>
      </c>
      <c r="EDL48" s="70">
        <v>33422837.727537528</v>
      </c>
      <c r="EDM48" s="70">
        <v>34278084.87716686</v>
      </c>
      <c r="EDN48" s="70">
        <v>35155216.694187753</v>
      </c>
      <c r="EDO48" s="71">
        <v>2012177.7340626125</v>
      </c>
      <c r="EDP48" s="71">
        <v>2115399.4660995379</v>
      </c>
      <c r="EDQ48" s="71">
        <v>2223916.3198269266</v>
      </c>
      <c r="EDR48" s="71">
        <v>2337999.9271304631</v>
      </c>
      <c r="EDS48" s="79">
        <v>2282369.0074793347</v>
      </c>
      <c r="EDT48" s="79">
        <v>2214877.9854700202</v>
      </c>
      <c r="EDU48" s="79">
        <v>2134456.4446629952</v>
      </c>
      <c r="EDV48" s="79">
        <v>2039955.3573758728</v>
      </c>
      <c r="EDW48" s="79">
        <v>1930141.8362444618</v>
      </c>
      <c r="EDX48" s="79">
        <v>1803693.5541780151</v>
      </c>
      <c r="EDY48" s="79">
        <v>1659192.8124983641</v>
      </c>
      <c r="EDZ48" s="71">
        <v>1715777.6118747254</v>
      </c>
      <c r="EEA48" s="71">
        <v>1774292.1685983608</v>
      </c>
      <c r="EEB48" s="71">
        <v>1834802.2947506139</v>
      </c>
      <c r="EEC48" s="71">
        <v>1897376.0468556625</v>
      </c>
      <c r="EED48" s="71">
        <v>1962083.8024245754</v>
      </c>
      <c r="EEE48" s="71">
        <v>2028998.3391098122</v>
      </c>
      <c r="EEF48" s="71">
        <v>2098194.9165591928</v>
      </c>
      <c r="EEG48" s="71">
        <v>2169751.3610614017</v>
      </c>
      <c r="EEH48" s="71">
        <v>2243748.1530782231</v>
      </c>
      <c r="EEI48" s="71">
        <v>2320268.5177619616</v>
      </c>
      <c r="EEJ48" s="71">
        <v>2399398.5185598508</v>
      </c>
      <c r="EEK48" s="71">
        <v>2481227.1540107299</v>
      </c>
      <c r="EEL48" s="71">
        <v>2565846.4578428548</v>
      </c>
      <c r="EEM48" s="71">
        <v>2653351.6024854267</v>
      </c>
      <c r="EEN48" s="71">
        <v>2743841.0061102589</v>
      </c>
      <c r="EEO48" s="71">
        <v>18692140.7988429</v>
      </c>
      <c r="EEP48" s="71">
        <v>19170448.483815715</v>
      </c>
      <c r="EEQ48" s="71">
        <v>19660995.44324971</v>
      </c>
      <c r="EER48" s="71">
        <v>20164094.864333887</v>
      </c>
      <c r="EES48" s="79">
        <v>19202920.237718266</v>
      </c>
      <c r="EET48" s="79">
        <v>18179352.099044349</v>
      </c>
      <c r="EEU48" s="79">
        <v>17090826.669605594</v>
      </c>
      <c r="EEV48" s="79">
        <v>15934689.817278206</v>
      </c>
      <c r="EEW48" s="79">
        <v>14708194.111182926</v>
      </c>
      <c r="EEX48" s="79">
        <v>13408495.784773806</v>
      </c>
      <c r="EEY48" s="79">
        <v>12032651.604596091</v>
      </c>
      <c r="EEZ48" s="71">
        <v>12443010.8900769</v>
      </c>
      <c r="EFA48" s="71">
        <v>12867364.99138999</v>
      </c>
      <c r="EFB48" s="71">
        <v>13306191.185100334</v>
      </c>
      <c r="EFC48" s="71">
        <v>13759983.024723044</v>
      </c>
      <c r="EFD48" s="71">
        <v>14229250.895829409</v>
      </c>
      <c r="EFE48" s="71">
        <v>14714522.590084178</v>
      </c>
      <c r="EFF48" s="71">
        <v>15216343.898859689</v>
      </c>
      <c r="EFG48" s="71">
        <v>15735279.227094511</v>
      </c>
      <c r="EFH48" s="71">
        <v>16271912.228087002</v>
      </c>
      <c r="EFI48" s="71">
        <v>16826846.459937751</v>
      </c>
      <c r="EFJ48" s="71">
        <v>17400706.064379204</v>
      </c>
      <c r="EFK48" s="71">
        <v>17994136.468755972</v>
      </c>
      <c r="EFL48" s="71">
        <v>18607805.111945342</v>
      </c>
      <c r="EFM48" s="71">
        <v>19242402.195034441</v>
      </c>
      <c r="EFN48" s="71">
        <v>19898641.457598358</v>
      </c>
      <c r="EFO48" s="70">
        <v>0</v>
      </c>
      <c r="EFP48" s="70">
        <v>0</v>
      </c>
      <c r="EFQ48" s="70">
        <v>0</v>
      </c>
      <c r="EFR48" s="70">
        <v>0</v>
      </c>
      <c r="EFS48" s="70">
        <v>175566.84672917938</v>
      </c>
      <c r="EFT48" s="70">
        <v>369146.33091167035</v>
      </c>
      <c r="EFU48" s="70">
        <v>582124.48490808951</v>
      </c>
      <c r="EFV48" s="70">
        <v>815982.14295034902</v>
      </c>
      <c r="EFW48" s="70">
        <v>1072301.0201358122</v>
      </c>
      <c r="EFX48" s="70">
        <v>1352770.1656335115</v>
      </c>
      <c r="EFY48" s="70">
        <v>1659192.8124983641</v>
      </c>
      <c r="EFZ48" s="70">
        <v>1772836.2717793656</v>
      </c>
      <c r="EGA48" s="70">
        <v>1893282.4307931974</v>
      </c>
      <c r="EGB48" s="70">
        <v>2020913.4395492824</v>
      </c>
      <c r="EGC48" s="70">
        <v>2156132.1834047697</v>
      </c>
      <c r="EGD48" s="70">
        <v>2299363.3853496332</v>
      </c>
      <c r="EGE48" s="70">
        <v>2451054.7661535172</v>
      </c>
      <c r="EGF48" s="70">
        <v>2611678.2653874303</v>
      </c>
      <c r="EGG48" s="70">
        <v>2781731.3264894951</v>
      </c>
      <c r="EGH48" s="70">
        <v>2961738.2492081174</v>
      </c>
      <c r="EGI48" s="70">
        <v>3152251.6129285805</v>
      </c>
      <c r="EGJ48" s="70">
        <v>3353853.7745705927</v>
      </c>
      <c r="EGK48" s="70">
        <v>3567158.4449352603</v>
      </c>
      <c r="EGL48" s="70">
        <v>3792812.3475807169</v>
      </c>
      <c r="EGM48" s="70">
        <v>4031496.9645167524</v>
      </c>
      <c r="EGN48" s="70">
        <v>4283930.3732308485</v>
      </c>
      <c r="EGO48" s="70">
        <v>0</v>
      </c>
      <c r="EGP48" s="70">
        <v>0</v>
      </c>
      <c r="EGQ48" s="70">
        <v>0</v>
      </c>
      <c r="EGR48" s="70">
        <v>0</v>
      </c>
      <c r="EGS48" s="70">
        <v>1477147.7105937153</v>
      </c>
      <c r="EGT48" s="70">
        <v>3029892.0165073909</v>
      </c>
      <c r="EGU48" s="70">
        <v>4661134.5462560728</v>
      </c>
      <c r="EGV48" s="70">
        <v>6373875.9269112833</v>
      </c>
      <c r="EGW48" s="70">
        <v>8171218.9506571796</v>
      </c>
      <c r="EGX48" s="70">
        <v>10056371.838580353</v>
      </c>
      <c r="EGY48" s="70">
        <v>12032651.604596091</v>
      </c>
      <c r="EGZ48" s="70">
        <v>12238092.274295921</v>
      </c>
      <c r="EHA48" s="70">
        <v>12445295.651827473</v>
      </c>
      <c r="EHB48" s="70">
        <v>12654187.675257316</v>
      </c>
      <c r="EHC48" s="70">
        <v>12864688.32344229</v>
      </c>
      <c r="EHD48" s="70">
        <v>13076711.324941125</v>
      </c>
      <c r="EHE48" s="70">
        <v>13290163.854750643</v>
      </c>
      <c r="EHF48" s="70">
        <v>13504946.218393845</v>
      </c>
      <c r="EHG48" s="70">
        <v>13720951.522869563</v>
      </c>
      <c r="EHH48" s="70">
        <v>13938065.33395504</v>
      </c>
      <c r="EHI48" s="70">
        <v>14156165.319334</v>
      </c>
      <c r="EHJ48" s="70">
        <v>14375120.877003156</v>
      </c>
      <c r="EHK48" s="70">
        <v>14594792.748389807</v>
      </c>
      <c r="EHL48" s="70">
        <v>14815032.615592185</v>
      </c>
      <c r="EHM48" s="70">
        <v>15035682.682132419</v>
      </c>
      <c r="EHN48" s="70">
        <v>15256575.236589395</v>
      </c>
      <c r="EHO48" s="70">
        <f t="shared" si="23"/>
        <v>41756630.364186689</v>
      </c>
      <c r="EHP48" s="70">
        <f t="shared" si="24"/>
        <v>98448962.515767723</v>
      </c>
      <c r="EHQ48" s="70">
        <f t="shared" si="25"/>
        <v>3212048.4895528224</v>
      </c>
      <c r="EHR48" s="70">
        <f t="shared" si="26"/>
        <v>4280389.674598597</v>
      </c>
      <c r="EHS48" s="70">
        <f t="shared" si="27"/>
        <v>306408294.01951903</v>
      </c>
      <c r="EHT48" s="70">
        <f t="shared" si="28"/>
        <v>621004386.13030565</v>
      </c>
      <c r="EHU48" s="70">
        <f t="shared" si="29"/>
        <v>23569868.770732231</v>
      </c>
      <c r="EHV48" s="70">
        <f t="shared" si="30"/>
        <v>27000190.701317638</v>
      </c>
      <c r="EHW48" s="70">
        <f t="shared" si="31"/>
        <v>348164924.38370574</v>
      </c>
      <c r="EHX48" s="70">
        <f t="shared" si="31"/>
        <v>719453348.64607334</v>
      </c>
      <c r="EHY48" s="70">
        <f t="shared" si="31"/>
        <v>26781917.260285053</v>
      </c>
      <c r="EHZ48" s="70">
        <f t="shared" si="31"/>
        <v>31280580.375916235</v>
      </c>
      <c r="EIA48" s="70">
        <f t="shared" si="32"/>
        <v>25587018.849543463</v>
      </c>
      <c r="EIB48" s="70">
        <f t="shared" si="33"/>
        <v>49291644.876123175</v>
      </c>
      <c r="EIC48" s="70">
        <f t="shared" si="64"/>
        <v>50351786.031017289</v>
      </c>
      <c r="EID48" s="70">
        <f t="shared" si="64"/>
        <v>58280771.077233873</v>
      </c>
      <c r="EIE48" s="70">
        <f t="shared" si="34"/>
        <v>197327026.17565283</v>
      </c>
      <c r="EIF48" s="70">
        <f t="shared" si="35"/>
        <v>369235621.87742925</v>
      </c>
      <c r="EIG48" s="70">
        <f t="shared" si="65"/>
        <v>77133703.291302338</v>
      </c>
      <c r="EIH48" s="70">
        <f t="shared" si="65"/>
        <v>89561351.453150108</v>
      </c>
      <c r="EII48" s="70">
        <f t="shared" si="65"/>
        <v>222914045.02519628</v>
      </c>
      <c r="EIJ48" s="70">
        <f t="shared" si="65"/>
        <v>418527266.75355244</v>
      </c>
      <c r="EIK48" s="70">
        <f t="shared" si="65"/>
        <v>127485489.32231963</v>
      </c>
      <c r="EIL48" s="70">
        <f t="shared" si="65"/>
        <v>147842122.53038397</v>
      </c>
      <c r="EIM48" s="70">
        <f t="shared" si="36"/>
        <v>16169611.514643226</v>
      </c>
      <c r="EIN48" s="70">
        <f t="shared" si="36"/>
        <v>49157317.639644548</v>
      </c>
      <c r="EIO48" s="70">
        <f t="shared" si="37"/>
        <v>1243816.2703571713</v>
      </c>
      <c r="EIP48" s="70">
        <f t="shared" si="38"/>
        <v>2137274.6799845458</v>
      </c>
      <c r="EIQ48" s="70">
        <f t="shared" si="66"/>
        <v>109081267.8438662</v>
      </c>
      <c r="EIR48" s="70">
        <f t="shared" si="66"/>
        <v>251768764.2528764</v>
      </c>
      <c r="EIS48" s="70">
        <f t="shared" si="39"/>
        <v>8390866.7572204769</v>
      </c>
      <c r="EIT48" s="70">
        <f t="shared" si="40"/>
        <v>10946468.010994626</v>
      </c>
      <c r="EIU48" s="70">
        <f t="shared" si="67"/>
        <v>125250879.35850945</v>
      </c>
      <c r="EIV48" s="70">
        <f t="shared" si="67"/>
        <v>300926081.8925209</v>
      </c>
      <c r="EIW48" s="70">
        <f t="shared" si="41"/>
        <v>9634683.0275776498</v>
      </c>
      <c r="EIX48" s="70">
        <f t="shared" si="42"/>
        <v>13083742.69097917</v>
      </c>
      <c r="EIY48" s="70">
        <v>194.17180853687984</v>
      </c>
      <c r="EIZ48" s="70">
        <v>205.35732940294145</v>
      </c>
      <c r="EJA48" s="70">
        <v>217.18720682100647</v>
      </c>
      <c r="EJB48" s="70">
        <v>229.69855979260223</v>
      </c>
      <c r="EJC48" s="70">
        <v>242.9306456078634</v>
      </c>
      <c r="EJD48" s="70">
        <v>256.92498302444295</v>
      </c>
      <c r="EJE48" s="70">
        <v>271.72548254230469</v>
      </c>
      <c r="EJF48" s="70">
        <v>287.37858418316574</v>
      </c>
      <c r="EJG48" s="70">
        <v>303.93340320690425</v>
      </c>
      <c r="EJH48" s="70">
        <v>321.44188422215029</v>
      </c>
      <c r="EJI48" s="70">
        <v>339.95896417461984</v>
      </c>
      <c r="EJJ48" s="70">
        <v>359.54274472460452</v>
      </c>
      <c r="EJK48" s="70">
        <v>380.25467455449166</v>
      </c>
      <c r="EJL48" s="70">
        <v>402.15974217834747</v>
      </c>
      <c r="EJM48" s="70">
        <v>425.32667985854869</v>
      </c>
      <c r="EJN48" s="70">
        <v>449.82817926929795</v>
      </c>
      <c r="EJO48" s="70">
        <v>475.74111958371844</v>
      </c>
      <c r="EJP48" s="70">
        <v>503.14680870020254</v>
      </c>
      <c r="EJQ48" s="70">
        <v>532.13123836492116</v>
      </c>
      <c r="EJR48" s="70">
        <v>562.78535399099837</v>
      </c>
      <c r="EJS48" s="70">
        <v>595.20534002097111</v>
      </c>
      <c r="EJT48" s="70">
        <v>629.49292172792809</v>
      </c>
      <c r="EJU48" s="70">
        <v>665.75568440229654</v>
      </c>
      <c r="EJV48" s="70">
        <v>704.10741092580281</v>
      </c>
      <c r="EJW48" s="70">
        <v>744.66843879181954</v>
      </c>
      <c r="EJX48" s="70">
        <v>787.56603769233834</v>
      </c>
      <c r="EJY48" s="70">
        <v>324.47193187235831</v>
      </c>
      <c r="EJZ48" s="70">
        <v>334.77139705244412</v>
      </c>
      <c r="EKA48" s="70">
        <v>345.39779030419288</v>
      </c>
      <c r="EKB48" s="70">
        <v>356.36148905615772</v>
      </c>
      <c r="EKC48" s="70">
        <v>367.67320013969538</v>
      </c>
      <c r="EKD48" s="70">
        <v>379.34397024494814</v>
      </c>
      <c r="EKE48" s="70">
        <v>391.38519670872228</v>
      </c>
      <c r="EKF48" s="70">
        <v>403.80863864479778</v>
      </c>
      <c r="EKG48" s="70">
        <v>416.62642842753951</v>
      </c>
      <c r="EKH48" s="70">
        <v>429.85108354002227</v>
      </c>
      <c r="EKI48" s="70">
        <v>443.49551879824423</v>
      </c>
      <c r="EKJ48" s="70">
        <v>457.57305896336231</v>
      </c>
      <c r="EKK48" s="70">
        <v>472.09745175426923</v>
      </c>
      <c r="EKL48" s="70">
        <v>487.08288127321799</v>
      </c>
      <c r="EKM48" s="70">
        <v>502.54398185760641</v>
      </c>
      <c r="EKN48" s="70">
        <v>518.49585237144845</v>
      </c>
      <c r="EKO48" s="70">
        <v>534.95407095048859</v>
      </c>
      <c r="EKP48" s="70">
        <v>551.93471021535765</v>
      </c>
      <c r="EKQ48" s="70">
        <v>569.45435296763139</v>
      </c>
      <c r="EKR48" s="70">
        <v>587.53010838411421</v>
      </c>
      <c r="EKS48" s="70">
        <v>606.17962872516705</v>
      </c>
      <c r="EKT48" s="70">
        <v>625.42112657339453</v>
      </c>
      <c r="EKU48" s="70">
        <v>645.27339261952716</v>
      </c>
      <c r="EKV48" s="70">
        <v>665.75581401286695</v>
      </c>
      <c r="EKW48" s="70">
        <v>686.88839329421648</v>
      </c>
      <c r="EKX48" s="70">
        <v>708.69176792978237</v>
      </c>
      <c r="EKY48" s="71">
        <v>194.17180853687984</v>
      </c>
      <c r="EKZ48" s="71">
        <v>205.35732940294145</v>
      </c>
      <c r="ELA48" s="71">
        <v>217.18720682100647</v>
      </c>
      <c r="ELB48" s="71">
        <v>229.69855979260223</v>
      </c>
      <c r="ELC48" s="79">
        <v>225.57845663587315</v>
      </c>
      <c r="ELD48" s="79">
        <v>220.22141402095107</v>
      </c>
      <c r="ELE48" s="79">
        <v>213.49859342609653</v>
      </c>
      <c r="ELF48" s="79">
        <v>205.27041727368982</v>
      </c>
      <c r="ELG48" s="79">
        <v>195.38575920443844</v>
      </c>
      <c r="ELH48" s="79">
        <v>183.68107669837158</v>
      </c>
      <c r="ELI48" s="79">
        <v>169.97948208730992</v>
      </c>
      <c r="ELJ48" s="71">
        <v>175.77643035007713</v>
      </c>
      <c r="ELK48" s="71">
        <v>181.77107664526886</v>
      </c>
      <c r="ELL48" s="71">
        <v>187.97016322937125</v>
      </c>
      <c r="ELM48" s="71">
        <v>194.38066229551663</v>
      </c>
      <c r="ELN48" s="71">
        <v>201.00978381519951</v>
      </c>
      <c r="ELO48" s="71">
        <v>207.86498364742519</v>
      </c>
      <c r="ELP48" s="71">
        <v>214.95397192441109</v>
      </c>
      <c r="ELQ48" s="71">
        <v>222.28472172327258</v>
      </c>
      <c r="ELR48" s="71">
        <v>229.86547803344621</v>
      </c>
      <c r="ELS48" s="71">
        <v>237.70476702993633</v>
      </c>
      <c r="ELT48" s="71">
        <v>245.81140566281488</v>
      </c>
      <c r="ELU48" s="71">
        <v>254.19451157375943</v>
      </c>
      <c r="ELV48" s="71">
        <v>262.86351335078319</v>
      </c>
      <c r="ELW48" s="71">
        <v>271.82816113269024</v>
      </c>
      <c r="ELX48" s="71">
        <v>281.09853757518323</v>
      </c>
      <c r="ELY48" s="71">
        <v>324.47193187235831</v>
      </c>
      <c r="ELZ48" s="71">
        <v>334.77139705244412</v>
      </c>
      <c r="EMA48" s="71">
        <v>345.39779030419288</v>
      </c>
      <c r="EMB48" s="71">
        <v>356.36148905615772</v>
      </c>
      <c r="EMC48" s="79">
        <v>341.41082870114576</v>
      </c>
      <c r="EMD48" s="79">
        <v>325.15197449566983</v>
      </c>
      <c r="EME48" s="79">
        <v>307.51694027113894</v>
      </c>
      <c r="EMF48" s="79">
        <v>288.43474188914126</v>
      </c>
      <c r="EMG48" s="79">
        <v>267.83127541770398</v>
      </c>
      <c r="EMH48" s="79">
        <v>245.62919059429845</v>
      </c>
      <c r="EMI48" s="79">
        <v>221.74775939912212</v>
      </c>
      <c r="EMJ48" s="71">
        <v>229.31020324726248</v>
      </c>
      <c r="EMK48" s="71">
        <v>237.13055525696103</v>
      </c>
      <c r="EML48" s="71">
        <v>245.21761107961487</v>
      </c>
      <c r="EMM48" s="71">
        <v>253.58046633186078</v>
      </c>
      <c r="EMN48" s="71">
        <v>262.22852682553332</v>
      </c>
      <c r="EMO48" s="71">
        <v>271.17151914650339</v>
      </c>
      <c r="EMP48" s="71">
        <v>280.4195015942957</v>
      </c>
      <c r="EMQ48" s="71">
        <v>289.98287549478869</v>
      </c>
      <c r="EMR48" s="71">
        <v>299.87239689872087</v>
      </c>
      <c r="EMS48" s="71">
        <v>310.09918867916048</v>
      </c>
      <c r="EMT48" s="71">
        <v>320.67475304154527</v>
      </c>
      <c r="EMU48" s="71">
        <v>331.61098446036232</v>
      </c>
      <c r="EMV48" s="71">
        <v>342.92018305701777</v>
      </c>
      <c r="EMW48" s="71">
        <v>354.61506843394295</v>
      </c>
      <c r="EMX48" s="71">
        <v>366.70879398049641</v>
      </c>
      <c r="EMY48" s="70">
        <v>0</v>
      </c>
      <c r="EMZ48" s="70">
        <v>0</v>
      </c>
      <c r="ENA48" s="70">
        <v>0</v>
      </c>
      <c r="ENB48" s="70">
        <v>0</v>
      </c>
      <c r="ENC48" s="70">
        <v>17.352188971990245</v>
      </c>
      <c r="END48" s="70">
        <v>36.703569003491879</v>
      </c>
      <c r="ENE48" s="70">
        <v>58.226889116208156</v>
      </c>
      <c r="ENF48" s="70">
        <v>82.108166909475926</v>
      </c>
      <c r="ENG48" s="70">
        <v>108.5476440024658</v>
      </c>
      <c r="ENH48" s="70">
        <v>137.76080752377871</v>
      </c>
      <c r="ENI48" s="70">
        <v>169.97948208730992</v>
      </c>
      <c r="ENJ48" s="70">
        <v>183.76631437452738</v>
      </c>
      <c r="ENK48" s="70">
        <v>198.48359790922279</v>
      </c>
      <c r="ENL48" s="70">
        <v>214.18957894897622</v>
      </c>
      <c r="ENM48" s="70">
        <v>230.94601756303206</v>
      </c>
      <c r="ENN48" s="70">
        <v>248.81839545409844</v>
      </c>
      <c r="ENO48" s="70">
        <v>267.87613593629328</v>
      </c>
      <c r="ENP48" s="70">
        <v>288.19283677579142</v>
      </c>
      <c r="ENQ48" s="70">
        <v>309.84651664164858</v>
      </c>
      <c r="ENR48" s="70">
        <v>332.91987595755216</v>
      </c>
      <c r="ENS48" s="70">
        <v>357.5005729910348</v>
      </c>
      <c r="ENT48" s="70">
        <v>383.68151606511321</v>
      </c>
      <c r="ENU48" s="70">
        <v>411.56117282853711</v>
      </c>
      <c r="ENV48" s="70">
        <v>441.24389757501962</v>
      </c>
      <c r="ENW48" s="70">
        <v>472.8402776591293</v>
      </c>
      <c r="ENX48" s="70">
        <v>506.46750011715511</v>
      </c>
      <c r="ENY48" s="70">
        <v>0</v>
      </c>
      <c r="ENZ48" s="70">
        <v>0</v>
      </c>
      <c r="EOA48" s="70">
        <v>0</v>
      </c>
      <c r="EOB48" s="70">
        <v>0</v>
      </c>
      <c r="EOC48" s="70">
        <v>26.262371438549621</v>
      </c>
      <c r="EOD48" s="70">
        <v>54.191995749278306</v>
      </c>
      <c r="EOE48" s="70">
        <v>83.868256437583341</v>
      </c>
      <c r="EOF48" s="70">
        <v>115.37389675565652</v>
      </c>
      <c r="EOG48" s="70">
        <v>148.79515300983553</v>
      </c>
      <c r="EOH48" s="70">
        <v>184.22189294572382</v>
      </c>
      <c r="EOI48" s="70">
        <v>221.74775939912212</v>
      </c>
      <c r="EOJ48" s="70">
        <v>228.26285571609984</v>
      </c>
      <c r="EOK48" s="70">
        <v>234.9668964973082</v>
      </c>
      <c r="EOL48" s="70">
        <v>241.86527019360312</v>
      </c>
      <c r="EOM48" s="70">
        <v>248.96351552574563</v>
      </c>
      <c r="EON48" s="70">
        <v>256.26732554591513</v>
      </c>
      <c r="EOO48" s="70">
        <v>263.7825518039852</v>
      </c>
      <c r="EOP48" s="70">
        <v>271.51520862106196</v>
      </c>
      <c r="EOQ48" s="70">
        <v>279.47147747284271</v>
      </c>
      <c r="EOR48" s="70">
        <v>287.65771148539335</v>
      </c>
      <c r="EOS48" s="70">
        <v>296.08044004600657</v>
      </c>
      <c r="EOT48" s="70">
        <v>304.74637353184926</v>
      </c>
      <c r="EOU48" s="70">
        <v>313.66240815916484</v>
      </c>
      <c r="EOV48" s="70">
        <v>322.83563095584918</v>
      </c>
      <c r="EOW48" s="70">
        <v>332.27332486027353</v>
      </c>
      <c r="EOX48" s="70">
        <v>341.98297394928596</v>
      </c>
      <c r="EOY48" s="70">
        <f t="shared" si="43"/>
        <v>4271.1045273393429</v>
      </c>
      <c r="EOZ48" s="70">
        <f t="shared" si="44"/>
        <v>10471.70488154034</v>
      </c>
      <c r="EPA48" s="70">
        <f t="shared" si="45"/>
        <v>328.5465021030264</v>
      </c>
      <c r="EPB48" s="70">
        <f t="shared" si="46"/>
        <v>455.29151658871041</v>
      </c>
      <c r="EPC48" s="70">
        <f t="shared" si="47"/>
        <v>5626.3387517800311</v>
      </c>
      <c r="EPD48" s="70">
        <f t="shared" si="48"/>
        <v>11808.422117452577</v>
      </c>
      <c r="EPE48" s="70">
        <f t="shared" si="49"/>
        <v>432.79528859846391</v>
      </c>
      <c r="EPF48" s="70">
        <f t="shared" si="50"/>
        <v>513.40965728054687</v>
      </c>
      <c r="EPG48" s="70">
        <f t="shared" si="51"/>
        <v>9897.443279119374</v>
      </c>
      <c r="EPH48" s="70">
        <f t="shared" si="6"/>
        <v>22280.126998992917</v>
      </c>
      <c r="EPI48" s="70">
        <f t="shared" si="6"/>
        <v>761.34179070149025</v>
      </c>
      <c r="EPJ48" s="70">
        <f t="shared" si="6"/>
        <v>968.70117386925722</v>
      </c>
      <c r="EPK48" s="70">
        <f t="shared" si="52"/>
        <v>2584.2218754747664</v>
      </c>
      <c r="EPL48" s="70">
        <f t="shared" si="53"/>
        <v>5012.6919271284896</v>
      </c>
      <c r="EPM48" s="70">
        <f t="shared" si="7"/>
        <v>1194.1370792999542</v>
      </c>
      <c r="EPN48" s="70">
        <f t="shared" si="7"/>
        <v>1482.1108311498042</v>
      </c>
      <c r="EPO48" s="70">
        <f t="shared" si="54"/>
        <v>3581.5515625656108</v>
      </c>
      <c r="EPP48" s="70">
        <f t="shared" si="55"/>
        <v>6749.6268273524429</v>
      </c>
      <c r="EPQ48" s="70">
        <f t="shared" si="8"/>
        <v>1955.4788700014444</v>
      </c>
      <c r="EPR48" s="70">
        <f t="shared" si="8"/>
        <v>2450.8120050190614</v>
      </c>
      <c r="EPS48" s="70">
        <f t="shared" si="8"/>
        <v>6165.7734380403772</v>
      </c>
      <c r="EPT48" s="70">
        <f t="shared" si="8"/>
        <v>11762.318754480933</v>
      </c>
      <c r="EPU48" s="70">
        <f t="shared" si="8"/>
        <v>3149.6159493013984</v>
      </c>
      <c r="EPV48" s="70">
        <f t="shared" si="8"/>
        <v>3932.9228361688656</v>
      </c>
      <c r="EPW48" s="70">
        <f t="shared" si="56"/>
        <v>1686.8826518645765</v>
      </c>
      <c r="EPX48" s="70">
        <f t="shared" si="9"/>
        <v>5459.0129544118499</v>
      </c>
      <c r="EPY48" s="70">
        <f t="shared" si="57"/>
        <v>129.76020398958281</v>
      </c>
      <c r="EPZ48" s="70">
        <f t="shared" si="58"/>
        <v>237.34838932225435</v>
      </c>
      <c r="EQA48" s="70">
        <f t="shared" si="10"/>
        <v>2044.7871892144203</v>
      </c>
      <c r="EQB48" s="70">
        <f t="shared" si="10"/>
        <v>5058.7952901001345</v>
      </c>
      <c r="EQC48" s="70">
        <f t="shared" si="59"/>
        <v>157.29132224726311</v>
      </c>
      <c r="EQD48" s="70">
        <f t="shared" si="60"/>
        <v>219.94762130870149</v>
      </c>
      <c r="EQE48" s="70">
        <f t="shared" si="11"/>
        <v>3731.6698410789968</v>
      </c>
      <c r="EQF48" s="70">
        <f t="shared" si="11"/>
        <v>10517.808244511984</v>
      </c>
      <c r="EQG48" s="70">
        <f t="shared" si="61"/>
        <v>287.05152623684592</v>
      </c>
      <c r="EQH48" s="70">
        <f t="shared" si="62"/>
        <v>457.29601063095578</v>
      </c>
      <c r="EQI48" s="25" t="s">
        <v>4324</v>
      </c>
    </row>
    <row r="49" spans="1:3831" s="25" customFormat="1" x14ac:dyDescent="0.25">
      <c r="A49" s="25" t="s">
        <v>4407</v>
      </c>
      <c r="B49" s="26" t="s">
        <v>4408</v>
      </c>
      <c r="C49" s="27">
        <v>2</v>
      </c>
      <c r="D49" s="28">
        <v>2</v>
      </c>
      <c r="E49" s="26" t="s">
        <v>4319</v>
      </c>
      <c r="F49" s="29" t="s">
        <v>4320</v>
      </c>
      <c r="G49" s="30" t="s">
        <v>4313</v>
      </c>
      <c r="H49" s="25" t="s">
        <v>4314</v>
      </c>
      <c r="I49" s="31">
        <v>19244.708999999999</v>
      </c>
      <c r="J49" s="31">
        <v>37811.137000000002</v>
      </c>
      <c r="K49" s="27">
        <v>2020</v>
      </c>
      <c r="L49" s="27">
        <v>2026</v>
      </c>
      <c r="M49" s="25">
        <f t="shared" si="12"/>
        <v>7</v>
      </c>
      <c r="N49" s="32">
        <v>4.6612674551177529</v>
      </c>
      <c r="O49" s="32">
        <v>1.6923883886061366</v>
      </c>
      <c r="P49" s="25">
        <v>0.17905000000000001</v>
      </c>
      <c r="Q49" s="25">
        <v>0.26934000000000002</v>
      </c>
      <c r="R49" s="25">
        <v>0.55161000000000004</v>
      </c>
      <c r="S49" s="25">
        <v>0.17905000000000001</v>
      </c>
      <c r="T49" s="25">
        <v>0.26934000000000002</v>
      </c>
      <c r="U49" s="25">
        <v>0.55161000000000004</v>
      </c>
      <c r="V49" s="25">
        <v>4.3</v>
      </c>
      <c r="W49" s="25">
        <v>5.2</v>
      </c>
      <c r="X49" s="33">
        <v>6512525</v>
      </c>
      <c r="Y49" s="33">
        <v>6512525</v>
      </c>
      <c r="Z49" s="33">
        <v>4938927</v>
      </c>
      <c r="AA49" s="33">
        <v>9175220</v>
      </c>
      <c r="AB49" s="34">
        <v>0.48</v>
      </c>
      <c r="AC49" s="34">
        <v>0.52</v>
      </c>
      <c r="AD49" s="33">
        <f t="shared" si="13"/>
        <v>7145218.12845538</v>
      </c>
      <c r="AE49" s="33">
        <v>3126012</v>
      </c>
      <c r="AF49" s="35">
        <v>3271723.7799990755</v>
      </c>
      <c r="AG49" s="35">
        <v>3424227.5757775204</v>
      </c>
      <c r="AH49" s="35">
        <v>3583839.9813564052</v>
      </c>
      <c r="AI49" s="35">
        <v>3750892.3480508691</v>
      </c>
      <c r="AJ49" s="35">
        <v>3925731.4723470663</v>
      </c>
      <c r="AK49" s="35">
        <v>4108720.3158428948</v>
      </c>
      <c r="AL49" s="35">
        <v>4300238.7587470906</v>
      </c>
      <c r="AM49" s="35">
        <v>4500684.3885009279</v>
      </c>
      <c r="AN49" s="35">
        <v>4710473.3251596866</v>
      </c>
      <c r="AO49" s="35">
        <v>4930041.0852473574</v>
      </c>
      <c r="AP49" s="35">
        <v>5159843.4858779265</v>
      </c>
      <c r="AQ49" s="35">
        <v>5400357.5910201669</v>
      </c>
      <c r="AR49" s="35">
        <v>5652082.7018703707</v>
      </c>
      <c r="AS49" s="35">
        <v>5915541.393388994</v>
      </c>
      <c r="AT49" s="35">
        <v>6191280.5991530539</v>
      </c>
      <c r="AU49" s="35">
        <v>6479872.7467763945</v>
      </c>
      <c r="AV49" s="35">
        <v>6781916.9462549267</v>
      </c>
      <c r="AW49" s="35">
        <v>7098040.2337038228</v>
      </c>
      <c r="AX49" s="35">
        <v>7428898.8730686223</v>
      </c>
      <c r="AY49" s="35">
        <v>7775179.7185125789</v>
      </c>
      <c r="AZ49" s="35">
        <v>8137601.6403085217</v>
      </c>
      <c r="BA49" s="35">
        <v>8516917.0171953514</v>
      </c>
      <c r="BB49" s="35">
        <v>8913913.2982972637</v>
      </c>
      <c r="BC49" s="35">
        <v>9329414.6378482077</v>
      </c>
      <c r="BD49" s="35">
        <v>9764283.6061152183</v>
      </c>
      <c r="BE49" s="33">
        <v>3386513</v>
      </c>
      <c r="BF49" s="35">
        <v>3443825.9527906375</v>
      </c>
      <c r="BG49" s="35">
        <v>3502108.8633394712</v>
      </c>
      <c r="BH49" s="35">
        <v>3561378.1470989753</v>
      </c>
      <c r="BI49" s="35">
        <v>3621650.4973348351</v>
      </c>
      <c r="BJ49" s="35">
        <v>3682942.8898276268</v>
      </c>
      <c r="BK49" s="35">
        <v>3745272.5876540653</v>
      </c>
      <c r="BL49" s="35">
        <v>3808657.1460491717</v>
      </c>
      <c r="BM49" s="35">
        <v>3873114.4173507262</v>
      </c>
      <c r="BN49" s="35">
        <v>3938662.5560274003</v>
      </c>
      <c r="BO49" s="35">
        <v>4005320.0237919861</v>
      </c>
      <c r="BP49" s="35">
        <v>4073105.5948011586</v>
      </c>
      <c r="BQ49" s="35">
        <v>4142038.3609432406</v>
      </c>
      <c r="BR49" s="35">
        <v>4212137.7372154566</v>
      </c>
      <c r="BS49" s="35">
        <v>4283423.4671921888</v>
      </c>
      <c r="BT49" s="35">
        <v>4355915.62858578</v>
      </c>
      <c r="BU49" s="35">
        <v>4429634.638901446</v>
      </c>
      <c r="BV49" s="35">
        <v>4504601.2611878896</v>
      </c>
      <c r="BW49" s="35">
        <v>4580836.60988524</v>
      </c>
      <c r="BX49" s="35">
        <v>4658362.1567719569</v>
      </c>
      <c r="BY49" s="35">
        <v>4737199.7370123882</v>
      </c>
      <c r="BZ49" s="35">
        <v>4817371.5553066665</v>
      </c>
      <c r="CA49" s="35">
        <v>4898900.1921446919</v>
      </c>
      <c r="CB49" s="35">
        <v>4981808.6101659527</v>
      </c>
      <c r="CC49" s="35">
        <v>5066120.1606269823</v>
      </c>
      <c r="CD49" s="35">
        <v>5151858.5899782684</v>
      </c>
      <c r="CE49" s="25">
        <v>0.5</v>
      </c>
      <c r="CF49" s="25">
        <v>0.8</v>
      </c>
      <c r="CG49" s="25">
        <v>0.79</v>
      </c>
      <c r="CH49" s="25">
        <v>0.75</v>
      </c>
      <c r="CI49" s="37">
        <v>0.58000000000000007</v>
      </c>
      <c r="CJ49" s="25">
        <v>0.58000000000000007</v>
      </c>
      <c r="CK49" s="25">
        <v>0.58000000000000007</v>
      </c>
      <c r="CL49" s="25">
        <v>0.58000000000000007</v>
      </c>
      <c r="CM49" s="25">
        <v>0.58000000000000007</v>
      </c>
      <c r="CN49" s="38">
        <v>0.61142857142857154</v>
      </c>
      <c r="CO49" s="25">
        <v>0.64285714285714302</v>
      </c>
      <c r="CP49" s="25">
        <v>0.67428571428571449</v>
      </c>
      <c r="CQ49" s="25">
        <v>0.70571428571428596</v>
      </c>
      <c r="CR49" s="25">
        <v>0.73714285714285743</v>
      </c>
      <c r="CS49" s="25">
        <v>0.76857142857142891</v>
      </c>
      <c r="CT49" s="38">
        <v>0.8</v>
      </c>
      <c r="CU49" s="25">
        <v>0.8</v>
      </c>
      <c r="CV49" s="25">
        <v>0.8</v>
      </c>
      <c r="CW49" s="25">
        <v>0.8</v>
      </c>
      <c r="CX49" s="25">
        <v>0.8</v>
      </c>
      <c r="CY49" s="25">
        <v>0.8</v>
      </c>
      <c r="CZ49" s="25">
        <v>0.8</v>
      </c>
      <c r="DA49" s="25">
        <v>0.8</v>
      </c>
      <c r="DB49" s="25">
        <v>0.8</v>
      </c>
      <c r="DC49" s="25">
        <v>0.8</v>
      </c>
      <c r="DD49" s="25">
        <v>0.8</v>
      </c>
      <c r="DE49" s="25">
        <v>0.8</v>
      </c>
      <c r="DF49" s="25">
        <v>0.8</v>
      </c>
      <c r="DG49" s="25">
        <v>0.8</v>
      </c>
      <c r="DH49" s="25">
        <v>0.8</v>
      </c>
      <c r="DI49" s="25">
        <v>0.5</v>
      </c>
      <c r="DJ49" s="25">
        <v>0.8</v>
      </c>
      <c r="DK49" s="25">
        <v>0.37</v>
      </c>
      <c r="DL49" s="73">
        <v>0.28999999999999998</v>
      </c>
      <c r="DM49" s="25">
        <v>0.185</v>
      </c>
      <c r="DN49" s="25">
        <v>0.185</v>
      </c>
      <c r="DO49" s="25">
        <v>0.185</v>
      </c>
      <c r="DP49" s="25">
        <v>0.185</v>
      </c>
      <c r="DQ49" s="25">
        <v>0.185</v>
      </c>
      <c r="DR49" s="38">
        <v>0.27285714285714285</v>
      </c>
      <c r="DS49" s="25">
        <v>0.36071428571428571</v>
      </c>
      <c r="DT49" s="25">
        <v>0.44857142857142857</v>
      </c>
      <c r="DU49" s="25">
        <v>0.53642857142857148</v>
      </c>
      <c r="DV49" s="25">
        <v>0.62428571428571433</v>
      </c>
      <c r="DW49" s="25">
        <v>0.71214285714285719</v>
      </c>
      <c r="DX49" s="38">
        <v>0.8</v>
      </c>
      <c r="DY49" s="25">
        <v>0.8</v>
      </c>
      <c r="DZ49" s="25">
        <v>0.8</v>
      </c>
      <c r="EA49" s="25">
        <v>0.8</v>
      </c>
      <c r="EB49" s="46">
        <v>0.8</v>
      </c>
      <c r="EC49" s="25">
        <v>0.8</v>
      </c>
      <c r="ED49" s="25">
        <v>0.8</v>
      </c>
      <c r="EE49" s="25">
        <v>0.8</v>
      </c>
      <c r="EF49" s="25">
        <v>0.8</v>
      </c>
      <c r="EG49" s="25">
        <v>0.8</v>
      </c>
      <c r="EH49" s="25">
        <v>0.8</v>
      </c>
      <c r="EI49" s="25">
        <v>0.8</v>
      </c>
      <c r="EJ49" s="25">
        <v>0.8</v>
      </c>
      <c r="EK49" s="25">
        <v>0.8</v>
      </c>
      <c r="EL49" s="25">
        <v>0.8</v>
      </c>
      <c r="EM49" s="25">
        <v>0.5</v>
      </c>
      <c r="EN49" s="25">
        <v>0.8</v>
      </c>
      <c r="EO49" s="25">
        <v>0.37</v>
      </c>
      <c r="EP49" s="25">
        <v>1</v>
      </c>
      <c r="EQ49" s="25">
        <v>0.185</v>
      </c>
      <c r="ER49" s="25">
        <v>0.185</v>
      </c>
      <c r="ES49" s="25">
        <v>0.185</v>
      </c>
      <c r="ET49" s="25">
        <v>0.185</v>
      </c>
      <c r="EU49" s="25">
        <v>0.185</v>
      </c>
      <c r="EV49" s="38">
        <v>0.27285714285714285</v>
      </c>
      <c r="EW49" s="25">
        <v>0.36071428571428571</v>
      </c>
      <c r="EX49" s="25">
        <v>0.44857142857142857</v>
      </c>
      <c r="EY49" s="25">
        <v>0.53642857142857148</v>
      </c>
      <c r="EZ49" s="25">
        <v>0.62428571428571433</v>
      </c>
      <c r="FA49" s="25">
        <v>0.71214285714285719</v>
      </c>
      <c r="FB49" s="38">
        <v>0.8</v>
      </c>
      <c r="FC49" s="25">
        <v>0.8</v>
      </c>
      <c r="FD49" s="25">
        <v>0.8</v>
      </c>
      <c r="FE49" s="25">
        <v>0.8</v>
      </c>
      <c r="FF49" s="25">
        <v>0.8</v>
      </c>
      <c r="FG49" s="25">
        <v>0.8</v>
      </c>
      <c r="FH49" s="25">
        <v>0.8</v>
      </c>
      <c r="FI49" s="25">
        <v>0.8</v>
      </c>
      <c r="FJ49" s="25">
        <v>0.8</v>
      </c>
      <c r="FK49" s="25">
        <v>0.8</v>
      </c>
      <c r="FL49" s="25">
        <v>0.8</v>
      </c>
      <c r="FM49" s="25">
        <v>0.8</v>
      </c>
      <c r="FN49" s="25">
        <v>0.8</v>
      </c>
      <c r="FO49" s="25">
        <v>0.8</v>
      </c>
      <c r="FP49" s="25">
        <v>0.8</v>
      </c>
      <c r="FQ49" s="25">
        <v>0.5</v>
      </c>
      <c r="FR49" s="25">
        <v>0.8</v>
      </c>
      <c r="FS49" s="25">
        <v>0.17</v>
      </c>
      <c r="FT49" s="25">
        <v>1</v>
      </c>
      <c r="FU49" s="25">
        <v>8.5000000000000006E-2</v>
      </c>
      <c r="FV49" s="25">
        <v>8.5000000000000006E-2</v>
      </c>
      <c r="FW49" s="25">
        <v>8.5000000000000006E-2</v>
      </c>
      <c r="FX49" s="25">
        <v>8.5000000000000006E-2</v>
      </c>
      <c r="FY49" s="25">
        <v>8.5000000000000006E-2</v>
      </c>
      <c r="FZ49" s="38">
        <v>0.18714285714285717</v>
      </c>
      <c r="GA49" s="25">
        <v>0.28928571428571431</v>
      </c>
      <c r="GB49" s="25">
        <v>0.39142857142857146</v>
      </c>
      <c r="GC49" s="25">
        <v>0.49357142857142861</v>
      </c>
      <c r="GD49" s="25">
        <v>0.59571428571428575</v>
      </c>
      <c r="GE49" s="25">
        <v>0.69785714285714295</v>
      </c>
      <c r="GF49" s="38">
        <v>0.8</v>
      </c>
      <c r="GG49" s="25">
        <v>0.8</v>
      </c>
      <c r="GH49" s="25">
        <v>0.8</v>
      </c>
      <c r="GI49" s="25">
        <v>0.8</v>
      </c>
      <c r="GJ49" s="25">
        <v>0.8</v>
      </c>
      <c r="GK49" s="25">
        <v>0.8</v>
      </c>
      <c r="GL49" s="25">
        <v>0.8</v>
      </c>
      <c r="GM49" s="25">
        <v>0.8</v>
      </c>
      <c r="GN49" s="25">
        <v>0.8</v>
      </c>
      <c r="GO49" s="25">
        <v>0.8</v>
      </c>
      <c r="GP49" s="25">
        <v>0.8</v>
      </c>
      <c r="GQ49" s="25">
        <v>0.8</v>
      </c>
      <c r="GR49" s="25">
        <v>0.8</v>
      </c>
      <c r="GS49" s="25">
        <v>0.8</v>
      </c>
      <c r="GT49" s="25">
        <v>0.8</v>
      </c>
      <c r="GU49" s="25">
        <v>0.5</v>
      </c>
      <c r="GV49" s="25">
        <v>0.8</v>
      </c>
      <c r="GW49" s="25">
        <v>0.62</v>
      </c>
      <c r="GX49" s="25">
        <v>1</v>
      </c>
      <c r="GY49" s="25">
        <v>0.31</v>
      </c>
      <c r="GZ49" s="25">
        <v>0.31</v>
      </c>
      <c r="HA49" s="25">
        <v>0.31</v>
      </c>
      <c r="HB49" s="25">
        <v>0.31</v>
      </c>
      <c r="HC49" s="25">
        <v>0.31</v>
      </c>
      <c r="HD49" s="38">
        <v>0.38</v>
      </c>
      <c r="HE49" s="25">
        <v>0.45</v>
      </c>
      <c r="HF49" s="25">
        <v>0.52</v>
      </c>
      <c r="HG49" s="25">
        <v>0.59000000000000008</v>
      </c>
      <c r="HH49" s="25">
        <v>0.66000000000000014</v>
      </c>
      <c r="HI49" s="25">
        <v>0.7300000000000002</v>
      </c>
      <c r="HJ49" s="38">
        <v>0.8</v>
      </c>
      <c r="HK49" s="25">
        <v>0.8</v>
      </c>
      <c r="HL49" s="25">
        <v>0.8</v>
      </c>
      <c r="HM49" s="25">
        <v>0.8</v>
      </c>
      <c r="HN49" s="25">
        <v>0.8</v>
      </c>
      <c r="HO49" s="25">
        <v>0.8</v>
      </c>
      <c r="HP49" s="25">
        <v>0.8</v>
      </c>
      <c r="HQ49" s="25">
        <v>0.8</v>
      </c>
      <c r="HR49" s="25">
        <v>0.8</v>
      </c>
      <c r="HS49" s="25">
        <v>0.8</v>
      </c>
      <c r="HT49" s="25">
        <v>0.8</v>
      </c>
      <c r="HU49" s="25">
        <v>0.8</v>
      </c>
      <c r="HV49" s="25">
        <v>0.8</v>
      </c>
      <c r="HW49" s="25">
        <v>0.8</v>
      </c>
      <c r="HX49" s="25">
        <v>0.8</v>
      </c>
      <c r="HY49" s="25">
        <v>0.5</v>
      </c>
      <c r="HZ49" s="25">
        <v>0.8</v>
      </c>
      <c r="IA49" s="25">
        <v>0.4</v>
      </c>
      <c r="IB49" s="25">
        <v>1</v>
      </c>
      <c r="IC49" s="25">
        <v>0.2</v>
      </c>
      <c r="ID49" s="25">
        <v>0.2</v>
      </c>
      <c r="IE49" s="25">
        <v>0.2</v>
      </c>
      <c r="IF49" s="25">
        <v>0.2</v>
      </c>
      <c r="IG49" s="25">
        <v>0.2</v>
      </c>
      <c r="IH49" s="38">
        <v>0.28571428571428575</v>
      </c>
      <c r="II49" s="25">
        <v>0.3714285714285715</v>
      </c>
      <c r="IJ49" s="25">
        <v>0.45714285714285724</v>
      </c>
      <c r="IK49" s="25">
        <v>0.54285714285714293</v>
      </c>
      <c r="IL49" s="25">
        <v>0.62857142857142867</v>
      </c>
      <c r="IM49" s="25">
        <v>0.71428571428571441</v>
      </c>
      <c r="IN49" s="38">
        <v>0.8</v>
      </c>
      <c r="IO49" s="25">
        <v>0.8</v>
      </c>
      <c r="IP49" s="25">
        <v>0.8</v>
      </c>
      <c r="IQ49" s="25">
        <v>0.8</v>
      </c>
      <c r="IR49" s="25">
        <v>0.8</v>
      </c>
      <c r="IS49" s="25">
        <v>0.8</v>
      </c>
      <c r="IT49" s="25">
        <v>0.8</v>
      </c>
      <c r="IU49" s="25">
        <v>0.8</v>
      </c>
      <c r="IV49" s="25">
        <v>0.8</v>
      </c>
      <c r="IW49" s="25">
        <v>0.8</v>
      </c>
      <c r="IX49" s="25">
        <v>0.8</v>
      </c>
      <c r="IY49" s="25">
        <v>0.8</v>
      </c>
      <c r="IZ49" s="25">
        <v>0.8</v>
      </c>
      <c r="JA49" s="25">
        <v>0.8</v>
      </c>
      <c r="JB49" s="25">
        <v>0.8</v>
      </c>
      <c r="JC49" s="39" t="s">
        <v>4315</v>
      </c>
      <c r="JD49" s="75">
        <v>2</v>
      </c>
      <c r="JE49" s="41">
        <v>0.85</v>
      </c>
      <c r="JF49" s="41">
        <v>3</v>
      </c>
      <c r="JL49" s="38">
        <v>0.28333333333333333</v>
      </c>
      <c r="JM49" s="38">
        <v>0.28333333333333333</v>
      </c>
      <c r="JN49" s="38">
        <v>0.28333333333333333</v>
      </c>
      <c r="JO49" s="38">
        <v>0.28333333333333333</v>
      </c>
      <c r="JP49" s="38">
        <v>0.28333333333333333</v>
      </c>
      <c r="JQ49" s="38">
        <v>0.28333333333333333</v>
      </c>
      <c r="KL49" s="38">
        <v>0.28333333333333333</v>
      </c>
      <c r="KM49" s="38">
        <v>0.28333333333333333</v>
      </c>
      <c r="KN49" s="38">
        <v>0.28333333333333333</v>
      </c>
      <c r="KO49" s="38">
        <v>0.28333333333333333</v>
      </c>
      <c r="KP49" s="38">
        <v>0.28333333333333333</v>
      </c>
      <c r="KQ49" s="38">
        <v>0.28333333333333333</v>
      </c>
      <c r="LL49" s="38">
        <v>0.28333333333333333</v>
      </c>
      <c r="LM49" s="38">
        <v>0.28333333333333333</v>
      </c>
      <c r="LN49" s="38">
        <v>0.28333333333333333</v>
      </c>
      <c r="LO49" s="38">
        <v>0.28333333333333333</v>
      </c>
      <c r="LP49" s="38">
        <v>0.28333333333333333</v>
      </c>
      <c r="LQ49" s="38">
        <v>0.28333333333333333</v>
      </c>
      <c r="LR49" s="38">
        <v>0.28333333333333333</v>
      </c>
      <c r="LS49" s="38">
        <v>0.28333333333333333</v>
      </c>
      <c r="LT49" s="38">
        <v>0.28333333333333333</v>
      </c>
      <c r="LU49" s="38">
        <v>0.28333333333333333</v>
      </c>
      <c r="LV49" s="38">
        <v>0.28333333333333333</v>
      </c>
      <c r="LW49" s="38">
        <v>0.28333333333333333</v>
      </c>
      <c r="LX49" s="38">
        <v>0.28333333333333333</v>
      </c>
      <c r="LY49" s="38">
        <v>0.28333333333333333</v>
      </c>
      <c r="LZ49" s="38">
        <v>0.28333333333333333</v>
      </c>
      <c r="MA49" s="38">
        <v>0.28333333333333333</v>
      </c>
      <c r="MB49" s="38">
        <v>0.28333333333333333</v>
      </c>
      <c r="MC49" s="38">
        <v>0.28333333333333333</v>
      </c>
      <c r="MD49" s="38">
        <v>0.28333333333333333</v>
      </c>
      <c r="ME49" s="38">
        <v>0.28333333333333333</v>
      </c>
      <c r="MF49" s="38">
        <v>0.28333333333333333</v>
      </c>
      <c r="ML49" s="38">
        <v>0.28333333333333333</v>
      </c>
      <c r="MM49" s="38">
        <v>0.28333333333333333</v>
      </c>
      <c r="MN49" s="38">
        <v>0.28333333333333333</v>
      </c>
      <c r="MO49" s="38">
        <v>0.28333333333333333</v>
      </c>
      <c r="MP49" s="38">
        <v>0.28333333333333333</v>
      </c>
      <c r="MQ49" s="38">
        <v>0.28333333333333333</v>
      </c>
      <c r="MR49" s="38">
        <v>0.28333333333333333</v>
      </c>
      <c r="MS49" s="38">
        <v>0.28333333333333333</v>
      </c>
      <c r="MT49" s="38">
        <v>0.28333333333333333</v>
      </c>
      <c r="MU49" s="38">
        <v>0.28333333333333333</v>
      </c>
      <c r="MV49" s="38">
        <v>0.28333333333333333</v>
      </c>
      <c r="MW49" s="38">
        <v>0.28333333333333333</v>
      </c>
      <c r="MX49" s="38">
        <v>0.28333333333333333</v>
      </c>
      <c r="MY49" s="38">
        <v>0.28333333333333333</v>
      </c>
      <c r="MZ49" s="38">
        <v>0.28333333333333333</v>
      </c>
      <c r="NA49" s="38">
        <v>0.28333333333333333</v>
      </c>
      <c r="NB49" s="38">
        <v>0.28333333333333333</v>
      </c>
      <c r="NC49" s="38">
        <v>0.28333333333333333</v>
      </c>
      <c r="ND49" s="38">
        <v>0.28333333333333333</v>
      </c>
      <c r="NE49" s="38">
        <v>0.28333333333333333</v>
      </c>
      <c r="NF49" s="38">
        <v>0.28333333333333333</v>
      </c>
      <c r="NG49" s="35">
        <v>0</v>
      </c>
      <c r="NH49" s="35">
        <v>0</v>
      </c>
      <c r="NI49" s="35">
        <v>0</v>
      </c>
      <c r="NJ49" s="35">
        <v>0</v>
      </c>
      <c r="NK49" s="35">
        <v>0</v>
      </c>
      <c r="NL49" s="42">
        <v>394219.87141836813</v>
      </c>
      <c r="NM49" s="42">
        <v>394219.87141836813</v>
      </c>
      <c r="NN49" s="42">
        <v>394219.87141836813</v>
      </c>
      <c r="NO49" s="42">
        <v>394219.87141836813</v>
      </c>
      <c r="NP49" s="42">
        <v>394219.87141836813</v>
      </c>
      <c r="NQ49" s="42">
        <v>394219.87141836813</v>
      </c>
      <c r="NR49" s="42">
        <v>394219.87141836813</v>
      </c>
      <c r="NS49" s="35">
        <v>240514.10514224041</v>
      </c>
      <c r="NT49" s="35">
        <v>251725.11085020378</v>
      </c>
      <c r="NU49" s="35">
        <v>263458.69151862338</v>
      </c>
      <c r="NV49" s="35">
        <v>275739.20576405991</v>
      </c>
      <c r="NW49" s="35">
        <v>288592.1476233406</v>
      </c>
      <c r="NX49" s="35">
        <v>302044.19947853219</v>
      </c>
      <c r="NY49" s="35">
        <v>316123.2874488961</v>
      </c>
      <c r="NZ49" s="35">
        <v>330858.63936479948</v>
      </c>
      <c r="OA49" s="35">
        <v>346280.84544395655</v>
      </c>
      <c r="OB49" s="35">
        <v>362421.92179594282</v>
      </c>
      <c r="OC49" s="35">
        <v>379315.37688682973</v>
      </c>
      <c r="OD49" s="35">
        <v>396996.28110191226</v>
      </c>
      <c r="OE49" s="35">
        <v>415501.33955094405</v>
      </c>
      <c r="OF49" s="35">
        <v>434868.96826701052</v>
      </c>
      <c r="OG49" s="35">
        <v>0</v>
      </c>
      <c r="OH49" s="35">
        <v>0</v>
      </c>
      <c r="OI49" s="35">
        <v>0</v>
      </c>
      <c r="OJ49" s="35">
        <v>0</v>
      </c>
      <c r="OK49" s="35">
        <v>0</v>
      </c>
      <c r="OL49" s="42">
        <v>438312.61722525192</v>
      </c>
      <c r="OM49" s="42">
        <v>438312.61722525192</v>
      </c>
      <c r="ON49" s="42">
        <v>438312.61722525192</v>
      </c>
      <c r="OO49" s="42">
        <v>438312.61722525192</v>
      </c>
      <c r="OP49" s="42">
        <v>438312.61722525192</v>
      </c>
      <c r="OQ49" s="42">
        <v>438312.61722525192</v>
      </c>
      <c r="OR49" s="42">
        <v>438312.61722525192</v>
      </c>
      <c r="OS49" s="35">
        <v>68932.766142081935</v>
      </c>
      <c r="OT49" s="35">
        <v>70099.376272215974</v>
      </c>
      <c r="OU49" s="35">
        <v>71285.729976732284</v>
      </c>
      <c r="OV49" s="35">
        <v>72492.161393591203</v>
      </c>
      <c r="OW49" s="35">
        <v>73719.010315665975</v>
      </c>
      <c r="OX49" s="35">
        <v>74966.622286443599</v>
      </c>
      <c r="OY49" s="35">
        <v>76235.34869735036</v>
      </c>
      <c r="OZ49" s="35">
        <v>77525.546886716969</v>
      </c>
      <c r="PA49" s="35">
        <v>78837.580240431242</v>
      </c>
      <c r="PB49" s="35">
        <v>80171.818294278346</v>
      </c>
      <c r="PC49" s="35">
        <v>81528.636838025413</v>
      </c>
      <c r="PD49" s="35">
        <v>82908.418021260761</v>
      </c>
      <c r="PE49" s="35">
        <v>84311.550461029634</v>
      </c>
      <c r="PF49" s="35">
        <v>85738.429351286031</v>
      </c>
      <c r="PG49" s="35">
        <v>0</v>
      </c>
      <c r="PH49" s="35">
        <v>0</v>
      </c>
      <c r="PI49" s="35">
        <v>0</v>
      </c>
      <c r="PJ49" s="35">
        <v>0</v>
      </c>
      <c r="PK49" s="35">
        <v>0</v>
      </c>
      <c r="PL49" s="42">
        <v>584097.08752984868</v>
      </c>
      <c r="PM49" s="42">
        <v>584097.08752984868</v>
      </c>
      <c r="PN49" s="42">
        <v>584097.08752984868</v>
      </c>
      <c r="PO49" s="42">
        <v>584097.08752984868</v>
      </c>
      <c r="PP49" s="42">
        <v>584097.08752984868</v>
      </c>
      <c r="PQ49" s="42">
        <v>584097.08752984868</v>
      </c>
      <c r="PR49" s="42">
        <v>584097.08752984868</v>
      </c>
      <c r="PS49" s="35">
        <v>240514.10514224041</v>
      </c>
      <c r="PT49" s="35">
        <v>251725.11085020378</v>
      </c>
      <c r="PU49" s="35">
        <v>263458.69151862338</v>
      </c>
      <c r="PV49" s="35">
        <v>275739.20576405991</v>
      </c>
      <c r="PW49" s="35">
        <v>288592.1476233406</v>
      </c>
      <c r="PX49" s="35">
        <v>302044.19947853219</v>
      </c>
      <c r="PY49" s="35">
        <v>316123.2874488961</v>
      </c>
      <c r="PZ49" s="35">
        <v>330858.63936479948</v>
      </c>
      <c r="QA49" s="35">
        <v>346280.84544395655</v>
      </c>
      <c r="QB49" s="35">
        <v>362421.92179594282</v>
      </c>
      <c r="QC49" s="35">
        <v>379315.37688682973</v>
      </c>
      <c r="QD49" s="35">
        <v>396996.28110191226</v>
      </c>
      <c r="QE49" s="35">
        <v>415501.33955094405</v>
      </c>
      <c r="QF49" s="35">
        <v>434868.96826701052</v>
      </c>
      <c r="QG49" s="35">
        <v>0</v>
      </c>
      <c r="QH49" s="35">
        <v>0</v>
      </c>
      <c r="QI49" s="35">
        <v>0</v>
      </c>
      <c r="QJ49" s="35">
        <v>0</v>
      </c>
      <c r="QK49" s="35">
        <v>0</v>
      </c>
      <c r="QL49" s="42">
        <v>438312.61722525192</v>
      </c>
      <c r="QM49" s="42">
        <v>438312.61722525192</v>
      </c>
      <c r="QN49" s="42">
        <v>438312.61722525192</v>
      </c>
      <c r="QO49" s="42">
        <v>438312.61722525192</v>
      </c>
      <c r="QP49" s="42">
        <v>438312.61722525192</v>
      </c>
      <c r="QQ49" s="42">
        <v>438312.61722525192</v>
      </c>
      <c r="QR49" s="42">
        <v>438312.61722525192</v>
      </c>
      <c r="QS49" s="35">
        <v>68932.766142081935</v>
      </c>
      <c r="QT49" s="35">
        <v>70099.376272215974</v>
      </c>
      <c r="QU49" s="35">
        <v>71285.729976732284</v>
      </c>
      <c r="QV49" s="35">
        <v>72492.161393591203</v>
      </c>
      <c r="QW49" s="35">
        <v>73719.010315665975</v>
      </c>
      <c r="QX49" s="35">
        <v>74966.622286443599</v>
      </c>
      <c r="QY49" s="35">
        <v>76235.34869735036</v>
      </c>
      <c r="QZ49" s="35">
        <v>77525.546886716969</v>
      </c>
      <c r="RA49" s="35">
        <v>78837.580240431242</v>
      </c>
      <c r="RB49" s="35">
        <v>80171.818294278346</v>
      </c>
      <c r="RC49" s="35">
        <v>81528.636838025413</v>
      </c>
      <c r="RD49" s="35">
        <v>82908.418021260761</v>
      </c>
      <c r="RE49" s="35">
        <v>84311.550461029634</v>
      </c>
      <c r="RF49" s="35">
        <v>85738.429351286031</v>
      </c>
      <c r="RG49" s="35">
        <v>0</v>
      </c>
      <c r="RH49" s="35">
        <v>0</v>
      </c>
      <c r="RI49" s="35">
        <v>0</v>
      </c>
      <c r="RJ49" s="35">
        <v>0</v>
      </c>
      <c r="RK49" s="35">
        <v>0</v>
      </c>
      <c r="RL49" s="42">
        <v>524009.36091229162</v>
      </c>
      <c r="RM49" s="42">
        <v>524009.36091229162</v>
      </c>
      <c r="RN49" s="42">
        <v>524009.36091229162</v>
      </c>
      <c r="RO49" s="42">
        <v>524009.36091229162</v>
      </c>
      <c r="RP49" s="42">
        <v>524009.36091229162</v>
      </c>
      <c r="RQ49" s="42">
        <v>524009.36091229162</v>
      </c>
      <c r="RR49" s="42">
        <v>524009.36091229162</v>
      </c>
      <c r="RS49" s="35">
        <v>240514.10514224041</v>
      </c>
      <c r="RT49" s="35">
        <v>251725.11085020378</v>
      </c>
      <c r="RU49" s="35">
        <v>263458.69151862338</v>
      </c>
      <c r="RV49" s="35">
        <v>275739.20576405991</v>
      </c>
      <c r="RW49" s="35">
        <v>288592.1476233406</v>
      </c>
      <c r="RX49" s="35">
        <v>302044.19947853219</v>
      </c>
      <c r="RY49" s="35">
        <v>316123.2874488961</v>
      </c>
      <c r="RZ49" s="35">
        <v>330858.63936479948</v>
      </c>
      <c r="SA49" s="35">
        <v>346280.84544395655</v>
      </c>
      <c r="SB49" s="35">
        <v>362421.92179594282</v>
      </c>
      <c r="SC49" s="35">
        <v>379315.37688682973</v>
      </c>
      <c r="SD49" s="35">
        <v>396996.28110191226</v>
      </c>
      <c r="SE49" s="35">
        <v>415501.33955094405</v>
      </c>
      <c r="SF49" s="35">
        <v>434868.96826701052</v>
      </c>
      <c r="SG49" s="35">
        <v>0</v>
      </c>
      <c r="SH49" s="35">
        <v>0</v>
      </c>
      <c r="SI49" s="35">
        <v>0</v>
      </c>
      <c r="SJ49" s="35">
        <v>0</v>
      </c>
      <c r="SK49" s="35">
        <v>0</v>
      </c>
      <c r="SL49" s="42">
        <v>431548.02824393578</v>
      </c>
      <c r="SM49" s="42">
        <v>431548.02824393578</v>
      </c>
      <c r="SN49" s="42">
        <v>431548.02824393578</v>
      </c>
      <c r="SO49" s="42">
        <v>431548.02824393578</v>
      </c>
      <c r="SP49" s="42">
        <v>431548.02824393578</v>
      </c>
      <c r="SQ49" s="42">
        <v>431548.02824393578</v>
      </c>
      <c r="SR49" s="42">
        <v>431548.02824393578</v>
      </c>
      <c r="SS49" s="35">
        <v>68932.766142081935</v>
      </c>
      <c r="ST49" s="35">
        <v>70099.376272215974</v>
      </c>
      <c r="SU49" s="35">
        <v>71285.729976732284</v>
      </c>
      <c r="SV49" s="35">
        <v>72492.161393591203</v>
      </c>
      <c r="SW49" s="35">
        <v>73719.010315665975</v>
      </c>
      <c r="SX49" s="35">
        <v>74966.622286443599</v>
      </c>
      <c r="SY49" s="35">
        <v>76235.34869735036</v>
      </c>
      <c r="SZ49" s="35">
        <v>77525.546886716969</v>
      </c>
      <c r="TA49" s="35">
        <v>78837.580240431242</v>
      </c>
      <c r="TB49" s="35">
        <v>80171.818294278346</v>
      </c>
      <c r="TC49" s="35">
        <v>81528.636838025413</v>
      </c>
      <c r="TD49" s="35">
        <v>82908.418021260761</v>
      </c>
      <c r="TE49" s="35">
        <v>84311.550461029634</v>
      </c>
      <c r="TF49" s="35">
        <v>85738.429351286031</v>
      </c>
      <c r="TG49" s="43">
        <v>0</v>
      </c>
      <c r="TH49" s="43">
        <v>0</v>
      </c>
      <c r="TI49" s="43">
        <v>0</v>
      </c>
      <c r="TJ49" s="43">
        <v>0</v>
      </c>
      <c r="TK49" s="43">
        <v>0</v>
      </c>
      <c r="TL49" s="43">
        <v>1112290.5838316688</v>
      </c>
      <c r="TM49" s="43">
        <v>1164137.4228221534</v>
      </c>
      <c r="TN49" s="43">
        <v>1218400.981645009</v>
      </c>
      <c r="TO49" s="43">
        <v>1275193.9100752629</v>
      </c>
      <c r="TP49" s="43">
        <v>1334634.1087952445</v>
      </c>
      <c r="TQ49" s="43">
        <v>1396844.9741534179</v>
      </c>
      <c r="TR49" s="43">
        <v>0</v>
      </c>
      <c r="TS49" s="43">
        <v>0</v>
      </c>
      <c r="TT49" s="43">
        <v>0</v>
      </c>
      <c r="TU49" s="43">
        <v>0</v>
      </c>
      <c r="TV49" s="43">
        <v>0</v>
      </c>
      <c r="TW49" s="43">
        <v>0</v>
      </c>
      <c r="TX49" s="43">
        <v>0</v>
      </c>
      <c r="TY49" s="43">
        <v>0</v>
      </c>
      <c r="TZ49" s="43">
        <v>0</v>
      </c>
      <c r="UA49" s="43">
        <v>0</v>
      </c>
      <c r="UB49" s="43">
        <v>0</v>
      </c>
      <c r="UC49" s="43">
        <v>0</v>
      </c>
      <c r="UD49" s="43">
        <v>0</v>
      </c>
      <c r="UE49" s="43">
        <v>0</v>
      </c>
      <c r="UF49" s="43">
        <v>0</v>
      </c>
      <c r="UG49" s="43">
        <v>0</v>
      </c>
      <c r="UH49" s="43">
        <v>0</v>
      </c>
      <c r="UI49" s="43">
        <v>0</v>
      </c>
      <c r="UJ49" s="43">
        <v>0</v>
      </c>
      <c r="UK49" s="43">
        <v>0</v>
      </c>
      <c r="UL49" s="43">
        <v>1043500.4854511609</v>
      </c>
      <c r="UM49" s="43">
        <v>1061160.5665019851</v>
      </c>
      <c r="UN49" s="43">
        <v>1079119.5247139318</v>
      </c>
      <c r="UO49" s="43">
        <v>1097382.4182493724</v>
      </c>
      <c r="UP49" s="43">
        <v>1115954.3908744301</v>
      </c>
      <c r="UQ49" s="43">
        <v>1134840.6734077292</v>
      </c>
      <c r="UR49" s="43">
        <v>0</v>
      </c>
      <c r="US49" s="43">
        <v>0</v>
      </c>
      <c r="UT49" s="43">
        <v>0</v>
      </c>
      <c r="UU49" s="43">
        <v>0</v>
      </c>
      <c r="UV49" s="43">
        <v>0</v>
      </c>
      <c r="UW49" s="43">
        <v>0</v>
      </c>
      <c r="UX49" s="43">
        <v>0</v>
      </c>
      <c r="UY49" s="43">
        <v>0</v>
      </c>
      <c r="UZ49" s="43">
        <v>0</v>
      </c>
      <c r="VA49" s="43">
        <v>0</v>
      </c>
      <c r="VB49" s="43">
        <v>0</v>
      </c>
      <c r="VC49" s="43">
        <v>0</v>
      </c>
      <c r="VD49" s="43">
        <v>0</v>
      </c>
      <c r="VE49" s="43">
        <v>0</v>
      </c>
      <c r="VF49" s="43">
        <v>0</v>
      </c>
      <c r="VG49" s="35"/>
      <c r="VH49" s="35"/>
      <c r="VI49" s="35"/>
      <c r="VJ49" s="43">
        <v>0</v>
      </c>
      <c r="VK49" s="43">
        <v>0</v>
      </c>
      <c r="VL49" s="43">
        <v>1112290.5838316688</v>
      </c>
      <c r="VM49" s="43">
        <v>1164137.4228221534</v>
      </c>
      <c r="VN49" s="43">
        <v>1218400.981645009</v>
      </c>
      <c r="VO49" s="43">
        <v>1275193.9100752629</v>
      </c>
      <c r="VP49" s="43">
        <v>1334634.1087952445</v>
      </c>
      <c r="VQ49" s="43">
        <v>1396844.9741534179</v>
      </c>
      <c r="VR49" s="43">
        <v>1461955.6543320792</v>
      </c>
      <c r="VS49" s="43">
        <v>1530101.3174557139</v>
      </c>
      <c r="VT49" s="43">
        <v>1601423.432196605</v>
      </c>
      <c r="VU49" s="43">
        <v>1676070.0614602149</v>
      </c>
      <c r="VV49" s="43">
        <v>1754196.1697600319</v>
      </c>
      <c r="VW49" s="43">
        <v>1835963.9449199785</v>
      </c>
      <c r="VX49" s="43">
        <v>1921543.1347722292</v>
      </c>
      <c r="VY49" s="43">
        <v>2011111.3995494165</v>
      </c>
      <c r="VZ49" s="43">
        <v>2104854.6807027762</v>
      </c>
      <c r="WA49" s="43">
        <v>2202967.5869118972</v>
      </c>
      <c r="WB49" s="43">
        <v>2305653.7980874144</v>
      </c>
      <c r="WC49" s="43">
        <v>2413126.4882053495</v>
      </c>
      <c r="WD49" s="43">
        <v>2525608.7678508912</v>
      </c>
      <c r="WE49" s="43">
        <v>2643334.1473903256</v>
      </c>
      <c r="WF49" s="43">
        <v>2766547.0217326451</v>
      </c>
      <c r="WG49" s="35"/>
      <c r="WH49" s="35"/>
      <c r="WI49" s="35"/>
      <c r="WJ49" s="43">
        <v>0</v>
      </c>
      <c r="WK49" s="43">
        <v>0</v>
      </c>
      <c r="WL49" s="43">
        <v>1043500.4854511609</v>
      </c>
      <c r="WM49" s="43">
        <v>1061160.5665019851</v>
      </c>
      <c r="WN49" s="43">
        <v>1079119.5247139318</v>
      </c>
      <c r="WO49" s="43">
        <v>1097382.4182493724</v>
      </c>
      <c r="WP49" s="43">
        <v>1115954.3908744301</v>
      </c>
      <c r="WQ49" s="43">
        <v>1134840.6734077292</v>
      </c>
      <c r="WR49" s="43">
        <v>1154046.5851936615</v>
      </c>
      <c r="WS49" s="43">
        <v>1173577.5356005847</v>
      </c>
      <c r="WT49" s="43">
        <v>1193439.0255443794</v>
      </c>
      <c r="WU49" s="43">
        <v>1213636.6490377868</v>
      </c>
      <c r="WV49" s="43">
        <v>1234176.0947659709</v>
      </c>
      <c r="WW49" s="43">
        <v>1255063.147688743</v>
      </c>
      <c r="WX49" s="43">
        <v>1276303.6906699021</v>
      </c>
      <c r="WY49" s="43">
        <v>1297903.7061341512</v>
      </c>
      <c r="WZ49" s="43">
        <v>1319869.2777520544</v>
      </c>
      <c r="XA49" s="43">
        <v>1342206.5921535098</v>
      </c>
      <c r="XB49" s="43">
        <v>1364921.940670222</v>
      </c>
      <c r="XC49" s="43">
        <v>1388021.7211076627</v>
      </c>
      <c r="XD49" s="43">
        <v>1411512.43954702</v>
      </c>
      <c r="XE49" s="43">
        <v>1435400.7121776449</v>
      </c>
      <c r="XF49" s="43">
        <v>1459693.2671605092</v>
      </c>
      <c r="XG49" s="25">
        <v>51.429809757050677</v>
      </c>
      <c r="XH49" s="25">
        <v>20</v>
      </c>
      <c r="XI49" s="25">
        <v>1</v>
      </c>
      <c r="XJ49" s="25">
        <v>3.7054625666683889</v>
      </c>
      <c r="XK49" s="25">
        <v>74.97</v>
      </c>
      <c r="XL49" s="25">
        <v>20</v>
      </c>
      <c r="XM49" s="25">
        <v>1</v>
      </c>
      <c r="XN49" s="25">
        <v>6.6295879957600832</v>
      </c>
      <c r="XO49" s="44">
        <v>30.399068538631205</v>
      </c>
      <c r="XP49" s="44">
        <v>15</v>
      </c>
      <c r="XQ49" s="25">
        <v>8.104193531596696</v>
      </c>
      <c r="XR49" s="44">
        <v>26.299068538631204</v>
      </c>
      <c r="XS49" s="25">
        <v>10</v>
      </c>
      <c r="XT49" s="25">
        <v>8.8924575382368527</v>
      </c>
      <c r="XU49" s="25">
        <v>14.795995120531504</v>
      </c>
      <c r="XV49" s="25">
        <v>5</v>
      </c>
      <c r="XW49" s="25">
        <v>25.294027190743112</v>
      </c>
      <c r="XX49" s="25">
        <v>6.7619628130013849</v>
      </c>
      <c r="XY49" s="25">
        <v>5</v>
      </c>
      <c r="XZ49" s="102">
        <v>4</v>
      </c>
      <c r="YA49" s="25">
        <v>9</v>
      </c>
      <c r="YB49" s="25">
        <v>9</v>
      </c>
      <c r="YC49" s="43">
        <f t="shared" si="68"/>
        <v>717300.43778257573</v>
      </c>
      <c r="YD49" s="45"/>
      <c r="YE49" s="46">
        <v>1.69</v>
      </c>
      <c r="YF49" s="46">
        <v>1.5649999999999999</v>
      </c>
      <c r="YG49" s="46">
        <v>1.423</v>
      </c>
      <c r="YH49" s="46">
        <v>2</v>
      </c>
      <c r="YI49" s="25">
        <v>0.65</v>
      </c>
      <c r="YJ49" s="25">
        <v>0.65</v>
      </c>
      <c r="YK49" s="81" t="s">
        <v>4409</v>
      </c>
      <c r="YL49" s="48">
        <v>0</v>
      </c>
      <c r="YM49" s="48">
        <v>0</v>
      </c>
      <c r="YN49" s="48">
        <v>0</v>
      </c>
      <c r="YO49" s="48">
        <v>0</v>
      </c>
      <c r="YP49" s="48">
        <v>0</v>
      </c>
      <c r="YQ49" s="48">
        <v>20274652.989495654</v>
      </c>
      <c r="YR49" s="48">
        <v>20274652.989495654</v>
      </c>
      <c r="YS49" s="48">
        <v>20274652.989495654</v>
      </c>
      <c r="YT49" s="48">
        <v>20274652.989495654</v>
      </c>
      <c r="YU49" s="48">
        <v>20274652.989495654</v>
      </c>
      <c r="YV49" s="48">
        <v>20274652.989495654</v>
      </c>
      <c r="YW49" s="48">
        <v>20274652.989495654</v>
      </c>
      <c r="YX49" s="48">
        <v>12369594.671352709</v>
      </c>
      <c r="YY49" s="48">
        <v>12946174.562098473</v>
      </c>
      <c r="YZ49" s="48">
        <v>13549630.383644301</v>
      </c>
      <c r="ZA49" s="48">
        <v>14181214.895005852</v>
      </c>
      <c r="ZB49" s="48">
        <v>14842239.249647092</v>
      </c>
      <c r="ZC49" s="48">
        <v>15534075.717401575</v>
      </c>
      <c r="ZD49" s="48">
        <v>16258160.533270173</v>
      </c>
      <c r="ZE49" s="48">
        <v>17015996.879008275</v>
      </c>
      <c r="ZF49" s="48">
        <v>17809158.003693353</v>
      </c>
      <c r="ZG49" s="48">
        <v>18639290.489750039</v>
      </c>
      <c r="ZH49" s="48">
        <v>19508117.671213631</v>
      </c>
      <c r="ZI49" s="48">
        <v>20417443.211327959</v>
      </c>
      <c r="ZJ49" s="48">
        <v>21369154.84690477</v>
      </c>
      <c r="ZK49" s="48">
        <v>22365228.307217259</v>
      </c>
      <c r="ZL49" s="49">
        <v>0</v>
      </c>
      <c r="ZM49" s="49">
        <v>0</v>
      </c>
      <c r="ZN49" s="49">
        <v>0</v>
      </c>
      <c r="ZO49" s="49">
        <v>0</v>
      </c>
      <c r="ZP49" s="49">
        <v>0</v>
      </c>
      <c r="ZQ49" s="49">
        <v>32860296.913377136</v>
      </c>
      <c r="ZR49" s="49">
        <v>32860296.913377136</v>
      </c>
      <c r="ZS49" s="49">
        <v>32860296.913377136</v>
      </c>
      <c r="ZT49" s="49">
        <v>32860296.913377136</v>
      </c>
      <c r="ZU49" s="49">
        <v>32860296.913377136</v>
      </c>
      <c r="ZV49" s="49">
        <v>32860296.913377136</v>
      </c>
      <c r="ZW49" s="49">
        <v>32860296.913377136</v>
      </c>
      <c r="ZX49" s="49">
        <v>5167889.4776718821</v>
      </c>
      <c r="ZY49" s="49">
        <v>5255350.2391280318</v>
      </c>
      <c r="ZZ49" s="49">
        <v>5344291.176355619</v>
      </c>
      <c r="AAA49" s="49">
        <v>5434737.3396775322</v>
      </c>
      <c r="AAB49" s="49">
        <v>5526714.2033654777</v>
      </c>
      <c r="AAC49" s="49">
        <v>5620247.6728146765</v>
      </c>
      <c r="AAD49" s="49">
        <v>5715364.0918403566</v>
      </c>
      <c r="AAE49" s="49">
        <v>5812090.2500971714</v>
      </c>
      <c r="AAF49" s="49">
        <v>5910453.3906251304</v>
      </c>
      <c r="AAG49" s="49">
        <v>6010481.2175220475</v>
      </c>
      <c r="AAH49" s="49">
        <v>6112201.9037467651</v>
      </c>
      <c r="AAI49" s="49">
        <v>6215644.0990539193</v>
      </c>
      <c r="AAJ49" s="49">
        <v>6320836.9380633915</v>
      </c>
      <c r="AAK49" s="49">
        <v>6427810.0484659141</v>
      </c>
      <c r="AAL49" s="49">
        <v>0</v>
      </c>
      <c r="AAM49" s="49">
        <v>0</v>
      </c>
      <c r="AAN49" s="49">
        <v>0</v>
      </c>
      <c r="AAO49" s="49">
        <v>0</v>
      </c>
      <c r="AAP49" s="49">
        <v>0</v>
      </c>
      <c r="AAQ49" s="49">
        <v>17756007.397034742</v>
      </c>
      <c r="AAR49" s="49">
        <v>17756007.397034742</v>
      </c>
      <c r="AAS49" s="49">
        <v>17756007.397034742</v>
      </c>
      <c r="AAT49" s="49">
        <v>17756007.397034742</v>
      </c>
      <c r="AAU49" s="49">
        <v>17756007.397034742</v>
      </c>
      <c r="AAV49" s="49">
        <v>17756007.397034742</v>
      </c>
      <c r="AAW49" s="49">
        <v>17756007.397034742</v>
      </c>
      <c r="AAX49" s="49">
        <v>7311404.766726518</v>
      </c>
      <c r="AAY49" s="49">
        <v>7652208.8976298822</v>
      </c>
      <c r="AAZ49" s="49">
        <v>8008898.8205727283</v>
      </c>
      <c r="ABA49" s="49">
        <v>8382215.0148093896</v>
      </c>
      <c r="ABB49" s="49">
        <v>8772932.4753127061</v>
      </c>
      <c r="ABC49" s="49">
        <v>9181862.3216438964</v>
      </c>
      <c r="ABD49" s="49">
        <v>9609853.4818164054</v>
      </c>
      <c r="ABE49" s="49">
        <v>10057794.454648804</v>
      </c>
      <c r="ABF49" s="49">
        <v>10526615.154265994</v>
      </c>
      <c r="ABG49" s="49">
        <v>11017288.840577304</v>
      </c>
      <c r="ABH49" s="49">
        <v>11530834.139739463</v>
      </c>
      <c r="ABI49" s="49">
        <v>12068317.158798732</v>
      </c>
      <c r="ABJ49" s="49">
        <v>12630853.698902225</v>
      </c>
      <c r="ABK49" s="49">
        <v>13219611.571672691</v>
      </c>
      <c r="ABL49" s="50">
        <v>0</v>
      </c>
      <c r="ABM49" s="50">
        <v>0</v>
      </c>
      <c r="ABN49" s="50">
        <v>0</v>
      </c>
      <c r="ABO49" s="50">
        <v>0</v>
      </c>
      <c r="ABP49" s="50">
        <v>0</v>
      </c>
      <c r="ABQ49" s="50">
        <v>11527213.561753724</v>
      </c>
      <c r="ABR49" s="50">
        <v>11527213.561753724</v>
      </c>
      <c r="ABS49" s="50">
        <v>11527213.561753724</v>
      </c>
      <c r="ABT49" s="50">
        <v>11527213.561753724</v>
      </c>
      <c r="ABU49" s="50">
        <v>11527213.561753724</v>
      </c>
      <c r="ABV49" s="50">
        <v>11527213.561753724</v>
      </c>
      <c r="ABW49" s="50">
        <v>11527213.561753724</v>
      </c>
      <c r="ABX49" s="50">
        <v>1812867.5413280493</v>
      </c>
      <c r="ABY49" s="50">
        <v>1843548.3010983057</v>
      </c>
      <c r="ABZ49" s="50">
        <v>1874748.2984844393</v>
      </c>
      <c r="ACA49" s="50">
        <v>1906476.32100357</v>
      </c>
      <c r="ACB49" s="50">
        <v>1938741.3048917602</v>
      </c>
      <c r="ACC49" s="50">
        <v>1971552.3376208576</v>
      </c>
      <c r="ACD49" s="50">
        <v>2004918.6604580663</v>
      </c>
      <c r="ACE49" s="50">
        <v>2038849.6710686365</v>
      </c>
      <c r="ACF49" s="50">
        <v>2073354.9261629384</v>
      </c>
      <c r="ACG49" s="50">
        <v>2108444.1441879133</v>
      </c>
      <c r="ACH49" s="50">
        <v>2144127.2080644029</v>
      </c>
      <c r="ACI49" s="50">
        <v>2180414.1679706234</v>
      </c>
      <c r="ACJ49" s="50">
        <v>2217315.2441728818</v>
      </c>
      <c r="ACK49" s="50">
        <v>2254840.8299040608</v>
      </c>
      <c r="ACL49" s="49">
        <v>0</v>
      </c>
      <c r="ACM49" s="49">
        <v>0</v>
      </c>
      <c r="ACN49" s="49">
        <v>0</v>
      </c>
      <c r="ACO49" s="49">
        <v>0</v>
      </c>
      <c r="ACP49" s="49">
        <v>0</v>
      </c>
      <c r="ACQ49" s="49">
        <v>7753239.9471710986</v>
      </c>
      <c r="ACR49" s="49">
        <v>7753239.9471710986</v>
      </c>
      <c r="ACS49" s="49">
        <v>7753239.9471710986</v>
      </c>
      <c r="ACT49" s="49">
        <v>7753239.9471710986</v>
      </c>
      <c r="ACU49" s="49">
        <v>7753239.9471710986</v>
      </c>
      <c r="ACV49" s="49">
        <v>7753239.9471710986</v>
      </c>
      <c r="ACW49" s="49">
        <v>7753239.9471710986</v>
      </c>
      <c r="ACX49" s="49">
        <v>3558645.5261035901</v>
      </c>
      <c r="ACY49" s="49">
        <v>3724523.511854867</v>
      </c>
      <c r="ACZ49" s="49">
        <v>3898133.5141711663</v>
      </c>
      <c r="ADA49" s="49">
        <v>4079835.9430242628</v>
      </c>
      <c r="ADB49" s="49">
        <v>4270008.0080586551</v>
      </c>
      <c r="ADC49" s="49">
        <v>4469044.5016692067</v>
      </c>
      <c r="ADD49" s="49">
        <v>4677358.6185802445</v>
      </c>
      <c r="ADE49" s="49">
        <v>4895382.8136272663</v>
      </c>
      <c r="ADF49" s="49">
        <v>5123569.6995223053</v>
      </c>
      <c r="ADG49" s="49">
        <v>5362392.9864664208</v>
      </c>
      <c r="ADH49" s="49">
        <v>5612348.465560101</v>
      </c>
      <c r="ADI49" s="49">
        <v>5873955.0380530469</v>
      </c>
      <c r="ADJ49" s="49">
        <v>6147755.7925700722</v>
      </c>
      <c r="ADK49" s="49">
        <v>6434319.132549257</v>
      </c>
      <c r="ADL49" s="50">
        <v>0</v>
      </c>
      <c r="ADM49" s="50">
        <v>0</v>
      </c>
      <c r="ADN49" s="50">
        <v>0</v>
      </c>
      <c r="ADO49" s="50">
        <v>0</v>
      </c>
      <c r="ADP49" s="50">
        <v>0</v>
      </c>
      <c r="ADQ49" s="50">
        <v>2918111.7190095652</v>
      </c>
      <c r="ADR49" s="50">
        <v>2918111.7190095652</v>
      </c>
      <c r="ADS49" s="50">
        <v>2918111.7190095652</v>
      </c>
      <c r="ADT49" s="50">
        <v>2918111.7190095652</v>
      </c>
      <c r="ADU49" s="50">
        <v>2918111.7190095652</v>
      </c>
      <c r="ADV49" s="50">
        <v>2918111.7190095652</v>
      </c>
      <c r="ADW49" s="50">
        <v>2918111.7190095652</v>
      </c>
      <c r="ADX49" s="50">
        <v>466120.80125007901</v>
      </c>
      <c r="ADY49" s="50">
        <v>474009.37556731608</v>
      </c>
      <c r="ADZ49" s="50">
        <v>482031.4552003218</v>
      </c>
      <c r="AEA49" s="50">
        <v>490189.29957755835</v>
      </c>
      <c r="AEB49" s="50">
        <v>498485.20636579883</v>
      </c>
      <c r="AEC49" s="50">
        <v>506921.51211725245</v>
      </c>
      <c r="AED49" s="50">
        <v>515500.59292767668</v>
      </c>
      <c r="AEE49" s="50">
        <v>524224.86510557542</v>
      </c>
      <c r="AEF49" s="50">
        <v>533096.78585280885</v>
      </c>
      <c r="AEG49" s="50">
        <v>542118.85395661427</v>
      </c>
      <c r="AEH49" s="50">
        <v>551293.6104934226</v>
      </c>
      <c r="AEI49" s="50">
        <v>560623.63954453915</v>
      </c>
      <c r="AEJ49" s="50">
        <v>570111.5689239722</v>
      </c>
      <c r="AEK49" s="50">
        <v>579760.07091854257</v>
      </c>
      <c r="AEL49" s="48">
        <v>0</v>
      </c>
      <c r="AEM49" s="48">
        <v>0</v>
      </c>
      <c r="AEN49" s="48">
        <v>0</v>
      </c>
      <c r="AEO49" s="48">
        <v>0</v>
      </c>
      <c r="AEP49" s="48">
        <v>0</v>
      </c>
      <c r="AEQ49" s="48">
        <v>1972490.6105955406</v>
      </c>
      <c r="AER49" s="48">
        <v>2672055.7479801849</v>
      </c>
      <c r="AES49" s="48">
        <v>3432552.3774497616</v>
      </c>
      <c r="AET49" s="48">
        <v>4258140.8844690686</v>
      </c>
      <c r="AEU49" s="48">
        <v>5153237.1195130814</v>
      </c>
      <c r="AEV49" s="48">
        <v>6122527.1744398624</v>
      </c>
      <c r="AEW49" s="48">
        <v>7170982.9813365629</v>
      </c>
      <c r="AEX49" s="48">
        <v>7505241.6772576338</v>
      </c>
      <c r="AEY49" s="48">
        <v>7855081.0649875784</v>
      </c>
      <c r="AEZ49" s="48">
        <v>8221227.4022429604</v>
      </c>
      <c r="AFA49" s="48">
        <v>8604440.7995549347</v>
      </c>
      <c r="AFB49" s="48">
        <v>9005516.7982394639</v>
      </c>
      <c r="AFC49" s="48">
        <v>9425288.0219209585</v>
      </c>
      <c r="AFD49" s="48">
        <v>9864625.9050378706</v>
      </c>
      <c r="AFE49" s="48">
        <v>10324442.501918515</v>
      </c>
      <c r="AFF49" s="48">
        <v>10805692.380182788</v>
      </c>
      <c r="AFG49" s="48">
        <v>11309374.602400389</v>
      </c>
      <c r="AFH49" s="48">
        <v>11836534.800119434</v>
      </c>
      <c r="AFI49" s="48">
        <v>12388267.344571086</v>
      </c>
      <c r="AFJ49" s="48">
        <v>12965717.618556561</v>
      </c>
      <c r="AFK49" s="48">
        <v>13570084.394232804</v>
      </c>
      <c r="AFL49" s="49">
        <v>0</v>
      </c>
      <c r="AFM49" s="49">
        <v>0</v>
      </c>
      <c r="AFN49" s="49">
        <v>0</v>
      </c>
      <c r="AFO49" s="49">
        <v>0</v>
      </c>
      <c r="AFP49" s="49">
        <v>0</v>
      </c>
      <c r="AFQ49" s="49">
        <v>2952482.0013929685</v>
      </c>
      <c r="AFR49" s="49">
        <v>5512957.3735320978</v>
      </c>
      <c r="AFS49" s="49">
        <v>8159253.4779190626</v>
      </c>
      <c r="AFT49" s="49">
        <v>10893541.78892874</v>
      </c>
      <c r="AFU49" s="49">
        <v>13718042.699907109</v>
      </c>
      <c r="AFV49" s="49">
        <v>16635026.557020228</v>
      </c>
      <c r="AFW49" s="49">
        <v>19646814.714085393</v>
      </c>
      <c r="AFX49" s="49">
        <v>19979315.125037536</v>
      </c>
      <c r="AFY49" s="49">
        <v>20317442.734336708</v>
      </c>
      <c r="AFZ49" s="49">
        <v>20661292.776034325</v>
      </c>
      <c r="AGA49" s="49">
        <v>21010962.095911849</v>
      </c>
      <c r="AGB49" s="49">
        <v>21366549.178757504</v>
      </c>
      <c r="AGC49" s="49">
        <v>21728154.176104613</v>
      </c>
      <c r="AGD49" s="49">
        <v>22095878.934439454</v>
      </c>
      <c r="AGE49" s="49">
        <v>22469827.023886375</v>
      </c>
      <c r="AGF49" s="49">
        <v>22850103.767378513</v>
      </c>
      <c r="AGG49" s="49">
        <v>23236816.270322081</v>
      </c>
      <c r="AGH49" s="49">
        <v>23630073.450762756</v>
      </c>
      <c r="AGI49" s="49">
        <v>24029986.07006257</v>
      </c>
      <c r="AGJ49" s="49">
        <v>24436666.764095981</v>
      </c>
      <c r="AGK49" s="49">
        <v>24850230.074973922</v>
      </c>
      <c r="AGL49" s="49">
        <v>0</v>
      </c>
      <c r="AGM49" s="49">
        <v>0</v>
      </c>
      <c r="AGN49" s="49">
        <v>0</v>
      </c>
      <c r="AGO49" s="49">
        <v>0</v>
      </c>
      <c r="AGP49" s="49">
        <v>0</v>
      </c>
      <c r="AGQ49" s="49">
        <v>2795165.1252947301</v>
      </c>
      <c r="AGR49" s="49">
        <v>5850910.4951937888</v>
      </c>
      <c r="AGS49" s="49">
        <v>9185455.6229014881</v>
      </c>
      <c r="AGT49" s="49">
        <v>12818152.368608106</v>
      </c>
      <c r="AGU49" s="49">
        <v>16769550.9166418</v>
      </c>
      <c r="AGV49" s="49">
        <v>21061469.443066344</v>
      </c>
      <c r="AGW49" s="49">
        <v>25717067.674416494</v>
      </c>
      <c r="AGX49" s="49">
        <v>26915808.980334673</v>
      </c>
      <c r="AGY49" s="49">
        <v>28170426.824616671</v>
      </c>
      <c r="AGZ49" s="49">
        <v>29483525.76216029</v>
      </c>
      <c r="AHA49" s="49">
        <v>30857831.753133122</v>
      </c>
      <c r="AHB49" s="49">
        <v>32296197.821996905</v>
      </c>
      <c r="AHC49" s="49">
        <v>33801609.980314091</v>
      </c>
      <c r="AHD49" s="49">
        <v>35377193.425632305</v>
      </c>
      <c r="AHE49" s="49">
        <v>37026219.02931536</v>
      </c>
      <c r="AHF49" s="49">
        <v>38752110.126789443</v>
      </c>
      <c r="AHG49" s="49">
        <v>40558449.624300875</v>
      </c>
      <c r="AHH49" s="49">
        <v>42448987.43693874</v>
      </c>
      <c r="AHI49" s="49">
        <v>44427648.273363784</v>
      </c>
      <c r="AHJ49" s="49">
        <v>46498539.783404283</v>
      </c>
      <c r="AHK49" s="49">
        <v>48665961.085433088</v>
      </c>
      <c r="AHL49" s="50">
        <v>0</v>
      </c>
      <c r="AHM49" s="50">
        <v>0</v>
      </c>
      <c r="AHN49" s="50">
        <v>0</v>
      </c>
      <c r="AHO49" s="50">
        <v>0</v>
      </c>
      <c r="AHP49" s="50">
        <v>0</v>
      </c>
      <c r="AHQ49" s="50">
        <v>3345220.7833476579</v>
      </c>
      <c r="AHR49" s="50">
        <v>6803669.8229165459</v>
      </c>
      <c r="AHS49" s="50">
        <v>10378221.511498028</v>
      </c>
      <c r="AHT49" s="50">
        <v>14071815.103069929</v>
      </c>
      <c r="AHU49" s="50">
        <v>17887456.084925514</v>
      </c>
      <c r="AHV49" s="50">
        <v>21828217.577668585</v>
      </c>
      <c r="AHW49" s="50">
        <v>25897241.763624851</v>
      </c>
      <c r="AHX49" s="50">
        <v>26335523.676201697</v>
      </c>
      <c r="AHY49" s="50">
        <v>26781223.020976357</v>
      </c>
      <c r="AHZ49" s="50">
        <v>27234465.329710081</v>
      </c>
      <c r="AIA49" s="50">
        <v>27695378.258649062</v>
      </c>
      <c r="AIB49" s="50">
        <v>28164091.624478985</v>
      </c>
      <c r="AIC49" s="50">
        <v>28640737.440888062</v>
      </c>
      <c r="AID49" s="50">
        <v>29125449.95574883</v>
      </c>
      <c r="AIE49" s="50">
        <v>29618365.688929215</v>
      </c>
      <c r="AIF49" s="50">
        <v>30119623.470743559</v>
      </c>
      <c r="AIG49" s="50">
        <v>30629364.481054313</v>
      </c>
      <c r="AIH49" s="50">
        <v>31147732.289035529</v>
      </c>
      <c r="AII49" s="50">
        <v>31674872.893609297</v>
      </c>
      <c r="AIJ49" s="50">
        <v>32210934.764566492</v>
      </c>
      <c r="AIK49" s="50">
        <v>32756068.884383518</v>
      </c>
      <c r="AIL49" s="49">
        <v>0</v>
      </c>
      <c r="AIM49" s="49">
        <v>0</v>
      </c>
      <c r="AIN49" s="49">
        <v>0</v>
      </c>
      <c r="AIO49" s="49">
        <v>0</v>
      </c>
      <c r="AIP49" s="49">
        <v>0</v>
      </c>
      <c r="AIQ49" s="49">
        <v>6950829.1023571882</v>
      </c>
      <c r="AIR49" s="49">
        <v>14549651.674332434</v>
      </c>
      <c r="AIS49" s="49">
        <v>22841774.778991628</v>
      </c>
      <c r="AIT49" s="49">
        <v>31875321.323914751</v>
      </c>
      <c r="AIU49" s="49">
        <v>41701394.128750749</v>
      </c>
      <c r="AIV49" s="49">
        <v>52374249.169925511</v>
      </c>
      <c r="AIW49" s="49">
        <v>63951478.501569755</v>
      </c>
      <c r="AIX49" s="49">
        <v>66932427.956030041</v>
      </c>
      <c r="AIY49" s="49">
        <v>70052327.437264606</v>
      </c>
      <c r="AIZ49" s="49">
        <v>73317653.777650341</v>
      </c>
      <c r="AJA49" s="49">
        <v>76735185.712043852</v>
      </c>
      <c r="AJB49" s="49">
        <v>80312017.950263515</v>
      </c>
      <c r="AJC49" s="49">
        <v>84055575.905527472</v>
      </c>
      <c r="AJD49" s="49">
        <v>87973631.109423622</v>
      </c>
      <c r="AJE49" s="49">
        <v>92074317.345412523</v>
      </c>
      <c r="AJF49" s="49">
        <v>96366147.534356073</v>
      </c>
      <c r="AJG49" s="49">
        <v>100858031.40712577</v>
      </c>
      <c r="AJH49" s="49">
        <v>105559294.00097856</v>
      </c>
      <c r="AJI49" s="49">
        <v>110479695.01809824</v>
      </c>
      <c r="AJJ49" s="49">
        <v>115629449.0864902</v>
      </c>
      <c r="AJK49" s="49">
        <v>121019246.96529073</v>
      </c>
      <c r="AJL49" s="50">
        <v>0</v>
      </c>
      <c r="AJM49" s="50">
        <v>0</v>
      </c>
      <c r="AJN49" s="50">
        <v>0</v>
      </c>
      <c r="AJO49" s="50">
        <v>0</v>
      </c>
      <c r="AJP49" s="50">
        <v>0</v>
      </c>
      <c r="AJQ49" s="50">
        <v>1262723.2765123297</v>
      </c>
      <c r="AJR49" s="50">
        <v>2568186.9172485028</v>
      </c>
      <c r="AJS49" s="50">
        <v>3917475.9216505778</v>
      </c>
      <c r="AJT49" s="50">
        <v>5311699.7723667109</v>
      </c>
      <c r="AJU49" s="50">
        <v>6751992.9531898303</v>
      </c>
      <c r="AJV49" s="50">
        <v>8239515.4775149459</v>
      </c>
      <c r="AJW49" s="50">
        <v>9775453.4275227822</v>
      </c>
      <c r="AJX49" s="50">
        <v>9940892.0662637781</v>
      </c>
      <c r="AJY49" s="50">
        <v>10109130.569317097</v>
      </c>
      <c r="AJZ49" s="50">
        <v>10280216.321261255</v>
      </c>
      <c r="AKA49" s="50">
        <v>10454197.508605873</v>
      </c>
      <c r="AKB49" s="50">
        <v>10631123.133363472</v>
      </c>
      <c r="AKC49" s="50">
        <v>10811043.026850937</v>
      </c>
      <c r="AKD49" s="50">
        <v>10994007.863724578</v>
      </c>
      <c r="AKE49" s="50">
        <v>11180069.176252699</v>
      </c>
      <c r="AKF49" s="50">
        <v>11369279.368829733</v>
      </c>
      <c r="AKG49" s="50">
        <v>11561691.732736001</v>
      </c>
      <c r="AKH49" s="50">
        <v>11757360.461147262</v>
      </c>
      <c r="AKI49" s="50">
        <v>11956340.664398288</v>
      </c>
      <c r="AKJ49" s="50">
        <v>12158688.38550476</v>
      </c>
      <c r="AKK49" s="50">
        <v>12364460.615947846</v>
      </c>
      <c r="AKL49" s="51">
        <v>0</v>
      </c>
      <c r="AKM49" s="51">
        <v>0</v>
      </c>
      <c r="AKN49" s="51">
        <v>0</v>
      </c>
      <c r="AKO49" s="51">
        <v>0</v>
      </c>
      <c r="AKP49" s="51">
        <v>0</v>
      </c>
      <c r="AKQ49" s="51">
        <v>4927447.2863742923</v>
      </c>
      <c r="AKR49" s="51">
        <v>4826513.7550206482</v>
      </c>
      <c r="AKS49" s="51">
        <v>5051490.4699002076</v>
      </c>
      <c r="AKT49" s="51">
        <v>5286953.9511720398</v>
      </c>
      <c r="AKU49" s="51">
        <v>5533393.0150650833</v>
      </c>
      <c r="AKV49" s="51">
        <v>5791319.2628400708</v>
      </c>
      <c r="AKW49" s="51">
        <v>0</v>
      </c>
      <c r="AKX49" s="51">
        <v>0</v>
      </c>
      <c r="AKY49" s="51">
        <v>0</v>
      </c>
      <c r="AKZ49" s="51">
        <v>0</v>
      </c>
      <c r="ALA49" s="51">
        <v>0</v>
      </c>
      <c r="ALB49" s="51">
        <v>0</v>
      </c>
      <c r="ALC49" s="51">
        <v>0</v>
      </c>
      <c r="ALD49" s="51">
        <v>0</v>
      </c>
      <c r="ALE49" s="51">
        <v>0</v>
      </c>
      <c r="ALF49" s="51">
        <v>0</v>
      </c>
      <c r="ALG49" s="51">
        <v>0</v>
      </c>
      <c r="ALH49" s="51">
        <v>0</v>
      </c>
      <c r="ALI49" s="51">
        <v>0</v>
      </c>
      <c r="ALJ49" s="51">
        <v>0</v>
      </c>
      <c r="ALK49" s="51">
        <v>0</v>
      </c>
      <c r="ALL49" s="51">
        <v>0</v>
      </c>
      <c r="ALM49" s="51">
        <v>0</v>
      </c>
      <c r="ALN49" s="51">
        <v>0</v>
      </c>
      <c r="ALO49" s="51">
        <v>0</v>
      </c>
      <c r="ALP49" s="51">
        <v>0</v>
      </c>
      <c r="ALQ49" s="51">
        <v>4622707.1505486425</v>
      </c>
      <c r="ALR49" s="51">
        <v>4399571.7087172298</v>
      </c>
      <c r="ALS49" s="51">
        <v>4474029.5494639613</v>
      </c>
      <c r="ALT49" s="51">
        <v>4549747.5060618976</v>
      </c>
      <c r="ALU49" s="51">
        <v>4626746.9045653874</v>
      </c>
      <c r="ALV49" s="51">
        <v>4705049.4319484457</v>
      </c>
      <c r="ALW49" s="51">
        <v>0</v>
      </c>
      <c r="ALX49" s="51">
        <v>0</v>
      </c>
      <c r="ALY49" s="51">
        <v>0</v>
      </c>
      <c r="ALZ49" s="51">
        <v>0</v>
      </c>
      <c r="AMA49" s="51">
        <v>0</v>
      </c>
      <c r="AMB49" s="51">
        <v>0</v>
      </c>
      <c r="AMC49" s="51">
        <v>0</v>
      </c>
      <c r="AMD49" s="51">
        <v>0</v>
      </c>
      <c r="AME49" s="51">
        <v>0</v>
      </c>
      <c r="AMF49" s="51">
        <v>0</v>
      </c>
      <c r="AMG49" s="51">
        <v>0</v>
      </c>
      <c r="AMH49" s="51">
        <v>0</v>
      </c>
      <c r="AMI49" s="51">
        <v>0</v>
      </c>
      <c r="AMJ49" s="51">
        <v>0</v>
      </c>
      <c r="AMK49" s="51">
        <v>0</v>
      </c>
      <c r="AML49" s="50">
        <v>0</v>
      </c>
      <c r="AMM49" s="50">
        <v>0</v>
      </c>
      <c r="AMN49" s="50">
        <v>0</v>
      </c>
      <c r="AMO49" s="50">
        <v>0</v>
      </c>
      <c r="AMP49" s="50">
        <v>0</v>
      </c>
      <c r="AMQ49" s="50">
        <v>4927447.2863742923</v>
      </c>
      <c r="AMR49" s="50">
        <v>4826513.7550206482</v>
      </c>
      <c r="AMS49" s="50">
        <v>5051490.4699002076</v>
      </c>
      <c r="AMT49" s="50">
        <v>5286953.9511720398</v>
      </c>
      <c r="AMU49" s="50">
        <v>5533393.0150650833</v>
      </c>
      <c r="AMV49" s="50">
        <v>5791319.2628400708</v>
      </c>
      <c r="AMW49" s="50">
        <v>6061268.1428608</v>
      </c>
      <c r="AMX49" s="50">
        <v>6343800.0621713893</v>
      </c>
      <c r="AMY49" s="50">
        <v>6639501.5498871244</v>
      </c>
      <c r="AMZ49" s="50">
        <v>6948986.4748140508</v>
      </c>
      <c r="ANA49" s="50">
        <v>7272897.3198250923</v>
      </c>
      <c r="ANB49" s="50">
        <v>7611906.5156382304</v>
      </c>
      <c r="ANC49" s="50">
        <v>7966717.8367656618</v>
      </c>
      <c r="AND49" s="50">
        <v>8338067.8625318808</v>
      </c>
      <c r="ANE49" s="50">
        <v>8726727.5061937105</v>
      </c>
      <c r="ANF49" s="50">
        <v>9133503.6153367255</v>
      </c>
      <c r="ANG49" s="50">
        <v>9559240.6468704194</v>
      </c>
      <c r="ANH49" s="50">
        <v>10004822.420099379</v>
      </c>
      <c r="ANI49" s="50">
        <v>10471173.951509794</v>
      </c>
      <c r="ANJ49" s="50">
        <v>10959263.375080289</v>
      </c>
      <c r="ANK49" s="50">
        <v>11470103.952103546</v>
      </c>
      <c r="ANL49" s="50">
        <v>0</v>
      </c>
      <c r="ANM49" s="50">
        <v>0</v>
      </c>
      <c r="ANN49" s="50">
        <v>0</v>
      </c>
      <c r="ANO49" s="50">
        <v>0</v>
      </c>
      <c r="ANP49" s="50">
        <v>0</v>
      </c>
      <c r="ANQ49" s="50">
        <v>4622707.1505486425</v>
      </c>
      <c r="ANR49" s="50">
        <v>4399571.7087172298</v>
      </c>
      <c r="ANS49" s="50">
        <v>4474029.5494639613</v>
      </c>
      <c r="ANT49" s="50">
        <v>4549747.5060618976</v>
      </c>
      <c r="ANU49" s="50">
        <v>4626746.9045653874</v>
      </c>
      <c r="ANV49" s="50">
        <v>4705049.4319484457</v>
      </c>
      <c r="ANW49" s="50">
        <v>4784677.1422129208</v>
      </c>
      <c r="ANX49" s="50">
        <v>4865652.4626000244</v>
      </c>
      <c r="ANY49" s="50">
        <v>4947998.1999069965</v>
      </c>
      <c r="ANZ49" s="50">
        <v>5031737.5469106641</v>
      </c>
      <c r="AOA49" s="50">
        <v>5116894.0888997158</v>
      </c>
      <c r="AOB49" s="50">
        <v>5203491.8103175284</v>
      </c>
      <c r="AOC49" s="50">
        <v>5291555.1015174137</v>
      </c>
      <c r="AOD49" s="50">
        <v>5381108.7656321907</v>
      </c>
      <c r="AOE49" s="50">
        <v>5472178.0255600177</v>
      </c>
      <c r="AOF49" s="50">
        <v>5564788.5310684517</v>
      </c>
      <c r="AOG49" s="50">
        <v>5658966.3660187405</v>
      </c>
      <c r="AOH49" s="50">
        <v>5754738.0557123693</v>
      </c>
      <c r="AOI49" s="50">
        <v>5852130.5743619446</v>
      </c>
      <c r="AOJ49" s="50">
        <v>5951171.3526885156</v>
      </c>
      <c r="AOK49" s="50">
        <v>6051888.2856474714</v>
      </c>
      <c r="AOL49" s="52">
        <v>161904</v>
      </c>
      <c r="AOM49" s="53">
        <v>77713.919999999998</v>
      </c>
      <c r="AON49" s="52">
        <v>81336.373661056234</v>
      </c>
      <c r="AOO49" s="52">
        <v>85127.679575692004</v>
      </c>
      <c r="AOP49" s="52">
        <v>89095.708399050651</v>
      </c>
      <c r="AOQ49" s="52">
        <v>93248.697658562203</v>
      </c>
      <c r="AOR49" s="52">
        <v>97595.26885484191</v>
      </c>
      <c r="AOS49" s="52">
        <v>102144.44535970732</v>
      </c>
      <c r="AOT49" s="52">
        <v>106905.67114846988</v>
      </c>
      <c r="AOU49" s="52">
        <v>111888.8304053887</v>
      </c>
      <c r="AOV49" s="52">
        <v>117104.26804298697</v>
      </c>
      <c r="AOW49" s="52">
        <v>122562.81117782857</v>
      </c>
      <c r="AOX49" s="52">
        <v>128275.79160733811</v>
      </c>
      <c r="AOY49" s="52">
        <v>134255.06933432561</v>
      </c>
      <c r="AOZ49" s="52">
        <v>140513.05718805231</v>
      </c>
      <c r="APA49" s="52">
        <v>147062.74659294999</v>
      </c>
      <c r="APB49" s="52">
        <v>153917.73453848946</v>
      </c>
      <c r="APC49" s="52">
        <v>161092.2518061866</v>
      </c>
      <c r="APD49" s="52">
        <v>168601.19251234471</v>
      </c>
      <c r="APE49" s="52">
        <v>176460.14502786307</v>
      </c>
      <c r="APF49" s="52">
        <v>184685.42433930043</v>
      </c>
      <c r="APG49" s="52">
        <v>193294.10591837435</v>
      </c>
      <c r="APH49" s="52">
        <v>202304.06117020836</v>
      </c>
      <c r="API49" s="52">
        <v>211733.99453391676</v>
      </c>
      <c r="APJ49" s="52">
        <v>221603.48231254701</v>
      </c>
      <c r="APK49" s="52">
        <v>231933.01331298938</v>
      </c>
      <c r="APL49" s="52">
        <v>242744.03138022166</v>
      </c>
      <c r="APM49" s="54">
        <v>84190.080000000002</v>
      </c>
      <c r="APN49" s="52">
        <v>85614.903138278227</v>
      </c>
      <c r="APO49" s="52">
        <v>87063.839817906846</v>
      </c>
      <c r="APP49" s="52">
        <v>88537.298133659759</v>
      </c>
      <c r="APQ49" s="52">
        <v>90035.693086859421</v>
      </c>
      <c r="APR49" s="52">
        <v>91559.446702262503</v>
      </c>
      <c r="APS49" s="52">
        <v>93108.988146923628</v>
      </c>
      <c r="APT49" s="52">
        <v>94684.75385107084</v>
      </c>
      <c r="APU49" s="52">
        <v>96287.187631026682</v>
      </c>
      <c r="APV49" s="52">
        <v>97916.740814209596</v>
      </c>
      <c r="APW49" s="52">
        <v>99573.872366250856</v>
      </c>
      <c r="APX49" s="52">
        <v>101259.04902026278</v>
      </c>
      <c r="APY49" s="52">
        <v>102972.74540829472</v>
      </c>
      <c r="APZ49" s="52">
        <v>104715.44419501367</v>
      </c>
      <c r="AQA49" s="52">
        <v>106487.63621364743</v>
      </c>
      <c r="AQB49" s="52">
        <v>108289.82060422836</v>
      </c>
      <c r="AQC49" s="52">
        <v>110122.50495417675</v>
      </c>
      <c r="AQD49" s="52">
        <v>111986.20544126348</v>
      </c>
      <c r="AQE49" s="52">
        <v>113881.44697899204</v>
      </c>
      <c r="AQF49" s="52">
        <v>115808.76336444117</v>
      </c>
      <c r="AQG49" s="52">
        <v>117768.69742860935</v>
      </c>
      <c r="AQH49" s="52">
        <v>119761.80118930383</v>
      </c>
      <c r="AQI49" s="52">
        <v>121788.63600661719</v>
      </c>
      <c r="AQJ49" s="52">
        <v>123849.77274103499</v>
      </c>
      <c r="AQK49" s="52">
        <v>125945.79191421937</v>
      </c>
      <c r="AQL49" s="52">
        <v>128077.28387251368</v>
      </c>
      <c r="AQM49" s="52">
        <v>6152</v>
      </c>
      <c r="AQN49" s="55">
        <v>2952.96</v>
      </c>
      <c r="AQO49" s="56">
        <v>3090.6053634426448</v>
      </c>
      <c r="AQP49" s="56">
        <v>3234.6667454149206</v>
      </c>
      <c r="AQQ49" s="56">
        <v>3385.4432137004628</v>
      </c>
      <c r="AQR49" s="56">
        <v>3543.2477764321748</v>
      </c>
      <c r="AQS49" s="56">
        <v>3708.4080318891911</v>
      </c>
      <c r="AQT49" s="56">
        <v>3881.2668485826143</v>
      </c>
      <c r="AQU49" s="56">
        <v>4062.1830770418701</v>
      </c>
      <c r="AQV49" s="56">
        <v>4251.5322947793238</v>
      </c>
      <c r="AQW49" s="56">
        <v>4449.7075859796932</v>
      </c>
      <c r="AQX49" s="56">
        <v>4657.12035753287</v>
      </c>
      <c r="AQY49" s="56">
        <v>4874.2011931042125</v>
      </c>
      <c r="AQZ49" s="56">
        <v>5101.4007470153401</v>
      </c>
      <c r="ARA49" s="56">
        <v>5339.1906797910997</v>
      </c>
      <c r="ARB49" s="56">
        <v>5588.064637314882</v>
      </c>
      <c r="ARC49" s="56">
        <v>5848.5392756249839</v>
      </c>
      <c r="ARD49" s="56">
        <v>6121.1553334794708</v>
      </c>
      <c r="ARE49" s="56">
        <v>6406.4787549161538</v>
      </c>
      <c r="ARF49" s="56">
        <v>6705.1018641380933</v>
      </c>
      <c r="ARG49" s="56">
        <v>7017.6445951636551</v>
      </c>
      <c r="ARH49" s="56">
        <v>7344.7557787938476</v>
      </c>
      <c r="ARI49" s="56">
        <v>7687.1144895686448</v>
      </c>
      <c r="ARJ49" s="56">
        <v>8045.4314555085484</v>
      </c>
      <c r="ARK49" s="56">
        <v>8420.4505335679751</v>
      </c>
      <c r="ARL49" s="56">
        <v>8812.9502538634679</v>
      </c>
      <c r="ARM49" s="56">
        <v>9223.7454358825216</v>
      </c>
      <c r="ARN49" s="55">
        <v>3199.04</v>
      </c>
      <c r="ARO49" s="56">
        <v>3253.1801815068661</v>
      </c>
      <c r="ARP49" s="56">
        <v>3308.2366251591247</v>
      </c>
      <c r="ARQ49" s="56">
        <v>3364.2248376709335</v>
      </c>
      <c r="ARR49" s="56">
        <v>3421.1605881902806</v>
      </c>
      <c r="ARS49" s="56">
        <v>3479.0599127403825</v>
      </c>
      <c r="ART49" s="56">
        <v>3537.9391187362521</v>
      </c>
      <c r="ARU49" s="56">
        <v>3597.8147895776992</v>
      </c>
      <c r="ARV49" s="56">
        <v>3658.7037893200668</v>
      </c>
      <c r="ARW49" s="56">
        <v>3720.6232674240127</v>
      </c>
      <c r="ARX49" s="56">
        <v>3783.5906635856754</v>
      </c>
      <c r="ARY49" s="56">
        <v>3847.6237126485858</v>
      </c>
      <c r="ARZ49" s="56">
        <v>3912.7404495987071</v>
      </c>
      <c r="ASA49" s="56">
        <v>3978.9592146440114</v>
      </c>
      <c r="ASB49" s="56">
        <v>4046.2986583800212</v>
      </c>
      <c r="ASC49" s="56">
        <v>4114.7777470427709</v>
      </c>
      <c r="ASD49" s="56">
        <v>4184.4157678506726</v>
      </c>
      <c r="ASE49" s="56">
        <v>4255.2323344367824</v>
      </c>
      <c r="ASF49" s="56">
        <v>4327.2473923730049</v>
      </c>
      <c r="ASG49" s="56">
        <v>4400.4812247877881</v>
      </c>
      <c r="ASH49" s="56">
        <v>4474.9544580788897</v>
      </c>
      <c r="ASI49" s="56">
        <v>4550.6880677228301</v>
      </c>
      <c r="ASJ49" s="56">
        <v>4627.7033841826569</v>
      </c>
      <c r="ASK49" s="56">
        <v>4706.0220989156978</v>
      </c>
      <c r="ASL49" s="56">
        <v>4785.666270482986</v>
      </c>
      <c r="ASM49" s="56">
        <v>4866.6583307620813</v>
      </c>
      <c r="ASN49" s="57">
        <v>0.5</v>
      </c>
      <c r="ASO49" s="56">
        <v>77713.919999999998</v>
      </c>
      <c r="ASP49" s="56">
        <v>81336.373661056234</v>
      </c>
      <c r="ASQ49" s="56">
        <v>85127.679575692004</v>
      </c>
      <c r="ASR49" s="56">
        <v>89095.708399050651</v>
      </c>
      <c r="ASS49" s="56">
        <v>93248.697658562203</v>
      </c>
      <c r="AST49" s="59">
        <v>83653.087589864488</v>
      </c>
      <c r="ASU49" s="59">
        <v>72960.318114076654</v>
      </c>
      <c r="ASV49" s="59">
        <v>61088.954941982782</v>
      </c>
      <c r="ASW49" s="59">
        <v>47952.355888023725</v>
      </c>
      <c r="ASX49" s="59">
        <v>33458.362297996275</v>
      </c>
      <c r="ASY49" s="59">
        <v>17508.973025404081</v>
      </c>
      <c r="ASZ49" s="59">
        <v>0</v>
      </c>
      <c r="ATA49" s="56">
        <v>0</v>
      </c>
      <c r="ATB49" s="56">
        <v>0</v>
      </c>
      <c r="ATC49" s="56">
        <v>0</v>
      </c>
      <c r="ATD49" s="59">
        <v>0</v>
      </c>
      <c r="ATE49" s="56">
        <v>0</v>
      </c>
      <c r="ATF49" s="56">
        <v>0</v>
      </c>
      <c r="ATG49" s="56">
        <v>0</v>
      </c>
      <c r="ATH49" s="56">
        <v>0</v>
      </c>
      <c r="ATI49" s="56">
        <v>0</v>
      </c>
      <c r="ATJ49" s="56">
        <v>0</v>
      </c>
      <c r="ATK49" s="56">
        <v>0</v>
      </c>
      <c r="ATL49" s="56">
        <v>0</v>
      </c>
      <c r="ATM49" s="56">
        <v>0</v>
      </c>
      <c r="ATN49" s="56">
        <v>0</v>
      </c>
      <c r="ATO49" s="56">
        <v>84190.080000000002</v>
      </c>
      <c r="ATP49" s="56">
        <v>85614.903138278227</v>
      </c>
      <c r="ATQ49" s="56">
        <v>87063.839817906846</v>
      </c>
      <c r="ATR49" s="56">
        <v>88537.298133659759</v>
      </c>
      <c r="ATS49" s="56">
        <v>90035.693086859421</v>
      </c>
      <c r="ATT49" s="59">
        <v>78479.525744796425</v>
      </c>
      <c r="ATU49" s="59">
        <v>66506.420104945457</v>
      </c>
      <c r="ATV49" s="59">
        <v>54105.573629183331</v>
      </c>
      <c r="ATW49" s="59">
        <v>41265.937556154291</v>
      </c>
      <c r="ATX49" s="59">
        <v>27976.211661202738</v>
      </c>
      <c r="ATY49" s="59">
        <v>14224.838909464408</v>
      </c>
      <c r="ATZ49" s="59">
        <v>0</v>
      </c>
      <c r="AUA49" s="56">
        <v>0</v>
      </c>
      <c r="AUB49" s="56">
        <v>0</v>
      </c>
      <c r="AUC49" s="56">
        <v>0</v>
      </c>
      <c r="AUD49" s="59">
        <v>0</v>
      </c>
      <c r="AUE49" s="56">
        <v>0</v>
      </c>
      <c r="AUF49" s="56">
        <v>0</v>
      </c>
      <c r="AUG49" s="56">
        <v>0</v>
      </c>
      <c r="AUH49" s="56">
        <v>0</v>
      </c>
      <c r="AUI49" s="56">
        <v>0</v>
      </c>
      <c r="AUJ49" s="56">
        <v>0</v>
      </c>
      <c r="AUK49" s="56">
        <v>0</v>
      </c>
      <c r="AUL49" s="56">
        <v>0</v>
      </c>
      <c r="AUM49" s="56">
        <v>0</v>
      </c>
      <c r="AUN49" s="56">
        <v>0</v>
      </c>
      <c r="AUO49" s="58">
        <v>0.5</v>
      </c>
      <c r="AUP49" s="56">
        <v>2952.96</v>
      </c>
      <c r="AUQ49" s="56">
        <v>3090.6053634426448</v>
      </c>
      <c r="AUR49" s="56">
        <v>3234.6667454149206</v>
      </c>
      <c r="AUS49" s="56">
        <v>3385.4432137004628</v>
      </c>
      <c r="AUT49" s="56">
        <v>3543.2477764321748</v>
      </c>
      <c r="AUU49" s="59">
        <v>3178.6354559050205</v>
      </c>
      <c r="AUV49" s="59">
        <v>2772.3334632732958</v>
      </c>
      <c r="AUW49" s="59">
        <v>2321.2474725953543</v>
      </c>
      <c r="AUX49" s="59">
        <v>1822.0852691911387</v>
      </c>
      <c r="AUY49" s="59">
        <v>1271.3450245656265</v>
      </c>
      <c r="AUZ49" s="59">
        <v>665.30290821898143</v>
      </c>
      <c r="AVA49" s="59">
        <v>0</v>
      </c>
      <c r="AVB49" s="56">
        <v>0</v>
      </c>
      <c r="AVC49" s="56">
        <v>0</v>
      </c>
      <c r="AVD49" s="56">
        <v>0</v>
      </c>
      <c r="AVE49" s="59">
        <v>0</v>
      </c>
      <c r="AVF49" s="56">
        <v>0</v>
      </c>
      <c r="AVG49" s="56">
        <v>0</v>
      </c>
      <c r="AVH49" s="56">
        <v>0</v>
      </c>
      <c r="AVI49" s="56">
        <v>0</v>
      </c>
      <c r="AVJ49" s="56">
        <v>0</v>
      </c>
      <c r="AVK49" s="56">
        <v>0</v>
      </c>
      <c r="AVL49" s="56">
        <v>0</v>
      </c>
      <c r="AVM49" s="56">
        <v>0</v>
      </c>
      <c r="AVN49" s="56">
        <v>0</v>
      </c>
      <c r="AVO49" s="56">
        <v>0</v>
      </c>
      <c r="AVP49" s="56">
        <v>3199.04</v>
      </c>
      <c r="AVQ49" s="56">
        <v>3253.1801815068661</v>
      </c>
      <c r="AVR49" s="56">
        <v>3308.2366251591247</v>
      </c>
      <c r="AVS49" s="56">
        <v>3364.2248376709335</v>
      </c>
      <c r="AVT49" s="56">
        <v>3421.1605881902806</v>
      </c>
      <c r="AVU49" s="59">
        <v>2982.0513537774705</v>
      </c>
      <c r="AVV49" s="59">
        <v>2527.0993705258943</v>
      </c>
      <c r="AVW49" s="59">
        <v>2055.8941654729711</v>
      </c>
      <c r="AVX49" s="59">
        <v>1568.0159097086</v>
      </c>
      <c r="AVY49" s="59">
        <v>1063.0352192640037</v>
      </c>
      <c r="AVZ49" s="59">
        <v>540.51295194081069</v>
      </c>
      <c r="AWA49" s="59">
        <v>0</v>
      </c>
      <c r="AWB49" s="56">
        <v>0</v>
      </c>
      <c r="AWC49" s="56">
        <v>0</v>
      </c>
      <c r="AWD49" s="56">
        <v>0</v>
      </c>
      <c r="AWE49" s="59">
        <v>0</v>
      </c>
      <c r="AWF49" s="56">
        <v>0</v>
      </c>
      <c r="AWG49" s="56">
        <v>0</v>
      </c>
      <c r="AWH49" s="56">
        <v>0</v>
      </c>
      <c r="AWI49" s="56">
        <v>0</v>
      </c>
      <c r="AWJ49" s="56">
        <v>0</v>
      </c>
      <c r="AWK49" s="56">
        <v>0</v>
      </c>
      <c r="AWL49" s="56">
        <v>0</v>
      </c>
      <c r="AWM49" s="56">
        <v>0</v>
      </c>
      <c r="AWN49" s="56">
        <v>0</v>
      </c>
      <c r="AWO49" s="56">
        <v>0</v>
      </c>
      <c r="AWP49" s="57">
        <v>0.76</v>
      </c>
      <c r="AWQ49" s="56">
        <v>77713.919999999998</v>
      </c>
      <c r="AWR49" s="56">
        <v>81336.373661056234</v>
      </c>
      <c r="AWS49" s="56">
        <v>85127.679575692004</v>
      </c>
      <c r="AWT49" s="56">
        <v>89095.708399050651</v>
      </c>
      <c r="AWU49" s="56">
        <v>93248.697658562203</v>
      </c>
      <c r="AWV49" s="59">
        <v>27556.311206073009</v>
      </c>
      <c r="AWW49" s="56">
        <v>28840.784572152654</v>
      </c>
      <c r="AWX49" s="56">
        <v>30185.130677215024</v>
      </c>
      <c r="AWY49" s="56">
        <v>31592.14034975681</v>
      </c>
      <c r="AWZ49" s="56">
        <v>33064.734506255139</v>
      </c>
      <c r="AXA49" s="56">
        <v>34605.970214916299</v>
      </c>
      <c r="AXB49" s="56">
        <v>36219.047042071936</v>
      </c>
      <c r="AXC49" s="56">
        <v>37907.313694397817</v>
      </c>
      <c r="AXD49" s="56">
        <v>39674.274970744184</v>
      </c>
      <c r="AXE49" s="56">
        <v>41523.599038009408</v>
      </c>
      <c r="AXF49" s="56">
        <v>43459.125046161731</v>
      </c>
      <c r="AXG49" s="56">
        <v>45484.871098217394</v>
      </c>
      <c r="AXH49" s="56">
        <v>47605.042591720863</v>
      </c>
      <c r="AXI49" s="56">
        <v>49824.040949043687</v>
      </c>
      <c r="AXJ49" s="56">
        <v>52146.472754626004</v>
      </c>
      <c r="AXK49" s="56">
        <v>54577.159318129226</v>
      </c>
      <c r="AXL49" s="56">
        <v>57121.146683352948</v>
      </c>
      <c r="AXM49" s="56">
        <v>59783.71610369414</v>
      </c>
      <c r="AXN49" s="56">
        <v>62570.395005895625</v>
      </c>
      <c r="AXO49" s="56">
        <v>65486.96846484406</v>
      </c>
      <c r="AXP49" s="56">
        <v>68539.49121323906</v>
      </c>
      <c r="AXQ49" s="56">
        <v>84190.080000000002</v>
      </c>
      <c r="AXR49" s="56">
        <v>85614.903138278227</v>
      </c>
      <c r="AXS49" s="56">
        <v>87063.839817906846</v>
      </c>
      <c r="AXT49" s="56">
        <v>88537.298133659759</v>
      </c>
      <c r="AXU49" s="56">
        <v>90035.693086859421</v>
      </c>
      <c r="AXV49" s="59">
        <v>25852.079068874118</v>
      </c>
      <c r="AXW49" s="56">
        <v>26289.596653249024</v>
      </c>
      <c r="AXX49" s="56">
        <v>26734.518734420002</v>
      </c>
      <c r="AXY49" s="56">
        <v>27186.970625231064</v>
      </c>
      <c r="AXZ49" s="56">
        <v>27647.079759306238</v>
      </c>
      <c r="AYA49" s="56">
        <v>28114.975726941419</v>
      </c>
      <c r="AYB49" s="56">
        <v>28590.79031160361</v>
      </c>
      <c r="AYC49" s="56">
        <v>29074.657527047922</v>
      </c>
      <c r="AYD49" s="56">
        <v>29566.713655062682</v>
      </c>
      <c r="AYE49" s="56">
        <v>30067.097283853393</v>
      </c>
      <c r="AYF49" s="56">
        <v>30575.949347076243</v>
      </c>
      <c r="AYG49" s="56">
        <v>31093.413163532259</v>
      </c>
      <c r="AYH49" s="56">
        <v>31619.634477533215</v>
      </c>
      <c r="AYI49" s="56">
        <v>32154.761499950695</v>
      </c>
      <c r="AYJ49" s="56">
        <v>32698.94494995986</v>
      </c>
      <c r="AYK49" s="56">
        <v>33252.338097489701</v>
      </c>
      <c r="AYL49" s="56">
        <v>33815.096806391673</v>
      </c>
      <c r="AYM49" s="56">
        <v>34387.379578338972</v>
      </c>
      <c r="AYN49" s="56">
        <v>34969.347597468703</v>
      </c>
      <c r="AYO49" s="56">
        <v>35561.164775779587</v>
      </c>
      <c r="AYP49" s="56">
        <v>36162.997799297984</v>
      </c>
      <c r="AYQ49" s="60">
        <v>0.76</v>
      </c>
      <c r="AYR49" s="56">
        <v>2952.96</v>
      </c>
      <c r="AYS49" s="56">
        <v>3090.6053634426448</v>
      </c>
      <c r="AYT49" s="56">
        <v>3234.6667454149206</v>
      </c>
      <c r="AYU49" s="56">
        <v>3385.4432137004628</v>
      </c>
      <c r="AYV49" s="56">
        <v>3543.2477764321748</v>
      </c>
      <c r="AYW49" s="59">
        <v>1047.0799148863598</v>
      </c>
      <c r="AYX49" s="56">
        <v>1095.8871101880322</v>
      </c>
      <c r="AYY49" s="56">
        <v>1146.9693394000574</v>
      </c>
      <c r="AYZ49" s="56">
        <v>1200.4326479376914</v>
      </c>
      <c r="AZA49" s="56">
        <v>1256.3880242766193</v>
      </c>
      <c r="AZB49" s="56">
        <v>1314.9516303622222</v>
      </c>
      <c r="AZC49" s="56">
        <v>1376.2450427588365</v>
      </c>
      <c r="AZD49" s="56">
        <v>1440.3955050396255</v>
      </c>
      <c r="AZE49" s="56">
        <v>1507.5361919410163</v>
      </c>
      <c r="AZF49" s="56">
        <v>1577.8064858300843</v>
      </c>
      <c r="AZG49" s="56">
        <v>1651.3522660588189</v>
      </c>
      <c r="AZH49" s="56">
        <v>1728.3262118059681</v>
      </c>
      <c r="AZI49" s="56">
        <v>1808.8881190351492</v>
      </c>
      <c r="AZJ49" s="56">
        <v>1893.2052322272264</v>
      </c>
      <c r="AZK49" s="56">
        <v>1981.4525915756203</v>
      </c>
      <c r="AZL49" s="56">
        <v>2073.8133963653218</v>
      </c>
      <c r="AZM49" s="56">
        <v>2170.4793852899702</v>
      </c>
      <c r="AZN49" s="56">
        <v>2271.6512344965313</v>
      </c>
      <c r="AZO49" s="56">
        <v>2377.538974183899</v>
      </c>
      <c r="AZP49" s="56">
        <v>2488.362424620273</v>
      </c>
      <c r="AZQ49" s="56">
        <v>2604.3516524844767</v>
      </c>
      <c r="AZR49" s="56">
        <v>3199.04</v>
      </c>
      <c r="AZS49" s="56">
        <v>3253.1801815068661</v>
      </c>
      <c r="AZT49" s="56">
        <v>3308.2366251591247</v>
      </c>
      <c r="AZU49" s="56">
        <v>3364.2248376709335</v>
      </c>
      <c r="AZV49" s="56">
        <v>3421.1605881902806</v>
      </c>
      <c r="AZW49" s="59">
        <v>982.32279889140216</v>
      </c>
      <c r="AZX49" s="56">
        <v>998.94751587847122</v>
      </c>
      <c r="AZY49" s="56">
        <v>1015.853587645468</v>
      </c>
      <c r="AZZ49" s="56">
        <v>1033.0457758080188</v>
      </c>
      <c r="BAA49" s="56">
        <v>1050.52892256678</v>
      </c>
      <c r="BAB49" s="56">
        <v>1068.3079520712495</v>
      </c>
      <c r="BAC49" s="56">
        <v>1086.3878718066594</v>
      </c>
      <c r="BAD49" s="56">
        <v>1104.7737740043408</v>
      </c>
      <c r="BAE49" s="56">
        <v>1123.4708370759561</v>
      </c>
      <c r="BAF49" s="56">
        <v>1142.484327072006</v>
      </c>
      <c r="BAG49" s="56">
        <v>1161.8195991650177</v>
      </c>
      <c r="BAH49" s="56">
        <v>1181.482099157837</v>
      </c>
      <c r="BAI49" s="56">
        <v>1201.4773650174445</v>
      </c>
      <c r="BAJ49" s="56">
        <v>1221.8110284347308</v>
      </c>
      <c r="BAK49" s="56">
        <v>1242.4888164106696</v>
      </c>
      <c r="BAL49" s="56">
        <v>1263.5165528693335</v>
      </c>
      <c r="BAM49" s="56">
        <v>1284.9001602982107</v>
      </c>
      <c r="BAN49" s="56">
        <v>1306.6456614162796</v>
      </c>
      <c r="BAO49" s="56">
        <v>1328.7591808703146</v>
      </c>
      <c r="BAP49" s="56">
        <v>1351.2469469599018</v>
      </c>
      <c r="BAQ49" s="56">
        <v>1374.1152933916464</v>
      </c>
      <c r="BAR49" s="57">
        <v>0.76</v>
      </c>
      <c r="BAS49" s="56">
        <v>77713.919999999998</v>
      </c>
      <c r="BAT49" s="56">
        <v>81336.373661056234</v>
      </c>
      <c r="BAU49" s="56">
        <v>85127.679575692004</v>
      </c>
      <c r="BAV49" s="56">
        <v>89095.708399050651</v>
      </c>
      <c r="BAW49" s="56">
        <v>93248.697658562203</v>
      </c>
      <c r="BAX49" s="56">
        <v>23619.695319491148</v>
      </c>
      <c r="BAY49" s="56">
        <v>20600.560408680467</v>
      </c>
      <c r="BAZ49" s="56">
        <v>17248.646101265727</v>
      </c>
      <c r="BBA49" s="56">
        <v>13539.488721324346</v>
      </c>
      <c r="BBB49" s="56">
        <v>9447.0670017871817</v>
      </c>
      <c r="BBC49" s="56">
        <v>4943.7100307023284</v>
      </c>
      <c r="BBD49" s="56">
        <v>0</v>
      </c>
      <c r="BBE49" s="56">
        <v>0</v>
      </c>
      <c r="BBF49" s="56">
        <v>0</v>
      </c>
      <c r="BBG49" s="56">
        <v>0</v>
      </c>
      <c r="BBH49" s="56">
        <v>0</v>
      </c>
      <c r="BBI49" s="55">
        <v>0</v>
      </c>
      <c r="BBJ49" s="55">
        <v>0</v>
      </c>
      <c r="BBK49" s="55">
        <v>0</v>
      </c>
      <c r="BBL49" s="55">
        <v>0</v>
      </c>
      <c r="BBM49" s="55">
        <v>0</v>
      </c>
      <c r="BBN49" s="55">
        <v>0</v>
      </c>
      <c r="BBO49" s="55">
        <v>0</v>
      </c>
      <c r="BBP49" s="55">
        <v>0</v>
      </c>
      <c r="BBQ49" s="55">
        <v>0</v>
      </c>
      <c r="BBR49" s="55">
        <v>0</v>
      </c>
      <c r="BBS49" s="56">
        <v>84190.080000000002</v>
      </c>
      <c r="BBT49" s="56">
        <v>85614.903138278227</v>
      </c>
      <c r="BBU49" s="56">
        <v>87063.839817906846</v>
      </c>
      <c r="BBV49" s="56">
        <v>88537.298133659759</v>
      </c>
      <c r="BBW49" s="56">
        <v>90035.693086859421</v>
      </c>
      <c r="BBX49" s="56">
        <v>22158.924916177813</v>
      </c>
      <c r="BBY49" s="56">
        <v>18778.283323749303</v>
      </c>
      <c r="BBZ49" s="56">
        <v>15276.867848240001</v>
      </c>
      <c r="BCA49" s="56">
        <v>11651.558839384741</v>
      </c>
      <c r="BCB49" s="56">
        <v>7899.1656455160673</v>
      </c>
      <c r="BCC49" s="56">
        <v>4016.4251038487737</v>
      </c>
      <c r="BCD49" s="56">
        <v>0</v>
      </c>
      <c r="BCE49" s="56">
        <v>0</v>
      </c>
      <c r="BCF49" s="56">
        <v>0</v>
      </c>
      <c r="BCG49" s="56">
        <v>0</v>
      </c>
      <c r="BCH49" s="59">
        <v>0</v>
      </c>
      <c r="BCI49" s="55">
        <v>0</v>
      </c>
      <c r="BCJ49" s="55">
        <v>0</v>
      </c>
      <c r="BCK49" s="55">
        <v>0</v>
      </c>
      <c r="BCL49" s="55">
        <v>0</v>
      </c>
      <c r="BCM49" s="55">
        <v>0</v>
      </c>
      <c r="BCN49" s="55">
        <v>0</v>
      </c>
      <c r="BCO49" s="55">
        <v>0</v>
      </c>
      <c r="BCP49" s="55">
        <v>0</v>
      </c>
      <c r="BCQ49" s="55">
        <v>0</v>
      </c>
      <c r="BCR49" s="55">
        <v>0</v>
      </c>
      <c r="BCS49" s="57">
        <v>0.76</v>
      </c>
      <c r="BCT49" s="56">
        <v>2952.96</v>
      </c>
      <c r="BCU49" s="56">
        <v>3090.6053634426448</v>
      </c>
      <c r="BCV49" s="56">
        <v>3234.6667454149206</v>
      </c>
      <c r="BCW49" s="56">
        <v>3385.4432137004628</v>
      </c>
      <c r="BCX49" s="56">
        <v>3543.2477764321748</v>
      </c>
      <c r="BCY49" s="56">
        <v>897.49706990259403</v>
      </c>
      <c r="BCZ49" s="56">
        <v>782.77650727716593</v>
      </c>
      <c r="BDA49" s="56">
        <v>655.41105108574709</v>
      </c>
      <c r="BDB49" s="56">
        <v>514.47113483043915</v>
      </c>
      <c r="BDC49" s="56">
        <v>358.96800693617689</v>
      </c>
      <c r="BDD49" s="56">
        <v>187.85023290888887</v>
      </c>
      <c r="BDE49" s="56">
        <v>0</v>
      </c>
      <c r="BDF49" s="56">
        <v>0</v>
      </c>
      <c r="BDG49" s="56">
        <v>0</v>
      </c>
      <c r="BDH49" s="56">
        <v>0</v>
      </c>
      <c r="BDI49" s="59">
        <v>0</v>
      </c>
      <c r="BDJ49" s="55">
        <v>0</v>
      </c>
      <c r="BDK49" s="55">
        <v>0</v>
      </c>
      <c r="BDL49" s="55">
        <v>0</v>
      </c>
      <c r="BDM49" s="55">
        <v>0</v>
      </c>
      <c r="BDN49" s="55">
        <v>0</v>
      </c>
      <c r="BDO49" s="55">
        <v>0</v>
      </c>
      <c r="BDP49" s="55">
        <v>0</v>
      </c>
      <c r="BDQ49" s="55">
        <v>0</v>
      </c>
      <c r="BDR49" s="55">
        <v>0</v>
      </c>
      <c r="BDS49" s="55">
        <v>0</v>
      </c>
      <c r="BDT49" s="56">
        <v>3199.04</v>
      </c>
      <c r="BDU49" s="56">
        <v>3253.1801815068661</v>
      </c>
      <c r="BDV49" s="56">
        <v>3308.2366251591247</v>
      </c>
      <c r="BDW49" s="56">
        <v>3364.2248376709335</v>
      </c>
      <c r="BDX49" s="56">
        <v>3421.1605881902806</v>
      </c>
      <c r="BDY49" s="56">
        <v>841.99097047834471</v>
      </c>
      <c r="BDZ49" s="56">
        <v>713.53393991319376</v>
      </c>
      <c r="BEA49" s="56">
        <v>580.48776436883884</v>
      </c>
      <c r="BEB49" s="56">
        <v>442.73390391772233</v>
      </c>
      <c r="BEC49" s="56">
        <v>300.1511207333657</v>
      </c>
      <c r="BED49" s="56">
        <v>152.6154217244642</v>
      </c>
      <c r="BEE49" s="56">
        <v>0</v>
      </c>
      <c r="BEF49" s="56">
        <v>0</v>
      </c>
      <c r="BEG49" s="56">
        <v>0</v>
      </c>
      <c r="BEH49" s="56">
        <v>0</v>
      </c>
      <c r="BEI49" s="59">
        <v>0</v>
      </c>
      <c r="BEJ49" s="55">
        <v>0</v>
      </c>
      <c r="BEK49" s="55">
        <v>0</v>
      </c>
      <c r="BEL49" s="55">
        <v>0</v>
      </c>
      <c r="BEM49" s="55">
        <v>0</v>
      </c>
      <c r="BEN49" s="55">
        <v>0</v>
      </c>
      <c r="BEO49" s="55">
        <v>0</v>
      </c>
      <c r="BEP49" s="55">
        <v>0</v>
      </c>
      <c r="BEQ49" s="55">
        <v>0</v>
      </c>
      <c r="BER49" s="55">
        <v>0</v>
      </c>
      <c r="BES49" s="55">
        <v>0</v>
      </c>
      <c r="BET49" s="57">
        <v>0</v>
      </c>
      <c r="BEU49" s="56">
        <v>77713.919999999998</v>
      </c>
      <c r="BEV49" s="56">
        <v>81336.373661056234</v>
      </c>
      <c r="BEW49" s="56">
        <v>85127.679575692004</v>
      </c>
      <c r="BEX49" s="56">
        <v>89095.708399050651</v>
      </c>
      <c r="BEY49" s="56">
        <v>93248.697658562203</v>
      </c>
      <c r="BEZ49" s="56">
        <v>23619.695319491148</v>
      </c>
      <c r="BFA49" s="56">
        <v>20600.560408680467</v>
      </c>
      <c r="BFB49" s="56">
        <v>17248.646101265727</v>
      </c>
      <c r="BFC49" s="56">
        <v>13539.488721324346</v>
      </c>
      <c r="BFD49" s="56">
        <v>9447.0670017871817</v>
      </c>
      <c r="BFE49" s="56">
        <v>4943.7100307023284</v>
      </c>
      <c r="BFF49" s="56">
        <v>0</v>
      </c>
      <c r="BFG49" s="56">
        <v>0</v>
      </c>
      <c r="BFH49" s="56">
        <v>0</v>
      </c>
      <c r="BFI49" s="56">
        <v>0</v>
      </c>
      <c r="BFJ49" s="56">
        <v>0</v>
      </c>
      <c r="BFK49" s="56">
        <v>0</v>
      </c>
      <c r="BFL49" s="56">
        <v>0</v>
      </c>
      <c r="BFM49" s="56">
        <v>0</v>
      </c>
      <c r="BFN49" s="56">
        <v>0</v>
      </c>
      <c r="BFO49" s="56">
        <v>0</v>
      </c>
      <c r="BFP49" s="56">
        <v>0</v>
      </c>
      <c r="BFQ49" s="56">
        <v>0</v>
      </c>
      <c r="BFR49" s="56">
        <v>0</v>
      </c>
      <c r="BFS49" s="56">
        <v>0</v>
      </c>
      <c r="BFT49" s="56">
        <v>0</v>
      </c>
      <c r="BFU49" s="56">
        <v>84190.080000000002</v>
      </c>
      <c r="BFV49" s="56">
        <v>85614.903138278227</v>
      </c>
      <c r="BFW49" s="56">
        <v>87063.839817906846</v>
      </c>
      <c r="BFX49" s="56">
        <v>88537.298133659759</v>
      </c>
      <c r="BFY49" s="56">
        <v>90035.693086859421</v>
      </c>
      <c r="BFZ49" s="56">
        <v>22158.924916177813</v>
      </c>
      <c r="BGA49" s="56">
        <v>18778.283323749303</v>
      </c>
      <c r="BGB49" s="56">
        <v>15276.867848240001</v>
      </c>
      <c r="BGC49" s="56">
        <v>11651.558839384741</v>
      </c>
      <c r="BGD49" s="56">
        <v>7899.1656455160673</v>
      </c>
      <c r="BGE49" s="56">
        <v>4016.4251038487737</v>
      </c>
      <c r="BGF49" s="56">
        <v>0</v>
      </c>
      <c r="BGG49" s="56">
        <v>0</v>
      </c>
      <c r="BGH49" s="56">
        <v>0</v>
      </c>
      <c r="BGI49" s="56">
        <v>0</v>
      </c>
      <c r="BGJ49" s="56">
        <v>0</v>
      </c>
      <c r="BGK49" s="56">
        <v>0</v>
      </c>
      <c r="BGL49" s="56">
        <v>0</v>
      </c>
      <c r="BGM49" s="56">
        <v>0</v>
      </c>
      <c r="BGN49" s="56">
        <v>0</v>
      </c>
      <c r="BGO49" s="56">
        <v>0</v>
      </c>
      <c r="BGP49" s="56">
        <v>0</v>
      </c>
      <c r="BGQ49" s="56">
        <v>0</v>
      </c>
      <c r="BGR49" s="56">
        <v>0</v>
      </c>
      <c r="BGS49" s="56">
        <v>0</v>
      </c>
      <c r="BGT49" s="56">
        <v>0</v>
      </c>
      <c r="BGU49" s="57">
        <v>0.25</v>
      </c>
      <c r="BGV49" s="56">
        <v>2952.96</v>
      </c>
      <c r="BGW49" s="56">
        <v>3090.6053634426448</v>
      </c>
      <c r="BGX49" s="56">
        <v>3234.6667454149206</v>
      </c>
      <c r="BGY49" s="56">
        <v>3385.4432137004628</v>
      </c>
      <c r="BGZ49" s="56">
        <v>3543.2477764321748</v>
      </c>
      <c r="BHA49" s="56">
        <v>673.12280242694555</v>
      </c>
      <c r="BHB49" s="56">
        <v>587.08238045787448</v>
      </c>
      <c r="BHC49" s="56">
        <v>491.55828831431029</v>
      </c>
      <c r="BHD49" s="56">
        <v>385.85335112282939</v>
      </c>
      <c r="BHE49" s="56">
        <v>269.22600520213268</v>
      </c>
      <c r="BHF49" s="56">
        <v>140.88767468166665</v>
      </c>
      <c r="BHG49" s="56">
        <v>0</v>
      </c>
      <c r="BHH49" s="56">
        <v>0</v>
      </c>
      <c r="BHI49" s="56">
        <v>0</v>
      </c>
      <c r="BHJ49" s="56">
        <v>0</v>
      </c>
      <c r="BHK49" s="59">
        <v>0</v>
      </c>
      <c r="BHL49" s="56">
        <v>0</v>
      </c>
      <c r="BHM49" s="56">
        <v>0</v>
      </c>
      <c r="BHN49" s="56">
        <v>0</v>
      </c>
      <c r="BHO49" s="56">
        <v>0</v>
      </c>
      <c r="BHP49" s="56">
        <v>0</v>
      </c>
      <c r="BHQ49" s="56">
        <v>0</v>
      </c>
      <c r="BHR49" s="56">
        <v>0</v>
      </c>
      <c r="BHS49" s="56">
        <v>0</v>
      </c>
      <c r="BHT49" s="56">
        <v>0</v>
      </c>
      <c r="BHU49" s="56">
        <v>0</v>
      </c>
      <c r="BHV49" s="56">
        <v>3199.04</v>
      </c>
      <c r="BHW49" s="56">
        <v>3253.1801815068661</v>
      </c>
      <c r="BHX49" s="56">
        <v>3308.2366251591247</v>
      </c>
      <c r="BHY49" s="56">
        <v>3364.2248376709335</v>
      </c>
      <c r="BHZ49" s="56">
        <v>3421.1605881902806</v>
      </c>
      <c r="BIA49" s="59">
        <v>631.49322785875847</v>
      </c>
      <c r="BIB49" s="56">
        <v>535.15045493489538</v>
      </c>
      <c r="BIC49" s="56">
        <v>435.36582327662916</v>
      </c>
      <c r="BID49" s="56">
        <v>332.05042793829176</v>
      </c>
      <c r="BIE49" s="56">
        <v>225.11334055002428</v>
      </c>
      <c r="BIF49" s="56">
        <v>114.46156629334814</v>
      </c>
      <c r="BIG49" s="56">
        <v>0</v>
      </c>
      <c r="BIH49" s="56">
        <v>0</v>
      </c>
      <c r="BII49" s="56">
        <v>0</v>
      </c>
      <c r="BIJ49" s="56">
        <v>0</v>
      </c>
      <c r="BIK49" s="59">
        <v>0</v>
      </c>
      <c r="BIL49" s="56">
        <v>0</v>
      </c>
      <c r="BIM49" s="56">
        <v>0</v>
      </c>
      <c r="BIN49" s="56">
        <v>0</v>
      </c>
      <c r="BIO49" s="56">
        <v>0</v>
      </c>
      <c r="BIP49" s="56">
        <v>0</v>
      </c>
      <c r="BIQ49" s="56">
        <v>0</v>
      </c>
      <c r="BIR49" s="56">
        <v>0</v>
      </c>
      <c r="BIS49" s="56">
        <v>0</v>
      </c>
      <c r="BIT49" s="56">
        <v>0</v>
      </c>
      <c r="BIU49" s="56">
        <v>0</v>
      </c>
      <c r="BIV49" s="61">
        <v>0.9</v>
      </c>
      <c r="BIW49" s="61">
        <v>0.9</v>
      </c>
      <c r="BIX49" s="61">
        <f t="shared" si="15"/>
        <v>0.71400000000000008</v>
      </c>
      <c r="BIY49" s="61">
        <f t="shared" si="15"/>
        <v>0.71400000000000008</v>
      </c>
      <c r="BIZ49" s="61">
        <v>0.1</v>
      </c>
      <c r="BJA49" s="61">
        <v>0.1</v>
      </c>
      <c r="BJB49" s="61">
        <v>0.8</v>
      </c>
      <c r="BJC49" s="61">
        <v>0.8</v>
      </c>
      <c r="BJD49" s="61">
        <v>0.8</v>
      </c>
      <c r="BJE49" s="61">
        <v>0.8</v>
      </c>
      <c r="BJF49" s="61">
        <v>1</v>
      </c>
      <c r="BJG49" s="61">
        <v>1</v>
      </c>
      <c r="BJH49" s="61">
        <f t="shared" si="16"/>
        <v>9</v>
      </c>
      <c r="BJI49" s="61">
        <f t="shared" si="16"/>
        <v>9</v>
      </c>
      <c r="BJJ49" s="62">
        <v>0.3</v>
      </c>
      <c r="BJK49" s="62">
        <v>0.3</v>
      </c>
      <c r="BJL49" s="46">
        <f t="shared" si="17"/>
        <v>1.69</v>
      </c>
      <c r="BJM49" s="46">
        <f t="shared" si="17"/>
        <v>1.5649999999999999</v>
      </c>
      <c r="BJN49" s="46">
        <f t="shared" si="17"/>
        <v>1.423</v>
      </c>
      <c r="BJO49" s="46">
        <v>1.5</v>
      </c>
      <c r="BJP49" s="61">
        <f t="shared" si="1"/>
        <v>0.65</v>
      </c>
      <c r="BJQ49" s="61">
        <f t="shared" si="1"/>
        <v>0.65</v>
      </c>
      <c r="BJR49" s="61">
        <v>0.69</v>
      </c>
      <c r="BJS49" s="61">
        <v>0.69</v>
      </c>
      <c r="BJT49" s="61">
        <v>48.83</v>
      </c>
      <c r="BJU49" s="61">
        <v>48.83</v>
      </c>
      <c r="BJV49" s="61">
        <f t="shared" si="18"/>
        <v>73.245000000000005</v>
      </c>
      <c r="BJW49" s="61">
        <f t="shared" si="18"/>
        <v>73.245000000000005</v>
      </c>
      <c r="BJX49" s="61">
        <v>4</v>
      </c>
      <c r="BJY49" s="61">
        <v>4</v>
      </c>
      <c r="BJZ49" s="63">
        <v>7596209.1599999992</v>
      </c>
      <c r="BKA49" s="63">
        <v>7950288.7853977522</v>
      </c>
      <c r="BKB49" s="63">
        <v>8320873.0091393739</v>
      </c>
      <c r="BKC49" s="63">
        <v>8708731.1546960641</v>
      </c>
      <c r="BKD49" s="63">
        <v>9114668.4057636112</v>
      </c>
      <c r="BKE49" s="63">
        <v>9539527.47780337</v>
      </c>
      <c r="BKF49" s="63">
        <v>9984190.3674982339</v>
      </c>
      <c r="BKG49" s="63">
        <v>10449580.183755429</v>
      </c>
      <c r="BKH49" s="63">
        <v>10936663.064057253</v>
      </c>
      <c r="BKI49" s="63">
        <v>11446450.180138038</v>
      </c>
      <c r="BKJ49" s="63">
        <v>11979999.837151077</v>
      </c>
      <c r="BKK49" s="63">
        <v>12538419.67068336</v>
      </c>
      <c r="BKL49" s="63">
        <v>13122868.946179004</v>
      </c>
      <c r="BKM49" s="63">
        <v>13734560.965545001</v>
      </c>
      <c r="BKN49" s="63">
        <v>14374765.585935254</v>
      </c>
      <c r="BKO49" s="63">
        <v>15044811.85594192</v>
      </c>
      <c r="BKP49" s="63">
        <v>15746090.774666637</v>
      </c>
      <c r="BKQ49" s="63">
        <v>16480058.17939947</v>
      </c>
      <c r="BKR49" s="63">
        <v>17248237.767900288</v>
      </c>
      <c r="BKS49" s="63">
        <v>18052224.261556752</v>
      </c>
      <c r="BKT49" s="63">
        <v>18893686.715985563</v>
      </c>
      <c r="BKU49" s="63">
        <v>19774371.985949706</v>
      </c>
      <c r="BKV49" s="63">
        <v>20696108.351784702</v>
      </c>
      <c r="BKW49" s="63">
        <v>21660809.314862348</v>
      </c>
      <c r="BKX49" s="63">
        <v>22670477.56997114</v>
      </c>
      <c r="BKY49" s="63">
        <v>23727209.162859976</v>
      </c>
      <c r="BKZ49" s="64">
        <v>8229226.5899999989</v>
      </c>
      <c r="BLA49" s="64">
        <v>8368497.0652812487</v>
      </c>
      <c r="BLB49" s="64">
        <v>8510124.537914915</v>
      </c>
      <c r="BLC49" s="64">
        <v>8654148.8974505104</v>
      </c>
      <c r="BLD49" s="64">
        <v>8800610.7085236479</v>
      </c>
      <c r="BLE49" s="64">
        <v>8949551.2222811319</v>
      </c>
      <c r="BLF49" s="64">
        <v>9101012.3879993781</v>
      </c>
      <c r="BLG49" s="64">
        <v>9255036.8648994863</v>
      </c>
      <c r="BLH49" s="64">
        <v>9411668.0341622643</v>
      </c>
      <c r="BLI49" s="64">
        <v>9570950.0111465827</v>
      </c>
      <c r="BLJ49" s="64">
        <v>9732927.6578145251</v>
      </c>
      <c r="BLK49" s="64">
        <v>9897646.5953668151</v>
      </c>
      <c r="BLL49" s="64">
        <v>10065153.217092074</v>
      </c>
      <c r="BLM49" s="64">
        <v>10235494.70143356</v>
      </c>
      <c r="BLN49" s="64">
        <v>10408719.025277019</v>
      </c>
      <c r="BLO49" s="64">
        <v>10584874.977463445</v>
      </c>
      <c r="BLP49" s="64">
        <v>10764012.172530513</v>
      </c>
      <c r="BLQ49" s="64">
        <v>10946181.06468657</v>
      </c>
      <c r="BLR49" s="64">
        <v>11131432.962021133</v>
      </c>
      <c r="BLS49" s="64">
        <v>11319820.040955855</v>
      </c>
      <c r="BLT49" s="64">
        <v>11511395.360940102</v>
      </c>
      <c r="BLU49" s="64">
        <v>11706212.879395198</v>
      </c>
      <c r="BLV49" s="64">
        <v>11904327.466911601</v>
      </c>
      <c r="BLW49" s="64">
        <v>12105794.922703264</v>
      </c>
      <c r="BLX49" s="64">
        <v>12310671.990323568</v>
      </c>
      <c r="BLY49" s="64">
        <v>12519016.373647191</v>
      </c>
      <c r="BLZ49" s="65">
        <v>2132649.7887240001</v>
      </c>
      <c r="BMA49" s="65">
        <v>2232058.2992574293</v>
      </c>
      <c r="BMB49" s="65">
        <v>2336100.5063399705</v>
      </c>
      <c r="BMC49" s="65">
        <v>2444992.3989608367</v>
      </c>
      <c r="BMD49" s="65">
        <v>2558960.0339337005</v>
      </c>
      <c r="BME49" s="65">
        <v>2678240.0051849219</v>
      </c>
      <c r="BMF49" s="65">
        <v>2803079.9349165508</v>
      </c>
      <c r="BMG49" s="65">
        <v>2933738.9876637519</v>
      </c>
      <c r="BMH49" s="65">
        <v>3070488.4083138225</v>
      </c>
      <c r="BMI49" s="65">
        <v>3213612.0852037175</v>
      </c>
      <c r="BMJ49" s="65">
        <v>3363407.1394650494</v>
      </c>
      <c r="BMK49" s="65">
        <v>3520184.5418400406</v>
      </c>
      <c r="BML49" s="65">
        <v>3684269.7582489164</v>
      </c>
      <c r="BMM49" s="65">
        <v>3856003.4254489178</v>
      </c>
      <c r="BMN49" s="65">
        <v>4035742.0581875942</v>
      </c>
      <c r="BMO49" s="65">
        <v>4223858.7893183902</v>
      </c>
      <c r="BMP49" s="65">
        <v>4420744.14441502</v>
      </c>
      <c r="BMQ49" s="65">
        <v>4626806.8524926603</v>
      </c>
      <c r="BMR49" s="65">
        <v>4842474.6945190579</v>
      </c>
      <c r="BMS49" s="65">
        <v>5068195.3914769869</v>
      </c>
      <c r="BMT49" s="65">
        <v>5304437.5338216815</v>
      </c>
      <c r="BMU49" s="65">
        <v>5551691.554262762</v>
      </c>
      <c r="BMV49" s="65">
        <v>5810470.745890134</v>
      </c>
      <c r="BMW49" s="65">
        <v>6081312.327757448</v>
      </c>
      <c r="BMX49" s="65">
        <v>6364778.5601352695</v>
      </c>
      <c r="BMY49" s="65">
        <v>6661457.9117491674</v>
      </c>
      <c r="BMZ49" s="65">
        <v>2310370.6044509998</v>
      </c>
      <c r="BNA49" s="65">
        <v>2349471.0482944986</v>
      </c>
      <c r="BNB49" s="65">
        <v>2389233.2235094979</v>
      </c>
      <c r="BNC49" s="65">
        <v>2429668.3291608929</v>
      </c>
      <c r="BND49" s="65">
        <v>2470787.753845253</v>
      </c>
      <c r="BNE49" s="65">
        <v>2512603.0788984327</v>
      </c>
      <c r="BNF49" s="65">
        <v>2555126.0816574707</v>
      </c>
      <c r="BNG49" s="65">
        <v>2598368.7387776887</v>
      </c>
      <c r="BNH49" s="65">
        <v>2642343.2296059341</v>
      </c>
      <c r="BNI49" s="65">
        <v>2687061.9396109055</v>
      </c>
      <c r="BNJ49" s="65">
        <v>2732537.4638715354</v>
      </c>
      <c r="BNK49" s="65">
        <v>2778782.6106244102</v>
      </c>
      <c r="BNL49" s="65">
        <v>2825810.4048712244</v>
      </c>
      <c r="BNM49" s="65">
        <v>2873634.0920472895</v>
      </c>
      <c r="BNN49" s="65">
        <v>2922267.1417521257</v>
      </c>
      <c r="BNO49" s="65">
        <v>2971723.2515431913</v>
      </c>
      <c r="BNP49" s="65">
        <v>3022016.3507938171</v>
      </c>
      <c r="BNQ49" s="65">
        <v>3073160.6046164306</v>
      </c>
      <c r="BNR49" s="65">
        <v>3125170.4178521782</v>
      </c>
      <c r="BNS49" s="65">
        <v>3178060.4391280622</v>
      </c>
      <c r="BNT49" s="65">
        <v>3231845.5649827514</v>
      </c>
      <c r="BNU49" s="65">
        <v>3286540.9440622018</v>
      </c>
      <c r="BNV49" s="65">
        <v>3342161.9813862974</v>
      </c>
      <c r="BNW49" s="65">
        <v>3398724.3426876878</v>
      </c>
      <c r="BNX49" s="65">
        <v>3456243.958824065</v>
      </c>
      <c r="BNY49" s="65">
        <v>3514737.0302651045</v>
      </c>
      <c r="BNZ49" s="66">
        <v>346479.74092799996</v>
      </c>
      <c r="BOA49" s="66">
        <v>362630.08833045315</v>
      </c>
      <c r="BOB49" s="66">
        <v>379533.24662026524</v>
      </c>
      <c r="BOC49" s="66">
        <v>397224.30632632744</v>
      </c>
      <c r="BOD49" s="66">
        <v>415739.99364093371</v>
      </c>
      <c r="BOE49" s="66">
        <v>435118.74666242715</v>
      </c>
      <c r="BOF49" s="66">
        <v>455400.79519171908</v>
      </c>
      <c r="BOG49" s="66">
        <v>476628.2442483381</v>
      </c>
      <c r="BOH49" s="66">
        <v>498845.16147938493</v>
      </c>
      <c r="BOI49" s="66">
        <v>522097.6686428531</v>
      </c>
      <c r="BOJ49" s="66">
        <v>546434.03735523089</v>
      </c>
      <c r="BOK49" s="66">
        <v>571904.78930215619</v>
      </c>
      <c r="BOL49" s="66">
        <v>598562.80112015735</v>
      </c>
      <c r="BOM49" s="66">
        <v>626463.41416721244</v>
      </c>
      <c r="BON49" s="66">
        <v>655664.54941000824</v>
      </c>
      <c r="BOO49" s="66">
        <v>686226.8276664014</v>
      </c>
      <c r="BOP49" s="66">
        <v>718213.69545270235</v>
      </c>
      <c r="BOQ49" s="66">
        <v>751691.55669703765</v>
      </c>
      <c r="BOR49" s="66">
        <v>786729.91059222468</v>
      </c>
      <c r="BOS49" s="66">
        <v>823401.49587433704</v>
      </c>
      <c r="BOT49" s="66">
        <v>861782.44182648021</v>
      </c>
      <c r="BOU49" s="66">
        <v>901952.42632125691</v>
      </c>
      <c r="BOV49" s="66">
        <v>943994.84123001446</v>
      </c>
      <c r="BOW49" s="66">
        <v>987996.96554225963</v>
      </c>
      <c r="BOX49" s="66">
        <v>1034050.1465546319</v>
      </c>
      <c r="BOY49" s="66">
        <v>1082249.9895055802</v>
      </c>
      <c r="BOZ49" s="65">
        <v>375353.05267200002</v>
      </c>
      <c r="BPA49" s="65">
        <v>381705.48415169964</v>
      </c>
      <c r="BPB49" s="65">
        <v>388165.42344415589</v>
      </c>
      <c r="BPC49" s="65">
        <v>394734.68999910867</v>
      </c>
      <c r="BPD49" s="65">
        <v>401415.13405845407</v>
      </c>
      <c r="BPE49" s="65">
        <v>408208.63717736717</v>
      </c>
      <c r="BPF49" s="65">
        <v>415117.1127542443</v>
      </c>
      <c r="BPG49" s="65">
        <v>422142.50656961428</v>
      </c>
      <c r="BPH49" s="65">
        <v>429286.79733416933</v>
      </c>
      <c r="BPI49" s="65">
        <v>436551.99724607205</v>
      </c>
      <c r="BPJ49" s="65">
        <v>443940.15255769284</v>
      </c>
      <c r="BPK49" s="65">
        <v>451453.34415193961</v>
      </c>
      <c r="BPL49" s="65">
        <v>459093.68812834122</v>
      </c>
      <c r="BPM49" s="65">
        <v>466863.33639904892</v>
      </c>
      <c r="BPN49" s="65">
        <v>474764.47729492572</v>
      </c>
      <c r="BPO49" s="65">
        <v>482799.33618189173</v>
      </c>
      <c r="BPP49" s="65">
        <v>490970.17608770163</v>
      </c>
      <c r="BPQ49" s="65">
        <v>499279.29833932908</v>
      </c>
      <c r="BPR49" s="65">
        <v>507729.04321113811</v>
      </c>
      <c r="BPS49" s="65">
        <v>516321.79058402451</v>
      </c>
      <c r="BPT49" s="65">
        <v>525059.96061571199</v>
      </c>
      <c r="BPU49" s="65">
        <v>533946.01442239224</v>
      </c>
      <c r="BPV49" s="65">
        <v>542982.45477190206</v>
      </c>
      <c r="BPW49" s="65">
        <v>552171.82678863034</v>
      </c>
      <c r="BPX49" s="65">
        <v>561516.71867035562</v>
      </c>
      <c r="BPY49" s="65">
        <v>571019.76241721504</v>
      </c>
      <c r="BPZ49" s="66">
        <v>1026369.4673955142</v>
      </c>
      <c r="BQA49" s="66">
        <v>1113957.1112023806</v>
      </c>
      <c r="BQB49" s="66">
        <v>1209019.2518559871</v>
      </c>
      <c r="BQC49" s="66">
        <v>1312193.7430613062</v>
      </c>
      <c r="BQD49" s="66">
        <v>1424172.8712640384</v>
      </c>
      <c r="BQE49" s="66">
        <v>1545708.0007961099</v>
      </c>
      <c r="BQF49" s="66">
        <v>1677614.6154255394</v>
      </c>
      <c r="BQG49" s="66">
        <v>1820777.7901387857</v>
      </c>
      <c r="BQH49" s="66">
        <v>1976158.1298704559</v>
      </c>
      <c r="BQI49" s="66">
        <v>2144798.2150284424</v>
      </c>
      <c r="BQJ49" s="66">
        <v>2327829.5970630394</v>
      </c>
      <c r="BQK49" s="66">
        <v>2526480.3910193541</v>
      </c>
      <c r="BQL49" s="66">
        <v>2742083.5160179674</v>
      </c>
      <c r="BQM49" s="66">
        <v>2976085.6389563256</v>
      </c>
      <c r="BQN49" s="66">
        <v>3230056.8814418423</v>
      </c>
      <c r="BQO49" s="66">
        <v>3505701.3550888989</v>
      </c>
      <c r="BQP49" s="66">
        <v>3804868.5958700888</v>
      </c>
      <c r="BQQ49" s="66">
        <v>4129565.9742446332</v>
      </c>
      <c r="BQR49" s="66">
        <v>4481972.1643341836</v>
      </c>
      <c r="BQS49" s="66">
        <v>4864451.7625223063</v>
      </c>
      <c r="BQT49" s="66">
        <v>5279571.153566408</v>
      </c>
      <c r="BQU49" s="66">
        <v>5730115.7306815283</v>
      </c>
      <c r="BQV49" s="66">
        <v>6219108.5851402935</v>
      </c>
      <c r="BQW49" s="66">
        <v>6749830.7907937327</v>
      </c>
      <c r="BQX49" s="66">
        <v>7325843.4196191756</v>
      </c>
      <c r="BQY49" s="66">
        <v>7951011.4360165484</v>
      </c>
      <c r="BQZ49" s="65">
        <v>1111900.2563451405</v>
      </c>
      <c r="BRA49" s="65">
        <v>1172554.4904819347</v>
      </c>
      <c r="BRB49" s="65">
        <v>1236517.4171905012</v>
      </c>
      <c r="BRC49" s="65">
        <v>1303969.5258742645</v>
      </c>
      <c r="BRD49" s="65">
        <v>1375101.1516458043</v>
      </c>
      <c r="BRE49" s="65">
        <v>1450113.0124109576</v>
      </c>
      <c r="BRF49" s="65">
        <v>1529216.7752508903</v>
      </c>
      <c r="BRG49" s="65">
        <v>1612635.6537003524</v>
      </c>
      <c r="BRH49" s="65">
        <v>1700605.0376075013</v>
      </c>
      <c r="BRI49" s="65">
        <v>1793373.1573526228</v>
      </c>
      <c r="BRJ49" s="65">
        <v>1891201.7843000232</v>
      </c>
      <c r="BRK49" s="65">
        <v>1994366.9694596266</v>
      </c>
      <c r="BRL49" s="65">
        <v>2103159.8224426047</v>
      </c>
      <c r="BRM49" s="65">
        <v>2217887.3329090965</v>
      </c>
      <c r="BRN49" s="65">
        <v>2338873.2368259504</v>
      </c>
      <c r="BRO49" s="65">
        <v>2466458.9299788876</v>
      </c>
      <c r="BRP49" s="65">
        <v>2601004.4313168135</v>
      </c>
      <c r="BRQ49" s="65">
        <v>2742889.3988466342</v>
      </c>
      <c r="BRR49" s="65">
        <v>2892514.2009451892</v>
      </c>
      <c r="BRS49" s="65">
        <v>3050301.0461113378</v>
      </c>
      <c r="BRT49" s="65">
        <v>3216695.1743460884</v>
      </c>
      <c r="BRU49" s="65">
        <v>3392166.1135225981</v>
      </c>
      <c r="BRV49" s="65">
        <v>3577209.0042912401</v>
      </c>
      <c r="BRW49" s="65">
        <v>3772345.9972583316</v>
      </c>
      <c r="BRX49" s="65">
        <v>3978127.7263810569</v>
      </c>
      <c r="BRY49" s="65">
        <v>4195134.8627361841</v>
      </c>
      <c r="BRZ49" s="64">
        <v>7596209.1599999992</v>
      </c>
      <c r="BSA49" s="64">
        <v>7950288.7853977522</v>
      </c>
      <c r="BSB49" s="64">
        <v>8320873.0091393739</v>
      </c>
      <c r="BSC49" s="64">
        <v>8708731.1546960641</v>
      </c>
      <c r="BSD49" s="64">
        <v>9114668.4057636112</v>
      </c>
      <c r="BSE49" s="64">
        <v>5519298.0407290934</v>
      </c>
      <c r="BSF49" s="64">
        <v>5146612.4156270642</v>
      </c>
      <c r="BSG49" s="64">
        <v>4727191.0355084073</v>
      </c>
      <c r="BSH49" s="64">
        <v>4257486.6927937148</v>
      </c>
      <c r="BSI49" s="64">
        <v>3733723.034949786</v>
      </c>
      <c r="BSJ49" s="64">
        <v>3151880.909536175</v>
      </c>
      <c r="BSK49" s="64">
        <v>0</v>
      </c>
      <c r="BSL49" s="64">
        <v>0</v>
      </c>
      <c r="BSM49" s="64">
        <v>0</v>
      </c>
      <c r="BSN49" s="64">
        <v>0</v>
      </c>
      <c r="BSO49" s="64">
        <v>0</v>
      </c>
      <c r="BSP49" s="64">
        <v>0</v>
      </c>
      <c r="BSQ49" s="64">
        <v>0</v>
      </c>
      <c r="BSR49" s="64">
        <v>0</v>
      </c>
      <c r="BSS49" s="64">
        <v>0</v>
      </c>
      <c r="BST49" s="64">
        <v>0</v>
      </c>
      <c r="BSU49" s="64">
        <v>0</v>
      </c>
      <c r="BSV49" s="64">
        <v>0</v>
      </c>
      <c r="BSW49" s="64">
        <v>0</v>
      </c>
      <c r="BSX49" s="64">
        <v>0</v>
      </c>
      <c r="BSY49" s="64">
        <v>0</v>
      </c>
      <c r="BSZ49" s="64">
        <v>8229226.5899999989</v>
      </c>
      <c r="BTA49" s="64">
        <v>8368497.0652812487</v>
      </c>
      <c r="BTB49" s="64">
        <v>8510124.537914915</v>
      </c>
      <c r="BTC49" s="64">
        <v>8654148.8974505104</v>
      </c>
      <c r="BTD49" s="64">
        <v>8800610.7085236479</v>
      </c>
      <c r="BTE49" s="63">
        <v>6724948.489885536</v>
      </c>
      <c r="BTF49" s="63">
        <v>6002334.3606567318</v>
      </c>
      <c r="BTG49" s="63">
        <v>5253335.2109334236</v>
      </c>
      <c r="BTH49" s="63">
        <v>4477264.9362514773</v>
      </c>
      <c r="BTI49" s="63">
        <v>3673421.7661829251</v>
      </c>
      <c r="BTJ49" s="63">
        <v>2841087.9305906203</v>
      </c>
      <c r="BTK49" s="63">
        <v>0</v>
      </c>
      <c r="BTL49" s="63">
        <v>0</v>
      </c>
      <c r="BTM49" s="63">
        <v>0</v>
      </c>
      <c r="BTN49" s="63">
        <v>0</v>
      </c>
      <c r="BTO49" s="63">
        <v>0</v>
      </c>
      <c r="BTP49" s="63">
        <v>0</v>
      </c>
      <c r="BTQ49" s="63">
        <v>0</v>
      </c>
      <c r="BTR49" s="63">
        <v>0</v>
      </c>
      <c r="BTS49" s="63">
        <v>0</v>
      </c>
      <c r="BTT49" s="63">
        <v>0</v>
      </c>
      <c r="BTU49" s="63">
        <v>0</v>
      </c>
      <c r="BTV49" s="63">
        <v>0</v>
      </c>
      <c r="BTW49" s="63">
        <v>0</v>
      </c>
      <c r="BTX49" s="63">
        <v>0</v>
      </c>
      <c r="BTY49" s="63">
        <v>0</v>
      </c>
      <c r="BTZ49" s="63">
        <v>2132649.7887240001</v>
      </c>
      <c r="BUA49" s="63">
        <v>2232058.2992574293</v>
      </c>
      <c r="BUB49" s="63">
        <v>2336100.506339971</v>
      </c>
      <c r="BUC49" s="63">
        <v>2444992.3989608367</v>
      </c>
      <c r="BUD49" s="63">
        <v>2558960.0339337005</v>
      </c>
      <c r="BUE49" s="77">
        <v>2295634.2901585046</v>
      </c>
      <c r="BUF49" s="77">
        <v>2002199.9535118223</v>
      </c>
      <c r="BUG49" s="77">
        <v>1676422.278665001</v>
      </c>
      <c r="BUH49" s="77">
        <v>1315923.6035630668</v>
      </c>
      <c r="BUI49" s="77">
        <v>918174.88148677652</v>
      </c>
      <c r="BUJ49" s="77">
        <v>480486.73420929268</v>
      </c>
      <c r="BUK49" s="77">
        <v>0</v>
      </c>
      <c r="BUL49" s="63">
        <v>0</v>
      </c>
      <c r="BUM49" s="63">
        <v>0</v>
      </c>
      <c r="BUN49" s="63">
        <v>0</v>
      </c>
      <c r="BUO49" s="63">
        <v>0</v>
      </c>
      <c r="BUP49" s="63">
        <v>0</v>
      </c>
      <c r="BUQ49" s="63">
        <v>0</v>
      </c>
      <c r="BUR49" s="63">
        <v>0</v>
      </c>
      <c r="BUS49" s="63">
        <v>0</v>
      </c>
      <c r="BUT49" s="63">
        <v>0</v>
      </c>
      <c r="BUU49" s="63">
        <v>0</v>
      </c>
      <c r="BUV49" s="63">
        <v>0</v>
      </c>
      <c r="BUW49" s="63">
        <v>0</v>
      </c>
      <c r="BUX49" s="63">
        <v>0</v>
      </c>
      <c r="BUY49" s="63">
        <v>0</v>
      </c>
      <c r="BUZ49" s="63">
        <v>2310370.6044510002</v>
      </c>
      <c r="BVA49" s="63">
        <v>2349471.0482944986</v>
      </c>
      <c r="BVB49" s="63">
        <v>2389233.2235094979</v>
      </c>
      <c r="BVC49" s="63">
        <v>2429668.3291608929</v>
      </c>
      <c r="BVD49" s="63">
        <v>2470787.753845253</v>
      </c>
      <c r="BVE49" s="77">
        <v>2153659.781912942</v>
      </c>
      <c r="BVF49" s="77">
        <v>1825090.0583267645</v>
      </c>
      <c r="BVG49" s="77">
        <v>1484782.1364443935</v>
      </c>
      <c r="BVH49" s="77">
        <v>1132432.8126882575</v>
      </c>
      <c r="BVI49" s="77">
        <v>767731.98274597293</v>
      </c>
      <c r="BVJ49" s="77">
        <v>390362.49483879079</v>
      </c>
      <c r="BVK49" s="77">
        <v>0</v>
      </c>
      <c r="BVL49" s="63">
        <v>0</v>
      </c>
      <c r="BVM49" s="63">
        <v>0</v>
      </c>
      <c r="BVN49" s="63">
        <v>0</v>
      </c>
      <c r="BVO49" s="63">
        <v>0</v>
      </c>
      <c r="BVP49" s="63">
        <v>0</v>
      </c>
      <c r="BVQ49" s="63">
        <v>0</v>
      </c>
      <c r="BVR49" s="63">
        <v>0</v>
      </c>
      <c r="BVS49" s="63">
        <v>0</v>
      </c>
      <c r="BVT49" s="63">
        <v>0</v>
      </c>
      <c r="BVU49" s="63">
        <v>0</v>
      </c>
      <c r="BVV49" s="63">
        <v>0</v>
      </c>
      <c r="BVW49" s="63">
        <v>0</v>
      </c>
      <c r="BVX49" s="63">
        <v>0</v>
      </c>
      <c r="BVY49" s="63">
        <v>0</v>
      </c>
      <c r="BVZ49" s="66">
        <v>346479.74092799996</v>
      </c>
      <c r="BWA49" s="66">
        <v>362630.08833045315</v>
      </c>
      <c r="BWB49" s="66">
        <v>379533.24662026524</v>
      </c>
      <c r="BWC49" s="66">
        <v>397224.30632632744</v>
      </c>
      <c r="BWD49" s="66">
        <v>415739.99364093371</v>
      </c>
      <c r="BWE49" s="66">
        <v>372958.92571065185</v>
      </c>
      <c r="BWF49" s="66">
        <v>325286.28227979934</v>
      </c>
      <c r="BWG49" s="66">
        <v>272358.99671333603</v>
      </c>
      <c r="BWH49" s="66">
        <v>213790.78349116497</v>
      </c>
      <c r="BWI49" s="66">
        <v>149170.76246938659</v>
      </c>
      <c r="BWJ49" s="66">
        <v>78062.00533646156</v>
      </c>
      <c r="BWK49" s="66">
        <v>0</v>
      </c>
      <c r="BWL49" s="66">
        <v>0</v>
      </c>
      <c r="BWM49" s="66">
        <v>0</v>
      </c>
      <c r="BWN49" s="66">
        <v>0</v>
      </c>
      <c r="BWO49" s="66">
        <v>0</v>
      </c>
      <c r="BWP49" s="66">
        <v>0</v>
      </c>
      <c r="BWQ49" s="66">
        <v>0</v>
      </c>
      <c r="BWR49" s="66">
        <v>0</v>
      </c>
      <c r="BWS49" s="66">
        <v>0</v>
      </c>
      <c r="BWT49" s="66">
        <v>0</v>
      </c>
      <c r="BWU49" s="66">
        <v>0</v>
      </c>
      <c r="BWV49" s="66">
        <v>0</v>
      </c>
      <c r="BWW49" s="66">
        <v>0</v>
      </c>
      <c r="BWX49" s="66">
        <v>0</v>
      </c>
      <c r="BWY49" s="66">
        <v>0</v>
      </c>
      <c r="BWZ49" s="66">
        <v>375353.05267200002</v>
      </c>
      <c r="BXA49" s="66">
        <v>381705.48415169964</v>
      </c>
      <c r="BXB49" s="66">
        <v>388165.42344415589</v>
      </c>
      <c r="BXC49" s="66">
        <v>394734.68999910867</v>
      </c>
      <c r="BXD49" s="66">
        <v>401415.13405845407</v>
      </c>
      <c r="BXE49" s="66">
        <v>349893.11758060037</v>
      </c>
      <c r="BXF49" s="66">
        <v>296512.22339588881</v>
      </c>
      <c r="BXG49" s="66">
        <v>241224.28946835097</v>
      </c>
      <c r="BXH49" s="66">
        <v>183980.05600035828</v>
      </c>
      <c r="BXI49" s="66">
        <v>124729.14207030629</v>
      </c>
      <c r="BXJ49" s="66">
        <v>63420.021793956119</v>
      </c>
      <c r="BXK49" s="66">
        <v>0</v>
      </c>
      <c r="BXL49" s="66">
        <v>0</v>
      </c>
      <c r="BXM49" s="66">
        <v>0</v>
      </c>
      <c r="BXN49" s="66">
        <v>0</v>
      </c>
      <c r="BXO49" s="66">
        <v>0</v>
      </c>
      <c r="BXP49" s="66">
        <v>0</v>
      </c>
      <c r="BXQ49" s="66">
        <v>0</v>
      </c>
      <c r="BXR49" s="66">
        <v>0</v>
      </c>
      <c r="BXS49" s="66">
        <v>0</v>
      </c>
      <c r="BXT49" s="66">
        <v>0</v>
      </c>
      <c r="BXU49" s="66">
        <v>0</v>
      </c>
      <c r="BXV49" s="66">
        <v>0</v>
      </c>
      <c r="BXW49" s="66">
        <v>0</v>
      </c>
      <c r="BXX49" s="66">
        <v>0</v>
      </c>
      <c r="BXY49" s="66">
        <v>0</v>
      </c>
      <c r="BXZ49" s="66">
        <v>1026369.4673955142</v>
      </c>
      <c r="BYA49" s="66">
        <v>1113957.1112023806</v>
      </c>
      <c r="BYB49" s="66">
        <v>1209019.2518559871</v>
      </c>
      <c r="BYC49" s="66">
        <v>1312193.7430613062</v>
      </c>
      <c r="BYD49" s="66">
        <v>1424172.8712640384</v>
      </c>
      <c r="BYE49" s="66">
        <v>1324892.5721109512</v>
      </c>
      <c r="BYF49" s="66">
        <v>1198296.1538753854</v>
      </c>
      <c r="BYG49" s="66">
        <v>1040444.4515078773</v>
      </c>
      <c r="BYH49" s="66">
        <v>846924.91280162404</v>
      </c>
      <c r="BYI49" s="66">
        <v>612799.49000812648</v>
      </c>
      <c r="BYJ49" s="66">
        <v>332547.0852947199</v>
      </c>
      <c r="BYK49" s="66">
        <v>0</v>
      </c>
      <c r="BYL49" s="66">
        <v>0</v>
      </c>
      <c r="BYM49" s="66">
        <v>0</v>
      </c>
      <c r="BYN49" s="66">
        <v>0</v>
      </c>
      <c r="BYO49" s="66">
        <v>0</v>
      </c>
      <c r="BYP49" s="66">
        <v>0</v>
      </c>
      <c r="BYQ49" s="66">
        <v>0</v>
      </c>
      <c r="BYR49" s="66">
        <v>0</v>
      </c>
      <c r="BYS49" s="66">
        <v>0</v>
      </c>
      <c r="BYT49" s="66">
        <v>0</v>
      </c>
      <c r="BYU49" s="66">
        <v>0</v>
      </c>
      <c r="BYV49" s="66">
        <v>0</v>
      </c>
      <c r="BYW49" s="66">
        <v>0</v>
      </c>
      <c r="BYX49" s="66">
        <v>0</v>
      </c>
      <c r="BYY49" s="66">
        <v>0</v>
      </c>
      <c r="BYZ49" s="65">
        <v>1111900.2563451405</v>
      </c>
      <c r="BZA49" s="65">
        <v>1172554.4904819347</v>
      </c>
      <c r="BZB49" s="65">
        <v>1236517.4171905012</v>
      </c>
      <c r="BZC49" s="65">
        <v>1303969.5258742645</v>
      </c>
      <c r="BZD49" s="65">
        <v>1375101.1516458043</v>
      </c>
      <c r="BZE49" s="65">
        <v>1242954.0106379639</v>
      </c>
      <c r="BZF49" s="65">
        <v>1092297.696607779</v>
      </c>
      <c r="BZG49" s="65">
        <v>921506.08782877272</v>
      </c>
      <c r="BZH49" s="65">
        <v>728830.73040321493</v>
      </c>
      <c r="BZI49" s="65">
        <v>512392.33067217795</v>
      </c>
      <c r="BZJ49" s="65">
        <v>270171.6834714319</v>
      </c>
      <c r="BZK49" s="65">
        <v>0</v>
      </c>
      <c r="BZL49" s="65">
        <v>0</v>
      </c>
      <c r="BZM49" s="65">
        <v>0</v>
      </c>
      <c r="BZN49" s="65">
        <v>0</v>
      </c>
      <c r="BZO49" s="65">
        <v>0</v>
      </c>
      <c r="BZP49" s="65">
        <v>0</v>
      </c>
      <c r="BZQ49" s="65">
        <v>0</v>
      </c>
      <c r="BZR49" s="65">
        <v>0</v>
      </c>
      <c r="BZS49" s="65">
        <v>0</v>
      </c>
      <c r="BZT49" s="65">
        <v>0</v>
      </c>
      <c r="BZU49" s="65">
        <v>0</v>
      </c>
      <c r="BZV49" s="65">
        <v>0</v>
      </c>
      <c r="BZW49" s="65">
        <v>0</v>
      </c>
      <c r="BZX49" s="65">
        <v>0</v>
      </c>
      <c r="BZY49" s="65">
        <v>0</v>
      </c>
      <c r="BZZ49" s="64">
        <v>7596209.1599999992</v>
      </c>
      <c r="CAA49" s="64">
        <v>7950288.7853977522</v>
      </c>
      <c r="CAB49" s="64">
        <v>8320873.0091393739</v>
      </c>
      <c r="CAC49" s="64">
        <v>8708731.1546960641</v>
      </c>
      <c r="CAD49" s="64">
        <v>9114668.4057636112</v>
      </c>
      <c r="CAE49" s="66">
        <v>2289486.5946728089</v>
      </c>
      <c r="CAF49" s="66">
        <v>2396205.688199576</v>
      </c>
      <c r="CAG49" s="66">
        <v>2507899.2441013032</v>
      </c>
      <c r="CAH49" s="66">
        <v>2624799.1353737409</v>
      </c>
      <c r="CAI49" s="66">
        <v>2747148.0432331287</v>
      </c>
      <c r="CAJ49" s="66">
        <v>2875199.9609162584</v>
      </c>
      <c r="CAK49" s="66">
        <v>3009220.7209640066</v>
      </c>
      <c r="CAL49" s="66">
        <v>3149488.5470829611</v>
      </c>
      <c r="CAM49" s="66">
        <v>3296294.6317308</v>
      </c>
      <c r="CAN49" s="66">
        <v>3449943.7406244609</v>
      </c>
      <c r="CAO49" s="66">
        <v>3610754.8454260607</v>
      </c>
      <c r="CAP49" s="66">
        <v>3779061.7859199927</v>
      </c>
      <c r="CAQ49" s="66">
        <v>3955213.9630558728</v>
      </c>
      <c r="CAR49" s="66">
        <v>4139577.0642960691</v>
      </c>
      <c r="CAS49" s="66">
        <v>4332533.8227736205</v>
      </c>
      <c r="CAT49" s="66">
        <v>4534484.8118365351</v>
      </c>
      <c r="CAU49" s="66">
        <v>4745849.2766279289</v>
      </c>
      <c r="CAV49" s="66">
        <v>4967066.004428328</v>
      </c>
      <c r="CAW49" s="66">
        <v>5198594.2355669634</v>
      </c>
      <c r="CAX49" s="66">
        <v>5440914.6167930746</v>
      </c>
      <c r="CAY49" s="66">
        <v>5694530.1990863951</v>
      </c>
      <c r="CAZ49" s="64">
        <v>8229226.5899999989</v>
      </c>
      <c r="CBA49" s="64">
        <v>8368497.0652812487</v>
      </c>
      <c r="CBB49" s="64">
        <v>8510124.537914915</v>
      </c>
      <c r="CBC49" s="64">
        <v>8654148.8974505104</v>
      </c>
      <c r="CBD49" s="64">
        <v>8800610.7085236479</v>
      </c>
      <c r="CBE49" s="64">
        <v>2147892.2933474719</v>
      </c>
      <c r="CBF49" s="64">
        <v>2184242.9731198507</v>
      </c>
      <c r="CBG49" s="64">
        <v>2221208.8475758769</v>
      </c>
      <c r="CBH49" s="64">
        <v>2258800.3281989433</v>
      </c>
      <c r="CBI49" s="64">
        <v>2297028.0026751799</v>
      </c>
      <c r="CBJ49" s="64">
        <v>2335902.6378754862</v>
      </c>
      <c r="CBK49" s="64">
        <v>2375435.1828880357</v>
      </c>
      <c r="CBL49" s="64">
        <v>2415636.7721020975</v>
      </c>
      <c r="CBM49" s="64">
        <v>2456518.728344054</v>
      </c>
      <c r="CBN49" s="64">
        <v>2498092.5660664844</v>
      </c>
      <c r="CBO49" s="64">
        <v>2540369.9945912268</v>
      </c>
      <c r="CBP49" s="64">
        <v>2583362.9214073229</v>
      </c>
      <c r="CBQ49" s="64">
        <v>2627083.4555247771</v>
      </c>
      <c r="CBR49" s="64">
        <v>2671543.9108850718</v>
      </c>
      <c r="CBS49" s="64">
        <v>2716756.809829405</v>
      </c>
      <c r="CBT49" s="64">
        <v>2762734.8866256247</v>
      </c>
      <c r="CBU49" s="64">
        <v>2809491.0910548475</v>
      </c>
      <c r="CBV49" s="64">
        <v>2857038.5920587839</v>
      </c>
      <c r="CBW49" s="64">
        <v>2905390.7814487834</v>
      </c>
      <c r="CBX49" s="64">
        <v>2954561.2776776557</v>
      </c>
      <c r="CBY49" s="64">
        <v>3004563.9296753258</v>
      </c>
      <c r="CBZ49" s="67">
        <v>2132649.7887240001</v>
      </c>
      <c r="CCA49" s="67">
        <v>2232058.2992574293</v>
      </c>
      <c r="CCB49" s="67">
        <v>2336100.5063399705</v>
      </c>
      <c r="CCC49" s="67">
        <v>2444992.3989608367</v>
      </c>
      <c r="CCD49" s="67">
        <v>2558960.0339337005</v>
      </c>
      <c r="CCE49" s="67"/>
      <c r="CCF49" s="67"/>
      <c r="CCG49" s="67"/>
      <c r="CCH49" s="67"/>
      <c r="CCI49" s="67"/>
      <c r="CCJ49" s="67"/>
      <c r="CCK49" s="67"/>
      <c r="CCL49" s="67"/>
      <c r="CCM49" s="67"/>
      <c r="CCN49" s="67"/>
      <c r="CCO49" s="67"/>
      <c r="CCP49" s="67"/>
      <c r="CCQ49" s="67"/>
      <c r="CCR49" s="67"/>
      <c r="CCS49" s="67"/>
      <c r="CCT49" s="67"/>
      <c r="CCU49" s="67"/>
      <c r="CCV49" s="67"/>
      <c r="CCW49" s="67"/>
      <c r="CCX49" s="67"/>
      <c r="CCY49" s="67"/>
      <c r="CCZ49" s="67">
        <v>2310370.6044509998</v>
      </c>
      <c r="CDA49" s="67">
        <v>2349471.0482944986</v>
      </c>
      <c r="CDB49" s="67">
        <v>2389233.2235094979</v>
      </c>
      <c r="CDC49" s="67">
        <v>2429668.3291608929</v>
      </c>
      <c r="CDD49" s="67">
        <v>2470787.753845253</v>
      </c>
      <c r="CDE49" s="67"/>
      <c r="CDF49" s="67"/>
      <c r="CDG49" s="67"/>
      <c r="CDH49" s="67"/>
      <c r="CDI49" s="67"/>
      <c r="CDJ49" s="67"/>
      <c r="CDK49" s="67"/>
      <c r="CDL49" s="67"/>
      <c r="CDM49" s="67"/>
      <c r="CDN49" s="67"/>
      <c r="CDO49" s="67"/>
      <c r="CDP49" s="67"/>
      <c r="CDQ49" s="67"/>
      <c r="CDR49" s="67"/>
      <c r="CDS49" s="67"/>
      <c r="CDT49" s="67"/>
      <c r="CDU49" s="67"/>
      <c r="CDV49" s="67"/>
      <c r="CDW49" s="67"/>
      <c r="CDX49" s="67"/>
      <c r="CDY49" s="67"/>
      <c r="CDZ49" s="65">
        <v>346479.74092799996</v>
      </c>
      <c r="CEA49" s="65">
        <v>362630.08833045315</v>
      </c>
      <c r="CEB49" s="65">
        <v>379533.24662026524</v>
      </c>
      <c r="CEC49" s="65">
        <v>397224.30632632744</v>
      </c>
      <c r="CED49" s="65">
        <v>415739.99364093371</v>
      </c>
      <c r="CEE49" s="65">
        <v>122857.05788115591</v>
      </c>
      <c r="CEF49" s="65">
        <v>128583.75393648539</v>
      </c>
      <c r="CEG49" s="65">
        <v>134577.38661129546</v>
      </c>
      <c r="CEH49" s="65">
        <v>140850.39853535575</v>
      </c>
      <c r="CEI49" s="65">
        <v>147415.81232268791</v>
      </c>
      <c r="CEJ49" s="65">
        <v>154287.25760618283</v>
      </c>
      <c r="CEK49" s="65">
        <v>161478.9993323735</v>
      </c>
      <c r="CEL49" s="65">
        <v>169005.96737510321</v>
      </c>
      <c r="CEM49" s="65">
        <v>176883.78752956586</v>
      </c>
      <c r="CEN49" s="65">
        <v>185128.81395106114</v>
      </c>
      <c r="CEO49" s="65">
        <v>193758.16310580747</v>
      </c>
      <c r="CEP49" s="65">
        <v>202789.74930429243</v>
      </c>
      <c r="CEQ49" s="65">
        <v>212242.32189092829</v>
      </c>
      <c r="CER49" s="65">
        <v>222135.50416721636</v>
      </c>
      <c r="CES49" s="65">
        <v>232489.83412922456</v>
      </c>
      <c r="CET49" s="65">
        <v>243326.80710394733</v>
      </c>
      <c r="CEU49" s="65">
        <v>254668.92037306077</v>
      </c>
      <c r="CEV49" s="65">
        <v>266539.71987670992</v>
      </c>
      <c r="CEW49" s="65">
        <v>278963.84909428505</v>
      </c>
      <c r="CEX49" s="65">
        <v>291967.10020366078</v>
      </c>
      <c r="CEY49" s="65">
        <v>305576.467625105</v>
      </c>
      <c r="CEZ49" s="64">
        <v>375353.05267200002</v>
      </c>
      <c r="CFA49" s="64">
        <v>381705.48415169964</v>
      </c>
      <c r="CFB49" s="64">
        <v>388165.42344415589</v>
      </c>
      <c r="CFC49" s="64">
        <v>394734.68999910867</v>
      </c>
      <c r="CFD49" s="64">
        <v>401415.13405845407</v>
      </c>
      <c r="CFE49" s="64">
        <v>115258.90932066838</v>
      </c>
      <c r="CFF49" s="64">
        <v>117209.53771884546</v>
      </c>
      <c r="CFG49" s="64">
        <v>119193.17832553815</v>
      </c>
      <c r="CFH49" s="64">
        <v>121210.38983553016</v>
      </c>
      <c r="CFI49" s="64">
        <v>123261.74039889094</v>
      </c>
      <c r="CFJ49" s="64">
        <v>125347.80778099562</v>
      </c>
      <c r="CFK49" s="64">
        <v>127469.17952525354</v>
      </c>
      <c r="CFL49" s="64">
        <v>129626.45311859046</v>
      </c>
      <c r="CFM49" s="64">
        <v>131820.23615973146</v>
      </c>
      <c r="CFN49" s="64">
        <v>134051.14653033199</v>
      </c>
      <c r="CFO49" s="64">
        <v>136319.81256900472</v>
      </c>
      <c r="CFP49" s="64">
        <v>138626.87324829222</v>
      </c>
      <c r="CFQ49" s="64">
        <v>140972.97835463408</v>
      </c>
      <c r="CFR49" s="64">
        <v>143358.78867138017</v>
      </c>
      <c r="CFS49" s="64">
        <v>145784.97616490105</v>
      </c>
      <c r="CFT49" s="64">
        <v>148252.22417384808</v>
      </c>
      <c r="CFU49" s="64">
        <v>150761.22760161664</v>
      </c>
      <c r="CFV49" s="64">
        <v>153312.69311206648</v>
      </c>
      <c r="CFW49" s="64">
        <v>155907.33932855446</v>
      </c>
      <c r="CFX49" s="64">
        <v>158545.89703633569</v>
      </c>
      <c r="CFY49" s="64">
        <v>161229.10938839012</v>
      </c>
      <c r="CFZ49" s="66">
        <v>1026369.4673955142</v>
      </c>
      <c r="CGA49" s="66">
        <v>1113957.1112023806</v>
      </c>
      <c r="CGB49" s="66">
        <v>1209019.2518559871</v>
      </c>
      <c r="CGC49" s="66">
        <v>1312193.7430613062</v>
      </c>
      <c r="CGD49" s="66">
        <v>1424172.8712640384</v>
      </c>
      <c r="CGE49" s="66">
        <v>436435.20022478391</v>
      </c>
      <c r="CGF49" s="66">
        <v>473679.42082603468</v>
      </c>
      <c r="CGG49" s="66">
        <v>514101.96427448059</v>
      </c>
      <c r="CGH49" s="66">
        <v>557974.06019871705</v>
      </c>
      <c r="CGI49" s="66">
        <v>605590.08424332493</v>
      </c>
      <c r="CGJ49" s="66">
        <v>657269.53328838747</v>
      </c>
      <c r="CGK49" s="66">
        <v>713359.16922899417</v>
      </c>
      <c r="CGL49" s="66">
        <v>774235.34569919074</v>
      </c>
      <c r="CGM49" s="66">
        <v>840306.53335237433</v>
      </c>
      <c r="CGN49" s="66">
        <v>912016.0606424025</v>
      </c>
      <c r="CGO49" s="66">
        <v>989845.08849568898</v>
      </c>
      <c r="CGP49" s="66">
        <v>1074315.8388339072</v>
      </c>
      <c r="CGQ49" s="66">
        <v>1165995.0986102493</v>
      </c>
      <c r="CGR49" s="66">
        <v>1265498.0228708282</v>
      </c>
      <c r="CGS49" s="66">
        <v>1373492.2623592392</v>
      </c>
      <c r="CGT49" s="66">
        <v>1490702.4433599273</v>
      </c>
      <c r="CGU49" s="66">
        <v>1617915.0298394901</v>
      </c>
      <c r="CGV49" s="66">
        <v>1755983.6005102</v>
      </c>
      <c r="CGW49" s="66">
        <v>1905834.5762241124</v>
      </c>
      <c r="CGX49" s="66">
        <v>2068473.436127767</v>
      </c>
      <c r="CGY49" s="66">
        <v>2244991.4642870254</v>
      </c>
      <c r="CGZ49" s="65">
        <v>1111900.2563451405</v>
      </c>
      <c r="CHA49" s="65">
        <v>1172554.4904819347</v>
      </c>
      <c r="CHB49" s="65">
        <v>1236517.4171905012</v>
      </c>
      <c r="CHC49" s="65">
        <v>1303969.5258742645</v>
      </c>
      <c r="CHD49" s="65">
        <v>1375101.1516458043</v>
      </c>
      <c r="CHE49" s="65">
        <v>409443.67409250577</v>
      </c>
      <c r="CHF49" s="65">
        <v>431778.8541884867</v>
      </c>
      <c r="CHG49" s="65">
        <v>455332.41986833484</v>
      </c>
      <c r="CHH49" s="65">
        <v>480170.83414800052</v>
      </c>
      <c r="CHI49" s="65">
        <v>506364.18560544646</v>
      </c>
      <c r="CHJ49" s="65">
        <v>533986.38615530077</v>
      </c>
      <c r="CHK49" s="65">
        <v>563115.37961212976</v>
      </c>
      <c r="CHL49" s="65">
        <v>593833.36163085303</v>
      </c>
      <c r="CHM49" s="65">
        <v>626227.01164492127</v>
      </c>
      <c r="CHN49" s="65">
        <v>660387.73745673883</v>
      </c>
      <c r="CHO49" s="65">
        <v>696411.93317050929</v>
      </c>
      <c r="CHP49" s="65">
        <v>734401.25119533576</v>
      </c>
      <c r="CHQ49" s="65">
        <v>774462.88908610854</v>
      </c>
      <c r="CHR49" s="65">
        <v>816709.89203158277</v>
      </c>
      <c r="CHS49" s="65">
        <v>861261.47184320132</v>
      </c>
      <c r="CHT49" s="65">
        <v>908243.34334477794</v>
      </c>
      <c r="CHU49" s="65">
        <v>957788.07911226305</v>
      </c>
      <c r="CHV49" s="65">
        <v>1010035.4835645853</v>
      </c>
      <c r="CHW49" s="65">
        <v>1065132.9874611758</v>
      </c>
      <c r="CHX49" s="65">
        <v>1123236.0639193573</v>
      </c>
      <c r="CHY49" s="65">
        <v>1184508.6671255108</v>
      </c>
      <c r="CHZ49" s="65">
        <v>7596209.1599999992</v>
      </c>
      <c r="CIA49" s="65">
        <v>7950288.7853977522</v>
      </c>
      <c r="CIB49" s="65">
        <v>8320873.0091393739</v>
      </c>
      <c r="CIC49" s="65">
        <v>8708731.1546960641</v>
      </c>
      <c r="CID49" s="65">
        <v>9114668.4057636112</v>
      </c>
      <c r="CIE49" s="65">
        <v>1324631.529774982</v>
      </c>
      <c r="CIF49" s="65">
        <v>1235186.9797504954</v>
      </c>
      <c r="CIG49" s="65">
        <v>1134525.8485220177</v>
      </c>
      <c r="CIH49" s="65">
        <v>1021796.8062704917</v>
      </c>
      <c r="CII49" s="65">
        <v>896093.52838794864</v>
      </c>
      <c r="CIJ49" s="65">
        <v>756451.41828868201</v>
      </c>
      <c r="CIK49" s="65">
        <v>0</v>
      </c>
      <c r="CIL49" s="65">
        <v>0</v>
      </c>
      <c r="CIM49" s="65">
        <v>0</v>
      </c>
      <c r="CIN49" s="65">
        <v>0</v>
      </c>
      <c r="CIO49" s="65">
        <v>0</v>
      </c>
      <c r="CIP49" s="65">
        <v>0</v>
      </c>
      <c r="CIQ49" s="65">
        <v>0</v>
      </c>
      <c r="CIR49" s="65">
        <v>0</v>
      </c>
      <c r="CIS49" s="65">
        <v>0</v>
      </c>
      <c r="CIT49" s="65">
        <v>0</v>
      </c>
      <c r="CIU49" s="65">
        <v>0</v>
      </c>
      <c r="CIV49" s="65">
        <v>0</v>
      </c>
      <c r="CIW49" s="65">
        <v>0</v>
      </c>
      <c r="CIX49" s="65">
        <v>0</v>
      </c>
      <c r="CIY49" s="65">
        <v>0</v>
      </c>
      <c r="CIZ49" s="64">
        <v>8229226.5899999989</v>
      </c>
      <c r="CJA49" s="64">
        <v>8368497.0652812487</v>
      </c>
      <c r="CJB49" s="64">
        <v>8510124.537914915</v>
      </c>
      <c r="CJC49" s="64">
        <v>8654148.8974505104</v>
      </c>
      <c r="CJD49" s="64">
        <v>8800610.7085236479</v>
      </c>
      <c r="CJE49" s="64">
        <v>1613987.637572529</v>
      </c>
      <c r="CJF49" s="64">
        <v>1440560.2465576159</v>
      </c>
      <c r="CJG49" s="64">
        <v>1260800.4506240215</v>
      </c>
      <c r="CJH49" s="64">
        <v>1074543.5847003544</v>
      </c>
      <c r="CJI49" s="64">
        <v>881621.22388390207</v>
      </c>
      <c r="CJJ49" s="64">
        <v>681861.10334174871</v>
      </c>
      <c r="CJK49" s="65">
        <v>0</v>
      </c>
      <c r="CJL49" s="65">
        <v>0</v>
      </c>
      <c r="CJM49" s="65">
        <v>0</v>
      </c>
      <c r="CJN49" s="65">
        <v>0</v>
      </c>
      <c r="CJO49" s="65">
        <v>0</v>
      </c>
      <c r="CJP49" s="65">
        <v>0</v>
      </c>
      <c r="CJQ49" s="65">
        <v>0</v>
      </c>
      <c r="CJR49" s="65">
        <v>0</v>
      </c>
      <c r="CJS49" s="65">
        <v>0</v>
      </c>
      <c r="CJT49" s="65">
        <v>0</v>
      </c>
      <c r="CJU49" s="65">
        <v>0</v>
      </c>
      <c r="CJV49" s="65">
        <v>0</v>
      </c>
      <c r="CJW49" s="65">
        <v>0</v>
      </c>
      <c r="CJX49" s="65">
        <v>0</v>
      </c>
      <c r="CJY49" s="65">
        <v>0</v>
      </c>
      <c r="CJZ49" s="67">
        <v>2132649.7887240001</v>
      </c>
      <c r="CKA49" s="67">
        <v>2232058.2992574293</v>
      </c>
      <c r="CKB49" s="67">
        <v>2336100.5063399705</v>
      </c>
      <c r="CKC49" s="67">
        <v>2444992.3989608367</v>
      </c>
      <c r="CKD49" s="67">
        <v>2558960.0339337005</v>
      </c>
      <c r="CKE49" s="67"/>
      <c r="CKF49" s="67"/>
      <c r="CKG49" s="67"/>
      <c r="CKH49" s="67"/>
      <c r="CKI49" s="67"/>
      <c r="CKJ49" s="67"/>
      <c r="CKK49" s="67"/>
      <c r="CKL49" s="67"/>
      <c r="CKM49" s="67"/>
      <c r="CKN49" s="67"/>
      <c r="CKO49" s="67"/>
      <c r="CKP49" s="67"/>
      <c r="CKQ49" s="67"/>
      <c r="CKR49" s="67"/>
      <c r="CKS49" s="67"/>
      <c r="CKT49" s="67"/>
      <c r="CKU49" s="67"/>
      <c r="CKV49" s="67"/>
      <c r="CKW49" s="67"/>
      <c r="CKX49" s="67"/>
      <c r="CKY49" s="67"/>
      <c r="CKZ49" s="67">
        <v>2310370.6044509998</v>
      </c>
      <c r="CLA49" s="67">
        <v>2349471.0482944986</v>
      </c>
      <c r="CLB49" s="67">
        <v>2389233.2235094979</v>
      </c>
      <c r="CLC49" s="67">
        <v>2429668.3291608929</v>
      </c>
      <c r="CLD49" s="67">
        <v>2470787.753845253</v>
      </c>
      <c r="CLE49" s="67"/>
      <c r="CLF49" s="67"/>
      <c r="CLG49" s="67"/>
      <c r="CLH49" s="67"/>
      <c r="CLI49" s="67"/>
      <c r="CLJ49" s="67"/>
      <c r="CLK49" s="67"/>
      <c r="CLL49" s="67"/>
      <c r="CLM49" s="67"/>
      <c r="CLN49" s="67"/>
      <c r="CLO49" s="67"/>
      <c r="CLP49" s="67"/>
      <c r="CLQ49" s="67"/>
      <c r="CLR49" s="67"/>
      <c r="CLS49" s="67"/>
      <c r="CLT49" s="67"/>
      <c r="CLU49" s="67"/>
      <c r="CLV49" s="67"/>
      <c r="CLW49" s="67"/>
      <c r="CLX49" s="67"/>
      <c r="CLY49" s="67"/>
      <c r="CLZ49" s="66">
        <v>346479.74092799996</v>
      </c>
      <c r="CMA49" s="66">
        <v>362630.08833045315</v>
      </c>
      <c r="CMB49" s="66">
        <v>379533.24662026524</v>
      </c>
      <c r="CMC49" s="66">
        <v>397224.30632632744</v>
      </c>
      <c r="CMD49" s="66">
        <v>415739.99364093371</v>
      </c>
      <c r="CME49" s="66">
        <v>105306.04961241933</v>
      </c>
      <c r="CMF49" s="66">
        <v>91845.538526061006</v>
      </c>
      <c r="CMG49" s="66">
        <v>76901.363777883118</v>
      </c>
      <c r="CMH49" s="66">
        <v>60364.456515152458</v>
      </c>
      <c r="CMI49" s="66">
        <v>42118.803520767971</v>
      </c>
      <c r="CMJ49" s="66">
        <v>22041.036800883263</v>
      </c>
      <c r="CMK49" s="66">
        <v>0</v>
      </c>
      <c r="CML49" s="66">
        <v>0</v>
      </c>
      <c r="CMM49" s="66">
        <v>0</v>
      </c>
      <c r="CMN49" s="66">
        <v>0</v>
      </c>
      <c r="CMO49" s="66">
        <v>0</v>
      </c>
      <c r="CMP49" s="66">
        <v>0</v>
      </c>
      <c r="CMQ49" s="66">
        <v>0</v>
      </c>
      <c r="CMR49" s="66">
        <v>0</v>
      </c>
      <c r="CMS49" s="66">
        <v>0</v>
      </c>
      <c r="CMT49" s="66">
        <v>0</v>
      </c>
      <c r="CMU49" s="66">
        <v>0</v>
      </c>
      <c r="CMV49" s="66">
        <v>0</v>
      </c>
      <c r="CMW49" s="66">
        <v>0</v>
      </c>
      <c r="CMX49" s="66">
        <v>0</v>
      </c>
      <c r="CMY49" s="66">
        <v>0</v>
      </c>
      <c r="CMZ49" s="66">
        <v>375353.05267200002</v>
      </c>
      <c r="CNA49" s="66">
        <v>381705.48415169964</v>
      </c>
      <c r="CNB49" s="66">
        <v>388165.42344415589</v>
      </c>
      <c r="CNC49" s="66">
        <v>394734.68999910867</v>
      </c>
      <c r="CND49" s="66">
        <v>401415.13405845407</v>
      </c>
      <c r="CNE49" s="66">
        <v>98793.350846287169</v>
      </c>
      <c r="CNF49" s="66">
        <v>83721.098370603897</v>
      </c>
      <c r="CNG49" s="66">
        <v>68110.387614593215</v>
      </c>
      <c r="CNH49" s="66">
        <v>51947.309929512929</v>
      </c>
      <c r="CNI49" s="66">
        <v>35217.640113968831</v>
      </c>
      <c r="CNJ49" s="66">
        <v>17906.829682999374</v>
      </c>
      <c r="CNK49" s="66">
        <v>0</v>
      </c>
      <c r="CNL49" s="66">
        <v>0</v>
      </c>
      <c r="CNM49" s="66">
        <v>0</v>
      </c>
      <c r="CNN49" s="66">
        <v>0</v>
      </c>
      <c r="CNO49" s="66">
        <v>0</v>
      </c>
      <c r="CNP49" s="66">
        <v>0</v>
      </c>
      <c r="CNQ49" s="66">
        <v>0</v>
      </c>
      <c r="CNR49" s="66">
        <v>0</v>
      </c>
      <c r="CNS49" s="66">
        <v>0</v>
      </c>
      <c r="CNT49" s="66">
        <v>0</v>
      </c>
      <c r="CNU49" s="66">
        <v>0</v>
      </c>
      <c r="CNV49" s="66">
        <v>0</v>
      </c>
      <c r="CNW49" s="66">
        <v>0</v>
      </c>
      <c r="CNX49" s="66">
        <v>0</v>
      </c>
      <c r="CNY49" s="66">
        <v>0</v>
      </c>
      <c r="CNZ49" s="66">
        <v>1026369.4673955142</v>
      </c>
      <c r="COA49" s="66">
        <v>1113957.1112023806</v>
      </c>
      <c r="COB49" s="66">
        <v>1209019.2518559871</v>
      </c>
      <c r="COC49" s="66">
        <v>1312193.7430613062</v>
      </c>
      <c r="COD49" s="66">
        <v>1424172.8712640384</v>
      </c>
      <c r="COE49" s="66">
        <v>374087.31447838614</v>
      </c>
      <c r="COF49" s="66">
        <v>338342.44344716758</v>
      </c>
      <c r="COG49" s="66">
        <v>293772.55101398891</v>
      </c>
      <c r="COH49" s="66">
        <v>239131.74008516443</v>
      </c>
      <c r="COI49" s="66">
        <v>173025.73835523566</v>
      </c>
      <c r="COJ49" s="66">
        <v>93895.647612626795</v>
      </c>
      <c r="COK49" s="66">
        <v>0</v>
      </c>
      <c r="COL49" s="66">
        <v>0</v>
      </c>
      <c r="COM49" s="66">
        <v>0</v>
      </c>
      <c r="CON49" s="66">
        <v>0</v>
      </c>
      <c r="COO49" s="66">
        <v>0</v>
      </c>
      <c r="COP49" s="66">
        <v>0</v>
      </c>
      <c r="COQ49" s="66">
        <v>0</v>
      </c>
      <c r="COR49" s="66">
        <v>0</v>
      </c>
      <c r="COS49" s="66">
        <v>0</v>
      </c>
      <c r="COT49" s="66">
        <v>0</v>
      </c>
      <c r="COU49" s="66">
        <v>0</v>
      </c>
      <c r="COV49" s="66">
        <v>0</v>
      </c>
      <c r="COW49" s="66">
        <v>0</v>
      </c>
      <c r="COX49" s="66">
        <v>0</v>
      </c>
      <c r="COY49" s="66">
        <v>0</v>
      </c>
      <c r="COZ49" s="65">
        <v>1111900.2563451405</v>
      </c>
      <c r="CPA49" s="65">
        <v>1172554.4904819347</v>
      </c>
      <c r="CPB49" s="65">
        <v>1236517.4171905012</v>
      </c>
      <c r="CPC49" s="65">
        <v>1303969.5258742645</v>
      </c>
      <c r="CPD49" s="65">
        <v>1375101.1516458043</v>
      </c>
      <c r="CPE49" s="65">
        <v>350951.72065071925</v>
      </c>
      <c r="CPF49" s="65">
        <v>308413.46727749048</v>
      </c>
      <c r="CPG49" s="65">
        <v>260189.95421047701</v>
      </c>
      <c r="CPH49" s="65">
        <v>205787.50034914305</v>
      </c>
      <c r="CPI49" s="65">
        <v>144675.48160155612</v>
      </c>
      <c r="CPJ49" s="65">
        <v>76283.769450757245</v>
      </c>
      <c r="CPK49" s="65">
        <v>0</v>
      </c>
      <c r="CPL49" s="65">
        <v>0</v>
      </c>
      <c r="CPM49" s="65">
        <v>0</v>
      </c>
      <c r="CPN49" s="65">
        <v>0</v>
      </c>
      <c r="CPO49" s="65">
        <v>0</v>
      </c>
      <c r="CPP49" s="65">
        <v>0</v>
      </c>
      <c r="CPQ49" s="65">
        <v>0</v>
      </c>
      <c r="CPR49" s="65">
        <v>0</v>
      </c>
      <c r="CPS49" s="65">
        <v>0</v>
      </c>
      <c r="CPT49" s="65">
        <v>0</v>
      </c>
      <c r="CPU49" s="65">
        <v>0</v>
      </c>
      <c r="CPV49" s="65">
        <v>0</v>
      </c>
      <c r="CPW49" s="65">
        <v>0</v>
      </c>
      <c r="CPX49" s="65">
        <v>0</v>
      </c>
      <c r="CPY49" s="65">
        <v>0</v>
      </c>
      <c r="CPZ49" s="66">
        <v>7596209.1599999992</v>
      </c>
      <c r="CQA49" s="66">
        <v>7950288.7853977522</v>
      </c>
      <c r="CQB49" s="66">
        <v>8320873.0091393739</v>
      </c>
      <c r="CQC49" s="66">
        <v>8708731.1546960641</v>
      </c>
      <c r="CQD49" s="66">
        <v>9114668.4057636112</v>
      </c>
      <c r="CQE49" s="66">
        <v>1324631.529774982</v>
      </c>
      <c r="CQF49" s="66">
        <v>1235186.9797504954</v>
      </c>
      <c r="CQG49" s="66">
        <v>1134525.8485220177</v>
      </c>
      <c r="CQH49" s="66">
        <v>1021796.8062704917</v>
      </c>
      <c r="CQI49" s="66">
        <v>896093.52838794864</v>
      </c>
      <c r="CQJ49" s="66">
        <v>756451.41828868201</v>
      </c>
      <c r="CQK49" s="66">
        <v>0</v>
      </c>
      <c r="CQL49" s="66">
        <v>0</v>
      </c>
      <c r="CQM49" s="66">
        <v>0</v>
      </c>
      <c r="CQN49" s="66">
        <v>0</v>
      </c>
      <c r="CQO49" s="66">
        <v>0</v>
      </c>
      <c r="CQP49" s="66">
        <v>0</v>
      </c>
      <c r="CQQ49" s="66">
        <v>0</v>
      </c>
      <c r="CQR49" s="66">
        <v>0</v>
      </c>
      <c r="CQS49" s="66">
        <v>0</v>
      </c>
      <c r="CQT49" s="66">
        <v>0</v>
      </c>
      <c r="CQU49" s="66">
        <v>0</v>
      </c>
      <c r="CQV49" s="66">
        <v>0</v>
      </c>
      <c r="CQW49" s="66">
        <v>0</v>
      </c>
      <c r="CQX49" s="66">
        <v>0</v>
      </c>
      <c r="CQY49" s="66">
        <v>0</v>
      </c>
      <c r="CQZ49" s="66">
        <v>8229226.5899999989</v>
      </c>
      <c r="CRA49" s="66">
        <v>8368497.0652812487</v>
      </c>
      <c r="CRB49" s="66">
        <v>8510124.537914915</v>
      </c>
      <c r="CRC49" s="66">
        <v>8654148.8974505104</v>
      </c>
      <c r="CRD49" s="66">
        <v>8800610.7085236479</v>
      </c>
      <c r="CRE49" s="66">
        <v>1613987.637572529</v>
      </c>
      <c r="CRF49" s="66">
        <v>1440560.2465576159</v>
      </c>
      <c r="CRG49" s="66">
        <v>1260800.4506240215</v>
      </c>
      <c r="CRH49" s="66">
        <v>1074543.5847003544</v>
      </c>
      <c r="CRI49" s="66">
        <v>881621.22388390207</v>
      </c>
      <c r="CRJ49" s="66">
        <v>681861.10334174871</v>
      </c>
      <c r="CRK49" s="66">
        <v>0</v>
      </c>
      <c r="CRL49" s="66">
        <v>0</v>
      </c>
      <c r="CRM49" s="66">
        <v>0</v>
      </c>
      <c r="CRN49" s="66">
        <v>0</v>
      </c>
      <c r="CRO49" s="66">
        <v>0</v>
      </c>
      <c r="CRP49" s="66">
        <v>0</v>
      </c>
      <c r="CRQ49" s="66">
        <v>0</v>
      </c>
      <c r="CRR49" s="66">
        <v>0</v>
      </c>
      <c r="CRS49" s="66">
        <v>0</v>
      </c>
      <c r="CRT49" s="66">
        <v>0</v>
      </c>
      <c r="CRU49" s="66">
        <v>0</v>
      </c>
      <c r="CRV49" s="66">
        <v>0</v>
      </c>
      <c r="CRW49" s="66">
        <v>0</v>
      </c>
      <c r="CRX49" s="66">
        <v>0</v>
      </c>
      <c r="CRY49" s="66">
        <v>0</v>
      </c>
      <c r="CRZ49" s="67">
        <v>2132649.7887240001</v>
      </c>
      <c r="CSA49" s="67">
        <v>2232058.2992574293</v>
      </c>
      <c r="CSB49" s="67">
        <v>2336100.5063399705</v>
      </c>
      <c r="CSC49" s="67">
        <v>2444992.3989608367</v>
      </c>
      <c r="CSD49" s="67">
        <v>2558960.0339337005</v>
      </c>
      <c r="CSE49" s="67"/>
      <c r="CSF49" s="67"/>
      <c r="CSG49" s="67"/>
      <c r="CSH49" s="67"/>
      <c r="CSI49" s="67"/>
      <c r="CSJ49" s="67"/>
      <c r="CSK49" s="67"/>
      <c r="CSL49" s="67"/>
      <c r="CSM49" s="67"/>
      <c r="CSN49" s="67"/>
      <c r="CSO49" s="67"/>
      <c r="CSP49" s="67"/>
      <c r="CSQ49" s="67"/>
      <c r="CSR49" s="67"/>
      <c r="CSS49" s="67"/>
      <c r="CST49" s="67"/>
      <c r="CSU49" s="67"/>
      <c r="CSV49" s="67"/>
      <c r="CSW49" s="67"/>
      <c r="CSX49" s="67"/>
      <c r="CSY49" s="67"/>
      <c r="CSZ49" s="67">
        <v>2310370.6044509998</v>
      </c>
      <c r="CTA49" s="67">
        <v>2349471.0482944986</v>
      </c>
      <c r="CTB49" s="67">
        <v>2389233.2235094979</v>
      </c>
      <c r="CTC49" s="67">
        <v>2429668.3291608929</v>
      </c>
      <c r="CTD49" s="67">
        <v>2470787.753845253</v>
      </c>
      <c r="CTE49" s="67"/>
      <c r="CTF49" s="67"/>
      <c r="CTG49" s="67"/>
      <c r="CTH49" s="67"/>
      <c r="CTI49" s="67"/>
      <c r="CTJ49" s="67"/>
      <c r="CTK49" s="67"/>
      <c r="CTL49" s="67"/>
      <c r="CTM49" s="67"/>
      <c r="CTN49" s="67"/>
      <c r="CTO49" s="67"/>
      <c r="CTP49" s="67"/>
      <c r="CTQ49" s="67"/>
      <c r="CTR49" s="67"/>
      <c r="CTS49" s="67"/>
      <c r="CTT49" s="67"/>
      <c r="CTU49" s="67"/>
      <c r="CTV49" s="67"/>
      <c r="CTW49" s="67"/>
      <c r="CTX49" s="67"/>
      <c r="CTY49" s="67"/>
      <c r="CTZ49" s="66">
        <v>346479.74092799996</v>
      </c>
      <c r="CUA49" s="66">
        <v>362630.08833045315</v>
      </c>
      <c r="CUB49" s="66">
        <v>379533.24662026524</v>
      </c>
      <c r="CUC49" s="66">
        <v>484235.1751488403</v>
      </c>
      <c r="CUD49" s="66">
        <v>506806.67177428555</v>
      </c>
      <c r="CUE49" s="66">
        <v>128373.04406143438</v>
      </c>
      <c r="CUF49" s="66">
        <v>111964.04582117834</v>
      </c>
      <c r="CUG49" s="66">
        <v>93746.391560379227</v>
      </c>
      <c r="CUH49" s="66">
        <v>73587.121200397814</v>
      </c>
      <c r="CUI49" s="66">
        <v>51344.80915471333</v>
      </c>
      <c r="CUJ49" s="66">
        <v>26869.064016867156</v>
      </c>
      <c r="CUK49" s="66">
        <v>0</v>
      </c>
      <c r="CUL49" s="66">
        <v>0</v>
      </c>
      <c r="CUM49" s="66">
        <v>0</v>
      </c>
      <c r="CUN49" s="66">
        <v>0</v>
      </c>
      <c r="CUO49" s="66">
        <v>0</v>
      </c>
      <c r="CUP49" s="66">
        <v>0</v>
      </c>
      <c r="CUQ49" s="66">
        <v>0</v>
      </c>
      <c r="CUR49" s="66">
        <v>0</v>
      </c>
      <c r="CUS49" s="66">
        <v>0</v>
      </c>
      <c r="CUT49" s="66">
        <v>0</v>
      </c>
      <c r="CUU49" s="66">
        <v>0</v>
      </c>
      <c r="CUV49" s="66">
        <v>0</v>
      </c>
      <c r="CUW49" s="66">
        <v>0</v>
      </c>
      <c r="CUX49" s="66">
        <v>0</v>
      </c>
      <c r="CUY49" s="66">
        <v>0</v>
      </c>
      <c r="CUZ49" s="66">
        <v>375353.05267200002</v>
      </c>
      <c r="CVA49" s="66">
        <v>381705.48415169964</v>
      </c>
      <c r="CVB49" s="66">
        <v>388165.42344415589</v>
      </c>
      <c r="CVC49" s="65">
        <v>481200.21535644075</v>
      </c>
      <c r="CVD49" s="65">
        <v>489343.99192708096</v>
      </c>
      <c r="CVE49" s="65">
        <v>120433.75691942642</v>
      </c>
      <c r="CVF49" s="65">
        <v>102059.96986457746</v>
      </c>
      <c r="CVG49" s="65">
        <v>83029.776755184401</v>
      </c>
      <c r="CVH49" s="65">
        <v>63326.222292056067</v>
      </c>
      <c r="CVI49" s="65">
        <v>42931.965283379825</v>
      </c>
      <c r="CVJ49" s="65">
        <v>21829.270439418084</v>
      </c>
      <c r="CVK49" s="65">
        <v>0</v>
      </c>
      <c r="CVL49" s="65">
        <v>0</v>
      </c>
      <c r="CVM49" s="65">
        <v>0</v>
      </c>
      <c r="CVN49" s="65">
        <v>0</v>
      </c>
      <c r="CVO49" s="65">
        <v>0</v>
      </c>
      <c r="CVP49" s="65">
        <v>0</v>
      </c>
      <c r="CVQ49" s="65">
        <v>0</v>
      </c>
      <c r="CVR49" s="65">
        <v>0</v>
      </c>
      <c r="CVS49" s="65">
        <v>0</v>
      </c>
      <c r="CVT49" s="65">
        <v>0</v>
      </c>
      <c r="CVU49" s="65">
        <v>0</v>
      </c>
      <c r="CVV49" s="65">
        <v>0</v>
      </c>
      <c r="CVW49" s="65">
        <v>0</v>
      </c>
      <c r="CVX49" s="65">
        <v>0</v>
      </c>
      <c r="CVY49" s="65">
        <v>0</v>
      </c>
      <c r="CVZ49" s="66">
        <v>1026369.4673955142</v>
      </c>
      <c r="CWA49" s="66">
        <v>1113957.1112023806</v>
      </c>
      <c r="CWB49" s="66">
        <v>1209019.2518559871</v>
      </c>
      <c r="CWC49" s="66">
        <v>1312193.7430613062</v>
      </c>
      <c r="CWD49" s="66">
        <v>1424172.8712640384</v>
      </c>
      <c r="CWE49" s="66">
        <v>374087.31447838614</v>
      </c>
      <c r="CWF49" s="66">
        <v>338342.44344716758</v>
      </c>
      <c r="CWG49" s="66">
        <v>293772.55101398891</v>
      </c>
      <c r="CWH49" s="66">
        <v>239131.74008516443</v>
      </c>
      <c r="CWI49" s="66">
        <v>173025.73835523566</v>
      </c>
      <c r="CWJ49" s="66">
        <v>93895.647612626795</v>
      </c>
      <c r="CWK49" s="66">
        <v>0</v>
      </c>
      <c r="CWL49" s="66">
        <v>0</v>
      </c>
      <c r="CWM49" s="66">
        <v>0</v>
      </c>
      <c r="CWN49" s="66">
        <v>0</v>
      </c>
      <c r="CWO49" s="66">
        <v>0</v>
      </c>
      <c r="CWP49" s="66">
        <v>0</v>
      </c>
      <c r="CWQ49" s="66">
        <v>0</v>
      </c>
      <c r="CWR49" s="66">
        <v>0</v>
      </c>
      <c r="CWS49" s="66">
        <v>0</v>
      </c>
      <c r="CWT49" s="66">
        <v>0</v>
      </c>
      <c r="CWU49" s="66">
        <v>0</v>
      </c>
      <c r="CWV49" s="66">
        <v>0</v>
      </c>
      <c r="CWW49" s="66">
        <v>0</v>
      </c>
      <c r="CWX49" s="66">
        <v>0</v>
      </c>
      <c r="CWY49" s="66">
        <v>0</v>
      </c>
      <c r="CWZ49" s="65">
        <v>1111900.2563451405</v>
      </c>
      <c r="CXA49" s="65">
        <v>1172554.4904819347</v>
      </c>
      <c r="CXB49" s="65">
        <v>1236517.4171905012</v>
      </c>
      <c r="CXC49" s="65">
        <v>1303969.5258742645</v>
      </c>
      <c r="CXD49" s="65">
        <v>1375101.1516458043</v>
      </c>
      <c r="CXE49" s="65">
        <v>350951.72065071925</v>
      </c>
      <c r="CXF49" s="65">
        <v>308413.46727749048</v>
      </c>
      <c r="CXG49" s="65">
        <v>260189.95421047701</v>
      </c>
      <c r="CXH49" s="65">
        <v>205787.50034914305</v>
      </c>
      <c r="CXI49" s="65">
        <v>144675.48160155612</v>
      </c>
      <c r="CXJ49" s="65">
        <v>76283.769450757245</v>
      </c>
      <c r="CXK49" s="65">
        <v>0</v>
      </c>
      <c r="CXL49" s="65">
        <v>0</v>
      </c>
      <c r="CXM49" s="65">
        <v>0</v>
      </c>
      <c r="CXN49" s="65">
        <v>0</v>
      </c>
      <c r="CXO49" s="65">
        <v>0</v>
      </c>
      <c r="CXP49" s="65">
        <v>0</v>
      </c>
      <c r="CXQ49" s="65">
        <v>0</v>
      </c>
      <c r="CXR49" s="65">
        <v>0</v>
      </c>
      <c r="CXS49" s="65">
        <v>0</v>
      </c>
      <c r="CXT49" s="65">
        <v>0</v>
      </c>
      <c r="CXU49" s="65">
        <v>0</v>
      </c>
      <c r="CXV49" s="65">
        <v>0</v>
      </c>
      <c r="CXW49" s="65">
        <v>0</v>
      </c>
      <c r="CXX49" s="65">
        <v>0</v>
      </c>
      <c r="CXY49" s="65">
        <v>0</v>
      </c>
      <c r="CXZ49" s="66">
        <v>485062534.73684216</v>
      </c>
      <c r="CYA49" s="66">
        <v>507672596.80549973</v>
      </c>
      <c r="CYB49" s="66">
        <v>531336574.33894569</v>
      </c>
      <c r="CYC49" s="66">
        <v>556103593.15574443</v>
      </c>
      <c r="CYD49" s="66">
        <v>582025068.9602536</v>
      </c>
      <c r="CYE49" s="66">
        <v>609154814.08032453</v>
      </c>
      <c r="CYF49" s="66">
        <v>637549149.18033373</v>
      </c>
      <c r="CYG49" s="66">
        <v>667267020.18145669</v>
      </c>
      <c r="CYH49" s="66">
        <v>698370120.63190901</v>
      </c>
      <c r="CYI49" s="66">
        <v>730923019.78119075</v>
      </c>
      <c r="CYJ49" s="66">
        <v>764993296.62421513</v>
      </c>
      <c r="CYK49" s="66">
        <v>800651680.19359207</v>
      </c>
      <c r="CYL49" s="66">
        <v>837972196.39130938</v>
      </c>
      <c r="CYM49" s="66">
        <v>877032321.6646328</v>
      </c>
      <c r="CYN49" s="66">
        <v>917913143.84524989</v>
      </c>
      <c r="CYO49" s="66">
        <v>960699530.4855566</v>
      </c>
      <c r="CYP49" s="66">
        <v>1005480305.041549</v>
      </c>
      <c r="CYQ49" s="66">
        <v>1052348431.2680694</v>
      </c>
      <c r="CYR49" s="66">
        <v>1101401206.2092102</v>
      </c>
      <c r="CYS49" s="66">
        <v>1152740462.1845143</v>
      </c>
      <c r="CYT49" s="66">
        <v>1206472778.1902947</v>
      </c>
      <c r="CYU49" s="66">
        <v>1262709701.1549337</v>
      </c>
      <c r="CYV49" s="66">
        <v>1321567977.5074832</v>
      </c>
      <c r="CYW49" s="66">
        <v>1383169795.5402975</v>
      </c>
      <c r="CYX49" s="66">
        <v>1447643039.068836</v>
      </c>
      <c r="CYY49" s="66">
        <v>1515121552.9152291</v>
      </c>
      <c r="CYZ49" s="66">
        <v>525484412.63157898</v>
      </c>
      <c r="CZA49" s="66">
        <v>534377649.81489104</v>
      </c>
      <c r="CZB49" s="66">
        <v>543421395.11166465</v>
      </c>
      <c r="CZC49" s="66">
        <v>552618195.70373607</v>
      </c>
      <c r="CZD49" s="66">
        <v>561970641.88115084</v>
      </c>
      <c r="CZE49" s="66">
        <v>571481367.77172291</v>
      </c>
      <c r="CZF49" s="66">
        <v>581153052.08293915</v>
      </c>
      <c r="CZG49" s="66">
        <v>590988418.85642111</v>
      </c>
      <c r="CZH49" s="66">
        <v>600990238.23515415</v>
      </c>
      <c r="CZI49" s="66">
        <v>611161327.24370229</v>
      </c>
      <c r="CZJ49" s="66">
        <v>621504550.58162594</v>
      </c>
      <c r="CZK49" s="66">
        <v>632022821.43032825</v>
      </c>
      <c r="CZL49" s="66">
        <v>642719102.27355611</v>
      </c>
      <c r="CZM49" s="66">
        <v>653596405.73178744</v>
      </c>
      <c r="CZN49" s="66">
        <v>664657795.4107393</v>
      </c>
      <c r="CZO49" s="66">
        <v>675906386.76423621</v>
      </c>
      <c r="CZP49" s="66">
        <v>687345347.97168159</v>
      </c>
      <c r="CZQ49" s="66">
        <v>698977900.83037889</v>
      </c>
      <c r="CZR49" s="66">
        <v>710807321.66295528</v>
      </c>
      <c r="CZS49" s="66">
        <v>722836942.24014139</v>
      </c>
      <c r="CZT49" s="66">
        <v>735070150.71916926</v>
      </c>
      <c r="CZU49" s="66">
        <v>747510392.59805024</v>
      </c>
      <c r="CZV49" s="66">
        <v>760161171.6860038</v>
      </c>
      <c r="CZW49" s="66">
        <v>773026051.09031022</v>
      </c>
      <c r="CZX49" s="66">
        <v>786108654.21986318</v>
      </c>
      <c r="CZY49" s="66">
        <v>799412665.80570829</v>
      </c>
      <c r="CZZ49" s="66">
        <v>485062534.73684216</v>
      </c>
      <c r="DAA49" s="66">
        <v>507672596.80549973</v>
      </c>
      <c r="DAB49" s="66">
        <v>531336574.33894569</v>
      </c>
      <c r="DAC49" s="66">
        <v>556103593.15574443</v>
      </c>
      <c r="DAD49" s="66">
        <v>582025068.9602536</v>
      </c>
      <c r="DAE49" s="66">
        <v>522132697.78313524</v>
      </c>
      <c r="DAF49" s="66">
        <v>455392249.41452402</v>
      </c>
      <c r="DAG49" s="66">
        <v>381295440.10368955</v>
      </c>
      <c r="DAH49" s="66">
        <v>299301480.27081811</v>
      </c>
      <c r="DAI49" s="66">
        <v>208835148.50891161</v>
      </c>
      <c r="DAJ49" s="66">
        <v>109284756.66060217</v>
      </c>
      <c r="DAK49" s="66">
        <v>0</v>
      </c>
      <c r="DAL49" s="66">
        <v>0</v>
      </c>
      <c r="DAM49" s="66">
        <v>0</v>
      </c>
      <c r="DAN49" s="66">
        <v>0</v>
      </c>
      <c r="DAO49" s="66">
        <v>0</v>
      </c>
      <c r="DAP49" s="66">
        <v>0</v>
      </c>
      <c r="DAQ49" s="66">
        <v>0</v>
      </c>
      <c r="DAR49" s="66">
        <v>0</v>
      </c>
      <c r="DAS49" s="66">
        <v>0</v>
      </c>
      <c r="DAT49" s="66">
        <v>0</v>
      </c>
      <c r="DAU49" s="66">
        <v>0</v>
      </c>
      <c r="DAV49" s="66">
        <v>0</v>
      </c>
      <c r="DAW49" s="66">
        <v>0</v>
      </c>
      <c r="DAX49" s="66">
        <v>0</v>
      </c>
      <c r="DAY49" s="66">
        <v>0</v>
      </c>
      <c r="DAZ49" s="66">
        <v>525484412.63157898</v>
      </c>
      <c r="DBA49" s="66">
        <v>534377649.81489104</v>
      </c>
      <c r="DBB49" s="66">
        <v>543421395.11166465</v>
      </c>
      <c r="DBC49" s="66">
        <v>552618195.70373607</v>
      </c>
      <c r="DBD49" s="66">
        <v>561970641.88115084</v>
      </c>
      <c r="DBE49" s="66">
        <v>489841172.3757624</v>
      </c>
      <c r="DBF49" s="66">
        <v>415109322.91638511</v>
      </c>
      <c r="DBG49" s="66">
        <v>337707667.91795492</v>
      </c>
      <c r="DBH49" s="66">
        <v>257567244.9579232</v>
      </c>
      <c r="DBI49" s="66">
        <v>174617522.06962925</v>
      </c>
      <c r="DBJ49" s="66">
        <v>88786364.368803695</v>
      </c>
      <c r="DBK49" s="66">
        <v>0</v>
      </c>
      <c r="DBL49" s="66">
        <v>0</v>
      </c>
      <c r="DBM49" s="66">
        <v>0</v>
      </c>
      <c r="DBN49" s="66">
        <v>0</v>
      </c>
      <c r="DBO49" s="66">
        <v>0</v>
      </c>
      <c r="DBP49" s="66">
        <v>0</v>
      </c>
      <c r="DBQ49" s="66">
        <v>0</v>
      </c>
      <c r="DBR49" s="66">
        <v>0</v>
      </c>
      <c r="DBS49" s="66">
        <v>0</v>
      </c>
      <c r="DBT49" s="66">
        <v>0</v>
      </c>
      <c r="DBU49" s="66">
        <v>0</v>
      </c>
      <c r="DBV49" s="66">
        <v>0</v>
      </c>
      <c r="DBW49" s="66">
        <v>0</v>
      </c>
      <c r="DBX49" s="66">
        <v>0</v>
      </c>
      <c r="DBY49" s="66">
        <v>0</v>
      </c>
      <c r="DBZ49" s="66">
        <v>485062534.73684216</v>
      </c>
      <c r="DCA49" s="66">
        <v>507672596.80549973</v>
      </c>
      <c r="DCB49" s="66">
        <v>531336574.33894569</v>
      </c>
      <c r="DCC49" s="66">
        <v>556103593.15574443</v>
      </c>
      <c r="DCD49" s="66">
        <v>582025068.9602536</v>
      </c>
      <c r="DCE49" s="66">
        <v>171996653.38738576</v>
      </c>
      <c r="DCF49" s="66">
        <v>180013877.41562364</v>
      </c>
      <c r="DCG49" s="66">
        <v>188404805.69829366</v>
      </c>
      <c r="DCH49" s="66">
        <v>197186857.59018606</v>
      </c>
      <c r="DCI49" s="66">
        <v>206378264.4088068</v>
      </c>
      <c r="DCJ49" s="66">
        <v>215998107.28213134</v>
      </c>
      <c r="DCK49" s="66">
        <v>226066356.76054361</v>
      </c>
      <c r="DCL49" s="66">
        <v>236603914.27519324</v>
      </c>
      <c r="DCM49" s="66">
        <v>247632655.5288375</v>
      </c>
      <c r="DCN49" s="66">
        <v>259175475.90924701</v>
      </c>
      <c r="DCO49" s="66">
        <v>271256338.01945126</v>
      </c>
      <c r="DCP49" s="66">
        <v>283900321.42349613</v>
      </c>
      <c r="DCQ49" s="66">
        <v>297133674.71098429</v>
      </c>
      <c r="DCR49" s="66">
        <v>310983869.98848283</v>
      </c>
      <c r="DCS49" s="66">
        <v>325479659.91092163</v>
      </c>
      <c r="DCT49" s="66">
        <v>340651137.37137735</v>
      </c>
      <c r="DCU49" s="66">
        <v>356529797.97315776</v>
      </c>
      <c r="DCV49" s="66">
        <v>373148605.41387761</v>
      </c>
      <c r="DCW49" s="66">
        <v>390542059.91726047</v>
      </c>
      <c r="DCX49" s="66">
        <v>408746269.85473013</v>
      </c>
      <c r="DCY49" s="66">
        <v>427799026.70547646</v>
      </c>
      <c r="DCZ49" s="66">
        <v>525484412.63157898</v>
      </c>
      <c r="DDA49" s="66">
        <v>534377649.81489104</v>
      </c>
      <c r="DDB49" s="66">
        <v>543421395.11166465</v>
      </c>
      <c r="DDC49" s="66">
        <v>552618195.70373607</v>
      </c>
      <c r="DDD49" s="66">
        <v>561970641.88115084</v>
      </c>
      <c r="DDE49" s="66">
        <v>161359445.01789823</v>
      </c>
      <c r="DDF49" s="66">
        <v>164090273.52930048</v>
      </c>
      <c r="DDG49" s="66">
        <v>166867318.26534241</v>
      </c>
      <c r="DDH49" s="66">
        <v>169691361.38404351</v>
      </c>
      <c r="DDI49" s="66">
        <v>172563198.28057477</v>
      </c>
      <c r="DDJ49" s="66">
        <v>175483637.81128263</v>
      </c>
      <c r="DDK49" s="66">
        <v>178453502.52150443</v>
      </c>
      <c r="DDL49" s="66">
        <v>181473628.87723938</v>
      </c>
      <c r="DDM49" s="66">
        <v>184544867.50073996</v>
      </c>
      <c r="DDN49" s="66">
        <v>187668083.4100911</v>
      </c>
      <c r="DDO49" s="66">
        <v>190844156.26284319</v>
      </c>
      <c r="DDP49" s="66">
        <v>194073980.60376891</v>
      </c>
      <c r="DDQ49" s="66">
        <v>197358466.11681288</v>
      </c>
      <c r="DDR49" s="66">
        <v>200698537.88130501</v>
      </c>
      <c r="DDS49" s="66">
        <v>204095136.63251054</v>
      </c>
      <c r="DDT49" s="66">
        <v>207549219.02658895</v>
      </c>
      <c r="DDU49" s="66">
        <v>211061757.9100377</v>
      </c>
      <c r="DDV49" s="66">
        <v>214633742.59369522</v>
      </c>
      <c r="DDW49" s="66">
        <v>218266179.13138169</v>
      </c>
      <c r="DDX49" s="66">
        <v>221960090.60325548</v>
      </c>
      <c r="DDY49" s="66">
        <v>225716517.40396467</v>
      </c>
      <c r="DDZ49" s="66">
        <v>485062534.73684216</v>
      </c>
      <c r="DEA49" s="66">
        <v>507672596.80549973</v>
      </c>
      <c r="DEB49" s="66">
        <v>531336574.33894569</v>
      </c>
      <c r="DEC49" s="66">
        <v>556103593.15574443</v>
      </c>
      <c r="DED49" s="66">
        <v>582025068.9602536</v>
      </c>
      <c r="DEE49" s="66">
        <v>147425702.9034735</v>
      </c>
      <c r="DEF49" s="66">
        <v>128581341.01115973</v>
      </c>
      <c r="DEG49" s="66">
        <v>107659888.97045352</v>
      </c>
      <c r="DEH49" s="66">
        <v>84508653.252936885</v>
      </c>
      <c r="DEI49" s="66">
        <v>58965218.402516216</v>
      </c>
      <c r="DEJ49" s="66">
        <v>30856872.468875907</v>
      </c>
      <c r="DEK49" s="66">
        <v>0</v>
      </c>
      <c r="DEL49" s="66">
        <v>0</v>
      </c>
      <c r="DEM49" s="66">
        <v>0</v>
      </c>
      <c r="DEN49" s="66">
        <v>0</v>
      </c>
      <c r="DEO49" s="66">
        <v>0</v>
      </c>
      <c r="DEP49" s="66">
        <v>0</v>
      </c>
      <c r="DEQ49" s="66">
        <v>0</v>
      </c>
      <c r="DER49" s="66">
        <v>0</v>
      </c>
      <c r="DES49" s="66">
        <v>0</v>
      </c>
      <c r="DET49" s="66">
        <v>0</v>
      </c>
      <c r="DEU49" s="66">
        <v>0</v>
      </c>
      <c r="DEV49" s="66">
        <v>0</v>
      </c>
      <c r="DEW49" s="66">
        <v>0</v>
      </c>
      <c r="DEX49" s="66">
        <v>0</v>
      </c>
      <c r="DEY49" s="66">
        <v>0</v>
      </c>
      <c r="DEZ49" s="66">
        <v>525484412.63157898</v>
      </c>
      <c r="DFA49" s="66">
        <v>534377649.81489104</v>
      </c>
      <c r="DFB49" s="66">
        <v>543421395.11166465</v>
      </c>
      <c r="DFC49" s="66">
        <v>552618195.70373607</v>
      </c>
      <c r="DFD49" s="66">
        <v>561970641.88115084</v>
      </c>
      <c r="DFE49" s="66">
        <v>138308095.72962704</v>
      </c>
      <c r="DFF49" s="66">
        <v>117207338.23521462</v>
      </c>
      <c r="DFG49" s="66">
        <v>95352753.294481382</v>
      </c>
      <c r="DFH49" s="66">
        <v>72724869.164590076</v>
      </c>
      <c r="DFI49" s="66">
        <v>49303770.937307075</v>
      </c>
      <c r="DFJ49" s="66">
        <v>25069091.115897514</v>
      </c>
      <c r="DFK49" s="66">
        <v>0</v>
      </c>
      <c r="DFL49" s="66">
        <v>0</v>
      </c>
      <c r="DFM49" s="66">
        <v>0</v>
      </c>
      <c r="DFN49" s="66">
        <v>0</v>
      </c>
      <c r="DFO49" s="66">
        <v>0</v>
      </c>
      <c r="DFP49" s="66">
        <v>0</v>
      </c>
      <c r="DFQ49" s="66">
        <v>0</v>
      </c>
      <c r="DFR49" s="66">
        <v>0</v>
      </c>
      <c r="DFS49" s="66">
        <v>0</v>
      </c>
      <c r="DFT49" s="66">
        <v>0</v>
      </c>
      <c r="DFU49" s="66">
        <v>0</v>
      </c>
      <c r="DFV49" s="66">
        <v>0</v>
      </c>
      <c r="DFW49" s="66">
        <v>0</v>
      </c>
      <c r="DFX49" s="66">
        <v>0</v>
      </c>
      <c r="DFY49" s="66">
        <v>0</v>
      </c>
      <c r="DFZ49" s="66">
        <v>485062534.73684216</v>
      </c>
      <c r="DGA49" s="66">
        <v>507672596.80549973</v>
      </c>
      <c r="DGB49" s="66">
        <v>531336574.33894569</v>
      </c>
      <c r="DGC49" s="66">
        <v>556103593.15574443</v>
      </c>
      <c r="DGD49" s="66">
        <v>582025068.9602536</v>
      </c>
      <c r="DGE49" s="66">
        <v>110569277.17760512</v>
      </c>
      <c r="DGF49" s="66">
        <v>96436005.758369803</v>
      </c>
      <c r="DGG49" s="66">
        <v>80744916.727840126</v>
      </c>
      <c r="DGH49" s="66">
        <v>63381489.939702667</v>
      </c>
      <c r="DGI49" s="66">
        <v>44223913.801887169</v>
      </c>
      <c r="DGJ49" s="66">
        <v>23142654.351656929</v>
      </c>
      <c r="DGK49" s="66">
        <v>0</v>
      </c>
      <c r="DGL49" s="66">
        <v>0</v>
      </c>
      <c r="DGM49" s="66">
        <v>0</v>
      </c>
      <c r="DGN49" s="66">
        <v>0</v>
      </c>
      <c r="DGO49" s="66">
        <v>0</v>
      </c>
      <c r="DGP49" s="66">
        <v>0</v>
      </c>
      <c r="DGQ49" s="66">
        <v>0</v>
      </c>
      <c r="DGR49" s="66">
        <v>0</v>
      </c>
      <c r="DGS49" s="66">
        <v>0</v>
      </c>
      <c r="DGT49" s="66">
        <v>0</v>
      </c>
      <c r="DGU49" s="66">
        <v>0</v>
      </c>
      <c r="DGV49" s="66">
        <v>0</v>
      </c>
      <c r="DGW49" s="66">
        <v>0</v>
      </c>
      <c r="DGX49" s="66">
        <v>0</v>
      </c>
      <c r="DGY49" s="66">
        <v>0</v>
      </c>
      <c r="DGZ49" s="66">
        <v>525484412.63157898</v>
      </c>
      <c r="DHA49" s="66">
        <v>534377649.81489104</v>
      </c>
      <c r="DHB49" s="66">
        <v>543421395.11166465</v>
      </c>
      <c r="DHC49" s="66">
        <v>552618195.70373607</v>
      </c>
      <c r="DHD49" s="66">
        <v>561970641.88115084</v>
      </c>
      <c r="DHE49" s="66">
        <v>103731071.79722027</v>
      </c>
      <c r="DHF49" s="66">
        <v>87905503.676410973</v>
      </c>
      <c r="DHG49" s="66">
        <v>71514564.970861033</v>
      </c>
      <c r="DHH49" s="66">
        <v>54543651.87344256</v>
      </c>
      <c r="DHI49" s="66">
        <v>36977828.20298031</v>
      </c>
      <c r="DHJ49" s="66">
        <v>18801818.336923137</v>
      </c>
      <c r="DHK49" s="66">
        <v>0</v>
      </c>
      <c r="DHL49" s="66">
        <v>0</v>
      </c>
      <c r="DHM49" s="66">
        <v>0</v>
      </c>
      <c r="DHN49" s="66">
        <v>0</v>
      </c>
      <c r="DHO49" s="66">
        <v>0</v>
      </c>
      <c r="DHP49" s="66">
        <v>0</v>
      </c>
      <c r="DHQ49" s="66">
        <v>0</v>
      </c>
      <c r="DHR49" s="66">
        <v>0</v>
      </c>
      <c r="DHS49" s="66">
        <v>0</v>
      </c>
      <c r="DHT49" s="66">
        <v>0</v>
      </c>
      <c r="DHU49" s="66">
        <v>0</v>
      </c>
      <c r="DHV49" s="66">
        <v>0</v>
      </c>
      <c r="DHW49" s="66">
        <v>0</v>
      </c>
      <c r="DHX49" s="66">
        <v>0</v>
      </c>
      <c r="DHY49" s="66">
        <v>0</v>
      </c>
      <c r="DHZ49" s="25">
        <v>0.56000000000000005</v>
      </c>
      <c r="DIA49" s="25">
        <v>0.5</v>
      </c>
      <c r="DIB49" s="25">
        <v>0.18100000000000002</v>
      </c>
      <c r="DIC49" s="25">
        <v>9.0500000000000011E-2</v>
      </c>
      <c r="DID49" s="25">
        <v>4.5250000000000005E-2</v>
      </c>
      <c r="DIE49" s="25">
        <v>0.18100000000000002</v>
      </c>
      <c r="DIF49" s="25">
        <v>9.0500000000000011E-2</v>
      </c>
      <c r="DIG49" s="25">
        <v>4.5250000000000005E-2</v>
      </c>
      <c r="DIH49" s="25">
        <v>0.56200000000000006</v>
      </c>
      <c r="DII49" s="25">
        <v>0.51500000000000001</v>
      </c>
      <c r="DIJ49" s="25">
        <v>4.0132693195983391</v>
      </c>
      <c r="DIK49" s="25">
        <v>4.0132693195983391</v>
      </c>
      <c r="DIL49" s="46">
        <v>0.8</v>
      </c>
      <c r="DIM49" s="46">
        <v>0.8</v>
      </c>
      <c r="DIN49" s="25">
        <v>2</v>
      </c>
      <c r="DIO49" s="25">
        <v>2</v>
      </c>
      <c r="DIP49" s="25">
        <v>3336.6342794930956</v>
      </c>
      <c r="DIQ49" s="25">
        <v>9576.3657205069048</v>
      </c>
      <c r="DIR49" s="25">
        <f t="shared" si="19"/>
        <v>745.63642405889402</v>
      </c>
      <c r="DIS49" s="25">
        <f t="shared" si="20"/>
        <v>1371.0164441914128</v>
      </c>
      <c r="DIT49" s="66">
        <v>14921802.574072603</v>
      </c>
      <c r="DIU49" s="66">
        <v>15617347.701174773</v>
      </c>
      <c r="DIV49" s="66">
        <v>16345314.046922211</v>
      </c>
      <c r="DIW49" s="66">
        <v>17107212.851028185</v>
      </c>
      <c r="DIX49" s="66">
        <v>17904625.796130881</v>
      </c>
      <c r="DIY49" s="66">
        <v>18739208.291326549</v>
      </c>
      <c r="DIZ49" s="66">
        <v>19612692.908756882</v>
      </c>
      <c r="DJA49" s="66">
        <v>20526892.98038495</v>
      </c>
      <c r="DJB49" s="66">
        <v>21483706.362426482</v>
      </c>
      <c r="DJC49" s="66">
        <v>22485119.375251327</v>
      </c>
      <c r="DJD49" s="66">
        <v>23533210.926934291</v>
      </c>
      <c r="DJE49" s="66">
        <v>24630156.829015691</v>
      </c>
      <c r="DJF49" s="66">
        <v>25778234.313431062</v>
      </c>
      <c r="DJG49" s="66">
        <v>26979826.759987015</v>
      </c>
      <c r="DJH49" s="66">
        <v>28237428.644197442</v>
      </c>
      <c r="DJI49" s="66">
        <v>29553650.71575151</v>
      </c>
      <c r="DJJ49" s="66">
        <v>30931225.418364014</v>
      </c>
      <c r="DJK49" s="66">
        <v>32373012.56225932</v>
      </c>
      <c r="DJL49" s="66">
        <v>33882005.261065088</v>
      </c>
      <c r="DJM49" s="66">
        <v>35461336.1454404</v>
      </c>
      <c r="DJN49" s="66">
        <v>37114283.866337724</v>
      </c>
      <c r="DJO49" s="66">
        <v>38844279.901399337</v>
      </c>
      <c r="DJP49" s="66">
        <v>40654915.678618111</v>
      </c>
      <c r="DJQ49" s="66">
        <v>42549950.032051101</v>
      </c>
      <c r="DJR49" s="66">
        <v>44533317.005063966</v>
      </c>
      <c r="DJS49" s="66">
        <v>46609134.017305434</v>
      </c>
      <c r="DJT49" s="66">
        <v>150317156.16194215</v>
      </c>
      <c r="DJU49" s="66">
        <v>152861106.25890985</v>
      </c>
      <c r="DJV49" s="66">
        <v>155448109.87193054</v>
      </c>
      <c r="DJW49" s="66">
        <v>158078895.6337108</v>
      </c>
      <c r="DJX49" s="66">
        <v>160754204.50825256</v>
      </c>
      <c r="DJY49" s="66">
        <v>163474789.99954641</v>
      </c>
      <c r="DJZ49" s="66">
        <v>166241418.36379704</v>
      </c>
      <c r="DKA49" s="66">
        <v>169054868.82524011</v>
      </c>
      <c r="DKB49" s="66">
        <v>171915933.7956118</v>
      </c>
      <c r="DKC49" s="66">
        <v>174825419.09733257</v>
      </c>
      <c r="DKD49" s="66">
        <v>177784144.19046786</v>
      </c>
      <c r="DKE49" s="66">
        <v>180792942.40353015</v>
      </c>
      <c r="DKF49" s="66">
        <v>183852661.16818687</v>
      </c>
      <c r="DKG49" s="66">
        <v>186964162.25794068</v>
      </c>
      <c r="DKH49" s="66">
        <v>190128322.03084883</v>
      </c>
      <c r="DKI49" s="66">
        <v>193346031.67635062</v>
      </c>
      <c r="DKJ49" s="66">
        <v>196618197.46627191</v>
      </c>
      <c r="DKK49" s="66">
        <v>199945741.01007783</v>
      </c>
      <c r="DKL49" s="66">
        <v>203329599.51444489</v>
      </c>
      <c r="DKM49" s="66">
        <v>206770726.04722676</v>
      </c>
      <c r="DKN49" s="66">
        <v>210270089.80588663</v>
      </c>
      <c r="DKO49" s="66">
        <v>213828676.39047313</v>
      </c>
      <c r="DKP49" s="66">
        <v>217447488.08121571</v>
      </c>
      <c r="DKQ49" s="66">
        <v>221127544.12081796</v>
      </c>
      <c r="DKR49" s="66">
        <v>224869881.00152859</v>
      </c>
      <c r="DKS49" s="66">
        <v>228675552.75707093</v>
      </c>
      <c r="DKT49" s="65">
        <v>14921802.574072603</v>
      </c>
      <c r="DKU49" s="65">
        <v>15617347.701174773</v>
      </c>
      <c r="DKV49" s="65">
        <v>16345314.046922211</v>
      </c>
      <c r="DKW49" s="65">
        <v>17107212.851028185</v>
      </c>
      <c r="DKX49" s="65">
        <v>17904625.796130881</v>
      </c>
      <c r="DKY49" s="78">
        <v>17400693.413374651</v>
      </c>
      <c r="DKZ49" s="78">
        <v>16810879.636077326</v>
      </c>
      <c r="DLA49" s="78">
        <v>16128273.056016745</v>
      </c>
      <c r="DLB49" s="78">
        <v>15345504.544590345</v>
      </c>
      <c r="DLC49" s="78">
        <v>14454719.598375853</v>
      </c>
      <c r="DLD49" s="78">
        <v>13447549.101105308</v>
      </c>
      <c r="DLE49" s="78">
        <v>12315078.414507845</v>
      </c>
      <c r="DLF49" s="65">
        <v>12946823.663745603</v>
      </c>
      <c r="DLG49" s="65">
        <v>13610976.506869592</v>
      </c>
      <c r="DLH49" s="65">
        <v>14309199.405358965</v>
      </c>
      <c r="DLI49" s="65">
        <v>15043240.102499951</v>
      </c>
      <c r="DLJ49" s="65">
        <v>15814935.998216018</v>
      </c>
      <c r="DLK49" s="65">
        <v>16626218.748320328</v>
      </c>
      <c r="DLL49" s="65">
        <v>17479119.099703014</v>
      </c>
      <c r="DLM49" s="65">
        <v>18375771.973556403</v>
      </c>
      <c r="DLN49" s="65">
        <v>19318421.80936214</v>
      </c>
      <c r="DLO49" s="65">
        <v>20309428.183016911</v>
      </c>
      <c r="DLP49" s="65">
        <v>21351271.713159718</v>
      </c>
      <c r="DLQ49" s="65">
        <v>22446560.270484928</v>
      </c>
      <c r="DLR49" s="65">
        <v>23598035.505583908</v>
      </c>
      <c r="DLS49" s="65">
        <v>24808579.711655237</v>
      </c>
      <c r="DLT49" s="65">
        <v>150317156.16194215</v>
      </c>
      <c r="DLU49" s="65">
        <v>152861106.25890985</v>
      </c>
      <c r="DLV49" s="65">
        <v>155448109.87193054</v>
      </c>
      <c r="DLW49" s="65">
        <v>158078895.6337108</v>
      </c>
      <c r="DLX49" s="65">
        <v>160754204.50825256</v>
      </c>
      <c r="DLY49" s="78">
        <v>151798019.2852931</v>
      </c>
      <c r="DLZ49" s="78">
        <v>142492644.31182602</v>
      </c>
      <c r="DMA49" s="78">
        <v>132828825.50554581</v>
      </c>
      <c r="DMB49" s="78">
        <v>122797095.56829415</v>
      </c>
      <c r="DMC49" s="78">
        <v>112387769.41971378</v>
      </c>
      <c r="DMD49" s="78">
        <v>101590939.53741021</v>
      </c>
      <c r="DME49" s="78">
        <v>90396471.201765075</v>
      </c>
      <c r="DMF49" s="65">
        <v>95033676.041833073</v>
      </c>
      <c r="DMG49" s="65">
        <v>99908762.609394103</v>
      </c>
      <c r="DMH49" s="65">
        <v>105033933.88409361</v>
      </c>
      <c r="DMI49" s="65">
        <v>110422018.84032574</v>
      </c>
      <c r="DMJ49" s="65">
        <v>116086504.55983512</v>
      </c>
      <c r="DMK49" s="65">
        <v>122041569.99164738</v>
      </c>
      <c r="DML49" s="65">
        <v>128302121.4438341</v>
      </c>
      <c r="DMM49" s="65">
        <v>134883829.89595255</v>
      </c>
      <c r="DMN49" s="65">
        <v>141803170.22555834</v>
      </c>
      <c r="DMO49" s="65">
        <v>149077462.44697976</v>
      </c>
      <c r="DMP49" s="65">
        <v>156724915.06558034</v>
      </c>
      <c r="DMQ49" s="65">
        <v>164764670.65603048</v>
      </c>
      <c r="DMR49" s="65">
        <v>173216853.77867693</v>
      </c>
      <c r="DMS49" s="65">
        <v>182102621.35395092</v>
      </c>
      <c r="DMT49" s="65">
        <v>16535416.829080287</v>
      </c>
      <c r="DMU49" s="65">
        <v>17946505.375097454</v>
      </c>
      <c r="DMV49" s="65">
        <v>19478012.469088502</v>
      </c>
      <c r="DMW49" s="65">
        <v>21140214.310046818</v>
      </c>
      <c r="DMX49" s="65">
        <v>22944264.040489227</v>
      </c>
      <c r="DMY49" s="65">
        <v>24902266.582486756</v>
      </c>
      <c r="DMZ49" s="65">
        <v>27027359.860003334</v>
      </c>
      <c r="DNA49" s="65">
        <v>29333802.95253323</v>
      </c>
      <c r="DNB49" s="65">
        <v>31837071.77153562</v>
      </c>
      <c r="DNC49" s="65">
        <v>34553962.901642025</v>
      </c>
      <c r="DND49" s="65">
        <v>37502706.303396411</v>
      </c>
      <c r="DNE49" s="65">
        <v>40703087.633747905</v>
      </c>
      <c r="DNF49" s="65">
        <v>44176581.005049214</v>
      </c>
      <c r="DNG49" s="65">
        <v>47946493.073355496</v>
      </c>
      <c r="DNH49" s="65">
        <v>52038119.422835685</v>
      </c>
      <c r="DNI49" s="65">
        <v>56478914.295614302</v>
      </c>
      <c r="DNJ49" s="65">
        <v>61298674.805906743</v>
      </c>
      <c r="DNK49" s="65">
        <v>66529740.874499895</v>
      </c>
      <c r="DNL49" s="65">
        <v>72207212.225109845</v>
      </c>
      <c r="DNM49" s="65">
        <v>78369183.898632541</v>
      </c>
      <c r="DNN49" s="65">
        <v>85057001.865554854</v>
      </c>
      <c r="DNO49" s="65">
        <v>92315540.451649934</v>
      </c>
      <c r="DNP49" s="65">
        <v>100193503.43844409</v>
      </c>
      <c r="DNQ49" s="65">
        <v>108743750.85879797</v>
      </c>
      <c r="DNR49" s="65">
        <v>118023653.6803544</v>
      </c>
      <c r="DNS49" s="65">
        <v>128095478.75672948</v>
      </c>
      <c r="DNT49" s="65">
        <v>14230481.21269539</v>
      </c>
      <c r="DNU49" s="65">
        <v>15006754.924683951</v>
      </c>
      <c r="DNV49" s="65">
        <v>15825374.420129711</v>
      </c>
      <c r="DNW49" s="65">
        <v>16688649.664382402</v>
      </c>
      <c r="DNX49" s="65">
        <v>17599016.631557718</v>
      </c>
      <c r="DNY49" s="65">
        <v>18559044.17832401</v>
      </c>
      <c r="DNZ49" s="65">
        <v>19571441.292654518</v>
      </c>
      <c r="DOA49" s="65">
        <v>20639064.737999517</v>
      </c>
      <c r="DOB49" s="65">
        <v>21764927.114448588</v>
      </c>
      <c r="DOC49" s="65">
        <v>22952205.359629825</v>
      </c>
      <c r="DOD49" s="65">
        <v>24204249.713333651</v>
      </c>
      <c r="DOE49" s="65">
        <v>25524593.171157502</v>
      </c>
      <c r="DOF49" s="65">
        <v>26916961.453847453</v>
      </c>
      <c r="DOG49" s="65">
        <v>28385283.520468108</v>
      </c>
      <c r="DOH49" s="65">
        <v>29933702.655066572</v>
      </c>
      <c r="DOI49" s="65">
        <v>31566588.158114798</v>
      </c>
      <c r="DOJ49" s="65">
        <v>33288547.675720777</v>
      </c>
      <c r="DOK49" s="65">
        <v>35104440.201399148</v>
      </c>
      <c r="DOL49" s="65">
        <v>37019389.787089169</v>
      </c>
      <c r="DOM49" s="65">
        <v>39038800.002109721</v>
      </c>
      <c r="DON49" s="65">
        <v>41168369.180851266</v>
      </c>
      <c r="DOO49" s="65">
        <v>43414106.502230428</v>
      </c>
      <c r="DOP49" s="65">
        <v>45782348.946279854</v>
      </c>
      <c r="DOQ49" s="65">
        <v>48279779.175721318</v>
      </c>
      <c r="DOR49" s="65">
        <v>50913444.392979741</v>
      </c>
      <c r="DOS49" s="65">
        <v>53690776.22584863</v>
      </c>
      <c r="DOT49" s="65">
        <v>16535416.829080287</v>
      </c>
      <c r="DOU49" s="65">
        <v>17946505.375097454</v>
      </c>
      <c r="DOV49" s="65">
        <v>19478012.469088502</v>
      </c>
      <c r="DOW49" s="65">
        <v>21140214.310046818</v>
      </c>
      <c r="DOX49" s="65">
        <v>22944264.040489227</v>
      </c>
      <c r="DOY49" s="78">
        <v>23123533.255166274</v>
      </c>
      <c r="DOZ49" s="78">
        <v>23166308.451431427</v>
      </c>
      <c r="DPA49" s="78">
        <v>23047988.034133252</v>
      </c>
      <c r="DPB49" s="78">
        <v>22740765.551096875</v>
      </c>
      <c r="DPC49" s="78">
        <v>22213261.865341302</v>
      </c>
      <c r="DPD49" s="78">
        <v>21430117.887655091</v>
      </c>
      <c r="DPE49" s="78">
        <v>20351543.816873949</v>
      </c>
      <c r="DPF49" s="65">
        <v>21395547.816541374</v>
      </c>
      <c r="DPG49" s="65">
        <v>22493107.672272056</v>
      </c>
      <c r="DPH49" s="65">
        <v>23646970.720014501</v>
      </c>
      <c r="DPI49" s="65">
        <v>24860025.229974803</v>
      </c>
      <c r="DPJ49" s="65">
        <v>26135307.636334941</v>
      </c>
      <c r="DPK49" s="65">
        <v>27476010.13784489</v>
      </c>
      <c r="DPL49" s="65">
        <v>28885488.688313838</v>
      </c>
      <c r="DPM49" s="65">
        <v>30367271.397001728</v>
      </c>
      <c r="DPN49" s="65">
        <v>31925067.359938446</v>
      </c>
      <c r="DPO49" s="65">
        <v>33562775.944276556</v>
      </c>
      <c r="DPP49" s="65">
        <v>35284496.548917569</v>
      </c>
      <c r="DPQ49" s="65">
        <v>37094538.865843855</v>
      </c>
      <c r="DPR49" s="65">
        <v>38997433.667841643</v>
      </c>
      <c r="DPS49" s="65">
        <v>40997944.149618223</v>
      </c>
      <c r="DPT49" s="65">
        <v>14230481.21269539</v>
      </c>
      <c r="DPU49" s="65">
        <v>15006754.924683951</v>
      </c>
      <c r="DPV49" s="65">
        <v>15825374.420129711</v>
      </c>
      <c r="DPW49" s="65">
        <v>16688649.664382402</v>
      </c>
      <c r="DPX49" s="65">
        <v>17599016.631557718</v>
      </c>
      <c r="DPY49" s="78">
        <v>17233398.16558658</v>
      </c>
      <c r="DPZ49" s="78">
        <v>16775521.107989589</v>
      </c>
      <c r="DQA49" s="78">
        <v>16216408.008428192</v>
      </c>
      <c r="DQB49" s="78">
        <v>15546376.510320421</v>
      </c>
      <c r="DQC49" s="78">
        <v>14754989.159762029</v>
      </c>
      <c r="DQD49" s="78">
        <v>13830999.836190658</v>
      </c>
      <c r="DQE49" s="78">
        <v>12762296.585578751</v>
      </c>
      <c r="DQF49" s="65">
        <v>13416983.463398751</v>
      </c>
      <c r="DQG49" s="65">
        <v>14105254.80660988</v>
      </c>
      <c r="DQH49" s="65">
        <v>14828833.44845322</v>
      </c>
      <c r="DQI49" s="65">
        <v>15589530.600958735</v>
      </c>
      <c r="DQJ49" s="65">
        <v>16389250.388646005</v>
      </c>
      <c r="DQK49" s="65">
        <v>17229994.614797078</v>
      </c>
      <c r="DQL49" s="65">
        <v>18113867.772232041</v>
      </c>
      <c r="DQM49" s="65">
        <v>19043082.31112995</v>
      </c>
      <c r="DQN49" s="65">
        <v>20019964.17708116</v>
      </c>
      <c r="DQO49" s="65">
        <v>21046958.633233514</v>
      </c>
      <c r="DQP49" s="65">
        <v>22126636.381105997</v>
      </c>
      <c r="DQQ49" s="65">
        <v>23261699.995391041</v>
      </c>
      <c r="DQR49" s="65">
        <v>24454990.688852657</v>
      </c>
      <c r="DQS49" s="65">
        <v>25709495.42425378</v>
      </c>
      <c r="DQT49" s="66">
        <v>122480593.65725307</v>
      </c>
      <c r="DQU49" s="66">
        <v>132932762.15143827</v>
      </c>
      <c r="DQV49" s="66">
        <v>144276890.93883163</v>
      </c>
      <c r="DQW49" s="66">
        <v>156589097.54137158</v>
      </c>
      <c r="DQX49" s="66">
        <v>169951995.14811334</v>
      </c>
      <c r="DQY49" s="66">
        <v>184455246.93820482</v>
      </c>
      <c r="DQZ49" s="66">
        <v>200196167.70831317</v>
      </c>
      <c r="DRA49" s="66">
        <v>217280376.84133714</v>
      </c>
      <c r="DRB49" s="66">
        <v>235822506.99773532</v>
      </c>
      <c r="DRC49" s="66">
        <v>255946973.28468925</v>
      </c>
      <c r="DRD49" s="66">
        <v>277788808.0641197</v>
      </c>
      <c r="DRE49" s="66">
        <v>301494567.00100183</v>
      </c>
      <c r="DRF49" s="66">
        <v>327223312.43143559</v>
      </c>
      <c r="DRG49" s="66">
        <v>355147680.64873677</v>
      </c>
      <c r="DRH49" s="66">
        <v>385455040.26888537</v>
      </c>
      <c r="DRI49" s="66">
        <v>418348749.44780672</v>
      </c>
      <c r="DRJ49" s="66">
        <v>454049520.38623363</v>
      </c>
      <c r="DRK49" s="66">
        <v>492796900.27778959</v>
      </c>
      <c r="DRL49" s="66">
        <v>534850878.63724709</v>
      </c>
      <c r="DRM49" s="66">
        <v>580493631.79390967</v>
      </c>
      <c r="DRN49" s="66">
        <v>630031416.25542498</v>
      </c>
      <c r="DRO49" s="66">
        <v>683796623.6462357</v>
      </c>
      <c r="DRP49" s="66">
        <v>742150011.00901937</v>
      </c>
      <c r="DRQ49" s="66">
        <v>805483121.43412793</v>
      </c>
      <c r="DRR49" s="66">
        <v>874220911.25911355</v>
      </c>
      <c r="DRS49" s="66">
        <v>948824601.46648288</v>
      </c>
      <c r="DRT49" s="66">
        <v>225207490.64849472</v>
      </c>
      <c r="DRU49" s="66">
        <v>237492574.48510966</v>
      </c>
      <c r="DRV49" s="66">
        <v>250447810.47535881</v>
      </c>
      <c r="DRW49" s="66">
        <v>264109755.46451852</v>
      </c>
      <c r="DRX49" s="66">
        <v>278516960.47624558</v>
      </c>
      <c r="DRY49" s="66">
        <v>293710079.49514318</v>
      </c>
      <c r="DRZ49" s="66">
        <v>309731984.18342221</v>
      </c>
      <c r="DSA49" s="66">
        <v>326627884.85536492</v>
      </c>
      <c r="DSB49" s="66">
        <v>344445458.05095333</v>
      </c>
      <c r="DSC49" s="66">
        <v>363234981.06864822</v>
      </c>
      <c r="DSD49" s="66">
        <v>383049473.83693922</v>
      </c>
      <c r="DSE49" s="66">
        <v>403944848.52499914</v>
      </c>
      <c r="DSF49" s="66">
        <v>425980067.31460774</v>
      </c>
      <c r="DSG49" s="66">
        <v>449217308.77854663</v>
      </c>
      <c r="DSH49" s="66">
        <v>473722143.33494496</v>
      </c>
      <c r="DSI49" s="66">
        <v>499563718.27267277</v>
      </c>
      <c r="DSJ49" s="66">
        <v>526814952.86988163</v>
      </c>
      <c r="DSK49" s="66">
        <v>555552744.15627503</v>
      </c>
      <c r="DSL49" s="66">
        <v>585858183.89972401</v>
      </c>
      <c r="DSM49" s="66">
        <v>617816787.42951822</v>
      </c>
      <c r="DSN49" s="66">
        <v>651518734.94193959</v>
      </c>
      <c r="DSO49" s="66">
        <v>687059125.9690733</v>
      </c>
      <c r="DSP49" s="66">
        <v>724538247.72890651</v>
      </c>
      <c r="DSQ49" s="66">
        <v>764061858.11394668</v>
      </c>
      <c r="DSR49" s="66">
        <v>805741484.11688542</v>
      </c>
      <c r="DSS49" s="66">
        <v>849694736.53540421</v>
      </c>
      <c r="DST49" s="65">
        <v>122480593.65725307</v>
      </c>
      <c r="DSU49" s="65">
        <v>132932762.15143827</v>
      </c>
      <c r="DSV49" s="65">
        <v>144276890.93883163</v>
      </c>
      <c r="DSW49" s="65">
        <v>156589097.54137158</v>
      </c>
      <c r="DSX49" s="65">
        <v>169951995.14811334</v>
      </c>
      <c r="DSY49" s="78">
        <v>171279872.15690449</v>
      </c>
      <c r="DSZ49" s="78">
        <v>171596715.17855412</v>
      </c>
      <c r="DTA49" s="78">
        <v>170720296.08962205</v>
      </c>
      <c r="DTB49" s="78">
        <v>168444647.85552523</v>
      </c>
      <c r="DTC49" s="78">
        <v>164537339.96872881</v>
      </c>
      <c r="DTD49" s="78">
        <v>158736461.75092554</v>
      </c>
      <c r="DTE49" s="78">
        <v>150747283.50050092</v>
      </c>
      <c r="DTF49" s="65">
        <v>158480395.4614242</v>
      </c>
      <c r="DTG49" s="65">
        <v>166610204.59135467</v>
      </c>
      <c r="DTH49" s="65">
        <v>175157060.86643308</v>
      </c>
      <c r="DTI49" s="65">
        <v>184142358.18638033</v>
      </c>
      <c r="DTJ49" s="65">
        <v>193588587.92622823</v>
      </c>
      <c r="DTK49" s="65">
        <v>203519395.23517445</v>
      </c>
      <c r="DTL49" s="65">
        <v>213959638.2234852</v>
      </c>
      <c r="DTM49" s="65">
        <v>224935450.18559828</v>
      </c>
      <c r="DTN49" s="65">
        <v>236474305.01517889</v>
      </c>
      <c r="DTO49" s="65">
        <v>248605085.97587079</v>
      </c>
      <c r="DTP49" s="65">
        <v>261358157.99988493</v>
      </c>
      <c r="DTQ49" s="65">
        <v>274765443.69539845</v>
      </c>
      <c r="DTR49" s="65">
        <v>288860503.25302035</v>
      </c>
      <c r="DTS49" s="65">
        <v>303678618.4513405</v>
      </c>
      <c r="DTT49" s="65">
        <v>225207490.64849472</v>
      </c>
      <c r="DTU49" s="65">
        <v>237492574.48510966</v>
      </c>
      <c r="DTV49" s="65">
        <v>250447810.47535881</v>
      </c>
      <c r="DTW49" s="65">
        <v>264109755.46451852</v>
      </c>
      <c r="DTX49" s="65">
        <v>278516960.47624558</v>
      </c>
      <c r="DTY49" s="78">
        <v>272730788.10263294</v>
      </c>
      <c r="DTZ49" s="78">
        <v>265484557.87150475</v>
      </c>
      <c r="DUA49" s="78">
        <v>256636195.24350101</v>
      </c>
      <c r="DUB49" s="78">
        <v>246032470.03639525</v>
      </c>
      <c r="DUC49" s="78">
        <v>233508202.11555958</v>
      </c>
      <c r="DUD49" s="78">
        <v>218885413.62110811</v>
      </c>
      <c r="DUE49" s="78">
        <v>201972424.26249957</v>
      </c>
      <c r="DUF49" s="65">
        <v>212333309.93534699</v>
      </c>
      <c r="DUG49" s="65">
        <v>223225693.66946584</v>
      </c>
      <c r="DUH49" s="65">
        <v>234676840.52674904</v>
      </c>
      <c r="DUI49" s="65">
        <v>246715414.22630799</v>
      </c>
      <c r="DUJ49" s="65">
        <v>259371548.89351255</v>
      </c>
      <c r="DUK49" s="65">
        <v>272676924.48965025</v>
      </c>
      <c r="DUL49" s="65">
        <v>286664846.1110152</v>
      </c>
      <c r="DUM49" s="65">
        <v>301370327.3559224</v>
      </c>
      <c r="DUN49" s="65">
        <v>316830177.96832633</v>
      </c>
      <c r="DUO49" s="65">
        <v>333083095.97742712</v>
      </c>
      <c r="DUP49" s="65">
        <v>350169764.56390178</v>
      </c>
      <c r="DUQ49" s="65">
        <v>368132953.89522928</v>
      </c>
      <c r="DUR49" s="65">
        <v>387017628.18501675</v>
      </c>
      <c r="DUS49" s="65">
        <v>406871058.24431044</v>
      </c>
      <c r="DUT49" s="65">
        <v>0</v>
      </c>
      <c r="DUU49" s="65">
        <v>0</v>
      </c>
      <c r="DUV49" s="65">
        <v>0</v>
      </c>
      <c r="DUW49" s="65">
        <v>0</v>
      </c>
      <c r="DUX49" s="65">
        <v>0</v>
      </c>
      <c r="DUY49" s="65">
        <v>667469.25364233472</v>
      </c>
      <c r="DUZ49" s="65">
        <v>1448858.613244975</v>
      </c>
      <c r="DVA49" s="65">
        <v>2358750.5376303927</v>
      </c>
      <c r="DVB49" s="65">
        <v>3413386.7233513901</v>
      </c>
      <c r="DVC49" s="65">
        <v>4630845.0983662959</v>
      </c>
      <c r="DVD49" s="65">
        <v>6031234.9407182308</v>
      </c>
      <c r="DVE49" s="65">
        <v>7636911.9267480914</v>
      </c>
      <c r="DVF49" s="65">
        <v>8288625.7031933302</v>
      </c>
      <c r="DVG49" s="65">
        <v>8995955.0020490009</v>
      </c>
      <c r="DVH49" s="65">
        <v>9763645.9042554982</v>
      </c>
      <c r="DVI49" s="65">
        <v>10596849.508692766</v>
      </c>
      <c r="DVJ49" s="65">
        <v>11501156.495335309</v>
      </c>
      <c r="DVK49" s="65">
        <v>12482634.637935072</v>
      </c>
      <c r="DVL49" s="65">
        <v>13547869.517937003</v>
      </c>
      <c r="DVM49" s="65">
        <v>14704008.71281204</v>
      </c>
      <c r="DVN49" s="65">
        <v>15958809.755305</v>
      </c>
      <c r="DVO49" s="65">
        <v>17320692.18539736</v>
      </c>
      <c r="DVP49" s="65">
        <v>18798794.044246156</v>
      </c>
      <c r="DVQ49" s="65">
        <v>20403033.189165663</v>
      </c>
      <c r="DVR49" s="65">
        <v>22144173.841066673</v>
      </c>
      <c r="DVS49" s="65">
        <v>24033898.810877446</v>
      </c>
      <c r="DVT49" s="64">
        <v>0</v>
      </c>
      <c r="DVU49" s="64">
        <v>0</v>
      </c>
      <c r="DVV49" s="64">
        <v>0</v>
      </c>
      <c r="DVW49" s="64">
        <v>0</v>
      </c>
      <c r="DVX49" s="64">
        <v>0</v>
      </c>
      <c r="DVY49" s="64">
        <v>5280026.3130221395</v>
      </c>
      <c r="DVZ49" s="64">
        <v>11136104.210547319</v>
      </c>
      <c r="DWA49" s="64">
        <v>17615369.171880357</v>
      </c>
      <c r="DWB49" s="64">
        <v>24768385.001102034</v>
      </c>
      <c r="DWC49" s="64">
        <v>32649377.596254326</v>
      </c>
      <c r="DWD49" s="64">
        <v>41316484.021075666</v>
      </c>
      <c r="DWE49" s="64">
        <v>50832017.853166804</v>
      </c>
      <c r="DWF49" s="64">
        <v>53604907.862785295</v>
      </c>
      <c r="DWG49" s="64">
        <v>56529059.209847689</v>
      </c>
      <c r="DWH49" s="64">
        <v>59612723.210535266</v>
      </c>
      <c r="DWI49" s="64">
        <v>62864601.290884733</v>
      </c>
      <c r="DWJ49" s="64">
        <v>66293869.54031118</v>
      </c>
      <c r="DWK49" s="64">
        <v>69910204.604527578</v>
      </c>
      <c r="DWL49" s="64">
        <v>73723810.990924492</v>
      </c>
      <c r="DWM49" s="64">
        <v>77745449.863460436</v>
      </c>
      <c r="DWN49" s="64">
        <v>81986469.408315122</v>
      </c>
      <c r="DWO49" s="64">
        <v>86458836.855991557</v>
      </c>
      <c r="DWP49" s="64">
        <v>91175172.25022532</v>
      </c>
      <c r="DWQ49" s="64">
        <v>96148784.058990926</v>
      </c>
      <c r="DWR49" s="64">
        <v>101393706.72809033</v>
      </c>
      <c r="DWS49" s="64">
        <v>106924740.2832927</v>
      </c>
      <c r="DWT49" s="65">
        <v>0</v>
      </c>
      <c r="DWU49" s="65">
        <v>0</v>
      </c>
      <c r="DWV49" s="65">
        <v>0</v>
      </c>
      <c r="DWW49" s="65">
        <v>0</v>
      </c>
      <c r="DWX49" s="65">
        <v>0</v>
      </c>
      <c r="DWY49" s="65">
        <v>5172166.9495386556</v>
      </c>
      <c r="DWZ49" s="65">
        <v>11227091.874400571</v>
      </c>
      <c r="DXA49" s="65">
        <v>18277773.105449706</v>
      </c>
      <c r="DXB49" s="65">
        <v>26450066.276719294</v>
      </c>
      <c r="DXC49" s="65">
        <v>35884055.835533246</v>
      </c>
      <c r="DXD49" s="65">
        <v>46735567.00186412</v>
      </c>
      <c r="DXE49" s="65">
        <v>59177832.160086237</v>
      </c>
      <c r="DXF49" s="65">
        <v>64227911.151283242</v>
      </c>
      <c r="DXG49" s="65">
        <v>69708950.468102515</v>
      </c>
      <c r="DXH49" s="65">
        <v>75657727.119890615</v>
      </c>
      <c r="DXI49" s="65">
        <v>82114156.568274125</v>
      </c>
      <c r="DXJ49" s="65">
        <v>89121560.554339617</v>
      </c>
      <c r="DXK49" s="65">
        <v>96726957.781474322</v>
      </c>
      <c r="DXL49" s="65">
        <v>104981379.40430777</v>
      </c>
      <c r="DXM49" s="65">
        <v>113940211.44064178</v>
      </c>
      <c r="DXN49" s="65">
        <v>123663566.40390493</v>
      </c>
      <c r="DXO49" s="65">
        <v>134216686.64973365</v>
      </c>
      <c r="DXP49" s="65">
        <v>145670382.14307842</v>
      </c>
      <c r="DXQ49" s="65">
        <v>158101505.58319277</v>
      </c>
      <c r="DXR49" s="65">
        <v>171593468.07452604</v>
      </c>
      <c r="DXS49" s="65">
        <v>186236798.80360052</v>
      </c>
      <c r="DXT49" s="65">
        <v>0</v>
      </c>
      <c r="DXU49" s="65">
        <v>0</v>
      </c>
      <c r="DXV49" s="65">
        <v>0</v>
      </c>
      <c r="DXW49" s="65">
        <v>0</v>
      </c>
      <c r="DXX49" s="65">
        <v>0</v>
      </c>
      <c r="DXY49" s="65">
        <v>8952470.1989756078</v>
      </c>
      <c r="DXZ49" s="65">
        <v>18881656.106851608</v>
      </c>
      <c r="DYA49" s="65">
        <v>29867477.585532881</v>
      </c>
      <c r="DYB49" s="65">
        <v>41995667.34208253</v>
      </c>
      <c r="DYC49" s="65">
        <v>55358167.292592265</v>
      </c>
      <c r="DYD49" s="65">
        <v>70053550.872063786</v>
      </c>
      <c r="DYE49" s="65">
        <v>86187472.941550821</v>
      </c>
      <c r="DYF49" s="65">
        <v>90889005.415910408</v>
      </c>
      <c r="DYG49" s="65">
        <v>95847006.804522157</v>
      </c>
      <c r="DYH49" s="65">
        <v>101075467.50399323</v>
      </c>
      <c r="DYI49" s="65">
        <v>106589141.08801134</v>
      </c>
      <c r="DYJ49" s="65">
        <v>112403585.93870592</v>
      </c>
      <c r="DYK49" s="65">
        <v>118535209.14900333</v>
      </c>
      <c r="DYL49" s="65">
        <v>125001312.81985797</v>
      </c>
      <c r="DYM49" s="65">
        <v>131820142.88300067</v>
      </c>
      <c r="DYN49" s="65">
        <v>139010940.58697146</v>
      </c>
      <c r="DYO49" s="65">
        <v>146593996.79171878</v>
      </c>
      <c r="DYP49" s="65">
        <v>154590709.22497267</v>
      </c>
      <c r="DYQ49" s="65">
        <v>163023642.8619571</v>
      </c>
      <c r="DYR49" s="65">
        <v>171916593.59881967</v>
      </c>
      <c r="DYS49" s="65">
        <v>181294655.39945138</v>
      </c>
      <c r="DYT49" s="67">
        <v>936.3</v>
      </c>
      <c r="DYU49" s="68">
        <f ca="1">10000000*'Country Model'!$DYT$8/57000</f>
        <v>59385.964912280702</v>
      </c>
      <c r="DYV49" s="68">
        <f ca="1">10000000*'Country Model'!$DYT$8/57000</f>
        <v>59385.964912280702</v>
      </c>
      <c r="DYW49" s="38">
        <f ca="1">'Country Model'!$DYT$8/(220*8)</f>
        <v>0.19232954545454545</v>
      </c>
      <c r="DYX49" s="38">
        <f ca="1">'Country Model'!$DYT$8/(220*8)</f>
        <v>0.19232954545454545</v>
      </c>
      <c r="DYY49" s="25">
        <v>3.6999999999999998E-2</v>
      </c>
      <c r="DYZ49" s="25">
        <f t="shared" si="21"/>
        <v>3.6999999999999998E-2</v>
      </c>
      <c r="DZA49" s="25">
        <f t="shared" si="22"/>
        <v>0.05</v>
      </c>
      <c r="DZB49" s="25">
        <v>0.09</v>
      </c>
      <c r="DZC49" s="25">
        <v>0.09</v>
      </c>
      <c r="DZD49" s="25">
        <v>0.03</v>
      </c>
      <c r="DZE49" s="25">
        <v>0.02</v>
      </c>
      <c r="DZF49" s="25">
        <v>0.34</v>
      </c>
      <c r="DZG49" s="25">
        <v>0.15</v>
      </c>
      <c r="DZH49" s="25">
        <v>0.31</v>
      </c>
      <c r="DZI49" s="25">
        <v>0.18</v>
      </c>
      <c r="DZJ49" s="25">
        <v>0.16</v>
      </c>
      <c r="DZK49" s="25">
        <v>0.04</v>
      </c>
      <c r="DZL49" s="46">
        <v>0.67</v>
      </c>
      <c r="DZM49" s="46">
        <v>0.33</v>
      </c>
      <c r="DZN49" s="46">
        <v>0.33</v>
      </c>
      <c r="DZO49" s="46">
        <v>0.33</v>
      </c>
      <c r="DZP49" s="46">
        <v>0.17</v>
      </c>
      <c r="DZQ49" s="46">
        <v>1</v>
      </c>
      <c r="DZR49" s="46">
        <v>0.5</v>
      </c>
      <c r="DZS49" s="46">
        <v>0.33</v>
      </c>
      <c r="DZT49" s="46">
        <v>0.5</v>
      </c>
      <c r="DZU49" s="46">
        <v>0.17</v>
      </c>
      <c r="DZW49" s="69">
        <v>0</v>
      </c>
      <c r="DZX49" s="69">
        <v>1</v>
      </c>
      <c r="DZY49" s="69">
        <v>2</v>
      </c>
      <c r="DZZ49" s="69">
        <v>3</v>
      </c>
      <c r="EAA49" s="69">
        <v>4</v>
      </c>
      <c r="EAB49" s="69">
        <v>5</v>
      </c>
      <c r="EAC49" s="69">
        <v>6</v>
      </c>
      <c r="EAD49" s="69">
        <v>7</v>
      </c>
      <c r="EAE49" s="69">
        <v>8</v>
      </c>
      <c r="EAF49" s="69">
        <v>9</v>
      </c>
      <c r="EAG49" s="69">
        <v>10</v>
      </c>
      <c r="EAH49" s="69">
        <v>11</v>
      </c>
      <c r="EAI49" s="69">
        <v>12</v>
      </c>
      <c r="EAJ49" s="69">
        <v>13</v>
      </c>
      <c r="EAK49" s="69">
        <v>14</v>
      </c>
      <c r="EAL49" s="69">
        <v>15</v>
      </c>
      <c r="EAM49" s="69">
        <v>16</v>
      </c>
      <c r="EAN49" s="69">
        <v>17</v>
      </c>
      <c r="EAO49" s="69">
        <v>18</v>
      </c>
      <c r="EAP49" s="69">
        <v>19</v>
      </c>
      <c r="EAQ49" s="69">
        <v>20</v>
      </c>
      <c r="EAR49" s="69">
        <v>21</v>
      </c>
      <c r="EAS49" s="69">
        <v>22</v>
      </c>
      <c r="EAT49" s="69">
        <v>23</v>
      </c>
      <c r="EAU49" s="69">
        <v>24</v>
      </c>
      <c r="EAV49" s="69">
        <v>25</v>
      </c>
      <c r="EAW49" s="69">
        <v>26</v>
      </c>
      <c r="EAX49" s="69">
        <v>27</v>
      </c>
      <c r="EAY49" s="69">
        <v>28</v>
      </c>
      <c r="EAZ49" s="69">
        <v>29</v>
      </c>
      <c r="EBA49" s="69">
        <v>30</v>
      </c>
      <c r="EBB49" s="69">
        <v>31</v>
      </c>
      <c r="EBC49" s="69">
        <v>32</v>
      </c>
      <c r="EBD49" s="69">
        <v>33</v>
      </c>
      <c r="EBE49" s="69">
        <v>34</v>
      </c>
      <c r="EBF49" s="69">
        <v>35</v>
      </c>
      <c r="EBG49" s="69">
        <v>36</v>
      </c>
      <c r="EBH49" s="69">
        <v>37</v>
      </c>
      <c r="EBI49" s="69">
        <v>38</v>
      </c>
      <c r="EBJ49" s="69">
        <v>39</v>
      </c>
      <c r="EBK49" s="69">
        <v>40</v>
      </c>
      <c r="EBL49" s="69">
        <v>41</v>
      </c>
      <c r="EBM49" s="69">
        <v>42</v>
      </c>
      <c r="EBO49" s="70">
        <v>5315059.384108657</v>
      </c>
      <c r="EBP49" s="70">
        <v>5562808.5174002964</v>
      </c>
      <c r="EBQ49" s="70">
        <v>5822105.9004123937</v>
      </c>
      <c r="EBR49" s="70">
        <v>6093489.8279508064</v>
      </c>
      <c r="EBS49" s="70">
        <v>6377523.6861819876</v>
      </c>
      <c r="EBT49" s="70">
        <v>6674797.1222084146</v>
      </c>
      <c r="EBU49" s="70">
        <v>6985927.2681610519</v>
      </c>
      <c r="EBV49" s="70">
        <v>7311560.0223500384</v>
      </c>
      <c r="EBW49" s="70">
        <v>7652371.3901332403</v>
      </c>
      <c r="EBX49" s="70">
        <v>8009068.8872862626</v>
      </c>
      <c r="EBY49" s="70">
        <v>8382393.0087872976</v>
      </c>
      <c r="EBZ49" s="70">
        <v>8773118.7660659645</v>
      </c>
      <c r="ECA49" s="70">
        <v>9182057.2959074248</v>
      </c>
      <c r="ECB49" s="70">
        <v>9610057.5443518218</v>
      </c>
      <c r="ECC49" s="70">
        <v>10058008.029084781</v>
      </c>
      <c r="ECD49" s="70">
        <v>10526838.683977639</v>
      </c>
      <c r="ECE49" s="70">
        <v>11017522.789606636</v>
      </c>
      <c r="ECF49" s="70">
        <v>11531078.993758749</v>
      </c>
      <c r="ECG49" s="70">
        <v>12068573.426118745</v>
      </c>
      <c r="ECH49" s="70">
        <v>12631121.911527406</v>
      </c>
      <c r="ECI49" s="70">
        <v>13219892.286405681</v>
      </c>
      <c r="ECJ49" s="70">
        <v>13836106.823153529</v>
      </c>
      <c r="ECK49" s="70">
        <v>14481044.767556513</v>
      </c>
      <c r="ECL49" s="70">
        <v>15156044.994467655</v>
      </c>
      <c r="ECM49" s="70">
        <v>15862508.78727778</v>
      </c>
      <c r="ECN49" s="70">
        <v>16601902.746944353</v>
      </c>
      <c r="ECO49" s="70">
        <v>57398511.476805516</v>
      </c>
      <c r="ECP49" s="70">
        <v>58369917.220271736</v>
      </c>
      <c r="ECQ49" s="70">
        <v>59357762.921746634</v>
      </c>
      <c r="ECR49" s="70">
        <v>60362326.809170641</v>
      </c>
      <c r="ECS49" s="70">
        <v>61383891.819181539</v>
      </c>
      <c r="ECT49" s="70">
        <v>62422745.676803924</v>
      </c>
      <c r="ECU49" s="70">
        <v>63479180.976487309</v>
      </c>
      <c r="ECV49" s="70">
        <v>64553495.264515661</v>
      </c>
      <c r="ECW49" s="70">
        <v>65645991.122811742</v>
      </c>
      <c r="ECX49" s="70">
        <v>66756976.254159629</v>
      </c>
      <c r="ECY49" s="70">
        <v>67886763.568869591</v>
      </c>
      <c r="ECZ49" s="70">
        <v>69035671.272909641</v>
      </c>
      <c r="EDA49" s="70">
        <v>70204022.957528666</v>
      </c>
      <c r="EDB49" s="70">
        <v>71392147.690396279</v>
      </c>
      <c r="EDC49" s="70">
        <v>72600380.108285099</v>
      </c>
      <c r="EDD49" s="70">
        <v>73829060.511321649</v>
      </c>
      <c r="EDE49" s="70">
        <v>75078534.958832249</v>
      </c>
      <c r="EDF49" s="70">
        <v>76349155.366811141</v>
      </c>
      <c r="EDG49" s="70">
        <v>77641279.607037917</v>
      </c>
      <c r="EDH49" s="70">
        <v>78955271.607872665</v>
      </c>
      <c r="EDI49" s="70">
        <v>80291501.456756741</v>
      </c>
      <c r="EDJ49" s="70">
        <v>81650345.504448414</v>
      </c>
      <c r="EDK49" s="70">
        <v>83032186.471022502</v>
      </c>
      <c r="EDL49" s="70">
        <v>84437413.553663895</v>
      </c>
      <c r="EDM49" s="70">
        <v>85866422.536285445</v>
      </c>
      <c r="EDN49" s="70">
        <v>87319615.901001036</v>
      </c>
      <c r="EDO49" s="71">
        <v>5315059.384108657</v>
      </c>
      <c r="EDP49" s="71">
        <v>5562808.5174002964</v>
      </c>
      <c r="EDQ49" s="71">
        <v>5822105.9004123937</v>
      </c>
      <c r="EDR49" s="71">
        <v>6093489.8279508064</v>
      </c>
      <c r="EDS49" s="71">
        <v>6377523.6861819876</v>
      </c>
      <c r="EDT49" s="79">
        <v>6198025.8991935272</v>
      </c>
      <c r="EDU49" s="79">
        <v>5987937.658423759</v>
      </c>
      <c r="EDV49" s="79">
        <v>5744797.1604178874</v>
      </c>
      <c r="EDW49" s="79">
        <v>5465979.564380886</v>
      </c>
      <c r="EDX49" s="79">
        <v>5148687.141826883</v>
      </c>
      <c r="EDY49" s="79">
        <v>4789938.8621641705</v>
      </c>
      <c r="EDZ49" s="79">
        <v>4386559.3830329822</v>
      </c>
      <c r="EEA49" s="71">
        <v>4611583.3704942213</v>
      </c>
      <c r="EEB49" s="71">
        <v>4848150.7546159076</v>
      </c>
      <c r="EEC49" s="71">
        <v>5096853.6945183361</v>
      </c>
      <c r="EED49" s="71">
        <v>5358314.726206013</v>
      </c>
      <c r="EEE49" s="71">
        <v>5633188.3208567407</v>
      </c>
      <c r="EEF49" s="71">
        <v>5922162.5230486216</v>
      </c>
      <c r="EEG49" s="71">
        <v>6225960.673025677</v>
      </c>
      <c r="EEH49" s="71">
        <v>6545343.217313135</v>
      </c>
      <c r="EEI49" s="71">
        <v>6881109.6122145997</v>
      </c>
      <c r="EEJ49" s="71">
        <v>7234100.324955795</v>
      </c>
      <c r="EEK49" s="71">
        <v>7605198.9374840185</v>
      </c>
      <c r="EEL49" s="71">
        <v>7995334.3581893826</v>
      </c>
      <c r="EEM49" s="71">
        <v>8405483.1470840741</v>
      </c>
      <c r="EEN49" s="71">
        <v>8836671.9602598604</v>
      </c>
      <c r="EEO49" s="71">
        <v>57398511.476805516</v>
      </c>
      <c r="EEP49" s="71">
        <v>58369917.220271736</v>
      </c>
      <c r="EEQ49" s="71">
        <v>59357762.921746634</v>
      </c>
      <c r="EER49" s="71">
        <v>60362326.809170641</v>
      </c>
      <c r="EES49" s="71">
        <v>61383891.819181539</v>
      </c>
      <c r="EET49" s="79">
        <v>57963978.128460787</v>
      </c>
      <c r="EEU49" s="79">
        <v>54410726.551274836</v>
      </c>
      <c r="EEV49" s="79">
        <v>50720603.422119446</v>
      </c>
      <c r="EEW49" s="79">
        <v>46889993.659151249</v>
      </c>
      <c r="EEX49" s="79">
        <v>42915199.020531192</v>
      </c>
      <c r="EEY49" s="79">
        <v>38792436.32506834</v>
      </c>
      <c r="EEZ49" s="79">
        <v>34517835.636454821</v>
      </c>
      <c r="EFA49" s="71">
        <v>36288549.386162728</v>
      </c>
      <c r="EFB49" s="71">
        <v>38150098.123800561</v>
      </c>
      <c r="EFC49" s="71">
        <v>40107141.549465865</v>
      </c>
      <c r="EFD49" s="71">
        <v>42164578.398956999</v>
      </c>
      <c r="EFE49" s="71">
        <v>44327558.705949917</v>
      </c>
      <c r="EFF49" s="71">
        <v>46601496.693206392</v>
      </c>
      <c r="EFG49" s="71">
        <v>48992084.325082116</v>
      </c>
      <c r="EFH49" s="71">
        <v>51505305.555258349</v>
      </c>
      <c r="EFI49" s="71">
        <v>54147451.305361055</v>
      </c>
      <c r="EFJ49" s="71">
        <v>56925135.211960986</v>
      </c>
      <c r="EFK49" s="71">
        <v>59845310.18137148</v>
      </c>
      <c r="EFL49" s="71">
        <v>62915285.793682858</v>
      </c>
      <c r="EFM49" s="71">
        <v>66142746.599597938</v>
      </c>
      <c r="EFN49" s="71">
        <v>69535771.355868042</v>
      </c>
      <c r="EFO49" s="70">
        <v>0</v>
      </c>
      <c r="EFP49" s="70">
        <v>0</v>
      </c>
      <c r="EFQ49" s="70">
        <v>0</v>
      </c>
      <c r="EFR49" s="70">
        <v>0</v>
      </c>
      <c r="EFS49" s="70">
        <v>0</v>
      </c>
      <c r="EFT49" s="70">
        <v>476771.22301488742</v>
      </c>
      <c r="EFU49" s="70">
        <v>997989.60973729286</v>
      </c>
      <c r="EFV49" s="70">
        <v>1566762.861932151</v>
      </c>
      <c r="EFW49" s="70">
        <v>2186391.8257523542</v>
      </c>
      <c r="EFX49" s="70">
        <v>2860381.7454593796</v>
      </c>
      <c r="EFY49" s="70">
        <v>3592454.1466231272</v>
      </c>
      <c r="EFZ49" s="70">
        <v>4386559.3830329822</v>
      </c>
      <c r="EGA49" s="70">
        <v>4570473.9254132034</v>
      </c>
      <c r="EGB49" s="70">
        <v>4761906.7897359142</v>
      </c>
      <c r="EGC49" s="70">
        <v>4961154.3345664451</v>
      </c>
      <c r="EGD49" s="70">
        <v>5168523.9577716263</v>
      </c>
      <c r="EGE49" s="70">
        <v>5384334.4687498957</v>
      </c>
      <c r="EGF49" s="70">
        <v>5608916.4707101276</v>
      </c>
      <c r="EGG49" s="70">
        <v>5842612.7530930676</v>
      </c>
      <c r="EGH49" s="70">
        <v>6085778.6942142714</v>
      </c>
      <c r="EGI49" s="70">
        <v>6338782.674191081</v>
      </c>
      <c r="EGJ49" s="70">
        <v>6602006.4981977344</v>
      </c>
      <c r="EGK49" s="70">
        <v>6875845.8300724942</v>
      </c>
      <c r="EGL49" s="70">
        <v>7160710.6362782726</v>
      </c>
      <c r="EGM49" s="70">
        <v>7457025.6401937064</v>
      </c>
      <c r="EGN49" s="70">
        <v>7765230.7866844926</v>
      </c>
      <c r="EGO49" s="70">
        <v>0</v>
      </c>
      <c r="EGP49" s="70">
        <v>0</v>
      </c>
      <c r="EGQ49" s="70">
        <v>0</v>
      </c>
      <c r="EGR49" s="70">
        <v>0</v>
      </c>
      <c r="EGS49" s="70">
        <v>0</v>
      </c>
      <c r="EGT49" s="70">
        <v>4458767.5483431369</v>
      </c>
      <c r="EGU49" s="70">
        <v>9068454.4252124727</v>
      </c>
      <c r="EGV49" s="70">
        <v>13832891.842396215</v>
      </c>
      <c r="EGW49" s="70">
        <v>18755997.463660493</v>
      </c>
      <c r="EGX49" s="70">
        <v>23841777.233628437</v>
      </c>
      <c r="EGY49" s="70">
        <v>29094327.243801251</v>
      </c>
      <c r="EGZ49" s="70">
        <v>34517835.636454821</v>
      </c>
      <c r="EHA49" s="70">
        <v>33915473.571365938</v>
      </c>
      <c r="EHB49" s="70">
        <v>33242049.566595718</v>
      </c>
      <c r="EHC49" s="70">
        <v>32493238.558819234</v>
      </c>
      <c r="EHD49" s="70">
        <v>31664482.11236465</v>
      </c>
      <c r="EHE49" s="70">
        <v>30750976.252882332</v>
      </c>
      <c r="EHF49" s="70">
        <v>29747658.673604749</v>
      </c>
      <c r="EHG49" s="70">
        <v>28649195.281955801</v>
      </c>
      <c r="EHH49" s="70">
        <v>27449966.052614316</v>
      </c>
      <c r="EHI49" s="70">
        <v>26144050.151395686</v>
      </c>
      <c r="EHJ49" s="70">
        <v>24725210.292487428</v>
      </c>
      <c r="EHK49" s="70">
        <v>23186876.289651021</v>
      </c>
      <c r="EHL49" s="70">
        <v>21522127.759981036</v>
      </c>
      <c r="EHM49" s="70">
        <v>19723675.936687507</v>
      </c>
      <c r="EHN49" s="70">
        <v>17783844.545132995</v>
      </c>
      <c r="EHO49" s="70">
        <f t="shared" si="23"/>
        <v>105637211.53244673</v>
      </c>
      <c r="EHP49" s="70">
        <f t="shared" si="24"/>
        <v>242043009.05926377</v>
      </c>
      <c r="EHQ49" s="70">
        <f t="shared" si="25"/>
        <v>8125939.3486497486</v>
      </c>
      <c r="EHR49" s="70">
        <f t="shared" si="26"/>
        <v>10523609.089533208</v>
      </c>
      <c r="EHS49" s="70">
        <f t="shared" si="27"/>
        <v>869552654.0324415</v>
      </c>
      <c r="EHT49" s="70">
        <f t="shared" si="28"/>
        <v>1680174380.9961739</v>
      </c>
      <c r="EHU49" s="70">
        <f t="shared" si="29"/>
        <v>66888665.694803193</v>
      </c>
      <c r="EHV49" s="70">
        <f t="shared" si="30"/>
        <v>73051060.043311909</v>
      </c>
      <c r="EHW49" s="70">
        <f t="shared" si="31"/>
        <v>975189865.56488824</v>
      </c>
      <c r="EHX49" s="70">
        <f t="shared" si="31"/>
        <v>1922217390.0554376</v>
      </c>
      <c r="EHY49" s="70">
        <f t="shared" si="31"/>
        <v>75014605.043452948</v>
      </c>
      <c r="EHZ49" s="70">
        <f t="shared" si="31"/>
        <v>83574669.132845119</v>
      </c>
      <c r="EIA49" s="70">
        <f t="shared" si="32"/>
        <v>70107841.729407385</v>
      </c>
      <c r="EIB49" s="70">
        <f t="shared" si="33"/>
        <v>141392394.8038393</v>
      </c>
      <c r="EIC49" s="70">
        <f t="shared" si="64"/>
        <v>141903270.73825616</v>
      </c>
      <c r="EID49" s="70">
        <f t="shared" si="64"/>
        <v>156625729.17615703</v>
      </c>
      <c r="EIE49" s="70">
        <f t="shared" si="34"/>
        <v>604667358.82979906</v>
      </c>
      <c r="EIF49" s="70">
        <f t="shared" si="35"/>
        <v>1165605504.5571382</v>
      </c>
      <c r="EIG49" s="70">
        <f t="shared" si="65"/>
        <v>216917875.7817091</v>
      </c>
      <c r="EIH49" s="70">
        <f t="shared" si="65"/>
        <v>240200398.30900216</v>
      </c>
      <c r="EII49" s="70">
        <f t="shared" si="65"/>
        <v>674775200.55920649</v>
      </c>
      <c r="EIJ49" s="70">
        <f t="shared" si="65"/>
        <v>1306997899.3609774</v>
      </c>
      <c r="EIK49" s="70">
        <f t="shared" si="65"/>
        <v>358821146.51996529</v>
      </c>
      <c r="EIL49" s="70">
        <f t="shared" si="65"/>
        <v>396826127.48515916</v>
      </c>
      <c r="EIM49" s="70">
        <f t="shared" si="36"/>
        <v>35529369.803039342</v>
      </c>
      <c r="EIN49" s="70">
        <f t="shared" si="36"/>
        <v>100650614.25542447</v>
      </c>
      <c r="EIO49" s="70">
        <f t="shared" si="37"/>
        <v>2733028.4463876416</v>
      </c>
      <c r="EIP49" s="70">
        <f t="shared" si="38"/>
        <v>4376113.6632793248</v>
      </c>
      <c r="EIQ49" s="70">
        <f t="shared" si="66"/>
        <v>264885295.20264244</v>
      </c>
      <c r="EIR49" s="70">
        <f t="shared" si="66"/>
        <v>514568876.43903565</v>
      </c>
      <c r="EIS49" s="70">
        <f t="shared" si="39"/>
        <v>20375791.938664801</v>
      </c>
      <c r="EIT49" s="70">
        <f t="shared" si="40"/>
        <v>22372559.845175464</v>
      </c>
      <c r="EIU49" s="70">
        <f t="shared" si="67"/>
        <v>300414665.00568175</v>
      </c>
      <c r="EIV49" s="70">
        <f t="shared" si="67"/>
        <v>615219490.69446015</v>
      </c>
      <c r="EIW49" s="70">
        <f t="shared" si="41"/>
        <v>23108820.385052443</v>
      </c>
      <c r="EIX49" s="70">
        <f t="shared" si="42"/>
        <v>26748673.508454788</v>
      </c>
      <c r="EIY49" s="70">
        <v>745.63642405889402</v>
      </c>
      <c r="EIZ49" s="70">
        <v>809.26705571205605</v>
      </c>
      <c r="EJA49" s="70">
        <v>878.32775643633465</v>
      </c>
      <c r="EJB49" s="70">
        <v>953.28191390133304</v>
      </c>
      <c r="EJC49" s="70">
        <v>1034.6324600493922</v>
      </c>
      <c r="EJD49" s="70">
        <v>1122.9252456987797</v>
      </c>
      <c r="EJE49" s="70">
        <v>1218.7527031265458</v>
      </c>
      <c r="EJF49" s="70">
        <v>1322.7578212064741</v>
      </c>
      <c r="EJG49" s="70">
        <v>1435.6384597747426</v>
      </c>
      <c r="EJH49" s="70">
        <v>1558.1520321720911</v>
      </c>
      <c r="EJI49" s="70">
        <v>1691.1205873816964</v>
      </c>
      <c r="EJJ49" s="70">
        <v>1835.4363258631961</v>
      </c>
      <c r="EJK49" s="70">
        <v>1992.0675860933279</v>
      </c>
      <c r="EJL49" s="70">
        <v>2162.0653419820565</v>
      </c>
      <c r="EJM49" s="70">
        <v>2346.5702547609167</v>
      </c>
      <c r="EJN49" s="70">
        <v>2546.8203266607907</v>
      </c>
      <c r="EJO49" s="70">
        <v>2764.1592077342002</v>
      </c>
      <c r="EJP49" s="70">
        <v>3000.0452115597573</v>
      </c>
      <c r="EJQ49" s="70">
        <v>3256.0611003228751</v>
      </c>
      <c r="EJR49" s="70">
        <v>3533.9247049292803</v>
      </c>
      <c r="EJS49" s="70">
        <v>3835.5004514107891</v>
      </c>
      <c r="EJT49" s="70">
        <v>4162.8118709639466</v>
      </c>
      <c r="EJU49" s="70">
        <v>4518.055177562117</v>
      </c>
      <c r="EJV49" s="70">
        <v>4903.6140042449306</v>
      </c>
      <c r="EJW49" s="70">
        <v>5322.0753969635234</v>
      </c>
      <c r="EJX49" s="70">
        <v>5776.2471732980366</v>
      </c>
      <c r="EJY49" s="70">
        <v>1371.0164441914128</v>
      </c>
      <c r="EJZ49" s="70">
        <v>1445.8054838888443</v>
      </c>
      <c r="EKA49" s="70">
        <v>1524.6742707567503</v>
      </c>
      <c r="EKB49" s="70">
        <v>1607.8453552790295</v>
      </c>
      <c r="EKC49" s="70">
        <v>1695.5534280835202</v>
      </c>
      <c r="EKD49" s="70">
        <v>1788.0459821876707</v>
      </c>
      <c r="EKE49" s="70">
        <v>1885.5840113697602</v>
      </c>
      <c r="EKF49" s="70">
        <v>1988.4427466363127</v>
      </c>
      <c r="EKG49" s="70">
        <v>2096.9124328638618</v>
      </c>
      <c r="EKH49" s="70">
        <v>2211.2991478065733</v>
      </c>
      <c r="EKI49" s="70">
        <v>2331.9256657807896</v>
      </c>
      <c r="EKJ49" s="70">
        <v>2459.1323684636282</v>
      </c>
      <c r="EKK49" s="70">
        <v>2593.278205375696</v>
      </c>
      <c r="EKL49" s="70">
        <v>2734.7417067582137</v>
      </c>
      <c r="EKM49" s="70">
        <v>2883.9220517026442</v>
      </c>
      <c r="EKN49" s="70">
        <v>3041.2401945468705</v>
      </c>
      <c r="EKO49" s="70">
        <v>3207.1400527163569</v>
      </c>
      <c r="EKP49" s="70">
        <v>3382.0897593621353</v>
      </c>
      <c r="EKQ49" s="70">
        <v>3566.5829843302649</v>
      </c>
      <c r="EKR49" s="70">
        <v>3761.1403271902741</v>
      </c>
      <c r="EKS49" s="70">
        <v>3966.3107862533971</v>
      </c>
      <c r="EKT49" s="70">
        <v>4182.673307725855</v>
      </c>
      <c r="EKU49" s="70">
        <v>4410.8384193685433</v>
      </c>
      <c r="EKV49" s="70">
        <v>4651.4499532729842</v>
      </c>
      <c r="EKW49" s="70">
        <v>4905.1868626148098</v>
      </c>
      <c r="EKX49" s="70">
        <v>5172.765137511271</v>
      </c>
      <c r="EKY49" s="71">
        <v>745.63642405889402</v>
      </c>
      <c r="EKZ49" s="71">
        <v>809.26705571205605</v>
      </c>
      <c r="ELA49" s="71">
        <v>878.32775643633465</v>
      </c>
      <c r="ELB49" s="71">
        <v>953.28191390133304</v>
      </c>
      <c r="ELC49" s="71">
        <v>1034.6324600493922</v>
      </c>
      <c r="ELD49" s="79">
        <v>1042.7162995774383</v>
      </c>
      <c r="ELE49" s="79">
        <v>1044.6451741084679</v>
      </c>
      <c r="ELF49" s="79">
        <v>1039.3097166622297</v>
      </c>
      <c r="ELG49" s="79">
        <v>1025.4560426962448</v>
      </c>
      <c r="ELH49" s="79">
        <v>1001.6691635392015</v>
      </c>
      <c r="ELI49" s="79">
        <v>966.35462136096942</v>
      </c>
      <c r="ELJ49" s="79">
        <v>917.71816293159804</v>
      </c>
      <c r="ELK49" s="71">
        <v>964.79574295644341</v>
      </c>
      <c r="ELL49" s="71">
        <v>1014.288332981653</v>
      </c>
      <c r="ELM49" s="71">
        <v>1066.3198194367922</v>
      </c>
      <c r="ELN49" s="71">
        <v>1121.0204439414374</v>
      </c>
      <c r="ELO49" s="71">
        <v>1178.5271293169935</v>
      </c>
      <c r="ELP49" s="71">
        <v>1238.9838223224335</v>
      </c>
      <c r="ELQ49" s="71">
        <v>1302.5418539718742</v>
      </c>
      <c r="ELR49" s="71">
        <v>1369.3603183359078</v>
      </c>
      <c r="ELS49" s="71">
        <v>1439.6064707748797</v>
      </c>
      <c r="ELT49" s="71">
        <v>1513.4561466009436</v>
      </c>
      <c r="ELU49" s="71">
        <v>1591.094201216858</v>
      </c>
      <c r="ELV49" s="71">
        <v>1672.714972833249</v>
      </c>
      <c r="ELW49" s="71">
        <v>1758.5227689225846</v>
      </c>
      <c r="ELX49" s="71">
        <v>1848.7323776275134</v>
      </c>
      <c r="ELY49" s="71">
        <v>1371.0164441914128</v>
      </c>
      <c r="ELZ49" s="71">
        <v>1445.8054838888443</v>
      </c>
      <c r="EMA49" s="71">
        <v>1524.6742707567503</v>
      </c>
      <c r="EMB49" s="71">
        <v>1607.8453552790295</v>
      </c>
      <c r="EMC49" s="71">
        <v>1695.5534280835202</v>
      </c>
      <c r="EMD49" s="79">
        <v>1660.3284120314086</v>
      </c>
      <c r="EME49" s="79">
        <v>1616.2148668883658</v>
      </c>
      <c r="EMF49" s="79">
        <v>1562.3478723571027</v>
      </c>
      <c r="EMG49" s="79">
        <v>1497.7945949027583</v>
      </c>
      <c r="EMH49" s="79">
        <v>1421.5494521613687</v>
      </c>
      <c r="EMI49" s="79">
        <v>1332.528951874737</v>
      </c>
      <c r="EMJ49" s="79">
        <v>1229.5661842318138</v>
      </c>
      <c r="EMK49" s="71">
        <v>1292.6411050213367</v>
      </c>
      <c r="EML49" s="71">
        <v>1358.9516756551907</v>
      </c>
      <c r="EMM49" s="71">
        <v>1428.6638801692507</v>
      </c>
      <c r="EMN49" s="71">
        <v>1501.9522173341402</v>
      </c>
      <c r="EMO49" s="71">
        <v>1579.0001374484902</v>
      </c>
      <c r="EMP49" s="71">
        <v>1660.0005015390434</v>
      </c>
      <c r="EMQ49" s="71">
        <v>1745.156064117042</v>
      </c>
      <c r="EMR49" s="71">
        <v>1834.6799806993029</v>
      </c>
      <c r="EMS49" s="71">
        <v>1928.7963413643699</v>
      </c>
      <c r="EMT49" s="71">
        <v>2027.7407316793058</v>
      </c>
      <c r="EMU49" s="71">
        <v>2131.7608224011956</v>
      </c>
      <c r="EMV49" s="71">
        <v>2241.1169894294626</v>
      </c>
      <c r="EMW49" s="71">
        <v>2356.0829655608186</v>
      </c>
      <c r="EMX49" s="71">
        <v>2476.9465256782746</v>
      </c>
      <c r="EMY49" s="70">
        <v>0</v>
      </c>
      <c r="EMZ49" s="70">
        <v>0</v>
      </c>
      <c r="ENA49" s="70">
        <v>0</v>
      </c>
      <c r="ENB49" s="70">
        <v>0</v>
      </c>
      <c r="ENC49" s="70">
        <v>0</v>
      </c>
      <c r="END49" s="70">
        <v>80.208946121341341</v>
      </c>
      <c r="ENE49" s="70">
        <v>174.10752901807791</v>
      </c>
      <c r="ENF49" s="70">
        <v>283.44810454424442</v>
      </c>
      <c r="ENG49" s="70">
        <v>410.18241707849779</v>
      </c>
      <c r="ENH49" s="70">
        <v>556.48286863288968</v>
      </c>
      <c r="ENI49" s="70">
        <v>724.76596602072698</v>
      </c>
      <c r="ENJ49" s="70">
        <v>917.71816293159804</v>
      </c>
      <c r="ENK49" s="70">
        <v>1027.2718431368844</v>
      </c>
      <c r="ENL49" s="70">
        <v>1147.7770090004035</v>
      </c>
      <c r="ENM49" s="70">
        <v>1280.2504353241245</v>
      </c>
      <c r="ENN49" s="70">
        <v>1425.7998827193533</v>
      </c>
      <c r="ENO49" s="70">
        <v>1585.6320784172067</v>
      </c>
      <c r="ENP49" s="70">
        <v>1761.0613892373237</v>
      </c>
      <c r="ENQ49" s="70">
        <v>1953.5192463510009</v>
      </c>
      <c r="ENR49" s="70">
        <v>2164.5643865933725</v>
      </c>
      <c r="ENS49" s="70">
        <v>2395.8939806359094</v>
      </c>
      <c r="ENT49" s="70">
        <v>2649.355724363003</v>
      </c>
      <c r="ENU49" s="70">
        <v>2926.960976345259</v>
      </c>
      <c r="ENV49" s="70">
        <v>3230.8990314116818</v>
      </c>
      <c r="ENW49" s="70">
        <v>3563.5526280409385</v>
      </c>
      <c r="ENX49" s="70">
        <v>3927.5147956705232</v>
      </c>
      <c r="ENY49" s="70">
        <v>0</v>
      </c>
      <c r="ENZ49" s="70">
        <v>0</v>
      </c>
      <c r="EOA49" s="70">
        <v>0</v>
      </c>
      <c r="EOB49" s="70">
        <v>0</v>
      </c>
      <c r="EOC49" s="70">
        <v>0</v>
      </c>
      <c r="EOD49" s="70">
        <v>127.71757015626213</v>
      </c>
      <c r="EOE49" s="70">
        <v>269.36914448139441</v>
      </c>
      <c r="EOF49" s="70">
        <v>426.09487427920999</v>
      </c>
      <c r="EOG49" s="70">
        <v>599.11783796110353</v>
      </c>
      <c r="EOH49" s="70">
        <v>789.74969564520461</v>
      </c>
      <c r="EOI49" s="70">
        <v>999.39671390605258</v>
      </c>
      <c r="EOJ49" s="70">
        <v>1229.5661842318143</v>
      </c>
      <c r="EOK49" s="70">
        <v>1300.6371003543593</v>
      </c>
      <c r="EOL49" s="70">
        <v>1375.790031103023</v>
      </c>
      <c r="EOM49" s="70">
        <v>1455.2581715333936</v>
      </c>
      <c r="EON49" s="70">
        <v>1539.2879772127303</v>
      </c>
      <c r="EOO49" s="70">
        <v>1628.1399152678666</v>
      </c>
      <c r="EOP49" s="70">
        <v>1722.0892578230919</v>
      </c>
      <c r="EOQ49" s="70">
        <v>1821.426920213223</v>
      </c>
      <c r="EOR49" s="70">
        <v>1926.4603464909712</v>
      </c>
      <c r="EOS49" s="70">
        <v>2037.5144448890271</v>
      </c>
      <c r="EOT49" s="70">
        <v>2154.932576046549</v>
      </c>
      <c r="EOU49" s="70">
        <v>2279.0775969673477</v>
      </c>
      <c r="EOV49" s="70">
        <v>2410.3329638435216</v>
      </c>
      <c r="EOW49" s="70">
        <v>2549.1038970539912</v>
      </c>
      <c r="EOX49" s="70">
        <v>2695.8186118329963</v>
      </c>
      <c r="EOY49" s="70">
        <f t="shared" si="43"/>
        <v>21220.221058671348</v>
      </c>
      <c r="EOZ49" s="70">
        <f t="shared" si="44"/>
        <v>62292.715357660803</v>
      </c>
      <c r="EPA49" s="70">
        <f t="shared" si="45"/>
        <v>1632.324696820873</v>
      </c>
      <c r="EPB49" s="70">
        <f t="shared" si="46"/>
        <v>2708.3789285939479</v>
      </c>
      <c r="EPC49" s="70">
        <f t="shared" si="47"/>
        <v>29317.923296854569</v>
      </c>
      <c r="EPD49" s="70">
        <f t="shared" si="48"/>
        <v>70524.10088720046</v>
      </c>
      <c r="EPE49" s="70">
        <f t="shared" si="49"/>
        <v>2255.2248689888129</v>
      </c>
      <c r="EPF49" s="70">
        <f t="shared" si="50"/>
        <v>3066.2652559652374</v>
      </c>
      <c r="EPG49" s="70">
        <f t="shared" si="51"/>
        <v>50538.144355525917</v>
      </c>
      <c r="EPH49" s="70">
        <f t="shared" si="6"/>
        <v>132816.81624486126</v>
      </c>
      <c r="EPI49" s="70">
        <f t="shared" si="6"/>
        <v>3887.5495658096861</v>
      </c>
      <c r="EPJ49" s="70">
        <f t="shared" si="6"/>
        <v>5774.6441845591853</v>
      </c>
      <c r="EPK49" s="70">
        <f t="shared" si="52"/>
        <v>13192.207894143201</v>
      </c>
      <c r="EPL49" s="70">
        <f t="shared" si="53"/>
        <v>28105.747956066443</v>
      </c>
      <c r="EPM49" s="70">
        <f t="shared" si="7"/>
        <v>6142.774434798499</v>
      </c>
      <c r="EPN49" s="70">
        <f t="shared" si="7"/>
        <v>8840.9094405244232</v>
      </c>
      <c r="EPO49" s="70">
        <f t="shared" si="54"/>
        <v>19205.937995990022</v>
      </c>
      <c r="EPP49" s="70">
        <f t="shared" si="55"/>
        <v>39187.219055907328</v>
      </c>
      <c r="EPQ49" s="70">
        <f t="shared" si="8"/>
        <v>10030.324000608185</v>
      </c>
      <c r="EPR49" s="70">
        <f t="shared" ref="EPR49:EPV52" si="70">EPJ49+EPN49</f>
        <v>14615.553625083608</v>
      </c>
      <c r="EPS49" s="70">
        <f t="shared" si="70"/>
        <v>32398.145890133223</v>
      </c>
      <c r="EPT49" s="70">
        <f t="shared" si="70"/>
        <v>67292.967011973771</v>
      </c>
      <c r="EPU49" s="70">
        <f t="shared" si="70"/>
        <v>16173.098435406684</v>
      </c>
      <c r="EPV49" s="70">
        <f t="shared" si="70"/>
        <v>23456.463065608034</v>
      </c>
      <c r="EPW49" s="70">
        <f t="shared" si="56"/>
        <v>8028.0131645281472</v>
      </c>
      <c r="EPX49" s="70">
        <f t="shared" si="9"/>
        <v>34186.96740159436</v>
      </c>
      <c r="EPY49" s="70">
        <f t="shared" si="57"/>
        <v>617.53947419447286</v>
      </c>
      <c r="EPZ49" s="70">
        <f t="shared" si="58"/>
        <v>1486.3898870258417</v>
      </c>
      <c r="EQA49" s="70">
        <f t="shared" si="10"/>
        <v>10111.985300864548</v>
      </c>
      <c r="EQB49" s="70">
        <f t="shared" si="10"/>
        <v>31336.881831293133</v>
      </c>
      <c r="EQC49" s="70">
        <f t="shared" si="59"/>
        <v>777.84502314342672</v>
      </c>
      <c r="EQD49" s="70">
        <f t="shared" si="60"/>
        <v>1362.4731230997015</v>
      </c>
      <c r="EQE49" s="70">
        <f t="shared" si="11"/>
        <v>18139.998465392695</v>
      </c>
      <c r="EQF49" s="70">
        <f t="shared" si="11"/>
        <v>65523.849232887485</v>
      </c>
      <c r="EQG49" s="70">
        <f t="shared" si="61"/>
        <v>1395.3844973378996</v>
      </c>
      <c r="EQH49" s="70">
        <f t="shared" si="62"/>
        <v>2848.863010125543</v>
      </c>
      <c r="EQI49" s="25" t="s">
        <v>4324</v>
      </c>
    </row>
    <row r="50" spans="1:3831" s="25" customFormat="1" x14ac:dyDescent="0.25">
      <c r="A50" s="25" t="s">
        <v>4410</v>
      </c>
      <c r="B50" s="26" t="s">
        <v>4411</v>
      </c>
      <c r="C50" s="27">
        <v>3</v>
      </c>
      <c r="D50" s="28">
        <v>2</v>
      </c>
      <c r="E50" s="26" t="s">
        <v>4360</v>
      </c>
      <c r="F50" s="29" t="s">
        <v>4312</v>
      </c>
      <c r="G50" s="30" t="s">
        <v>4331</v>
      </c>
      <c r="H50" s="25" t="s">
        <v>4314</v>
      </c>
      <c r="I50" s="31">
        <v>9910.5040000000008</v>
      </c>
      <c r="J50" s="31">
        <v>17352.571</v>
      </c>
      <c r="K50" s="27">
        <v>2018</v>
      </c>
      <c r="L50" s="27">
        <v>2040</v>
      </c>
      <c r="M50" s="25">
        <f t="shared" si="12"/>
        <v>23</v>
      </c>
      <c r="N50" s="32">
        <v>3.3856641269018066</v>
      </c>
      <c r="O50" s="32">
        <v>0.96768130486964576</v>
      </c>
      <c r="P50" s="25">
        <v>0.14673999999999998</v>
      </c>
      <c r="Q50" s="25">
        <v>0.27277999999999997</v>
      </c>
      <c r="R50" s="25">
        <v>0.58048</v>
      </c>
      <c r="S50" s="25">
        <v>0.14673999999999998</v>
      </c>
      <c r="T50" s="25">
        <v>0.27277999999999997</v>
      </c>
      <c r="U50" s="25">
        <v>0.58048</v>
      </c>
      <c r="V50" s="25">
        <v>7.2</v>
      </c>
      <c r="W50" s="25">
        <v>6.9</v>
      </c>
      <c r="X50" s="80">
        <v>12760000</v>
      </c>
      <c r="Y50" s="80">
        <v>12760000</v>
      </c>
      <c r="Z50" s="80">
        <v>8869863.1560026053</v>
      </c>
      <c r="AA50" s="80">
        <v>17413039.905018702</v>
      </c>
      <c r="AB50" s="34">
        <v>0.5</v>
      </c>
      <c r="AC50" s="34">
        <v>0.5</v>
      </c>
      <c r="AD50" s="33">
        <f t="shared" si="13"/>
        <v>13617215.630089454</v>
      </c>
      <c r="AE50" s="33">
        <v>6380000</v>
      </c>
      <c r="AF50" s="35">
        <v>6596005.371296335</v>
      </c>
      <c r="AG50" s="35">
        <v>6819323.9589608312</v>
      </c>
      <c r="AH50" s="35">
        <v>7050203.3639365872</v>
      </c>
      <c r="AI50" s="35">
        <v>7288899.570103012</v>
      </c>
      <c r="AJ50" s="35">
        <v>7535677.2280938895</v>
      </c>
      <c r="AK50" s="35">
        <v>7790809.9487245725</v>
      </c>
      <c r="AL50" s="35">
        <v>8054580.6063536368</v>
      </c>
      <c r="AM50" s="35">
        <v>8327281.6525153415</v>
      </c>
      <c r="AN50" s="35">
        <v>8609215.4401706289</v>
      </c>
      <c r="AO50" s="35">
        <v>8900694.5589361768</v>
      </c>
      <c r="AP50" s="35">
        <v>9202042.1816631798</v>
      </c>
      <c r="AQ50" s="35">
        <v>9513592.422750121</v>
      </c>
      <c r="AR50" s="35">
        <v>9835690.7085868195</v>
      </c>
      <c r="AS50" s="35">
        <v>10168694.160540456</v>
      </c>
      <c r="AT50" s="35">
        <v>10512971.990908232</v>
      </c>
      <c r="AU50" s="35">
        <v>10868905.912275646</v>
      </c>
      <c r="AV50" s="35">
        <v>11236890.560734272</v>
      </c>
      <c r="AW50" s="35">
        <v>11617333.933428267</v>
      </c>
      <c r="AX50" s="35">
        <v>12010657.840914737</v>
      </c>
      <c r="AY50" s="35">
        <v>12417298.374839505</v>
      </c>
      <c r="AZ50" s="35">
        <v>12837706.391446806</v>
      </c>
      <c r="BA50" s="35">
        <v>13272348.011459</v>
      </c>
      <c r="BB50" s="35">
        <v>13721705.136880532</v>
      </c>
      <c r="BC50" s="35">
        <v>14186275.985299138</v>
      </c>
      <c r="BD50" s="35">
        <v>14666575.642276697</v>
      </c>
      <c r="BE50" s="33">
        <v>6380000</v>
      </c>
      <c r="BF50" s="35">
        <v>6441738.067250683</v>
      </c>
      <c r="BG50" s="35">
        <v>6504073.5622361386</v>
      </c>
      <c r="BH50" s="35">
        <v>6567012.2661528662</v>
      </c>
      <c r="BI50" s="35">
        <v>6630560.0161409238</v>
      </c>
      <c r="BJ50" s="35">
        <v>6694722.7058252804</v>
      </c>
      <c r="BK50" s="35">
        <v>6759506.2858624142</v>
      </c>
      <c r="BL50" s="35">
        <v>6824916.7644921932</v>
      </c>
      <c r="BM50" s="35">
        <v>6890960.2080950979</v>
      </c>
      <c r="BN50" s="35">
        <v>6957642.7417548401</v>
      </c>
      <c r="BO50" s="35">
        <v>7024970.5498264208</v>
      </c>
      <c r="BP50" s="35">
        <v>7092949.8765096888</v>
      </c>
      <c r="BQ50" s="35">
        <v>7161587.0264284471</v>
      </c>
      <c r="BR50" s="35">
        <v>7230888.3652151646</v>
      </c>
      <c r="BS50" s="35">
        <v>7300860.3201013459</v>
      </c>
      <c r="BT50" s="35">
        <v>7371509.3805136122</v>
      </c>
      <c r="BU50" s="35">
        <v>7442842.0986755537</v>
      </c>
      <c r="BV50" s="35">
        <v>7514865.0902154045</v>
      </c>
      <c r="BW50" s="35">
        <v>7587585.0347795943</v>
      </c>
      <c r="BX50" s="35">
        <v>7661008.6766522424</v>
      </c>
      <c r="BY50" s="35">
        <v>7735142.8253806466</v>
      </c>
      <c r="BZ50" s="35">
        <v>7809994.35640682</v>
      </c>
      <c r="CA50" s="35">
        <v>7885570.2117051426</v>
      </c>
      <c r="CB50" s="35">
        <v>7961877.4004261829</v>
      </c>
      <c r="CC50" s="35">
        <v>8038922.9995467477</v>
      </c>
      <c r="CD50" s="35">
        <v>8116714.1545262272</v>
      </c>
      <c r="CE50" s="25">
        <v>0.5</v>
      </c>
      <c r="CF50" s="25">
        <v>0.8</v>
      </c>
      <c r="CG50" s="25">
        <v>0.85</v>
      </c>
      <c r="CH50" s="36">
        <v>0.53</v>
      </c>
      <c r="CI50" s="37">
        <v>0.7</v>
      </c>
      <c r="CJ50" s="25">
        <v>0.7</v>
      </c>
      <c r="CK50" s="25">
        <v>0.7</v>
      </c>
      <c r="CL50" s="38">
        <v>0.7</v>
      </c>
      <c r="CM50" s="25">
        <v>0.7</v>
      </c>
      <c r="CN50" s="25">
        <v>0.7</v>
      </c>
      <c r="CO50" s="25">
        <v>0.7</v>
      </c>
      <c r="CP50" s="25">
        <v>0.7</v>
      </c>
      <c r="CQ50" s="25">
        <v>0.7</v>
      </c>
      <c r="CR50" s="25">
        <v>0.7</v>
      </c>
      <c r="CS50" s="25">
        <v>0.7</v>
      </c>
      <c r="CT50" s="25">
        <v>0.7</v>
      </c>
      <c r="CU50" s="25">
        <v>0.7</v>
      </c>
      <c r="CV50" s="25">
        <v>0.7</v>
      </c>
      <c r="CW50" s="25">
        <v>0.7</v>
      </c>
      <c r="CX50" s="25">
        <v>0.7</v>
      </c>
      <c r="CY50" s="25">
        <v>0.7</v>
      </c>
      <c r="CZ50" s="25">
        <v>0.7</v>
      </c>
      <c r="DA50" s="25">
        <v>0.7</v>
      </c>
      <c r="DB50" s="25">
        <v>0.7</v>
      </c>
      <c r="DC50" s="25">
        <v>0.7</v>
      </c>
      <c r="DD50" s="25">
        <v>0.7</v>
      </c>
      <c r="DE50" s="25">
        <v>0.7</v>
      </c>
      <c r="DF50" s="25">
        <v>0.7</v>
      </c>
      <c r="DG50" s="25">
        <v>0.7</v>
      </c>
      <c r="DH50" s="25">
        <v>0.7</v>
      </c>
      <c r="DI50" s="25">
        <v>0.5</v>
      </c>
      <c r="DJ50" s="25">
        <v>0.8</v>
      </c>
      <c r="DK50" s="25">
        <v>0.63</v>
      </c>
      <c r="DL50" s="73">
        <v>0.28999999999999998</v>
      </c>
      <c r="DM50" s="25">
        <v>0.315</v>
      </c>
      <c r="DN50" s="25">
        <v>0.315</v>
      </c>
      <c r="DO50" s="25">
        <v>0.315</v>
      </c>
      <c r="DP50" s="38">
        <v>0.315</v>
      </c>
      <c r="DQ50" s="25">
        <v>0.315</v>
      </c>
      <c r="DR50" s="25">
        <v>0.315</v>
      </c>
      <c r="DS50" s="25">
        <v>0.315</v>
      </c>
      <c r="DT50" s="25">
        <v>0.315</v>
      </c>
      <c r="DU50" s="25">
        <v>0.315</v>
      </c>
      <c r="DV50" s="25">
        <v>0.315</v>
      </c>
      <c r="DW50" s="25">
        <v>0.315</v>
      </c>
      <c r="DX50" s="25">
        <v>0.315</v>
      </c>
      <c r="DY50" s="25">
        <v>0.315</v>
      </c>
      <c r="DZ50" s="25">
        <v>0.315</v>
      </c>
      <c r="EA50" s="25">
        <v>0.315</v>
      </c>
      <c r="EB50" s="25">
        <v>0.315</v>
      </c>
      <c r="EC50" s="25">
        <v>0.315</v>
      </c>
      <c r="ED50" s="25">
        <v>0.315</v>
      </c>
      <c r="EE50" s="25">
        <v>0.315</v>
      </c>
      <c r="EF50" s="25">
        <v>0.315</v>
      </c>
      <c r="EG50" s="25">
        <v>0.315</v>
      </c>
      <c r="EH50" s="25">
        <v>0.315</v>
      </c>
      <c r="EI50" s="25">
        <v>0.315</v>
      </c>
      <c r="EJ50" s="25">
        <v>0.315</v>
      </c>
      <c r="EK50" s="25">
        <v>0.315</v>
      </c>
      <c r="EL50" s="25">
        <v>0.315</v>
      </c>
      <c r="EM50" s="25">
        <v>0.5</v>
      </c>
      <c r="EN50" s="25">
        <v>0.8</v>
      </c>
      <c r="EO50" s="25">
        <v>0.9</v>
      </c>
      <c r="EP50" s="25">
        <v>1</v>
      </c>
      <c r="EQ50" s="37">
        <v>0.8</v>
      </c>
      <c r="ER50" s="25">
        <v>0.8</v>
      </c>
      <c r="ES50" s="25">
        <v>0.8</v>
      </c>
      <c r="ET50" s="38">
        <v>0.8</v>
      </c>
      <c r="EU50" s="25">
        <v>0.8</v>
      </c>
      <c r="EV50" s="25">
        <v>0.8</v>
      </c>
      <c r="EW50" s="25">
        <v>0.8</v>
      </c>
      <c r="EX50" s="25">
        <v>0.8</v>
      </c>
      <c r="EY50" s="25">
        <v>0.8</v>
      </c>
      <c r="EZ50" s="25">
        <v>0.8</v>
      </c>
      <c r="FA50" s="25">
        <v>0.8</v>
      </c>
      <c r="FB50" s="25">
        <v>0.8</v>
      </c>
      <c r="FC50" s="25">
        <v>0.8</v>
      </c>
      <c r="FD50" s="25">
        <v>0.8</v>
      </c>
      <c r="FE50" s="25">
        <v>0.8</v>
      </c>
      <c r="FF50" s="25">
        <v>0.8</v>
      </c>
      <c r="FG50" s="25">
        <v>0.8</v>
      </c>
      <c r="FH50" s="25">
        <v>0.8</v>
      </c>
      <c r="FI50" s="25">
        <v>0.8</v>
      </c>
      <c r="FJ50" s="25">
        <v>0.8</v>
      </c>
      <c r="FK50" s="25">
        <v>0.8</v>
      </c>
      <c r="FL50" s="25">
        <v>0.8</v>
      </c>
      <c r="FM50" s="25">
        <v>0.8</v>
      </c>
      <c r="FN50" s="25">
        <v>0.8</v>
      </c>
      <c r="FO50" s="25">
        <v>0.8</v>
      </c>
      <c r="FP50" s="25">
        <v>0.8</v>
      </c>
      <c r="FQ50" s="25">
        <v>0.5</v>
      </c>
      <c r="FR50" s="25">
        <v>0.8</v>
      </c>
      <c r="FS50" s="25">
        <v>0.44</v>
      </c>
      <c r="FT50" s="25">
        <v>1</v>
      </c>
      <c r="FU50" s="25">
        <v>0.22</v>
      </c>
      <c r="FV50" s="25">
        <v>0.22</v>
      </c>
      <c r="FW50" s="25">
        <v>0.22</v>
      </c>
      <c r="FX50" s="38">
        <v>0.22</v>
      </c>
      <c r="FY50" s="25">
        <v>0.22</v>
      </c>
      <c r="FZ50" s="25">
        <v>0.22</v>
      </c>
      <c r="GA50" s="25">
        <v>0.22</v>
      </c>
      <c r="GB50" s="25">
        <v>0.22</v>
      </c>
      <c r="GC50" s="25">
        <v>0.22</v>
      </c>
      <c r="GD50" s="25">
        <v>0.22</v>
      </c>
      <c r="GE50" s="25">
        <v>0.22</v>
      </c>
      <c r="GF50" s="25">
        <v>0.22</v>
      </c>
      <c r="GG50" s="25">
        <v>0.22</v>
      </c>
      <c r="GH50" s="25">
        <v>0.22</v>
      </c>
      <c r="GI50" s="25">
        <v>0.22</v>
      </c>
      <c r="GJ50" s="25">
        <v>0.22</v>
      </c>
      <c r="GK50" s="25">
        <v>0.22</v>
      </c>
      <c r="GL50" s="25">
        <v>0.22</v>
      </c>
      <c r="GM50" s="25">
        <v>0.22</v>
      </c>
      <c r="GN50" s="25">
        <v>0.22</v>
      </c>
      <c r="GO50" s="25">
        <v>0.22</v>
      </c>
      <c r="GP50" s="25">
        <v>0.22</v>
      </c>
      <c r="GQ50" s="25">
        <v>0.22</v>
      </c>
      <c r="GR50" s="25">
        <v>0.22</v>
      </c>
      <c r="GS50" s="25">
        <v>0.22</v>
      </c>
      <c r="GT50" s="25">
        <v>0.22</v>
      </c>
      <c r="GU50" s="25">
        <v>0.5</v>
      </c>
      <c r="GV50" s="25">
        <v>0.8</v>
      </c>
      <c r="GW50" s="25">
        <v>0.71</v>
      </c>
      <c r="GX50" s="25">
        <v>1</v>
      </c>
      <c r="GY50" s="37">
        <v>0.41999999999999993</v>
      </c>
      <c r="GZ50" s="25">
        <v>0.41999999999999993</v>
      </c>
      <c r="HA50" s="25">
        <v>0.41999999999999993</v>
      </c>
      <c r="HB50" s="38">
        <v>0.41999999999999993</v>
      </c>
      <c r="HC50" s="25">
        <v>0.41999999999999993</v>
      </c>
      <c r="HD50" s="25">
        <v>0.41999999999999993</v>
      </c>
      <c r="HE50" s="25">
        <v>0.41999999999999993</v>
      </c>
      <c r="HF50" s="25">
        <v>0.41999999999999993</v>
      </c>
      <c r="HG50" s="25">
        <v>0.41999999999999993</v>
      </c>
      <c r="HH50" s="25">
        <v>0.41999999999999993</v>
      </c>
      <c r="HI50" s="25">
        <v>0.41999999999999993</v>
      </c>
      <c r="HJ50" s="25">
        <v>0.41999999999999993</v>
      </c>
      <c r="HK50" s="25">
        <v>0.41999999999999993</v>
      </c>
      <c r="HL50" s="25">
        <v>0.41999999999999993</v>
      </c>
      <c r="HM50" s="25">
        <v>0.41999999999999993</v>
      </c>
      <c r="HN50" s="25">
        <v>0.41999999999999993</v>
      </c>
      <c r="HO50" s="25">
        <v>0.41999999999999993</v>
      </c>
      <c r="HP50" s="25">
        <v>0.41999999999999993</v>
      </c>
      <c r="HQ50" s="25">
        <v>0.41999999999999993</v>
      </c>
      <c r="HR50" s="25">
        <v>0.41999999999999993</v>
      </c>
      <c r="HS50" s="25">
        <v>0.41999999999999993</v>
      </c>
      <c r="HT50" s="25">
        <v>0.41999999999999993</v>
      </c>
      <c r="HU50" s="25">
        <v>0.41999999999999993</v>
      </c>
      <c r="HV50" s="25">
        <v>0.41999999999999993</v>
      </c>
      <c r="HW50" s="25">
        <v>0.41999999999999993</v>
      </c>
      <c r="HX50" s="25">
        <v>0.41999999999999993</v>
      </c>
      <c r="HY50" s="25">
        <v>0.5</v>
      </c>
      <c r="HZ50" s="25">
        <v>0.8</v>
      </c>
      <c r="IA50" s="25">
        <v>0.38</v>
      </c>
      <c r="IB50" s="25">
        <v>1</v>
      </c>
      <c r="IC50" s="25">
        <v>0.19</v>
      </c>
      <c r="ID50" s="25">
        <v>0.19</v>
      </c>
      <c r="IE50" s="25">
        <v>0.19</v>
      </c>
      <c r="IF50" s="38">
        <v>0.19</v>
      </c>
      <c r="IG50" s="25">
        <v>0.19</v>
      </c>
      <c r="IH50" s="25">
        <v>0.19</v>
      </c>
      <c r="II50" s="25">
        <v>0.19</v>
      </c>
      <c r="IJ50" s="25">
        <v>0.19</v>
      </c>
      <c r="IK50" s="25">
        <v>0.19</v>
      </c>
      <c r="IL50" s="25">
        <v>0.19</v>
      </c>
      <c r="IM50" s="25">
        <v>0.19</v>
      </c>
      <c r="IN50" s="25">
        <v>0.19</v>
      </c>
      <c r="IO50" s="25">
        <v>0.19</v>
      </c>
      <c r="IP50" s="25">
        <v>0.19</v>
      </c>
      <c r="IQ50" s="25">
        <v>0.19</v>
      </c>
      <c r="IR50" s="25">
        <v>0.19</v>
      </c>
      <c r="IS50" s="25">
        <v>0.19</v>
      </c>
      <c r="IT50" s="25">
        <v>0.19</v>
      </c>
      <c r="IU50" s="25">
        <v>0.19</v>
      </c>
      <c r="IV50" s="25">
        <v>0.19</v>
      </c>
      <c r="IW50" s="25">
        <v>0.19</v>
      </c>
      <c r="IX50" s="25">
        <v>0.19</v>
      </c>
      <c r="IY50" s="25">
        <v>0.19</v>
      </c>
      <c r="IZ50" s="25">
        <v>0.19</v>
      </c>
      <c r="JA50" s="25">
        <v>0.19</v>
      </c>
      <c r="JB50" s="25">
        <v>0.19</v>
      </c>
      <c r="JC50" s="39" t="s">
        <v>4315</v>
      </c>
      <c r="JD50" s="40">
        <v>8</v>
      </c>
      <c r="JE50" s="41">
        <v>0.85</v>
      </c>
      <c r="JF50" s="41">
        <v>3</v>
      </c>
      <c r="JJ50" s="38">
        <v>0.28333333333333333</v>
      </c>
      <c r="JK50" s="38">
        <v>0.28333333333333333</v>
      </c>
      <c r="JL50" s="38">
        <v>0.28333333333333333</v>
      </c>
      <c r="JM50" s="38">
        <v>0.28333333333333333</v>
      </c>
      <c r="JN50" s="38">
        <v>0.28333333333333333</v>
      </c>
      <c r="JO50" s="38">
        <v>0.28333333333333333</v>
      </c>
      <c r="JP50" s="38">
        <v>0.28333333333333333</v>
      </c>
      <c r="JQ50" s="38">
        <v>0.28333333333333333</v>
      </c>
      <c r="JR50" s="38">
        <v>0.28333333333333333</v>
      </c>
      <c r="JS50" s="38">
        <v>0.28333333333333333</v>
      </c>
      <c r="JT50" s="38">
        <v>0.28333333333333333</v>
      </c>
      <c r="JU50" s="38">
        <v>0.28333333333333333</v>
      </c>
      <c r="JV50" s="38">
        <v>0.28333333333333333</v>
      </c>
      <c r="JW50" s="38">
        <v>0.28333333333333333</v>
      </c>
      <c r="JX50" s="38">
        <v>0.28333333333333333</v>
      </c>
      <c r="JY50" s="38">
        <v>0.28333333333333333</v>
      </c>
      <c r="JZ50" s="38">
        <v>0.28333333333333333</v>
      </c>
      <c r="KA50" s="38">
        <v>0.28333333333333333</v>
      </c>
      <c r="KB50" s="38">
        <v>0.28333333333333333</v>
      </c>
      <c r="KC50" s="38">
        <v>0.28333333333333333</v>
      </c>
      <c r="KD50" s="38">
        <v>0.28333333333333333</v>
      </c>
      <c r="KE50" s="38">
        <v>0.28333333333333333</v>
      </c>
      <c r="KF50" s="38">
        <v>0.28333333333333333</v>
      </c>
      <c r="KJ50" s="38">
        <v>0.28333333333333333</v>
      </c>
      <c r="KK50" s="38">
        <v>0.28333333333333333</v>
      </c>
      <c r="KL50" s="38">
        <v>0.28333333333333333</v>
      </c>
      <c r="KM50" s="38">
        <v>0.28333333333333333</v>
      </c>
      <c r="KN50" s="38">
        <v>0.28333333333333333</v>
      </c>
      <c r="KO50" s="38">
        <v>0.28333333333333333</v>
      </c>
      <c r="KP50" s="38">
        <v>0.28333333333333333</v>
      </c>
      <c r="KQ50" s="38">
        <v>0.28333333333333333</v>
      </c>
      <c r="KR50" s="38">
        <v>0.28333333333333333</v>
      </c>
      <c r="KS50" s="38">
        <v>0.28333333333333333</v>
      </c>
      <c r="KT50" s="38">
        <v>0.28333333333333333</v>
      </c>
      <c r="KU50" s="38">
        <v>0.28333333333333333</v>
      </c>
      <c r="KV50" s="38">
        <v>0.28333333333333333</v>
      </c>
      <c r="KW50" s="38">
        <v>0.28333333333333333</v>
      </c>
      <c r="KX50" s="38">
        <v>0.28333333333333333</v>
      </c>
      <c r="KY50" s="38">
        <v>0.28333333333333333</v>
      </c>
      <c r="KZ50" s="38">
        <v>0.28333333333333333</v>
      </c>
      <c r="LA50" s="38">
        <v>0.28333333333333333</v>
      </c>
      <c r="LB50" s="38">
        <v>0.28333333333333333</v>
      </c>
      <c r="LC50" s="38">
        <v>0.28333333333333333</v>
      </c>
      <c r="LD50" s="38">
        <v>0.28333333333333333</v>
      </c>
      <c r="LE50" s="38">
        <v>0.28333333333333333</v>
      </c>
      <c r="LF50" s="38">
        <v>0.28333333333333333</v>
      </c>
      <c r="LJ50" s="38">
        <v>0.28333333333333333</v>
      </c>
      <c r="LK50" s="38">
        <v>0.28333333333333333</v>
      </c>
      <c r="LL50" s="38">
        <v>0.28333333333333333</v>
      </c>
      <c r="LM50" s="38">
        <v>0.28333333333333333</v>
      </c>
      <c r="LN50" s="38">
        <v>0.28333333333333333</v>
      </c>
      <c r="LO50" s="38">
        <v>0.28333333333333333</v>
      </c>
      <c r="LP50" s="38">
        <v>0.28333333333333333</v>
      </c>
      <c r="LQ50" s="38">
        <v>0.28333333333333333</v>
      </c>
      <c r="LR50" s="38">
        <v>0.28333333333333333</v>
      </c>
      <c r="LS50" s="38">
        <v>0.28333333333333333</v>
      </c>
      <c r="LT50" s="38">
        <v>0.28333333333333333</v>
      </c>
      <c r="LU50" s="38">
        <v>0.28333333333333333</v>
      </c>
      <c r="LV50" s="38">
        <v>0.28333333333333333</v>
      </c>
      <c r="LW50" s="38">
        <v>0.28333333333333333</v>
      </c>
      <c r="LX50" s="38">
        <v>0.28333333333333333</v>
      </c>
      <c r="LY50" s="38">
        <v>0.28333333333333333</v>
      </c>
      <c r="LZ50" s="38">
        <v>0.28333333333333333</v>
      </c>
      <c r="MA50" s="38">
        <v>0.28333333333333333</v>
      </c>
      <c r="MB50" s="38">
        <v>0.28333333333333333</v>
      </c>
      <c r="MC50" s="38">
        <v>0.28333333333333333</v>
      </c>
      <c r="MD50" s="38">
        <v>0.28333333333333333</v>
      </c>
      <c r="ME50" s="38">
        <v>0.28333333333333333</v>
      </c>
      <c r="MF50" s="38">
        <v>0.28333333333333333</v>
      </c>
      <c r="MJ50" s="38">
        <v>0.28333333333333333</v>
      </c>
      <c r="MK50" s="38">
        <v>0.28333333333333333</v>
      </c>
      <c r="ML50" s="38">
        <v>0.28333333333333333</v>
      </c>
      <c r="MM50" s="38">
        <v>0.28333333333333333</v>
      </c>
      <c r="MN50" s="38">
        <v>0.28333333333333333</v>
      </c>
      <c r="MO50" s="38">
        <v>0.28333333333333333</v>
      </c>
      <c r="MP50" s="38">
        <v>0.28333333333333333</v>
      </c>
      <c r="MQ50" s="38">
        <v>0.28333333333333333</v>
      </c>
      <c r="MR50" s="38">
        <v>0.28333333333333333</v>
      </c>
      <c r="MS50" s="38">
        <v>0.28333333333333333</v>
      </c>
      <c r="MT50" s="38">
        <v>0.28333333333333333</v>
      </c>
      <c r="MU50" s="38">
        <v>0.28333333333333333</v>
      </c>
      <c r="MV50" s="38">
        <v>0.28333333333333333</v>
      </c>
      <c r="MW50" s="38">
        <v>0.28333333333333333</v>
      </c>
      <c r="MX50" s="38">
        <v>0.28333333333333333</v>
      </c>
      <c r="MY50" s="38">
        <v>0.28333333333333333</v>
      </c>
      <c r="MZ50" s="38">
        <v>0.28333333333333333</v>
      </c>
      <c r="NA50" s="38">
        <v>0.28333333333333333</v>
      </c>
      <c r="NB50" s="38">
        <v>0.28333333333333333</v>
      </c>
      <c r="NC50" s="38">
        <v>0.28333333333333333</v>
      </c>
      <c r="ND50" s="38">
        <v>0.28333333333333333</v>
      </c>
      <c r="NE50" s="38">
        <v>0.28333333333333333</v>
      </c>
      <c r="NF50" s="38">
        <v>0.28333333333333333</v>
      </c>
      <c r="NG50" s="35">
        <v>0</v>
      </c>
      <c r="NH50" s="35">
        <v>0</v>
      </c>
      <c r="NI50" s="35">
        <v>0</v>
      </c>
      <c r="NJ50" s="42">
        <v>230879.40497575607</v>
      </c>
      <c r="NK50" s="35">
        <v>238696.20616642479</v>
      </c>
      <c r="NL50" s="35">
        <v>246777.65799087752</v>
      </c>
      <c r="NM50" s="35">
        <v>255132.720630683</v>
      </c>
      <c r="NN50" s="35">
        <v>263770.65762906428</v>
      </c>
      <c r="NO50" s="35">
        <v>272701.0461617047</v>
      </c>
      <c r="NP50" s="35">
        <v>281933.78765528742</v>
      </c>
      <c r="NQ50" s="35">
        <v>291479.11876554787</v>
      </c>
      <c r="NR50" s="35">
        <v>301347.62272700295</v>
      </c>
      <c r="NS50" s="35">
        <v>311550.24108694121</v>
      </c>
      <c r="NT50" s="35">
        <v>322098.28583669849</v>
      </c>
      <c r="NU50" s="35">
        <v>333003.45195363648</v>
      </c>
      <c r="NV50" s="35">
        <v>344277.83036777563</v>
      </c>
      <c r="NW50" s="35">
        <v>355933.9213674143</v>
      </c>
      <c r="NX50" s="35">
        <v>367984.64845862612</v>
      </c>
      <c r="NY50" s="35">
        <v>380443.37269399501</v>
      </c>
      <c r="NZ50" s="35">
        <v>393323.90748647042</v>
      </c>
      <c r="OA50" s="35">
        <v>406640.53392476775</v>
      </c>
      <c r="OB50" s="35">
        <v>420408.01660730131</v>
      </c>
      <c r="OC50" s="35">
        <v>434641.62001219392</v>
      </c>
      <c r="OD50" s="35">
        <v>449357.1254215315</v>
      </c>
      <c r="OE50" s="35">
        <v>464570.84841860645</v>
      </c>
      <c r="OF50" s="35">
        <v>480299.65697755851</v>
      </c>
      <c r="OG50" s="35">
        <v>0</v>
      </c>
      <c r="OH50" s="35">
        <v>0</v>
      </c>
      <c r="OI50" s="35">
        <v>0</v>
      </c>
      <c r="OJ50" s="42">
        <v>62938.703916727565</v>
      </c>
      <c r="OK50" s="35">
        <v>63547.749988057651</v>
      </c>
      <c r="OL50" s="35">
        <v>64162.689684356563</v>
      </c>
      <c r="OM50" s="35">
        <v>64783.580037133768</v>
      </c>
      <c r="ON50" s="35">
        <v>65410.478629779071</v>
      </c>
      <c r="OO50" s="35">
        <v>66043.443602904677</v>
      </c>
      <c r="OP50" s="35">
        <v>66682.533659742214</v>
      </c>
      <c r="OQ50" s="35">
        <v>67327.808071580715</v>
      </c>
      <c r="OR50" s="35">
        <v>67979.326683267951</v>
      </c>
      <c r="OS50" s="35">
        <v>68637.14991875831</v>
      </c>
      <c r="OT50" s="35">
        <v>69301.338786717504</v>
      </c>
      <c r="OU50" s="35">
        <v>69971.95488618128</v>
      </c>
      <c r="OV50" s="35">
        <v>70649.060412266292</v>
      </c>
      <c r="OW50" s="35">
        <v>71332.718161941506</v>
      </c>
      <c r="OX50" s="35">
        <v>72022.991539850831</v>
      </c>
      <c r="OY50" s="35">
        <v>72719.944564189762</v>
      </c>
      <c r="OZ50" s="35">
        <v>73423.64187264815</v>
      </c>
      <c r="PA50" s="35">
        <v>74134.148728404194</v>
      </c>
      <c r="PB50" s="35">
        <v>74851.531026173383</v>
      </c>
      <c r="PC50" s="35">
        <v>75575.855298322625</v>
      </c>
      <c r="PD50" s="35">
        <v>76307.188721040264</v>
      </c>
      <c r="PE50" s="35">
        <v>77045.599120564759</v>
      </c>
      <c r="PF50" s="35">
        <v>77791.154979479499</v>
      </c>
      <c r="PG50" s="35">
        <v>0</v>
      </c>
      <c r="PH50" s="35">
        <v>0</v>
      </c>
      <c r="PI50" s="35">
        <v>0</v>
      </c>
      <c r="PJ50" s="42">
        <v>230879.40497575607</v>
      </c>
      <c r="PK50" s="35">
        <v>238696.20616642479</v>
      </c>
      <c r="PL50" s="35">
        <v>246777.65799087752</v>
      </c>
      <c r="PM50" s="35">
        <v>255132.720630683</v>
      </c>
      <c r="PN50" s="35">
        <v>263770.65762906428</v>
      </c>
      <c r="PO50" s="35">
        <v>272701.0461617047</v>
      </c>
      <c r="PP50" s="35">
        <v>281933.78765528742</v>
      </c>
      <c r="PQ50" s="35">
        <v>291479.11876554787</v>
      </c>
      <c r="PR50" s="35">
        <v>301347.62272700295</v>
      </c>
      <c r="PS50" s="35">
        <v>311550.24108694121</v>
      </c>
      <c r="PT50" s="35">
        <v>322098.28583669849</v>
      </c>
      <c r="PU50" s="35">
        <v>333003.45195363648</v>
      </c>
      <c r="PV50" s="35">
        <v>344277.83036777563</v>
      </c>
      <c r="PW50" s="35">
        <v>355933.9213674143</v>
      </c>
      <c r="PX50" s="35">
        <v>367984.64845862612</v>
      </c>
      <c r="PY50" s="35">
        <v>380443.37269399501</v>
      </c>
      <c r="PZ50" s="35">
        <v>393323.90748647042</v>
      </c>
      <c r="QA50" s="35">
        <v>406640.53392476775</v>
      </c>
      <c r="QB50" s="35">
        <v>420408.01660730131</v>
      </c>
      <c r="QC50" s="35">
        <v>434641.62001219392</v>
      </c>
      <c r="QD50" s="35">
        <v>449357.1254215315</v>
      </c>
      <c r="QE50" s="35">
        <v>464570.84841860645</v>
      </c>
      <c r="QF50" s="35">
        <v>480299.65697755851</v>
      </c>
      <c r="QG50" s="35">
        <v>0</v>
      </c>
      <c r="QH50" s="35">
        <v>0</v>
      </c>
      <c r="QI50" s="35">
        <v>0</v>
      </c>
      <c r="QJ50" s="42">
        <v>62938.703916727565</v>
      </c>
      <c r="QK50" s="35">
        <v>63547.749988057651</v>
      </c>
      <c r="QL50" s="35">
        <v>64162.689684356563</v>
      </c>
      <c r="QM50" s="35">
        <v>64783.580037133768</v>
      </c>
      <c r="QN50" s="35">
        <v>65410.478629779071</v>
      </c>
      <c r="QO50" s="35">
        <v>66043.443602904677</v>
      </c>
      <c r="QP50" s="35">
        <v>66682.533659742214</v>
      </c>
      <c r="QQ50" s="35">
        <v>67327.808071580715</v>
      </c>
      <c r="QR50" s="35">
        <v>67979.326683267951</v>
      </c>
      <c r="QS50" s="35">
        <v>68637.14991875831</v>
      </c>
      <c r="QT50" s="35">
        <v>69301.338786717504</v>
      </c>
      <c r="QU50" s="35">
        <v>69971.95488618128</v>
      </c>
      <c r="QV50" s="35">
        <v>70649.060412266292</v>
      </c>
      <c r="QW50" s="35">
        <v>71332.718161941506</v>
      </c>
      <c r="QX50" s="35">
        <v>72022.991539850831</v>
      </c>
      <c r="QY50" s="35">
        <v>72719.944564189762</v>
      </c>
      <c r="QZ50" s="35">
        <v>73423.64187264815</v>
      </c>
      <c r="RA50" s="35">
        <v>74134.148728404194</v>
      </c>
      <c r="RB50" s="35">
        <v>74851.531026173383</v>
      </c>
      <c r="RC50" s="35">
        <v>75575.855298322625</v>
      </c>
      <c r="RD50" s="35">
        <v>76307.188721040264</v>
      </c>
      <c r="RE50" s="35">
        <v>77045.599120564759</v>
      </c>
      <c r="RF50" s="35">
        <v>77791.154979479499</v>
      </c>
      <c r="RG50" s="35">
        <v>0</v>
      </c>
      <c r="RH50" s="35">
        <v>0</v>
      </c>
      <c r="RI50" s="35">
        <v>0</v>
      </c>
      <c r="RJ50" s="42">
        <v>230879.40497575607</v>
      </c>
      <c r="RK50" s="35">
        <v>238696.20616642479</v>
      </c>
      <c r="RL50" s="35">
        <v>246777.65799087752</v>
      </c>
      <c r="RM50" s="35">
        <v>255132.720630683</v>
      </c>
      <c r="RN50" s="35">
        <v>263770.65762906428</v>
      </c>
      <c r="RO50" s="35">
        <v>272701.0461617047</v>
      </c>
      <c r="RP50" s="35">
        <v>281933.78765528742</v>
      </c>
      <c r="RQ50" s="35">
        <v>291479.11876554787</v>
      </c>
      <c r="RR50" s="35">
        <v>301347.62272700295</v>
      </c>
      <c r="RS50" s="35">
        <v>311550.24108694121</v>
      </c>
      <c r="RT50" s="35">
        <v>322098.28583669849</v>
      </c>
      <c r="RU50" s="35">
        <v>333003.45195363648</v>
      </c>
      <c r="RV50" s="35">
        <v>344277.83036777563</v>
      </c>
      <c r="RW50" s="35">
        <v>355933.9213674143</v>
      </c>
      <c r="RX50" s="35">
        <v>367984.64845862612</v>
      </c>
      <c r="RY50" s="35">
        <v>380443.37269399501</v>
      </c>
      <c r="RZ50" s="35">
        <v>393323.90748647042</v>
      </c>
      <c r="SA50" s="35">
        <v>406640.53392476775</v>
      </c>
      <c r="SB50" s="35">
        <v>420408.01660730131</v>
      </c>
      <c r="SC50" s="35">
        <v>434641.62001219392</v>
      </c>
      <c r="SD50" s="35">
        <v>449357.1254215315</v>
      </c>
      <c r="SE50" s="35">
        <v>464570.84841860645</v>
      </c>
      <c r="SF50" s="35">
        <v>480299.65697755851</v>
      </c>
      <c r="SG50" s="35">
        <v>0</v>
      </c>
      <c r="SH50" s="35">
        <v>0</v>
      </c>
      <c r="SI50" s="35">
        <v>0</v>
      </c>
      <c r="SJ50" s="42">
        <v>62938.703916727565</v>
      </c>
      <c r="SK50" s="35">
        <v>63547.749988057651</v>
      </c>
      <c r="SL50" s="35">
        <v>64162.689684356563</v>
      </c>
      <c r="SM50" s="35">
        <v>64783.580037133768</v>
      </c>
      <c r="SN50" s="35">
        <v>65410.478629779071</v>
      </c>
      <c r="SO50" s="35">
        <v>66043.443602904677</v>
      </c>
      <c r="SP50" s="35">
        <v>66682.533659742214</v>
      </c>
      <c r="SQ50" s="35">
        <v>67327.808071580715</v>
      </c>
      <c r="SR50" s="35">
        <v>67979.326683267951</v>
      </c>
      <c r="SS50" s="35">
        <v>68637.14991875831</v>
      </c>
      <c r="ST50" s="35">
        <v>69301.338786717504</v>
      </c>
      <c r="SU50" s="35">
        <v>69971.95488618128</v>
      </c>
      <c r="SV50" s="35">
        <v>70649.060412266292</v>
      </c>
      <c r="SW50" s="35">
        <v>71332.718161941506</v>
      </c>
      <c r="SX50" s="35">
        <v>72022.991539850831</v>
      </c>
      <c r="SY50" s="35">
        <v>72719.944564189762</v>
      </c>
      <c r="SZ50" s="35">
        <v>73423.64187264815</v>
      </c>
      <c r="TA50" s="35">
        <v>74134.148728404194</v>
      </c>
      <c r="TB50" s="35">
        <v>74851.531026173383</v>
      </c>
      <c r="TC50" s="35">
        <v>75575.855298322625</v>
      </c>
      <c r="TD50" s="35">
        <v>76307.188721040264</v>
      </c>
      <c r="TE50" s="35">
        <v>77045.599120564759</v>
      </c>
      <c r="TF50" s="35">
        <v>77791.154979479499</v>
      </c>
      <c r="TG50" s="43">
        <v>0</v>
      </c>
      <c r="TH50" s="43">
        <v>0</v>
      </c>
      <c r="TI50" s="43">
        <v>0</v>
      </c>
      <c r="TJ50" s="43">
        <v>1997557.6197820329</v>
      </c>
      <c r="TK50" s="43">
        <v>2065188.2115291867</v>
      </c>
      <c r="TL50" s="43">
        <v>2135108.5479599354</v>
      </c>
      <c r="TM50" s="43">
        <v>2207396.152138629</v>
      </c>
      <c r="TN50" s="43">
        <v>2282131.1718001971</v>
      </c>
      <c r="TO50" s="43">
        <v>2359396.46821268</v>
      </c>
      <c r="TP50" s="43">
        <v>2439277.7080483446</v>
      </c>
      <c r="TQ50" s="43">
        <v>2521863.4583652499</v>
      </c>
      <c r="TR50" s="43">
        <v>2607245.2848045677</v>
      </c>
      <c r="TS50" s="43">
        <v>2695517.8531125342</v>
      </c>
      <c r="TT50" s="43">
        <v>2786779.0340995989</v>
      </c>
      <c r="TU50" s="43">
        <v>2881130.0121531291</v>
      </c>
      <c r="TV50" s="43">
        <v>2978675.3974239989</v>
      </c>
      <c r="TW50" s="43">
        <v>3079523.341811433</v>
      </c>
      <c r="TX50" s="43">
        <v>3183785.6588747101</v>
      </c>
      <c r="TY50" s="43">
        <v>3291577.9478046754</v>
      </c>
      <c r="TZ50" s="43">
        <v>3403019.7215925087</v>
      </c>
      <c r="UA50" s="43">
        <v>3518234.5395378596</v>
      </c>
      <c r="UB50" s="43">
        <v>3637350.1442432618</v>
      </c>
      <c r="UC50" s="43">
        <v>3760498.6032467168</v>
      </c>
      <c r="UD50" s="43">
        <v>3887816.4554494838</v>
      </c>
      <c r="UE50" s="43">
        <v>4019444.8625014224</v>
      </c>
      <c r="UF50" s="43">
        <v>4155529.7653117306</v>
      </c>
      <c r="UG50" s="43">
        <v>0</v>
      </c>
      <c r="UH50" s="43">
        <v>0</v>
      </c>
      <c r="UI50" s="43">
        <v>0</v>
      </c>
      <c r="UJ50" s="43">
        <v>1860653.4754099788</v>
      </c>
      <c r="UK50" s="43">
        <v>1878658.6712399283</v>
      </c>
      <c r="UL50" s="43">
        <v>1896838.0999838293</v>
      </c>
      <c r="UM50" s="43">
        <v>1915193.4476610173</v>
      </c>
      <c r="UN50" s="43">
        <v>1933726.4166061215</v>
      </c>
      <c r="UO50" s="43">
        <v>1952438.7256269443</v>
      </c>
      <c r="UP50" s="43">
        <v>1971332.1101638714</v>
      </c>
      <c r="UQ50" s="43">
        <v>1990408.3224508192</v>
      </c>
      <c r="UR50" s="43">
        <v>2009669.1316777451</v>
      </c>
      <c r="US50" s="43">
        <v>2029116.3241547267</v>
      </c>
      <c r="UT50" s="43">
        <v>2048751.7034776299</v>
      </c>
      <c r="UU50" s="43">
        <v>2068577.0906953814</v>
      </c>
      <c r="UV50" s="43">
        <v>2088594.3244788568</v>
      </c>
      <c r="UW50" s="43">
        <v>2108805.261291407</v>
      </c>
      <c r="UX50" s="43">
        <v>2129211.7755610314</v>
      </c>
      <c r="UY50" s="43">
        <v>2149815.7598542185</v>
      </c>
      <c r="UZ50" s="43">
        <v>2170619.1250514686</v>
      </c>
      <c r="VA50" s="43">
        <v>2191623.8005245165</v>
      </c>
      <c r="VB50" s="43">
        <v>2212831.7343152654</v>
      </c>
      <c r="VC50" s="43">
        <v>2234244.893316457</v>
      </c>
      <c r="VD50" s="43">
        <v>2255865.2634540852</v>
      </c>
      <c r="VE50" s="43">
        <v>2277694.8498715786</v>
      </c>
      <c r="VF50" s="43">
        <v>2299735.6771157645</v>
      </c>
      <c r="VG50" s="35"/>
      <c r="VH50" s="35"/>
      <c r="VI50" s="35"/>
      <c r="VJ50" s="43">
        <v>1997557.6197820329</v>
      </c>
      <c r="VK50" s="43">
        <v>2065188.2115291867</v>
      </c>
      <c r="VL50" s="43">
        <v>2135108.5479599354</v>
      </c>
      <c r="VM50" s="43">
        <v>2207396.152138629</v>
      </c>
      <c r="VN50" s="43">
        <v>2282131.1718001971</v>
      </c>
      <c r="VO50" s="43">
        <v>2359396.46821268</v>
      </c>
      <c r="VP50" s="43">
        <v>2439277.7080483446</v>
      </c>
      <c r="VQ50" s="43">
        <v>2521863.4583652499</v>
      </c>
      <c r="VR50" s="43">
        <v>2607245.2848045677</v>
      </c>
      <c r="VS50" s="43">
        <v>2695517.8531125342</v>
      </c>
      <c r="VT50" s="43">
        <v>2786779.0340995989</v>
      </c>
      <c r="VU50" s="43">
        <v>2881130.0121531291</v>
      </c>
      <c r="VV50" s="43">
        <v>2978675.3974239989</v>
      </c>
      <c r="VW50" s="43">
        <v>3079523.341811433</v>
      </c>
      <c r="VX50" s="43">
        <v>3183785.6588747101</v>
      </c>
      <c r="VY50" s="43">
        <v>3291577.9478046754</v>
      </c>
      <c r="VZ50" s="43">
        <v>3403019.7215925087</v>
      </c>
      <c r="WA50" s="43">
        <v>3518234.5395378596</v>
      </c>
      <c r="WB50" s="43">
        <v>3637350.1442432618</v>
      </c>
      <c r="WC50" s="43">
        <v>3760498.6032467168</v>
      </c>
      <c r="WD50" s="43">
        <v>3887816.4554494838</v>
      </c>
      <c r="WE50" s="43">
        <v>4019444.8625014224</v>
      </c>
      <c r="WF50" s="43">
        <v>4155529.7653117306</v>
      </c>
      <c r="WG50" s="35"/>
      <c r="WH50" s="35"/>
      <c r="WI50" s="35"/>
      <c r="WJ50" s="43">
        <v>1860653.4754099788</v>
      </c>
      <c r="WK50" s="43">
        <v>1878658.6712399283</v>
      </c>
      <c r="WL50" s="43">
        <v>1896838.0999838293</v>
      </c>
      <c r="WM50" s="43">
        <v>1915193.4476610173</v>
      </c>
      <c r="WN50" s="43">
        <v>1933726.4166061215</v>
      </c>
      <c r="WO50" s="43">
        <v>1952438.7256269443</v>
      </c>
      <c r="WP50" s="43">
        <v>1971332.1101638714</v>
      </c>
      <c r="WQ50" s="43">
        <v>1990408.3224508192</v>
      </c>
      <c r="WR50" s="43">
        <v>2009669.1316777451</v>
      </c>
      <c r="WS50" s="43">
        <v>2029116.3241547267</v>
      </c>
      <c r="WT50" s="43">
        <v>2048751.7034776299</v>
      </c>
      <c r="WU50" s="43">
        <v>2068577.0906953814</v>
      </c>
      <c r="WV50" s="43">
        <v>2088594.3244788568</v>
      </c>
      <c r="WW50" s="43">
        <v>2108805.261291407</v>
      </c>
      <c r="WX50" s="43">
        <v>2129211.7755610314</v>
      </c>
      <c r="WY50" s="43">
        <v>2149815.7598542185</v>
      </c>
      <c r="WZ50" s="43">
        <v>2170619.1250514686</v>
      </c>
      <c r="XA50" s="43">
        <v>2191623.8005245165</v>
      </c>
      <c r="XB50" s="43">
        <v>2212831.7343152654</v>
      </c>
      <c r="XC50" s="43">
        <v>2234244.893316457</v>
      </c>
      <c r="XD50" s="43">
        <v>2255865.2634540852</v>
      </c>
      <c r="XE50" s="43">
        <v>2277694.8498715786</v>
      </c>
      <c r="XF50" s="43">
        <v>2299735.6771157645</v>
      </c>
      <c r="XG50" s="25">
        <v>50.009535706221016</v>
      </c>
      <c r="XH50" s="25">
        <v>20</v>
      </c>
      <c r="XI50" s="25">
        <v>1</v>
      </c>
      <c r="XJ50" s="25">
        <v>3.6031333464239319</v>
      </c>
      <c r="XK50" s="25">
        <v>50.009535706221016</v>
      </c>
      <c r="XL50" s="25">
        <v>20</v>
      </c>
      <c r="XM50" s="25">
        <v>1</v>
      </c>
      <c r="XN50" s="25">
        <v>4.422337169421076</v>
      </c>
      <c r="XO50" s="25">
        <v>42.462333345595155</v>
      </c>
      <c r="XP50" s="25">
        <v>10</v>
      </c>
      <c r="XQ50" s="25">
        <v>5.7943154246905513</v>
      </c>
      <c r="XR50" s="25">
        <v>42.462333345595155</v>
      </c>
      <c r="XS50" s="25">
        <v>10</v>
      </c>
      <c r="XT50" s="25">
        <v>6.3579063945502687</v>
      </c>
      <c r="XU50" s="25">
        <v>6.6554911612244663</v>
      </c>
      <c r="XV50" s="25">
        <v>5</v>
      </c>
      <c r="XW50" s="25">
        <v>1.6095827164297845</v>
      </c>
      <c r="XX50" s="25">
        <v>4.4885870622211517</v>
      </c>
      <c r="XY50" s="25">
        <v>5</v>
      </c>
      <c r="XZ50" s="25">
        <v>3.4051350127194948</v>
      </c>
      <c r="YA50" s="25">
        <v>9</v>
      </c>
      <c r="YB50" s="25">
        <v>9</v>
      </c>
      <c r="YC50" s="43">
        <f t="shared" si="68"/>
        <v>1405407.82355625</v>
      </c>
      <c r="YD50" s="45"/>
      <c r="YE50" s="46">
        <v>1.69</v>
      </c>
      <c r="YF50" s="46">
        <v>1.5649999999999999</v>
      </c>
      <c r="YG50" s="46">
        <v>1.423</v>
      </c>
      <c r="YH50" s="46">
        <v>2</v>
      </c>
      <c r="YI50" s="25">
        <v>0.65</v>
      </c>
      <c r="YJ50" s="25">
        <v>0.65</v>
      </c>
      <c r="YK50" s="47" t="s">
        <v>4316</v>
      </c>
      <c r="YL50" s="48">
        <v>0</v>
      </c>
      <c r="YM50" s="48">
        <v>0</v>
      </c>
      <c r="YN50" s="48">
        <v>0</v>
      </c>
      <c r="YO50" s="48">
        <v>11546171.846966134</v>
      </c>
      <c r="YP50" s="48">
        <v>11937086.445219314</v>
      </c>
      <c r="YQ50" s="48">
        <v>12341236.098792387</v>
      </c>
      <c r="YR50" s="48">
        <v>12759068.902205452</v>
      </c>
      <c r="YS50" s="48">
        <v>13191048.120954089</v>
      </c>
      <c r="YT50" s="48">
        <v>13637652.705147596</v>
      </c>
      <c r="YU50" s="48">
        <v>14099377.82053723</v>
      </c>
      <c r="YV50" s="48">
        <v>14576735.397523502</v>
      </c>
      <c r="YW50" s="48">
        <v>15070254.698750874</v>
      </c>
      <c r="YX50" s="48">
        <v>15580482.905919151</v>
      </c>
      <c r="YY50" s="48">
        <v>16107985.726462957</v>
      </c>
      <c r="YZ50" s="48">
        <v>16653348.020770239</v>
      </c>
      <c r="ZA50" s="48">
        <v>17217174.450637579</v>
      </c>
      <c r="ZB50" s="48">
        <v>17800090.149678968</v>
      </c>
      <c r="ZC50" s="48">
        <v>18402741.41643285</v>
      </c>
      <c r="ZD50" s="48">
        <v>19025796.430935495</v>
      </c>
      <c r="ZE50" s="48">
        <v>19669945.995555013</v>
      </c>
      <c r="ZF50" s="48">
        <v>20335904.300907452</v>
      </c>
      <c r="ZG50" s="48">
        <v>21024409.717704393</v>
      </c>
      <c r="ZH50" s="48">
        <v>21736225.615409557</v>
      </c>
      <c r="ZI50" s="48">
        <v>22472141.208612915</v>
      </c>
      <c r="ZJ50" s="48">
        <v>23232972.43205969</v>
      </c>
      <c r="ZK50" s="48">
        <v>24019562.845304918</v>
      </c>
      <c r="ZL50" s="49">
        <v>0</v>
      </c>
      <c r="ZM50" s="49">
        <v>0</v>
      </c>
      <c r="ZN50" s="49">
        <v>0</v>
      </c>
      <c r="ZO50" s="49">
        <v>3147535.3608268597</v>
      </c>
      <c r="ZP50" s="49">
        <v>3177993.4720777753</v>
      </c>
      <c r="ZQ50" s="49">
        <v>3208746.3207770083</v>
      </c>
      <c r="ZR50" s="49">
        <v>3239796.7590438682</v>
      </c>
      <c r="ZS50" s="49">
        <v>3271147.666596943</v>
      </c>
      <c r="ZT50" s="49">
        <v>3302801.9510212555</v>
      </c>
      <c r="ZU50" s="49">
        <v>3334762.5480381628</v>
      </c>
      <c r="ZV50" s="49">
        <v>3367032.4217773112</v>
      </c>
      <c r="ZW50" s="49">
        <v>3399614.5650517517</v>
      </c>
      <c r="ZX50" s="49">
        <v>3432511.9996353886</v>
      </c>
      <c r="ZY50" s="49">
        <v>3465727.7765432685</v>
      </c>
      <c r="ZZ50" s="49">
        <v>3499264.9763145689</v>
      </c>
      <c r="AAA50" s="49">
        <v>3533126.7092981967</v>
      </c>
      <c r="AAB50" s="49">
        <v>3567316.1159414141</v>
      </c>
      <c r="AAC50" s="49">
        <v>3601836.3670810242</v>
      </c>
      <c r="AAD50" s="49">
        <v>3636690.6642372608</v>
      </c>
      <c r="AAE50" s="49">
        <v>3671882.2399109821</v>
      </c>
      <c r="AAF50" s="49">
        <v>3707414.3578834287</v>
      </c>
      <c r="AAG50" s="49">
        <v>3743290.3135187281</v>
      </c>
      <c r="AAH50" s="49">
        <v>3779513.4340696582</v>
      </c>
      <c r="AAI50" s="49">
        <v>3816087.0789862084</v>
      </c>
      <c r="AAJ50" s="49">
        <v>3853014.6402270738</v>
      </c>
      <c r="AAK50" s="49">
        <v>3890299.5425744527</v>
      </c>
      <c r="AAL50" s="49">
        <v>0</v>
      </c>
      <c r="AAM50" s="49">
        <v>0</v>
      </c>
      <c r="AAN50" s="49">
        <v>0</v>
      </c>
      <c r="AAO50" s="49">
        <v>9803678.2567132153</v>
      </c>
      <c r="AAP50" s="49">
        <v>10135597.874567635</v>
      </c>
      <c r="AAQ50" s="49">
        <v>10478755.175853916</v>
      </c>
      <c r="AAR50" s="49">
        <v>10833530.630788663</v>
      </c>
      <c r="AAS50" s="49">
        <v>11200317.591032179</v>
      </c>
      <c r="AAT50" s="49">
        <v>11579522.725810837</v>
      </c>
      <c r="AAU50" s="49">
        <v>11971566.472805055</v>
      </c>
      <c r="AAV50" s="49">
        <v>12376883.504303014</v>
      </c>
      <c r="AAW50" s="49">
        <v>12795923.209136646</v>
      </c>
      <c r="AAX50" s="49">
        <v>13229150.190934233</v>
      </c>
      <c r="AAY50" s="49">
        <v>13677044.783242682</v>
      </c>
      <c r="AAZ50" s="49">
        <v>14140103.582089193</v>
      </c>
      <c r="ABA50" s="49">
        <v>14618839.996574752</v>
      </c>
      <c r="ABB50" s="49">
        <v>15113784.818108</v>
      </c>
      <c r="ABC50" s="49">
        <v>15625486.80891183</v>
      </c>
      <c r="ABD50" s="49">
        <v>16154513.310454911</v>
      </c>
      <c r="ABE50" s="49">
        <v>16701450.872482536</v>
      </c>
      <c r="ABF50" s="49">
        <v>17266905.903344285</v>
      </c>
      <c r="ABG50" s="49">
        <v>17851505.342339732</v>
      </c>
      <c r="ABH50" s="49">
        <v>18455897.354827281</v>
      </c>
      <c r="ABI50" s="49">
        <v>19080752.050867483</v>
      </c>
      <c r="ABJ50" s="49">
        <v>19726762.228196826</v>
      </c>
      <c r="ABK50" s="49">
        <v>20394644.140356097</v>
      </c>
      <c r="ABL50" s="50">
        <v>0</v>
      </c>
      <c r="ABM50" s="50">
        <v>0</v>
      </c>
      <c r="ABN50" s="50">
        <v>0</v>
      </c>
      <c r="ABO50" s="50">
        <v>2672524.2260518013</v>
      </c>
      <c r="ABP50" s="50">
        <v>2698385.7433554446</v>
      </c>
      <c r="ABQ50" s="50">
        <v>2724497.5177271278</v>
      </c>
      <c r="ABR50" s="50">
        <v>2750861.9708578177</v>
      </c>
      <c r="ABS50" s="50">
        <v>2777481.5478726071</v>
      </c>
      <c r="ABT50" s="50">
        <v>2804358.7175575523</v>
      </c>
      <c r="ABU50" s="50">
        <v>2831495.9725888432</v>
      </c>
      <c r="ABV50" s="50">
        <v>2858895.8297637124</v>
      </c>
      <c r="ABW50" s="50">
        <v>2886560.8302340354</v>
      </c>
      <c r="ABX50" s="50">
        <v>2914493.5397419049</v>
      </c>
      <c r="ABY50" s="50">
        <v>2942696.5488576214</v>
      </c>
      <c r="ABZ50" s="50">
        <v>2971172.4732199754</v>
      </c>
      <c r="ACA50" s="50">
        <v>2999923.9537787414</v>
      </c>
      <c r="ACB50" s="50">
        <v>3028953.6570397499</v>
      </c>
      <c r="ACC50" s="50">
        <v>3058264.2753121257</v>
      </c>
      <c r="ACD50" s="50">
        <v>3087858.5269578262</v>
      </c>
      <c r="ACE50" s="50">
        <v>3117739.1566439844</v>
      </c>
      <c r="ACF50" s="50">
        <v>3147908.9355974281</v>
      </c>
      <c r="ACG50" s="50">
        <v>3178370.6618615324</v>
      </c>
      <c r="ACH50" s="50">
        <v>3209127.1605558391</v>
      </c>
      <c r="ACI50" s="50">
        <v>3240181.2841380504</v>
      </c>
      <c r="ACJ50" s="50">
        <v>3271535.9126685136</v>
      </c>
      <c r="ACK50" s="50">
        <v>3303193.954077513</v>
      </c>
      <c r="ACL50" s="49">
        <v>0</v>
      </c>
      <c r="ACM50" s="49">
        <v>0</v>
      </c>
      <c r="ACN50" s="49">
        <v>0</v>
      </c>
      <c r="ACO50" s="49">
        <v>1536615.8391249087</v>
      </c>
      <c r="ACP50" s="49">
        <v>1588640.490358453</v>
      </c>
      <c r="ACQ50" s="49">
        <v>1642426.5215459596</v>
      </c>
      <c r="ACR50" s="49">
        <v>1698033.5670966618</v>
      </c>
      <c r="ACS50" s="49">
        <v>1755523.2804406022</v>
      </c>
      <c r="ACT50" s="49">
        <v>1814959.4023858907</v>
      </c>
      <c r="ACU50" s="49">
        <v>1876407.831790301</v>
      </c>
      <c r="ACV50" s="49">
        <v>1939936.6986256004</v>
      </c>
      <c r="ACW50" s="49">
        <v>2005616.4395155732</v>
      </c>
      <c r="ACX50" s="49">
        <v>2073519.8758314888</v>
      </c>
      <c r="ACY50" s="49">
        <v>2143722.2944316985</v>
      </c>
      <c r="ACZ50" s="49">
        <v>2216301.5311346636</v>
      </c>
      <c r="ADA50" s="49">
        <v>2291338.057018267</v>
      </c>
      <c r="ADB50" s="49">
        <v>2368915.0676407903</v>
      </c>
      <c r="ADC50" s="49">
        <v>2449118.5752826785</v>
      </c>
      <c r="ADD50" s="49">
        <v>2532037.5043113092</v>
      </c>
      <c r="ADE50" s="49">
        <v>2617763.7897744738</v>
      </c>
      <c r="ADF50" s="49">
        <v>2706392.4793318897</v>
      </c>
      <c r="ADG50" s="49">
        <v>2798021.8386378023</v>
      </c>
      <c r="ADH50" s="49">
        <v>2892753.4602914397</v>
      </c>
      <c r="ADI50" s="49">
        <v>2990692.3764762366</v>
      </c>
      <c r="ADJ50" s="49">
        <v>3091947.1754125864</v>
      </c>
      <c r="ADK50" s="49">
        <v>3196630.1217532838</v>
      </c>
      <c r="ADL50" s="50">
        <v>0</v>
      </c>
      <c r="ADM50" s="50">
        <v>0</v>
      </c>
      <c r="ADN50" s="50">
        <v>0</v>
      </c>
      <c r="ADO50" s="50">
        <v>282505.8521135911</v>
      </c>
      <c r="ADP50" s="50">
        <v>285239.60842965991</v>
      </c>
      <c r="ADQ50" s="50">
        <v>287999.81879451341</v>
      </c>
      <c r="ADR50" s="50">
        <v>290786.73919904709</v>
      </c>
      <c r="ADS50" s="50">
        <v>293600.62811131944</v>
      </c>
      <c r="ADT50" s="50">
        <v>296441.74650053022</v>
      </c>
      <c r="ADU50" s="50">
        <v>299310.35786124534</v>
      </c>
      <c r="ADV50" s="50">
        <v>302206.728237806</v>
      </c>
      <c r="ADW50" s="50">
        <v>305131.12624902162</v>
      </c>
      <c r="ADX50" s="50">
        <v>308083.82311307214</v>
      </c>
      <c r="ADY50" s="50">
        <v>311065.09267266508</v>
      </c>
      <c r="ADZ50" s="50">
        <v>314075.2114204354</v>
      </c>
      <c r="AEA50" s="50">
        <v>317114.45852457901</v>
      </c>
      <c r="AEB50" s="50">
        <v>320183.11585475842</v>
      </c>
      <c r="AEC50" s="50">
        <v>323281.46800823789</v>
      </c>
      <c r="AED50" s="50">
        <v>326409.80233626155</v>
      </c>
      <c r="AEE50" s="50">
        <v>329568.4089707277</v>
      </c>
      <c r="AEF50" s="50">
        <v>332757.58085109369</v>
      </c>
      <c r="AEG50" s="50">
        <v>335977.61375152698</v>
      </c>
      <c r="AEH50" s="50">
        <v>339228.80630834884</v>
      </c>
      <c r="AEI50" s="50">
        <v>342511.46004772914</v>
      </c>
      <c r="AEJ50" s="50">
        <v>345825.87941364432</v>
      </c>
      <c r="AEK50" s="50">
        <v>349172.37179613218</v>
      </c>
      <c r="AEL50" s="48">
        <v>0</v>
      </c>
      <c r="AEM50" s="48">
        <v>0</v>
      </c>
      <c r="AEN50" s="48">
        <v>0</v>
      </c>
      <c r="AEO50" s="96">
        <v>1062768.6880464181</v>
      </c>
      <c r="AEP50" s="48">
        <v>1098750.4662695518</v>
      </c>
      <c r="AEQ50" s="48">
        <v>3615188.2746930979</v>
      </c>
      <c r="AER50" s="48">
        <v>1174409.934098958</v>
      </c>
      <c r="AES50" s="48">
        <v>1214171.509940516</v>
      </c>
      <c r="AET50" s="48">
        <v>1255279.2791916349</v>
      </c>
      <c r="AEU50" s="48">
        <v>1297778.8194396575</v>
      </c>
      <c r="AEV50" s="48">
        <v>1341717.2513759551</v>
      </c>
      <c r="AEW50" s="48">
        <v>1387143.2910402457</v>
      </c>
      <c r="AEX50" s="48">
        <v>1434107.3038337145</v>
      </c>
      <c r="AEY50" s="48">
        <v>1482661.3603608941</v>
      </c>
      <c r="AEZ50" s="48">
        <v>1532859.2941620636</v>
      </c>
      <c r="AFA50" s="48">
        <v>1584756.7614003897</v>
      </c>
      <c r="AFB50" s="48">
        <v>1638411.3025697784</v>
      </c>
      <c r="AFC50" s="48">
        <v>1693882.4062919898</v>
      </c>
      <c r="AFD50" s="48">
        <v>1751231.5752737164</v>
      </c>
      <c r="AFE50" s="48">
        <v>1810522.3944967336</v>
      </c>
      <c r="AFF50" s="48">
        <v>1871820.6017167305</v>
      </c>
      <c r="AFG50" s="48">
        <v>1935194.1603490149</v>
      </c>
      <c r="AFH50" s="48">
        <v>2000713.3348218491</v>
      </c>
      <c r="AFI50" s="48">
        <v>2068450.7684810527</v>
      </c>
      <c r="AFJ50" s="48">
        <v>2138481.5641321451</v>
      </c>
      <c r="AFK50" s="48">
        <v>2210883.3673093757</v>
      </c>
      <c r="AFL50" s="49">
        <v>0</v>
      </c>
      <c r="AFM50" s="49">
        <v>0</v>
      </c>
      <c r="AFN50" s="49">
        <v>0</v>
      </c>
      <c r="AFO50" s="49">
        <v>1468712.2933250885</v>
      </c>
      <c r="AFP50" s="49">
        <v>344577.32679332275</v>
      </c>
      <c r="AFQ50" s="49">
        <v>347911.73716551682</v>
      </c>
      <c r="AFR50" s="49">
        <v>351278.41400351562</v>
      </c>
      <c r="AFS50" s="49">
        <v>1526392.6343786789</v>
      </c>
      <c r="AFT50" s="49">
        <v>358109.81904459459</v>
      </c>
      <c r="AFU50" s="49">
        <v>361575.18081439222</v>
      </c>
      <c r="AFV50" s="49">
        <v>365074.07624218042</v>
      </c>
      <c r="AFW50" s="49">
        <v>368606.82982690178</v>
      </c>
      <c r="AFX50" s="49">
        <v>372173.76920760999</v>
      </c>
      <c r="AFY50" s="49">
        <v>375775.22519386082</v>
      </c>
      <c r="AFZ50" s="49">
        <v>379411.53179639543</v>
      </c>
      <c r="AGA50" s="49">
        <v>383083.02625810658</v>
      </c>
      <c r="AGB50" s="49">
        <v>386790.0490853333</v>
      </c>
      <c r="AGC50" s="49">
        <v>390532.94407943287</v>
      </c>
      <c r="AGD50" s="49">
        <v>394312.05836864625</v>
      </c>
      <c r="AGE50" s="49">
        <v>398127.74244032177</v>
      </c>
      <c r="AGF50" s="49">
        <v>401980.35017341626</v>
      </c>
      <c r="AGG50" s="49">
        <v>405870.23887129483</v>
      </c>
      <c r="AGH50" s="49">
        <v>409797.76929488353</v>
      </c>
      <c r="AGI50" s="49">
        <v>413763.30569612532</v>
      </c>
      <c r="AGJ50" s="49">
        <v>417767.21585175407</v>
      </c>
      <c r="AGK50" s="49">
        <v>421809.87109742709</v>
      </c>
      <c r="AGL50" s="49">
        <v>0</v>
      </c>
      <c r="AGM50" s="49">
        <v>0</v>
      </c>
      <c r="AGN50" s="49">
        <v>0</v>
      </c>
      <c r="AGO50" s="49">
        <v>1337788.0974943999</v>
      </c>
      <c r="AGP50" s="49">
        <v>1383081.1092052311</v>
      </c>
      <c r="AGQ50" s="49">
        <v>1429907.5901655511</v>
      </c>
      <c r="AGR50" s="49">
        <v>1478319.4584936318</v>
      </c>
      <c r="AGS50" s="49">
        <v>1528370.3900808576</v>
      </c>
      <c r="AGT50" s="49">
        <v>1580115.8781040155</v>
      </c>
      <c r="AGU50" s="49">
        <v>1633613.2945524624</v>
      </c>
      <c r="AGV50" s="49">
        <v>1688921.9538384231</v>
      </c>
      <c r="AGW50" s="49">
        <v>1746103.1785609021</v>
      </c>
      <c r="AGX50" s="49">
        <v>1805220.3674961233</v>
      </c>
      <c r="AGY50" s="49">
        <v>1866339.0658899681</v>
      </c>
      <c r="AGZ50" s="49">
        <v>1929527.0381301548</v>
      </c>
      <c r="AHA50" s="49">
        <v>1994854.3428789994</v>
      </c>
      <c r="AHB50" s="49">
        <v>2062393.4107498024</v>
      </c>
      <c r="AHC50" s="49">
        <v>2132219.1246131472</v>
      </c>
      <c r="AHD50" s="49">
        <v>2204408.9026221116</v>
      </c>
      <c r="AHE50" s="49">
        <v>2279042.7840484148</v>
      </c>
      <c r="AHF50" s="49">
        <v>2356203.518024683</v>
      </c>
      <c r="AHG50" s="49">
        <v>2435976.6552912476</v>
      </c>
      <c r="AHH50" s="49">
        <v>2518450.6430491447</v>
      </c>
      <c r="AHI50" s="49">
        <v>2603716.9230245864</v>
      </c>
      <c r="AHJ50" s="49">
        <v>2691870.0328535074</v>
      </c>
      <c r="AHK50" s="49">
        <v>2783007.710898648</v>
      </c>
      <c r="AHL50" s="50">
        <v>0</v>
      </c>
      <c r="AHM50" s="50">
        <v>0</v>
      </c>
      <c r="AHN50" s="50">
        <v>0</v>
      </c>
      <c r="AHO50" s="50">
        <v>400158.38809686824</v>
      </c>
      <c r="AHP50" s="50">
        <v>404030.64600835351</v>
      </c>
      <c r="AHQ50" s="50">
        <v>407940.37503571517</v>
      </c>
      <c r="AHR50" s="50">
        <v>411887.9377799519</v>
      </c>
      <c r="AHS50" s="50">
        <v>415873.70035086607</v>
      </c>
      <c r="AHT50" s="50">
        <v>419898.03240102768</v>
      </c>
      <c r="AHU50" s="50">
        <v>423961.30716008856</v>
      </c>
      <c r="AHV50" s="50">
        <v>428063.90146935621</v>
      </c>
      <c r="AHW50" s="50">
        <v>432206.19581677101</v>
      </c>
      <c r="AHX50" s="50">
        <v>436388.57437217893</v>
      </c>
      <c r="AHY50" s="50">
        <v>440611.42502296576</v>
      </c>
      <c r="AHZ50" s="50">
        <v>444875.13941003487</v>
      </c>
      <c r="AIA50" s="50">
        <v>449180.1129641161</v>
      </c>
      <c r="AIB50" s="50">
        <v>453526.74494245998</v>
      </c>
      <c r="AIC50" s="50">
        <v>457915.43846585753</v>
      </c>
      <c r="AID50" s="50">
        <v>462346.60055600316</v>
      </c>
      <c r="AIE50" s="50">
        <v>466820.64217327855</v>
      </c>
      <c r="AIF50" s="50">
        <v>471337.97825486172</v>
      </c>
      <c r="AIG50" s="50">
        <v>475899.0277531856</v>
      </c>
      <c r="AIH50" s="50">
        <v>480504.21367481124</v>
      </c>
      <c r="AII50" s="50">
        <v>485153.96311965602</v>
      </c>
      <c r="AIJ50" s="50">
        <v>489848.70732059522</v>
      </c>
      <c r="AIK50" s="50">
        <v>494588.88168348366</v>
      </c>
      <c r="AIL50" s="49">
        <v>0</v>
      </c>
      <c r="AIM50" s="49">
        <v>0</v>
      </c>
      <c r="AIN50" s="49">
        <v>0</v>
      </c>
      <c r="AIO50" s="49">
        <v>371619.49982856977</v>
      </c>
      <c r="AIP50" s="49">
        <v>384201.28792283789</v>
      </c>
      <c r="AIQ50" s="49">
        <v>397209.05310313695</v>
      </c>
      <c r="AIR50" s="49">
        <v>410657.21752285608</v>
      </c>
      <c r="AIS50" s="49">
        <v>424560.69162105996</v>
      </c>
      <c r="AIT50" s="49">
        <v>438934.89065420069</v>
      </c>
      <c r="AIU50" s="49">
        <v>453795.75178753556</v>
      </c>
      <c r="AIV50" s="49">
        <v>469159.7517652103</v>
      </c>
      <c r="AIW50" s="49">
        <v>485043.92517858726</v>
      </c>
      <c r="AIX50" s="49">
        <v>501465.88335307309</v>
      </c>
      <c r="AIY50" s="49">
        <v>518443.83387441031</v>
      </c>
      <c r="AIZ50" s="49">
        <v>535996.6007760294</v>
      </c>
      <c r="AJA50" s="49">
        <v>554143.64540991688</v>
      </c>
      <c r="AJB50" s="49">
        <v>572905.08802406804</v>
      </c>
      <c r="AJC50" s="49">
        <v>592301.7300704947</v>
      </c>
      <c r="AJD50" s="49">
        <v>612355.07726850943</v>
      </c>
      <c r="AJE50" s="49">
        <v>633087.36344885034</v>
      </c>
      <c r="AJF50" s="49">
        <v>654521.57520508557</v>
      </c>
      <c r="AJG50" s="49">
        <v>676681.477379638</v>
      </c>
      <c r="AJH50" s="49">
        <v>699591.63941266923</v>
      </c>
      <c r="AJI50" s="49">
        <v>723277.46258306806</v>
      </c>
      <c r="AJJ50" s="49">
        <v>747765.20817171014</v>
      </c>
      <c r="AJK50" s="49">
        <v>773082.0265782323</v>
      </c>
      <c r="AJL50" s="50">
        <v>0</v>
      </c>
      <c r="AJM50" s="50">
        <v>0</v>
      </c>
      <c r="AJN50" s="50">
        <v>0</v>
      </c>
      <c r="AJO50" s="50">
        <v>214314.78436203464</v>
      </c>
      <c r="AJP50" s="50">
        <v>216388.66846387996</v>
      </c>
      <c r="AJQ50" s="50">
        <v>218482.62115445849</v>
      </c>
      <c r="AJR50" s="50">
        <v>220596.8366337599</v>
      </c>
      <c r="AJS50" s="50">
        <v>222731.51098100099</v>
      </c>
      <c r="AJT50" s="50">
        <v>224886.84217281605</v>
      </c>
      <c r="AJU50" s="50">
        <v>227063.03010163445</v>
      </c>
      <c r="AJV50" s="50">
        <v>229260.2765941977</v>
      </c>
      <c r="AJW50" s="50">
        <v>231478.78543029231</v>
      </c>
      <c r="AJX50" s="50">
        <v>233718.76236164095</v>
      </c>
      <c r="AJY50" s="50">
        <v>235980.41513098733</v>
      </c>
      <c r="AJZ50" s="50">
        <v>238263.95349136481</v>
      </c>
      <c r="AKA50" s="50">
        <v>240569.58922554273</v>
      </c>
      <c r="AKB50" s="50">
        <v>242897.53616567882</v>
      </c>
      <c r="AKC50" s="50">
        <v>245248.01021314602</v>
      </c>
      <c r="AKD50" s="50">
        <v>247621.22935854326</v>
      </c>
      <c r="AKE50" s="50">
        <v>250017.41370193139</v>
      </c>
      <c r="AKF50" s="50">
        <v>252436.78547324354</v>
      </c>
      <c r="AKG50" s="50">
        <v>254879.56905288255</v>
      </c>
      <c r="AKH50" s="50">
        <v>257345.99099254052</v>
      </c>
      <c r="AKI50" s="50">
        <v>259836.28003620834</v>
      </c>
      <c r="AKJ50" s="50">
        <v>262350.66714138538</v>
      </c>
      <c r="AKK50" s="50">
        <v>264889.38550051412</v>
      </c>
      <c r="AKL50" s="51">
        <v>0</v>
      </c>
      <c r="AKM50" s="51">
        <v>0</v>
      </c>
      <c r="AKN50" s="51">
        <v>0</v>
      </c>
      <c r="AKO50" s="51">
        <v>9348569.6605799142</v>
      </c>
      <c r="AKP50" s="51">
        <v>9148783.777074296</v>
      </c>
      <c r="AKQ50" s="51">
        <v>9458530.867462514</v>
      </c>
      <c r="AKR50" s="51">
        <v>9151864.4467667565</v>
      </c>
      <c r="AKS50" s="51">
        <v>9461715.838283617</v>
      </c>
      <c r="AKT50" s="51">
        <v>9782057.7572097704</v>
      </c>
      <c r="AKU50" s="51">
        <v>10113245.377568437</v>
      </c>
      <c r="AKV50" s="51">
        <v>10455645.898382327</v>
      </c>
      <c r="AKW50" s="51">
        <v>10809638.950799737</v>
      </c>
      <c r="AKX50" s="51">
        <v>11175617.019004567</v>
      </c>
      <c r="AKY50" s="51">
        <v>11553985.875376936</v>
      </c>
      <c r="AKZ50" s="51">
        <v>11945165.030386873</v>
      </c>
      <c r="ALA50" s="51">
        <v>12349588.1977199</v>
      </c>
      <c r="ALB50" s="51">
        <v>12767703.7751502</v>
      </c>
      <c r="ALC50" s="51">
        <v>13199975.341694547</v>
      </c>
      <c r="ALD50" s="51">
        <v>13646882.171598185</v>
      </c>
      <c r="ALE50" s="51">
        <v>14108919.765722541</v>
      </c>
      <c r="ALF50" s="51">
        <v>14586600.400923965</v>
      </c>
      <c r="ALG50" s="51">
        <v>15080453.698032564</v>
      </c>
      <c r="ALH50" s="51">
        <v>15591027.209060887</v>
      </c>
      <c r="ALI50" s="51">
        <v>16118887.024293559</v>
      </c>
      <c r="ALJ50" s="51">
        <v>16664618.399930896</v>
      </c>
      <c r="ALK50" s="51">
        <v>17228826.406982433</v>
      </c>
      <c r="ALL50" s="51">
        <v>0</v>
      </c>
      <c r="ALM50" s="51">
        <v>0</v>
      </c>
      <c r="ALN50" s="51">
        <v>0</v>
      </c>
      <c r="ALO50" s="51">
        <v>8707858.2649186999</v>
      </c>
      <c r="ALP50" s="51">
        <v>8322457.9135928825</v>
      </c>
      <c r="ALQ50" s="51">
        <v>8402992.7829283625</v>
      </c>
      <c r="ALR50" s="51">
        <v>7940392.0340025779</v>
      </c>
      <c r="ALS50" s="51">
        <v>8017229.7232489791</v>
      </c>
      <c r="ALT50" s="51">
        <v>8094810.9564493112</v>
      </c>
      <c r="ALU50" s="51">
        <v>8173142.9287394108</v>
      </c>
      <c r="ALV50" s="51">
        <v>8252232.9048810964</v>
      </c>
      <c r="ALW50" s="51">
        <v>8332088.2199359313</v>
      </c>
      <c r="ALX50" s="51">
        <v>8412716.2799454965</v>
      </c>
      <c r="ALY50" s="51">
        <v>8494124.5626182538</v>
      </c>
      <c r="ALZ50" s="51">
        <v>8576320.6180230509</v>
      </c>
      <c r="AMA50" s="51">
        <v>8659312.0692893397</v>
      </c>
      <c r="AMB50" s="51">
        <v>8743106.6133141741</v>
      </c>
      <c r="AMC50" s="51">
        <v>8827712.0214760359</v>
      </c>
      <c r="AMD50" s="51">
        <v>8913136.1403555889</v>
      </c>
      <c r="AME50" s="51">
        <v>8999386.8924633879</v>
      </c>
      <c r="AMF50" s="51">
        <v>9086472.2769746445</v>
      </c>
      <c r="AMG50" s="51">
        <v>9174400.3704710901</v>
      </c>
      <c r="AMH50" s="51">
        <v>9263179.3276900314</v>
      </c>
      <c r="AMI50" s="51">
        <v>9352817.3822806366</v>
      </c>
      <c r="AMJ50" s="51">
        <v>9443322.8475675639</v>
      </c>
      <c r="AMK50" s="51">
        <v>9534704.1173219588</v>
      </c>
      <c r="AML50" s="50">
        <v>0</v>
      </c>
      <c r="AMM50" s="50">
        <v>0</v>
      </c>
      <c r="AMN50" s="50">
        <v>0</v>
      </c>
      <c r="AMO50" s="50">
        <v>9348569.6605799142</v>
      </c>
      <c r="AMP50" s="50">
        <v>9148783.777074296</v>
      </c>
      <c r="AMQ50" s="50">
        <v>9458530.867462514</v>
      </c>
      <c r="AMR50" s="50">
        <v>9151864.4467667565</v>
      </c>
      <c r="AMS50" s="50">
        <v>9461715.838283617</v>
      </c>
      <c r="AMT50" s="50">
        <v>9782057.7572097704</v>
      </c>
      <c r="AMU50" s="50">
        <v>10113245.377568437</v>
      </c>
      <c r="AMV50" s="50">
        <v>10455645.898382327</v>
      </c>
      <c r="AMW50" s="50">
        <v>10809638.950799737</v>
      </c>
      <c r="AMX50" s="50">
        <v>11175617.019004567</v>
      </c>
      <c r="AMY50" s="50">
        <v>11553985.875376936</v>
      </c>
      <c r="AMZ50" s="50">
        <v>11945165.030386873</v>
      </c>
      <c r="ANA50" s="50">
        <v>12349588.1977199</v>
      </c>
      <c r="ANB50" s="50">
        <v>12767703.7751502</v>
      </c>
      <c r="ANC50" s="50">
        <v>13199975.341694547</v>
      </c>
      <c r="AND50" s="50">
        <v>13646882.171598185</v>
      </c>
      <c r="ANE50" s="50">
        <v>14108919.765722541</v>
      </c>
      <c r="ANF50" s="50">
        <v>14586600.400923965</v>
      </c>
      <c r="ANG50" s="50">
        <v>15080453.698032564</v>
      </c>
      <c r="ANH50" s="50">
        <v>15591027.209060887</v>
      </c>
      <c r="ANI50" s="50">
        <v>16118887.024293559</v>
      </c>
      <c r="ANJ50" s="50">
        <v>16664618.399930896</v>
      </c>
      <c r="ANK50" s="50">
        <v>17228826.406982433</v>
      </c>
      <c r="ANL50" s="50">
        <v>0</v>
      </c>
      <c r="ANM50" s="50">
        <v>0</v>
      </c>
      <c r="ANN50" s="50">
        <v>0</v>
      </c>
      <c r="ANO50" s="50">
        <v>8707858.2649186999</v>
      </c>
      <c r="ANP50" s="50">
        <v>8322457.9135928825</v>
      </c>
      <c r="ANQ50" s="50">
        <v>8402992.7829283625</v>
      </c>
      <c r="ANR50" s="50">
        <v>7940392.0340025779</v>
      </c>
      <c r="ANS50" s="50">
        <v>8017229.7232489791</v>
      </c>
      <c r="ANT50" s="50">
        <v>8094810.9564493112</v>
      </c>
      <c r="ANU50" s="50">
        <v>8173142.9287394108</v>
      </c>
      <c r="ANV50" s="50">
        <v>8252232.9048810964</v>
      </c>
      <c r="ANW50" s="50">
        <v>8332088.2199359313</v>
      </c>
      <c r="ANX50" s="50">
        <v>8412716.2799454965</v>
      </c>
      <c r="ANY50" s="50">
        <v>8494124.5626182538</v>
      </c>
      <c r="ANZ50" s="50">
        <v>8576320.6180230509</v>
      </c>
      <c r="AOA50" s="50">
        <v>8659312.0692893397</v>
      </c>
      <c r="AOB50" s="50">
        <v>8743106.6133141741</v>
      </c>
      <c r="AOC50" s="50">
        <v>8827712.0214760359</v>
      </c>
      <c r="AOD50" s="50">
        <v>8913136.1403555889</v>
      </c>
      <c r="AOE50" s="50">
        <v>8999386.8924633879</v>
      </c>
      <c r="AOF50" s="50">
        <v>9086472.2769746445</v>
      </c>
      <c r="AOG50" s="50">
        <v>9174400.3704710901</v>
      </c>
      <c r="AOH50" s="50">
        <v>9263179.3276900314</v>
      </c>
      <c r="AOI50" s="50">
        <v>9352817.3822806366</v>
      </c>
      <c r="AOJ50" s="50">
        <v>9443322.8475675639</v>
      </c>
      <c r="AOK50" s="50">
        <v>9534704.1173219588</v>
      </c>
      <c r="AOL50" s="52">
        <v>17546</v>
      </c>
      <c r="AOM50" s="53">
        <v>8773</v>
      </c>
      <c r="AON50" s="52">
        <v>9070.024313853095</v>
      </c>
      <c r="AOO50" s="52">
        <v>9377.1048733484895</v>
      </c>
      <c r="AOP50" s="52">
        <v>9694.5821491874103</v>
      </c>
      <c r="AOQ50" s="52">
        <v>10022.808139265473</v>
      </c>
      <c r="AOR50" s="52">
        <v>10362.146758944778</v>
      </c>
      <c r="AOS50" s="52">
        <v>10712.974244539289</v>
      </c>
      <c r="AOT50" s="52">
        <v>11075.679570460885</v>
      </c>
      <c r="AOU50" s="52">
        <v>11450.66488048857</v>
      </c>
      <c r="AOV50" s="52">
        <v>11838.345933639015</v>
      </c>
      <c r="AOW50" s="52">
        <v>12239.152565132768</v>
      </c>
      <c r="AOX50" s="52">
        <v>12653.52916296725</v>
      </c>
      <c r="AOY50" s="52">
        <v>13081.935160624889</v>
      </c>
      <c r="AOZ50" s="52">
        <v>13524.845546462719</v>
      </c>
      <c r="APA50" s="52">
        <v>13982.751390348183</v>
      </c>
      <c r="APB50" s="52">
        <v>14456.160388125065</v>
      </c>
      <c r="APC50" s="52">
        <v>14945.597424513204</v>
      </c>
      <c r="APD50" s="52">
        <v>15451.605155066107</v>
      </c>
      <c r="APE50" s="52">
        <v>15974.74460783169</v>
      </c>
      <c r="APF50" s="52">
        <v>16515.595805383226</v>
      </c>
      <c r="APG50" s="52">
        <v>17074.758407910183</v>
      </c>
      <c r="APH50" s="52">
        <v>17652.852378081949</v>
      </c>
      <c r="API50" s="52">
        <v>18250.518668421599</v>
      </c>
      <c r="APJ50" s="52">
        <v>18868.419931951863</v>
      </c>
      <c r="APK50" s="52">
        <v>19507.241256901147</v>
      </c>
      <c r="APL50" s="52">
        <v>20167.690926284238</v>
      </c>
      <c r="APM50" s="54">
        <v>8773</v>
      </c>
      <c r="APN50" s="52">
        <v>8857.8946808762139</v>
      </c>
      <c r="APO50" s="52">
        <v>8943.6108717080951</v>
      </c>
      <c r="APP50" s="52">
        <v>9030.1565220939028</v>
      </c>
      <c r="APQ50" s="52">
        <v>9117.5396585586714</v>
      </c>
      <c r="APR50" s="52">
        <v>9205.7683852986193</v>
      </c>
      <c r="APS50" s="52">
        <v>9294.8508849327536</v>
      </c>
      <c r="APT50" s="52">
        <v>9384.7954192617581</v>
      </c>
      <c r="APU50" s="52">
        <v>9475.6103300342165</v>
      </c>
      <c r="APV50" s="52">
        <v>9567.3040397202531</v>
      </c>
      <c r="APW50" s="52">
        <v>9659.8850522926641</v>
      </c>
      <c r="APX50" s="52">
        <v>9753.3619540155978</v>
      </c>
      <c r="APY50" s="52">
        <v>9847.7434142408747</v>
      </c>
      <c r="APZ50" s="52">
        <v>9943.0381862120139</v>
      </c>
      <c r="AQA50" s="52">
        <v>10039.255107876037</v>
      </c>
      <c r="AQB50" s="52">
        <v>10136.403102703123</v>
      </c>
      <c r="AQC50" s="52">
        <v>10234.491180514207</v>
      </c>
      <c r="AQD50" s="52">
        <v>10333.528438316574</v>
      </c>
      <c r="AQE50" s="52">
        <v>10433.524061147551</v>
      </c>
      <c r="AQF50" s="52">
        <v>10534.487322926352</v>
      </c>
      <c r="AQG50" s="52">
        <v>10636.427587314172</v>
      </c>
      <c r="AQH50" s="52">
        <v>10739.354308582608</v>
      </c>
      <c r="AQI50" s="52">
        <v>10843.277032490474</v>
      </c>
      <c r="AQJ50" s="52">
        <v>10948.205397169108</v>
      </c>
      <c r="AQK50" s="52">
        <v>11054.149134016241</v>
      </c>
      <c r="AQL50" s="52">
        <v>11161.118068598525</v>
      </c>
      <c r="AQM50" s="52">
        <v>561</v>
      </c>
      <c r="AQN50" s="55">
        <v>280.5</v>
      </c>
      <c r="AQO50" s="56">
        <v>289.99678787595957</v>
      </c>
      <c r="AQP50" s="56">
        <v>299.81510509224341</v>
      </c>
      <c r="AQQ50" s="56">
        <v>309.96583755238441</v>
      </c>
      <c r="AQR50" s="56">
        <v>320.46023972004622</v>
      </c>
      <c r="AQS50" s="56">
        <v>331.30994709723132</v>
      </c>
      <c r="AQT50" s="56">
        <v>342.52698912495958</v>
      </c>
      <c r="AQU50" s="56">
        <v>354.12380252072018</v>
      </c>
      <c r="AQV50" s="56">
        <v>366.1132450674848</v>
      </c>
      <c r="AQW50" s="56">
        <v>378.50860986957071</v>
      </c>
      <c r="AQX50" s="56">
        <v>391.32364009115946</v>
      </c>
      <c r="AQY50" s="56">
        <v>404.57254419381218</v>
      </c>
      <c r="AQZ50" s="56">
        <v>418.27001168987601</v>
      </c>
      <c r="ARA50" s="56">
        <v>432.43122942924811</v>
      </c>
      <c r="ARB50" s="56">
        <v>447.07189843755458</v>
      </c>
      <c r="ARC50" s="56">
        <v>462.20825132441371</v>
      </c>
      <c r="ARD50" s="56">
        <v>477.85707028108448</v>
      </c>
      <c r="ARE50" s="56">
        <v>494.03570568745505</v>
      </c>
      <c r="ARF50" s="56">
        <v>510.76209534900136</v>
      </c>
      <c r="ARG50" s="56">
        <v>528.05478438504451</v>
      </c>
      <c r="ARH50" s="56">
        <v>545.93294579035762</v>
      </c>
      <c r="ARI50" s="56">
        <v>564.41640169291998</v>
      </c>
      <c r="ARJ50" s="56">
        <v>583.52564533138718</v>
      </c>
      <c r="ARK50" s="56">
        <v>603.28186377664417</v>
      </c>
      <c r="ARL50" s="56">
        <v>623.70696142263455</v>
      </c>
      <c r="ARM50" s="56">
        <v>644.82358427250995</v>
      </c>
      <c r="ARN50" s="55">
        <v>280.5</v>
      </c>
      <c r="ARO50" s="56">
        <v>283.21434606015936</v>
      </c>
      <c r="ARP50" s="56">
        <v>285.95495833969233</v>
      </c>
      <c r="ARQ50" s="56">
        <v>288.72209101189327</v>
      </c>
      <c r="ARR50" s="56">
        <v>291.51600070964406</v>
      </c>
      <c r="ARS50" s="56">
        <v>294.33694654921493</v>
      </c>
      <c r="ART50" s="56">
        <v>297.18519015429581</v>
      </c>
      <c r="ARU50" s="56">
        <v>300.06099568026019</v>
      </c>
      <c r="ARV50" s="56">
        <v>302.96462983866377</v>
      </c>
      <c r="ARW50" s="56">
        <v>305.89636192198003</v>
      </c>
      <c r="ARX50" s="56">
        <v>308.85646382857539</v>
      </c>
      <c r="ARY50" s="56">
        <v>311.84521008792598</v>
      </c>
      <c r="ARZ50" s="56">
        <v>314.86287788607831</v>
      </c>
      <c r="ASA50" s="56">
        <v>317.90974709135639</v>
      </c>
      <c r="ASB50" s="56">
        <v>320.98610028031777</v>
      </c>
      <c r="ASC50" s="56">
        <v>324.09222276396054</v>
      </c>
      <c r="ASD50" s="56">
        <v>327.22840261418384</v>
      </c>
      <c r="ASE50" s="56">
        <v>330.39493069050485</v>
      </c>
      <c r="ASF50" s="56">
        <v>333.59210066703389</v>
      </c>
      <c r="ASG50" s="56">
        <v>336.82020905971069</v>
      </c>
      <c r="ASH50" s="56">
        <v>340.07955525380436</v>
      </c>
      <c r="ASI50" s="56">
        <v>343.37044153167926</v>
      </c>
      <c r="ASJ50" s="56">
        <v>346.69317310082965</v>
      </c>
      <c r="ASK50" s="56">
        <v>350.04805812218569</v>
      </c>
      <c r="ASL50" s="56">
        <v>353.4354077386933</v>
      </c>
      <c r="ASM50" s="56">
        <v>356.85553610417043</v>
      </c>
      <c r="ASN50" s="57">
        <v>0.5</v>
      </c>
      <c r="ASO50" s="56">
        <v>8773</v>
      </c>
      <c r="ASP50" s="56">
        <v>9070.024313853095</v>
      </c>
      <c r="ASQ50" s="56">
        <v>9377.1048733484895</v>
      </c>
      <c r="ASR50" s="56">
        <v>9694.5821491874103</v>
      </c>
      <c r="ASS50" s="56">
        <v>10022.808139265473</v>
      </c>
      <c r="AST50" s="56">
        <v>10362.146758944778</v>
      </c>
      <c r="ASU50" s="56">
        <v>10712.974244539289</v>
      </c>
      <c r="ASV50" s="56">
        <v>11075.679570460885</v>
      </c>
      <c r="ASW50" s="56">
        <v>11450.66488048857</v>
      </c>
      <c r="ASX50" s="56">
        <v>11838.345933639015</v>
      </c>
      <c r="ASY50" s="56">
        <v>12239.152565132768</v>
      </c>
      <c r="ASZ50" s="56">
        <v>12653.52916296725</v>
      </c>
      <c r="ATA50" s="56">
        <v>13081.935160624889</v>
      </c>
      <c r="ATB50" s="56">
        <v>13524.845546462719</v>
      </c>
      <c r="ATC50" s="56">
        <v>13982.751390348183</v>
      </c>
      <c r="ATD50" s="56">
        <v>14456.160388125065</v>
      </c>
      <c r="ATE50" s="56">
        <v>14945.597424513204</v>
      </c>
      <c r="ATF50" s="56">
        <v>15451.605155066107</v>
      </c>
      <c r="ATG50" s="56">
        <v>15974.74460783169</v>
      </c>
      <c r="ATH50" s="56">
        <v>16515.595805383226</v>
      </c>
      <c r="ATI50" s="56">
        <v>17074.758407910183</v>
      </c>
      <c r="ATJ50" s="56">
        <v>17652.852378081949</v>
      </c>
      <c r="ATK50" s="56">
        <v>18250.518668421599</v>
      </c>
      <c r="ATL50" s="56">
        <v>18868.419931951863</v>
      </c>
      <c r="ATM50" s="56">
        <v>19507.241256901147</v>
      </c>
      <c r="ATN50" s="56">
        <v>20167.690926284238</v>
      </c>
      <c r="ATO50" s="56">
        <v>8773</v>
      </c>
      <c r="ATP50" s="56">
        <v>8857.8946808762139</v>
      </c>
      <c r="ATQ50" s="56">
        <v>8943.6108717080951</v>
      </c>
      <c r="ATR50" s="56">
        <v>9030.1565220939028</v>
      </c>
      <c r="ATS50" s="56">
        <v>9117.5396585586714</v>
      </c>
      <c r="ATT50" s="56">
        <v>9205.7683852986193</v>
      </c>
      <c r="ATU50" s="56">
        <v>9294.8508849327536</v>
      </c>
      <c r="ATV50" s="56">
        <v>9384.7954192617581</v>
      </c>
      <c r="ATW50" s="56">
        <v>9475.6103300342165</v>
      </c>
      <c r="ATX50" s="56">
        <v>9567.3040397202531</v>
      </c>
      <c r="ATY50" s="56">
        <v>9659.8850522926641</v>
      </c>
      <c r="ATZ50" s="56">
        <v>9753.3619540155978</v>
      </c>
      <c r="AUA50" s="56">
        <v>9847.7434142408747</v>
      </c>
      <c r="AUB50" s="56">
        <v>9943.0381862120139</v>
      </c>
      <c r="AUC50" s="56">
        <v>10039.255107876037</v>
      </c>
      <c r="AUD50" s="56">
        <v>10136.403102703123</v>
      </c>
      <c r="AUE50" s="56">
        <v>10234.491180514207</v>
      </c>
      <c r="AUF50" s="56">
        <v>10333.528438316574</v>
      </c>
      <c r="AUG50" s="56">
        <v>10433.524061147551</v>
      </c>
      <c r="AUH50" s="56">
        <v>10534.487322926352</v>
      </c>
      <c r="AUI50" s="56">
        <v>10636.427587314172</v>
      </c>
      <c r="AUJ50" s="56">
        <v>10739.354308582608</v>
      </c>
      <c r="AUK50" s="56">
        <v>10843.277032490474</v>
      </c>
      <c r="AUL50" s="56">
        <v>10948.205397169108</v>
      </c>
      <c r="AUM50" s="56">
        <v>11054.149134016241</v>
      </c>
      <c r="AUN50" s="56">
        <v>11161.118068598525</v>
      </c>
      <c r="AUO50" s="58">
        <v>0.5</v>
      </c>
      <c r="AUP50" s="56">
        <v>280.5</v>
      </c>
      <c r="AUQ50" s="56">
        <v>289.99678787595957</v>
      </c>
      <c r="AUR50" s="56">
        <v>299.81510509224341</v>
      </c>
      <c r="AUS50" s="56">
        <v>309.96583755238441</v>
      </c>
      <c r="AUT50" s="56">
        <v>320.46023972004622</v>
      </c>
      <c r="AUU50" s="56">
        <v>331.30994709723132</v>
      </c>
      <c r="AUV50" s="56">
        <v>342.52698912495958</v>
      </c>
      <c r="AUW50" s="56">
        <v>354.12380252072018</v>
      </c>
      <c r="AUX50" s="56">
        <v>366.1132450674848</v>
      </c>
      <c r="AUY50" s="56">
        <v>378.50860986957071</v>
      </c>
      <c r="AUZ50" s="56">
        <v>391.32364009115946</v>
      </c>
      <c r="AVA50" s="56">
        <v>404.57254419381218</v>
      </c>
      <c r="AVB50" s="56">
        <v>418.27001168987601</v>
      </c>
      <c r="AVC50" s="56">
        <v>432.43122942924811</v>
      </c>
      <c r="AVD50" s="56">
        <v>447.07189843755458</v>
      </c>
      <c r="AVE50" s="56">
        <v>462.20825132441371</v>
      </c>
      <c r="AVF50" s="56">
        <v>477.85707028108448</v>
      </c>
      <c r="AVG50" s="56">
        <v>494.03570568745505</v>
      </c>
      <c r="AVH50" s="56">
        <v>510.76209534900136</v>
      </c>
      <c r="AVI50" s="56">
        <v>528.05478438504451</v>
      </c>
      <c r="AVJ50" s="56">
        <v>545.93294579035762</v>
      </c>
      <c r="AVK50" s="56">
        <v>564.41640169291998</v>
      </c>
      <c r="AVL50" s="56">
        <v>583.52564533138718</v>
      </c>
      <c r="AVM50" s="56">
        <v>603.28186377664417</v>
      </c>
      <c r="AVN50" s="56">
        <v>623.70696142263455</v>
      </c>
      <c r="AVO50" s="56">
        <v>644.82358427250995</v>
      </c>
      <c r="AVP50" s="56">
        <v>280.5</v>
      </c>
      <c r="AVQ50" s="56">
        <v>283.21434606015936</v>
      </c>
      <c r="AVR50" s="56">
        <v>285.95495833969233</v>
      </c>
      <c r="AVS50" s="56">
        <v>288.72209101189327</v>
      </c>
      <c r="AVT50" s="56">
        <v>291.51600070964406</v>
      </c>
      <c r="AVU50" s="56">
        <v>294.33694654921493</v>
      </c>
      <c r="AVV50" s="56">
        <v>297.18519015429581</v>
      </c>
      <c r="AVW50" s="56">
        <v>300.06099568026019</v>
      </c>
      <c r="AVX50" s="56">
        <v>302.96462983866377</v>
      </c>
      <c r="AVY50" s="56">
        <v>305.89636192198003</v>
      </c>
      <c r="AVZ50" s="56">
        <v>308.85646382857539</v>
      </c>
      <c r="AWA50" s="56">
        <v>311.84521008792598</v>
      </c>
      <c r="AWB50" s="56">
        <v>314.86287788607831</v>
      </c>
      <c r="AWC50" s="56">
        <v>317.90974709135639</v>
      </c>
      <c r="AWD50" s="56">
        <v>320.98610028031777</v>
      </c>
      <c r="AWE50" s="56">
        <v>324.09222276396054</v>
      </c>
      <c r="AWF50" s="56">
        <v>327.22840261418384</v>
      </c>
      <c r="AWG50" s="56">
        <v>330.39493069050485</v>
      </c>
      <c r="AWH50" s="56">
        <v>333.59210066703389</v>
      </c>
      <c r="AWI50" s="56">
        <v>336.82020905971069</v>
      </c>
      <c r="AWJ50" s="56">
        <v>340.07955525380436</v>
      </c>
      <c r="AWK50" s="56">
        <v>343.37044153167926</v>
      </c>
      <c r="AWL50" s="56">
        <v>346.69317310082965</v>
      </c>
      <c r="AWM50" s="56">
        <v>350.04805812218569</v>
      </c>
      <c r="AWN50" s="56">
        <v>353.4354077386933</v>
      </c>
      <c r="AWO50" s="56">
        <v>356.85553610417043</v>
      </c>
      <c r="AWP50" s="57">
        <v>0.76</v>
      </c>
      <c r="AWQ50" s="56">
        <v>8773</v>
      </c>
      <c r="AWR50" s="56">
        <v>9070.024313853095</v>
      </c>
      <c r="AWS50" s="56">
        <v>9377.1048733484895</v>
      </c>
      <c r="AWT50" s="59">
        <v>2737.2937832999746</v>
      </c>
      <c r="AWU50" s="56">
        <v>2829.9693569690749</v>
      </c>
      <c r="AWV50" s="56">
        <v>2925.7826142902904</v>
      </c>
      <c r="AWW50" s="56">
        <v>3024.8397866934465</v>
      </c>
      <c r="AWX50" s="56">
        <v>3127.2507022477794</v>
      </c>
      <c r="AWY50" s="56">
        <v>3233.1289074320666</v>
      </c>
      <c r="AWZ50" s="56">
        <v>3342.5917930274868</v>
      </c>
      <c r="AXA50" s="56">
        <v>3455.7607242727818</v>
      </c>
      <c r="AXB50" s="56">
        <v>3572.761175426047</v>
      </c>
      <c r="AXC50" s="56">
        <v>3693.7228688823216</v>
      </c>
      <c r="AXD50" s="56">
        <v>3818.7799190012383</v>
      </c>
      <c r="AXE50" s="56">
        <v>3948.0709808041929</v>
      </c>
      <c r="AXF50" s="56">
        <v>4081.7394037059007</v>
      </c>
      <c r="AXG50" s="56">
        <v>4219.9333904507866</v>
      </c>
      <c r="AXH50" s="56">
        <v>4362.8061614304297</v>
      </c>
      <c r="AXI50" s="56">
        <v>4510.5161245642421</v>
      </c>
      <c r="AXJ50" s="56">
        <v>4663.2270509317341</v>
      </c>
      <c r="AXK50" s="56">
        <v>4821.1082563511109</v>
      </c>
      <c r="AXL50" s="56">
        <v>4984.3347891054909</v>
      </c>
      <c r="AXM50" s="56">
        <v>5153.0876240249218</v>
      </c>
      <c r="AXN50" s="56">
        <v>5327.5538631393492</v>
      </c>
      <c r="AXO50" s="56">
        <v>5507.9269431250295</v>
      </c>
      <c r="AXP50" s="56">
        <v>5694.4068497743729</v>
      </c>
      <c r="AXQ50" s="56">
        <v>8773</v>
      </c>
      <c r="AXR50" s="56">
        <v>8857.8946808762139</v>
      </c>
      <c r="AXS50" s="56">
        <v>8943.6108717080951</v>
      </c>
      <c r="AXT50" s="59">
        <v>2549.6912532971019</v>
      </c>
      <c r="AXU50" s="56">
        <v>2574.3641388871542</v>
      </c>
      <c r="AXV50" s="56">
        <v>2599.2757793784335</v>
      </c>
      <c r="AXW50" s="56">
        <v>2624.4284851574835</v>
      </c>
      <c r="AXX50" s="56">
        <v>2649.8245889680256</v>
      </c>
      <c r="AXY50" s="56">
        <v>2675.4664461273082</v>
      </c>
      <c r="AXZ50" s="56">
        <v>2701.3564347445422</v>
      </c>
      <c r="AYA50" s="56">
        <v>2727.4969559414581</v>
      </c>
      <c r="AYB50" s="56">
        <v>2753.8904340749923</v>
      </c>
      <c r="AYC50" s="56">
        <v>2780.5393169621293</v>
      </c>
      <c r="AYD50" s="56">
        <v>2807.4460761069217</v>
      </c>
      <c r="AYE50" s="56">
        <v>2834.6132069297046</v>
      </c>
      <c r="AYF50" s="56">
        <v>2862.0432289985288</v>
      </c>
      <c r="AYG50" s="56">
        <v>2889.738686262835</v>
      </c>
      <c r="AYH50" s="56">
        <v>2917.7021472893857</v>
      </c>
      <c r="AYI50" s="56">
        <v>2945.9362055004849</v>
      </c>
      <c r="AYJ50" s="56">
        <v>2974.4434794144995</v>
      </c>
      <c r="AYK50" s="56">
        <v>3003.2266128887072</v>
      </c>
      <c r="AYL50" s="56">
        <v>3032.2882753645008</v>
      </c>
      <c r="AYM50" s="56">
        <v>3061.6311621149575</v>
      </c>
      <c r="AYN50" s="56">
        <v>3091.257994494807</v>
      </c>
      <c r="AYO50" s="56">
        <v>3121.1715201928209</v>
      </c>
      <c r="AYP50" s="56">
        <v>3151.3745134866426</v>
      </c>
      <c r="AYQ50" s="60">
        <v>0.76</v>
      </c>
      <c r="AYR50" s="56">
        <v>280.5</v>
      </c>
      <c r="AYS50" s="56">
        <v>289.99678787595957</v>
      </c>
      <c r="AYT50" s="56">
        <v>299.81510509224341</v>
      </c>
      <c r="AYU50" s="59">
        <v>87.519765897143827</v>
      </c>
      <c r="AYV50" s="56">
        <v>90.482891215071874</v>
      </c>
      <c r="AYW50" s="56">
        <v>93.546338003924134</v>
      </c>
      <c r="AYX50" s="56">
        <v>96.713502811753287</v>
      </c>
      <c r="AYY50" s="56">
        <v>99.987897182320992</v>
      </c>
      <c r="AYZ50" s="56">
        <v>103.3731515484663</v>
      </c>
      <c r="AZA50" s="56">
        <v>106.87301925729055</v>
      </c>
      <c r="AZB50" s="56">
        <v>110.49138073162149</v>
      </c>
      <c r="AZC50" s="56">
        <v>114.2322477723705</v>
      </c>
      <c r="AZD50" s="56">
        <v>118.09976800655322</v>
      </c>
      <c r="AZE50" s="56">
        <v>122.09822948590535</v>
      </c>
      <c r="AZF50" s="56">
        <v>126.23206544119188</v>
      </c>
      <c r="AZG50" s="56">
        <v>130.50585919748153</v>
      </c>
      <c r="AZH50" s="56">
        <v>134.92434925583561</v>
      </c>
      <c r="AZI50" s="56">
        <v>139.49243454704612</v>
      </c>
      <c r="AZJ50" s="56">
        <v>144.21517986324744</v>
      </c>
      <c r="AZK50" s="56">
        <v>149.09782147342432</v>
      </c>
      <c r="AZL50" s="56">
        <v>154.14577292904215</v>
      </c>
      <c r="AZM50" s="56">
        <v>159.36463106623623</v>
      </c>
      <c r="AZN50" s="56">
        <v>164.76018221121521</v>
      </c>
      <c r="AZO50" s="56">
        <v>170.33840859575835</v>
      </c>
      <c r="AZP50" s="56">
        <v>176.10549498992035</v>
      </c>
      <c r="AZQ50" s="56">
        <v>182.06783555929692</v>
      </c>
      <c r="AZR50" s="56">
        <v>280.5</v>
      </c>
      <c r="AZS50" s="56">
        <v>283.21434606015936</v>
      </c>
      <c r="AZT50" s="56">
        <v>285.95495833969233</v>
      </c>
      <c r="AZU50" s="59">
        <v>81.521531579828689</v>
      </c>
      <c r="AZV50" s="56">
        <v>82.310400200370083</v>
      </c>
      <c r="AZW50" s="56">
        <v>83.106902555072452</v>
      </c>
      <c r="AZX50" s="56">
        <v>83.911112514154112</v>
      </c>
      <c r="AZY50" s="56">
        <v>84.723104662661697</v>
      </c>
      <c r="AZZ50" s="56">
        <v>85.542954307387419</v>
      </c>
      <c r="BAA50" s="56">
        <v>86.37073748385319</v>
      </c>
      <c r="BAB50" s="56">
        <v>87.206530963362454</v>
      </c>
      <c r="BAC50" s="56">
        <v>88.050412260120268</v>
      </c>
      <c r="BAD50" s="56">
        <v>88.902459638422116</v>
      </c>
      <c r="BAE50" s="56">
        <v>89.762752119912392</v>
      </c>
      <c r="BAF50" s="56">
        <v>90.631369490913258</v>
      </c>
      <c r="BAG50" s="56">
        <v>91.508392309824146</v>
      </c>
      <c r="BAH50" s="56">
        <v>92.393901914593087</v>
      </c>
      <c r="BAI50" s="56">
        <v>93.287980430260191</v>
      </c>
      <c r="BAJ50" s="56">
        <v>94.190710776574278</v>
      </c>
      <c r="BAK50" s="56">
        <v>95.102176675683012</v>
      </c>
      <c r="BAL50" s="56">
        <v>96.022462659897698</v>
      </c>
      <c r="BAM50" s="56">
        <v>96.951654079532972</v>
      </c>
      <c r="BAN50" s="56">
        <v>97.889837110822484</v>
      </c>
      <c r="BAO50" s="56">
        <v>98.837098763911257</v>
      </c>
      <c r="BAP50" s="56">
        <v>99.793526890925165</v>
      </c>
      <c r="BAQ50" s="56">
        <v>100.75921019411871</v>
      </c>
      <c r="BAR50" s="57">
        <v>0.76</v>
      </c>
      <c r="BAS50" s="56">
        <v>8773</v>
      </c>
      <c r="BAT50" s="56">
        <v>9070.024313853095</v>
      </c>
      <c r="BAU50" s="56">
        <v>9377.1048733484895</v>
      </c>
      <c r="BAV50" s="56">
        <v>2737.2937832999746</v>
      </c>
      <c r="BAW50" s="56">
        <v>2829.9693569690749</v>
      </c>
      <c r="BAX50" s="56">
        <v>2925.7826142902904</v>
      </c>
      <c r="BAY50" s="56">
        <v>3024.8397866934465</v>
      </c>
      <c r="BAZ50" s="56">
        <v>3127.2507022477794</v>
      </c>
      <c r="BBA50" s="56">
        <v>3233.1289074320666</v>
      </c>
      <c r="BBB50" s="56">
        <v>3342.5917930274868</v>
      </c>
      <c r="BBC50" s="56">
        <v>3455.7607242727818</v>
      </c>
      <c r="BBD50" s="56">
        <v>3572.761175426047</v>
      </c>
      <c r="BBE50" s="56">
        <v>3693.7228688823216</v>
      </c>
      <c r="BBF50" s="56">
        <v>3818.7799190012383</v>
      </c>
      <c r="BBG50" s="56">
        <v>3948.0709808041929</v>
      </c>
      <c r="BBH50" s="56">
        <v>4081.7394037059007</v>
      </c>
      <c r="BBI50" s="56">
        <v>4219.9333904507866</v>
      </c>
      <c r="BBJ50" s="56">
        <v>4362.8061614304297</v>
      </c>
      <c r="BBK50" s="56">
        <v>4510.5161245642421</v>
      </c>
      <c r="BBL50" s="56">
        <v>4663.2270509317341</v>
      </c>
      <c r="BBM50" s="56">
        <v>4821.1082563511109</v>
      </c>
      <c r="BBN50" s="56">
        <v>4984.3347891054909</v>
      </c>
      <c r="BBO50" s="56">
        <v>5153.0876240249218</v>
      </c>
      <c r="BBP50" s="56">
        <v>5327.5538631393492</v>
      </c>
      <c r="BBQ50" s="56">
        <v>5507.9269431250295</v>
      </c>
      <c r="BBR50" s="56">
        <v>5694.4068497743729</v>
      </c>
      <c r="BBS50" s="56">
        <v>8773</v>
      </c>
      <c r="BBT50" s="56">
        <v>8857.8946808762139</v>
      </c>
      <c r="BBU50" s="56">
        <v>8943.6108717080951</v>
      </c>
      <c r="BBV50" s="56">
        <v>2549.6912532971019</v>
      </c>
      <c r="BBW50" s="56">
        <v>2574.3641388871542</v>
      </c>
      <c r="BBX50" s="56">
        <v>2599.2757793784335</v>
      </c>
      <c r="BBY50" s="56">
        <v>2624.4284851574835</v>
      </c>
      <c r="BBZ50" s="56">
        <v>2649.8245889680256</v>
      </c>
      <c r="BCA50" s="56">
        <v>2675.4664461273082</v>
      </c>
      <c r="BCB50" s="56">
        <v>2701.3564347445422</v>
      </c>
      <c r="BCC50" s="56">
        <v>2727.4969559414581</v>
      </c>
      <c r="BCD50" s="56">
        <v>2753.8904340749923</v>
      </c>
      <c r="BCE50" s="56">
        <v>2780.5393169621293</v>
      </c>
      <c r="BCF50" s="56">
        <v>2807.4460761069217</v>
      </c>
      <c r="BCG50" s="56">
        <v>2834.6132069297046</v>
      </c>
      <c r="BCH50" s="56">
        <v>2862.0432289985288</v>
      </c>
      <c r="BCI50" s="56">
        <v>2889.738686262835</v>
      </c>
      <c r="BCJ50" s="56">
        <v>2917.7021472893857</v>
      </c>
      <c r="BCK50" s="56">
        <v>2945.9362055004849</v>
      </c>
      <c r="BCL50" s="56">
        <v>2974.4434794144995</v>
      </c>
      <c r="BCM50" s="56">
        <v>3003.2266128887072</v>
      </c>
      <c r="BCN50" s="56">
        <v>3032.2882753645008</v>
      </c>
      <c r="BCO50" s="56">
        <v>3061.6311621149575</v>
      </c>
      <c r="BCP50" s="56">
        <v>3091.257994494807</v>
      </c>
      <c r="BCQ50" s="56">
        <v>3121.1715201928209</v>
      </c>
      <c r="BCR50" s="56">
        <v>3151.3745134866426</v>
      </c>
      <c r="BCS50" s="57">
        <v>0.76</v>
      </c>
      <c r="BCT50" s="56">
        <v>280.5</v>
      </c>
      <c r="BCU50" s="56">
        <v>289.99678787595957</v>
      </c>
      <c r="BCV50" s="56">
        <v>299.81510509224341</v>
      </c>
      <c r="BCW50" s="56">
        <v>87.519765897143827</v>
      </c>
      <c r="BCX50" s="56">
        <v>90.482891215071874</v>
      </c>
      <c r="BCY50" s="56">
        <v>93.546338003924134</v>
      </c>
      <c r="BCZ50" s="56">
        <v>96.713502811753287</v>
      </c>
      <c r="BDA50" s="56">
        <v>99.987897182320992</v>
      </c>
      <c r="BDB50" s="56">
        <v>103.3731515484663</v>
      </c>
      <c r="BDC50" s="56">
        <v>106.87301925729055</v>
      </c>
      <c r="BDD50" s="56">
        <v>110.49138073162149</v>
      </c>
      <c r="BDE50" s="56">
        <v>114.2322477723705</v>
      </c>
      <c r="BDF50" s="56">
        <v>118.09976800655322</v>
      </c>
      <c r="BDG50" s="56">
        <v>122.09822948590535</v>
      </c>
      <c r="BDH50" s="56">
        <v>126.23206544119188</v>
      </c>
      <c r="BDI50" s="56">
        <v>130.50585919748153</v>
      </c>
      <c r="BDJ50" s="56">
        <v>134.92434925583561</v>
      </c>
      <c r="BDK50" s="56">
        <v>139.49243454704612</v>
      </c>
      <c r="BDL50" s="56">
        <v>144.21517986324744</v>
      </c>
      <c r="BDM50" s="56">
        <v>149.09782147342432</v>
      </c>
      <c r="BDN50" s="56">
        <v>154.14577292904215</v>
      </c>
      <c r="BDO50" s="56">
        <v>159.36463106623623</v>
      </c>
      <c r="BDP50" s="56">
        <v>164.76018221121521</v>
      </c>
      <c r="BDQ50" s="56">
        <v>170.33840859575835</v>
      </c>
      <c r="BDR50" s="56">
        <v>176.10549498992035</v>
      </c>
      <c r="BDS50" s="56">
        <v>182.06783555929692</v>
      </c>
      <c r="BDT50" s="56">
        <v>280.5</v>
      </c>
      <c r="BDU50" s="56">
        <v>283.21434606015936</v>
      </c>
      <c r="BDV50" s="56">
        <v>285.95495833969233</v>
      </c>
      <c r="BDW50" s="56">
        <v>81.521531579828689</v>
      </c>
      <c r="BDX50" s="56">
        <v>82.310400200370083</v>
      </c>
      <c r="BDY50" s="56">
        <v>83.106902555072452</v>
      </c>
      <c r="BDZ50" s="56">
        <v>83.911112514154112</v>
      </c>
      <c r="BEA50" s="56">
        <v>84.723104662661697</v>
      </c>
      <c r="BEB50" s="56">
        <v>85.542954307387419</v>
      </c>
      <c r="BEC50" s="56">
        <v>86.37073748385319</v>
      </c>
      <c r="BED50" s="56">
        <v>87.206530963362454</v>
      </c>
      <c r="BEE50" s="56">
        <v>88.050412260120268</v>
      </c>
      <c r="BEF50" s="56">
        <v>88.902459638422116</v>
      </c>
      <c r="BEG50" s="56">
        <v>89.762752119912392</v>
      </c>
      <c r="BEH50" s="56">
        <v>90.631369490913258</v>
      </c>
      <c r="BEI50" s="56">
        <v>91.508392309824146</v>
      </c>
      <c r="BEJ50" s="56">
        <v>92.393901914593087</v>
      </c>
      <c r="BEK50" s="56">
        <v>93.287980430260191</v>
      </c>
      <c r="BEL50" s="56">
        <v>94.190710776574278</v>
      </c>
      <c r="BEM50" s="56">
        <v>95.102176675683012</v>
      </c>
      <c r="BEN50" s="56">
        <v>96.022462659897698</v>
      </c>
      <c r="BEO50" s="56">
        <v>96.951654079532972</v>
      </c>
      <c r="BEP50" s="56">
        <v>97.889837110822484</v>
      </c>
      <c r="BEQ50" s="56">
        <v>98.837098763911257</v>
      </c>
      <c r="BER50" s="56">
        <v>99.793526890925165</v>
      </c>
      <c r="BES50" s="56">
        <v>100.75921019411871</v>
      </c>
      <c r="BET50" s="57">
        <v>0</v>
      </c>
      <c r="BEU50" s="56">
        <v>8773</v>
      </c>
      <c r="BEV50" s="56">
        <v>9070.024313853095</v>
      </c>
      <c r="BEW50" s="56">
        <v>9377.1048733484895</v>
      </c>
      <c r="BEX50" s="56">
        <v>2737.2937832999746</v>
      </c>
      <c r="BEY50" s="56">
        <v>2829.9693569690749</v>
      </c>
      <c r="BEZ50" s="56">
        <v>2925.7826142902904</v>
      </c>
      <c r="BFA50" s="56">
        <v>3024.8397866934465</v>
      </c>
      <c r="BFB50" s="56">
        <v>3127.2507022477794</v>
      </c>
      <c r="BFC50" s="56">
        <v>3233.1289074320666</v>
      </c>
      <c r="BFD50" s="56">
        <v>3342.5917930274868</v>
      </c>
      <c r="BFE50" s="56">
        <v>3455.7607242727818</v>
      </c>
      <c r="BFF50" s="56">
        <v>3572.761175426047</v>
      </c>
      <c r="BFG50" s="56">
        <v>3693.7228688823216</v>
      </c>
      <c r="BFH50" s="56">
        <v>3818.7799190012383</v>
      </c>
      <c r="BFI50" s="56">
        <v>3948.0709808041929</v>
      </c>
      <c r="BFJ50" s="56">
        <v>4081.7394037059007</v>
      </c>
      <c r="BFK50" s="56">
        <v>4219.9333904507866</v>
      </c>
      <c r="BFL50" s="56">
        <v>4362.8061614304297</v>
      </c>
      <c r="BFM50" s="56">
        <v>4510.5161245642421</v>
      </c>
      <c r="BFN50" s="56">
        <v>4663.2270509317341</v>
      </c>
      <c r="BFO50" s="56">
        <v>4821.1082563511109</v>
      </c>
      <c r="BFP50" s="56">
        <v>4984.3347891054909</v>
      </c>
      <c r="BFQ50" s="56">
        <v>5153.0876240249218</v>
      </c>
      <c r="BFR50" s="56">
        <v>5327.5538631393492</v>
      </c>
      <c r="BFS50" s="56">
        <v>5507.9269431250295</v>
      </c>
      <c r="BFT50" s="56">
        <v>5694.4068497743729</v>
      </c>
      <c r="BFU50" s="56">
        <v>8773</v>
      </c>
      <c r="BFV50" s="56">
        <v>8857.8946808762139</v>
      </c>
      <c r="BFW50" s="56">
        <v>8943.6108717080951</v>
      </c>
      <c r="BFX50" s="56">
        <v>2549.6912532971019</v>
      </c>
      <c r="BFY50" s="56">
        <v>2574.3641388871542</v>
      </c>
      <c r="BFZ50" s="56">
        <v>2599.2757793784335</v>
      </c>
      <c r="BGA50" s="56">
        <v>2624.4284851574835</v>
      </c>
      <c r="BGB50" s="56">
        <v>2649.8245889680256</v>
      </c>
      <c r="BGC50" s="56">
        <v>2675.4664461273082</v>
      </c>
      <c r="BGD50" s="56">
        <v>2701.3564347445422</v>
      </c>
      <c r="BGE50" s="56">
        <v>2727.4969559414581</v>
      </c>
      <c r="BGF50" s="56">
        <v>2753.8904340749923</v>
      </c>
      <c r="BGG50" s="56">
        <v>2780.5393169621293</v>
      </c>
      <c r="BGH50" s="56">
        <v>2807.4460761069217</v>
      </c>
      <c r="BGI50" s="56">
        <v>2834.6132069297046</v>
      </c>
      <c r="BGJ50" s="56">
        <v>2862.0432289985288</v>
      </c>
      <c r="BGK50" s="56">
        <v>2889.738686262835</v>
      </c>
      <c r="BGL50" s="56">
        <v>2917.7021472893857</v>
      </c>
      <c r="BGM50" s="56">
        <v>2945.9362055004849</v>
      </c>
      <c r="BGN50" s="56">
        <v>2974.4434794144995</v>
      </c>
      <c r="BGO50" s="56">
        <v>3003.2266128887072</v>
      </c>
      <c r="BGP50" s="56">
        <v>3032.2882753645008</v>
      </c>
      <c r="BGQ50" s="56">
        <v>3061.6311621149575</v>
      </c>
      <c r="BGR50" s="56">
        <v>3091.257994494807</v>
      </c>
      <c r="BGS50" s="56">
        <v>3121.1715201928209</v>
      </c>
      <c r="BGT50" s="56">
        <v>3151.3745134866426</v>
      </c>
      <c r="BGU50" s="57">
        <v>0.25</v>
      </c>
      <c r="BGV50" s="56">
        <v>280.5</v>
      </c>
      <c r="BGW50" s="56">
        <v>289.99678787595957</v>
      </c>
      <c r="BGX50" s="56">
        <v>299.81510509224341</v>
      </c>
      <c r="BGY50" s="56">
        <v>87.519765897143827</v>
      </c>
      <c r="BGZ50" s="56">
        <v>90.482891215071874</v>
      </c>
      <c r="BHA50" s="56">
        <v>70.159753502943104</v>
      </c>
      <c r="BHB50" s="56">
        <v>72.535127108814962</v>
      </c>
      <c r="BHC50" s="56">
        <v>74.990922886740748</v>
      </c>
      <c r="BHD50" s="56">
        <v>77.529863661349722</v>
      </c>
      <c r="BHE50" s="56">
        <v>80.154764442967917</v>
      </c>
      <c r="BHF50" s="56">
        <v>82.868535548716125</v>
      </c>
      <c r="BHG50" s="56">
        <v>85.674185829277874</v>
      </c>
      <c r="BHH50" s="56">
        <v>88.574826004914911</v>
      </c>
      <c r="BHI50" s="56">
        <v>91.573672114429016</v>
      </c>
      <c r="BHJ50" s="56">
        <v>94.674049080893909</v>
      </c>
      <c r="BHK50" s="59">
        <v>97.879394398111145</v>
      </c>
      <c r="BHL50" s="56">
        <v>101.1932619418767</v>
      </c>
      <c r="BHM50" s="56">
        <v>104.61932591028459</v>
      </c>
      <c r="BHN50" s="56">
        <v>108.16138489743558</v>
      </c>
      <c r="BHO50" s="56">
        <v>111.82336610506823</v>
      </c>
      <c r="BHP50" s="56">
        <v>115.60932969678161</v>
      </c>
      <c r="BHQ50" s="56">
        <v>119.52347329967716</v>
      </c>
      <c r="BHR50" s="56">
        <v>123.5701366584114</v>
      </c>
      <c r="BHS50" s="56">
        <v>127.75380644681877</v>
      </c>
      <c r="BHT50" s="56">
        <v>132.07912124244027</v>
      </c>
      <c r="BHU50" s="56">
        <v>136.5508766694727</v>
      </c>
      <c r="BHV50" s="56">
        <v>280.5</v>
      </c>
      <c r="BHW50" s="56">
        <v>283.21434606015936</v>
      </c>
      <c r="BHX50" s="56">
        <v>285.95495833969233</v>
      </c>
      <c r="BHY50" s="56">
        <v>81.521531579828689</v>
      </c>
      <c r="BHZ50" s="56">
        <v>82.310400200370083</v>
      </c>
      <c r="BIA50" s="59">
        <v>62.330176916304339</v>
      </c>
      <c r="BIB50" s="56">
        <v>62.933334385615581</v>
      </c>
      <c r="BIC50" s="56">
        <v>63.542328496996276</v>
      </c>
      <c r="BID50" s="56">
        <v>64.157215730540571</v>
      </c>
      <c r="BIE50" s="56">
        <v>64.778053112889893</v>
      </c>
      <c r="BIF50" s="56">
        <v>65.404898222521837</v>
      </c>
      <c r="BIG50" s="56">
        <v>66.037809195090205</v>
      </c>
      <c r="BIH50" s="56">
        <v>66.67684472881659</v>
      </c>
      <c r="BII50" s="56">
        <v>67.322064089934287</v>
      </c>
      <c r="BIJ50" s="56">
        <v>67.973527118184947</v>
      </c>
      <c r="BIK50" s="59">
        <v>68.631294232368106</v>
      </c>
      <c r="BIL50" s="56">
        <v>69.295426435944819</v>
      </c>
      <c r="BIM50" s="56">
        <v>69.965985322695147</v>
      </c>
      <c r="BIN50" s="56">
        <v>70.643033082430705</v>
      </c>
      <c r="BIO50" s="56">
        <v>71.326632506762252</v>
      </c>
      <c r="BIP50" s="56">
        <v>72.01684699492327</v>
      </c>
      <c r="BIQ50" s="56">
        <v>72.713740559649722</v>
      </c>
      <c r="BIR50" s="56">
        <v>73.417377833116859</v>
      </c>
      <c r="BIS50" s="56">
        <v>74.127824072933436</v>
      </c>
      <c r="BIT50" s="56">
        <v>74.845145168193881</v>
      </c>
      <c r="BIU50" s="56">
        <v>75.569407645589024</v>
      </c>
      <c r="BIV50" s="61">
        <v>0.9</v>
      </c>
      <c r="BIW50" s="61">
        <v>0.9</v>
      </c>
      <c r="BIX50" s="61">
        <f t="shared" si="15"/>
        <v>0.71400000000000008</v>
      </c>
      <c r="BIY50" s="61">
        <f t="shared" si="15"/>
        <v>0.71400000000000008</v>
      </c>
      <c r="BIZ50" s="61">
        <v>0.1</v>
      </c>
      <c r="BJA50" s="61">
        <v>0.1</v>
      </c>
      <c r="BJB50" s="61">
        <v>0.8</v>
      </c>
      <c r="BJC50" s="61">
        <v>0.8</v>
      </c>
      <c r="BJD50" s="61">
        <v>0.8</v>
      </c>
      <c r="BJE50" s="61">
        <v>0.8</v>
      </c>
      <c r="BJF50" s="61">
        <v>1</v>
      </c>
      <c r="BJG50" s="61">
        <v>1</v>
      </c>
      <c r="BJH50" s="61">
        <f t="shared" si="16"/>
        <v>9</v>
      </c>
      <c r="BJI50" s="61">
        <f t="shared" si="16"/>
        <v>9</v>
      </c>
      <c r="BJJ50" s="62">
        <v>0.3</v>
      </c>
      <c r="BJK50" s="62">
        <v>0.3</v>
      </c>
      <c r="BJL50" s="46">
        <f t="shared" si="17"/>
        <v>1.69</v>
      </c>
      <c r="BJM50" s="46">
        <f t="shared" si="17"/>
        <v>1.5649999999999999</v>
      </c>
      <c r="BJN50" s="46">
        <f t="shared" si="17"/>
        <v>1.423</v>
      </c>
      <c r="BJO50" s="46">
        <v>1.5</v>
      </c>
      <c r="BJP50" s="61">
        <f t="shared" si="1"/>
        <v>0.65</v>
      </c>
      <c r="BJQ50" s="61">
        <f t="shared" si="1"/>
        <v>0.65</v>
      </c>
      <c r="BJR50" s="61">
        <v>0.69</v>
      </c>
      <c r="BJS50" s="61">
        <v>0.69</v>
      </c>
      <c r="BJT50" s="61">
        <v>48.83</v>
      </c>
      <c r="BJU50" s="61">
        <v>48.83</v>
      </c>
      <c r="BJV50" s="61">
        <f t="shared" si="18"/>
        <v>73.245000000000005</v>
      </c>
      <c r="BJW50" s="61">
        <f t="shared" si="18"/>
        <v>73.245000000000005</v>
      </c>
      <c r="BJX50" s="61">
        <v>4</v>
      </c>
      <c r="BJY50" s="61">
        <v>4</v>
      </c>
      <c r="BJZ50" s="63">
        <v>15503400</v>
      </c>
      <c r="BKA50" s="63">
        <v>16028293.052250093</v>
      </c>
      <c r="BKB50" s="63">
        <v>16570957.220274817</v>
      </c>
      <c r="BKC50" s="63">
        <v>17131994.174365904</v>
      </c>
      <c r="BKD50" s="63">
        <v>17712025.955350317</v>
      </c>
      <c r="BKE50" s="63">
        <v>18311695.664268151</v>
      </c>
      <c r="BKF50" s="63">
        <v>18931668.175400708</v>
      </c>
      <c r="BKG50" s="63">
        <v>19572630.873439334</v>
      </c>
      <c r="BKH50" s="63">
        <v>20235294.415612277</v>
      </c>
      <c r="BKI50" s="63">
        <v>20920393.519614626</v>
      </c>
      <c r="BKJ50" s="63">
        <v>21628687.778214909</v>
      </c>
      <c r="BKK50" s="63">
        <v>22360962.501441527</v>
      </c>
      <c r="BKL50" s="63">
        <v>23118029.587282795</v>
      </c>
      <c r="BKM50" s="63">
        <v>23900728.421865966</v>
      </c>
      <c r="BKN50" s="63">
        <v>24709926.810113307</v>
      </c>
      <c r="BKO50" s="63">
        <v>25546521.937907003</v>
      </c>
      <c r="BKP50" s="63">
        <v>26411441.366829816</v>
      </c>
      <c r="BKQ50" s="63">
        <v>27305644.062584281</v>
      </c>
      <c r="BKR50" s="63">
        <v>28230121.458230685</v>
      </c>
      <c r="BKS50" s="63">
        <v>29185898.553422812</v>
      </c>
      <c r="BKT50" s="63">
        <v>30174035.050859995</v>
      </c>
      <c r="BKU50" s="63">
        <v>31195626.531215735</v>
      </c>
      <c r="BKV50" s="63">
        <v>32251805.667845368</v>
      </c>
      <c r="BKW50" s="63">
        <v>33343743.482619688</v>
      </c>
      <c r="BKX50" s="63">
        <v>34472650.644276902</v>
      </c>
      <c r="BKY50" s="63">
        <v>35639778.810732372</v>
      </c>
      <c r="BKZ50" s="64">
        <v>15503400</v>
      </c>
      <c r="BLA50" s="64">
        <v>15653423.503419157</v>
      </c>
      <c r="BLB50" s="64">
        <v>15804898.756233815</v>
      </c>
      <c r="BLC50" s="64">
        <v>15957839.806751464</v>
      </c>
      <c r="BLD50" s="64">
        <v>16112260.839222442</v>
      </c>
      <c r="BLE50" s="64">
        <v>16268176.175155431</v>
      </c>
      <c r="BLF50" s="64">
        <v>16425600.274645666</v>
      </c>
      <c r="BLG50" s="64">
        <v>16584547.737716028</v>
      </c>
      <c r="BLH50" s="64">
        <v>16745033.305671087</v>
      </c>
      <c r="BLI50" s="64">
        <v>16907071.86246426</v>
      </c>
      <c r="BLJ50" s="64">
        <v>17070678.436078202</v>
      </c>
      <c r="BLK50" s="64">
        <v>17235868.199918542</v>
      </c>
      <c r="BLL50" s="64">
        <v>17402656.474221125</v>
      </c>
      <c r="BLM50" s="64">
        <v>17571058.727472849</v>
      </c>
      <c r="BLN50" s="64">
        <v>17741090.57784627</v>
      </c>
      <c r="BLO50" s="64">
        <v>17912767.794648077</v>
      </c>
      <c r="BLP50" s="64">
        <v>18086106.299781594</v>
      </c>
      <c r="BLQ50" s="64">
        <v>18261122.169223431</v>
      </c>
      <c r="BLR50" s="64">
        <v>18437831.63451441</v>
      </c>
      <c r="BLS50" s="64">
        <v>18616251.084264949</v>
      </c>
      <c r="BLT50" s="64">
        <v>18796397.065674972</v>
      </c>
      <c r="BLU50" s="64">
        <v>18978286.28606857</v>
      </c>
      <c r="BLV50" s="64">
        <v>19161935.614443496</v>
      </c>
      <c r="BLW50" s="64">
        <v>19347362.083035622</v>
      </c>
      <c r="BLX50" s="64">
        <v>19534582.888898596</v>
      </c>
      <c r="BLY50" s="64">
        <v>19723615.39549873</v>
      </c>
      <c r="BLZ50" s="65">
        <v>4352608.2600000007</v>
      </c>
      <c r="BMA50" s="65">
        <v>4499972.9564433852</v>
      </c>
      <c r="BMB50" s="65">
        <v>4652326.9265499711</v>
      </c>
      <c r="BMC50" s="65">
        <v>4809839.0903683659</v>
      </c>
      <c r="BMD50" s="65">
        <v>4972684.0870126691</v>
      </c>
      <c r="BME50" s="65">
        <v>5141042.4682908105</v>
      </c>
      <c r="BMF50" s="65">
        <v>5315100.898888519</v>
      </c>
      <c r="BMG50" s="65">
        <v>5495052.3633308224</v>
      </c>
      <c r="BMH50" s="65">
        <v>5681096.3799505839</v>
      </c>
      <c r="BMI50" s="65">
        <v>5873439.222101287</v>
      </c>
      <c r="BMJ50" s="65">
        <v>6072294.1468593525</v>
      </c>
      <c r="BMK50" s="65">
        <v>6277881.6314695263</v>
      </c>
      <c r="BML50" s="65">
        <v>6490429.6177955475</v>
      </c>
      <c r="BMM50" s="65">
        <v>6710173.7650470613</v>
      </c>
      <c r="BMN50" s="65">
        <v>6937357.7110630339</v>
      </c>
      <c r="BMO50" s="65">
        <v>7172233.3424413502</v>
      </c>
      <c r="BMP50" s="65">
        <v>7415061.0738140782</v>
      </c>
      <c r="BMQ50" s="65">
        <v>7666110.1365780616</v>
      </c>
      <c r="BMR50" s="65">
        <v>7925658.8774009673</v>
      </c>
      <c r="BMS50" s="65">
        <v>8193995.0668337401</v>
      </c>
      <c r="BMT50" s="65">
        <v>8471416.2183716297</v>
      </c>
      <c r="BMU50" s="65">
        <v>8758229.9183175825</v>
      </c>
      <c r="BMV50" s="65">
        <v>9054754.1668136399</v>
      </c>
      <c r="BMW50" s="65">
        <v>9361317.7304185964</v>
      </c>
      <c r="BMX50" s="65">
        <v>9678260.5066226758</v>
      </c>
      <c r="BMY50" s="65">
        <v>10005933.900703505</v>
      </c>
      <c r="BMZ50" s="65">
        <v>4352608.2600000007</v>
      </c>
      <c r="BNA50" s="65">
        <v>4394727.6364062317</v>
      </c>
      <c r="BNB50" s="65">
        <v>4437254.5941436738</v>
      </c>
      <c r="BNC50" s="65">
        <v>4480193.0773006715</v>
      </c>
      <c r="BND50" s="65">
        <v>4523547.0681317747</v>
      </c>
      <c r="BNE50" s="65">
        <v>4567320.5874270638</v>
      </c>
      <c r="BNF50" s="65">
        <v>4611517.6948850574</v>
      </c>
      <c r="BNG50" s="65">
        <v>4656142.4894892154</v>
      </c>
      <c r="BNH50" s="65">
        <v>4701199.1098880954</v>
      </c>
      <c r="BNI50" s="65">
        <v>4746691.73477918</v>
      </c>
      <c r="BNJ50" s="65">
        <v>4792624.5832964303</v>
      </c>
      <c r="BNK50" s="65">
        <v>4839001.9154015752</v>
      </c>
      <c r="BNL50" s="65">
        <v>4885828.0322792009</v>
      </c>
      <c r="BNM50" s="65">
        <v>4933107.2767356467</v>
      </c>
      <c r="BNN50" s="65">
        <v>4980844.0336017823</v>
      </c>
      <c r="BNO50" s="65">
        <v>5029042.7301396606</v>
      </c>
      <c r="BNP50" s="65">
        <v>5077707.8364531277</v>
      </c>
      <c r="BNQ50" s="65">
        <v>5126843.8659023857</v>
      </c>
      <c r="BNR50" s="65">
        <v>5176455.3755225791</v>
      </c>
      <c r="BNS50" s="65">
        <v>5226546.9664464295</v>
      </c>
      <c r="BNT50" s="65">
        <v>5277123.2843309632</v>
      </c>
      <c r="BNU50" s="65">
        <v>5328189.0197883565</v>
      </c>
      <c r="BNV50" s="65">
        <v>5379748.9088209644</v>
      </c>
      <c r="BNW50" s="65">
        <v>5431807.7332605543</v>
      </c>
      <c r="BNX50" s="65">
        <v>5484370.3212117786</v>
      </c>
      <c r="BNY50" s="65">
        <v>5537441.5474999649</v>
      </c>
      <c r="BNZ50" s="66">
        <v>39113.5432</v>
      </c>
      <c r="BOA50" s="66">
        <v>40437.796400882638</v>
      </c>
      <c r="BOB50" s="66">
        <v>41806.884367336912</v>
      </c>
      <c r="BOC50" s="66">
        <v>43222.325053937151</v>
      </c>
      <c r="BOD50" s="66">
        <v>44685.687808101182</v>
      </c>
      <c r="BOE50" s="66">
        <v>46198.595110079397</v>
      </c>
      <c r="BOF50" s="66">
        <v>47762.724371853968</v>
      </c>
      <c r="BOG50" s="66">
        <v>49379.809796942813</v>
      </c>
      <c r="BOH50" s="66">
        <v>51051.644303170244</v>
      </c>
      <c r="BOI50" s="66">
        <v>52780.081510536191</v>
      </c>
      <c r="BOJ50" s="66">
        <v>54567.037796387929</v>
      </c>
      <c r="BOK50" s="66">
        <v>56414.494420173185</v>
      </c>
      <c r="BOL50" s="66">
        <v>58324.499720130007</v>
      </c>
      <c r="BOM50" s="66">
        <v>60299.171384349385</v>
      </c>
      <c r="BON50" s="66">
        <v>62340.698798728343</v>
      </c>
      <c r="BOO50" s="66">
        <v>64451.34547441679</v>
      </c>
      <c r="BOP50" s="66">
        <v>66633.451557449676</v>
      </c>
      <c r="BOQ50" s="66">
        <v>68889.436423346735</v>
      </c>
      <c r="BOR50" s="66">
        <v>71221.801359556805</v>
      </c>
      <c r="BOS50" s="66">
        <v>73633.132338720578</v>
      </c>
      <c r="BOT50" s="66">
        <v>76126.102885826767</v>
      </c>
      <c r="BOU50" s="66">
        <v>78703.477042440558</v>
      </c>
      <c r="BOV50" s="66">
        <v>81368.112431290851</v>
      </c>
      <c r="BOW50" s="66">
        <v>84122.96342461418</v>
      </c>
      <c r="BOX50" s="66">
        <v>86971.084419768071</v>
      </c>
      <c r="BOY50" s="66">
        <v>89915.633225745652</v>
      </c>
      <c r="BOZ50" s="65">
        <v>39113.5432</v>
      </c>
      <c r="BPA50" s="65">
        <v>39492.037645218516</v>
      </c>
      <c r="BPB50" s="65">
        <v>39874.19471042337</v>
      </c>
      <c r="BPC50" s="65">
        <v>40260.049838103456</v>
      </c>
      <c r="BPD50" s="65">
        <v>40649.638813717975</v>
      </c>
      <c r="BPE50" s="65">
        <v>41042.997769015361</v>
      </c>
      <c r="BPF50" s="65">
        <v>41440.16318538419</v>
      </c>
      <c r="BPG50" s="65">
        <v>41841.171897236622</v>
      </c>
      <c r="BPH50" s="65">
        <v>42246.061095424549</v>
      </c>
      <c r="BPI50" s="65">
        <v>42654.868330688776</v>
      </c>
      <c r="BPJ50" s="65">
        <v>43067.631517141614</v>
      </c>
      <c r="BPK50" s="65">
        <v>43484.388935783143</v>
      </c>
      <c r="BPL50" s="65">
        <v>43905.179238051511</v>
      </c>
      <c r="BPM50" s="65">
        <v>44330.041449407647</v>
      </c>
      <c r="BPN50" s="65">
        <v>44759.014972954523</v>
      </c>
      <c r="BPO50" s="65">
        <v>45192.139593091604</v>
      </c>
      <c r="BPP50" s="65">
        <v>45629.455479204546</v>
      </c>
      <c r="BPQ50" s="65">
        <v>46071.00318939062</v>
      </c>
      <c r="BPR50" s="65">
        <v>46516.823674220243</v>
      </c>
      <c r="BPS50" s="65">
        <v>46966.958280534847</v>
      </c>
      <c r="BPT50" s="65">
        <v>47421.448755281512</v>
      </c>
      <c r="BPU50" s="65">
        <v>47880.337249384698</v>
      </c>
      <c r="BPV50" s="65">
        <v>48343.666321655524</v>
      </c>
      <c r="BPW50" s="65">
        <v>48811.478942738751</v>
      </c>
      <c r="BPX50" s="65">
        <v>49283.818499098008</v>
      </c>
      <c r="BPY50" s="65">
        <v>49760.728797039665</v>
      </c>
      <c r="BPZ50" s="66">
        <v>83231.121379199991</v>
      </c>
      <c r="BQA50" s="66">
        <v>86049.047598153673</v>
      </c>
      <c r="BQB50" s="66">
        <v>88962.379334224999</v>
      </c>
      <c r="BQC50" s="66">
        <v>91974.346697782166</v>
      </c>
      <c r="BQD50" s="66">
        <v>95088.289159881257</v>
      </c>
      <c r="BQE50" s="66">
        <v>98307.659254852013</v>
      </c>
      <c r="BQF50" s="66">
        <v>101636.02640824039</v>
      </c>
      <c r="BQG50" s="66">
        <v>105077.08089435264</v>
      </c>
      <c r="BQH50" s="66">
        <v>108634.6379277883</v>
      </c>
      <c r="BQI50" s="66">
        <v>112312.64189349909</v>
      </c>
      <c r="BQJ50" s="66">
        <v>116115.17072006298</v>
      </c>
      <c r="BQK50" s="66">
        <v>120046.44040102293</v>
      </c>
      <c r="BQL50" s="66">
        <v>124110.80966930291</v>
      </c>
      <c r="BQM50" s="66">
        <v>128312.78482988385</v>
      </c>
      <c r="BQN50" s="66">
        <v>132657.02475609793</v>
      </c>
      <c r="BQO50" s="66">
        <v>137148.34605508039</v>
      </c>
      <c r="BQP50" s="66">
        <v>141791.7284081064</v>
      </c>
      <c r="BQQ50" s="66">
        <v>146592.32009173368</v>
      </c>
      <c r="BQR50" s="66">
        <v>151555.44368587257</v>
      </c>
      <c r="BQS50" s="66">
        <v>156686.60197511199</v>
      </c>
      <c r="BQT50" s="66">
        <v>161991.48404984476</v>
      </c>
      <c r="BQU50" s="66">
        <v>167475.97161395624</v>
      </c>
      <c r="BQV50" s="66">
        <v>173146.14550607017</v>
      </c>
      <c r="BQW50" s="66">
        <v>179008.29244158237</v>
      </c>
      <c r="BQX50" s="66">
        <v>185068.91198295649</v>
      </c>
      <c r="BQY50" s="66">
        <v>191334.72374601095</v>
      </c>
      <c r="BQZ50" s="65">
        <v>83231.121379199991</v>
      </c>
      <c r="BRA50" s="65">
        <v>84036.533380619876</v>
      </c>
      <c r="BRB50" s="65">
        <v>84849.739203404664</v>
      </c>
      <c r="BRC50" s="65">
        <v>85670.814266906658</v>
      </c>
      <c r="BRD50" s="65">
        <v>86499.834720297091</v>
      </c>
      <c r="BRE50" s="65">
        <v>87336.877449628562</v>
      </c>
      <c r="BRF50" s="65">
        <v>88182.020084965523</v>
      </c>
      <c r="BRG50" s="65">
        <v>89035.341007584124</v>
      </c>
      <c r="BRH50" s="65">
        <v>89896.919357241437</v>
      </c>
      <c r="BRI50" s="65">
        <v>90766.835039515194</v>
      </c>
      <c r="BRJ50" s="65">
        <v>91645.16873321445</v>
      </c>
      <c r="BRK50" s="65">
        <v>92532.001897862021</v>
      </c>
      <c r="BRL50" s="65">
        <v>93427.416781249238</v>
      </c>
      <c r="BRM50" s="65">
        <v>94331.496427064034</v>
      </c>
      <c r="BRN50" s="65">
        <v>95244.324682592502</v>
      </c>
      <c r="BRO50" s="65">
        <v>96165.986206495276</v>
      </c>
      <c r="BRP50" s="65">
        <v>97096.566476659049</v>
      </c>
      <c r="BRQ50" s="65">
        <v>98036.151798123989</v>
      </c>
      <c r="BRR50" s="65">
        <v>98984.829311088048</v>
      </c>
      <c r="BRS50" s="65">
        <v>99942.686998988574</v>
      </c>
      <c r="BRT50" s="65">
        <v>100909.81369666218</v>
      </c>
      <c r="BRU50" s="65">
        <v>101886.29909858355</v>
      </c>
      <c r="BRV50" s="65">
        <v>102872.23376718412</v>
      </c>
      <c r="BRW50" s="65">
        <v>103867.70914125093</v>
      </c>
      <c r="BRX50" s="65">
        <v>104872.8175444072</v>
      </c>
      <c r="BRY50" s="65">
        <v>105887.65219367445</v>
      </c>
      <c r="BRZ50" s="64">
        <v>15503400</v>
      </c>
      <c r="BSA50" s="64">
        <v>16028293.052250093</v>
      </c>
      <c r="BSB50" s="64">
        <v>16570957.220274817</v>
      </c>
      <c r="BSC50" s="64">
        <v>17131994.174365904</v>
      </c>
      <c r="BSD50" s="64">
        <v>17712025.955350317</v>
      </c>
      <c r="BSE50" s="64">
        <v>18311695.664268151</v>
      </c>
      <c r="BSF50" s="64">
        <v>18931668.175400708</v>
      </c>
      <c r="BSG50" s="64">
        <v>19572630.873439334</v>
      </c>
      <c r="BSH50" s="64">
        <v>20235294.415612277</v>
      </c>
      <c r="BSI50" s="64">
        <v>20920393.519614626</v>
      </c>
      <c r="BSJ50" s="64">
        <v>21628687.778214909</v>
      </c>
      <c r="BSK50" s="64">
        <v>22360962.501441527</v>
      </c>
      <c r="BSL50" s="64">
        <v>23118029.587282795</v>
      </c>
      <c r="BSM50" s="64">
        <v>23900728.421865966</v>
      </c>
      <c r="BSN50" s="64">
        <v>24709926.810113307</v>
      </c>
      <c r="BSO50" s="64">
        <v>25546521.937907003</v>
      </c>
      <c r="BSP50" s="64">
        <v>26411441.366829816</v>
      </c>
      <c r="BSQ50" s="64">
        <v>27305644.062584281</v>
      </c>
      <c r="BSR50" s="64">
        <v>28230121.458230685</v>
      </c>
      <c r="BSS50" s="64">
        <v>29185898.553422812</v>
      </c>
      <c r="BST50" s="64">
        <v>30174035.050859995</v>
      </c>
      <c r="BSU50" s="64">
        <v>31195626.531215735</v>
      </c>
      <c r="BSV50" s="64">
        <v>32251805.667845368</v>
      </c>
      <c r="BSW50" s="64">
        <v>33343743.482619688</v>
      </c>
      <c r="BSX50" s="64">
        <v>34472650.644276902</v>
      </c>
      <c r="BSY50" s="64">
        <v>35639778.810732372</v>
      </c>
      <c r="BSZ50" s="64">
        <v>15503400</v>
      </c>
      <c r="BTA50" s="64">
        <v>15653423.503419157</v>
      </c>
      <c r="BTB50" s="64">
        <v>15804898.756233815</v>
      </c>
      <c r="BTC50" s="63">
        <v>12101361.853453193</v>
      </c>
      <c r="BTD50" s="63">
        <v>12218464.469743686</v>
      </c>
      <c r="BTE50" s="63">
        <v>12336700.266159533</v>
      </c>
      <c r="BTF50" s="63">
        <v>12456080.208272962</v>
      </c>
      <c r="BTG50" s="63">
        <v>12576615.367767986</v>
      </c>
      <c r="BTH50" s="63">
        <v>12698316.923467239</v>
      </c>
      <c r="BTI50" s="63">
        <v>12821196.16236873</v>
      </c>
      <c r="BTJ50" s="63">
        <v>12945264.480692634</v>
      </c>
      <c r="BTK50" s="63">
        <v>13070533.384938227</v>
      </c>
      <c r="BTL50" s="63">
        <v>13197014.492951019</v>
      </c>
      <c r="BTM50" s="63">
        <v>13324719.535000242</v>
      </c>
      <c r="BTN50" s="63">
        <v>13453660.354866752</v>
      </c>
      <c r="BTO50" s="63">
        <v>13583848.910941456</v>
      </c>
      <c r="BTP50" s="63">
        <v>13715297.277334373</v>
      </c>
      <c r="BTQ50" s="63">
        <v>13848017.644994434</v>
      </c>
      <c r="BTR50" s="63">
        <v>13982022.322840095</v>
      </c>
      <c r="BTS50" s="63">
        <v>14117323.738900917</v>
      </c>
      <c r="BTT50" s="63">
        <v>14253934.441470183</v>
      </c>
      <c r="BTU50" s="63">
        <v>14391867.100268666</v>
      </c>
      <c r="BTV50" s="63">
        <v>14531134.507619649</v>
      </c>
      <c r="BTW50" s="63">
        <v>14671749.579635346</v>
      </c>
      <c r="BTX50" s="63">
        <v>14813725.357414767</v>
      </c>
      <c r="BTY50" s="63">
        <v>14957075.008253202</v>
      </c>
      <c r="BTZ50" s="63">
        <v>4352608.2600000007</v>
      </c>
      <c r="BUA50" s="63">
        <v>4499972.9564433852</v>
      </c>
      <c r="BUB50" s="63">
        <v>4652326.9265499711</v>
      </c>
      <c r="BUC50" s="63">
        <v>4809839.0903683668</v>
      </c>
      <c r="BUD50" s="63">
        <v>4972684.0870126681</v>
      </c>
      <c r="BUE50" s="63">
        <v>5141042.4682908105</v>
      </c>
      <c r="BUF50" s="63">
        <v>5315100.89888852</v>
      </c>
      <c r="BUG50" s="63">
        <v>5495052.3633308234</v>
      </c>
      <c r="BUH50" s="63">
        <v>5681096.3799505848</v>
      </c>
      <c r="BUI50" s="63">
        <v>5873439.2221012888</v>
      </c>
      <c r="BUJ50" s="63">
        <v>6072294.1468593515</v>
      </c>
      <c r="BUK50" s="63">
        <v>6277881.6314695273</v>
      </c>
      <c r="BUL50" s="63">
        <v>6490429.6177955475</v>
      </c>
      <c r="BUM50" s="63">
        <v>6710173.7650470622</v>
      </c>
      <c r="BUN50" s="63">
        <v>6937357.7110630348</v>
      </c>
      <c r="BUO50" s="63">
        <v>7172233.3424413521</v>
      </c>
      <c r="BUP50" s="63">
        <v>7415061.0738140782</v>
      </c>
      <c r="BUQ50" s="63">
        <v>7666110.1365780616</v>
      </c>
      <c r="BUR50" s="63">
        <v>7925658.8774009673</v>
      </c>
      <c r="BUS50" s="63">
        <v>8193995.0668337392</v>
      </c>
      <c r="BUT50" s="63">
        <v>8471416.2183716334</v>
      </c>
      <c r="BUU50" s="63">
        <v>8758229.9183175806</v>
      </c>
      <c r="BUV50" s="63">
        <v>9054754.1668136418</v>
      </c>
      <c r="BUW50" s="63">
        <v>9361317.7304185964</v>
      </c>
      <c r="BUX50" s="63">
        <v>9678260.5066226758</v>
      </c>
      <c r="BUY50" s="63">
        <v>10005933.900703507</v>
      </c>
      <c r="BUZ50" s="63">
        <v>4352608.2600000007</v>
      </c>
      <c r="BVA50" s="63">
        <v>4394727.6364062326</v>
      </c>
      <c r="BVB50" s="63">
        <v>4437254.5941436747</v>
      </c>
      <c r="BVC50" s="63">
        <v>4480193.0773006724</v>
      </c>
      <c r="BVD50" s="63">
        <v>4523547.0681317747</v>
      </c>
      <c r="BVE50" s="63">
        <v>4567320.5874270638</v>
      </c>
      <c r="BVF50" s="63">
        <v>4611517.6948850583</v>
      </c>
      <c r="BVG50" s="63">
        <v>4656142.4894892164</v>
      </c>
      <c r="BVH50" s="63">
        <v>4701199.1098880945</v>
      </c>
      <c r="BVI50" s="63">
        <v>4746691.73477918</v>
      </c>
      <c r="BVJ50" s="63">
        <v>4792624.5832964303</v>
      </c>
      <c r="BVK50" s="63">
        <v>4839001.9154015761</v>
      </c>
      <c r="BVL50" s="63">
        <v>4885828.0322792009</v>
      </c>
      <c r="BVM50" s="63">
        <v>4933107.2767356467</v>
      </c>
      <c r="BVN50" s="63">
        <v>4980844.0336017814</v>
      </c>
      <c r="BVO50" s="63">
        <v>5029042.7301396606</v>
      </c>
      <c r="BVP50" s="63">
        <v>5077707.8364531277</v>
      </c>
      <c r="BVQ50" s="63">
        <v>5126843.8659023857</v>
      </c>
      <c r="BVR50" s="63">
        <v>5176455.3755225791</v>
      </c>
      <c r="BVS50" s="63">
        <v>5226546.9664464295</v>
      </c>
      <c r="BVT50" s="63">
        <v>5277123.2843309632</v>
      </c>
      <c r="BVU50" s="63">
        <v>5328189.0197883565</v>
      </c>
      <c r="BVV50" s="63">
        <v>5379748.9088209653</v>
      </c>
      <c r="BVW50" s="63">
        <v>5431807.7332605543</v>
      </c>
      <c r="BVX50" s="63">
        <v>5484370.3212117795</v>
      </c>
      <c r="BVY50" s="63">
        <v>5537441.5474999649</v>
      </c>
      <c r="BVZ50" s="66">
        <v>39113.5432</v>
      </c>
      <c r="BWA50" s="66">
        <v>40437.796400882638</v>
      </c>
      <c r="BWB50" s="66">
        <v>41806.884367336912</v>
      </c>
      <c r="BWC50" s="66">
        <v>43222.325053937151</v>
      </c>
      <c r="BWD50" s="66">
        <v>44685.687808101182</v>
      </c>
      <c r="BWE50" s="66">
        <v>46198.595110079397</v>
      </c>
      <c r="BWF50" s="66">
        <v>47762.724371853968</v>
      </c>
      <c r="BWG50" s="66">
        <v>49379.809796942813</v>
      </c>
      <c r="BWH50" s="66">
        <v>51051.644303170244</v>
      </c>
      <c r="BWI50" s="66">
        <v>52780.081510536191</v>
      </c>
      <c r="BWJ50" s="66">
        <v>54567.037796387929</v>
      </c>
      <c r="BWK50" s="66">
        <v>56414.494420173185</v>
      </c>
      <c r="BWL50" s="66">
        <v>58324.499720130007</v>
      </c>
      <c r="BWM50" s="66">
        <v>60299.171384349385</v>
      </c>
      <c r="BWN50" s="66">
        <v>62340.698798728343</v>
      </c>
      <c r="BWO50" s="66">
        <v>64451.34547441679</v>
      </c>
      <c r="BWP50" s="66">
        <v>66633.451557449676</v>
      </c>
      <c r="BWQ50" s="66">
        <v>68889.436423346735</v>
      </c>
      <c r="BWR50" s="66">
        <v>71221.801359556805</v>
      </c>
      <c r="BWS50" s="66">
        <v>73633.132338720578</v>
      </c>
      <c r="BWT50" s="66">
        <v>76126.102885826767</v>
      </c>
      <c r="BWU50" s="66">
        <v>78703.477042440558</v>
      </c>
      <c r="BWV50" s="66">
        <v>81368.112431290851</v>
      </c>
      <c r="BWW50" s="66">
        <v>84122.96342461418</v>
      </c>
      <c r="BWX50" s="66">
        <v>86971.084419768071</v>
      </c>
      <c r="BWY50" s="66">
        <v>89915.633225745652</v>
      </c>
      <c r="BWZ50" s="66">
        <v>39113.5432</v>
      </c>
      <c r="BXA50" s="66">
        <v>39492.037645218516</v>
      </c>
      <c r="BXB50" s="66">
        <v>39874.19471042337</v>
      </c>
      <c r="BXC50" s="66">
        <v>40260.049838103456</v>
      </c>
      <c r="BXD50" s="66">
        <v>40649.638813717975</v>
      </c>
      <c r="BXE50" s="66">
        <v>41042.997769015361</v>
      </c>
      <c r="BXF50" s="66">
        <v>41440.16318538419</v>
      </c>
      <c r="BXG50" s="66">
        <v>41841.171897236622</v>
      </c>
      <c r="BXH50" s="66">
        <v>42246.061095424549</v>
      </c>
      <c r="BXI50" s="66">
        <v>42654.868330688776</v>
      </c>
      <c r="BXJ50" s="66">
        <v>43067.631517141614</v>
      </c>
      <c r="BXK50" s="66">
        <v>43484.388935783143</v>
      </c>
      <c r="BXL50" s="66">
        <v>43905.179238051511</v>
      </c>
      <c r="BXM50" s="66">
        <v>44330.041449407647</v>
      </c>
      <c r="BXN50" s="66">
        <v>44759.014972954523</v>
      </c>
      <c r="BXO50" s="66">
        <v>45192.139593091604</v>
      </c>
      <c r="BXP50" s="66">
        <v>45629.455479204546</v>
      </c>
      <c r="BXQ50" s="66">
        <v>46071.00318939062</v>
      </c>
      <c r="BXR50" s="66">
        <v>46516.823674220243</v>
      </c>
      <c r="BXS50" s="66">
        <v>46966.958280534847</v>
      </c>
      <c r="BXT50" s="66">
        <v>47421.448755281512</v>
      </c>
      <c r="BXU50" s="66">
        <v>47880.337249384698</v>
      </c>
      <c r="BXV50" s="66">
        <v>48343.666321655524</v>
      </c>
      <c r="BXW50" s="66">
        <v>48811.478942738751</v>
      </c>
      <c r="BXX50" s="66">
        <v>49283.818499098008</v>
      </c>
      <c r="BXY50" s="66">
        <v>49760.728797039665</v>
      </c>
      <c r="BXZ50" s="66">
        <v>83231.121379199991</v>
      </c>
      <c r="BYA50" s="66">
        <v>86049.047598153673</v>
      </c>
      <c r="BYB50" s="66">
        <v>88962.379334224999</v>
      </c>
      <c r="BYC50" s="66">
        <v>91974.346697782166</v>
      </c>
      <c r="BYD50" s="66">
        <v>95088.289159881257</v>
      </c>
      <c r="BYE50" s="66">
        <v>98307.659254852013</v>
      </c>
      <c r="BYF50" s="66">
        <v>101636.02640824039</v>
      </c>
      <c r="BYG50" s="66">
        <v>105077.08089435264</v>
      </c>
      <c r="BYH50" s="66">
        <v>108634.6379277883</v>
      </c>
      <c r="BYI50" s="66">
        <v>112312.64189349909</v>
      </c>
      <c r="BYJ50" s="66">
        <v>116115.17072006298</v>
      </c>
      <c r="BYK50" s="66">
        <v>120046.44040102293</v>
      </c>
      <c r="BYL50" s="66">
        <v>124110.80966930291</v>
      </c>
      <c r="BYM50" s="66">
        <v>128312.78482988385</v>
      </c>
      <c r="BYN50" s="66">
        <v>132657.02475609793</v>
      </c>
      <c r="BYO50" s="66">
        <v>137148.34605508039</v>
      </c>
      <c r="BYP50" s="66">
        <v>141791.7284081064</v>
      </c>
      <c r="BYQ50" s="66">
        <v>146592.32009173368</v>
      </c>
      <c r="BYR50" s="66">
        <v>151555.44368587257</v>
      </c>
      <c r="BYS50" s="66">
        <v>156686.60197511199</v>
      </c>
      <c r="BYT50" s="66">
        <v>161991.48404984476</v>
      </c>
      <c r="BYU50" s="66">
        <v>167475.97161395624</v>
      </c>
      <c r="BYV50" s="66">
        <v>173146.14550607017</v>
      </c>
      <c r="BYW50" s="66">
        <v>179008.29244158237</v>
      </c>
      <c r="BYX50" s="66">
        <v>185068.91198295649</v>
      </c>
      <c r="BYY50" s="66">
        <v>191334.72374601095</v>
      </c>
      <c r="BYZ50" s="65">
        <v>83231.121379199991</v>
      </c>
      <c r="BZA50" s="65">
        <v>84036.533380619876</v>
      </c>
      <c r="BZB50" s="65">
        <v>84849.739203404664</v>
      </c>
      <c r="BZC50" s="65">
        <v>85670.814266906658</v>
      </c>
      <c r="BZD50" s="65">
        <v>86499.834720297091</v>
      </c>
      <c r="BZE50" s="65">
        <v>87336.877449628562</v>
      </c>
      <c r="BZF50" s="65">
        <v>88182.020084965523</v>
      </c>
      <c r="BZG50" s="65">
        <v>89035.341007584124</v>
      </c>
      <c r="BZH50" s="65">
        <v>89896.919357241437</v>
      </c>
      <c r="BZI50" s="65">
        <v>90766.835039515194</v>
      </c>
      <c r="BZJ50" s="65">
        <v>91645.16873321445</v>
      </c>
      <c r="BZK50" s="65">
        <v>92532.001897862021</v>
      </c>
      <c r="BZL50" s="65">
        <v>93427.416781249238</v>
      </c>
      <c r="BZM50" s="65">
        <v>94331.496427064034</v>
      </c>
      <c r="BZN50" s="65">
        <v>95244.324682592502</v>
      </c>
      <c r="BZO50" s="65">
        <v>96165.986206495276</v>
      </c>
      <c r="BZP50" s="65">
        <v>97096.566476659049</v>
      </c>
      <c r="BZQ50" s="65">
        <v>98036.151798123989</v>
      </c>
      <c r="BZR50" s="65">
        <v>98984.829311088048</v>
      </c>
      <c r="BZS50" s="65">
        <v>99942.686998988574</v>
      </c>
      <c r="BZT50" s="65">
        <v>100909.81369666218</v>
      </c>
      <c r="BZU50" s="65">
        <v>101886.29909858355</v>
      </c>
      <c r="BZV50" s="65">
        <v>102872.23376718412</v>
      </c>
      <c r="BZW50" s="65">
        <v>103867.70914125093</v>
      </c>
      <c r="BZX50" s="65">
        <v>104872.8175444072</v>
      </c>
      <c r="BZY50" s="65">
        <v>105887.65219367445</v>
      </c>
      <c r="BZZ50" s="64">
        <v>15503400</v>
      </c>
      <c r="CAA50" s="64">
        <v>16028293.052250093</v>
      </c>
      <c r="CAB50" s="64">
        <v>16570957.220274817</v>
      </c>
      <c r="CAC50" s="66">
        <v>4111678.6018478172</v>
      </c>
      <c r="CAD50" s="66">
        <v>4250886.229284076</v>
      </c>
      <c r="CAE50" s="66">
        <v>4394806.959424356</v>
      </c>
      <c r="CAF50" s="66">
        <v>4543600.36209617</v>
      </c>
      <c r="CAG50" s="66">
        <v>4697431.4096254408</v>
      </c>
      <c r="CAH50" s="66">
        <v>4856470.6597469468</v>
      </c>
      <c r="CAI50" s="66">
        <v>5020894.4447075101</v>
      </c>
      <c r="CAJ50" s="66">
        <v>5190885.066771578</v>
      </c>
      <c r="CAK50" s="66">
        <v>5366631.0003459658</v>
      </c>
      <c r="CAL50" s="66">
        <v>5548327.1009478699</v>
      </c>
      <c r="CAM50" s="66">
        <v>5736174.8212478328</v>
      </c>
      <c r="CAN50" s="66">
        <v>5930382.4344271934</v>
      </c>
      <c r="CAO50" s="66">
        <v>6131165.2650976805</v>
      </c>
      <c r="CAP50" s="66">
        <v>6338745.9280391559</v>
      </c>
      <c r="CAQ50" s="66">
        <v>6553354.5750202266</v>
      </c>
      <c r="CAR50" s="66">
        <v>6775229.149975365</v>
      </c>
      <c r="CAS50" s="66">
        <v>7004615.6528214738</v>
      </c>
      <c r="CAT50" s="66">
        <v>7241768.4122063983</v>
      </c>
      <c r="CAU50" s="66">
        <v>7486950.3674917771</v>
      </c>
      <c r="CAV50" s="66">
        <v>7740433.3602828886</v>
      </c>
      <c r="CAW50" s="66">
        <v>8002498.4358287258</v>
      </c>
      <c r="CAX50" s="66">
        <v>8273436.154626457</v>
      </c>
      <c r="CAY50" s="66">
        <v>8553546.9145757686</v>
      </c>
      <c r="CAZ50" s="64">
        <v>15503400</v>
      </c>
      <c r="CBA50" s="64">
        <v>15653423.503419157</v>
      </c>
      <c r="CBB50" s="64">
        <v>15804898.756233815</v>
      </c>
      <c r="CBC50" s="64">
        <v>3829881.553620351</v>
      </c>
      <c r="CBD50" s="64">
        <v>3866942.6014133864</v>
      </c>
      <c r="CBE50" s="64">
        <v>3904362.2820373033</v>
      </c>
      <c r="CBF50" s="64">
        <v>3942144.0659149596</v>
      </c>
      <c r="CBG50" s="64">
        <v>3980291.4570518467</v>
      </c>
      <c r="CBH50" s="64">
        <v>4018807.9933610605</v>
      </c>
      <c r="CBI50" s="64">
        <v>4057697.2469914225</v>
      </c>
      <c r="CBJ50" s="64">
        <v>4096962.8246587683</v>
      </c>
      <c r="CBK50" s="64">
        <v>4136608.3679804499</v>
      </c>
      <c r="CBL50" s="64">
        <v>4176637.5538130701</v>
      </c>
      <c r="CBM50" s="64">
        <v>4217054.094593484</v>
      </c>
      <c r="CBN50" s="64">
        <v>4257861.7386831045</v>
      </c>
      <c r="CBO50" s="64">
        <v>4299064.2707155384</v>
      </c>
      <c r="CBP50" s="64">
        <v>4340665.5119475825</v>
      </c>
      <c r="CBQ50" s="64">
        <v>4382669.3206136236</v>
      </c>
      <c r="CBR50" s="64">
        <v>4425079.5922834594</v>
      </c>
      <c r="CBS50" s="64">
        <v>4467900.260223587</v>
      </c>
      <c r="CBT50" s="64">
        <v>4511135.2957619922</v>
      </c>
      <c r="CBU50" s="64">
        <v>4554788.7086564573</v>
      </c>
      <c r="CBV50" s="64">
        <v>4598864.5474664383</v>
      </c>
      <c r="CBW50" s="64">
        <v>4643366.8999285493</v>
      </c>
      <c r="CBX50" s="64">
        <v>4688299.8933356628</v>
      </c>
      <c r="CBY50" s="64">
        <v>4733667.6949196951</v>
      </c>
      <c r="CBZ50" s="67">
        <v>4352608.2600000007</v>
      </c>
      <c r="CCA50" s="67">
        <v>4499972.9564433852</v>
      </c>
      <c r="CCB50" s="67">
        <v>4652326.9265499711</v>
      </c>
      <c r="CCC50" s="67"/>
      <c r="CCD50" s="67"/>
      <c r="CCE50" s="67"/>
      <c r="CCF50" s="67"/>
      <c r="CCG50" s="67"/>
      <c r="CCH50" s="67"/>
      <c r="CCI50" s="67"/>
      <c r="CCJ50" s="67"/>
      <c r="CCK50" s="67"/>
      <c r="CCL50" s="67"/>
      <c r="CCM50" s="67"/>
      <c r="CCN50" s="67"/>
      <c r="CCO50" s="67"/>
      <c r="CCP50" s="67"/>
      <c r="CCQ50" s="67"/>
      <c r="CCR50" s="67"/>
      <c r="CCS50" s="67"/>
      <c r="CCT50" s="67"/>
      <c r="CCU50" s="67"/>
      <c r="CCV50" s="67"/>
      <c r="CCW50" s="67"/>
      <c r="CCX50" s="67"/>
      <c r="CCY50" s="67"/>
      <c r="CCZ50" s="67">
        <v>4352608.2600000007</v>
      </c>
      <c r="CDA50" s="67">
        <v>4394727.6364062317</v>
      </c>
      <c r="CDB50" s="67">
        <v>4437254.5941436738</v>
      </c>
      <c r="CDC50" s="67"/>
      <c r="CDD50" s="67"/>
      <c r="CDE50" s="67"/>
      <c r="CDF50" s="67"/>
      <c r="CDG50" s="67"/>
      <c r="CDH50" s="67"/>
      <c r="CDI50" s="67"/>
      <c r="CDJ50" s="67"/>
      <c r="CDK50" s="67"/>
      <c r="CDL50" s="67"/>
      <c r="CDM50" s="67"/>
      <c r="CDN50" s="67"/>
      <c r="CDO50" s="67"/>
      <c r="CDP50" s="67"/>
      <c r="CDQ50" s="67"/>
      <c r="CDR50" s="67"/>
      <c r="CDS50" s="67"/>
      <c r="CDT50" s="67"/>
      <c r="CDU50" s="67"/>
      <c r="CDV50" s="67"/>
      <c r="CDW50" s="67"/>
      <c r="CDX50" s="67"/>
      <c r="CDY50" s="67"/>
      <c r="CDZ50" s="65">
        <v>39113.5432</v>
      </c>
      <c r="CEA50" s="65">
        <v>40437.796400882638</v>
      </c>
      <c r="CEB50" s="65">
        <v>41806.884367336912</v>
      </c>
      <c r="CEC50" s="65">
        <v>12203.950603464606</v>
      </c>
      <c r="CED50" s="65">
        <v>12617.135381110924</v>
      </c>
      <c r="CEE50" s="65">
        <v>13044.309207551831</v>
      </c>
      <c r="CEF50" s="65">
        <v>13485.945704994063</v>
      </c>
      <c r="CEG50" s="65">
        <v>13942.534530901499</v>
      </c>
      <c r="CEH50" s="65">
        <v>14414.581920895125</v>
      </c>
      <c r="CEI50" s="65">
        <v>14902.611250033748</v>
      </c>
      <c r="CEJ50" s="65">
        <v>15407.163613097771</v>
      </c>
      <c r="CEK50" s="65">
        <v>15928.798424519488</v>
      </c>
      <c r="CEL50" s="65">
        <v>16468.094038624942</v>
      </c>
      <c r="CEM50" s="65">
        <v>17025.648390875122</v>
      </c>
      <c r="CEN50" s="65">
        <v>17602.079660817413</v>
      </c>
      <c r="CEO50" s="65">
        <v>18198.026957482387</v>
      </c>
      <c r="CEP50" s="65">
        <v>18814.151027985787</v>
      </c>
      <c r="CEQ50" s="65">
        <v>19451.134990121431</v>
      </c>
      <c r="CER50" s="65">
        <v>20109.685089757215</v>
      </c>
      <c r="CES50" s="65">
        <v>20790.531483874045</v>
      </c>
      <c r="CET50" s="65">
        <v>21494.429050115792</v>
      </c>
      <c r="CEU50" s="65">
        <v>22222.15822374792</v>
      </c>
      <c r="CEV50" s="65">
        <v>22974.525862952709</v>
      </c>
      <c r="CEW50" s="65">
        <v>23752.366143420473</v>
      </c>
      <c r="CEX50" s="65">
        <v>24556.541483228633</v>
      </c>
      <c r="CEY50" s="65">
        <v>25387.943499034063</v>
      </c>
      <c r="CEZ50" s="64">
        <v>39113.5432</v>
      </c>
      <c r="CFA50" s="64">
        <v>39492.037645218516</v>
      </c>
      <c r="CFB50" s="64">
        <v>39874.19471042337</v>
      </c>
      <c r="CFC50" s="64">
        <v>11367.543483699799</v>
      </c>
      <c r="CFD50" s="64">
        <v>11477.545076814487</v>
      </c>
      <c r="CFE50" s="64">
        <v>11588.611134780807</v>
      </c>
      <c r="CFF50" s="64">
        <v>11700.751958226125</v>
      </c>
      <c r="CFG50" s="64">
        <v>11813.977947455047</v>
      </c>
      <c r="CFH50" s="64">
        <v>11928.299603413992</v>
      </c>
      <c r="CFI50" s="64">
        <v>12043.727528665066</v>
      </c>
      <c r="CFJ50" s="64">
        <v>12160.272428369397</v>
      </c>
      <c r="CFK50" s="64">
        <v>12277.945111279947</v>
      </c>
      <c r="CFL50" s="64">
        <v>12396.756490743956</v>
      </c>
      <c r="CFM50" s="64">
        <v>12516.717585715101</v>
      </c>
      <c r="CFN50" s="64">
        <v>12637.839521775395</v>
      </c>
      <c r="CFO50" s="64">
        <v>12760.133532167041</v>
      </c>
      <c r="CFP50" s="64">
        <v>12883.610958834224</v>
      </c>
      <c r="CFQ50" s="64">
        <v>13008.283253474996</v>
      </c>
      <c r="CFR50" s="64">
        <v>13134.161978603363</v>
      </c>
      <c r="CFS50" s="64">
        <v>13261.258808621606</v>
      </c>
      <c r="CFT50" s="64">
        <v>13389.585530903012</v>
      </c>
      <c r="CFU50" s="64">
        <v>13519.154046885091</v>
      </c>
      <c r="CFV50" s="64">
        <v>13649.976373173327</v>
      </c>
      <c r="CFW50" s="64">
        <v>13782.064642655647</v>
      </c>
      <c r="CFX50" s="64">
        <v>13915.431105627673</v>
      </c>
      <c r="CFY50" s="64">
        <v>14050.088130928849</v>
      </c>
      <c r="CFZ50" s="66">
        <v>83231.121379199991</v>
      </c>
      <c r="CGA50" s="66">
        <v>86049.047598153673</v>
      </c>
      <c r="CGB50" s="66">
        <v>88962.379334224999</v>
      </c>
      <c r="CGC50" s="66">
        <v>25969.2273029032</v>
      </c>
      <c r="CGD50" s="66">
        <v>26848.45811573118</v>
      </c>
      <c r="CGE50" s="66">
        <v>27757.456730781745</v>
      </c>
      <c r="CGF50" s="66">
        <v>28697.230985856113</v>
      </c>
      <c r="CGG50" s="66">
        <v>29668.822840758392</v>
      </c>
      <c r="CGH50" s="66">
        <v>30673.30953255199</v>
      </c>
      <c r="CGI50" s="66">
        <v>31711.80476992916</v>
      </c>
      <c r="CGJ50" s="66">
        <v>32785.459968017778</v>
      </c>
      <c r="CGK50" s="66">
        <v>33895.465524994703</v>
      </c>
      <c r="CGL50" s="66">
        <v>35043.052141920816</v>
      </c>
      <c r="CGM50" s="66">
        <v>36229.492187261327</v>
      </c>
      <c r="CGN50" s="66">
        <v>37456.101107604125</v>
      </c>
      <c r="CGO50" s="66">
        <v>38724.238886140345</v>
      </c>
      <c r="CGP50" s="66">
        <v>40035.311550524151</v>
      </c>
      <c r="CGQ50" s="66">
        <v>41390.772731783618</v>
      </c>
      <c r="CGR50" s="66">
        <v>42792.12527601108</v>
      </c>
      <c r="CGS50" s="66">
        <v>44240.922910619862</v>
      </c>
      <c r="CGT50" s="66">
        <v>45738.771967014996</v>
      </c>
      <c r="CGU50" s="66">
        <v>47287.33316158763</v>
      </c>
      <c r="CGV50" s="66">
        <v>48888.323437008039</v>
      </c>
      <c r="CGW50" s="66">
        <v>50543.517865858543</v>
      </c>
      <c r="CGX50" s="66">
        <v>52254.75161871712</v>
      </c>
      <c r="CGY50" s="66">
        <v>54023.921998873666</v>
      </c>
      <c r="CGZ50" s="65">
        <v>83231.121379199991</v>
      </c>
      <c r="CHA50" s="65">
        <v>84036.533380619876</v>
      </c>
      <c r="CHB50" s="65">
        <v>84849.739203404664</v>
      </c>
      <c r="CHC50" s="65">
        <v>24189.406381244233</v>
      </c>
      <c r="CHD50" s="65">
        <v>24423.482744554476</v>
      </c>
      <c r="CHE50" s="65">
        <v>24659.824221071591</v>
      </c>
      <c r="CHF50" s="65">
        <v>24898.452729872617</v>
      </c>
      <c r="CHG50" s="65">
        <v>25139.390402141395</v>
      </c>
      <c r="CHH50" s="65">
        <v>25382.659583221117</v>
      </c>
      <c r="CHI50" s="65">
        <v>25628.282834686644</v>
      </c>
      <c r="CHJ50" s="65">
        <v>25876.282936437023</v>
      </c>
      <c r="CHK50" s="65">
        <v>26126.6828888081</v>
      </c>
      <c r="CHL50" s="65">
        <v>26379.505914705671</v>
      </c>
      <c r="CHM50" s="65">
        <v>26634.775461759255</v>
      </c>
      <c r="CHN50" s="65">
        <v>26892.515204496707</v>
      </c>
      <c r="CHO50" s="65">
        <v>27152.749046539844</v>
      </c>
      <c r="CHP50" s="65">
        <v>27415.501122821377</v>
      </c>
      <c r="CHQ50" s="65">
        <v>27680.795801823246</v>
      </c>
      <c r="CHR50" s="65">
        <v>27948.657687836625</v>
      </c>
      <c r="CHS50" s="65">
        <v>28219.111623243836</v>
      </c>
      <c r="CHT50" s="65">
        <v>28492.182690822257</v>
      </c>
      <c r="CHU50" s="65">
        <v>28767.896216070647</v>
      </c>
      <c r="CHV50" s="65">
        <v>29046.277769557866</v>
      </c>
      <c r="CHW50" s="65">
        <v>29327.353169294383</v>
      </c>
      <c r="CHX50" s="65">
        <v>29611.148483126737</v>
      </c>
      <c r="CHY50" s="65">
        <v>29897.690031155147</v>
      </c>
      <c r="CHZ50" s="65">
        <v>15503400</v>
      </c>
      <c r="CIA50" s="65">
        <v>16028293.052250093</v>
      </c>
      <c r="CIB50" s="65">
        <v>16570957.220274817</v>
      </c>
      <c r="CIC50" s="65">
        <v>1480204.296665214</v>
      </c>
      <c r="CID50" s="65">
        <v>1530319.0425422671</v>
      </c>
      <c r="CIE50" s="65">
        <v>1582130.505392768</v>
      </c>
      <c r="CIF50" s="65">
        <v>1635696.130354621</v>
      </c>
      <c r="CIG50" s="65">
        <v>1691075.3074651584</v>
      </c>
      <c r="CIH50" s="65">
        <v>1748329.4375089004</v>
      </c>
      <c r="CII50" s="65">
        <v>1807522.0000947034</v>
      </c>
      <c r="CIJ50" s="65">
        <v>1868718.6240377678</v>
      </c>
      <c r="CIK50" s="65">
        <v>1931987.1601245473</v>
      </c>
      <c r="CIL50" s="65">
        <v>1997397.7563412329</v>
      </c>
      <c r="CIM50" s="65">
        <v>2065022.9356492194</v>
      </c>
      <c r="CIN50" s="65">
        <v>2134937.6763937892</v>
      </c>
      <c r="CIO50" s="65">
        <v>2207219.4954351643</v>
      </c>
      <c r="CIP50" s="65">
        <v>2281948.5340940957</v>
      </c>
      <c r="CIQ50" s="65">
        <v>2359207.6470072814</v>
      </c>
      <c r="CIR50" s="65">
        <v>2439082.493991131</v>
      </c>
      <c r="CIS50" s="65">
        <v>2521661.6350157303</v>
      </c>
      <c r="CIT50" s="65">
        <v>2607036.6283943029</v>
      </c>
      <c r="CIU50" s="65">
        <v>2695302.132297039</v>
      </c>
      <c r="CIV50" s="65">
        <v>2786556.0097018392</v>
      </c>
      <c r="CIW50" s="65">
        <v>2880899.4368983405</v>
      </c>
      <c r="CIX50" s="65">
        <v>2978437.0156655237</v>
      </c>
      <c r="CIY50" s="65">
        <v>3079276.8892472764</v>
      </c>
      <c r="CIZ50" s="64">
        <v>15503400</v>
      </c>
      <c r="CJA50" s="64">
        <v>15653423.503419157</v>
      </c>
      <c r="CJB50" s="64">
        <v>15804898.756233815</v>
      </c>
      <c r="CJC50" s="64">
        <v>2904326.8448287663</v>
      </c>
      <c r="CJD50" s="64">
        <v>2932431.4727384844</v>
      </c>
      <c r="CJE50" s="64">
        <v>2960808.063878288</v>
      </c>
      <c r="CJF50" s="64">
        <v>2989459.2499855109</v>
      </c>
      <c r="CJG50" s="64">
        <v>3018387.6882643169</v>
      </c>
      <c r="CJH50" s="64">
        <v>3047596.0616321377</v>
      </c>
      <c r="CJI50" s="64">
        <v>3077087.0789684951</v>
      </c>
      <c r="CJJ50" s="64">
        <v>3106863.4753662325</v>
      </c>
      <c r="CJK50" s="64">
        <v>3136928.0123851746</v>
      </c>
      <c r="CJL50" s="64">
        <v>3167283.4783082446</v>
      </c>
      <c r="CJM50" s="64">
        <v>3197932.6884000581</v>
      </c>
      <c r="CJN50" s="64">
        <v>3228878.4851680207</v>
      </c>
      <c r="CJO50" s="64">
        <v>3260123.7386259497</v>
      </c>
      <c r="CJP50" s="64">
        <v>3291671.34656025</v>
      </c>
      <c r="CJQ50" s="64">
        <v>3323524.2347986642</v>
      </c>
      <c r="CJR50" s="64">
        <v>3355685.3574816231</v>
      </c>
      <c r="CJS50" s="64">
        <v>3388157.6973362202</v>
      </c>
      <c r="CJT50" s="64">
        <v>3420944.2659528442</v>
      </c>
      <c r="CJU50" s="64">
        <v>3454048.1040644795</v>
      </c>
      <c r="CJV50" s="64">
        <v>3487472.2818287159</v>
      </c>
      <c r="CJW50" s="64">
        <v>3521219.899112483</v>
      </c>
      <c r="CJX50" s="64">
        <v>3555294.085779544</v>
      </c>
      <c r="CJY50" s="64">
        <v>3589698.0019807685</v>
      </c>
      <c r="CJZ50" s="67">
        <v>4352608.2600000007</v>
      </c>
      <c r="CKA50" s="67">
        <v>4499972.9564433852</v>
      </c>
      <c r="CKB50" s="67">
        <v>4652326.9265499711</v>
      </c>
      <c r="CKC50" s="67"/>
      <c r="CKD50" s="67"/>
      <c r="CKE50" s="67"/>
      <c r="CKF50" s="67"/>
      <c r="CKG50" s="67"/>
      <c r="CKH50" s="67"/>
      <c r="CKI50" s="67"/>
      <c r="CKJ50" s="67"/>
      <c r="CKK50" s="67"/>
      <c r="CKL50" s="67"/>
      <c r="CKM50" s="67"/>
      <c r="CKN50" s="67"/>
      <c r="CKO50" s="67"/>
      <c r="CKP50" s="67"/>
      <c r="CKQ50" s="67"/>
      <c r="CKR50" s="67"/>
      <c r="CKS50" s="67"/>
      <c r="CKT50" s="67"/>
      <c r="CKU50" s="67"/>
      <c r="CKV50" s="67"/>
      <c r="CKW50" s="67"/>
      <c r="CKX50" s="67"/>
      <c r="CKY50" s="67"/>
      <c r="CKZ50" s="67">
        <v>4352608.2600000007</v>
      </c>
      <c r="CLA50" s="67">
        <v>4394727.6364062317</v>
      </c>
      <c r="CLB50" s="67">
        <v>4437254.5941436738</v>
      </c>
      <c r="CLC50" s="67"/>
      <c r="CLD50" s="67"/>
      <c r="CLE50" s="67"/>
      <c r="CLF50" s="67"/>
      <c r="CLG50" s="67"/>
      <c r="CLH50" s="67"/>
      <c r="CLI50" s="67"/>
      <c r="CLJ50" s="67"/>
      <c r="CLK50" s="67"/>
      <c r="CLL50" s="67"/>
      <c r="CLM50" s="67"/>
      <c r="CLN50" s="67"/>
      <c r="CLO50" s="67"/>
      <c r="CLP50" s="67"/>
      <c r="CLQ50" s="67"/>
      <c r="CLR50" s="67"/>
      <c r="CLS50" s="67"/>
      <c r="CLT50" s="67"/>
      <c r="CLU50" s="67"/>
      <c r="CLV50" s="67"/>
      <c r="CLW50" s="67"/>
      <c r="CLX50" s="67"/>
      <c r="CLY50" s="67"/>
      <c r="CLZ50" s="66">
        <v>39113.5432</v>
      </c>
      <c r="CMA50" s="66">
        <v>40437.796400882638</v>
      </c>
      <c r="CMB50" s="66">
        <v>41806.884367336912</v>
      </c>
      <c r="CMC50" s="66">
        <v>12203.950603464606</v>
      </c>
      <c r="CMD50" s="66">
        <v>12617.135381110924</v>
      </c>
      <c r="CME50" s="66">
        <v>13044.309207551831</v>
      </c>
      <c r="CMF50" s="66">
        <v>13485.945704994063</v>
      </c>
      <c r="CMG50" s="66">
        <v>13942.534530901499</v>
      </c>
      <c r="CMH50" s="66">
        <v>14414.581920895125</v>
      </c>
      <c r="CMI50" s="66">
        <v>14902.611250033748</v>
      </c>
      <c r="CMJ50" s="66">
        <v>15407.163613097771</v>
      </c>
      <c r="CMK50" s="66">
        <v>15928.798424519488</v>
      </c>
      <c r="CML50" s="66">
        <v>16468.094038624942</v>
      </c>
      <c r="CMM50" s="66">
        <v>17025.648390875122</v>
      </c>
      <c r="CMN50" s="66">
        <v>17602.079660817413</v>
      </c>
      <c r="CMO50" s="66">
        <v>18198.026957482387</v>
      </c>
      <c r="CMP50" s="66">
        <v>18814.151027985787</v>
      </c>
      <c r="CMQ50" s="66">
        <v>19451.134990121431</v>
      </c>
      <c r="CMR50" s="66">
        <v>20109.685089757215</v>
      </c>
      <c r="CMS50" s="66">
        <v>20790.531483874045</v>
      </c>
      <c r="CMT50" s="66">
        <v>21494.429050115792</v>
      </c>
      <c r="CMU50" s="66">
        <v>22222.15822374792</v>
      </c>
      <c r="CMV50" s="66">
        <v>22974.525862952709</v>
      </c>
      <c r="CMW50" s="66">
        <v>23752.366143420473</v>
      </c>
      <c r="CMX50" s="66">
        <v>24556.541483228633</v>
      </c>
      <c r="CMY50" s="66">
        <v>25387.943499034063</v>
      </c>
      <c r="CMZ50" s="66">
        <v>39113.5432</v>
      </c>
      <c r="CNA50" s="66">
        <v>39492.037645218516</v>
      </c>
      <c r="CNB50" s="66">
        <v>39874.19471042337</v>
      </c>
      <c r="CNC50" s="66">
        <v>11367.543483699799</v>
      </c>
      <c r="CND50" s="66">
        <v>11477.545076814487</v>
      </c>
      <c r="CNE50" s="66">
        <v>11588.611134780807</v>
      </c>
      <c r="CNF50" s="66">
        <v>11700.751958226125</v>
      </c>
      <c r="CNG50" s="66">
        <v>11813.977947455047</v>
      </c>
      <c r="CNH50" s="66">
        <v>11928.299603413992</v>
      </c>
      <c r="CNI50" s="66">
        <v>12043.727528665066</v>
      </c>
      <c r="CNJ50" s="66">
        <v>12160.272428369397</v>
      </c>
      <c r="CNK50" s="66">
        <v>12277.945111279947</v>
      </c>
      <c r="CNL50" s="66">
        <v>12396.756490743956</v>
      </c>
      <c r="CNM50" s="66">
        <v>12516.717585715101</v>
      </c>
      <c r="CNN50" s="66">
        <v>12637.839521775395</v>
      </c>
      <c r="CNO50" s="66">
        <v>12760.133532167041</v>
      </c>
      <c r="CNP50" s="66">
        <v>12883.610958834224</v>
      </c>
      <c r="CNQ50" s="66">
        <v>13008.283253474996</v>
      </c>
      <c r="CNR50" s="66">
        <v>13134.161978603363</v>
      </c>
      <c r="CNS50" s="66">
        <v>13261.258808621606</v>
      </c>
      <c r="CNT50" s="66">
        <v>13389.585530903012</v>
      </c>
      <c r="CNU50" s="66">
        <v>13519.154046885091</v>
      </c>
      <c r="CNV50" s="66">
        <v>13649.976373173327</v>
      </c>
      <c r="CNW50" s="66">
        <v>13782.064642655647</v>
      </c>
      <c r="CNX50" s="66">
        <v>13915.431105627673</v>
      </c>
      <c r="CNY50" s="66">
        <v>14050.088130928849</v>
      </c>
      <c r="CNZ50" s="66">
        <v>83231.121379199991</v>
      </c>
      <c r="COA50" s="66">
        <v>86049.047598153673</v>
      </c>
      <c r="COB50" s="66">
        <v>88962.379334224999</v>
      </c>
      <c r="COC50" s="66">
        <v>25969.2273029032</v>
      </c>
      <c r="COD50" s="66">
        <v>26848.45811573118</v>
      </c>
      <c r="COE50" s="66">
        <v>27757.456730781745</v>
      </c>
      <c r="COF50" s="66">
        <v>28697.230985856113</v>
      </c>
      <c r="COG50" s="66">
        <v>29668.822840758392</v>
      </c>
      <c r="COH50" s="66">
        <v>30673.30953255199</v>
      </c>
      <c r="COI50" s="66">
        <v>31711.80476992916</v>
      </c>
      <c r="COJ50" s="66">
        <v>32785.459968017778</v>
      </c>
      <c r="COK50" s="66">
        <v>33895.465524994703</v>
      </c>
      <c r="COL50" s="66">
        <v>35043.052141920816</v>
      </c>
      <c r="COM50" s="66">
        <v>36229.492187261327</v>
      </c>
      <c r="CON50" s="66">
        <v>37456.101107604125</v>
      </c>
      <c r="COO50" s="66">
        <v>38724.238886140345</v>
      </c>
      <c r="COP50" s="66">
        <v>40035.311550524151</v>
      </c>
      <c r="COQ50" s="66">
        <v>41390.772731783618</v>
      </c>
      <c r="COR50" s="66">
        <v>42792.12527601108</v>
      </c>
      <c r="COS50" s="66">
        <v>44240.922910619862</v>
      </c>
      <c r="COT50" s="66">
        <v>45738.771967014996</v>
      </c>
      <c r="COU50" s="66">
        <v>47287.33316158763</v>
      </c>
      <c r="COV50" s="66">
        <v>48888.323437008039</v>
      </c>
      <c r="COW50" s="66">
        <v>50543.517865858543</v>
      </c>
      <c r="COX50" s="66">
        <v>52254.75161871712</v>
      </c>
      <c r="COY50" s="66">
        <v>54023.921998873666</v>
      </c>
      <c r="COZ50" s="65">
        <v>83231.121379199991</v>
      </c>
      <c r="CPA50" s="65">
        <v>84036.533380619876</v>
      </c>
      <c r="CPB50" s="65">
        <v>84849.739203404664</v>
      </c>
      <c r="CPC50" s="65">
        <v>24189.406381244233</v>
      </c>
      <c r="CPD50" s="65">
        <v>24423.482744554476</v>
      </c>
      <c r="CPE50" s="65">
        <v>24659.824221071591</v>
      </c>
      <c r="CPF50" s="65">
        <v>24898.452729872617</v>
      </c>
      <c r="CPG50" s="65">
        <v>25139.390402141395</v>
      </c>
      <c r="CPH50" s="65">
        <v>25382.659583221117</v>
      </c>
      <c r="CPI50" s="65">
        <v>25628.282834686644</v>
      </c>
      <c r="CPJ50" s="65">
        <v>25876.282936437023</v>
      </c>
      <c r="CPK50" s="65">
        <v>26126.6828888081</v>
      </c>
      <c r="CPL50" s="65">
        <v>26379.505914705671</v>
      </c>
      <c r="CPM50" s="65">
        <v>26634.775461759255</v>
      </c>
      <c r="CPN50" s="65">
        <v>26892.515204496707</v>
      </c>
      <c r="CPO50" s="65">
        <v>27152.749046539844</v>
      </c>
      <c r="CPP50" s="65">
        <v>27415.501122821377</v>
      </c>
      <c r="CPQ50" s="65">
        <v>27680.795801823246</v>
      </c>
      <c r="CPR50" s="65">
        <v>27948.657687836625</v>
      </c>
      <c r="CPS50" s="65">
        <v>28219.111623243836</v>
      </c>
      <c r="CPT50" s="65">
        <v>28492.182690822257</v>
      </c>
      <c r="CPU50" s="65">
        <v>28767.896216070647</v>
      </c>
      <c r="CPV50" s="65">
        <v>29046.277769557866</v>
      </c>
      <c r="CPW50" s="65">
        <v>29327.353169294383</v>
      </c>
      <c r="CPX50" s="65">
        <v>29611.148483126737</v>
      </c>
      <c r="CPY50" s="65">
        <v>29897.690031155147</v>
      </c>
      <c r="CPZ50" s="66">
        <v>15503400</v>
      </c>
      <c r="CQA50" s="66">
        <v>16028293.052250093</v>
      </c>
      <c r="CQB50" s="66">
        <v>16570957.220274817</v>
      </c>
      <c r="CQC50" s="66">
        <v>1480204.296665214</v>
      </c>
      <c r="CQD50" s="66">
        <v>1530319.0425422671</v>
      </c>
      <c r="CQE50" s="66">
        <v>1582130.505392768</v>
      </c>
      <c r="CQF50" s="66">
        <v>1635696.130354621</v>
      </c>
      <c r="CQG50" s="66">
        <v>1691075.3074651584</v>
      </c>
      <c r="CQH50" s="66">
        <v>1748329.4375089004</v>
      </c>
      <c r="CQI50" s="66">
        <v>1807522.0000947034</v>
      </c>
      <c r="CQJ50" s="66">
        <v>1868718.6240377678</v>
      </c>
      <c r="CQK50" s="66">
        <v>1931987.1601245473</v>
      </c>
      <c r="CQL50" s="66">
        <v>1997397.7563412329</v>
      </c>
      <c r="CQM50" s="66">
        <v>2065022.9356492194</v>
      </c>
      <c r="CQN50" s="66">
        <v>2134937.6763937892</v>
      </c>
      <c r="CQO50" s="66">
        <v>2207219.4954351643</v>
      </c>
      <c r="CQP50" s="66">
        <v>2281948.5340940957</v>
      </c>
      <c r="CQQ50" s="66">
        <v>2359207.6470072814</v>
      </c>
      <c r="CQR50" s="66">
        <v>2439082.493991131</v>
      </c>
      <c r="CQS50" s="66">
        <v>2521661.6350157303</v>
      </c>
      <c r="CQT50" s="66">
        <v>2607036.6283943029</v>
      </c>
      <c r="CQU50" s="66">
        <v>2695302.132297039</v>
      </c>
      <c r="CQV50" s="66">
        <v>2786556.0097018392</v>
      </c>
      <c r="CQW50" s="66">
        <v>2880899.4368983405</v>
      </c>
      <c r="CQX50" s="66">
        <v>2978437.0156655237</v>
      </c>
      <c r="CQY50" s="66">
        <v>3079276.8892472764</v>
      </c>
      <c r="CQZ50" s="66">
        <v>15503400</v>
      </c>
      <c r="CRA50" s="66">
        <v>15653423.503419157</v>
      </c>
      <c r="CRB50" s="66">
        <v>15804898.756233815</v>
      </c>
      <c r="CRC50" s="66">
        <v>2904326.8448287663</v>
      </c>
      <c r="CRD50" s="66">
        <v>2932431.4727384844</v>
      </c>
      <c r="CRE50" s="66">
        <v>2960808.063878288</v>
      </c>
      <c r="CRF50" s="66">
        <v>2989459.2499855109</v>
      </c>
      <c r="CRG50" s="66">
        <v>3018387.6882643169</v>
      </c>
      <c r="CRH50" s="66">
        <v>3047596.0616321377</v>
      </c>
      <c r="CRI50" s="66">
        <v>3077087.0789684951</v>
      </c>
      <c r="CRJ50" s="66">
        <v>3106863.4753662325</v>
      </c>
      <c r="CRK50" s="66">
        <v>3136928.0123851746</v>
      </c>
      <c r="CRL50" s="66">
        <v>3167283.4783082446</v>
      </c>
      <c r="CRM50" s="66">
        <v>3197932.6884000581</v>
      </c>
      <c r="CRN50" s="66">
        <v>3228878.4851680207</v>
      </c>
      <c r="CRO50" s="66">
        <v>3260123.7386259497</v>
      </c>
      <c r="CRP50" s="66">
        <v>3291671.34656025</v>
      </c>
      <c r="CRQ50" s="66">
        <v>3323524.2347986642</v>
      </c>
      <c r="CRR50" s="66">
        <v>3355685.3574816231</v>
      </c>
      <c r="CRS50" s="66">
        <v>3388157.6973362202</v>
      </c>
      <c r="CRT50" s="66">
        <v>3420944.2659528442</v>
      </c>
      <c r="CRU50" s="66">
        <v>3454048.1040644795</v>
      </c>
      <c r="CRV50" s="66">
        <v>3487472.2818287159</v>
      </c>
      <c r="CRW50" s="66">
        <v>3521219.899112483</v>
      </c>
      <c r="CRX50" s="66">
        <v>3555294.085779544</v>
      </c>
      <c r="CRY50" s="66">
        <v>3589698.0019807685</v>
      </c>
      <c r="CRZ50" s="67">
        <v>4352608.2600000007</v>
      </c>
      <c r="CSA50" s="67">
        <v>4499972.9564433852</v>
      </c>
      <c r="CSB50" s="67">
        <v>4652326.9265499711</v>
      </c>
      <c r="CSC50" s="67"/>
      <c r="CSD50" s="67"/>
      <c r="CSE50" s="67"/>
      <c r="CSF50" s="67"/>
      <c r="CSG50" s="67"/>
      <c r="CSH50" s="67"/>
      <c r="CSI50" s="67"/>
      <c r="CSJ50" s="67"/>
      <c r="CSK50" s="67"/>
      <c r="CSL50" s="67"/>
      <c r="CSM50" s="67"/>
      <c r="CSN50" s="67"/>
      <c r="CSO50" s="67"/>
      <c r="CSP50" s="67"/>
      <c r="CSQ50" s="67"/>
      <c r="CSR50" s="67"/>
      <c r="CSS50" s="67"/>
      <c r="CST50" s="67"/>
      <c r="CSU50" s="67"/>
      <c r="CSV50" s="67"/>
      <c r="CSW50" s="67"/>
      <c r="CSX50" s="67"/>
      <c r="CSY50" s="67"/>
      <c r="CSZ50" s="67">
        <v>4352608.2600000007</v>
      </c>
      <c r="CTA50" s="67">
        <v>4394727.6364062317</v>
      </c>
      <c r="CTB50" s="67">
        <v>4437254.5941436738</v>
      </c>
      <c r="CTC50" s="67"/>
      <c r="CTD50" s="67"/>
      <c r="CTE50" s="67"/>
      <c r="CTF50" s="67"/>
      <c r="CTG50" s="67"/>
      <c r="CTH50" s="67"/>
      <c r="CTI50" s="67"/>
      <c r="CTJ50" s="67"/>
      <c r="CTK50" s="67"/>
      <c r="CTL50" s="67"/>
      <c r="CTM50" s="67"/>
      <c r="CTN50" s="67"/>
      <c r="CTO50" s="67"/>
      <c r="CTP50" s="67"/>
      <c r="CTQ50" s="67"/>
      <c r="CTR50" s="67"/>
      <c r="CTS50" s="67"/>
      <c r="CTT50" s="67"/>
      <c r="CTU50" s="67"/>
      <c r="CTV50" s="67"/>
      <c r="CTW50" s="67"/>
      <c r="CTX50" s="67"/>
      <c r="CTY50" s="67"/>
      <c r="CTZ50" s="66">
        <v>39113.5432</v>
      </c>
      <c r="CUA50" s="66">
        <v>40437.796400882638</v>
      </c>
      <c r="CUB50" s="66">
        <v>41806.884367336912</v>
      </c>
      <c r="CUC50" s="66">
        <v>14877.191712235361</v>
      </c>
      <c r="CUD50" s="66">
        <v>15380.883455126923</v>
      </c>
      <c r="CUE50" s="66">
        <v>15901.628508667727</v>
      </c>
      <c r="CUF50" s="66">
        <v>16440.004240678882</v>
      </c>
      <c r="CUG50" s="66">
        <v>16996.607566716681</v>
      </c>
      <c r="CUH50" s="66">
        <v>17572.05561189328</v>
      </c>
      <c r="CUI50" s="66">
        <v>18166.986395104392</v>
      </c>
      <c r="CUJ50" s="66">
        <v>18782.05953642257</v>
      </c>
      <c r="CUK50" s="66">
        <v>19417.956988440565</v>
      </c>
      <c r="CUL50" s="66">
        <v>20075.383792375418</v>
      </c>
      <c r="CUM50" s="66">
        <v>20755.068859771731</v>
      </c>
      <c r="CUN50" s="66">
        <v>21457.765780670787</v>
      </c>
      <c r="CUO50" s="66">
        <v>22184.25365914157</v>
      </c>
      <c r="CUP50" s="66">
        <v>22935.337977100025</v>
      </c>
      <c r="CUQ50" s="66">
        <v>23711.851487374388</v>
      </c>
      <c r="CUR50" s="66">
        <v>24514.655137006655</v>
      </c>
      <c r="CUS50" s="66">
        <v>25344.639021813975</v>
      </c>
      <c r="CUT50" s="66">
        <v>26202.723373268287</v>
      </c>
      <c r="CUU50" s="66">
        <v>27089.859578788342</v>
      </c>
      <c r="CUV50" s="66">
        <v>28007.031236575447</v>
      </c>
      <c r="CUW50" s="66">
        <v>28955.25524616236</v>
      </c>
      <c r="CUX50" s="66">
        <v>29935.582935884537</v>
      </c>
      <c r="CUY50" s="66">
        <v>30949.101228523716</v>
      </c>
      <c r="CUZ50" s="66">
        <v>39113.5432</v>
      </c>
      <c r="CVA50" s="66">
        <v>39492.037645218516</v>
      </c>
      <c r="CVB50" s="66">
        <v>39874.19471042337</v>
      </c>
      <c r="CVC50" s="65">
        <v>13857.57196166975</v>
      </c>
      <c r="CVD50" s="65">
        <v>13991.669094851683</v>
      </c>
      <c r="CVE50" s="65">
        <v>14127.063860921786</v>
      </c>
      <c r="CVF50" s="65">
        <v>14263.768816830923</v>
      </c>
      <c r="CVG50" s="65">
        <v>14401.796641041219</v>
      </c>
      <c r="CVH50" s="65">
        <v>14541.16013470192</v>
      </c>
      <c r="CVI50" s="65">
        <v>14681.872222836588</v>
      </c>
      <c r="CVJ50" s="65">
        <v>14823.945955541825</v>
      </c>
      <c r="CVK50" s="65">
        <v>14967.394509197584</v>
      </c>
      <c r="CVL50" s="65">
        <v>15112.231187689173</v>
      </c>
      <c r="CVM50" s="65">
        <v>15258.46942364112</v>
      </c>
      <c r="CVN50" s="65">
        <v>15406.122779662945</v>
      </c>
      <c r="CVO50" s="65">
        <v>15555.204949607003</v>
      </c>
      <c r="CVP50" s="65">
        <v>15705.729759838508</v>
      </c>
      <c r="CVQ50" s="65">
        <v>15857.71117051781</v>
      </c>
      <c r="CVR50" s="65">
        <v>16011.163276895135</v>
      </c>
      <c r="CVS50" s="65">
        <v>16166.100310617805</v>
      </c>
      <c r="CVT50" s="65">
        <v>16322.536641050123</v>
      </c>
      <c r="CVU50" s="65">
        <v>16480.486776606063</v>
      </c>
      <c r="CVV50" s="65">
        <v>16639.965366094795</v>
      </c>
      <c r="CVW50" s="65">
        <v>16800.987200079275</v>
      </c>
      <c r="CVX50" s="65">
        <v>16963.567212247981</v>
      </c>
      <c r="CVY50" s="65">
        <v>17127.720480799904</v>
      </c>
      <c r="CVZ50" s="66">
        <v>83231.121379199991</v>
      </c>
      <c r="CWA50" s="66">
        <v>86049.047598153673</v>
      </c>
      <c r="CWB50" s="66">
        <v>88962.379334224999</v>
      </c>
      <c r="CWC50" s="66">
        <v>25969.2273029032</v>
      </c>
      <c r="CWD50" s="66">
        <v>26848.45811573118</v>
      </c>
      <c r="CWE50" s="66">
        <v>27757.456730781745</v>
      </c>
      <c r="CWF50" s="66">
        <v>28697.230985856113</v>
      </c>
      <c r="CWG50" s="66">
        <v>29668.822840758392</v>
      </c>
      <c r="CWH50" s="66">
        <v>30673.30953255199</v>
      </c>
      <c r="CWI50" s="66">
        <v>31711.80476992916</v>
      </c>
      <c r="CWJ50" s="66">
        <v>32785.459968017778</v>
      </c>
      <c r="CWK50" s="66">
        <v>33895.465524994703</v>
      </c>
      <c r="CWL50" s="66">
        <v>35043.052141920816</v>
      </c>
      <c r="CWM50" s="66">
        <v>36229.492187261327</v>
      </c>
      <c r="CWN50" s="66">
        <v>37456.101107604125</v>
      </c>
      <c r="CWO50" s="66">
        <v>38724.238886140345</v>
      </c>
      <c r="CWP50" s="66">
        <v>40035.311550524151</v>
      </c>
      <c r="CWQ50" s="66">
        <v>41390.772731783618</v>
      </c>
      <c r="CWR50" s="66">
        <v>42792.12527601108</v>
      </c>
      <c r="CWS50" s="66">
        <v>44240.922910619862</v>
      </c>
      <c r="CWT50" s="66">
        <v>45738.771967014996</v>
      </c>
      <c r="CWU50" s="66">
        <v>47287.33316158763</v>
      </c>
      <c r="CWV50" s="66">
        <v>48888.323437008039</v>
      </c>
      <c r="CWW50" s="66">
        <v>50543.517865858543</v>
      </c>
      <c r="CWX50" s="66">
        <v>52254.75161871712</v>
      </c>
      <c r="CWY50" s="66">
        <v>54023.921998873666</v>
      </c>
      <c r="CWZ50" s="65">
        <v>83231.121379199991</v>
      </c>
      <c r="CXA50" s="65">
        <v>84036.533380619876</v>
      </c>
      <c r="CXB50" s="65">
        <v>84849.739203404664</v>
      </c>
      <c r="CXC50" s="65">
        <v>24189.406381244233</v>
      </c>
      <c r="CXD50" s="65">
        <v>24423.482744554476</v>
      </c>
      <c r="CXE50" s="65">
        <v>24659.824221071591</v>
      </c>
      <c r="CXF50" s="65">
        <v>24898.452729872617</v>
      </c>
      <c r="CXG50" s="65">
        <v>25139.390402141395</v>
      </c>
      <c r="CXH50" s="65">
        <v>25382.659583221117</v>
      </c>
      <c r="CXI50" s="65">
        <v>25628.282834686644</v>
      </c>
      <c r="CXJ50" s="65">
        <v>25876.282936437023</v>
      </c>
      <c r="CXK50" s="65">
        <v>26126.6828888081</v>
      </c>
      <c r="CXL50" s="65">
        <v>26379.505914705671</v>
      </c>
      <c r="CXM50" s="65">
        <v>26634.775461759255</v>
      </c>
      <c r="CXN50" s="65">
        <v>26892.515204496707</v>
      </c>
      <c r="CXO50" s="65">
        <v>27152.749046539844</v>
      </c>
      <c r="CXP50" s="65">
        <v>27415.501122821377</v>
      </c>
      <c r="CXQ50" s="65">
        <v>27680.795801823246</v>
      </c>
      <c r="CXR50" s="65">
        <v>27948.657687836625</v>
      </c>
      <c r="CXS50" s="65">
        <v>28219.111623243836</v>
      </c>
      <c r="CXT50" s="65">
        <v>28492.182690822257</v>
      </c>
      <c r="CXU50" s="65">
        <v>28767.896216070647</v>
      </c>
      <c r="CXV50" s="65">
        <v>29046.277769557866</v>
      </c>
      <c r="CXW50" s="65">
        <v>29327.353169294383</v>
      </c>
      <c r="CXX50" s="65">
        <v>29611.148483126737</v>
      </c>
      <c r="CXY50" s="65">
        <v>29897.690031155147</v>
      </c>
      <c r="CXZ50" s="66">
        <v>32493710.52631579</v>
      </c>
      <c r="CYA50" s="66">
        <v>33593838.427104577</v>
      </c>
      <c r="CYB50" s="66">
        <v>34731212.963580407</v>
      </c>
      <c r="CYC50" s="66">
        <v>35907095.181726217</v>
      </c>
      <c r="CYD50" s="66">
        <v>37122788.822306409</v>
      </c>
      <c r="CYE50" s="66">
        <v>38379641.766368739</v>
      </c>
      <c r="CYF50" s="66">
        <v>39679047.529686108</v>
      </c>
      <c r="CYG50" s="66">
        <v>41022446.807795003</v>
      </c>
      <c r="CYH50" s="66">
        <v>42411329.073343895</v>
      </c>
      <c r="CYI50" s="66">
        <v>43847234.227522373</v>
      </c>
      <c r="CYJ50" s="66">
        <v>45331754.307402208</v>
      </c>
      <c r="CYK50" s="66">
        <v>46866535.251083188</v>
      </c>
      <c r="CYL50" s="66">
        <v>48453278.7226009</v>
      </c>
      <c r="CYM50" s="66">
        <v>50093743.998619743</v>
      </c>
      <c r="CYN50" s="66">
        <v>51789749.919003032</v>
      </c>
      <c r="CYO50" s="66">
        <v>53543176.90342287</v>
      </c>
      <c r="CYP50" s="66">
        <v>55355969.036245629</v>
      </c>
      <c r="CYQ50" s="66">
        <v>57230136.222004659</v>
      </c>
      <c r="CYR50" s="66">
        <v>59167756.413850106</v>
      </c>
      <c r="CYS50" s="66">
        <v>61170977.917446472</v>
      </c>
      <c r="CYT50" s="66">
        <v>63242021.772872478</v>
      </c>
      <c r="CYU50" s="66">
        <v>65383184.217164047</v>
      </c>
      <c r="CYV50" s="66">
        <v>67596839.230230689</v>
      </c>
      <c r="CYW50" s="66">
        <v>69885441.166968092</v>
      </c>
      <c r="CYX50" s="66">
        <v>72251527.478485197</v>
      </c>
      <c r="CYY50" s="66">
        <v>74697721.525462866</v>
      </c>
      <c r="CYZ50" s="66">
        <v>32493710.52631579</v>
      </c>
      <c r="CZA50" s="66">
        <v>32808146.088337407</v>
      </c>
      <c r="CZB50" s="66">
        <v>33125624.384508569</v>
      </c>
      <c r="CZC50" s="66">
        <v>33446174.858798794</v>
      </c>
      <c r="CZD50" s="66">
        <v>33769827.240101397</v>
      </c>
      <c r="CZE50" s="66">
        <v>34096611.544990636</v>
      </c>
      <c r="CZF50" s="66">
        <v>34426558.080505528</v>
      </c>
      <c r="CZG50" s="66">
        <v>34759697.446960665</v>
      </c>
      <c r="CZH50" s="66">
        <v>35096060.540784158</v>
      </c>
      <c r="CZI50" s="66">
        <v>35435678.557383053</v>
      </c>
      <c r="CZJ50" s="66">
        <v>35778582.994036548</v>
      </c>
      <c r="CZK50" s="66">
        <v>36124805.652817108</v>
      </c>
      <c r="CZL50" s="66">
        <v>36474378.643539913</v>
      </c>
      <c r="CZM50" s="66">
        <v>36827334.386740811</v>
      </c>
      <c r="CZN50" s="66">
        <v>37183705.616683125</v>
      </c>
      <c r="CZO50" s="66">
        <v>37543525.384393536</v>
      </c>
      <c r="CZP50" s="66">
        <v>37906827.060727298</v>
      </c>
      <c r="CZQ50" s="66">
        <v>38273644.339463219</v>
      </c>
      <c r="CZR50" s="66">
        <v>38644011.240428507</v>
      </c>
      <c r="CZS50" s="66">
        <v>39017962.112653852</v>
      </c>
      <c r="CZT50" s="66">
        <v>39395531.637559123</v>
      </c>
      <c r="CZU50" s="66">
        <v>39776754.832169794</v>
      </c>
      <c r="CZV50" s="66">
        <v>40161667.052364528</v>
      </c>
      <c r="CZW50" s="66">
        <v>40550303.996154249</v>
      </c>
      <c r="CZX50" s="66">
        <v>40942701.706992842</v>
      </c>
      <c r="CZY50" s="66">
        <v>41338896.577119954</v>
      </c>
      <c r="CZZ50" s="66">
        <v>32493710.52631579</v>
      </c>
      <c r="DAA50" s="66">
        <v>33593838.427104577</v>
      </c>
      <c r="DAB50" s="66">
        <v>34731212.963580407</v>
      </c>
      <c r="DAC50" s="66">
        <v>35907095.181726217</v>
      </c>
      <c r="DAD50" s="66">
        <v>37122788.822306409</v>
      </c>
      <c r="DAE50" s="66">
        <v>38379641.766368739</v>
      </c>
      <c r="DAF50" s="66">
        <v>39679047.529686108</v>
      </c>
      <c r="DAG50" s="66">
        <v>41022446.807795003</v>
      </c>
      <c r="DAH50" s="66">
        <v>42411329.073343895</v>
      </c>
      <c r="DAI50" s="66">
        <v>43847234.227522373</v>
      </c>
      <c r="DAJ50" s="66">
        <v>45331754.307402208</v>
      </c>
      <c r="DAK50" s="66">
        <v>46866535.251083188</v>
      </c>
      <c r="DAL50" s="66">
        <v>48453278.7226009</v>
      </c>
      <c r="DAM50" s="66">
        <v>50093743.998619743</v>
      </c>
      <c r="DAN50" s="66">
        <v>51789749.919003032</v>
      </c>
      <c r="DAO50" s="66">
        <v>53543176.90342287</v>
      </c>
      <c r="DAP50" s="66">
        <v>55355969.036245629</v>
      </c>
      <c r="DAQ50" s="66">
        <v>57230136.222004659</v>
      </c>
      <c r="DAR50" s="66">
        <v>59167756.413850106</v>
      </c>
      <c r="DAS50" s="66">
        <v>61170977.917446472</v>
      </c>
      <c r="DAT50" s="66">
        <v>63242021.772872478</v>
      </c>
      <c r="DAU50" s="66">
        <v>65383184.217164047</v>
      </c>
      <c r="DAV50" s="66">
        <v>67596839.230230689</v>
      </c>
      <c r="DAW50" s="66">
        <v>69885441.166968092</v>
      </c>
      <c r="DAX50" s="66">
        <v>72251527.478485197</v>
      </c>
      <c r="DAY50" s="66">
        <v>74697721.525462866</v>
      </c>
      <c r="DAZ50" s="66">
        <v>32493710.52631579</v>
      </c>
      <c r="DBA50" s="66">
        <v>32808146.088337407</v>
      </c>
      <c r="DBB50" s="66">
        <v>33125624.384508569</v>
      </c>
      <c r="DBC50" s="66">
        <v>33446174.858798794</v>
      </c>
      <c r="DBD50" s="66">
        <v>33769827.240101397</v>
      </c>
      <c r="DBE50" s="66">
        <v>34096611.544990636</v>
      </c>
      <c r="DBF50" s="66">
        <v>34426558.080505528</v>
      </c>
      <c r="DBG50" s="66">
        <v>34759697.446960665</v>
      </c>
      <c r="DBH50" s="66">
        <v>35096060.540784158</v>
      </c>
      <c r="DBI50" s="66">
        <v>35435678.557383053</v>
      </c>
      <c r="DBJ50" s="66">
        <v>35778582.994036548</v>
      </c>
      <c r="DBK50" s="66">
        <v>36124805.652817108</v>
      </c>
      <c r="DBL50" s="66">
        <v>36474378.643539913</v>
      </c>
      <c r="DBM50" s="66">
        <v>36827334.386740811</v>
      </c>
      <c r="DBN50" s="66">
        <v>37183705.616683125</v>
      </c>
      <c r="DBO50" s="66">
        <v>37543525.384393536</v>
      </c>
      <c r="DBP50" s="66">
        <v>37906827.060727298</v>
      </c>
      <c r="DBQ50" s="66">
        <v>38273644.339463219</v>
      </c>
      <c r="DBR50" s="66">
        <v>38644011.240428507</v>
      </c>
      <c r="DBS50" s="66">
        <v>39017962.112653852</v>
      </c>
      <c r="DBT50" s="66">
        <v>39395531.637559123</v>
      </c>
      <c r="DBU50" s="66">
        <v>39776754.832169794</v>
      </c>
      <c r="DBV50" s="66">
        <v>40161667.052364528</v>
      </c>
      <c r="DBW50" s="66">
        <v>40550303.996154249</v>
      </c>
      <c r="DBX50" s="66">
        <v>40942701.706992842</v>
      </c>
      <c r="DBY50" s="66">
        <v>41338896.577119954</v>
      </c>
      <c r="DBZ50" s="66">
        <v>32493710.52631579</v>
      </c>
      <c r="DCA50" s="66">
        <v>33593838.427104577</v>
      </c>
      <c r="DCB50" s="66">
        <v>34731212.963580407</v>
      </c>
      <c r="DCC50" s="66">
        <v>10138473.933663871</v>
      </c>
      <c r="DCD50" s="66">
        <v>10481728.608651221</v>
      </c>
      <c r="DCE50" s="66">
        <v>10836604.734033527</v>
      </c>
      <c r="DCF50" s="66">
        <v>11203495.773087841</v>
      </c>
      <c r="DCG50" s="66">
        <v>11582808.510436237</v>
      </c>
      <c r="DCH50" s="66">
        <v>11974963.503061807</v>
      </c>
      <c r="DCI50" s="66">
        <v>12380395.546594553</v>
      </c>
      <c r="DCJ50" s="66">
        <v>12799554.157384152</v>
      </c>
      <c r="DCK50" s="66">
        <v>13232904.070894077</v>
      </c>
      <c r="DCL50" s="66">
        <v>13680925.756969664</v>
      </c>
      <c r="DCM50" s="66">
        <v>14144115.952551456</v>
      </c>
      <c r="DCN50" s="66">
        <v>14622988.212424384</v>
      </c>
      <c r="DCO50" s="66">
        <v>15118073.478613518</v>
      </c>
      <c r="DCP50" s="66">
        <v>15629920.669057587</v>
      </c>
      <c r="DCQ50" s="66">
        <v>16159097.286213079</v>
      </c>
      <c r="DCR50" s="66">
        <v>16706190.046263559</v>
      </c>
      <c r="DCS50" s="66">
        <v>17271805.529631943</v>
      </c>
      <c r="DCT50" s="66">
        <v>17856570.853516936</v>
      </c>
      <c r="DCU50" s="66">
        <v>18461134.367199261</v>
      </c>
      <c r="DCV50" s="66">
        <v>19086166.370888665</v>
      </c>
      <c r="DCW50" s="66">
        <v>19732359.858908638</v>
      </c>
      <c r="DCX50" s="66">
        <v>20400431.288042877</v>
      </c>
      <c r="DCY50" s="66">
        <v>21091121.371895395</v>
      </c>
      <c r="DCZ50" s="66">
        <v>32493710.52631579</v>
      </c>
      <c r="DDA50" s="66">
        <v>32808146.088337407</v>
      </c>
      <c r="DDB50" s="66">
        <v>33125624.384508569</v>
      </c>
      <c r="DDC50" s="66">
        <v>9443625.8424843661</v>
      </c>
      <c r="DDD50" s="66">
        <v>9535010.0442639235</v>
      </c>
      <c r="DDE50" s="66">
        <v>9627278.5538797081</v>
      </c>
      <c r="DDF50" s="66">
        <v>9720439.9286133256</v>
      </c>
      <c r="DDG50" s="66">
        <v>9814502.8085535988</v>
      </c>
      <c r="DDH50" s="66">
        <v>9909475.9173978791</v>
      </c>
      <c r="DDI50" s="66">
        <v>10005368.063261099</v>
      </c>
      <c r="DDJ50" s="66">
        <v>10102188.139492672</v>
      </c>
      <c r="DDK50" s="66">
        <v>10199945.125501301</v>
      </c>
      <c r="DDL50" s="66">
        <v>10298648.08758774</v>
      </c>
      <c r="DDM50" s="66">
        <v>10398306.179785641</v>
      </c>
      <c r="DDN50" s="66">
        <v>10498928.64471053</v>
      </c>
      <c r="DDO50" s="66">
        <v>10600524.814416997</v>
      </c>
      <c r="DDP50" s="66">
        <v>10703104.111264179</v>
      </c>
      <c r="DDQ50" s="66">
        <v>10806676.048789615</v>
      </c>
      <c r="DDR50" s="66">
        <v>10911250.232591579</v>
      </c>
      <c r="DDS50" s="66">
        <v>11016836.361219911</v>
      </c>
      <c r="DDT50" s="66">
        <v>11123444.227075517</v>
      </c>
      <c r="DDU50" s="66">
        <v>11231083.717318529</v>
      </c>
      <c r="DDV50" s="66">
        <v>11339764.814785277</v>
      </c>
      <c r="DDW50" s="66">
        <v>11449497.598914141</v>
      </c>
      <c r="DDX50" s="66">
        <v>11560292.24668033</v>
      </c>
      <c r="DDY50" s="66">
        <v>11672159.033539752</v>
      </c>
      <c r="DDZ50" s="66">
        <v>32493710.52631579</v>
      </c>
      <c r="DEA50" s="66">
        <v>33593838.427104577</v>
      </c>
      <c r="DEB50" s="66">
        <v>34731212.963580407</v>
      </c>
      <c r="DEC50" s="66">
        <v>10138473.933663871</v>
      </c>
      <c r="DED50" s="66">
        <v>10481728.608651221</v>
      </c>
      <c r="DEE50" s="66">
        <v>10836604.734033527</v>
      </c>
      <c r="DEF50" s="66">
        <v>11203495.773087841</v>
      </c>
      <c r="DEG50" s="66">
        <v>11582808.510436237</v>
      </c>
      <c r="DEH50" s="66">
        <v>11974963.503061807</v>
      </c>
      <c r="DEI50" s="66">
        <v>12380395.546594553</v>
      </c>
      <c r="DEJ50" s="66">
        <v>12799554.157384152</v>
      </c>
      <c r="DEK50" s="66">
        <v>13232904.070894077</v>
      </c>
      <c r="DEL50" s="66">
        <v>13680925.756969664</v>
      </c>
      <c r="DEM50" s="66">
        <v>14144115.952551456</v>
      </c>
      <c r="DEN50" s="66">
        <v>14622988.212424384</v>
      </c>
      <c r="DEO50" s="66">
        <v>15118073.478613518</v>
      </c>
      <c r="DEP50" s="66">
        <v>15629920.669057587</v>
      </c>
      <c r="DEQ50" s="66">
        <v>16159097.286213079</v>
      </c>
      <c r="DER50" s="66">
        <v>16706190.046263559</v>
      </c>
      <c r="DES50" s="66">
        <v>17271805.529631943</v>
      </c>
      <c r="DET50" s="66">
        <v>17856570.853516936</v>
      </c>
      <c r="DEU50" s="66">
        <v>18461134.367199261</v>
      </c>
      <c r="DEV50" s="66">
        <v>19086166.370888665</v>
      </c>
      <c r="DEW50" s="66">
        <v>19732359.858908638</v>
      </c>
      <c r="DEX50" s="66">
        <v>20400431.288042877</v>
      </c>
      <c r="DEY50" s="66">
        <v>21091121.371895395</v>
      </c>
      <c r="DEZ50" s="66">
        <v>32493710.52631579</v>
      </c>
      <c r="DFA50" s="66">
        <v>32808146.088337407</v>
      </c>
      <c r="DFB50" s="66">
        <v>33125624.384508569</v>
      </c>
      <c r="DFC50" s="66">
        <v>9443625.8424843661</v>
      </c>
      <c r="DFD50" s="66">
        <v>9535010.0442639235</v>
      </c>
      <c r="DFE50" s="66">
        <v>9627278.5538797081</v>
      </c>
      <c r="DFF50" s="66">
        <v>9720439.9286133256</v>
      </c>
      <c r="DFG50" s="66">
        <v>9814502.8085535988</v>
      </c>
      <c r="DFH50" s="66">
        <v>9909475.9173978791</v>
      </c>
      <c r="DFI50" s="66">
        <v>10005368.063261099</v>
      </c>
      <c r="DFJ50" s="66">
        <v>10102188.139492672</v>
      </c>
      <c r="DFK50" s="66">
        <v>10199945.125501301</v>
      </c>
      <c r="DFL50" s="66">
        <v>10298648.08758774</v>
      </c>
      <c r="DFM50" s="66">
        <v>10398306.179785641</v>
      </c>
      <c r="DFN50" s="66">
        <v>10498928.64471053</v>
      </c>
      <c r="DFO50" s="66">
        <v>10600524.814416997</v>
      </c>
      <c r="DFP50" s="66">
        <v>10703104.111264179</v>
      </c>
      <c r="DFQ50" s="66">
        <v>10806676.048789615</v>
      </c>
      <c r="DFR50" s="66">
        <v>10911250.232591579</v>
      </c>
      <c r="DFS50" s="66">
        <v>11016836.361219911</v>
      </c>
      <c r="DFT50" s="66">
        <v>11123444.227075517</v>
      </c>
      <c r="DFU50" s="66">
        <v>11231083.717318529</v>
      </c>
      <c r="DFV50" s="66">
        <v>11339764.814785277</v>
      </c>
      <c r="DFW50" s="66">
        <v>11449497.598914141</v>
      </c>
      <c r="DFX50" s="66">
        <v>11560292.24668033</v>
      </c>
      <c r="DFY50" s="66">
        <v>11672159.033539752</v>
      </c>
      <c r="DFZ50" s="66">
        <v>32493710.52631579</v>
      </c>
      <c r="DGA50" s="66">
        <v>33593838.427104577</v>
      </c>
      <c r="DGB50" s="66">
        <v>34731212.963580407</v>
      </c>
      <c r="DGC50" s="66">
        <v>10138473.933663871</v>
      </c>
      <c r="DGD50" s="66">
        <v>10481728.608651221</v>
      </c>
      <c r="DGE50" s="66">
        <v>8127453.5505251456</v>
      </c>
      <c r="DGF50" s="66">
        <v>8402621.8298158813</v>
      </c>
      <c r="DGG50" s="66">
        <v>8687106.3828271776</v>
      </c>
      <c r="DGH50" s="66">
        <v>8981222.6272963546</v>
      </c>
      <c r="DGI50" s="66">
        <v>9285296.6599459145</v>
      </c>
      <c r="DGJ50" s="66">
        <v>9599665.618038116</v>
      </c>
      <c r="DGK50" s="66">
        <v>9924678.0531705581</v>
      </c>
      <c r="DGL50" s="66">
        <v>10260694.317727249</v>
      </c>
      <c r="DGM50" s="66">
        <v>10608086.964413593</v>
      </c>
      <c r="DGN50" s="66">
        <v>10967241.159318289</v>
      </c>
      <c r="DGO50" s="66">
        <v>11338555.108960139</v>
      </c>
      <c r="DGP50" s="66">
        <v>11722440.501793191</v>
      </c>
      <c r="DGQ50" s="66">
        <v>12119322.964659808</v>
      </c>
      <c r="DGR50" s="66">
        <v>12529642.534697669</v>
      </c>
      <c r="DGS50" s="66">
        <v>12953854.147223957</v>
      </c>
      <c r="DGT50" s="66">
        <v>13392428.140137702</v>
      </c>
      <c r="DGU50" s="66">
        <v>13845850.775399445</v>
      </c>
      <c r="DGV50" s="66">
        <v>14314624.778166499</v>
      </c>
      <c r="DGW50" s="66">
        <v>14799269.894181479</v>
      </c>
      <c r="DGX50" s="66">
        <v>15300323.466032159</v>
      </c>
      <c r="DGY50" s="66">
        <v>15818341.028921548</v>
      </c>
      <c r="DGZ50" s="66">
        <v>32493710.52631579</v>
      </c>
      <c r="DHA50" s="66">
        <v>32808146.088337407</v>
      </c>
      <c r="DHB50" s="66">
        <v>33125624.384508569</v>
      </c>
      <c r="DHC50" s="66">
        <v>9443625.8424843661</v>
      </c>
      <c r="DHD50" s="66">
        <v>9535010.0442639235</v>
      </c>
      <c r="DHE50" s="66">
        <v>7220458.915409781</v>
      </c>
      <c r="DHF50" s="66">
        <v>7290329.9464599947</v>
      </c>
      <c r="DHG50" s="66">
        <v>7360877.1064152</v>
      </c>
      <c r="DHH50" s="66">
        <v>7432106.9380484102</v>
      </c>
      <c r="DHI50" s="66">
        <v>7504026.0474458234</v>
      </c>
      <c r="DHJ50" s="66">
        <v>7576641.104619503</v>
      </c>
      <c r="DHK50" s="66">
        <v>7649958.8441259759</v>
      </c>
      <c r="DHL50" s="66">
        <v>7723986.0656908061</v>
      </c>
      <c r="DHM50" s="66">
        <v>7798729.6348392293</v>
      </c>
      <c r="DHN50" s="66">
        <v>7874196.4835328981</v>
      </c>
      <c r="DHO50" s="66">
        <v>7950393.6108127469</v>
      </c>
      <c r="DHP50" s="66">
        <v>8027328.0834481344</v>
      </c>
      <c r="DHQ50" s="66">
        <v>8105007.0365922116</v>
      </c>
      <c r="DHR50" s="66">
        <v>8183437.6744436836</v>
      </c>
      <c r="DHS50" s="66">
        <v>8262627.2709149327</v>
      </c>
      <c r="DHT50" s="66">
        <v>8342583.1703066379</v>
      </c>
      <c r="DHU50" s="66">
        <v>8423312.7879888974</v>
      </c>
      <c r="DHV50" s="66">
        <v>8504823.6110889576</v>
      </c>
      <c r="DHW50" s="66">
        <v>8587123.1991856042</v>
      </c>
      <c r="DHX50" s="66">
        <v>8670219.1850102488</v>
      </c>
      <c r="DHY50" s="66">
        <v>8754119.2751548123</v>
      </c>
      <c r="DHZ50" s="25">
        <v>0.56000000000000005</v>
      </c>
      <c r="DIA50" s="25">
        <v>0.5</v>
      </c>
      <c r="DIB50" s="25">
        <v>4.4999999999999998E-2</v>
      </c>
      <c r="DIC50" s="25">
        <v>2.2499999999999999E-2</v>
      </c>
      <c r="DID50" s="25">
        <v>1.125E-2</v>
      </c>
      <c r="DIE50" s="25">
        <v>4.4999999999999998E-2</v>
      </c>
      <c r="DIF50" s="25">
        <v>2.2499999999999999E-2</v>
      </c>
      <c r="DIG50" s="25">
        <v>1.125E-2</v>
      </c>
      <c r="DIH50" s="25">
        <v>0.55500000000000005</v>
      </c>
      <c r="DII50" s="25">
        <v>0.56999999999999995</v>
      </c>
      <c r="DIJ50" s="25">
        <v>9.9574508540612499</v>
      </c>
      <c r="DIK50" s="25">
        <v>9.9574508540612499</v>
      </c>
      <c r="DIL50" s="46">
        <v>0.8</v>
      </c>
      <c r="DIM50" s="46">
        <v>0.8</v>
      </c>
      <c r="DIN50" s="25">
        <v>2</v>
      </c>
      <c r="DIO50" s="25">
        <v>2</v>
      </c>
      <c r="DIP50" s="25">
        <v>461.03604714693927</v>
      </c>
      <c r="DIQ50" s="25">
        <v>2483.9639528530606</v>
      </c>
      <c r="DIR50" s="25">
        <f t="shared" si="19"/>
        <v>393.57004130058914</v>
      </c>
      <c r="DIS50" s="25">
        <f t="shared" si="20"/>
        <v>1428.8705146656807</v>
      </c>
      <c r="DIT50" s="66">
        <v>15544691.933946131</v>
      </c>
      <c r="DIU50" s="66">
        <v>16070982.992391141</v>
      </c>
      <c r="DIV50" s="66">
        <v>16615092.498405019</v>
      </c>
      <c r="DIW50" s="66">
        <v>17177623.724775068</v>
      </c>
      <c r="DIX50" s="66">
        <v>17759200.369078949</v>
      </c>
      <c r="DIY50" s="66">
        <v>18360467.245199472</v>
      </c>
      <c r="DIZ50" s="66">
        <v>18982090.998251744</v>
      </c>
      <c r="DJA50" s="66">
        <v>19624760.843715407</v>
      </c>
      <c r="DJB50" s="66">
        <v>20289189.331591353</v>
      </c>
      <c r="DJC50" s="66">
        <v>20976113.13643023</v>
      </c>
      <c r="DJD50" s="66">
        <v>21686293.874108683</v>
      </c>
      <c r="DJE50" s="66">
        <v>22420518.946258884</v>
      </c>
      <c r="DJF50" s="66">
        <v>23179602.413287591</v>
      </c>
      <c r="DJG50" s="66">
        <v>23964385.89695273</v>
      </c>
      <c r="DJH50" s="66">
        <v>24775739.513498172</v>
      </c>
      <c r="DJI50" s="66">
        <v>25614562.838381313</v>
      </c>
      <c r="DJJ50" s="66">
        <v>26481785.90366311</v>
      </c>
      <c r="DJK50" s="66">
        <v>27378370.22916637</v>
      </c>
      <c r="DJL50" s="66">
        <v>28305309.888545617</v>
      </c>
      <c r="DJM50" s="66">
        <v>29263632.611450497</v>
      </c>
      <c r="DJN50" s="66">
        <v>30254400.923004713</v>
      </c>
      <c r="DJO50" s="66">
        <v>31278713.321863927</v>
      </c>
      <c r="DJP50" s="66">
        <v>32337705.498158727</v>
      </c>
      <c r="DJQ50" s="66">
        <v>33432551.592673041</v>
      </c>
      <c r="DJR50" s="66">
        <v>34564465.498654112</v>
      </c>
      <c r="DJS50" s="66">
        <v>35734702.207697392</v>
      </c>
      <c r="DJT50" s="66">
        <v>275377346.398148</v>
      </c>
      <c r="DJU50" s="66">
        <v>278042121.49708891</v>
      </c>
      <c r="DJV50" s="66">
        <v>280732683.12647921</v>
      </c>
      <c r="DJW50" s="66">
        <v>283449280.81775308</v>
      </c>
      <c r="DJX50" s="66">
        <v>286192166.51701391</v>
      </c>
      <c r="DJY50" s="66">
        <v>288961594.6084004</v>
      </c>
      <c r="DJZ50" s="66">
        <v>291757821.93767911</v>
      </c>
      <c r="DKA50" s="66">
        <v>294581107.83606488</v>
      </c>
      <c r="DKB50" s="66">
        <v>297431714.14427233</v>
      </c>
      <c r="DKC50" s="66">
        <v>300309905.23679978</v>
      </c>
      <c r="DKD50" s="66">
        <v>303215948.04644799</v>
      </c>
      <c r="DKE50" s="66">
        <v>306150112.0890767</v>
      </c>
      <c r="DKF50" s="66">
        <v>309112669.48860013</v>
      </c>
      <c r="DKG50" s="66">
        <v>312103895.0022248</v>
      </c>
      <c r="DKH50" s="66">
        <v>315124066.04593128</v>
      </c>
      <c r="DKI50" s="66">
        <v>318173462.72020286</v>
      </c>
      <c r="DKJ50" s="66">
        <v>321252367.83600253</v>
      </c>
      <c r="DKK50" s="66">
        <v>324361066.94100267</v>
      </c>
      <c r="DKL50" s="66">
        <v>327499848.34606642</v>
      </c>
      <c r="DKM50" s="66">
        <v>330669003.15198773</v>
      </c>
      <c r="DKN50" s="66">
        <v>333868825.27648824</v>
      </c>
      <c r="DKO50" s="66">
        <v>337099611.48147672</v>
      </c>
      <c r="DKP50" s="66">
        <v>340361661.40057117</v>
      </c>
      <c r="DKQ50" s="66">
        <v>343655277.56688821</v>
      </c>
      <c r="DKR50" s="66">
        <v>346980765.44110084</v>
      </c>
      <c r="DKS50" s="66">
        <v>350338433.43976796</v>
      </c>
      <c r="DKT50" s="65">
        <v>15544691.933946131</v>
      </c>
      <c r="DKU50" s="65">
        <v>16070982.992391141</v>
      </c>
      <c r="DKV50" s="65">
        <v>16615092.498405019</v>
      </c>
      <c r="DKW50" s="65">
        <v>16896358.111590046</v>
      </c>
      <c r="DKX50" s="65">
        <v>17187146.433741983</v>
      </c>
      <c r="DKY50" s="65">
        <v>17487779.871802244</v>
      </c>
      <c r="DKZ50" s="65">
        <v>17798591.74832838</v>
      </c>
      <c r="DLA50" s="65">
        <v>18119926.671060216</v>
      </c>
      <c r="DLB50" s="65">
        <v>18452140.914998185</v>
      </c>
      <c r="DLC50" s="65">
        <v>18795602.817417625</v>
      </c>
      <c r="DLD50" s="65">
        <v>19150693.186256848</v>
      </c>
      <c r="DLE50" s="65">
        <v>19517805.722331952</v>
      </c>
      <c r="DLF50" s="65">
        <v>19897347.455846302</v>
      </c>
      <c r="DLG50" s="65">
        <v>20289739.197678875</v>
      </c>
      <c r="DLH50" s="65">
        <v>20695416.005951595</v>
      </c>
      <c r="DLI50" s="65">
        <v>21114827.668393165</v>
      </c>
      <c r="DLJ50" s="65">
        <v>21548439.201034065</v>
      </c>
      <c r="DLK50" s="65">
        <v>21996731.363785695</v>
      </c>
      <c r="DLL50" s="65">
        <v>22460201.193475317</v>
      </c>
      <c r="DLM50" s="65">
        <v>22939362.554927759</v>
      </c>
      <c r="DLN50" s="65">
        <v>23434746.710704867</v>
      </c>
      <c r="DLO50" s="65">
        <v>23946902.910134472</v>
      </c>
      <c r="DLP50" s="65">
        <v>24476398.998281874</v>
      </c>
      <c r="DLQ50" s="65">
        <v>25023822.045539029</v>
      </c>
      <c r="DLR50" s="65">
        <v>25589778.998529565</v>
      </c>
      <c r="DLS50" s="65">
        <v>26174897.353051204</v>
      </c>
      <c r="DLT50" s="65">
        <v>275377346.398148</v>
      </c>
      <c r="DLU50" s="65">
        <v>278042121.49708891</v>
      </c>
      <c r="DLV50" s="65">
        <v>280732683.12647921</v>
      </c>
      <c r="DLW50" s="65">
        <v>282090981.97211611</v>
      </c>
      <c r="DLX50" s="65">
        <v>283462424.82174653</v>
      </c>
      <c r="DLY50" s="65">
        <v>284847138.86743975</v>
      </c>
      <c r="DLZ50" s="65">
        <v>286245252.53207916</v>
      </c>
      <c r="DMA50" s="65">
        <v>287656895.48127204</v>
      </c>
      <c r="DMB50" s="65">
        <v>289082198.63537574</v>
      </c>
      <c r="DMC50" s="65">
        <v>290521294.18163949</v>
      </c>
      <c r="DMD50" s="65">
        <v>291974315.58646357</v>
      </c>
      <c r="DME50" s="65">
        <v>293441397.60777795</v>
      </c>
      <c r="DMF50" s="65">
        <v>294922676.30753964</v>
      </c>
      <c r="DMG50" s="65">
        <v>296418289.06435198</v>
      </c>
      <c r="DMH50" s="65">
        <v>297928374.58620524</v>
      </c>
      <c r="DMI50" s="65">
        <v>299453072.92334098</v>
      </c>
      <c r="DMJ50" s="65">
        <v>300992525.48124087</v>
      </c>
      <c r="DMK50" s="65">
        <v>302546875.03374094</v>
      </c>
      <c r="DML50" s="65">
        <v>304116265.73627281</v>
      </c>
      <c r="DMM50" s="65">
        <v>305700843.13923347</v>
      </c>
      <c r="DMN50" s="65">
        <v>307300754.20148373</v>
      </c>
      <c r="DMO50" s="65">
        <v>308916147.30397797</v>
      </c>
      <c r="DMP50" s="65">
        <v>310547172.26352519</v>
      </c>
      <c r="DMQ50" s="65">
        <v>312193980.34668368</v>
      </c>
      <c r="DMR50" s="65">
        <v>313856724.28378999</v>
      </c>
      <c r="DMS50" s="65">
        <v>315535558.28312361</v>
      </c>
      <c r="DMT50" s="65">
        <v>5754904.7087750407</v>
      </c>
      <c r="DMU50" s="65">
        <v>5949746.4530374203</v>
      </c>
      <c r="DMV50" s="65">
        <v>6151184.8843395188</v>
      </c>
      <c r="DMW50" s="65">
        <v>6359443.3443480078</v>
      </c>
      <c r="DMX50" s="65">
        <v>6574752.7363282423</v>
      </c>
      <c r="DMY50" s="65">
        <v>6797351.7811546028</v>
      </c>
      <c r="DMZ50" s="65">
        <v>7027487.2819884745</v>
      </c>
      <c r="DNA50" s="65">
        <v>7265414.3979173442</v>
      </c>
      <c r="DNB50" s="65">
        <v>7511396.9268583907</v>
      </c>
      <c r="DNC50" s="65">
        <v>7765707.5980402399</v>
      </c>
      <c r="DND50" s="65">
        <v>8028628.3743871758</v>
      </c>
      <c r="DNE50" s="65">
        <v>8300450.7651410606</v>
      </c>
      <c r="DNF50" s="65">
        <v>8581476.1490675882</v>
      </c>
      <c r="DNG50" s="65">
        <v>8872016.1086052023</v>
      </c>
      <c r="DNH50" s="65">
        <v>9172392.7753271982</v>
      </c>
      <c r="DNI50" s="65">
        <v>9482939.1870999821</v>
      </c>
      <c r="DNJ50" s="65">
        <v>9803999.6573335398</v>
      </c>
      <c r="DNK50" s="65">
        <v>10135930.156733457</v>
      </c>
      <c r="DNL50" s="65">
        <v>10479098.707977805</v>
      </c>
      <c r="DNM50" s="65">
        <v>10833885.793756437</v>
      </c>
      <c r="DNN50" s="65">
        <v>11200684.77862516</v>
      </c>
      <c r="DNO50" s="65">
        <v>11579902.345142422</v>
      </c>
      <c r="DNP50" s="65">
        <v>11971958.944772169</v>
      </c>
      <c r="DNQ50" s="65">
        <v>12377289.26405273</v>
      </c>
      <c r="DNR50" s="65">
        <v>12796342.706548631</v>
      </c>
      <c r="DNS50" s="65">
        <v>13229583.891119666</v>
      </c>
      <c r="DNT50" s="65">
        <v>4522855.0586244483</v>
      </c>
      <c r="DNU50" s="65">
        <v>4566621.8814731073</v>
      </c>
      <c r="DNV50" s="65">
        <v>4610812.2276842091</v>
      </c>
      <c r="DNW50" s="65">
        <v>4655430.1956141526</v>
      </c>
      <c r="DNX50" s="65">
        <v>4700479.9232783662</v>
      </c>
      <c r="DNY50" s="65">
        <v>4745965.5887350813</v>
      </c>
      <c r="DNZ50" s="65">
        <v>4791891.4104728177</v>
      </c>
      <c r="DOA50" s="65">
        <v>4838261.6478016172</v>
      </c>
      <c r="DOB50" s="65">
        <v>4885080.6012480706</v>
      </c>
      <c r="DOC50" s="65">
        <v>4932352.6129541621</v>
      </c>
      <c r="DOD50" s="65">
        <v>4980082.0670799688</v>
      </c>
      <c r="DOE50" s="65">
        <v>5028273.3902102662</v>
      </c>
      <c r="DOF50" s="65">
        <v>5076931.0517650656</v>
      </c>
      <c r="DOG50" s="65">
        <v>5126059.5644141184</v>
      </c>
      <c r="DOH50" s="65">
        <v>5175663.4844954358</v>
      </c>
      <c r="DOI50" s="65">
        <v>5225747.4124378618</v>
      </c>
      <c r="DOJ50" s="65">
        <v>5276315.9931877321</v>
      </c>
      <c r="DOK50" s="65">
        <v>5327373.9166396568</v>
      </c>
      <c r="DOL50" s="65">
        <v>5378925.9180714805</v>
      </c>
      <c r="DOM50" s="65">
        <v>5430976.7785834456</v>
      </c>
      <c r="DON50" s="65">
        <v>5483531.325541608</v>
      </c>
      <c r="DOO50" s="65">
        <v>5536594.4330255445</v>
      </c>
      <c r="DOP50" s="65">
        <v>5590171.0222803857</v>
      </c>
      <c r="DOQ50" s="65">
        <v>5644266.0621732343</v>
      </c>
      <c r="DOR50" s="65">
        <v>5698884.5696539851</v>
      </c>
      <c r="DOS50" s="65">
        <v>5754031.6102206279</v>
      </c>
      <c r="DOT50" s="65">
        <v>5754904.7087750407</v>
      </c>
      <c r="DOU50" s="65">
        <v>5949746.4530374203</v>
      </c>
      <c r="DOV50" s="65">
        <v>6151184.8843395188</v>
      </c>
      <c r="DOW50" s="65">
        <v>6255314.1143437643</v>
      </c>
      <c r="DOX50" s="65">
        <v>6362968.8103338815</v>
      </c>
      <c r="DOY50" s="65">
        <v>6474268.3327470608</v>
      </c>
      <c r="DOZ50" s="65">
        <v>6589336.0831639972</v>
      </c>
      <c r="DPA50" s="65">
        <v>6708299.641128432</v>
      </c>
      <c r="DPB50" s="65">
        <v>6831290.9055989543</v>
      </c>
      <c r="DPC50" s="65">
        <v>6958446.2411898803</v>
      </c>
      <c r="DPD50" s="65">
        <v>7089906.6293633468</v>
      </c>
      <c r="DPE50" s="65">
        <v>7225817.8247402906</v>
      </c>
      <c r="DPF50" s="65">
        <v>7366330.5167035535</v>
      </c>
      <c r="DPG50" s="65">
        <v>7511600.4964723615</v>
      </c>
      <c r="DPH50" s="65">
        <v>7661788.8298333585</v>
      </c>
      <c r="DPI50" s="65">
        <v>7817062.0357197504</v>
      </c>
      <c r="DPJ50" s="65">
        <v>7977592.2708365303</v>
      </c>
      <c r="DPK50" s="65">
        <v>8143557.5205364889</v>
      </c>
      <c r="DPL50" s="65">
        <v>8315141.7961586602</v>
      </c>
      <c r="DPM50" s="65">
        <v>8492535.3390479796</v>
      </c>
      <c r="DPN50" s="65">
        <v>8675934.8314823397</v>
      </c>
      <c r="DPO50" s="65">
        <v>8865543.6147409715</v>
      </c>
      <c r="DPP50" s="65">
        <v>9061571.9145558439</v>
      </c>
      <c r="DPQ50" s="65">
        <v>9264237.0741961263</v>
      </c>
      <c r="DPR50" s="65">
        <v>9473763.7954440769</v>
      </c>
      <c r="DPS50" s="65">
        <v>9690384.3877295926</v>
      </c>
      <c r="DPT50" s="65">
        <v>4522855.0586244483</v>
      </c>
      <c r="DPU50" s="65">
        <v>4566621.8814731073</v>
      </c>
      <c r="DPV50" s="65">
        <v>4610812.2276842091</v>
      </c>
      <c r="DPW50" s="65">
        <v>4633121.2116491795</v>
      </c>
      <c r="DPX50" s="65">
        <v>4655646.0754812881</v>
      </c>
      <c r="DPY50" s="65">
        <v>4678388.9082096443</v>
      </c>
      <c r="DPZ50" s="65">
        <v>4701351.8190785134</v>
      </c>
      <c r="DQA50" s="65">
        <v>4724536.9377429131</v>
      </c>
      <c r="DQB50" s="65">
        <v>4747946.4144661408</v>
      </c>
      <c r="DQC50" s="65">
        <v>4771582.4203191856</v>
      </c>
      <c r="DQD50" s="65">
        <v>4795447.147382088</v>
      </c>
      <c r="DQE50" s="65">
        <v>4819542.8089472372</v>
      </c>
      <c r="DQF50" s="65">
        <v>4843871.6397246374</v>
      </c>
      <c r="DQG50" s="65">
        <v>4868435.8960491633</v>
      </c>
      <c r="DQH50" s="65">
        <v>4893237.856089822</v>
      </c>
      <c r="DQI50" s="65">
        <v>4918279.8200610355</v>
      </c>
      <c r="DQJ50" s="65">
        <v>4943564.1104359701</v>
      </c>
      <c r="DQK50" s="65">
        <v>4969093.0721619334</v>
      </c>
      <c r="DQL50" s="65">
        <v>4994869.0728778448</v>
      </c>
      <c r="DQM50" s="65">
        <v>5020894.5031338278</v>
      </c>
      <c r="DQN50" s="65">
        <v>5047171.7766129095</v>
      </c>
      <c r="DQO50" s="65">
        <v>5073703.3303548768</v>
      </c>
      <c r="DQP50" s="65">
        <v>5100491.6249822974</v>
      </c>
      <c r="DQQ50" s="65">
        <v>5127539.1449287217</v>
      </c>
      <c r="DQR50" s="65">
        <v>5154848.3986690966</v>
      </c>
      <c r="DQS50" s="65">
        <v>5182421.9189524185</v>
      </c>
      <c r="DQT50" s="66">
        <v>45591982.152768247</v>
      </c>
      <c r="DQU50" s="66">
        <v>47135573.537257992</v>
      </c>
      <c r="DQV50" s="66">
        <v>48731425.741518356</v>
      </c>
      <c r="DQW50" s="66">
        <v>50381308.141376726</v>
      </c>
      <c r="DQX50" s="66">
        <v>52087050.01778318</v>
      </c>
      <c r="DQY50" s="66">
        <v>53850542.584996663</v>
      </c>
      <c r="DQZ50" s="66">
        <v>55673741.087438874</v>
      </c>
      <c r="DRA50" s="66">
        <v>57558666.96754048</v>
      </c>
      <c r="DRB50" s="66">
        <v>59507410.106983371</v>
      </c>
      <c r="DRC50" s="66">
        <v>61522131.14382384</v>
      </c>
      <c r="DRD50" s="66">
        <v>63605063.868065767</v>
      </c>
      <c r="DRE50" s="66">
        <v>65758517.69833985</v>
      </c>
      <c r="DRF50" s="66">
        <v>67984880.242434919</v>
      </c>
      <c r="DRG50" s="66">
        <v>70286619.94452019</v>
      </c>
      <c r="DRH50" s="66">
        <v>72666288.821993604</v>
      </c>
      <c r="DRI50" s="66">
        <v>75126525.294990689</v>
      </c>
      <c r="DRJ50" s="66">
        <v>77670057.111690998</v>
      </c>
      <c r="DRK50" s="66">
        <v>80299704.372665659</v>
      </c>
      <c r="DRL50" s="66">
        <v>83018382.657619193</v>
      </c>
      <c r="DRM50" s="66">
        <v>85829106.257992268</v>
      </c>
      <c r="DRN50" s="66">
        <v>88734991.519009531</v>
      </c>
      <c r="DRO50" s="66">
        <v>91739260.294878006</v>
      </c>
      <c r="DRP50" s="66">
        <v>94845243.520966738</v>
      </c>
      <c r="DRQ50" s="66">
        <v>98056384.906928763</v>
      </c>
      <c r="DRR50" s="66">
        <v>101376244.75485942</v>
      </c>
      <c r="DRS50" s="66">
        <v>104808503.90672487</v>
      </c>
      <c r="DRT50" s="66">
        <v>165523368.56732437</v>
      </c>
      <c r="DRU50" s="66">
        <v>167125107.26014084</v>
      </c>
      <c r="DRV50" s="66">
        <v>168742345.67884055</v>
      </c>
      <c r="DRW50" s="66">
        <v>170375233.8113732</v>
      </c>
      <c r="DRX50" s="66">
        <v>172023923.09709379</v>
      </c>
      <c r="DRY50" s="66">
        <v>173688566.44080767</v>
      </c>
      <c r="DRZ50" s="66">
        <v>175369318.22695145</v>
      </c>
      <c r="DSA50" s="66">
        <v>177066334.333911</v>
      </c>
      <c r="DSB50" s="66">
        <v>178779772.14847824</v>
      </c>
      <c r="DSC50" s="66">
        <v>180509790.58044761</v>
      </c>
      <c r="DSD50" s="66">
        <v>182256550.07735392</v>
      </c>
      <c r="DSE50" s="66">
        <v>184020212.63935286</v>
      </c>
      <c r="DSF50" s="66">
        <v>185800941.8342452</v>
      </c>
      <c r="DSG50" s="66">
        <v>187598902.81264693</v>
      </c>
      <c r="DSH50" s="66">
        <v>189414262.32330549</v>
      </c>
      <c r="DSI50" s="66">
        <v>191247188.7285648</v>
      </c>
      <c r="DSJ50" s="66">
        <v>193097852.01997989</v>
      </c>
      <c r="DSK50" s="66">
        <v>194966423.8340821</v>
      </c>
      <c r="DSL50" s="66">
        <v>196853077.46829742</v>
      </c>
      <c r="DSM50" s="66">
        <v>198757987.89701864</v>
      </c>
      <c r="DSN50" s="66">
        <v>200681331.78783315</v>
      </c>
      <c r="DSO50" s="66">
        <v>202623287.51790744</v>
      </c>
      <c r="DSP50" s="66">
        <v>204584035.19053048</v>
      </c>
      <c r="DSQ50" s="66">
        <v>206563756.65181717</v>
      </c>
      <c r="DSR50" s="66">
        <v>208562635.50757319</v>
      </c>
      <c r="DSS50" s="66">
        <v>210580857.1403234</v>
      </c>
      <c r="DST50" s="65">
        <v>45591982.152768247</v>
      </c>
      <c r="DSU50" s="65">
        <v>47135573.537257992</v>
      </c>
      <c r="DSV50" s="65">
        <v>48731425.741518356</v>
      </c>
      <c r="DSW50" s="65">
        <v>49556366.941447541</v>
      </c>
      <c r="DSX50" s="65">
        <v>50409237.879650764</v>
      </c>
      <c r="DSY50" s="65">
        <v>51290984.163257502</v>
      </c>
      <c r="DSZ50" s="65">
        <v>52202583.414478607</v>
      </c>
      <c r="DTA50" s="65">
        <v>53145046.354529418</v>
      </c>
      <c r="DTB50" s="65">
        <v>54119417.924250863</v>
      </c>
      <c r="DTC50" s="65">
        <v>55126778.442671105</v>
      </c>
      <c r="DTD50" s="65">
        <v>56168244.804792061</v>
      </c>
      <c r="DTE50" s="65">
        <v>57244971.719929107</v>
      </c>
      <c r="DTF50" s="65">
        <v>58358152.991976634</v>
      </c>
      <c r="DTG50" s="65">
        <v>59509022.843019269</v>
      </c>
      <c r="DTH50" s="65">
        <v>60698857.281755976</v>
      </c>
      <c r="DTI50" s="65">
        <v>61928975.518254519</v>
      </c>
      <c r="DTJ50" s="65">
        <v>63200741.426604681</v>
      </c>
      <c r="DTK50" s="65">
        <v>64515565.057092004</v>
      </c>
      <c r="DTL50" s="65">
        <v>65874904.199568771</v>
      </c>
      <c r="DTM50" s="65">
        <v>67280265.999755308</v>
      </c>
      <c r="DTN50" s="65">
        <v>68733208.630263954</v>
      </c>
      <c r="DTO50" s="65">
        <v>70235343.018198177</v>
      </c>
      <c r="DTP50" s="65">
        <v>71788334.631242558</v>
      </c>
      <c r="DTQ50" s="65">
        <v>73393905.324223563</v>
      </c>
      <c r="DTR50" s="65">
        <v>75053835.248188883</v>
      </c>
      <c r="DTS50" s="65">
        <v>76769964.824121609</v>
      </c>
      <c r="DTT50" s="65">
        <v>165523368.56732437</v>
      </c>
      <c r="DTU50" s="65">
        <v>167125107.26014084</v>
      </c>
      <c r="DTV50" s="65">
        <v>168742345.67884055</v>
      </c>
      <c r="DTW50" s="65">
        <v>169558789.74510688</v>
      </c>
      <c r="DTX50" s="65">
        <v>170383134.38796717</v>
      </c>
      <c r="DTY50" s="65">
        <v>171215456.05982411</v>
      </c>
      <c r="DTZ50" s="65">
        <v>172055831.95289603</v>
      </c>
      <c r="DUA50" s="65">
        <v>172904340.00637582</v>
      </c>
      <c r="DUB50" s="65">
        <v>173761058.91365942</v>
      </c>
      <c r="DUC50" s="65">
        <v>174626068.12964407</v>
      </c>
      <c r="DUD50" s="65">
        <v>175499447.87809724</v>
      </c>
      <c r="DUE50" s="65">
        <v>176381279.15909666</v>
      </c>
      <c r="DUF50" s="65">
        <v>177271643.75654289</v>
      </c>
      <c r="DUG50" s="65">
        <v>178170624.24574372</v>
      </c>
      <c r="DUH50" s="65">
        <v>179078304.001073</v>
      </c>
      <c r="DUI50" s="65">
        <v>179994767.20370266</v>
      </c>
      <c r="DUJ50" s="65">
        <v>180920098.84941024</v>
      </c>
      <c r="DUK50" s="65">
        <v>181854384.75646132</v>
      </c>
      <c r="DUL50" s="65">
        <v>182797711.57356897</v>
      </c>
      <c r="DUM50" s="65">
        <v>183750166.78792959</v>
      </c>
      <c r="DUN50" s="65">
        <v>184711838.73333684</v>
      </c>
      <c r="DUO50" s="65">
        <v>185682816.59837401</v>
      </c>
      <c r="DUP50" s="65">
        <v>186663190.43468553</v>
      </c>
      <c r="DUQ50" s="65">
        <v>187653051.16532883</v>
      </c>
      <c r="DUR50" s="65">
        <v>188652490.59320688</v>
      </c>
      <c r="DUS50" s="65">
        <v>189661601.40958199</v>
      </c>
      <c r="DUT50" s="65">
        <v>0</v>
      </c>
      <c r="DUU50" s="65">
        <v>0</v>
      </c>
      <c r="DUV50" s="65">
        <v>0</v>
      </c>
      <c r="DUW50" s="65">
        <v>3177406.2842768184</v>
      </c>
      <c r="DUX50" s="65">
        <v>6462388.8732863227</v>
      </c>
      <c r="DUY50" s="65">
        <v>9858589.9393869005</v>
      </c>
      <c r="DUZ50" s="65">
        <v>13369774.966659902</v>
      </c>
      <c r="DVA50" s="65">
        <v>16999836.925830424</v>
      </c>
      <c r="DVB50" s="65">
        <v>20752800.5905369</v>
      </c>
      <c r="DVC50" s="65">
        <v>24632826.999734994</v>
      </c>
      <c r="DVD50" s="65">
        <v>28644218.071183626</v>
      </c>
      <c r="DVE50" s="65">
        <v>32791421.371128045</v>
      </c>
      <c r="DVF50" s="65">
        <v>37079035.045468353</v>
      </c>
      <c r="DVG50" s="65">
        <v>41511812.917880937</v>
      </c>
      <c r="DVH50" s="65">
        <v>46094669.760545038</v>
      </c>
      <c r="DVI50" s="65">
        <v>50832686.743318468</v>
      </c>
      <c r="DVJ50" s="65">
        <v>55731117.067404203</v>
      </c>
      <c r="DVK50" s="65">
        <v>60795391.789753787</v>
      </c>
      <c r="DVL50" s="65">
        <v>66031125.844665706</v>
      </c>
      <c r="DVM50" s="65">
        <v>71444124.269254759</v>
      </c>
      <c r="DVN50" s="65">
        <v>77040388.63969487</v>
      </c>
      <c r="DVO50" s="65">
        <v>82826123.725371569</v>
      </c>
      <c r="DVP50" s="65">
        <v>88807744.368321598</v>
      </c>
      <c r="DVQ50" s="65">
        <v>94991882.595587358</v>
      </c>
      <c r="DVR50" s="65">
        <v>101385394.97237164</v>
      </c>
      <c r="DVS50" s="65">
        <v>107995370.20414577</v>
      </c>
      <c r="DVT50" s="64">
        <v>0</v>
      </c>
      <c r="DVU50" s="64">
        <v>0</v>
      </c>
      <c r="DVV50" s="64">
        <v>0</v>
      </c>
      <c r="DVW50" s="64">
        <v>2612313.0839355588</v>
      </c>
      <c r="DVX50" s="64">
        <v>5249905.0332090519</v>
      </c>
      <c r="DVY50" s="64">
        <v>7913020.4666743781</v>
      </c>
      <c r="DVZ50" s="64">
        <v>10601906.370316453</v>
      </c>
      <c r="DWA50" s="64">
        <v>13316812.120157378</v>
      </c>
      <c r="DWB50" s="64">
        <v>16057989.505384322</v>
      </c>
      <c r="DWC50" s="64">
        <v>18825692.751701426</v>
      </c>
      <c r="DWD50" s="64">
        <v>21620178.544907402</v>
      </c>
      <c r="DWE50" s="64">
        <v>24441706.054701466</v>
      </c>
      <c r="DWF50" s="64">
        <v>27290536.95871957</v>
      </c>
      <c r="DWG50" s="64">
        <v>30166935.466803212</v>
      </c>
      <c r="DWH50" s="64">
        <v>33071168.345503137</v>
      </c>
      <c r="DWI50" s="64">
        <v>36003504.942820095</v>
      </c>
      <c r="DWJ50" s="64">
        <v>38964217.213185139</v>
      </c>
      <c r="DWK50" s="64">
        <v>41953579.742681518</v>
      </c>
      <c r="DWL50" s="64">
        <v>44971869.774510615</v>
      </c>
      <c r="DWM50" s="64">
        <v>48019367.23470442</v>
      </c>
      <c r="DWN50" s="64">
        <v>51096354.758086897</v>
      </c>
      <c r="DWO50" s="64">
        <v>54203117.714486346</v>
      </c>
      <c r="DWP50" s="64">
        <v>57339944.235201471</v>
      </c>
      <c r="DWQ50" s="64">
        <v>60507125.239723787</v>
      </c>
      <c r="DWR50" s="64">
        <v>63704954.462718219</v>
      </c>
      <c r="DWS50" s="64">
        <v>66933728.481265225</v>
      </c>
      <c r="DWT50" s="65">
        <v>0</v>
      </c>
      <c r="DWU50" s="65">
        <v>0</v>
      </c>
      <c r="DWV50" s="65">
        <v>0</v>
      </c>
      <c r="DWW50" s="65">
        <v>265574.25659627141</v>
      </c>
      <c r="DWX50" s="65">
        <v>540139.96552840923</v>
      </c>
      <c r="DWY50" s="65">
        <v>824001.54717263649</v>
      </c>
      <c r="DWZ50" s="65">
        <v>1117473.7285566486</v>
      </c>
      <c r="DXA50" s="65">
        <v>1420881.8923082147</v>
      </c>
      <c r="DXB50" s="65">
        <v>1734562.4374180096</v>
      </c>
      <c r="DXC50" s="65">
        <v>2058863.1522166564</v>
      </c>
      <c r="DXD50" s="65">
        <v>2394143.5999795268</v>
      </c>
      <c r="DXE50" s="65">
        <v>2740775.5175868217</v>
      </c>
      <c r="DXF50" s="65">
        <v>3099143.2276809369</v>
      </c>
      <c r="DXG50" s="65">
        <v>3469644.0647781091</v>
      </c>
      <c r="DXH50" s="65">
        <v>3852688.8158067493</v>
      </c>
      <c r="DXI50" s="65">
        <v>4248702.1755609475</v>
      </c>
      <c r="DXJ50" s="65">
        <v>4658123.2175740823</v>
      </c>
      <c r="DXK50" s="65">
        <v>5081405.8809346454</v>
      </c>
      <c r="DXL50" s="65">
        <v>5519019.4735839991</v>
      </c>
      <c r="DXM50" s="65">
        <v>5971449.19265413</v>
      </c>
      <c r="DXN50" s="65">
        <v>6439196.6624222584</v>
      </c>
      <c r="DXO50" s="65">
        <v>6922780.4904788183</v>
      </c>
      <c r="DXP50" s="65">
        <v>7422736.8427253887</v>
      </c>
      <c r="DXQ50" s="65">
        <v>7939620.0378401373</v>
      </c>
      <c r="DXR50" s="65">
        <v>8474003.1618698705</v>
      </c>
      <c r="DXS50" s="65">
        <v>9026478.7036300972</v>
      </c>
      <c r="DXT50" s="65">
        <v>0</v>
      </c>
      <c r="DXU50" s="65">
        <v>0</v>
      </c>
      <c r="DXV50" s="65">
        <v>0</v>
      </c>
      <c r="DXW50" s="65">
        <v>1516882.5561618549</v>
      </c>
      <c r="DXX50" s="65">
        <v>3048443.7012365325</v>
      </c>
      <c r="DXY50" s="65">
        <v>4594825.4771847259</v>
      </c>
      <c r="DXZ50" s="65">
        <v>6156171.3004806852</v>
      </c>
      <c r="DYA50" s="65">
        <v>7732625.9754130589</v>
      </c>
      <c r="DYB50" s="65">
        <v>9324335.7075144835</v>
      </c>
      <c r="DYC50" s="65">
        <v>10931448.117121248</v>
      </c>
      <c r="DYD50" s="65">
        <v>12554112.25306401</v>
      </c>
      <c r="DYE50" s="65">
        <v>14192478.606491115</v>
      </c>
      <c r="DYF50" s="65">
        <v>15846699.124825614</v>
      </c>
      <c r="DYG50" s="65">
        <v>17516927.225857355</v>
      </c>
      <c r="DYH50" s="65">
        <v>19203317.811971467</v>
      </c>
      <c r="DYI50" s="65">
        <v>20906027.284514472</v>
      </c>
      <c r="DYJ50" s="65">
        <v>22625213.558299515</v>
      </c>
      <c r="DYK50" s="65">
        <v>24361036.076251879</v>
      </c>
      <c r="DYL50" s="65">
        <v>26113655.824196193</v>
      </c>
      <c r="DYM50" s="65">
        <v>27883235.345786791</v>
      </c>
      <c r="DYN50" s="65">
        <v>29669938.757582624</v>
      </c>
      <c r="DYO50" s="65">
        <v>31473931.764267877</v>
      </c>
      <c r="DYP50" s="65">
        <v>33295381.674019981</v>
      </c>
      <c r="DYQ50" s="65">
        <v>35134457.414026342</v>
      </c>
      <c r="DYR50" s="65">
        <v>36991329.546151116</v>
      </c>
      <c r="DYS50" s="65">
        <v>38866170.282753803</v>
      </c>
      <c r="DYT50" s="67">
        <v>660.3</v>
      </c>
      <c r="DYU50" s="68">
        <f ca="1">10000000*'Country Model'!$DYT$8/57000</f>
        <v>59385.964912280702</v>
      </c>
      <c r="DYV50" s="68">
        <f ca="1">10000000*'Country Model'!$DYT$8/57000</f>
        <v>59385.964912280702</v>
      </c>
      <c r="DYW50" s="38">
        <f ca="1">'Country Model'!$DYT$8/(220*8)</f>
        <v>0.19232954545454545</v>
      </c>
      <c r="DYX50" s="38">
        <f ca="1">'Country Model'!$DYT$8/(220*8)</f>
        <v>0.19232954545454545</v>
      </c>
      <c r="DYY50" s="25">
        <v>0</v>
      </c>
      <c r="DYZ50" s="25">
        <f t="shared" si="21"/>
        <v>0</v>
      </c>
      <c r="DZA50" s="25">
        <f t="shared" si="22"/>
        <v>0.05</v>
      </c>
      <c r="DZB50" s="25">
        <v>0.15</v>
      </c>
      <c r="DZC50" s="25">
        <v>0</v>
      </c>
      <c r="DZD50" s="25">
        <v>0</v>
      </c>
      <c r="DZE50" s="25">
        <v>0.01</v>
      </c>
      <c r="DZF50" s="25">
        <v>0.03</v>
      </c>
      <c r="DZG50" s="25">
        <v>0.25</v>
      </c>
      <c r="DZH50" s="25">
        <v>0.06</v>
      </c>
      <c r="DZI50" s="25">
        <v>7.0000000000000007E-2</v>
      </c>
      <c r="DZJ50" s="25">
        <v>0.3</v>
      </c>
      <c r="DZK50" s="25">
        <v>0.06</v>
      </c>
      <c r="DZL50" s="46">
        <v>0.67</v>
      </c>
      <c r="DZM50" s="46">
        <v>0.33</v>
      </c>
      <c r="DZN50" s="46">
        <v>0.33</v>
      </c>
      <c r="DZO50" s="46">
        <v>0.33</v>
      </c>
      <c r="DZP50" s="46">
        <v>0.17</v>
      </c>
      <c r="DZQ50" s="46">
        <v>1</v>
      </c>
      <c r="DZR50" s="46">
        <v>0.5</v>
      </c>
      <c r="DZS50" s="46">
        <v>0.33</v>
      </c>
      <c r="DZT50" s="46">
        <v>0.5</v>
      </c>
      <c r="DZU50" s="46">
        <v>0.17</v>
      </c>
      <c r="DZW50" s="69">
        <v>0</v>
      </c>
      <c r="DZX50" s="69">
        <v>1</v>
      </c>
      <c r="DZY50" s="69">
        <v>2</v>
      </c>
      <c r="DZZ50" s="69">
        <v>3</v>
      </c>
      <c r="EAA50" s="69">
        <v>4</v>
      </c>
      <c r="EAB50" s="69">
        <v>5</v>
      </c>
      <c r="EAC50" s="69">
        <v>6</v>
      </c>
      <c r="EAD50" s="69">
        <v>7</v>
      </c>
      <c r="EAE50" s="69">
        <v>8</v>
      </c>
      <c r="EAF50" s="69">
        <v>9</v>
      </c>
      <c r="EAG50" s="69">
        <v>10</v>
      </c>
      <c r="EAH50" s="69">
        <v>11</v>
      </c>
      <c r="EAI50" s="69">
        <v>12</v>
      </c>
      <c r="EAJ50" s="69">
        <v>13</v>
      </c>
      <c r="EAK50" s="69">
        <v>14</v>
      </c>
      <c r="EAL50" s="69">
        <v>15</v>
      </c>
      <c r="EAM50" s="69">
        <v>16</v>
      </c>
      <c r="EAN50" s="69">
        <v>17</v>
      </c>
      <c r="EAO50" s="69">
        <v>18</v>
      </c>
      <c r="EAP50" s="69">
        <v>19</v>
      </c>
      <c r="EAQ50" s="69">
        <v>20</v>
      </c>
      <c r="EAR50" s="69">
        <v>21</v>
      </c>
      <c r="EAS50" s="69">
        <v>22</v>
      </c>
      <c r="EAT50" s="69">
        <v>23</v>
      </c>
      <c r="EAU50" s="69">
        <v>24</v>
      </c>
      <c r="EAV50" s="69">
        <v>25</v>
      </c>
      <c r="EAW50" s="69">
        <v>26</v>
      </c>
      <c r="EAX50" s="69">
        <v>27</v>
      </c>
      <c r="EAY50" s="69">
        <v>28</v>
      </c>
      <c r="EAZ50" s="69">
        <v>29</v>
      </c>
      <c r="EBA50" s="69">
        <v>30</v>
      </c>
      <c r="EBB50" s="69">
        <v>31</v>
      </c>
      <c r="EBC50" s="69">
        <v>32</v>
      </c>
      <c r="EBD50" s="69">
        <v>33</v>
      </c>
      <c r="EBE50" s="69">
        <v>34</v>
      </c>
      <c r="EBF50" s="69">
        <v>35</v>
      </c>
      <c r="EBG50" s="69">
        <v>36</v>
      </c>
      <c r="EBH50" s="69">
        <v>37</v>
      </c>
      <c r="EBI50" s="69">
        <v>38</v>
      </c>
      <c r="EBJ50" s="69">
        <v>39</v>
      </c>
      <c r="EBK50" s="69">
        <v>40</v>
      </c>
      <c r="EBL50" s="69">
        <v>41</v>
      </c>
      <c r="EBM50" s="69">
        <v>42</v>
      </c>
      <c r="EBO50" s="70">
        <v>2557371.9599999995</v>
      </c>
      <c r="EBP50" s="70">
        <v>2643955.9850411648</v>
      </c>
      <c r="EBQ50" s="70">
        <v>2733471.4543577768</v>
      </c>
      <c r="EBR50" s="70">
        <v>2826017.6168070692</v>
      </c>
      <c r="EBS50" s="70">
        <v>2921697.0814792309</v>
      </c>
      <c r="EBT50" s="70">
        <v>3020615.9314636104</v>
      </c>
      <c r="EBU50" s="70">
        <v>3122883.8414666546</v>
      </c>
      <c r="EBV50" s="70">
        <v>3228614.1994120036</v>
      </c>
      <c r="EBW50" s="70">
        <v>3337924.232157554</v>
      </c>
      <c r="EBX50" s="70">
        <v>3450935.1354688746</v>
      </c>
      <c r="EBY50" s="70">
        <v>3567772.2083930941</v>
      </c>
      <c r="EBZ50" s="70">
        <v>3688564.9921822315</v>
      </c>
      <c r="ECA50" s="70">
        <v>3813447.4139200035</v>
      </c>
      <c r="ECB50" s="70">
        <v>3942557.9350113571</v>
      </c>
      <c r="ECC50" s="70">
        <v>4076039.7046993566</v>
      </c>
      <c r="ECD50" s="70">
        <v>4214040.7187796365</v>
      </c>
      <c r="ECE50" s="70">
        <v>4356713.9836883936</v>
      </c>
      <c r="ECF50" s="70">
        <v>4504217.6861458458</v>
      </c>
      <c r="ECG50" s="70">
        <v>4656715.3685432523</v>
      </c>
      <c r="ECH50" s="70">
        <v>4814376.1102679446</v>
      </c>
      <c r="ECI50" s="70">
        <v>4977374.7151674163</v>
      </c>
      <c r="ECJ50" s="70">
        <v>5145891.9053603197</v>
      </c>
      <c r="ECK50" s="70">
        <v>5320114.5216092477</v>
      </c>
      <c r="ECL50" s="70">
        <v>5500235.7304774653</v>
      </c>
      <c r="ECM50" s="70">
        <v>5686455.2384992763</v>
      </c>
      <c r="ECN50" s="70">
        <v>5878979.5136014745</v>
      </c>
      <c r="ECO50" s="70">
        <v>44217812.152800001</v>
      </c>
      <c r="ECP50" s="70">
        <v>44645699.654425018</v>
      </c>
      <c r="ECQ50" s="70">
        <v>45077727.743409142</v>
      </c>
      <c r="ECR50" s="70">
        <v>45513936.487442143</v>
      </c>
      <c r="ECS50" s="70">
        <v>45954366.341941364</v>
      </c>
      <c r="ECT50" s="70">
        <v>46399058.153803632</v>
      </c>
      <c r="ECU50" s="70">
        <v>46848053.16519358</v>
      </c>
      <c r="ECV50" s="70">
        <v>47301393.017368548</v>
      </c>
      <c r="ECW50" s="70">
        <v>47759119.754540533</v>
      </c>
      <c r="ECX50" s="70">
        <v>48221275.827775531</v>
      </c>
      <c r="ECY50" s="70">
        <v>48687904.09893053</v>
      </c>
      <c r="ECZ50" s="70">
        <v>49159047.844628736</v>
      </c>
      <c r="EDA50" s="70">
        <v>49634750.760273136</v>
      </c>
      <c r="EDB50" s="70">
        <v>50115056.964098938</v>
      </c>
      <c r="EDC50" s="70">
        <v>50600011.001265295</v>
      </c>
      <c r="EDD50" s="70">
        <v>51089657.847986519</v>
      </c>
      <c r="EDE50" s="70">
        <v>51584042.915703341</v>
      </c>
      <c r="EDF50" s="70">
        <v>52083212.055294544</v>
      </c>
      <c r="EDG50" s="70">
        <v>52587211.561329238</v>
      </c>
      <c r="EDH50" s="70">
        <v>53096088.176360466</v>
      </c>
      <c r="EDI50" s="70">
        <v>53609889.095260195</v>
      </c>
      <c r="EDJ50" s="70">
        <v>54128661.969596379</v>
      </c>
      <c r="EDK50" s="70">
        <v>54652454.912052244</v>
      </c>
      <c r="EDL50" s="70">
        <v>55181316.500888482</v>
      </c>
      <c r="EDM50" s="70">
        <v>55715295.784448527</v>
      </c>
      <c r="EDN50" s="70">
        <v>56254442.285707459</v>
      </c>
      <c r="EDO50" s="71">
        <v>2557371.9599999995</v>
      </c>
      <c r="EDP50" s="71">
        <v>2643955.9850411648</v>
      </c>
      <c r="EDQ50" s="71">
        <v>2733471.4543577768</v>
      </c>
      <c r="EDR50" s="71">
        <v>2779744.5355824232</v>
      </c>
      <c r="EDS50" s="71">
        <v>2827584.2679185038</v>
      </c>
      <c r="EDT50" s="71">
        <v>2877043.6929106936</v>
      </c>
      <c r="EDU50" s="71">
        <v>2928177.6479122154</v>
      </c>
      <c r="EDV50" s="71">
        <v>2981042.8268848904</v>
      </c>
      <c r="EDW50" s="71">
        <v>3035697.8432576652</v>
      </c>
      <c r="EDX50" s="71">
        <v>3092203.2949133259</v>
      </c>
      <c r="EDY50" s="71">
        <v>3150621.8313754355</v>
      </c>
      <c r="EDZ50" s="71">
        <v>3211018.2232700041</v>
      </c>
      <c r="EEA50" s="71">
        <v>3273459.4341388899</v>
      </c>
      <c r="EEB50" s="71">
        <v>3338014.6946845669</v>
      </c>
      <c r="EEC50" s="71">
        <v>3404755.5795285664</v>
      </c>
      <c r="EED50" s="71">
        <v>3473756.0865687067</v>
      </c>
      <c r="EEE50" s="71">
        <v>3545092.7190230852</v>
      </c>
      <c r="EEF50" s="71">
        <v>3618844.5702518118</v>
      </c>
      <c r="EEG50" s="71">
        <v>3695093.4114505146</v>
      </c>
      <c r="EEH50" s="71">
        <v>3773923.7823128607</v>
      </c>
      <c r="EEI50" s="71">
        <v>3855423.084762597</v>
      </c>
      <c r="EEJ50" s="71">
        <v>3939681.6798590482</v>
      </c>
      <c r="EEK50" s="71">
        <v>4026792.9879835122</v>
      </c>
      <c r="EEL50" s="71">
        <v>4116853.5924176211</v>
      </c>
      <c r="EEM50" s="71">
        <v>4209963.3464285266</v>
      </c>
      <c r="EEN50" s="71">
        <v>4306225.4839796256</v>
      </c>
      <c r="EEO50" s="71">
        <v>44217812.152800001</v>
      </c>
      <c r="EEP50" s="71">
        <v>44645699.654425018</v>
      </c>
      <c r="EEQ50" s="71">
        <v>45077727.743409142</v>
      </c>
      <c r="EER50" s="71">
        <v>45295832.115425639</v>
      </c>
      <c r="EES50" s="71">
        <v>45516047.042675249</v>
      </c>
      <c r="EET50" s="71">
        <v>45738392.948606379</v>
      </c>
      <c r="EEU50" s="71">
        <v>45962890.454301365</v>
      </c>
      <c r="EEV50" s="71">
        <v>46189560.380388848</v>
      </c>
      <c r="EEW50" s="71">
        <v>46418423.748974837</v>
      </c>
      <c r="EEX50" s="71">
        <v>46649501.785592332</v>
      </c>
      <c r="EEY50" s="71">
        <v>46882815.921169832</v>
      </c>
      <c r="EEZ50" s="71">
        <v>47118387.794018939</v>
      </c>
      <c r="EFA50" s="71">
        <v>47356239.251841135</v>
      </c>
      <c r="EFB50" s="71">
        <v>47596392.353754036</v>
      </c>
      <c r="EFC50" s="71">
        <v>47838869.372337215</v>
      </c>
      <c r="EFD50" s="71">
        <v>48083692.795697823</v>
      </c>
      <c r="EFE50" s="71">
        <v>48330885.329556242</v>
      </c>
      <c r="EFF50" s="71">
        <v>48580469.899351843</v>
      </c>
      <c r="EFG50" s="71">
        <v>48832469.652369186</v>
      </c>
      <c r="EFH50" s="71">
        <v>49086907.9598848</v>
      </c>
      <c r="EFI50" s="71">
        <v>49343808.419334665</v>
      </c>
      <c r="EFJ50" s="71">
        <v>49603194.856502756</v>
      </c>
      <c r="EFK50" s="71">
        <v>49865091.327730693</v>
      </c>
      <c r="EFL50" s="71">
        <v>50129522.122148804</v>
      </c>
      <c r="EFM50" s="71">
        <v>50396511.763928831</v>
      </c>
      <c r="EFN50" s="71">
        <v>50666085.0145583</v>
      </c>
      <c r="EFO50" s="70">
        <v>0</v>
      </c>
      <c r="EFP50" s="70">
        <v>0</v>
      </c>
      <c r="EFQ50" s="70">
        <v>0</v>
      </c>
      <c r="EFR50" s="70">
        <v>46273.081224645954</v>
      </c>
      <c r="EFS50" s="70">
        <v>94112.813560727052</v>
      </c>
      <c r="EFT50" s="70">
        <v>143572.2385529168</v>
      </c>
      <c r="EFU50" s="70">
        <v>194706.19355443912</v>
      </c>
      <c r="EFV50" s="70">
        <v>247571.37252711318</v>
      </c>
      <c r="EFW50" s="70">
        <v>302226.38889988884</v>
      </c>
      <c r="EFX50" s="70">
        <v>358731.84055554867</v>
      </c>
      <c r="EFY50" s="70">
        <v>417150.37701765867</v>
      </c>
      <c r="EFZ50" s="70">
        <v>477546.76891222736</v>
      </c>
      <c r="EGA50" s="70">
        <v>539987.97978111356</v>
      </c>
      <c r="EGB50" s="70">
        <v>604543.24032679014</v>
      </c>
      <c r="EGC50" s="70">
        <v>671284.12517079012</v>
      </c>
      <c r="EGD50" s="70">
        <v>740284.63221092988</v>
      </c>
      <c r="EGE50" s="70">
        <v>811621.26466530841</v>
      </c>
      <c r="EGF50" s="70">
        <v>885373.11589403404</v>
      </c>
      <c r="EGG50" s="70">
        <v>961621.95709273778</v>
      </c>
      <c r="EGH50" s="70">
        <v>1040452.3279550839</v>
      </c>
      <c r="EGI50" s="70">
        <v>1121951.6304048193</v>
      </c>
      <c r="EGJ50" s="70">
        <v>1206210.2255012714</v>
      </c>
      <c r="EGK50" s="70">
        <v>1293321.5336257354</v>
      </c>
      <c r="EGL50" s="70">
        <v>1383382.1380598443</v>
      </c>
      <c r="EGM50" s="70">
        <v>1476491.8920707498</v>
      </c>
      <c r="EGN50" s="70">
        <v>1572754.0296218488</v>
      </c>
      <c r="EGO50" s="70">
        <v>0</v>
      </c>
      <c r="EGP50" s="70">
        <v>0</v>
      </c>
      <c r="EGQ50" s="70">
        <v>0</v>
      </c>
      <c r="EGR50" s="70">
        <v>218104.37201650441</v>
      </c>
      <c r="EGS50" s="70">
        <v>438319.29926611483</v>
      </c>
      <c r="EGT50" s="70">
        <v>660665.20519725233</v>
      </c>
      <c r="EGU50" s="70">
        <v>885162.71089221537</v>
      </c>
      <c r="EGV50" s="70">
        <v>1111832.6369796991</v>
      </c>
      <c r="EGW50" s="70">
        <v>1340696.0055656955</v>
      </c>
      <c r="EGX50" s="70">
        <v>1571774.042183198</v>
      </c>
      <c r="EGY50" s="70">
        <v>1805088.1777606979</v>
      </c>
      <c r="EGZ50" s="70">
        <v>2040660.0506097972</v>
      </c>
      <c r="EHA50" s="70">
        <v>2278511.5084320009</v>
      </c>
      <c r="EHB50" s="70">
        <v>2518664.6103449017</v>
      </c>
      <c r="EHC50" s="70">
        <v>2761141.6289280802</v>
      </c>
      <c r="EHD50" s="70">
        <v>3005965.0522886962</v>
      </c>
      <c r="EHE50" s="70">
        <v>3253157.5861470997</v>
      </c>
      <c r="EHF50" s="70">
        <v>3502742.1559427008</v>
      </c>
      <c r="EHG50" s="70">
        <v>3754741.9089600518</v>
      </c>
      <c r="EHH50" s="70">
        <v>4009180.2164756656</v>
      </c>
      <c r="EHI50" s="70">
        <v>4266080.6759255305</v>
      </c>
      <c r="EHJ50" s="70">
        <v>4525467.113093622</v>
      </c>
      <c r="EHK50" s="70">
        <v>4787363.584321551</v>
      </c>
      <c r="EHL50" s="70">
        <v>5051794.3787396774</v>
      </c>
      <c r="EHM50" s="70">
        <v>5318784.0205196962</v>
      </c>
      <c r="EHN50" s="70">
        <v>5588357.2711491585</v>
      </c>
      <c r="EHO50" s="70">
        <f t="shared" si="23"/>
        <v>45211111.011240683</v>
      </c>
      <c r="EHP50" s="70">
        <f t="shared" si="24"/>
        <v>96052185.784601331</v>
      </c>
      <c r="EHQ50" s="70">
        <f t="shared" si="25"/>
        <v>3477777.7700954373</v>
      </c>
      <c r="EHR50" s="70">
        <f t="shared" si="26"/>
        <v>4176181.9906348404</v>
      </c>
      <c r="EHS50" s="70">
        <f t="shared" si="27"/>
        <v>627283631.26524854</v>
      </c>
      <c r="EHT50" s="70">
        <f t="shared" si="28"/>
        <v>1166176246.5218894</v>
      </c>
      <c r="EHU50" s="70">
        <f t="shared" si="29"/>
        <v>48252587.020403735</v>
      </c>
      <c r="EHV50" s="70">
        <f t="shared" si="30"/>
        <v>50703315.066169105</v>
      </c>
      <c r="EHW50" s="70">
        <f t="shared" si="31"/>
        <v>672494742.27648926</v>
      </c>
      <c r="EHX50" s="70">
        <f t="shared" si="31"/>
        <v>1262228432.3064909</v>
      </c>
      <c r="EHY50" s="70">
        <f t="shared" si="31"/>
        <v>51730364.790499173</v>
      </c>
      <c r="EHZ50" s="70">
        <f t="shared" si="31"/>
        <v>54879497.056803949</v>
      </c>
      <c r="EIA50" s="70">
        <f t="shared" si="32"/>
        <v>40373119.958945878</v>
      </c>
      <c r="EIB50" s="70">
        <f t="shared" si="33"/>
        <v>79461014.617415085</v>
      </c>
      <c r="EIC50" s="70">
        <f t="shared" si="64"/>
        <v>99982951.810902908</v>
      </c>
      <c r="EID50" s="70">
        <f t="shared" si="64"/>
        <v>105582812.12297305</v>
      </c>
      <c r="EIE50" s="70">
        <f t="shared" si="34"/>
        <v>606647045.96478355</v>
      </c>
      <c r="EIF50" s="70">
        <f t="shared" si="35"/>
        <v>1101481992.3101494</v>
      </c>
      <c r="EIG50" s="70">
        <f t="shared" si="65"/>
        <v>151713316.60140207</v>
      </c>
      <c r="EIH50" s="70">
        <f t="shared" si="65"/>
        <v>160462309.179777</v>
      </c>
      <c r="EII50" s="70">
        <f t="shared" si="65"/>
        <v>647020165.92372942</v>
      </c>
      <c r="EIJ50" s="70">
        <f t="shared" si="65"/>
        <v>1180943006.9275646</v>
      </c>
      <c r="EIK50" s="70">
        <f t="shared" si="65"/>
        <v>251696268.412305</v>
      </c>
      <c r="EIL50" s="70">
        <f t="shared" si="65"/>
        <v>266045121.30275005</v>
      </c>
      <c r="EIM50" s="70">
        <f t="shared" si="36"/>
        <v>4837991.0522948056</v>
      </c>
      <c r="EIN50" s="70">
        <f t="shared" si="36"/>
        <v>16591171.167186245</v>
      </c>
      <c r="EIO50" s="70">
        <f t="shared" si="37"/>
        <v>372153.15786883119</v>
      </c>
      <c r="EIP50" s="70">
        <f t="shared" si="38"/>
        <v>721355.26813853241</v>
      </c>
      <c r="EIQ50" s="70">
        <f t="shared" si="66"/>
        <v>20636585.300464988</v>
      </c>
      <c r="EIR50" s="70">
        <f t="shared" si="66"/>
        <v>64694254.211740017</v>
      </c>
      <c r="EIS50" s="70">
        <f t="shared" si="39"/>
        <v>1587429.6384973067</v>
      </c>
      <c r="EIT50" s="70">
        <f t="shared" si="40"/>
        <v>2812793.6613800009</v>
      </c>
      <c r="EIU50" s="70">
        <f t="shared" si="67"/>
        <v>25474576.352759838</v>
      </c>
      <c r="EIV50" s="70">
        <f t="shared" si="67"/>
        <v>81285425.378926277</v>
      </c>
      <c r="EIW50" s="70">
        <f t="shared" si="41"/>
        <v>1959582.7963661414</v>
      </c>
      <c r="EIX50" s="70">
        <f t="shared" si="42"/>
        <v>3534148.9295185339</v>
      </c>
      <c r="EIY50" s="70">
        <v>393.57004130058914</v>
      </c>
      <c r="EIZ50" s="70">
        <v>406.8950010031358</v>
      </c>
      <c r="EJA50" s="70">
        <v>420.67109908625571</v>
      </c>
      <c r="EJB50" s="70">
        <v>434.91360958026257</v>
      </c>
      <c r="EJC50" s="70">
        <v>449.6383236428353</v>
      </c>
      <c r="EJD50" s="70">
        <v>464.8615670672134</v>
      </c>
      <c r="EJE50" s="70">
        <v>480.60021838316152</v>
      </c>
      <c r="EJF50" s="70">
        <v>496.87172757077201</v>
      </c>
      <c r="EJG50" s="70">
        <v>513.69413540785285</v>
      </c>
      <c r="EJH50" s="70">
        <v>531.08609347235483</v>
      </c>
      <c r="EJI50" s="70">
        <v>549.06688482201253</v>
      </c>
      <c r="EJJ50" s="70">
        <v>567.65644537412868</v>
      </c>
      <c r="EJK50" s="70">
        <v>586.87538600920652</v>
      </c>
      <c r="EJL50" s="70">
        <v>606.7450154229366</v>
      </c>
      <c r="EJM50" s="70">
        <v>627.28736375187566</v>
      </c>
      <c r="EJN50" s="70">
        <v>648.52520699901095</v>
      </c>
      <c r="EJO50" s="70">
        <v>670.48209228629207</v>
      </c>
      <c r="EJP50" s="70">
        <v>693.18236396212978</v>
      </c>
      <c r="EJQ50" s="70">
        <v>716.65119059280551</v>
      </c>
      <c r="EJR50" s="70">
        <v>740.91459286772067</v>
      </c>
      <c r="EJS50" s="70">
        <v>765.99947244942359</v>
      </c>
      <c r="EJT50" s="70">
        <v>791.93364180040078</v>
      </c>
      <c r="EJU50" s="70">
        <v>818.74585501970387</v>
      </c>
      <c r="EJV50" s="70">
        <v>846.46583972360133</v>
      </c>
      <c r="EJW50" s="70">
        <v>875.12433000560156</v>
      </c>
      <c r="EJX50" s="70">
        <v>904.75310051239103</v>
      </c>
      <c r="EJY50" s="70">
        <v>1428.8705146656807</v>
      </c>
      <c r="EJZ50" s="70">
        <v>1442.6974275068951</v>
      </c>
      <c r="EKA50" s="70">
        <v>1456.6581407987146</v>
      </c>
      <c r="EKB50" s="70">
        <v>1470.7539493030854</v>
      </c>
      <c r="EKC50" s="70">
        <v>1484.9861603111233</v>
      </c>
      <c r="EKD50" s="70">
        <v>1499.3560937643551</v>
      </c>
      <c r="EKE50" s="70">
        <v>1513.8650823771368</v>
      </c>
      <c r="EKF50" s="70">
        <v>1528.5144717602495</v>
      </c>
      <c r="EKG50" s="70">
        <v>1543.3056205457005</v>
      </c>
      <c r="EKH50" s="70">
        <v>1558.2399005127236</v>
      </c>
      <c r="EKI50" s="70">
        <v>1573.3186967150045</v>
      </c>
      <c r="EKJ50" s="70">
        <v>1588.5434076091342</v>
      </c>
      <c r="EKK50" s="70">
        <v>1603.9154451843067</v>
      </c>
      <c r="EKL50" s="70">
        <v>1619.436235093272</v>
      </c>
      <c r="EKM50" s="70">
        <v>1635.1072167845543</v>
      </c>
      <c r="EKN50" s="70">
        <v>1650.9298436359525</v>
      </c>
      <c r="EKO50" s="70">
        <v>1666.9055830893312</v>
      </c>
      <c r="EKP50" s="70">
        <v>1683.0359167867152</v>
      </c>
      <c r="EKQ50" s="70">
        <v>1699.3223407077016</v>
      </c>
      <c r="EKR50" s="70">
        <v>1715.7663653082029</v>
      </c>
      <c r="EKS50" s="70">
        <v>1732.3695156605318</v>
      </c>
      <c r="EKT50" s="70">
        <v>1749.1333315948395</v>
      </c>
      <c r="EKU50" s="70">
        <v>1766.0593678419261</v>
      </c>
      <c r="EKV50" s="70">
        <v>1783.1491941774316</v>
      </c>
      <c r="EKW50" s="70">
        <v>1800.4043955674199</v>
      </c>
      <c r="EKX50" s="70">
        <v>1817.826572315377</v>
      </c>
      <c r="EKY50" s="71">
        <v>393.57004130058914</v>
      </c>
      <c r="EKZ50" s="71">
        <v>406.8950010031358</v>
      </c>
      <c r="ELA50" s="71">
        <v>420.67109908625571</v>
      </c>
      <c r="ELB50" s="71">
        <v>427.79235433325914</v>
      </c>
      <c r="ELC50" s="71">
        <v>435.15471136454545</v>
      </c>
      <c r="ELD50" s="71">
        <v>442.76633307673444</v>
      </c>
      <c r="ELE50" s="71">
        <v>450.63565873470861</v>
      </c>
      <c r="ELF50" s="71">
        <v>458.77141332851386</v>
      </c>
      <c r="ELG50" s="71">
        <v>467.18261724705428</v>
      </c>
      <c r="ELH50" s="71">
        <v>475.87859627930533</v>
      </c>
      <c r="ELI50" s="71">
        <v>484.86899195413412</v>
      </c>
      <c r="ELJ50" s="71">
        <v>494.16377223019219</v>
      </c>
      <c r="ELK50" s="71">
        <v>503.77324254773106</v>
      </c>
      <c r="ELL50" s="71">
        <v>513.70805725459616</v>
      </c>
      <c r="ELM50" s="71">
        <v>523.97923141906563</v>
      </c>
      <c r="ELN50" s="71">
        <v>534.59815304263327</v>
      </c>
      <c r="ELO50" s="71">
        <v>545.57659568627389</v>
      </c>
      <c r="ELP50" s="71">
        <v>556.92673152419275</v>
      </c>
      <c r="ELQ50" s="71">
        <v>568.66114483953049</v>
      </c>
      <c r="ELR50" s="71">
        <v>580.79284597698813</v>
      </c>
      <c r="ELS50" s="71">
        <v>593.33528576783965</v>
      </c>
      <c r="ELT50" s="71">
        <v>606.30237044332819</v>
      </c>
      <c r="ELU50" s="71">
        <v>619.70847705297979</v>
      </c>
      <c r="ELV50" s="71">
        <v>633.56846940492858</v>
      </c>
      <c r="ELW50" s="71">
        <v>647.89771454592858</v>
      </c>
      <c r="ELX50" s="71">
        <v>662.71209979932337</v>
      </c>
      <c r="ELY50" s="71">
        <v>1428.8705146656807</v>
      </c>
      <c r="ELZ50" s="71">
        <v>1442.6974275068951</v>
      </c>
      <c r="EMA50" s="71">
        <v>1456.6581407987146</v>
      </c>
      <c r="EMB50" s="71">
        <v>1463.7060450509</v>
      </c>
      <c r="EMC50" s="71">
        <v>1470.8221505549191</v>
      </c>
      <c r="EMD50" s="71">
        <v>1478.0071172815349</v>
      </c>
      <c r="EME50" s="71">
        <v>1485.2616115879257</v>
      </c>
      <c r="EMF50" s="71">
        <v>1492.5863062794824</v>
      </c>
      <c r="EMG50" s="71">
        <v>1499.9818806722078</v>
      </c>
      <c r="EMH50" s="71">
        <v>1507.4490206557191</v>
      </c>
      <c r="EMI50" s="71">
        <v>1514.9884187568596</v>
      </c>
      <c r="EMJ50" s="71">
        <v>1522.6007742039242</v>
      </c>
      <c r="EMK50" s="71">
        <v>1530.2867929915108</v>
      </c>
      <c r="EML50" s="71">
        <v>1538.0471879459933</v>
      </c>
      <c r="EMM50" s="71">
        <v>1545.8826787916346</v>
      </c>
      <c r="EMN50" s="71">
        <v>1553.7939922173334</v>
      </c>
      <c r="EMO50" s="71">
        <v>1561.7818619440231</v>
      </c>
      <c r="EMP50" s="71">
        <v>1569.8470287927148</v>
      </c>
      <c r="EMQ50" s="71">
        <v>1577.9902407532079</v>
      </c>
      <c r="EMR50" s="71">
        <v>1586.2122530534587</v>
      </c>
      <c r="EMS50" s="71">
        <v>1594.513828229623</v>
      </c>
      <c r="EMT50" s="71">
        <v>1602.8957361967771</v>
      </c>
      <c r="EMU50" s="71">
        <v>1611.3587543203205</v>
      </c>
      <c r="EMV50" s="71">
        <v>1619.9036674880726</v>
      </c>
      <c r="EMW50" s="71">
        <v>1628.5312681830671</v>
      </c>
      <c r="EMX50" s="71">
        <v>1637.2423565570457</v>
      </c>
      <c r="EMY50" s="70">
        <v>0</v>
      </c>
      <c r="EMZ50" s="70">
        <v>0</v>
      </c>
      <c r="ENA50" s="70">
        <v>0</v>
      </c>
      <c r="ENB50" s="70">
        <v>7.1212552470034325</v>
      </c>
      <c r="ENC50" s="70">
        <v>14.483612278289854</v>
      </c>
      <c r="END50" s="70">
        <v>22.09523399047896</v>
      </c>
      <c r="ENE50" s="70">
        <v>29.964559648452905</v>
      </c>
      <c r="ENF50" s="70">
        <v>38.10031424225815</v>
      </c>
      <c r="ENG50" s="70">
        <v>46.511518160798573</v>
      </c>
      <c r="ENH50" s="70">
        <v>55.207497193049505</v>
      </c>
      <c r="ENI50" s="70">
        <v>64.197892867878409</v>
      </c>
      <c r="ENJ50" s="70">
        <v>73.492673143936486</v>
      </c>
      <c r="ENK50" s="70">
        <v>83.102143461475464</v>
      </c>
      <c r="ENL50" s="70">
        <v>93.036958168340448</v>
      </c>
      <c r="ENM50" s="70">
        <v>103.30813233281003</v>
      </c>
      <c r="ENN50" s="70">
        <v>113.92705395637768</v>
      </c>
      <c r="ENO50" s="70">
        <v>124.90549660001818</v>
      </c>
      <c r="ENP50" s="70">
        <v>136.25563243793704</v>
      </c>
      <c r="ENQ50" s="70">
        <v>147.99004575327501</v>
      </c>
      <c r="ENR50" s="70">
        <v>160.12174689073254</v>
      </c>
      <c r="ENS50" s="70">
        <v>172.66418668158394</v>
      </c>
      <c r="ENT50" s="70">
        <v>185.63127135707259</v>
      </c>
      <c r="ENU50" s="70">
        <v>199.03737796672408</v>
      </c>
      <c r="ENV50" s="70">
        <v>212.89737031867276</v>
      </c>
      <c r="ENW50" s="70">
        <v>227.22661545967298</v>
      </c>
      <c r="ENX50" s="70">
        <v>242.04100071306766</v>
      </c>
      <c r="ENY50" s="70">
        <v>0</v>
      </c>
      <c r="ENZ50" s="70">
        <v>0</v>
      </c>
      <c r="EOA50" s="70">
        <v>0</v>
      </c>
      <c r="EOB50" s="70">
        <v>7.0479042521853899</v>
      </c>
      <c r="EOC50" s="70">
        <v>14.164009756204223</v>
      </c>
      <c r="EOD50" s="70">
        <v>21.348976482820262</v>
      </c>
      <c r="EOE50" s="70">
        <v>28.603470789211087</v>
      </c>
      <c r="EOF50" s="70">
        <v>35.92816548076712</v>
      </c>
      <c r="EOG50" s="70">
        <v>43.323739873492741</v>
      </c>
      <c r="EOH50" s="70">
        <v>50.790879857004484</v>
      </c>
      <c r="EOI50" s="70">
        <v>58.330277958144961</v>
      </c>
      <c r="EOJ50" s="70">
        <v>65.942633405210017</v>
      </c>
      <c r="EOK50" s="70">
        <v>73.628652192795926</v>
      </c>
      <c r="EOL50" s="70">
        <v>81.389047147278688</v>
      </c>
      <c r="EOM50" s="70">
        <v>89.22453799291975</v>
      </c>
      <c r="EON50" s="70">
        <v>97.13585141861904</v>
      </c>
      <c r="EOO50" s="70">
        <v>105.12372114530808</v>
      </c>
      <c r="EOP50" s="70">
        <v>113.18888799400042</v>
      </c>
      <c r="EOQ50" s="70">
        <v>121.33209995449374</v>
      </c>
      <c r="EOR50" s="70">
        <v>129.55411225474427</v>
      </c>
      <c r="EOS50" s="70">
        <v>137.8556874309088</v>
      </c>
      <c r="EOT50" s="70">
        <v>146.23759539806247</v>
      </c>
      <c r="EOU50" s="70">
        <v>154.70061352160565</v>
      </c>
      <c r="EOV50" s="70">
        <v>163.24552668935894</v>
      </c>
      <c r="EOW50" s="70">
        <v>171.87312738435276</v>
      </c>
      <c r="EOX50" s="70">
        <v>180.58421575833131</v>
      </c>
      <c r="EOY50" s="70">
        <f t="shared" si="43"/>
        <v>6957.8219775036241</v>
      </c>
      <c r="EOZ50" s="70">
        <f t="shared" si="44"/>
        <v>14782.074456723694</v>
      </c>
      <c r="EPA50" s="70">
        <f t="shared" si="45"/>
        <v>535.21707519258644</v>
      </c>
      <c r="EPB50" s="70">
        <f t="shared" si="46"/>
        <v>642.6988894227693</v>
      </c>
      <c r="EPC50" s="70">
        <f t="shared" si="47"/>
        <v>20270.272123596602</v>
      </c>
      <c r="EPD50" s="70">
        <f t="shared" si="48"/>
        <v>37684.244706646074</v>
      </c>
      <c r="EPE50" s="70">
        <f t="shared" si="49"/>
        <v>1559.2517018151232</v>
      </c>
      <c r="EPF50" s="70">
        <f t="shared" si="50"/>
        <v>1638.4454220280902</v>
      </c>
      <c r="EPG50" s="70">
        <f t="shared" si="51"/>
        <v>27228.094101100225</v>
      </c>
      <c r="EPH50" s="70">
        <f t="shared" si="6"/>
        <v>52466.319163369772</v>
      </c>
      <c r="EPI50" s="70">
        <f t="shared" si="6"/>
        <v>2094.4687770077098</v>
      </c>
      <c r="EPJ50" s="70">
        <f t="shared" si="6"/>
        <v>2281.1443114508593</v>
      </c>
      <c r="EPK50" s="70">
        <f t="shared" si="52"/>
        <v>6213.2731328124737</v>
      </c>
      <c r="EPL50" s="70">
        <f t="shared" si="53"/>
        <v>12228.75486785379</v>
      </c>
      <c r="EPM50" s="70">
        <f t="shared" si="7"/>
        <v>3653.7204788228328</v>
      </c>
      <c r="EPN50" s="70">
        <f t="shared" si="7"/>
        <v>3919.5897334789497</v>
      </c>
      <c r="EPO50" s="70">
        <f t="shared" si="54"/>
        <v>19603.413976989941</v>
      </c>
      <c r="EPP50" s="70">
        <f t="shared" si="55"/>
        <v>35593.690972508251</v>
      </c>
      <c r="EPQ50" s="70">
        <f>EPI50+EPM50</f>
        <v>5748.1892558305426</v>
      </c>
      <c r="EPR50" s="70">
        <f t="shared" si="70"/>
        <v>6200.734044929809</v>
      </c>
      <c r="EPS50" s="70">
        <f t="shared" si="70"/>
        <v>25816.687109802413</v>
      </c>
      <c r="EPT50" s="70">
        <f t="shared" si="70"/>
        <v>47822.445840362037</v>
      </c>
      <c r="EPU50" s="70">
        <f t="shared" si="70"/>
        <v>9401.9097346533745</v>
      </c>
      <c r="EPV50" s="70">
        <f t="shared" si="70"/>
        <v>10120.323778408758</v>
      </c>
      <c r="EPW50" s="70">
        <f t="shared" si="56"/>
        <v>744.54884469115041</v>
      </c>
      <c r="EPX50" s="70">
        <f t="shared" si="9"/>
        <v>2553.3195888699047</v>
      </c>
      <c r="EPY50" s="70">
        <f t="shared" si="57"/>
        <v>57.272988053165413</v>
      </c>
      <c r="EPZ50" s="70">
        <f t="shared" si="58"/>
        <v>111.01389516825672</v>
      </c>
      <c r="EQA50" s="70">
        <f t="shared" si="10"/>
        <v>666.85814660666074</v>
      </c>
      <c r="EQB50" s="70">
        <f t="shared" si="10"/>
        <v>2090.5537341378222</v>
      </c>
      <c r="EQC50" s="70">
        <f t="shared" si="59"/>
        <v>51.29678050820467</v>
      </c>
      <c r="EQD50" s="70">
        <f t="shared" si="60"/>
        <v>90.893640614687925</v>
      </c>
      <c r="EQE50" s="70">
        <f t="shared" si="11"/>
        <v>1411.4069912978121</v>
      </c>
      <c r="EQF50" s="70">
        <f t="shared" si="11"/>
        <v>4643.8733230077341</v>
      </c>
      <c r="EQG50" s="70">
        <f t="shared" si="61"/>
        <v>108.56976856137015</v>
      </c>
      <c r="EQH50" s="70">
        <f t="shared" si="62"/>
        <v>201.90753578294496</v>
      </c>
      <c r="EQI50" s="72" t="s">
        <v>4317</v>
      </c>
    </row>
    <row r="51" spans="1:3831" s="25" customFormat="1" x14ac:dyDescent="0.25">
      <c r="A51" s="25" t="s">
        <v>4412</v>
      </c>
      <c r="B51" s="26" t="s">
        <v>4413</v>
      </c>
      <c r="C51" s="27">
        <v>1</v>
      </c>
      <c r="D51" s="28">
        <v>1</v>
      </c>
      <c r="E51" s="26" t="s">
        <v>4319</v>
      </c>
      <c r="F51" s="29" t="s">
        <v>4320</v>
      </c>
      <c r="G51" s="30" t="s">
        <v>4331</v>
      </c>
      <c r="H51" s="25" t="s">
        <v>4314</v>
      </c>
      <c r="I51" s="31">
        <v>7239.0240000000003</v>
      </c>
      <c r="J51" s="31">
        <v>9871.8580000000002</v>
      </c>
      <c r="K51" s="27">
        <v>2018</v>
      </c>
      <c r="L51" s="27">
        <v>2022</v>
      </c>
      <c r="M51" s="25">
        <f t="shared" si="12"/>
        <v>5</v>
      </c>
      <c r="N51" s="32">
        <v>4.2616219523489036</v>
      </c>
      <c r="O51" s="32">
        <v>2.2871609065319034</v>
      </c>
      <c r="P51" s="25">
        <v>0.18289000000000002</v>
      </c>
      <c r="Q51" s="25">
        <v>0.28622999999999998</v>
      </c>
      <c r="R51" s="25">
        <v>0.53088000000000002</v>
      </c>
      <c r="S51" s="25">
        <v>0.18289000000000002</v>
      </c>
      <c r="T51" s="25">
        <v>0.28622999999999998</v>
      </c>
      <c r="U51" s="25">
        <v>0.53088000000000002</v>
      </c>
      <c r="V51" s="25">
        <v>5</v>
      </c>
      <c r="W51" s="25">
        <v>4.8</v>
      </c>
      <c r="X51" s="33">
        <v>2627064</v>
      </c>
      <c r="Y51" s="33">
        <v>2627064</v>
      </c>
      <c r="Z51" s="33">
        <v>1</v>
      </c>
      <c r="AA51" s="33">
        <f>Y51*1.5</f>
        <v>3940596</v>
      </c>
      <c r="AB51" s="34">
        <v>0.48</v>
      </c>
      <c r="AC51" s="34">
        <v>0.52</v>
      </c>
      <c r="AD51" s="33">
        <f t="shared" si="13"/>
        <v>2891141.0324149448</v>
      </c>
      <c r="AE51" s="33">
        <v>1260990.72</v>
      </c>
      <c r="AF51" s="35">
        <v>1314729.3773406022</v>
      </c>
      <c r="AG51" s="35">
        <v>1370758.1730993292</v>
      </c>
      <c r="AH51" s="35">
        <v>1429174.7043177469</v>
      </c>
      <c r="AI51" s="35">
        <v>1490080.7272543693</v>
      </c>
      <c r="AJ51" s="35">
        <v>1553582.3346347616</v>
      </c>
      <c r="AK51" s="35">
        <v>1619790.140455371</v>
      </c>
      <c r="AL51" s="35">
        <v>1688819.472663</v>
      </c>
      <c r="AM51" s="35">
        <v>1760790.5740455491</v>
      </c>
      <c r="AN51" s="35">
        <v>1835828.8116839644</v>
      </c>
      <c r="AO51" s="35">
        <v>1914064.8953302342</v>
      </c>
      <c r="AP51" s="35">
        <v>1995635.1050918314</v>
      </c>
      <c r="AQ51" s="35">
        <v>2080681.5288192057</v>
      </c>
      <c r="AR51" s="35">
        <v>2169352.3096098336</v>
      </c>
      <c r="AS51" s="35">
        <v>2261801.9038599539</v>
      </c>
      <c r="AT51" s="35">
        <v>2358191.3503134949</v>
      </c>
      <c r="AU51" s="35">
        <v>2458688.5505768475</v>
      </c>
      <c r="AV51" s="35">
        <v>2563468.5615881192</v>
      </c>
      <c r="AW51" s="35">
        <v>2672713.9005503207</v>
      </c>
      <c r="AX51" s="35">
        <v>2786614.8628596538</v>
      </c>
      <c r="AY51" s="35">
        <v>2905369.8535826979</v>
      </c>
      <c r="AZ51" s="35">
        <v>3029185.733059905</v>
      </c>
      <c r="BA51" s="35">
        <v>3158278.1772374068</v>
      </c>
      <c r="BB51" s="35">
        <v>3292872.0533548007</v>
      </c>
      <c r="BC51" s="35">
        <v>3433201.8116433308</v>
      </c>
      <c r="BD51" s="35">
        <v>3579511.8937167628</v>
      </c>
      <c r="BE51" s="33">
        <v>1366073.28</v>
      </c>
      <c r="BF51" s="35">
        <v>1397317.574014738</v>
      </c>
      <c r="BG51" s="35">
        <v>1429276.475307703</v>
      </c>
      <c r="BH51" s="35">
        <v>1461966.3280971977</v>
      </c>
      <c r="BI51" s="35">
        <v>1495403.8504200967</v>
      </c>
      <c r="BJ51" s="35">
        <v>1529606.1426816778</v>
      </c>
      <c r="BK51" s="35">
        <v>1564590.6964010035</v>
      </c>
      <c r="BL51" s="35">
        <v>1600375.4031563224</v>
      </c>
      <c r="BM51" s="35">
        <v>1636978.563735066</v>
      </c>
      <c r="BN51" s="35">
        <v>1674418.8974931217</v>
      </c>
      <c r="BO51" s="35">
        <v>1712715.5519281668</v>
      </c>
      <c r="BP51" s="35">
        <v>1751888.1124719598</v>
      </c>
      <c r="BQ51" s="35">
        <v>1791956.612506598</v>
      </c>
      <c r="BR51" s="35">
        <v>1832941.5436098622</v>
      </c>
      <c r="BS51" s="35">
        <v>1874863.8660348891</v>
      </c>
      <c r="BT51" s="35">
        <v>1917745.0194295316</v>
      </c>
      <c r="BU51" s="35">
        <v>1961606.9338008864</v>
      </c>
      <c r="BV51" s="35">
        <v>2006472.0407305993</v>
      </c>
      <c r="BW51" s="35">
        <v>2052363.2848466823</v>
      </c>
      <c r="BX51" s="35">
        <v>2099304.1355577093</v>
      </c>
      <c r="BY51" s="35">
        <v>2147318.5990553927</v>
      </c>
      <c r="BZ51" s="35">
        <v>2196431.2305916757</v>
      </c>
      <c r="CA51" s="35">
        <v>2246667.147036626</v>
      </c>
      <c r="CB51" s="35">
        <v>2298052.039723543</v>
      </c>
      <c r="CC51" s="35">
        <v>2350612.1875878586</v>
      </c>
      <c r="CD51" s="35">
        <v>2404374.4706065422</v>
      </c>
      <c r="CE51" s="25">
        <v>0.5</v>
      </c>
      <c r="CF51" s="25">
        <v>0.8</v>
      </c>
      <c r="CG51" s="25">
        <v>0.86</v>
      </c>
      <c r="CH51" s="25">
        <v>0.89</v>
      </c>
      <c r="CI51" s="37">
        <v>0.72</v>
      </c>
      <c r="CJ51" s="25">
        <v>0.72</v>
      </c>
      <c r="CK51" s="25">
        <v>0.72</v>
      </c>
      <c r="CL51" s="38">
        <v>0.73599999999999999</v>
      </c>
      <c r="CM51" s="25">
        <v>0.752</v>
      </c>
      <c r="CN51" s="25">
        <v>0.76800000000000002</v>
      </c>
      <c r="CO51" s="25">
        <v>0.78400000000000003</v>
      </c>
      <c r="CP51" s="38">
        <v>0.8</v>
      </c>
      <c r="CQ51" s="25">
        <v>0.8</v>
      </c>
      <c r="CR51" s="25">
        <v>0.8</v>
      </c>
      <c r="CS51" s="25">
        <v>0.8</v>
      </c>
      <c r="CT51" s="25">
        <v>0.8</v>
      </c>
      <c r="CU51" s="25">
        <v>0.8</v>
      </c>
      <c r="CV51" s="25">
        <v>0.8</v>
      </c>
      <c r="CW51" s="25">
        <v>0.8</v>
      </c>
      <c r="CX51" s="25">
        <v>0.8</v>
      </c>
      <c r="CY51" s="25">
        <v>0.8</v>
      </c>
      <c r="CZ51" s="25">
        <v>0.8</v>
      </c>
      <c r="DA51" s="25">
        <v>0.8</v>
      </c>
      <c r="DB51" s="25">
        <v>0.8</v>
      </c>
      <c r="DC51" s="25">
        <v>0.8</v>
      </c>
      <c r="DD51" s="25">
        <v>0.8</v>
      </c>
      <c r="DE51" s="25">
        <v>0.8</v>
      </c>
      <c r="DF51" s="25">
        <v>0.8</v>
      </c>
      <c r="DG51" s="25">
        <v>0.8</v>
      </c>
      <c r="DH51" s="25">
        <v>0.8</v>
      </c>
      <c r="DI51" s="25">
        <v>0.5</v>
      </c>
      <c r="DJ51" s="25">
        <v>0.8</v>
      </c>
      <c r="DK51" s="25">
        <v>0.44</v>
      </c>
      <c r="DL51" s="73">
        <v>0.28999999999999998</v>
      </c>
      <c r="DM51" s="25">
        <v>0.22</v>
      </c>
      <c r="DN51" s="25">
        <v>0.22</v>
      </c>
      <c r="DO51" s="25">
        <v>0.22</v>
      </c>
      <c r="DP51" s="38">
        <v>0.33600000000000002</v>
      </c>
      <c r="DQ51" s="25">
        <v>0.45200000000000007</v>
      </c>
      <c r="DR51" s="25">
        <v>0.56800000000000006</v>
      </c>
      <c r="DS51" s="25">
        <v>0.68400000000000005</v>
      </c>
      <c r="DT51" s="38">
        <v>0.8</v>
      </c>
      <c r="DU51" s="25">
        <v>0.8</v>
      </c>
      <c r="DV51" s="25">
        <v>0.8</v>
      </c>
      <c r="DW51" s="25">
        <v>0.8</v>
      </c>
      <c r="DX51" s="25">
        <v>0.8</v>
      </c>
      <c r="DY51" s="25">
        <v>0.8</v>
      </c>
      <c r="DZ51" s="25">
        <v>0.8</v>
      </c>
      <c r="EA51" s="25">
        <v>0.8</v>
      </c>
      <c r="EB51" s="46">
        <v>0.8</v>
      </c>
      <c r="EC51" s="25">
        <v>0.8</v>
      </c>
      <c r="ED51" s="25">
        <v>0.8</v>
      </c>
      <c r="EE51" s="25">
        <v>0.8</v>
      </c>
      <c r="EF51" s="25">
        <v>0.8</v>
      </c>
      <c r="EG51" s="25">
        <v>0.8</v>
      </c>
      <c r="EH51" s="25">
        <v>0.8</v>
      </c>
      <c r="EI51" s="25">
        <v>0.8</v>
      </c>
      <c r="EJ51" s="25">
        <v>0.8</v>
      </c>
      <c r="EK51" s="25">
        <v>0.8</v>
      </c>
      <c r="EL51" s="25">
        <v>0.8</v>
      </c>
      <c r="EM51" s="25">
        <v>0.5</v>
      </c>
      <c r="EN51" s="25">
        <v>0.8</v>
      </c>
      <c r="EO51" s="25">
        <v>0.49</v>
      </c>
      <c r="EP51" s="25">
        <v>1</v>
      </c>
      <c r="EQ51" s="25">
        <v>0.64</v>
      </c>
      <c r="ER51" s="25">
        <v>0.64</v>
      </c>
      <c r="ES51" s="25">
        <v>0.64</v>
      </c>
      <c r="ET51" s="38">
        <v>0.67200000000000004</v>
      </c>
      <c r="EU51" s="25">
        <v>0.70400000000000007</v>
      </c>
      <c r="EV51" s="25">
        <v>0.7360000000000001</v>
      </c>
      <c r="EW51" s="25">
        <v>0.76800000000000013</v>
      </c>
      <c r="EX51" s="38">
        <v>0.8</v>
      </c>
      <c r="EY51" s="25">
        <v>0.8</v>
      </c>
      <c r="EZ51" s="25">
        <v>0.8</v>
      </c>
      <c r="FA51" s="25">
        <v>0.8</v>
      </c>
      <c r="FB51" s="25">
        <v>0.8</v>
      </c>
      <c r="FC51" s="25">
        <v>0.8</v>
      </c>
      <c r="FD51" s="25">
        <v>0.8</v>
      </c>
      <c r="FE51" s="25">
        <v>0.8</v>
      </c>
      <c r="FF51" s="25">
        <v>0.8</v>
      </c>
      <c r="FG51" s="25">
        <v>0.8</v>
      </c>
      <c r="FH51" s="25">
        <v>0.8</v>
      </c>
      <c r="FI51" s="25">
        <v>0.8</v>
      </c>
      <c r="FJ51" s="25">
        <v>0.8</v>
      </c>
      <c r="FK51" s="25">
        <v>0.8</v>
      </c>
      <c r="FL51" s="25">
        <v>0.8</v>
      </c>
      <c r="FM51" s="25">
        <v>0.8</v>
      </c>
      <c r="FN51" s="25">
        <v>0.8</v>
      </c>
      <c r="FO51" s="25">
        <v>0.8</v>
      </c>
      <c r="FP51" s="25">
        <v>0.8</v>
      </c>
      <c r="FQ51" s="25">
        <v>0.5</v>
      </c>
      <c r="FR51" s="25">
        <v>0.8</v>
      </c>
      <c r="FS51" s="25">
        <v>0.19</v>
      </c>
      <c r="FT51" s="25">
        <v>1</v>
      </c>
      <c r="FU51" s="25">
        <v>0.4</v>
      </c>
      <c r="FV51" s="25">
        <v>0.4</v>
      </c>
      <c r="FW51" s="25">
        <v>0.4</v>
      </c>
      <c r="FX51" s="38">
        <v>0.48000000000000004</v>
      </c>
      <c r="FY51" s="25">
        <v>0.56000000000000005</v>
      </c>
      <c r="FZ51" s="25">
        <v>0.64</v>
      </c>
      <c r="GA51" s="25">
        <v>0.72</v>
      </c>
      <c r="GB51" s="38">
        <v>0.8</v>
      </c>
      <c r="GC51" s="25">
        <v>0.8</v>
      </c>
      <c r="GD51" s="25">
        <v>0.8</v>
      </c>
      <c r="GE51" s="25">
        <v>0.8</v>
      </c>
      <c r="GF51" s="25">
        <v>0.8</v>
      </c>
      <c r="GG51" s="25">
        <v>0.8</v>
      </c>
      <c r="GH51" s="25">
        <v>0.8</v>
      </c>
      <c r="GI51" s="25">
        <v>0.8</v>
      </c>
      <c r="GJ51" s="25">
        <v>0.8</v>
      </c>
      <c r="GK51" s="25">
        <v>0.8</v>
      </c>
      <c r="GL51" s="25">
        <v>0.8</v>
      </c>
      <c r="GM51" s="25">
        <v>0.8</v>
      </c>
      <c r="GN51" s="25">
        <v>0.8</v>
      </c>
      <c r="GO51" s="25">
        <v>0.8</v>
      </c>
      <c r="GP51" s="25">
        <v>0.8</v>
      </c>
      <c r="GQ51" s="25">
        <v>0.8</v>
      </c>
      <c r="GR51" s="25">
        <v>0.8</v>
      </c>
      <c r="GS51" s="25">
        <v>0.8</v>
      </c>
      <c r="GT51" s="25">
        <v>0.8</v>
      </c>
      <c r="GU51" s="25">
        <v>0.5</v>
      </c>
      <c r="GV51" s="25">
        <v>0.8</v>
      </c>
      <c r="GW51" s="25">
        <v>0.26</v>
      </c>
      <c r="GX51" s="25">
        <v>1</v>
      </c>
      <c r="GY51" s="25">
        <v>0.13</v>
      </c>
      <c r="GZ51" s="25">
        <v>0.13</v>
      </c>
      <c r="HA51" s="25">
        <v>0.13</v>
      </c>
      <c r="HB51" s="38">
        <v>0.26400000000000001</v>
      </c>
      <c r="HC51" s="25">
        <v>0.39800000000000002</v>
      </c>
      <c r="HD51" s="25">
        <v>0.53200000000000003</v>
      </c>
      <c r="HE51" s="25">
        <v>0.66600000000000004</v>
      </c>
      <c r="HF51" s="38">
        <v>0.8</v>
      </c>
      <c r="HG51" s="25">
        <v>0.8</v>
      </c>
      <c r="HH51" s="25">
        <v>0.8</v>
      </c>
      <c r="HI51" s="25">
        <v>0.8</v>
      </c>
      <c r="HJ51" s="25">
        <v>0.8</v>
      </c>
      <c r="HK51" s="25">
        <v>0.8</v>
      </c>
      <c r="HL51" s="25">
        <v>0.8</v>
      </c>
      <c r="HM51" s="25">
        <v>0.8</v>
      </c>
      <c r="HN51" s="25">
        <v>0.8</v>
      </c>
      <c r="HO51" s="25">
        <v>0.8</v>
      </c>
      <c r="HP51" s="25">
        <v>0.8</v>
      </c>
      <c r="HQ51" s="25">
        <v>0.8</v>
      </c>
      <c r="HR51" s="25">
        <v>0.8</v>
      </c>
      <c r="HS51" s="25">
        <v>0.8</v>
      </c>
      <c r="HT51" s="25">
        <v>0.8</v>
      </c>
      <c r="HU51" s="25">
        <v>0.8</v>
      </c>
      <c r="HV51" s="25">
        <v>0.8</v>
      </c>
      <c r="HW51" s="25">
        <v>0.8</v>
      </c>
      <c r="HX51" s="25">
        <v>0.8</v>
      </c>
      <c r="HY51" s="25">
        <v>0.5</v>
      </c>
      <c r="HZ51" s="25">
        <v>0.8</v>
      </c>
      <c r="IA51" s="25">
        <v>0.05</v>
      </c>
      <c r="IB51" s="25">
        <v>1</v>
      </c>
      <c r="IC51" s="25">
        <v>2.5000000000000001E-2</v>
      </c>
      <c r="ID51" s="25">
        <v>2.5000000000000001E-2</v>
      </c>
      <c r="IE51" s="25">
        <v>2.5000000000000001E-2</v>
      </c>
      <c r="IF51" s="38">
        <v>0.18</v>
      </c>
      <c r="IG51" s="25">
        <v>0.33499999999999996</v>
      </c>
      <c r="IH51" s="25">
        <v>0.49</v>
      </c>
      <c r="II51" s="25">
        <v>0.64500000000000002</v>
      </c>
      <c r="IJ51" s="38">
        <v>0.8</v>
      </c>
      <c r="IK51" s="25">
        <v>0.8</v>
      </c>
      <c r="IL51" s="25">
        <v>0.8</v>
      </c>
      <c r="IM51" s="25">
        <v>0.8</v>
      </c>
      <c r="IN51" s="25">
        <v>0.8</v>
      </c>
      <c r="IO51" s="25">
        <v>0.8</v>
      </c>
      <c r="IP51" s="25">
        <v>0.8</v>
      </c>
      <c r="IQ51" s="25">
        <v>0.8</v>
      </c>
      <c r="IR51" s="25">
        <v>0.8</v>
      </c>
      <c r="IS51" s="25">
        <v>0.8</v>
      </c>
      <c r="IT51" s="25">
        <v>0.8</v>
      </c>
      <c r="IU51" s="25">
        <v>0.8</v>
      </c>
      <c r="IV51" s="25">
        <v>0.8</v>
      </c>
      <c r="IW51" s="25">
        <v>0.8</v>
      </c>
      <c r="IX51" s="25">
        <v>0.8</v>
      </c>
      <c r="IY51" s="25">
        <v>0.8</v>
      </c>
      <c r="IZ51" s="25">
        <v>0.8</v>
      </c>
      <c r="JA51" s="25">
        <v>0.8</v>
      </c>
      <c r="JB51" s="25">
        <v>0.8</v>
      </c>
      <c r="JC51" s="74" t="s">
        <v>4322</v>
      </c>
      <c r="JD51" s="75">
        <v>2</v>
      </c>
      <c r="JE51" s="41">
        <v>0.85</v>
      </c>
      <c r="JF51" s="41">
        <f>D51</f>
        <v>1</v>
      </c>
      <c r="JJ51" s="38">
        <v>0.85</v>
      </c>
      <c r="JM51" s="38">
        <v>0.85</v>
      </c>
      <c r="KJ51" s="38">
        <v>0.85</v>
      </c>
      <c r="KM51" s="38">
        <v>0.85</v>
      </c>
      <c r="LJ51" s="38">
        <v>0.85</v>
      </c>
      <c r="LM51" s="38">
        <v>0.85</v>
      </c>
      <c r="LP51" s="38">
        <v>0.85</v>
      </c>
      <c r="LS51" s="38">
        <v>0.85</v>
      </c>
      <c r="LV51" s="38">
        <v>0.85</v>
      </c>
      <c r="LY51" s="38">
        <v>0.85</v>
      </c>
      <c r="MB51" s="38">
        <v>0.85</v>
      </c>
      <c r="ME51" s="38">
        <v>0.85</v>
      </c>
      <c r="MJ51" s="38">
        <v>0.85</v>
      </c>
      <c r="MM51" s="38">
        <v>0.85</v>
      </c>
      <c r="MP51" s="38">
        <v>0.85</v>
      </c>
      <c r="MS51" s="38">
        <v>0.85</v>
      </c>
      <c r="MV51" s="38">
        <v>0.85</v>
      </c>
      <c r="MY51" s="38">
        <v>0.85</v>
      </c>
      <c r="NB51" s="38">
        <v>0.85</v>
      </c>
      <c r="NE51" s="38">
        <v>0.85</v>
      </c>
      <c r="NG51" s="35">
        <v>0</v>
      </c>
      <c r="NH51" s="35">
        <v>0</v>
      </c>
      <c r="NI51" s="35">
        <v>0</v>
      </c>
      <c r="NJ51" s="42">
        <v>127389.37805702766</v>
      </c>
      <c r="NK51" s="42">
        <v>127389.37805702766</v>
      </c>
      <c r="NL51" s="42">
        <v>127389.37805702766</v>
      </c>
      <c r="NM51" s="42">
        <v>127389.37805702766</v>
      </c>
      <c r="NN51" s="42">
        <v>127389.37805702766</v>
      </c>
      <c r="NO51" s="35">
        <v>71971.101382549154</v>
      </c>
      <c r="NP51" s="35">
        <v>75038.237638415303</v>
      </c>
      <c r="NQ51" s="35">
        <v>78236.083646269748</v>
      </c>
      <c r="NR51" s="35">
        <v>81570.209761597216</v>
      </c>
      <c r="NS51" s="35">
        <v>85046.423727374291</v>
      </c>
      <c r="NT51" s="35">
        <v>88670.780790627934</v>
      </c>
      <c r="NU51" s="35">
        <v>92449.594250120223</v>
      </c>
      <c r="NV51" s="35">
        <v>96389.446453541052</v>
      </c>
      <c r="NW51" s="35">
        <v>100497.2002633526</v>
      </c>
      <c r="NX51" s="35">
        <v>104780.01101127174</v>
      </c>
      <c r="NY51" s="35">
        <v>109245.33896220149</v>
      </c>
      <c r="NZ51" s="35">
        <v>113900.96230933303</v>
      </c>
      <c r="OA51" s="35">
        <v>118754.99072304415</v>
      </c>
      <c r="OB51" s="35">
        <v>123815.87947720708</v>
      </c>
      <c r="OC51" s="35">
        <v>129092.44417750183</v>
      </c>
      <c r="OD51" s="35">
        <v>134593.87611739384</v>
      </c>
      <c r="OE51" s="35">
        <v>140329.75828853017</v>
      </c>
      <c r="OF51" s="35">
        <v>146310.08207343193</v>
      </c>
      <c r="OG51" s="35">
        <v>0</v>
      </c>
      <c r="OH51" s="35">
        <v>0</v>
      </c>
      <c r="OI51" s="35">
        <v>0</v>
      </c>
      <c r="OJ51" s="42">
        <v>221830.94338313275</v>
      </c>
      <c r="OK51" s="42">
        <v>221830.94338313275</v>
      </c>
      <c r="OL51" s="42">
        <v>221830.94338313275</v>
      </c>
      <c r="OM51" s="42">
        <v>221830.94338313275</v>
      </c>
      <c r="ON51" s="42">
        <v>221830.94338313275</v>
      </c>
      <c r="OO51" s="35">
        <v>36603.160578743555</v>
      </c>
      <c r="OP51" s="35">
        <v>37440.333758055698</v>
      </c>
      <c r="OQ51" s="35">
        <v>38296.654435045086</v>
      </c>
      <c r="OR51" s="35">
        <v>39172.560543793021</v>
      </c>
      <c r="OS51" s="35">
        <v>40068.500034638215</v>
      </c>
      <c r="OT51" s="35">
        <v>40984.931103264214</v>
      </c>
      <c r="OU51" s="35">
        <v>41922.322425026912</v>
      </c>
      <c r="OV51" s="35">
        <v>42881.153394642519</v>
      </c>
      <c r="OW51" s="35">
        <v>43861.914371354738</v>
      </c>
      <c r="OX51" s="35">
        <v>44865.106929712929</v>
      </c>
      <c r="OY51" s="35">
        <v>45891.24411608302</v>
      </c>
      <c r="OZ51" s="35">
        <v>46940.850711026927</v>
      </c>
      <c r="PA51" s="35">
        <v>48014.463497683406</v>
      </c>
      <c r="PB51" s="35">
        <v>49112.631536283065</v>
      </c>
      <c r="PC51" s="35">
        <v>50235.916444950271</v>
      </c>
      <c r="PD51" s="35">
        <v>51384.892686916981</v>
      </c>
      <c r="PE51" s="35">
        <v>52560.147864315659</v>
      </c>
      <c r="PF51" s="35">
        <v>53762.283018683549</v>
      </c>
      <c r="PG51" s="35">
        <v>0</v>
      </c>
      <c r="PH51" s="35">
        <v>0</v>
      </c>
      <c r="PI51" s="35">
        <v>0</v>
      </c>
      <c r="PJ51" s="42">
        <v>145682.81427229481</v>
      </c>
      <c r="PK51" s="42">
        <v>145682.81427229481</v>
      </c>
      <c r="PL51" s="42">
        <v>145682.81427229481</v>
      </c>
      <c r="PM51" s="42">
        <v>145682.81427229481</v>
      </c>
      <c r="PN51" s="42">
        <v>145682.81427229481</v>
      </c>
      <c r="PO51" s="35">
        <v>71971.101382549154</v>
      </c>
      <c r="PP51" s="35">
        <v>75038.237638415303</v>
      </c>
      <c r="PQ51" s="35">
        <v>78236.083646269748</v>
      </c>
      <c r="PR51" s="35">
        <v>81570.209761597216</v>
      </c>
      <c r="PS51" s="35">
        <v>85046.423727374291</v>
      </c>
      <c r="PT51" s="35">
        <v>88670.780790627934</v>
      </c>
      <c r="PU51" s="35">
        <v>92449.594250120223</v>
      </c>
      <c r="PV51" s="35">
        <v>96389.446453541052</v>
      </c>
      <c r="PW51" s="35">
        <v>100497.2002633526</v>
      </c>
      <c r="PX51" s="35">
        <v>104780.01101127174</v>
      </c>
      <c r="PY51" s="35">
        <v>109245.33896220149</v>
      </c>
      <c r="PZ51" s="35">
        <v>113900.96230933303</v>
      </c>
      <c r="QA51" s="35">
        <v>118754.99072304415</v>
      </c>
      <c r="QB51" s="35">
        <v>123815.87947720708</v>
      </c>
      <c r="QC51" s="35">
        <v>129092.44417750183</v>
      </c>
      <c r="QD51" s="35">
        <v>134593.87611739384</v>
      </c>
      <c r="QE51" s="35">
        <v>140329.75828853017</v>
      </c>
      <c r="QF51" s="35">
        <v>146310.08207343193</v>
      </c>
      <c r="QG51" s="35">
        <v>0</v>
      </c>
      <c r="QH51" s="35">
        <v>0</v>
      </c>
      <c r="QI51" s="35">
        <v>0</v>
      </c>
      <c r="QJ51" s="42">
        <v>123586.8061350011</v>
      </c>
      <c r="QK51" s="42">
        <v>123586.8061350011</v>
      </c>
      <c r="QL51" s="42">
        <v>123586.8061350011</v>
      </c>
      <c r="QM51" s="42">
        <v>123586.8061350011</v>
      </c>
      <c r="QN51" s="42">
        <v>123586.8061350011</v>
      </c>
      <c r="QO51" s="35">
        <v>36603.160578743555</v>
      </c>
      <c r="QP51" s="35">
        <v>37440.333758055698</v>
      </c>
      <c r="QQ51" s="35">
        <v>38296.654435045086</v>
      </c>
      <c r="QR51" s="35">
        <v>39172.560543793021</v>
      </c>
      <c r="QS51" s="35">
        <v>40068.500034638215</v>
      </c>
      <c r="QT51" s="35">
        <v>40984.931103264214</v>
      </c>
      <c r="QU51" s="35">
        <v>41922.322425026912</v>
      </c>
      <c r="QV51" s="35">
        <v>42881.153394642519</v>
      </c>
      <c r="QW51" s="35">
        <v>43861.914371354738</v>
      </c>
      <c r="QX51" s="35">
        <v>44865.106929712929</v>
      </c>
      <c r="QY51" s="35">
        <v>45891.24411608302</v>
      </c>
      <c r="QZ51" s="35">
        <v>46940.850711026927</v>
      </c>
      <c r="RA51" s="35">
        <v>48014.463497683406</v>
      </c>
      <c r="RB51" s="35">
        <v>49112.631536283065</v>
      </c>
      <c r="RC51" s="35">
        <v>50235.916444950271</v>
      </c>
      <c r="RD51" s="35">
        <v>51384.892686916981</v>
      </c>
      <c r="RE51" s="35">
        <v>52560.147864315659</v>
      </c>
      <c r="RF51" s="35">
        <v>53762.283018683549</v>
      </c>
      <c r="RG51" s="35">
        <v>0</v>
      </c>
      <c r="RH51" s="35">
        <v>0</v>
      </c>
      <c r="RI51" s="35">
        <v>0</v>
      </c>
      <c r="RJ51" s="42">
        <v>262303.47014462296</v>
      </c>
      <c r="RK51" s="42">
        <v>262303.47014462296</v>
      </c>
      <c r="RL51" s="42">
        <v>262303.47014462296</v>
      </c>
      <c r="RM51" s="42">
        <v>262303.47014462296</v>
      </c>
      <c r="RN51" s="42">
        <v>262303.47014462296</v>
      </c>
      <c r="RO51" s="35">
        <v>71971.101382549154</v>
      </c>
      <c r="RP51" s="35">
        <v>75038.237638415303</v>
      </c>
      <c r="RQ51" s="35">
        <v>78236.083646269748</v>
      </c>
      <c r="RR51" s="35">
        <v>81570.209761597216</v>
      </c>
      <c r="RS51" s="35">
        <v>85046.423727374291</v>
      </c>
      <c r="RT51" s="35">
        <v>88670.780790627934</v>
      </c>
      <c r="RU51" s="35">
        <v>92449.594250120223</v>
      </c>
      <c r="RV51" s="35">
        <v>96389.446453541052</v>
      </c>
      <c r="RW51" s="35">
        <v>100497.2002633526</v>
      </c>
      <c r="RX51" s="35">
        <v>104780.01101127174</v>
      </c>
      <c r="RY51" s="35">
        <v>109245.33896220149</v>
      </c>
      <c r="RZ51" s="35">
        <v>113900.96230933303</v>
      </c>
      <c r="SA51" s="35">
        <v>118754.99072304415</v>
      </c>
      <c r="SB51" s="35">
        <v>123815.87947720708</v>
      </c>
      <c r="SC51" s="35">
        <v>129092.44417750183</v>
      </c>
      <c r="SD51" s="35">
        <v>134593.87611739384</v>
      </c>
      <c r="SE51" s="35">
        <v>140329.75828853017</v>
      </c>
      <c r="SF51" s="35">
        <v>146310.08207343193</v>
      </c>
      <c r="SG51" s="35">
        <v>0</v>
      </c>
      <c r="SH51" s="35">
        <v>0</v>
      </c>
      <c r="SI51" s="35">
        <v>0</v>
      </c>
      <c r="SJ51" s="42">
        <v>267444.2928197654</v>
      </c>
      <c r="SK51" s="42">
        <v>267444.2928197654</v>
      </c>
      <c r="SL51" s="42">
        <v>267444.2928197654</v>
      </c>
      <c r="SM51" s="42">
        <v>267444.2928197654</v>
      </c>
      <c r="SN51" s="42">
        <v>267444.2928197654</v>
      </c>
      <c r="SO51" s="35">
        <v>36603.160578743555</v>
      </c>
      <c r="SP51" s="35">
        <v>37440.333758055698</v>
      </c>
      <c r="SQ51" s="35">
        <v>38296.654435045086</v>
      </c>
      <c r="SR51" s="35">
        <v>39172.560543793021</v>
      </c>
      <c r="SS51" s="35">
        <v>40068.500034638215</v>
      </c>
      <c r="ST51" s="35">
        <v>40984.931103264214</v>
      </c>
      <c r="SU51" s="35">
        <v>41922.322425026912</v>
      </c>
      <c r="SV51" s="35">
        <v>42881.153394642519</v>
      </c>
      <c r="SW51" s="35">
        <v>43861.914371354738</v>
      </c>
      <c r="SX51" s="35">
        <v>44865.106929712929</v>
      </c>
      <c r="SY51" s="35">
        <v>45891.24411608302</v>
      </c>
      <c r="SZ51" s="35">
        <v>46940.850711026927</v>
      </c>
      <c r="TA51" s="35">
        <v>48014.463497683406</v>
      </c>
      <c r="TB51" s="35">
        <v>49112.631536283065</v>
      </c>
      <c r="TC51" s="35">
        <v>50235.916444950271</v>
      </c>
      <c r="TD51" s="35">
        <v>51384.892686916981</v>
      </c>
      <c r="TE51" s="35">
        <v>52560.147864315659</v>
      </c>
      <c r="TF51" s="35">
        <v>53762.283018683549</v>
      </c>
      <c r="TG51" s="43">
        <v>0</v>
      </c>
      <c r="TH51" s="43">
        <v>0</v>
      </c>
      <c r="TI51" s="43">
        <v>0</v>
      </c>
      <c r="TJ51" s="43">
        <v>1214798.4986700849</v>
      </c>
      <c r="TK51" s="43">
        <v>0</v>
      </c>
      <c r="TL51" s="43">
        <v>0</v>
      </c>
      <c r="TM51" s="43">
        <v>1376821.6193870653</v>
      </c>
      <c r="TN51" s="43">
        <v>0</v>
      </c>
      <c r="TO51" s="43">
        <v>0</v>
      </c>
      <c r="TP51" s="43">
        <v>0</v>
      </c>
      <c r="TQ51" s="43">
        <v>0</v>
      </c>
      <c r="TR51" s="43">
        <v>0</v>
      </c>
      <c r="TS51" s="43">
        <v>0</v>
      </c>
      <c r="TT51" s="43">
        <v>0</v>
      </c>
      <c r="TU51" s="43">
        <v>0</v>
      </c>
      <c r="TV51" s="43">
        <v>0</v>
      </c>
      <c r="TW51" s="43">
        <v>0</v>
      </c>
      <c r="TX51" s="43">
        <v>0</v>
      </c>
      <c r="TY51" s="43">
        <v>0</v>
      </c>
      <c r="TZ51" s="43">
        <v>0</v>
      </c>
      <c r="UA51" s="43">
        <v>0</v>
      </c>
      <c r="UB51" s="43">
        <v>0</v>
      </c>
      <c r="UC51" s="43">
        <v>0</v>
      </c>
      <c r="UD51" s="43">
        <v>0</v>
      </c>
      <c r="UE51" s="43">
        <v>0</v>
      </c>
      <c r="UF51" s="43">
        <v>0</v>
      </c>
      <c r="UG51" s="43">
        <v>0</v>
      </c>
      <c r="UH51" s="43">
        <v>0</v>
      </c>
      <c r="UI51" s="43">
        <v>0</v>
      </c>
      <c r="UJ51" s="43">
        <v>1242671.3788826179</v>
      </c>
      <c r="UK51" s="43">
        <v>0</v>
      </c>
      <c r="UL51" s="43">
        <v>0</v>
      </c>
      <c r="UM51" s="43">
        <v>1329902.091940853</v>
      </c>
      <c r="UN51" s="43">
        <v>0</v>
      </c>
      <c r="UO51" s="43">
        <v>0</v>
      </c>
      <c r="UP51" s="43">
        <v>0</v>
      </c>
      <c r="UQ51" s="43">
        <v>0</v>
      </c>
      <c r="UR51" s="43">
        <v>0</v>
      </c>
      <c r="US51" s="43">
        <v>0</v>
      </c>
      <c r="UT51" s="43">
        <v>0</v>
      </c>
      <c r="UU51" s="43">
        <v>0</v>
      </c>
      <c r="UV51" s="43">
        <v>0</v>
      </c>
      <c r="UW51" s="43">
        <v>0</v>
      </c>
      <c r="UX51" s="43">
        <v>0</v>
      </c>
      <c r="UY51" s="43">
        <v>0</v>
      </c>
      <c r="UZ51" s="43">
        <v>0</v>
      </c>
      <c r="VA51" s="43">
        <v>0</v>
      </c>
      <c r="VB51" s="43">
        <v>0</v>
      </c>
      <c r="VC51" s="43">
        <v>0</v>
      </c>
      <c r="VD51" s="43">
        <v>0</v>
      </c>
      <c r="VE51" s="43">
        <v>0</v>
      </c>
      <c r="VF51" s="43">
        <v>0</v>
      </c>
      <c r="VG51" s="35"/>
      <c r="VH51" s="35"/>
      <c r="VI51" s="35"/>
      <c r="VJ51" s="43">
        <v>1214798.4986700849</v>
      </c>
      <c r="VK51" s="43">
        <v>0</v>
      </c>
      <c r="VL51" s="43">
        <v>0</v>
      </c>
      <c r="VM51" s="43">
        <v>1376821.6193870653</v>
      </c>
      <c r="VN51" s="43">
        <v>0</v>
      </c>
      <c r="VO51" s="43">
        <v>0</v>
      </c>
      <c r="VP51" s="43">
        <v>1560454.4899313697</v>
      </c>
      <c r="VQ51" s="43">
        <v>0</v>
      </c>
      <c r="VR51" s="43">
        <v>0</v>
      </c>
      <c r="VS51" s="43">
        <v>1768579.2994963247</v>
      </c>
      <c r="VT51" s="43">
        <v>0</v>
      </c>
      <c r="VU51" s="43">
        <v>0</v>
      </c>
      <c r="VV51" s="43">
        <v>2004462.6477664707</v>
      </c>
      <c r="VW51" s="43">
        <v>0</v>
      </c>
      <c r="VX51" s="43">
        <v>0</v>
      </c>
      <c r="VY51" s="43">
        <v>2271806.8154677725</v>
      </c>
      <c r="VZ51" s="43">
        <v>0</v>
      </c>
      <c r="WA51" s="43">
        <v>0</v>
      </c>
      <c r="WB51" s="43">
        <v>2574807.8731009192</v>
      </c>
      <c r="WC51" s="43">
        <v>0</v>
      </c>
      <c r="WD51" s="43">
        <v>0</v>
      </c>
      <c r="WE51" s="43">
        <v>2918221.5398968309</v>
      </c>
      <c r="WF51" s="43">
        <v>0</v>
      </c>
      <c r="WG51" s="35"/>
      <c r="WH51" s="35"/>
      <c r="WI51" s="35"/>
      <c r="WJ51" s="43">
        <v>1242671.3788826179</v>
      </c>
      <c r="WK51" s="43">
        <v>0</v>
      </c>
      <c r="WL51" s="43">
        <v>0</v>
      </c>
      <c r="WM51" s="43">
        <v>1329902.091940853</v>
      </c>
      <c r="WN51" s="43">
        <v>0</v>
      </c>
      <c r="WO51" s="43">
        <v>0</v>
      </c>
      <c r="WP51" s="43">
        <v>1423256.0628691535</v>
      </c>
      <c r="WQ51" s="43">
        <v>0</v>
      </c>
      <c r="WR51" s="43">
        <v>0</v>
      </c>
      <c r="WS51" s="43">
        <v>1523163.1206306082</v>
      </c>
      <c r="WT51" s="43">
        <v>0</v>
      </c>
      <c r="WU51" s="43">
        <v>0</v>
      </c>
      <c r="WV51" s="43">
        <v>1630083.2665151018</v>
      </c>
      <c r="WW51" s="43">
        <v>0</v>
      </c>
      <c r="WX51" s="43">
        <v>0</v>
      </c>
      <c r="WY51" s="43">
        <v>1744508.79211968</v>
      </c>
      <c r="WZ51" s="43">
        <v>0</v>
      </c>
      <c r="XA51" s="43">
        <v>0</v>
      </c>
      <c r="XB51" s="43">
        <v>1866966.5460029242</v>
      </c>
      <c r="XC51" s="43">
        <v>0</v>
      </c>
      <c r="XD51" s="43">
        <v>0</v>
      </c>
      <c r="XE51" s="43">
        <v>1998020.3594496797</v>
      </c>
      <c r="XF51" s="43">
        <v>0</v>
      </c>
      <c r="XG51" s="44">
        <v>125.37</v>
      </c>
      <c r="XH51" s="44">
        <v>20</v>
      </c>
      <c r="XI51" s="44">
        <v>1</v>
      </c>
      <c r="XJ51" s="44">
        <v>9.0327738752626594</v>
      </c>
      <c r="XK51" s="44">
        <v>34.5</v>
      </c>
      <c r="XL51" s="44">
        <v>20</v>
      </c>
      <c r="XM51" s="44">
        <v>1</v>
      </c>
      <c r="XN51" s="44">
        <v>8.3194829750714749</v>
      </c>
      <c r="XO51" s="44">
        <v>80.08</v>
      </c>
      <c r="XP51" s="44">
        <v>8</v>
      </c>
      <c r="XQ51" s="44">
        <v>10.927538424059627</v>
      </c>
      <c r="XR51" s="44">
        <v>77</v>
      </c>
      <c r="XS51" s="44">
        <v>10</v>
      </c>
      <c r="XT51" s="44">
        <v>11.990418424059627</v>
      </c>
      <c r="XU51" s="44">
        <v>20.399999999999999</v>
      </c>
      <c r="XV51" s="25">
        <v>5</v>
      </c>
      <c r="XW51" s="44">
        <v>6</v>
      </c>
      <c r="XX51" s="44">
        <v>4.3</v>
      </c>
      <c r="XY51" s="44">
        <v>1</v>
      </c>
      <c r="XZ51" s="102">
        <v>4</v>
      </c>
      <c r="YA51" s="44">
        <v>10</v>
      </c>
      <c r="YB51" s="44">
        <v>10</v>
      </c>
      <c r="YC51" s="43">
        <f t="shared" si="68"/>
        <v>289349.23970086017</v>
      </c>
      <c r="YD51" s="45"/>
      <c r="YE51" s="46">
        <v>1.69</v>
      </c>
      <c r="YF51" s="46">
        <v>1.5649999999999999</v>
      </c>
      <c r="YG51" s="46">
        <v>1.423</v>
      </c>
      <c r="YH51" s="46">
        <v>2</v>
      </c>
      <c r="YI51" s="25">
        <v>0.65</v>
      </c>
      <c r="YJ51" s="25">
        <v>0.65</v>
      </c>
      <c r="YK51" s="76" t="s">
        <v>4323</v>
      </c>
      <c r="YL51" s="48">
        <v>0</v>
      </c>
      <c r="YM51" s="48">
        <v>0</v>
      </c>
      <c r="YN51" s="48">
        <v>0</v>
      </c>
      <c r="YO51" s="48">
        <v>15970806.327009559</v>
      </c>
      <c r="YP51" s="48">
        <v>15970806.327009559</v>
      </c>
      <c r="YQ51" s="48">
        <v>15970806.327009559</v>
      </c>
      <c r="YR51" s="48">
        <v>15970806.327009559</v>
      </c>
      <c r="YS51" s="48">
        <v>15970806.327009559</v>
      </c>
      <c r="YT51" s="48">
        <v>9023016.9803301878</v>
      </c>
      <c r="YU51" s="48">
        <v>9407543.8527281266</v>
      </c>
      <c r="YV51" s="48">
        <v>9808457.806732839</v>
      </c>
      <c r="YW51" s="48">
        <v>10226457.197811443</v>
      </c>
      <c r="YX51" s="48">
        <v>10662270.142700916</v>
      </c>
      <c r="YY51" s="48">
        <v>11116655.787721025</v>
      </c>
      <c r="YZ51" s="48">
        <v>11590405.631137572</v>
      </c>
      <c r="ZA51" s="48">
        <v>12084344.901880441</v>
      </c>
      <c r="ZB51" s="48">
        <v>12599333.997016516</v>
      </c>
      <c r="ZC51" s="48">
        <v>13136269.980483139</v>
      </c>
      <c r="ZD51" s="48">
        <v>13696088.145691201</v>
      </c>
      <c r="ZE51" s="48">
        <v>14279763.644721083</v>
      </c>
      <c r="ZF51" s="48">
        <v>14888313.186948044</v>
      </c>
      <c r="ZG51" s="48">
        <v>15522796.810057452</v>
      </c>
      <c r="ZH51" s="48">
        <v>16184319.726533405</v>
      </c>
      <c r="ZI51" s="48">
        <v>16874034.248837665</v>
      </c>
      <c r="ZJ51" s="48">
        <v>17593141.796633027</v>
      </c>
      <c r="ZK51" s="48">
        <v>18342894.989546161</v>
      </c>
      <c r="ZL51" s="49">
        <v>0</v>
      </c>
      <c r="ZM51" s="49">
        <v>0</v>
      </c>
      <c r="ZN51" s="49">
        <v>0</v>
      </c>
      <c r="ZO51" s="49">
        <v>7653167.5467180796</v>
      </c>
      <c r="ZP51" s="49">
        <v>7653167.5467180796</v>
      </c>
      <c r="ZQ51" s="49">
        <v>7653167.5467180796</v>
      </c>
      <c r="ZR51" s="49">
        <v>7653167.5467180796</v>
      </c>
      <c r="ZS51" s="49">
        <v>7653167.5467180796</v>
      </c>
      <c r="ZT51" s="49">
        <v>1262809.0399666526</v>
      </c>
      <c r="ZU51" s="49">
        <v>1291691.5146529216</v>
      </c>
      <c r="ZV51" s="49">
        <v>1321234.5780090555</v>
      </c>
      <c r="ZW51" s="49">
        <v>1351453.3387608593</v>
      </c>
      <c r="ZX51" s="49">
        <v>1382363.2511950184</v>
      </c>
      <c r="ZY51" s="49">
        <v>1413980.1230626153</v>
      </c>
      <c r="ZZ51" s="49">
        <v>1446320.1236634285</v>
      </c>
      <c r="AAA51" s="49">
        <v>1479399.7921151668</v>
      </c>
      <c r="AAB51" s="49">
        <v>1513236.0458117384</v>
      </c>
      <c r="AAC51" s="49">
        <v>1547846.189075096</v>
      </c>
      <c r="AAD51" s="49">
        <v>1583247.9220048641</v>
      </c>
      <c r="AAE51" s="49">
        <v>1619459.3495304291</v>
      </c>
      <c r="AAF51" s="49">
        <v>1656498.9906700775</v>
      </c>
      <c r="AAG51" s="49">
        <v>1694385.7880017657</v>
      </c>
      <c r="AAH51" s="49">
        <v>1733139.1173507844</v>
      </c>
      <c r="AAI51" s="49">
        <v>1772778.7976986358</v>
      </c>
      <c r="AAJ51" s="49">
        <v>1813325.1013188902</v>
      </c>
      <c r="AAK51" s="49">
        <v>1854798.7641445824</v>
      </c>
      <c r="AAL51" s="49">
        <v>0</v>
      </c>
      <c r="AAM51" s="49">
        <v>0</v>
      </c>
      <c r="AAN51" s="49">
        <v>0</v>
      </c>
      <c r="AAO51" s="49">
        <v>11666279.766925368</v>
      </c>
      <c r="AAP51" s="49">
        <v>11666279.766925368</v>
      </c>
      <c r="AAQ51" s="49">
        <v>11666279.766925368</v>
      </c>
      <c r="AAR51" s="49">
        <v>11666279.766925368</v>
      </c>
      <c r="AAS51" s="49">
        <v>11666279.766925368</v>
      </c>
      <c r="AAT51" s="49">
        <v>5763445.7987145362</v>
      </c>
      <c r="AAU51" s="49">
        <v>6009062.0700842971</v>
      </c>
      <c r="AAV51" s="49">
        <v>6265145.5783932814</v>
      </c>
      <c r="AAW51" s="49">
        <v>6532142.3977087047</v>
      </c>
      <c r="AAX51" s="49">
        <v>6810517.6120881326</v>
      </c>
      <c r="AAY51" s="49">
        <v>7100756.1257134844</v>
      </c>
      <c r="AAZ51" s="49">
        <v>7403363.5075496277</v>
      </c>
      <c r="ABA51" s="49">
        <v>7718866.8719995674</v>
      </c>
      <c r="ABB51" s="49">
        <v>8047815.7970892759</v>
      </c>
      <c r="ABC51" s="49">
        <v>8390783.2817826401</v>
      </c>
      <c r="ABD51" s="49">
        <v>8748366.7440930959</v>
      </c>
      <c r="ABE51" s="49">
        <v>9121189.0617313888</v>
      </c>
      <c r="ABF51" s="49">
        <v>9509899.6571013741</v>
      </c>
      <c r="ABG51" s="49">
        <v>9915175.6285347436</v>
      </c>
      <c r="ABH51" s="49">
        <v>10337722.929734347</v>
      </c>
      <c r="ABI51" s="49">
        <v>10778277.599480899</v>
      </c>
      <c r="ABJ51" s="49">
        <v>11237607.043745495</v>
      </c>
      <c r="ABK51" s="49">
        <v>11716511.372440429</v>
      </c>
      <c r="ABL51" s="50">
        <v>0</v>
      </c>
      <c r="ABM51" s="50">
        <v>0</v>
      </c>
      <c r="ABN51" s="50">
        <v>0</v>
      </c>
      <c r="ABO51" s="50">
        <v>9516184.0723950844</v>
      </c>
      <c r="ABP51" s="50">
        <v>9516184.0723950844</v>
      </c>
      <c r="ABQ51" s="50">
        <v>9516184.0723950844</v>
      </c>
      <c r="ABR51" s="50">
        <v>9516184.0723950844</v>
      </c>
      <c r="ABS51" s="50">
        <v>9516184.0723950844</v>
      </c>
      <c r="ABT51" s="50">
        <v>2818443.3645632537</v>
      </c>
      <c r="ABU51" s="50">
        <v>2882905.6993702888</v>
      </c>
      <c r="ABV51" s="50">
        <v>2948842.3914984716</v>
      </c>
      <c r="ABW51" s="50">
        <v>3016287.1618720628</v>
      </c>
      <c r="ABX51" s="50">
        <v>3085274.5026671425</v>
      </c>
      <c r="ABY51" s="50">
        <v>3155839.6949513443</v>
      </c>
      <c r="ABZ51" s="50">
        <v>3228018.8267270722</v>
      </c>
      <c r="ACA51" s="50">
        <v>3301848.8113874737</v>
      </c>
      <c r="ACB51" s="50">
        <v>3377367.4065943146</v>
      </c>
      <c r="ACC51" s="50">
        <v>3454613.2335878955</v>
      </c>
      <c r="ACD51" s="50">
        <v>3533625.7969383923</v>
      </c>
      <c r="ACE51" s="50">
        <v>3614445.5047490736</v>
      </c>
      <c r="ACF51" s="50">
        <v>3697113.6893216223</v>
      </c>
      <c r="ACG51" s="50">
        <v>3781672.628293796</v>
      </c>
      <c r="ACH51" s="50">
        <v>3868165.5662611709</v>
      </c>
      <c r="ACI51" s="50">
        <v>3956636.7368926075</v>
      </c>
      <c r="ACJ51" s="50">
        <v>4047131.3855523057</v>
      </c>
      <c r="ACK51" s="50">
        <v>4139695.7924386333</v>
      </c>
      <c r="ACL51" s="49">
        <v>0</v>
      </c>
      <c r="ACM51" s="49">
        <v>0</v>
      </c>
      <c r="ACN51" s="49">
        <v>0</v>
      </c>
      <c r="ACO51" s="49">
        <v>5350990.7909503076</v>
      </c>
      <c r="ACP51" s="49">
        <v>5350990.7909503076</v>
      </c>
      <c r="ACQ51" s="49">
        <v>5350990.7909503076</v>
      </c>
      <c r="ACR51" s="49">
        <v>5350990.7909503076</v>
      </c>
      <c r="ACS51" s="49">
        <v>5350990.7909503076</v>
      </c>
      <c r="ACT51" s="49">
        <v>1468210.4682040026</v>
      </c>
      <c r="ACU51" s="49">
        <v>1530780.0478236722</v>
      </c>
      <c r="ACV51" s="49">
        <v>1596016.1063839027</v>
      </c>
      <c r="ACW51" s="49">
        <v>1664032.2791365832</v>
      </c>
      <c r="ACX51" s="49">
        <v>1734947.0440384354</v>
      </c>
      <c r="ACY51" s="49">
        <v>1808883.9281288097</v>
      </c>
      <c r="ACZ51" s="49">
        <v>1885971.7227024524</v>
      </c>
      <c r="ADA51" s="49">
        <v>1966344.7076522373</v>
      </c>
      <c r="ADB51" s="49">
        <v>2050142.8853723928</v>
      </c>
      <c r="ADC51" s="49">
        <v>2137512.2246299433</v>
      </c>
      <c r="ADD51" s="49">
        <v>2228604.9148289105</v>
      </c>
      <c r="ADE51" s="49">
        <v>2323579.6311103934</v>
      </c>
      <c r="ADF51" s="49">
        <v>2422601.8107501003</v>
      </c>
      <c r="ADG51" s="49">
        <v>2525843.9413350243</v>
      </c>
      <c r="ADH51" s="49">
        <v>2633485.8612210373</v>
      </c>
      <c r="ADI51" s="49">
        <v>2745715.0727948342</v>
      </c>
      <c r="ADJ51" s="49">
        <v>2862727.0690860152</v>
      </c>
      <c r="ADK51" s="49">
        <v>2984725.6742980112</v>
      </c>
      <c r="ADL51" s="50">
        <v>0</v>
      </c>
      <c r="ADM51" s="50">
        <v>0</v>
      </c>
      <c r="ADN51" s="50">
        <v>0</v>
      </c>
      <c r="ADO51" s="50">
        <v>1150010.4591249912</v>
      </c>
      <c r="ADP51" s="50">
        <v>1150010.4591249912</v>
      </c>
      <c r="ADQ51" s="50">
        <v>1150010.4591249912</v>
      </c>
      <c r="ADR51" s="50">
        <v>1150010.4591249912</v>
      </c>
      <c r="ADS51" s="50">
        <v>1150010.4591249912</v>
      </c>
      <c r="ADT51" s="50">
        <v>157393.59048859729</v>
      </c>
      <c r="ADU51" s="50">
        <v>160993.43515963948</v>
      </c>
      <c r="ADV51" s="50">
        <v>164675.61407069387</v>
      </c>
      <c r="ADW51" s="50">
        <v>168442.01033830998</v>
      </c>
      <c r="ADX51" s="50">
        <v>172294.55014894431</v>
      </c>
      <c r="ADY51" s="50">
        <v>176235.20374403612</v>
      </c>
      <c r="ADZ51" s="50">
        <v>180265.98642761572</v>
      </c>
      <c r="AEA51" s="50">
        <v>184388.95959696281</v>
      </c>
      <c r="AEB51" s="50">
        <v>188606.23179682536</v>
      </c>
      <c r="AEC51" s="50">
        <v>192919.95979776559</v>
      </c>
      <c r="AED51" s="50">
        <v>197332.34969915697</v>
      </c>
      <c r="AEE51" s="50">
        <v>201845.65805741577</v>
      </c>
      <c r="AEF51" s="50">
        <v>206462.19304003863</v>
      </c>
      <c r="AEG51" s="50">
        <v>211184.31560601716</v>
      </c>
      <c r="AEH51" s="50">
        <v>216014.44071328617</v>
      </c>
      <c r="AEI51" s="50">
        <v>220955.03855374301</v>
      </c>
      <c r="AEJ51" s="50">
        <v>226008.63581655733</v>
      </c>
      <c r="AEK51" s="50">
        <v>231177.81698033924</v>
      </c>
      <c r="AEL51" s="48">
        <v>0</v>
      </c>
      <c r="AEM51" s="48">
        <v>0</v>
      </c>
      <c r="AEN51" s="48">
        <v>0</v>
      </c>
      <c r="AEO51" s="96">
        <v>928687.8710602175</v>
      </c>
      <c r="AEP51" s="96">
        <v>1207459.3251210004</v>
      </c>
      <c r="AEQ51" s="96">
        <v>1508304.5209459339</v>
      </c>
      <c r="AER51" s="96">
        <v>1832598.5687919352</v>
      </c>
      <c r="AES51" s="96">
        <v>2181793.6938638948</v>
      </c>
      <c r="AET51" s="96">
        <v>2274773.4928765623</v>
      </c>
      <c r="AEU51" s="96">
        <v>2371715.7394152051</v>
      </c>
      <c r="AEV51" s="96">
        <v>2472789.2980134375</v>
      </c>
      <c r="AEW51" s="96">
        <v>2578170.2295729127</v>
      </c>
      <c r="AEX51" s="96">
        <v>2688042.0980453133</v>
      </c>
      <c r="AEY51" s="96">
        <v>2802596.2901839949</v>
      </c>
      <c r="AEZ51" s="96">
        <v>2922032.3489221884</v>
      </c>
      <c r="AFA51" s="96">
        <v>3046558.3209585943</v>
      </c>
      <c r="AFB51" s="96">
        <v>3176391.1191556766</v>
      </c>
      <c r="AFC51" s="96">
        <v>3311756.9003820759</v>
      </c>
      <c r="AFD51" s="96">
        <v>3452891.4594571861</v>
      </c>
      <c r="AFE51" s="96">
        <v>3600040.6398841981</v>
      </c>
      <c r="AFF51" s="96">
        <v>3753460.7620869842</v>
      </c>
      <c r="AFG51" s="96">
        <v>3913419.0698968824</v>
      </c>
      <c r="AFH51" s="96">
        <v>4080194.1960670184</v>
      </c>
      <c r="AFI51" s="96">
        <v>4254076.6476250747</v>
      </c>
      <c r="AFJ51" s="96">
        <v>4435369.3119100146</v>
      </c>
      <c r="AFK51" s="96">
        <v>4624387.9841741137</v>
      </c>
      <c r="AFL51" s="49">
        <v>0</v>
      </c>
      <c r="AFM51" s="49">
        <v>0</v>
      </c>
      <c r="AFN51" s="49">
        <v>0</v>
      </c>
      <c r="AFO51" s="93">
        <v>1808832.4958090154</v>
      </c>
      <c r="AFP51" s="93">
        <v>3466824.72959999</v>
      </c>
      <c r="AFQ51" s="93">
        <v>5199712.6445266316</v>
      </c>
      <c r="AFR51" s="93">
        <v>7010054.8969197068</v>
      </c>
      <c r="AFS51" s="93">
        <v>8900488.0055673458</v>
      </c>
      <c r="AFT51" s="93">
        <v>9104056.487721242</v>
      </c>
      <c r="AFU51" s="93">
        <v>9312280.9086169805</v>
      </c>
      <c r="AFV51" s="93">
        <v>9525267.7570653036</v>
      </c>
      <c r="AFW51" s="93">
        <v>9743125.9574473891</v>
      </c>
      <c r="AFX51" s="93">
        <v>9965966.9254202861</v>
      </c>
      <c r="AFY51" s="93">
        <v>10193904.6248964</v>
      </c>
      <c r="AFZ51" s="93">
        <v>10427055.626326174</v>
      </c>
      <c r="AGA51" s="93">
        <v>10665539.166313842</v>
      </c>
      <c r="AGB51" s="93">
        <v>10909477.208596621</v>
      </c>
      <c r="AGC51" s="93">
        <v>11158994.506418651</v>
      </c>
      <c r="AGD51" s="93">
        <v>11414218.6663315</v>
      </c>
      <c r="AGE51" s="93">
        <v>11675280.2134539</v>
      </c>
      <c r="AGF51" s="93">
        <v>11942312.658224069</v>
      </c>
      <c r="AGG51" s="93">
        <v>12215452.564678779</v>
      </c>
      <c r="AGH51" s="93">
        <v>12494839.620294061</v>
      </c>
      <c r="AGI51" s="93">
        <v>12780616.707423285</v>
      </c>
      <c r="AGJ51" s="93">
        <v>13072929.976369152</v>
      </c>
      <c r="AGK51" s="93">
        <v>13371928.920126958</v>
      </c>
      <c r="AGL51" s="49">
        <v>0</v>
      </c>
      <c r="AGM51" s="49">
        <v>0</v>
      </c>
      <c r="AGN51" s="49">
        <v>0</v>
      </c>
      <c r="AGO51" s="49">
        <v>499755.56787603995</v>
      </c>
      <c r="AGP51" s="49">
        <v>1042106.5217294623</v>
      </c>
      <c r="AGQ51" s="49">
        <v>1629775.743039517</v>
      </c>
      <c r="AGR51" s="49">
        <v>2265640.8318385947</v>
      </c>
      <c r="AGS51" s="49">
        <v>2952742.3486120086</v>
      </c>
      <c r="AGT51" s="49">
        <v>3078577.0647367598</v>
      </c>
      <c r="AGU51" s="49">
        <v>3209774.3807475599</v>
      </c>
      <c r="AGV51" s="49">
        <v>3346562.830378369</v>
      </c>
      <c r="AGW51" s="49">
        <v>3489180.6866069222</v>
      </c>
      <c r="AGX51" s="49">
        <v>3637876.3767044805</v>
      </c>
      <c r="AGY51" s="49">
        <v>3792908.9149734331</v>
      </c>
      <c r="AGZ51" s="49">
        <v>3954548.3539265394</v>
      </c>
      <c r="AHA51" s="49">
        <v>4123076.2546937242</v>
      </c>
      <c r="AHB51" s="49">
        <v>4298786.1774758371</v>
      </c>
      <c r="AHC51" s="49">
        <v>4481984.1928996863</v>
      </c>
      <c r="AHD51" s="49">
        <v>4672989.4151651068</v>
      </c>
      <c r="AHE51" s="49">
        <v>4872134.5579127232</v>
      </c>
      <c r="AHF51" s="49">
        <v>5079766.5137807084</v>
      </c>
      <c r="AHG51" s="49">
        <v>5296246.9586600559</v>
      </c>
      <c r="AHH51" s="49">
        <v>5521952.9817009233</v>
      </c>
      <c r="AHI51" s="49">
        <v>5757277.7421674738</v>
      </c>
      <c r="AHJ51" s="49">
        <v>6002631.1542853797</v>
      </c>
      <c r="AHK51" s="49">
        <v>6258440.6012749402</v>
      </c>
      <c r="AHL51" s="50">
        <v>0</v>
      </c>
      <c r="AHM51" s="50">
        <v>0</v>
      </c>
      <c r="AHN51" s="50">
        <v>0</v>
      </c>
      <c r="AHO51" s="50">
        <v>1402367.0396617155</v>
      </c>
      <c r="AHP51" s="50">
        <v>2868882.8607178936</v>
      </c>
      <c r="AHQ51" s="50">
        <v>4401748.2419436397</v>
      </c>
      <c r="AHR51" s="50">
        <v>6003231.0759164393</v>
      </c>
      <c r="AHS51" s="50">
        <v>7675668.2877669688</v>
      </c>
      <c r="AHT51" s="50">
        <v>7851223.1721598404</v>
      </c>
      <c r="AHU51" s="50">
        <v>8030793.2792380545</v>
      </c>
      <c r="AHV51" s="50">
        <v>8214470.4436051771</v>
      </c>
      <c r="AHW51" s="50">
        <v>8402348.6002699323</v>
      </c>
      <c r="AHX51" s="50">
        <v>8594523.8326858375</v>
      </c>
      <c r="AHY51" s="50">
        <v>8791094.4218895938</v>
      </c>
      <c r="AHZ51" s="50">
        <v>8992160.8967633583</v>
      </c>
      <c r="AIA51" s="50">
        <v>9197826.0854465775</v>
      </c>
      <c r="AIB51" s="50">
        <v>9408195.1679237057</v>
      </c>
      <c r="AIC51" s="50">
        <v>9623375.7298146784</v>
      </c>
      <c r="AID51" s="50">
        <v>9843477.8173956797</v>
      </c>
      <c r="AIE51" s="50">
        <v>10068613.99387829</v>
      </c>
      <c r="AIF51" s="50">
        <v>10298899.396975875</v>
      </c>
      <c r="AIG51" s="50">
        <v>10534451.797786554</v>
      </c>
      <c r="AIH51" s="50">
        <v>10775391.661022976</v>
      </c>
      <c r="AII51" s="50">
        <v>11021842.206619591</v>
      </c>
      <c r="AIJ51" s="50">
        <v>11273929.472749025</v>
      </c>
      <c r="AIK51" s="50">
        <v>11531782.380279718</v>
      </c>
      <c r="AIL51" s="49">
        <v>0</v>
      </c>
      <c r="AIM51" s="49">
        <v>0</v>
      </c>
      <c r="AIN51" s="49">
        <v>0</v>
      </c>
      <c r="AIO51" s="49">
        <v>1149056.4622714685</v>
      </c>
      <c r="AIP51" s="49">
        <v>2396049.8094250262</v>
      </c>
      <c r="AIQ51" s="49">
        <v>3747240.5911390451</v>
      </c>
      <c r="AIR51" s="49">
        <v>5209245.0917044729</v>
      </c>
      <c r="AIS51" s="49">
        <v>6789054.2801052593</v>
      </c>
      <c r="AIT51" s="49">
        <v>7078378.107663108</v>
      </c>
      <c r="AIU51" s="49">
        <v>7380031.8229695372</v>
      </c>
      <c r="AIV51" s="49">
        <v>7694540.8792275414</v>
      </c>
      <c r="AIW51" s="49">
        <v>8022453.1224691626</v>
      </c>
      <c r="AIX51" s="49">
        <v>8364339.7458532071</v>
      </c>
      <c r="AIY51" s="49">
        <v>8720796.2846315317</v>
      </c>
      <c r="AIZ51" s="49">
        <v>9092443.6535170153</v>
      </c>
      <c r="AJA51" s="49">
        <v>9479929.2282602489</v>
      </c>
      <c r="AJB51" s="49">
        <v>9883927.973318927</v>
      </c>
      <c r="AJC51" s="49">
        <v>10305143.61758424</v>
      </c>
      <c r="AJD51" s="49">
        <v>10744309.88021229</v>
      </c>
      <c r="AJE51" s="49">
        <v>11202191.748695809</v>
      </c>
      <c r="AJF51" s="49">
        <v>11679586.811402448</v>
      </c>
      <c r="AJG51" s="49">
        <v>12177326.64690082</v>
      </c>
      <c r="AJH51" s="49">
        <v>12696278.272494376</v>
      </c>
      <c r="AJI51" s="49">
        <v>13237345.654486299</v>
      </c>
      <c r="AJJ51" s="49">
        <v>13801471.282806192</v>
      </c>
      <c r="AJK51" s="49">
        <v>14389637.812741388</v>
      </c>
      <c r="AJL51" s="50">
        <v>0</v>
      </c>
      <c r="AJM51" s="50">
        <v>0</v>
      </c>
      <c r="AJN51" s="50">
        <v>0</v>
      </c>
      <c r="AJO51" s="50">
        <v>906419.12342026259</v>
      </c>
      <c r="AJP51" s="50">
        <v>1854300.7745209194</v>
      </c>
      <c r="AJQ51" s="50">
        <v>2845067.4253879203</v>
      </c>
      <c r="AJR51" s="50">
        <v>3880184.9270744887</v>
      </c>
      <c r="AJS51" s="50">
        <v>4961163.7497846</v>
      </c>
      <c r="AJT51" s="50">
        <v>5074633.5475787045</v>
      </c>
      <c r="AJU51" s="50">
        <v>5190698.5822286773</v>
      </c>
      <c r="AJV51" s="50">
        <v>5309418.2109773168</v>
      </c>
      <c r="AJW51" s="50">
        <v>5430853.1486630756</v>
      </c>
      <c r="AJX51" s="50">
        <v>5555065.498770454</v>
      </c>
      <c r="AJY51" s="50">
        <v>5682118.785190573</v>
      </c>
      <c r="AJZ51" s="50">
        <v>5812077.9847081564</v>
      </c>
      <c r="AKA51" s="50">
        <v>5945009.5602315487</v>
      </c>
      <c r="AKB51" s="50">
        <v>6080981.4947827477</v>
      </c>
      <c r="AKC51" s="50">
        <v>6220063.3262648582</v>
      </c>
      <c r="AKD51" s="50">
        <v>6362326.1830247156</v>
      </c>
      <c r="AKE51" s="50">
        <v>6507842.8202288989</v>
      </c>
      <c r="AKF51" s="50">
        <v>6656687.6570717171</v>
      </c>
      <c r="AKG51" s="50">
        <v>6808936.8148341952</v>
      </c>
      <c r="AKH51" s="50">
        <v>6964668.1558135413</v>
      </c>
      <c r="AKI51" s="50">
        <v>7123961.323142983</v>
      </c>
      <c r="AKJ51" s="50">
        <v>7286897.7815223616</v>
      </c>
      <c r="AKK51" s="50">
        <v>7453560.8588802814</v>
      </c>
      <c r="AKL51" s="51">
        <v>0</v>
      </c>
      <c r="AKM51" s="51">
        <v>0</v>
      </c>
      <c r="AKN51" s="51">
        <v>0</v>
      </c>
      <c r="AKO51" s="51">
        <v>5685256.9737759968</v>
      </c>
      <c r="AKP51" s="51">
        <v>0</v>
      </c>
      <c r="AKQ51" s="51">
        <v>0</v>
      </c>
      <c r="AKR51" s="51">
        <v>5708302.4339787727</v>
      </c>
      <c r="AKS51" s="51">
        <v>0</v>
      </c>
      <c r="AKT51" s="51">
        <v>0</v>
      </c>
      <c r="AKU51" s="51">
        <v>0</v>
      </c>
      <c r="AKV51" s="51">
        <v>0</v>
      </c>
      <c r="AKW51" s="51">
        <v>0</v>
      </c>
      <c r="AKX51" s="51">
        <v>0</v>
      </c>
      <c r="AKY51" s="51">
        <v>0</v>
      </c>
      <c r="AKZ51" s="51">
        <v>0</v>
      </c>
      <c r="ALA51" s="51">
        <v>0</v>
      </c>
      <c r="ALB51" s="51">
        <v>0</v>
      </c>
      <c r="ALC51" s="51">
        <v>0</v>
      </c>
      <c r="ALD51" s="51">
        <v>0</v>
      </c>
      <c r="ALE51" s="51">
        <v>0</v>
      </c>
      <c r="ALF51" s="51">
        <v>0</v>
      </c>
      <c r="ALG51" s="51">
        <v>0</v>
      </c>
      <c r="ALH51" s="51">
        <v>0</v>
      </c>
      <c r="ALI51" s="51">
        <v>0</v>
      </c>
      <c r="ALJ51" s="51">
        <v>0</v>
      </c>
      <c r="ALK51" s="51">
        <v>0</v>
      </c>
      <c r="ALL51" s="51">
        <v>0</v>
      </c>
      <c r="ALM51" s="51">
        <v>0</v>
      </c>
      <c r="ALN51" s="51">
        <v>0</v>
      </c>
      <c r="ALO51" s="51">
        <v>5815702.0531706512</v>
      </c>
      <c r="ALP51" s="51">
        <v>0</v>
      </c>
      <c r="ALQ51" s="51">
        <v>0</v>
      </c>
      <c r="ALR51" s="51">
        <v>5513774.0731867766</v>
      </c>
      <c r="ALS51" s="51">
        <v>0</v>
      </c>
      <c r="ALT51" s="51">
        <v>0</v>
      </c>
      <c r="ALU51" s="51">
        <v>0</v>
      </c>
      <c r="ALV51" s="51">
        <v>0</v>
      </c>
      <c r="ALW51" s="51">
        <v>0</v>
      </c>
      <c r="ALX51" s="51">
        <v>0</v>
      </c>
      <c r="ALY51" s="51">
        <v>0</v>
      </c>
      <c r="ALZ51" s="51">
        <v>0</v>
      </c>
      <c r="AMA51" s="51">
        <v>0</v>
      </c>
      <c r="AMB51" s="51">
        <v>0</v>
      </c>
      <c r="AMC51" s="51">
        <v>0</v>
      </c>
      <c r="AMD51" s="51">
        <v>0</v>
      </c>
      <c r="AME51" s="51">
        <v>0</v>
      </c>
      <c r="AMF51" s="51">
        <v>0</v>
      </c>
      <c r="AMG51" s="51">
        <v>0</v>
      </c>
      <c r="AMH51" s="51">
        <v>0</v>
      </c>
      <c r="AMI51" s="51">
        <v>0</v>
      </c>
      <c r="AMJ51" s="51">
        <v>0</v>
      </c>
      <c r="AMK51" s="51">
        <v>0</v>
      </c>
      <c r="AML51" s="50">
        <v>0</v>
      </c>
      <c r="AMM51" s="50">
        <v>0</v>
      </c>
      <c r="AMN51" s="50">
        <v>0</v>
      </c>
      <c r="AMO51" s="50">
        <v>5685256.9737759968</v>
      </c>
      <c r="AMP51" s="50">
        <v>0</v>
      </c>
      <c r="AMQ51" s="50">
        <v>0</v>
      </c>
      <c r="AMR51" s="50">
        <v>5708302.4339787727</v>
      </c>
      <c r="AMS51" s="50">
        <v>0</v>
      </c>
      <c r="AMT51" s="50">
        <v>0</v>
      </c>
      <c r="AMU51" s="50">
        <v>6469644.3152554585</v>
      </c>
      <c r="AMV51" s="50">
        <v>0</v>
      </c>
      <c r="AMW51" s="50">
        <v>0</v>
      </c>
      <c r="AMX51" s="50">
        <v>7332529.7757117618</v>
      </c>
      <c r="AMY51" s="50">
        <v>0</v>
      </c>
      <c r="AMZ51" s="50">
        <v>0</v>
      </c>
      <c r="ANA51" s="50">
        <v>8310502.137639787</v>
      </c>
      <c r="ANB51" s="50">
        <v>0</v>
      </c>
      <c r="ANC51" s="50">
        <v>0</v>
      </c>
      <c r="AND51" s="50">
        <v>9418911.0569293853</v>
      </c>
      <c r="ANE51" s="50">
        <v>0</v>
      </c>
      <c r="ANF51" s="50">
        <v>0</v>
      </c>
      <c r="ANG51" s="50">
        <v>10675153.441876411</v>
      </c>
      <c r="ANH51" s="50">
        <v>0</v>
      </c>
      <c r="ANI51" s="50">
        <v>0</v>
      </c>
      <c r="ANJ51" s="50">
        <v>12098946.50441226</v>
      </c>
      <c r="ANK51" s="50">
        <v>0</v>
      </c>
      <c r="ANL51" s="50">
        <v>0</v>
      </c>
      <c r="ANM51" s="50">
        <v>0</v>
      </c>
      <c r="ANN51" s="50">
        <v>0</v>
      </c>
      <c r="ANO51" s="50">
        <v>5815702.0531706512</v>
      </c>
      <c r="ANP51" s="50">
        <v>0</v>
      </c>
      <c r="ANQ51" s="50">
        <v>0</v>
      </c>
      <c r="ANR51" s="50">
        <v>5513774.0731867766</v>
      </c>
      <c r="ANS51" s="50">
        <v>0</v>
      </c>
      <c r="ANT51" s="50">
        <v>0</v>
      </c>
      <c r="ANU51" s="50">
        <v>5900819.6366555104</v>
      </c>
      <c r="ANV51" s="50">
        <v>0</v>
      </c>
      <c r="ANW51" s="50">
        <v>0</v>
      </c>
      <c r="ANX51" s="50">
        <v>6315034.2981345011</v>
      </c>
      <c r="ANY51" s="50">
        <v>0</v>
      </c>
      <c r="ANZ51" s="50">
        <v>0</v>
      </c>
      <c r="AOA51" s="50">
        <v>6758325.2229716117</v>
      </c>
      <c r="AOB51" s="50">
        <v>0</v>
      </c>
      <c r="AOC51" s="50">
        <v>0</v>
      </c>
      <c r="AOD51" s="50">
        <v>7232733.4521281933</v>
      </c>
      <c r="AOE51" s="50">
        <v>0</v>
      </c>
      <c r="AOF51" s="50">
        <v>0</v>
      </c>
      <c r="AOG51" s="50">
        <v>7740443.2997281235</v>
      </c>
      <c r="AOH51" s="50">
        <v>0</v>
      </c>
      <c r="AOI51" s="50">
        <v>0</v>
      </c>
      <c r="AOJ51" s="50">
        <v>8283792.4102783715</v>
      </c>
      <c r="AOK51" s="50">
        <v>0</v>
      </c>
      <c r="AOL51" s="52">
        <v>27491</v>
      </c>
      <c r="AOM51" s="53">
        <v>13195.68</v>
      </c>
      <c r="AON51" s="52">
        <v>13758.029995641713</v>
      </c>
      <c r="AOO51" s="52">
        <v>14344.345222146725</v>
      </c>
      <c r="AOP51" s="52">
        <v>14955.646987054439</v>
      </c>
      <c r="AOQ51" s="52">
        <v>15593.000122170557</v>
      </c>
      <c r="AOR51" s="52">
        <v>16257.514838406767</v>
      </c>
      <c r="AOS51" s="52">
        <v>16950.348659666688</v>
      </c>
      <c r="AOT51" s="52">
        <v>17672.708439146722</v>
      </c>
      <c r="AOU51" s="52">
        <v>18425.852461564013</v>
      </c>
      <c r="AOV51" s="52">
        <v>19211.092634973444</v>
      </c>
      <c r="AOW51" s="52">
        <v>20029.796775991552</v>
      </c>
      <c r="AOX51" s="52">
        <v>20883.39099240808</v>
      </c>
      <c r="AOY51" s="52">
        <v>21773.362167335395</v>
      </c>
      <c r="AOZ51" s="52">
        <v>22701.260549222989</v>
      </c>
      <c r="APA51" s="52">
        <v>23668.702452248595</v>
      </c>
      <c r="APB51" s="52">
        <v>24677.373071789763</v>
      </c>
      <c r="APC51" s="52">
        <v>25729.029419880189</v>
      </c>
      <c r="APD51" s="52">
        <v>26825.50338576411</v>
      </c>
      <c r="APE51" s="52">
        <v>27968.704926879927</v>
      </c>
      <c r="APF51" s="52">
        <v>29160.625395831528</v>
      </c>
      <c r="APG51" s="52">
        <v>30403.34100914251</v>
      </c>
      <c r="APH51" s="52">
        <v>31699.016463835622</v>
      </c>
      <c r="API51" s="52">
        <v>33049.908708137133</v>
      </c>
      <c r="APJ51" s="52">
        <v>34458.370872874373</v>
      </c>
      <c r="APK51" s="52">
        <v>35926.856370414585</v>
      </c>
      <c r="APL51" s="52">
        <v>37457.92316828503</v>
      </c>
      <c r="APM51" s="54">
        <v>14295.32</v>
      </c>
      <c r="APN51" s="52">
        <v>14622.276970503635</v>
      </c>
      <c r="APO51" s="52">
        <v>14956.711973017811</v>
      </c>
      <c r="APP51" s="52">
        <v>15298.796042167249</v>
      </c>
      <c r="APQ51" s="52">
        <v>15648.704124413747</v>
      </c>
      <c r="APR51" s="52">
        <v>16006.615167526183</v>
      </c>
      <c r="APS51" s="52">
        <v>16372.712212096845</v>
      </c>
      <c r="APT51" s="52">
        <v>16747.182485150897</v>
      </c>
      <c r="APU51" s="52">
        <v>17130.217495896824</v>
      </c>
      <c r="APV51" s="52">
        <v>17522.013133666864</v>
      </c>
      <c r="APW51" s="52">
        <v>17922.769768097478</v>
      </c>
      <c r="APX51" s="52">
        <v>18332.692351601119</v>
      </c>
      <c r="APY51" s="52">
        <v>18751.990524181703</v>
      </c>
      <c r="APZ51" s="52">
        <v>19180.878720647353</v>
      </c>
      <c r="AQA51" s="52">
        <v>19619.576280275294</v>
      </c>
      <c r="AQB51" s="52">
        <v>20068.307558984954</v>
      </c>
      <c r="AQC51" s="52">
        <v>20527.302044076641</v>
      </c>
      <c r="AQD51" s="52">
        <v>20996.794471594483</v>
      </c>
      <c r="AQE51" s="52">
        <v>21477.024946373644</v>
      </c>
      <c r="AQF51" s="52">
        <v>21968.239064833204</v>
      </c>
      <c r="AQG51" s="52">
        <v>22470.688040577537</v>
      </c>
      <c r="AQH51" s="52">
        <v>22984.628832870363</v>
      </c>
      <c r="AQI51" s="52">
        <v>23510.324278047232</v>
      </c>
      <c r="AQJ51" s="52">
        <v>24048.043223933604</v>
      </c>
      <c r="AQK51" s="52">
        <v>24598.060667337304</v>
      </c>
      <c r="AQL51" s="52">
        <v>25160.657894685643</v>
      </c>
      <c r="AQM51" s="52">
        <v>1045</v>
      </c>
      <c r="AQN51" s="55">
        <v>501.59999999999997</v>
      </c>
      <c r="AQO51" s="56">
        <v>522.97629571298205</v>
      </c>
      <c r="AQP51" s="56">
        <v>545.2635683366675</v>
      </c>
      <c r="AQQ51" s="56">
        <v>568.50064026306381</v>
      </c>
      <c r="AQR51" s="56">
        <v>592.72798834775858</v>
      </c>
      <c r="AQS51" s="56">
        <v>617.98781441690267</v>
      </c>
      <c r="AQT51" s="56">
        <v>644.32411877893458</v>
      </c>
      <c r="AQU51" s="56">
        <v>671.78277686909621</v>
      </c>
      <c r="AQV51" s="56">
        <v>700.41161916024862</v>
      </c>
      <c r="AQW51" s="56">
        <v>730.26051447918405</v>
      </c>
      <c r="AQX51" s="56">
        <v>761.38145687356496</v>
      </c>
      <c r="AQY51" s="56">
        <v>793.82865618080257</v>
      </c>
      <c r="AQZ51" s="56">
        <v>827.65863245663991</v>
      </c>
      <c r="ARA51" s="56">
        <v>862.93031442792267</v>
      </c>
      <c r="ARB51" s="56">
        <v>899.7051421410564</v>
      </c>
      <c r="ARC51" s="56">
        <v>938.04717398495143</v>
      </c>
      <c r="ARD51" s="56">
        <v>978.02319827488247</v>
      </c>
      <c r="ARE51" s="56">
        <v>1019.7028495916296</v>
      </c>
      <c r="ARF51" s="56">
        <v>1063.1587300785536</v>
      </c>
      <c r="ARG51" s="56">
        <v>1108.4665359078949</v>
      </c>
      <c r="ARH51" s="56">
        <v>1155.705189136587</v>
      </c>
      <c r="ARI51" s="56">
        <v>1204.9569751812671</v>
      </c>
      <c r="ARJ51" s="56">
        <v>1256.3076861519512</v>
      </c>
      <c r="ARK51" s="56">
        <v>1309.8467702940493</v>
      </c>
      <c r="ARL51" s="56">
        <v>1365.6674877990336</v>
      </c>
      <c r="ARM51" s="56">
        <v>1423.8670732551689</v>
      </c>
      <c r="ARN51" s="55">
        <v>543.4</v>
      </c>
      <c r="ARO51" s="56">
        <v>555.82843236609426</v>
      </c>
      <c r="ARP51" s="56">
        <v>568.54112297856068</v>
      </c>
      <c r="ARQ51" s="56">
        <v>581.5445732808837</v>
      </c>
      <c r="ARR51" s="56">
        <v>594.84543341502183</v>
      </c>
      <c r="ARS51" s="56">
        <v>608.45050562238043</v>
      </c>
      <c r="ART51" s="56">
        <v>622.36674772257118</v>
      </c>
      <c r="ARU51" s="56">
        <v>636.60127667173583</v>
      </c>
      <c r="ARV51" s="56">
        <v>651.16137220225471</v>
      </c>
      <c r="ARW51" s="56">
        <v>666.05448054570127</v>
      </c>
      <c r="ARX51" s="56">
        <v>681.28821824094666</v>
      </c>
      <c r="ARY51" s="56">
        <v>696.8703760293613</v>
      </c>
      <c r="ARZ51" s="56">
        <v>712.80892283910669</v>
      </c>
      <c r="ASA51" s="56">
        <v>729.11200986055383</v>
      </c>
      <c r="ASB51" s="56">
        <v>745.78797471491339</v>
      </c>
      <c r="ASC51" s="56">
        <v>762.84534571820882</v>
      </c>
      <c r="ASD51" s="56">
        <v>780.29284624277375</v>
      </c>
      <c r="ASE51" s="56">
        <v>798.13939917850348</v>
      </c>
      <c r="ASF51" s="56">
        <v>816.39413149614279</v>
      </c>
      <c r="ASG51" s="56">
        <v>835.06637891494313</v>
      </c>
      <c r="ASH51" s="56">
        <v>854.16569067707724</v>
      </c>
      <c r="ASI51" s="56">
        <v>873.70183443125143</v>
      </c>
      <c r="ASJ51" s="56">
        <v>893.68480122801498</v>
      </c>
      <c r="ASK51" s="56">
        <v>914.12481062931943</v>
      </c>
      <c r="ASL51" s="56">
        <v>935.03231593494195</v>
      </c>
      <c r="ASM51" s="56">
        <v>956.41800952844574</v>
      </c>
      <c r="ASN51" s="57">
        <v>0.5</v>
      </c>
      <c r="ASO51" s="56">
        <v>13195.68</v>
      </c>
      <c r="ASP51" s="56">
        <v>13758.029995641713</v>
      </c>
      <c r="ASQ51" s="56">
        <v>14344.345222146725</v>
      </c>
      <c r="ASR51" s="59">
        <v>11964.517589643552</v>
      </c>
      <c r="ASS51" s="59">
        <v>9355.8000733023346</v>
      </c>
      <c r="AST51" s="59">
        <v>6503.0059353627075</v>
      </c>
      <c r="ASU51" s="59">
        <v>3390.0697319333376</v>
      </c>
      <c r="ASV51" s="59">
        <v>0</v>
      </c>
      <c r="ASW51" s="56">
        <v>0</v>
      </c>
      <c r="ASX51" s="56">
        <v>0</v>
      </c>
      <c r="ASY51" s="56">
        <v>0</v>
      </c>
      <c r="ASZ51" s="56">
        <v>0</v>
      </c>
      <c r="ATA51" s="56">
        <v>0</v>
      </c>
      <c r="ATB51" s="56">
        <v>0</v>
      </c>
      <c r="ATC51" s="56">
        <v>0</v>
      </c>
      <c r="ATD51" s="59">
        <v>0</v>
      </c>
      <c r="ATE51" s="56">
        <v>0</v>
      </c>
      <c r="ATF51" s="56">
        <v>0</v>
      </c>
      <c r="ATG51" s="56">
        <v>0</v>
      </c>
      <c r="ATH51" s="56">
        <v>0</v>
      </c>
      <c r="ATI51" s="56">
        <v>0</v>
      </c>
      <c r="ATJ51" s="56">
        <v>0</v>
      </c>
      <c r="ATK51" s="56">
        <v>0</v>
      </c>
      <c r="ATL51" s="56">
        <v>0</v>
      </c>
      <c r="ATM51" s="56">
        <v>0</v>
      </c>
      <c r="ATN51" s="56">
        <v>0</v>
      </c>
      <c r="ATO51" s="56">
        <v>14295.32</v>
      </c>
      <c r="ATP51" s="56">
        <v>14622.276970503635</v>
      </c>
      <c r="ATQ51" s="56">
        <v>14956.711973017811</v>
      </c>
      <c r="ATR51" s="59">
        <v>12239.0368337338</v>
      </c>
      <c r="ATS51" s="59">
        <v>9389.222474648248</v>
      </c>
      <c r="ATT51" s="59">
        <v>6402.6460670104734</v>
      </c>
      <c r="ATU51" s="59">
        <v>3274.5424424193693</v>
      </c>
      <c r="ATV51" s="59">
        <v>0</v>
      </c>
      <c r="ATW51" s="56">
        <v>0</v>
      </c>
      <c r="ATX51" s="56">
        <v>0</v>
      </c>
      <c r="ATY51" s="56">
        <v>0</v>
      </c>
      <c r="ATZ51" s="56">
        <v>0</v>
      </c>
      <c r="AUA51" s="56">
        <v>0</v>
      </c>
      <c r="AUB51" s="56">
        <v>0</v>
      </c>
      <c r="AUC51" s="56">
        <v>0</v>
      </c>
      <c r="AUD51" s="59">
        <v>0</v>
      </c>
      <c r="AUE51" s="56">
        <v>0</v>
      </c>
      <c r="AUF51" s="56">
        <v>0</v>
      </c>
      <c r="AUG51" s="56">
        <v>0</v>
      </c>
      <c r="AUH51" s="56">
        <v>0</v>
      </c>
      <c r="AUI51" s="56">
        <v>0</v>
      </c>
      <c r="AUJ51" s="56">
        <v>0</v>
      </c>
      <c r="AUK51" s="56">
        <v>0</v>
      </c>
      <c r="AUL51" s="56">
        <v>0</v>
      </c>
      <c r="AUM51" s="56">
        <v>0</v>
      </c>
      <c r="AUN51" s="56">
        <v>0</v>
      </c>
      <c r="AUO51" s="58">
        <v>0.5</v>
      </c>
      <c r="AUP51" s="56">
        <v>501.59999999999997</v>
      </c>
      <c r="AUQ51" s="56">
        <v>522.97629571298205</v>
      </c>
      <c r="AUR51" s="56">
        <v>545.2635683366675</v>
      </c>
      <c r="AUS51" s="59">
        <v>454.80051221045107</v>
      </c>
      <c r="AUT51" s="59">
        <v>355.63679300865516</v>
      </c>
      <c r="AUU51" s="59">
        <v>247.19512576676107</v>
      </c>
      <c r="AUV51" s="59">
        <v>128.86482375578692</v>
      </c>
      <c r="AUW51" s="59">
        <v>0</v>
      </c>
      <c r="AUX51" s="56">
        <v>0</v>
      </c>
      <c r="AUY51" s="56">
        <v>0</v>
      </c>
      <c r="AUZ51" s="56">
        <v>0</v>
      </c>
      <c r="AVA51" s="56">
        <v>0</v>
      </c>
      <c r="AVB51" s="56">
        <v>0</v>
      </c>
      <c r="AVC51" s="56">
        <v>0</v>
      </c>
      <c r="AVD51" s="56">
        <v>0</v>
      </c>
      <c r="AVE51" s="59">
        <v>0</v>
      </c>
      <c r="AVF51" s="56">
        <v>0</v>
      </c>
      <c r="AVG51" s="56">
        <v>0</v>
      </c>
      <c r="AVH51" s="56">
        <v>0</v>
      </c>
      <c r="AVI51" s="56">
        <v>0</v>
      </c>
      <c r="AVJ51" s="56">
        <v>0</v>
      </c>
      <c r="AVK51" s="56">
        <v>0</v>
      </c>
      <c r="AVL51" s="56">
        <v>0</v>
      </c>
      <c r="AVM51" s="56">
        <v>0</v>
      </c>
      <c r="AVN51" s="56">
        <v>0</v>
      </c>
      <c r="AVO51" s="56">
        <v>0</v>
      </c>
      <c r="AVP51" s="56">
        <v>543.4</v>
      </c>
      <c r="AVQ51" s="56">
        <v>555.82843236609426</v>
      </c>
      <c r="AVR51" s="56">
        <v>568.54112297856068</v>
      </c>
      <c r="AVS51" s="59">
        <v>465.23565862470696</v>
      </c>
      <c r="AVT51" s="59">
        <v>356.90726004901308</v>
      </c>
      <c r="AVU51" s="59">
        <v>243.38020224895217</v>
      </c>
      <c r="AVV51" s="59">
        <v>124.47334954451424</v>
      </c>
      <c r="AVW51" s="59">
        <v>0</v>
      </c>
      <c r="AVX51" s="56">
        <v>0</v>
      </c>
      <c r="AVY51" s="56">
        <v>0</v>
      </c>
      <c r="AVZ51" s="56">
        <v>0</v>
      </c>
      <c r="AWA51" s="56">
        <v>0</v>
      </c>
      <c r="AWB51" s="56">
        <v>0</v>
      </c>
      <c r="AWC51" s="56">
        <v>0</v>
      </c>
      <c r="AWD51" s="56">
        <v>0</v>
      </c>
      <c r="AWE51" s="59">
        <v>0</v>
      </c>
      <c r="AWF51" s="56">
        <v>0</v>
      </c>
      <c r="AWG51" s="56">
        <v>0</v>
      </c>
      <c r="AWH51" s="56">
        <v>0</v>
      </c>
      <c r="AWI51" s="56">
        <v>0</v>
      </c>
      <c r="AWJ51" s="56">
        <v>0</v>
      </c>
      <c r="AWK51" s="56">
        <v>0</v>
      </c>
      <c r="AWL51" s="56">
        <v>0</v>
      </c>
      <c r="AWM51" s="56">
        <v>0</v>
      </c>
      <c r="AWN51" s="56">
        <v>0</v>
      </c>
      <c r="AWO51" s="56">
        <v>0</v>
      </c>
      <c r="AWP51" s="57">
        <v>0.76</v>
      </c>
      <c r="AWQ51" s="56">
        <v>13195.68</v>
      </c>
      <c r="AWR51" s="56">
        <v>13758.029995641713</v>
      </c>
      <c r="AWS51" s="56">
        <v>14344.345222146725</v>
      </c>
      <c r="AWT51" s="59">
        <v>4222.7709139918416</v>
      </c>
      <c r="AWU51" s="56">
        <v>4402.729446259922</v>
      </c>
      <c r="AWV51" s="56">
        <v>4590.3571308442633</v>
      </c>
      <c r="AWW51" s="56">
        <v>4785.9807980235355</v>
      </c>
      <c r="AWX51" s="56">
        <v>4989.9412063473092</v>
      </c>
      <c r="AWY51" s="56">
        <v>5202.5936362063094</v>
      </c>
      <c r="AWZ51" s="56">
        <v>5424.3085086983838</v>
      </c>
      <c r="AXA51" s="56">
        <v>5655.4720308682026</v>
      </c>
      <c r="AXB51" s="56">
        <v>5896.4868684446346</v>
      </c>
      <c r="AXC51" s="56">
        <v>6147.772847247641</v>
      </c>
      <c r="AXD51" s="56">
        <v>6409.7676844864909</v>
      </c>
      <c r="AXE51" s="56">
        <v>6682.9277512231329</v>
      </c>
      <c r="AXF51" s="56">
        <v>6967.728867328874</v>
      </c>
      <c r="AXG51" s="56">
        <v>7264.6671303191124</v>
      </c>
      <c r="AXH51" s="56">
        <v>7574.2597795098663</v>
      </c>
      <c r="AXI51" s="56">
        <v>7897.046097001391</v>
      </c>
      <c r="AXJ51" s="56">
        <v>8233.588347058314</v>
      </c>
      <c r="AXK51" s="56">
        <v>8584.4727555225909</v>
      </c>
      <c r="AXL51" s="56">
        <v>8950.3105309653511</v>
      </c>
      <c r="AXM51" s="56">
        <v>9331.7389293563665</v>
      </c>
      <c r="AXN51" s="56">
        <v>9729.4223641057051</v>
      </c>
      <c r="AXO51" s="56">
        <v>10144.053563411177</v>
      </c>
      <c r="AXP51" s="56">
        <v>10576.354776927537</v>
      </c>
      <c r="AXQ51" s="56">
        <v>14295.32</v>
      </c>
      <c r="AXR51" s="56">
        <v>14622.276970503635</v>
      </c>
      <c r="AXS51" s="56">
        <v>14956.711973017811</v>
      </c>
      <c r="AXT51" s="59">
        <v>4319.6600589648706</v>
      </c>
      <c r="AXU51" s="56">
        <v>4418.4576351285878</v>
      </c>
      <c r="AXV51" s="56">
        <v>4519.5148708309225</v>
      </c>
      <c r="AXW51" s="56">
        <v>4622.8834481214617</v>
      </c>
      <c r="AXX51" s="56">
        <v>4728.6162311014295</v>
      </c>
      <c r="AXY51" s="56">
        <v>4836.7672929591035</v>
      </c>
      <c r="AXZ51" s="56">
        <v>4947.3919436235847</v>
      </c>
      <c r="AYA51" s="56">
        <v>5060.5467580510522</v>
      </c>
      <c r="AYB51" s="56">
        <v>5176.2896051579628</v>
      </c>
      <c r="AYC51" s="56">
        <v>5294.6796774160102</v>
      </c>
      <c r="AYD51" s="56">
        <v>5415.7775211239586</v>
      </c>
      <c r="AYE51" s="56">
        <v>5539.6450673718473</v>
      </c>
      <c r="AYF51" s="56">
        <v>5666.3456637133986</v>
      </c>
      <c r="AYG51" s="56">
        <v>5795.9441065628162</v>
      </c>
      <c r="AYH51" s="56">
        <v>5928.5066743325597</v>
      </c>
      <c r="AYI51" s="56">
        <v>6064.1011613290284</v>
      </c>
      <c r="AYJ51" s="56">
        <v>6202.7969124234924</v>
      </c>
      <c r="AYK51" s="56">
        <v>6344.6648585160101</v>
      </c>
      <c r="AYL51" s="56">
        <v>6489.7775528104557</v>
      </c>
      <c r="AYM51" s="56">
        <v>6638.209207919218</v>
      </c>
      <c r="AYN51" s="56">
        <v>6790.0357338165468</v>
      </c>
      <c r="AYO51" s="56">
        <v>6945.3347766599445</v>
      </c>
      <c r="AYP51" s="56">
        <v>7104.185758499475</v>
      </c>
      <c r="AYQ51" s="60">
        <v>0.76</v>
      </c>
      <c r="AYR51" s="56">
        <v>501.59999999999997</v>
      </c>
      <c r="AYS51" s="56">
        <v>522.97629571298205</v>
      </c>
      <c r="AYT51" s="56">
        <v>545.2635683366675</v>
      </c>
      <c r="AYU51" s="59">
        <v>160.51782783898273</v>
      </c>
      <c r="AYV51" s="56">
        <v>167.35849082760242</v>
      </c>
      <c r="AYW51" s="56">
        <v>174.49067701183134</v>
      </c>
      <c r="AYX51" s="56">
        <v>181.92681000816975</v>
      </c>
      <c r="AYY51" s="56">
        <v>189.67984288068598</v>
      </c>
      <c r="AYZ51" s="56">
        <v>197.76328070407018</v>
      </c>
      <c r="AZA51" s="56">
        <v>206.1912040882402</v>
      </c>
      <c r="AZB51" s="56">
        <v>214.97829370547717</v>
      </c>
      <c r="AZC51" s="56">
        <v>224.13985586281484</v>
      </c>
      <c r="AZD51" s="56">
        <v>233.69184916422773</v>
      </c>
      <c r="AZE51" s="56">
        <v>243.65091230906052</v>
      </c>
      <c r="AZF51" s="56">
        <v>254.03439307512181</v>
      </c>
      <c r="AZG51" s="56">
        <v>264.86037853692744</v>
      </c>
      <c r="AZH51" s="56">
        <v>276.14772657173154</v>
      </c>
      <c r="AZI51" s="56">
        <v>287.91609870822481</v>
      </c>
      <c r="AZJ51" s="56">
        <v>300.18599437512103</v>
      </c>
      <c r="AZK51" s="56">
        <v>312.97878660928797</v>
      </c>
      <c r="AZL51" s="56">
        <v>326.31675928562458</v>
      </c>
      <c r="AZM51" s="56">
        <v>340.22314593353423</v>
      </c>
      <c r="AZN51" s="56">
        <v>354.72217020760974</v>
      </c>
      <c r="AZO51" s="56">
        <v>369.83908808302567</v>
      </c>
      <c r="AZP51" s="56">
        <v>385.60023184913888</v>
      </c>
      <c r="AZQ51" s="56">
        <v>402.03305597793002</v>
      </c>
      <c r="AZR51" s="56">
        <v>543.4</v>
      </c>
      <c r="AZS51" s="56">
        <v>555.82843236609426</v>
      </c>
      <c r="AZT51" s="56">
        <v>568.54112297856068</v>
      </c>
      <c r="AZU51" s="59">
        <v>164.20082069107303</v>
      </c>
      <c r="AZV51" s="56">
        <v>167.95635767012382</v>
      </c>
      <c r="AZW51" s="56">
        <v>171.79778982278978</v>
      </c>
      <c r="AZX51" s="56">
        <v>175.72708170990245</v>
      </c>
      <c r="AZY51" s="56">
        <v>179.74624282496072</v>
      </c>
      <c r="AZZ51" s="56">
        <v>183.85732862181308</v>
      </c>
      <c r="BAA51" s="56">
        <v>188.06244156584506</v>
      </c>
      <c r="BAB51" s="56">
        <v>192.36373220920848</v>
      </c>
      <c r="BAC51" s="56">
        <v>196.76340029064318</v>
      </c>
      <c r="BAD51" s="56">
        <v>201.26369586045365</v>
      </c>
      <c r="BAE51" s="56">
        <v>205.86692043121519</v>
      </c>
      <c r="BAF51" s="56">
        <v>210.57542815479908</v>
      </c>
      <c r="BAG51" s="56">
        <v>215.39162702631779</v>
      </c>
      <c r="BAH51" s="56">
        <v>220.3179801156067</v>
      </c>
      <c r="BAI51" s="56">
        <v>225.35700682687155</v>
      </c>
      <c r="BAJ51" s="56">
        <v>230.5112841871462</v>
      </c>
      <c r="BAK51" s="56">
        <v>235.78344816421924</v>
      </c>
      <c r="BAL51" s="56">
        <v>241.17619501470415</v>
      </c>
      <c r="BAM51" s="56">
        <v>246.69228266294158</v>
      </c>
      <c r="BAN51" s="56">
        <v>252.33453211143953</v>
      </c>
      <c r="BAO51" s="56">
        <v>258.10582888357254</v>
      </c>
      <c r="BAP51" s="56">
        <v>264.00912449927773</v>
      </c>
      <c r="BAQ51" s="56">
        <v>270.04743798450232</v>
      </c>
      <c r="BAR51" s="57">
        <v>0.76</v>
      </c>
      <c r="BAS51" s="56">
        <v>13195.68</v>
      </c>
      <c r="BAT51" s="56">
        <v>13758.029995641713</v>
      </c>
      <c r="BAU51" s="56">
        <v>14344.345222146725</v>
      </c>
      <c r="BAV51" s="56">
        <v>3378.2167311934736</v>
      </c>
      <c r="BAW51" s="56">
        <v>2641.6376677559533</v>
      </c>
      <c r="BAX51" s="56">
        <v>1836.1428523377053</v>
      </c>
      <c r="BAY51" s="56">
        <v>957.19615960470719</v>
      </c>
      <c r="BAZ51" s="56">
        <v>0</v>
      </c>
      <c r="BBA51" s="56">
        <v>0</v>
      </c>
      <c r="BBB51" s="56">
        <v>0</v>
      </c>
      <c r="BBC51" s="56">
        <v>0</v>
      </c>
      <c r="BBD51" s="56">
        <v>0</v>
      </c>
      <c r="BBE51" s="56">
        <v>0</v>
      </c>
      <c r="BBF51" s="56">
        <v>0</v>
      </c>
      <c r="BBG51" s="56">
        <v>0</v>
      </c>
      <c r="BBH51" s="56">
        <v>0</v>
      </c>
      <c r="BBI51" s="55">
        <v>0</v>
      </c>
      <c r="BBJ51" s="55">
        <v>0</v>
      </c>
      <c r="BBK51" s="55">
        <v>0</v>
      </c>
      <c r="BBL51" s="55">
        <v>0</v>
      </c>
      <c r="BBM51" s="55">
        <v>0</v>
      </c>
      <c r="BBN51" s="55">
        <v>0</v>
      </c>
      <c r="BBO51" s="55">
        <v>0</v>
      </c>
      <c r="BBP51" s="55">
        <v>0</v>
      </c>
      <c r="BBQ51" s="55">
        <v>0</v>
      </c>
      <c r="BBR51" s="55">
        <v>0</v>
      </c>
      <c r="BBS51" s="56">
        <v>14295.32</v>
      </c>
      <c r="BBT51" s="56">
        <v>14622.276970503635</v>
      </c>
      <c r="BBU51" s="56">
        <v>14956.711973017811</v>
      </c>
      <c r="BBV51" s="56">
        <v>3455.7280471718968</v>
      </c>
      <c r="BBW51" s="56">
        <v>2651.0745810771527</v>
      </c>
      <c r="BBX51" s="56">
        <v>1807.8059483323691</v>
      </c>
      <c r="BBY51" s="56">
        <v>924.57668962429238</v>
      </c>
      <c r="BBZ51" s="56">
        <v>0</v>
      </c>
      <c r="BCA51" s="56">
        <v>0</v>
      </c>
      <c r="BCB51" s="56">
        <v>0</v>
      </c>
      <c r="BCC51" s="56">
        <v>0</v>
      </c>
      <c r="BCD51" s="56">
        <v>0</v>
      </c>
      <c r="BCE51" s="56">
        <v>0</v>
      </c>
      <c r="BCF51" s="56">
        <v>0</v>
      </c>
      <c r="BCG51" s="56">
        <v>0</v>
      </c>
      <c r="BCH51" s="56">
        <v>0</v>
      </c>
      <c r="BCI51" s="55">
        <v>0</v>
      </c>
      <c r="BCJ51" s="55">
        <v>0</v>
      </c>
      <c r="BCK51" s="55">
        <v>0</v>
      </c>
      <c r="BCL51" s="55">
        <v>0</v>
      </c>
      <c r="BCM51" s="55">
        <v>0</v>
      </c>
      <c r="BCN51" s="55">
        <v>0</v>
      </c>
      <c r="BCO51" s="55">
        <v>0</v>
      </c>
      <c r="BCP51" s="55">
        <v>0</v>
      </c>
      <c r="BCQ51" s="55">
        <v>0</v>
      </c>
      <c r="BCR51" s="55">
        <v>0</v>
      </c>
      <c r="BCS51" s="57">
        <v>0.76</v>
      </c>
      <c r="BCT51" s="56">
        <v>501.59999999999997</v>
      </c>
      <c r="BCU51" s="56">
        <v>522.97629571298205</v>
      </c>
      <c r="BCV51" s="56">
        <v>545.2635683366675</v>
      </c>
      <c r="BCW51" s="56">
        <v>128.41426227118617</v>
      </c>
      <c r="BCX51" s="56">
        <v>100.41509449656145</v>
      </c>
      <c r="BCY51" s="56">
        <v>69.796270804732544</v>
      </c>
      <c r="BCZ51" s="56">
        <v>36.385362001633951</v>
      </c>
      <c r="BDA51" s="56">
        <v>0</v>
      </c>
      <c r="BDB51" s="56">
        <v>0</v>
      </c>
      <c r="BDC51" s="56">
        <v>0</v>
      </c>
      <c r="BDD51" s="56">
        <v>0</v>
      </c>
      <c r="BDE51" s="56">
        <v>0</v>
      </c>
      <c r="BDF51" s="56">
        <v>0</v>
      </c>
      <c r="BDG51" s="56">
        <v>0</v>
      </c>
      <c r="BDH51" s="56">
        <v>0</v>
      </c>
      <c r="BDI51" s="56">
        <v>0</v>
      </c>
      <c r="BDJ51" s="55">
        <v>0</v>
      </c>
      <c r="BDK51" s="55">
        <v>0</v>
      </c>
      <c r="BDL51" s="55">
        <v>0</v>
      </c>
      <c r="BDM51" s="55">
        <v>0</v>
      </c>
      <c r="BDN51" s="55">
        <v>0</v>
      </c>
      <c r="BDO51" s="55">
        <v>0</v>
      </c>
      <c r="BDP51" s="55">
        <v>0</v>
      </c>
      <c r="BDQ51" s="55">
        <v>0</v>
      </c>
      <c r="BDR51" s="55">
        <v>0</v>
      </c>
      <c r="BDS51" s="55">
        <v>0</v>
      </c>
      <c r="BDT51" s="56">
        <v>543.4</v>
      </c>
      <c r="BDU51" s="56">
        <v>555.82843236609426</v>
      </c>
      <c r="BDV51" s="56">
        <v>568.54112297856068</v>
      </c>
      <c r="BDW51" s="56">
        <v>131.36065655285844</v>
      </c>
      <c r="BDX51" s="56">
        <v>100.7738146020743</v>
      </c>
      <c r="BDY51" s="56">
        <v>68.719115929115915</v>
      </c>
      <c r="BDZ51" s="56">
        <v>35.145416341980493</v>
      </c>
      <c r="BEA51" s="56">
        <v>0</v>
      </c>
      <c r="BEB51" s="56">
        <v>0</v>
      </c>
      <c r="BEC51" s="56">
        <v>0</v>
      </c>
      <c r="BED51" s="56">
        <v>0</v>
      </c>
      <c r="BEE51" s="56">
        <v>0</v>
      </c>
      <c r="BEF51" s="56">
        <v>0</v>
      </c>
      <c r="BEG51" s="56">
        <v>0</v>
      </c>
      <c r="BEH51" s="56">
        <v>0</v>
      </c>
      <c r="BEI51" s="56">
        <v>0</v>
      </c>
      <c r="BEJ51" s="55">
        <v>0</v>
      </c>
      <c r="BEK51" s="55">
        <v>0</v>
      </c>
      <c r="BEL51" s="55">
        <v>0</v>
      </c>
      <c r="BEM51" s="55">
        <v>0</v>
      </c>
      <c r="BEN51" s="55">
        <v>0</v>
      </c>
      <c r="BEO51" s="55">
        <v>0</v>
      </c>
      <c r="BEP51" s="55">
        <v>0</v>
      </c>
      <c r="BEQ51" s="55">
        <v>0</v>
      </c>
      <c r="BER51" s="55">
        <v>0</v>
      </c>
      <c r="BES51" s="55">
        <v>0</v>
      </c>
      <c r="BET51" s="57">
        <v>0</v>
      </c>
      <c r="BEU51" s="56">
        <v>13195.68</v>
      </c>
      <c r="BEV51" s="56">
        <v>13758.029995641713</v>
      </c>
      <c r="BEW51" s="56">
        <v>14344.345222146725</v>
      </c>
      <c r="BEX51" s="56">
        <v>3378.2167311934736</v>
      </c>
      <c r="BEY51" s="56">
        <v>2641.6376677559533</v>
      </c>
      <c r="BEZ51" s="56">
        <v>1836.1428523377053</v>
      </c>
      <c r="BFA51" s="56">
        <v>957.19615960470719</v>
      </c>
      <c r="BFB51" s="56">
        <v>0</v>
      </c>
      <c r="BFC51" s="56">
        <v>0</v>
      </c>
      <c r="BFD51" s="56">
        <v>0</v>
      </c>
      <c r="BFE51" s="56">
        <v>0</v>
      </c>
      <c r="BFF51" s="56">
        <v>0</v>
      </c>
      <c r="BFG51" s="56">
        <v>0</v>
      </c>
      <c r="BFH51" s="56">
        <v>0</v>
      </c>
      <c r="BFI51" s="56">
        <v>0</v>
      </c>
      <c r="BFJ51" s="56">
        <v>0</v>
      </c>
      <c r="BFK51" s="56">
        <v>0</v>
      </c>
      <c r="BFL51" s="56">
        <v>0</v>
      </c>
      <c r="BFM51" s="56">
        <v>0</v>
      </c>
      <c r="BFN51" s="56">
        <v>0</v>
      </c>
      <c r="BFO51" s="56">
        <v>0</v>
      </c>
      <c r="BFP51" s="56">
        <v>0</v>
      </c>
      <c r="BFQ51" s="56">
        <v>0</v>
      </c>
      <c r="BFR51" s="56">
        <v>0</v>
      </c>
      <c r="BFS51" s="56">
        <v>0</v>
      </c>
      <c r="BFT51" s="56">
        <v>0</v>
      </c>
      <c r="BFU51" s="56">
        <v>14295.32</v>
      </c>
      <c r="BFV51" s="56">
        <v>14622.276970503635</v>
      </c>
      <c r="BFW51" s="56">
        <v>14956.711973017811</v>
      </c>
      <c r="BFX51" s="56">
        <v>3455.7280471718968</v>
      </c>
      <c r="BFY51" s="56">
        <v>2651.0745810771527</v>
      </c>
      <c r="BFZ51" s="56">
        <v>1807.8059483323691</v>
      </c>
      <c r="BGA51" s="56">
        <v>924.57668962429238</v>
      </c>
      <c r="BGB51" s="56">
        <v>0</v>
      </c>
      <c r="BGC51" s="56">
        <v>0</v>
      </c>
      <c r="BGD51" s="56">
        <v>0</v>
      </c>
      <c r="BGE51" s="56">
        <v>0</v>
      </c>
      <c r="BGF51" s="56">
        <v>0</v>
      </c>
      <c r="BGG51" s="56">
        <v>0</v>
      </c>
      <c r="BGH51" s="56">
        <v>0</v>
      </c>
      <c r="BGI51" s="56">
        <v>0</v>
      </c>
      <c r="BGJ51" s="56">
        <v>0</v>
      </c>
      <c r="BGK51" s="56">
        <v>0</v>
      </c>
      <c r="BGL51" s="56">
        <v>0</v>
      </c>
      <c r="BGM51" s="56">
        <v>0</v>
      </c>
      <c r="BGN51" s="56">
        <v>0</v>
      </c>
      <c r="BGO51" s="56">
        <v>0</v>
      </c>
      <c r="BGP51" s="56">
        <v>0</v>
      </c>
      <c r="BGQ51" s="56">
        <v>0</v>
      </c>
      <c r="BGR51" s="56">
        <v>0</v>
      </c>
      <c r="BGS51" s="56">
        <v>0</v>
      </c>
      <c r="BGT51" s="56">
        <v>0</v>
      </c>
      <c r="BGU51" s="57">
        <v>0.25</v>
      </c>
      <c r="BGV51" s="56">
        <v>501.59999999999997</v>
      </c>
      <c r="BGW51" s="56">
        <v>522.97629571298205</v>
      </c>
      <c r="BGX51" s="56">
        <v>545.2635683366675</v>
      </c>
      <c r="BGY51" s="56">
        <v>128.41426227118617</v>
      </c>
      <c r="BGZ51" s="56">
        <v>100.41509449656145</v>
      </c>
      <c r="BHA51" s="56">
        <v>52.347203103549404</v>
      </c>
      <c r="BHB51" s="56">
        <v>27.289021501225463</v>
      </c>
      <c r="BHC51" s="56">
        <v>0</v>
      </c>
      <c r="BHD51" s="56">
        <v>0</v>
      </c>
      <c r="BHE51" s="56">
        <v>0</v>
      </c>
      <c r="BHF51" s="56">
        <v>0</v>
      </c>
      <c r="BHG51" s="56">
        <v>0</v>
      </c>
      <c r="BHH51" s="56">
        <v>0</v>
      </c>
      <c r="BHI51" s="56">
        <v>0</v>
      </c>
      <c r="BHJ51" s="56">
        <v>0</v>
      </c>
      <c r="BHK51" s="59">
        <v>0</v>
      </c>
      <c r="BHL51" s="56">
        <v>0</v>
      </c>
      <c r="BHM51" s="56">
        <v>0</v>
      </c>
      <c r="BHN51" s="56">
        <v>0</v>
      </c>
      <c r="BHO51" s="56">
        <v>0</v>
      </c>
      <c r="BHP51" s="56">
        <v>0</v>
      </c>
      <c r="BHQ51" s="56">
        <v>0</v>
      </c>
      <c r="BHR51" s="56">
        <v>0</v>
      </c>
      <c r="BHS51" s="56">
        <v>0</v>
      </c>
      <c r="BHT51" s="56">
        <v>0</v>
      </c>
      <c r="BHU51" s="56">
        <v>0</v>
      </c>
      <c r="BHV51" s="56">
        <v>543.4</v>
      </c>
      <c r="BHW51" s="56">
        <v>555.82843236609426</v>
      </c>
      <c r="BHX51" s="56">
        <v>568.54112297856068</v>
      </c>
      <c r="BHY51" s="56">
        <v>131.36065655285844</v>
      </c>
      <c r="BHZ51" s="56">
        <v>100.7738146020743</v>
      </c>
      <c r="BIA51" s="59">
        <v>51.53933694683694</v>
      </c>
      <c r="BIB51" s="56">
        <v>26.35906225648537</v>
      </c>
      <c r="BIC51" s="56">
        <v>0</v>
      </c>
      <c r="BID51" s="56">
        <v>0</v>
      </c>
      <c r="BIE51" s="56">
        <v>0</v>
      </c>
      <c r="BIF51" s="56">
        <v>0</v>
      </c>
      <c r="BIG51" s="56">
        <v>0</v>
      </c>
      <c r="BIH51" s="56">
        <v>0</v>
      </c>
      <c r="BII51" s="56">
        <v>0</v>
      </c>
      <c r="BIJ51" s="56">
        <v>0</v>
      </c>
      <c r="BIK51" s="59">
        <v>0</v>
      </c>
      <c r="BIL51" s="56">
        <v>0</v>
      </c>
      <c r="BIM51" s="56">
        <v>0</v>
      </c>
      <c r="BIN51" s="56">
        <v>0</v>
      </c>
      <c r="BIO51" s="56">
        <v>0</v>
      </c>
      <c r="BIP51" s="56">
        <v>0</v>
      </c>
      <c r="BIQ51" s="56">
        <v>0</v>
      </c>
      <c r="BIR51" s="56">
        <v>0</v>
      </c>
      <c r="BIS51" s="56">
        <v>0</v>
      </c>
      <c r="BIT51" s="56">
        <v>0</v>
      </c>
      <c r="BIU51" s="56">
        <v>0</v>
      </c>
      <c r="BIV51" s="61">
        <v>0.9</v>
      </c>
      <c r="BIW51" s="61">
        <v>0.9</v>
      </c>
      <c r="BIX51" s="61">
        <f t="shared" si="15"/>
        <v>0.71400000000000008</v>
      </c>
      <c r="BIY51" s="61">
        <f t="shared" si="15"/>
        <v>0.71400000000000008</v>
      </c>
      <c r="BIZ51" s="61">
        <v>0.1</v>
      </c>
      <c r="BJA51" s="61">
        <v>0.1</v>
      </c>
      <c r="BJB51" s="61">
        <v>0.8</v>
      </c>
      <c r="BJC51" s="61">
        <v>0.8</v>
      </c>
      <c r="BJD51" s="61">
        <v>0.8</v>
      </c>
      <c r="BJE51" s="61">
        <v>0.8</v>
      </c>
      <c r="BJF51" s="61">
        <v>1</v>
      </c>
      <c r="BJG51" s="61">
        <v>1</v>
      </c>
      <c r="BJH51" s="61">
        <f t="shared" si="16"/>
        <v>10</v>
      </c>
      <c r="BJI51" s="61">
        <f t="shared" si="16"/>
        <v>10</v>
      </c>
      <c r="BJJ51" s="62">
        <v>0.3</v>
      </c>
      <c r="BJK51" s="62">
        <v>0.3</v>
      </c>
      <c r="BJL51" s="46">
        <f t="shared" si="17"/>
        <v>1.69</v>
      </c>
      <c r="BJM51" s="46">
        <f t="shared" si="17"/>
        <v>1.5649999999999999</v>
      </c>
      <c r="BJN51" s="46">
        <f t="shared" si="17"/>
        <v>1.423</v>
      </c>
      <c r="BJO51" s="46">
        <v>1.5</v>
      </c>
      <c r="BJP51" s="61">
        <f t="shared" si="1"/>
        <v>0.65</v>
      </c>
      <c r="BJQ51" s="61">
        <f t="shared" si="1"/>
        <v>0.65</v>
      </c>
      <c r="BJR51" s="61">
        <v>0.69</v>
      </c>
      <c r="BJS51" s="61">
        <v>0.69</v>
      </c>
      <c r="BJT51" s="61">
        <v>48.83</v>
      </c>
      <c r="BJU51" s="61">
        <v>48.83</v>
      </c>
      <c r="BJV51" s="61">
        <f t="shared" si="18"/>
        <v>73.245000000000005</v>
      </c>
      <c r="BJW51" s="61">
        <f t="shared" si="18"/>
        <v>73.245000000000005</v>
      </c>
      <c r="BJX51" s="61">
        <v>4</v>
      </c>
      <c r="BJY51" s="61">
        <v>4</v>
      </c>
      <c r="BJZ51" s="63">
        <v>3404674.9440000001</v>
      </c>
      <c r="BKA51" s="63">
        <v>3549769.3188196258</v>
      </c>
      <c r="BKB51" s="63">
        <v>3701047.0673681889</v>
      </c>
      <c r="BKC51" s="63">
        <v>3858771.7016579164</v>
      </c>
      <c r="BKD51" s="63">
        <v>4023217.9635867965</v>
      </c>
      <c r="BKE51" s="63">
        <v>4194672.3035138566</v>
      </c>
      <c r="BKF51" s="63">
        <v>4373433.3792295018</v>
      </c>
      <c r="BKG51" s="63">
        <v>4559812.5761901001</v>
      </c>
      <c r="BKH51" s="63">
        <v>4754134.5499229832</v>
      </c>
      <c r="BKI51" s="63">
        <v>4956737.7915467033</v>
      </c>
      <c r="BKJ51" s="63">
        <v>5167975.2173916316</v>
      </c>
      <c r="BKK51" s="63">
        <v>5388214.783747944</v>
      </c>
      <c r="BKL51" s="63">
        <v>5617840.1278118556</v>
      </c>
      <c r="BKM51" s="63">
        <v>5857251.235946551</v>
      </c>
      <c r="BKN51" s="63">
        <v>6106865.1404218758</v>
      </c>
      <c r="BKO51" s="63">
        <v>6367116.6458464367</v>
      </c>
      <c r="BKP51" s="63">
        <v>6638459.086557488</v>
      </c>
      <c r="BKQ51" s="63">
        <v>6921365.1162879216</v>
      </c>
      <c r="BKR51" s="63">
        <v>7216327.5314858658</v>
      </c>
      <c r="BKS51" s="63">
        <v>7523860.1297210651</v>
      </c>
      <c r="BKT51" s="63">
        <v>7844498.6046732841</v>
      </c>
      <c r="BKU51" s="63">
        <v>8178801.4792617429</v>
      </c>
      <c r="BKV51" s="63">
        <v>8527351.0785409976</v>
      </c>
      <c r="BKW51" s="63">
        <v>8890754.5440579616</v>
      </c>
      <c r="BKX51" s="63">
        <v>9269644.8914369941</v>
      </c>
      <c r="BKY51" s="63">
        <v>9664682.1130352598</v>
      </c>
      <c r="BKZ51" s="64">
        <v>3688397.8559999997</v>
      </c>
      <c r="BLA51" s="64">
        <v>3772757.4498397927</v>
      </c>
      <c r="BLB51" s="64">
        <v>3859046.4833307979</v>
      </c>
      <c r="BLC51" s="64">
        <v>3947309.0858624335</v>
      </c>
      <c r="BLD51" s="64">
        <v>4037590.396134261</v>
      </c>
      <c r="BLE51" s="64">
        <v>4129936.5852405299</v>
      </c>
      <c r="BLF51" s="64">
        <v>4224394.8802827094</v>
      </c>
      <c r="BLG51" s="64">
        <v>4321013.5885220701</v>
      </c>
      <c r="BLH51" s="64">
        <v>4419842.1220846782</v>
      </c>
      <c r="BLI51" s="64">
        <v>4520931.0232314281</v>
      </c>
      <c r="BLJ51" s="64">
        <v>4624331.9902060498</v>
      </c>
      <c r="BLK51" s="64">
        <v>4730097.9036742914</v>
      </c>
      <c r="BLL51" s="64">
        <v>4838282.8537678141</v>
      </c>
      <c r="BLM51" s="64">
        <v>4948942.1677466277</v>
      </c>
      <c r="BLN51" s="64">
        <v>5062132.4382942002</v>
      </c>
      <c r="BLO51" s="64">
        <v>5177911.5524597354</v>
      </c>
      <c r="BLP51" s="64">
        <v>5296338.7212623935</v>
      </c>
      <c r="BLQ51" s="64">
        <v>5417474.509972618</v>
      </c>
      <c r="BLR51" s="64">
        <v>5541380.869086043</v>
      </c>
      <c r="BLS51" s="64">
        <v>5668121.1660058154</v>
      </c>
      <c r="BLT51" s="64">
        <v>5797760.2174495608</v>
      </c>
      <c r="BLU51" s="64">
        <v>5930364.3225975251</v>
      </c>
      <c r="BLV51" s="64">
        <v>6066001.2969988901</v>
      </c>
      <c r="BLW51" s="64">
        <v>6204740.5072535658</v>
      </c>
      <c r="BLX51" s="64">
        <v>6346652.9064872181</v>
      </c>
      <c r="BLY51" s="64">
        <v>6491811.0706376638</v>
      </c>
      <c r="BLZ51" s="65">
        <v>860281.91593344009</v>
      </c>
      <c r="BMA51" s="65">
        <v>896943.87891494704</v>
      </c>
      <c r="BMB51" s="65">
        <v>935168.23615903617</v>
      </c>
      <c r="BMC51" s="65">
        <v>975021.57100258372</v>
      </c>
      <c r="BMD51" s="65">
        <v>1016573.3043125668</v>
      </c>
      <c r="BME51" s="65">
        <v>1059895.8154108697</v>
      </c>
      <c r="BMF51" s="65">
        <v>1105064.5681524465</v>
      </c>
      <c r="BMG51" s="65">
        <v>1152158.2423764607</v>
      </c>
      <c r="BMH51" s="65">
        <v>1201258.870959373</v>
      </c>
      <c r="BMI51" s="65">
        <v>1252451.9827087161</v>
      </c>
      <c r="BMJ51" s="65">
        <v>1305826.7513464598</v>
      </c>
      <c r="BMK51" s="65">
        <v>1361476.150841485</v>
      </c>
      <c r="BML51" s="65">
        <v>1419497.1173617402</v>
      </c>
      <c r="BMM51" s="65">
        <v>1479990.718128188</v>
      </c>
      <c r="BMN51" s="65">
        <v>1543062.3274646651</v>
      </c>
      <c r="BMO51" s="65">
        <v>1608821.8103503247</v>
      </c>
      <c r="BMP51" s="65">
        <v>1677383.7137943911</v>
      </c>
      <c r="BMQ51" s="65">
        <v>1748867.4663665781</v>
      </c>
      <c r="BMR51" s="65">
        <v>1823397.5862307439</v>
      </c>
      <c r="BMS51" s="65">
        <v>1901103.8980441531</v>
      </c>
      <c r="BMT51" s="65">
        <v>1982121.7591001634</v>
      </c>
      <c r="BMU51" s="65">
        <v>2066592.2951082597</v>
      </c>
      <c r="BMV51" s="65">
        <v>2154662.6460221447</v>
      </c>
      <c r="BMW51" s="65">
        <v>2246486.222344086</v>
      </c>
      <c r="BMX51" s="65">
        <v>2342222.9723519948</v>
      </c>
      <c r="BMY51" s="65">
        <v>2442039.6607147064</v>
      </c>
      <c r="BMZ51" s="65">
        <v>931972.07559456013</v>
      </c>
      <c r="BNA51" s="65">
        <v>953287.77656735282</v>
      </c>
      <c r="BNB51" s="65">
        <v>975091.00191974838</v>
      </c>
      <c r="BNC51" s="65">
        <v>997392.90211876691</v>
      </c>
      <c r="BND51" s="65">
        <v>1020204.8826605513</v>
      </c>
      <c r="BNE51" s="65">
        <v>1043538.6099032932</v>
      </c>
      <c r="BNF51" s="65">
        <v>1067406.0170335674</v>
      </c>
      <c r="BNG51" s="65">
        <v>1091819.3101691285</v>
      </c>
      <c r="BNH51" s="65">
        <v>1116790.974601283</v>
      </c>
      <c r="BNI51" s="65">
        <v>1142333.78118004</v>
      </c>
      <c r="BNJ51" s="65">
        <v>1168460.7928452976</v>
      </c>
      <c r="BNK51" s="65">
        <v>1195185.3713074077</v>
      </c>
      <c r="BNL51" s="65">
        <v>1222521.1838805389</v>
      </c>
      <c r="BNM51" s="65">
        <v>1250482.2104723256</v>
      </c>
      <c r="BNN51" s="65">
        <v>1279082.7507333844</v>
      </c>
      <c r="BNO51" s="65">
        <v>1308337.4313703512</v>
      </c>
      <c r="BNP51" s="65">
        <v>1338261.2136261773</v>
      </c>
      <c r="BNQ51" s="65">
        <v>1368869.4009315146</v>
      </c>
      <c r="BNR51" s="65">
        <v>1400177.6467310979</v>
      </c>
      <c r="BNS51" s="65">
        <v>1432201.9624891295</v>
      </c>
      <c r="BNT51" s="65">
        <v>1464958.7258777635</v>
      </c>
      <c r="BNU51" s="65">
        <v>1498464.6891528673</v>
      </c>
      <c r="BNV51" s="65">
        <v>1532736.9877213563</v>
      </c>
      <c r="BNW51" s="65">
        <v>1567793.1489044738</v>
      </c>
      <c r="BNX51" s="65">
        <v>1603651.1009015022</v>
      </c>
      <c r="BNY51" s="65">
        <v>1640329.1819584896</v>
      </c>
      <c r="BNZ51" s="66">
        <v>58831.619712</v>
      </c>
      <c r="BOA51" s="66">
        <v>61338.800932569015</v>
      </c>
      <c r="BOB51" s="66">
        <v>63952.828738418961</v>
      </c>
      <c r="BOC51" s="66">
        <v>66678.256527083518</v>
      </c>
      <c r="BOD51" s="66">
        <v>69519.831744685216</v>
      </c>
      <c r="BOE51" s="66">
        <v>72482.504155552728</v>
      </c>
      <c r="BOF51" s="66">
        <v>75571.434464257967</v>
      </c>
      <c r="BOG51" s="66">
        <v>78792.003305091741</v>
      </c>
      <c r="BOH51" s="66">
        <v>82149.820614636992</v>
      </c>
      <c r="BOI51" s="66">
        <v>85650.735403765604</v>
      </c>
      <c r="BOJ51" s="66">
        <v>89300.845946080735</v>
      </c>
      <c r="BOK51" s="66">
        <v>93106.510400552186</v>
      </c>
      <c r="BOL51" s="66">
        <v>97074.357886848127</v>
      </c>
      <c r="BOM51" s="66">
        <v>101211.30003265577</v>
      </c>
      <c r="BON51" s="66">
        <v>105524.54301310514</v>
      </c>
      <c r="BOO51" s="66">
        <v>110021.60010326748</v>
      </c>
      <c r="BOP51" s="66">
        <v>114710.30476559384</v>
      </c>
      <c r="BOQ51" s="66">
        <v>119598.8242950907</v>
      </c>
      <c r="BOR51" s="66">
        <v>124695.67404600147</v>
      </c>
      <c r="BOS51" s="66">
        <v>130009.73226477529</v>
      </c>
      <c r="BOT51" s="66">
        <v>135550.25555516095</v>
      </c>
      <c r="BOU51" s="66">
        <v>141326.89500236473</v>
      </c>
      <c r="BOV51" s="66">
        <v>147349.7129843586</v>
      </c>
      <c r="BOW51" s="66">
        <v>153629.20069962309</v>
      </c>
      <c r="BOX51" s="66">
        <v>160176.29644185639</v>
      </c>
      <c r="BOY51" s="66">
        <v>167002.40465348196</v>
      </c>
      <c r="BOZ51" s="65">
        <v>63734.254688000001</v>
      </c>
      <c r="BPA51" s="65">
        <v>65191.959645293413</v>
      </c>
      <c r="BPB51" s="65">
        <v>66683.004660502615</v>
      </c>
      <c r="BPC51" s="65">
        <v>68208.152274398468</v>
      </c>
      <c r="BPD51" s="65">
        <v>69768.18246828625</v>
      </c>
      <c r="BPE51" s="65">
        <v>71363.893062898729</v>
      </c>
      <c r="BPF51" s="65">
        <v>72996.100126412581</v>
      </c>
      <c r="BPG51" s="65">
        <v>74665.638391796761</v>
      </c>
      <c r="BPH51" s="65">
        <v>76373.361683706404</v>
      </c>
      <c r="BPI51" s="65">
        <v>78120.143355140346</v>
      </c>
      <c r="BPJ51" s="65">
        <v>79906.876734085788</v>
      </c>
      <c r="BPK51" s="65">
        <v>81734.475580378436</v>
      </c>
      <c r="BPL51" s="65">
        <v>83603.874553011716</v>
      </c>
      <c r="BPM51" s="65">
        <v>85516.029688134164</v>
      </c>
      <c r="BPN51" s="65">
        <v>87471.91888797938</v>
      </c>
      <c r="BPO51" s="65">
        <v>89472.542420978527</v>
      </c>
      <c r="BPP51" s="65">
        <v>91518.923433311298</v>
      </c>
      <c r="BPQ51" s="65">
        <v>93612.108472156833</v>
      </c>
      <c r="BPR51" s="65">
        <v>95753.168020912257</v>
      </c>
      <c r="BPS51" s="65">
        <v>97943.197046652363</v>
      </c>
      <c r="BPT51" s="65">
        <v>100183.3155601109</v>
      </c>
      <c r="BPU51" s="65">
        <v>102474.66918846923</v>
      </c>
      <c r="BPV51" s="65">
        <v>104818.42976124579</v>
      </c>
      <c r="BPW51" s="65">
        <v>107215.79590958558</v>
      </c>
      <c r="BPX51" s="65">
        <v>109667.99367925664</v>
      </c>
      <c r="BPY51" s="65">
        <v>112176.27715766647</v>
      </c>
      <c r="BPZ51" s="66">
        <v>277267.94293694838</v>
      </c>
      <c r="BQA51" s="66">
        <v>291974.89500457532</v>
      </c>
      <c r="BQB51" s="66">
        <v>307461.93883769226</v>
      </c>
      <c r="BQC51" s="66">
        <v>323770.45236150001</v>
      </c>
      <c r="BQD51" s="66">
        <v>340944.00828490272</v>
      </c>
      <c r="BQE51" s="66">
        <v>359028.49051706214</v>
      </c>
      <c r="BQF51" s="66">
        <v>378072.2167589654</v>
      </c>
      <c r="BQG51" s="66">
        <v>398126.06759753852</v>
      </c>
      <c r="BQH51" s="66">
        <v>419243.62244722171</v>
      </c>
      <c r="BQI51" s="66">
        <v>441481.30270220782</v>
      </c>
      <c r="BQJ51" s="66">
        <v>464898.52248181775</v>
      </c>
      <c r="BQK51" s="66">
        <v>489557.84737176896</v>
      </c>
      <c r="BQL51" s="66">
        <v>515525.16158545908</v>
      </c>
      <c r="BQM51" s="66">
        <v>542869.8439918817</v>
      </c>
      <c r="BQN51" s="66">
        <v>571664.95348048338</v>
      </c>
      <c r="BQO51" s="66">
        <v>601987.42415821145</v>
      </c>
      <c r="BQP51" s="66">
        <v>633918.27090028278</v>
      </c>
      <c r="BQQ51" s="66">
        <v>667542.80580384913</v>
      </c>
      <c r="BQR51" s="66">
        <v>702950.86612288468</v>
      </c>
      <c r="BQS51" s="66">
        <v>740237.05429328221</v>
      </c>
      <c r="BQT51" s="66">
        <v>779500.99068945018</v>
      </c>
      <c r="BQU51" s="66">
        <v>820847.57978772325</v>
      </c>
      <c r="BQV51" s="66">
        <v>864387.29044771462</v>
      </c>
      <c r="BQW51" s="66">
        <v>910236.45106045541</v>
      </c>
      <c r="BQX51" s="66">
        <v>958517.56035190099</v>
      </c>
      <c r="BQY51" s="66">
        <v>1009359.6146721864</v>
      </c>
      <c r="BQZ51" s="65">
        <v>300373.6048483607</v>
      </c>
      <c r="BRA51" s="65">
        <v>310316.06883711292</v>
      </c>
      <c r="BRB51" s="65">
        <v>320587.63161674439</v>
      </c>
      <c r="BRC51" s="65">
        <v>331199.18646424165</v>
      </c>
      <c r="BRD51" s="65">
        <v>342161.98722760152</v>
      </c>
      <c r="BRE51" s="65">
        <v>353487.6602608487</v>
      </c>
      <c r="BRF51" s="65">
        <v>365188.21675410663</v>
      </c>
      <c r="BRG51" s="65">
        <v>377276.06547179708</v>
      </c>
      <c r="BRH51" s="65">
        <v>389764.0259124795</v>
      </c>
      <c r="BRI51" s="65">
        <v>402665.34190428333</v>
      </c>
      <c r="BRJ51" s="65">
        <v>415993.69565035583</v>
      </c>
      <c r="BRK51" s="65">
        <v>429763.22223921696</v>
      </c>
      <c r="BRL51" s="65">
        <v>443988.52463541343</v>
      </c>
      <c r="BRM51" s="65">
        <v>458684.68916636601</v>
      </c>
      <c r="BRN51" s="65">
        <v>473867.30152183876</v>
      </c>
      <c r="BRO51" s="65">
        <v>489552.46328299458</v>
      </c>
      <c r="BRP51" s="65">
        <v>505756.80899856891</v>
      </c>
      <c r="BRQ51" s="65">
        <v>522497.52382626844</v>
      </c>
      <c r="BRR51" s="65">
        <v>539792.36175810825</v>
      </c>
      <c r="BRS51" s="65">
        <v>557659.66444901167</v>
      </c>
      <c r="BRT51" s="65">
        <v>576118.38066864433</v>
      </c>
      <c r="BRU51" s="65">
        <v>595188.08639710839</v>
      </c>
      <c r="BRV51" s="65">
        <v>614889.00558581378</v>
      </c>
      <c r="BRW51" s="65">
        <v>635242.03160553635</v>
      </c>
      <c r="BRX51" s="65">
        <v>656268.74940442014</v>
      </c>
      <c r="BRY51" s="65">
        <v>677991.45839940978</v>
      </c>
      <c r="BRZ51" s="64">
        <v>3404674.9440000001</v>
      </c>
      <c r="BSA51" s="64">
        <v>3549769.3188196258</v>
      </c>
      <c r="BSB51" s="64">
        <v>3701047.0673681889</v>
      </c>
      <c r="BSC51" s="64">
        <v>1708149.6066005712</v>
      </c>
      <c r="BSD51" s="64">
        <v>1536869.2620901563</v>
      </c>
      <c r="BSE51" s="64">
        <v>1347888.0335291191</v>
      </c>
      <c r="BSF51" s="64">
        <v>1140008.3008524899</v>
      </c>
      <c r="BSG51" s="64">
        <v>0</v>
      </c>
      <c r="BSH51" s="64">
        <v>0</v>
      </c>
      <c r="BSI51" s="64">
        <v>0</v>
      </c>
      <c r="BSJ51" s="64">
        <v>0</v>
      </c>
      <c r="BSK51" s="64">
        <v>0</v>
      </c>
      <c r="BSL51" s="64">
        <v>0</v>
      </c>
      <c r="BSM51" s="64">
        <v>0</v>
      </c>
      <c r="BSN51" s="64">
        <v>0</v>
      </c>
      <c r="BSO51" s="64">
        <v>0</v>
      </c>
      <c r="BSP51" s="64">
        <v>0</v>
      </c>
      <c r="BSQ51" s="64">
        <v>0</v>
      </c>
      <c r="BSR51" s="64">
        <v>0</v>
      </c>
      <c r="BSS51" s="64">
        <v>0</v>
      </c>
      <c r="BST51" s="64">
        <v>0</v>
      </c>
      <c r="BSU51" s="64">
        <v>0</v>
      </c>
      <c r="BSV51" s="64">
        <v>0</v>
      </c>
      <c r="BSW51" s="64">
        <v>0</v>
      </c>
      <c r="BSX51" s="64">
        <v>0</v>
      </c>
      <c r="BSY51" s="64">
        <v>0</v>
      </c>
      <c r="BSZ51" s="64">
        <v>3688397.8559999997</v>
      </c>
      <c r="BTA51" s="64">
        <v>3772757.4498397927</v>
      </c>
      <c r="BTB51" s="64">
        <v>3859046.4833307979</v>
      </c>
      <c r="BTC51" s="63">
        <v>2636802.4693561057</v>
      </c>
      <c r="BTD51" s="63">
        <v>2224712.308269978</v>
      </c>
      <c r="BTE51" s="63">
        <v>1792392.4779943901</v>
      </c>
      <c r="BTF51" s="63">
        <v>1339133.1770496189</v>
      </c>
      <c r="BTG51" s="63">
        <v>0</v>
      </c>
      <c r="BTH51" s="63">
        <v>0</v>
      </c>
      <c r="BTI51" s="63">
        <v>0</v>
      </c>
      <c r="BTJ51" s="63">
        <v>0</v>
      </c>
      <c r="BTK51" s="63">
        <v>0</v>
      </c>
      <c r="BTL51" s="63">
        <v>0</v>
      </c>
      <c r="BTM51" s="63">
        <v>0</v>
      </c>
      <c r="BTN51" s="63">
        <v>0</v>
      </c>
      <c r="BTO51" s="63">
        <v>0</v>
      </c>
      <c r="BTP51" s="63">
        <v>0</v>
      </c>
      <c r="BTQ51" s="63">
        <v>0</v>
      </c>
      <c r="BTR51" s="63">
        <v>0</v>
      </c>
      <c r="BTS51" s="63">
        <v>0</v>
      </c>
      <c r="BTT51" s="63">
        <v>0</v>
      </c>
      <c r="BTU51" s="63">
        <v>0</v>
      </c>
      <c r="BTV51" s="63">
        <v>0</v>
      </c>
      <c r="BTW51" s="63">
        <v>0</v>
      </c>
      <c r="BTX51" s="63">
        <v>0</v>
      </c>
      <c r="BTY51" s="63">
        <v>0</v>
      </c>
      <c r="BTZ51" s="63">
        <v>860281.91593344009</v>
      </c>
      <c r="BUA51" s="63">
        <v>896943.87891494716</v>
      </c>
      <c r="BUB51" s="63">
        <v>935168.23615903629</v>
      </c>
      <c r="BUC51" s="77">
        <v>780017.25680206704</v>
      </c>
      <c r="BUD51" s="77">
        <v>609943.98258753994</v>
      </c>
      <c r="BUE51" s="77">
        <v>423958.32616434788</v>
      </c>
      <c r="BUF51" s="77">
        <v>221012.91363048932</v>
      </c>
      <c r="BUG51" s="77">
        <v>0</v>
      </c>
      <c r="BUH51" s="63">
        <v>0</v>
      </c>
      <c r="BUI51" s="63">
        <v>0</v>
      </c>
      <c r="BUJ51" s="63">
        <v>0</v>
      </c>
      <c r="BUK51" s="63">
        <v>0</v>
      </c>
      <c r="BUL51" s="63">
        <v>0</v>
      </c>
      <c r="BUM51" s="63">
        <v>0</v>
      </c>
      <c r="BUN51" s="63">
        <v>0</v>
      </c>
      <c r="BUO51" s="63">
        <v>0</v>
      </c>
      <c r="BUP51" s="63">
        <v>0</v>
      </c>
      <c r="BUQ51" s="63">
        <v>0</v>
      </c>
      <c r="BUR51" s="63">
        <v>0</v>
      </c>
      <c r="BUS51" s="63">
        <v>0</v>
      </c>
      <c r="BUT51" s="63">
        <v>0</v>
      </c>
      <c r="BUU51" s="63">
        <v>0</v>
      </c>
      <c r="BUV51" s="63">
        <v>0</v>
      </c>
      <c r="BUW51" s="63">
        <v>0</v>
      </c>
      <c r="BUX51" s="63">
        <v>0</v>
      </c>
      <c r="BUY51" s="63">
        <v>0</v>
      </c>
      <c r="BUZ51" s="63">
        <v>931972.07559456013</v>
      </c>
      <c r="BVA51" s="63">
        <v>953287.7765673527</v>
      </c>
      <c r="BVB51" s="63">
        <v>975091.00191974849</v>
      </c>
      <c r="BVC51" s="77">
        <v>797914.32169501367</v>
      </c>
      <c r="BVD51" s="77">
        <v>612122.92959633074</v>
      </c>
      <c r="BVE51" s="77">
        <v>417415.44396131724</v>
      </c>
      <c r="BVF51" s="77">
        <v>213481.20340671355</v>
      </c>
      <c r="BVG51" s="77">
        <v>0</v>
      </c>
      <c r="BVH51" s="63">
        <v>0</v>
      </c>
      <c r="BVI51" s="63">
        <v>0</v>
      </c>
      <c r="BVJ51" s="63">
        <v>0</v>
      </c>
      <c r="BVK51" s="63">
        <v>0</v>
      </c>
      <c r="BVL51" s="63">
        <v>0</v>
      </c>
      <c r="BVM51" s="63">
        <v>0</v>
      </c>
      <c r="BVN51" s="63">
        <v>0</v>
      </c>
      <c r="BVO51" s="63">
        <v>0</v>
      </c>
      <c r="BVP51" s="63">
        <v>0</v>
      </c>
      <c r="BVQ51" s="63">
        <v>0</v>
      </c>
      <c r="BVR51" s="63">
        <v>0</v>
      </c>
      <c r="BVS51" s="63">
        <v>0</v>
      </c>
      <c r="BVT51" s="63">
        <v>0</v>
      </c>
      <c r="BVU51" s="63">
        <v>0</v>
      </c>
      <c r="BVV51" s="63">
        <v>0</v>
      </c>
      <c r="BVW51" s="63">
        <v>0</v>
      </c>
      <c r="BVX51" s="63">
        <v>0</v>
      </c>
      <c r="BVY51" s="63">
        <v>0</v>
      </c>
      <c r="BVZ51" s="66">
        <v>58831.619712</v>
      </c>
      <c r="BWA51" s="66">
        <v>61338.800932569015</v>
      </c>
      <c r="BWB51" s="66">
        <v>63952.828738418961</v>
      </c>
      <c r="BWC51" s="66">
        <v>53342.60522166681</v>
      </c>
      <c r="BWD51" s="66">
        <v>41711.89904681113</v>
      </c>
      <c r="BWE51" s="66">
        <v>28993.001662221093</v>
      </c>
      <c r="BWF51" s="66">
        <v>15114.286892851593</v>
      </c>
      <c r="BWG51" s="66">
        <v>0</v>
      </c>
      <c r="BWH51" s="66">
        <v>0</v>
      </c>
      <c r="BWI51" s="66">
        <v>0</v>
      </c>
      <c r="BWJ51" s="66">
        <v>0</v>
      </c>
      <c r="BWK51" s="66">
        <v>0</v>
      </c>
      <c r="BWL51" s="66">
        <v>0</v>
      </c>
      <c r="BWM51" s="66">
        <v>0</v>
      </c>
      <c r="BWN51" s="66">
        <v>0</v>
      </c>
      <c r="BWO51" s="66">
        <v>0</v>
      </c>
      <c r="BWP51" s="66">
        <v>0</v>
      </c>
      <c r="BWQ51" s="66">
        <v>0</v>
      </c>
      <c r="BWR51" s="66">
        <v>0</v>
      </c>
      <c r="BWS51" s="66">
        <v>0</v>
      </c>
      <c r="BWT51" s="66">
        <v>0</v>
      </c>
      <c r="BWU51" s="66">
        <v>0</v>
      </c>
      <c r="BWV51" s="66">
        <v>0</v>
      </c>
      <c r="BWW51" s="66">
        <v>0</v>
      </c>
      <c r="BWX51" s="66">
        <v>0</v>
      </c>
      <c r="BWY51" s="66">
        <v>0</v>
      </c>
      <c r="BWZ51" s="66">
        <v>63734.254688000001</v>
      </c>
      <c r="BXA51" s="66">
        <v>65191.959645293413</v>
      </c>
      <c r="BXB51" s="66">
        <v>66683.004660502615</v>
      </c>
      <c r="BXC51" s="66">
        <v>54566.521819518777</v>
      </c>
      <c r="BXD51" s="66">
        <v>41860.90948097175</v>
      </c>
      <c r="BXE51" s="66">
        <v>28545.557225159497</v>
      </c>
      <c r="BXF51" s="66">
        <v>14599.220025282517</v>
      </c>
      <c r="BXG51" s="66">
        <v>0</v>
      </c>
      <c r="BXH51" s="66">
        <v>0</v>
      </c>
      <c r="BXI51" s="66">
        <v>0</v>
      </c>
      <c r="BXJ51" s="66">
        <v>0</v>
      </c>
      <c r="BXK51" s="66">
        <v>0</v>
      </c>
      <c r="BXL51" s="66">
        <v>0</v>
      </c>
      <c r="BXM51" s="66">
        <v>0</v>
      </c>
      <c r="BXN51" s="66">
        <v>0</v>
      </c>
      <c r="BXO51" s="66">
        <v>0</v>
      </c>
      <c r="BXP51" s="66">
        <v>0</v>
      </c>
      <c r="BXQ51" s="66">
        <v>0</v>
      </c>
      <c r="BXR51" s="66">
        <v>0</v>
      </c>
      <c r="BXS51" s="66">
        <v>0</v>
      </c>
      <c r="BXT51" s="66">
        <v>0</v>
      </c>
      <c r="BXU51" s="66">
        <v>0</v>
      </c>
      <c r="BXV51" s="66">
        <v>0</v>
      </c>
      <c r="BXW51" s="66">
        <v>0</v>
      </c>
      <c r="BXX51" s="66">
        <v>0</v>
      </c>
      <c r="BXY51" s="66">
        <v>0</v>
      </c>
      <c r="BXZ51" s="66">
        <v>277267.94293694838</v>
      </c>
      <c r="BYA51" s="66">
        <v>291974.89500457532</v>
      </c>
      <c r="BYB51" s="66">
        <v>307461.93883769226</v>
      </c>
      <c r="BYC51" s="66">
        <v>259016.36188920008</v>
      </c>
      <c r="BYD51" s="66">
        <v>204566.4049709416</v>
      </c>
      <c r="BYE51" s="66">
        <v>143611.39620682487</v>
      </c>
      <c r="BYF51" s="66">
        <v>75614.443351793103</v>
      </c>
      <c r="BYG51" s="66">
        <v>0</v>
      </c>
      <c r="BYH51" s="66">
        <v>0</v>
      </c>
      <c r="BYI51" s="66">
        <v>0</v>
      </c>
      <c r="BYJ51" s="66">
        <v>0</v>
      </c>
      <c r="BYK51" s="66">
        <v>0</v>
      </c>
      <c r="BYL51" s="66">
        <v>0</v>
      </c>
      <c r="BYM51" s="66">
        <v>0</v>
      </c>
      <c r="BYN51" s="66">
        <v>0</v>
      </c>
      <c r="BYO51" s="66">
        <v>0</v>
      </c>
      <c r="BYP51" s="66">
        <v>0</v>
      </c>
      <c r="BYQ51" s="66">
        <v>0</v>
      </c>
      <c r="BYR51" s="66">
        <v>0</v>
      </c>
      <c r="BYS51" s="66">
        <v>0</v>
      </c>
      <c r="BYT51" s="66">
        <v>0</v>
      </c>
      <c r="BYU51" s="66">
        <v>0</v>
      </c>
      <c r="BYV51" s="66">
        <v>0</v>
      </c>
      <c r="BYW51" s="66">
        <v>0</v>
      </c>
      <c r="BYX51" s="66">
        <v>0</v>
      </c>
      <c r="BYY51" s="66">
        <v>0</v>
      </c>
      <c r="BYZ51" s="65">
        <v>300373.6048483607</v>
      </c>
      <c r="BZA51" s="65">
        <v>310316.06883711292</v>
      </c>
      <c r="BZB51" s="65">
        <v>320587.63161674439</v>
      </c>
      <c r="BZC51" s="65">
        <v>264959.34917139332</v>
      </c>
      <c r="BZD51" s="65">
        <v>205297.1923365609</v>
      </c>
      <c r="BZE51" s="65">
        <v>141395.06410433949</v>
      </c>
      <c r="BZF51" s="65">
        <v>73037.643350821338</v>
      </c>
      <c r="BZG51" s="65">
        <v>0</v>
      </c>
      <c r="BZH51" s="65">
        <v>0</v>
      </c>
      <c r="BZI51" s="65">
        <v>0</v>
      </c>
      <c r="BZJ51" s="65">
        <v>0</v>
      </c>
      <c r="BZK51" s="65">
        <v>0</v>
      </c>
      <c r="BZL51" s="65">
        <v>0</v>
      </c>
      <c r="BZM51" s="65">
        <v>0</v>
      </c>
      <c r="BZN51" s="65">
        <v>0</v>
      </c>
      <c r="BZO51" s="65">
        <v>0</v>
      </c>
      <c r="BZP51" s="65">
        <v>0</v>
      </c>
      <c r="BZQ51" s="65">
        <v>0</v>
      </c>
      <c r="BZR51" s="65">
        <v>0</v>
      </c>
      <c r="BZS51" s="65">
        <v>0</v>
      </c>
      <c r="BZT51" s="65">
        <v>0</v>
      </c>
      <c r="BZU51" s="65">
        <v>0</v>
      </c>
      <c r="BZV51" s="65">
        <v>0</v>
      </c>
      <c r="BZW51" s="65">
        <v>0</v>
      </c>
      <c r="BZX51" s="65">
        <v>0</v>
      </c>
      <c r="BZY51" s="65">
        <v>0</v>
      </c>
      <c r="BZZ51" s="64">
        <v>3404674.9440000001</v>
      </c>
      <c r="CAA51" s="64">
        <v>3549769.3188196258</v>
      </c>
      <c r="CAB51" s="64">
        <v>3701047.0673681889</v>
      </c>
      <c r="CAC51" s="66">
        <v>926105.20839789999</v>
      </c>
      <c r="CAD51" s="66">
        <v>965572.31126083131</v>
      </c>
      <c r="CAE51" s="66">
        <v>1006721.3528433255</v>
      </c>
      <c r="CAF51" s="66">
        <v>1049624.0110150804</v>
      </c>
      <c r="CAG51" s="66">
        <v>1094355.018285624</v>
      </c>
      <c r="CAH51" s="66">
        <v>1140992.2919815159</v>
      </c>
      <c r="CAI51" s="66">
        <v>1189617.0699712089</v>
      </c>
      <c r="CAJ51" s="66">
        <v>1240314.0521739917</v>
      </c>
      <c r="CAK51" s="66">
        <v>1293171.5480995069</v>
      </c>
      <c r="CAL51" s="66">
        <v>1348281.6306748453</v>
      </c>
      <c r="CAM51" s="66">
        <v>1405740.2966271723</v>
      </c>
      <c r="CAN51" s="66">
        <v>1465647.6337012502</v>
      </c>
      <c r="CAO51" s="66">
        <v>1528107.9950031447</v>
      </c>
      <c r="CAP51" s="66">
        <v>1593230.1807737972</v>
      </c>
      <c r="CAQ51" s="66">
        <v>1661127.6279091013</v>
      </c>
      <c r="CAR51" s="66">
        <v>1731918.6075566078</v>
      </c>
      <c r="CAS51" s="66">
        <v>1805726.4311330556</v>
      </c>
      <c r="CAT51" s="66">
        <v>1882679.6651215884</v>
      </c>
      <c r="CAU51" s="66">
        <v>1962912.3550228185</v>
      </c>
      <c r="CAV51" s="66">
        <v>2046564.2588498397</v>
      </c>
      <c r="CAW51" s="66">
        <v>2133781.0905739111</v>
      </c>
      <c r="CAX51" s="66">
        <v>2224714.7739448785</v>
      </c>
      <c r="CAY51" s="66">
        <v>2319523.7071284624</v>
      </c>
      <c r="CAZ51" s="64">
        <v>3688397.8559999997</v>
      </c>
      <c r="CBA51" s="64">
        <v>3772757.4498397927</v>
      </c>
      <c r="CBB51" s="64">
        <v>3859046.4833307979</v>
      </c>
      <c r="CBC51" s="64">
        <v>947354.18060698418</v>
      </c>
      <c r="CBD51" s="64">
        <v>969021.69507222262</v>
      </c>
      <c r="CBE51" s="64">
        <v>991184.78045772726</v>
      </c>
      <c r="CBF51" s="64">
        <v>1013854.7712678503</v>
      </c>
      <c r="CBG51" s="64">
        <v>1037043.2612452969</v>
      </c>
      <c r="CBH51" s="64">
        <v>1060762.1093003228</v>
      </c>
      <c r="CBI51" s="64">
        <v>1085023.445575543</v>
      </c>
      <c r="CBJ51" s="64">
        <v>1109839.6776494521</v>
      </c>
      <c r="CBK51" s="64">
        <v>1135223.49688183</v>
      </c>
      <c r="CBL51" s="64">
        <v>1161187.8849042756</v>
      </c>
      <c r="CBM51" s="64">
        <v>1187746.1202591907</v>
      </c>
      <c r="CBN51" s="64">
        <v>1214911.7851906081</v>
      </c>
      <c r="CBO51" s="64">
        <v>1242698.7725903366</v>
      </c>
      <c r="CBP51" s="64">
        <v>1271121.2931029743</v>
      </c>
      <c r="CBQ51" s="64">
        <v>1300193.8823934284</v>
      </c>
      <c r="CBR51" s="64">
        <v>1329931.4085806501</v>
      </c>
      <c r="CBS51" s="64">
        <v>1360349.0798413956</v>
      </c>
      <c r="CBT51" s="64">
        <v>1391462.4521878944</v>
      </c>
      <c r="CBU51" s="64">
        <v>1423287.4374234059</v>
      </c>
      <c r="CBV51" s="64">
        <v>1455840.3112797337</v>
      </c>
      <c r="CBW51" s="64">
        <v>1489137.7217408558</v>
      </c>
      <c r="CBX51" s="64">
        <v>1523196.6975569325</v>
      </c>
      <c r="CBY51" s="64">
        <v>1558034.6569530393</v>
      </c>
      <c r="CBZ51" s="67">
        <v>860281.91593344009</v>
      </c>
      <c r="CCA51" s="67">
        <v>896943.87891494704</v>
      </c>
      <c r="CCB51" s="67">
        <v>935168.23615903617</v>
      </c>
      <c r="CCC51" s="67"/>
      <c r="CCD51" s="67"/>
      <c r="CCE51" s="67"/>
      <c r="CCF51" s="67"/>
      <c r="CCG51" s="67"/>
      <c r="CCH51" s="67"/>
      <c r="CCI51" s="67"/>
      <c r="CCJ51" s="67"/>
      <c r="CCK51" s="67"/>
      <c r="CCL51" s="67"/>
      <c r="CCM51" s="67"/>
      <c r="CCN51" s="67"/>
      <c r="CCO51" s="67"/>
      <c r="CCP51" s="67"/>
      <c r="CCQ51" s="67"/>
      <c r="CCR51" s="67"/>
      <c r="CCS51" s="67"/>
      <c r="CCT51" s="67"/>
      <c r="CCU51" s="67"/>
      <c r="CCV51" s="67"/>
      <c r="CCW51" s="67"/>
      <c r="CCX51" s="67"/>
      <c r="CCY51" s="67"/>
      <c r="CCZ51" s="67">
        <v>931972.07559456013</v>
      </c>
      <c r="CDA51" s="67">
        <v>953287.77656735282</v>
      </c>
      <c r="CDB51" s="67">
        <v>975091.00191974838</v>
      </c>
      <c r="CDC51" s="67"/>
      <c r="CDD51" s="67"/>
      <c r="CDE51" s="67"/>
      <c r="CDF51" s="67"/>
      <c r="CDG51" s="67"/>
      <c r="CDH51" s="67"/>
      <c r="CDI51" s="67"/>
      <c r="CDJ51" s="67"/>
      <c r="CDK51" s="67"/>
      <c r="CDL51" s="67"/>
      <c r="CDM51" s="67"/>
      <c r="CDN51" s="67"/>
      <c r="CDO51" s="67"/>
      <c r="CDP51" s="67"/>
      <c r="CDQ51" s="67"/>
      <c r="CDR51" s="67"/>
      <c r="CDS51" s="67"/>
      <c r="CDT51" s="67"/>
      <c r="CDU51" s="67"/>
      <c r="CDV51" s="67"/>
      <c r="CDW51" s="67"/>
      <c r="CDX51" s="67"/>
      <c r="CDY51" s="67"/>
      <c r="CDZ51" s="65">
        <v>58831.619712</v>
      </c>
      <c r="CEA51" s="65">
        <v>61338.800932569015</v>
      </c>
      <c r="CEB51" s="65">
        <v>63952.828738418961</v>
      </c>
      <c r="CEC51" s="65">
        <v>18826.801842941226</v>
      </c>
      <c r="CED51" s="65">
        <v>19629.128963205236</v>
      </c>
      <c r="CEE51" s="65">
        <v>20465.648232156065</v>
      </c>
      <c r="CEF51" s="65">
        <v>21337.816789908131</v>
      </c>
      <c r="CEG51" s="65">
        <v>22247.153874378841</v>
      </c>
      <c r="CEH51" s="65">
        <v>23195.243467662207</v>
      </c>
      <c r="CEI51" s="65">
        <v>24183.737055180874</v>
      </c>
      <c r="CEJ51" s="65">
        <v>25214.356502422794</v>
      </c>
      <c r="CEK51" s="65">
        <v>26288.897054273559</v>
      </c>
      <c r="CEL51" s="65">
        <v>27409.230462168882</v>
      </c>
      <c r="CEM51" s="65">
        <v>28577.30824451457</v>
      </c>
      <c r="CEN51" s="65">
        <v>29795.165086053214</v>
      </c>
      <c r="CEO51" s="65">
        <v>31064.922382099052</v>
      </c>
      <c r="CEP51" s="65">
        <v>32388.791933814733</v>
      </c>
      <c r="CEQ51" s="65">
        <v>33769.079800966785</v>
      </c>
      <c r="CER51" s="65">
        <v>35208.190318870998</v>
      </c>
      <c r="CES51" s="65">
        <v>36708.630286524785</v>
      </c>
      <c r="CET51" s="65">
        <v>38273.013333221919</v>
      </c>
      <c r="CEU51" s="65">
        <v>39904.064471255922</v>
      </c>
      <c r="CEV51" s="65">
        <v>41604.624842642428</v>
      </c>
      <c r="CEW51" s="65">
        <v>43377.656668128882</v>
      </c>
      <c r="CEX51" s="65">
        <v>45226.248407112391</v>
      </c>
      <c r="CEY51" s="65">
        <v>47153.620137453734</v>
      </c>
      <c r="CEZ51" s="64">
        <v>63734.254688000001</v>
      </c>
      <c r="CFA51" s="64">
        <v>65191.959645293413</v>
      </c>
      <c r="CFB51" s="64">
        <v>66683.004660502615</v>
      </c>
      <c r="CFC51" s="64">
        <v>19258.772406888977</v>
      </c>
      <c r="CFD51" s="64">
        <v>19699.251520457296</v>
      </c>
      <c r="CFE51" s="64">
        <v>20149.805100112586</v>
      </c>
      <c r="CFF51" s="64">
        <v>20610.663565104725</v>
      </c>
      <c r="CFG51" s="64">
        <v>21082.062604742616</v>
      </c>
      <c r="CFH51" s="64">
        <v>21564.243298928868</v>
      </c>
      <c r="CFI51" s="64">
        <v>22057.452241451389</v>
      </c>
      <c r="CFJ51" s="64">
        <v>22561.941666094812</v>
      </c>
      <c r="CFK51" s="64">
        <v>23077.96957563626</v>
      </c>
      <c r="CFL51" s="64">
        <v>23605.79987379154</v>
      </c>
      <c r="CFM51" s="64">
        <v>24145.702500179057</v>
      </c>
      <c r="CFN51" s="64">
        <v>24697.953568370642</v>
      </c>
      <c r="CFO51" s="64">
        <v>25262.835507099819</v>
      </c>
      <c r="CFP51" s="64">
        <v>25840.637204699658</v>
      </c>
      <c r="CFQ51" s="64">
        <v>26431.654156844284</v>
      </c>
      <c r="CFR51" s="64">
        <v>27036.188617669341</v>
      </c>
      <c r="CFS51" s="64">
        <v>27654.5497543489</v>
      </c>
      <c r="CFT51" s="64">
        <v>28287.053805207779</v>
      </c>
      <c r="CFU51" s="64">
        <v>28934.024241450137</v>
      </c>
      <c r="CFV51" s="64">
        <v>29595.791932587043</v>
      </c>
      <c r="CFW51" s="64">
        <v>30272.695315647696</v>
      </c>
      <c r="CFX51" s="64">
        <v>30965.080568260699</v>
      </c>
      <c r="CFY51" s="64">
        <v>31673.301785694061</v>
      </c>
      <c r="CFZ51" s="66">
        <v>277267.94293694838</v>
      </c>
      <c r="CGA51" s="66">
        <v>291974.89500457532</v>
      </c>
      <c r="CGB51" s="66">
        <v>307461.93883769226</v>
      </c>
      <c r="CGC51" s="66">
        <v>91417.539490305891</v>
      </c>
      <c r="CGD51" s="66">
        <v>96266.543515737227</v>
      </c>
      <c r="CGE51" s="66">
        <v>101372.75026364108</v>
      </c>
      <c r="CGF51" s="66">
        <v>106749.80237900201</v>
      </c>
      <c r="CGG51" s="66">
        <v>112412.06614518733</v>
      </c>
      <c r="CGH51" s="66">
        <v>118374.66986745082</v>
      </c>
      <c r="CGI51" s="66">
        <v>124653.54429238806</v>
      </c>
      <c r="CGJ51" s="66">
        <v>131265.46517133675</v>
      </c>
      <c r="CGK51" s="66">
        <v>138228.09808144064</v>
      </c>
      <c r="CGL51" s="66">
        <v>145560.04562412962</v>
      </c>
      <c r="CGM51" s="66">
        <v>153280.89712711956</v>
      </c>
      <c r="CGN51" s="66">
        <v>161411.28098272471</v>
      </c>
      <c r="CGO51" s="66">
        <v>169972.91976231852</v>
      </c>
      <c r="CGP51" s="66">
        <v>178988.68825419751</v>
      </c>
      <c r="CGQ51" s="66">
        <v>188482.67457991032</v>
      </c>
      <c r="CGR51" s="66">
        <v>198480.24455234394</v>
      </c>
      <c r="CGS51" s="66">
        <v>209008.10944751496</v>
      </c>
      <c r="CGT51" s="66">
        <v>220094.39737113885</v>
      </c>
      <c r="CGU51" s="66">
        <v>231768.72841065124</v>
      </c>
      <c r="CGV51" s="66">
        <v>244062.29377347237</v>
      </c>
      <c r="CGW51" s="66">
        <v>257007.93912295211</v>
      </c>
      <c r="CGX51" s="66">
        <v>270640.25233465439</v>
      </c>
      <c r="CGY51" s="66">
        <v>284995.65590744087</v>
      </c>
      <c r="CGZ51" s="65">
        <v>300373.6048483607</v>
      </c>
      <c r="CHA51" s="65">
        <v>310316.06883711292</v>
      </c>
      <c r="CHB51" s="65">
        <v>320587.63161674439</v>
      </c>
      <c r="CHC51" s="65">
        <v>93515.064413432949</v>
      </c>
      <c r="CHD51" s="65">
        <v>96610.443452499268</v>
      </c>
      <c r="CHE51" s="65">
        <v>99808.280544239635</v>
      </c>
      <c r="CHF51" s="65">
        <v>103111.96708351246</v>
      </c>
      <c r="CHG51" s="65">
        <v>106525.00672144859</v>
      </c>
      <c r="CHH51" s="65">
        <v>110051.01908117069</v>
      </c>
      <c r="CHI51" s="65">
        <v>113693.74359650351</v>
      </c>
      <c r="CHJ51" s="65">
        <v>117457.04347774752</v>
      </c>
      <c r="CHK51" s="65">
        <v>121344.90980872008</v>
      </c>
      <c r="CHL51" s="65">
        <v>125361.46577941086</v>
      </c>
      <c r="CHM51" s="65">
        <v>129510.97105873864</v>
      </c>
      <c r="CHN51" s="65">
        <v>133797.82631204856</v>
      </c>
      <c r="CHO51" s="65">
        <v>138226.57786813963</v>
      </c>
      <c r="CHP51" s="65">
        <v>142801.92254077239</v>
      </c>
      <c r="CHQ51" s="65">
        <v>147528.71260976989</v>
      </c>
      <c r="CHR51" s="65">
        <v>152411.96096699525</v>
      </c>
      <c r="CHS51" s="65">
        <v>157456.8464326621</v>
      </c>
      <c r="CHT51" s="65">
        <v>162668.71924761721</v>
      </c>
      <c r="CHU51" s="65">
        <v>168053.10674741887</v>
      </c>
      <c r="CHV51" s="65">
        <v>173615.71922422975</v>
      </c>
      <c r="CHW51" s="65">
        <v>179362.45598273969</v>
      </c>
      <c r="CHX51" s="65">
        <v>185299.41159654214</v>
      </c>
      <c r="CHY51" s="65">
        <v>191432.88237159804</v>
      </c>
      <c r="CHZ51" s="65">
        <v>3404674.9440000001</v>
      </c>
      <c r="CIA51" s="65">
        <v>3549769.3188196258</v>
      </c>
      <c r="CIB51" s="65">
        <v>3701047.0673681889</v>
      </c>
      <c r="CIC51" s="65">
        <v>409955.90558413713</v>
      </c>
      <c r="CID51" s="65">
        <v>368848.62290163751</v>
      </c>
      <c r="CIE51" s="65">
        <v>323493.12804698857</v>
      </c>
      <c r="CIF51" s="65">
        <v>273601.99220459757</v>
      </c>
      <c r="CIG51" s="65">
        <v>0</v>
      </c>
      <c r="CIH51" s="65">
        <v>0</v>
      </c>
      <c r="CII51" s="65">
        <v>0</v>
      </c>
      <c r="CIJ51" s="65">
        <v>0</v>
      </c>
      <c r="CIK51" s="65">
        <v>0</v>
      </c>
      <c r="CIL51" s="65">
        <v>0</v>
      </c>
      <c r="CIM51" s="65">
        <v>0</v>
      </c>
      <c r="CIN51" s="65">
        <v>0</v>
      </c>
      <c r="CIO51" s="65">
        <v>0</v>
      </c>
      <c r="CIP51" s="65">
        <v>0</v>
      </c>
      <c r="CIQ51" s="65">
        <v>0</v>
      </c>
      <c r="CIR51" s="65">
        <v>0</v>
      </c>
      <c r="CIS51" s="65">
        <v>0</v>
      </c>
      <c r="CIT51" s="65">
        <v>0</v>
      </c>
      <c r="CIU51" s="65">
        <v>0</v>
      </c>
      <c r="CIV51" s="65">
        <v>0</v>
      </c>
      <c r="CIW51" s="65">
        <v>0</v>
      </c>
      <c r="CIX51" s="65">
        <v>0</v>
      </c>
      <c r="CIY51" s="65">
        <v>0</v>
      </c>
      <c r="CIZ51" s="64">
        <v>3688397.8559999997</v>
      </c>
      <c r="CJA51" s="64">
        <v>3772757.4498397927</v>
      </c>
      <c r="CJB51" s="64">
        <v>3859046.4833307979</v>
      </c>
      <c r="CJC51" s="64">
        <v>632832.5926454654</v>
      </c>
      <c r="CJD51" s="64">
        <v>533930.95398479467</v>
      </c>
      <c r="CJE51" s="64">
        <v>430174.19471865357</v>
      </c>
      <c r="CJF51" s="64">
        <v>321391.96249190846</v>
      </c>
      <c r="CJG51" s="65">
        <v>0</v>
      </c>
      <c r="CJH51" s="65">
        <v>0</v>
      </c>
      <c r="CJI51" s="65">
        <v>0</v>
      </c>
      <c r="CJJ51" s="65">
        <v>0</v>
      </c>
      <c r="CJK51" s="65">
        <v>0</v>
      </c>
      <c r="CJL51" s="65">
        <v>0</v>
      </c>
      <c r="CJM51" s="65">
        <v>0</v>
      </c>
      <c r="CJN51" s="65">
        <v>0</v>
      </c>
      <c r="CJO51" s="65">
        <v>0</v>
      </c>
      <c r="CJP51" s="65">
        <v>0</v>
      </c>
      <c r="CJQ51" s="65">
        <v>0</v>
      </c>
      <c r="CJR51" s="65">
        <v>0</v>
      </c>
      <c r="CJS51" s="65">
        <v>0</v>
      </c>
      <c r="CJT51" s="65">
        <v>0</v>
      </c>
      <c r="CJU51" s="65">
        <v>0</v>
      </c>
      <c r="CJV51" s="65">
        <v>0</v>
      </c>
      <c r="CJW51" s="65">
        <v>0</v>
      </c>
      <c r="CJX51" s="65">
        <v>0</v>
      </c>
      <c r="CJY51" s="65">
        <v>0</v>
      </c>
      <c r="CJZ51" s="67">
        <v>860281.91593344009</v>
      </c>
      <c r="CKA51" s="67">
        <v>896943.87891494704</v>
      </c>
      <c r="CKB51" s="67">
        <v>935168.23615903617</v>
      </c>
      <c r="CKC51" s="67"/>
      <c r="CKD51" s="67"/>
      <c r="CKE51" s="67"/>
      <c r="CKF51" s="67"/>
      <c r="CKG51" s="67"/>
      <c r="CKH51" s="67"/>
      <c r="CKI51" s="67"/>
      <c r="CKJ51" s="67"/>
      <c r="CKK51" s="67"/>
      <c r="CKL51" s="67"/>
      <c r="CKM51" s="67"/>
      <c r="CKN51" s="67"/>
      <c r="CKO51" s="67"/>
      <c r="CKP51" s="67"/>
      <c r="CKQ51" s="67"/>
      <c r="CKR51" s="67"/>
      <c r="CKS51" s="67"/>
      <c r="CKT51" s="67"/>
      <c r="CKU51" s="67"/>
      <c r="CKV51" s="67"/>
      <c r="CKW51" s="67"/>
      <c r="CKX51" s="67"/>
      <c r="CKY51" s="67"/>
      <c r="CKZ51" s="67">
        <v>931972.07559456013</v>
      </c>
      <c r="CLA51" s="67">
        <v>953287.77656735282</v>
      </c>
      <c r="CLB51" s="67">
        <v>975091.00191974838</v>
      </c>
      <c r="CLC51" s="67"/>
      <c r="CLD51" s="67"/>
      <c r="CLE51" s="67"/>
      <c r="CLF51" s="67"/>
      <c r="CLG51" s="67"/>
      <c r="CLH51" s="67"/>
      <c r="CLI51" s="67"/>
      <c r="CLJ51" s="67"/>
      <c r="CLK51" s="67"/>
      <c r="CLL51" s="67"/>
      <c r="CLM51" s="67"/>
      <c r="CLN51" s="67"/>
      <c r="CLO51" s="67"/>
      <c r="CLP51" s="67"/>
      <c r="CLQ51" s="67"/>
      <c r="CLR51" s="67"/>
      <c r="CLS51" s="67"/>
      <c r="CLT51" s="67"/>
      <c r="CLU51" s="67"/>
      <c r="CLV51" s="67"/>
      <c r="CLW51" s="67"/>
      <c r="CLX51" s="67"/>
      <c r="CLY51" s="67"/>
      <c r="CLZ51" s="66">
        <v>58831.619712</v>
      </c>
      <c r="CMA51" s="66">
        <v>61338.800932569015</v>
      </c>
      <c r="CMB51" s="66">
        <v>63952.828738418961</v>
      </c>
      <c r="CMC51" s="66">
        <v>15061.441474352981</v>
      </c>
      <c r="CMD51" s="66">
        <v>11777.477377923142</v>
      </c>
      <c r="CME51" s="66">
        <v>8186.2592928624254</v>
      </c>
      <c r="CMF51" s="66">
        <v>4267.5633579816267</v>
      </c>
      <c r="CMG51" s="66">
        <v>0</v>
      </c>
      <c r="CMH51" s="66">
        <v>0</v>
      </c>
      <c r="CMI51" s="66">
        <v>0</v>
      </c>
      <c r="CMJ51" s="66">
        <v>0</v>
      </c>
      <c r="CMK51" s="66">
        <v>0</v>
      </c>
      <c r="CML51" s="66">
        <v>0</v>
      </c>
      <c r="CMM51" s="66">
        <v>0</v>
      </c>
      <c r="CMN51" s="66">
        <v>0</v>
      </c>
      <c r="CMO51" s="66">
        <v>0</v>
      </c>
      <c r="CMP51" s="66">
        <v>0</v>
      </c>
      <c r="CMQ51" s="66">
        <v>0</v>
      </c>
      <c r="CMR51" s="66">
        <v>0</v>
      </c>
      <c r="CMS51" s="66">
        <v>0</v>
      </c>
      <c r="CMT51" s="66">
        <v>0</v>
      </c>
      <c r="CMU51" s="66">
        <v>0</v>
      </c>
      <c r="CMV51" s="66">
        <v>0</v>
      </c>
      <c r="CMW51" s="66">
        <v>0</v>
      </c>
      <c r="CMX51" s="66">
        <v>0</v>
      </c>
      <c r="CMY51" s="66">
        <v>0</v>
      </c>
      <c r="CMZ51" s="66">
        <v>63734.254688000001</v>
      </c>
      <c r="CNA51" s="66">
        <v>65191.959645293413</v>
      </c>
      <c r="CNB51" s="66">
        <v>66683.004660502615</v>
      </c>
      <c r="CNC51" s="66">
        <v>15407.017925511185</v>
      </c>
      <c r="CND51" s="66">
        <v>11819.550912274379</v>
      </c>
      <c r="CNE51" s="66">
        <v>8059.922040045034</v>
      </c>
      <c r="CNF51" s="66">
        <v>4122.1327130209456</v>
      </c>
      <c r="CNG51" s="66">
        <v>0</v>
      </c>
      <c r="CNH51" s="66">
        <v>0</v>
      </c>
      <c r="CNI51" s="66">
        <v>0</v>
      </c>
      <c r="CNJ51" s="66">
        <v>0</v>
      </c>
      <c r="CNK51" s="66">
        <v>0</v>
      </c>
      <c r="CNL51" s="66">
        <v>0</v>
      </c>
      <c r="CNM51" s="66">
        <v>0</v>
      </c>
      <c r="CNN51" s="66">
        <v>0</v>
      </c>
      <c r="CNO51" s="66">
        <v>0</v>
      </c>
      <c r="CNP51" s="66">
        <v>0</v>
      </c>
      <c r="CNQ51" s="66">
        <v>0</v>
      </c>
      <c r="CNR51" s="66">
        <v>0</v>
      </c>
      <c r="CNS51" s="66">
        <v>0</v>
      </c>
      <c r="CNT51" s="66">
        <v>0</v>
      </c>
      <c r="CNU51" s="66">
        <v>0</v>
      </c>
      <c r="CNV51" s="66">
        <v>0</v>
      </c>
      <c r="CNW51" s="66">
        <v>0</v>
      </c>
      <c r="CNX51" s="66">
        <v>0</v>
      </c>
      <c r="CNY51" s="66">
        <v>0</v>
      </c>
      <c r="CNZ51" s="66">
        <v>277267.94293694838</v>
      </c>
      <c r="COA51" s="66">
        <v>291974.89500457532</v>
      </c>
      <c r="COB51" s="66">
        <v>307461.93883769226</v>
      </c>
      <c r="COC51" s="66">
        <v>73134.031592244719</v>
      </c>
      <c r="COD51" s="66">
        <v>57759.926109442335</v>
      </c>
      <c r="COE51" s="66">
        <v>40549.100105456426</v>
      </c>
      <c r="COF51" s="66">
        <v>21349.960475800406</v>
      </c>
      <c r="COG51" s="66">
        <v>0</v>
      </c>
      <c r="COH51" s="66">
        <v>0</v>
      </c>
      <c r="COI51" s="66">
        <v>0</v>
      </c>
      <c r="COJ51" s="66">
        <v>0</v>
      </c>
      <c r="COK51" s="66">
        <v>0</v>
      </c>
      <c r="COL51" s="66">
        <v>0</v>
      </c>
      <c r="COM51" s="66">
        <v>0</v>
      </c>
      <c r="CON51" s="66">
        <v>0</v>
      </c>
      <c r="COO51" s="66">
        <v>0</v>
      </c>
      <c r="COP51" s="66">
        <v>0</v>
      </c>
      <c r="COQ51" s="66">
        <v>0</v>
      </c>
      <c r="COR51" s="66">
        <v>0</v>
      </c>
      <c r="COS51" s="66">
        <v>0</v>
      </c>
      <c r="COT51" s="66">
        <v>0</v>
      </c>
      <c r="COU51" s="66">
        <v>0</v>
      </c>
      <c r="COV51" s="66">
        <v>0</v>
      </c>
      <c r="COW51" s="66">
        <v>0</v>
      </c>
      <c r="COX51" s="66">
        <v>0</v>
      </c>
      <c r="COY51" s="66">
        <v>0</v>
      </c>
      <c r="COZ51" s="65">
        <v>300373.6048483607</v>
      </c>
      <c r="CPA51" s="65">
        <v>310316.06883711292</v>
      </c>
      <c r="CPB51" s="65">
        <v>320587.63161674439</v>
      </c>
      <c r="CPC51" s="65">
        <v>74812.05153074635</v>
      </c>
      <c r="CPD51" s="65">
        <v>57966.266071499558</v>
      </c>
      <c r="CPE51" s="65">
        <v>39923.312217695857</v>
      </c>
      <c r="CPF51" s="65">
        <v>20622.393416702493</v>
      </c>
      <c r="CPG51" s="65">
        <v>0</v>
      </c>
      <c r="CPH51" s="65">
        <v>0</v>
      </c>
      <c r="CPI51" s="65">
        <v>0</v>
      </c>
      <c r="CPJ51" s="65">
        <v>0</v>
      </c>
      <c r="CPK51" s="65">
        <v>0</v>
      </c>
      <c r="CPL51" s="65">
        <v>0</v>
      </c>
      <c r="CPM51" s="65">
        <v>0</v>
      </c>
      <c r="CPN51" s="65">
        <v>0</v>
      </c>
      <c r="CPO51" s="65">
        <v>0</v>
      </c>
      <c r="CPP51" s="65">
        <v>0</v>
      </c>
      <c r="CPQ51" s="65">
        <v>0</v>
      </c>
      <c r="CPR51" s="65">
        <v>0</v>
      </c>
      <c r="CPS51" s="65">
        <v>0</v>
      </c>
      <c r="CPT51" s="65">
        <v>0</v>
      </c>
      <c r="CPU51" s="65">
        <v>0</v>
      </c>
      <c r="CPV51" s="65">
        <v>0</v>
      </c>
      <c r="CPW51" s="65">
        <v>0</v>
      </c>
      <c r="CPX51" s="65">
        <v>0</v>
      </c>
      <c r="CPY51" s="65">
        <v>0</v>
      </c>
      <c r="CPZ51" s="66">
        <v>3404674.9440000001</v>
      </c>
      <c r="CQA51" s="66">
        <v>3549769.3188196258</v>
      </c>
      <c r="CQB51" s="66">
        <v>3701047.0673681889</v>
      </c>
      <c r="CQC51" s="66">
        <v>409955.90558413713</v>
      </c>
      <c r="CQD51" s="66">
        <v>368848.62290163751</v>
      </c>
      <c r="CQE51" s="66">
        <v>323493.12804698857</v>
      </c>
      <c r="CQF51" s="66">
        <v>273601.99220459757</v>
      </c>
      <c r="CQG51" s="66">
        <v>0</v>
      </c>
      <c r="CQH51" s="66">
        <v>0</v>
      </c>
      <c r="CQI51" s="66">
        <v>0</v>
      </c>
      <c r="CQJ51" s="66">
        <v>0</v>
      </c>
      <c r="CQK51" s="66">
        <v>0</v>
      </c>
      <c r="CQL51" s="66">
        <v>0</v>
      </c>
      <c r="CQM51" s="66">
        <v>0</v>
      </c>
      <c r="CQN51" s="66">
        <v>0</v>
      </c>
      <c r="CQO51" s="66">
        <v>0</v>
      </c>
      <c r="CQP51" s="66">
        <v>0</v>
      </c>
      <c r="CQQ51" s="66">
        <v>0</v>
      </c>
      <c r="CQR51" s="66">
        <v>0</v>
      </c>
      <c r="CQS51" s="66">
        <v>0</v>
      </c>
      <c r="CQT51" s="66">
        <v>0</v>
      </c>
      <c r="CQU51" s="66">
        <v>0</v>
      </c>
      <c r="CQV51" s="66">
        <v>0</v>
      </c>
      <c r="CQW51" s="66">
        <v>0</v>
      </c>
      <c r="CQX51" s="66">
        <v>0</v>
      </c>
      <c r="CQY51" s="66">
        <v>0</v>
      </c>
      <c r="CQZ51" s="66">
        <v>3688397.8559999997</v>
      </c>
      <c r="CRA51" s="66">
        <v>3772757.4498397927</v>
      </c>
      <c r="CRB51" s="66">
        <v>3859046.4833307979</v>
      </c>
      <c r="CRC51" s="66">
        <v>632832.5926454654</v>
      </c>
      <c r="CRD51" s="66">
        <v>533930.95398479467</v>
      </c>
      <c r="CRE51" s="66">
        <v>430174.19471865357</v>
      </c>
      <c r="CRF51" s="66">
        <v>321391.96249190846</v>
      </c>
      <c r="CRG51" s="66">
        <v>0</v>
      </c>
      <c r="CRH51" s="66">
        <v>0</v>
      </c>
      <c r="CRI51" s="66">
        <v>0</v>
      </c>
      <c r="CRJ51" s="66">
        <v>0</v>
      </c>
      <c r="CRK51" s="66">
        <v>0</v>
      </c>
      <c r="CRL51" s="66">
        <v>0</v>
      </c>
      <c r="CRM51" s="66">
        <v>0</v>
      </c>
      <c r="CRN51" s="66">
        <v>0</v>
      </c>
      <c r="CRO51" s="66">
        <v>0</v>
      </c>
      <c r="CRP51" s="66">
        <v>0</v>
      </c>
      <c r="CRQ51" s="66">
        <v>0</v>
      </c>
      <c r="CRR51" s="66">
        <v>0</v>
      </c>
      <c r="CRS51" s="66">
        <v>0</v>
      </c>
      <c r="CRT51" s="66">
        <v>0</v>
      </c>
      <c r="CRU51" s="66">
        <v>0</v>
      </c>
      <c r="CRV51" s="66">
        <v>0</v>
      </c>
      <c r="CRW51" s="66">
        <v>0</v>
      </c>
      <c r="CRX51" s="66">
        <v>0</v>
      </c>
      <c r="CRY51" s="66">
        <v>0</v>
      </c>
      <c r="CRZ51" s="67">
        <v>860281.91593344009</v>
      </c>
      <c r="CSA51" s="67">
        <v>896943.87891494704</v>
      </c>
      <c r="CSB51" s="67">
        <v>935168.23615903617</v>
      </c>
      <c r="CSC51" s="67"/>
      <c r="CSD51" s="67"/>
      <c r="CSE51" s="67"/>
      <c r="CSF51" s="67"/>
      <c r="CSG51" s="67"/>
      <c r="CSH51" s="67"/>
      <c r="CSI51" s="67"/>
      <c r="CSJ51" s="67"/>
      <c r="CSK51" s="67"/>
      <c r="CSL51" s="67"/>
      <c r="CSM51" s="67"/>
      <c r="CSN51" s="67"/>
      <c r="CSO51" s="67"/>
      <c r="CSP51" s="67"/>
      <c r="CSQ51" s="67"/>
      <c r="CSR51" s="67"/>
      <c r="CSS51" s="67"/>
      <c r="CST51" s="67"/>
      <c r="CSU51" s="67"/>
      <c r="CSV51" s="67"/>
      <c r="CSW51" s="67"/>
      <c r="CSX51" s="67"/>
      <c r="CSY51" s="67"/>
      <c r="CSZ51" s="67">
        <v>931972.07559456013</v>
      </c>
      <c r="CTA51" s="67">
        <v>953287.77656735282</v>
      </c>
      <c r="CTB51" s="67">
        <v>975091.00191974838</v>
      </c>
      <c r="CTC51" s="67"/>
      <c r="CTD51" s="67"/>
      <c r="CTE51" s="67"/>
      <c r="CTF51" s="67"/>
      <c r="CTG51" s="67"/>
      <c r="CTH51" s="67"/>
      <c r="CTI51" s="67"/>
      <c r="CTJ51" s="67"/>
      <c r="CTK51" s="67"/>
      <c r="CTL51" s="67"/>
      <c r="CTM51" s="67"/>
      <c r="CTN51" s="67"/>
      <c r="CTO51" s="67"/>
      <c r="CTP51" s="67"/>
      <c r="CTQ51" s="67"/>
      <c r="CTR51" s="67"/>
      <c r="CTS51" s="67"/>
      <c r="CTT51" s="67"/>
      <c r="CTU51" s="67"/>
      <c r="CTV51" s="67"/>
      <c r="CTW51" s="67"/>
      <c r="CTX51" s="67"/>
      <c r="CTY51" s="67"/>
      <c r="CTZ51" s="66">
        <v>58831.619712</v>
      </c>
      <c r="CUA51" s="66">
        <v>61338.800932569015</v>
      </c>
      <c r="CUB51" s="66">
        <v>63952.828738418961</v>
      </c>
      <c r="CUC51" s="66">
        <v>18360.607934036529</v>
      </c>
      <c r="CUD51" s="66">
        <v>14357.300724253606</v>
      </c>
      <c r="CUE51" s="66">
        <v>9979.4364024554288</v>
      </c>
      <c r="CUF51" s="66">
        <v>5202.3611274515833</v>
      </c>
      <c r="CUG51" s="66">
        <v>0</v>
      </c>
      <c r="CUH51" s="66">
        <v>0</v>
      </c>
      <c r="CUI51" s="66">
        <v>0</v>
      </c>
      <c r="CUJ51" s="66">
        <v>0</v>
      </c>
      <c r="CUK51" s="66">
        <v>0</v>
      </c>
      <c r="CUL51" s="66">
        <v>0</v>
      </c>
      <c r="CUM51" s="66">
        <v>0</v>
      </c>
      <c r="CUN51" s="66">
        <v>0</v>
      </c>
      <c r="CUO51" s="66">
        <v>0</v>
      </c>
      <c r="CUP51" s="66">
        <v>0</v>
      </c>
      <c r="CUQ51" s="66">
        <v>0</v>
      </c>
      <c r="CUR51" s="66">
        <v>0</v>
      </c>
      <c r="CUS51" s="66">
        <v>0</v>
      </c>
      <c r="CUT51" s="66">
        <v>0</v>
      </c>
      <c r="CUU51" s="66">
        <v>0</v>
      </c>
      <c r="CUV51" s="66">
        <v>0</v>
      </c>
      <c r="CUW51" s="66">
        <v>0</v>
      </c>
      <c r="CUX51" s="66">
        <v>0</v>
      </c>
      <c r="CUY51" s="66">
        <v>0</v>
      </c>
      <c r="CUZ51" s="66">
        <v>63734.254688000001</v>
      </c>
      <c r="CVA51" s="66">
        <v>65191.959645293413</v>
      </c>
      <c r="CVB51" s="66">
        <v>66683.004660502615</v>
      </c>
      <c r="CVC51" s="65">
        <v>18781.881936379261</v>
      </c>
      <c r="CVD51" s="65">
        <v>14408.590348154325</v>
      </c>
      <c r="CVE51" s="65">
        <v>9825.4253291864261</v>
      </c>
      <c r="CVF51" s="65">
        <v>5025.0743081080291</v>
      </c>
      <c r="CVG51" s="65">
        <v>0</v>
      </c>
      <c r="CVH51" s="65">
        <v>0</v>
      </c>
      <c r="CVI51" s="65">
        <v>0</v>
      </c>
      <c r="CVJ51" s="65">
        <v>0</v>
      </c>
      <c r="CVK51" s="65">
        <v>0</v>
      </c>
      <c r="CVL51" s="65">
        <v>0</v>
      </c>
      <c r="CVM51" s="65">
        <v>0</v>
      </c>
      <c r="CVN51" s="65">
        <v>0</v>
      </c>
      <c r="CVO51" s="65">
        <v>0</v>
      </c>
      <c r="CVP51" s="65">
        <v>0</v>
      </c>
      <c r="CVQ51" s="65">
        <v>0</v>
      </c>
      <c r="CVR51" s="65">
        <v>0</v>
      </c>
      <c r="CVS51" s="65">
        <v>0</v>
      </c>
      <c r="CVT51" s="65">
        <v>0</v>
      </c>
      <c r="CVU51" s="65">
        <v>0</v>
      </c>
      <c r="CVV51" s="65">
        <v>0</v>
      </c>
      <c r="CVW51" s="65">
        <v>0</v>
      </c>
      <c r="CVX51" s="65">
        <v>0</v>
      </c>
      <c r="CVY51" s="65">
        <v>0</v>
      </c>
      <c r="CVZ51" s="66">
        <v>277267.94293694838</v>
      </c>
      <c r="CWA51" s="66">
        <v>291974.89500457532</v>
      </c>
      <c r="CWB51" s="66">
        <v>307461.93883769226</v>
      </c>
      <c r="CWC51" s="66">
        <v>73134.031592244719</v>
      </c>
      <c r="CWD51" s="66">
        <v>57759.926109442335</v>
      </c>
      <c r="CWE51" s="66">
        <v>40549.100105456426</v>
      </c>
      <c r="CWF51" s="66">
        <v>21349.960475800406</v>
      </c>
      <c r="CWG51" s="66">
        <v>0</v>
      </c>
      <c r="CWH51" s="66">
        <v>0</v>
      </c>
      <c r="CWI51" s="66">
        <v>0</v>
      </c>
      <c r="CWJ51" s="66">
        <v>0</v>
      </c>
      <c r="CWK51" s="66">
        <v>0</v>
      </c>
      <c r="CWL51" s="66">
        <v>0</v>
      </c>
      <c r="CWM51" s="66">
        <v>0</v>
      </c>
      <c r="CWN51" s="66">
        <v>0</v>
      </c>
      <c r="CWO51" s="66">
        <v>0</v>
      </c>
      <c r="CWP51" s="66">
        <v>0</v>
      </c>
      <c r="CWQ51" s="66">
        <v>0</v>
      </c>
      <c r="CWR51" s="66">
        <v>0</v>
      </c>
      <c r="CWS51" s="66">
        <v>0</v>
      </c>
      <c r="CWT51" s="66">
        <v>0</v>
      </c>
      <c r="CWU51" s="66">
        <v>0</v>
      </c>
      <c r="CWV51" s="66">
        <v>0</v>
      </c>
      <c r="CWW51" s="66">
        <v>0</v>
      </c>
      <c r="CWX51" s="66">
        <v>0</v>
      </c>
      <c r="CWY51" s="66">
        <v>0</v>
      </c>
      <c r="CWZ51" s="65">
        <v>300373.6048483607</v>
      </c>
      <c r="CXA51" s="65">
        <v>310316.06883711292</v>
      </c>
      <c r="CXB51" s="65">
        <v>320587.63161674439</v>
      </c>
      <c r="CXC51" s="65">
        <v>74812.05153074635</v>
      </c>
      <c r="CXD51" s="65">
        <v>57966.266071499558</v>
      </c>
      <c r="CXE51" s="65">
        <v>39923.312217695857</v>
      </c>
      <c r="CXF51" s="65">
        <v>20622.393416702493</v>
      </c>
      <c r="CXG51" s="65">
        <v>0</v>
      </c>
      <c r="CXH51" s="65">
        <v>0</v>
      </c>
      <c r="CXI51" s="65">
        <v>0</v>
      </c>
      <c r="CXJ51" s="65">
        <v>0</v>
      </c>
      <c r="CXK51" s="65">
        <v>0</v>
      </c>
      <c r="CXL51" s="65">
        <v>0</v>
      </c>
      <c r="CXM51" s="65">
        <v>0</v>
      </c>
      <c r="CXN51" s="65">
        <v>0</v>
      </c>
      <c r="CXO51" s="65">
        <v>0</v>
      </c>
      <c r="CXP51" s="65">
        <v>0</v>
      </c>
      <c r="CXQ51" s="65">
        <v>0</v>
      </c>
      <c r="CXR51" s="65">
        <v>0</v>
      </c>
      <c r="CXS51" s="65">
        <v>0</v>
      </c>
      <c r="CXT51" s="65">
        <v>0</v>
      </c>
      <c r="CXU51" s="65">
        <v>0</v>
      </c>
      <c r="CXV51" s="65">
        <v>0</v>
      </c>
      <c r="CXW51" s="65">
        <v>0</v>
      </c>
      <c r="CXX51" s="65">
        <v>0</v>
      </c>
      <c r="CXY51" s="65">
        <v>0</v>
      </c>
      <c r="CXZ51" s="66">
        <v>132862399.99999999</v>
      </c>
      <c r="CYA51" s="66">
        <v>138524493.20481759</v>
      </c>
      <c r="CYB51" s="66">
        <v>144427883.41661415</v>
      </c>
      <c r="CYC51" s="66">
        <v>150582853.80160943</v>
      </c>
      <c r="CYD51" s="66">
        <v>157000125.75569224</v>
      </c>
      <c r="CYE51" s="66">
        <v>163690877.58011222</v>
      </c>
      <c r="CYF51" s="66">
        <v>170666763.95305884</v>
      </c>
      <c r="CYG51" s="66">
        <v>177939936.23104587</v>
      </c>
      <c r="CYH51" s="66">
        <v>185523063.61546373</v>
      </c>
      <c r="CYI51" s="66">
        <v>193429355.22117051</v>
      </c>
      <c r="CYJ51" s="66">
        <v>201672583.08556286</v>
      </c>
      <c r="CYK51" s="66">
        <v>210267106.15820625</v>
      </c>
      <c r="CYL51" s="66">
        <v>219227895.31281313</v>
      </c>
      <c r="CYM51" s="66">
        <v>228570559.42513642</v>
      </c>
      <c r="CYN51" s="66">
        <v>238311372.56220472</v>
      </c>
      <c r="CYO51" s="66">
        <v>248467302.33025956</v>
      </c>
      <c r="CYP51" s="66">
        <v>259056039.43077499</v>
      </c>
      <c r="CYQ51" s="66">
        <v>270096028.47604251</v>
      </c>
      <c r="CYR51" s="66">
        <v>281606500.11800003</v>
      </c>
      <c r="CYS51" s="66">
        <v>293607504.54627013</v>
      </c>
      <c r="CYT51" s="66">
        <v>306119946.41375774</v>
      </c>
      <c r="CYU51" s="66">
        <v>319165621.2506451</v>
      </c>
      <c r="CYV51" s="66">
        <v>332767253.43021327</v>
      </c>
      <c r="CYW51" s="66">
        <v>346948535.7526238</v>
      </c>
      <c r="CYX51" s="66">
        <v>361734170.71561062</v>
      </c>
      <c r="CYY51" s="66">
        <v>377149913.54397434</v>
      </c>
      <c r="CYZ51" s="66">
        <v>143934266.66666666</v>
      </c>
      <c r="CZA51" s="66">
        <v>147226274.94497001</v>
      </c>
      <c r="CZB51" s="66">
        <v>150593576.74965453</v>
      </c>
      <c r="CZC51" s="66">
        <v>154037894.16482073</v>
      </c>
      <c r="CZD51" s="66">
        <v>157560988.66140348</v>
      </c>
      <c r="CZE51" s="66">
        <v>161164661.99801227</v>
      </c>
      <c r="CZF51" s="66">
        <v>164850757.14237508</v>
      </c>
      <c r="CZG51" s="66">
        <v>168621159.21385732</v>
      </c>
      <c r="CZH51" s="66">
        <v>172477796.44753757</v>
      </c>
      <c r="CZI51" s="66">
        <v>176422641.18033329</v>
      </c>
      <c r="CZJ51" s="66">
        <v>180457710.85968092</v>
      </c>
      <c r="CZK51" s="66">
        <v>184585069.07528591</v>
      </c>
      <c r="CZL51" s="66">
        <v>188806826.61447075</v>
      </c>
      <c r="CZM51" s="66">
        <v>193125142.54166037</v>
      </c>
      <c r="CZN51" s="66">
        <v>197542225.30255723</v>
      </c>
      <c r="CZO51" s="66">
        <v>202060333.85357046</v>
      </c>
      <c r="CZP51" s="66">
        <v>206681778.81707716</v>
      </c>
      <c r="CZQ51" s="66">
        <v>211408923.66310605</v>
      </c>
      <c r="CZR51" s="66">
        <v>216244185.91804847</v>
      </c>
      <c r="CZS51" s="66">
        <v>221190038.40101421</v>
      </c>
      <c r="CZT51" s="66">
        <v>226249010.4884651</v>
      </c>
      <c r="CZU51" s="66">
        <v>231423689.40777251</v>
      </c>
      <c r="CZV51" s="66">
        <v>236716721.56036085</v>
      </c>
      <c r="CZW51" s="66">
        <v>242130813.8751134</v>
      </c>
      <c r="CZX51" s="66">
        <v>247668735.19273251</v>
      </c>
      <c r="CZY51" s="66">
        <v>253333317.6817627</v>
      </c>
      <c r="CZZ51" s="66">
        <v>132862399.99999999</v>
      </c>
      <c r="DAA51" s="66">
        <v>138524493.20481759</v>
      </c>
      <c r="DAB51" s="66">
        <v>144427883.41661415</v>
      </c>
      <c r="DAC51" s="66">
        <v>120466283.04128754</v>
      </c>
      <c r="DAD51" s="66">
        <v>94200075.453415349</v>
      </c>
      <c r="DAE51" s="66">
        <v>65476351.03204488</v>
      </c>
      <c r="DAF51" s="66">
        <v>34133352.790611766</v>
      </c>
      <c r="DAG51" s="66">
        <v>0</v>
      </c>
      <c r="DAH51" s="66">
        <v>0</v>
      </c>
      <c r="DAI51" s="66">
        <v>0</v>
      </c>
      <c r="DAJ51" s="66">
        <v>0</v>
      </c>
      <c r="DAK51" s="66">
        <v>0</v>
      </c>
      <c r="DAL51" s="66">
        <v>0</v>
      </c>
      <c r="DAM51" s="66">
        <v>0</v>
      </c>
      <c r="DAN51" s="66">
        <v>0</v>
      </c>
      <c r="DAO51" s="66">
        <v>0</v>
      </c>
      <c r="DAP51" s="66">
        <v>0</v>
      </c>
      <c r="DAQ51" s="66">
        <v>0</v>
      </c>
      <c r="DAR51" s="66">
        <v>0</v>
      </c>
      <c r="DAS51" s="66">
        <v>0</v>
      </c>
      <c r="DAT51" s="66">
        <v>0</v>
      </c>
      <c r="DAU51" s="66">
        <v>0</v>
      </c>
      <c r="DAV51" s="66">
        <v>0</v>
      </c>
      <c r="DAW51" s="66">
        <v>0</v>
      </c>
      <c r="DAX51" s="66">
        <v>0</v>
      </c>
      <c r="DAY51" s="66">
        <v>0</v>
      </c>
      <c r="DAZ51" s="66">
        <v>143934266.66666666</v>
      </c>
      <c r="DBA51" s="66">
        <v>147226274.94497001</v>
      </c>
      <c r="DBB51" s="66">
        <v>150593576.74965453</v>
      </c>
      <c r="DBC51" s="66">
        <v>123230315.33185658</v>
      </c>
      <c r="DBD51" s="66">
        <v>94536593.196842089</v>
      </c>
      <c r="DBE51" s="66">
        <v>64465864.799204908</v>
      </c>
      <c r="DBF51" s="66">
        <v>32970151.428475015</v>
      </c>
      <c r="DBG51" s="66">
        <v>0</v>
      </c>
      <c r="DBH51" s="66">
        <v>0</v>
      </c>
      <c r="DBI51" s="66">
        <v>0</v>
      </c>
      <c r="DBJ51" s="66">
        <v>0</v>
      </c>
      <c r="DBK51" s="66">
        <v>0</v>
      </c>
      <c r="DBL51" s="66">
        <v>0</v>
      </c>
      <c r="DBM51" s="66">
        <v>0</v>
      </c>
      <c r="DBN51" s="66">
        <v>0</v>
      </c>
      <c r="DBO51" s="66">
        <v>0</v>
      </c>
      <c r="DBP51" s="66">
        <v>0</v>
      </c>
      <c r="DBQ51" s="66">
        <v>0</v>
      </c>
      <c r="DBR51" s="66">
        <v>0</v>
      </c>
      <c r="DBS51" s="66">
        <v>0</v>
      </c>
      <c r="DBT51" s="66">
        <v>0</v>
      </c>
      <c r="DBU51" s="66">
        <v>0</v>
      </c>
      <c r="DBV51" s="66">
        <v>0</v>
      </c>
      <c r="DBW51" s="66">
        <v>0</v>
      </c>
      <c r="DBX51" s="66">
        <v>0</v>
      </c>
      <c r="DBY51" s="66">
        <v>0</v>
      </c>
      <c r="DBZ51" s="66">
        <v>132862399.99999999</v>
      </c>
      <c r="DCA51" s="66">
        <v>138524493.20481759</v>
      </c>
      <c r="DCB51" s="66">
        <v>144427883.41661415</v>
      </c>
      <c r="DCC51" s="66">
        <v>42517511.661630899</v>
      </c>
      <c r="DCD51" s="66">
        <v>44329447.272195458</v>
      </c>
      <c r="DCE51" s="66">
        <v>46218600.728502266</v>
      </c>
      <c r="DCF51" s="66">
        <v>48188262.763216607</v>
      </c>
      <c r="DCG51" s="66">
        <v>50241864.347589418</v>
      </c>
      <c r="DCH51" s="66">
        <v>52382982.667895637</v>
      </c>
      <c r="DCI51" s="66">
        <v>54615347.356565796</v>
      </c>
      <c r="DCJ51" s="66">
        <v>56942846.988864809</v>
      </c>
      <c r="DCK51" s="66">
        <v>59369535.856434703</v>
      </c>
      <c r="DCL51" s="66">
        <v>61899641.029500179</v>
      </c>
      <c r="DCM51" s="66">
        <v>64537569.720038518</v>
      </c>
      <c r="DCN51" s="66">
        <v>67287916.95874016</v>
      </c>
      <c r="DCO51" s="66">
        <v>70155473.599132106</v>
      </c>
      <c r="DCP51" s="66">
        <v>73145234.662807062</v>
      </c>
      <c r="DCQ51" s="66">
        <v>76262408.040294349</v>
      </c>
      <c r="DCR51" s="66">
        <v>79512423.562729418</v>
      </c>
      <c r="DCS51" s="66">
        <v>82900942.460123315</v>
      </c>
      <c r="DCT51" s="66">
        <v>86433867.222708061</v>
      </c>
      <c r="DCU51" s="66">
        <v>90117351.88253507</v>
      </c>
      <c r="DCV51" s="66">
        <v>93957812.733236685</v>
      </c>
      <c r="DCW51" s="66">
        <v>97961939.506623179</v>
      </c>
      <c r="DCX51" s="66">
        <v>102136707.02558418</v>
      </c>
      <c r="DCY51" s="66">
        <v>106489387.35359275</v>
      </c>
      <c r="DCZ51" s="66">
        <v>143934266.66666666</v>
      </c>
      <c r="DDA51" s="66">
        <v>147226274.94497001</v>
      </c>
      <c r="DDB51" s="66">
        <v>150593576.74965453</v>
      </c>
      <c r="DDC51" s="66">
        <v>43493052.470067024</v>
      </c>
      <c r="DDD51" s="66">
        <v>44487808.563219815</v>
      </c>
      <c r="DDE51" s="66">
        <v>45505316.328850523</v>
      </c>
      <c r="DDF51" s="66">
        <v>46546096.134317666</v>
      </c>
      <c r="DDG51" s="66">
        <v>47610680.248618536</v>
      </c>
      <c r="DDH51" s="66">
        <v>48699613.11459884</v>
      </c>
      <c r="DDI51" s="66">
        <v>49813451.627388224</v>
      </c>
      <c r="DDJ51" s="66">
        <v>50952765.419204026</v>
      </c>
      <c r="DDK51" s="66">
        <v>52118137.150668956</v>
      </c>
      <c r="DDL51" s="66">
        <v>53310162.808791734</v>
      </c>
      <c r="DDM51" s="66">
        <v>54529452.011762924</v>
      </c>
      <c r="DDN51" s="66">
        <v>55776628.320722044</v>
      </c>
      <c r="DDO51" s="66">
        <v>57052329.558655187</v>
      </c>
      <c r="DDP51" s="66">
        <v>58357208.136586487</v>
      </c>
      <c r="DDQ51" s="66">
        <v>59691931.387229942</v>
      </c>
      <c r="DDR51" s="66">
        <v>61057181.906272508</v>
      </c>
      <c r="DDS51" s="66">
        <v>62453657.901462838</v>
      </c>
      <c r="DDT51" s="66">
        <v>63882073.549684264</v>
      </c>
      <c r="DDU51" s="66">
        <v>65343159.36219459</v>
      </c>
      <c r="DDV51" s="66">
        <v>66837662.558219537</v>
      </c>
      <c r="DDW51" s="66">
        <v>68366347.447090849</v>
      </c>
      <c r="DDX51" s="66">
        <v>69929995.819124475</v>
      </c>
      <c r="DDY51" s="66">
        <v>71529407.345438868</v>
      </c>
      <c r="DDZ51" s="66">
        <v>132862399.99999999</v>
      </c>
      <c r="DEA51" s="66">
        <v>138524493.20481759</v>
      </c>
      <c r="DEB51" s="66">
        <v>144427883.41661415</v>
      </c>
      <c r="DEC51" s="66">
        <v>34014009.329304717</v>
      </c>
      <c r="DED51" s="66">
        <v>26597668.363317274</v>
      </c>
      <c r="DEE51" s="66">
        <v>18487440.291400909</v>
      </c>
      <c r="DEF51" s="66">
        <v>9637652.5526433215</v>
      </c>
      <c r="DEG51" s="66">
        <v>0</v>
      </c>
      <c r="DEH51" s="66">
        <v>0</v>
      </c>
      <c r="DEI51" s="66">
        <v>0</v>
      </c>
      <c r="DEJ51" s="66">
        <v>0</v>
      </c>
      <c r="DEK51" s="66">
        <v>0</v>
      </c>
      <c r="DEL51" s="66">
        <v>0</v>
      </c>
      <c r="DEM51" s="66">
        <v>0</v>
      </c>
      <c r="DEN51" s="66">
        <v>0</v>
      </c>
      <c r="DEO51" s="66">
        <v>0</v>
      </c>
      <c r="DEP51" s="66">
        <v>0</v>
      </c>
      <c r="DEQ51" s="66">
        <v>0</v>
      </c>
      <c r="DER51" s="66">
        <v>0</v>
      </c>
      <c r="DES51" s="66">
        <v>0</v>
      </c>
      <c r="DET51" s="66">
        <v>0</v>
      </c>
      <c r="DEU51" s="66">
        <v>0</v>
      </c>
      <c r="DEV51" s="66">
        <v>0</v>
      </c>
      <c r="DEW51" s="66">
        <v>0</v>
      </c>
      <c r="DEX51" s="66">
        <v>0</v>
      </c>
      <c r="DEY51" s="66">
        <v>0</v>
      </c>
      <c r="DEZ51" s="66">
        <v>143934266.66666666</v>
      </c>
      <c r="DFA51" s="66">
        <v>147226274.94497001</v>
      </c>
      <c r="DFB51" s="66">
        <v>150593576.74965453</v>
      </c>
      <c r="DFC51" s="66">
        <v>34794441.976053625</v>
      </c>
      <c r="DFD51" s="66">
        <v>26692685.137931887</v>
      </c>
      <c r="DFE51" s="66">
        <v>18202126.531540211</v>
      </c>
      <c r="DFF51" s="66">
        <v>9309219.2268635333</v>
      </c>
      <c r="DFG51" s="66">
        <v>0</v>
      </c>
      <c r="DFH51" s="66">
        <v>0</v>
      </c>
      <c r="DFI51" s="66">
        <v>0</v>
      </c>
      <c r="DFJ51" s="66">
        <v>0</v>
      </c>
      <c r="DFK51" s="66">
        <v>0</v>
      </c>
      <c r="DFL51" s="66">
        <v>0</v>
      </c>
      <c r="DFM51" s="66">
        <v>0</v>
      </c>
      <c r="DFN51" s="66">
        <v>0</v>
      </c>
      <c r="DFO51" s="66">
        <v>0</v>
      </c>
      <c r="DFP51" s="66">
        <v>0</v>
      </c>
      <c r="DFQ51" s="66">
        <v>0</v>
      </c>
      <c r="DFR51" s="66">
        <v>0</v>
      </c>
      <c r="DFS51" s="66">
        <v>0</v>
      </c>
      <c r="DFT51" s="66">
        <v>0</v>
      </c>
      <c r="DFU51" s="66">
        <v>0</v>
      </c>
      <c r="DFV51" s="66">
        <v>0</v>
      </c>
      <c r="DFW51" s="66">
        <v>0</v>
      </c>
      <c r="DFX51" s="66">
        <v>0</v>
      </c>
      <c r="DFY51" s="66">
        <v>0</v>
      </c>
      <c r="DFZ51" s="66">
        <v>132862399.99999999</v>
      </c>
      <c r="DGA51" s="66">
        <v>138524493.20481759</v>
      </c>
      <c r="DGB51" s="66">
        <v>144427883.41661415</v>
      </c>
      <c r="DGC51" s="66">
        <v>34014009.329304717</v>
      </c>
      <c r="DGD51" s="66">
        <v>26597668.363317274</v>
      </c>
      <c r="DGE51" s="66">
        <v>13865580.218550682</v>
      </c>
      <c r="DGF51" s="66">
        <v>7228239.4144824911</v>
      </c>
      <c r="DGG51" s="66">
        <v>0</v>
      </c>
      <c r="DGH51" s="66">
        <v>0</v>
      </c>
      <c r="DGI51" s="66">
        <v>0</v>
      </c>
      <c r="DGJ51" s="66">
        <v>0</v>
      </c>
      <c r="DGK51" s="66">
        <v>0</v>
      </c>
      <c r="DGL51" s="66">
        <v>0</v>
      </c>
      <c r="DGM51" s="66">
        <v>0</v>
      </c>
      <c r="DGN51" s="66">
        <v>0</v>
      </c>
      <c r="DGO51" s="66">
        <v>0</v>
      </c>
      <c r="DGP51" s="66">
        <v>0</v>
      </c>
      <c r="DGQ51" s="66">
        <v>0</v>
      </c>
      <c r="DGR51" s="66">
        <v>0</v>
      </c>
      <c r="DGS51" s="66">
        <v>0</v>
      </c>
      <c r="DGT51" s="66">
        <v>0</v>
      </c>
      <c r="DGU51" s="66">
        <v>0</v>
      </c>
      <c r="DGV51" s="66">
        <v>0</v>
      </c>
      <c r="DGW51" s="66">
        <v>0</v>
      </c>
      <c r="DGX51" s="66">
        <v>0</v>
      </c>
      <c r="DGY51" s="66">
        <v>0</v>
      </c>
      <c r="DGZ51" s="66">
        <v>143934266.66666666</v>
      </c>
      <c r="DHA51" s="66">
        <v>147226274.94497001</v>
      </c>
      <c r="DHB51" s="66">
        <v>150593576.74965453</v>
      </c>
      <c r="DHC51" s="66">
        <v>34794441.976053625</v>
      </c>
      <c r="DHD51" s="66">
        <v>26692685.137931887</v>
      </c>
      <c r="DHE51" s="66">
        <v>13651594.898655159</v>
      </c>
      <c r="DHF51" s="66">
        <v>6981914.4201476509</v>
      </c>
      <c r="DHG51" s="66">
        <v>0</v>
      </c>
      <c r="DHH51" s="66">
        <v>0</v>
      </c>
      <c r="DHI51" s="66">
        <v>0</v>
      </c>
      <c r="DHJ51" s="66">
        <v>0</v>
      </c>
      <c r="DHK51" s="66">
        <v>0</v>
      </c>
      <c r="DHL51" s="66">
        <v>0</v>
      </c>
      <c r="DHM51" s="66">
        <v>0</v>
      </c>
      <c r="DHN51" s="66">
        <v>0</v>
      </c>
      <c r="DHO51" s="66">
        <v>0</v>
      </c>
      <c r="DHP51" s="66">
        <v>0</v>
      </c>
      <c r="DHQ51" s="66">
        <v>0</v>
      </c>
      <c r="DHR51" s="66">
        <v>0</v>
      </c>
      <c r="DHS51" s="66">
        <v>0</v>
      </c>
      <c r="DHT51" s="66">
        <v>0</v>
      </c>
      <c r="DHU51" s="66">
        <v>0</v>
      </c>
      <c r="DHV51" s="66">
        <v>0</v>
      </c>
      <c r="DHW51" s="66">
        <v>0</v>
      </c>
      <c r="DHX51" s="66">
        <v>0</v>
      </c>
      <c r="DHY51" s="66">
        <v>0</v>
      </c>
      <c r="DHZ51" s="25">
        <v>0.56000000000000005</v>
      </c>
      <c r="DIA51" s="25">
        <v>0.5</v>
      </c>
      <c r="DIB51" s="25">
        <v>0.17800000000000002</v>
      </c>
      <c r="DIC51" s="25">
        <v>8.900000000000001E-2</v>
      </c>
      <c r="DID51" s="25">
        <v>4.4500000000000005E-2</v>
      </c>
      <c r="DIE51" s="25">
        <v>0.17800000000000002</v>
      </c>
      <c r="DIF51" s="25">
        <v>8.900000000000001E-2</v>
      </c>
      <c r="DIG51" s="25">
        <v>4.4500000000000005E-2</v>
      </c>
      <c r="DIH51" s="25">
        <v>0.56399999999999995</v>
      </c>
      <c r="DII51" s="25">
        <v>0.59899999999999998</v>
      </c>
      <c r="DIJ51" s="25">
        <v>8.6328164631017525</v>
      </c>
      <c r="DIK51" s="25">
        <v>8.6328164631017525</v>
      </c>
      <c r="DIL51" s="46">
        <v>0.8</v>
      </c>
      <c r="DIM51" s="46">
        <v>0.8</v>
      </c>
      <c r="DIN51" s="25">
        <v>2</v>
      </c>
      <c r="DIO51" s="25">
        <v>2</v>
      </c>
      <c r="DIP51" s="25">
        <v>955.16467944960527</v>
      </c>
      <c r="DIQ51" s="25">
        <v>2352.8353205503945</v>
      </c>
      <c r="DIR51" s="25">
        <f t="shared" si="19"/>
        <v>226.28970949572403</v>
      </c>
      <c r="DIS51" s="25">
        <f t="shared" si="20"/>
        <v>529.63123472680911</v>
      </c>
      <c r="DIT51" s="66">
        <v>11609665.655532893</v>
      </c>
      <c r="DIU51" s="66">
        <v>12104425.715703392</v>
      </c>
      <c r="DIV51" s="66">
        <v>12620270.579209572</v>
      </c>
      <c r="DIW51" s="66">
        <v>13158098.800658997</v>
      </c>
      <c r="DIX51" s="66">
        <v>13718847.227659635</v>
      </c>
      <c r="DIY51" s="66">
        <v>14303492.632722788</v>
      </c>
      <c r="DIZ51" s="66">
        <v>14913053.414711507</v>
      </c>
      <c r="DJA51" s="66">
        <v>15548591.37279837</v>
      </c>
      <c r="DJB51" s="66">
        <v>16211213.556022571</v>
      </c>
      <c r="DJC51" s="66">
        <v>16902074.19166819</v>
      </c>
      <c r="DJD51" s="66">
        <v>17622376.695822619</v>
      </c>
      <c r="DJE51" s="66">
        <v>18373375.769617412</v>
      </c>
      <c r="DJF51" s="66">
        <v>19156379.584802978</v>
      </c>
      <c r="DJG51" s="66">
        <v>19972752.062464226</v>
      </c>
      <c r="DJH51" s="66">
        <v>20823915.248846415</v>
      </c>
      <c r="DJI51" s="66">
        <v>21711351.792429782</v>
      </c>
      <c r="DJJ51" s="66">
        <v>22636607.526567664</v>
      </c>
      <c r="DJK51" s="66">
        <v>23601294.162186932</v>
      </c>
      <c r="DJL51" s="66">
        <v>24607092.095241129</v>
      </c>
      <c r="DJM51" s="66">
        <v>25655753.333806634</v>
      </c>
      <c r="DJN51" s="66">
        <v>26749104.549920622</v>
      </c>
      <c r="DJO51" s="66">
        <v>27889050.261476796</v>
      </c>
      <c r="DJP51" s="66">
        <v>29077576.149721511</v>
      </c>
      <c r="DJQ51" s="66">
        <v>30316752.518129006</v>
      </c>
      <c r="DJR51" s="66">
        <v>31608737.898680877</v>
      </c>
      <c r="DJS51" s="66">
        <v>32955782.811831489</v>
      </c>
      <c r="DJT51" s="66">
        <v>150942816.16398308</v>
      </c>
      <c r="DJU51" s="66">
        <v>154395121.24650401</v>
      </c>
      <c r="DJV51" s="66">
        <v>157926386.1012466</v>
      </c>
      <c r="DJW51" s="66">
        <v>161538416.66525289</v>
      </c>
      <c r="DJX51" s="66">
        <v>165233060.18025118</v>
      </c>
      <c r="DJY51" s="66">
        <v>169012206.13736019</v>
      </c>
      <c r="DJZ51" s="66">
        <v>172877787.24340099</v>
      </c>
      <c r="DKA51" s="66">
        <v>176831780.40930945</v>
      </c>
      <c r="DKB51" s="66">
        <v>180876207.76115552</v>
      </c>
      <c r="DKC51" s="66">
        <v>185013137.67428604</v>
      </c>
      <c r="DKD51" s="66">
        <v>189244685.83112037</v>
      </c>
      <c r="DKE51" s="66">
        <v>193573016.30313885</v>
      </c>
      <c r="DKF51" s="66">
        <v>198000342.65761885</v>
      </c>
      <c r="DKG51" s="66">
        <v>202528929.08968312</v>
      </c>
      <c r="DKH51" s="66">
        <v>207161091.58024004</v>
      </c>
      <c r="DKI51" s="66">
        <v>211899199.08040804</v>
      </c>
      <c r="DKJ51" s="66">
        <v>216745674.72302932</v>
      </c>
      <c r="DKK51" s="66">
        <v>221702997.06189322</v>
      </c>
      <c r="DKL51" s="66">
        <v>226773701.33930239</v>
      </c>
      <c r="DKM51" s="66">
        <v>231960380.78263032</v>
      </c>
      <c r="DKN51" s="66">
        <v>237265687.93053317</v>
      </c>
      <c r="DKO51" s="66">
        <v>242692335.98949426</v>
      </c>
      <c r="DKP51" s="66">
        <v>248243100.22139499</v>
      </c>
      <c r="DKQ51" s="66">
        <v>253920819.36282152</v>
      </c>
      <c r="DKR51" s="66">
        <v>259728397.07683346</v>
      </c>
      <c r="DKS51" s="66">
        <v>265668803.43793669</v>
      </c>
      <c r="DKT51" s="65">
        <v>11609665.655532893</v>
      </c>
      <c r="DKU51" s="65">
        <v>12104425.715703392</v>
      </c>
      <c r="DKV51" s="65">
        <v>12620270.579209572</v>
      </c>
      <c r="DKW51" s="78">
        <v>11842288.920593098</v>
      </c>
      <c r="DKX51" s="78">
        <v>10975077.782127708</v>
      </c>
      <c r="DKY51" s="78">
        <v>10012444.84290595</v>
      </c>
      <c r="DKZ51" s="78">
        <v>8947832.048826905</v>
      </c>
      <c r="DLA51" s="78">
        <v>7774295.686399186</v>
      </c>
      <c r="DLB51" s="65">
        <v>8037507.2265728777</v>
      </c>
      <c r="DLC51" s="65">
        <v>8309630.2254400952</v>
      </c>
      <c r="DLD51" s="65">
        <v>8590966.3950610105</v>
      </c>
      <c r="DLE51" s="65">
        <v>8881827.6624527797</v>
      </c>
      <c r="DLF51" s="65">
        <v>9182536.515433684</v>
      </c>
      <c r="DLG51" s="65">
        <v>9493426.3601763807</v>
      </c>
      <c r="DLH51" s="65">
        <v>9814841.8908667117</v>
      </c>
      <c r="DLI51" s="65">
        <v>10147139.471877916</v>
      </c>
      <c r="DLJ51" s="65">
        <v>10490687.532883979</v>
      </c>
      <c r="DLK51" s="65">
        <v>10845866.977350192</v>
      </c>
      <c r="DLL51" s="65">
        <v>11213071.604853826</v>
      </c>
      <c r="DLM51" s="65">
        <v>11592708.547703173</v>
      </c>
      <c r="DLN51" s="65">
        <v>11985198.722339038</v>
      </c>
      <c r="DLO51" s="65">
        <v>12390977.296019163</v>
      </c>
      <c r="DLP51" s="65">
        <v>12810494.16930303</v>
      </c>
      <c r="DLQ51" s="65">
        <v>13244214.474871969</v>
      </c>
      <c r="DLR51" s="65">
        <v>13692619.093237644</v>
      </c>
      <c r="DLS51" s="65">
        <v>14156205.185910698</v>
      </c>
      <c r="DLT51" s="65">
        <v>150942816.16398308</v>
      </c>
      <c r="DLU51" s="65">
        <v>154395121.24650401</v>
      </c>
      <c r="DLV51" s="65">
        <v>157926386.1012466</v>
      </c>
      <c r="DLW51" s="78">
        <v>145384574.99872762</v>
      </c>
      <c r="DLX51" s="78">
        <v>132186448.14420095</v>
      </c>
      <c r="DLY51" s="78">
        <v>118308544.29615214</v>
      </c>
      <c r="DLZ51" s="78">
        <v>103726672.34604059</v>
      </c>
      <c r="DMA51" s="78">
        <v>88415890.204654723</v>
      </c>
      <c r="DMB51" s="65">
        <v>91409355.281794608</v>
      </c>
      <c r="DMC51" s="65">
        <v>94504169.032202542</v>
      </c>
      <c r="DMD51" s="65">
        <v>97703762.781552464</v>
      </c>
      <c r="DME51" s="65">
        <v>101011684.02868071</v>
      </c>
      <c r="DMF51" s="65">
        <v>104431600.37881915</v>
      </c>
      <c r="DMG51" s="65">
        <v>107967303.60999428</v>
      </c>
      <c r="DMH51" s="65">
        <v>111622713.877101</v>
      </c>
      <c r="DMI51" s="65">
        <v>115401884.05831225</v>
      </c>
      <c r="DMJ51" s="65">
        <v>119309004.24864334</v>
      </c>
      <c r="DMK51" s="65">
        <v>123348406.4056534</v>
      </c>
      <c r="DML51" s="65">
        <v>127524569.15243465</v>
      </c>
      <c r="DMM51" s="65">
        <v>131842122.74321471</v>
      </c>
      <c r="DMN51" s="65">
        <v>136305854.19707757</v>
      </c>
      <c r="DMO51" s="65">
        <v>140920712.6054951</v>
      </c>
      <c r="DMP51" s="65">
        <v>145691814.61955371</v>
      </c>
      <c r="DMQ51" s="65">
        <v>150624450.12296021</v>
      </c>
      <c r="DMR51" s="65">
        <v>155724088.09711638</v>
      </c>
      <c r="DMS51" s="65">
        <v>160996382.6847654</v>
      </c>
      <c r="DMT51" s="65">
        <v>10611929.586778544</v>
      </c>
      <c r="DMU51" s="65">
        <v>11174811.60669267</v>
      </c>
      <c r="DMV51" s="65">
        <v>11767550.229569688</v>
      </c>
      <c r="DMW51" s="65">
        <v>12391729.120740781</v>
      </c>
      <c r="DMX51" s="65">
        <v>13049015.946918139</v>
      </c>
      <c r="DMY51" s="65">
        <v>13741166.831828281</v>
      </c>
      <c r="DMZ51" s="65">
        <v>14470031.048182789</v>
      </c>
      <c r="DNA51" s="65">
        <v>15237555.958522283</v>
      </c>
      <c r="DNB51" s="65">
        <v>16045792.218134638</v>
      </c>
      <c r="DNC51" s="65">
        <v>16896899.253948268</v>
      </c>
      <c r="DND51" s="65">
        <v>17793151.034039013</v>
      </c>
      <c r="DNE51" s="65">
        <v>18736942.14316541</v>
      </c>
      <c r="DNF51" s="65">
        <v>19730794.180564836</v>
      </c>
      <c r="DNG51" s="65">
        <v>20777362.49710393</v>
      </c>
      <c r="DNH51" s="65">
        <v>21879443.289783612</v>
      </c>
      <c r="DNI51" s="65">
        <v>23039981.072553482</v>
      </c>
      <c r="DNJ51" s="65">
        <v>24262076.543396041</v>
      </c>
      <c r="DNK51" s="65">
        <v>25548994.868699752</v>
      </c>
      <c r="DNL51" s="65">
        <v>26904174.407055035</v>
      </c>
      <c r="DNM51" s="65">
        <v>28331235.895781167</v>
      </c>
      <c r="DNN51" s="65">
        <v>29833992.124728404</v>
      </c>
      <c r="DNO51" s="65">
        <v>31416458.123201646</v>
      </c>
      <c r="DNP51" s="65">
        <v>33082861.887222819</v>
      </c>
      <c r="DNQ51" s="65">
        <v>34837655.675792709</v>
      </c>
      <c r="DNR51" s="65">
        <v>36685527.906333581</v>
      </c>
      <c r="DNS51" s="65">
        <v>38631415.681094222</v>
      </c>
      <c r="DNT51" s="65">
        <v>8992629.2505334225</v>
      </c>
      <c r="DNU51" s="65">
        <v>9290288.2027331833</v>
      </c>
      <c r="DNV51" s="65">
        <v>9597799.7630363461</v>
      </c>
      <c r="DNW51" s="65">
        <v>9915490.0559747592</v>
      </c>
      <c r="DNX51" s="65">
        <v>10243696.000908334</v>
      </c>
      <c r="DNY51" s="65">
        <v>10582765.66933733</v>
      </c>
      <c r="DNZ51" s="65">
        <v>10933058.654041857</v>
      </c>
      <c r="DOA51" s="65">
        <v>11294946.450439956</v>
      </c>
      <c r="DOB51" s="65">
        <v>11668812.850568812</v>
      </c>
      <c r="DOC51" s="65">
        <v>12055054.350106828</v>
      </c>
      <c r="DOD51" s="65">
        <v>12454080.568868279</v>
      </c>
      <c r="DOE51" s="65">
        <v>12866314.685216492</v>
      </c>
      <c r="DOF51" s="65">
        <v>13292193.88485622</v>
      </c>
      <c r="DOG51" s="65">
        <v>13732169.824481186</v>
      </c>
      <c r="DOH51" s="65">
        <v>14186709.110768542</v>
      </c>
      <c r="DOI51" s="65">
        <v>14656293.795228168</v>
      </c>
      <c r="DOJ51" s="65">
        <v>15141421.885431685</v>
      </c>
      <c r="DOK51" s="65">
        <v>15642607.873163223</v>
      </c>
      <c r="DOL51" s="65">
        <v>16160383.280052299</v>
      </c>
      <c r="DOM51" s="65">
        <v>16695297.221267162</v>
      </c>
      <c r="DON51" s="65">
        <v>17247916.987866703</v>
      </c>
      <c r="DOO51" s="65">
        <v>17818828.648428302</v>
      </c>
      <c r="DOP51" s="65">
        <v>18408637.670589834</v>
      </c>
      <c r="DOQ51" s="65">
        <v>19017969.56316483</v>
      </c>
      <c r="DOR51" s="65">
        <v>19647470.539511975</v>
      </c>
      <c r="DOS51" s="65">
        <v>20297808.202862207</v>
      </c>
      <c r="DOT51" s="65">
        <v>10611929.586778544</v>
      </c>
      <c r="DOU51" s="65">
        <v>11174811.60669267</v>
      </c>
      <c r="DOV51" s="65">
        <v>11767550.229569688</v>
      </c>
      <c r="DOW51" s="78">
        <v>11152556.208666703</v>
      </c>
      <c r="DOX51" s="78">
        <v>10439212.757534511</v>
      </c>
      <c r="DOY51" s="78">
        <v>9618816.7822797969</v>
      </c>
      <c r="DOZ51" s="78">
        <v>8682018.6289096735</v>
      </c>
      <c r="DPA51" s="78">
        <v>7618777.9792611422</v>
      </c>
      <c r="DPB51" s="65">
        <v>7876724.2122132806</v>
      </c>
      <c r="DPC51" s="65">
        <v>8143403.6382411737</v>
      </c>
      <c r="DPD51" s="65">
        <v>8419111.9339299202</v>
      </c>
      <c r="DPE51" s="65">
        <v>8704154.7864806931</v>
      </c>
      <c r="DPF51" s="65">
        <v>8998848.2326365765</v>
      </c>
      <c r="DPG51" s="65">
        <v>9303519.0090832897</v>
      </c>
      <c r="DPH51" s="65">
        <v>9618504.9147133119</v>
      </c>
      <c r="DPI51" s="65">
        <v>9944155.1851550471</v>
      </c>
      <c r="DPJ51" s="65">
        <v>10280830.879982287</v>
      </c>
      <c r="DPK51" s="65">
        <v>10628905.283033291</v>
      </c>
      <c r="DPL51" s="65">
        <v>10988764.316283319</v>
      </c>
      <c r="DPM51" s="65">
        <v>11360806.967729509</v>
      </c>
      <c r="DPN51" s="65">
        <v>11745445.733762488</v>
      </c>
      <c r="DPO51" s="65">
        <v>12143107.076515201</v>
      </c>
      <c r="DPP51" s="65">
        <v>12554231.89669605</v>
      </c>
      <c r="DPQ51" s="65">
        <v>12979276.022430552</v>
      </c>
      <c r="DPR51" s="65">
        <v>13418710.71465355</v>
      </c>
      <c r="DPS51" s="65">
        <v>13873023.189612303</v>
      </c>
      <c r="DPT51" s="65">
        <v>8992629.2505334225</v>
      </c>
      <c r="DPU51" s="65">
        <v>9290288.2027331833</v>
      </c>
      <c r="DPV51" s="65">
        <v>9597799.7630363461</v>
      </c>
      <c r="DPW51" s="78">
        <v>8923941.0503772832</v>
      </c>
      <c r="DPX51" s="78">
        <v>8194956.800726667</v>
      </c>
      <c r="DPY51" s="78">
        <v>7407935.9685361311</v>
      </c>
      <c r="DPZ51" s="78">
        <v>6559835.1924251141</v>
      </c>
      <c r="DQA51" s="78">
        <v>5647473.225219978</v>
      </c>
      <c r="DQB51" s="65">
        <v>5838677.7002826352</v>
      </c>
      <c r="DQC51" s="65">
        <v>6036355.7166665196</v>
      </c>
      <c r="DQD51" s="65">
        <v>6240726.4467378836</v>
      </c>
      <c r="DQE51" s="65">
        <v>6452016.4833031613</v>
      </c>
      <c r="DQF51" s="65">
        <v>6670460.0908401478</v>
      </c>
      <c r="DQG51" s="65">
        <v>6896299.4652350238</v>
      </c>
      <c r="DQH51" s="65">
        <v>7129785.0023132069</v>
      </c>
      <c r="DQI51" s="65">
        <v>7371175.5754617499</v>
      </c>
      <c r="DQJ51" s="65">
        <v>7620738.8226511059</v>
      </c>
      <c r="DQK51" s="65">
        <v>7878751.4431744833</v>
      </c>
      <c r="DQL51" s="65">
        <v>8145499.5044337995</v>
      </c>
      <c r="DQM51" s="65">
        <v>8421278.7591123786</v>
      </c>
      <c r="DQN51" s="65">
        <v>8706394.9730860479</v>
      </c>
      <c r="DQO51" s="65">
        <v>9001164.264436204</v>
      </c>
      <c r="DQP51" s="65">
        <v>9305913.453940725</v>
      </c>
      <c r="DQQ51" s="65">
        <v>9620980.4274313245</v>
      </c>
      <c r="DQR51" s="65">
        <v>9946714.5104191098</v>
      </c>
      <c r="DQS51" s="65">
        <v>10283476.855403706</v>
      </c>
      <c r="DQT51" s="66">
        <v>59938983.052042827</v>
      </c>
      <c r="DQU51" s="66">
        <v>63118289.470921397</v>
      </c>
      <c r="DQV51" s="66">
        <v>66466233.874470919</v>
      </c>
      <c r="DQW51" s="66">
        <v>69991761.223046571</v>
      </c>
      <c r="DQX51" s="66">
        <v>73704290.939005181</v>
      </c>
      <c r="DQY51" s="66">
        <v>77613742.073299766</v>
      </c>
      <c r="DQZ51" s="66">
        <v>81730559.806970328</v>
      </c>
      <c r="DRA51" s="66">
        <v>86065743.358336598</v>
      </c>
      <c r="DRB51" s="66">
        <v>90630875.37045522</v>
      </c>
      <c r="DRC51" s="66">
        <v>95438152.85735701</v>
      </c>
      <c r="DRD51" s="66">
        <v>100500419.79174685</v>
      </c>
      <c r="DRE51" s="66">
        <v>105831201.42123267</v>
      </c>
      <c r="DRF51" s="66">
        <v>111444740.40476884</v>
      </c>
      <c r="DRG51" s="66">
        <v>117356034.86586268</v>
      </c>
      <c r="DRH51" s="66">
        <v>123580878.46421364</v>
      </c>
      <c r="DRI51" s="66">
        <v>130135902.59284763</v>
      </c>
      <c r="DRJ51" s="66">
        <v>137038620.81348816</v>
      </c>
      <c r="DRK51" s="66">
        <v>144307475.64888468</v>
      </c>
      <c r="DRL51" s="66">
        <v>151961887.85711822</v>
      </c>
      <c r="DRM51" s="66">
        <v>160022308.31953338</v>
      </c>
      <c r="DRN51" s="66">
        <v>168510272.68092939</v>
      </c>
      <c r="DRO51" s="66">
        <v>177448458.88799748</v>
      </c>
      <c r="DRP51" s="66">
        <v>186860747.77973396</v>
      </c>
      <c r="DRQ51" s="66">
        <v>196772286.89171275</v>
      </c>
      <c r="DRR51" s="66">
        <v>207209557.64468929</v>
      </c>
      <c r="DRS51" s="66">
        <v>218200446.09704682</v>
      </c>
      <c r="DRT51" s="66">
        <v>140287234.77026954</v>
      </c>
      <c r="DRU51" s="66">
        <v>144930787.85639766</v>
      </c>
      <c r="DRV51" s="66">
        <v>149728044.05955565</v>
      </c>
      <c r="DRW51" s="66">
        <v>154684091.00289464</v>
      </c>
      <c r="DRX51" s="66">
        <v>159804184.71154645</v>
      </c>
      <c r="DRY51" s="66">
        <v>165093755.18678364</v>
      </c>
      <c r="DRZ51" s="66">
        <v>170558412.16468671</v>
      </c>
      <c r="DSA51" s="66">
        <v>176203951.06542408</v>
      </c>
      <c r="DSB51" s="66">
        <v>182036359.13945666</v>
      </c>
      <c r="DSC51" s="66">
        <v>188061821.81718203</v>
      </c>
      <c r="DSD51" s="66">
        <v>194286729.26875526</v>
      </c>
      <c r="DSE51" s="66">
        <v>200717683.18104133</v>
      </c>
      <c r="DSF51" s="66">
        <v>207361503.75888723</v>
      </c>
      <c r="DSG51" s="66">
        <v>214225236.95813772</v>
      </c>
      <c r="DSH51" s="66">
        <v>221316161.9580673</v>
      </c>
      <c r="DSI51" s="66">
        <v>228641798.88115105</v>
      </c>
      <c r="DSJ51" s="66">
        <v>236209916.76836357</v>
      </c>
      <c r="DSK51" s="66">
        <v>244028541.81846154</v>
      </c>
      <c r="DSL51" s="66">
        <v>252105965.89999041</v>
      </c>
      <c r="DSM51" s="66">
        <v>260450755.34504044</v>
      </c>
      <c r="DSN51" s="66">
        <v>269071760.03407985</v>
      </c>
      <c r="DSO51" s="66">
        <v>277978122.78149754</v>
      </c>
      <c r="DSP51" s="66">
        <v>287179289.03181195</v>
      </c>
      <c r="DSQ51" s="66">
        <v>296685016.87682575</v>
      </c>
      <c r="DSR51" s="66">
        <v>306505387.40435386</v>
      </c>
      <c r="DSS51" s="66">
        <v>316650815.38949519</v>
      </c>
      <c r="DST51" s="65">
        <v>59938983.052042827</v>
      </c>
      <c r="DSU51" s="65">
        <v>63118289.470921397</v>
      </c>
      <c r="DSV51" s="65">
        <v>66466233.874470919</v>
      </c>
      <c r="DSW51" s="78">
        <v>62992585.100741908</v>
      </c>
      <c r="DSX51" s="78">
        <v>58963432.751204148</v>
      </c>
      <c r="DSY51" s="78">
        <v>54329619.451309837</v>
      </c>
      <c r="DSZ51" s="78">
        <v>49038335.8841822</v>
      </c>
      <c r="DTA51" s="78">
        <v>43032871.679168299</v>
      </c>
      <c r="DTB51" s="65">
        <v>44489820.178385586</v>
      </c>
      <c r="DTC51" s="65">
        <v>45996096.060288303</v>
      </c>
      <c r="DTD51" s="65">
        <v>47553369.384376779</v>
      </c>
      <c r="DTE51" s="65">
        <v>49163366.75275673</v>
      </c>
      <c r="DTF51" s="65">
        <v>50827873.224481978</v>
      </c>
      <c r="DTG51" s="65">
        <v>52548734.29471039</v>
      </c>
      <c r="DTH51" s="65">
        <v>54327857.940867342</v>
      </c>
      <c r="DTI51" s="65">
        <v>56167216.738085456</v>
      </c>
      <c r="DTJ51" s="65">
        <v>58068850.046265997</v>
      </c>
      <c r="DTK51" s="65">
        <v>60034866.271186821</v>
      </c>
      <c r="DTL51" s="65">
        <v>62067445.20216386</v>
      </c>
      <c r="DTM51" s="65">
        <v>64168840.428857952</v>
      </c>
      <c r="DTN51" s="65">
        <v>66341381.839906655</v>
      </c>
      <c r="DTO51" s="65">
        <v>68587478.206151322</v>
      </c>
      <c r="DTP51" s="65">
        <v>70909619.851323575</v>
      </c>
      <c r="DTQ51" s="65">
        <v>73310381.413152277</v>
      </c>
      <c r="DTR51" s="65">
        <v>75792424.697952256</v>
      </c>
      <c r="DTS51" s="65">
        <v>78358501.631859884</v>
      </c>
      <c r="DTT51" s="65">
        <v>140287234.77026954</v>
      </c>
      <c r="DTU51" s="65">
        <v>144930787.85639766</v>
      </c>
      <c r="DTV51" s="65">
        <v>149728044.05955565</v>
      </c>
      <c r="DTW51" s="78">
        <v>139215681.90260518</v>
      </c>
      <c r="DTX51" s="78">
        <v>127843347.76923716</v>
      </c>
      <c r="DTY51" s="78">
        <v>115565628.63074856</v>
      </c>
      <c r="DTZ51" s="78">
        <v>102335047.29881203</v>
      </c>
      <c r="DUA51" s="78">
        <v>88101975.532712042</v>
      </c>
      <c r="DUB51" s="65">
        <v>91084812.513414875</v>
      </c>
      <c r="DUC51" s="65">
        <v>94168638.335737318</v>
      </c>
      <c r="DUD51" s="65">
        <v>97356872.142662272</v>
      </c>
      <c r="DUE51" s="65">
        <v>100653048.83787005</v>
      </c>
      <c r="DUF51" s="65">
        <v>104060823.00500676</v>
      </c>
      <c r="DUG51" s="65">
        <v>107583972.95964605</v>
      </c>
      <c r="DUH51" s="65">
        <v>111226404.93843651</v>
      </c>
      <c r="DUI51" s="65">
        <v>114992157.43007968</v>
      </c>
      <c r="DUJ51" s="65">
        <v>118885405.65294033</v>
      </c>
      <c r="DUK51" s="65">
        <v>122910466.18425362</v>
      </c>
      <c r="DUL51" s="65">
        <v>127071801.74606165</v>
      </c>
      <c r="DUM51" s="65">
        <v>131374026.15318583</v>
      </c>
      <c r="DUN51" s="65">
        <v>135821909.42872083</v>
      </c>
      <c r="DUO51" s="65">
        <v>140420383.09272209</v>
      </c>
      <c r="DUP51" s="65">
        <v>145174545.62995046</v>
      </c>
      <c r="DUQ51" s="65">
        <v>150089668.14273638</v>
      </c>
      <c r="DUR51" s="65">
        <v>155171200.19523096</v>
      </c>
      <c r="DUS51" s="65">
        <v>160424775.85552388</v>
      </c>
      <c r="DUT51" s="65">
        <v>0</v>
      </c>
      <c r="DUU51" s="65">
        <v>0</v>
      </c>
      <c r="DUV51" s="65">
        <v>0</v>
      </c>
      <c r="DUW51" s="65">
        <v>88226.737948571099</v>
      </c>
      <c r="DUX51" s="65">
        <v>185812.98852127406</v>
      </c>
      <c r="DUY51" s="65">
        <v>293503.42798007448</v>
      </c>
      <c r="DUZ51" s="65">
        <v>412095.39845699677</v>
      </c>
      <c r="DVA51" s="65">
        <v>542442.3998581029</v>
      </c>
      <c r="DVB51" s="65">
        <v>571214.83669179713</v>
      </c>
      <c r="DVC51" s="65">
        <v>601513.43210300186</v>
      </c>
      <c r="DVD51" s="65">
        <v>633419.13717754907</v>
      </c>
      <c r="DVE51" s="65">
        <v>667017.19683966518</v>
      </c>
      <c r="DVF51" s="65">
        <v>702397.37760738796</v>
      </c>
      <c r="DVG51" s="65">
        <v>739654.20742866956</v>
      </c>
      <c r="DVH51" s="65">
        <v>778887.22823896119</v>
      </c>
      <c r="DVI51" s="65">
        <v>820201.2619150508</v>
      </c>
      <c r="DVJ51" s="65">
        <v>863706.69033572811</v>
      </c>
      <c r="DVK51" s="65">
        <v>909519.75029753137</v>
      </c>
      <c r="DVL51" s="65">
        <v>957762.84407353145</v>
      </c>
      <c r="DVM51" s="65">
        <v>1008564.8664448902</v>
      </c>
      <c r="DVN51" s="65">
        <v>1062061.5490789537</v>
      </c>
      <c r="DVO51" s="65">
        <v>1118395.8231739786</v>
      </c>
      <c r="DVP51" s="65">
        <v>1177718.2013393997</v>
      </c>
      <c r="DVQ51" s="65">
        <v>1240187.1797319327</v>
      </c>
      <c r="DVR51" s="65">
        <v>1305969.6615219414</v>
      </c>
      <c r="DVS51" s="65">
        <v>1375241.4028214614</v>
      </c>
      <c r="DVT51" s="64">
        <v>0</v>
      </c>
      <c r="DVU51" s="64">
        <v>0</v>
      </c>
      <c r="DVV51" s="64">
        <v>0</v>
      </c>
      <c r="DVW51" s="64">
        <v>3165145.9491910115</v>
      </c>
      <c r="DVX51" s="64">
        <v>6539826.6185506852</v>
      </c>
      <c r="DVY51" s="64">
        <v>10134445.509132594</v>
      </c>
      <c r="DVZ51" s="64">
        <v>13959865.267680481</v>
      </c>
      <c r="DWA51" s="64">
        <v>18027426.683967829</v>
      </c>
      <c r="DWB51" s="64">
        <v>18624140.36893262</v>
      </c>
      <c r="DWC51" s="64">
        <v>19240605.470894754</v>
      </c>
      <c r="DWD51" s="64">
        <v>19877475.768179148</v>
      </c>
      <c r="DWE51" s="64">
        <v>20535426.679385833</v>
      </c>
      <c r="DWF51" s="64">
        <v>21215155.979690127</v>
      </c>
      <c r="DWG51" s="64">
        <v>21917384.540852536</v>
      </c>
      <c r="DWH51" s="64">
        <v>22642857.095723234</v>
      </c>
      <c r="DWI51" s="64">
        <v>23392343.028051883</v>
      </c>
      <c r="DWJ51" s="64">
        <v>24166637.188440446</v>
      </c>
      <c r="DWK51" s="64">
        <v>24966560.737304237</v>
      </c>
      <c r="DWL51" s="64">
        <v>25792962.015735332</v>
      </c>
      <c r="DWM51" s="64">
        <v>26646717.445191801</v>
      </c>
      <c r="DWN51" s="64">
        <v>27528732.45696697</v>
      </c>
      <c r="DWO51" s="64">
        <v>28439942.452424336</v>
      </c>
      <c r="DWP51" s="64">
        <v>29381313.795016725</v>
      </c>
      <c r="DWQ51" s="64">
        <v>30353844.835141417</v>
      </c>
      <c r="DWR51" s="64">
        <v>31358566.968918536</v>
      </c>
      <c r="DWS51" s="64">
        <v>32396545.732015066</v>
      </c>
      <c r="DWT51" s="65">
        <v>0</v>
      </c>
      <c r="DWU51" s="65">
        <v>0</v>
      </c>
      <c r="DWV51" s="65">
        <v>0</v>
      </c>
      <c r="DWW51" s="65">
        <v>550310.58954543527</v>
      </c>
      <c r="DWX51" s="65">
        <v>1159000.7477999202</v>
      </c>
      <c r="DWY51" s="65">
        <v>1830715.361815515</v>
      </c>
      <c r="DWZ51" s="65">
        <v>2570427.8198070205</v>
      </c>
      <c r="DXA51" s="65">
        <v>3383461.7917570611</v>
      </c>
      <c r="DXB51" s="65">
        <v>3562928.6636461569</v>
      </c>
      <c r="DXC51" s="65">
        <v>3751914.8858598592</v>
      </c>
      <c r="DXD51" s="65">
        <v>3950925.3874117997</v>
      </c>
      <c r="DXE51" s="65">
        <v>4160491.8799530938</v>
      </c>
      <c r="DXF51" s="65">
        <v>4381174.2783872159</v>
      </c>
      <c r="DXG51" s="65">
        <v>4613562.1968376851</v>
      </c>
      <c r="DXH51" s="65">
        <v>4858276.5239654249</v>
      </c>
      <c r="DXI51" s="65">
        <v>5115971.0818447126</v>
      </c>
      <c r="DXJ51" s="65">
        <v>5387334.3728298722</v>
      </c>
      <c r="DXK51" s="65">
        <v>5673091.4190799166</v>
      </c>
      <c r="DXL51" s="65">
        <v>5974005.6996559696</v>
      </c>
      <c r="DXM51" s="65">
        <v>6290881.1903669527</v>
      </c>
      <c r="DXN51" s="65">
        <v>6624564.5118135372</v>
      </c>
      <c r="DXO51" s="65">
        <v>6975947.1913694618</v>
      </c>
      <c r="DXP51" s="65">
        <v>7345968.0451437421</v>
      </c>
      <c r="DXQ51" s="65">
        <v>7735615.6862878026</v>
      </c>
      <c r="DXR51" s="65">
        <v>8145931.1663492303</v>
      </c>
      <c r="DXS51" s="65">
        <v>8578010.7567291763</v>
      </c>
      <c r="DXT51" s="65">
        <v>0</v>
      </c>
      <c r="DXU51" s="65">
        <v>0</v>
      </c>
      <c r="DXV51" s="65">
        <v>0</v>
      </c>
      <c r="DXW51" s="65">
        <v>2924103.8905766746</v>
      </c>
      <c r="DXX51" s="65">
        <v>6041785.3602892105</v>
      </c>
      <c r="DXY51" s="65">
        <v>9362655.6303560622</v>
      </c>
      <c r="DXZ51" s="65">
        <v>12896750.101392319</v>
      </c>
      <c r="DYA51" s="65">
        <v>16654545.90400465</v>
      </c>
      <c r="DYB51" s="65">
        <v>17205816.788752273</v>
      </c>
      <c r="DYC51" s="65">
        <v>17775334.91903406</v>
      </c>
      <c r="DYD51" s="65">
        <v>18363704.284610391</v>
      </c>
      <c r="DYE51" s="65">
        <v>18971548.867499109</v>
      </c>
      <c r="DYF51" s="65">
        <v>19599513.303725749</v>
      </c>
      <c r="DYG51" s="65">
        <v>20248263.566977873</v>
      </c>
      <c r="DYH51" s="65">
        <v>20918487.674888663</v>
      </c>
      <c r="DYI51" s="65">
        <v>21610896.418698672</v>
      </c>
      <c r="DYJ51" s="65">
        <v>22326224.117069636</v>
      </c>
      <c r="DYK51" s="65">
        <v>23065229.394849751</v>
      </c>
      <c r="DYL51" s="65">
        <v>23828695.987616364</v>
      </c>
      <c r="DYM51" s="65">
        <v>24617433.572849266</v>
      </c>
      <c r="DYN51" s="65">
        <v>25432278.628616128</v>
      </c>
      <c r="DYO51" s="65">
        <v>26274095.320680596</v>
      </c>
      <c r="DYP51" s="65">
        <v>27143776.418974135</v>
      </c>
      <c r="DYQ51" s="65">
        <v>28042244.24440318</v>
      </c>
      <c r="DYR51" s="65">
        <v>28970451.646996126</v>
      </c>
      <c r="DYS51" s="65">
        <v>29929383.01642707</v>
      </c>
      <c r="DYT51" s="67">
        <v>1509.8</v>
      </c>
      <c r="DYU51" s="68">
        <f ca="1">10000000*'Country Model'!$DYT$8/57000</f>
        <v>59385.964912280702</v>
      </c>
      <c r="DYV51" s="68">
        <f ca="1">10000000*'Country Model'!$DYT$8/57000</f>
        <v>59385.964912280702</v>
      </c>
      <c r="DYW51" s="38">
        <f ca="1">'Country Model'!$DYT$8/(220*8)</f>
        <v>0.19232954545454545</v>
      </c>
      <c r="DYX51" s="38">
        <f ca="1">'Country Model'!$DYT$8/(220*8)</f>
        <v>0.19232954545454545</v>
      </c>
      <c r="DYY51" s="25">
        <v>0.01</v>
      </c>
      <c r="DYZ51" s="25">
        <f t="shared" si="21"/>
        <v>0.01</v>
      </c>
      <c r="DZA51" s="25">
        <f t="shared" si="22"/>
        <v>0.05</v>
      </c>
      <c r="DZB51" s="25">
        <v>0.04</v>
      </c>
      <c r="DZC51" s="25">
        <v>0.09</v>
      </c>
      <c r="DZD51" s="25">
        <v>0.01</v>
      </c>
      <c r="DZE51" s="25">
        <v>0.01</v>
      </c>
      <c r="DZF51" s="25">
        <v>0.2</v>
      </c>
      <c r="DZG51" s="25">
        <v>7.0000000000000007E-2</v>
      </c>
      <c r="DZH51" s="25">
        <v>0.28999999999999998</v>
      </c>
      <c r="DZI51" s="25">
        <v>0.19</v>
      </c>
      <c r="DZJ51" s="25">
        <v>0.25</v>
      </c>
      <c r="DZK51" s="25">
        <v>7.0000000000000007E-2</v>
      </c>
      <c r="DZL51" s="46">
        <v>0.67</v>
      </c>
      <c r="DZM51" s="46">
        <v>0.33</v>
      </c>
      <c r="DZN51" s="46">
        <v>0.33</v>
      </c>
      <c r="DZO51" s="46">
        <v>0.33</v>
      </c>
      <c r="DZP51" s="46">
        <v>0.17</v>
      </c>
      <c r="DZQ51" s="46">
        <v>1</v>
      </c>
      <c r="DZR51" s="46">
        <v>0.5</v>
      </c>
      <c r="DZS51" s="46">
        <v>0.33</v>
      </c>
      <c r="DZT51" s="46">
        <v>0.5</v>
      </c>
      <c r="DZU51" s="46">
        <v>0.17</v>
      </c>
      <c r="DZW51" s="69">
        <v>0</v>
      </c>
      <c r="DZX51" s="69">
        <v>1</v>
      </c>
      <c r="DZY51" s="69">
        <v>2</v>
      </c>
      <c r="DZZ51" s="69">
        <v>3</v>
      </c>
      <c r="EAA51" s="69">
        <v>4</v>
      </c>
      <c r="EAB51" s="69">
        <v>5</v>
      </c>
      <c r="EAC51" s="69">
        <v>6</v>
      </c>
      <c r="EAD51" s="69">
        <v>7</v>
      </c>
      <c r="EAE51" s="69">
        <v>8</v>
      </c>
      <c r="EAF51" s="69">
        <v>9</v>
      </c>
      <c r="EAG51" s="69">
        <v>10</v>
      </c>
      <c r="EAH51" s="69">
        <v>11</v>
      </c>
      <c r="EAI51" s="69">
        <v>12</v>
      </c>
      <c r="EAJ51" s="69">
        <v>13</v>
      </c>
      <c r="EAK51" s="69">
        <v>14</v>
      </c>
      <c r="EAL51" s="69">
        <v>15</v>
      </c>
      <c r="EAM51" s="69">
        <v>16</v>
      </c>
      <c r="EAN51" s="69">
        <v>17</v>
      </c>
      <c r="EAO51" s="69">
        <v>18</v>
      </c>
      <c r="EAP51" s="69">
        <v>19</v>
      </c>
      <c r="EAQ51" s="69">
        <v>20</v>
      </c>
      <c r="EAR51" s="69">
        <v>21</v>
      </c>
      <c r="EAS51" s="69">
        <v>22</v>
      </c>
      <c r="EAT51" s="69">
        <v>23</v>
      </c>
      <c r="EAU51" s="69">
        <v>24</v>
      </c>
      <c r="EAV51" s="69">
        <v>25</v>
      </c>
      <c r="EAW51" s="69">
        <v>26</v>
      </c>
      <c r="EAX51" s="69">
        <v>27</v>
      </c>
      <c r="EAY51" s="69">
        <v>28</v>
      </c>
      <c r="EAZ51" s="69">
        <v>29</v>
      </c>
      <c r="EBA51" s="69">
        <v>30</v>
      </c>
      <c r="EBB51" s="69">
        <v>31</v>
      </c>
      <c r="EBC51" s="69">
        <v>32</v>
      </c>
      <c r="EBD51" s="69">
        <v>33</v>
      </c>
      <c r="EBE51" s="69">
        <v>34</v>
      </c>
      <c r="EBF51" s="69">
        <v>35</v>
      </c>
      <c r="EBG51" s="69">
        <v>36</v>
      </c>
      <c r="EBH51" s="69">
        <v>37</v>
      </c>
      <c r="EBI51" s="69">
        <v>38</v>
      </c>
      <c r="EBJ51" s="69">
        <v>39</v>
      </c>
      <c r="EBK51" s="69">
        <v>40</v>
      </c>
      <c r="EBL51" s="69">
        <v>41</v>
      </c>
      <c r="EBM51" s="69">
        <v>42</v>
      </c>
      <c r="EBO51" s="70">
        <v>2141645.7568416768</v>
      </c>
      <c r="EBP51" s="70">
        <v>2232914.6025567902</v>
      </c>
      <c r="EBQ51" s="70">
        <v>2328072.9814365543</v>
      </c>
      <c r="EBR51" s="70">
        <v>2427286.6506801583</v>
      </c>
      <c r="EBS51" s="70">
        <v>2530728.4314319775</v>
      </c>
      <c r="EBT51" s="70">
        <v>2638578.5098202177</v>
      </c>
      <c r="EBU51" s="70">
        <v>2751024.7508246764</v>
      </c>
      <c r="EBV51" s="70">
        <v>2868263.0255203722</v>
      </c>
      <c r="EBW51" s="70">
        <v>2990497.552267055</v>
      </c>
      <c r="EBX51" s="70">
        <v>3117941.2524389243</v>
      </c>
      <c r="EBY51" s="70">
        <v>3250816.1213142034</v>
      </c>
      <c r="EBZ51" s="70">
        <v>3389353.6147706266</v>
      </c>
      <c r="ECA51" s="70">
        <v>3533795.0524604223</v>
      </c>
      <c r="ECB51" s="70">
        <v>3684392.0381670948</v>
      </c>
      <c r="ECC51" s="70">
        <v>3841406.8980762181</v>
      </c>
      <c r="ECD51" s="70">
        <v>4005113.1377236792</v>
      </c>
      <c r="ECE51" s="70">
        <v>4175795.9184173206</v>
      </c>
      <c r="ECF51" s="70">
        <v>4353752.5539618824</v>
      </c>
      <c r="ECG51" s="70">
        <v>4539293.0285524726</v>
      </c>
      <c r="ECH51" s="70">
        <v>4732740.5367387077</v>
      </c>
      <c r="ECI51" s="70">
        <v>4934432.0464000795</v>
      </c>
      <c r="ECJ51" s="70">
        <v>5144718.8857132038</v>
      </c>
      <c r="ECK51" s="70">
        <v>5363967.3551333975</v>
      </c>
      <c r="ECL51" s="70">
        <v>5592559.3654565904</v>
      </c>
      <c r="ECM51" s="70">
        <v>5830893.1030730326</v>
      </c>
      <c r="ECN51" s="70">
        <v>6079383.7235715911</v>
      </c>
      <c r="ECO51" s="70">
        <v>26374508.334381849</v>
      </c>
      <c r="ECP51" s="70">
        <v>26977735.778295826</v>
      </c>
      <c r="ECQ51" s="70">
        <v>27594760.004484478</v>
      </c>
      <c r="ECR51" s="70">
        <v>28225896.567558344</v>
      </c>
      <c r="ECS51" s="70">
        <v>28871468.239369668</v>
      </c>
      <c r="ECT51" s="70">
        <v>29531805.174082302</v>
      </c>
      <c r="ECU51" s="70">
        <v>30207245.077017076</v>
      </c>
      <c r="ECV51" s="70">
        <v>30898133.377358891</v>
      </c>
      <c r="ECW51" s="70">
        <v>31604823.404813927</v>
      </c>
      <c r="ECX51" s="70">
        <v>32327676.57030727</v>
      </c>
      <c r="ECY51" s="70">
        <v>33067062.55081341</v>
      </c>
      <c r="ECZ51" s="70">
        <v>33823359.478414066</v>
      </c>
      <c r="EDA51" s="70">
        <v>34596954.133680098</v>
      </c>
      <c r="EDB51" s="70">
        <v>35388242.143476404</v>
      </c>
      <c r="EDC51" s="70">
        <v>36197628.183290839</v>
      </c>
      <c r="EDD51" s="70">
        <v>37025526.18419084</v>
      </c>
      <c r="EDE51" s="70">
        <v>37872359.544513382</v>
      </c>
      <c r="EDF51" s="70">
        <v>38738561.346396692</v>
      </c>
      <c r="EDG51" s="70">
        <v>39624574.577264354</v>
      </c>
      <c r="EDH51" s="70">
        <v>40530852.356375121</v>
      </c>
      <c r="EDI51" s="70">
        <v>41457858.166554295</v>
      </c>
      <c r="EDJ51" s="70">
        <v>42406066.091225162</v>
      </c>
      <c r="EDK51" s="70">
        <v>43375961.056861736</v>
      </c>
      <c r="EDL51" s="70">
        <v>44368039.080986775</v>
      </c>
      <c r="EDM51" s="70">
        <v>45382807.525841899</v>
      </c>
      <c r="EDN51" s="70">
        <v>46420785.357859567</v>
      </c>
      <c r="EDO51" s="71">
        <v>2141645.7568416768</v>
      </c>
      <c r="EDP51" s="71">
        <v>2232914.6025567902</v>
      </c>
      <c r="EDQ51" s="71">
        <v>2328072.9814365543</v>
      </c>
      <c r="EDR51" s="79">
        <v>2184557.9856121424</v>
      </c>
      <c r="EDS51" s="79">
        <v>2024582.7451455821</v>
      </c>
      <c r="EDT51" s="79">
        <v>1847004.9568741522</v>
      </c>
      <c r="EDU51" s="79">
        <v>1650614.8504948057</v>
      </c>
      <c r="EDV51" s="79">
        <v>1434131.5127601861</v>
      </c>
      <c r="EDW51" s="71">
        <v>1482686.3889203018</v>
      </c>
      <c r="EDX51" s="71">
        <v>1532885.1701044322</v>
      </c>
      <c r="EDY51" s="71">
        <v>1584783.5134152556</v>
      </c>
      <c r="EDZ51" s="71">
        <v>1638438.9603180098</v>
      </c>
      <c r="EEA51" s="71">
        <v>1693911.0004386795</v>
      </c>
      <c r="EEB51" s="71">
        <v>1751261.1375221752</v>
      </c>
      <c r="EEC51" s="71">
        <v>1810552.9576236359</v>
      </c>
      <c r="EED51" s="71">
        <v>1871852.1996084589</v>
      </c>
      <c r="EEE51" s="71">
        <v>1935226.8280392247</v>
      </c>
      <c r="EEF51" s="71">
        <v>2000747.1085303284</v>
      </c>
      <c r="EEG51" s="71">
        <v>2068485.6856538646</v>
      </c>
      <c r="EEH51" s="71">
        <v>2138517.6634831461</v>
      </c>
      <c r="EEI51" s="71">
        <v>2210920.6888631536</v>
      </c>
      <c r="EEJ51" s="71">
        <v>2285775.0375002436</v>
      </c>
      <c r="EEK51" s="71">
        <v>2363163.7029665657</v>
      </c>
      <c r="EEL51" s="71">
        <v>2443172.4887178689</v>
      </c>
      <c r="EEM51" s="71">
        <v>2525890.1032267236</v>
      </c>
      <c r="EEN51" s="71">
        <v>2611408.2583366334</v>
      </c>
      <c r="EEO51" s="71">
        <v>26374508.334381849</v>
      </c>
      <c r="EEP51" s="71">
        <v>26977735.778295826</v>
      </c>
      <c r="EEQ51" s="71">
        <v>27594760.004484478</v>
      </c>
      <c r="EER51" s="79">
        <v>25403306.91080251</v>
      </c>
      <c r="EES51" s="79">
        <v>23097174.591495734</v>
      </c>
      <c r="EET51" s="79">
        <v>20672263.62185761</v>
      </c>
      <c r="EEU51" s="79">
        <v>18124347.046210248</v>
      </c>
      <c r="EEV51" s="79">
        <v>15449066.688679446</v>
      </c>
      <c r="EEW51" s="71">
        <v>15972120.197499201</v>
      </c>
      <c r="EEX51" s="71">
        <v>16512882.541331569</v>
      </c>
      <c r="EEY51" s="71">
        <v>17071953.281850863</v>
      </c>
      <c r="EEZ51" s="71">
        <v>17649952.279875923</v>
      </c>
      <c r="EFA51" s="71">
        <v>18247520.382630967</v>
      </c>
      <c r="EFB51" s="71">
        <v>18865320.134274796</v>
      </c>
      <c r="EFC51" s="71">
        <v>19504036.510486118</v>
      </c>
      <c r="EFD51" s="71">
        <v>20164377.677919477</v>
      </c>
      <c r="EFE51" s="71">
        <v>20847075.779373791</v>
      </c>
      <c r="EFF51" s="71">
        <v>21552887.745544083</v>
      </c>
      <c r="EFG51" s="71">
        <v>22282596.134256385</v>
      </c>
      <c r="EFH51" s="71">
        <v>23037009.998116311</v>
      </c>
      <c r="EFI51" s="71">
        <v>23816965.781533316</v>
      </c>
      <c r="EFJ51" s="71">
        <v>24623328.248115167</v>
      </c>
      <c r="EFK51" s="71">
        <v>25456991.439460881</v>
      </c>
      <c r="EFL51" s="71">
        <v>26318879.66641517</v>
      </c>
      <c r="EFM51" s="71">
        <v>27209948.533883441</v>
      </c>
      <c r="EFN51" s="71">
        <v>28131186.000343576</v>
      </c>
      <c r="EFO51" s="70">
        <v>0</v>
      </c>
      <c r="EFP51" s="70">
        <v>0</v>
      </c>
      <c r="EFQ51" s="70">
        <v>0</v>
      </c>
      <c r="EFR51" s="70">
        <v>242728.66506801592</v>
      </c>
      <c r="EFS51" s="70">
        <v>506145.68628639542</v>
      </c>
      <c r="EFT51" s="70">
        <v>791573.55294606555</v>
      </c>
      <c r="EFU51" s="70">
        <v>1100409.9003298706</v>
      </c>
      <c r="EFV51" s="70">
        <v>1434131.5127601861</v>
      </c>
      <c r="EFW51" s="70">
        <v>1507811.1633467532</v>
      </c>
      <c r="EFX51" s="70">
        <v>1585056.0823344921</v>
      </c>
      <c r="EFY51" s="70">
        <v>1666032.6078989478</v>
      </c>
      <c r="EFZ51" s="70">
        <v>1750914.6544526168</v>
      </c>
      <c r="EGA51" s="70">
        <v>1839884.0520217428</v>
      </c>
      <c r="EGB51" s="70">
        <v>1933130.9006449196</v>
      </c>
      <c r="EGC51" s="70">
        <v>2030853.9404525822</v>
      </c>
      <c r="EGD51" s="70">
        <v>2133260.9381152205</v>
      </c>
      <c r="EGE51" s="70">
        <v>2240569.0903780959</v>
      </c>
      <c r="EGF51" s="70">
        <v>2353005.4454315538</v>
      </c>
      <c r="EGG51" s="70">
        <v>2470807.3428986082</v>
      </c>
      <c r="EGH51" s="70">
        <v>2594222.8732555616</v>
      </c>
      <c r="EGI51" s="70">
        <v>2723511.3575369259</v>
      </c>
      <c r="EGJ51" s="70">
        <v>2858943.8482129602</v>
      </c>
      <c r="EGK51" s="70">
        <v>3000803.6521668318</v>
      </c>
      <c r="EGL51" s="70">
        <v>3149386.8767387215</v>
      </c>
      <c r="EGM51" s="70">
        <v>3305002.999846309</v>
      </c>
      <c r="EGN51" s="70">
        <v>3467975.4652349576</v>
      </c>
      <c r="EGO51" s="70">
        <v>0</v>
      </c>
      <c r="EGP51" s="70">
        <v>0</v>
      </c>
      <c r="EGQ51" s="70">
        <v>0</v>
      </c>
      <c r="EGR51" s="70">
        <v>2822589.6567558348</v>
      </c>
      <c r="EGS51" s="70">
        <v>5774293.6478739344</v>
      </c>
      <c r="EGT51" s="70">
        <v>8859541.552224692</v>
      </c>
      <c r="EGU51" s="70">
        <v>12082898.030806828</v>
      </c>
      <c r="EGV51" s="70">
        <v>15449066.688679446</v>
      </c>
      <c r="EGW51" s="70">
        <v>15632703.207314726</v>
      </c>
      <c r="EGX51" s="70">
        <v>15814794.028975701</v>
      </c>
      <c r="EGY51" s="70">
        <v>15995109.268962547</v>
      </c>
      <c r="EGZ51" s="70">
        <v>16173407.198538143</v>
      </c>
      <c r="EHA51" s="70">
        <v>16349433.751049131</v>
      </c>
      <c r="EHB51" s="70">
        <v>16522922.009201609</v>
      </c>
      <c r="EHC51" s="70">
        <v>16693591.672804721</v>
      </c>
      <c r="EHD51" s="70">
        <v>16861148.506271362</v>
      </c>
      <c r="EHE51" s="70">
        <v>17025283.765139591</v>
      </c>
      <c r="EHF51" s="70">
        <v>17185673.600852609</v>
      </c>
      <c r="EHG51" s="70">
        <v>17341978.443007968</v>
      </c>
      <c r="EHH51" s="70">
        <v>17493842.35825881</v>
      </c>
      <c r="EHI51" s="70">
        <v>17640892.385020979</v>
      </c>
      <c r="EHJ51" s="70">
        <v>17782737.843109995</v>
      </c>
      <c r="EHK51" s="70">
        <v>17918969.617400855</v>
      </c>
      <c r="EHL51" s="70">
        <v>18049159.414571606</v>
      </c>
      <c r="EHM51" s="70">
        <v>18172858.991958458</v>
      </c>
      <c r="EHN51" s="70">
        <v>18289599.357515991</v>
      </c>
      <c r="EHO51" s="70">
        <f t="shared" si="23"/>
        <v>41029197.035495624</v>
      </c>
      <c r="EHP51" s="70">
        <f t="shared" si="24"/>
        <v>91776733.552513897</v>
      </c>
      <c r="EHQ51" s="70">
        <f t="shared" si="25"/>
        <v>3156092.0796535094</v>
      </c>
      <c r="EHR51" s="70">
        <f t="shared" si="26"/>
        <v>3990292.7631527781</v>
      </c>
      <c r="EHS51" s="70">
        <f t="shared" si="27"/>
        <v>421765821.08437312</v>
      </c>
      <c r="EHT51" s="70">
        <f t="shared" si="28"/>
        <v>841943686.18825221</v>
      </c>
      <c r="EHU51" s="70">
        <f t="shared" si="29"/>
        <v>32443524.698797934</v>
      </c>
      <c r="EHV51" s="70">
        <f t="shared" si="30"/>
        <v>36606247.225576185</v>
      </c>
      <c r="EHW51" s="70">
        <f t="shared" si="31"/>
        <v>462795018.11986876</v>
      </c>
      <c r="EHX51" s="70">
        <f t="shared" si="31"/>
        <v>933720419.74076605</v>
      </c>
      <c r="EHY51" s="70">
        <f t="shared" si="31"/>
        <v>35599616.778451443</v>
      </c>
      <c r="EHZ51" s="70">
        <f t="shared" si="31"/>
        <v>40596539.988728963</v>
      </c>
      <c r="EIA51" s="70">
        <f t="shared" si="32"/>
        <v>22507263.37883782</v>
      </c>
      <c r="EIB51" s="70">
        <f t="shared" si="33"/>
        <v>45090570.944155566</v>
      </c>
      <c r="EIC51" s="70">
        <f t="shared" si="64"/>
        <v>68043141.477249384</v>
      </c>
      <c r="EID51" s="70">
        <f t="shared" si="64"/>
        <v>77202787.214305148</v>
      </c>
      <c r="EIE51" s="70">
        <f t="shared" si="34"/>
        <v>246734321.86491451</v>
      </c>
      <c r="EIF51" s="70">
        <f t="shared" si="35"/>
        <v>490011191.19195658</v>
      </c>
      <c r="EIG51" s="70">
        <f t="shared" si="65"/>
        <v>103642758.25570083</v>
      </c>
      <c r="EIH51" s="70">
        <f t="shared" si="65"/>
        <v>117799327.2030341</v>
      </c>
      <c r="EII51" s="70">
        <f t="shared" si="65"/>
        <v>269241585.2437523</v>
      </c>
      <c r="EIJ51" s="70">
        <f t="shared" si="65"/>
        <v>535101762.13611215</v>
      </c>
      <c r="EIK51" s="70">
        <f t="shared" si="65"/>
        <v>171685899.73295021</v>
      </c>
      <c r="EIL51" s="70">
        <f t="shared" si="65"/>
        <v>195002114.41733927</v>
      </c>
      <c r="EIM51" s="70">
        <f t="shared" si="36"/>
        <v>18521933.656657804</v>
      </c>
      <c r="EIN51" s="70">
        <f t="shared" si="36"/>
        <v>46686162.608358331</v>
      </c>
      <c r="EIO51" s="70">
        <f t="shared" si="37"/>
        <v>1424764.1274352157</v>
      </c>
      <c r="EIP51" s="70">
        <f t="shared" si="38"/>
        <v>2029833.1568851448</v>
      </c>
      <c r="EIQ51" s="70">
        <f t="shared" si="66"/>
        <v>175031499.21945861</v>
      </c>
      <c r="EIR51" s="70">
        <f t="shared" si="66"/>
        <v>351932494.99629563</v>
      </c>
      <c r="EIS51" s="70">
        <f t="shared" si="39"/>
        <v>13463961.478419892</v>
      </c>
      <c r="EIT51" s="70">
        <f t="shared" si="40"/>
        <v>15301412.825925898</v>
      </c>
      <c r="EIU51" s="70">
        <f t="shared" si="67"/>
        <v>193553432.87611645</v>
      </c>
      <c r="EIV51" s="70">
        <f t="shared" si="67"/>
        <v>398618657.60465389</v>
      </c>
      <c r="EIW51" s="70">
        <f t="shared" si="41"/>
        <v>14888725.605855111</v>
      </c>
      <c r="EIX51" s="70">
        <f t="shared" si="42"/>
        <v>17331245.982811037</v>
      </c>
      <c r="EIY51" s="70">
        <v>226.28970949572403</v>
      </c>
      <c r="EIZ51" s="70">
        <v>238.29265464581533</v>
      </c>
      <c r="EJA51" s="70">
        <v>250.93226459430673</v>
      </c>
      <c r="EJB51" s="70">
        <v>264.24230955846173</v>
      </c>
      <c r="EJC51" s="70">
        <v>278.2583510082988</v>
      </c>
      <c r="EJD51" s="70">
        <v>293.01783667890356</v>
      </c>
      <c r="EJE51" s="70">
        <v>308.56020062242072</v>
      </c>
      <c r="EJF51" s="70">
        <v>324.92696856704111</v>
      </c>
      <c r="EJG51" s="70">
        <v>342.16186886448196</v>
      </c>
      <c r="EJH51" s="70">
        <v>360.31094932238375</v>
      </c>
      <c r="EJI51" s="70">
        <v>379.42270023377739</v>
      </c>
      <c r="EJJ51" s="70">
        <v>399.54818393232631</v>
      </c>
      <c r="EJK51" s="70">
        <v>420.74117121948763</v>
      </c>
      <c r="EJL51" s="70">
        <v>443.05828502809464</v>
      </c>
      <c r="EJM51" s="70">
        <v>466.55915170619807</v>
      </c>
      <c r="EJN51" s="70">
        <v>491.306560325362</v>
      </c>
      <c r="EJO51" s="70">
        <v>517.36663043905321</v>
      </c>
      <c r="EJP51" s="70">
        <v>544.80898873933143</v>
      </c>
      <c r="EJQ51" s="70">
        <v>573.70695508383494</v>
      </c>
      <c r="EJR51" s="70">
        <v>604.13773839007831</v>
      </c>
      <c r="EJS51" s="70">
        <v>636.18264292045149</v>
      </c>
      <c r="EJT51" s="70">
        <v>669.92728550906452</v>
      </c>
      <c r="EJU51" s="70">
        <v>705.46182431082491</v>
      </c>
      <c r="EJV51" s="70">
        <v>742.88119968390708</v>
      </c>
      <c r="EJW51" s="70">
        <v>782.28538784920454</v>
      </c>
      <c r="EJX51" s="70">
        <v>823.77966800448201</v>
      </c>
      <c r="EJY51" s="70">
        <v>529.63123472680911</v>
      </c>
      <c r="EJZ51" s="70">
        <v>547.16220080902542</v>
      </c>
      <c r="EKA51" s="70">
        <v>565.27344756886157</v>
      </c>
      <c r="EKB51" s="70">
        <v>583.98418248542828</v>
      </c>
      <c r="EKC51" s="70">
        <v>603.31424881164048</v>
      </c>
      <c r="EKD51" s="70">
        <v>623.28414661853685</v>
      </c>
      <c r="EKE51" s="70">
        <v>643.9150545361731</v>
      </c>
      <c r="EKF51" s="70">
        <v>665.22885221414572</v>
      </c>
      <c r="EKG51" s="70">
        <v>687.24814352556825</v>
      </c>
      <c r="EKH51" s="70">
        <v>709.99628053910283</v>
      </c>
      <c r="EKI51" s="70">
        <v>733.49738828447812</v>
      </c>
      <c r="EKJ51" s="70">
        <v>757.7763903377504</v>
      </c>
      <c r="EKK51" s="70">
        <v>782.85903525344895</v>
      </c>
      <c r="EKL51" s="70">
        <v>808.7719238716287</v>
      </c>
      <c r="EKM51" s="70">
        <v>835.54253752880084</v>
      </c>
      <c r="EKN51" s="70">
        <v>863.19926720264993</v>
      </c>
      <c r="EKO51" s="70">
        <v>891.77144362145486</v>
      </c>
      <c r="EKP51" s="70">
        <v>921.28936837013566</v>
      </c>
      <c r="EKQ51" s="70">
        <v>951.78434602592745</v>
      </c>
      <c r="EKR51" s="70">
        <v>983.28871735774965</v>
      </c>
      <c r="EKS51" s="70">
        <v>1015.8358936244902</v>
      </c>
      <c r="EKT51" s="70">
        <v>1049.4603920085679</v>
      </c>
      <c r="EKU51" s="70">
        <v>1084.197872222366</v>
      </c>
      <c r="EKV51" s="70">
        <v>1120.0851743263393</v>
      </c>
      <c r="EKW51" s="70">
        <v>1157.1603577989249</v>
      </c>
      <c r="EKX51" s="70">
        <v>1195.4627418996704</v>
      </c>
      <c r="EKY51" s="71">
        <v>226.28970949572403</v>
      </c>
      <c r="EKZ51" s="71">
        <v>238.29265464581533</v>
      </c>
      <c r="ELA51" s="71">
        <v>250.93226459430673</v>
      </c>
      <c r="ELB51" s="79">
        <v>237.81807860261557</v>
      </c>
      <c r="ELC51" s="79">
        <v>222.60668080663905</v>
      </c>
      <c r="ELD51" s="79">
        <v>205.11248567523248</v>
      </c>
      <c r="ELE51" s="79">
        <v>185.13612037345243</v>
      </c>
      <c r="ELF51" s="79">
        <v>162.46348428352056</v>
      </c>
      <c r="ELG51" s="71">
        <v>167.96395219022244</v>
      </c>
      <c r="ELH51" s="71">
        <v>173.65064746565329</v>
      </c>
      <c r="ELI51" s="71">
        <v>179.52987514303064</v>
      </c>
      <c r="ELJ51" s="71">
        <v>185.60815372281982</v>
      </c>
      <c r="ELK51" s="71">
        <v>191.89222240001808</v>
      </c>
      <c r="ELL51" s="71">
        <v>198.3890485361301</v>
      </c>
      <c r="ELM51" s="71">
        <v>205.10583538411967</v>
      </c>
      <c r="ELN51" s="71">
        <v>212.05003007490208</v>
      </c>
      <c r="ELO51" s="71">
        <v>219.22933187423251</v>
      </c>
      <c r="ELP51" s="71">
        <v>226.65170071914488</v>
      </c>
      <c r="ELQ51" s="71">
        <v>234.32536604340581</v>
      </c>
      <c r="ELR51" s="71">
        <v>242.25883590176872</v>
      </c>
      <c r="ELS51" s="71">
        <v>250.4609064031448</v>
      </c>
      <c r="ELT51" s="71">
        <v>258.94067146314916</v>
      </c>
      <c r="ELU51" s="71">
        <v>267.70753288683562</v>
      </c>
      <c r="ELV51" s="71">
        <v>276.77121079279908</v>
      </c>
      <c r="ELW51" s="71">
        <v>286.14175439020266</v>
      </c>
      <c r="ELX51" s="71">
        <v>295.82955312067924</v>
      </c>
      <c r="ELY51" s="71">
        <v>529.63123472680911</v>
      </c>
      <c r="ELZ51" s="71">
        <v>547.16220080902542</v>
      </c>
      <c r="EMA51" s="71">
        <v>565.27344756886157</v>
      </c>
      <c r="EMB51" s="79">
        <v>525.58576423688544</v>
      </c>
      <c r="EMC51" s="79">
        <v>482.65139904931237</v>
      </c>
      <c r="EMD51" s="79">
        <v>436.29890263297585</v>
      </c>
      <c r="EME51" s="79">
        <v>386.34903272170385</v>
      </c>
      <c r="EMF51" s="79">
        <v>332.61442610707286</v>
      </c>
      <c r="EMG51" s="71">
        <v>343.87563341268032</v>
      </c>
      <c r="EMH51" s="71">
        <v>355.5181073742898</v>
      </c>
      <c r="EMI51" s="71">
        <v>367.55475640030136</v>
      </c>
      <c r="EMJ51" s="71">
        <v>379.99892593446765</v>
      </c>
      <c r="EMK51" s="71">
        <v>392.86441325244306</v>
      </c>
      <c r="EML51" s="71">
        <v>406.16548275929426</v>
      </c>
      <c r="EMM51" s="71">
        <v>419.91688180493321</v>
      </c>
      <c r="EMN51" s="71">
        <v>434.13385703500745</v>
      </c>
      <c r="EMO51" s="71">
        <v>448.83217129537684</v>
      </c>
      <c r="EMP51" s="71">
        <v>464.02812110891887</v>
      </c>
      <c r="EMQ51" s="71">
        <v>479.73855474403996</v>
      </c>
      <c r="EMR51" s="71">
        <v>495.98089089492606</v>
      </c>
      <c r="EMS51" s="71">
        <v>512.77313799424348</v>
      </c>
      <c r="EMT51" s="71">
        <v>530.1339141797032</v>
      </c>
      <c r="EMU51" s="71">
        <v>548.08246793662579</v>
      </c>
      <c r="EMV51" s="71">
        <v>566.63869943939414</v>
      </c>
      <c r="EMW51" s="71">
        <v>585.82318261545663</v>
      </c>
      <c r="EMX51" s="71">
        <v>605.65718795634257</v>
      </c>
      <c r="EMY51" s="70">
        <v>0</v>
      </c>
      <c r="EMZ51" s="70">
        <v>0</v>
      </c>
      <c r="ENA51" s="70">
        <v>0</v>
      </c>
      <c r="ENB51" s="70">
        <v>26.424230955846156</v>
      </c>
      <c r="ENC51" s="70">
        <v>55.651670201659755</v>
      </c>
      <c r="END51" s="70">
        <v>87.905351003671086</v>
      </c>
      <c r="ENE51" s="70">
        <v>123.42408024896829</v>
      </c>
      <c r="ENF51" s="70">
        <v>162.46348428352056</v>
      </c>
      <c r="ENG51" s="70">
        <v>174.19791667425952</v>
      </c>
      <c r="ENH51" s="70">
        <v>186.66030185673046</v>
      </c>
      <c r="ENI51" s="70">
        <v>199.89282509074675</v>
      </c>
      <c r="ENJ51" s="70">
        <v>213.94003020950649</v>
      </c>
      <c r="ENK51" s="70">
        <v>228.84894881946954</v>
      </c>
      <c r="ENL51" s="70">
        <v>244.66923649196454</v>
      </c>
      <c r="ENM51" s="70">
        <v>261.45331632207842</v>
      </c>
      <c r="ENN51" s="70">
        <v>279.25653025045995</v>
      </c>
      <c r="ENO51" s="70">
        <v>298.1372985648207</v>
      </c>
      <c r="ENP51" s="70">
        <v>318.15728802018657</v>
      </c>
      <c r="ENQ51" s="70">
        <v>339.38158904042916</v>
      </c>
      <c r="ENR51" s="70">
        <v>361.87890248830956</v>
      </c>
      <c r="ENS51" s="70">
        <v>385.72173651730668</v>
      </c>
      <c r="ENT51" s="70">
        <v>410.98661404591536</v>
      </c>
      <c r="ENU51" s="70">
        <v>437.75429142398929</v>
      </c>
      <c r="ENV51" s="70">
        <v>466.109988891108</v>
      </c>
      <c r="ENW51" s="70">
        <v>496.14363345900188</v>
      </c>
      <c r="ENX51" s="70">
        <v>527.95011488380283</v>
      </c>
      <c r="ENY51" s="70">
        <v>0</v>
      </c>
      <c r="ENZ51" s="70">
        <v>0</v>
      </c>
      <c r="EOA51" s="70">
        <v>0</v>
      </c>
      <c r="EOB51" s="70">
        <v>58.398418248542839</v>
      </c>
      <c r="EOC51" s="70">
        <v>120.66284976232811</v>
      </c>
      <c r="EOD51" s="70">
        <v>186.985243985561</v>
      </c>
      <c r="EOE51" s="70">
        <v>257.56602181446925</v>
      </c>
      <c r="EOF51" s="70">
        <v>332.61442610707286</v>
      </c>
      <c r="EOG51" s="70">
        <v>343.37251011288794</v>
      </c>
      <c r="EOH51" s="70">
        <v>354.47817316481303</v>
      </c>
      <c r="EOI51" s="70">
        <v>365.94263188417676</v>
      </c>
      <c r="EOJ51" s="70">
        <v>377.77746440328275</v>
      </c>
      <c r="EOK51" s="70">
        <v>389.99462200100589</v>
      </c>
      <c r="EOL51" s="70">
        <v>402.60644111233444</v>
      </c>
      <c r="EOM51" s="70">
        <v>415.62565572386762</v>
      </c>
      <c r="EON51" s="70">
        <v>429.06541016764248</v>
      </c>
      <c r="EOO51" s="70">
        <v>442.93927232607803</v>
      </c>
      <c r="EOP51" s="70">
        <v>457.26124726121679</v>
      </c>
      <c r="EOQ51" s="70">
        <v>472.04579128188749</v>
      </c>
      <c r="EOR51" s="70">
        <v>487.30782646282358</v>
      </c>
      <c r="EOS51" s="70">
        <v>503.06275563024667</v>
      </c>
      <c r="EOT51" s="70">
        <v>519.32647782886465</v>
      </c>
      <c r="EOU51" s="70">
        <v>536.11540428574017</v>
      </c>
      <c r="EOV51" s="70">
        <v>553.44647488694511</v>
      </c>
      <c r="EOW51" s="70">
        <v>571.33717518346828</v>
      </c>
      <c r="EOX51" s="70">
        <v>589.80555394332782</v>
      </c>
      <c r="EOY51" s="70">
        <f t="shared" si="43"/>
        <v>4772.1145370672384</v>
      </c>
      <c r="EOZ51" s="70">
        <f t="shared" si="44"/>
        <v>11372.652857997469</v>
      </c>
      <c r="EPA51" s="70">
        <f t="shared" si="45"/>
        <v>367.08573362055682</v>
      </c>
      <c r="EPB51" s="70">
        <f t="shared" si="46"/>
        <v>494.46316773902038</v>
      </c>
      <c r="EPC51" s="70">
        <f t="shared" si="47"/>
        <v>9298.617451209353</v>
      </c>
      <c r="EPD51" s="70">
        <f t="shared" si="48"/>
        <v>19668.953758464981</v>
      </c>
      <c r="EPE51" s="70">
        <f t="shared" si="49"/>
        <v>715.27826547764255</v>
      </c>
      <c r="EPF51" s="70">
        <f t="shared" si="50"/>
        <v>855.17190254195566</v>
      </c>
      <c r="EPG51" s="70">
        <f t="shared" si="51"/>
        <v>14070.731988276591</v>
      </c>
      <c r="EPH51" s="70">
        <f t="shared" si="6"/>
        <v>31041.60661646245</v>
      </c>
      <c r="EPI51" s="70">
        <f t="shared" si="6"/>
        <v>1082.3639990981994</v>
      </c>
      <c r="EPJ51" s="70">
        <f t="shared" si="6"/>
        <v>1349.6350702809759</v>
      </c>
      <c r="EPK51" s="70">
        <f t="shared" si="52"/>
        <v>2527.3266146583564</v>
      </c>
      <c r="EPL51" s="70">
        <f t="shared" si="53"/>
        <v>5085.643478253719</v>
      </c>
      <c r="EPM51" s="70">
        <f t="shared" si="7"/>
        <v>1797.6422645758421</v>
      </c>
      <c r="EPN51" s="70">
        <f t="shared" si="7"/>
        <v>2204.8069728229316</v>
      </c>
      <c r="EPO51" s="70">
        <f t="shared" si="54"/>
        <v>5263.5275827213663</v>
      </c>
      <c r="EPP51" s="70">
        <f t="shared" si="55"/>
        <v>10501.215910886393</v>
      </c>
      <c r="EPQ51" s="70">
        <f>EPI51+EPM51</f>
        <v>2880.0062636740413</v>
      </c>
      <c r="EPR51" s="70">
        <f t="shared" si="70"/>
        <v>3554.4420431039075</v>
      </c>
      <c r="EPS51" s="70">
        <f t="shared" si="70"/>
        <v>7790.8541973797228</v>
      </c>
      <c r="EPT51" s="70">
        <f t="shared" si="70"/>
        <v>15586.859389140111</v>
      </c>
      <c r="EPU51" s="70">
        <f t="shared" si="70"/>
        <v>4677.6485282498834</v>
      </c>
      <c r="EPV51" s="70">
        <f t="shared" si="70"/>
        <v>5759.2490159268391</v>
      </c>
      <c r="EPW51" s="70">
        <f t="shared" si="56"/>
        <v>2244.787922408882</v>
      </c>
      <c r="EPX51" s="70">
        <f t="shared" si="9"/>
        <v>6287.0093797437503</v>
      </c>
      <c r="EPY51" s="70">
        <f t="shared" si="57"/>
        <v>172.67599403145246</v>
      </c>
      <c r="EPZ51" s="70">
        <f t="shared" si="58"/>
        <v>273.34823390190218</v>
      </c>
      <c r="EQA51" s="70">
        <f t="shared" si="10"/>
        <v>4035.0898684879867</v>
      </c>
      <c r="EQB51" s="70">
        <f t="shared" si="10"/>
        <v>9167.7378475785881</v>
      </c>
      <c r="EQC51" s="70">
        <f t="shared" si="59"/>
        <v>310.39152834522974</v>
      </c>
      <c r="EQD51" s="70">
        <f t="shared" si="60"/>
        <v>398.59729772080817</v>
      </c>
      <c r="EQE51" s="70">
        <f t="shared" si="11"/>
        <v>6279.8777908968686</v>
      </c>
      <c r="EQF51" s="70">
        <f t="shared" si="11"/>
        <v>15454.747227322339</v>
      </c>
      <c r="EQG51" s="70">
        <f t="shared" si="61"/>
        <v>483.06752237668218</v>
      </c>
      <c r="EQH51" s="70">
        <f t="shared" si="62"/>
        <v>671.9455316227104</v>
      </c>
      <c r="EQI51" s="25" t="s">
        <v>4324</v>
      </c>
    </row>
    <row r="52" spans="1:3831" s="25" customFormat="1" ht="16.5" thickBot="1" x14ac:dyDescent="0.3">
      <c r="A52" s="25" t="s">
        <v>4414</v>
      </c>
      <c r="B52" s="26" t="s">
        <v>4415</v>
      </c>
      <c r="C52" s="27">
        <v>1</v>
      </c>
      <c r="D52" s="28">
        <v>1</v>
      </c>
      <c r="E52" s="26" t="s">
        <v>4319</v>
      </c>
      <c r="F52" s="29" t="s">
        <v>4320</v>
      </c>
      <c r="G52" s="30" t="s">
        <v>4313</v>
      </c>
      <c r="H52" s="25" t="s">
        <v>4314</v>
      </c>
      <c r="I52" s="31">
        <v>5252.85</v>
      </c>
      <c r="J52" s="31">
        <v>11079.270999999999</v>
      </c>
      <c r="K52" s="27">
        <v>2018</v>
      </c>
      <c r="L52" s="27">
        <v>2022</v>
      </c>
      <c r="M52" s="25">
        <f t="shared" si="12"/>
        <v>5</v>
      </c>
      <c r="N52" s="32">
        <v>2.2732034732590365</v>
      </c>
      <c r="O52" s="32">
        <v>1.8563412141169866</v>
      </c>
      <c r="P52" s="25">
        <v>0.14909</v>
      </c>
      <c r="Q52" s="25">
        <v>0.26324999999999998</v>
      </c>
      <c r="R52" s="25">
        <v>0.58765999999999996</v>
      </c>
      <c r="S52" s="25">
        <v>0.14909</v>
      </c>
      <c r="T52" s="25">
        <v>0.26324999999999998</v>
      </c>
      <c r="U52" s="25">
        <v>0.58765999999999996</v>
      </c>
      <c r="V52" s="25">
        <v>3.8</v>
      </c>
      <c r="W52" s="25">
        <v>4.3</v>
      </c>
      <c r="X52" s="33">
        <v>1069664</v>
      </c>
      <c r="Y52" s="33">
        <v>1069664</v>
      </c>
      <c r="Z52" s="33">
        <v>1</v>
      </c>
      <c r="AA52" s="33">
        <f>1.62*$Y52</f>
        <v>1732855.6800000002</v>
      </c>
      <c r="AB52" s="34">
        <v>1</v>
      </c>
      <c r="AC52" s="34">
        <v>1E-8</v>
      </c>
      <c r="AD52" s="33">
        <f t="shared" si="13"/>
        <v>1144281.7144599166</v>
      </c>
      <c r="AE52" s="33">
        <v>1069664</v>
      </c>
      <c r="AF52" s="35">
        <v>1093979.6392002015</v>
      </c>
      <c r="AG52" s="35">
        <v>1118848.0223552471</v>
      </c>
      <c r="AH52" s="35">
        <v>1144281.7144599166</v>
      </c>
      <c r="AI52" s="35">
        <v>1170293.5661368875</v>
      </c>
      <c r="AJ52" s="35">
        <v>1196896.7201296382</v>
      </c>
      <c r="AK52" s="35">
        <v>1224104.6179429486</v>
      </c>
      <c r="AL52" s="35">
        <v>1251931.006634352</v>
      </c>
      <c r="AM52" s="35">
        <v>1280389.9457599709</v>
      </c>
      <c r="AN52" s="35">
        <v>1309495.814478246</v>
      </c>
      <c r="AO52" s="35">
        <v>1339263.3188151473</v>
      </c>
      <c r="AP52" s="35">
        <v>1369707.4990945375</v>
      </c>
      <c r="AQ52" s="35">
        <v>1400843.7375374439</v>
      </c>
      <c r="AR52" s="35">
        <v>1432687.7660340767</v>
      </c>
      <c r="AS52" s="35">
        <v>1465255.6740925205</v>
      </c>
      <c r="AT52" s="35">
        <v>1498563.9169681168</v>
      </c>
      <c r="AU52" s="35">
        <v>1532629.3239776427</v>
      </c>
      <c r="AV52" s="35">
        <v>1567469.1070024888</v>
      </c>
      <c r="AW52" s="35">
        <v>1603100.8691851317</v>
      </c>
      <c r="AX52" s="35">
        <v>1639542.6138232939</v>
      </c>
      <c r="AY52" s="35">
        <v>1676812.7534662869</v>
      </c>
      <c r="AZ52" s="35">
        <v>1714930.1192181329</v>
      </c>
      <c r="BA52" s="35">
        <v>1753913.9702521649</v>
      </c>
      <c r="BB52" s="35">
        <v>1793784.0035419124</v>
      </c>
      <c r="BC52" s="35">
        <v>1834560.3638131921</v>
      </c>
      <c r="BD52" s="35">
        <v>1876263.6537224271</v>
      </c>
      <c r="BE52" s="33">
        <v>0</v>
      </c>
      <c r="BF52" s="33">
        <v>0</v>
      </c>
      <c r="BG52" s="33">
        <v>0</v>
      </c>
      <c r="BH52" s="33">
        <v>0</v>
      </c>
      <c r="BI52" s="33">
        <v>0</v>
      </c>
      <c r="BJ52" s="33">
        <v>0</v>
      </c>
      <c r="BK52" s="33">
        <v>0</v>
      </c>
      <c r="BL52" s="33">
        <v>0</v>
      </c>
      <c r="BM52" s="33">
        <v>0</v>
      </c>
      <c r="BN52" s="33">
        <v>0</v>
      </c>
      <c r="BO52" s="33">
        <v>0</v>
      </c>
      <c r="BP52" s="33">
        <v>0</v>
      </c>
      <c r="BQ52" s="33">
        <v>0</v>
      </c>
      <c r="BR52" s="33">
        <v>0</v>
      </c>
      <c r="BS52" s="33">
        <v>0</v>
      </c>
      <c r="BT52" s="33">
        <v>0</v>
      </c>
      <c r="BU52" s="33">
        <v>0</v>
      </c>
      <c r="BV52" s="33">
        <v>0</v>
      </c>
      <c r="BW52" s="33">
        <v>0</v>
      </c>
      <c r="BX52" s="33">
        <v>0</v>
      </c>
      <c r="BY52" s="33">
        <v>0</v>
      </c>
      <c r="BZ52" s="33">
        <v>0</v>
      </c>
      <c r="CA52" s="33">
        <v>0</v>
      </c>
      <c r="CB52" s="33">
        <v>0</v>
      </c>
      <c r="CC52" s="33">
        <v>0</v>
      </c>
      <c r="CD52" s="33">
        <v>0</v>
      </c>
      <c r="CE52" s="25">
        <v>0.5</v>
      </c>
      <c r="CF52" s="25">
        <v>0.8</v>
      </c>
      <c r="CG52" s="25">
        <v>0.94</v>
      </c>
      <c r="CH52" s="25">
        <v>0.54</v>
      </c>
      <c r="CI52" s="37">
        <v>0.87999999999999989</v>
      </c>
      <c r="CJ52" s="25">
        <v>0.87999999999999989</v>
      </c>
      <c r="CK52" s="25">
        <v>0.87999999999999989</v>
      </c>
      <c r="CL52" s="38">
        <v>0.87999999999999989</v>
      </c>
      <c r="CM52" s="25">
        <v>0.87999999999999989</v>
      </c>
      <c r="CN52" s="25">
        <v>0.87999999999999989</v>
      </c>
      <c r="CO52" s="25">
        <v>0.87999999999999989</v>
      </c>
      <c r="CP52" s="38">
        <v>0.87999999999999989</v>
      </c>
      <c r="CQ52" s="25">
        <v>0.87999999999999989</v>
      </c>
      <c r="CR52" s="25">
        <v>0.87999999999999989</v>
      </c>
      <c r="CS52" s="25">
        <v>0.87999999999999989</v>
      </c>
      <c r="CT52" s="25">
        <v>0.87999999999999989</v>
      </c>
      <c r="CU52" s="25">
        <v>0.87999999999999989</v>
      </c>
      <c r="CV52" s="25">
        <v>0.87999999999999989</v>
      </c>
      <c r="CW52" s="25">
        <v>0.87999999999999989</v>
      </c>
      <c r="CX52" s="38">
        <v>0.87999999999999989</v>
      </c>
      <c r="CY52" s="25">
        <v>0.87999999999999989</v>
      </c>
      <c r="CZ52" s="25">
        <v>0.87999999999999989</v>
      </c>
      <c r="DA52" s="25">
        <v>0.87999999999999989</v>
      </c>
      <c r="DB52" s="25">
        <v>0.87999999999999989</v>
      </c>
      <c r="DC52" s="25">
        <v>0.87999999999999989</v>
      </c>
      <c r="DD52" s="25">
        <v>0.87999999999999989</v>
      </c>
      <c r="DE52" s="25">
        <v>0.87999999999999989</v>
      </c>
      <c r="DF52" s="25">
        <v>0.87999999999999989</v>
      </c>
      <c r="DG52" s="25">
        <v>0.87999999999999989</v>
      </c>
      <c r="DH52" s="25">
        <v>0.87999999999999989</v>
      </c>
      <c r="DI52" s="25">
        <v>0.5</v>
      </c>
      <c r="DJ52" s="25">
        <v>0.8</v>
      </c>
      <c r="DK52" s="25">
        <v>0.54</v>
      </c>
      <c r="DL52" s="73">
        <v>0.28999999999999998</v>
      </c>
      <c r="DM52" s="25">
        <v>0.27</v>
      </c>
      <c r="DN52" s="25">
        <v>0.27</v>
      </c>
      <c r="DO52" s="25">
        <v>0.27</v>
      </c>
      <c r="DP52" s="38">
        <v>0.376</v>
      </c>
      <c r="DQ52" s="25">
        <v>0.48199999999999998</v>
      </c>
      <c r="DR52" s="25">
        <v>0.58799999999999997</v>
      </c>
      <c r="DS52" s="25">
        <v>0.69399999999999995</v>
      </c>
      <c r="DT52" s="38">
        <v>0.8</v>
      </c>
      <c r="DU52" s="25">
        <v>0.8</v>
      </c>
      <c r="DV52" s="25">
        <v>0.8</v>
      </c>
      <c r="DW52" s="25">
        <v>0.8</v>
      </c>
      <c r="DX52" s="25">
        <v>0.8</v>
      </c>
      <c r="DY52" s="25">
        <v>0.8</v>
      </c>
      <c r="DZ52" s="25">
        <v>0.8</v>
      </c>
      <c r="EA52" s="25">
        <v>0.8</v>
      </c>
      <c r="EB52" s="46">
        <v>0.8</v>
      </c>
      <c r="EC52" s="25">
        <v>0.8</v>
      </c>
      <c r="ED52" s="25">
        <v>0.8</v>
      </c>
      <c r="EE52" s="25">
        <v>0.8</v>
      </c>
      <c r="EF52" s="25">
        <v>0.8</v>
      </c>
      <c r="EG52" s="25">
        <v>0.8</v>
      </c>
      <c r="EH52" s="25">
        <v>0.8</v>
      </c>
      <c r="EI52" s="25">
        <v>0.8</v>
      </c>
      <c r="EJ52" s="25">
        <v>0.8</v>
      </c>
      <c r="EK52" s="25">
        <v>0.8</v>
      </c>
      <c r="EL52" s="25">
        <v>0.8</v>
      </c>
      <c r="EM52" s="25">
        <v>0.5</v>
      </c>
      <c r="EN52" s="25">
        <v>0.8</v>
      </c>
      <c r="EO52" s="25">
        <v>0.64</v>
      </c>
      <c r="EP52" s="25">
        <v>1</v>
      </c>
      <c r="EQ52" s="25">
        <v>0.32</v>
      </c>
      <c r="ER52" s="25">
        <v>0.32</v>
      </c>
      <c r="ES52" s="25">
        <v>0.32</v>
      </c>
      <c r="ET52" s="38">
        <v>0.41600000000000004</v>
      </c>
      <c r="EU52" s="25">
        <v>0.51200000000000001</v>
      </c>
      <c r="EV52" s="25">
        <v>0.60799999999999998</v>
      </c>
      <c r="EW52" s="25">
        <v>0.70399999999999996</v>
      </c>
      <c r="EX52" s="38">
        <v>0.8</v>
      </c>
      <c r="EY52" s="25">
        <v>0.8</v>
      </c>
      <c r="EZ52" s="25">
        <v>0.8</v>
      </c>
      <c r="FA52" s="25">
        <v>0.8</v>
      </c>
      <c r="FB52" s="25">
        <v>0.8</v>
      </c>
      <c r="FC52" s="25">
        <v>0.8</v>
      </c>
      <c r="FD52" s="25">
        <v>0.8</v>
      </c>
      <c r="FE52" s="25">
        <v>0.8</v>
      </c>
      <c r="FF52" s="25">
        <v>0.8</v>
      </c>
      <c r="FG52" s="25">
        <v>0.8</v>
      </c>
      <c r="FH52" s="25">
        <v>0.8</v>
      </c>
      <c r="FI52" s="25">
        <v>0.8</v>
      </c>
      <c r="FJ52" s="25">
        <v>0.8</v>
      </c>
      <c r="FK52" s="25">
        <v>0.8</v>
      </c>
      <c r="FL52" s="25">
        <v>0.8</v>
      </c>
      <c r="FM52" s="25">
        <v>0.8</v>
      </c>
      <c r="FN52" s="25">
        <v>0.8</v>
      </c>
      <c r="FO52" s="25">
        <v>0.8</v>
      </c>
      <c r="FP52" s="25">
        <v>0.8</v>
      </c>
      <c r="FQ52" s="25">
        <v>0.5</v>
      </c>
      <c r="FR52" s="25">
        <v>0.8</v>
      </c>
      <c r="FS52" s="25">
        <v>0.31</v>
      </c>
      <c r="FT52" s="25">
        <v>1</v>
      </c>
      <c r="FU52" s="25">
        <v>0.155</v>
      </c>
      <c r="FV52" s="25">
        <v>0.155</v>
      </c>
      <c r="FW52" s="25">
        <v>0.155</v>
      </c>
      <c r="FX52" s="38">
        <v>0.28400000000000003</v>
      </c>
      <c r="FY52" s="25">
        <v>0.41300000000000003</v>
      </c>
      <c r="FZ52" s="25">
        <v>0.54200000000000004</v>
      </c>
      <c r="GA52" s="25">
        <v>0.67100000000000004</v>
      </c>
      <c r="GB52" s="38">
        <v>0.8</v>
      </c>
      <c r="GC52" s="25">
        <v>0.8</v>
      </c>
      <c r="GD52" s="25">
        <v>0.8</v>
      </c>
      <c r="GE52" s="25">
        <v>0.8</v>
      </c>
      <c r="GF52" s="25">
        <v>0.8</v>
      </c>
      <c r="GG52" s="25">
        <v>0.8</v>
      </c>
      <c r="GH52" s="25">
        <v>0.8</v>
      </c>
      <c r="GI52" s="25">
        <v>0.8</v>
      </c>
      <c r="GJ52" s="25">
        <v>0.8</v>
      </c>
      <c r="GK52" s="25">
        <v>0.8</v>
      </c>
      <c r="GL52" s="25">
        <v>0.8</v>
      </c>
      <c r="GM52" s="25">
        <v>0.8</v>
      </c>
      <c r="GN52" s="25">
        <v>0.8</v>
      </c>
      <c r="GO52" s="25">
        <v>0.8</v>
      </c>
      <c r="GP52" s="25">
        <v>0.8</v>
      </c>
      <c r="GQ52" s="25">
        <v>0.8</v>
      </c>
      <c r="GR52" s="25">
        <v>0.8</v>
      </c>
      <c r="GS52" s="25">
        <v>0.8</v>
      </c>
      <c r="GT52" s="25">
        <v>0.8</v>
      </c>
      <c r="GU52" s="25">
        <v>0.5</v>
      </c>
      <c r="GV52" s="25">
        <v>0.8</v>
      </c>
      <c r="GW52" s="25">
        <v>0.46</v>
      </c>
      <c r="GX52" s="25">
        <v>1</v>
      </c>
      <c r="GY52" s="25">
        <v>0.23</v>
      </c>
      <c r="GZ52" s="25">
        <v>0.23</v>
      </c>
      <c r="HA52" s="25">
        <v>0.23</v>
      </c>
      <c r="HB52" s="38">
        <v>0.34400000000000003</v>
      </c>
      <c r="HC52" s="25">
        <v>0.45800000000000007</v>
      </c>
      <c r="HD52" s="25">
        <v>0.57200000000000006</v>
      </c>
      <c r="HE52" s="25">
        <v>0.68600000000000005</v>
      </c>
      <c r="HF52" s="38">
        <v>0.8</v>
      </c>
      <c r="HG52" s="25">
        <v>0.8</v>
      </c>
      <c r="HH52" s="25">
        <v>0.8</v>
      </c>
      <c r="HI52" s="25">
        <v>0.8</v>
      </c>
      <c r="HJ52" s="25">
        <v>0.8</v>
      </c>
      <c r="HK52" s="25">
        <v>0.8</v>
      </c>
      <c r="HL52" s="25">
        <v>0.8</v>
      </c>
      <c r="HM52" s="25">
        <v>0.8</v>
      </c>
      <c r="HN52" s="25">
        <v>0.8</v>
      </c>
      <c r="HO52" s="25">
        <v>0.8</v>
      </c>
      <c r="HP52" s="25">
        <v>0.8</v>
      </c>
      <c r="HQ52" s="25">
        <v>0.8</v>
      </c>
      <c r="HR52" s="25">
        <v>0.8</v>
      </c>
      <c r="HS52" s="25">
        <v>0.8</v>
      </c>
      <c r="HT52" s="25">
        <v>0.8</v>
      </c>
      <c r="HU52" s="25">
        <v>0.8</v>
      </c>
      <c r="HV52" s="25">
        <v>0.8</v>
      </c>
      <c r="HW52" s="25">
        <v>0.8</v>
      </c>
      <c r="HX52" s="25">
        <v>0.8</v>
      </c>
      <c r="HY52" s="25">
        <v>0.5</v>
      </c>
      <c r="HZ52" s="25">
        <v>0.8</v>
      </c>
      <c r="IA52" s="25">
        <v>0.24</v>
      </c>
      <c r="IB52" s="25">
        <v>1</v>
      </c>
      <c r="IC52" s="25">
        <v>0.12</v>
      </c>
      <c r="ID52" s="25">
        <v>0.12</v>
      </c>
      <c r="IE52" s="25">
        <v>0.12</v>
      </c>
      <c r="IF52" s="38">
        <v>0.25600000000000001</v>
      </c>
      <c r="IG52" s="25">
        <v>0.39200000000000002</v>
      </c>
      <c r="IH52" s="25">
        <v>0.52800000000000002</v>
      </c>
      <c r="II52" s="25">
        <v>0.66400000000000003</v>
      </c>
      <c r="IJ52" s="38">
        <v>0.8</v>
      </c>
      <c r="IK52" s="25">
        <v>0.8</v>
      </c>
      <c r="IL52" s="25">
        <v>0.8</v>
      </c>
      <c r="IM52" s="25">
        <v>0.8</v>
      </c>
      <c r="IN52" s="25">
        <v>0.8</v>
      </c>
      <c r="IO52" s="25">
        <v>0.8</v>
      </c>
      <c r="IP52" s="25">
        <v>0.8</v>
      </c>
      <c r="IQ52" s="25">
        <v>0.8</v>
      </c>
      <c r="IR52" s="25">
        <v>0.8</v>
      </c>
      <c r="IS52" s="25">
        <v>0.8</v>
      </c>
      <c r="IT52" s="25">
        <v>0.8</v>
      </c>
      <c r="IU52" s="25">
        <v>0.8</v>
      </c>
      <c r="IV52" s="25">
        <v>0.8</v>
      </c>
      <c r="IW52" s="25">
        <v>0.8</v>
      </c>
      <c r="IX52" s="25">
        <v>0.8</v>
      </c>
      <c r="IY52" s="25">
        <v>0.8</v>
      </c>
      <c r="IZ52" s="25">
        <v>0.8</v>
      </c>
      <c r="JA52" s="25">
        <v>0.8</v>
      </c>
      <c r="JB52" s="25">
        <v>0.8</v>
      </c>
      <c r="JC52" s="103" t="s">
        <v>4322</v>
      </c>
      <c r="JD52" s="104">
        <v>2</v>
      </c>
      <c r="JE52" s="41">
        <v>0.85</v>
      </c>
      <c r="JF52" s="41">
        <f>D52</f>
        <v>1</v>
      </c>
      <c r="JJ52" s="38">
        <v>0.85</v>
      </c>
      <c r="JM52" s="38">
        <v>0.85</v>
      </c>
      <c r="KJ52" s="38">
        <v>0.85</v>
      </c>
      <c r="KM52" s="38">
        <v>0.85</v>
      </c>
      <c r="LJ52" s="38">
        <v>0.85</v>
      </c>
      <c r="LM52" s="38">
        <v>0.85</v>
      </c>
      <c r="LP52" s="38">
        <v>0.85</v>
      </c>
      <c r="LS52" s="38">
        <v>0.85</v>
      </c>
      <c r="LV52" s="38">
        <v>0.85</v>
      </c>
      <c r="LY52" s="38">
        <v>0.85</v>
      </c>
      <c r="MB52" s="38">
        <v>0.85</v>
      </c>
      <c r="ME52" s="38">
        <v>0.85</v>
      </c>
      <c r="MJ52" s="38">
        <v>0.85</v>
      </c>
      <c r="MM52" s="38">
        <v>0.85</v>
      </c>
      <c r="MP52" s="38">
        <v>0.85</v>
      </c>
      <c r="MS52" s="38">
        <v>0.85</v>
      </c>
      <c r="MV52" s="38">
        <v>0.85</v>
      </c>
      <c r="MY52" s="38">
        <v>0.85</v>
      </c>
      <c r="NB52" s="38">
        <v>0.85</v>
      </c>
      <c r="NE52" s="38">
        <v>0.85</v>
      </c>
      <c r="NG52" s="35">
        <v>0</v>
      </c>
      <c r="NH52" s="35">
        <v>0</v>
      </c>
      <c r="NI52" s="35">
        <v>0</v>
      </c>
      <c r="NJ52" s="42">
        <v>48992.619581925115</v>
      </c>
      <c r="NK52" s="42">
        <v>48992.619581925115</v>
      </c>
      <c r="NL52" s="42">
        <v>48992.619581925115</v>
      </c>
      <c r="NM52" s="42">
        <v>48992.619581925115</v>
      </c>
      <c r="NN52" s="42">
        <v>48992.619581925115</v>
      </c>
      <c r="NO52" s="35">
        <v>28458.939125618897</v>
      </c>
      <c r="NP52" s="35">
        <v>29105.868718275102</v>
      </c>
      <c r="NQ52" s="35">
        <v>29767.504336901242</v>
      </c>
      <c r="NR52" s="35">
        <v>30444.180279390188</v>
      </c>
      <c r="NS52" s="35">
        <v>31136.238442906411</v>
      </c>
      <c r="NT52" s="35">
        <v>31844.028496632818</v>
      </c>
      <c r="NU52" s="35">
        <v>32567.908058443805</v>
      </c>
      <c r="NV52" s="35">
        <v>33308.242875596276</v>
      </c>
      <c r="NW52" s="35">
        <v>34065.407009525923</v>
      </c>
      <c r="NX52" s="35">
        <v>34839.78302484611</v>
      </c>
      <c r="NY52" s="35">
        <v>35631.762182642939</v>
      </c>
      <c r="NZ52" s="35">
        <v>36441.744638162199</v>
      </c>
      <c r="OA52" s="35">
        <v>37270.139642992988</v>
      </c>
      <c r="OB52" s="35">
        <v>38117.365751845995</v>
      </c>
      <c r="OC52" s="35">
        <v>38983.851034031948</v>
      </c>
      <c r="OD52" s="35">
        <v>39870.033289747545</v>
      </c>
      <c r="OE52" s="35">
        <v>40776.3602712797</v>
      </c>
      <c r="OF52" s="35">
        <v>41703.289909234969</v>
      </c>
      <c r="OG52" s="35">
        <v>0</v>
      </c>
      <c r="OH52" s="35">
        <v>0</v>
      </c>
      <c r="OI52" s="35">
        <v>0</v>
      </c>
      <c r="OJ52" s="42">
        <v>1.5832694671507139E-3</v>
      </c>
      <c r="OK52" s="42">
        <v>1.5832694671507139E-3</v>
      </c>
      <c r="OL52" s="42">
        <v>1.5832694671507139E-3</v>
      </c>
      <c r="OM52" s="42">
        <v>1.5832694671507139E-3</v>
      </c>
      <c r="ON52" s="42">
        <v>1.5832694671507139E-3</v>
      </c>
      <c r="OO52" s="35">
        <v>2.2585082912800376E-4</v>
      </c>
      <c r="OP52" s="35">
        <v>2.3004339115153226E-4</v>
      </c>
      <c r="OQ52" s="35">
        <v>2.3431378143183058E-4</v>
      </c>
      <c r="OR52" s="35">
        <v>2.3866344472690641E-4</v>
      </c>
      <c r="OS52" s="35">
        <v>2.4309385261440247E-4</v>
      </c>
      <c r="OT52" s="35">
        <v>2.4760650398946912E-4</v>
      </c>
      <c r="OU52" s="35">
        <v>2.5220292557185872E-4</v>
      </c>
      <c r="OV52" s="35">
        <v>2.5688467242245862E-4</v>
      </c>
      <c r="OW52" s="35">
        <v>2.6165332846938595E-4</v>
      </c>
      <c r="OX52" s="35">
        <v>2.6651050704387148E-4</v>
      </c>
      <c r="OY52" s="35">
        <v>2.7145785142607994E-4</v>
      </c>
      <c r="OZ52" s="35">
        <v>2.7649703540105937E-4</v>
      </c>
      <c r="PA52" s="35">
        <v>2.8162976382502085E-4</v>
      </c>
      <c r="PB52" s="35">
        <v>2.8685777320212359E-4</v>
      </c>
      <c r="PC52" s="35">
        <v>2.9218283227197203E-4</v>
      </c>
      <c r="PD52" s="35">
        <v>2.9760674260801215E-4</v>
      </c>
      <c r="PE52" s="35">
        <v>3.0313133922703697E-4</v>
      </c>
      <c r="PF52" s="35">
        <v>3.0875849121001289E-4</v>
      </c>
      <c r="PG52" s="35">
        <v>0</v>
      </c>
      <c r="PH52" s="35">
        <v>0</v>
      </c>
      <c r="PI52" s="35">
        <v>0</v>
      </c>
      <c r="PJ52" s="42">
        <v>155181.96268380532</v>
      </c>
      <c r="PK52" s="42">
        <v>155181.96268380532</v>
      </c>
      <c r="PL52" s="42">
        <v>155181.96268380532</v>
      </c>
      <c r="PM52" s="42">
        <v>155181.96268380532</v>
      </c>
      <c r="PN52" s="42">
        <v>155181.96268380532</v>
      </c>
      <c r="PO52" s="35">
        <v>28458.939125618897</v>
      </c>
      <c r="PP52" s="35">
        <v>29105.868718275102</v>
      </c>
      <c r="PQ52" s="35">
        <v>29767.504336901242</v>
      </c>
      <c r="PR52" s="35">
        <v>30444.180279390188</v>
      </c>
      <c r="PS52" s="35">
        <v>31136.238442906411</v>
      </c>
      <c r="PT52" s="35">
        <v>31844.028496632818</v>
      </c>
      <c r="PU52" s="35">
        <v>32567.908058443805</v>
      </c>
      <c r="PV52" s="35">
        <v>33308.242875596276</v>
      </c>
      <c r="PW52" s="35">
        <v>34065.407009525923</v>
      </c>
      <c r="PX52" s="35">
        <v>34839.78302484611</v>
      </c>
      <c r="PY52" s="35">
        <v>35631.762182642939</v>
      </c>
      <c r="PZ52" s="35">
        <v>36441.744638162199</v>
      </c>
      <c r="QA52" s="35">
        <v>37270.139642992988</v>
      </c>
      <c r="QB52" s="35">
        <v>38117.365751845995</v>
      </c>
      <c r="QC52" s="35">
        <v>38983.851034031948</v>
      </c>
      <c r="QD52" s="35">
        <v>39870.033289747545</v>
      </c>
      <c r="QE52" s="35">
        <v>40776.3602712797</v>
      </c>
      <c r="QF52" s="35">
        <v>41703.289909234969</v>
      </c>
      <c r="QG52" s="35">
        <v>0</v>
      </c>
      <c r="QH52" s="35">
        <v>0</v>
      </c>
      <c r="QI52" s="35">
        <v>0</v>
      </c>
      <c r="QJ52" s="42">
        <v>1.4928417468980078E-3</v>
      </c>
      <c r="QK52" s="42">
        <v>1.4928417468980078E-3</v>
      </c>
      <c r="QL52" s="42">
        <v>1.4928417468980078E-3</v>
      </c>
      <c r="QM52" s="42">
        <v>1.4928417468980078E-3</v>
      </c>
      <c r="QN52" s="42">
        <v>1.4928417468980078E-3</v>
      </c>
      <c r="QO52" s="35">
        <v>2.2585082912800376E-4</v>
      </c>
      <c r="QP52" s="35">
        <v>2.3004339115153226E-4</v>
      </c>
      <c r="QQ52" s="35">
        <v>2.3431378143183058E-4</v>
      </c>
      <c r="QR52" s="35">
        <v>2.3866344472690641E-4</v>
      </c>
      <c r="QS52" s="35">
        <v>2.4309385261440247E-4</v>
      </c>
      <c r="QT52" s="35">
        <v>2.4760650398946912E-4</v>
      </c>
      <c r="QU52" s="35">
        <v>2.5220292557185872E-4</v>
      </c>
      <c r="QV52" s="35">
        <v>2.5688467242245862E-4</v>
      </c>
      <c r="QW52" s="35">
        <v>2.6165332846938595E-4</v>
      </c>
      <c r="QX52" s="35">
        <v>2.6651050704387148E-4</v>
      </c>
      <c r="QY52" s="35">
        <v>2.7145785142607994E-4</v>
      </c>
      <c r="QZ52" s="35">
        <v>2.7649703540105937E-4</v>
      </c>
      <c r="RA52" s="35">
        <v>2.8162976382502085E-4</v>
      </c>
      <c r="RB52" s="35">
        <v>2.8685777320212359E-4</v>
      </c>
      <c r="RC52" s="35">
        <v>2.9218283227197203E-4</v>
      </c>
      <c r="RD52" s="35">
        <v>2.9760674260801215E-4</v>
      </c>
      <c r="RE52" s="35">
        <v>3.0313133922703697E-4</v>
      </c>
      <c r="RF52" s="35">
        <v>3.0875849121001289E-4</v>
      </c>
      <c r="RG52" s="35">
        <v>0</v>
      </c>
      <c r="RH52" s="35">
        <v>0</v>
      </c>
      <c r="RI52" s="35">
        <v>0</v>
      </c>
      <c r="RJ52" s="42">
        <v>171659.61937202813</v>
      </c>
      <c r="RK52" s="42">
        <v>171659.61937202813</v>
      </c>
      <c r="RL52" s="42">
        <v>171659.61937202813</v>
      </c>
      <c r="RM52" s="42">
        <v>171659.61937202813</v>
      </c>
      <c r="RN52" s="42">
        <v>171659.61937202813</v>
      </c>
      <c r="RO52" s="35">
        <v>28458.939125618897</v>
      </c>
      <c r="RP52" s="35">
        <v>29105.868718275102</v>
      </c>
      <c r="RQ52" s="35">
        <v>29767.504336901242</v>
      </c>
      <c r="RR52" s="35">
        <v>30444.180279390188</v>
      </c>
      <c r="RS52" s="35">
        <v>31136.238442906411</v>
      </c>
      <c r="RT52" s="35">
        <v>31844.028496632818</v>
      </c>
      <c r="RU52" s="35">
        <v>32567.908058443805</v>
      </c>
      <c r="RV52" s="35">
        <v>33308.242875596276</v>
      </c>
      <c r="RW52" s="35">
        <v>34065.407009525923</v>
      </c>
      <c r="RX52" s="35">
        <v>34839.78302484611</v>
      </c>
      <c r="RY52" s="35">
        <v>35631.762182642939</v>
      </c>
      <c r="RZ52" s="35">
        <v>36441.744638162199</v>
      </c>
      <c r="SA52" s="35">
        <v>37270.139642992988</v>
      </c>
      <c r="SB52" s="35">
        <v>38117.365751845995</v>
      </c>
      <c r="SC52" s="35">
        <v>38983.851034031948</v>
      </c>
      <c r="SD52" s="35">
        <v>39870.033289747545</v>
      </c>
      <c r="SE52" s="35">
        <v>40776.3602712797</v>
      </c>
      <c r="SF52" s="35">
        <v>41703.289909234969</v>
      </c>
      <c r="SG52" s="35">
        <v>0</v>
      </c>
      <c r="SH52" s="35">
        <v>0</v>
      </c>
      <c r="SI52" s="35">
        <v>0</v>
      </c>
      <c r="SJ52" s="42">
        <v>1.8545526279088319E-3</v>
      </c>
      <c r="SK52" s="42">
        <v>1.8545526279088319E-3</v>
      </c>
      <c r="SL52" s="42">
        <v>1.8545526279088319E-3</v>
      </c>
      <c r="SM52" s="42">
        <v>1.8545526279088319E-3</v>
      </c>
      <c r="SN52" s="42">
        <v>1.8545526279088319E-3</v>
      </c>
      <c r="SO52" s="35">
        <v>2.2585082912800376E-4</v>
      </c>
      <c r="SP52" s="35">
        <v>2.3004339115153226E-4</v>
      </c>
      <c r="SQ52" s="35">
        <v>2.3431378143183058E-4</v>
      </c>
      <c r="SR52" s="35">
        <v>2.3866344472690641E-4</v>
      </c>
      <c r="SS52" s="35">
        <v>2.4309385261440247E-4</v>
      </c>
      <c r="ST52" s="35">
        <v>2.4760650398946912E-4</v>
      </c>
      <c r="SU52" s="35">
        <v>2.5220292557185872E-4</v>
      </c>
      <c r="SV52" s="35">
        <v>2.5688467242245862E-4</v>
      </c>
      <c r="SW52" s="35">
        <v>2.6165332846938595E-4</v>
      </c>
      <c r="SX52" s="35">
        <v>2.6651050704387148E-4</v>
      </c>
      <c r="SY52" s="35">
        <v>2.7145785142607994E-4</v>
      </c>
      <c r="SZ52" s="35">
        <v>2.7649703540105937E-4</v>
      </c>
      <c r="TA52" s="35">
        <v>2.8162976382502085E-4</v>
      </c>
      <c r="TB52" s="35">
        <v>2.8685777320212359E-4</v>
      </c>
      <c r="TC52" s="35">
        <v>2.9218283227197203E-4</v>
      </c>
      <c r="TD52" s="35">
        <v>2.9760674260801215E-4</v>
      </c>
      <c r="TE52" s="35">
        <v>3.0313133922703697E-4</v>
      </c>
      <c r="TF52" s="35">
        <v>3.0875849121001289E-4</v>
      </c>
      <c r="TG52" s="43">
        <v>0</v>
      </c>
      <c r="TH52" s="43">
        <v>0</v>
      </c>
      <c r="TI52" s="43">
        <v>0</v>
      </c>
      <c r="TJ52" s="43">
        <v>972639.45729092904</v>
      </c>
      <c r="TK52" s="43">
        <v>0</v>
      </c>
      <c r="TL52" s="43">
        <v>0</v>
      </c>
      <c r="TM52" s="43">
        <v>1040488.9252515063</v>
      </c>
      <c r="TN52" s="43">
        <v>0</v>
      </c>
      <c r="TO52" s="43">
        <v>0</v>
      </c>
      <c r="TP52" s="43">
        <v>0</v>
      </c>
      <c r="TQ52" s="43">
        <v>0</v>
      </c>
      <c r="TR52" s="43">
        <v>0</v>
      </c>
      <c r="TS52" s="43">
        <v>0</v>
      </c>
      <c r="TT52" s="43">
        <v>0</v>
      </c>
      <c r="TU52" s="43">
        <v>0</v>
      </c>
      <c r="TV52" s="43">
        <v>0</v>
      </c>
      <c r="TW52" s="43">
        <v>0</v>
      </c>
      <c r="TX52" s="43">
        <v>0</v>
      </c>
      <c r="TY52" s="43">
        <v>0</v>
      </c>
      <c r="TZ52" s="43">
        <v>0</v>
      </c>
      <c r="UA52" s="43">
        <v>0</v>
      </c>
      <c r="UB52" s="43">
        <v>0</v>
      </c>
      <c r="UC52" s="43">
        <v>0</v>
      </c>
      <c r="UD52" s="43">
        <v>0</v>
      </c>
      <c r="UE52" s="43">
        <v>0</v>
      </c>
      <c r="UF52" s="43">
        <v>0</v>
      </c>
      <c r="UG52" s="43">
        <v>0</v>
      </c>
      <c r="UH52" s="43">
        <v>0</v>
      </c>
      <c r="UI52" s="43">
        <v>0</v>
      </c>
      <c r="UJ52" s="43">
        <v>9.6079452768500113E-3</v>
      </c>
      <c r="UK52" s="43">
        <v>0</v>
      </c>
      <c r="UL52" s="43">
        <v>0</v>
      </c>
      <c r="UM52" s="43">
        <v>1.0153008184092163E-2</v>
      </c>
      <c r="UN52" s="43">
        <v>0</v>
      </c>
      <c r="UO52" s="43">
        <v>0</v>
      </c>
      <c r="UP52" s="43">
        <v>0</v>
      </c>
      <c r="UQ52" s="43">
        <v>0</v>
      </c>
      <c r="UR52" s="43">
        <v>0</v>
      </c>
      <c r="US52" s="43">
        <v>0</v>
      </c>
      <c r="UT52" s="43">
        <v>0</v>
      </c>
      <c r="UU52" s="43">
        <v>0</v>
      </c>
      <c r="UV52" s="43">
        <v>0</v>
      </c>
      <c r="UW52" s="43">
        <v>0</v>
      </c>
      <c r="UX52" s="43">
        <v>0</v>
      </c>
      <c r="UY52" s="43">
        <v>0</v>
      </c>
      <c r="UZ52" s="43">
        <v>0</v>
      </c>
      <c r="VA52" s="43">
        <v>0</v>
      </c>
      <c r="VB52" s="43">
        <v>0</v>
      </c>
      <c r="VC52" s="43">
        <v>0</v>
      </c>
      <c r="VD52" s="43">
        <v>0</v>
      </c>
      <c r="VE52" s="43">
        <v>0</v>
      </c>
      <c r="VF52" s="43">
        <v>0</v>
      </c>
      <c r="VG52" s="35"/>
      <c r="VH52" s="35"/>
      <c r="VI52" s="35"/>
      <c r="VJ52" s="43">
        <v>972639.45729092904</v>
      </c>
      <c r="VK52" s="43">
        <v>0</v>
      </c>
      <c r="VL52" s="43">
        <v>0</v>
      </c>
      <c r="VM52" s="43">
        <v>1040488.9252515063</v>
      </c>
      <c r="VN52" s="43">
        <v>0</v>
      </c>
      <c r="VO52" s="43">
        <v>0</v>
      </c>
      <c r="VP52" s="43">
        <v>1113071.442306509</v>
      </c>
      <c r="VQ52" s="43">
        <v>0</v>
      </c>
      <c r="VR52" s="43">
        <v>0</v>
      </c>
      <c r="VS52" s="43">
        <v>1190717.1769068274</v>
      </c>
      <c r="VT52" s="43">
        <v>0</v>
      </c>
      <c r="VU52" s="43">
        <v>0</v>
      </c>
      <c r="VV52" s="43">
        <v>1273779.3294228993</v>
      </c>
      <c r="VW52" s="43">
        <v>0</v>
      </c>
      <c r="VX52" s="43">
        <v>0</v>
      </c>
      <c r="VY52" s="43">
        <v>1362635.738807362</v>
      </c>
      <c r="VZ52" s="43">
        <v>0</v>
      </c>
      <c r="WA52" s="43">
        <v>0</v>
      </c>
      <c r="WB52" s="43">
        <v>1457690.6013354131</v>
      </c>
      <c r="WC52" s="43">
        <v>0</v>
      </c>
      <c r="WD52" s="43">
        <v>0</v>
      </c>
      <c r="WE52" s="43">
        <v>1559376.3092412134</v>
      </c>
      <c r="WF52" s="43">
        <v>0</v>
      </c>
      <c r="WG52" s="35"/>
      <c r="WH52" s="35"/>
      <c r="WI52" s="35"/>
      <c r="WJ52" s="43">
        <v>9.6079452768500113E-3</v>
      </c>
      <c r="WK52" s="43">
        <v>0</v>
      </c>
      <c r="WL52" s="43">
        <v>0</v>
      </c>
      <c r="WM52" s="43">
        <v>1.0153008184092163E-2</v>
      </c>
      <c r="WN52" s="43">
        <v>0</v>
      </c>
      <c r="WO52" s="43">
        <v>0</v>
      </c>
      <c r="WP52" s="43">
        <v>1.0728992746723745E-2</v>
      </c>
      <c r="WQ52" s="43">
        <v>0</v>
      </c>
      <c r="WR52" s="43">
        <v>0</v>
      </c>
      <c r="WS52" s="43">
        <v>1.1337653163680912E-2</v>
      </c>
      <c r="WT52" s="43">
        <v>0</v>
      </c>
      <c r="WU52" s="43">
        <v>0</v>
      </c>
      <c r="WV52" s="43">
        <v>1.1980843150367132E-2</v>
      </c>
      <c r="WW52" s="43">
        <v>0</v>
      </c>
      <c r="WX52" s="43">
        <v>0</v>
      </c>
      <c r="WY52" s="43">
        <v>1.2660521584265567E-2</v>
      </c>
      <c r="WZ52" s="43">
        <v>0</v>
      </c>
      <c r="XA52" s="43">
        <v>0</v>
      </c>
      <c r="XB52" s="43">
        <v>1.3378758470829541E-2</v>
      </c>
      <c r="XC52" s="43">
        <v>0</v>
      </c>
      <c r="XD52" s="43">
        <v>0</v>
      </c>
      <c r="XE52" s="43">
        <v>1.4137741247820509E-2</v>
      </c>
      <c r="XF52" s="43">
        <v>0</v>
      </c>
      <c r="XG52" s="25">
        <v>67.009690463430161</v>
      </c>
      <c r="XH52" s="44">
        <v>15</v>
      </c>
      <c r="XI52" s="44">
        <v>2.5263157894736845</v>
      </c>
      <c r="XJ52" s="25">
        <v>4.8279762415849827</v>
      </c>
      <c r="XK52" s="44">
        <v>39.465000000000003</v>
      </c>
      <c r="XL52" s="44">
        <v>15</v>
      </c>
      <c r="XM52" s="44">
        <v>2.2325581395348841</v>
      </c>
      <c r="XN52" s="44">
        <v>4.32</v>
      </c>
      <c r="XO52" s="25">
        <v>44.11</v>
      </c>
      <c r="XP52" s="25">
        <v>10</v>
      </c>
      <c r="XQ52" s="25">
        <v>6.0191523462196574</v>
      </c>
      <c r="XR52" s="44">
        <v>35</v>
      </c>
      <c r="XS52" s="44">
        <v>10</v>
      </c>
      <c r="XT52" s="44">
        <v>1</v>
      </c>
      <c r="XU52" s="25">
        <v>11.261221906532636</v>
      </c>
      <c r="XV52" s="25">
        <v>5</v>
      </c>
      <c r="XW52" s="25">
        <v>24.230628014511524</v>
      </c>
      <c r="XX52" s="44">
        <v>0.2</v>
      </c>
      <c r="XY52" s="44">
        <v>1</v>
      </c>
      <c r="XZ52" s="102">
        <v>5.4</v>
      </c>
      <c r="YA52" s="25">
        <v>9</v>
      </c>
      <c r="YB52" s="25">
        <v>9</v>
      </c>
      <c r="YC52" s="43">
        <f t="shared" si="68"/>
        <v>117814.5888853035</v>
      </c>
      <c r="YD52" s="45"/>
      <c r="YE52" s="46">
        <v>1.69</v>
      </c>
      <c r="YF52" s="46">
        <v>1.5649999999999999</v>
      </c>
      <c r="YG52" s="46">
        <v>1.423</v>
      </c>
      <c r="YH52" s="46">
        <v>2</v>
      </c>
      <c r="YI52" s="25">
        <v>0.65</v>
      </c>
      <c r="YJ52" s="25">
        <v>0.65</v>
      </c>
      <c r="YK52" s="76" t="s">
        <v>4323</v>
      </c>
      <c r="YL52" s="48">
        <v>0</v>
      </c>
      <c r="YM52" s="48">
        <v>0</v>
      </c>
      <c r="YN52" s="48">
        <v>0</v>
      </c>
      <c r="YO52" s="48">
        <v>3282980.2731773891</v>
      </c>
      <c r="YP52" s="48">
        <v>3282980.2731773891</v>
      </c>
      <c r="YQ52" s="48">
        <v>3282980.2731773891</v>
      </c>
      <c r="YR52" s="48">
        <v>3282980.2731773891</v>
      </c>
      <c r="YS52" s="48">
        <v>3282980.2731773891</v>
      </c>
      <c r="YT52" s="48">
        <v>1907024.7017253242</v>
      </c>
      <c r="YU52" s="48">
        <v>1950375.2534808493</v>
      </c>
      <c r="YV52" s="48">
        <v>1994711.2514845671</v>
      </c>
      <c r="YW52" s="48">
        <v>2040055.0969348012</v>
      </c>
      <c r="YX52" s="48">
        <v>2086429.7002547134</v>
      </c>
      <c r="YY52" s="48">
        <v>2133858.4926680145</v>
      </c>
      <c r="YZ52" s="48">
        <v>2182365.4380377722</v>
      </c>
      <c r="ZA52" s="48">
        <v>2231975.0449744593</v>
      </c>
      <c r="ZB52" s="48">
        <v>2282712.3792190962</v>
      </c>
      <c r="ZC52" s="48">
        <v>2334603.0763080064</v>
      </c>
      <c r="ZD52" s="48">
        <v>2387673.3545254599</v>
      </c>
      <c r="ZE52" s="48">
        <v>2441950.0281506148</v>
      </c>
      <c r="ZF52" s="48">
        <v>2497460.5210057776</v>
      </c>
      <c r="ZG52" s="48">
        <v>2554232.8803125541</v>
      </c>
      <c r="ZH52" s="48">
        <v>2612295.7908629528</v>
      </c>
      <c r="ZI52" s="48">
        <v>2671678.5895126392</v>
      </c>
      <c r="ZJ52" s="48">
        <v>2732411.2800037637</v>
      </c>
      <c r="ZK52" s="48">
        <v>2794524.5481245257</v>
      </c>
      <c r="ZL52" s="49">
        <v>0</v>
      </c>
      <c r="ZM52" s="49">
        <v>0</v>
      </c>
      <c r="ZN52" s="49">
        <v>0</v>
      </c>
      <c r="ZO52" s="49">
        <v>6.2483729521102933E-2</v>
      </c>
      <c r="ZP52" s="49">
        <v>6.2483729521102933E-2</v>
      </c>
      <c r="ZQ52" s="49">
        <v>6.2483729521102933E-2</v>
      </c>
      <c r="ZR52" s="49">
        <v>6.2483729521102933E-2</v>
      </c>
      <c r="ZS52" s="49">
        <v>6.2483729521102933E-2</v>
      </c>
      <c r="ZT52" s="49">
        <v>8.9132029715366691E-3</v>
      </c>
      <c r="ZU52" s="49">
        <v>9.0786624317952206E-3</v>
      </c>
      <c r="ZV52" s="49">
        <v>9.2471933842071946E-3</v>
      </c>
      <c r="ZW52" s="49">
        <v>9.4188528461473624E-3</v>
      </c>
      <c r="ZX52" s="49">
        <v>9.593698893427394E-3</v>
      </c>
      <c r="ZY52" s="49">
        <v>9.7717906799444001E-3</v>
      </c>
      <c r="ZZ52" s="49">
        <v>9.9531884576934057E-3</v>
      </c>
      <c r="AAA52" s="49">
        <v>1.0137953597152331E-2</v>
      </c>
      <c r="AAB52" s="49">
        <v>1.0326148608044318E-2</v>
      </c>
      <c r="AAC52" s="49">
        <v>1.0517837160486388E-2</v>
      </c>
      <c r="AAD52" s="49">
        <v>1.0713084106530246E-2</v>
      </c>
      <c r="AAE52" s="49">
        <v>1.0911955502102808E-2</v>
      </c>
      <c r="AAF52" s="49">
        <v>1.1114518629354449E-2</v>
      </c>
      <c r="AAG52" s="49">
        <v>1.1320842019421809E-2</v>
      </c>
      <c r="AAH52" s="49">
        <v>1.1530995475613377E-2</v>
      </c>
      <c r="AAI52" s="49">
        <v>1.17450500970252E-2</v>
      </c>
      <c r="AAJ52" s="49">
        <v>1.1963078302595015E-2</v>
      </c>
      <c r="AAK52" s="49">
        <v>1.218515385560316E-2</v>
      </c>
      <c r="AAL52" s="49">
        <v>0</v>
      </c>
      <c r="AAM52" s="49">
        <v>0</v>
      </c>
      <c r="AAN52" s="49">
        <v>0</v>
      </c>
      <c r="AAO52" s="49">
        <v>6845076.373982653</v>
      </c>
      <c r="AAP52" s="49">
        <v>6845076.373982653</v>
      </c>
      <c r="AAQ52" s="49">
        <v>6845076.373982653</v>
      </c>
      <c r="AAR52" s="49">
        <v>6845076.373982653</v>
      </c>
      <c r="AAS52" s="49">
        <v>6845076.373982653</v>
      </c>
      <c r="AAT52" s="49">
        <v>1255323.8048310496</v>
      </c>
      <c r="AAU52" s="49">
        <v>1283859.8691631148</v>
      </c>
      <c r="AAV52" s="49">
        <v>1313044.6163007137</v>
      </c>
      <c r="AAW52" s="49">
        <v>1342892.7921239012</v>
      </c>
      <c r="AAX52" s="49">
        <v>1373419.4777166017</v>
      </c>
      <c r="AAY52" s="49">
        <v>1404640.0969864735</v>
      </c>
      <c r="AAZ52" s="49">
        <v>1436570.4244579563</v>
      </c>
      <c r="ABA52" s="49">
        <v>1469226.5932425517</v>
      </c>
      <c r="ABB52" s="49">
        <v>1502625.1031901885</v>
      </c>
      <c r="ABC52" s="49">
        <v>1536782.8292259618</v>
      </c>
      <c r="ABD52" s="49">
        <v>1571717.02987638</v>
      </c>
      <c r="ABE52" s="49">
        <v>1607445.3559893346</v>
      </c>
      <c r="ABF52" s="49">
        <v>1643985.8596524207</v>
      </c>
      <c r="ABG52" s="49">
        <v>1681357.0033139267</v>
      </c>
      <c r="ABH52" s="49">
        <v>1719577.6691111492</v>
      </c>
      <c r="ABI52" s="49">
        <v>1758667.1684107643</v>
      </c>
      <c r="ABJ52" s="49">
        <v>1798645.2515661477</v>
      </c>
      <c r="ABK52" s="49">
        <v>1839532.1178963545</v>
      </c>
      <c r="ABL52" s="50">
        <v>0</v>
      </c>
      <c r="ABM52" s="50">
        <v>0</v>
      </c>
      <c r="ABN52" s="50">
        <v>0</v>
      </c>
      <c r="ABO52" s="50">
        <v>5.2249461141430274E-2</v>
      </c>
      <c r="ABP52" s="50">
        <v>5.2249461141430274E-2</v>
      </c>
      <c r="ABQ52" s="50">
        <v>5.2249461141430274E-2</v>
      </c>
      <c r="ABR52" s="50">
        <v>5.2249461141430274E-2</v>
      </c>
      <c r="ABS52" s="50">
        <v>5.2249461141430274E-2</v>
      </c>
      <c r="ABT52" s="50">
        <v>7.9047790194801317E-3</v>
      </c>
      <c r="ABU52" s="50">
        <v>8.0515186903036291E-3</v>
      </c>
      <c r="ABV52" s="50">
        <v>8.2009823501140704E-3</v>
      </c>
      <c r="ABW52" s="50">
        <v>8.3532205654417244E-3</v>
      </c>
      <c r="ABX52" s="50">
        <v>8.5082848415040865E-3</v>
      </c>
      <c r="ABY52" s="50">
        <v>8.6662276396314193E-3</v>
      </c>
      <c r="ABZ52" s="50">
        <v>8.8271023950150553E-3</v>
      </c>
      <c r="ACA52" s="50">
        <v>8.9909635347860516E-3</v>
      </c>
      <c r="ACB52" s="50">
        <v>9.1578664964285083E-3</v>
      </c>
      <c r="ACC52" s="50">
        <v>9.3278677465355019E-3</v>
      </c>
      <c r="ACD52" s="50">
        <v>9.5010247999127977E-3</v>
      </c>
      <c r="ACE52" s="50">
        <v>9.6773962390370779E-3</v>
      </c>
      <c r="ACF52" s="50">
        <v>9.8570417338757297E-3</v>
      </c>
      <c r="ACG52" s="50">
        <v>1.0040022062074326E-2</v>
      </c>
      <c r="ACH52" s="50">
        <v>1.0226399129519021E-2</v>
      </c>
      <c r="ACI52" s="50">
        <v>1.0416235991280425E-2</v>
      </c>
      <c r="ACJ52" s="50">
        <v>1.0609596872946294E-2</v>
      </c>
      <c r="ACK52" s="50">
        <v>1.0806547192350451E-2</v>
      </c>
      <c r="ACL52" s="49">
        <v>0</v>
      </c>
      <c r="ACM52" s="49">
        <v>0</v>
      </c>
      <c r="ACN52" s="49">
        <v>0</v>
      </c>
      <c r="ACO52" s="49">
        <v>1933097.0661393374</v>
      </c>
      <c r="ACP52" s="49">
        <v>1933097.0661393374</v>
      </c>
      <c r="ACQ52" s="49">
        <v>1933097.0661393374</v>
      </c>
      <c r="ACR52" s="49">
        <v>1933097.0661393374</v>
      </c>
      <c r="ACS52" s="49">
        <v>1933097.0661393374</v>
      </c>
      <c r="ACT52" s="49">
        <v>320482.42871809826</v>
      </c>
      <c r="ACU52" s="49">
        <v>327767.64641890256</v>
      </c>
      <c r="ACV52" s="49">
        <v>335218.47194151755</v>
      </c>
      <c r="ACW52" s="49">
        <v>342838.66988869768</v>
      </c>
      <c r="ACX52" s="49">
        <v>350632.09044028132</v>
      </c>
      <c r="ACY52" s="49">
        <v>358602.671298531</v>
      </c>
      <c r="ACZ52" s="49">
        <v>366754.43967768818</v>
      </c>
      <c r="ADA52" s="49">
        <v>375091.51433877437</v>
      </c>
      <c r="ADB52" s="49">
        <v>383618.10767062375</v>
      </c>
      <c r="ADC52" s="49">
        <v>392338.52781824092</v>
      </c>
      <c r="ADD52" s="49">
        <v>401257.18085953983</v>
      </c>
      <c r="ADE52" s="49">
        <v>410378.57303154038</v>
      </c>
      <c r="ADF52" s="49">
        <v>419707.31300720311</v>
      </c>
      <c r="ADG52" s="49">
        <v>429248.11422400497</v>
      </c>
      <c r="ADH52" s="49">
        <v>439005.79726544552</v>
      </c>
      <c r="ADI52" s="49">
        <v>448985.29229669052</v>
      </c>
      <c r="ADJ52" s="49">
        <v>459191.64155560202</v>
      </c>
      <c r="ADK52" s="49">
        <v>469630.0019003583</v>
      </c>
      <c r="ADL52" s="50">
        <v>0</v>
      </c>
      <c r="ADM52" s="50">
        <v>0</v>
      </c>
      <c r="ADN52" s="50">
        <v>0</v>
      </c>
      <c r="ADO52" s="50">
        <v>3.7091052558176638E-4</v>
      </c>
      <c r="ADP52" s="50">
        <v>3.7091052558176638E-4</v>
      </c>
      <c r="ADQ52" s="50">
        <v>3.7091052558176638E-4</v>
      </c>
      <c r="ADR52" s="50">
        <v>3.7091052558176638E-4</v>
      </c>
      <c r="ADS52" s="50">
        <v>3.7091052558176638E-4</v>
      </c>
      <c r="ADT52" s="50">
        <v>4.5170165825600758E-5</v>
      </c>
      <c r="ADU52" s="50">
        <v>4.6008678230306454E-5</v>
      </c>
      <c r="ADV52" s="50">
        <v>4.6862756286366119E-5</v>
      </c>
      <c r="ADW52" s="50">
        <v>4.7732688945381284E-5</v>
      </c>
      <c r="ADX52" s="50">
        <v>4.86187705228805E-5</v>
      </c>
      <c r="ADY52" s="50">
        <v>4.9521300797893825E-5</v>
      </c>
      <c r="ADZ52" s="50">
        <v>5.0440585114371747E-5</v>
      </c>
      <c r="AEA52" s="50">
        <v>5.1376934484491725E-5</v>
      </c>
      <c r="AEB52" s="50">
        <v>5.2330665693877194E-5</v>
      </c>
      <c r="AEC52" s="50">
        <v>5.3302101408774301E-5</v>
      </c>
      <c r="AED52" s="50">
        <v>5.4291570285215988E-5</v>
      </c>
      <c r="AEE52" s="50">
        <v>5.5299407080211879E-5</v>
      </c>
      <c r="AEF52" s="50">
        <v>5.6325952765004174E-5</v>
      </c>
      <c r="AEG52" s="50">
        <v>5.7371554640424724E-5</v>
      </c>
      <c r="AEH52" s="50">
        <v>5.8436566454394412E-5</v>
      </c>
      <c r="AEI52" s="50">
        <v>5.9521348521602435E-5</v>
      </c>
      <c r="AEJ52" s="50">
        <v>6.0626267845407399E-5</v>
      </c>
      <c r="AEK52" s="50">
        <v>6.1751698242002587E-5</v>
      </c>
      <c r="AEL52" s="48">
        <v>0</v>
      </c>
      <c r="AEM52" s="48">
        <v>0</v>
      </c>
      <c r="AEN52" s="48">
        <v>0</v>
      </c>
      <c r="AEO52" s="96">
        <v>1357249.5057258741</v>
      </c>
      <c r="AEP52" s="96">
        <v>1388102.5486308264</v>
      </c>
      <c r="AEQ52" s="96">
        <v>1419656.9439786982</v>
      </c>
      <c r="AER52" s="96">
        <v>1451928.6349375853</v>
      </c>
      <c r="AES52" s="96">
        <v>1484933.92709623</v>
      </c>
      <c r="AET52" s="96">
        <v>1518689.4967025826</v>
      </c>
      <c r="AEU52" s="96">
        <v>1553212.3990896456</v>
      </c>
      <c r="AEV52" s="96">
        <v>1588520.0772928421</v>
      </c>
      <c r="AEW52" s="96">
        <v>1624630.3708632803</v>
      </c>
      <c r="AEX52" s="96">
        <v>1661561.5248813643</v>
      </c>
      <c r="AEY52" s="96">
        <v>1699332.1991753036</v>
      </c>
      <c r="AEZ52" s="96">
        <v>1737961.4777491651</v>
      </c>
      <c r="AFA52" s="96">
        <v>1777468.878425264</v>
      </c>
      <c r="AFB52" s="96">
        <v>1817874.3627057257</v>
      </c>
      <c r="AFC52" s="96">
        <v>1859198.3458582365</v>
      </c>
      <c r="AFD52" s="96">
        <v>1901461.7072310615</v>
      </c>
      <c r="AFE52" s="96">
        <v>1944685.8008025284</v>
      </c>
      <c r="AFF52" s="96">
        <v>1988892.465970346</v>
      </c>
      <c r="AFG52" s="96">
        <v>2034104.0385861711</v>
      </c>
      <c r="AFH52" s="96">
        <v>2080343.3622410153</v>
      </c>
      <c r="AFI52" s="96">
        <v>2127633.7998071909</v>
      </c>
      <c r="AFJ52" s="96">
        <v>2175999.2452426413</v>
      </c>
      <c r="AFK52" s="96">
        <v>2225464.1356635871</v>
      </c>
      <c r="AFL52" s="49">
        <v>0</v>
      </c>
      <c r="AFM52" s="49">
        <v>0</v>
      </c>
      <c r="AFN52" s="49">
        <v>0</v>
      </c>
      <c r="AFO52" s="93">
        <v>1.2688733587050168E-2</v>
      </c>
      <c r="AFP52" s="93">
        <v>2.0921083107044571E-2</v>
      </c>
      <c r="AFQ52" s="93">
        <v>2.9454701080074461E-2</v>
      </c>
      <c r="AFR52" s="93">
        <v>3.8297935777187514E-2</v>
      </c>
      <c r="AFS52" s="93">
        <v>4.7459341597033307E-2</v>
      </c>
      <c r="AFT52" s="93">
        <v>4.8340348915047605E-2</v>
      </c>
      <c r="AFU52" s="93">
        <v>4.9237710735005588E-2</v>
      </c>
      <c r="AFV52" s="93">
        <v>5.0151730652267204E-2</v>
      </c>
      <c r="AFW52" s="93">
        <v>5.1082717897958194E-2</v>
      </c>
      <c r="AFX52" s="93">
        <v>5.2030987443589111E-2</v>
      </c>
      <c r="AFY52" s="93">
        <v>5.2996860107616499E-2</v>
      </c>
      <c r="AFZ52" s="93">
        <v>5.3980662663982104E-2</v>
      </c>
      <c r="AGA52" s="93">
        <v>5.4982727952667072E-2</v>
      </c>
      <c r="AGB52" s="93">
        <v>5.6003394992298262E-2</v>
      </c>
      <c r="AGC52" s="93">
        <v>5.7043009094845019E-2</v>
      </c>
      <c r="AGD52" s="93">
        <v>5.8101921982445133E-2</v>
      </c>
      <c r="AGE52" s="93">
        <v>5.9180491906399374E-2</v>
      </c>
      <c r="AGF52" s="93">
        <v>6.0279083768375034E-2</v>
      </c>
      <c r="AGG52" s="93">
        <v>6.1398069243859488E-2</v>
      </c>
      <c r="AGH52" s="93">
        <v>6.2537826907905339E-2</v>
      </c>
      <c r="AGI52" s="93">
        <v>6.3698742363209923E-2</v>
      </c>
      <c r="AGJ52" s="93">
        <v>6.4881208370572402E-2</v>
      </c>
      <c r="AGK52" s="93">
        <v>6.6085624981772478E-2</v>
      </c>
      <c r="AGL52" s="49">
        <v>0</v>
      </c>
      <c r="AGM52" s="49">
        <v>0</v>
      </c>
      <c r="AGN52" s="49">
        <v>0</v>
      </c>
      <c r="AGO52" s="49">
        <v>661210.17276745546</v>
      </c>
      <c r="AGP52" s="49">
        <v>1352481.6507606944</v>
      </c>
      <c r="AGQ52" s="49">
        <v>2074839.4659314663</v>
      </c>
      <c r="AGR52" s="49">
        <v>2829339.7183140926</v>
      </c>
      <c r="AGS52" s="49">
        <v>3617070.4588263826</v>
      </c>
      <c r="AGT52" s="49">
        <v>3699293.8301266511</v>
      </c>
      <c r="AGU52" s="49">
        <v>3783386.3059591469</v>
      </c>
      <c r="AGV52" s="49">
        <v>3869390.374873017</v>
      </c>
      <c r="AGW52" s="49">
        <v>3957349.4912685817</v>
      </c>
      <c r="AGX52" s="49">
        <v>4047308.0973530975</v>
      </c>
      <c r="AGY52" s="49">
        <v>4139311.6455956222</v>
      </c>
      <c r="AGZ52" s="49">
        <v>4233406.6216923175</v>
      </c>
      <c r="AHA52" s="49">
        <v>4329640.5680538053</v>
      </c>
      <c r="AHB52" s="49">
        <v>4428062.1078264369</v>
      </c>
      <c r="AHC52" s="49">
        <v>4528720.9694596138</v>
      </c>
      <c r="AHD52" s="49">
        <v>4631668.0118315807</v>
      </c>
      <c r="AHE52" s="49">
        <v>4736955.2499463633</v>
      </c>
      <c r="AHF52" s="49">
        <v>4844635.8812148701</v>
      </c>
      <c r="AHG52" s="49">
        <v>4954764.3123333994</v>
      </c>
      <c r="AHH52" s="49">
        <v>5067396.1867731614</v>
      </c>
      <c r="AHI52" s="49">
        <v>5182588.4128946848</v>
      </c>
      <c r="AHJ52" s="49">
        <v>5300399.1927013276</v>
      </c>
      <c r="AHK52" s="49">
        <v>5420888.0512464074</v>
      </c>
      <c r="AHL52" s="50">
        <v>0</v>
      </c>
      <c r="AHM52" s="50">
        <v>0</v>
      </c>
      <c r="AHN52" s="50">
        <v>0</v>
      </c>
      <c r="AHO52" s="50">
        <v>1.4581469890748845E-3</v>
      </c>
      <c r="AHP52" s="50">
        <v>2.9704303451909748E-3</v>
      </c>
      <c r="AHQ52" s="50">
        <v>4.5383575018880891E-3</v>
      </c>
      <c r="AHR52" s="50">
        <v>6.1634732035194782E-3</v>
      </c>
      <c r="AHS52" s="50">
        <v>7.8473603710218359E-3</v>
      </c>
      <c r="AHT52" s="50">
        <v>7.9930341558093979E-3</v>
      </c>
      <c r="AHU52" s="50">
        <v>8.1414121431021367E-3</v>
      </c>
      <c r="AHV52" s="50">
        <v>8.2925445321256671E-3</v>
      </c>
      <c r="AHW52" s="50">
        <v>8.4464824539745211E-3</v>
      </c>
      <c r="AHX52" s="50">
        <v>8.6032779889108103E-3</v>
      </c>
      <c r="AHY52" s="50">
        <v>8.7629841839840187E-3</v>
      </c>
      <c r="AHZ52" s="50">
        <v>8.925655070977867E-3</v>
      </c>
      <c r="AIA52" s="50">
        <v>9.0913456846903537E-3</v>
      </c>
      <c r="AIB52" s="50">
        <v>9.2601120815531072E-3</v>
      </c>
      <c r="AIC52" s="50">
        <v>9.4320113585964049E-3</v>
      </c>
      <c r="AID52" s="50">
        <v>9.6071016727662262E-3</v>
      </c>
      <c r="AIE52" s="50">
        <v>9.7854422605999098E-3</v>
      </c>
      <c r="AIF52" s="50">
        <v>9.9670934582670474E-3</v>
      </c>
      <c r="AIG52" s="50">
        <v>1.0152116721982418E-2</v>
      </c>
      <c r="AIH52" s="50">
        <v>1.0340574648797838E-2</v>
      </c>
      <c r="AII52" s="50">
        <v>1.0532530997780006E-2</v>
      </c>
      <c r="AIJ52" s="50">
        <v>1.0728050711581446E-2</v>
      </c>
      <c r="AIK52" s="50">
        <v>1.0927199938411904E-2</v>
      </c>
      <c r="AIL52" s="49">
        <v>0</v>
      </c>
      <c r="AIM52" s="49">
        <v>0</v>
      </c>
      <c r="AIN52" s="49">
        <v>0</v>
      </c>
      <c r="AIO52" s="49">
        <v>3160839.760624974</v>
      </c>
      <c r="AIP52" s="49">
        <v>6465384.1596953087</v>
      </c>
      <c r="AIQ52" s="49">
        <v>9918533.2454595603</v>
      </c>
      <c r="AIR52" s="49">
        <v>13525335.58358893</v>
      </c>
      <c r="AIS52" s="49">
        <v>17290992.477306269</v>
      </c>
      <c r="AIT52" s="49">
        <v>17684051.918861352</v>
      </c>
      <c r="AIU52" s="49">
        <v>18086046.40129384</v>
      </c>
      <c r="AIV52" s="49">
        <v>18497179.036263295</v>
      </c>
      <c r="AIW52" s="49">
        <v>18917657.552570574</v>
      </c>
      <c r="AIX52" s="49">
        <v>19347694.401114859</v>
      </c>
      <c r="AIY52" s="49">
        <v>19787506.862236544</v>
      </c>
      <c r="AIZ52" s="49">
        <v>20237317.155500274</v>
      </c>
      <c r="AJA52" s="49">
        <v>20697352.551973552</v>
      </c>
      <c r="AJB52" s="49">
        <v>21167845.489057682</v>
      </c>
      <c r="AJC52" s="49">
        <v>21649033.687929045</v>
      </c>
      <c r="AJD52" s="49">
        <v>22141160.273650069</v>
      </c>
      <c r="AJE52" s="49">
        <v>22644473.898010533</v>
      </c>
      <c r="AJF52" s="49">
        <v>23159228.865161341</v>
      </c>
      <c r="AJG52" s="49">
        <v>23685685.260104198</v>
      </c>
      <c r="AJH52" s="49">
        <v>24224109.08010209</v>
      </c>
      <c r="AJI52" s="49">
        <v>24774772.369077027</v>
      </c>
      <c r="AJJ52" s="49">
        <v>25337953.355062902</v>
      </c>
      <c r="AJK52" s="49">
        <v>25913936.590782948</v>
      </c>
      <c r="AJL52" s="50">
        <v>0</v>
      </c>
      <c r="AJM52" s="50">
        <v>0</v>
      </c>
      <c r="AJN52" s="50">
        <v>0</v>
      </c>
      <c r="AJO52" s="50">
        <v>8.3012647191984118E-3</v>
      </c>
      <c r="AJP52" s="50">
        <v>1.6910729034947693E-2</v>
      </c>
      <c r="AJQ52" s="50">
        <v>2.5836974801446613E-2</v>
      </c>
      <c r="AJR52" s="50">
        <v>3.5088796284222526E-2</v>
      </c>
      <c r="AJS52" s="50">
        <v>4.4675205088980124E-2</v>
      </c>
      <c r="AJT52" s="50">
        <v>4.5504529333538157E-2</v>
      </c>
      <c r="AJU52" s="50">
        <v>4.6349248665846582E-2</v>
      </c>
      <c r="AJV52" s="50">
        <v>4.7209648871264262E-2</v>
      </c>
      <c r="AJW52" s="50">
        <v>4.808602104030147E-2</v>
      </c>
      <c r="AJX52" s="50">
        <v>4.8978661667101547E-2</v>
      </c>
      <c r="AJY52" s="50">
        <v>4.9887872749750879E-2</v>
      </c>
      <c r="AJZ52" s="50">
        <v>5.0813961892450743E-2</v>
      </c>
      <c r="AKA52" s="50">
        <v>5.1757242409586013E-2</v>
      </c>
      <c r="AKB52" s="50">
        <v>5.2718033431725597E-2</v>
      </c>
      <c r="AKC52" s="50">
        <v>5.3696660013590705E-2</v>
      </c>
      <c r="AKD52" s="50">
        <v>5.4693453244027267E-2</v>
      </c>
      <c r="AKE52" s="50">
        <v>5.5708750358019948E-2</v>
      </c>
      <c r="AKF52" s="50">
        <v>5.674289485078543E-2</v>
      </c>
      <c r="AKG52" s="50">
        <v>5.7796236593983627E-2</v>
      </c>
      <c r="AKH52" s="50">
        <v>5.8869131954086308E-2</v>
      </c>
      <c r="AKI52" s="50">
        <v>5.9961943912942933E-2</v>
      </c>
      <c r="AKJ52" s="50">
        <v>6.1075042190584607E-2</v>
      </c>
      <c r="AKK52" s="50">
        <v>6.2208803370307778E-2</v>
      </c>
      <c r="AKL52" s="51">
        <v>0</v>
      </c>
      <c r="AKM52" s="51">
        <v>0</v>
      </c>
      <c r="AKN52" s="51">
        <v>0</v>
      </c>
      <c r="AKO52" s="51">
        <v>4551952.660121548</v>
      </c>
      <c r="AKP52" s="51">
        <v>0</v>
      </c>
      <c r="AKQ52" s="51">
        <v>0</v>
      </c>
      <c r="AKR52" s="51">
        <v>4313867.0840927446</v>
      </c>
      <c r="AKS52" s="51">
        <v>0</v>
      </c>
      <c r="AKT52" s="51">
        <v>0</v>
      </c>
      <c r="AKU52" s="51">
        <v>0</v>
      </c>
      <c r="AKV52" s="51">
        <v>0</v>
      </c>
      <c r="AKW52" s="51">
        <v>0</v>
      </c>
      <c r="AKX52" s="51">
        <v>0</v>
      </c>
      <c r="AKY52" s="51">
        <v>0</v>
      </c>
      <c r="AKZ52" s="51">
        <v>0</v>
      </c>
      <c r="ALA52" s="51">
        <v>0</v>
      </c>
      <c r="ALB52" s="51">
        <v>0</v>
      </c>
      <c r="ALC52" s="51">
        <v>0</v>
      </c>
      <c r="ALD52" s="51">
        <v>0</v>
      </c>
      <c r="ALE52" s="51">
        <v>0</v>
      </c>
      <c r="ALF52" s="51">
        <v>0</v>
      </c>
      <c r="ALG52" s="51">
        <v>0</v>
      </c>
      <c r="ALH52" s="51">
        <v>0</v>
      </c>
      <c r="ALI52" s="51">
        <v>0</v>
      </c>
      <c r="ALJ52" s="51">
        <v>0</v>
      </c>
      <c r="ALK52" s="51">
        <v>0</v>
      </c>
      <c r="ALL52" s="51">
        <v>0</v>
      </c>
      <c r="ALM52" s="51">
        <v>0</v>
      </c>
      <c r="ALN52" s="51">
        <v>0</v>
      </c>
      <c r="ALO52" s="51">
        <v>4.4965183895658054E-2</v>
      </c>
      <c r="ALP52" s="51">
        <v>0</v>
      </c>
      <c r="ALQ52" s="51">
        <v>0</v>
      </c>
      <c r="ALR52" s="51">
        <v>4.2094371931246106E-2</v>
      </c>
      <c r="ALS52" s="51">
        <v>0</v>
      </c>
      <c r="ALT52" s="51">
        <v>0</v>
      </c>
      <c r="ALU52" s="51">
        <v>0</v>
      </c>
      <c r="ALV52" s="51">
        <v>0</v>
      </c>
      <c r="ALW52" s="51">
        <v>0</v>
      </c>
      <c r="ALX52" s="51">
        <v>0</v>
      </c>
      <c r="ALY52" s="51">
        <v>0</v>
      </c>
      <c r="ALZ52" s="51">
        <v>0</v>
      </c>
      <c r="AMA52" s="51">
        <v>0</v>
      </c>
      <c r="AMB52" s="51">
        <v>0</v>
      </c>
      <c r="AMC52" s="51">
        <v>0</v>
      </c>
      <c r="AMD52" s="51">
        <v>0</v>
      </c>
      <c r="AME52" s="51">
        <v>0</v>
      </c>
      <c r="AMF52" s="51">
        <v>0</v>
      </c>
      <c r="AMG52" s="51">
        <v>0</v>
      </c>
      <c r="AMH52" s="51">
        <v>0</v>
      </c>
      <c r="AMI52" s="51">
        <v>0</v>
      </c>
      <c r="AMJ52" s="51">
        <v>0</v>
      </c>
      <c r="AMK52" s="51">
        <v>0</v>
      </c>
      <c r="AML52" s="50">
        <v>0</v>
      </c>
      <c r="AMM52" s="50">
        <v>0</v>
      </c>
      <c r="AMN52" s="50">
        <v>0</v>
      </c>
      <c r="AMO52" s="50">
        <v>4551952.660121548</v>
      </c>
      <c r="AMP52" s="50">
        <v>0</v>
      </c>
      <c r="AMQ52" s="50">
        <v>0</v>
      </c>
      <c r="AMR52" s="50">
        <v>4313867.0840927446</v>
      </c>
      <c r="AMS52" s="50">
        <v>0</v>
      </c>
      <c r="AMT52" s="50">
        <v>0</v>
      </c>
      <c r="AMU52" s="50">
        <v>4614794.1998027861</v>
      </c>
      <c r="AMV52" s="50">
        <v>0</v>
      </c>
      <c r="AMW52" s="50">
        <v>0</v>
      </c>
      <c r="AMX52" s="50">
        <v>4936713.4154557064</v>
      </c>
      <c r="AMY52" s="50">
        <v>0</v>
      </c>
      <c r="AMZ52" s="50">
        <v>0</v>
      </c>
      <c r="ANA52" s="50">
        <v>5281089.0997873405</v>
      </c>
      <c r="ANB52" s="50">
        <v>0</v>
      </c>
      <c r="ANC52" s="50">
        <v>0</v>
      </c>
      <c r="AND52" s="50">
        <v>5649487.7730953228</v>
      </c>
      <c r="ANE52" s="50">
        <v>0</v>
      </c>
      <c r="ANF52" s="50">
        <v>0</v>
      </c>
      <c r="ANG52" s="50">
        <v>6043585.2331366222</v>
      </c>
      <c r="ANH52" s="50">
        <v>0</v>
      </c>
      <c r="ANI52" s="50">
        <v>0</v>
      </c>
      <c r="ANJ52" s="50">
        <v>6465174.1781140706</v>
      </c>
      <c r="ANK52" s="50">
        <v>0</v>
      </c>
      <c r="ANL52" s="50">
        <v>0</v>
      </c>
      <c r="ANM52" s="50">
        <v>0</v>
      </c>
      <c r="ANN52" s="50">
        <v>0</v>
      </c>
      <c r="ANO52" s="50">
        <v>4.4965183895658054E-2</v>
      </c>
      <c r="ANP52" s="50">
        <v>0</v>
      </c>
      <c r="ANQ52" s="50">
        <v>0</v>
      </c>
      <c r="ANR52" s="50">
        <v>4.2094371931246106E-2</v>
      </c>
      <c r="ANS52" s="50">
        <v>0</v>
      </c>
      <c r="ANT52" s="50">
        <v>0</v>
      </c>
      <c r="ANU52" s="50">
        <v>4.4482403927916643E-2</v>
      </c>
      <c r="ANV52" s="50">
        <v>0</v>
      </c>
      <c r="ANW52" s="50">
        <v>0</v>
      </c>
      <c r="ANX52" s="50">
        <v>4.7005910016621064E-2</v>
      </c>
      <c r="ANY52" s="50">
        <v>0</v>
      </c>
      <c r="ANZ52" s="50">
        <v>0</v>
      </c>
      <c r="AOA52" s="50">
        <v>4.9672575701422125E-2</v>
      </c>
      <c r="AOB52" s="50">
        <v>0</v>
      </c>
      <c r="AOC52" s="50">
        <v>0</v>
      </c>
      <c r="AOD52" s="50">
        <v>5.2490522488365041E-2</v>
      </c>
      <c r="AOE52" s="50">
        <v>0</v>
      </c>
      <c r="AOF52" s="50">
        <v>0</v>
      </c>
      <c r="AOG52" s="50">
        <v>5.5468332620059277E-2</v>
      </c>
      <c r="AOH52" s="50">
        <v>0</v>
      </c>
      <c r="AOI52" s="50">
        <v>0</v>
      </c>
      <c r="AOJ52" s="50">
        <v>5.8615075213463833E-2</v>
      </c>
      <c r="AOK52" s="50">
        <v>0</v>
      </c>
      <c r="AOL52" s="52">
        <v>31385</v>
      </c>
      <c r="AOM52" s="53">
        <v>31385</v>
      </c>
      <c r="AON52" s="52">
        <v>32098.444910082348</v>
      </c>
      <c r="AOO52" s="52">
        <v>32828.107874640475</v>
      </c>
      <c r="AOP52" s="52">
        <v>33574.357563052021</v>
      </c>
      <c r="AOQ52" s="52">
        <v>34337.571025299723</v>
      </c>
      <c r="AOR52" s="52">
        <v>35118.133882479626</v>
      </c>
      <c r="AOS52" s="52">
        <v>35916.44052163991</v>
      </c>
      <c r="AOT52" s="52">
        <v>36732.894295048842</v>
      </c>
      <c r="AOU52" s="52">
        <v>37567.907723992459</v>
      </c>
      <c r="AOV52" s="52">
        <v>38421.902707205001</v>
      </c>
      <c r="AOW52" s="52">
        <v>39295.31073403739</v>
      </c>
      <c r="AOX52" s="52">
        <v>40188.573102471455</v>
      </c>
      <c r="AOY52" s="52">
        <v>41102.141142090084</v>
      </c>
      <c r="AOZ52" s="52">
        <v>42036.476442115905</v>
      </c>
      <c r="APA52" s="52">
        <v>42992.0510846338</v>
      </c>
      <c r="APB52" s="52">
        <v>43969.347883114991</v>
      </c>
      <c r="APC52" s="52">
        <v>44968.860626363312</v>
      </c>
      <c r="APD52" s="52">
        <v>45991.094328006817</v>
      </c>
      <c r="APE52" s="52">
        <v>47036.565481660909</v>
      </c>
      <c r="APF52" s="52">
        <v>48105.802321891788</v>
      </c>
      <c r="APG52" s="52">
        <v>49199.345091112154</v>
      </c>
      <c r="APH52" s="52">
        <v>50317.746312544012</v>
      </c>
      <c r="API52" s="52">
        <v>51461.571069386431</v>
      </c>
      <c r="APJ52" s="52">
        <v>52631.397290329391</v>
      </c>
      <c r="APK52" s="52">
        <v>53827.816041557919</v>
      </c>
      <c r="APL52" s="52">
        <v>55051.431825394095</v>
      </c>
      <c r="APM52" s="54">
        <v>3.1385000000000001E-4</v>
      </c>
      <c r="APN52" s="52">
        <v>3.1967612690050618E-4</v>
      </c>
      <c r="APO52" s="52">
        <v>3.2561040659585323E-4</v>
      </c>
      <c r="APP52" s="52">
        <v>3.3165484677094597E-4</v>
      </c>
      <c r="APQ52" s="52">
        <v>3.3781149238017161E-4</v>
      </c>
      <c r="APR52" s="52">
        <v>3.4408242633924841E-4</v>
      </c>
      <c r="APS52" s="52">
        <v>3.5046977022991761E-4</v>
      </c>
      <c r="APT52" s="52">
        <v>3.5697568501771669E-4</v>
      </c>
      <c r="APU52" s="52">
        <v>3.6360237178307707E-4</v>
      </c>
      <c r="APV52" s="52">
        <v>3.7035207246599323E-4</v>
      </c>
      <c r="APW52" s="52">
        <v>3.7722707062451589E-4</v>
      </c>
      <c r="APX52" s="52">
        <v>3.8422969220732503E-4</v>
      </c>
      <c r="APY52" s="52">
        <v>3.913623063406445E-4</v>
      </c>
      <c r="APZ52" s="52">
        <v>3.9862732612976472E-4</v>
      </c>
      <c r="AQA52" s="52">
        <v>4.0602720947544409E-4</v>
      </c>
      <c r="AQB52" s="52">
        <v>4.1356445990546592E-4</v>
      </c>
      <c r="AQC52" s="52">
        <v>4.2124162742163146E-4</v>
      </c>
      <c r="AQD52" s="52">
        <v>4.2906130936247634E-4</v>
      </c>
      <c r="AQE52" s="52">
        <v>4.3702615128200203E-4</v>
      </c>
      <c r="AQF52" s="52">
        <v>4.4513884784471911E-4</v>
      </c>
      <c r="AQG52" s="52">
        <v>4.5340214373730618E-4</v>
      </c>
      <c r="AQH52" s="52">
        <v>4.6181883459719177E-4</v>
      </c>
      <c r="AQI52" s="52">
        <v>4.7039176795837426E-4</v>
      </c>
      <c r="AQJ52" s="52">
        <v>4.7912384421479917E-4</v>
      </c>
      <c r="AQK52" s="52">
        <v>4.880180176016202E-4</v>
      </c>
      <c r="AQL52" s="52">
        <v>4.9707729719467584E-4</v>
      </c>
      <c r="AQM52" s="52">
        <v>1193</v>
      </c>
      <c r="AQN52" s="55">
        <v>1193</v>
      </c>
      <c r="AQO52" s="56">
        <v>1220.1193174359803</v>
      </c>
      <c r="AQP52" s="56">
        <v>1247.8551121378393</v>
      </c>
      <c r="AQQ52" s="56">
        <v>1276.2213978881971</v>
      </c>
      <c r="AQR52" s="56">
        <v>1305.2325070314666</v>
      </c>
      <c r="AQS52" s="56">
        <v>1334.9030977154118</v>
      </c>
      <c r="AQT52" s="56">
        <v>1365.2481612973211</v>
      </c>
      <c r="AQU52" s="56">
        <v>1396.2830299185368</v>
      </c>
      <c r="AQV52" s="56">
        <v>1428.0233842511716</v>
      </c>
      <c r="AQW52" s="56">
        <v>1460.4852614209203</v>
      </c>
      <c r="AQX52" s="56">
        <v>1493.6850631099769</v>
      </c>
      <c r="AQY52" s="56">
        <v>1527.6395638441443</v>
      </c>
      <c r="AQZ52" s="56">
        <v>1562.3659194683285</v>
      </c>
      <c r="ARA52" s="56">
        <v>1597.8816758146979</v>
      </c>
      <c r="ARB52" s="56">
        <v>1634.2047775678873</v>
      </c>
      <c r="ARC52" s="56">
        <v>1671.3535773317255</v>
      </c>
      <c r="ARD52" s="56">
        <v>1709.3468449020695</v>
      </c>
      <c r="ARE52" s="56">
        <v>1748.2037767504271</v>
      </c>
      <c r="ARF52" s="56">
        <v>1787.9440057231634</v>
      </c>
      <c r="ARG52" s="56">
        <v>1828.5876109611891</v>
      </c>
      <c r="ARH52" s="56">
        <v>1870.1551280451431</v>
      </c>
      <c r="ARI52" s="56">
        <v>1912.6675593711973</v>
      </c>
      <c r="ARJ52" s="56">
        <v>1956.1463847627222</v>
      </c>
      <c r="ARK52" s="56">
        <v>2000.6135723231794</v>
      </c>
      <c r="ARL52" s="56">
        <v>2046.0915895357216</v>
      </c>
      <c r="ARM52" s="56">
        <v>2092.6034146151087</v>
      </c>
      <c r="ARN52" s="55">
        <v>1.1930000000000001E-5</v>
      </c>
      <c r="ARO52" s="56">
        <v>1.2151461506844158E-5</v>
      </c>
      <c r="ARP52" s="56">
        <v>1.2377034094913269E-5</v>
      </c>
      <c r="ARQ52" s="56">
        <v>1.2606794079902457E-5</v>
      </c>
      <c r="ARR52" s="56">
        <v>1.2840819194186548E-5</v>
      </c>
      <c r="ARS52" s="56">
        <v>1.3079188613118479E-5</v>
      </c>
      <c r="ART52" s="56">
        <v>1.3321982981815894E-5</v>
      </c>
      <c r="ARU52" s="56">
        <v>1.3569284442444995E-5</v>
      </c>
      <c r="ARV52" s="56">
        <v>1.3821176662010868E-5</v>
      </c>
      <c r="ARW52" s="56">
        <v>1.4077744860663696E-5</v>
      </c>
      <c r="ARX52" s="56">
        <v>1.4339075840530432E-5</v>
      </c>
      <c r="ARY52" s="56">
        <v>1.4605258015081692E-5</v>
      </c>
      <c r="ARZ52" s="56">
        <v>1.4876381439043779E-5</v>
      </c>
      <c r="ASA52" s="56">
        <v>1.5152537838866E-5</v>
      </c>
      <c r="ASB52" s="56">
        <v>1.5433820643753543E-5</v>
      </c>
      <c r="ASC52" s="56">
        <v>1.5720325017276437E-5</v>
      </c>
      <c r="ASD52" s="56">
        <v>1.6012147889565284E-5</v>
      </c>
      <c r="ASE52" s="56">
        <v>1.630938799010465E-5</v>
      </c>
      <c r="ASF52" s="56">
        <v>1.6612145881135211E-5</v>
      </c>
      <c r="ASG52" s="56">
        <v>1.6920523991675964E-5</v>
      </c>
      <c r="ASH52" s="56">
        <v>1.7234626652177999E-5</v>
      </c>
      <c r="ASI52" s="56">
        <v>1.7554560129821572E-5</v>
      </c>
      <c r="ASJ52" s="56">
        <v>1.7880432664468399E-5</v>
      </c>
      <c r="ASK52" s="56">
        <v>1.8212354505281363E-5</v>
      </c>
      <c r="ASL52" s="56">
        <v>1.8550437948023993E-5</v>
      </c>
      <c r="ASM52" s="56">
        <v>1.8894797373052361E-5</v>
      </c>
      <c r="ASN52" s="57">
        <v>0.5</v>
      </c>
      <c r="ASO52" s="56">
        <v>31385</v>
      </c>
      <c r="ASP52" s="56">
        <v>32098.444910082348</v>
      </c>
      <c r="ASQ52" s="56">
        <v>32828.107874640475</v>
      </c>
      <c r="ASR52" s="59">
        <v>26859.486050441617</v>
      </c>
      <c r="ASS52" s="59">
        <v>20602.542615179835</v>
      </c>
      <c r="AST52" s="59">
        <v>14047.253552991851</v>
      </c>
      <c r="ASU52" s="59">
        <v>7183.2881043279822</v>
      </c>
      <c r="ASV52" s="59">
        <v>0</v>
      </c>
      <c r="ASW52" s="56">
        <v>0</v>
      </c>
      <c r="ASX52" s="56">
        <v>0</v>
      </c>
      <c r="ASY52" s="56">
        <v>0</v>
      </c>
      <c r="ASZ52" s="56">
        <v>0</v>
      </c>
      <c r="ATA52" s="56">
        <v>0</v>
      </c>
      <c r="ATB52" s="56">
        <v>0</v>
      </c>
      <c r="ATC52" s="56">
        <v>0</v>
      </c>
      <c r="ATD52" s="59">
        <v>0</v>
      </c>
      <c r="ATE52" s="56">
        <v>0</v>
      </c>
      <c r="ATF52" s="56">
        <v>0</v>
      </c>
      <c r="ATG52" s="56">
        <v>0</v>
      </c>
      <c r="ATH52" s="56">
        <v>0</v>
      </c>
      <c r="ATI52" s="56">
        <v>0</v>
      </c>
      <c r="ATJ52" s="56">
        <v>0</v>
      </c>
      <c r="ATK52" s="56">
        <v>0</v>
      </c>
      <c r="ATL52" s="56">
        <v>0</v>
      </c>
      <c r="ATM52" s="56">
        <v>0</v>
      </c>
      <c r="ATN52" s="56">
        <v>0</v>
      </c>
      <c r="ATO52" s="56">
        <v>3.1385000000000001E-4</v>
      </c>
      <c r="ATP52" s="56">
        <v>3.1967612690050618E-4</v>
      </c>
      <c r="ATQ52" s="56">
        <v>3.2561040659585323E-4</v>
      </c>
      <c r="ATR52" s="59">
        <v>2.653238774167568E-4</v>
      </c>
      <c r="ATS52" s="59">
        <v>2.0268689542810297E-4</v>
      </c>
      <c r="ATT52" s="59">
        <v>1.3763297053569936E-4</v>
      </c>
      <c r="ATU52" s="59">
        <v>7.0093954045983526E-5</v>
      </c>
      <c r="ATV52" s="59">
        <v>0</v>
      </c>
      <c r="ATW52" s="56">
        <v>0</v>
      </c>
      <c r="ATX52" s="56">
        <v>0</v>
      </c>
      <c r="ATY52" s="56">
        <v>0</v>
      </c>
      <c r="ATZ52" s="56">
        <v>0</v>
      </c>
      <c r="AUA52" s="56">
        <v>0</v>
      </c>
      <c r="AUB52" s="56">
        <v>0</v>
      </c>
      <c r="AUC52" s="56">
        <v>0</v>
      </c>
      <c r="AUD52" s="59">
        <v>0</v>
      </c>
      <c r="AUE52" s="56">
        <v>0</v>
      </c>
      <c r="AUF52" s="56">
        <v>0</v>
      </c>
      <c r="AUG52" s="56">
        <v>0</v>
      </c>
      <c r="AUH52" s="56">
        <v>0</v>
      </c>
      <c r="AUI52" s="56">
        <v>0</v>
      </c>
      <c r="AUJ52" s="56">
        <v>0</v>
      </c>
      <c r="AUK52" s="56">
        <v>0</v>
      </c>
      <c r="AUL52" s="56">
        <v>0</v>
      </c>
      <c r="AUM52" s="56">
        <v>0</v>
      </c>
      <c r="AUN52" s="56">
        <v>0</v>
      </c>
      <c r="AUO52" s="58">
        <v>0.5</v>
      </c>
      <c r="AUP52" s="56">
        <v>1193</v>
      </c>
      <c r="AUQ52" s="56">
        <v>1220.1193174359803</v>
      </c>
      <c r="AUR52" s="56">
        <v>1247.8551121378393</v>
      </c>
      <c r="AUS52" s="59">
        <v>1020.9771183105577</v>
      </c>
      <c r="AUT52" s="59">
        <v>783.13950421888001</v>
      </c>
      <c r="AUU52" s="59">
        <v>533.96123908616471</v>
      </c>
      <c r="AUV52" s="59">
        <v>273.0496322594642</v>
      </c>
      <c r="AUW52" s="59">
        <v>0</v>
      </c>
      <c r="AUX52" s="56">
        <v>0</v>
      </c>
      <c r="AUY52" s="56">
        <v>0</v>
      </c>
      <c r="AUZ52" s="56">
        <v>0</v>
      </c>
      <c r="AVA52" s="56">
        <v>0</v>
      </c>
      <c r="AVB52" s="56">
        <v>0</v>
      </c>
      <c r="AVC52" s="56">
        <v>0</v>
      </c>
      <c r="AVD52" s="56">
        <v>0</v>
      </c>
      <c r="AVE52" s="59">
        <v>0</v>
      </c>
      <c r="AVF52" s="56">
        <v>0</v>
      </c>
      <c r="AVG52" s="56">
        <v>0</v>
      </c>
      <c r="AVH52" s="56">
        <v>0</v>
      </c>
      <c r="AVI52" s="56">
        <v>0</v>
      </c>
      <c r="AVJ52" s="56">
        <v>0</v>
      </c>
      <c r="AVK52" s="56">
        <v>0</v>
      </c>
      <c r="AVL52" s="56">
        <v>0</v>
      </c>
      <c r="AVM52" s="56">
        <v>0</v>
      </c>
      <c r="AVN52" s="56">
        <v>0</v>
      </c>
      <c r="AVO52" s="56">
        <v>0</v>
      </c>
      <c r="AVP52" s="56">
        <v>1.1930000000000001E-5</v>
      </c>
      <c r="AVQ52" s="56">
        <v>1.2151461506844158E-5</v>
      </c>
      <c r="AVR52" s="56">
        <v>1.2377034094913269E-5</v>
      </c>
      <c r="AVS52" s="59">
        <v>1.0085435263921967E-5</v>
      </c>
      <c r="AVT52" s="59">
        <v>7.7044915165119287E-6</v>
      </c>
      <c r="AVU52" s="59">
        <v>5.2316754452473921E-6</v>
      </c>
      <c r="AVV52" s="59">
        <v>2.6643965963631791E-6</v>
      </c>
      <c r="AVW52" s="59">
        <v>0</v>
      </c>
      <c r="AVX52" s="56">
        <v>0</v>
      </c>
      <c r="AVY52" s="56">
        <v>0</v>
      </c>
      <c r="AVZ52" s="56">
        <v>0</v>
      </c>
      <c r="AWA52" s="56">
        <v>0</v>
      </c>
      <c r="AWB52" s="56">
        <v>0</v>
      </c>
      <c r="AWC52" s="56">
        <v>0</v>
      </c>
      <c r="AWD52" s="56">
        <v>0</v>
      </c>
      <c r="AWE52" s="59">
        <v>0</v>
      </c>
      <c r="AWF52" s="56">
        <v>0</v>
      </c>
      <c r="AWG52" s="56">
        <v>0</v>
      </c>
      <c r="AWH52" s="56">
        <v>0</v>
      </c>
      <c r="AWI52" s="56">
        <v>0</v>
      </c>
      <c r="AWJ52" s="56">
        <v>0</v>
      </c>
      <c r="AWK52" s="56">
        <v>0</v>
      </c>
      <c r="AWL52" s="56">
        <v>0</v>
      </c>
      <c r="AWM52" s="56">
        <v>0</v>
      </c>
      <c r="AWN52" s="56">
        <v>0</v>
      </c>
      <c r="AWO52" s="56">
        <v>0</v>
      </c>
      <c r="AWP52" s="57">
        <v>0.76</v>
      </c>
      <c r="AWQ52" s="56">
        <v>31385</v>
      </c>
      <c r="AWR52" s="56">
        <v>32098.444910082348</v>
      </c>
      <c r="AWS52" s="56">
        <v>32828.107874640475</v>
      </c>
      <c r="AWT52" s="59">
        <v>9479.8186060382177</v>
      </c>
      <c r="AWU52" s="56">
        <v>9695.3141718493334</v>
      </c>
      <c r="AWV52" s="56">
        <v>9915.7083903471885</v>
      </c>
      <c r="AWW52" s="56">
        <v>10141.112617874798</v>
      </c>
      <c r="AWX52" s="56">
        <v>10371.640742131438</v>
      </c>
      <c r="AWY52" s="56">
        <v>10607.409239715518</v>
      </c>
      <c r="AWZ52" s="56">
        <v>10848.537234975529</v>
      </c>
      <c r="AXA52" s="56">
        <v>11095.146560198793</v>
      </c>
      <c r="AXB52" s="56">
        <v>11347.36181716841</v>
      </c>
      <c r="AXC52" s="56">
        <v>11605.310440119552</v>
      </c>
      <c r="AXD52" s="56">
        <v>11869.122760126844</v>
      </c>
      <c r="AXE52" s="56">
        <v>12138.932070955425</v>
      </c>
      <c r="AXF52" s="56">
        <v>12414.874696408939</v>
      </c>
      <c r="AXG52" s="56">
        <v>12697.090059208464</v>
      </c>
      <c r="AXH52" s="56">
        <v>12985.720751437218</v>
      </c>
      <c r="AXI52" s="56">
        <v>13280.912606586609</v>
      </c>
      <c r="AXJ52" s="56">
        <v>13582.814773240034</v>
      </c>
      <c r="AXK52" s="56">
        <v>13891.579790431668</v>
      </c>
      <c r="AXL52" s="56">
        <v>14207.363664718308</v>
      </c>
      <c r="AXM52" s="56">
        <v>14530.325949003227</v>
      </c>
      <c r="AXN52" s="56">
        <v>14860.629823151829</v>
      </c>
      <c r="AXO52" s="56">
        <v>15198.442176439883</v>
      </c>
      <c r="AXP52" s="56">
        <v>15543.93369187598</v>
      </c>
      <c r="AXQ52" s="56">
        <v>3.1385000000000001E-4</v>
      </c>
      <c r="AXR52" s="56">
        <v>3.1967612690050618E-4</v>
      </c>
      <c r="AXS52" s="56">
        <v>3.2561040659585323E-4</v>
      </c>
      <c r="AXT52" s="59">
        <v>9.3643721441208271E-5</v>
      </c>
      <c r="AXU52" s="56">
        <v>9.538206843675434E-5</v>
      </c>
      <c r="AXV52" s="56">
        <v>9.7152685084023074E-5</v>
      </c>
      <c r="AXW52" s="56">
        <v>9.8956170417859084E-5</v>
      </c>
      <c r="AXX52" s="56">
        <v>1.0079313459323766E-4</v>
      </c>
      <c r="AXY52" s="56">
        <v>1.0266419909169234E-4</v>
      </c>
      <c r="AXZ52" s="56">
        <v>1.0456999693157456E-4</v>
      </c>
      <c r="AYA52" s="56">
        <v>1.0651117288221624E-4</v>
      </c>
      <c r="AYB52" s="56">
        <v>1.0848838368206824E-4</v>
      </c>
      <c r="AYC52" s="56">
        <v>1.1050229826088785E-4</v>
      </c>
      <c r="AYD52" s="56">
        <v>1.1255359796605122E-4</v>
      </c>
      <c r="AYE52" s="56">
        <v>1.1464297679306656E-4</v>
      </c>
      <c r="AYF52" s="56">
        <v>1.1677114162036685E-4</v>
      </c>
      <c r="AYG52" s="56">
        <v>1.1893881244846065E-4</v>
      </c>
      <c r="AYH52" s="56">
        <v>1.2114672264352273E-4</v>
      </c>
      <c r="AYI52" s="56">
        <v>1.2339561918550646E-4</v>
      </c>
      <c r="AYJ52" s="56">
        <v>1.2568626292086186E-4</v>
      </c>
      <c r="AYK52" s="56">
        <v>1.2801942881994526E-4</v>
      </c>
      <c r="AYL52" s="56">
        <v>1.3039590623920708E-4</v>
      </c>
      <c r="AYM52" s="56">
        <v>1.3281649918824685E-4</v>
      </c>
      <c r="AYN52" s="56">
        <v>1.3528202660182564E-4</v>
      </c>
      <c r="AYO52" s="56">
        <v>1.3779332261692806E-4</v>
      </c>
      <c r="AYP52" s="56">
        <v>1.4035123685496729E-4</v>
      </c>
      <c r="AYQ52" s="60">
        <v>0.76</v>
      </c>
      <c r="AYR52" s="56">
        <v>1193</v>
      </c>
      <c r="AYS52" s="56">
        <v>1220.1193174359803</v>
      </c>
      <c r="AYT52" s="56">
        <v>1247.8551121378393</v>
      </c>
      <c r="AYU52" s="59">
        <v>360.3448652860792</v>
      </c>
      <c r="AYV52" s="56">
        <v>368.53623727947291</v>
      </c>
      <c r="AYW52" s="56">
        <v>376.91381582552805</v>
      </c>
      <c r="AYX52" s="56">
        <v>385.48183377806714</v>
      </c>
      <c r="AYY52" s="56">
        <v>394.24462021229277</v>
      </c>
      <c r="AYZ52" s="56">
        <v>403.20660261209548</v>
      </c>
      <c r="AZA52" s="56">
        <v>412.37230910708337</v>
      </c>
      <c r="AZB52" s="56">
        <v>421.74637076046406</v>
      </c>
      <c r="AZC52" s="56">
        <v>431.33352390893486</v>
      </c>
      <c r="AZD52" s="56">
        <v>441.1386125557633</v>
      </c>
      <c r="AZE52" s="56">
        <v>451.16659081826765</v>
      </c>
      <c r="AZF52" s="56">
        <v>461.42252543093286</v>
      </c>
      <c r="AZG52" s="56">
        <v>471.91159830542836</v>
      </c>
      <c r="AZH52" s="56">
        <v>482.63910914881961</v>
      </c>
      <c r="AZI52" s="56">
        <v>493.61047814129705</v>
      </c>
      <c r="AZJ52" s="56">
        <v>504.83124867477557</v>
      </c>
      <c r="AZK52" s="56">
        <v>516.30709015374748</v>
      </c>
      <c r="AZL52" s="56">
        <v>528.04380085980506</v>
      </c>
      <c r="AZM52" s="56">
        <v>540.04731088127926</v>
      </c>
      <c r="AZN52" s="56">
        <v>552.32368510947447</v>
      </c>
      <c r="AZO52" s="56">
        <v>564.87912630301537</v>
      </c>
      <c r="AZP52" s="56">
        <v>577.71997822185085</v>
      </c>
      <c r="AZQ52" s="56">
        <v>590.85272883250127</v>
      </c>
      <c r="AZR52" s="56">
        <v>1.1930000000000001E-5</v>
      </c>
      <c r="AZS52" s="56">
        <v>1.2151461506844158E-5</v>
      </c>
      <c r="AZT52" s="56">
        <v>1.2377034094913269E-5</v>
      </c>
      <c r="AZU52" s="59">
        <v>3.5595653872665762E-6</v>
      </c>
      <c r="AZV52" s="56">
        <v>3.6256430665938487E-6</v>
      </c>
      <c r="AZW52" s="56">
        <v>3.692947373115806E-6</v>
      </c>
      <c r="AZX52" s="56">
        <v>3.7615010772186051E-6</v>
      </c>
      <c r="AZY52" s="56">
        <v>3.8313273719844695E-6</v>
      </c>
      <c r="AZZ52" s="56">
        <v>3.9024498810383631E-6</v>
      </c>
      <c r="BAA52" s="56">
        <v>3.9748926665403377E-6</v>
      </c>
      <c r="BAB52" s="56">
        <v>4.0486802373262399E-6</v>
      </c>
      <c r="BAC52" s="56">
        <v>4.1238375571995364E-6</v>
      </c>
      <c r="BAD52" s="56">
        <v>4.2003900533770667E-6</v>
      </c>
      <c r="BAE52" s="56">
        <v>4.2783636250915762E-6</v>
      </c>
      <c r="BAF52" s="56">
        <v>4.3577846523539419E-6</v>
      </c>
      <c r="BAG52" s="56">
        <v>4.4386800048780533E-6</v>
      </c>
      <c r="BAH52" s="56">
        <v>4.5210770511713748E-6</v>
      </c>
      <c r="BAI52" s="56">
        <v>4.6050036677942541E-6</v>
      </c>
      <c r="BAJ52" s="56">
        <v>4.6904882487911186E-6</v>
      </c>
      <c r="BAK52" s="56">
        <v>4.777559715296743E-6</v>
      </c>
      <c r="BAL52" s="56">
        <v>4.8662475253208464E-6</v>
      </c>
      <c r="BAM52" s="56">
        <v>4.9565816837143264E-6</v>
      </c>
      <c r="BAN52" s="56">
        <v>5.0485927523204887E-6</v>
      </c>
      <c r="BAO52" s="56">
        <v>5.1423118603147381E-6</v>
      </c>
      <c r="BAP52" s="56">
        <v>5.2377707147361863E-6</v>
      </c>
      <c r="BAQ52" s="56">
        <v>5.3350016112147844E-6</v>
      </c>
      <c r="BAR52" s="57">
        <v>0.76</v>
      </c>
      <c r="BAS52" s="56">
        <v>31385</v>
      </c>
      <c r="BAT52" s="56">
        <v>32098.444910082348</v>
      </c>
      <c r="BAU52" s="56">
        <v>32828.107874640475</v>
      </c>
      <c r="BAV52" s="56">
        <v>7583.8548848305745</v>
      </c>
      <c r="BAW52" s="56">
        <v>5817.1885031095999</v>
      </c>
      <c r="BAX52" s="56">
        <v>3966.2833561388757</v>
      </c>
      <c r="BAY52" s="56">
        <v>2028.2225235749597</v>
      </c>
      <c r="BAZ52" s="56">
        <v>0</v>
      </c>
      <c r="BBA52" s="56">
        <v>0</v>
      </c>
      <c r="BBB52" s="56">
        <v>0</v>
      </c>
      <c r="BBC52" s="56">
        <v>0</v>
      </c>
      <c r="BBD52" s="56">
        <v>0</v>
      </c>
      <c r="BBE52" s="56">
        <v>0</v>
      </c>
      <c r="BBF52" s="56">
        <v>0</v>
      </c>
      <c r="BBG52" s="56">
        <v>0</v>
      </c>
      <c r="BBH52" s="56">
        <v>0</v>
      </c>
      <c r="BBI52" s="55">
        <v>0</v>
      </c>
      <c r="BBJ52" s="55">
        <v>0</v>
      </c>
      <c r="BBK52" s="55">
        <v>0</v>
      </c>
      <c r="BBL52" s="55">
        <v>0</v>
      </c>
      <c r="BBM52" s="55">
        <v>0</v>
      </c>
      <c r="BBN52" s="55">
        <v>0</v>
      </c>
      <c r="BBO52" s="55">
        <v>0</v>
      </c>
      <c r="BBP52" s="55">
        <v>0</v>
      </c>
      <c r="BBQ52" s="55">
        <v>0</v>
      </c>
      <c r="BBR52" s="55">
        <v>0</v>
      </c>
      <c r="BBS52" s="56">
        <v>3.1385000000000001E-4</v>
      </c>
      <c r="BBT52" s="56">
        <v>3.1967612690050618E-4</v>
      </c>
      <c r="BBU52" s="56">
        <v>3.2561040659585323E-4</v>
      </c>
      <c r="BBV52" s="56">
        <v>7.4914977152966622E-5</v>
      </c>
      <c r="BBW52" s="56">
        <v>5.72292410620526E-5</v>
      </c>
      <c r="BBX52" s="56">
        <v>3.8861074033609232E-5</v>
      </c>
      <c r="BBY52" s="56">
        <v>1.9791234083571819E-5</v>
      </c>
      <c r="BBZ52" s="56">
        <v>0</v>
      </c>
      <c r="BCA52" s="56">
        <v>0</v>
      </c>
      <c r="BCB52" s="56">
        <v>0</v>
      </c>
      <c r="BCC52" s="56">
        <v>0</v>
      </c>
      <c r="BCD52" s="56">
        <v>0</v>
      </c>
      <c r="BCE52" s="56">
        <v>0</v>
      </c>
      <c r="BCF52" s="56">
        <v>0</v>
      </c>
      <c r="BCG52" s="56">
        <v>0</v>
      </c>
      <c r="BCH52" s="56">
        <v>0</v>
      </c>
      <c r="BCI52" s="55">
        <v>0</v>
      </c>
      <c r="BCJ52" s="55">
        <v>0</v>
      </c>
      <c r="BCK52" s="55">
        <v>0</v>
      </c>
      <c r="BCL52" s="55">
        <v>0</v>
      </c>
      <c r="BCM52" s="55">
        <v>0</v>
      </c>
      <c r="BCN52" s="55">
        <v>0</v>
      </c>
      <c r="BCO52" s="55">
        <v>0</v>
      </c>
      <c r="BCP52" s="55">
        <v>0</v>
      </c>
      <c r="BCQ52" s="55">
        <v>0</v>
      </c>
      <c r="BCR52" s="55">
        <v>0</v>
      </c>
      <c r="BCS52" s="57">
        <v>0.76</v>
      </c>
      <c r="BCT52" s="56">
        <v>1193</v>
      </c>
      <c r="BCU52" s="56">
        <v>1220.1193174359803</v>
      </c>
      <c r="BCV52" s="56">
        <v>1247.8551121378393</v>
      </c>
      <c r="BCW52" s="56">
        <v>288.27589222886337</v>
      </c>
      <c r="BCX52" s="56">
        <v>221.12174236768374</v>
      </c>
      <c r="BCY52" s="56">
        <v>150.76552633021123</v>
      </c>
      <c r="BCZ52" s="56">
        <v>77.096366755613431</v>
      </c>
      <c r="BDA52" s="56">
        <v>0</v>
      </c>
      <c r="BDB52" s="56">
        <v>0</v>
      </c>
      <c r="BDC52" s="56">
        <v>0</v>
      </c>
      <c r="BDD52" s="56">
        <v>0</v>
      </c>
      <c r="BDE52" s="56">
        <v>0</v>
      </c>
      <c r="BDF52" s="56">
        <v>0</v>
      </c>
      <c r="BDG52" s="56">
        <v>0</v>
      </c>
      <c r="BDH52" s="56">
        <v>0</v>
      </c>
      <c r="BDI52" s="56">
        <v>0</v>
      </c>
      <c r="BDJ52" s="55">
        <v>0</v>
      </c>
      <c r="BDK52" s="55">
        <v>0</v>
      </c>
      <c r="BDL52" s="55">
        <v>0</v>
      </c>
      <c r="BDM52" s="55">
        <v>0</v>
      </c>
      <c r="BDN52" s="55">
        <v>0</v>
      </c>
      <c r="BDO52" s="55">
        <v>0</v>
      </c>
      <c r="BDP52" s="55">
        <v>0</v>
      </c>
      <c r="BDQ52" s="55">
        <v>0</v>
      </c>
      <c r="BDR52" s="55">
        <v>0</v>
      </c>
      <c r="BDS52" s="55">
        <v>0</v>
      </c>
      <c r="BDT52" s="56">
        <v>1.1930000000000001E-5</v>
      </c>
      <c r="BDU52" s="56">
        <v>1.2151461506844158E-5</v>
      </c>
      <c r="BDV52" s="56">
        <v>1.2377034094913269E-5</v>
      </c>
      <c r="BDW52" s="56">
        <v>2.8476523098132613E-6</v>
      </c>
      <c r="BDX52" s="56">
        <v>2.175385839956309E-6</v>
      </c>
      <c r="BDY52" s="56">
        <v>1.4771789492463225E-6</v>
      </c>
      <c r="BDZ52" s="56">
        <v>7.5230021544372109E-7</v>
      </c>
      <c r="BEA52" s="56">
        <v>0</v>
      </c>
      <c r="BEB52" s="56">
        <v>0</v>
      </c>
      <c r="BEC52" s="56">
        <v>0</v>
      </c>
      <c r="BED52" s="56">
        <v>0</v>
      </c>
      <c r="BEE52" s="56">
        <v>0</v>
      </c>
      <c r="BEF52" s="56">
        <v>0</v>
      </c>
      <c r="BEG52" s="56">
        <v>0</v>
      </c>
      <c r="BEH52" s="56">
        <v>0</v>
      </c>
      <c r="BEI52" s="56">
        <v>0</v>
      </c>
      <c r="BEJ52" s="55">
        <v>0</v>
      </c>
      <c r="BEK52" s="55">
        <v>0</v>
      </c>
      <c r="BEL52" s="55">
        <v>0</v>
      </c>
      <c r="BEM52" s="55">
        <v>0</v>
      </c>
      <c r="BEN52" s="55">
        <v>0</v>
      </c>
      <c r="BEO52" s="55">
        <v>0</v>
      </c>
      <c r="BEP52" s="55">
        <v>0</v>
      </c>
      <c r="BEQ52" s="55">
        <v>0</v>
      </c>
      <c r="BER52" s="55">
        <v>0</v>
      </c>
      <c r="BES52" s="55">
        <v>0</v>
      </c>
      <c r="BET52" s="57">
        <v>0</v>
      </c>
      <c r="BEU52" s="56">
        <v>31385</v>
      </c>
      <c r="BEV52" s="56">
        <v>32098.444910082348</v>
      </c>
      <c r="BEW52" s="56">
        <v>32828.107874640475</v>
      </c>
      <c r="BEX52" s="56">
        <v>7583.8548848305745</v>
      </c>
      <c r="BEY52" s="56">
        <v>5817.1885031095999</v>
      </c>
      <c r="BEZ52" s="56">
        <v>3966.2833561388757</v>
      </c>
      <c r="BFA52" s="56">
        <v>2028.2225235749597</v>
      </c>
      <c r="BFB52" s="56">
        <v>0</v>
      </c>
      <c r="BFC52" s="56">
        <v>0</v>
      </c>
      <c r="BFD52" s="56">
        <v>0</v>
      </c>
      <c r="BFE52" s="56">
        <v>0</v>
      </c>
      <c r="BFF52" s="56">
        <v>0</v>
      </c>
      <c r="BFG52" s="56">
        <v>0</v>
      </c>
      <c r="BFH52" s="56">
        <v>0</v>
      </c>
      <c r="BFI52" s="56">
        <v>0</v>
      </c>
      <c r="BFJ52" s="56">
        <v>0</v>
      </c>
      <c r="BFK52" s="56">
        <v>0</v>
      </c>
      <c r="BFL52" s="56">
        <v>0</v>
      </c>
      <c r="BFM52" s="56">
        <v>0</v>
      </c>
      <c r="BFN52" s="56">
        <v>0</v>
      </c>
      <c r="BFO52" s="56">
        <v>0</v>
      </c>
      <c r="BFP52" s="56">
        <v>0</v>
      </c>
      <c r="BFQ52" s="56">
        <v>0</v>
      </c>
      <c r="BFR52" s="56">
        <v>0</v>
      </c>
      <c r="BFS52" s="56">
        <v>0</v>
      </c>
      <c r="BFT52" s="56">
        <v>0</v>
      </c>
      <c r="BFU52" s="56">
        <v>3.1385000000000001E-4</v>
      </c>
      <c r="BFV52" s="56">
        <v>3.1967612690050618E-4</v>
      </c>
      <c r="BFW52" s="56">
        <v>3.2561040659585323E-4</v>
      </c>
      <c r="BFX52" s="56">
        <v>7.4914977152966622E-5</v>
      </c>
      <c r="BFY52" s="56">
        <v>5.72292410620526E-5</v>
      </c>
      <c r="BFZ52" s="56">
        <v>3.8861074033609232E-5</v>
      </c>
      <c r="BGA52" s="56">
        <v>1.9791234083571819E-5</v>
      </c>
      <c r="BGB52" s="56">
        <v>0</v>
      </c>
      <c r="BGC52" s="56">
        <v>0</v>
      </c>
      <c r="BGD52" s="56">
        <v>0</v>
      </c>
      <c r="BGE52" s="56">
        <v>0</v>
      </c>
      <c r="BGF52" s="56">
        <v>0</v>
      </c>
      <c r="BGG52" s="56">
        <v>0</v>
      </c>
      <c r="BGH52" s="56">
        <v>0</v>
      </c>
      <c r="BGI52" s="56">
        <v>0</v>
      </c>
      <c r="BGJ52" s="56">
        <v>0</v>
      </c>
      <c r="BGK52" s="56">
        <v>0</v>
      </c>
      <c r="BGL52" s="56">
        <v>0</v>
      </c>
      <c r="BGM52" s="56">
        <v>0</v>
      </c>
      <c r="BGN52" s="56">
        <v>0</v>
      </c>
      <c r="BGO52" s="56">
        <v>0</v>
      </c>
      <c r="BGP52" s="56">
        <v>0</v>
      </c>
      <c r="BGQ52" s="56">
        <v>0</v>
      </c>
      <c r="BGR52" s="56">
        <v>0</v>
      </c>
      <c r="BGS52" s="56">
        <v>0</v>
      </c>
      <c r="BGT52" s="56">
        <v>0</v>
      </c>
      <c r="BGU52" s="57">
        <v>0.25</v>
      </c>
      <c r="BGV52" s="56">
        <v>1193</v>
      </c>
      <c r="BGW52" s="56">
        <v>1220.1193174359803</v>
      </c>
      <c r="BGX52" s="56">
        <v>1247.8551121378393</v>
      </c>
      <c r="BGY52" s="56">
        <v>288.27589222886337</v>
      </c>
      <c r="BGZ52" s="56">
        <v>221.12174236768374</v>
      </c>
      <c r="BHA52" s="56">
        <v>113.07414474765842</v>
      </c>
      <c r="BHB52" s="56">
        <v>57.822275066710077</v>
      </c>
      <c r="BHC52" s="56">
        <v>0</v>
      </c>
      <c r="BHD52" s="56">
        <v>0</v>
      </c>
      <c r="BHE52" s="56">
        <v>0</v>
      </c>
      <c r="BHF52" s="56">
        <v>0</v>
      </c>
      <c r="BHG52" s="56">
        <v>0</v>
      </c>
      <c r="BHH52" s="56">
        <v>0</v>
      </c>
      <c r="BHI52" s="56">
        <v>0</v>
      </c>
      <c r="BHJ52" s="56">
        <v>0</v>
      </c>
      <c r="BHK52" s="59">
        <v>0</v>
      </c>
      <c r="BHL52" s="56">
        <v>0</v>
      </c>
      <c r="BHM52" s="56">
        <v>0</v>
      </c>
      <c r="BHN52" s="56">
        <v>0</v>
      </c>
      <c r="BHO52" s="56">
        <v>0</v>
      </c>
      <c r="BHP52" s="56">
        <v>0</v>
      </c>
      <c r="BHQ52" s="56">
        <v>0</v>
      </c>
      <c r="BHR52" s="56">
        <v>0</v>
      </c>
      <c r="BHS52" s="56">
        <v>0</v>
      </c>
      <c r="BHT52" s="56">
        <v>0</v>
      </c>
      <c r="BHU52" s="56">
        <v>0</v>
      </c>
      <c r="BHV52" s="56">
        <v>1.1930000000000001E-5</v>
      </c>
      <c r="BHW52" s="56">
        <v>1.2151461506844158E-5</v>
      </c>
      <c r="BHX52" s="56">
        <v>1.2377034094913269E-5</v>
      </c>
      <c r="BHY52" s="56">
        <v>2.8476523098132613E-6</v>
      </c>
      <c r="BHZ52" s="56">
        <v>2.175385839956309E-6</v>
      </c>
      <c r="BIA52" s="59">
        <v>1.107884211934742E-6</v>
      </c>
      <c r="BIB52" s="56">
        <v>5.6422516158279079E-7</v>
      </c>
      <c r="BIC52" s="56">
        <v>0</v>
      </c>
      <c r="BID52" s="56">
        <v>0</v>
      </c>
      <c r="BIE52" s="56">
        <v>0</v>
      </c>
      <c r="BIF52" s="56">
        <v>0</v>
      </c>
      <c r="BIG52" s="56">
        <v>0</v>
      </c>
      <c r="BIH52" s="56">
        <v>0</v>
      </c>
      <c r="BII52" s="56">
        <v>0</v>
      </c>
      <c r="BIJ52" s="56">
        <v>0</v>
      </c>
      <c r="BIK52" s="59">
        <v>0</v>
      </c>
      <c r="BIL52" s="56">
        <v>0</v>
      </c>
      <c r="BIM52" s="56">
        <v>0</v>
      </c>
      <c r="BIN52" s="56">
        <v>0</v>
      </c>
      <c r="BIO52" s="56">
        <v>0</v>
      </c>
      <c r="BIP52" s="56">
        <v>0</v>
      </c>
      <c r="BIQ52" s="56">
        <v>0</v>
      </c>
      <c r="BIR52" s="56">
        <v>0</v>
      </c>
      <c r="BIS52" s="56">
        <v>0</v>
      </c>
      <c r="BIT52" s="56">
        <v>0</v>
      </c>
      <c r="BIU52" s="56">
        <v>0</v>
      </c>
      <c r="BIV52" s="61">
        <v>0.9</v>
      </c>
      <c r="BIW52" s="61">
        <v>0.9</v>
      </c>
      <c r="BIX52" s="61">
        <f t="shared" si="15"/>
        <v>0.71400000000000008</v>
      </c>
      <c r="BIY52" s="61">
        <f t="shared" si="15"/>
        <v>0.71400000000000008</v>
      </c>
      <c r="BIZ52" s="61">
        <v>0.1</v>
      </c>
      <c r="BJA52" s="61">
        <v>0.1</v>
      </c>
      <c r="BJB52" s="61">
        <v>0.8</v>
      </c>
      <c r="BJC52" s="61">
        <v>0.8</v>
      </c>
      <c r="BJD52" s="61">
        <v>0.8</v>
      </c>
      <c r="BJE52" s="61">
        <v>0.8</v>
      </c>
      <c r="BJF52" s="61">
        <v>1</v>
      </c>
      <c r="BJG52" s="61">
        <v>1</v>
      </c>
      <c r="BJH52" s="61">
        <f t="shared" si="16"/>
        <v>9</v>
      </c>
      <c r="BJI52" s="61">
        <f t="shared" si="16"/>
        <v>9</v>
      </c>
      <c r="BJJ52" s="62">
        <v>0.3</v>
      </c>
      <c r="BJK52" s="62">
        <v>0.3</v>
      </c>
      <c r="BJL52" s="46">
        <f t="shared" si="17"/>
        <v>1.69</v>
      </c>
      <c r="BJM52" s="46">
        <f t="shared" si="17"/>
        <v>1.5649999999999999</v>
      </c>
      <c r="BJN52" s="46">
        <f t="shared" si="17"/>
        <v>1.423</v>
      </c>
      <c r="BJO52" s="46">
        <v>1.5</v>
      </c>
      <c r="BJP52" s="61">
        <f t="shared" si="1"/>
        <v>0.65</v>
      </c>
      <c r="BJQ52" s="61">
        <f t="shared" si="1"/>
        <v>0.65</v>
      </c>
      <c r="BJR52" s="61">
        <v>0.69</v>
      </c>
      <c r="BJS52" s="61">
        <v>0.69</v>
      </c>
      <c r="BJT52" s="61">
        <v>48.83</v>
      </c>
      <c r="BJU52" s="61">
        <v>48.83</v>
      </c>
      <c r="BJV52" s="61">
        <f t="shared" si="18"/>
        <v>73.245000000000005</v>
      </c>
      <c r="BJW52" s="61">
        <f t="shared" si="18"/>
        <v>73.245000000000005</v>
      </c>
      <c r="BJX52" s="61">
        <v>4</v>
      </c>
      <c r="BJY52" s="61">
        <v>4</v>
      </c>
      <c r="BJZ52" s="63">
        <v>2599283.52</v>
      </c>
      <c r="BKA52" s="63">
        <v>2658370.5232564895</v>
      </c>
      <c r="BKB52" s="63">
        <v>2718800.6943232506</v>
      </c>
      <c r="BKC52" s="63">
        <v>2780604.5661375974</v>
      </c>
      <c r="BKD52" s="63">
        <v>2843813.3657126366</v>
      </c>
      <c r="BKE52" s="63">
        <v>2908459.0299150208</v>
      </c>
      <c r="BKF52" s="63">
        <v>2974574.2216013647</v>
      </c>
      <c r="BKG52" s="63">
        <v>3042192.3461214751</v>
      </c>
      <c r="BKH52" s="63">
        <v>3111347.5681967288</v>
      </c>
      <c r="BKI52" s="63">
        <v>3182074.8291821377</v>
      </c>
      <c r="BKJ52" s="63">
        <v>3254409.8647208074</v>
      </c>
      <c r="BKK52" s="63">
        <v>3328389.2227997258</v>
      </c>
      <c r="BKL52" s="63">
        <v>3404050.2822159883</v>
      </c>
      <c r="BKM52" s="63">
        <v>3481431.271462806</v>
      </c>
      <c r="BKN52" s="63">
        <v>3560571.2880448243</v>
      </c>
      <c r="BKO52" s="63">
        <v>3641510.3182325233</v>
      </c>
      <c r="BKP52" s="63">
        <v>3724289.2572656716</v>
      </c>
      <c r="BKQ52" s="63">
        <v>3808949.9300160473</v>
      </c>
      <c r="BKR52" s="63">
        <v>3895535.1121198698</v>
      </c>
      <c r="BKS52" s="63">
        <v>3984088.5515906038</v>
      </c>
      <c r="BKT52" s="63">
        <v>4074654.9909230769</v>
      </c>
      <c r="BKU52" s="63">
        <v>4167280.1897000624</v>
      </c>
      <c r="BKV52" s="63">
        <v>4262010.9477127604</v>
      </c>
      <c r="BKW52" s="63">
        <v>4358895.1286068466</v>
      </c>
      <c r="BKX52" s="63">
        <v>4457981.6840660563</v>
      </c>
      <c r="BKY52" s="63">
        <v>4559320.6785454974</v>
      </c>
      <c r="BKZ52" s="64">
        <v>2.5992835199999998E-2</v>
      </c>
      <c r="BLA52" s="64">
        <v>2.6475350912535112E-2</v>
      </c>
      <c r="BLB52" s="64">
        <v>2.6966823763106603E-2</v>
      </c>
      <c r="BLC52" s="64">
        <v>2.7467420026759445E-2</v>
      </c>
      <c r="BLD52" s="64">
        <v>2.7977309065170809E-2</v>
      </c>
      <c r="BLE52" s="64">
        <v>2.8496663383948469E-2</v>
      </c>
      <c r="BLF52" s="64">
        <v>2.9025658690992891E-2</v>
      </c>
      <c r="BLG52" s="64">
        <v>2.9564473955942725E-2</v>
      </c>
      <c r="BLH52" s="64">
        <v>3.0113291470723773E-2</v>
      </c>
      <c r="BLI52" s="64">
        <v>3.0672296911221999E-2</v>
      </c>
      <c r="BLJ52" s="64">
        <v>3.1241679400101342E-2</v>
      </c>
      <c r="BLK52" s="64">
        <v>3.1821631570787726E-2</v>
      </c>
      <c r="BLL52" s="64">
        <v>3.2412349632640725E-2</v>
      </c>
      <c r="BLM52" s="64">
        <v>3.3014033437335139E-2</v>
      </c>
      <c r="BLN52" s="64">
        <v>3.3626886546474749E-2</v>
      </c>
      <c r="BLO52" s="64">
        <v>3.4251116300461328E-2</v>
      </c>
      <c r="BLP52" s="64">
        <v>3.4886933888641933E-2</v>
      </c>
      <c r="BLQ52" s="64">
        <v>3.5534554420758542E-2</v>
      </c>
      <c r="BLR52" s="64">
        <v>3.6194196999723913E-2</v>
      </c>
      <c r="BLS52" s="64">
        <v>3.6866084795748488E-2</v>
      </c>
      <c r="BLT52" s="64">
        <v>3.7550445121843294E-2</v>
      </c>
      <c r="BLU52" s="64">
        <v>3.8247509510724448E-2</v>
      </c>
      <c r="BLV52" s="64">
        <v>3.8957513793145347E-2</v>
      </c>
      <c r="BLW52" s="64">
        <v>3.9680698177682806E-2</v>
      </c>
      <c r="BLX52" s="64">
        <v>4.0417307332004514E-2</v>
      </c>
      <c r="BLY52" s="64">
        <v>4.1167590465644846E-2</v>
      </c>
      <c r="BLZ52" s="65">
        <v>729753.66172800004</v>
      </c>
      <c r="BMA52" s="65">
        <v>746342.44731263607</v>
      </c>
      <c r="BMB52" s="65">
        <v>763308.32974735321</v>
      </c>
      <c r="BMC52" s="65">
        <v>780659.88121084555</v>
      </c>
      <c r="BMD52" s="65">
        <v>798405.86874487041</v>
      </c>
      <c r="BME52" s="65">
        <v>816555.25868388277</v>
      </c>
      <c r="BMF52" s="65">
        <v>835117.22118536418</v>
      </c>
      <c r="BMG52" s="65">
        <v>854101.13486313412</v>
      </c>
      <c r="BMH52" s="65">
        <v>873516.59152598784</v>
      </c>
      <c r="BMI52" s="65">
        <v>893373.40102405043</v>
      </c>
      <c r="BMJ52" s="65">
        <v>913681.59620530147</v>
      </c>
      <c r="BMK52" s="65">
        <v>934451.43798476912</v>
      </c>
      <c r="BML52" s="65">
        <v>955693.42052895785</v>
      </c>
      <c r="BMM52" s="65">
        <v>977418.27655813005</v>
      </c>
      <c r="BMN52" s="65">
        <v>999636.98276911816</v>
      </c>
      <c r="BMO52" s="65">
        <v>1022360.7653814075</v>
      </c>
      <c r="BMP52" s="65">
        <v>1045601.1058092953</v>
      </c>
      <c r="BMQ52" s="65">
        <v>1069369.7464629873</v>
      </c>
      <c r="BMR52" s="65">
        <v>1093678.6966815649</v>
      </c>
      <c r="BMS52" s="65">
        <v>1118540.2388008246</v>
      </c>
      <c r="BMT52" s="65">
        <v>1143966.9343590445</v>
      </c>
      <c r="BMU52" s="65">
        <v>1169971.6304438293</v>
      </c>
      <c r="BMV52" s="65">
        <v>1196567.4661832238</v>
      </c>
      <c r="BMW52" s="65">
        <v>1223767.8793843882</v>
      </c>
      <c r="BMX52" s="65">
        <v>1251586.6133231826</v>
      </c>
      <c r="BMY52" s="65">
        <v>1280037.7236880905</v>
      </c>
      <c r="BMZ52" s="65">
        <v>7.2975366172800017E-3</v>
      </c>
      <c r="BNA52" s="65">
        <v>7.4330037971218482E-3</v>
      </c>
      <c r="BNB52" s="65">
        <v>7.570985710054704E-3</v>
      </c>
      <c r="BNC52" s="65">
        <v>7.7115290381053582E-3</v>
      </c>
      <c r="BND52" s="65">
        <v>7.8546813298783075E-3</v>
      </c>
      <c r="BNE52" s="65">
        <v>8.0004910166423925E-3</v>
      </c>
      <c r="BNF52" s="65">
        <v>8.1490074287160538E-3</v>
      </c>
      <c r="BNG52" s="65">
        <v>8.3002808121567656E-3</v>
      </c>
      <c r="BNH52" s="65">
        <v>8.4543623457602763E-3</v>
      </c>
      <c r="BNI52" s="65">
        <v>8.6113041583754119E-3</v>
      </c>
      <c r="BNJ52" s="65">
        <v>8.7711593465403057E-3</v>
      </c>
      <c r="BNK52" s="65">
        <v>8.9339819924460096E-3</v>
      </c>
      <c r="BNL52" s="65">
        <v>9.099827182233575E-3</v>
      </c>
      <c r="BNM52" s="65">
        <v>9.2687510246307996E-3</v>
      </c>
      <c r="BNN52" s="65">
        <v>9.4408106699349105E-3</v>
      </c>
      <c r="BNO52" s="65">
        <v>9.6160643293476677E-3</v>
      </c>
      <c r="BNP52" s="65">
        <v>9.7945712946693516E-3</v>
      </c>
      <c r="BNQ52" s="65">
        <v>9.9763919583583729E-3</v>
      </c>
      <c r="BNR52" s="65">
        <v>1.0161587833963232E-2</v>
      </c>
      <c r="BNS52" s="65">
        <v>1.035022157693379E-2</v>
      </c>
      <c r="BNT52" s="65">
        <v>1.0542357005818842E-2</v>
      </c>
      <c r="BNU52" s="65">
        <v>1.0738059123857207E-2</v>
      </c>
      <c r="BNV52" s="65">
        <v>1.0937394140969619E-2</v>
      </c>
      <c r="BNW52" s="65">
        <v>1.1140429496158854E-2</v>
      </c>
      <c r="BNX52" s="65">
        <v>1.1347233880325699E-2</v>
      </c>
      <c r="BNY52" s="65">
        <v>1.1557877259508431E-2</v>
      </c>
      <c r="BNZ52" s="66">
        <v>139926.88399999999</v>
      </c>
      <c r="BOA52" s="66">
        <v>143107.70678711112</v>
      </c>
      <c r="BOB52" s="66">
        <v>146360.83614829709</v>
      </c>
      <c r="BOC52" s="66">
        <v>149687.91575911111</v>
      </c>
      <c r="BOD52" s="66">
        <v>153090.62665919628</v>
      </c>
      <c r="BOE52" s="66">
        <v>156570.68810164719</v>
      </c>
      <c r="BOF52" s="66">
        <v>160129.85842167938</v>
      </c>
      <c r="BOG52" s="66">
        <v>163769.93592504575</v>
      </c>
      <c r="BOH52" s="66">
        <v>167492.75979664797</v>
      </c>
      <c r="BOI52" s="66">
        <v>171300.2110298028</v>
      </c>
      <c r="BOJ52" s="66">
        <v>175194.21337663228</v>
      </c>
      <c r="BOK52" s="66">
        <v>179176.73432005875</v>
      </c>
      <c r="BOL52" s="66">
        <v>183249.78606789443</v>
      </c>
      <c r="BOM52" s="66">
        <v>187415.42656952955</v>
      </c>
      <c r="BON52" s="66">
        <v>191675.76055573134</v>
      </c>
      <c r="BOO52" s="66">
        <v>196032.94060207988</v>
      </c>
      <c r="BOP52" s="66">
        <v>200489.1682165782</v>
      </c>
      <c r="BOQ52" s="66">
        <v>205046.69495198558</v>
      </c>
      <c r="BOR52" s="66">
        <v>209707.823543437</v>
      </c>
      <c r="BOS52" s="66">
        <v>214474.90907192236</v>
      </c>
      <c r="BOT52" s="66">
        <v>219350.36015421443</v>
      </c>
      <c r="BOU52" s="66">
        <v>224336.64015984623</v>
      </c>
      <c r="BOV52" s="66">
        <v>229436.26845575246</v>
      </c>
      <c r="BOW52" s="66">
        <v>234651.82167920456</v>
      </c>
      <c r="BOX52" s="66">
        <v>239985.93503968182</v>
      </c>
      <c r="BOY52" s="66">
        <v>245441.30365033704</v>
      </c>
      <c r="BOZ52" s="65">
        <v>1.3992688400000001E-3</v>
      </c>
      <c r="BPA52" s="65">
        <v>1.4252440441732167E-3</v>
      </c>
      <c r="BPB52" s="65">
        <v>1.4517014367669519E-3</v>
      </c>
      <c r="BPC52" s="65">
        <v>1.4786499688435855E-3</v>
      </c>
      <c r="BPD52" s="65">
        <v>1.506098757627757E-3</v>
      </c>
      <c r="BPE52" s="65">
        <v>1.5340570895909051E-3</v>
      </c>
      <c r="BPF52" s="65">
        <v>1.5625344235930647E-3</v>
      </c>
      <c r="BPG52" s="65">
        <v>1.591540394082988E-3</v>
      </c>
      <c r="BPH52" s="65">
        <v>1.6210848143576708E-3</v>
      </c>
      <c r="BPI52" s="65">
        <v>1.6511776798823841E-3</v>
      </c>
      <c r="BPJ52" s="65">
        <v>1.6818291716723416E-3</v>
      </c>
      <c r="BPK52" s="65">
        <v>1.7130496597371379E-3</v>
      </c>
      <c r="BPL52" s="65">
        <v>1.7448497065891296E-3</v>
      </c>
      <c r="BPM52" s="65">
        <v>1.777240070816943E-3</v>
      </c>
      <c r="BPN52" s="65">
        <v>1.8102317107253198E-3</v>
      </c>
      <c r="BPO52" s="65">
        <v>1.8438357880425293E-3</v>
      </c>
      <c r="BPP52" s="65">
        <v>1.8780636716966017E-3</v>
      </c>
      <c r="BPQ52" s="65">
        <v>1.9129269416616646E-3</v>
      </c>
      <c r="BPR52" s="65">
        <v>1.9484373928756779E-3</v>
      </c>
      <c r="BPS52" s="65">
        <v>1.9846070392308957E-3</v>
      </c>
      <c r="BPT52" s="65">
        <v>2.0214481176384059E-3</v>
      </c>
      <c r="BPU52" s="65">
        <v>2.0589730921681199E-3</v>
      </c>
      <c r="BPV52" s="65">
        <v>2.0971946582656158E-3</v>
      </c>
      <c r="BPW52" s="65">
        <v>2.1361257470472609E-3</v>
      </c>
      <c r="BPX52" s="65">
        <v>2.1757795296750634E-3</v>
      </c>
      <c r="BPY52" s="65">
        <v>2.2161694218127428E-3</v>
      </c>
      <c r="BPZ52" s="66">
        <v>489046.13040327263</v>
      </c>
      <c r="BQA52" s="66">
        <v>505664.93860971852</v>
      </c>
      <c r="BQB52" s="66">
        <v>522848.48860437749</v>
      </c>
      <c r="BQC52" s="66">
        <v>540615.97149189387</v>
      </c>
      <c r="BQD52" s="66">
        <v>558987.23053070181</v>
      </c>
      <c r="BQE52" s="66">
        <v>577982.78329457238</v>
      </c>
      <c r="BQF52" s="66">
        <v>597623.84458725573</v>
      </c>
      <c r="BQG52" s="66">
        <v>617932.35013581114</v>
      </c>
      <c r="BQH52" s="66">
        <v>638930.98108908581</v>
      </c>
      <c r="BQI52" s="66">
        <v>660643.18934870313</v>
      </c>
      <c r="BQJ52" s="66">
        <v>683093.22376085003</v>
      </c>
      <c r="BQK52" s="66">
        <v>706306.15719811746</v>
      </c>
      <c r="BQL52" s="66">
        <v>730307.91456163686</v>
      </c>
      <c r="BQM52" s="66">
        <v>755125.30173478776</v>
      </c>
      <c r="BQN52" s="66">
        <v>780786.03552081482</v>
      </c>
      <c r="BQO52" s="66">
        <v>807318.77459778427</v>
      </c>
      <c r="BQP52" s="66">
        <v>834753.15152545774</v>
      </c>
      <c r="BQQ52" s="66">
        <v>863119.80583982344</v>
      </c>
      <c r="BQR52" s="66">
        <v>892450.41827225115</v>
      </c>
      <c r="BQS52" s="66">
        <v>922777.74613148358</v>
      </c>
      <c r="BQT52" s="66">
        <v>954135.65988798288</v>
      </c>
      <c r="BQU52" s="66">
        <v>986559.18100148893</v>
      </c>
      <c r="BQV52" s="66">
        <v>1020084.521034038</v>
      </c>
      <c r="BQW52" s="66">
        <v>1054749.1220921215</v>
      </c>
      <c r="BQX52" s="66">
        <v>1090591.6986431554</v>
      </c>
      <c r="BQY52" s="66">
        <v>1127652.2807529599</v>
      </c>
      <c r="BQZ52" s="65">
        <v>4.8904613040327274E-3</v>
      </c>
      <c r="BRA52" s="65">
        <v>5.0360386472605087E-3</v>
      </c>
      <c r="BRB52" s="65">
        <v>5.1859494800189782E-3</v>
      </c>
      <c r="BRC52" s="65">
        <v>5.3403227999330146E-3</v>
      </c>
      <c r="BRD52" s="65">
        <v>5.4992914445784434E-3</v>
      </c>
      <c r="BRE52" s="65">
        <v>5.6629922057881959E-3</v>
      </c>
      <c r="BRF52" s="65">
        <v>5.8315659473610962E-3</v>
      </c>
      <c r="BRG52" s="65">
        <v>6.0051577262745463E-3</v>
      </c>
      <c r="BRH52" s="65">
        <v>6.1839169175054321E-3</v>
      </c>
      <c r="BRI52" s="65">
        <v>6.367997342566648E-3</v>
      </c>
      <c r="BRJ52" s="65">
        <v>6.557557401869845E-3</v>
      </c>
      <c r="BRK52" s="65">
        <v>6.7527602110282955E-3</v>
      </c>
      <c r="BRL52" s="65">
        <v>6.9537737412171848E-3</v>
      </c>
      <c r="BRM52" s="65">
        <v>7.160770963712074E-3</v>
      </c>
      <c r="BRN52" s="65">
        <v>7.3739299987299438E-3</v>
      </c>
      <c r="BRO52" s="65">
        <v>7.5934342687008658E-3</v>
      </c>
      <c r="BRP52" s="65">
        <v>7.8194726561022169E-3</v>
      </c>
      <c r="BRQ52" s="65">
        <v>8.0522396659912336E-3</v>
      </c>
      <c r="BRR52" s="65">
        <v>8.2919355933757811E-3</v>
      </c>
      <c r="BRS52" s="65">
        <v>8.5387666955673343E-3</v>
      </c>
      <c r="BRT52" s="65">
        <v>8.7929453696645038E-3</v>
      </c>
      <c r="BRU52" s="65">
        <v>9.0546903353198368E-3</v>
      </c>
      <c r="BRV52" s="65">
        <v>9.3242268229471233E-3</v>
      </c>
      <c r="BRW52" s="65">
        <v>9.6017867675311942E-3</v>
      </c>
      <c r="BRX52" s="65">
        <v>9.8876090082069823E-3</v>
      </c>
      <c r="BRY52" s="65">
        <v>1.018193949377956E-2</v>
      </c>
      <c r="BRZ52" s="64">
        <v>2599283.52</v>
      </c>
      <c r="BSA52" s="64">
        <v>2658370.5232564895</v>
      </c>
      <c r="BSB52" s="64">
        <v>2718800.6943232506</v>
      </c>
      <c r="BSC52" s="64">
        <v>1260540.7366490441</v>
      </c>
      <c r="BSD52" s="64">
        <v>1090128.4568565104</v>
      </c>
      <c r="BSE52" s="64">
        <v>911317.16270670644</v>
      </c>
      <c r="BSF52" s="64">
        <v>723813.06058966555</v>
      </c>
      <c r="BSG52" s="64">
        <v>0</v>
      </c>
      <c r="BSH52" s="64">
        <v>0</v>
      </c>
      <c r="BSI52" s="64">
        <v>0</v>
      </c>
      <c r="BSJ52" s="64">
        <v>0</v>
      </c>
      <c r="BSK52" s="64">
        <v>0</v>
      </c>
      <c r="BSL52" s="64">
        <v>0</v>
      </c>
      <c r="BSM52" s="64">
        <v>0</v>
      </c>
      <c r="BSN52" s="64">
        <v>0</v>
      </c>
      <c r="BSO52" s="64">
        <v>0</v>
      </c>
      <c r="BSP52" s="64">
        <v>0</v>
      </c>
      <c r="BSQ52" s="64">
        <v>0</v>
      </c>
      <c r="BSR52" s="64">
        <v>0</v>
      </c>
      <c r="BSS52" s="64">
        <v>0</v>
      </c>
      <c r="BST52" s="64">
        <v>0</v>
      </c>
      <c r="BSU52" s="64">
        <v>0</v>
      </c>
      <c r="BSV52" s="64">
        <v>0</v>
      </c>
      <c r="BSW52" s="64">
        <v>0</v>
      </c>
      <c r="BSX52" s="64">
        <v>0</v>
      </c>
      <c r="BSY52" s="64">
        <v>0</v>
      </c>
      <c r="BSZ52" s="64">
        <v>2.5992835199999998E-2</v>
      </c>
      <c r="BTA52" s="64">
        <v>2.6475350912535112E-2</v>
      </c>
      <c r="BTB52" s="64">
        <v>2.6966823763106603E-2</v>
      </c>
      <c r="BTC52" s="63">
        <v>1.908070111192222E-2</v>
      </c>
      <c r="BTD52" s="63">
        <v>1.5975043476212529E-2</v>
      </c>
      <c r="BTE52" s="63">
        <v>1.2747507420419611E-2</v>
      </c>
      <c r="BTF52" s="63">
        <v>9.3946381963180316E-3</v>
      </c>
      <c r="BTG52" s="63">
        <v>0</v>
      </c>
      <c r="BTH52" s="63">
        <v>0</v>
      </c>
      <c r="BTI52" s="63">
        <v>0</v>
      </c>
      <c r="BTJ52" s="63">
        <v>0</v>
      </c>
      <c r="BTK52" s="63">
        <v>0</v>
      </c>
      <c r="BTL52" s="63">
        <v>0</v>
      </c>
      <c r="BTM52" s="63">
        <v>0</v>
      </c>
      <c r="BTN52" s="63">
        <v>0</v>
      </c>
      <c r="BTO52" s="63">
        <v>0</v>
      </c>
      <c r="BTP52" s="63">
        <v>0</v>
      </c>
      <c r="BTQ52" s="63">
        <v>0</v>
      </c>
      <c r="BTR52" s="63">
        <v>0</v>
      </c>
      <c r="BTS52" s="63">
        <v>0</v>
      </c>
      <c r="BTT52" s="63">
        <v>0</v>
      </c>
      <c r="BTU52" s="63">
        <v>0</v>
      </c>
      <c r="BTV52" s="63">
        <v>0</v>
      </c>
      <c r="BTW52" s="63">
        <v>0</v>
      </c>
      <c r="BTX52" s="63">
        <v>0</v>
      </c>
      <c r="BTY52" s="63">
        <v>0</v>
      </c>
      <c r="BTZ52" s="63">
        <v>729753.66172800015</v>
      </c>
      <c r="BUA52" s="63">
        <v>746342.44731263595</v>
      </c>
      <c r="BUB52" s="63">
        <v>763308.32974735321</v>
      </c>
      <c r="BUC52" s="77">
        <v>624527.90496867651</v>
      </c>
      <c r="BUD52" s="77">
        <v>479043.52124692232</v>
      </c>
      <c r="BUE52" s="77">
        <v>326622.1034735532</v>
      </c>
      <c r="BUF52" s="77">
        <v>167023.44423707284</v>
      </c>
      <c r="BUG52" s="77">
        <v>0</v>
      </c>
      <c r="BUH52" s="63">
        <v>0</v>
      </c>
      <c r="BUI52" s="63">
        <v>0</v>
      </c>
      <c r="BUJ52" s="63">
        <v>0</v>
      </c>
      <c r="BUK52" s="63">
        <v>0</v>
      </c>
      <c r="BUL52" s="63">
        <v>0</v>
      </c>
      <c r="BUM52" s="63">
        <v>0</v>
      </c>
      <c r="BUN52" s="63">
        <v>0</v>
      </c>
      <c r="BUO52" s="63">
        <v>0</v>
      </c>
      <c r="BUP52" s="63">
        <v>0</v>
      </c>
      <c r="BUQ52" s="63">
        <v>0</v>
      </c>
      <c r="BUR52" s="63">
        <v>0</v>
      </c>
      <c r="BUS52" s="63">
        <v>0</v>
      </c>
      <c r="BUT52" s="63">
        <v>0</v>
      </c>
      <c r="BUU52" s="63">
        <v>0</v>
      </c>
      <c r="BUV52" s="63">
        <v>0</v>
      </c>
      <c r="BUW52" s="63">
        <v>0</v>
      </c>
      <c r="BUX52" s="63">
        <v>0</v>
      </c>
      <c r="BUY52" s="63">
        <v>0</v>
      </c>
      <c r="BUZ52" s="63">
        <v>7.2975366172800009E-3</v>
      </c>
      <c r="BVA52" s="63">
        <v>7.43300379712185E-3</v>
      </c>
      <c r="BVB52" s="63">
        <v>7.5709857100547048E-3</v>
      </c>
      <c r="BVC52" s="77">
        <v>6.1692232304842868E-3</v>
      </c>
      <c r="BVD52" s="77">
        <v>4.7128087979269847E-3</v>
      </c>
      <c r="BVE52" s="77">
        <v>3.2001964066569579E-3</v>
      </c>
      <c r="BVF52" s="77">
        <v>1.6298014857432108E-3</v>
      </c>
      <c r="BVG52" s="77">
        <v>0</v>
      </c>
      <c r="BVH52" s="63">
        <v>0</v>
      </c>
      <c r="BVI52" s="63">
        <v>0</v>
      </c>
      <c r="BVJ52" s="63">
        <v>0</v>
      </c>
      <c r="BVK52" s="63">
        <v>0</v>
      </c>
      <c r="BVL52" s="63">
        <v>0</v>
      </c>
      <c r="BVM52" s="63">
        <v>0</v>
      </c>
      <c r="BVN52" s="63">
        <v>0</v>
      </c>
      <c r="BVO52" s="63">
        <v>0</v>
      </c>
      <c r="BVP52" s="63">
        <v>0</v>
      </c>
      <c r="BVQ52" s="63">
        <v>0</v>
      </c>
      <c r="BVR52" s="63">
        <v>0</v>
      </c>
      <c r="BVS52" s="63">
        <v>0</v>
      </c>
      <c r="BVT52" s="63">
        <v>0</v>
      </c>
      <c r="BVU52" s="63">
        <v>0</v>
      </c>
      <c r="BVV52" s="63">
        <v>0</v>
      </c>
      <c r="BVW52" s="63">
        <v>0</v>
      </c>
      <c r="BVX52" s="63">
        <v>0</v>
      </c>
      <c r="BVY52" s="63">
        <v>0</v>
      </c>
      <c r="BVZ52" s="66">
        <v>139926.88399999999</v>
      </c>
      <c r="BWA52" s="66">
        <v>143107.70678711112</v>
      </c>
      <c r="BWB52" s="66">
        <v>146360.83614829709</v>
      </c>
      <c r="BWC52" s="66">
        <v>119750.3326072889</v>
      </c>
      <c r="BWD52" s="66">
        <v>91854.375995517781</v>
      </c>
      <c r="BWE52" s="66">
        <v>62628.27524065887</v>
      </c>
      <c r="BWF52" s="66">
        <v>32025.971684335876</v>
      </c>
      <c r="BWG52" s="66">
        <v>0</v>
      </c>
      <c r="BWH52" s="66">
        <v>0</v>
      </c>
      <c r="BWI52" s="66">
        <v>0</v>
      </c>
      <c r="BWJ52" s="66">
        <v>0</v>
      </c>
      <c r="BWK52" s="66">
        <v>0</v>
      </c>
      <c r="BWL52" s="66">
        <v>0</v>
      </c>
      <c r="BWM52" s="66">
        <v>0</v>
      </c>
      <c r="BWN52" s="66">
        <v>0</v>
      </c>
      <c r="BWO52" s="66">
        <v>0</v>
      </c>
      <c r="BWP52" s="66">
        <v>0</v>
      </c>
      <c r="BWQ52" s="66">
        <v>0</v>
      </c>
      <c r="BWR52" s="66">
        <v>0</v>
      </c>
      <c r="BWS52" s="66">
        <v>0</v>
      </c>
      <c r="BWT52" s="66">
        <v>0</v>
      </c>
      <c r="BWU52" s="66">
        <v>0</v>
      </c>
      <c r="BWV52" s="66">
        <v>0</v>
      </c>
      <c r="BWW52" s="66">
        <v>0</v>
      </c>
      <c r="BWX52" s="66">
        <v>0</v>
      </c>
      <c r="BWY52" s="66">
        <v>0</v>
      </c>
      <c r="BWZ52" s="66">
        <v>1.3992688400000001E-3</v>
      </c>
      <c r="BXA52" s="66">
        <v>1.4252440441732167E-3</v>
      </c>
      <c r="BXB52" s="66">
        <v>1.4517014367669519E-3</v>
      </c>
      <c r="BXC52" s="66">
        <v>1.1829199750748684E-3</v>
      </c>
      <c r="BXD52" s="66">
        <v>9.0365925457665426E-4</v>
      </c>
      <c r="BXE52" s="66">
        <v>6.1362283583636201E-4</v>
      </c>
      <c r="BXF52" s="66">
        <v>3.1250688471861292E-4</v>
      </c>
      <c r="BXG52" s="66">
        <v>0</v>
      </c>
      <c r="BXH52" s="66">
        <v>0</v>
      </c>
      <c r="BXI52" s="66">
        <v>0</v>
      </c>
      <c r="BXJ52" s="66">
        <v>0</v>
      </c>
      <c r="BXK52" s="66">
        <v>0</v>
      </c>
      <c r="BXL52" s="66">
        <v>0</v>
      </c>
      <c r="BXM52" s="66">
        <v>0</v>
      </c>
      <c r="BXN52" s="66">
        <v>0</v>
      </c>
      <c r="BXO52" s="66">
        <v>0</v>
      </c>
      <c r="BXP52" s="66">
        <v>0</v>
      </c>
      <c r="BXQ52" s="66">
        <v>0</v>
      </c>
      <c r="BXR52" s="66">
        <v>0</v>
      </c>
      <c r="BXS52" s="66">
        <v>0</v>
      </c>
      <c r="BXT52" s="66">
        <v>0</v>
      </c>
      <c r="BXU52" s="66">
        <v>0</v>
      </c>
      <c r="BXV52" s="66">
        <v>0</v>
      </c>
      <c r="BXW52" s="66">
        <v>0</v>
      </c>
      <c r="BXX52" s="66">
        <v>0</v>
      </c>
      <c r="BXY52" s="66">
        <v>0</v>
      </c>
      <c r="BXZ52" s="66">
        <v>489046.13040327263</v>
      </c>
      <c r="BYA52" s="66">
        <v>505664.93860971852</v>
      </c>
      <c r="BYB52" s="66">
        <v>522848.48860437749</v>
      </c>
      <c r="BYC52" s="66">
        <v>432492.7771935151</v>
      </c>
      <c r="BYD52" s="66">
        <v>335392.3383184211</v>
      </c>
      <c r="BYE52" s="66">
        <v>231193.11331782897</v>
      </c>
      <c r="BYF52" s="66">
        <v>119524.76891745115</v>
      </c>
      <c r="BYG52" s="66">
        <v>0</v>
      </c>
      <c r="BYH52" s="66">
        <v>0</v>
      </c>
      <c r="BYI52" s="66">
        <v>0</v>
      </c>
      <c r="BYJ52" s="66">
        <v>0</v>
      </c>
      <c r="BYK52" s="66">
        <v>0</v>
      </c>
      <c r="BYL52" s="66">
        <v>0</v>
      </c>
      <c r="BYM52" s="66">
        <v>0</v>
      </c>
      <c r="BYN52" s="66">
        <v>0</v>
      </c>
      <c r="BYO52" s="66">
        <v>0</v>
      </c>
      <c r="BYP52" s="66">
        <v>0</v>
      </c>
      <c r="BYQ52" s="66">
        <v>0</v>
      </c>
      <c r="BYR52" s="66">
        <v>0</v>
      </c>
      <c r="BYS52" s="66">
        <v>0</v>
      </c>
      <c r="BYT52" s="66">
        <v>0</v>
      </c>
      <c r="BYU52" s="66">
        <v>0</v>
      </c>
      <c r="BYV52" s="66">
        <v>0</v>
      </c>
      <c r="BYW52" s="66">
        <v>0</v>
      </c>
      <c r="BYX52" s="66">
        <v>0</v>
      </c>
      <c r="BYY52" s="66">
        <v>0</v>
      </c>
      <c r="BYZ52" s="65">
        <v>4.8904613040327274E-3</v>
      </c>
      <c r="BZA52" s="65">
        <v>5.0360386472605087E-3</v>
      </c>
      <c r="BZB52" s="65">
        <v>5.1859494800189782E-3</v>
      </c>
      <c r="BZC52" s="65">
        <v>4.2722582399464118E-3</v>
      </c>
      <c r="BZD52" s="65">
        <v>3.2995748667470656E-3</v>
      </c>
      <c r="BZE52" s="65">
        <v>2.2651968823152787E-3</v>
      </c>
      <c r="BZF52" s="65">
        <v>1.1663131894722194E-3</v>
      </c>
      <c r="BZG52" s="65">
        <v>0</v>
      </c>
      <c r="BZH52" s="65">
        <v>0</v>
      </c>
      <c r="BZI52" s="65">
        <v>0</v>
      </c>
      <c r="BZJ52" s="65">
        <v>0</v>
      </c>
      <c r="BZK52" s="65">
        <v>0</v>
      </c>
      <c r="BZL52" s="65">
        <v>0</v>
      </c>
      <c r="BZM52" s="65">
        <v>0</v>
      </c>
      <c r="BZN52" s="65">
        <v>0</v>
      </c>
      <c r="BZO52" s="65">
        <v>0</v>
      </c>
      <c r="BZP52" s="65">
        <v>0</v>
      </c>
      <c r="BZQ52" s="65">
        <v>0</v>
      </c>
      <c r="BZR52" s="65">
        <v>0</v>
      </c>
      <c r="BZS52" s="65">
        <v>0</v>
      </c>
      <c r="BZT52" s="65">
        <v>0</v>
      </c>
      <c r="BZU52" s="65">
        <v>0</v>
      </c>
      <c r="BZV52" s="65">
        <v>0</v>
      </c>
      <c r="BZW52" s="65">
        <v>0</v>
      </c>
      <c r="BZX52" s="65">
        <v>0</v>
      </c>
      <c r="BZY52" s="65">
        <v>0</v>
      </c>
      <c r="BZZ52" s="64">
        <v>2599283.52</v>
      </c>
      <c r="CAA52" s="64">
        <v>2658370.5232564895</v>
      </c>
      <c r="CAB52" s="64">
        <v>2718800.6943232506</v>
      </c>
      <c r="CAC52" s="66">
        <v>667345.09587302327</v>
      </c>
      <c r="CAD52" s="66">
        <v>682515.2077710327</v>
      </c>
      <c r="CAE52" s="66">
        <v>698030.16717960499</v>
      </c>
      <c r="CAF52" s="66">
        <v>713897.81318432756</v>
      </c>
      <c r="CAG52" s="66">
        <v>730126.16306915402</v>
      </c>
      <c r="CAH52" s="66">
        <v>746723.41636721499</v>
      </c>
      <c r="CAI52" s="66">
        <v>763697.95900371298</v>
      </c>
      <c r="CAJ52" s="66">
        <v>781058.36753299378</v>
      </c>
      <c r="CAK52" s="66">
        <v>798813.41347193415</v>
      </c>
      <c r="CAL52" s="66">
        <v>816972.06773183716</v>
      </c>
      <c r="CAM52" s="66">
        <v>835543.50515107345</v>
      </c>
      <c r="CAN52" s="66">
        <v>854537.10913075786</v>
      </c>
      <c r="CAO52" s="66">
        <v>873962.47637580556</v>
      </c>
      <c r="CAP52" s="66">
        <v>893829.42174376117</v>
      </c>
      <c r="CAQ52" s="66">
        <v>914147.98320385139</v>
      </c>
      <c r="CAR52" s="66">
        <v>934928.42690876871</v>
      </c>
      <c r="CAS52" s="66">
        <v>956181.25238174491</v>
      </c>
      <c r="CAT52" s="66">
        <v>977917.19782153843</v>
      </c>
      <c r="CAU52" s="66">
        <v>1000147.2455280151</v>
      </c>
      <c r="CAV52" s="66">
        <v>1022882.6274510624</v>
      </c>
      <c r="CAW52" s="66">
        <v>1046134.8308656432</v>
      </c>
      <c r="CAX52" s="66">
        <v>1069915.6041758535</v>
      </c>
      <c r="CAY52" s="66">
        <v>1094236.9628509195</v>
      </c>
      <c r="CAZ52" s="64">
        <v>2.5992835199999998E-2</v>
      </c>
      <c r="CBA52" s="64">
        <v>2.6475350912535112E-2</v>
      </c>
      <c r="CBB52" s="64">
        <v>2.6966823763106603E-2</v>
      </c>
      <c r="CBC52" s="64">
        <v>6.5921808064222662E-3</v>
      </c>
      <c r="CBD52" s="64">
        <v>6.7145541756409941E-3</v>
      </c>
      <c r="CBE52" s="64">
        <v>6.8391992121476317E-3</v>
      </c>
      <c r="CBF52" s="64">
        <v>6.9661580858382931E-3</v>
      </c>
      <c r="CBG52" s="64">
        <v>7.0954737494262534E-3</v>
      </c>
      <c r="CBH52" s="64">
        <v>7.2271899529737053E-3</v>
      </c>
      <c r="CBI52" s="64">
        <v>7.361351258693279E-3</v>
      </c>
      <c r="CBJ52" s="64">
        <v>7.4980030560243228E-3</v>
      </c>
      <c r="CBK52" s="64">
        <v>7.6371915769890544E-3</v>
      </c>
      <c r="CBL52" s="64">
        <v>7.7789639118337741E-3</v>
      </c>
      <c r="CBM52" s="64">
        <v>7.9233680249604331E-3</v>
      </c>
      <c r="CBN52" s="64">
        <v>8.0704527711539398E-3</v>
      </c>
      <c r="CBO52" s="64">
        <v>8.2202679121107184E-3</v>
      </c>
      <c r="CBP52" s="64">
        <v>8.3728641332740644E-3</v>
      </c>
      <c r="CBQ52" s="64">
        <v>8.5282930609820503E-3</v>
      </c>
      <c r="CBR52" s="64">
        <v>8.6866072799337401E-3</v>
      </c>
      <c r="CBS52" s="64">
        <v>8.8478603509796368E-3</v>
      </c>
      <c r="CBT52" s="64">
        <v>9.0121068292423889E-3</v>
      </c>
      <c r="CBU52" s="64">
        <v>9.1794022825738685E-3</v>
      </c>
      <c r="CBV52" s="64">
        <v>9.3498033103548827E-3</v>
      </c>
      <c r="CBW52" s="64">
        <v>9.5233675626438755E-3</v>
      </c>
      <c r="CBX52" s="64">
        <v>9.7001537596810832E-3</v>
      </c>
      <c r="CBY52" s="64">
        <v>9.8802217117547626E-3</v>
      </c>
      <c r="CBZ52" s="67">
        <v>729753.66172800004</v>
      </c>
      <c r="CCA52" s="67">
        <v>746342.44731263607</v>
      </c>
      <c r="CCB52" s="67">
        <v>763308.32974735321</v>
      </c>
      <c r="CCC52" s="67"/>
      <c r="CCD52" s="67"/>
      <c r="CCE52" s="67"/>
      <c r="CCF52" s="67"/>
      <c r="CCG52" s="67"/>
      <c r="CCH52" s="67"/>
      <c r="CCI52" s="67"/>
      <c r="CCJ52" s="67"/>
      <c r="CCK52" s="67"/>
      <c r="CCL52" s="67"/>
      <c r="CCM52" s="67"/>
      <c r="CCN52" s="67"/>
      <c r="CCO52" s="67"/>
      <c r="CCP52" s="67"/>
      <c r="CCQ52" s="67"/>
      <c r="CCR52" s="67"/>
      <c r="CCS52" s="67"/>
      <c r="CCT52" s="67"/>
      <c r="CCU52" s="67"/>
      <c r="CCV52" s="67"/>
      <c r="CCW52" s="67"/>
      <c r="CCX52" s="67"/>
      <c r="CCY52" s="67"/>
      <c r="CCZ52" s="67">
        <v>7.2975366172800017E-3</v>
      </c>
      <c r="CDA52" s="67">
        <v>7.4330037971218482E-3</v>
      </c>
      <c r="CDB52" s="67">
        <v>7.570985710054704E-3</v>
      </c>
      <c r="CDC52" s="67"/>
      <c r="CDD52" s="67"/>
      <c r="CDE52" s="67"/>
      <c r="CDF52" s="67"/>
      <c r="CDG52" s="67"/>
      <c r="CDH52" s="67"/>
      <c r="CDI52" s="67"/>
      <c r="CDJ52" s="67"/>
      <c r="CDK52" s="67"/>
      <c r="CDL52" s="67"/>
      <c r="CDM52" s="67"/>
      <c r="CDN52" s="67"/>
      <c r="CDO52" s="67"/>
      <c r="CDP52" s="67"/>
      <c r="CDQ52" s="67"/>
      <c r="CDR52" s="67"/>
      <c r="CDS52" s="67"/>
      <c r="CDT52" s="67"/>
      <c r="CDU52" s="67"/>
      <c r="CDV52" s="67"/>
      <c r="CDW52" s="67"/>
      <c r="CDX52" s="67"/>
      <c r="CDY52" s="67"/>
      <c r="CDZ52" s="65">
        <v>139926.88399999999</v>
      </c>
      <c r="CEA52" s="65">
        <v>143107.70678711112</v>
      </c>
      <c r="CEB52" s="65">
        <v>146360.83614829709</v>
      </c>
      <c r="CEC52" s="65">
        <v>42264.823273160793</v>
      </c>
      <c r="CED52" s="65">
        <v>43225.588703773072</v>
      </c>
      <c r="CEE52" s="65">
        <v>44208.194287523911</v>
      </c>
      <c r="CEF52" s="65">
        <v>45213.136495532999</v>
      </c>
      <c r="CEG52" s="65">
        <v>46240.923084718801</v>
      </c>
      <c r="CEH52" s="65">
        <v>47292.073354347667</v>
      </c>
      <c r="CEI52" s="65">
        <v>48367.118408414899</v>
      </c>
      <c r="CEJ52" s="65">
        <v>49466.601423990302</v>
      </c>
      <c r="CEK52" s="65">
        <v>50591.077925663645</v>
      </c>
      <c r="CEL52" s="65">
        <v>51741.116066229013</v>
      </c>
      <c r="CEM52" s="65">
        <v>52917.296913749517</v>
      </c>
      <c r="CEN52" s="65">
        <v>54120.21474514767</v>
      </c>
      <c r="CEO52" s="65">
        <v>55350.477346469612</v>
      </c>
      <c r="CEP52" s="65">
        <v>56608.706319975019</v>
      </c>
      <c r="CEQ52" s="65">
        <v>57895.5373982077</v>
      </c>
      <c r="CER52" s="65">
        <v>59211.620765205742</v>
      </c>
      <c r="CES52" s="65">
        <v>60557.621385013364</v>
      </c>
      <c r="CET52" s="65">
        <v>61934.21933766055</v>
      </c>
      <c r="CEU52" s="65">
        <v>63342.110162780111</v>
      </c>
      <c r="CEV52" s="65">
        <v>64782.00521103599</v>
      </c>
      <c r="CEW52" s="65">
        <v>66254.632003540115</v>
      </c>
      <c r="CEX52" s="65">
        <v>67760.734599439573</v>
      </c>
      <c r="CEY52" s="65">
        <v>69301.073971859863</v>
      </c>
      <c r="CEZ52" s="64">
        <v>1.3992688400000001E-3</v>
      </c>
      <c r="CFA52" s="64">
        <v>1.4252440441732167E-3</v>
      </c>
      <c r="CFB52" s="64">
        <v>1.4517014367669519E-3</v>
      </c>
      <c r="CFC52" s="64">
        <v>4.1750116767348298E-4</v>
      </c>
      <c r="CFD52" s="64">
        <v>4.2525141391842555E-4</v>
      </c>
      <c r="CFE52" s="64">
        <v>4.3314553117860844E-4</v>
      </c>
      <c r="CFF52" s="64">
        <v>4.4118619019098296E-4</v>
      </c>
      <c r="CFG52" s="64">
        <v>4.4937611127049079E-4</v>
      </c>
      <c r="CFH52" s="64">
        <v>4.5771806523040113E-4</v>
      </c>
      <c r="CFI52" s="64">
        <v>4.6621487431973202E-4</v>
      </c>
      <c r="CFJ52" s="64">
        <v>4.7486941317807286E-4</v>
      </c>
      <c r="CFK52" s="64">
        <v>4.8368460980813304E-4</v>
      </c>
      <c r="CFL52" s="64">
        <v>4.9266344656634235E-4</v>
      </c>
      <c r="CFM52" s="64">
        <v>5.0180896117184282E-4</v>
      </c>
      <c r="CFN52" s="64">
        <v>5.1112424773420788E-4</v>
      </c>
      <c r="CFO52" s="64">
        <v>5.2061245780024362E-4</v>
      </c>
      <c r="CFP52" s="64">
        <v>5.3027680142021696E-4</v>
      </c>
      <c r="CFQ52" s="64">
        <v>5.4012054823388174E-4</v>
      </c>
      <c r="CFR52" s="64">
        <v>5.5014702857666205E-4</v>
      </c>
      <c r="CFS52" s="64">
        <v>5.6035963460637046E-4</v>
      </c>
      <c r="CFT52" s="64">
        <v>5.7076182145084401E-4</v>
      </c>
      <c r="CFU52" s="64">
        <v>5.8135710837688083E-4</v>
      </c>
      <c r="CFV52" s="64">
        <v>5.9214907998087971E-4</v>
      </c>
      <c r="CFW52" s="64">
        <v>6.0314138740157942E-4</v>
      </c>
      <c r="CFX52" s="64">
        <v>6.1433774955531209E-4</v>
      </c>
      <c r="CFY52" s="64">
        <v>6.2574195439418616E-4</v>
      </c>
      <c r="CFZ52" s="66">
        <v>489046.13040327263</v>
      </c>
      <c r="CGA52" s="66">
        <v>505664.93860971852</v>
      </c>
      <c r="CGB52" s="66">
        <v>522848.48860437749</v>
      </c>
      <c r="CGC52" s="66">
        <v>152644.50959771121</v>
      </c>
      <c r="CGD52" s="66">
        <v>157831.68862043344</v>
      </c>
      <c r="CGE52" s="66">
        <v>163195.13881258515</v>
      </c>
      <c r="CGF52" s="66">
        <v>168740.85023640163</v>
      </c>
      <c r="CGG52" s="66">
        <v>174475.0165089349</v>
      </c>
      <c r="CGH52" s="66">
        <v>180404.04171927131</v>
      </c>
      <c r="CGI52" s="66">
        <v>186534.54758081029</v>
      </c>
      <c r="CGJ52" s="66">
        <v>192873.38082659294</v>
      </c>
      <c r="CGK52" s="66">
        <v>199427.62085593905</v>
      </c>
      <c r="CGL52" s="66">
        <v>206204.58764093279</v>
      </c>
      <c r="CGM52" s="66">
        <v>213211.84990158712</v>
      </c>
      <c r="CGN52" s="66">
        <v>220457.23355881826</v>
      </c>
      <c r="CGO52" s="66">
        <v>227948.8304746685</v>
      </c>
      <c r="CGP52" s="66">
        <v>235695.00748954099</v>
      </c>
      <c r="CGQ52" s="66">
        <v>243704.41576653838</v>
      </c>
      <c r="CGR52" s="66">
        <v>251986.00045334146</v>
      </c>
      <c r="CGS52" s="66">
        <v>260549.01067241887</v>
      </c>
      <c r="CGT52" s="66">
        <v>269403.0098507246</v>
      </c>
      <c r="CGU52" s="66">
        <v>278557.88640042039</v>
      </c>
      <c r="CGV52" s="66">
        <v>288023.86476255191</v>
      </c>
      <c r="CGW52" s="66">
        <v>297811.51682601083</v>
      </c>
      <c r="CGX52" s="66">
        <v>307931.77373453806</v>
      </c>
      <c r="CGY52" s="66">
        <v>318395.93809495337</v>
      </c>
      <c r="CGZ52" s="65">
        <v>4.8904613040327274E-3</v>
      </c>
      <c r="CHA52" s="65">
        <v>5.0360386472605087E-3</v>
      </c>
      <c r="CHB52" s="65">
        <v>5.1859494800189782E-3</v>
      </c>
      <c r="CHC52" s="65">
        <v>1.5078558493928512E-3</v>
      </c>
      <c r="CHD52" s="65">
        <v>1.5527411137633252E-3</v>
      </c>
      <c r="CHE52" s="65">
        <v>1.5989625051637257E-3</v>
      </c>
      <c r="CHF52" s="65">
        <v>1.6465597969019564E-3</v>
      </c>
      <c r="CHG52" s="65">
        <v>1.6955739462422247E-3</v>
      </c>
      <c r="CHH52" s="65">
        <v>1.7460471296485926E-3</v>
      </c>
      <c r="CHI52" s="65">
        <v>1.7980227790776421E-3</v>
      </c>
      <c r="CHJ52" s="65">
        <v>1.851545619351485E-3</v>
      </c>
      <c r="CHK52" s="65">
        <v>1.9066617066432832E-3</v>
      </c>
      <c r="CHL52" s="65">
        <v>1.9634184681083817E-3</v>
      </c>
      <c r="CHM52" s="65">
        <v>2.021864742695174E-3</v>
      </c>
      <c r="CHN52" s="65">
        <v>2.0820508231708073E-3</v>
      </c>
      <c r="CHO52" s="65">
        <v>2.1440284993978916E-3</v>
      </c>
      <c r="CHP52" s="65">
        <v>2.2078511028994492E-3</v>
      </c>
      <c r="CHQ52" s="65">
        <v>2.2735735527504666E-3</v>
      </c>
      <c r="CHR52" s="65">
        <v>2.3412524028355152E-3</v>
      </c>
      <c r="CHS52" s="65">
        <v>2.4109458905131292E-3</v>
      </c>
      <c r="CHT52" s="65">
        <v>2.4827139867288012E-3</v>
      </c>
      <c r="CHU52" s="65">
        <v>2.5566184476197187E-3</v>
      </c>
      <c r="CHV52" s="65">
        <v>2.6327228676556579E-3</v>
      </c>
      <c r="CHW52" s="65">
        <v>2.7110927343617489E-3</v>
      </c>
      <c r="CHX52" s="65">
        <v>2.7917954846702064E-3</v>
      </c>
      <c r="CHY52" s="65">
        <v>2.8749005629495222E-3</v>
      </c>
      <c r="CHZ52" s="65">
        <v>2599283.52</v>
      </c>
      <c r="CIA52" s="65">
        <v>2658370.5232564895</v>
      </c>
      <c r="CIB52" s="65">
        <v>2718800.6943232506</v>
      </c>
      <c r="CIC52" s="65">
        <v>302529.77679577057</v>
      </c>
      <c r="CID52" s="65">
        <v>261630.82964556251</v>
      </c>
      <c r="CIE52" s="65">
        <v>218716.11904960955</v>
      </c>
      <c r="CIF52" s="65">
        <v>173715.13454151974</v>
      </c>
      <c r="CIG52" s="65">
        <v>0</v>
      </c>
      <c r="CIH52" s="65">
        <v>0</v>
      </c>
      <c r="CII52" s="65">
        <v>0</v>
      </c>
      <c r="CIJ52" s="65">
        <v>0</v>
      </c>
      <c r="CIK52" s="65">
        <v>0</v>
      </c>
      <c r="CIL52" s="65">
        <v>0</v>
      </c>
      <c r="CIM52" s="65">
        <v>0</v>
      </c>
      <c r="CIN52" s="65">
        <v>0</v>
      </c>
      <c r="CIO52" s="65">
        <v>0</v>
      </c>
      <c r="CIP52" s="65">
        <v>0</v>
      </c>
      <c r="CIQ52" s="65">
        <v>0</v>
      </c>
      <c r="CIR52" s="65">
        <v>0</v>
      </c>
      <c r="CIS52" s="65">
        <v>0</v>
      </c>
      <c r="CIT52" s="65">
        <v>0</v>
      </c>
      <c r="CIU52" s="65">
        <v>0</v>
      </c>
      <c r="CIV52" s="65">
        <v>0</v>
      </c>
      <c r="CIW52" s="65">
        <v>0</v>
      </c>
      <c r="CIX52" s="65">
        <v>0</v>
      </c>
      <c r="CIY52" s="65">
        <v>0</v>
      </c>
      <c r="CIZ52" s="64">
        <v>2.5992835199999998E-2</v>
      </c>
      <c r="CJA52" s="64">
        <v>2.6475350912535112E-2</v>
      </c>
      <c r="CJB52" s="64">
        <v>2.6966823763106603E-2</v>
      </c>
      <c r="CJC52" s="64">
        <v>4.5793682668613337E-3</v>
      </c>
      <c r="CJD52" s="64">
        <v>3.8340104342910065E-3</v>
      </c>
      <c r="CJE52" s="64">
        <v>3.0594017809007072E-3</v>
      </c>
      <c r="CJF52" s="64">
        <v>2.2547131671163275E-3</v>
      </c>
      <c r="CJG52" s="65">
        <v>0</v>
      </c>
      <c r="CJH52" s="65">
        <v>0</v>
      </c>
      <c r="CJI52" s="65">
        <v>0</v>
      </c>
      <c r="CJJ52" s="65">
        <v>0</v>
      </c>
      <c r="CJK52" s="65">
        <v>0</v>
      </c>
      <c r="CJL52" s="65">
        <v>0</v>
      </c>
      <c r="CJM52" s="65">
        <v>0</v>
      </c>
      <c r="CJN52" s="65">
        <v>0</v>
      </c>
      <c r="CJO52" s="65">
        <v>0</v>
      </c>
      <c r="CJP52" s="65">
        <v>0</v>
      </c>
      <c r="CJQ52" s="65">
        <v>0</v>
      </c>
      <c r="CJR52" s="65">
        <v>0</v>
      </c>
      <c r="CJS52" s="65">
        <v>0</v>
      </c>
      <c r="CJT52" s="65">
        <v>0</v>
      </c>
      <c r="CJU52" s="65">
        <v>0</v>
      </c>
      <c r="CJV52" s="65">
        <v>0</v>
      </c>
      <c r="CJW52" s="65">
        <v>0</v>
      </c>
      <c r="CJX52" s="65">
        <v>0</v>
      </c>
      <c r="CJY52" s="65">
        <v>0</v>
      </c>
      <c r="CJZ52" s="67">
        <v>729753.66172800004</v>
      </c>
      <c r="CKA52" s="67">
        <v>746342.44731263607</v>
      </c>
      <c r="CKB52" s="67">
        <v>763308.32974735321</v>
      </c>
      <c r="CKC52" s="67"/>
      <c r="CKD52" s="67"/>
      <c r="CKE52" s="67"/>
      <c r="CKF52" s="67"/>
      <c r="CKG52" s="67"/>
      <c r="CKH52" s="67"/>
      <c r="CKI52" s="67"/>
      <c r="CKJ52" s="67"/>
      <c r="CKK52" s="67"/>
      <c r="CKL52" s="67"/>
      <c r="CKM52" s="67"/>
      <c r="CKN52" s="67"/>
      <c r="CKO52" s="67"/>
      <c r="CKP52" s="67"/>
      <c r="CKQ52" s="67"/>
      <c r="CKR52" s="67"/>
      <c r="CKS52" s="67"/>
      <c r="CKT52" s="67"/>
      <c r="CKU52" s="67"/>
      <c r="CKV52" s="67"/>
      <c r="CKW52" s="67"/>
      <c r="CKX52" s="67"/>
      <c r="CKY52" s="67"/>
      <c r="CKZ52" s="67">
        <v>7.2975366172800017E-3</v>
      </c>
      <c r="CLA52" s="67">
        <v>7.4330037971218482E-3</v>
      </c>
      <c r="CLB52" s="67">
        <v>7.570985710054704E-3</v>
      </c>
      <c r="CLC52" s="67"/>
      <c r="CLD52" s="67"/>
      <c r="CLE52" s="67"/>
      <c r="CLF52" s="67"/>
      <c r="CLG52" s="67"/>
      <c r="CLH52" s="67"/>
      <c r="CLI52" s="67"/>
      <c r="CLJ52" s="67"/>
      <c r="CLK52" s="67"/>
      <c r="CLL52" s="67"/>
      <c r="CLM52" s="67"/>
      <c r="CLN52" s="67"/>
      <c r="CLO52" s="67"/>
      <c r="CLP52" s="67"/>
      <c r="CLQ52" s="67"/>
      <c r="CLR52" s="67"/>
      <c r="CLS52" s="67"/>
      <c r="CLT52" s="67"/>
      <c r="CLU52" s="67"/>
      <c r="CLV52" s="67"/>
      <c r="CLW52" s="67"/>
      <c r="CLX52" s="67"/>
      <c r="CLY52" s="67"/>
      <c r="CLZ52" s="66">
        <v>139926.88399999999</v>
      </c>
      <c r="CMA52" s="66">
        <v>143107.70678711112</v>
      </c>
      <c r="CMB52" s="66">
        <v>146360.83614829709</v>
      </c>
      <c r="CMC52" s="66">
        <v>33811.858618528633</v>
      </c>
      <c r="CMD52" s="66">
        <v>25935.353222263842</v>
      </c>
      <c r="CME52" s="66">
        <v>17683.277715009564</v>
      </c>
      <c r="CMF52" s="66">
        <v>9042.6272991065998</v>
      </c>
      <c r="CMG52" s="66">
        <v>0</v>
      </c>
      <c r="CMH52" s="66">
        <v>0</v>
      </c>
      <c r="CMI52" s="66">
        <v>0</v>
      </c>
      <c r="CMJ52" s="66">
        <v>0</v>
      </c>
      <c r="CMK52" s="66">
        <v>0</v>
      </c>
      <c r="CML52" s="66">
        <v>0</v>
      </c>
      <c r="CMM52" s="66">
        <v>0</v>
      </c>
      <c r="CMN52" s="66">
        <v>0</v>
      </c>
      <c r="CMO52" s="66">
        <v>0</v>
      </c>
      <c r="CMP52" s="66">
        <v>0</v>
      </c>
      <c r="CMQ52" s="66">
        <v>0</v>
      </c>
      <c r="CMR52" s="66">
        <v>0</v>
      </c>
      <c r="CMS52" s="66">
        <v>0</v>
      </c>
      <c r="CMT52" s="66">
        <v>0</v>
      </c>
      <c r="CMU52" s="66">
        <v>0</v>
      </c>
      <c r="CMV52" s="66">
        <v>0</v>
      </c>
      <c r="CMW52" s="66">
        <v>0</v>
      </c>
      <c r="CMX52" s="66">
        <v>0</v>
      </c>
      <c r="CMY52" s="66">
        <v>0</v>
      </c>
      <c r="CMZ52" s="66">
        <v>1.3992688400000001E-3</v>
      </c>
      <c r="CNA52" s="66">
        <v>1.4252440441732167E-3</v>
      </c>
      <c r="CNB52" s="66">
        <v>1.4517014367669519E-3</v>
      </c>
      <c r="CNC52" s="66">
        <v>3.3400093413878638E-4</v>
      </c>
      <c r="CND52" s="66">
        <v>2.5515084835105531E-4</v>
      </c>
      <c r="CNE52" s="66">
        <v>1.7325821247144341E-4</v>
      </c>
      <c r="CNF52" s="66">
        <v>8.8237238038196592E-5</v>
      </c>
      <c r="CNG52" s="66">
        <v>0</v>
      </c>
      <c r="CNH52" s="66">
        <v>0</v>
      </c>
      <c r="CNI52" s="66">
        <v>0</v>
      </c>
      <c r="CNJ52" s="66">
        <v>0</v>
      </c>
      <c r="CNK52" s="66">
        <v>0</v>
      </c>
      <c r="CNL52" s="66">
        <v>0</v>
      </c>
      <c r="CNM52" s="66">
        <v>0</v>
      </c>
      <c r="CNN52" s="66">
        <v>0</v>
      </c>
      <c r="CNO52" s="66">
        <v>0</v>
      </c>
      <c r="CNP52" s="66">
        <v>0</v>
      </c>
      <c r="CNQ52" s="66">
        <v>0</v>
      </c>
      <c r="CNR52" s="66">
        <v>0</v>
      </c>
      <c r="CNS52" s="66">
        <v>0</v>
      </c>
      <c r="CNT52" s="66">
        <v>0</v>
      </c>
      <c r="CNU52" s="66">
        <v>0</v>
      </c>
      <c r="CNV52" s="66">
        <v>0</v>
      </c>
      <c r="CNW52" s="66">
        <v>0</v>
      </c>
      <c r="CNX52" s="66">
        <v>0</v>
      </c>
      <c r="CNY52" s="66">
        <v>0</v>
      </c>
      <c r="CNZ52" s="66">
        <v>489046.13040327263</v>
      </c>
      <c r="COA52" s="66">
        <v>505664.93860971852</v>
      </c>
      <c r="COB52" s="66">
        <v>522848.48860437749</v>
      </c>
      <c r="COC52" s="66">
        <v>122115.60767816898</v>
      </c>
      <c r="COD52" s="66">
        <v>94699.013172260064</v>
      </c>
      <c r="COE52" s="66">
        <v>65278.055525034062</v>
      </c>
      <c r="COF52" s="66">
        <v>33748.170047280328</v>
      </c>
      <c r="COG52" s="66">
        <v>0</v>
      </c>
      <c r="COH52" s="66">
        <v>0</v>
      </c>
      <c r="COI52" s="66">
        <v>0</v>
      </c>
      <c r="COJ52" s="66">
        <v>0</v>
      </c>
      <c r="COK52" s="66">
        <v>0</v>
      </c>
      <c r="COL52" s="66">
        <v>0</v>
      </c>
      <c r="COM52" s="66">
        <v>0</v>
      </c>
      <c r="CON52" s="66">
        <v>0</v>
      </c>
      <c r="COO52" s="66">
        <v>0</v>
      </c>
      <c r="COP52" s="66">
        <v>0</v>
      </c>
      <c r="COQ52" s="66">
        <v>0</v>
      </c>
      <c r="COR52" s="66">
        <v>0</v>
      </c>
      <c r="COS52" s="66">
        <v>0</v>
      </c>
      <c r="COT52" s="66">
        <v>0</v>
      </c>
      <c r="COU52" s="66">
        <v>0</v>
      </c>
      <c r="COV52" s="66">
        <v>0</v>
      </c>
      <c r="COW52" s="66">
        <v>0</v>
      </c>
      <c r="COX52" s="66">
        <v>0</v>
      </c>
      <c r="COY52" s="66">
        <v>0</v>
      </c>
      <c r="COZ52" s="65">
        <v>4.8904613040327274E-3</v>
      </c>
      <c r="CPA52" s="65">
        <v>5.0360386472605087E-3</v>
      </c>
      <c r="CPB52" s="65">
        <v>5.1859494800189782E-3</v>
      </c>
      <c r="CPC52" s="65">
        <v>1.206284679514281E-3</v>
      </c>
      <c r="CPD52" s="65">
        <v>9.3164466825799508E-4</v>
      </c>
      <c r="CPE52" s="65">
        <v>6.3958500206549027E-4</v>
      </c>
      <c r="CPF52" s="65">
        <v>3.2931195938039137E-4</v>
      </c>
      <c r="CPG52" s="65">
        <v>0</v>
      </c>
      <c r="CPH52" s="65">
        <v>0</v>
      </c>
      <c r="CPI52" s="65">
        <v>0</v>
      </c>
      <c r="CPJ52" s="65">
        <v>0</v>
      </c>
      <c r="CPK52" s="65">
        <v>0</v>
      </c>
      <c r="CPL52" s="65">
        <v>0</v>
      </c>
      <c r="CPM52" s="65">
        <v>0</v>
      </c>
      <c r="CPN52" s="65">
        <v>0</v>
      </c>
      <c r="CPO52" s="65">
        <v>0</v>
      </c>
      <c r="CPP52" s="65">
        <v>0</v>
      </c>
      <c r="CPQ52" s="65">
        <v>0</v>
      </c>
      <c r="CPR52" s="65">
        <v>0</v>
      </c>
      <c r="CPS52" s="65">
        <v>0</v>
      </c>
      <c r="CPT52" s="65">
        <v>0</v>
      </c>
      <c r="CPU52" s="65">
        <v>0</v>
      </c>
      <c r="CPV52" s="65">
        <v>0</v>
      </c>
      <c r="CPW52" s="65">
        <v>0</v>
      </c>
      <c r="CPX52" s="65">
        <v>0</v>
      </c>
      <c r="CPY52" s="65">
        <v>0</v>
      </c>
      <c r="CPZ52" s="66">
        <v>2599283.52</v>
      </c>
      <c r="CQA52" s="66">
        <v>2658370.5232564895</v>
      </c>
      <c r="CQB52" s="66">
        <v>2718800.6943232506</v>
      </c>
      <c r="CQC52" s="66">
        <v>302529.77679577057</v>
      </c>
      <c r="CQD52" s="66">
        <v>261630.82964556251</v>
      </c>
      <c r="CQE52" s="66">
        <v>218716.11904960955</v>
      </c>
      <c r="CQF52" s="66">
        <v>173715.13454151974</v>
      </c>
      <c r="CQG52" s="66">
        <v>0</v>
      </c>
      <c r="CQH52" s="66">
        <v>0</v>
      </c>
      <c r="CQI52" s="66">
        <v>0</v>
      </c>
      <c r="CQJ52" s="66">
        <v>0</v>
      </c>
      <c r="CQK52" s="66">
        <v>0</v>
      </c>
      <c r="CQL52" s="66">
        <v>0</v>
      </c>
      <c r="CQM52" s="66">
        <v>0</v>
      </c>
      <c r="CQN52" s="66">
        <v>0</v>
      </c>
      <c r="CQO52" s="66">
        <v>0</v>
      </c>
      <c r="CQP52" s="66">
        <v>0</v>
      </c>
      <c r="CQQ52" s="66">
        <v>0</v>
      </c>
      <c r="CQR52" s="66">
        <v>0</v>
      </c>
      <c r="CQS52" s="66">
        <v>0</v>
      </c>
      <c r="CQT52" s="66">
        <v>0</v>
      </c>
      <c r="CQU52" s="66">
        <v>0</v>
      </c>
      <c r="CQV52" s="66">
        <v>0</v>
      </c>
      <c r="CQW52" s="66">
        <v>0</v>
      </c>
      <c r="CQX52" s="66">
        <v>0</v>
      </c>
      <c r="CQY52" s="66">
        <v>0</v>
      </c>
      <c r="CQZ52" s="66">
        <v>2.5992835199999998E-2</v>
      </c>
      <c r="CRA52" s="66">
        <v>2.6475350912535112E-2</v>
      </c>
      <c r="CRB52" s="66">
        <v>2.6966823763106603E-2</v>
      </c>
      <c r="CRC52" s="66">
        <v>4.5793682668613337E-3</v>
      </c>
      <c r="CRD52" s="66">
        <v>3.8340104342910065E-3</v>
      </c>
      <c r="CRE52" s="66">
        <v>3.0594017809007072E-3</v>
      </c>
      <c r="CRF52" s="66">
        <v>2.2547131671163275E-3</v>
      </c>
      <c r="CRG52" s="66">
        <v>0</v>
      </c>
      <c r="CRH52" s="66">
        <v>0</v>
      </c>
      <c r="CRI52" s="66">
        <v>0</v>
      </c>
      <c r="CRJ52" s="66">
        <v>0</v>
      </c>
      <c r="CRK52" s="66">
        <v>0</v>
      </c>
      <c r="CRL52" s="66">
        <v>0</v>
      </c>
      <c r="CRM52" s="66">
        <v>0</v>
      </c>
      <c r="CRN52" s="66">
        <v>0</v>
      </c>
      <c r="CRO52" s="66">
        <v>0</v>
      </c>
      <c r="CRP52" s="66">
        <v>0</v>
      </c>
      <c r="CRQ52" s="66">
        <v>0</v>
      </c>
      <c r="CRR52" s="66">
        <v>0</v>
      </c>
      <c r="CRS52" s="66">
        <v>0</v>
      </c>
      <c r="CRT52" s="66">
        <v>0</v>
      </c>
      <c r="CRU52" s="66">
        <v>0</v>
      </c>
      <c r="CRV52" s="66">
        <v>0</v>
      </c>
      <c r="CRW52" s="66">
        <v>0</v>
      </c>
      <c r="CRX52" s="66">
        <v>0</v>
      </c>
      <c r="CRY52" s="66">
        <v>0</v>
      </c>
      <c r="CRZ52" s="67">
        <v>729753.66172800004</v>
      </c>
      <c r="CSA52" s="67">
        <v>746342.44731263607</v>
      </c>
      <c r="CSB52" s="67">
        <v>763308.32974735321</v>
      </c>
      <c r="CSC52" s="67"/>
      <c r="CSD52" s="67"/>
      <c r="CSE52" s="67"/>
      <c r="CSF52" s="67"/>
      <c r="CSG52" s="67"/>
      <c r="CSH52" s="67"/>
      <c r="CSI52" s="67"/>
      <c r="CSJ52" s="67"/>
      <c r="CSK52" s="67"/>
      <c r="CSL52" s="67"/>
      <c r="CSM52" s="67"/>
      <c r="CSN52" s="67"/>
      <c r="CSO52" s="67"/>
      <c r="CSP52" s="67"/>
      <c r="CSQ52" s="67"/>
      <c r="CSR52" s="67"/>
      <c r="CSS52" s="67"/>
      <c r="CST52" s="67"/>
      <c r="CSU52" s="67"/>
      <c r="CSV52" s="67"/>
      <c r="CSW52" s="67"/>
      <c r="CSX52" s="67"/>
      <c r="CSY52" s="67"/>
      <c r="CSZ52" s="67">
        <v>7.2975366172800017E-3</v>
      </c>
      <c r="CTA52" s="67">
        <v>7.4330037971218482E-3</v>
      </c>
      <c r="CTB52" s="67">
        <v>7.570985710054704E-3</v>
      </c>
      <c r="CTC52" s="67"/>
      <c r="CTD52" s="67"/>
      <c r="CTE52" s="67"/>
      <c r="CTF52" s="67"/>
      <c r="CTG52" s="67"/>
      <c r="CTH52" s="67"/>
      <c r="CTI52" s="67"/>
      <c r="CTJ52" s="67"/>
      <c r="CTK52" s="67"/>
      <c r="CTL52" s="67"/>
      <c r="CTM52" s="67"/>
      <c r="CTN52" s="67"/>
      <c r="CTO52" s="67"/>
      <c r="CTP52" s="67"/>
      <c r="CTQ52" s="67"/>
      <c r="CTR52" s="67"/>
      <c r="CTS52" s="67"/>
      <c r="CTT52" s="67"/>
      <c r="CTU52" s="67"/>
      <c r="CTV52" s="67"/>
      <c r="CTW52" s="67"/>
      <c r="CTX52" s="67"/>
      <c r="CTY52" s="67"/>
      <c r="CTZ52" s="66">
        <v>139926.88399999999</v>
      </c>
      <c r="CUA52" s="66">
        <v>143107.70678711112</v>
      </c>
      <c r="CUB52" s="66">
        <v>146360.83614829709</v>
      </c>
      <c r="CUC52" s="66">
        <v>41218.251299054173</v>
      </c>
      <c r="CUD52" s="66">
        <v>31616.419514400677</v>
      </c>
      <c r="CUE52" s="66">
        <v>21556.750040614788</v>
      </c>
      <c r="CUF52" s="66">
        <v>11023.389415629907</v>
      </c>
      <c r="CUG52" s="66">
        <v>0</v>
      </c>
      <c r="CUH52" s="66">
        <v>0</v>
      </c>
      <c r="CUI52" s="66">
        <v>0</v>
      </c>
      <c r="CUJ52" s="66">
        <v>0</v>
      </c>
      <c r="CUK52" s="66">
        <v>0</v>
      </c>
      <c r="CUL52" s="66">
        <v>0</v>
      </c>
      <c r="CUM52" s="66">
        <v>0</v>
      </c>
      <c r="CUN52" s="66">
        <v>0</v>
      </c>
      <c r="CUO52" s="66">
        <v>0</v>
      </c>
      <c r="CUP52" s="66">
        <v>0</v>
      </c>
      <c r="CUQ52" s="66">
        <v>0</v>
      </c>
      <c r="CUR52" s="66">
        <v>0</v>
      </c>
      <c r="CUS52" s="66">
        <v>0</v>
      </c>
      <c r="CUT52" s="66">
        <v>0</v>
      </c>
      <c r="CUU52" s="66">
        <v>0</v>
      </c>
      <c r="CUV52" s="66">
        <v>0</v>
      </c>
      <c r="CUW52" s="66">
        <v>0</v>
      </c>
      <c r="CUX52" s="66">
        <v>0</v>
      </c>
      <c r="CUY52" s="66">
        <v>0</v>
      </c>
      <c r="CUZ52" s="66">
        <v>1.3992688400000001E-3</v>
      </c>
      <c r="CVA52" s="66">
        <v>1.4252440441732167E-3</v>
      </c>
      <c r="CVB52" s="66">
        <v>1.4517014367669519E-3</v>
      </c>
      <c r="CVC52" s="65">
        <v>4.0716290082637354E-4</v>
      </c>
      <c r="CVD52" s="65">
        <v>3.1104092517225587E-4</v>
      </c>
      <c r="CVE52" s="65">
        <v>2.1120993737266619E-4</v>
      </c>
      <c r="CVF52" s="65">
        <v>1.0756535724421283E-4</v>
      </c>
      <c r="CVG52" s="65">
        <v>0</v>
      </c>
      <c r="CVH52" s="65">
        <v>0</v>
      </c>
      <c r="CVI52" s="65">
        <v>0</v>
      </c>
      <c r="CVJ52" s="65">
        <v>0</v>
      </c>
      <c r="CVK52" s="65">
        <v>0</v>
      </c>
      <c r="CVL52" s="65">
        <v>0</v>
      </c>
      <c r="CVM52" s="65">
        <v>0</v>
      </c>
      <c r="CVN52" s="65">
        <v>0</v>
      </c>
      <c r="CVO52" s="65">
        <v>0</v>
      </c>
      <c r="CVP52" s="65">
        <v>0</v>
      </c>
      <c r="CVQ52" s="65">
        <v>0</v>
      </c>
      <c r="CVR52" s="65">
        <v>0</v>
      </c>
      <c r="CVS52" s="65">
        <v>0</v>
      </c>
      <c r="CVT52" s="65">
        <v>0</v>
      </c>
      <c r="CVU52" s="65">
        <v>0</v>
      </c>
      <c r="CVV52" s="65">
        <v>0</v>
      </c>
      <c r="CVW52" s="65">
        <v>0</v>
      </c>
      <c r="CVX52" s="65">
        <v>0</v>
      </c>
      <c r="CVY52" s="65">
        <v>0</v>
      </c>
      <c r="CVZ52" s="66">
        <v>489046.13040327263</v>
      </c>
      <c r="CWA52" s="66">
        <v>505664.93860971852</v>
      </c>
      <c r="CWB52" s="66">
        <v>522848.48860437749</v>
      </c>
      <c r="CWC52" s="66">
        <v>122115.60767816898</v>
      </c>
      <c r="CWD52" s="66">
        <v>94699.013172260064</v>
      </c>
      <c r="CWE52" s="66">
        <v>65278.055525034062</v>
      </c>
      <c r="CWF52" s="66">
        <v>33748.170047280328</v>
      </c>
      <c r="CWG52" s="66">
        <v>0</v>
      </c>
      <c r="CWH52" s="66">
        <v>0</v>
      </c>
      <c r="CWI52" s="66">
        <v>0</v>
      </c>
      <c r="CWJ52" s="66">
        <v>0</v>
      </c>
      <c r="CWK52" s="66">
        <v>0</v>
      </c>
      <c r="CWL52" s="66">
        <v>0</v>
      </c>
      <c r="CWM52" s="66">
        <v>0</v>
      </c>
      <c r="CWN52" s="66">
        <v>0</v>
      </c>
      <c r="CWO52" s="66">
        <v>0</v>
      </c>
      <c r="CWP52" s="66">
        <v>0</v>
      </c>
      <c r="CWQ52" s="66">
        <v>0</v>
      </c>
      <c r="CWR52" s="66">
        <v>0</v>
      </c>
      <c r="CWS52" s="66">
        <v>0</v>
      </c>
      <c r="CWT52" s="66">
        <v>0</v>
      </c>
      <c r="CWU52" s="66">
        <v>0</v>
      </c>
      <c r="CWV52" s="66">
        <v>0</v>
      </c>
      <c r="CWW52" s="66">
        <v>0</v>
      </c>
      <c r="CWX52" s="66">
        <v>0</v>
      </c>
      <c r="CWY52" s="66">
        <v>0</v>
      </c>
      <c r="CWZ52" s="65">
        <v>4.8904613040327274E-3</v>
      </c>
      <c r="CXA52" s="65">
        <v>5.0360386472605087E-3</v>
      </c>
      <c r="CXB52" s="65">
        <v>5.1859494800189782E-3</v>
      </c>
      <c r="CXC52" s="65">
        <v>1.206284679514281E-3</v>
      </c>
      <c r="CXD52" s="65">
        <v>9.3164466825799508E-4</v>
      </c>
      <c r="CXE52" s="65">
        <v>6.3958500206549027E-4</v>
      </c>
      <c r="CXF52" s="65">
        <v>3.2931195938039137E-4</v>
      </c>
      <c r="CXG52" s="65">
        <v>0</v>
      </c>
      <c r="CXH52" s="65">
        <v>0</v>
      </c>
      <c r="CXI52" s="65">
        <v>0</v>
      </c>
      <c r="CXJ52" s="65">
        <v>0</v>
      </c>
      <c r="CXK52" s="65">
        <v>0</v>
      </c>
      <c r="CXL52" s="65">
        <v>0</v>
      </c>
      <c r="CXM52" s="65">
        <v>0</v>
      </c>
      <c r="CXN52" s="65">
        <v>0</v>
      </c>
      <c r="CXO52" s="65">
        <v>0</v>
      </c>
      <c r="CXP52" s="65">
        <v>0</v>
      </c>
      <c r="CXQ52" s="65">
        <v>0</v>
      </c>
      <c r="CXR52" s="65">
        <v>0</v>
      </c>
      <c r="CXS52" s="65">
        <v>0</v>
      </c>
      <c r="CXT52" s="65">
        <v>0</v>
      </c>
      <c r="CXU52" s="65">
        <v>0</v>
      </c>
      <c r="CXV52" s="65">
        <v>0</v>
      </c>
      <c r="CXW52" s="65">
        <v>0</v>
      </c>
      <c r="CXX52" s="65">
        <v>0</v>
      </c>
      <c r="CXY52" s="65">
        <v>0</v>
      </c>
      <c r="CXZ52" s="66">
        <v>225958385.9649123</v>
      </c>
      <c r="CYA52" s="66">
        <v>231094879.84278673</v>
      </c>
      <c r="CYB52" s="66">
        <v>236348136.67789674</v>
      </c>
      <c r="CYC52" s="66">
        <v>241720810.72984168</v>
      </c>
      <c r="CYD52" s="66">
        <v>247215616.59494236</v>
      </c>
      <c r="CYE52" s="66">
        <v>252835330.57781732</v>
      </c>
      <c r="CYF52" s="66">
        <v>258582792.09413823</v>
      </c>
      <c r="CYG52" s="66">
        <v>264460905.10527235</v>
      </c>
      <c r="CYH52" s="66">
        <v>270472639.58553773</v>
      </c>
      <c r="CYI52" s="66">
        <v>276621033.02281153</v>
      </c>
      <c r="CYJ52" s="66">
        <v>282909191.95325106</v>
      </c>
      <c r="CYK52" s="66">
        <v>289340293.53090143</v>
      </c>
      <c r="CYL52" s="66">
        <v>295917587.13298374</v>
      </c>
      <c r="CYM52" s="66">
        <v>302644396.00167507</v>
      </c>
      <c r="CYN52" s="66">
        <v>309524118.92320895</v>
      </c>
      <c r="CYO52" s="66">
        <v>316560231.94514579</v>
      </c>
      <c r="CYP52" s="66">
        <v>323756290.1326797</v>
      </c>
      <c r="CYQ52" s="66">
        <v>331115929.36487037</v>
      </c>
      <c r="CYR52" s="66">
        <v>338642868.17170656</v>
      </c>
      <c r="CYS52" s="66">
        <v>346340909.61292976</v>
      </c>
      <c r="CYT52" s="66">
        <v>354213943.19956779</v>
      </c>
      <c r="CYU52" s="66">
        <v>362265946.8591482</v>
      </c>
      <c r="CYV52" s="66">
        <v>370500988.94558507</v>
      </c>
      <c r="CYW52" s="66">
        <v>378923230.29475516</v>
      </c>
      <c r="CYX52" s="66">
        <v>387536926.32680088</v>
      </c>
      <c r="CYY52" s="66">
        <v>396346429.19622308</v>
      </c>
      <c r="CYZ52" s="66">
        <v>2.2595838596491231</v>
      </c>
      <c r="CZA52" s="66">
        <v>2.3015294461033253</v>
      </c>
      <c r="CZB52" s="66">
        <v>2.3442536857663798</v>
      </c>
      <c r="CZC52" s="66">
        <v>2.3877710330987183</v>
      </c>
      <c r="CZD52" s="66">
        <v>2.4320962108848767</v>
      </c>
      <c r="CZE52" s="66">
        <v>2.4772442152145104</v>
      </c>
      <c r="CZF52" s="66">
        <v>2.5232303205558666</v>
      </c>
      <c r="CZG52" s="66">
        <v>2.5700700849234419</v>
      </c>
      <c r="CZH52" s="66">
        <v>2.6177793551415673</v>
      </c>
      <c r="CZI52" s="66">
        <v>2.6663742722057062</v>
      </c>
      <c r="CZJ52" s="66">
        <v>2.7158712767432727</v>
      </c>
      <c r="CZK52" s="66">
        <v>2.7662871145758237</v>
      </c>
      <c r="CZL52" s="66">
        <v>2.8176388423845022</v>
      </c>
      <c r="CZM52" s="66">
        <v>2.8699438334806553</v>
      </c>
      <c r="CZN52" s="66">
        <v>2.9232197836835661</v>
      </c>
      <c r="CZO52" s="66">
        <v>2.9774847173073056</v>
      </c>
      <c r="CZP52" s="66">
        <v>3.0327569932587162</v>
      </c>
      <c r="CZQ52" s="66">
        <v>3.0890553112485932</v>
      </c>
      <c r="CZR52" s="66">
        <v>3.1463987181181712</v>
      </c>
      <c r="CZS52" s="66">
        <v>3.2048066142830476</v>
      </c>
      <c r="CZT52" s="66">
        <v>3.2642987602967311</v>
      </c>
      <c r="CZU52" s="66">
        <v>3.3248952835360299</v>
      </c>
      <c r="CZV52" s="66">
        <v>3.3866166850105413</v>
      </c>
      <c r="CZW52" s="66">
        <v>3.4494838462985546</v>
      </c>
      <c r="CZX52" s="66">
        <v>3.5135180366117025</v>
      </c>
      <c r="CZY52" s="66">
        <v>3.5787409199907594</v>
      </c>
      <c r="CZZ52" s="66">
        <v>225958385.9649123</v>
      </c>
      <c r="DAA52" s="66">
        <v>231094879.84278673</v>
      </c>
      <c r="DAB52" s="66">
        <v>236348136.67789674</v>
      </c>
      <c r="DAC52" s="66">
        <v>193376648.58387336</v>
      </c>
      <c r="DAD52" s="66">
        <v>148329369.95696542</v>
      </c>
      <c r="DAE52" s="66">
        <v>101134132.23112692</v>
      </c>
      <c r="DAF52" s="66">
        <v>51716558.418827645</v>
      </c>
      <c r="DAG52" s="66">
        <v>0</v>
      </c>
      <c r="DAH52" s="66">
        <v>0</v>
      </c>
      <c r="DAI52" s="66">
        <v>0</v>
      </c>
      <c r="DAJ52" s="66">
        <v>0</v>
      </c>
      <c r="DAK52" s="66">
        <v>0</v>
      </c>
      <c r="DAL52" s="66">
        <v>0</v>
      </c>
      <c r="DAM52" s="66">
        <v>0</v>
      </c>
      <c r="DAN52" s="66">
        <v>0</v>
      </c>
      <c r="DAO52" s="66">
        <v>0</v>
      </c>
      <c r="DAP52" s="66">
        <v>0</v>
      </c>
      <c r="DAQ52" s="66">
        <v>0</v>
      </c>
      <c r="DAR52" s="66">
        <v>0</v>
      </c>
      <c r="DAS52" s="66">
        <v>0</v>
      </c>
      <c r="DAT52" s="66">
        <v>0</v>
      </c>
      <c r="DAU52" s="66">
        <v>0</v>
      </c>
      <c r="DAV52" s="66">
        <v>0</v>
      </c>
      <c r="DAW52" s="66">
        <v>0</v>
      </c>
      <c r="DAX52" s="66">
        <v>0</v>
      </c>
      <c r="DAY52" s="66">
        <v>0</v>
      </c>
      <c r="DAZ52" s="66">
        <v>2.2595838596491231</v>
      </c>
      <c r="DBA52" s="66">
        <v>2.3015294461033253</v>
      </c>
      <c r="DBB52" s="66">
        <v>2.3442536857663798</v>
      </c>
      <c r="DBC52" s="66">
        <v>1.9102168264789747</v>
      </c>
      <c r="DBD52" s="66">
        <v>1.4592577265309261</v>
      </c>
      <c r="DBE52" s="66">
        <v>0.99089768608580431</v>
      </c>
      <c r="DBF52" s="66">
        <v>0.50464606411117341</v>
      </c>
      <c r="DBG52" s="66">
        <v>0</v>
      </c>
      <c r="DBH52" s="66">
        <v>0</v>
      </c>
      <c r="DBI52" s="66">
        <v>0</v>
      </c>
      <c r="DBJ52" s="66">
        <v>0</v>
      </c>
      <c r="DBK52" s="66">
        <v>0</v>
      </c>
      <c r="DBL52" s="66">
        <v>0</v>
      </c>
      <c r="DBM52" s="66">
        <v>0</v>
      </c>
      <c r="DBN52" s="66">
        <v>0</v>
      </c>
      <c r="DBO52" s="66">
        <v>0</v>
      </c>
      <c r="DBP52" s="66">
        <v>0</v>
      </c>
      <c r="DBQ52" s="66">
        <v>0</v>
      </c>
      <c r="DBR52" s="66">
        <v>0</v>
      </c>
      <c r="DBS52" s="66">
        <v>0</v>
      </c>
      <c r="DBT52" s="66">
        <v>0</v>
      </c>
      <c r="DBU52" s="66">
        <v>0</v>
      </c>
      <c r="DBV52" s="66">
        <v>0</v>
      </c>
      <c r="DBW52" s="66">
        <v>0</v>
      </c>
      <c r="DBX52" s="66">
        <v>0</v>
      </c>
      <c r="DBY52" s="66">
        <v>0</v>
      </c>
      <c r="DBZ52" s="66">
        <v>225958385.9649123</v>
      </c>
      <c r="DCA52" s="66">
        <v>231094879.84278673</v>
      </c>
      <c r="DCB52" s="66">
        <v>236348136.67789674</v>
      </c>
      <c r="DCC52" s="66">
        <v>68250581.853131771</v>
      </c>
      <c r="DCD52" s="66">
        <v>69802056.450336665</v>
      </c>
      <c r="DCE52" s="66">
        <v>71388799.221971944</v>
      </c>
      <c r="DCF52" s="66">
        <v>73011611.885403737</v>
      </c>
      <c r="DCG52" s="66">
        <v>74671314.382665142</v>
      </c>
      <c r="DCH52" s="66">
        <v>76368745.294740051</v>
      </c>
      <c r="DCI52" s="66">
        <v>78104762.265264422</v>
      </c>
      <c r="DCJ52" s="66">
        <v>79880242.433859125</v>
      </c>
      <c r="DCK52" s="66">
        <v>81696082.87931335</v>
      </c>
      <c r="DCL52" s="66">
        <v>83553201.072842464</v>
      </c>
      <c r="DCM52" s="66">
        <v>85452535.341649428</v>
      </c>
      <c r="DCN52" s="66">
        <v>87395045.343023703</v>
      </c>
      <c r="DCO52" s="66">
        <v>89381712.549217626</v>
      </c>
      <c r="DCP52" s="66">
        <v>91413540.743344858</v>
      </c>
      <c r="DCQ52" s="66">
        <v>93491556.526551634</v>
      </c>
      <c r="DCR52" s="66">
        <v>95616809.836717144</v>
      </c>
      <c r="DCS52" s="66">
        <v>97790374.478944883</v>
      </c>
      <c r="DCT52" s="66">
        <v>100013348.66811326</v>
      </c>
      <c r="DCU52" s="66">
        <v>102286855.58375949</v>
      </c>
      <c r="DCV52" s="66">
        <v>104612043.93757696</v>
      </c>
      <c r="DCW52" s="66">
        <v>106990088.55381323</v>
      </c>
      <c r="DCX52" s="66">
        <v>109422190.96286143</v>
      </c>
      <c r="DCY52" s="66">
        <v>111909580.00834534</v>
      </c>
      <c r="DCZ52" s="66">
        <v>2.2595838596491231</v>
      </c>
      <c r="DDA52" s="66">
        <v>2.3015294461033253</v>
      </c>
      <c r="DDB52" s="66">
        <v>2.3442536857663798</v>
      </c>
      <c r="DDC52" s="66">
        <v>0.67419417405140281</v>
      </c>
      <c r="DDD52" s="66">
        <v>0.68670951836749461</v>
      </c>
      <c r="DDE52" s="66">
        <v>0.69945719017821484</v>
      </c>
      <c r="DDF52" s="66">
        <v>0.71244150227459757</v>
      </c>
      <c r="DDG52" s="66">
        <v>0.72566684750779531</v>
      </c>
      <c r="DDH52" s="66">
        <v>0.73913770027526615</v>
      </c>
      <c r="DDI52" s="66">
        <v>0.75285861803455245</v>
      </c>
      <c r="DDJ52" s="66">
        <v>0.76683424284515944</v>
      </c>
      <c r="DDK52" s="66">
        <v>0.78106930293905608</v>
      </c>
      <c r="DDL52" s="66">
        <v>0.7955686143203301</v>
      </c>
      <c r="DDM52" s="66">
        <v>0.81033708239453783</v>
      </c>
      <c r="DDN52" s="66">
        <v>0.82537970362830104</v>
      </c>
      <c r="DDO52" s="66">
        <v>0.8407015672397099</v>
      </c>
      <c r="DDP52" s="66">
        <v>0.85630785692010813</v>
      </c>
      <c r="DDQ52" s="66">
        <v>0.87220385258783806</v>
      </c>
      <c r="DDR52" s="66">
        <v>0.88839493217454246</v>
      </c>
      <c r="DDS52" s="66">
        <v>0.90488657344462531</v>
      </c>
      <c r="DDT52" s="66">
        <v>0.92168435584848873</v>
      </c>
      <c r="DDU52" s="66">
        <v>0.93879396241017321</v>
      </c>
      <c r="DDV52" s="66">
        <v>0.956221181650035</v>
      </c>
      <c r="DDW52" s="66">
        <v>0.97397190954312129</v>
      </c>
      <c r="DDX52" s="66">
        <v>0.99205215151389248</v>
      </c>
      <c r="DDY52" s="66">
        <v>1.0104680244679791</v>
      </c>
      <c r="DDZ52" s="66">
        <v>225958385.9649123</v>
      </c>
      <c r="DEA52" s="66">
        <v>231094879.84278673</v>
      </c>
      <c r="DEB52" s="66">
        <v>236348136.67789674</v>
      </c>
      <c r="DEC52" s="66">
        <v>54600465.482505418</v>
      </c>
      <c r="DED52" s="66">
        <v>41881233.870201997</v>
      </c>
      <c r="DEE52" s="66">
        <v>28555519.688788779</v>
      </c>
      <c r="DEF52" s="66">
        <v>14602322.377080748</v>
      </c>
      <c r="DEG52" s="66">
        <v>0</v>
      </c>
      <c r="DEH52" s="66">
        <v>0</v>
      </c>
      <c r="DEI52" s="66">
        <v>0</v>
      </c>
      <c r="DEJ52" s="66">
        <v>0</v>
      </c>
      <c r="DEK52" s="66">
        <v>0</v>
      </c>
      <c r="DEL52" s="66">
        <v>0</v>
      </c>
      <c r="DEM52" s="66">
        <v>0</v>
      </c>
      <c r="DEN52" s="66">
        <v>0</v>
      </c>
      <c r="DEO52" s="66">
        <v>0</v>
      </c>
      <c r="DEP52" s="66">
        <v>0</v>
      </c>
      <c r="DEQ52" s="66">
        <v>0</v>
      </c>
      <c r="DER52" s="66">
        <v>0</v>
      </c>
      <c r="DES52" s="66">
        <v>0</v>
      </c>
      <c r="DET52" s="66">
        <v>0</v>
      </c>
      <c r="DEU52" s="66">
        <v>0</v>
      </c>
      <c r="DEV52" s="66">
        <v>0</v>
      </c>
      <c r="DEW52" s="66">
        <v>0</v>
      </c>
      <c r="DEX52" s="66">
        <v>0</v>
      </c>
      <c r="DEY52" s="66">
        <v>0</v>
      </c>
      <c r="DEZ52" s="66">
        <v>2.2595838596491231</v>
      </c>
      <c r="DFA52" s="66">
        <v>2.3015294461033253</v>
      </c>
      <c r="DFB52" s="66">
        <v>2.3442536857663798</v>
      </c>
      <c r="DFC52" s="66">
        <v>0.53935533924112233</v>
      </c>
      <c r="DFD52" s="66">
        <v>0.41202571102049673</v>
      </c>
      <c r="DFE52" s="66">
        <v>0.27978287607128594</v>
      </c>
      <c r="DFF52" s="66">
        <v>0.14248830045491953</v>
      </c>
      <c r="DFG52" s="66">
        <v>0</v>
      </c>
      <c r="DFH52" s="66">
        <v>0</v>
      </c>
      <c r="DFI52" s="66">
        <v>0</v>
      </c>
      <c r="DFJ52" s="66">
        <v>0</v>
      </c>
      <c r="DFK52" s="66">
        <v>0</v>
      </c>
      <c r="DFL52" s="66">
        <v>0</v>
      </c>
      <c r="DFM52" s="66">
        <v>0</v>
      </c>
      <c r="DFN52" s="66">
        <v>0</v>
      </c>
      <c r="DFO52" s="66">
        <v>0</v>
      </c>
      <c r="DFP52" s="66">
        <v>0</v>
      </c>
      <c r="DFQ52" s="66">
        <v>0</v>
      </c>
      <c r="DFR52" s="66">
        <v>0</v>
      </c>
      <c r="DFS52" s="66">
        <v>0</v>
      </c>
      <c r="DFT52" s="66">
        <v>0</v>
      </c>
      <c r="DFU52" s="66">
        <v>0</v>
      </c>
      <c r="DFV52" s="66">
        <v>0</v>
      </c>
      <c r="DFW52" s="66">
        <v>0</v>
      </c>
      <c r="DFX52" s="66">
        <v>0</v>
      </c>
      <c r="DFY52" s="66">
        <v>0</v>
      </c>
      <c r="DFZ52" s="66">
        <v>225958385.9649123</v>
      </c>
      <c r="DGA52" s="66">
        <v>231094879.84278673</v>
      </c>
      <c r="DGB52" s="66">
        <v>236348136.67789674</v>
      </c>
      <c r="DGC52" s="66">
        <v>54600465.482505418</v>
      </c>
      <c r="DGD52" s="66">
        <v>41881233.870201997</v>
      </c>
      <c r="DGE52" s="66">
        <v>21416639.766591586</v>
      </c>
      <c r="DGF52" s="66">
        <v>10951741.782810561</v>
      </c>
      <c r="DGG52" s="66">
        <v>0</v>
      </c>
      <c r="DGH52" s="66">
        <v>0</v>
      </c>
      <c r="DGI52" s="66">
        <v>0</v>
      </c>
      <c r="DGJ52" s="66">
        <v>0</v>
      </c>
      <c r="DGK52" s="66">
        <v>0</v>
      </c>
      <c r="DGL52" s="66">
        <v>0</v>
      </c>
      <c r="DGM52" s="66">
        <v>0</v>
      </c>
      <c r="DGN52" s="66">
        <v>0</v>
      </c>
      <c r="DGO52" s="66">
        <v>0</v>
      </c>
      <c r="DGP52" s="66">
        <v>0</v>
      </c>
      <c r="DGQ52" s="66">
        <v>0</v>
      </c>
      <c r="DGR52" s="66">
        <v>0</v>
      </c>
      <c r="DGS52" s="66">
        <v>0</v>
      </c>
      <c r="DGT52" s="66">
        <v>0</v>
      </c>
      <c r="DGU52" s="66">
        <v>0</v>
      </c>
      <c r="DGV52" s="66">
        <v>0</v>
      </c>
      <c r="DGW52" s="66">
        <v>0</v>
      </c>
      <c r="DGX52" s="66">
        <v>0</v>
      </c>
      <c r="DGY52" s="66">
        <v>0</v>
      </c>
      <c r="DGZ52" s="66">
        <v>2.2595838596491231</v>
      </c>
      <c r="DHA52" s="66">
        <v>2.3015294461033253</v>
      </c>
      <c r="DHB52" s="66">
        <v>2.3442536857663798</v>
      </c>
      <c r="DHC52" s="66">
        <v>0.53935533924112233</v>
      </c>
      <c r="DHD52" s="66">
        <v>0.41202571102049673</v>
      </c>
      <c r="DHE52" s="66">
        <v>0.20983715705346448</v>
      </c>
      <c r="DHF52" s="66">
        <v>0.10686622534118964</v>
      </c>
      <c r="DHG52" s="66">
        <v>0</v>
      </c>
      <c r="DHH52" s="66">
        <v>0</v>
      </c>
      <c r="DHI52" s="66">
        <v>0</v>
      </c>
      <c r="DHJ52" s="66">
        <v>0</v>
      </c>
      <c r="DHK52" s="66">
        <v>0</v>
      </c>
      <c r="DHL52" s="66">
        <v>0</v>
      </c>
      <c r="DHM52" s="66">
        <v>0</v>
      </c>
      <c r="DHN52" s="66">
        <v>0</v>
      </c>
      <c r="DHO52" s="66">
        <v>0</v>
      </c>
      <c r="DHP52" s="66">
        <v>0</v>
      </c>
      <c r="DHQ52" s="66">
        <v>0</v>
      </c>
      <c r="DHR52" s="66">
        <v>0</v>
      </c>
      <c r="DHS52" s="66">
        <v>0</v>
      </c>
      <c r="DHT52" s="66">
        <v>0</v>
      </c>
      <c r="DHU52" s="66">
        <v>0</v>
      </c>
      <c r="DHV52" s="66">
        <v>0</v>
      </c>
      <c r="DHW52" s="66">
        <v>0</v>
      </c>
      <c r="DHX52" s="66">
        <v>0</v>
      </c>
      <c r="DHY52" s="66">
        <v>0</v>
      </c>
      <c r="DHZ52" s="25">
        <v>0.56000000000000005</v>
      </c>
      <c r="DIA52" s="25">
        <v>0.5</v>
      </c>
      <c r="DIB52" s="25">
        <v>0.156</v>
      </c>
      <c r="DIC52" s="25">
        <v>7.8E-2</v>
      </c>
      <c r="DID52" s="25">
        <v>3.9E-2</v>
      </c>
      <c r="DIE52" s="25">
        <v>0.156</v>
      </c>
      <c r="DIF52" s="25">
        <v>7.8E-2</v>
      </c>
      <c r="DIG52" s="25">
        <v>3.9E-2</v>
      </c>
      <c r="DIH52" s="25">
        <v>0.37200000000000005</v>
      </c>
      <c r="DII52" s="25">
        <v>0.35100000000000003</v>
      </c>
      <c r="DIJ52" s="25">
        <v>9.9329337363975387</v>
      </c>
      <c r="DIK52" s="25">
        <v>9.9329337363975387</v>
      </c>
      <c r="DIL52" s="46">
        <v>0.8</v>
      </c>
      <c r="DIM52" s="46">
        <v>0.8</v>
      </c>
      <c r="DIN52" s="25">
        <v>2</v>
      </c>
      <c r="DIO52" s="25">
        <v>2</v>
      </c>
      <c r="DIP52" s="25">
        <v>565.22559717451111</v>
      </c>
      <c r="DIQ52" s="25">
        <v>2973.7744028254892</v>
      </c>
      <c r="DIR52" s="25">
        <f t="shared" si="19"/>
        <v>147.75460530374477</v>
      </c>
      <c r="DIS52" s="25">
        <f t="shared" si="20"/>
        <v>0</v>
      </c>
      <c r="DIT52" s="66">
        <v>6303634.0114388075</v>
      </c>
      <c r="DIU52" s="66">
        <v>6446928.4387283726</v>
      </c>
      <c r="DIV52" s="66">
        <v>6593480.2399160694</v>
      </c>
      <c r="DIW52" s="66">
        <v>6743363.4617384905</v>
      </c>
      <c r="DIX52" s="66">
        <v>6896653.8341652108</v>
      </c>
      <c r="DIY52" s="66">
        <v>7053428.8086621063</v>
      </c>
      <c r="DIZ52" s="66">
        <v>7213767.5973244654</v>
      </c>
      <c r="DJA52" s="66">
        <v>7377751.2128996812</v>
      </c>
      <c r="DJB52" s="66">
        <v>7545462.5097197276</v>
      </c>
      <c r="DJC52" s="66">
        <v>7716986.2255641343</v>
      </c>
      <c r="DJD52" s="66">
        <v>7892409.0244745798</v>
      </c>
      <c r="DJE52" s="66">
        <v>8071819.540542746</v>
      </c>
      <c r="DJF52" s="66">
        <v>8255308.4226935646</v>
      </c>
      <c r="DJG52" s="66">
        <v>8442968.3804864809</v>
      </c>
      <c r="DJH52" s="66">
        <v>8634894.2309578601</v>
      </c>
      <c r="DJI52" s="66">
        <v>8831182.9465282392</v>
      </c>
      <c r="DJJ52" s="66">
        <v>9031933.7039985787</v>
      </c>
      <c r="DJK52" s="66">
        <v>9237247.9346603267</v>
      </c>
      <c r="DJL52" s="66">
        <v>9447229.3755445741</v>
      </c>
      <c r="DJM52" s="66">
        <v>9661984.1218362004</v>
      </c>
      <c r="DJN52" s="66">
        <v>9881620.6804795172</v>
      </c>
      <c r="DJO52" s="66">
        <v>10106250.025002461</v>
      </c>
      <c r="DJP52" s="66">
        <v>10335985.651587058</v>
      </c>
      <c r="DJQ52" s="66">
        <v>10570943.636414491</v>
      </c>
      <c r="DJR52" s="66">
        <v>10811242.69431372</v>
      </c>
      <c r="DJS52" s="66">
        <v>11057004.238743322</v>
      </c>
      <c r="DJT52" s="66">
        <v>0.56031565044281573</v>
      </c>
      <c r="DJU52" s="66">
        <v>0.57071702079113351</v>
      </c>
      <c r="DJV52" s="66">
        <v>0.58131147606406008</v>
      </c>
      <c r="DJW52" s="66">
        <v>0.592102600576629</v>
      </c>
      <c r="DJX52" s="66">
        <v>0.60309404518099163</v>
      </c>
      <c r="DJY52" s="66">
        <v>0.6142895285015717</v>
      </c>
      <c r="DJZ52" s="66">
        <v>0.62569283819315147</v>
      </c>
      <c r="DKA52" s="66">
        <v>0.63730783222230925</v>
      </c>
      <c r="DKB52" s="66">
        <v>0.64913844017264766</v>
      </c>
      <c r="DKC52" s="66">
        <v>0.66118866457424863</v>
      </c>
      <c r="DKD52" s="66">
        <v>0.67346258225781019</v>
      </c>
      <c r="DKE52" s="66">
        <v>0.68596434573391862</v>
      </c>
      <c r="DKF52" s="66">
        <v>0.69869818459792532</v>
      </c>
      <c r="DKG52" s="66">
        <v>0.71166840696090383</v>
      </c>
      <c r="DKH52" s="66">
        <v>0.72487940090716896</v>
      </c>
      <c r="DKI52" s="66">
        <v>0.7383356359788531</v>
      </c>
      <c r="DKJ52" s="66">
        <v>0.75204166468804134</v>
      </c>
      <c r="DKK52" s="66">
        <v>0.76600212405697699</v>
      </c>
      <c r="DKL52" s="66">
        <v>0.78022173718685828</v>
      </c>
      <c r="DKM52" s="66">
        <v>0.79470531485575757</v>
      </c>
      <c r="DKN52" s="66">
        <v>0.80945775714620327</v>
      </c>
      <c r="DKO52" s="66">
        <v>0.82448405510297529</v>
      </c>
      <c r="DKP52" s="66">
        <v>0.83978929242167477</v>
      </c>
      <c r="DKQ52" s="66">
        <v>0.85537864716863987</v>
      </c>
      <c r="DKR52" s="66">
        <v>0.87125739353278764</v>
      </c>
      <c r="DKS52" s="66">
        <v>0.88743090360997845</v>
      </c>
      <c r="DKT52" s="65">
        <v>6303634.0114388075</v>
      </c>
      <c r="DKU52" s="65">
        <v>6446928.4387283726</v>
      </c>
      <c r="DKV52" s="65">
        <v>6593480.2399160694</v>
      </c>
      <c r="DKW52" s="78">
        <v>6069027.1155646415</v>
      </c>
      <c r="DKX52" s="78">
        <v>5517323.067332169</v>
      </c>
      <c r="DKY52" s="78">
        <v>4937400.1660634745</v>
      </c>
      <c r="DKZ52" s="78">
        <v>4328260.5583946798</v>
      </c>
      <c r="DLA52" s="78">
        <v>3688875.6064498411</v>
      </c>
      <c r="DLB52" s="65">
        <v>3846081.5390891507</v>
      </c>
      <c r="DLC52" s="65">
        <v>4009986.994264212</v>
      </c>
      <c r="DLD52" s="65">
        <v>4180877.4802981112</v>
      </c>
      <c r="DLE52" s="65">
        <v>4359050.6727993069</v>
      </c>
      <c r="DLF52" s="65">
        <v>4544816.9331853343</v>
      </c>
      <c r="DLG52" s="65">
        <v>4738499.8493040306</v>
      </c>
      <c r="DLH52" s="65">
        <v>4940436.7990939906</v>
      </c>
      <c r="DLI52" s="65">
        <v>5150979.5382661028</v>
      </c>
      <c r="DLJ52" s="65">
        <v>5370494.8130298508</v>
      </c>
      <c r="DLK52" s="65">
        <v>5599364.9989316892</v>
      </c>
      <c r="DLL52" s="65">
        <v>5837988.7669183025</v>
      </c>
      <c r="DLM52" s="65">
        <v>6086781.7777849557</v>
      </c>
      <c r="DLN52" s="65">
        <v>6346177.4062186116</v>
      </c>
      <c r="DLO52" s="65">
        <v>6616627.4956970299</v>
      </c>
      <c r="DLP52" s="65">
        <v>6898603.1455588071</v>
      </c>
      <c r="DLQ52" s="65">
        <v>7192595.5316153727</v>
      </c>
      <c r="DLR52" s="65">
        <v>7499116.761734359</v>
      </c>
      <c r="DLS52" s="65">
        <v>7818700.7678847061</v>
      </c>
      <c r="DLT52" s="65">
        <v>0.56031565044281573</v>
      </c>
      <c r="DLU52" s="65">
        <v>0.57071702079113351</v>
      </c>
      <c r="DLV52" s="65">
        <v>0.58131147606406008</v>
      </c>
      <c r="DLW52" s="78">
        <v>0.53289234051896606</v>
      </c>
      <c r="DLX52" s="78">
        <v>0.48247523614479332</v>
      </c>
      <c r="DLY52" s="78">
        <v>0.4300026699511002</v>
      </c>
      <c r="DLZ52" s="78">
        <v>0.37541570291589088</v>
      </c>
      <c r="DMA52" s="78">
        <v>0.31865391611115462</v>
      </c>
      <c r="DMB52" s="65">
        <v>0.33223374135216699</v>
      </c>
      <c r="DMC52" s="65">
        <v>0.346392287406741</v>
      </c>
      <c r="DMD52" s="65">
        <v>0.36115421716811014</v>
      </c>
      <c r="DME52" s="65">
        <v>0.37654524456878014</v>
      </c>
      <c r="DMF52" s="65">
        <v>0.39259217937184909</v>
      </c>
      <c r="DMG52" s="65">
        <v>0.40932297387116473</v>
      </c>
      <c r="DMH52" s="65">
        <v>0.42676677158166559</v>
      </c>
      <c r="DMI52" s="65">
        <v>0.44495395800472048</v>
      </c>
      <c r="DMJ52" s="65">
        <v>0.46391621355689494</v>
      </c>
      <c r="DMK52" s="65">
        <v>0.48368656875434135</v>
      </c>
      <c r="DML52" s="65">
        <v>0.50429946174893947</v>
      </c>
      <c r="DMM52" s="65">
        <v>0.52579079831640962</v>
      </c>
      <c r="DMN52" s="65">
        <v>0.54819801440089222</v>
      </c>
      <c r="DMO52" s="65">
        <v>0.57156014132494137</v>
      </c>
      <c r="DMP52" s="65">
        <v>0.59591787377852146</v>
      </c>
      <c r="DMQ52" s="65">
        <v>0.62131364070543771</v>
      </c>
      <c r="DMR52" s="65">
        <v>0.64779167921067882</v>
      </c>
      <c r="DMS52" s="65">
        <v>0.67539811161741059</v>
      </c>
      <c r="DMT52" s="65">
        <v>5480088.6574842436</v>
      </c>
      <c r="DMU52" s="65">
        <v>5666313.5076388717</v>
      </c>
      <c r="DMV52" s="65">
        <v>5858866.6668743659</v>
      </c>
      <c r="DMW52" s="65">
        <v>6057963.1843412034</v>
      </c>
      <c r="DMX52" s="65">
        <v>6263825.4170088228</v>
      </c>
      <c r="DMY52" s="65">
        <v>6476683.2780005671</v>
      </c>
      <c r="DMZ52" s="65">
        <v>6696774.4933675714</v>
      </c>
      <c r="DNA52" s="65">
        <v>6924344.8675883468</v>
      </c>
      <c r="DNB52" s="65">
        <v>7159648.5580906039</v>
      </c>
      <c r="DNC52" s="65">
        <v>7402948.3591019092</v>
      </c>
      <c r="DND52" s="65">
        <v>7654515.9951461572</v>
      </c>
      <c r="DNE52" s="65">
        <v>7914632.4245136864</v>
      </c>
      <c r="DNF52" s="65">
        <v>8183588.1530439351</v>
      </c>
      <c r="DNG52" s="65">
        <v>8461683.5585710797</v>
      </c>
      <c r="DNH52" s="65">
        <v>8749229.2263950333</v>
      </c>
      <c r="DNI52" s="65">
        <v>9046546.2961524185</v>
      </c>
      <c r="DNJ52" s="65">
        <v>9353966.8204749748</v>
      </c>
      <c r="DNK52" s="65">
        <v>9671834.1358358897</v>
      </c>
      <c r="DNL52" s="65">
        <v>10000503.245998297</v>
      </c>
      <c r="DNM52" s="65">
        <v>10340341.218494141</v>
      </c>
      <c r="DNN52" s="65">
        <v>10691727.5945762</v>
      </c>
      <c r="DNO52" s="65">
        <v>11055054.813101182</v>
      </c>
      <c r="DNP52" s="65">
        <v>11430728.648817204</v>
      </c>
      <c r="DNQ52" s="65">
        <v>11819168.66554522</v>
      </c>
      <c r="DNR52" s="65">
        <v>12220808.684760507</v>
      </c>
      <c r="DNS52" s="65">
        <v>12636097.270097494</v>
      </c>
      <c r="DNT52" s="65">
        <v>4.3501771577980103E-2</v>
      </c>
      <c r="DNU52" s="65">
        <v>4.4796715334472367E-2</v>
      </c>
      <c r="DNV52" s="65">
        <v>4.6130206471258609E-2</v>
      </c>
      <c r="DNW52" s="65">
        <v>4.7503392451709411E-2</v>
      </c>
      <c r="DNX52" s="65">
        <v>4.891745489643707E-2</v>
      </c>
      <c r="DNY52" s="65">
        <v>5.0373610600075065E-2</v>
      </c>
      <c r="DNZ52" s="65">
        <v>5.1873112578324582E-2</v>
      </c>
      <c r="DOA52" s="65">
        <v>5.341725114616911E-2</v>
      </c>
      <c r="DOB52" s="65">
        <v>5.50073550281849E-2</v>
      </c>
      <c r="DOC52" s="65">
        <v>5.664479250190281E-2</v>
      </c>
      <c r="DOD52" s="65">
        <v>5.8330972575205108E-2</v>
      </c>
      <c r="DOE52" s="65">
        <v>6.0067346198770778E-2</v>
      </c>
      <c r="DOF52" s="65">
        <v>6.1855407514612229E-2</v>
      </c>
      <c r="DOG52" s="65">
        <v>6.3696695141778129E-2</v>
      </c>
      <c r="DOH52" s="65">
        <v>6.5592793500328386E-2</v>
      </c>
      <c r="DOI52" s="65">
        <v>6.7545334174720847E-2</v>
      </c>
      <c r="DOJ52" s="65">
        <v>6.9555997317782642E-2</v>
      </c>
      <c r="DOK52" s="65">
        <v>7.1626513096474456E-2</v>
      </c>
      <c r="DOL52" s="65">
        <v>7.3758663180691728E-2</v>
      </c>
      <c r="DOM52" s="65">
        <v>7.5954282276383914E-2</v>
      </c>
      <c r="DON52" s="65">
        <v>7.8215259704311035E-2</v>
      </c>
      <c r="DOO52" s="65">
        <v>8.0543541025796014E-2</v>
      </c>
      <c r="DOP52" s="65">
        <v>8.2941129716871925E-2</v>
      </c>
      <c r="DOQ52" s="65">
        <v>8.5410088892264313E-2</v>
      </c>
      <c r="DOR52" s="65">
        <v>8.7952543080692627E-2</v>
      </c>
      <c r="DOS52" s="65">
        <v>9.057068005301791E-2</v>
      </c>
      <c r="DOT52" s="65">
        <v>5480088.6574842436</v>
      </c>
      <c r="DOU52" s="65">
        <v>5666313.5076388717</v>
      </c>
      <c r="DOV52" s="65">
        <v>5858866.6668743659</v>
      </c>
      <c r="DOW52" s="78">
        <v>5452166.8659070833</v>
      </c>
      <c r="DOX52" s="78">
        <v>5011060.333607058</v>
      </c>
      <c r="DOY52" s="78">
        <v>4533678.2946003973</v>
      </c>
      <c r="DOZ52" s="78">
        <v>4018064.6960205426</v>
      </c>
      <c r="DPA52" s="78">
        <v>3462172.4337941734</v>
      </c>
      <c r="DPB52" s="65">
        <v>3609717.134260918</v>
      </c>
      <c r="DPC52" s="65">
        <v>3763549.6320722806</v>
      </c>
      <c r="DPD52" s="65">
        <v>3923937.8893802189</v>
      </c>
      <c r="DPE52" s="65">
        <v>4091161.2878705822</v>
      </c>
      <c r="DPF52" s="65">
        <v>4265511.1154204747</v>
      </c>
      <c r="DPG52" s="65">
        <v>4447291.0734951161</v>
      </c>
      <c r="DPH52" s="65">
        <v>4636817.8061680365</v>
      </c>
      <c r="DPI52" s="65">
        <v>4834421.4516861159</v>
      </c>
      <c r="DPJ52" s="65">
        <v>5040446.2175402353</v>
      </c>
      <c r="DPK52" s="65">
        <v>5255250.9800432697</v>
      </c>
      <c r="DPL52" s="65">
        <v>5479209.9094598237</v>
      </c>
      <c r="DPM52" s="65">
        <v>5712713.1217766395</v>
      </c>
      <c r="DPN52" s="65">
        <v>5956167.3582489882</v>
      </c>
      <c r="DPO52" s="65">
        <v>6209996.6939067664</v>
      </c>
      <c r="DPP52" s="65">
        <v>6474643.2762544379</v>
      </c>
      <c r="DPQ52" s="65">
        <v>6750568.0954515785</v>
      </c>
      <c r="DPR52" s="65">
        <v>7038251.7873156033</v>
      </c>
      <c r="DPS52" s="65">
        <v>7338195.4705454335</v>
      </c>
      <c r="DPT52" s="65">
        <v>4.3501771577980103E-2</v>
      </c>
      <c r="DPU52" s="65">
        <v>4.4796715334472367E-2</v>
      </c>
      <c r="DPV52" s="65">
        <v>4.6130206471258609E-2</v>
      </c>
      <c r="DPW52" s="78">
        <v>4.2753053206538473E-2</v>
      </c>
      <c r="DPX52" s="78">
        <v>3.9133963917149656E-2</v>
      </c>
      <c r="DPY52" s="78">
        <v>3.5261527420052549E-2</v>
      </c>
      <c r="DPZ52" s="78">
        <v>3.1123867546994748E-2</v>
      </c>
      <c r="DQA52" s="78">
        <v>2.6708625573084555E-2</v>
      </c>
      <c r="DQB52" s="65">
        <v>2.7846846223677797E-2</v>
      </c>
      <c r="DQC52" s="65">
        <v>2.9033573535382887E-2</v>
      </c>
      <c r="DQD52" s="65">
        <v>3.0270874678718123E-2</v>
      </c>
      <c r="DQE52" s="65">
        <v>3.1560904919194395E-2</v>
      </c>
      <c r="DQF52" s="65">
        <v>3.2905911371590747E-2</v>
      </c>
      <c r="DQG52" s="65">
        <v>3.4308236914222932E-2</v>
      </c>
      <c r="DQH52" s="65">
        <v>3.5770324270023322E-2</v>
      </c>
      <c r="DQI52" s="65">
        <v>3.7294720261541021E-2</v>
      </c>
      <c r="DQJ52" s="65">
        <v>3.8884080247273967E-2</v>
      </c>
      <c r="DQK52" s="65">
        <v>4.0541172747060754E-2</v>
      </c>
      <c r="DQL52" s="65">
        <v>4.2268884264589184E-2</v>
      </c>
      <c r="DQM52" s="65">
        <v>4.407022431542186E-2</v>
      </c>
      <c r="DQN52" s="65">
        <v>4.594833066929728E-2</v>
      </c>
      <c r="DQO52" s="65">
        <v>4.7906474815837909E-2</v>
      </c>
      <c r="DQP52" s="65">
        <v>4.9948067663186151E-2</v>
      </c>
      <c r="DQQ52" s="65">
        <v>5.207666547949457E-2</v>
      </c>
      <c r="DQR52" s="65">
        <v>5.4295976087620011E-2</v>
      </c>
      <c r="DQS52" s="65">
        <v>5.6609865323812132E-2</v>
      </c>
      <c r="DQT52" s="66">
        <v>27985240.681740854</v>
      </c>
      <c r="DQU52" s="66">
        <v>28936237.568512183</v>
      </c>
      <c r="DQV52" s="66">
        <v>29919551.314335536</v>
      </c>
      <c r="DQW52" s="66">
        <v>30936280.113530494</v>
      </c>
      <c r="DQX52" s="66">
        <v>31987559.479351666</v>
      </c>
      <c r="DQY52" s="66">
        <v>33074563.512164</v>
      </c>
      <c r="DQZ52" s="66">
        <v>34198506.210713334</v>
      </c>
      <c r="DRA52" s="66">
        <v>35360642.827956662</v>
      </c>
      <c r="DRB52" s="66">
        <v>36562271.272966258</v>
      </c>
      <c r="DRC52" s="66">
        <v>37804733.560473621</v>
      </c>
      <c r="DRD52" s="66">
        <v>39089417.309671722</v>
      </c>
      <c r="DRE52" s="66">
        <v>40417757.29394985</v>
      </c>
      <c r="DRF52" s="66">
        <v>41791237.043291591</v>
      </c>
      <c r="DRG52" s="66">
        <v>43211390.501125656</v>
      </c>
      <c r="DRH52" s="66">
        <v>44679803.737480007</v>
      </c>
      <c r="DRI52" s="66">
        <v>46198116.720352463</v>
      </c>
      <c r="DRJ52" s="66">
        <v>47768025.1472762</v>
      </c>
      <c r="DRK52" s="66">
        <v>49391282.33912567</v>
      </c>
      <c r="DRL52" s="66">
        <v>51069701.19827804</v>
      </c>
      <c r="DRM52" s="66">
        <v>52805156.233317018</v>
      </c>
      <c r="DRN52" s="66">
        <v>54599585.652540229</v>
      </c>
      <c r="DRO52" s="66">
        <v>56454993.528608568</v>
      </c>
      <c r="DRP52" s="66">
        <v>58373452.036754675</v>
      </c>
      <c r="DRQ52" s="66">
        <v>60357103.769050442</v>
      </c>
      <c r="DRR52" s="66">
        <v>62408164.127318226</v>
      </c>
      <c r="DRS52" s="66">
        <v>64528923.797358036</v>
      </c>
      <c r="DRT52" s="66">
        <v>0.87345399747243535</v>
      </c>
      <c r="DRU52" s="66">
        <v>0.89945463513802104</v>
      </c>
      <c r="DRV52" s="66">
        <v>0.92622924963692999</v>
      </c>
      <c r="DRW52" s="66">
        <v>0.95380088040943345</v>
      </c>
      <c r="DRX52" s="66">
        <v>0.98219325272486857</v>
      </c>
      <c r="DRY52" s="66">
        <v>1.0114307980971287</v>
      </c>
      <c r="DRZ52" s="66">
        <v>1.0415386753078775</v>
      </c>
      <c r="DSA52" s="66">
        <v>1.0725427920555701</v>
      </c>
      <c r="DSB52" s="66">
        <v>1.104469827248918</v>
      </c>
      <c r="DSC52" s="66">
        <v>1.1373472539639722</v>
      </c>
      <c r="DSD52" s="66">
        <v>1.1712033630845893</v>
      </c>
      <c r="DSE52" s="66">
        <v>1.2060672876466139</v>
      </c>
      <c r="DSF52" s="66">
        <v>1.2419690279067301</v>
      </c>
      <c r="DSG52" s="66">
        <v>1.2789394771575526</v>
      </c>
      <c r="DSH52" s="66">
        <v>1.3170104483111724</v>
      </c>
      <c r="DSI52" s="66">
        <v>1.3562147012740309</v>
      </c>
      <c r="DSJ52" s="66">
        <v>1.396585971136677</v>
      </c>
      <c r="DSK52" s="66">
        <v>1.4381589972026674</v>
      </c>
      <c r="DSL52" s="66">
        <v>1.4809695528815869</v>
      </c>
      <c r="DSM52" s="66">
        <v>1.5250544764719149</v>
      </c>
      <c r="DSN52" s="66">
        <v>1.5704517028602196</v>
      </c>
      <c r="DSO52" s="66">
        <v>1.617200296163966</v>
      </c>
      <c r="DSP52" s="66">
        <v>1.6653404833460208</v>
      </c>
      <c r="DSQ52" s="66">
        <v>1.7149136888297796</v>
      </c>
      <c r="DSR52" s="66">
        <v>1.7659625701447035</v>
      </c>
      <c r="DSS52" s="66">
        <v>1.818531054632941</v>
      </c>
      <c r="DST52" s="65">
        <v>27985240.681740854</v>
      </c>
      <c r="DSU52" s="65">
        <v>28936237.568512183</v>
      </c>
      <c r="DSV52" s="65">
        <v>29919551.314335536</v>
      </c>
      <c r="DSW52" s="78">
        <v>27842652.102177449</v>
      </c>
      <c r="DSX52" s="78">
        <v>25590047.583481334</v>
      </c>
      <c r="DSY52" s="78">
        <v>23152194.458514802</v>
      </c>
      <c r="DSZ52" s="78">
        <v>20519103.726428002</v>
      </c>
      <c r="DTA52" s="78">
        <v>17680321.413978331</v>
      </c>
      <c r="DTB52" s="65">
        <v>18433789.872602273</v>
      </c>
      <c r="DTC52" s="65">
        <v>19219368.308462959</v>
      </c>
      <c r="DTD52" s="65">
        <v>20038425.127399202</v>
      </c>
      <c r="DTE52" s="65">
        <v>20892387.051533442</v>
      </c>
      <c r="DTF52" s="65">
        <v>21782741.60449129</v>
      </c>
      <c r="DTG52" s="65">
        <v>22711039.702531725</v>
      </c>
      <c r="DTH52" s="65">
        <v>23678898.356101491</v>
      </c>
      <c r="DTI52" s="65">
        <v>24688003.486519493</v>
      </c>
      <c r="DTJ52" s="65">
        <v>25740112.862697668</v>
      </c>
      <c r="DTK52" s="65">
        <v>26837059.163013775</v>
      </c>
      <c r="DTL52" s="65">
        <v>27980753.167669632</v>
      </c>
      <c r="DTM52" s="65">
        <v>29173187.0870956</v>
      </c>
      <c r="DTN52" s="65">
        <v>30416438.032199077</v>
      </c>
      <c r="DTO52" s="65">
        <v>31712671.63250187</v>
      </c>
      <c r="DTP52" s="65">
        <v>33064145.808468889</v>
      </c>
      <c r="DTQ52" s="65">
        <v>34473214.704599246</v>
      </c>
      <c r="DTR52" s="65">
        <v>35942332.790130816</v>
      </c>
      <c r="DTS52" s="65">
        <v>37474059.134501323</v>
      </c>
      <c r="DTT52" s="65">
        <v>0.87345399747243535</v>
      </c>
      <c r="DTU52" s="65">
        <v>0.89945463513802104</v>
      </c>
      <c r="DTV52" s="65">
        <v>0.92622924963692999</v>
      </c>
      <c r="DTW52" s="78">
        <v>0.85842079236849</v>
      </c>
      <c r="DTX52" s="78">
        <v>0.7857546021798949</v>
      </c>
      <c r="DTY52" s="78">
        <v>0.70800155866799008</v>
      </c>
      <c r="DTZ52" s="78">
        <v>0.62492320518472655</v>
      </c>
      <c r="DUA52" s="78">
        <v>0.53627139602778506</v>
      </c>
      <c r="DUB52" s="65">
        <v>0.55912525556507298</v>
      </c>
      <c r="DUC52" s="65">
        <v>0.58295306019736093</v>
      </c>
      <c r="DUD52" s="65">
        <v>0.60779631578262128</v>
      </c>
      <c r="DUE52" s="65">
        <v>0.63369829700158131</v>
      </c>
      <c r="DUF52" s="65">
        <v>0.66070412273826173</v>
      </c>
      <c r="DUG52" s="65">
        <v>0.68886083467294967</v>
      </c>
      <c r="DUH52" s="65">
        <v>0.71821747922450596</v>
      </c>
      <c r="DUI52" s="65">
        <v>0.74882519298474437</v>
      </c>
      <c r="DUJ52" s="65">
        <v>0.78073729179370122</v>
      </c>
      <c r="DUK52" s="65">
        <v>0.81400936361095577</v>
      </c>
      <c r="DUL52" s="65">
        <v>0.84869936534477575</v>
      </c>
      <c r="DUM52" s="65">
        <v>0.88486772380775447</v>
      </c>
      <c r="DUN52" s="65">
        <v>0.92257744097479566</v>
      </c>
      <c r="DUO52" s="65">
        <v>0.96189420372679624</v>
      </c>
      <c r="DUP52" s="65">
        <v>1.0028864982711889</v>
      </c>
      <c r="DUQ52" s="65">
        <v>1.0456257294386571</v>
      </c>
      <c r="DUR52" s="65">
        <v>1.0901863450638232</v>
      </c>
      <c r="DUS52" s="65">
        <v>1.1366459656665731</v>
      </c>
      <c r="DUT52" s="65">
        <v>0</v>
      </c>
      <c r="DUU52" s="65">
        <v>0</v>
      </c>
      <c r="DUV52" s="65">
        <v>0</v>
      </c>
      <c r="DUW52" s="65">
        <v>0</v>
      </c>
      <c r="DUX52" s="65">
        <v>0</v>
      </c>
      <c r="DUY52" s="65">
        <v>0</v>
      </c>
      <c r="DUZ52" s="65">
        <v>0</v>
      </c>
      <c r="DVA52" s="65">
        <v>0</v>
      </c>
      <c r="DVB52" s="65">
        <v>0</v>
      </c>
      <c r="DVC52" s="65">
        <v>0</v>
      </c>
      <c r="DVD52" s="65">
        <v>0</v>
      </c>
      <c r="DVE52" s="65">
        <v>0</v>
      </c>
      <c r="DVF52" s="65">
        <v>0</v>
      </c>
      <c r="DVG52" s="65">
        <v>0</v>
      </c>
      <c r="DVH52" s="65">
        <v>0</v>
      </c>
      <c r="DVI52" s="65">
        <v>0</v>
      </c>
      <c r="DVJ52" s="65">
        <v>0</v>
      </c>
      <c r="DVK52" s="65">
        <v>0</v>
      </c>
      <c r="DVL52" s="65">
        <v>0</v>
      </c>
      <c r="DVM52" s="65">
        <v>0</v>
      </c>
      <c r="DVN52" s="65">
        <v>0</v>
      </c>
      <c r="DVO52" s="65">
        <v>0</v>
      </c>
      <c r="DVP52" s="65">
        <v>0</v>
      </c>
      <c r="DVQ52" s="65">
        <v>0</v>
      </c>
      <c r="DVR52" s="65">
        <v>0</v>
      </c>
      <c r="DVS52" s="65">
        <v>0</v>
      </c>
      <c r="DVT52" s="64">
        <v>0</v>
      </c>
      <c r="DVU52" s="64">
        <v>0</v>
      </c>
      <c r="DVV52" s="64">
        <v>0</v>
      </c>
      <c r="DVW52" s="64">
        <v>1.7490222641582891E-2</v>
      </c>
      <c r="DVX52" s="64">
        <v>3.6021729524603065E-2</v>
      </c>
      <c r="DVY52" s="64">
        <v>5.5641015463349833E-2</v>
      </c>
      <c r="DVZ52" s="64">
        <v>7.6396420658090727E-2</v>
      </c>
      <c r="DWA52" s="64">
        <v>9.8338199360983425E-2</v>
      </c>
      <c r="DWB52" s="64">
        <v>0.10126549249567625</v>
      </c>
      <c r="DWC52" s="64">
        <v>0.10427992414980609</v>
      </c>
      <c r="DWD52" s="64">
        <v>0.10738408822880718</v>
      </c>
      <c r="DWE52" s="64">
        <v>0.11058065585247837</v>
      </c>
      <c r="DWF52" s="64">
        <v>0.11387237765346979</v>
      </c>
      <c r="DWG52" s="64">
        <v>0.11726208614419086</v>
      </c>
      <c r="DWH52" s="64">
        <v>0.12075269815417486</v>
      </c>
      <c r="DWI52" s="64">
        <v>0.12434721733999797</v>
      </c>
      <c r="DWJ52" s="64">
        <v>0.12804873676991291</v>
      </c>
      <c r="DWK52" s="64">
        <v>0.13186044158542101</v>
      </c>
      <c r="DWL52" s="64">
        <v>0.13578561174207238</v>
      </c>
      <c r="DWM52" s="64">
        <v>0.1398276248318539</v>
      </c>
      <c r="DWN52" s="64">
        <v>0.1439899589895921</v>
      </c>
      <c r="DWO52" s="64">
        <v>0.14827619588587357</v>
      </c>
      <c r="DWP52" s="64">
        <v>0.15269002380905697</v>
      </c>
      <c r="DWQ52" s="64">
        <v>0.15723524083902912</v>
      </c>
      <c r="DWR52" s="64">
        <v>0.16191575811543638</v>
      </c>
      <c r="DWS52" s="64">
        <v>0.16673560320320352</v>
      </c>
      <c r="DWT52" s="65">
        <v>0</v>
      </c>
      <c r="DWU52" s="65">
        <v>0</v>
      </c>
      <c r="DWV52" s="65">
        <v>0</v>
      </c>
      <c r="DWW52" s="65">
        <v>1814675.3590819233</v>
      </c>
      <c r="DWX52" s="65">
        <v>3752683.6304381033</v>
      </c>
      <c r="DWY52" s="65">
        <v>5820311.4787220489</v>
      </c>
      <c r="DWZ52" s="65">
        <v>8024130.413901831</v>
      </c>
      <c r="DXA52" s="65">
        <v>10371008.890807934</v>
      </c>
      <c r="DXB52" s="65">
        <v>10723437.418402165</v>
      </c>
      <c r="DXC52" s="65">
        <v>11087842.202922791</v>
      </c>
      <c r="DXD52" s="65">
        <v>11464630.222575992</v>
      </c>
      <c r="DXE52" s="65">
        <v>11854222.285536805</v>
      </c>
      <c r="DXF52" s="65">
        <v>12257053.499920329</v>
      </c>
      <c r="DXG52" s="65">
        <v>12673573.759723531</v>
      </c>
      <c r="DXH52" s="65">
        <v>13104248.247280383</v>
      </c>
      <c r="DXI52" s="65">
        <v>13549557.952791449</v>
      </c>
      <c r="DXJ52" s="65">
        <v>14010000.21150819</v>
      </c>
      <c r="DXK52" s="65">
        <v>14486089.259171909</v>
      </c>
      <c r="DXL52" s="65">
        <v>14978356.806327665</v>
      </c>
      <c r="DXM52" s="65">
        <v>15487352.632154584</v>
      </c>
      <c r="DXN52" s="65">
        <v>16013645.198475745</v>
      </c>
      <c r="DXO52" s="65">
        <v>16557822.284633422</v>
      </c>
      <c r="DXP52" s="65">
        <v>17120491.643938705</v>
      </c>
      <c r="DXQ52" s="65">
        <v>17702281.682428651</v>
      </c>
      <c r="DXR52" s="65">
        <v>18303842.160688996</v>
      </c>
      <c r="DXS52" s="65">
        <v>18925844.919526305</v>
      </c>
      <c r="DXT52" s="65">
        <v>0</v>
      </c>
      <c r="DXU52" s="65">
        <v>0</v>
      </c>
      <c r="DXV52" s="65">
        <v>0</v>
      </c>
      <c r="DXW52" s="65">
        <v>4.2608985626849984E-2</v>
      </c>
      <c r="DXX52" s="65">
        <v>8.7754706559251841E-2</v>
      </c>
      <c r="DXY52" s="65">
        <v>0.13555043161684119</v>
      </c>
      <c r="DXZ52" s="65">
        <v>0.18611392527526879</v>
      </c>
      <c r="DYA52" s="65">
        <v>0.23956761494736686</v>
      </c>
      <c r="DYB52" s="65">
        <v>0.24669897019982437</v>
      </c>
      <c r="DYC52" s="65">
        <v>0.25404260885188878</v>
      </c>
      <c r="DYD52" s="65">
        <v>0.26160485007294004</v>
      </c>
      <c r="DYE52" s="65">
        <v>0.2693922011389257</v>
      </c>
      <c r="DYF52" s="65">
        <v>0.27741136303184372</v>
      </c>
      <c r="DYG52" s="65">
        <v>0.28566923620590845</v>
      </c>
      <c r="DYH52" s="65">
        <v>0.29417292652536209</v>
      </c>
      <c r="DYI52" s="65">
        <v>0.30292975137903999</v>
      </c>
      <c r="DYJ52" s="65">
        <v>0.311947245976952</v>
      </c>
      <c r="DYK52" s="65">
        <v>0.32123316983429867</v>
      </c>
      <c r="DYL52" s="65">
        <v>0.33079551344849994</v>
      </c>
      <c r="DYM52" s="65">
        <v>0.34064250517498446</v>
      </c>
      <c r="DYN52" s="65">
        <v>0.35078261830765317</v>
      </c>
      <c r="DYO52" s="65">
        <v>0.36122457837011257</v>
      </c>
      <c r="DYP52" s="65">
        <v>0.37197737062395037</v>
      </c>
      <c r="DYQ52" s="65">
        <v>0.38305024780051383</v>
      </c>
      <c r="DYR52" s="65">
        <v>0.39445273806284536</v>
      </c>
      <c r="DYS52" s="65">
        <v>0.40619465320462583</v>
      </c>
      <c r="DYT52" s="67">
        <v>1079.5999999999999</v>
      </c>
      <c r="DYU52" s="68">
        <f ca="1">10000000*'Country Model'!$DYT$8/57000</f>
        <v>59385.964912280702</v>
      </c>
      <c r="DYV52" s="68">
        <f ca="1">10000000*'Country Model'!$DYT$8/57000</f>
        <v>59385.964912280702</v>
      </c>
      <c r="DYW52" s="38">
        <f ca="1">'Country Model'!$DYT$8/(220*8)</f>
        <v>0.19232954545454545</v>
      </c>
      <c r="DYX52" s="38">
        <f ca="1">'Country Model'!$DYT$8/(220*8)</f>
        <v>0.19232954545454545</v>
      </c>
      <c r="DYY52" s="25">
        <v>1.0999999999999999E-2</v>
      </c>
      <c r="DYZ52" s="25">
        <f t="shared" si="21"/>
        <v>1.0999999999999999E-2</v>
      </c>
      <c r="DZA52" s="25">
        <f t="shared" si="22"/>
        <v>0.05</v>
      </c>
      <c r="DZB52" s="25">
        <v>0.04</v>
      </c>
      <c r="DZC52" s="25">
        <v>0.03</v>
      </c>
      <c r="DZD52" s="25">
        <v>0</v>
      </c>
      <c r="DZE52" s="25">
        <v>0</v>
      </c>
      <c r="DZF52" s="25">
        <v>0.42</v>
      </c>
      <c r="DZG52" s="25">
        <v>0.12</v>
      </c>
      <c r="DZH52" s="25">
        <v>0.23</v>
      </c>
      <c r="DZI52" s="25">
        <v>0.11</v>
      </c>
      <c r="DZJ52" s="25">
        <v>0.39</v>
      </c>
      <c r="DZK52" s="25">
        <v>0.15</v>
      </c>
      <c r="DZL52" s="46">
        <v>0.67</v>
      </c>
      <c r="DZM52" s="46">
        <v>0.33</v>
      </c>
      <c r="DZN52" s="46">
        <v>0.33</v>
      </c>
      <c r="DZO52" s="46">
        <v>0.33</v>
      </c>
      <c r="DZP52" s="46">
        <v>0.17</v>
      </c>
      <c r="DZQ52" s="46">
        <v>1</v>
      </c>
      <c r="DZR52" s="46">
        <v>0.5</v>
      </c>
      <c r="DZS52" s="46">
        <v>0.33</v>
      </c>
      <c r="DZT52" s="46">
        <v>0.5</v>
      </c>
      <c r="DZU52" s="46">
        <v>0.17</v>
      </c>
      <c r="DZW52" s="69">
        <v>0</v>
      </c>
      <c r="DZX52" s="69">
        <v>1</v>
      </c>
      <c r="DZY52" s="69">
        <v>2</v>
      </c>
      <c r="DZZ52" s="69">
        <v>3</v>
      </c>
      <c r="EAA52" s="69">
        <v>4</v>
      </c>
      <c r="EAB52" s="69">
        <v>5</v>
      </c>
      <c r="EAC52" s="69">
        <v>6</v>
      </c>
      <c r="EAD52" s="69">
        <v>7</v>
      </c>
      <c r="EAE52" s="69">
        <v>8</v>
      </c>
      <c r="EAF52" s="69">
        <v>9</v>
      </c>
      <c r="EAG52" s="69">
        <v>10</v>
      </c>
      <c r="EAH52" s="69">
        <v>11</v>
      </c>
      <c r="EAI52" s="69">
        <v>12</v>
      </c>
      <c r="EAJ52" s="69">
        <v>13</v>
      </c>
      <c r="EAK52" s="69">
        <v>14</v>
      </c>
      <c r="EAL52" s="69">
        <v>15</v>
      </c>
      <c r="EAM52" s="69">
        <v>16</v>
      </c>
      <c r="EAN52" s="69">
        <v>17</v>
      </c>
      <c r="EAO52" s="69">
        <v>18</v>
      </c>
      <c r="EAP52" s="69">
        <v>19</v>
      </c>
      <c r="EAQ52" s="69">
        <v>20</v>
      </c>
      <c r="EAR52" s="69">
        <v>21</v>
      </c>
      <c r="EAS52" s="69">
        <v>22</v>
      </c>
      <c r="EAT52" s="69">
        <v>23</v>
      </c>
      <c r="EAU52" s="69">
        <v>24</v>
      </c>
      <c r="EAV52" s="69">
        <v>25</v>
      </c>
      <c r="EAW52" s="69">
        <v>26</v>
      </c>
      <c r="EAX52" s="69">
        <v>27</v>
      </c>
      <c r="EAY52" s="69">
        <v>28</v>
      </c>
      <c r="EAZ52" s="69">
        <v>29</v>
      </c>
      <c r="EBA52" s="69">
        <v>30</v>
      </c>
      <c r="EBB52" s="69">
        <v>31</v>
      </c>
      <c r="EBC52" s="69">
        <v>32</v>
      </c>
      <c r="EBD52" s="69">
        <v>33</v>
      </c>
      <c r="EBE52" s="69">
        <v>34</v>
      </c>
      <c r="EBF52" s="69">
        <v>35</v>
      </c>
      <c r="EBG52" s="69">
        <v>36</v>
      </c>
      <c r="EBH52" s="69">
        <v>37</v>
      </c>
      <c r="EBI52" s="69">
        <v>38</v>
      </c>
      <c r="EBJ52" s="69">
        <v>39</v>
      </c>
      <c r="EBK52" s="69">
        <v>40</v>
      </c>
      <c r="EBL52" s="69">
        <v>41</v>
      </c>
      <c r="EBM52" s="69">
        <v>42</v>
      </c>
      <c r="EBO52" s="70">
        <v>1484237.7668751362</v>
      </c>
      <c r="EBP52" s="70">
        <v>1517977.5113431641</v>
      </c>
      <c r="EBQ52" s="70">
        <v>1552484.2288543079</v>
      </c>
      <c r="EBR52" s="70">
        <v>1587775.3542664228</v>
      </c>
      <c r="EBS52" s="70">
        <v>1623868.7187671582</v>
      </c>
      <c r="EBT52" s="70">
        <v>1660782.5588833401</v>
      </c>
      <c r="EBU52" s="70">
        <v>1698535.5256951563</v>
      </c>
      <c r="EBV52" s="70">
        <v>1737146.6942597975</v>
      </c>
      <c r="EBW52" s="70">
        <v>1776635.5732493156</v>
      </c>
      <c r="EBX52" s="70">
        <v>1817022.1148075745</v>
      </c>
      <c r="EBY52" s="70">
        <v>1858326.7246312653</v>
      </c>
      <c r="EBZ52" s="70">
        <v>1900570.2722800842</v>
      </c>
      <c r="ECA52" s="70">
        <v>1943774.1017212835</v>
      </c>
      <c r="ECB52" s="70">
        <v>1987960.0421139214</v>
      </c>
      <c r="ECC52" s="70">
        <v>2033150.4188382567</v>
      </c>
      <c r="ECD52" s="70">
        <v>2079368.0647758686</v>
      </c>
      <c r="ECE52" s="70">
        <v>2126636.3318461929</v>
      </c>
      <c r="ECF52" s="70">
        <v>2174979.102805309</v>
      </c>
      <c r="ECG52" s="70">
        <v>2224420.8033129373</v>
      </c>
      <c r="ECH52" s="70">
        <v>2274986.4142737435</v>
      </c>
      <c r="ECI52" s="70">
        <v>2326701.4844591855</v>
      </c>
      <c r="ECJ52" s="70">
        <v>2379592.1434162809</v>
      </c>
      <c r="ECK52" s="70">
        <v>2433685.1146698189</v>
      </c>
      <c r="ECL52" s="70">
        <v>2489007.7292246814</v>
      </c>
      <c r="ECM52" s="70">
        <v>2545587.9393751025</v>
      </c>
      <c r="ECN52" s="70">
        <v>2603454.3328278405</v>
      </c>
      <c r="ECO52" s="70">
        <v>0.13874488946572799</v>
      </c>
      <c r="ECP52" s="70">
        <v>0.14132046803136139</v>
      </c>
      <c r="ECQ52" s="70">
        <v>0.1439438581234106</v>
      </c>
      <c r="ECR52" s="70">
        <v>0.14661594728694555</v>
      </c>
      <c r="ECS52" s="70">
        <v>0.14933763954290119</v>
      </c>
      <c r="ECT52" s="70">
        <v>0.15210985569392554</v>
      </c>
      <c r="ECU52" s="70">
        <v>0.15493353363590578</v>
      </c>
      <c r="ECV52" s="70">
        <v>0.15780962867527693</v>
      </c>
      <c r="ECW52" s="70">
        <v>0.16073911385222109</v>
      </c>
      <c r="ECX52" s="70">
        <v>0.16372298026986631</v>
      </c>
      <c r="ECY52" s="70">
        <v>0.16676223742959648</v>
      </c>
      <c r="ECZ52" s="70">
        <v>0.16985791357258573</v>
      </c>
      <c r="EDA52" s="70">
        <v>0.17301105602767286</v>
      </c>
      <c r="EDB52" s="70">
        <v>0.1762227315656936</v>
      </c>
      <c r="EDC52" s="70">
        <v>0.17949402676039033</v>
      </c>
      <c r="EDD52" s="70">
        <v>0.18282604835602165</v>
      </c>
      <c r="EDE52" s="70">
        <v>0.18621992364179593</v>
      </c>
      <c r="EDF52" s="70">
        <v>0.18967680083325578</v>
      </c>
      <c r="EDG52" s="70">
        <v>0.19319784946074212</v>
      </c>
      <c r="EDH52" s="70">
        <v>0.19678426076506961</v>
      </c>
      <c r="EDI52" s="70">
        <v>0.20043724810054706</v>
      </c>
      <c r="EDJ52" s="70">
        <v>0.20415804734547946</v>
      </c>
      <c r="EDK52" s="70">
        <v>0.20794791732029005</v>
      </c>
      <c r="EDL52" s="70">
        <v>0.21180814021340452</v>
      </c>
      <c r="EDM52" s="70">
        <v>0.21574002201504067</v>
      </c>
      <c r="EDN52" s="70">
        <v>0.21974489295905097</v>
      </c>
      <c r="EDO52" s="71">
        <v>1484237.7668751362</v>
      </c>
      <c r="EDP52" s="71">
        <v>1517977.5113431641</v>
      </c>
      <c r="EDQ52" s="71">
        <v>1552484.2288543079</v>
      </c>
      <c r="EDR52" s="79">
        <v>1428997.8188397805</v>
      </c>
      <c r="EDS52" s="79">
        <v>1299094.9750137266</v>
      </c>
      <c r="EDT52" s="79">
        <v>1162547.7912183381</v>
      </c>
      <c r="EDU52" s="79">
        <v>1019121.3154170938</v>
      </c>
      <c r="EDV52" s="79">
        <v>868573.34712989873</v>
      </c>
      <c r="EDW52" s="71">
        <v>905588.65956343804</v>
      </c>
      <c r="EDX52" s="71">
        <v>944181.42467737559</v>
      </c>
      <c r="EDY52" s="71">
        <v>984418.86754142714</v>
      </c>
      <c r="EDZ52" s="71">
        <v>1026371.078103637</v>
      </c>
      <c r="EEA52" s="71">
        <v>1070111.1332806617</v>
      </c>
      <c r="EEB52" s="71">
        <v>1115715.2242510798</v>
      </c>
      <c r="EEC52" s="71">
        <v>1163262.7891734624</v>
      </c>
      <c r="EED52" s="71">
        <v>1212836.6515603848</v>
      </c>
      <c r="EEE52" s="71">
        <v>1264523.1645494155</v>
      </c>
      <c r="EEF52" s="71">
        <v>1318412.3613223904</v>
      </c>
      <c r="EEG52" s="71">
        <v>1374598.1119349867</v>
      </c>
      <c r="EEH52" s="71">
        <v>1433178.2868297815</v>
      </c>
      <c r="EEI52" s="71">
        <v>1494254.9273176172</v>
      </c>
      <c r="EEJ52" s="71">
        <v>1557934.4233242399</v>
      </c>
      <c r="EEK52" s="71">
        <v>1624327.6987118258</v>
      </c>
      <c r="EEL52" s="71">
        <v>1693550.4044982125</v>
      </c>
      <c r="EEM52" s="71">
        <v>1765723.1203104018</v>
      </c>
      <c r="EEN52" s="71">
        <v>1840971.5644232498</v>
      </c>
      <c r="EEO52" s="71">
        <v>0.13874488946572799</v>
      </c>
      <c r="EEP52" s="71">
        <v>0.14132046803136139</v>
      </c>
      <c r="EEQ52" s="71">
        <v>0.1439438581234106</v>
      </c>
      <c r="EER52" s="79">
        <v>0.131954352558251</v>
      </c>
      <c r="EES52" s="79">
        <v>0.11947011163432095</v>
      </c>
      <c r="EET52" s="79">
        <v>0.10647689898574789</v>
      </c>
      <c r="EEU52" s="79">
        <v>9.2960120181543468E-2</v>
      </c>
      <c r="EEV52" s="79">
        <v>7.8904814337638463E-2</v>
      </c>
      <c r="EEW52" s="71">
        <v>8.2267439226911404E-2</v>
      </c>
      <c r="EEX52" s="71">
        <v>8.5773366476640744E-2</v>
      </c>
      <c r="EEY52" s="71">
        <v>8.9428703091677927E-2</v>
      </c>
      <c r="EEZ52" s="71">
        <v>9.3239816334333786E-2</v>
      </c>
      <c r="EFA52" s="71">
        <v>9.7213344815567537E-2</v>
      </c>
      <c r="EFB52" s="71">
        <v>0.10135621005884039</v>
      </c>
      <c r="EFC52" s="71">
        <v>0.1056756285567768</v>
      </c>
      <c r="EFD52" s="71">
        <v>0.11017912434163507</v>
      </c>
      <c r="EFE52" s="71">
        <v>0.11487454209148397</v>
      </c>
      <c r="EFF52" s="71">
        <v>0.11977006079491492</v>
      </c>
      <c r="EFG52" s="71">
        <v>0.12487420799809264</v>
      </c>
      <c r="EFH52" s="71">
        <v>0.13019587465896118</v>
      </c>
      <c r="EFI52" s="71">
        <v>0.13574433063448013</v>
      </c>
      <c r="EFJ52" s="71">
        <v>0.14152924082786819</v>
      </c>
      <c r="EFK52" s="71">
        <v>0.14756068202398134</v>
      </c>
      <c r="EFL52" s="71">
        <v>0.15384916044215108</v>
      </c>
      <c r="EFM52" s="71">
        <v>0.16040563003705827</v>
      </c>
      <c r="EFN52" s="71">
        <v>0.16724151157952108</v>
      </c>
      <c r="EFO52" s="70">
        <v>0</v>
      </c>
      <c r="EFP52" s="70">
        <v>0</v>
      </c>
      <c r="EFQ52" s="70">
        <v>0</v>
      </c>
      <c r="EFR52" s="70">
        <v>158777.53542664228</v>
      </c>
      <c r="EFS52" s="70">
        <v>324773.7437534316</v>
      </c>
      <c r="EFT52" s="70">
        <v>498234.76766500203</v>
      </c>
      <c r="EFU52" s="70">
        <v>679414.2102780625</v>
      </c>
      <c r="EFV52" s="70">
        <v>868573.34712989873</v>
      </c>
      <c r="EFW52" s="70">
        <v>871046.91368587757</v>
      </c>
      <c r="EFX52" s="70">
        <v>872840.69013019896</v>
      </c>
      <c r="EFY52" s="70">
        <v>873907.85708983813</v>
      </c>
      <c r="EFZ52" s="70">
        <v>874199.19417644723</v>
      </c>
      <c r="EGA52" s="70">
        <v>873662.96844062186</v>
      </c>
      <c r="EGB52" s="70">
        <v>872244.81786284153</v>
      </c>
      <c r="EGC52" s="70">
        <v>869887.62966479431</v>
      </c>
      <c r="EGD52" s="70">
        <v>866531.41321548377</v>
      </c>
      <c r="EGE52" s="70">
        <v>862113.16729677748</v>
      </c>
      <c r="EGF52" s="70">
        <v>856566.74148291862</v>
      </c>
      <c r="EGG52" s="70">
        <v>849822.6913779506</v>
      </c>
      <c r="EGH52" s="70">
        <v>841808.12744396203</v>
      </c>
      <c r="EGI52" s="70">
        <v>832446.55714156828</v>
      </c>
      <c r="EGJ52" s="70">
        <v>821657.72009204095</v>
      </c>
      <c r="EGK52" s="70">
        <v>809357.41595799313</v>
      </c>
      <c r="EGL52" s="70">
        <v>795457.32472646888</v>
      </c>
      <c r="EGM52" s="70">
        <v>779864.81906470074</v>
      </c>
      <c r="EGN52" s="70">
        <v>762482.76840459066</v>
      </c>
      <c r="EGO52" s="70">
        <v>0</v>
      </c>
      <c r="EGP52" s="70">
        <v>0</v>
      </c>
      <c r="EGQ52" s="70">
        <v>0</v>
      </c>
      <c r="EGR52" s="70">
        <v>1.4661594728694549E-2</v>
      </c>
      <c r="EGS52" s="70">
        <v>2.9867527908580244E-2</v>
      </c>
      <c r="EGT52" s="70">
        <v>4.5632956708177658E-2</v>
      </c>
      <c r="EGU52" s="70">
        <v>6.1973413454362317E-2</v>
      </c>
      <c r="EGV52" s="70">
        <v>7.8904814337638463E-2</v>
      </c>
      <c r="EGW52" s="70">
        <v>7.8471674625309684E-2</v>
      </c>
      <c r="EGX52" s="70">
        <v>7.7949613793225569E-2</v>
      </c>
      <c r="EGY52" s="70">
        <v>7.733353433791855E-2</v>
      </c>
      <c r="EGZ52" s="70">
        <v>7.6618097238251942E-2</v>
      </c>
      <c r="EHA52" s="70">
        <v>7.5797711212105323E-2</v>
      </c>
      <c r="EHB52" s="70">
        <v>7.4866521506853204E-2</v>
      </c>
      <c r="EHC52" s="70">
        <v>7.3818398203613536E-2</v>
      </c>
      <c r="EHD52" s="70">
        <v>7.2646924014386577E-2</v>
      </c>
      <c r="EHE52" s="70">
        <v>7.1345381550311962E-2</v>
      </c>
      <c r="EHF52" s="70">
        <v>6.9906740038340853E-2</v>
      </c>
      <c r="EHG52" s="70">
        <v>6.8323641462649479E-2</v>
      </c>
      <c r="EHH52" s="70">
        <v>6.6588386106108427E-2</v>
      </c>
      <c r="EHI52" s="70">
        <v>6.4692917466066924E-2</v>
      </c>
      <c r="EHJ52" s="70">
        <v>6.2628806517611268E-2</v>
      </c>
      <c r="EHK52" s="70">
        <v>6.0387235296308711E-2</v>
      </c>
      <c r="EHL52" s="70">
        <v>5.7958979771253444E-2</v>
      </c>
      <c r="EHM52" s="70">
        <v>5.53343919779824E-2</v>
      </c>
      <c r="EHN52" s="70">
        <v>5.2503381379529895E-2</v>
      </c>
      <c r="EHO52" s="70">
        <f t="shared" si="23"/>
        <v>23704916.164289445</v>
      </c>
      <c r="EHP52" s="70">
        <f t="shared" si="24"/>
        <v>47283967.56050054</v>
      </c>
      <c r="EHQ52" s="70">
        <f t="shared" si="25"/>
        <v>1823455.0895607264</v>
      </c>
      <c r="EHR52" s="70">
        <f t="shared" si="26"/>
        <v>2055824.6765435017</v>
      </c>
      <c r="EHS52" s="70">
        <f t="shared" si="27"/>
        <v>2.133442712669003</v>
      </c>
      <c r="EHT52" s="70">
        <f t="shared" si="28"/>
        <v>4.1591578153236792</v>
      </c>
      <c r="EHU52" s="70">
        <f t="shared" si="29"/>
        <v>0.16411097789761561</v>
      </c>
      <c r="EHV52" s="70">
        <f t="shared" si="30"/>
        <v>0.18083294849233389</v>
      </c>
      <c r="EHW52" s="70">
        <f t="shared" si="31"/>
        <v>23704918.297732156</v>
      </c>
      <c r="EHX52" s="70">
        <f t="shared" si="31"/>
        <v>47283971.719658352</v>
      </c>
      <c r="EHY52" s="70">
        <f t="shared" si="31"/>
        <v>1823455.2536717043</v>
      </c>
      <c r="EHZ52" s="70">
        <f t="shared" si="31"/>
        <v>2055824.8573764502</v>
      </c>
      <c r="EIA52" s="70">
        <f t="shared" si="32"/>
        <v>14200821.075770304</v>
      </c>
      <c r="EIB52" s="70">
        <f t="shared" si="33"/>
        <v>29568295.138992421</v>
      </c>
      <c r="EIC52" s="70">
        <f t="shared" si="64"/>
        <v>1823455.4177826822</v>
      </c>
      <c r="EID52" s="70">
        <f t="shared" si="64"/>
        <v>2055825.0382093987</v>
      </c>
      <c r="EIE52" s="70">
        <f t="shared" si="34"/>
        <v>1.2948999305998852</v>
      </c>
      <c r="EIF52" s="70">
        <f t="shared" si="35"/>
        <v>2.6909451716883983</v>
      </c>
      <c r="EIG52" s="70">
        <f t="shared" si="65"/>
        <v>3646910.6714543868</v>
      </c>
      <c r="EIH52" s="70">
        <f t="shared" si="65"/>
        <v>4111649.8955858489</v>
      </c>
      <c r="EII52" s="70">
        <f t="shared" si="65"/>
        <v>14200822.370670235</v>
      </c>
      <c r="EIJ52" s="70">
        <f t="shared" si="65"/>
        <v>29568297.829937592</v>
      </c>
      <c r="EIK52" s="70">
        <f t="shared" si="65"/>
        <v>5470366.0892370688</v>
      </c>
      <c r="EIL52" s="70">
        <f t="shared" si="65"/>
        <v>6167474.9337952472</v>
      </c>
      <c r="EIM52" s="70">
        <f t="shared" si="36"/>
        <v>9504095.0885191411</v>
      </c>
      <c r="EIN52" s="70">
        <f t="shared" si="36"/>
        <v>17715672.421508119</v>
      </c>
      <c r="EIO52" s="70">
        <f t="shared" si="37"/>
        <v>731084.23757839552</v>
      </c>
      <c r="EIP52" s="70">
        <f t="shared" si="38"/>
        <v>770246.62702209211</v>
      </c>
      <c r="EIQ52" s="70">
        <f t="shared" si="66"/>
        <v>0.83854278206911781</v>
      </c>
      <c r="EIR52" s="70">
        <f t="shared" si="66"/>
        <v>1.4682126436352809</v>
      </c>
      <c r="EIS52" s="70">
        <f t="shared" si="39"/>
        <v>6.4503290928393672E-2</v>
      </c>
      <c r="EIT52" s="70">
        <f t="shared" si="40"/>
        <v>6.3835332331968739E-2</v>
      </c>
      <c r="EIU52" s="70">
        <f t="shared" si="67"/>
        <v>9504095.927061921</v>
      </c>
      <c r="EIV52" s="70">
        <f t="shared" si="67"/>
        <v>17715673.88972076</v>
      </c>
      <c r="EIW52" s="70">
        <f t="shared" si="41"/>
        <v>731084.30208168621</v>
      </c>
      <c r="EIX52" s="70">
        <f t="shared" si="42"/>
        <v>770246.6908574244</v>
      </c>
      <c r="EIY52" s="70">
        <v>147.75460530374477</v>
      </c>
      <c r="EIZ52" s="70">
        <v>152.77561517276715</v>
      </c>
      <c r="EJA52" s="70">
        <v>157.96724943656218</v>
      </c>
      <c r="EJB52" s="70">
        <v>163.33530626817691</v>
      </c>
      <c r="EJC52" s="70">
        <v>168.88578087467997</v>
      </c>
      <c r="EJD52" s="70">
        <v>174.62487219278879</v>
      </c>
      <c r="EJE52" s="70">
        <v>180.55898981202856</v>
      </c>
      <c r="EJF52" s="70">
        <v>186.69476113315389</v>
      </c>
      <c r="EJG52" s="70">
        <v>193.03903876982926</v>
      </c>
      <c r="EJH52" s="70">
        <v>199.59890820183367</v>
      </c>
      <c r="EJI52" s="70">
        <v>206.38169568833715</v>
      </c>
      <c r="EJJ52" s="70">
        <v>213.39497645008717</v>
      </c>
      <c r="EJK52" s="70">
        <v>220.64658312964247</v>
      </c>
      <c r="EJL52" s="70">
        <v>228.14461453910357</v>
      </c>
      <c r="EJM52" s="70">
        <v>235.89744470510934</v>
      </c>
      <c r="EJN52" s="70">
        <v>243.91373222120137</v>
      </c>
      <c r="EJO52" s="70">
        <v>252.20242991800137</v>
      </c>
      <c r="EJP52" s="70">
        <v>260.77279486200098</v>
      </c>
      <c r="EJQ52" s="70">
        <v>269.6343986941319</v>
      </c>
      <c r="EJR52" s="70">
        <v>278.79713831966183</v>
      </c>
      <c r="EJS52" s="70">
        <v>288.27124696135542</v>
      </c>
      <c r="EJT52" s="70">
        <v>298.06730558824455</v>
      </c>
      <c r="EJU52" s="70">
        <v>308.1962547327729</v>
      </c>
      <c r="EJV52" s="70">
        <v>318.66940670951044</v>
      </c>
      <c r="EJW52" s="70">
        <v>329.49845824908653</v>
      </c>
      <c r="EJX52" s="70">
        <v>340.69550356144936</v>
      </c>
      <c r="EJY52" s="70">
        <v>4.6116040992894419E-6</v>
      </c>
      <c r="EJZ52" s="70">
        <v>4.7488805300914413E-6</v>
      </c>
      <c r="EKA52" s="70">
        <v>4.8902433521030948E-6</v>
      </c>
      <c r="EKB52" s="70">
        <v>5.0358142074229071E-6</v>
      </c>
      <c r="EKC52" s="70">
        <v>5.1857183591438969E-6</v>
      </c>
      <c r="EKD52" s="70">
        <v>5.3400847991419351E-6</v>
      </c>
      <c r="EKE52" s="70">
        <v>5.499046359072713E-6</v>
      </c>
      <c r="EKF52" s="70">
        <v>5.6627398246727954E-6</v>
      </c>
      <c r="EKG52" s="70">
        <v>5.8313060534631638E-6</v>
      </c>
      <c r="EKH52" s="70">
        <v>6.0048900959565035E-6</v>
      </c>
      <c r="EKI52" s="70">
        <v>6.1836413204725439E-6</v>
      </c>
      <c r="EKJ52" s="70">
        <v>6.3677135416688586E-6</v>
      </c>
      <c r="EKK52" s="70">
        <v>6.5572651528977047E-6</v>
      </c>
      <c r="EKL52" s="70">
        <v>6.7524592625028241E-6</v>
      </c>
      <c r="EKM52" s="70">
        <v>6.9534638341734744E-6</v>
      </c>
      <c r="EKN52" s="70">
        <v>7.1604518314764515E-6</v>
      </c>
      <c r="EKO52" s="70">
        <v>7.3736013666904954E-6</v>
      </c>
      <c r="EKP52" s="70">
        <v>7.5930958540711404E-6</v>
      </c>
      <c r="EKQ52" s="70">
        <v>7.819124167677885E-6</v>
      </c>
      <c r="EKR52" s="70">
        <v>8.0518808038995141E-6</v>
      </c>
      <c r="EKS52" s="70">
        <v>8.2915660488173877E-6</v>
      </c>
      <c r="EKT52" s="70">
        <v>8.5383861505507648E-6</v>
      </c>
      <c r="EKU52" s="70">
        <v>8.7925534967324186E-6</v>
      </c>
      <c r="EKV52" s="70">
        <v>9.0542867972672687E-6</v>
      </c>
      <c r="EKW52" s="70">
        <v>9.3238112725313165E-6</v>
      </c>
      <c r="EKX52" s="70">
        <v>9.6013588471728087E-6</v>
      </c>
      <c r="EKY52" s="71">
        <v>147.75460530374477</v>
      </c>
      <c r="EKZ52" s="71">
        <v>152.77561517276715</v>
      </c>
      <c r="ELA52" s="71">
        <v>157.96724943656218</v>
      </c>
      <c r="ELB52" s="79">
        <v>147.00177564135922</v>
      </c>
      <c r="ELC52" s="79">
        <v>135.10862469974398</v>
      </c>
      <c r="ELD52" s="79">
        <v>122.23741053495215</v>
      </c>
      <c r="ELE52" s="79">
        <v>108.33539388721712</v>
      </c>
      <c r="ELF52" s="79">
        <v>93.347380566576945</v>
      </c>
      <c r="ELG52" s="71">
        <v>97.325493028744859</v>
      </c>
      <c r="ELH52" s="71">
        <v>101.47313760488964</v>
      </c>
      <c r="ELI52" s="71">
        <v>105.79753911279683</v>
      </c>
      <c r="ELJ52" s="71">
        <v>110.30623026467268</v>
      </c>
      <c r="ELK52" s="71">
        <v>115.00706478844049</v>
      </c>
      <c r="ELL52" s="71">
        <v>119.90823110821678</v>
      </c>
      <c r="ELM52" s="71">
        <v>125.0182666077978</v>
      </c>
      <c r="ELN52" s="71">
        <v>130.34607250200179</v>
      </c>
      <c r="ELO52" s="71">
        <v>135.9009293417717</v>
      </c>
      <c r="ELP52" s="71">
        <v>141.6925131800468</v>
      </c>
      <c r="ELQ52" s="71">
        <v>147.73091242656253</v>
      </c>
      <c r="ELR52" s="71">
        <v>154.02664542093822</v>
      </c>
      <c r="ELS52" s="71">
        <v>160.59067875466351</v>
      </c>
      <c r="ELT52" s="71">
        <v>167.43444637389834</v>
      </c>
      <c r="ELU52" s="71">
        <v>174.56986949636223</v>
      </c>
      <c r="ELV52" s="71">
        <v>182.00937737700602</v>
      </c>
      <c r="ELW52" s="71">
        <v>189.76592895863806</v>
      </c>
      <c r="ELX52" s="71">
        <v>197.85303544521818</v>
      </c>
      <c r="ELY52" s="71">
        <v>4.6116040992894419E-6</v>
      </c>
      <c r="ELZ52" s="71">
        <v>4.7488805300914413E-6</v>
      </c>
      <c r="EMA52" s="71">
        <v>4.8902433521030948E-6</v>
      </c>
      <c r="EMB52" s="79">
        <v>4.5322327866806161E-6</v>
      </c>
      <c r="EMC52" s="79">
        <v>4.1485746873151172E-6</v>
      </c>
      <c r="EMD52" s="79">
        <v>3.7380593593993543E-6</v>
      </c>
      <c r="EME52" s="79">
        <v>3.2994278154436283E-6</v>
      </c>
      <c r="EMF52" s="79">
        <v>2.8313699123363977E-6</v>
      </c>
      <c r="EMG52" s="71">
        <v>2.9520321940727271E-6</v>
      </c>
      <c r="EMH52" s="71">
        <v>3.0778366460957369E-6</v>
      </c>
      <c r="EMI52" s="71">
        <v>3.2090024082631917E-6</v>
      </c>
      <c r="EMJ52" s="71">
        <v>3.3457579593451404E-6</v>
      </c>
      <c r="EMK52" s="71">
        <v>3.4883415150130533E-6</v>
      </c>
      <c r="EML52" s="71">
        <v>3.6370014427897494E-6</v>
      </c>
      <c r="EMM52" s="71">
        <v>3.7919966946829232E-6</v>
      </c>
      <c r="EMN52" s="71">
        <v>3.9535972582558748E-6</v>
      </c>
      <c r="EMO52" s="71">
        <v>4.122084626921171E-6</v>
      </c>
      <c r="EMP52" s="71">
        <v>4.2977522902764429E-6</v>
      </c>
      <c r="EMQ52" s="71">
        <v>4.4809062453364409E-6</v>
      </c>
      <c r="EMR52" s="71">
        <v>4.6718655295518715E-6</v>
      </c>
      <c r="EMS52" s="71">
        <v>4.8709627765434751E-6</v>
      </c>
      <c r="EMT52" s="71">
        <v>5.0785447955193952E-6</v>
      </c>
      <c r="EMU52" s="71">
        <v>5.2949731753851221E-6</v>
      </c>
      <c r="EMV52" s="71">
        <v>5.52062491459832E-6</v>
      </c>
      <c r="EMW52" s="71">
        <v>5.7558930778656842E-6</v>
      </c>
      <c r="EMX52" s="71">
        <v>6.0011874808257383E-6</v>
      </c>
      <c r="EMY52" s="70">
        <v>0</v>
      </c>
      <c r="EMZ52" s="70">
        <v>0</v>
      </c>
      <c r="ENA52" s="70">
        <v>0</v>
      </c>
      <c r="ENB52" s="70">
        <v>16.333530626817691</v>
      </c>
      <c r="ENC52" s="70">
        <v>33.777156174935982</v>
      </c>
      <c r="END52" s="70">
        <v>52.387461657836639</v>
      </c>
      <c r="ENE52" s="70">
        <v>72.223595924811434</v>
      </c>
      <c r="ENF52" s="70">
        <v>93.347380566576945</v>
      </c>
      <c r="ENG52" s="70">
        <v>95.713545741084403</v>
      </c>
      <c r="ENH52" s="70">
        <v>98.125770596944022</v>
      </c>
      <c r="ENI52" s="70">
        <v>100.58415657554032</v>
      </c>
      <c r="ENJ52" s="70">
        <v>103.08874618541449</v>
      </c>
      <c r="ENK52" s="70">
        <v>105.63951834120198</v>
      </c>
      <c r="ENL52" s="70">
        <v>108.23638343088679</v>
      </c>
      <c r="ENM52" s="70">
        <v>110.87917809731154</v>
      </c>
      <c r="ENN52" s="70">
        <v>113.56765971919958</v>
      </c>
      <c r="ENO52" s="70">
        <v>116.30150057622967</v>
      </c>
      <c r="ENP52" s="70">
        <v>119.08028168195418</v>
      </c>
      <c r="ENQ52" s="70">
        <v>121.90348626756938</v>
      </c>
      <c r="ENR52" s="70">
        <v>124.7704928987236</v>
      </c>
      <c r="ENS52" s="70">
        <v>127.6805682066919</v>
      </c>
      <c r="ENT52" s="70">
        <v>130.63285921434621</v>
      </c>
      <c r="ENU52" s="70">
        <v>133.62638523641067</v>
      </c>
      <c r="ENV52" s="70">
        <v>136.66002933250442</v>
      </c>
      <c r="ENW52" s="70">
        <v>139.73252929044847</v>
      </c>
      <c r="ENX52" s="70">
        <v>142.84246811623117</v>
      </c>
      <c r="ENY52" s="70">
        <v>0</v>
      </c>
      <c r="ENZ52" s="70">
        <v>0</v>
      </c>
      <c r="EOA52" s="70">
        <v>0</v>
      </c>
      <c r="EOB52" s="70">
        <v>5.0358142074229105E-7</v>
      </c>
      <c r="EOC52" s="70">
        <v>1.0371436718287797E-6</v>
      </c>
      <c r="EOD52" s="70">
        <v>1.6020254397425808E-6</v>
      </c>
      <c r="EOE52" s="70">
        <v>2.1996185436290847E-6</v>
      </c>
      <c r="EOF52" s="70">
        <v>2.8313699123363977E-6</v>
      </c>
      <c r="EOG52" s="70">
        <v>2.8792738593904367E-6</v>
      </c>
      <c r="EOH52" s="70">
        <v>2.9270534498607666E-6</v>
      </c>
      <c r="EOI52" s="70">
        <v>2.9746389122093522E-6</v>
      </c>
      <c r="EOJ52" s="70">
        <v>3.0219555823237183E-6</v>
      </c>
      <c r="EOK52" s="70">
        <v>3.0689236378846514E-6</v>
      </c>
      <c r="EOL52" s="70">
        <v>3.1154578197130747E-6</v>
      </c>
      <c r="EOM52" s="70">
        <v>3.1614671394905511E-6</v>
      </c>
      <c r="EON52" s="70">
        <v>3.2068545732205767E-6</v>
      </c>
      <c r="EOO52" s="70">
        <v>3.2515167397693244E-6</v>
      </c>
      <c r="EOP52" s="70">
        <v>3.2953435637946975E-6</v>
      </c>
      <c r="EOQ52" s="70">
        <v>3.3382179223414441E-6</v>
      </c>
      <c r="EOR52" s="70">
        <v>3.3800152743476426E-6</v>
      </c>
      <c r="EOS52" s="70">
        <v>3.4206032722739126E-6</v>
      </c>
      <c r="EOT52" s="70">
        <v>3.4598413550313695E-6</v>
      </c>
      <c r="EOU52" s="70">
        <v>3.4975803213472965E-6</v>
      </c>
      <c r="EOV52" s="70">
        <v>3.5336618826689487E-6</v>
      </c>
      <c r="EOW52" s="70">
        <v>3.5679181946656323E-6</v>
      </c>
      <c r="EOX52" s="70">
        <v>3.6001713663470704E-6</v>
      </c>
      <c r="EOY52" s="70">
        <f t="shared" si="43"/>
        <v>2615.116703985972</v>
      </c>
      <c r="EOZ52" s="70">
        <f t="shared" si="44"/>
        <v>5559.9216415821875</v>
      </c>
      <c r="EPA52" s="70">
        <f t="shared" si="45"/>
        <v>201.16282338353631</v>
      </c>
      <c r="EPB52" s="70">
        <f t="shared" si="46"/>
        <v>241.73572354705163</v>
      </c>
      <c r="EPC52" s="70">
        <f t="shared" si="47"/>
        <v>7.8534594642065776E-5</v>
      </c>
      <c r="EPD52" s="70">
        <f t="shared" si="48"/>
        <v>1.629742594474768E-4</v>
      </c>
      <c r="EPE52" s="70">
        <f t="shared" si="49"/>
        <v>6.0411226647742903E-6</v>
      </c>
      <c r="EPF52" s="70">
        <f t="shared" si="50"/>
        <v>7.0858373672816E-6</v>
      </c>
      <c r="EPG52" s="70">
        <f t="shared" si="51"/>
        <v>2615.1167825205666</v>
      </c>
      <c r="EPH52" s="70">
        <f t="shared" si="6"/>
        <v>5559.9218045564467</v>
      </c>
      <c r="EPI52" s="70">
        <f t="shared" si="6"/>
        <v>201.16282942465898</v>
      </c>
      <c r="EPJ52" s="70">
        <f t="shared" si="6"/>
        <v>241.73573063288899</v>
      </c>
      <c r="EPK52" s="70">
        <f t="shared" si="52"/>
        <v>1511.2126203474102</v>
      </c>
      <c r="EPL52" s="70">
        <f t="shared" si="53"/>
        <v>3162.786957122516</v>
      </c>
      <c r="EPM52" s="70">
        <f t="shared" si="7"/>
        <v>201.16283546578165</v>
      </c>
      <c r="EPN52" s="70">
        <f t="shared" si="7"/>
        <v>241.73573771872634</v>
      </c>
      <c r="EPO52" s="70">
        <f t="shared" si="54"/>
        <v>4.6005230679693504E-5</v>
      </c>
      <c r="EPP52" s="70">
        <f t="shared" si="55"/>
        <v>9.6100025592517178E-5</v>
      </c>
      <c r="EPQ52" s="70">
        <f>EPI52+EPM52</f>
        <v>402.32566489044063</v>
      </c>
      <c r="EPR52" s="70">
        <f t="shared" si="70"/>
        <v>483.47146835161533</v>
      </c>
      <c r="EPS52" s="70">
        <f t="shared" si="70"/>
        <v>1511.2126663526408</v>
      </c>
      <c r="EPT52" s="70">
        <f t="shared" si="70"/>
        <v>3162.7870532225415</v>
      </c>
      <c r="EPU52" s="70">
        <f t="shared" si="70"/>
        <v>603.48850035622229</v>
      </c>
      <c r="EPV52" s="70">
        <f t="shared" si="70"/>
        <v>725.20720607034173</v>
      </c>
      <c r="EPW52" s="70">
        <f t="shared" si="56"/>
        <v>1103.9040836385618</v>
      </c>
      <c r="EPX52" s="70">
        <f t="shared" si="9"/>
        <v>2397.1346844596715</v>
      </c>
      <c r="EPY52" s="70">
        <f t="shared" si="57"/>
        <v>84.915698741427832</v>
      </c>
      <c r="EPZ52" s="70">
        <f t="shared" si="58"/>
        <v>104.22324715042051</v>
      </c>
      <c r="EQA52" s="70">
        <f t="shared" si="10"/>
        <v>3.2529363962372271E-5</v>
      </c>
      <c r="EQB52" s="70">
        <f t="shared" si="10"/>
        <v>6.6874233854959618E-5</v>
      </c>
      <c r="EQC52" s="70">
        <f t="shared" si="59"/>
        <v>2.5022587663363287E-6</v>
      </c>
      <c r="EQD52" s="70">
        <f t="shared" si="60"/>
        <v>2.9075753849982444E-6</v>
      </c>
      <c r="EQE52" s="70">
        <f t="shared" si="11"/>
        <v>1103.9041161679258</v>
      </c>
      <c r="EQF52" s="70">
        <f t="shared" si="11"/>
        <v>2397.1347513339051</v>
      </c>
      <c r="EQG52" s="70">
        <f t="shared" si="61"/>
        <v>84.915701243686598</v>
      </c>
      <c r="EQH52" s="70">
        <f t="shared" si="62"/>
        <v>104.22325005799587</v>
      </c>
      <c r="EQI52" s="25" t="s">
        <v>4324</v>
      </c>
    </row>
    <row r="53" spans="1:3831" x14ac:dyDescent="0.25">
      <c r="A53" s="1" t="s">
        <v>4416</v>
      </c>
      <c r="B53" s="105"/>
      <c r="C53" s="106"/>
      <c r="D53" s="105"/>
      <c r="E53" s="105"/>
      <c r="F53" s="106"/>
      <c r="G53" s="107"/>
      <c r="I53" s="108">
        <f>I7+I9+I10+I11+I12+I13+I14+I15+I16+I17+I19+I20+I21+I22+I23+I28+I29+I30+I32+I33+I35+I37+I38+I42+I43+I44+I45+I47+I48+I49+I51+I52</f>
        <v>348499.7379999999</v>
      </c>
      <c r="J53" s="108">
        <f>J7+J9+J10+J11+J12+J13+J14+J15+J16+J17+J19+J20+J21+J22+J23+J28+J29+J30+J32+J33+J35+J37+J38+J42+J43+J44+J45+J47+J48+J49+J51+J52</f>
        <v>584317.30499999993</v>
      </c>
      <c r="K53" s="106"/>
      <c r="L53" s="106"/>
      <c r="N53" s="109"/>
      <c r="O53" s="109"/>
      <c r="P53" s="110"/>
      <c r="Q53" s="110"/>
      <c r="R53" s="110"/>
      <c r="S53" s="110"/>
      <c r="T53" s="110"/>
      <c r="U53" s="110"/>
      <c r="X53" s="108">
        <f>X7+X9+X10+X11+X12+X13+X14+X15+X16+X17+X19+X20+X21+X22+X23+X28+X29+X30+X32+X33+X35+X37+X38+X42+X43+X44+X45+X47+X48+X49+X51+X52</f>
        <v>100013722</v>
      </c>
      <c r="Y53" s="108"/>
      <c r="Z53" s="108"/>
      <c r="AA53" s="111"/>
      <c r="AB53" s="112"/>
      <c r="AC53" s="112"/>
      <c r="AD53" s="108">
        <f>AD7+AD9+AD10+AD11+AD12+AD13+AD14+AD15+AD16+AD17+AD19+AD20+AD21+AD22+AD23+AD28+AD29+AD30+AD32+AD33+AD35+AD37+AD38+AD42+AD43+AD44+AD45+AD47+AD48+AD49+AD51+AD52</f>
        <v>107883143.31522793</v>
      </c>
      <c r="AE53" s="108">
        <v>47882873.079999991</v>
      </c>
      <c r="AF53" s="108">
        <v>49659725.701937728</v>
      </c>
      <c r="AG53" s="108">
        <v>51504502.291645989</v>
      </c>
      <c r="AH53" s="108">
        <v>53419870.630833253</v>
      </c>
      <c r="AI53" s="108">
        <v>55408605.950789124</v>
      </c>
      <c r="AJ53" s="108">
        <v>57473595.364301771</v>
      </c>
      <c r="AK53" s="108">
        <v>59617842.484596439</v>
      </c>
      <c r="AL53" s="108">
        <v>61844472.239363298</v>
      </c>
      <c r="AM53" s="108">
        <v>64156735.888299689</v>
      </c>
      <c r="AN53" s="108">
        <v>66558016.252962127</v>
      </c>
      <c r="AO53" s="108">
        <v>69051833.168112844</v>
      </c>
      <c r="AP53" s="108">
        <v>71641849.16415149</v>
      </c>
      <c r="AQ53" s="108">
        <v>74331875.390646696</v>
      </c>
      <c r="AR53" s="108">
        <v>77125877.791425616</v>
      </c>
      <c r="AS53" s="108">
        <v>80027983.54214406</v>
      </c>
      <c r="AT53" s="108">
        <v>83042487.761742309</v>
      </c>
      <c r="AU53" s="108">
        <v>86173860.509701028</v>
      </c>
      <c r="AV53" s="108">
        <v>89426754.08153829</v>
      </c>
      <c r="AW53" s="108">
        <v>92806010.615544662</v>
      </c>
      <c r="AX53" s="108">
        <v>96316670.024329558</v>
      </c>
      <c r="AY53" s="108">
        <v>99963978.265359566</v>
      </c>
      <c r="AZ53" s="108">
        <v>103753395.96529976</v>
      </c>
      <c r="BA53" s="108">
        <v>107690607.41363135</v>
      </c>
      <c r="BB53" s="108">
        <v>111781529.94171011</v>
      </c>
      <c r="BC53" s="108">
        <v>116032323.70415375</v>
      </c>
      <c r="BD53" s="108">
        <v>120449401.88020095</v>
      </c>
      <c r="BE53" s="108">
        <v>52130848.930696644</v>
      </c>
      <c r="BF53" s="108">
        <v>52895441.24693045</v>
      </c>
      <c r="BG53" s="108">
        <v>53672838.276223741</v>
      </c>
      <c r="BH53" s="108">
        <v>54463272.695698135</v>
      </c>
      <c r="BI53" s="108">
        <v>55266981.748176672</v>
      </c>
      <c r="BJ53" s="108">
        <v>56084207.339062147</v>
      </c>
      <c r="BK53" s="108">
        <v>56915196.135440089</v>
      </c>
      <c r="BL53" s="108">
        <v>57760199.667462327</v>
      </c>
      <c r="BM53" s="108">
        <v>58619474.432066999</v>
      </c>
      <c r="BN53" s="108">
        <v>59493281.99909389</v>
      </c>
      <c r="BO53" s="108">
        <v>60381889.119853921</v>
      </c>
      <c r="BP53" s="108">
        <v>61285567.838214874</v>
      </c>
      <c r="BQ53" s="108">
        <v>62204595.604265511</v>
      </c>
      <c r="BR53" s="108">
        <v>63139255.390623227</v>
      </c>
      <c r="BS53" s="108">
        <v>64089835.811451197</v>
      </c>
      <c r="BT53" s="108">
        <v>65056631.244253173</v>
      </c>
      <c r="BU53" s="108">
        <v>66039941.954515897</v>
      </c>
      <c r="BV53" s="108">
        <v>67040074.22327096</v>
      </c>
      <c r="BW53" s="108">
        <v>68057340.47764951</v>
      </c>
      <c r="BX53" s="108">
        <v>69092059.424506158</v>
      </c>
      <c r="BY53" s="108">
        <v>70144556.187188864</v>
      </c>
      <c r="BZ53" s="108">
        <v>71215162.445535928</v>
      </c>
      <c r="CA53" s="108">
        <v>72304216.579180986</v>
      </c>
      <c r="CB53" s="108">
        <v>73412063.814250737</v>
      </c>
      <c r="CC53" s="108">
        <v>74539056.373542115</v>
      </c>
      <c r="CD53" s="108">
        <v>75685553.630267441</v>
      </c>
      <c r="CE53" s="113"/>
      <c r="CF53" s="113"/>
      <c r="CG53" s="113"/>
      <c r="CH53" s="113"/>
      <c r="CI53" s="113"/>
      <c r="CJ53" s="113"/>
      <c r="CK53" s="113"/>
      <c r="CL53" s="113"/>
      <c r="CM53" s="113"/>
      <c r="CN53" s="113"/>
      <c r="CO53" s="113"/>
      <c r="CP53" s="113"/>
      <c r="CQ53" s="113"/>
      <c r="CR53" s="113"/>
      <c r="CS53" s="113"/>
      <c r="CT53" s="113"/>
      <c r="CU53" s="113"/>
      <c r="CV53" s="113"/>
      <c r="CW53" s="113"/>
      <c r="CX53" s="113"/>
      <c r="CY53" s="113"/>
      <c r="CZ53" s="113"/>
      <c r="DA53" s="113"/>
      <c r="DB53" s="113"/>
      <c r="DC53" s="113"/>
      <c r="DD53" s="113"/>
      <c r="DE53" s="113"/>
      <c r="DF53" s="113"/>
      <c r="DG53" s="113"/>
      <c r="DH53" s="113"/>
      <c r="DI53" s="113"/>
      <c r="DJ53" s="113"/>
      <c r="DK53" s="113"/>
      <c r="DL53" s="114"/>
      <c r="DM53" s="113"/>
      <c r="DN53" s="113"/>
      <c r="DO53" s="113"/>
      <c r="DP53" s="113"/>
      <c r="DQ53" s="113"/>
      <c r="DR53" s="113"/>
      <c r="DS53" s="113"/>
      <c r="DT53" s="113"/>
      <c r="DU53" s="113"/>
      <c r="DV53" s="113"/>
      <c r="DW53" s="113"/>
      <c r="DX53" s="113"/>
      <c r="DY53" s="113"/>
      <c r="DZ53" s="113"/>
      <c r="EA53" s="113"/>
      <c r="EB53" s="113"/>
      <c r="EC53" s="113"/>
      <c r="ED53" s="113"/>
      <c r="EE53" s="113"/>
      <c r="EF53" s="113"/>
      <c r="EG53" s="113"/>
      <c r="EH53" s="113"/>
      <c r="EI53" s="113"/>
      <c r="EJ53" s="113"/>
      <c r="EK53" s="113"/>
      <c r="EL53" s="113"/>
      <c r="EM53" s="115"/>
      <c r="EN53" s="115"/>
      <c r="EO53" s="113"/>
      <c r="EP53" s="113"/>
      <c r="EQ53" s="113"/>
      <c r="ER53" s="113"/>
      <c r="ES53" s="113"/>
      <c r="ET53" s="113"/>
      <c r="EU53" s="113"/>
      <c r="EV53" s="113"/>
      <c r="EW53" s="113"/>
      <c r="EX53" s="113"/>
      <c r="EY53" s="113"/>
      <c r="EZ53" s="113"/>
      <c r="FA53" s="113"/>
      <c r="FB53" s="113"/>
      <c r="FC53" s="113"/>
      <c r="FD53" s="113"/>
      <c r="FE53" s="113"/>
      <c r="FF53" s="113"/>
      <c r="FG53" s="113"/>
      <c r="FH53" s="113"/>
      <c r="FI53" s="113"/>
      <c r="FJ53" s="113"/>
      <c r="FK53" s="113"/>
      <c r="FL53" s="113"/>
      <c r="FM53" s="113"/>
      <c r="FN53" s="113"/>
      <c r="FO53" s="113"/>
      <c r="FP53" s="113"/>
      <c r="FQ53" s="115"/>
      <c r="FR53" s="115"/>
      <c r="FS53" s="113"/>
      <c r="FT53" s="113"/>
      <c r="FU53" s="113"/>
      <c r="FV53" s="113"/>
      <c r="FW53" s="113"/>
      <c r="FX53" s="113"/>
      <c r="FY53" s="113"/>
      <c r="FZ53" s="113"/>
      <c r="GA53" s="113"/>
      <c r="GB53" s="113"/>
      <c r="GC53" s="113"/>
      <c r="GD53" s="113"/>
      <c r="GE53" s="113"/>
      <c r="GF53" s="113"/>
      <c r="GG53" s="113"/>
      <c r="GH53" s="113"/>
      <c r="GI53" s="113"/>
      <c r="GJ53" s="113"/>
      <c r="GK53" s="113"/>
      <c r="GL53" s="113"/>
      <c r="GM53" s="113"/>
      <c r="GN53" s="113"/>
      <c r="GO53" s="113"/>
      <c r="GP53" s="113"/>
      <c r="GQ53" s="113"/>
      <c r="GR53" s="113"/>
      <c r="GS53" s="113"/>
      <c r="GT53" s="113"/>
      <c r="GU53" s="115"/>
      <c r="GV53" s="115"/>
      <c r="GW53" s="113"/>
      <c r="GX53" s="113"/>
      <c r="GY53" s="113"/>
      <c r="GZ53" s="113"/>
      <c r="HA53" s="113"/>
      <c r="HB53" s="113"/>
      <c r="HC53" s="113"/>
      <c r="HD53" s="113"/>
      <c r="HE53" s="113"/>
      <c r="HF53" s="113"/>
      <c r="HG53" s="113"/>
      <c r="HH53" s="113"/>
      <c r="HI53" s="113"/>
      <c r="HJ53" s="113"/>
      <c r="HK53" s="113"/>
      <c r="HL53" s="113"/>
      <c r="HM53" s="113"/>
      <c r="HN53" s="113"/>
      <c r="HO53" s="113"/>
      <c r="HP53" s="113"/>
      <c r="HQ53" s="113"/>
      <c r="HR53" s="113"/>
      <c r="HS53" s="113"/>
      <c r="HT53" s="113"/>
      <c r="HU53" s="113"/>
      <c r="HV53" s="113"/>
      <c r="HW53" s="113"/>
      <c r="HX53" s="113"/>
      <c r="HY53" s="115"/>
      <c r="HZ53" s="115"/>
      <c r="IA53" s="113"/>
      <c r="IB53" s="113"/>
      <c r="IC53" s="113"/>
      <c r="ID53" s="113"/>
      <c r="IE53" s="113"/>
      <c r="IF53" s="113"/>
      <c r="IG53" s="113"/>
      <c r="IH53" s="113"/>
      <c r="II53" s="113"/>
      <c r="IJ53" s="113"/>
      <c r="IK53" s="113"/>
      <c r="IL53" s="113"/>
      <c r="IM53" s="113"/>
      <c r="IN53" s="113"/>
      <c r="IO53" s="113"/>
      <c r="IP53" s="113"/>
      <c r="IQ53" s="113"/>
      <c r="IR53" s="113"/>
      <c r="IS53" s="113"/>
      <c r="IT53" s="113"/>
      <c r="IU53" s="113"/>
      <c r="IV53" s="113"/>
      <c r="IW53" s="113"/>
      <c r="IX53" s="113"/>
      <c r="IY53" s="113"/>
      <c r="IZ53" s="113"/>
      <c r="JA53" s="113"/>
      <c r="JB53" s="113"/>
      <c r="JC53" s="6"/>
      <c r="JD53" s="6"/>
      <c r="JE53" s="116"/>
      <c r="JF53" s="117"/>
      <c r="JG53" s="110"/>
      <c r="JH53" s="110"/>
      <c r="JI53" s="110"/>
      <c r="JJ53" s="110"/>
      <c r="JK53" s="110"/>
      <c r="JL53" s="110"/>
      <c r="JM53" s="110"/>
      <c r="JN53" s="110"/>
      <c r="JO53" s="110"/>
      <c r="JP53" s="110"/>
      <c r="JQ53" s="110"/>
      <c r="JR53" s="110"/>
      <c r="JS53" s="110"/>
      <c r="JT53" s="110"/>
      <c r="JU53" s="110"/>
      <c r="JV53" s="110"/>
      <c r="JW53" s="110"/>
      <c r="JX53" s="110"/>
      <c r="JY53" s="110"/>
      <c r="JZ53" s="110"/>
      <c r="KA53" s="110"/>
      <c r="KB53" s="110"/>
      <c r="KC53" s="110"/>
      <c r="KD53" s="110"/>
      <c r="KE53" s="110"/>
      <c r="KF53" s="110"/>
      <c r="KG53" s="110"/>
      <c r="KH53" s="110"/>
      <c r="KI53" s="110"/>
      <c r="KJ53" s="110"/>
      <c r="KK53" s="110"/>
      <c r="KL53" s="110"/>
      <c r="KM53" s="110"/>
      <c r="KN53" s="110"/>
      <c r="KO53" s="110"/>
      <c r="KP53" s="110"/>
      <c r="KQ53" s="110"/>
      <c r="KR53" s="110"/>
      <c r="KS53" s="110"/>
      <c r="KT53" s="110"/>
      <c r="KU53" s="110"/>
      <c r="KV53" s="110"/>
      <c r="KW53" s="110"/>
      <c r="KX53" s="110"/>
      <c r="KY53" s="110"/>
      <c r="KZ53" s="110"/>
      <c r="LA53" s="110"/>
      <c r="LB53" s="110"/>
      <c r="LC53" s="110"/>
      <c r="LD53" s="110"/>
      <c r="LE53" s="110"/>
      <c r="LF53" s="110"/>
      <c r="LG53" s="110"/>
      <c r="LH53" s="110"/>
      <c r="LI53" s="110"/>
      <c r="LJ53" s="110"/>
      <c r="LK53" s="110"/>
      <c r="LL53" s="110"/>
      <c r="LM53" s="110"/>
      <c r="LN53" s="110"/>
      <c r="LO53" s="110"/>
      <c r="LP53" s="110"/>
      <c r="LQ53" s="110"/>
      <c r="LR53" s="110"/>
      <c r="LS53" s="110"/>
      <c r="LT53" s="110"/>
      <c r="LU53" s="110"/>
      <c r="LV53" s="110"/>
      <c r="LW53" s="110"/>
      <c r="LX53" s="110"/>
      <c r="LY53" s="110"/>
      <c r="LZ53" s="110"/>
      <c r="MA53" s="110"/>
      <c r="MB53" s="110"/>
      <c r="MC53" s="110"/>
      <c r="MD53" s="110"/>
      <c r="ME53" s="110"/>
      <c r="MF53" s="110"/>
      <c r="MJ53" s="110"/>
      <c r="MK53" s="110"/>
      <c r="ML53" s="110"/>
      <c r="MM53" s="110"/>
      <c r="MN53" s="110"/>
      <c r="MO53" s="110"/>
      <c r="MP53" s="110"/>
      <c r="MQ53" s="110"/>
      <c r="MR53" s="110"/>
      <c r="MS53" s="110"/>
      <c r="MT53" s="110"/>
      <c r="MU53" s="110"/>
      <c r="MV53" s="110"/>
      <c r="MW53" s="110"/>
      <c r="MX53" s="110"/>
      <c r="MY53" s="110"/>
      <c r="MZ53" s="110"/>
      <c r="NA53" s="110"/>
      <c r="NB53" s="110"/>
      <c r="NC53" s="110"/>
      <c r="ND53" s="110"/>
      <c r="NE53" s="110"/>
      <c r="NF53" s="110"/>
      <c r="NG53" s="108">
        <v>0</v>
      </c>
      <c r="NH53" s="108">
        <v>0</v>
      </c>
      <c r="NI53" s="108">
        <v>0</v>
      </c>
      <c r="NJ53" s="108">
        <v>345375.60025513056</v>
      </c>
      <c r="NK53" s="108">
        <v>926008.85657187842</v>
      </c>
      <c r="NL53" s="108">
        <v>2926618.0134174358</v>
      </c>
      <c r="NM53" s="108">
        <v>4065541.7092650239</v>
      </c>
      <c r="NN53" s="108">
        <v>4124369.9730271758</v>
      </c>
      <c r="NO53" s="108">
        <v>4255970.5426669735</v>
      </c>
      <c r="NP53" s="108">
        <v>4877477.6602202235</v>
      </c>
      <c r="NQ53" s="108">
        <v>5298094.3750358522</v>
      </c>
      <c r="NR53" s="108">
        <v>4923532.6795108793</v>
      </c>
      <c r="NS53" s="108">
        <v>3859027.8032025052</v>
      </c>
      <c r="NT53" s="108">
        <v>3545924.9101686892</v>
      </c>
      <c r="NU53" s="108">
        <v>3421476.2180780722</v>
      </c>
      <c r="NV53" s="108">
        <v>3432288.1995670199</v>
      </c>
      <c r="NW53" s="108">
        <v>3342579.5723792035</v>
      </c>
      <c r="NX53" s="108">
        <v>3008158.0487925881</v>
      </c>
      <c r="NY53" s="108">
        <v>3123914.8629654059</v>
      </c>
      <c r="NZ53" s="108">
        <v>3244251.9491776815</v>
      </c>
      <c r="OA53" s="108">
        <v>3369355.4327593292</v>
      </c>
      <c r="OB53" s="108">
        <v>3499419.2001253935</v>
      </c>
      <c r="OC53" s="108">
        <v>3634645.230641311</v>
      </c>
      <c r="OD53" s="108">
        <v>3775243.9430314656</v>
      </c>
      <c r="OE53" s="108">
        <v>3921434.5569837536</v>
      </c>
      <c r="OF53" s="108">
        <v>4073445.4706328418</v>
      </c>
      <c r="OG53" s="108">
        <v>0</v>
      </c>
      <c r="OH53" s="108">
        <v>0</v>
      </c>
      <c r="OI53" s="108">
        <v>0</v>
      </c>
      <c r="OJ53" s="108">
        <v>327242.78950067307</v>
      </c>
      <c r="OK53" s="108">
        <v>1178884.5374478786</v>
      </c>
      <c r="OL53" s="108">
        <v>3452531.0948037999</v>
      </c>
      <c r="OM53" s="108">
        <v>4931697.3119072514</v>
      </c>
      <c r="ON53" s="108">
        <v>4992244.3003871823</v>
      </c>
      <c r="OO53" s="108">
        <v>5078735.4114301568</v>
      </c>
      <c r="OP53" s="108">
        <v>5899644.5750944661</v>
      </c>
      <c r="OQ53" s="108">
        <v>6201734.9062153613</v>
      </c>
      <c r="OR53" s="108">
        <v>5230625.7318678824</v>
      </c>
      <c r="OS53" s="108">
        <v>3333988.3031547968</v>
      </c>
      <c r="OT53" s="108">
        <v>2431625.5371314506</v>
      </c>
      <c r="OU53" s="108">
        <v>1676576.468674663</v>
      </c>
      <c r="OV53" s="108">
        <v>1453170.6201368158</v>
      </c>
      <c r="OW53" s="108">
        <v>1365557.8867733316</v>
      </c>
      <c r="OX53" s="108">
        <v>938796.47947007953</v>
      </c>
      <c r="OY53" s="108">
        <v>954954.42313252122</v>
      </c>
      <c r="OZ53" s="108">
        <v>971415.81523488066</v>
      </c>
      <c r="PA53" s="108">
        <v>988186.83340096392</v>
      </c>
      <c r="PB53" s="108">
        <v>1005273.7915121526</v>
      </c>
      <c r="PC53" s="108">
        <v>1022683.1429573398</v>
      </c>
      <c r="PD53" s="108">
        <v>1040421.4839661785</v>
      </c>
      <c r="PE53" s="108">
        <v>1058495.5570279763</v>
      </c>
      <c r="PF53" s="108">
        <v>1076912.2543985229</v>
      </c>
      <c r="PG53" s="108">
        <v>0</v>
      </c>
      <c r="PH53" s="108">
        <v>0</v>
      </c>
      <c r="PI53" s="108">
        <v>0</v>
      </c>
      <c r="PJ53" s="108">
        <v>492718.970094861</v>
      </c>
      <c r="PK53" s="108">
        <v>1693056.2315085402</v>
      </c>
      <c r="PL53" s="108">
        <v>4456795.1250873161</v>
      </c>
      <c r="PM53" s="108">
        <v>6249626.6014672685</v>
      </c>
      <c r="PN53" s="108">
        <v>6336031.6830753209</v>
      </c>
      <c r="PO53" s="108">
        <v>6499504.7608808912</v>
      </c>
      <c r="PP53" s="108">
        <v>7049566.8791366061</v>
      </c>
      <c r="PQ53" s="108">
        <v>7600774.3554182025</v>
      </c>
      <c r="PR53" s="108">
        <v>6620200.2311869003</v>
      </c>
      <c r="PS53" s="108">
        <v>4860442.044312858</v>
      </c>
      <c r="PT53" s="108">
        <v>4022753.0541199786</v>
      </c>
      <c r="PU53" s="108">
        <v>3892052.1432934562</v>
      </c>
      <c r="PV53" s="108">
        <v>3738847.9040081492</v>
      </c>
      <c r="PW53" s="108">
        <v>3583823.2350898739</v>
      </c>
      <c r="PX53" s="108">
        <v>3252893.5718373065</v>
      </c>
      <c r="PY53" s="108">
        <v>3379256.5340063544</v>
      </c>
      <c r="PZ53" s="108">
        <v>3510659.4087848859</v>
      </c>
      <c r="QA53" s="108">
        <v>3647308.2410300276</v>
      </c>
      <c r="QB53" s="108">
        <v>3789417.6999402167</v>
      </c>
      <c r="QC53" s="108">
        <v>3937211.44833156</v>
      </c>
      <c r="QD53" s="108">
        <v>4090922.5280787647</v>
      </c>
      <c r="QE53" s="108">
        <v>4250793.7624436459</v>
      </c>
      <c r="QF53" s="108">
        <v>4417078.1760471733</v>
      </c>
      <c r="QG53" s="108">
        <v>0</v>
      </c>
      <c r="QH53" s="108">
        <v>0</v>
      </c>
      <c r="QI53" s="108">
        <v>0</v>
      </c>
      <c r="QJ53" s="108">
        <v>232297.84280633493</v>
      </c>
      <c r="QK53" s="108">
        <v>1226010.7147518476</v>
      </c>
      <c r="QL53" s="108">
        <v>3493356.6635839539</v>
      </c>
      <c r="QM53" s="108">
        <v>5040971.3498409009</v>
      </c>
      <c r="QN53" s="108">
        <v>5102937.0603293711</v>
      </c>
      <c r="QO53" s="108">
        <v>5297191.5222979095</v>
      </c>
      <c r="QP53" s="108">
        <v>6147029.7410825985</v>
      </c>
      <c r="QQ53" s="108">
        <v>6463460.6052250164</v>
      </c>
      <c r="QR53" s="108">
        <v>5311467.2285706876</v>
      </c>
      <c r="QS53" s="108">
        <v>3429794.5666586836</v>
      </c>
      <c r="QT53" s="108">
        <v>2501914.8062662468</v>
      </c>
      <c r="QU53" s="108">
        <v>1709674.829576476</v>
      </c>
      <c r="QV53" s="108">
        <v>1475656.776370222</v>
      </c>
      <c r="QW53" s="108">
        <v>1392187.4996434767</v>
      </c>
      <c r="QX53" s="108">
        <v>1001074.9594664152</v>
      </c>
      <c r="QY53" s="108">
        <v>1018208.7684211429</v>
      </c>
      <c r="QZ53" s="108">
        <v>1035661.2856991079</v>
      </c>
      <c r="RA53" s="108">
        <v>1053438.9277920316</v>
      </c>
      <c r="RB53" s="108">
        <v>1071548.2511882861</v>
      </c>
      <c r="RC53" s="108">
        <v>1089995.9556813622</v>
      </c>
      <c r="RD53" s="108">
        <v>1108788.8877625607</v>
      </c>
      <c r="RE53" s="108">
        <v>1127934.0441002662</v>
      </c>
      <c r="RF53" s="108">
        <v>1147438.5751080904</v>
      </c>
      <c r="RG53" s="108">
        <v>0</v>
      </c>
      <c r="RH53" s="108">
        <v>0</v>
      </c>
      <c r="RI53" s="108">
        <v>0</v>
      </c>
      <c r="RJ53" s="108">
        <v>632379.34382251627</v>
      </c>
      <c r="RK53" s="108">
        <v>1761394.2620389231</v>
      </c>
      <c r="RL53" s="108">
        <v>4611848.1353227906</v>
      </c>
      <c r="RM53" s="108">
        <v>6581443.4367946908</v>
      </c>
      <c r="RN53" s="108">
        <v>6677395.1062592622</v>
      </c>
      <c r="RO53" s="108">
        <v>6744829.9359596036</v>
      </c>
      <c r="RP53" s="108">
        <v>7479260.0349331992</v>
      </c>
      <c r="RQ53" s="108">
        <v>8047870.7182884589</v>
      </c>
      <c r="RR53" s="108">
        <v>7067177.570719582</v>
      </c>
      <c r="RS53" s="108">
        <v>5223841.427418285</v>
      </c>
      <c r="RT53" s="108">
        <v>4214254.3167928755</v>
      </c>
      <c r="RU53" s="108">
        <v>4015708.6484471913</v>
      </c>
      <c r="RV53" s="108">
        <v>3823641.7721674265</v>
      </c>
      <c r="RW53" s="108">
        <v>3618669.5419258596</v>
      </c>
      <c r="RX53" s="108">
        <v>3252893.5718373065</v>
      </c>
      <c r="RY53" s="108">
        <v>3379256.5340063544</v>
      </c>
      <c r="RZ53" s="108">
        <v>3510659.4087848859</v>
      </c>
      <c r="SA53" s="108">
        <v>3647308.2410300276</v>
      </c>
      <c r="SB53" s="108">
        <v>3789417.6999402167</v>
      </c>
      <c r="SC53" s="108">
        <v>3937211.44833156</v>
      </c>
      <c r="SD53" s="108">
        <v>4090922.5280787647</v>
      </c>
      <c r="SE53" s="108">
        <v>4250793.7624436459</v>
      </c>
      <c r="SF53" s="108">
        <v>4417078.1760471733</v>
      </c>
      <c r="SG53" s="108">
        <v>0</v>
      </c>
      <c r="SH53" s="108">
        <v>0</v>
      </c>
      <c r="SI53" s="108">
        <v>0</v>
      </c>
      <c r="SJ53" s="108">
        <v>384545.15064891829</v>
      </c>
      <c r="SK53" s="108">
        <v>1415519.0944476181</v>
      </c>
      <c r="SL53" s="108">
        <v>3871309.8645945862</v>
      </c>
      <c r="SM53" s="108">
        <v>5680985.5711004613</v>
      </c>
      <c r="SN53" s="108">
        <v>5755452.5917424783</v>
      </c>
      <c r="SO53" s="108">
        <v>5857940.7278203759</v>
      </c>
      <c r="SP53" s="108">
        <v>6694930.8050026959</v>
      </c>
      <c r="SQ53" s="108">
        <v>7019443.1632439345</v>
      </c>
      <c r="SR53" s="108">
        <v>5780138.2226568544</v>
      </c>
      <c r="SS53" s="108">
        <v>3720702.2070715954</v>
      </c>
      <c r="ST53" s="108">
        <v>2569589.9032463995</v>
      </c>
      <c r="SU53" s="108">
        <v>1828352.5515611954</v>
      </c>
      <c r="SV53" s="108">
        <v>1540314.5294083983</v>
      </c>
      <c r="SW53" s="108">
        <v>1655524.5977349505</v>
      </c>
      <c r="SX53" s="108">
        <v>1001074.9594664152</v>
      </c>
      <c r="SY53" s="108">
        <v>1018207.7684211429</v>
      </c>
      <c r="SZ53" s="108">
        <v>1035659.2856991079</v>
      </c>
      <c r="TA53" s="108">
        <v>1053435.9277920316</v>
      </c>
      <c r="TB53" s="108">
        <v>1071544.2511882861</v>
      </c>
      <c r="TC53" s="108">
        <v>1089990.9556813622</v>
      </c>
      <c r="TD53" s="108">
        <v>1108782.8877625607</v>
      </c>
      <c r="TE53" s="108">
        <v>1127927.0441002662</v>
      </c>
      <c r="TF53" s="108">
        <v>1147430.5751080904</v>
      </c>
      <c r="TG53" s="108">
        <v>0</v>
      </c>
      <c r="TH53" s="108">
        <v>0</v>
      </c>
      <c r="TI53" s="108">
        <v>0</v>
      </c>
      <c r="TJ53" s="108">
        <v>3471640.6340483613</v>
      </c>
      <c r="TK53" s="108">
        <v>3876852.8925657971</v>
      </c>
      <c r="TL53" s="108">
        <v>9348351.8180764094</v>
      </c>
      <c r="TM53" s="108">
        <v>15992809.280275663</v>
      </c>
      <c r="TN53" s="108">
        <v>13553465.209900832</v>
      </c>
      <c r="TO53" s="108">
        <v>13942488.903131684</v>
      </c>
      <c r="TP53" s="108">
        <v>17571221.491194844</v>
      </c>
      <c r="TQ53" s="108">
        <v>15214924.429103512</v>
      </c>
      <c r="TR53" s="108">
        <v>6670844.4511629809</v>
      </c>
      <c r="TS53" s="108">
        <v>5906140.4952043211</v>
      </c>
      <c r="TT53" s="108">
        <v>5510153.6127055008</v>
      </c>
      <c r="TU53" s="108">
        <v>3110689.3204909456</v>
      </c>
      <c r="TV53" s="108">
        <v>3239265.9787310865</v>
      </c>
      <c r="TW53" s="108">
        <v>1773116.8904600451</v>
      </c>
      <c r="TX53" s="108">
        <v>1843224.769392855</v>
      </c>
      <c r="TY53" s="108">
        <v>1916104.869460956</v>
      </c>
      <c r="TZ53" s="108">
        <v>1991866.8182680125</v>
      </c>
      <c r="UA53" s="108">
        <v>2070624.5789498668</v>
      </c>
      <c r="UB53" s="108">
        <v>2152496.6216471624</v>
      </c>
      <c r="UC53" s="108">
        <v>2237606.1017602566</v>
      </c>
      <c r="UD53" s="108">
        <v>2326081.0452547064</v>
      </c>
      <c r="UE53" s="108">
        <v>2418054.5412962171</v>
      </c>
      <c r="UF53" s="108">
        <v>2513664.9425049783</v>
      </c>
      <c r="UG53" s="108">
        <v>0</v>
      </c>
      <c r="UH53" s="108">
        <v>0</v>
      </c>
      <c r="UI53" s="108">
        <v>0</v>
      </c>
      <c r="UJ53" s="108">
        <v>2481509.5394287128</v>
      </c>
      <c r="UK53" s="108">
        <v>3771525.2149230903</v>
      </c>
      <c r="UL53" s="108">
        <v>8981141.8974672221</v>
      </c>
      <c r="UM53" s="108">
        <v>14806231.071820347</v>
      </c>
      <c r="UN53" s="108">
        <v>12493333.704686532</v>
      </c>
      <c r="UO53" s="108">
        <v>12515936.428907121</v>
      </c>
      <c r="UP53" s="108">
        <v>16765781.06872179</v>
      </c>
      <c r="UQ53" s="108">
        <v>13690155.18403182</v>
      </c>
      <c r="UR53" s="108">
        <v>5495352.5250945259</v>
      </c>
      <c r="US53" s="108">
        <v>5405889.98001674</v>
      </c>
      <c r="UT53" s="108">
        <v>5010120.3257428855</v>
      </c>
      <c r="UU53" s="108">
        <v>2345245.7825950263</v>
      </c>
      <c r="UV53" s="108">
        <v>2385940.626888149</v>
      </c>
      <c r="UW53" s="108">
        <v>1300074.6933795239</v>
      </c>
      <c r="UX53" s="108">
        <v>1324560.8006134795</v>
      </c>
      <c r="UY53" s="108">
        <v>1349508.1818530557</v>
      </c>
      <c r="UZ53" s="108">
        <v>1374925.5284711826</v>
      </c>
      <c r="VA53" s="108">
        <v>1400821.6956394578</v>
      </c>
      <c r="VB53" s="108">
        <v>1427205.7054157897</v>
      </c>
      <c r="VC53" s="108">
        <v>1454086.7498902595</v>
      </c>
      <c r="VD53" s="108">
        <v>1481474.1943902948</v>
      </c>
      <c r="VE53" s="108">
        <v>1509377.5807462775</v>
      </c>
      <c r="VF53" s="108">
        <v>1537806.6306187219</v>
      </c>
      <c r="VG53" s="108">
        <v>0</v>
      </c>
      <c r="VH53" s="108">
        <v>0</v>
      </c>
      <c r="VI53" s="108">
        <v>0</v>
      </c>
      <c r="VJ53" s="108">
        <v>3471640.6340483613</v>
      </c>
      <c r="VK53" s="108">
        <v>3876852.8925657971</v>
      </c>
      <c r="VL53" s="108">
        <v>9348351.8180764094</v>
      </c>
      <c r="VM53" s="108">
        <v>15992809.280275663</v>
      </c>
      <c r="VN53" s="108">
        <v>13859648.401755307</v>
      </c>
      <c r="VO53" s="108">
        <v>13942488.903131684</v>
      </c>
      <c r="VP53" s="108">
        <v>20517908.591676194</v>
      </c>
      <c r="VQ53" s="108">
        <v>19032606.464738086</v>
      </c>
      <c r="VR53" s="108">
        <v>16863721.108263046</v>
      </c>
      <c r="VS53" s="108">
        <v>22155939.3705681</v>
      </c>
      <c r="VT53" s="108">
        <v>21328818.715884496</v>
      </c>
      <c r="VU53" s="108">
        <v>18860258.271506071</v>
      </c>
      <c r="VV53" s="108">
        <v>24737722.634595886</v>
      </c>
      <c r="VW53" s="108">
        <v>23910365.801872142</v>
      </c>
      <c r="VX53" s="108">
        <v>21098095.87470204</v>
      </c>
      <c r="VY53" s="108">
        <v>27630337.61339359</v>
      </c>
      <c r="VZ53" s="108">
        <v>26813770.906663001</v>
      </c>
      <c r="WA53" s="108">
        <v>23606988.660779338</v>
      </c>
      <c r="WB53" s="108">
        <v>30872220.54744491</v>
      </c>
      <c r="WC53" s="108">
        <v>30080373.266424831</v>
      </c>
      <c r="WD53" s="108">
        <v>26420433.321453542</v>
      </c>
      <c r="WE53" s="108">
        <v>34506669.381621227</v>
      </c>
      <c r="WF53" s="108">
        <v>33756982.384296238</v>
      </c>
      <c r="WG53" s="108">
        <v>0</v>
      </c>
      <c r="WH53" s="108">
        <v>0</v>
      </c>
      <c r="WI53" s="108">
        <v>0</v>
      </c>
      <c r="WJ53" s="108">
        <v>2481509.5394287128</v>
      </c>
      <c r="WK53" s="108">
        <v>3771525.2149230903</v>
      </c>
      <c r="WL53" s="108">
        <v>8981141.8974672221</v>
      </c>
      <c r="WM53" s="108">
        <v>14806231.071820347</v>
      </c>
      <c r="WN53" s="108">
        <v>12758948.741038037</v>
      </c>
      <c r="WO53" s="108">
        <v>12515936.428907121</v>
      </c>
      <c r="WP53" s="108">
        <v>18440717.443800103</v>
      </c>
      <c r="WQ53" s="108">
        <v>16955284.900528241</v>
      </c>
      <c r="WR53" s="108">
        <v>14096882.476599704</v>
      </c>
      <c r="WS53" s="108">
        <v>17927058.175691217</v>
      </c>
      <c r="WT53" s="108">
        <v>17780330.351992644</v>
      </c>
      <c r="WU53" s="108">
        <v>14710129.672574047</v>
      </c>
      <c r="WV53" s="108">
        <v>18811322.704588193</v>
      </c>
      <c r="WW53" s="108">
        <v>18650549.61649438</v>
      </c>
      <c r="WX53" s="108">
        <v>15352636.045018794</v>
      </c>
      <c r="WY53" s="108">
        <v>19743471.6623387</v>
      </c>
      <c r="WZ53" s="108">
        <v>19568684.801627595</v>
      </c>
      <c r="XA53" s="108">
        <v>16025879.18525845</v>
      </c>
      <c r="XB53" s="108">
        <v>20726258.900669783</v>
      </c>
      <c r="XC53" s="108">
        <v>20537663.212551732</v>
      </c>
      <c r="XD53" s="108">
        <v>16731415.046194438</v>
      </c>
      <c r="XE53" s="108">
        <v>21762604.418177038</v>
      </c>
      <c r="XF53" s="108">
        <v>21560611.257508583</v>
      </c>
      <c r="XG53" s="118"/>
      <c r="XI53" s="119"/>
      <c r="XJ53" s="119"/>
      <c r="XK53" s="119"/>
      <c r="XM53" s="119"/>
      <c r="XN53" s="119"/>
      <c r="XO53" s="119"/>
      <c r="XQ53" s="119"/>
      <c r="XR53" s="119"/>
      <c r="XT53" s="119"/>
      <c r="XU53" s="119"/>
      <c r="XW53" s="119"/>
      <c r="XX53" s="119"/>
      <c r="XZ53" s="119"/>
      <c r="YA53" s="119"/>
      <c r="YB53" s="119"/>
      <c r="YC53" s="108">
        <f>YC7+YC9+YC10+YC11+YC12+YC13+YC14+YC15+YC16+YC17+YC19+YC20+YC21+YC22+YC23+YC28+YC29+YC30+YC32+YC33+YC35+YC37+YC38+YC42+YC43+YC44+YC45+YC47+YC48+YC49+YC51+YC52</f>
        <v>11015679.260327572</v>
      </c>
      <c r="YD53" s="108">
        <f>YD7+YD9+YD10+YD11+YD12+YD13+YD14+YD15+YD16+YD17+YD19+YD20+YD21+YD22+YD23+YD28+YD29+YD30+YD32+YD33+YD35+YD37+YD38+YD42+YD43+YD44+YD45+YD47+YD48+YD49+YD51+YD52</f>
        <v>0</v>
      </c>
      <c r="YE53" s="120"/>
      <c r="YF53" s="120"/>
      <c r="YG53" s="120"/>
      <c r="YH53" s="121"/>
      <c r="YI53" s="122"/>
      <c r="YJ53" s="122"/>
      <c r="YK53" s="123"/>
      <c r="YL53" s="124">
        <v>0</v>
      </c>
      <c r="YM53" s="124">
        <v>0</v>
      </c>
      <c r="YN53" s="124">
        <v>0</v>
      </c>
      <c r="YO53" s="124">
        <v>27421354.78357305</v>
      </c>
      <c r="YP53" s="124">
        <v>87905494.262546569</v>
      </c>
      <c r="YQ53" s="124">
        <v>162890609.05183643</v>
      </c>
      <c r="YR53" s="124">
        <v>248034247.08024672</v>
      </c>
      <c r="YS53" s="124">
        <v>251111893.67365119</v>
      </c>
      <c r="YT53" s="124">
        <v>254837049.2530919</v>
      </c>
      <c r="YU53" s="124">
        <v>320462552.1374737</v>
      </c>
      <c r="YV53" s="124">
        <v>396709160.25180846</v>
      </c>
      <c r="YW53" s="124">
        <v>361074079.47065681</v>
      </c>
      <c r="YX53" s="124">
        <v>325417764.29837251</v>
      </c>
      <c r="YY53" s="124">
        <v>300243216.85600758</v>
      </c>
      <c r="YZ53" s="124">
        <v>288865353.77636576</v>
      </c>
      <c r="ZA53" s="124">
        <v>290217886.03857684</v>
      </c>
      <c r="ZB53" s="124">
        <v>270920356.99573696</v>
      </c>
      <c r="ZC53" s="124">
        <v>199591879.41686127</v>
      </c>
      <c r="ZD53" s="124">
        <v>206993026.44368565</v>
      </c>
      <c r="ZE53" s="124">
        <v>214677869.56659877</v>
      </c>
      <c r="ZF53" s="124">
        <v>222657626.15954968</v>
      </c>
      <c r="ZG53" s="124">
        <v>230943970.15325102</v>
      </c>
      <c r="ZH53" s="124">
        <v>239549051.12481001</v>
      </c>
      <c r="ZI53" s="124">
        <v>248485514.20586997</v>
      </c>
      <c r="ZJ53" s="124">
        <v>257766520.84520251</v>
      </c>
      <c r="ZK53" s="124">
        <v>267405770.46329072</v>
      </c>
      <c r="ZL53" s="124">
        <v>0</v>
      </c>
      <c r="ZM53" s="124">
        <v>0</v>
      </c>
      <c r="ZN53" s="124">
        <v>0</v>
      </c>
      <c r="ZO53" s="124">
        <v>11108530.608486295</v>
      </c>
      <c r="ZP53" s="124">
        <v>65466314.4679721</v>
      </c>
      <c r="ZQ53" s="124">
        <v>161044651.13931218</v>
      </c>
      <c r="ZR53" s="124">
        <v>254804486.46924248</v>
      </c>
      <c r="ZS53" s="124">
        <v>259097463.31670949</v>
      </c>
      <c r="ZT53" s="124">
        <v>263932247.87167788</v>
      </c>
      <c r="ZU53" s="124">
        <v>322904007.92729104</v>
      </c>
      <c r="ZV53" s="124">
        <v>341699065.01036745</v>
      </c>
      <c r="ZW53" s="124">
        <v>262271418.74753851</v>
      </c>
      <c r="ZX53" s="124">
        <v>196440230.61215153</v>
      </c>
      <c r="ZY53" s="124">
        <v>156299224.09864172</v>
      </c>
      <c r="ZZ53" s="124">
        <v>99609854.551032007</v>
      </c>
      <c r="AAA53" s="124">
        <v>89995267.688300744</v>
      </c>
      <c r="AAB53" s="124">
        <v>84171898.663783893</v>
      </c>
      <c r="AAC53" s="124">
        <v>44173430.871977814</v>
      </c>
      <c r="AAD53" s="124">
        <v>44909616.249735616</v>
      </c>
      <c r="AAE53" s="124">
        <v>45659509.965812765</v>
      </c>
      <c r="AAF53" s="124">
        <v>46423392.446408331</v>
      </c>
      <c r="AAG53" s="124">
        <v>47201550.394833721</v>
      </c>
      <c r="AAH53" s="124">
        <v>47994276.944707945</v>
      </c>
      <c r="AAI53" s="124">
        <v>48801871.817194238</v>
      </c>
      <c r="AAJ53" s="124">
        <v>49624641.482394487</v>
      </c>
      <c r="AAK53" s="124">
        <v>50462899.325017639</v>
      </c>
      <c r="AAL53" s="124">
        <v>0</v>
      </c>
      <c r="AAM53" s="124">
        <v>0</v>
      </c>
      <c r="AAN53" s="124">
        <v>0</v>
      </c>
      <c r="AAO53" s="124">
        <v>28451802.702601448</v>
      </c>
      <c r="AAP53" s="124">
        <v>133267163.33720978</v>
      </c>
      <c r="AAQ53" s="124">
        <v>319241016.34358031</v>
      </c>
      <c r="AAR53" s="124">
        <v>443296943.80759841</v>
      </c>
      <c r="AAS53" s="124">
        <v>447830687.41622293</v>
      </c>
      <c r="AAT53" s="124">
        <v>466225548.51680809</v>
      </c>
      <c r="AAU53" s="124">
        <v>632192148.62405467</v>
      </c>
      <c r="AAV53" s="124">
        <v>947297692.98444486</v>
      </c>
      <c r="AAW53" s="124">
        <v>866759401.87842309</v>
      </c>
      <c r="AAX53" s="124">
        <v>746850661.22057509</v>
      </c>
      <c r="AAY53" s="124">
        <v>683672002.05022216</v>
      </c>
      <c r="AAZ53" s="124">
        <v>596275531.59246171</v>
      </c>
      <c r="ABA53" s="124">
        <v>584140936.42769456</v>
      </c>
      <c r="ABB53" s="124">
        <v>568464359.06310999</v>
      </c>
      <c r="ABC53" s="124">
        <v>369533599.38521695</v>
      </c>
      <c r="ABD53" s="124">
        <v>384332169.34956408</v>
      </c>
      <c r="ABE53" s="124">
        <v>399734684.72349679</v>
      </c>
      <c r="ABF53" s="124">
        <v>415766196.75558001</v>
      </c>
      <c r="ABG53" s="124">
        <v>432452810.76114267</v>
      </c>
      <c r="ABH53" s="124">
        <v>449821731.05300307</v>
      </c>
      <c r="ABI53" s="124">
        <v>467901307.81095672</v>
      </c>
      <c r="ABJ53" s="124">
        <v>486721085.97468847</v>
      </c>
      <c r="ABK53" s="124">
        <v>506311856.24852031</v>
      </c>
      <c r="ABL53" s="124">
        <v>0</v>
      </c>
      <c r="ABM53" s="124">
        <v>0</v>
      </c>
      <c r="ABN53" s="124">
        <v>0</v>
      </c>
      <c r="ABO53" s="124">
        <v>14152532.877088938</v>
      </c>
      <c r="ABP53" s="124">
        <v>101351221.18082567</v>
      </c>
      <c r="ABQ53" s="124">
        <v>254029134.41582686</v>
      </c>
      <c r="ABR53" s="124">
        <v>351731312.05071586</v>
      </c>
      <c r="ABS53" s="124">
        <v>354401641.67686296</v>
      </c>
      <c r="ABT53" s="124">
        <v>359816411.9017576</v>
      </c>
      <c r="ABU53" s="124">
        <v>496762521.00815821</v>
      </c>
      <c r="ABV53" s="124">
        <v>527742299.19653213</v>
      </c>
      <c r="ABW53" s="124">
        <v>439570828.37440437</v>
      </c>
      <c r="ABX53" s="124">
        <v>313545144.76632148</v>
      </c>
      <c r="ABY53" s="124">
        <v>246571369.46822879</v>
      </c>
      <c r="ABZ53" s="124">
        <v>124650831.15326157</v>
      </c>
      <c r="ACA53" s="124">
        <v>114812525.47839788</v>
      </c>
      <c r="ACB53" s="124">
        <v>106543556.03383802</v>
      </c>
      <c r="ACC53" s="124">
        <v>72481469.02339901</v>
      </c>
      <c r="ACD53" s="124">
        <v>73686147.97519891</v>
      </c>
      <c r="ACE53" s="124">
        <v>74912544.822318077</v>
      </c>
      <c r="ACF53" s="124">
        <v>76161081.915652528</v>
      </c>
      <c r="ACG53" s="124">
        <v>77432190.510944068</v>
      </c>
      <c r="ACH53" s="124">
        <v>78726310.973283067</v>
      </c>
      <c r="ACI53" s="124">
        <v>80043892.98671937</v>
      </c>
      <c r="ACJ53" s="124">
        <v>81385395.769119933</v>
      </c>
      <c r="ACK53" s="124">
        <v>82751288.292413667</v>
      </c>
      <c r="ACL53" s="124">
        <v>0</v>
      </c>
      <c r="ACM53" s="124">
        <v>0</v>
      </c>
      <c r="ACN53" s="124">
        <v>0</v>
      </c>
      <c r="ACO53" s="124">
        <v>9705001.8861989118</v>
      </c>
      <c r="ACP53" s="124">
        <v>43154773.060844496</v>
      </c>
      <c r="ACQ53" s="124">
        <v>70563848.930993825</v>
      </c>
      <c r="ACR53" s="124">
        <v>105760299.6652423</v>
      </c>
      <c r="ACS53" s="124">
        <v>107807312.78241551</v>
      </c>
      <c r="ACT53" s="124">
        <v>105667041.41330501</v>
      </c>
      <c r="ACU53" s="124">
        <v>147514831.79471254</v>
      </c>
      <c r="ACV53" s="124">
        <v>177349189.79063708</v>
      </c>
      <c r="ACW53" s="124">
        <v>152441776.99968269</v>
      </c>
      <c r="ACX53" s="124">
        <v>136854785.19571912</v>
      </c>
      <c r="ACY53" s="124">
        <v>115328488.5374051</v>
      </c>
      <c r="ACZ53" s="124">
        <v>98335407.397558466</v>
      </c>
      <c r="ADA53" s="124">
        <v>97530254.444660515</v>
      </c>
      <c r="ADB53" s="124">
        <v>86559161.509413555</v>
      </c>
      <c r="ADC53" s="124">
        <v>66137994.553753607</v>
      </c>
      <c r="ADD53" s="124">
        <v>68719313.691504478</v>
      </c>
      <c r="ADE53" s="124">
        <v>71404260.443190068</v>
      </c>
      <c r="ADF53" s="124">
        <v>74197097.361217022</v>
      </c>
      <c r="ADG53" s="124">
        <v>77102266.055514097</v>
      </c>
      <c r="ADH53" s="124">
        <v>80124394.85476397</v>
      </c>
      <c r="ADI53" s="124">
        <v>83268306.800852671</v>
      </c>
      <c r="ADJ53" s="124">
        <v>86539027.991249725</v>
      </c>
      <c r="ADK53" s="124">
        <v>89941796.284690484</v>
      </c>
      <c r="ADL53" s="124">
        <v>0</v>
      </c>
      <c r="ADM53" s="124">
        <v>0</v>
      </c>
      <c r="ADN53" s="124">
        <v>0</v>
      </c>
      <c r="ADO53" s="124">
        <v>1806411.7784339911</v>
      </c>
      <c r="ADP53" s="124">
        <v>26147380.764371242</v>
      </c>
      <c r="ADQ53" s="124">
        <v>45657119.40316768</v>
      </c>
      <c r="ADR53" s="124">
        <v>63552930.857891396</v>
      </c>
      <c r="ADS53" s="124">
        <v>64337773.975174896</v>
      </c>
      <c r="ADT53" s="124">
        <v>64535991.606103219</v>
      </c>
      <c r="ADU53" s="124">
        <v>110186864.44098993</v>
      </c>
      <c r="ADV53" s="124">
        <v>109328101.64555475</v>
      </c>
      <c r="ADW53" s="124">
        <v>86196267.490411162</v>
      </c>
      <c r="ADX53" s="124">
        <v>71786338.321029916</v>
      </c>
      <c r="ADY53" s="124">
        <v>56800633.174652211</v>
      </c>
      <c r="ADZ53" s="124">
        <v>18657221.19072146</v>
      </c>
      <c r="AEA53" s="124">
        <v>17710336.544700373</v>
      </c>
      <c r="AEB53" s="124">
        <v>16049853.807256537</v>
      </c>
      <c r="AEC53" s="124">
        <v>12558267.075256474</v>
      </c>
      <c r="AED53" s="124">
        <v>12762178.609212076</v>
      </c>
      <c r="AEE53" s="124">
        <v>12969668.203845199</v>
      </c>
      <c r="AEF53" s="124">
        <v>13180802.015798168</v>
      </c>
      <c r="AEG53" s="124">
        <v>13395647.487024339</v>
      </c>
      <c r="AEH53" s="124">
        <v>13614273.371159155</v>
      </c>
      <c r="AEI53" s="124">
        <v>13836749.760466704</v>
      </c>
      <c r="AEJ53" s="124">
        <v>14063148.113375086</v>
      </c>
      <c r="AEK53" s="124">
        <v>14293541.282614652</v>
      </c>
      <c r="AEL53" s="124">
        <v>0</v>
      </c>
      <c r="AEM53" s="124">
        <v>0</v>
      </c>
      <c r="AEN53" s="124">
        <v>0</v>
      </c>
      <c r="AEO53" s="124">
        <v>3010660.900003559</v>
      </c>
      <c r="AEP53" s="124">
        <v>8296704.4746703133</v>
      </c>
      <c r="AEQ53" s="124">
        <v>16908082.545140564</v>
      </c>
      <c r="AER53" s="124">
        <v>35008900.971857928</v>
      </c>
      <c r="AES53" s="124">
        <v>46072987.358958364</v>
      </c>
      <c r="AET53" s="124">
        <v>58205911.812757738</v>
      </c>
      <c r="AEU53" s="124">
        <v>75559570.755644962</v>
      </c>
      <c r="AEV53" s="124">
        <v>103244825.04732162</v>
      </c>
      <c r="AEW53" s="124">
        <v>121654502.70364006</v>
      </c>
      <c r="AEX53" s="124">
        <v>137568543.2315774</v>
      </c>
      <c r="AEY53" s="124">
        <v>150472982.74832812</v>
      </c>
      <c r="AEZ53" s="124">
        <v>162590525.55863991</v>
      </c>
      <c r="AFA53" s="124">
        <v>175371862.0322797</v>
      </c>
      <c r="AFB53" s="124">
        <v>186918255.02890038</v>
      </c>
      <c r="AFC53" s="124">
        <v>194221252.14216381</v>
      </c>
      <c r="AFD53" s="124">
        <v>201815668.75956559</v>
      </c>
      <c r="AFE53" s="124">
        <v>209713342.15798616</v>
      </c>
      <c r="AFF53" s="124">
        <v>217926597.81439316</v>
      </c>
      <c r="AFG53" s="124">
        <v>226468269.81081039</v>
      </c>
      <c r="AFH53" s="124">
        <v>235351722.10242411</v>
      </c>
      <c r="AFI53" s="124">
        <v>244590870.68574253</v>
      </c>
      <c r="AFJ53" s="124">
        <v>254200206.70532417</v>
      </c>
      <c r="AFK53" s="124">
        <v>264194820.53925213</v>
      </c>
      <c r="AFL53" s="124">
        <v>0</v>
      </c>
      <c r="AFM53" s="124">
        <v>0</v>
      </c>
      <c r="AFN53" s="124">
        <v>0</v>
      </c>
      <c r="AFO53" s="49">
        <v>0</v>
      </c>
      <c r="AFP53" s="124">
        <v>10091066.022071309</v>
      </c>
      <c r="AFQ53" s="124">
        <v>26051165.713688597</v>
      </c>
      <c r="AFR53" s="124">
        <v>53183145.067295827</v>
      </c>
      <c r="AFS53" s="124">
        <v>78176975.712802708</v>
      </c>
      <c r="AFT53" s="124">
        <v>102749221.58615962</v>
      </c>
      <c r="AFU53" s="124">
        <v>137466545.52802274</v>
      </c>
      <c r="AFV53" s="124">
        <v>174787914.96850193</v>
      </c>
      <c r="AFW53" s="124">
        <v>204239222.19012687</v>
      </c>
      <c r="AFX53" s="124">
        <v>227291918.88087404</v>
      </c>
      <c r="AFY53" s="124">
        <v>245877107.00100452</v>
      </c>
      <c r="AFZ53" s="124">
        <v>253445316.65307754</v>
      </c>
      <c r="AGA53" s="124">
        <v>260698839.16085947</v>
      </c>
      <c r="AGB53" s="124">
        <v>267482566.39742836</v>
      </c>
      <c r="AGC53" s="124">
        <v>271571867.62685287</v>
      </c>
      <c r="AGD53" s="124">
        <v>275732572.98758376</v>
      </c>
      <c r="AGE53" s="124">
        <v>279966052.12395275</v>
      </c>
      <c r="AGF53" s="124">
        <v>284273703.5065698</v>
      </c>
      <c r="AGG53" s="124">
        <v>288656955.09914517</v>
      </c>
      <c r="AGH53" s="124">
        <v>293117265.04219669</v>
      </c>
      <c r="AGI53" s="124">
        <v>297656122.35410917</v>
      </c>
      <c r="AGJ53" s="124">
        <v>302275047.6500209</v>
      </c>
      <c r="AGK53" s="124">
        <v>306975593.8790279</v>
      </c>
      <c r="AGL53" s="124">
        <v>0</v>
      </c>
      <c r="AGM53" s="124">
        <v>0</v>
      </c>
      <c r="AGN53" s="124">
        <v>0</v>
      </c>
      <c r="AGO53" s="124">
        <v>2415173.7340533379</v>
      </c>
      <c r="AGP53" s="124">
        <v>13791531.379985839</v>
      </c>
      <c r="AGQ53" s="124">
        <v>45113336.617534973</v>
      </c>
      <c r="AGR53" s="124">
        <v>94374039.223753855</v>
      </c>
      <c r="AGS53" s="124">
        <v>147416306.36074704</v>
      </c>
      <c r="AGT53" s="124">
        <v>203945964.23359376</v>
      </c>
      <c r="AGU53" s="124">
        <v>274945063.16403764</v>
      </c>
      <c r="AGV53" s="124">
        <v>361605148.72293389</v>
      </c>
      <c r="AGW53" s="124">
        <v>442044075.28567213</v>
      </c>
      <c r="AGX53" s="124">
        <v>505845057.45164806</v>
      </c>
      <c r="AGY53" s="124">
        <v>554387654.76770616</v>
      </c>
      <c r="AGZ53" s="124">
        <v>594596636.44240844</v>
      </c>
      <c r="AHA53" s="124">
        <v>635714088.01200056</v>
      </c>
      <c r="AHB53" s="124">
        <v>675578569.18754709</v>
      </c>
      <c r="AHC53" s="124">
        <v>701488917.86595941</v>
      </c>
      <c r="AHD53" s="124">
        <v>728417160.25150383</v>
      </c>
      <c r="AHE53" s="124">
        <v>756404139.05334997</v>
      </c>
      <c r="AHF53" s="124">
        <v>785492367.03646231</v>
      </c>
      <c r="AHG53" s="124">
        <v>815726096.49706149</v>
      </c>
      <c r="AHH53" s="124">
        <v>847151391.67529106</v>
      </c>
      <c r="AHI53" s="124">
        <v>879816204.23120916</v>
      </c>
      <c r="AHJ53" s="124">
        <v>913770451.91571259</v>
      </c>
      <c r="AHK53" s="124">
        <v>949066100.57376015</v>
      </c>
      <c r="AHL53" s="124">
        <v>0</v>
      </c>
      <c r="AHM53" s="124">
        <v>0</v>
      </c>
      <c r="AHN53" s="124">
        <v>0</v>
      </c>
      <c r="AHO53" s="124">
        <v>1851040.5528409362</v>
      </c>
      <c r="AHP53" s="124">
        <v>15377219.683451105</v>
      </c>
      <c r="AHQ53" s="124">
        <v>51268643.363119699</v>
      </c>
      <c r="AHR53" s="124">
        <v>102836968.33809225</v>
      </c>
      <c r="AHS53" s="124">
        <v>156023886.86126524</v>
      </c>
      <c r="AHT53" s="124">
        <v>209648240.1459578</v>
      </c>
      <c r="AHU53" s="124">
        <v>265191241.29907283</v>
      </c>
      <c r="AHV53" s="124">
        <v>322375031.63434404</v>
      </c>
      <c r="AHW53" s="124">
        <v>367067076.08347476</v>
      </c>
      <c r="AHX53" s="124">
        <v>391279072.91478592</v>
      </c>
      <c r="AHY53" s="124">
        <v>402163354.98113942</v>
      </c>
      <c r="AHZ53" s="124">
        <v>412038030.37595767</v>
      </c>
      <c r="AIA53" s="124">
        <v>421336260.46886474</v>
      </c>
      <c r="AIB53" s="124">
        <v>429092247.87095344</v>
      </c>
      <c r="AIC53" s="124">
        <v>434842681.28062922</v>
      </c>
      <c r="AID53" s="124">
        <v>440684343.84036857</v>
      </c>
      <c r="AIE53" s="124">
        <v>446618858.84967571</v>
      </c>
      <c r="AIF53" s="124">
        <v>452647881.87782824</v>
      </c>
      <c r="AIG53" s="124">
        <v>458773101.4807539</v>
      </c>
      <c r="AIH53" s="124">
        <v>464996239.93556923</v>
      </c>
      <c r="AII53" s="124">
        <v>471319053.99324626</v>
      </c>
      <c r="AIJ53" s="124">
        <v>477743335.64990562</v>
      </c>
      <c r="AIK53" s="124">
        <v>484270912.93722922</v>
      </c>
      <c r="AIL53" s="124">
        <v>0</v>
      </c>
      <c r="AIM53" s="124">
        <v>0</v>
      </c>
      <c r="AIN53" s="124">
        <v>0</v>
      </c>
      <c r="AIO53" s="124">
        <v>4848213.6383768171</v>
      </c>
      <c r="AIP53" s="124">
        <v>12115028.79957132</v>
      </c>
      <c r="AIQ53" s="124">
        <v>28528210.182622842</v>
      </c>
      <c r="AIR53" s="124">
        <v>50189885.849778011</v>
      </c>
      <c r="AIS53" s="124">
        <v>73602769.767596304</v>
      </c>
      <c r="AIT53" s="124">
        <v>93824819.491513848</v>
      </c>
      <c r="AIU53" s="124">
        <v>117367053.42017947</v>
      </c>
      <c r="AIV53" s="124">
        <v>147846225.13405442</v>
      </c>
      <c r="AIW53" s="124">
        <v>177508510.51492867</v>
      </c>
      <c r="AIX53" s="124">
        <v>198718450.48865241</v>
      </c>
      <c r="AIY53" s="124">
        <v>215723109.50464463</v>
      </c>
      <c r="AIZ53" s="124">
        <v>233449799.33443084</v>
      </c>
      <c r="AJA53" s="124">
        <v>252163958.68748778</v>
      </c>
      <c r="AJB53" s="124">
        <v>269942858.82359171</v>
      </c>
      <c r="AJC53" s="124">
        <v>280654677.71006131</v>
      </c>
      <c r="AJD53" s="124">
        <v>291808108.76394159</v>
      </c>
      <c r="AJE53" s="124">
        <v>303421870.44131237</v>
      </c>
      <c r="AJF53" s="124">
        <v>315515490.72823346</v>
      </c>
      <c r="AJG53" s="124">
        <v>328109342.67488074</v>
      </c>
      <c r="AJH53" s="124">
        <v>341224681.50726372</v>
      </c>
      <c r="AJI53" s="124">
        <v>354883683.38720447</v>
      </c>
      <c r="AJJ53" s="124">
        <v>369109485.89444625</v>
      </c>
      <c r="AJK53" s="124">
        <v>383926230.30810004</v>
      </c>
      <c r="AJL53" s="124">
        <v>0</v>
      </c>
      <c r="AJM53" s="124">
        <v>0</v>
      </c>
      <c r="AJN53" s="124">
        <v>0</v>
      </c>
      <c r="AJO53" s="124">
        <v>1127614.5808580136</v>
      </c>
      <c r="AJP53" s="124">
        <v>4807777.416869903</v>
      </c>
      <c r="AJQ53" s="124">
        <v>11174422.147921719</v>
      </c>
      <c r="AJR53" s="124">
        <v>21019660.880061265</v>
      </c>
      <c r="AJS53" s="124">
        <v>31252518.033983637</v>
      </c>
      <c r="AJT53" s="124">
        <v>40787346.012600727</v>
      </c>
      <c r="AJU53" s="124">
        <v>50795970.441367149</v>
      </c>
      <c r="AJV53" s="124">
        <v>60870454.41811572</v>
      </c>
      <c r="AJW53" s="124">
        <v>68603154.000579193</v>
      </c>
      <c r="AJX53" s="124">
        <v>74143957.382972121</v>
      </c>
      <c r="AJY53" s="124">
        <v>76124719.334172592</v>
      </c>
      <c r="AJZ53" s="124">
        <v>77983518.632434532</v>
      </c>
      <c r="AKA53" s="124">
        <v>79790653.722465277</v>
      </c>
      <c r="AKB53" s="124">
        <v>81303846.370751083</v>
      </c>
      <c r="AKC53" s="124">
        <v>82389443.144635886</v>
      </c>
      <c r="AKD53" s="124">
        <v>83492650.30431895</v>
      </c>
      <c r="AKE53" s="124">
        <v>84613787.890124813</v>
      </c>
      <c r="AKF53" s="124">
        <v>85753182.260281488</v>
      </c>
      <c r="AKG53" s="124">
        <v>86911166.224179536</v>
      </c>
      <c r="AKH53" s="124">
        <v>88088079.178600639</v>
      </c>
      <c r="AKI53" s="124">
        <v>89284267.246985763</v>
      </c>
      <c r="AKJ53" s="124">
        <v>90500083.42181392</v>
      </c>
      <c r="AKK53" s="124">
        <v>91735887.710163638</v>
      </c>
      <c r="AKL53" s="124">
        <v>0</v>
      </c>
      <c r="AKM53" s="124">
        <v>0</v>
      </c>
      <c r="AKN53" s="124">
        <v>0</v>
      </c>
      <c r="AKO53" s="124">
        <v>16247278.167346332</v>
      </c>
      <c r="AKP53" s="124">
        <v>17174458.314066481</v>
      </c>
      <c r="AKQ53" s="124">
        <v>41413198.554078497</v>
      </c>
      <c r="AKR53" s="124">
        <v>66306187.276022896</v>
      </c>
      <c r="AKS53" s="124">
        <v>56192666.76024884</v>
      </c>
      <c r="AKT53" s="124">
        <v>57805558.992383942</v>
      </c>
      <c r="AKU53" s="124">
        <v>72850284.302493826</v>
      </c>
      <c r="AKV53" s="124">
        <v>63081076.683063172</v>
      </c>
      <c r="AKW53" s="124">
        <v>27657321.09452172</v>
      </c>
      <c r="AKX53" s="124">
        <v>24486858.493117109</v>
      </c>
      <c r="AKY53" s="124">
        <v>22845096.878277004</v>
      </c>
      <c r="AKZ53" s="124">
        <v>12896917.922755461</v>
      </c>
      <c r="ALA53" s="124">
        <v>13429996.747819083</v>
      </c>
      <c r="ALB53" s="124">
        <v>7351342.6278473474</v>
      </c>
      <c r="ALC53" s="124">
        <v>7642009.8939027768</v>
      </c>
      <c r="ALD53" s="124">
        <v>7944170.7887851233</v>
      </c>
      <c r="ALE53" s="124">
        <v>8258279.8285391796</v>
      </c>
      <c r="ALF53" s="124">
        <v>8584809.504326148</v>
      </c>
      <c r="ALG53" s="124">
        <v>8924250.9933491349</v>
      </c>
      <c r="ALH53" s="124">
        <v>9277114.8978980239</v>
      </c>
      <c r="ALI53" s="124">
        <v>9643932.0136260111</v>
      </c>
      <c r="ALJ53" s="124">
        <v>10025254.128214115</v>
      </c>
      <c r="ALK53" s="124">
        <v>10421654.85162564</v>
      </c>
      <c r="ALL53" s="124">
        <v>0</v>
      </c>
      <c r="ALM53" s="124">
        <v>0</v>
      </c>
      <c r="ALN53" s="124">
        <v>0</v>
      </c>
      <c r="ALO53" s="124">
        <v>11613464.644526375</v>
      </c>
      <c r="ALP53" s="124">
        <v>16707856.702109287</v>
      </c>
      <c r="ALQ53" s="124">
        <v>39786458.605779797</v>
      </c>
      <c r="ALR53" s="124">
        <v>61386634.023767151</v>
      </c>
      <c r="ALS53" s="124">
        <v>51797361.539630353</v>
      </c>
      <c r="ALT53" s="124">
        <v>51891072.434248917</v>
      </c>
      <c r="ALU53" s="124">
        <v>69510928.310920537</v>
      </c>
      <c r="ALV53" s="124">
        <v>56759383.392995916</v>
      </c>
      <c r="ALW53" s="124">
        <v>22783731.569041904</v>
      </c>
      <c r="ALX53" s="124">
        <v>22412819.857149411</v>
      </c>
      <c r="ALY53" s="124">
        <v>20771958.870530002</v>
      </c>
      <c r="ALZ53" s="124">
        <v>9723389.0146389809</v>
      </c>
      <c r="AMA53" s="124">
        <v>9892109.8390782662</v>
      </c>
      <c r="AMB53" s="124">
        <v>5390109.6787515068</v>
      </c>
      <c r="AMC53" s="124">
        <v>5491629.0793434856</v>
      </c>
      <c r="AMD53" s="124">
        <v>5595060.9219627688</v>
      </c>
      <c r="AME53" s="124">
        <v>5700441.2410415225</v>
      </c>
      <c r="AMF53" s="124">
        <v>5807806.7501211921</v>
      </c>
      <c r="AMG53" s="124">
        <v>5917194.8546538642</v>
      </c>
      <c r="AMH53" s="124">
        <v>6028643.6650450164</v>
      </c>
      <c r="AMI53" s="124">
        <v>6142192.0099421619</v>
      </c>
      <c r="AMJ53" s="124">
        <v>6257879.449774066</v>
      </c>
      <c r="AMK53" s="124">
        <v>6375746.2905452214</v>
      </c>
      <c r="AML53" s="124">
        <v>0</v>
      </c>
      <c r="AMM53" s="124">
        <v>0</v>
      </c>
      <c r="AMN53" s="124">
        <v>0</v>
      </c>
      <c r="AMO53" s="124">
        <v>16247278.167346332</v>
      </c>
      <c r="AMP53" s="124">
        <v>17174458.314066481</v>
      </c>
      <c r="AMQ53" s="124">
        <v>41413198.554078497</v>
      </c>
      <c r="AMR53" s="124">
        <v>66306187.276022896</v>
      </c>
      <c r="AMS53" s="124">
        <v>57462102.273677498</v>
      </c>
      <c r="AMT53" s="124">
        <v>57805558.992383942</v>
      </c>
      <c r="AMU53" s="124">
        <v>85067249.021089509</v>
      </c>
      <c r="AMV53" s="124">
        <v>78909186.402804121</v>
      </c>
      <c r="AMW53" s="124">
        <v>69916987.714858592</v>
      </c>
      <c r="AMX53" s="124">
        <v>91858524.630375355</v>
      </c>
      <c r="AMY53" s="124">
        <v>88429282.396057114</v>
      </c>
      <c r="AMZ53" s="124">
        <v>78194630.793664187</v>
      </c>
      <c r="ANA53" s="124">
        <v>102562598.04303455</v>
      </c>
      <c r="ANB53" s="124">
        <v>99132376.614561886</v>
      </c>
      <c r="ANC53" s="124">
        <v>87472705.496514648</v>
      </c>
      <c r="AND53" s="124">
        <v>114555379.74512982</v>
      </c>
      <c r="ANE53" s="124">
        <v>111169894.17902483</v>
      </c>
      <c r="ANF53" s="124">
        <v>97874574.987591133</v>
      </c>
      <c r="ANG53" s="124">
        <v>127996226.38970661</v>
      </c>
      <c r="ANH53" s="124">
        <v>124713227.56259735</v>
      </c>
      <c r="ANI53" s="124">
        <v>109539116.55074638</v>
      </c>
      <c r="ANJ53" s="124">
        <v>143064651.2562016</v>
      </c>
      <c r="ANK53" s="124">
        <v>139956448.96529219</v>
      </c>
      <c r="ANL53" s="124">
        <v>0</v>
      </c>
      <c r="ANM53" s="124">
        <v>0</v>
      </c>
      <c r="ANN53" s="124">
        <v>0</v>
      </c>
      <c r="ANO53" s="124">
        <v>11613464.644526375</v>
      </c>
      <c r="ANP53" s="124">
        <v>16707856.702109287</v>
      </c>
      <c r="ANQ53" s="124">
        <v>39786458.605779797</v>
      </c>
      <c r="ANR53" s="124">
        <v>61386634.023767151</v>
      </c>
      <c r="ANS53" s="124">
        <v>52898601.480343699</v>
      </c>
      <c r="ANT53" s="124">
        <v>51891072.434248917</v>
      </c>
      <c r="ANU53" s="124">
        <v>76455214.521995232</v>
      </c>
      <c r="ANV53" s="124">
        <v>70296611.197590083</v>
      </c>
      <c r="ANW53" s="124">
        <v>58445674.747982383</v>
      </c>
      <c r="ANX53" s="124">
        <v>74325583.196415797</v>
      </c>
      <c r="ANY53" s="124">
        <v>73717249.639361486</v>
      </c>
      <c r="ANZ53" s="124">
        <v>60988197.622491993</v>
      </c>
      <c r="AOA53" s="124">
        <v>77991743.933222637</v>
      </c>
      <c r="AOB53" s="124">
        <v>77325178.709985688</v>
      </c>
      <c r="AOC53" s="124">
        <v>63652029.042647921</v>
      </c>
      <c r="AOD53" s="124">
        <v>81856433.512056261</v>
      </c>
      <c r="AOE53" s="124">
        <v>81131767.187548012</v>
      </c>
      <c r="AOF53" s="124">
        <v>66443295.102081522</v>
      </c>
      <c r="AOG53" s="124">
        <v>85931069.402176946</v>
      </c>
      <c r="AOH53" s="124">
        <v>85149151.679239482</v>
      </c>
      <c r="AOI53" s="124">
        <v>69368446.78152214</v>
      </c>
      <c r="AOJ53" s="124">
        <v>90227757.917762011</v>
      </c>
      <c r="AOK53" s="124">
        <v>89390294.273630604</v>
      </c>
      <c r="AOL53" s="125">
        <f>AOL7+AOL9+AOL10+AOL11+AOL12+AOL13+AOL14+AOL15+AOL16+AOL17+AOL19+AOL20+AOL21+AOL22+AOL23+AOL28+AOL29+AOL30+AOL32+AOL33+AOL35+AOL37+AOL38+AOL42+AOL43+AOL44+AOL45+AOL47+AOL48+AOL49+AOL51+AOL52</f>
        <v>1659444</v>
      </c>
      <c r="AOM53" s="125">
        <v>817385.51</v>
      </c>
      <c r="AON53" s="125">
        <v>849879.15096077125</v>
      </c>
      <c r="AOO53" s="125">
        <v>883704.06025512842</v>
      </c>
      <c r="AOP53" s="125">
        <v>918916.22841133329</v>
      </c>
      <c r="AOQ53" s="125">
        <v>955574.05654157046</v>
      </c>
      <c r="AOR53" s="125">
        <v>993738.46236759564</v>
      </c>
      <c r="AOS53" s="125">
        <v>1033472.9910033693</v>
      </c>
      <c r="AOT53" s="125">
        <v>1074843.9307121229</v>
      </c>
      <c r="AOU53" s="125">
        <v>1117920.4338654357</v>
      </c>
      <c r="AOV53" s="125">
        <v>1162774.6433424987</v>
      </c>
      <c r="AOW53" s="125">
        <v>1209481.8246188299</v>
      </c>
      <c r="AOX53" s="125">
        <v>1258120.503805348</v>
      </c>
      <c r="AOY53" s="125">
        <v>1308772.611910864</v>
      </c>
      <c r="AOZ53" s="125">
        <v>1361523.6356138315</v>
      </c>
      <c r="APA53" s="125">
        <v>1416462.77484253</v>
      </c>
      <c r="APB53" s="125">
        <v>1473683.1074768675</v>
      </c>
      <c r="APC53" s="125">
        <v>1533281.7614996457</v>
      </c>
      <c r="APD53" s="125">
        <v>1595360.0949404805</v>
      </c>
      <c r="APE53" s="125">
        <v>1660023.8839716692</v>
      </c>
      <c r="APF53" s="125">
        <v>1727383.5195321499</v>
      </c>
      <c r="APG53" s="125">
        <v>1797554.212873352</v>
      </c>
      <c r="APH53" s="125">
        <v>1870656.2104392531</v>
      </c>
      <c r="API53" s="125">
        <v>1946815.0185123261</v>
      </c>
      <c r="APJ53" s="125">
        <v>2026161.6380773913</v>
      </c>
      <c r="APK53" s="125">
        <v>2108832.8103766595</v>
      </c>
      <c r="APL53" s="125">
        <v>2194971.2736515715</v>
      </c>
      <c r="APM53" s="125">
        <v>842058.49031385011</v>
      </c>
      <c r="APN53" s="125">
        <v>855508.99035237811</v>
      </c>
      <c r="APO53" s="125">
        <v>869197.00192386424</v>
      </c>
      <c r="APP53" s="125">
        <v>883127.10584199149</v>
      </c>
      <c r="APQ53" s="125">
        <v>897303.97959225241</v>
      </c>
      <c r="APR53" s="125">
        <v>911732.39956353011</v>
      </c>
      <c r="APS53" s="125">
        <v>926417.24333567743</v>
      </c>
      <c r="APT53" s="125">
        <v>941363.49202459014</v>
      </c>
      <c r="APU53" s="125">
        <v>956576.23268633545</v>
      </c>
      <c r="APV53" s="125">
        <v>972060.66078192671</v>
      </c>
      <c r="APW53" s="125">
        <v>987822.0827043911</v>
      </c>
      <c r="APX53" s="125">
        <v>1003865.9183698148</v>
      </c>
      <c r="APY53" s="125">
        <v>1020197.7038741063</v>
      </c>
      <c r="APZ53" s="125">
        <v>1036823.0942172662</v>
      </c>
      <c r="AQA53" s="125">
        <v>1053747.8660969981</v>
      </c>
      <c r="AQB53" s="125">
        <v>1070977.9207735572</v>
      </c>
      <c r="AQC53" s="125">
        <v>1088519.2870077821</v>
      </c>
      <c r="AQD53" s="125">
        <v>1106378.1240743101</v>
      </c>
      <c r="AQE53" s="125">
        <v>1124560.7248520369</v>
      </c>
      <c r="AQF53" s="125">
        <v>1143073.5189939458</v>
      </c>
      <c r="AQG53" s="125">
        <v>1161923.076178479</v>
      </c>
      <c r="AQH53" s="125">
        <v>1181116.1094447079</v>
      </c>
      <c r="AQI53" s="125">
        <v>1200659.4786135964</v>
      </c>
      <c r="AQJ53" s="125">
        <v>1220560.1937977523</v>
      </c>
      <c r="AQK53" s="125">
        <v>1240825.4190020985</v>
      </c>
      <c r="AQL53" s="125">
        <v>1261462.4758179891</v>
      </c>
      <c r="AQM53" s="125">
        <f>AQM7+AQM9+AQM10+AQM11+AQM12+AQM13+AQM14+AQM15+AQM16+AQM17+AQM19+AQM20+AQM21+AQM22+AQM23+AQM28+AQM29+AQM30+AQM32+AQM33+AQM35+AQM37+AQM38+AQM42+AQM43+AQM44+AQM45+AQM47+AQM48+AQM49+AQM51+AQM52</f>
        <v>60719</v>
      </c>
      <c r="AQN53" s="125">
        <v>29875.799999999992</v>
      </c>
      <c r="AQO53" s="125">
        <v>31065.077928607327</v>
      </c>
      <c r="AQP53" s="125">
        <v>32303.185166986266</v>
      </c>
      <c r="AQQ53" s="125">
        <v>33592.180940644408</v>
      </c>
      <c r="AQR53" s="125">
        <v>34934.213404007955</v>
      </c>
      <c r="AQS53" s="125">
        <v>36331.523564554962</v>
      </c>
      <c r="AQT53" s="125">
        <v>37786.449383590014</v>
      </c>
      <c r="AQU53" s="125">
        <v>39301.430061760737</v>
      </c>
      <c r="AQV53" s="125">
        <v>40879.010517795228</v>
      </c>
      <c r="AQW53" s="125">
        <v>42521.84606933513</v>
      </c>
      <c r="AQX53" s="125">
        <v>44232.707325154261</v>
      </c>
      <c r="AQY53" s="125">
        <v>46014.485298486608</v>
      </c>
      <c r="AQZ53" s="125">
        <v>47870.196751643307</v>
      </c>
      <c r="ARA53" s="125">
        <v>49802.989782575081</v>
      </c>
      <c r="ARB53" s="125">
        <v>51816.149664535245</v>
      </c>
      <c r="ARC53" s="125">
        <v>53913.104950523295</v>
      </c>
      <c r="ARD53" s="125">
        <v>56097.433854735849</v>
      </c>
      <c r="ARE53" s="125">
        <v>58372.870923827337</v>
      </c>
      <c r="ARF53" s="125">
        <v>60743.314011384013</v>
      </c>
      <c r="ARG53" s="125">
        <v>63212.831569646354</v>
      </c>
      <c r="ARH53" s="125">
        <v>65785.670273174459</v>
      </c>
      <c r="ARI53" s="125">
        <v>68466.262989845316</v>
      </c>
      <c r="ARJ53" s="125">
        <v>71259.237115294527</v>
      </c>
      <c r="ARK53" s="125">
        <v>74169.423287677171</v>
      </c>
      <c r="ARL53" s="125">
        <v>77201.86450041784</v>
      </c>
      <c r="ARM53" s="125">
        <v>80361.825631456755</v>
      </c>
      <c r="ARN53" s="125">
        <v>30843.200011930006</v>
      </c>
      <c r="ARO53" s="125">
        <v>31340.392915208613</v>
      </c>
      <c r="ARP53" s="125">
        <v>31846.439680175161</v>
      </c>
      <c r="ARQ53" s="125">
        <v>32361.512202286645</v>
      </c>
      <c r="ARR53" s="125">
        <v>32885.786021907399</v>
      </c>
      <c r="ARS53" s="125">
        <v>33419.440408715222</v>
      </c>
      <c r="ART53" s="125">
        <v>33962.658448229413</v>
      </c>
      <c r="ARU53" s="125">
        <v>34515.627130518013</v>
      </c>
      <c r="ARV53" s="125">
        <v>35078.537441143068</v>
      </c>
      <c r="ARW53" s="125">
        <v>35651.584454404547</v>
      </c>
      <c r="ARX53" s="125">
        <v>36234.967428945223</v>
      </c>
      <c r="ARY53" s="125">
        <v>36828.889905780641</v>
      </c>
      <c r="ARZ53" s="125">
        <v>37433.559808819897</v>
      </c>
      <c r="ASA53" s="125">
        <v>38049.189547945542</v>
      </c>
      <c r="ASB53" s="125">
        <v>38675.996124721591</v>
      </c>
      <c r="ASC53" s="125">
        <v>39314.201240802446</v>
      </c>
      <c r="ASD53" s="125">
        <v>39964.031409115669</v>
      </c>
      <c r="ASE53" s="125">
        <v>40625.718067895177</v>
      </c>
      <c r="ASF53" s="125">
        <v>41299.497697642852</v>
      </c>
      <c r="ASG53" s="125">
        <v>41985.611941098905</v>
      </c>
      <c r="ASH53" s="125">
        <v>42684.307726304185</v>
      </c>
      <c r="ASI53" s="125">
        <v>43395.83739283905</v>
      </c>
      <c r="ASJ53" s="125">
        <v>44120.458821327025</v>
      </c>
      <c r="ASK53" s="125">
        <v>44858.435566293017</v>
      </c>
      <c r="ASL53" s="125">
        <v>45610.036992469308</v>
      </c>
      <c r="ASM53" s="125">
        <v>46375.538414644485</v>
      </c>
      <c r="ASN53" s="125"/>
      <c r="ASO53" s="125">
        <v>817385.51</v>
      </c>
      <c r="ASP53" s="125">
        <v>849879.15096077125</v>
      </c>
      <c r="ASQ53" s="125">
        <v>883704.06025512842</v>
      </c>
      <c r="ASR53" s="125">
        <v>904523.55849618779</v>
      </c>
      <c r="ASS53" s="125">
        <v>898801.87786548526</v>
      </c>
      <c r="AST53" s="125">
        <v>853818.45396203641</v>
      </c>
      <c r="ASU53" s="125">
        <v>776507.91682203417</v>
      </c>
      <c r="ASV53" s="125">
        <v>687567.11934421759</v>
      </c>
      <c r="ASW53" s="125">
        <v>595823.57754195773</v>
      </c>
      <c r="ASX53" s="125">
        <v>497221.56195226632</v>
      </c>
      <c r="ASY53" s="125">
        <v>373407.89008368854</v>
      </c>
      <c r="ASZ53" s="125">
        <v>268438.47459076368</v>
      </c>
      <c r="ATA53" s="125">
        <v>198619.86585687517</v>
      </c>
      <c r="ATB53" s="125">
        <v>154980.76217305099</v>
      </c>
      <c r="ATC53" s="125">
        <v>109632.18155045187</v>
      </c>
      <c r="ATD53" s="125">
        <v>71529.971183576199</v>
      </c>
      <c r="ATE53" s="125">
        <v>37267.501455396501</v>
      </c>
      <c r="ATF53" s="125">
        <v>38720.702703434952</v>
      </c>
      <c r="ATG53" s="125">
        <v>40230.577325554732</v>
      </c>
      <c r="ATH53" s="125">
        <v>41799.335822895438</v>
      </c>
      <c r="ATI53" s="125">
        <v>43429.274927178616</v>
      </c>
      <c r="ATJ53" s="125">
        <v>45122.780964981444</v>
      </c>
      <c r="ATK53" s="125">
        <v>46882.33335328511</v>
      </c>
      <c r="ATL53" s="125">
        <v>48710.50823142111</v>
      </c>
      <c r="ATM53" s="125">
        <v>50609.98223473836</v>
      </c>
      <c r="ATN53" s="125">
        <v>52583.53641552211</v>
      </c>
      <c r="ATO53" s="125">
        <v>842058.49031385011</v>
      </c>
      <c r="ATP53" s="125">
        <v>855508.99035237811</v>
      </c>
      <c r="ATQ53" s="125">
        <v>869197.00192386424</v>
      </c>
      <c r="ATR53" s="125">
        <v>875323.49848304351</v>
      </c>
      <c r="ATS53" s="125">
        <v>854658.1463903517</v>
      </c>
      <c r="ATT53" s="125">
        <v>796950.0199034221</v>
      </c>
      <c r="ATU53" s="125">
        <v>711268.73346988449</v>
      </c>
      <c r="ATV53" s="125">
        <v>618937.89479010401</v>
      </c>
      <c r="ATW53" s="125">
        <v>521333.99864387338</v>
      </c>
      <c r="ATX53" s="125">
        <v>422718.63310436287</v>
      </c>
      <c r="ATY53" s="125">
        <v>307819.79955917777</v>
      </c>
      <c r="ATZ53" s="125">
        <v>214437.4588724791</v>
      </c>
      <c r="AUA53" s="125">
        <v>153644.08391292542</v>
      </c>
      <c r="AUB53" s="125">
        <v>115841.72038183604</v>
      </c>
      <c r="AUC53" s="125">
        <v>81013.782163924683</v>
      </c>
      <c r="AUD53" s="125">
        <v>54278.154052351863</v>
      </c>
      <c r="AUE53" s="125">
        <v>29017.530013509331</v>
      </c>
      <c r="AUF53" s="125">
        <v>29576.355663013856</v>
      </c>
      <c r="AUG53" s="125">
        <v>30145.94657968856</v>
      </c>
      <c r="AUH53" s="125">
        <v>30726.510208796462</v>
      </c>
      <c r="AUI53" s="125">
        <v>31318.257994219926</v>
      </c>
      <c r="AUJ53" s="125">
        <v>31921.405455558466</v>
      </c>
      <c r="AUK53" s="125">
        <v>32536.1722667135</v>
      </c>
      <c r="AUL53" s="125">
        <v>33162.782335988755</v>
      </c>
      <c r="AUM53" s="125">
        <v>33801.463887735532</v>
      </c>
      <c r="AUN53" s="125">
        <v>34452.449545572643</v>
      </c>
      <c r="AUO53" s="125">
        <f>AUO7+AUO9+AUO10+AUO11+AUO12+AUO13+AUO14+AUO15+AUO16+AUO17+AUO19+AUO20+AUO21+AUO22+AUO23+AUO28+AUO29+AUO30+AUO32+AUO33+AUO35+AUO37+AUO38+AUO42+AUO43+AUO44+AUO45+AUO47+AUO48+AUO49+AUO51+AUO52</f>
        <v>16</v>
      </c>
      <c r="AUP53" s="125">
        <v>29875.799999999992</v>
      </c>
      <c r="AUQ53" s="125">
        <v>31065.077928607327</v>
      </c>
      <c r="AUR53" s="125">
        <v>32303.185166986266</v>
      </c>
      <c r="AUS53" s="125">
        <v>33045.169903477807</v>
      </c>
      <c r="AUT53" s="125">
        <v>32776.747193670795</v>
      </c>
      <c r="AUU53" s="125">
        <v>31014.529435290413</v>
      </c>
      <c r="AUV53" s="125">
        <v>28195.274261286915</v>
      </c>
      <c r="AUW53" s="125">
        <v>24945.742107810769</v>
      </c>
      <c r="AUX53" s="125">
        <v>21602.25501864425</v>
      </c>
      <c r="AUY53" s="125">
        <v>18046.562691412044</v>
      </c>
      <c r="AUZ53" s="125">
        <v>13548.972038132546</v>
      </c>
      <c r="AVA53" s="125">
        <v>9784.5483888254657</v>
      </c>
      <c r="AVB53" s="125">
        <v>7373.9699780782339</v>
      </c>
      <c r="AVC53" s="125">
        <v>5749.7138659353104</v>
      </c>
      <c r="AVD53" s="125">
        <v>4062.0807851127206</v>
      </c>
      <c r="AVE53" s="125">
        <v>2652.155651420208</v>
      </c>
      <c r="AVF53" s="125">
        <v>1347.6177100429279</v>
      </c>
      <c r="AVG53" s="125">
        <v>1400.1199263928472</v>
      </c>
      <c r="AVH53" s="125">
        <v>1454.6678447371037</v>
      </c>
      <c r="AVI53" s="125">
        <v>1511.3411840142362</v>
      </c>
      <c r="AVJ53" s="125">
        <v>1570.2227701227016</v>
      </c>
      <c r="AVK53" s="125">
        <v>1631.3986570268014</v>
      </c>
      <c r="AVL53" s="125">
        <v>1694.9582525837907</v>
      </c>
      <c r="AVM53" s="125">
        <v>1760.9944492762552</v>
      </c>
      <c r="AVN53" s="125">
        <v>1829.6037600410002</v>
      </c>
      <c r="AVO53" s="125">
        <v>1900.8864593931667</v>
      </c>
      <c r="AVP53" s="125">
        <v>30843.200011930006</v>
      </c>
      <c r="AVQ53" s="125">
        <v>31340.392915208613</v>
      </c>
      <c r="AVR53" s="125">
        <v>31846.439680175161</v>
      </c>
      <c r="AVS53" s="125">
        <v>32064.964301710308</v>
      </c>
      <c r="AVT53" s="125">
        <v>31265.281911795355</v>
      </c>
      <c r="AVU53" s="125">
        <v>29057.915519289971</v>
      </c>
      <c r="AVV53" s="125">
        <v>25946.666369049875</v>
      </c>
      <c r="AVW53" s="125">
        <v>22586.209469594098</v>
      </c>
      <c r="AVX53" s="125">
        <v>19028.960253811576</v>
      </c>
      <c r="AVY53" s="125">
        <v>15449.504755515363</v>
      </c>
      <c r="AVZ53" s="125">
        <v>11255.308986415212</v>
      </c>
      <c r="AWA53" s="125">
        <v>7882.780579112793</v>
      </c>
      <c r="AWB53" s="125">
        <v>5752.8119459302325</v>
      </c>
      <c r="AWC53" s="125">
        <v>4328.4149056605647</v>
      </c>
      <c r="AWD53" s="125">
        <v>3017.2146017888167</v>
      </c>
      <c r="AWE53" s="125">
        <v>2013.9411021227002</v>
      </c>
      <c r="AWF53" s="125">
        <v>1053.1649332176935</v>
      </c>
      <c r="AWG53" s="125">
        <v>1073.4734961222739</v>
      </c>
      <c r="AWH53" s="125">
        <v>1094.1737864105896</v>
      </c>
      <c r="AWI53" s="125">
        <v>1115.2733621042482</v>
      </c>
      <c r="AWJ53" s="125">
        <v>1136.7799270892501</v>
      </c>
      <c r="AWK53" s="125">
        <v>1158.7013339318094</v>
      </c>
      <c r="AWL53" s="125">
        <v>1181.0455867485457</v>
      </c>
      <c r="AWM53" s="125">
        <v>1203.8208441320983</v>
      </c>
      <c r="AWN53" s="125">
        <v>1227.0354221332302</v>
      </c>
      <c r="AWO53" s="125">
        <v>1250.6977973005191</v>
      </c>
      <c r="AWP53" s="125">
        <f>AWP7+AWP9+AWP10+AWP11+AWP12+AWP13+AWP14+AWP15+AWP16+AWP17+AWP19+AWP20+AWP21+AWP22+AWP23+AWP28+AWP29+AWP30+AWP32+AWP33+AWP35+AWP37+AWP38+AWP42+AWP43+AWP44+AWP45+AWP47+AWP48+AWP49+AWP51+AWP52</f>
        <v>24.320000000000014</v>
      </c>
      <c r="AWQ53" s="125">
        <v>817385.51</v>
      </c>
      <c r="AWR53" s="125">
        <v>849879.15096077125</v>
      </c>
      <c r="AWS53" s="125">
        <v>883704.06025512842</v>
      </c>
      <c r="AWT53" s="125">
        <v>847727.32631040784</v>
      </c>
      <c r="AWU53" s="125">
        <v>756773.45462176052</v>
      </c>
      <c r="AWV53" s="125">
        <v>610418.03014238027</v>
      </c>
      <c r="AWW53" s="125">
        <v>501393.00576397101</v>
      </c>
      <c r="AWX53" s="125">
        <v>506444.67996641097</v>
      </c>
      <c r="AWY53" s="125">
        <v>482872.56089951494</v>
      </c>
      <c r="AWZ53" s="125">
        <v>467198.0122499101</v>
      </c>
      <c r="AXA53" s="125">
        <v>341500.75048061088</v>
      </c>
      <c r="AXB53" s="125">
        <v>355234.02460386296</v>
      </c>
      <c r="AXC53" s="125">
        <v>369535.79630424391</v>
      </c>
      <c r="AXD53" s="125">
        <v>384430.20299684652</v>
      </c>
      <c r="AXE53" s="125">
        <v>399942.43054377311</v>
      </c>
      <c r="AXF53" s="125">
        <v>416098.7597581743</v>
      </c>
      <c r="AXG53" s="125">
        <v>432926.61501166463</v>
      </c>
      <c r="AXH53" s="125">
        <v>450454.61504201812</v>
      </c>
      <c r="AXI53" s="125">
        <v>468712.62606258888</v>
      </c>
      <c r="AXJ53" s="125">
        <v>487731.81727966573</v>
      </c>
      <c r="AXK53" s="125">
        <v>507544.71892894653</v>
      </c>
      <c r="AXL53" s="125">
        <v>528185.28294755379</v>
      </c>
      <c r="AXM53" s="125">
        <v>549688.94640348037</v>
      </c>
      <c r="AXN53" s="125">
        <v>572092.69781008677</v>
      </c>
      <c r="AXO53" s="125">
        <v>595435.14645929215</v>
      </c>
      <c r="AXP53" s="125">
        <v>619756.59491338488</v>
      </c>
      <c r="AXQ53" s="125">
        <v>842058.49031385011</v>
      </c>
      <c r="AXR53" s="125">
        <v>855508.99035237811</v>
      </c>
      <c r="AXS53" s="125">
        <v>869197.00192386424</v>
      </c>
      <c r="AXT53" s="125">
        <v>835509.69337744312</v>
      </c>
      <c r="AXU53" s="125">
        <v>725109.24953693454</v>
      </c>
      <c r="AXV53" s="125">
        <v>566762.81186125823</v>
      </c>
      <c r="AXW53" s="125">
        <v>450469.16312106868</v>
      </c>
      <c r="AXX53" s="125">
        <v>444394.9648645916</v>
      </c>
      <c r="AXY53" s="125">
        <v>410361.38373272208</v>
      </c>
      <c r="AXZ53" s="125">
        <v>392579.24615615967</v>
      </c>
      <c r="AYA53" s="125">
        <v>278914.47041065159</v>
      </c>
      <c r="AYB53" s="125">
        <v>283444.494598536</v>
      </c>
      <c r="AYC53" s="125">
        <v>288055.82227033598</v>
      </c>
      <c r="AYD53" s="125">
        <v>292750.05013193394</v>
      </c>
      <c r="AYE53" s="125">
        <v>297528.80925091699</v>
      </c>
      <c r="AYF53" s="125">
        <v>302393.765865475</v>
      </c>
      <c r="AYG53" s="125">
        <v>307346.62221396202</v>
      </c>
      <c r="AYH53" s="125">
        <v>312389.1173856876</v>
      </c>
      <c r="AYI53" s="125">
        <v>317523.02819351637</v>
      </c>
      <c r="AYJ53" s="125">
        <v>322750.17006887886</v>
      </c>
      <c r="AYK53" s="125">
        <v>328072.39797980594</v>
      </c>
      <c r="AYL53" s="125">
        <v>333491.6073726234</v>
      </c>
      <c r="AYM53" s="125">
        <v>339009.73513795662</v>
      </c>
      <c r="AYN53" s="125">
        <v>344628.76060171833</v>
      </c>
      <c r="AYO53" s="125">
        <v>350350.70654176903</v>
      </c>
      <c r="AYP53" s="125">
        <v>356177.64023096167</v>
      </c>
      <c r="AYQ53" s="125">
        <f>AYQ7+AYQ9+AYQ10+AYQ11+AYQ12+AYQ13+AYQ14+AYQ15+AYQ16+AYQ17+AYQ19+AYQ20+AYQ21+AYQ22+AYQ23+AYQ28+AYQ29+AYQ30+AYQ32+AYQ33+AYQ35+AYQ37+AYQ38+AYQ42+AYQ43+AYQ44+AYQ45+AYQ47+AYQ48+AYQ49+AYQ51+AYQ52</f>
        <v>24.320000000000014</v>
      </c>
      <c r="AYR53" s="125">
        <v>29875.799999999992</v>
      </c>
      <c r="AYS53" s="125">
        <v>31065.077928607327</v>
      </c>
      <c r="AYT53" s="125">
        <v>32303.185166986266</v>
      </c>
      <c r="AYU53" s="125">
        <v>30916.371616641769</v>
      </c>
      <c r="AYV53" s="125">
        <v>27410.518689494918</v>
      </c>
      <c r="AYW53" s="125">
        <v>21797.823375856849</v>
      </c>
      <c r="AYX53" s="125">
        <v>18472.28109716807</v>
      </c>
      <c r="AYY53" s="125">
        <v>18643.108241291829</v>
      </c>
      <c r="AYZ53" s="125">
        <v>17725.508261910658</v>
      </c>
      <c r="AZA53" s="125">
        <v>17283.60398612947</v>
      </c>
      <c r="AZB53" s="125">
        <v>12489.23500945532</v>
      </c>
      <c r="AZC53" s="125">
        <v>12992.325260749158</v>
      </c>
      <c r="AZD53" s="125">
        <v>13516.29084752282</v>
      </c>
      <c r="AZE53" s="125">
        <v>14062.020644491786</v>
      </c>
      <c r="AZF53" s="125">
        <v>14630.442258221716</v>
      </c>
      <c r="AZG53" s="125">
        <v>15222.523750735987</v>
      </c>
      <c r="AZH53" s="125">
        <v>15839.275441337186</v>
      </c>
      <c r="AZI53" s="125">
        <v>16481.751790257127</v>
      </c>
      <c r="AZJ53" s="125">
        <v>17151.053367920198</v>
      </c>
      <c r="AZK53" s="125">
        <v>17848.328913782494</v>
      </c>
      <c r="AZL53" s="125">
        <v>18574.777488896321</v>
      </c>
      <c r="AZM53" s="125">
        <v>19331.650726544562</v>
      </c>
      <c r="AZN53" s="125">
        <v>20120.255185494927</v>
      </c>
      <c r="AZO53" s="125">
        <v>20941.954810638264</v>
      </c>
      <c r="AZP53" s="125">
        <v>21798.17350600033</v>
      </c>
      <c r="AZQ53" s="125">
        <v>22690.397825352495</v>
      </c>
      <c r="AZR53" s="125">
        <v>30843.200011930006</v>
      </c>
      <c r="AZS53" s="125">
        <v>31340.392915208613</v>
      </c>
      <c r="AZT53" s="125">
        <v>31846.439680175161</v>
      </c>
      <c r="AZU53" s="125">
        <v>30579.949948082205</v>
      </c>
      <c r="AZV53" s="125">
        <v>26370.996317449786</v>
      </c>
      <c r="AZW53" s="125">
        <v>20340.243431353148</v>
      </c>
      <c r="AZX53" s="125">
        <v>16706.754915328209</v>
      </c>
      <c r="AZY53" s="125">
        <v>16470.677248002739</v>
      </c>
      <c r="AZZ53" s="125">
        <v>15172.142255513609</v>
      </c>
      <c r="BAA53" s="125">
        <v>14554.531184997802</v>
      </c>
      <c r="BAB53" s="125">
        <v>10231.049626996295</v>
      </c>
      <c r="BAC53" s="125">
        <v>10398.745385161588</v>
      </c>
      <c r="BAD53" s="125">
        <v>10569.475710725626</v>
      </c>
      <c r="BAE53" s="125">
        <v>10743.300578243447</v>
      </c>
      <c r="BAF53" s="125">
        <v>10920.281258744921</v>
      </c>
      <c r="BAG53" s="125">
        <v>11100.48035034422</v>
      </c>
      <c r="BAH53" s="125">
        <v>11283.961809632659</v>
      </c>
      <c r="BAI53" s="125">
        <v>11470.79098387629</v>
      </c>
      <c r="BAJ53" s="125">
        <v>11661.034644040332</v>
      </c>
      <c r="BAK53" s="125">
        <v>11854.761018663223</v>
      </c>
      <c r="BAL53" s="125">
        <v>12052.039828603534</v>
      </c>
      <c r="BAM53" s="125">
        <v>12252.942322683968</v>
      </c>
      <c r="BAN53" s="125">
        <v>12457.541314257043</v>
      </c>
      <c r="BAO53" s="125">
        <v>12665.911218718031</v>
      </c>
      <c r="BAP53" s="125">
        <v>12878.128091991335</v>
      </c>
      <c r="BAQ53" s="125">
        <v>13094.269670017266</v>
      </c>
      <c r="BAR53" s="125">
        <f>BAR7+BAR9+BAR10+BAR11+BAR12+BAR13+BAR14+BAR15+BAR16+BAR17+BAR19+BAR20+BAR21+BAR22+BAR23+BAR28+BAR29+BAR30+BAR32+BAR33+BAR35+BAR37+BAR38+BAR42+BAR43+BAR44+BAR45+BAR47+BAR48+BAR49+BAR51+BAR52</f>
        <v>24.320000000000014</v>
      </c>
      <c r="BAS53" s="125">
        <v>817385.51</v>
      </c>
      <c r="BAT53" s="125">
        <v>849879.15096077125</v>
      </c>
      <c r="BAU53" s="125">
        <v>883704.06025512842</v>
      </c>
      <c r="BAV53" s="125">
        <v>843663.51362848433</v>
      </c>
      <c r="BAW53" s="125">
        <v>740743.66299557197</v>
      </c>
      <c r="BAX53" s="125">
        <v>570911.2042396341</v>
      </c>
      <c r="BAY53" s="125">
        <v>428838.16128924111</v>
      </c>
      <c r="BAZ53" s="125">
        <v>397095.93322723778</v>
      </c>
      <c r="BBA53" s="125">
        <v>335456.97793759161</v>
      </c>
      <c r="BBB53" s="125">
        <v>279357.11850884737</v>
      </c>
      <c r="BBC53" s="125">
        <v>105495.4401393983</v>
      </c>
      <c r="BBD53" s="125">
        <v>75837.98107139823</v>
      </c>
      <c r="BBE53" s="125">
        <v>56103.657336642864</v>
      </c>
      <c r="BBF53" s="125">
        <v>43759.274025332044</v>
      </c>
      <c r="BBG53" s="125">
        <v>30954.968908362884</v>
      </c>
      <c r="BBH53" s="125">
        <v>20196.697745950929</v>
      </c>
      <c r="BBI53" s="125">
        <v>10522.5886462296</v>
      </c>
      <c r="BBJ53" s="125">
        <v>10932.904292734573</v>
      </c>
      <c r="BBK53" s="125">
        <v>11359.221833097807</v>
      </c>
      <c r="BBL53" s="125">
        <v>11802.165408817536</v>
      </c>
      <c r="BBM53" s="125">
        <v>12262.383508850433</v>
      </c>
      <c r="BBN53" s="125">
        <v>12740.549919524172</v>
      </c>
      <c r="BBO53" s="125">
        <v>13237.364711515796</v>
      </c>
      <c r="BBP53" s="125">
        <v>13753.555265342431</v>
      </c>
      <c r="BBQ53" s="125">
        <v>14289.877336867303</v>
      </c>
      <c r="BBR53" s="125">
        <v>14847.116164382714</v>
      </c>
      <c r="BBS53" s="125">
        <v>842058.49031385011</v>
      </c>
      <c r="BBT53" s="125">
        <v>855508.99035237811</v>
      </c>
      <c r="BBU53" s="125">
        <v>869197.00192386424</v>
      </c>
      <c r="BBV53" s="125">
        <v>833306.32188785786</v>
      </c>
      <c r="BBW53" s="125">
        <v>713068.07310345653</v>
      </c>
      <c r="BBX53" s="125">
        <v>534353.66936899256</v>
      </c>
      <c r="BBY53" s="125">
        <v>389721.34857072716</v>
      </c>
      <c r="BBZ53" s="125">
        <v>353357.14917485422</v>
      </c>
      <c r="BCA53" s="125">
        <v>287469.45882661518</v>
      </c>
      <c r="BCB53" s="125">
        <v>237470.90892955329</v>
      </c>
      <c r="BCC53" s="125">
        <v>86913.825757885497</v>
      </c>
      <c r="BCD53" s="125">
        <v>60547.047211052923</v>
      </c>
      <c r="BCE53" s="125">
        <v>43381.858987178937</v>
      </c>
      <c r="BCF53" s="125">
        <v>32708.250460753701</v>
      </c>
      <c r="BCG53" s="125">
        <v>22874.479669814031</v>
      </c>
      <c r="BCH53" s="125">
        <v>15325.596438311117</v>
      </c>
      <c r="BCI53" s="125">
        <v>8193.1849449908696</v>
      </c>
      <c r="BCJ53" s="125">
        <v>8350.9710107333231</v>
      </c>
      <c r="BCK53" s="125">
        <v>8511.7966813238272</v>
      </c>
      <c r="BCL53" s="125">
        <v>8675.7205295425301</v>
      </c>
      <c r="BCM53" s="125">
        <v>8842.8022571915099</v>
      </c>
      <c r="BCN53" s="125">
        <v>9013.1027168635665</v>
      </c>
      <c r="BCO53" s="125">
        <v>9186.6839341308696</v>
      </c>
      <c r="BCP53" s="125">
        <v>9363.6091301615306</v>
      </c>
      <c r="BCQ53" s="125">
        <v>9543.9427447723847</v>
      </c>
      <c r="BCR53" s="125">
        <v>9727.7504599263939</v>
      </c>
      <c r="BCS53" s="125">
        <f>BCS7+BCS9+BCS10+BCS11+BCS12+BCS13+BCS14+BCS15+BCS16+BCS17+BCS19+BCS20+BCS21+BCS22+BCS23+BCS28+BCS29+BCS30+BCS32+BCS33+BCS35+BCS37+BCS38+BCS42+BCS43+BCS44+BCS45+BCS47+BCS48+BCS49+BCS51+BCS52</f>
        <v>24.320000000000014</v>
      </c>
      <c r="BCT53" s="125">
        <v>29875.799999999992</v>
      </c>
      <c r="BCU53" s="125">
        <v>31065.077928607327</v>
      </c>
      <c r="BCV53" s="125">
        <v>32303.185166986266</v>
      </c>
      <c r="BCW53" s="125">
        <v>30761.921441441784</v>
      </c>
      <c r="BCX53" s="125">
        <v>26801.351759517365</v>
      </c>
      <c r="BCY53" s="125">
        <v>20296.554445240974</v>
      </c>
      <c r="BCZ53" s="125">
        <v>15764.184592047193</v>
      </c>
      <c r="BDA53" s="125">
        <v>14589.737524882425</v>
      </c>
      <c r="BDB53" s="125">
        <v>12282.659650385671</v>
      </c>
      <c r="BDC53" s="125">
        <v>10372.935738245307</v>
      </c>
      <c r="BDD53" s="125">
        <v>3825.5921048844839</v>
      </c>
      <c r="BDE53" s="125">
        <v>2762.6960156683672</v>
      </c>
      <c r="BDF53" s="125">
        <v>2082.0621114573837</v>
      </c>
      <c r="BDG53" s="125">
        <v>1623.4486209699696</v>
      </c>
      <c r="BDH53" s="125">
        <v>1146.9404569730034</v>
      </c>
      <c r="BDI53" s="125">
        <v>748.84394863629404</v>
      </c>
      <c r="BDJ53" s="125">
        <v>380.50382401212079</v>
      </c>
      <c r="BDK53" s="125">
        <v>395.32797921680395</v>
      </c>
      <c r="BDL53" s="125">
        <v>410.72974439635874</v>
      </c>
      <c r="BDM53" s="125">
        <v>426.73162842754903</v>
      </c>
      <c r="BDN53" s="125">
        <v>443.35701744640988</v>
      </c>
      <c r="BDO53" s="125">
        <v>460.63020904286157</v>
      </c>
      <c r="BDP53" s="125">
        <v>478.57644778836442</v>
      </c>
      <c r="BDQ53" s="125">
        <v>497.22196214858968</v>
      </c>
      <c r="BDR53" s="125">
        <v>516.59400283510593</v>
      </c>
      <c r="BDS53" s="125">
        <v>536.72088265218827</v>
      </c>
      <c r="BDT53" s="125">
        <v>30843.200011930006</v>
      </c>
      <c r="BDU53" s="125">
        <v>31340.392915208613</v>
      </c>
      <c r="BDV53" s="125">
        <v>31846.439680175161</v>
      </c>
      <c r="BDW53" s="125">
        <v>30496.218776154768</v>
      </c>
      <c r="BDX53" s="125">
        <v>25922.819629173799</v>
      </c>
      <c r="BDY53" s="125">
        <v>19116.69755320474</v>
      </c>
      <c r="BDZ53" s="125">
        <v>14449.875673589859</v>
      </c>
      <c r="BEA53" s="125">
        <v>13187.067506582434</v>
      </c>
      <c r="BEB53" s="125">
        <v>10643.495024716354</v>
      </c>
      <c r="BEC53" s="125">
        <v>8851.8814141608636</v>
      </c>
      <c r="BED53" s="125">
        <v>3177.8532889526873</v>
      </c>
      <c r="BEE53" s="125">
        <v>2225.72628116126</v>
      </c>
      <c r="BEF53" s="125">
        <v>1624.3233729685362</v>
      </c>
      <c r="BEG53" s="125">
        <v>1222.1406792453358</v>
      </c>
      <c r="BEH53" s="125">
        <v>851.91941697566574</v>
      </c>
      <c r="BEI53" s="125">
        <v>568.64219354052716</v>
      </c>
      <c r="BEJ53" s="125">
        <v>297.36421643793699</v>
      </c>
      <c r="BEK53" s="125">
        <v>303.09839890511262</v>
      </c>
      <c r="BEL53" s="125">
        <v>308.94318675122531</v>
      </c>
      <c r="BEM53" s="125">
        <v>314.9007140059054</v>
      </c>
      <c r="BEN53" s="125">
        <v>320.97315588402353</v>
      </c>
      <c r="BEO53" s="125">
        <v>327.16272958074615</v>
      </c>
      <c r="BEP53" s="125">
        <v>333.47169508194236</v>
      </c>
      <c r="BEQ53" s="125">
        <v>339.90235599023947</v>
      </c>
      <c r="BER53" s="125">
        <v>346.45706036702973</v>
      </c>
      <c r="BES53" s="125">
        <v>353.13820159073481</v>
      </c>
      <c r="BET53" s="125">
        <f>BET7+BET9+BET10+BET11+BET12+BET13+BET14+BET15+BET16+BET17+BET19+BET20+BET21+BET22+BET23+BET28+BET29+BET30+BET32+BET33+BET35+BET37+BET38+BET42+BET43+BET44+BET45+BET47+BET48+BET49+BET51+BET52</f>
        <v>0</v>
      </c>
      <c r="BEU53" s="125">
        <v>817385.51</v>
      </c>
      <c r="BEV53" s="125">
        <v>849879.15096077125</v>
      </c>
      <c r="BEW53" s="125">
        <v>883704.06025512842</v>
      </c>
      <c r="BEX53" s="125">
        <v>843663.51362848433</v>
      </c>
      <c r="BEY53" s="125">
        <v>740743.66299557197</v>
      </c>
      <c r="BEZ53" s="125">
        <v>570911.2042396341</v>
      </c>
      <c r="BFA53" s="125">
        <v>428838.16128924111</v>
      </c>
      <c r="BFB53" s="125">
        <v>397095.93322723778</v>
      </c>
      <c r="BFC53" s="125">
        <v>335456.97793759161</v>
      </c>
      <c r="BFD53" s="125">
        <v>279357.11850884737</v>
      </c>
      <c r="BFE53" s="125">
        <v>105495.4401393983</v>
      </c>
      <c r="BFF53" s="125">
        <v>75837.98107139823</v>
      </c>
      <c r="BFG53" s="125">
        <v>56103.657336642864</v>
      </c>
      <c r="BFH53" s="125">
        <v>43759.274025332044</v>
      </c>
      <c r="BFI53" s="125">
        <v>30954.968908362884</v>
      </c>
      <c r="BFJ53" s="125">
        <v>20196.697745950929</v>
      </c>
      <c r="BFK53" s="125">
        <v>10522.5886462296</v>
      </c>
      <c r="BFL53" s="125">
        <v>10932.904292734573</v>
      </c>
      <c r="BFM53" s="125">
        <v>11359.221833097807</v>
      </c>
      <c r="BFN53" s="125">
        <v>11802.165408817536</v>
      </c>
      <c r="BFO53" s="125">
        <v>12262.383508850433</v>
      </c>
      <c r="BFP53" s="125">
        <v>12740.549919524172</v>
      </c>
      <c r="BFQ53" s="125">
        <v>13237.364711515796</v>
      </c>
      <c r="BFR53" s="125">
        <v>13753.555265342431</v>
      </c>
      <c r="BFS53" s="125">
        <v>14289.877336867303</v>
      </c>
      <c r="BFT53" s="125">
        <v>14847.116164382714</v>
      </c>
      <c r="BFU53" s="125">
        <v>842058.49031385011</v>
      </c>
      <c r="BFV53" s="125">
        <v>855508.99035237811</v>
      </c>
      <c r="BFW53" s="125">
        <v>869197.00192386424</v>
      </c>
      <c r="BFX53" s="125">
        <v>833306.32188785786</v>
      </c>
      <c r="BFY53" s="125">
        <v>713068.07310345653</v>
      </c>
      <c r="BFZ53" s="125">
        <v>534353.66936899256</v>
      </c>
      <c r="BGA53" s="125">
        <v>389721.34857072716</v>
      </c>
      <c r="BGB53" s="125">
        <v>353357.14917485422</v>
      </c>
      <c r="BGC53" s="125">
        <v>287469.45882661518</v>
      </c>
      <c r="BGD53" s="125">
        <v>237470.90892955329</v>
      </c>
      <c r="BGE53" s="125">
        <v>86913.825757885497</v>
      </c>
      <c r="BGF53" s="125">
        <v>60547.047211052923</v>
      </c>
      <c r="BGG53" s="125">
        <v>43381.858987178937</v>
      </c>
      <c r="BGH53" s="125">
        <v>32708.250460753701</v>
      </c>
      <c r="BGI53" s="125">
        <v>22874.479669814031</v>
      </c>
      <c r="BGJ53" s="125">
        <v>15325.596438311117</v>
      </c>
      <c r="BGK53" s="125">
        <v>8193.1849449908696</v>
      </c>
      <c r="BGL53" s="125">
        <v>8350.9710107333231</v>
      </c>
      <c r="BGM53" s="125">
        <v>8511.7966813238272</v>
      </c>
      <c r="BGN53" s="125">
        <v>8675.7205295425301</v>
      </c>
      <c r="BGO53" s="125">
        <v>8842.8022571915099</v>
      </c>
      <c r="BGP53" s="125">
        <v>9013.1027168635665</v>
      </c>
      <c r="BGQ53" s="125">
        <v>9186.6839341308696</v>
      </c>
      <c r="BGR53" s="125">
        <v>9363.6091301615306</v>
      </c>
      <c r="BGS53" s="125">
        <v>9543.9427447723847</v>
      </c>
      <c r="BGT53" s="125">
        <v>9727.7504599263939</v>
      </c>
      <c r="BGU53" s="125">
        <f>BGU7+BGU9+BGU10+BGU11+BGU12+BGU13+BGU14+BGU15+BGU16+BGU17+BGU19+BGU20+BGU21+BGU22+BGU23+BGU28+BGU29+BGU30+BGU32+BGU33+BGU35+BGU37+BGU38+BGU42+BGU43+BGU44+BGU45+BGU47+BGU48+BGU49+BGU51+BGU52</f>
        <v>8</v>
      </c>
      <c r="BGV53" s="125">
        <v>29875.799999999992</v>
      </c>
      <c r="BGW53" s="125">
        <v>31065.077928607327</v>
      </c>
      <c r="BGX53" s="125">
        <v>32303.185166986266</v>
      </c>
      <c r="BGY53" s="125">
        <v>30761.921441441784</v>
      </c>
      <c r="BGZ53" s="125">
        <v>26801.351759517365</v>
      </c>
      <c r="BHA53" s="125">
        <v>15222.415833930732</v>
      </c>
      <c r="BHB53" s="125">
        <v>11823.138444035396</v>
      </c>
      <c r="BHC53" s="125">
        <v>10942.303143661818</v>
      </c>
      <c r="BHD53" s="125">
        <v>9211.9947377892549</v>
      </c>
      <c r="BHE53" s="125">
        <v>7779.7018036839781</v>
      </c>
      <c r="BHF53" s="125">
        <v>2869.1940786633631</v>
      </c>
      <c r="BHG53" s="125">
        <v>2072.0220117512754</v>
      </c>
      <c r="BHH53" s="125">
        <v>1561.5465835930377</v>
      </c>
      <c r="BHI53" s="125">
        <v>1217.5864657274774</v>
      </c>
      <c r="BHJ53" s="125">
        <v>860.2053427297526</v>
      </c>
      <c r="BHK53" s="125">
        <v>561.63296147722053</v>
      </c>
      <c r="BHL53" s="125">
        <v>285.37786800909061</v>
      </c>
      <c r="BHM53" s="125">
        <v>296.49598441260298</v>
      </c>
      <c r="BHN53" s="125">
        <v>308.04730829726901</v>
      </c>
      <c r="BHO53" s="125">
        <v>320.04872132066174</v>
      </c>
      <c r="BHP53" s="125">
        <v>332.51776308480743</v>
      </c>
      <c r="BHQ53" s="125">
        <v>345.4726567821462</v>
      </c>
      <c r="BHR53" s="125">
        <v>358.9323358412733</v>
      </c>
      <c r="BHS53" s="125">
        <v>372.91647161144226</v>
      </c>
      <c r="BHT53" s="125">
        <v>387.44550212632947</v>
      </c>
      <c r="BHU53" s="125">
        <v>402.54066198914114</v>
      </c>
      <c r="BHV53" s="125">
        <v>30843.200011930006</v>
      </c>
      <c r="BHW53" s="125">
        <v>31340.392915208613</v>
      </c>
      <c r="BHX53" s="125">
        <v>31846.439680175161</v>
      </c>
      <c r="BHY53" s="125">
        <v>30496.218776154768</v>
      </c>
      <c r="BHZ53" s="125">
        <v>25922.819629173799</v>
      </c>
      <c r="BIA53" s="125">
        <v>14337.52316490355</v>
      </c>
      <c r="BIB53" s="125">
        <v>10837.406755192396</v>
      </c>
      <c r="BIC53" s="125">
        <v>9890.3006299368244</v>
      </c>
      <c r="BID53" s="125">
        <v>7982.6212685372684</v>
      </c>
      <c r="BIE53" s="125">
        <v>6638.9110606206496</v>
      </c>
      <c r="BIF53" s="125">
        <v>2383.389966714516</v>
      </c>
      <c r="BIG53" s="125">
        <v>1669.2947108709445</v>
      </c>
      <c r="BIH53" s="125">
        <v>1218.2425297264022</v>
      </c>
      <c r="BII53" s="125">
        <v>916.60550943400187</v>
      </c>
      <c r="BIJ53" s="125">
        <v>638.93956273174945</v>
      </c>
      <c r="BIK53" s="125">
        <v>426.48164515539531</v>
      </c>
      <c r="BIL53" s="125">
        <v>223.02316232845277</v>
      </c>
      <c r="BIM53" s="125">
        <v>227.32379917883443</v>
      </c>
      <c r="BIN53" s="125">
        <v>231.70739006341898</v>
      </c>
      <c r="BIO53" s="125">
        <v>236.17553550442904</v>
      </c>
      <c r="BIP53" s="125">
        <v>240.72986691301764</v>
      </c>
      <c r="BIQ53" s="125">
        <v>245.37204718555961</v>
      </c>
      <c r="BIR53" s="125">
        <v>250.10377131145674</v>
      </c>
      <c r="BIS53" s="125">
        <v>254.92676699267963</v>
      </c>
      <c r="BIT53" s="125">
        <v>259.84279527527224</v>
      </c>
      <c r="BIU53" s="125">
        <v>264.85365119305112</v>
      </c>
      <c r="BIV53" s="62"/>
      <c r="BIW53" s="62"/>
      <c r="BIX53" s="62"/>
      <c r="BIY53" s="62"/>
      <c r="BIZ53" s="62"/>
      <c r="BJA53" s="62"/>
      <c r="BJB53" s="62"/>
      <c r="BJC53" s="62"/>
      <c r="BJD53" s="62"/>
      <c r="BJE53" s="62"/>
      <c r="BJF53" s="62"/>
      <c r="BJG53" s="62"/>
      <c r="BJH53" s="126"/>
      <c r="BJI53" s="126"/>
      <c r="BJJ53" s="126"/>
      <c r="BJK53" s="126"/>
      <c r="BJL53" s="127"/>
      <c r="BJM53" s="127"/>
      <c r="BJN53" s="127"/>
      <c r="BJO53" s="60"/>
      <c r="BJP53" s="128"/>
      <c r="BJQ53" s="128"/>
      <c r="BJR53" s="129"/>
      <c r="BJS53" s="129"/>
      <c r="BJT53" s="129"/>
      <c r="BJU53" s="129"/>
      <c r="BJV53" s="129"/>
      <c r="BJW53" s="129"/>
      <c r="BJX53" s="130"/>
      <c r="BJY53" s="130"/>
      <c r="BJZ53" s="124">
        <v>179783709.31279796</v>
      </c>
      <c r="BKA53" s="124">
        <v>186772484.22388259</v>
      </c>
      <c r="BKB53" s="124">
        <v>194038922.83441862</v>
      </c>
      <c r="BKC53" s="124">
        <v>201594262.81795534</v>
      </c>
      <c r="BKD53" s="124">
        <v>209450204.082717</v>
      </c>
      <c r="BKE53" s="124">
        <v>217618928.06390232</v>
      </c>
      <c r="BKF53" s="124">
        <v>226113117.83218607</v>
      </c>
      <c r="BKG53" s="124">
        <v>234945979.0534088</v>
      </c>
      <c r="BKH53" s="124">
        <v>244131261.83595496</v>
      </c>
      <c r="BKI53" s="124">
        <v>253683283.50391051</v>
      </c>
      <c r="BKJ53" s="124">
        <v>263616952.33574063</v>
      </c>
      <c r="BKK53" s="124">
        <v>273947792.3099615</v>
      </c>
      <c r="BKL53" s="124">
        <v>284691968.90108114</v>
      </c>
      <c r="BKM53" s="124">
        <v>295866315.97097182</v>
      </c>
      <c r="BKN53" s="124">
        <v>307488363.80279833</v>
      </c>
      <c r="BKO53" s="124">
        <v>319576368.3266871</v>
      </c>
      <c r="BKP53" s="124">
        <v>332149341.58845854</v>
      </c>
      <c r="BKQ53" s="124">
        <v>345227083.51499104</v>
      </c>
      <c r="BKR53" s="124">
        <v>358830215.03211969</v>
      </c>
      <c r="BKS53" s="124">
        <v>372980212.59341305</v>
      </c>
      <c r="BKT53" s="124">
        <v>387699444.18072665</v>
      </c>
      <c r="BKU53" s="124">
        <v>403011206.8400889</v>
      </c>
      <c r="BKV53" s="124">
        <v>418939765.81926054</v>
      </c>
      <c r="BKW53" s="124">
        <v>435510395.37620914</v>
      </c>
      <c r="BKX53" s="124">
        <v>452749421.33077532</v>
      </c>
      <c r="BKY53" s="124">
        <v>470684265.43497509</v>
      </c>
      <c r="BKZ53" s="124">
        <v>194306331.10844481</v>
      </c>
      <c r="BLA53" s="124">
        <v>197365442.60484082</v>
      </c>
      <c r="BLB53" s="124">
        <v>200478156.49909133</v>
      </c>
      <c r="BLC53" s="124">
        <v>203645483.19608825</v>
      </c>
      <c r="BLD53" s="124">
        <v>206868453.46919289</v>
      </c>
      <c r="BLE53" s="124">
        <v>210148118.89754328</v>
      </c>
      <c r="BLF53" s="124">
        <v>213485552.31331536</v>
      </c>
      <c r="BLG53" s="124">
        <v>216881848.25917518</v>
      </c>
      <c r="BLH53" s="124">
        <v>220338123.45616931</v>
      </c>
      <c r="BLI53" s="124">
        <v>223855517.28230232</v>
      </c>
      <c r="BLJ53" s="124">
        <v>227435192.26206025</v>
      </c>
      <c r="BLK53" s="124">
        <v>231078334.56714317</v>
      </c>
      <c r="BLL53" s="124">
        <v>234786154.52867711</v>
      </c>
      <c r="BLM53" s="124">
        <v>238559887.16118437</v>
      </c>
      <c r="BLN53" s="124">
        <v>242400792.69859427</v>
      </c>
      <c r="BLO53" s="124">
        <v>246310157.14258835</v>
      </c>
      <c r="BLP53" s="124">
        <v>250289292.82357657</v>
      </c>
      <c r="BLQ53" s="124">
        <v>254339538.97461441</v>
      </c>
      <c r="BLR53" s="124">
        <v>258462262.31857172</v>
      </c>
      <c r="BLS53" s="124">
        <v>262658857.66887808</v>
      </c>
      <c r="BLT53" s="124">
        <v>266930748.54417562</v>
      </c>
      <c r="BLU53" s="124">
        <v>271279387.79721642</v>
      </c>
      <c r="BLV53" s="124">
        <v>275706258.25835395</v>
      </c>
      <c r="BLW53" s="124">
        <v>280212873.39398444</v>
      </c>
      <c r="BLX53" s="124">
        <v>284800777.98030543</v>
      </c>
      <c r="BLY53" s="124">
        <v>289471548.79276425</v>
      </c>
      <c r="BLZ53" s="124">
        <v>32666988.852749165</v>
      </c>
      <c r="BMA53" s="124">
        <v>33879205.686455861</v>
      </c>
      <c r="BMB53" s="124">
        <v>35137762.084922776</v>
      </c>
      <c r="BMC53" s="124">
        <v>36444478.080861472</v>
      </c>
      <c r="BMD53" s="124">
        <v>37801247.011989012</v>
      </c>
      <c r="BME53" s="124">
        <v>39210038.5446015</v>
      </c>
      <c r="BMF53" s="124">
        <v>40672901.824738771</v>
      </c>
      <c r="BMG53" s="124">
        <v>42191968.762444116</v>
      </c>
      <c r="BMH53" s="124">
        <v>43769457.45486705</v>
      </c>
      <c r="BMI53" s="124">
        <v>45407675.7542096</v>
      </c>
      <c r="BMJ53" s="124">
        <v>47109024.986782134</v>
      </c>
      <c r="BMK53" s="124">
        <v>48876003.829711586</v>
      </c>
      <c r="BML53" s="124">
        <v>50711212.352134705</v>
      </c>
      <c r="BMM53" s="124">
        <v>52617356.228010938</v>
      </c>
      <c r="BMN53" s="124">
        <v>54597251.128006309</v>
      </c>
      <c r="BMO53" s="124">
        <v>56653827.298230171</v>
      </c>
      <c r="BMP53" s="124">
        <v>58790134.333951794</v>
      </c>
      <c r="BMQ53" s="124">
        <v>61009346.156785645</v>
      </c>
      <c r="BMR53" s="124">
        <v>63314766.204211198</v>
      </c>
      <c r="BMS53" s="124">
        <v>65709832.840688288</v>
      </c>
      <c r="BMT53" s="124">
        <v>68198125.000041485</v>
      </c>
      <c r="BMU53" s="124">
        <v>70783368.069218591</v>
      </c>
      <c r="BMV53" s="124">
        <v>73469440.0239795</v>
      </c>
      <c r="BMW53" s="124">
        <v>76260377.82754308</v>
      </c>
      <c r="BMX53" s="124">
        <v>79160384.103713736</v>
      </c>
      <c r="BMY53" s="124">
        <v>82173834.096523866</v>
      </c>
      <c r="BMZ53" s="124">
        <v>35565072.673442379</v>
      </c>
      <c r="BNA53" s="124">
        <v>36086698.195569627</v>
      </c>
      <c r="BNB53" s="124">
        <v>36617059.438673317</v>
      </c>
      <c r="BNC53" s="124">
        <v>37156315.141368039</v>
      </c>
      <c r="BND53" s="124">
        <v>37704627.157113329</v>
      </c>
      <c r="BNE53" s="124">
        <v>38262160.520306341</v>
      </c>
      <c r="BNF53" s="124">
        <v>38829083.513892882</v>
      </c>
      <c r="BNG53" s="124">
        <v>39405567.738533817</v>
      </c>
      <c r="BNH53" s="124">
        <v>39991788.18336577</v>
      </c>
      <c r="BNI53" s="124">
        <v>40587923.29839582</v>
      </c>
      <c r="BNJ53" s="124">
        <v>41194155.068570592</v>
      </c>
      <c r="BNK53" s="124">
        <v>41810669.089561827</v>
      </c>
      <c r="BNL53" s="124">
        <v>42437654.645311244</v>
      </c>
      <c r="BNM53" s="124">
        <v>43075304.787378721</v>
      </c>
      <c r="BNN53" s="124">
        <v>43723816.41613891</v>
      </c>
      <c r="BNO53" s="124">
        <v>44383390.363873094</v>
      </c>
      <c r="BNP53" s="124">
        <v>45054231.479803517</v>
      </c>
      <c r="BNQ53" s="124">
        <v>45736548.717119478</v>
      </c>
      <c r="BNR53" s="124">
        <v>46430555.222045407</v>
      </c>
      <c r="BNS53" s="124">
        <v>47136468.425002553</v>
      </c>
      <c r="BNT53" s="124">
        <v>47854510.133917287</v>
      </c>
      <c r="BNU53" s="124">
        <v>48584906.629730657</v>
      </c>
      <c r="BNV53" s="124">
        <v>49327888.76416491</v>
      </c>
      <c r="BNW53" s="124">
        <v>50083692.059804857</v>
      </c>
      <c r="BNX53" s="124">
        <v>50852556.812552519</v>
      </c>
      <c r="BNY53" s="124">
        <v>51634728.196516499</v>
      </c>
      <c r="BNZ53" s="124">
        <v>3579618.008984</v>
      </c>
      <c r="BOA53" s="124">
        <v>3722268.4846563349</v>
      </c>
      <c r="BOB53" s="124">
        <v>3870777.9193083951</v>
      </c>
      <c r="BOC53" s="124">
        <v>4025393.3082124894</v>
      </c>
      <c r="BOD53" s="124">
        <v>4186372.3030561525</v>
      </c>
      <c r="BOE53" s="124">
        <v>4353983.6815012563</v>
      </c>
      <c r="BOF53" s="124">
        <v>4528507.83784262</v>
      </c>
      <c r="BOG53" s="124">
        <v>4710237.2957318956</v>
      </c>
      <c r="BOH53" s="124">
        <v>4899477.2439774126</v>
      </c>
      <c r="BOI53" s="124">
        <v>5096546.0964777991</v>
      </c>
      <c r="BOJ53" s="124">
        <v>5301776.0773965754</v>
      </c>
      <c r="BOK53" s="124">
        <v>5515513.8327365145</v>
      </c>
      <c r="BOL53" s="124">
        <v>5738121.0695268093</v>
      </c>
      <c r="BOM53" s="124">
        <v>5969975.2238926785</v>
      </c>
      <c r="BON53" s="124">
        <v>6211470.1593365446</v>
      </c>
      <c r="BOO53" s="124">
        <v>6463016.8966220748</v>
      </c>
      <c r="BOP53" s="124">
        <v>6725044.3767175935</v>
      </c>
      <c r="BOQ53" s="124">
        <v>6998000.2583236666</v>
      </c>
      <c r="BOR53" s="124">
        <v>7282351.7515811948</v>
      </c>
      <c r="BOS53" s="124">
        <v>7578586.4896313287</v>
      </c>
      <c r="BOT53" s="124">
        <v>7887213.4397770325</v>
      </c>
      <c r="BOU53" s="124">
        <v>8208763.856078431</v>
      </c>
      <c r="BOV53" s="124">
        <v>8543792.2753002997</v>
      </c>
      <c r="BOW53" s="124">
        <v>8892877.5582203884</v>
      </c>
      <c r="BOX53" s="124">
        <v>9256623.9784019198</v>
      </c>
      <c r="BOY53" s="124">
        <v>9635662.3606328741</v>
      </c>
      <c r="BOZ53" s="124">
        <v>3684235.562015269</v>
      </c>
      <c r="BPA53" s="124">
        <v>3743075.8596088402</v>
      </c>
      <c r="BPB53" s="124">
        <v>3802956.2728097322</v>
      </c>
      <c r="BPC53" s="124">
        <v>3863896.9031217997</v>
      </c>
      <c r="BPD53" s="124">
        <v>3925918.2774576969</v>
      </c>
      <c r="BPE53" s="124">
        <v>3989041.3579898453</v>
      </c>
      <c r="BPF53" s="124">
        <v>4053287.5522492798</v>
      </c>
      <c r="BPG53" s="124">
        <v>4118678.7234790879</v>
      </c>
      <c r="BPH53" s="124">
        <v>4185237.2012493159</v>
      </c>
      <c r="BPI53" s="124">
        <v>4252985.7923404444</v>
      </c>
      <c r="BPJ53" s="124">
        <v>4321947.7919026986</v>
      </c>
      <c r="BPK53" s="124">
        <v>4392146.9948987151</v>
      </c>
      <c r="BPL53" s="124">
        <v>4463607.7078372668</v>
      </c>
      <c r="BPM53" s="124">
        <v>4536354.7608059701</v>
      </c>
      <c r="BPN53" s="124">
        <v>4610413.5198111702</v>
      </c>
      <c r="BPO53" s="124">
        <v>4685809.8994333679</v>
      </c>
      <c r="BPP53" s="124">
        <v>4762570.3758068522</v>
      </c>
      <c r="BPQ53" s="124">
        <v>4840721.9999324204</v>
      </c>
      <c r="BPR53" s="124">
        <v>4920292.4113323493</v>
      </c>
      <c r="BPS53" s="124">
        <v>5001309.8520570006</v>
      </c>
      <c r="BPT53" s="124">
        <v>5083803.1810527937</v>
      </c>
      <c r="BPU53" s="124">
        <v>5167801.8889014637</v>
      </c>
      <c r="BPV53" s="124">
        <v>5253336.112940901</v>
      </c>
      <c r="BPW53" s="124">
        <v>5340436.6527781226</v>
      </c>
      <c r="BPX53" s="124">
        <v>5429134.9862052174</v>
      </c>
      <c r="BPY53" s="124">
        <v>5519463.285529484</v>
      </c>
      <c r="BPZ53" s="124">
        <v>12908621.45664401</v>
      </c>
      <c r="BQA53" s="124">
        <v>13718490.177704839</v>
      </c>
      <c r="BQB53" s="124">
        <v>14589475.869554628</v>
      </c>
      <c r="BQC53" s="124">
        <v>15527007.38736037</v>
      </c>
      <c r="BQD53" s="124">
        <v>16537056.968275916</v>
      </c>
      <c r="BQE53" s="124">
        <v>17626199.053111326</v>
      </c>
      <c r="BQF53" s="124">
        <v>18801675.799806952</v>
      </c>
      <c r="BQG53" s="124">
        <v>20071470.074652113</v>
      </c>
      <c r="BQH53" s="124">
        <v>21444386.801466689</v>
      </c>
      <c r="BQI53" s="124">
        <v>22930143.654716313</v>
      </c>
      <c r="BQJ53" s="124">
        <v>24539472.201171756</v>
      </c>
      <c r="BQK53" s="124">
        <v>26284230.727834914</v>
      </c>
      <c r="BQL53" s="124">
        <v>28177530.143221702</v>
      </c>
      <c r="BQM53" s="124">
        <v>30233874.506721277</v>
      </c>
      <c r="BQN53" s="124">
        <v>32469317.928892151</v>
      </c>
      <c r="BQO53" s="124">
        <v>34901639.796746448</v>
      </c>
      <c r="BQP53" s="124">
        <v>37550540.515158504</v>
      </c>
      <c r="BQQ53" s="124">
        <v>40437860.221719153</v>
      </c>
      <c r="BQR53" s="124">
        <v>43587823.231243573</v>
      </c>
      <c r="BQS53" s="124">
        <v>47027311.301778451</v>
      </c>
      <c r="BQT53" s="124">
        <v>50786169.190901712</v>
      </c>
      <c r="BQU53" s="124">
        <v>54897546.394487128</v>
      </c>
      <c r="BQV53" s="124">
        <v>59398279.435681619</v>
      </c>
      <c r="BQW53" s="124">
        <v>64329319.606101535</v>
      </c>
      <c r="BQX53" s="124">
        <v>69736211.661483288</v>
      </c>
      <c r="BQY53" s="124">
        <v>75669629.648438081</v>
      </c>
      <c r="BQZ53" s="124">
        <v>12668197.42225353</v>
      </c>
      <c r="BRA53" s="124">
        <v>13155599.437623782</v>
      </c>
      <c r="BRB53" s="124">
        <v>13671586.37024172</v>
      </c>
      <c r="BRC53" s="124">
        <v>14218234.206260711</v>
      </c>
      <c r="BRD53" s="124">
        <v>14797788.106135994</v>
      </c>
      <c r="BRE53" s="124">
        <v>15412677.162449291</v>
      </c>
      <c r="BRF53" s="124">
        <v>16065530.501572842</v>
      </c>
      <c r="BRG53" s="124">
        <v>16759194.855093965</v>
      </c>
      <c r="BRH53" s="124">
        <v>17496753.738965176</v>
      </c>
      <c r="BRI53" s="124">
        <v>18281548.39155915</v>
      </c>
      <c r="BRJ53" s="124">
        <v>19117200.636308026</v>
      </c>
      <c r="BRK53" s="124">
        <v>20007637.850519579</v>
      </c>
      <c r="BRL53" s="124">
        <v>20957120.239427887</v>
      </c>
      <c r="BRM53" s="124">
        <v>21970270.633707311</v>
      </c>
      <c r="BRN53" s="124">
        <v>23052107.049723737</v>
      </c>
      <c r="BRO53" s="124">
        <v>24208078.274902791</v>
      </c>
      <c r="BRP53" s="124">
        <v>25444102.765965208</v>
      </c>
      <c r="BRQ53" s="124">
        <v>26766611.175639141</v>
      </c>
      <c r="BRR53" s="124">
        <v>28182592.854055528</v>
      </c>
      <c r="BRS53" s="124">
        <v>29699646.704639453</v>
      </c>
      <c r="BRT53" s="124">
        <v>31326036.811224476</v>
      </c>
      <c r="BRU53" s="124">
        <v>33070753.29367207</v>
      </c>
      <c r="BRV53" s="124">
        <v>34943578.893834427</v>
      </c>
      <c r="BRW53" s="124">
        <v>36955161.842658423</v>
      </c>
      <c r="BRX53" s="124">
        <v>39117095.61303103</v>
      </c>
      <c r="BRY53" s="124">
        <v>41442006.222096771</v>
      </c>
      <c r="BRZ53" s="124">
        <v>179783709.31279796</v>
      </c>
      <c r="BSA53" s="124">
        <v>186772484.22388259</v>
      </c>
      <c r="BSB53" s="124">
        <v>194038922.83441862</v>
      </c>
      <c r="BSC53" s="124">
        <v>197575777.27000082</v>
      </c>
      <c r="BSD53" s="124">
        <v>196457444.78974119</v>
      </c>
      <c r="BSE53" s="124">
        <v>186977365.2169205</v>
      </c>
      <c r="BSF53" s="124">
        <v>171479117.95835918</v>
      </c>
      <c r="BSG53" s="124">
        <v>166592299.19149897</v>
      </c>
      <c r="BSH53" s="124">
        <v>159968371.51231053</v>
      </c>
      <c r="BSI53" s="124">
        <v>143155171.5789279</v>
      </c>
      <c r="BSJ53" s="124">
        <v>114642570.5628107</v>
      </c>
      <c r="BSK53" s="124">
        <v>89747777.089137107</v>
      </c>
      <c r="BSL53" s="124">
        <v>70666824.145869628</v>
      </c>
      <c r="BSM53" s="124">
        <v>56606282.449927554</v>
      </c>
      <c r="BSN53" s="124">
        <v>50996160.457966171</v>
      </c>
      <c r="BSO53" s="124">
        <v>45605437.020618714</v>
      </c>
      <c r="BSP53" s="124">
        <v>29771783.855720419</v>
      </c>
      <c r="BSQ53" s="124">
        <v>30945208.532666653</v>
      </c>
      <c r="BSR53" s="124">
        <v>32164888.113778912</v>
      </c>
      <c r="BSS53" s="124">
        <v>33432646.124964066</v>
      </c>
      <c r="BST53" s="124">
        <v>34750377.990167841</v>
      </c>
      <c r="BSU53" s="124">
        <v>36120053.866501562</v>
      </c>
      <c r="BSV53" s="124">
        <v>37543721.591178</v>
      </c>
      <c r="BSW53" s="124">
        <v>39023509.74466648</v>
      </c>
      <c r="BSX53" s="124">
        <v>40561630.834650949</v>
      </c>
      <c r="BSY53" s="124">
        <v>42160384.605555743</v>
      </c>
      <c r="BSZ53" s="124">
        <v>194306331.10844481</v>
      </c>
      <c r="BTA53" s="124">
        <v>197365442.60484082</v>
      </c>
      <c r="BTB53" s="124">
        <v>200478156.49909133</v>
      </c>
      <c r="BTC53" s="124">
        <v>202104089.49110872</v>
      </c>
      <c r="BTD53" s="124">
        <v>199899178.45120639</v>
      </c>
      <c r="BTE53" s="124">
        <v>191101045.19714263</v>
      </c>
      <c r="BTF53" s="124">
        <v>172070618.64826116</v>
      </c>
      <c r="BTG53" s="124">
        <v>160054179.67693871</v>
      </c>
      <c r="BTH53" s="124">
        <v>147130231.379933</v>
      </c>
      <c r="BTI53" s="124">
        <v>132017975.68377045</v>
      </c>
      <c r="BTJ53" s="124">
        <v>106960360.43830761</v>
      </c>
      <c r="BTK53" s="124">
        <v>79639726.273898706</v>
      </c>
      <c r="BTL53" s="124">
        <v>55700296.691744402</v>
      </c>
      <c r="BTM53" s="124">
        <v>46375053.75723809</v>
      </c>
      <c r="BTN53" s="124">
        <v>39706496.372606844</v>
      </c>
      <c r="BTO53" s="124">
        <v>34579344.142378703</v>
      </c>
      <c r="BTP53" s="124">
        <v>20725553.086727887</v>
      </c>
      <c r="BTQ53" s="124">
        <v>21117265.941642292</v>
      </c>
      <c r="BTR53" s="124">
        <v>21516384.27436243</v>
      </c>
      <c r="BTS53" s="124">
        <v>21923048.128840081</v>
      </c>
      <c r="BTT53" s="124">
        <v>22337400.198161852</v>
      </c>
      <c r="BTU53" s="124">
        <v>22759585.874676507</v>
      </c>
      <c r="BTV53" s="124">
        <v>23189753.301071104</v>
      </c>
      <c r="BTW53" s="124">
        <v>23628053.422413912</v>
      </c>
      <c r="BTX53" s="124">
        <v>24074640.03918241</v>
      </c>
      <c r="BTY53" s="124">
        <v>24529669.861294977</v>
      </c>
      <c r="BTZ53" s="124">
        <v>32666988.852749165</v>
      </c>
      <c r="BUA53" s="124">
        <v>33879205.686455861</v>
      </c>
      <c r="BUB53" s="124">
        <v>35137762.084922776</v>
      </c>
      <c r="BUC53" s="124">
        <v>36057921.584082924</v>
      </c>
      <c r="BUD53" s="124">
        <v>36153725.307688735</v>
      </c>
      <c r="BUE53" s="124">
        <v>34358799.757668123</v>
      </c>
      <c r="BUF53" s="124">
        <v>31057796.236767691</v>
      </c>
      <c r="BUG53" s="124">
        <v>27406063.352182485</v>
      </c>
      <c r="BUH53" s="124">
        <v>23610539.771072555</v>
      </c>
      <c r="BUI53" s="124">
        <v>19134853.180740416</v>
      </c>
      <c r="BUJ53" s="124">
        <v>14066401.330615401</v>
      </c>
      <c r="BUK53" s="124">
        <v>9776252.0921354294</v>
      </c>
      <c r="BUL53" s="124">
        <v>7452618.7428772422</v>
      </c>
      <c r="BUM53" s="124">
        <v>6258982.419462448</v>
      </c>
      <c r="BUN53" s="124">
        <v>5318675.1685286481</v>
      </c>
      <c r="BUO53" s="124">
        <v>4634552.8311972506</v>
      </c>
      <c r="BUP53" s="124">
        <v>4269417.235863125</v>
      </c>
      <c r="BUQ53" s="124">
        <v>4438227.1932302807</v>
      </c>
      <c r="BUR53" s="124">
        <v>4613712.2709802585</v>
      </c>
      <c r="BUS53" s="124">
        <v>4796136.4370348174</v>
      </c>
      <c r="BUT53" s="124">
        <v>4985774.0986702284</v>
      </c>
      <c r="BUU53" s="124">
        <v>5182910.5153993377</v>
      </c>
      <c r="BUV53" s="124">
        <v>5387842.2281844523</v>
      </c>
      <c r="BUW53" s="124">
        <v>5600877.5056269979</v>
      </c>
      <c r="BUX53" s="124">
        <v>5822336.8078055093</v>
      </c>
      <c r="BUY53" s="124">
        <v>6052553.2684600372</v>
      </c>
      <c r="BUZ53" s="124">
        <v>35565072.673442379</v>
      </c>
      <c r="BVA53" s="124">
        <v>36086698.195569627</v>
      </c>
      <c r="BVB53" s="124">
        <v>36617059.438673317</v>
      </c>
      <c r="BVC53" s="124">
        <v>36920785.371310987</v>
      </c>
      <c r="BVD53" s="124">
        <v>36389179.757038236</v>
      </c>
      <c r="BVE53" s="124">
        <v>34041966.939468004</v>
      </c>
      <c r="BVF53" s="124">
        <v>30260378.434678141</v>
      </c>
      <c r="BVG53" s="124">
        <v>26310890.14499303</v>
      </c>
      <c r="BVH53" s="124">
        <v>22237912.880778715</v>
      </c>
      <c r="BVI53" s="124">
        <v>17475479.907629639</v>
      </c>
      <c r="BVJ53" s="124">
        <v>12388817.632256787</v>
      </c>
      <c r="BVK53" s="124">
        <v>8265554.9921260225</v>
      </c>
      <c r="BVL53" s="124">
        <v>5923944.5786976209</v>
      </c>
      <c r="BVM53" s="124">
        <v>4567643.3678910499</v>
      </c>
      <c r="BVN53" s="124">
        <v>3886947.9216920151</v>
      </c>
      <c r="BVO53" s="124">
        <v>3454312.0360612483</v>
      </c>
      <c r="BVP53" s="124">
        <v>3130397.8512008213</v>
      </c>
      <c r="BVQ53" s="124">
        <v>3189356.969365173</v>
      </c>
      <c r="BVR53" s="124">
        <v>3249426.7707566991</v>
      </c>
      <c r="BVS53" s="124">
        <v>3310628.1829846222</v>
      </c>
      <c r="BVT53" s="124">
        <v>3372982.5280624256</v>
      </c>
      <c r="BVU53" s="124">
        <v>3436511.5298424638</v>
      </c>
      <c r="BVV53" s="124">
        <v>3501237.3215907607</v>
      </c>
      <c r="BVW53" s="124">
        <v>3567182.4537046161</v>
      </c>
      <c r="BVX53" s="124">
        <v>3634369.901575732</v>
      </c>
      <c r="BVY53" s="124">
        <v>3702823.073601597</v>
      </c>
      <c r="BVZ53" s="124">
        <v>3579618.008984</v>
      </c>
      <c r="BWA53" s="124">
        <v>3722268.4846563349</v>
      </c>
      <c r="BWB53" s="124">
        <v>3870777.9193083951</v>
      </c>
      <c r="BWC53" s="124">
        <v>3961225.0286628036</v>
      </c>
      <c r="BWD53" s="124">
        <v>3933259.2216466949</v>
      </c>
      <c r="BWE53" s="124">
        <v>3730164.3160259114</v>
      </c>
      <c r="BWF53" s="124">
        <v>3385754.9847976756</v>
      </c>
      <c r="BWG53" s="124">
        <v>2989587.175568202</v>
      </c>
      <c r="BWH53" s="124">
        <v>2590029.8165923622</v>
      </c>
      <c r="BWI53" s="124">
        <v>2160635.0487079192</v>
      </c>
      <c r="BWJ53" s="124">
        <v>1619616.8219501926</v>
      </c>
      <c r="BWK53" s="124">
        <v>1163435.6610589977</v>
      </c>
      <c r="BWL53" s="124">
        <v>864836.28039586765</v>
      </c>
      <c r="BWM53" s="124">
        <v>680256.31471264549</v>
      </c>
      <c r="BWN53" s="124">
        <v>488784.11822453461</v>
      </c>
      <c r="BWO53" s="124">
        <v>318909.22352485615</v>
      </c>
      <c r="BWP53" s="124">
        <v>166153.42848873977</v>
      </c>
      <c r="BWQ53" s="124">
        <v>172632.38093299439</v>
      </c>
      <c r="BWR53" s="124">
        <v>179364.00594825324</v>
      </c>
      <c r="BWS53" s="124">
        <v>186358.15883279702</v>
      </c>
      <c r="BWT53" s="124">
        <v>193625.07933533314</v>
      </c>
      <c r="BWU53" s="124">
        <v>201175.40665427328</v>
      </c>
      <c r="BWV53" s="124">
        <v>209020.19502228635</v>
      </c>
      <c r="BWW53" s="124">
        <v>217170.92989896785</v>
      </c>
      <c r="BWX53" s="124">
        <v>225639.54479535751</v>
      </c>
      <c r="BWY53" s="124">
        <v>234438.4387549638</v>
      </c>
      <c r="BWZ53" s="124">
        <v>3684235.562015269</v>
      </c>
      <c r="BXA53" s="124">
        <v>3743075.8596088402</v>
      </c>
      <c r="BXB53" s="124">
        <v>3802956.2728097322</v>
      </c>
      <c r="BXC53" s="124">
        <v>3829105.3000726653</v>
      </c>
      <c r="BXD53" s="124">
        <v>3735786.0947103426</v>
      </c>
      <c r="BXE53" s="124">
        <v>3477295.5965132201</v>
      </c>
      <c r="BXF53" s="124">
        <v>3096849.9676314765</v>
      </c>
      <c r="BXG53" s="124">
        <v>2686798.5736477622</v>
      </c>
      <c r="BXH53" s="124">
        <v>2261803.1370780482</v>
      </c>
      <c r="BXI53" s="124">
        <v>1832645.432043249</v>
      </c>
      <c r="BXJ53" s="124">
        <v>1331245.6562772368</v>
      </c>
      <c r="BXK53" s="124">
        <v>926140.23637355189</v>
      </c>
      <c r="BXL53" s="124">
        <v>666703.97565853165</v>
      </c>
      <c r="BXM53" s="124">
        <v>507153.41228261794</v>
      </c>
      <c r="BXN53" s="124">
        <v>361191.84639964183</v>
      </c>
      <c r="BXO53" s="124">
        <v>241993.72202700557</v>
      </c>
      <c r="BXP53" s="124">
        <v>129371.75581223</v>
      </c>
      <c r="BXQ53" s="124">
        <v>131863.22408798098</v>
      </c>
      <c r="BXR53" s="124">
        <v>134402.68823088348</v>
      </c>
      <c r="BXS53" s="124">
        <v>136991.07311489814</v>
      </c>
      <c r="BXT53" s="124">
        <v>139629.32144143013</v>
      </c>
      <c r="BXU53" s="124">
        <v>142318.39408306187</v>
      </c>
      <c r="BXV53" s="124">
        <v>145059.27043391546</v>
      </c>
      <c r="BXW53" s="124">
        <v>147852.94876677229</v>
      </c>
      <c r="BXX53" s="124">
        <v>150700.4465970801</v>
      </c>
      <c r="BXY53" s="124">
        <v>153602.80105398109</v>
      </c>
      <c r="BXZ53" s="124">
        <v>12908621.45664401</v>
      </c>
      <c r="BYA53" s="124">
        <v>13718490.177704839</v>
      </c>
      <c r="BYB53" s="124">
        <v>14589475.869554628</v>
      </c>
      <c r="BYC53" s="124">
        <v>15313515.021698536</v>
      </c>
      <c r="BYD53" s="124">
        <v>15591858.901019702</v>
      </c>
      <c r="BYE53" s="124">
        <v>15329097.048142854</v>
      </c>
      <c r="BYF53" s="124">
        <v>14261358.565031366</v>
      </c>
      <c r="BYG53" s="124">
        <v>12992735.507391812</v>
      </c>
      <c r="BYH53" s="124">
        <v>11715447.867970437</v>
      </c>
      <c r="BYI53" s="124">
        <v>10099984.762835339</v>
      </c>
      <c r="BYJ53" s="124">
        <v>7943142.3842195682</v>
      </c>
      <c r="BYK53" s="124">
        <v>6183471.7212547958</v>
      </c>
      <c r="BYL53" s="124">
        <v>4714875.8649445865</v>
      </c>
      <c r="BYM53" s="124">
        <v>3768564.0497936406</v>
      </c>
      <c r="BYN53" s="124">
        <v>2604491.8119276962</v>
      </c>
      <c r="BYO53" s="124">
        <v>1321735.1565416576</v>
      </c>
      <c r="BYP53" s="124">
        <v>166416.08791524509</v>
      </c>
      <c r="BYQ53" s="124">
        <v>172932.50441104567</v>
      </c>
      <c r="BYR53" s="124">
        <v>179704.12630581544</v>
      </c>
      <c r="BYS53" s="124">
        <v>186740.94988026397</v>
      </c>
      <c r="BYT53" s="124">
        <v>194053.36302587696</v>
      </c>
      <c r="BYU53" s="124">
        <v>201652.16058891156</v>
      </c>
      <c r="BYV53" s="124">
        <v>209548.56031568977</v>
      </c>
      <c r="BYW53" s="124">
        <v>217754.21942275713</v>
      </c>
      <c r="BYX53" s="124">
        <v>226281.25181639814</v>
      </c>
      <c r="BYY53" s="124">
        <v>235142.24598695931</v>
      </c>
      <c r="BYZ53" s="124">
        <v>12668197.42225353</v>
      </c>
      <c r="BZA53" s="124">
        <v>13155599.437623782</v>
      </c>
      <c r="BZB53" s="124">
        <v>13671586.37024172</v>
      </c>
      <c r="BZC53" s="124">
        <v>14111122.863431469</v>
      </c>
      <c r="BZD53" s="124">
        <v>14083962.69892762</v>
      </c>
      <c r="BZE53" s="124">
        <v>13533896.323886335</v>
      </c>
      <c r="BZF53" s="124">
        <v>12256863.56340201</v>
      </c>
      <c r="BZG53" s="124">
        <v>10856733.148500454</v>
      </c>
      <c r="BZH53" s="124">
        <v>9400376.6722749155</v>
      </c>
      <c r="BZI53" s="124">
        <v>7845880.7573018353</v>
      </c>
      <c r="BZJ53" s="124">
        <v>5928067.0553425541</v>
      </c>
      <c r="BZK53" s="124">
        <v>4452782.1090062615</v>
      </c>
      <c r="BZL53" s="124">
        <v>3287518.916850606</v>
      </c>
      <c r="BZM53" s="124">
        <v>2588657.0069351206</v>
      </c>
      <c r="BZN53" s="124">
        <v>1788650.9701846661</v>
      </c>
      <c r="BZO53" s="124">
        <v>965592.65957320505</v>
      </c>
      <c r="BZP53" s="124">
        <v>127310.19913941546</v>
      </c>
      <c r="BZQ53" s="124">
        <v>129746.4595018804</v>
      </c>
      <c r="BZR53" s="124">
        <v>132229.35872658904</v>
      </c>
      <c r="BZS53" s="124">
        <v>134759.78998544489</v>
      </c>
      <c r="BZT53" s="124">
        <v>137338.66356169106</v>
      </c>
      <c r="BZU53" s="124">
        <v>139966.90717784979</v>
      </c>
      <c r="BZV53" s="124">
        <v>142645.4663299493</v>
      </c>
      <c r="BZW53" s="124">
        <v>145375.30462815825</v>
      </c>
      <c r="BZX53" s="124">
        <v>148157.40414395119</v>
      </c>
      <c r="BZY53" s="124">
        <v>150992.76576393016</v>
      </c>
      <c r="BZZ53" s="124">
        <v>179783709.31279796</v>
      </c>
      <c r="CAA53" s="124">
        <v>186772484.22388259</v>
      </c>
      <c r="CAB53" s="124">
        <v>194038922.83441862</v>
      </c>
      <c r="CAC53" s="124">
        <v>195936601.44837195</v>
      </c>
      <c r="CAD53" s="124">
        <v>188564302.04256561</v>
      </c>
      <c r="CAE53" s="124">
        <v>158397701.66432434</v>
      </c>
      <c r="CAF53" s="124">
        <v>131772089.85433519</v>
      </c>
      <c r="CAG53" s="124">
        <v>136226317.36788422</v>
      </c>
      <c r="CAH53" s="124">
        <v>135994935.98129693</v>
      </c>
      <c r="CAI53" s="124">
        <v>113450436.09245844</v>
      </c>
      <c r="CAJ53" s="124">
        <v>81210805.508995339</v>
      </c>
      <c r="CAK53" s="124">
        <v>84397382.515294582</v>
      </c>
      <c r="CAL53" s="124">
        <v>87711035.507846043</v>
      </c>
      <c r="CAM53" s="124">
        <v>91156903.51938875</v>
      </c>
      <c r="CAN53" s="124">
        <v>94740336.050324917</v>
      </c>
      <c r="CAO53" s="124">
        <v>98466901.79131414</v>
      </c>
      <c r="CAP53" s="124">
        <v>102342397.71157753</v>
      </c>
      <c r="CAQ53" s="124">
        <v>106372858.5284245</v>
      </c>
      <c r="CAR53" s="124">
        <v>110564566.57418069</v>
      </c>
      <c r="CAS53" s="124">
        <v>114924062.0773918</v>
      </c>
      <c r="CAT53" s="124">
        <v>119458153.87590195</v>
      </c>
      <c r="CAU53" s="124">
        <v>124173930.58016253</v>
      </c>
      <c r="CAV53" s="124">
        <v>129078772.20591781</v>
      </c>
      <c r="CAW53" s="124">
        <v>134180362.29623666</v>
      </c>
      <c r="CAX53" s="124">
        <v>139486700.55372077</v>
      </c>
      <c r="CAY53" s="124">
        <v>145006116.00461641</v>
      </c>
      <c r="CAZ53" s="124">
        <v>194306331.10844481</v>
      </c>
      <c r="CBA53" s="124">
        <v>197365442.60484082</v>
      </c>
      <c r="CBB53" s="124">
        <v>200478156.49909133</v>
      </c>
      <c r="CBC53" s="124">
        <v>200021758.75265747</v>
      </c>
      <c r="CBD53" s="124">
        <v>188434104.18371293</v>
      </c>
      <c r="CBE53" s="124">
        <v>153554978.07762182</v>
      </c>
      <c r="CBF53" s="124">
        <v>111463647.5420596</v>
      </c>
      <c r="CBG53" s="124">
        <v>112518324.82962558</v>
      </c>
      <c r="CBH53" s="124">
        <v>109008873.25193791</v>
      </c>
      <c r="CBI53" s="124">
        <v>99763179.579706281</v>
      </c>
      <c r="CBJ53" s="124">
        <v>68662131.429009661</v>
      </c>
      <c r="CBK53" s="124">
        <v>69802545.352049172</v>
      </c>
      <c r="CBL53" s="124">
        <v>70963511.709654748</v>
      </c>
      <c r="CBM53" s="124">
        <v>72145422.019968539</v>
      </c>
      <c r="CBN53" s="124">
        <v>73348675.652962029</v>
      </c>
      <c r="CBO53" s="124">
        <v>74573679.996081814</v>
      </c>
      <c r="CBP53" s="124">
        <v>75820850.623571545</v>
      </c>
      <c r="CBQ53" s="124">
        <v>77090611.469555631</v>
      </c>
      <c r="CBR53" s="124">
        <v>78383395.004972637</v>
      </c>
      <c r="CBS53" s="124">
        <v>79699642.418449208</v>
      </c>
      <c r="CBT53" s="124">
        <v>81039803.801205158</v>
      </c>
      <c r="CBU53" s="124">
        <v>82404338.336086094</v>
      </c>
      <c r="CBV53" s="124">
        <v>83793714.490818962</v>
      </c>
      <c r="CBW53" s="124">
        <v>85208410.215590805</v>
      </c>
      <c r="CBX53" s="124">
        <v>86648913.145051911</v>
      </c>
      <c r="CBY53" s="124">
        <v>88115720.804847583</v>
      </c>
      <c r="CBZ53" s="124">
        <v>32666988.852749165</v>
      </c>
      <c r="CCA53" s="124">
        <v>33879205.686455861</v>
      </c>
      <c r="CCB53" s="124">
        <v>35137762.084922776</v>
      </c>
      <c r="CCC53" s="124">
        <v>31883878.63673459</v>
      </c>
      <c r="CCD53" s="124">
        <v>27517829.216453448</v>
      </c>
      <c r="CCE53" s="124">
        <v>15847113.437575523</v>
      </c>
      <c r="CCF53" s="124">
        <v>7774882.2306702184</v>
      </c>
      <c r="CCG53" s="124">
        <v>7753623.4247405995</v>
      </c>
      <c r="CCH53" s="124">
        <v>6209202.069618565</v>
      </c>
      <c r="CCI53" s="124">
        <v>2862809.4860545951</v>
      </c>
      <c r="CCJ53" s="124">
        <v>0</v>
      </c>
      <c r="CCK53" s="124">
        <v>0</v>
      </c>
      <c r="CCL53" s="124">
        <v>0</v>
      </c>
      <c r="CCM53" s="124">
        <v>0</v>
      </c>
      <c r="CCN53" s="124">
        <v>0</v>
      </c>
      <c r="CCO53" s="124">
        <v>0</v>
      </c>
      <c r="CCP53" s="124">
        <v>0</v>
      </c>
      <c r="CCQ53" s="124">
        <v>0</v>
      </c>
      <c r="CCR53" s="124">
        <v>0</v>
      </c>
      <c r="CCS53" s="124">
        <v>0</v>
      </c>
      <c r="CCT53" s="124">
        <v>0</v>
      </c>
      <c r="CCU53" s="124">
        <v>0</v>
      </c>
      <c r="CCV53" s="124">
        <v>0</v>
      </c>
      <c r="CCW53" s="124">
        <v>0</v>
      </c>
      <c r="CCX53" s="124">
        <v>0</v>
      </c>
      <c r="CCY53" s="124">
        <v>0</v>
      </c>
      <c r="CCZ53" s="124">
        <v>35565072.673442379</v>
      </c>
      <c r="CDA53" s="124">
        <v>36086698.195569627</v>
      </c>
      <c r="CDB53" s="124">
        <v>36617059.438673317</v>
      </c>
      <c r="CDC53" s="124">
        <v>33472341.615526889</v>
      </c>
      <c r="CDD53" s="124">
        <v>28480961.404166177</v>
      </c>
      <c r="CDE53" s="124">
        <v>16598523.565112861</v>
      </c>
      <c r="CDF53" s="124">
        <v>8124003.8950169887</v>
      </c>
      <c r="CDG53" s="124">
        <v>7973674.4889893178</v>
      </c>
      <c r="CDH53" s="124">
        <v>6402577.7983340239</v>
      </c>
      <c r="CDI53" s="124">
        <v>2434679.7335722162</v>
      </c>
      <c r="CDJ53" s="124">
        <v>0</v>
      </c>
      <c r="CDK53" s="124">
        <v>0</v>
      </c>
      <c r="CDL53" s="124">
        <v>0</v>
      </c>
      <c r="CDM53" s="124">
        <v>0</v>
      </c>
      <c r="CDN53" s="124">
        <v>0</v>
      </c>
      <c r="CDO53" s="124">
        <v>0</v>
      </c>
      <c r="CDP53" s="124">
        <v>0</v>
      </c>
      <c r="CDQ53" s="124">
        <v>0</v>
      </c>
      <c r="CDR53" s="124">
        <v>0</v>
      </c>
      <c r="CDS53" s="124">
        <v>0</v>
      </c>
      <c r="CDT53" s="124">
        <v>0</v>
      </c>
      <c r="CDU53" s="124">
        <v>0</v>
      </c>
      <c r="CDV53" s="124">
        <v>0</v>
      </c>
      <c r="CDW53" s="124">
        <v>0</v>
      </c>
      <c r="CDX53" s="124">
        <v>0</v>
      </c>
      <c r="CDY53" s="124">
        <v>0</v>
      </c>
      <c r="CDZ53" s="124">
        <v>3579618.008984</v>
      </c>
      <c r="CEA53" s="124">
        <v>3722268.4846563349</v>
      </c>
      <c r="CEB53" s="124">
        <v>3870777.9193083951</v>
      </c>
      <c r="CEC53" s="124">
        <v>3708004.7070857226</v>
      </c>
      <c r="CED53" s="124">
        <v>3300039.6994568715</v>
      </c>
      <c r="CEE53" s="124">
        <v>2644987.8664683555</v>
      </c>
      <c r="CEF53" s="124">
        <v>2170851.840869478</v>
      </c>
      <c r="CEG53" s="124">
        <v>2191118.5249004075</v>
      </c>
      <c r="CEH53" s="124">
        <v>2128935.2462104205</v>
      </c>
      <c r="CEI53" s="124">
        <v>2058230.4300313576</v>
      </c>
      <c r="CEJ53" s="124">
        <v>1496972.0689119734</v>
      </c>
      <c r="CEK53" s="124">
        <v>1557321.5527726631</v>
      </c>
      <c r="CEL53" s="124">
        <v>1620175.3608075692</v>
      </c>
      <c r="CEM53" s="124">
        <v>1685640.0632167563</v>
      </c>
      <c r="CEN53" s="124">
        <v>1753826.8685185537</v>
      </c>
      <c r="CEO53" s="124">
        <v>1824851.8296344685</v>
      </c>
      <c r="CEP53" s="124">
        <v>1898836.059308497</v>
      </c>
      <c r="CEQ53" s="124">
        <v>1975905.9552913876</v>
      </c>
      <c r="CER53" s="124">
        <v>2056193.4357405726</v>
      </c>
      <c r="CES53" s="124">
        <v>2139836.1853076695</v>
      </c>
      <c r="CET53" s="124">
        <v>2226977.9124076325</v>
      </c>
      <c r="CEU53" s="124">
        <v>2317768.618186851</v>
      </c>
      <c r="CEV53" s="124">
        <v>2412364.8777318494</v>
      </c>
      <c r="CEW53" s="124">
        <v>2510930.1340857567</v>
      </c>
      <c r="CEX53" s="124">
        <v>2613635.0056664245</v>
      </c>
      <c r="CEY53" s="124">
        <v>2720657.6077081054</v>
      </c>
      <c r="CEZ53" s="124">
        <v>3684235.562015269</v>
      </c>
      <c r="CFA53" s="124">
        <v>3743075.8596088402</v>
      </c>
      <c r="CFB53" s="124">
        <v>3802956.2728097322</v>
      </c>
      <c r="CFC53" s="124">
        <v>3651599.4313898575</v>
      </c>
      <c r="CFD53" s="124">
        <v>3158205.2929790677</v>
      </c>
      <c r="CFE53" s="124">
        <v>2451028.9481780371</v>
      </c>
      <c r="CFF53" s="124">
        <v>1945288.7145365959</v>
      </c>
      <c r="CFG53" s="124">
        <v>1917115.7169259712</v>
      </c>
      <c r="CFH53" s="124">
        <v>1807090.55100542</v>
      </c>
      <c r="CFI53" s="124">
        <v>1727447.2288914132</v>
      </c>
      <c r="CFJ53" s="124">
        <v>1220314.6706548794</v>
      </c>
      <c r="CFK53" s="124">
        <v>1240135.6220890493</v>
      </c>
      <c r="CFL53" s="124">
        <v>1260312.7645658164</v>
      </c>
      <c r="CFM53" s="124">
        <v>1280853.1089334502</v>
      </c>
      <c r="CFN53" s="124">
        <v>1301763.8173584484</v>
      </c>
      <c r="CFO53" s="124">
        <v>1323052.2068988334</v>
      </c>
      <c r="CFP53" s="124">
        <v>1344725.7531689934</v>
      </c>
      <c r="CFQ53" s="124">
        <v>1366792.0940985656</v>
      </c>
      <c r="CFR53" s="124">
        <v>1389259.0337879565</v>
      </c>
      <c r="CFS53" s="124">
        <v>1412134.5464631531</v>
      </c>
      <c r="CFT53" s="124">
        <v>1435426.7805325531</v>
      </c>
      <c r="CFU53" s="124">
        <v>1459144.0627486487</v>
      </c>
      <c r="CFV53" s="124">
        <v>1483294.9024774309</v>
      </c>
      <c r="CFW53" s="124">
        <v>1507887.9960785289</v>
      </c>
      <c r="CFX53" s="124">
        <v>1532932.2313991203</v>
      </c>
      <c r="CFY53" s="124">
        <v>1558436.6923847951</v>
      </c>
      <c r="CFZ53" s="124">
        <v>12908621.45664401</v>
      </c>
      <c r="CGA53" s="124">
        <v>13718490.177704839</v>
      </c>
      <c r="CGB53" s="124">
        <v>14589475.869554628</v>
      </c>
      <c r="CGC53" s="124">
        <v>14672432.137155691</v>
      </c>
      <c r="CGD53" s="124">
        <v>13320554.826282436</v>
      </c>
      <c r="CGE53" s="124">
        <v>11830892.628667597</v>
      </c>
      <c r="CGF53" s="124">
        <v>9192950.024254581</v>
      </c>
      <c r="CGG53" s="124">
        <v>9750162.5082790535</v>
      </c>
      <c r="CGH53" s="124">
        <v>10102803.380883927</v>
      </c>
      <c r="CGI53" s="124">
        <v>9389403.4298045374</v>
      </c>
      <c r="CGJ53" s="124">
        <v>6928792.1509190863</v>
      </c>
      <c r="CGK53" s="124">
        <v>7421429.8525651498</v>
      </c>
      <c r="CGL53" s="124">
        <v>7956008.5110273026</v>
      </c>
      <c r="CGM53" s="124">
        <v>8536623.3901330661</v>
      </c>
      <c r="CGN53" s="124">
        <v>9167807.4152166061</v>
      </c>
      <c r="CGO53" s="124">
        <v>9854580.6484931204</v>
      </c>
      <c r="CGP53" s="124">
        <v>10602505.557221226</v>
      </c>
      <c r="CGQ53" s="124">
        <v>11417748.768485406</v>
      </c>
      <c r="CGR53" s="124">
        <v>12307150.088821711</v>
      </c>
      <c r="CGS53" s="124">
        <v>13278299.661678616</v>
      </c>
      <c r="CGT53" s="124">
        <v>14339624.242136963</v>
      </c>
      <c r="CGU53" s="124">
        <v>15500483.687855184</v>
      </c>
      <c r="CGV53" s="124">
        <v>16771278.899486575</v>
      </c>
      <c r="CGW53" s="124">
        <v>18163572.594663966</v>
      </c>
      <c r="CGX53" s="124">
        <v>19690224.46912469</v>
      </c>
      <c r="CGY53" s="124">
        <v>21365542.488970742</v>
      </c>
      <c r="CGZ53" s="124">
        <v>12668197.42225353</v>
      </c>
      <c r="CHA53" s="124">
        <v>13155599.437623782</v>
      </c>
      <c r="CHB53" s="124">
        <v>13671586.37024172</v>
      </c>
      <c r="CHC53" s="124">
        <v>13746032.476127304</v>
      </c>
      <c r="CHD53" s="124">
        <v>12017445.081854315</v>
      </c>
      <c r="CHE53" s="124">
        <v>10245441.091037992</v>
      </c>
      <c r="CHF53" s="124">
        <v>7498892.6234812308</v>
      </c>
      <c r="CHG53" s="124">
        <v>7773875.0938653471</v>
      </c>
      <c r="CHH53" s="124">
        <v>7823744.3238702742</v>
      </c>
      <c r="CHI53" s="124">
        <v>7640922.6185508529</v>
      </c>
      <c r="CHJ53" s="124">
        <v>5397797.8267222662</v>
      </c>
      <c r="CHK53" s="124">
        <v>5649215.3930878798</v>
      </c>
      <c r="CHL53" s="124">
        <v>5917304.5381914014</v>
      </c>
      <c r="CHM53" s="124">
        <v>6203370.5318703009</v>
      </c>
      <c r="CHN53" s="124">
        <v>6508830.2258043513</v>
      </c>
      <c r="CHO53" s="124">
        <v>6835222.1011490207</v>
      </c>
      <c r="CHP53" s="124">
        <v>7184217.2515666476</v>
      </c>
      <c r="CHQ53" s="124">
        <v>7557631.3907686975</v>
      </c>
      <c r="CHR53" s="124">
        <v>7957437.9823215613</v>
      </c>
      <c r="CHS53" s="124">
        <v>8385782.5989570217</v>
      </c>
      <c r="CHT53" s="124">
        <v>8844998.6290516183</v>
      </c>
      <c r="CHU53" s="124">
        <v>9337624.4593897611</v>
      </c>
      <c r="CHV53" s="124">
        <v>9866422.2759061903</v>
      </c>
      <c r="CHW53" s="124">
        <v>10434398.637927083</v>
      </c>
      <c r="CHX53" s="124">
        <v>11044826.996620527</v>
      </c>
      <c r="CHY53" s="124">
        <v>11701272.345062619</v>
      </c>
      <c r="CHZ53" s="124">
        <v>179783709.31279796</v>
      </c>
      <c r="CIA53" s="124">
        <v>186772484.22388259</v>
      </c>
      <c r="CIB53" s="124">
        <v>194038922.83441862</v>
      </c>
      <c r="CIC53" s="124">
        <v>194972164.91686285</v>
      </c>
      <c r="CID53" s="124">
        <v>185446039.81225148</v>
      </c>
      <c r="CIE53" s="124">
        <v>151043726.5810487</v>
      </c>
      <c r="CIF53" s="124">
        <v>118659929.88461673</v>
      </c>
      <c r="CIG53" s="124">
        <v>94331169.533075124</v>
      </c>
      <c r="CIH53" s="124">
        <v>87801487.67439799</v>
      </c>
      <c r="CII53" s="124">
        <v>78333435.783665031</v>
      </c>
      <c r="CIJ53" s="124">
        <v>25231260.670344397</v>
      </c>
      <c r="CIK53" s="124">
        <v>19166957.830131222</v>
      </c>
      <c r="CIL53" s="124">
        <v>14494463.34689858</v>
      </c>
      <c r="CIM53" s="124">
        <v>11023216.332978293</v>
      </c>
      <c r="CIN53" s="124">
        <v>9576275.5479862075</v>
      </c>
      <c r="CIO53" s="124">
        <v>8178047.0234844685</v>
      </c>
      <c r="CIP53" s="124">
        <v>4269417.235863125</v>
      </c>
      <c r="CIQ53" s="124">
        <v>4438227.1932302807</v>
      </c>
      <c r="CIR53" s="124">
        <v>4613712.2709802575</v>
      </c>
      <c r="CIS53" s="124">
        <v>4796136.4370348174</v>
      </c>
      <c r="CIT53" s="124">
        <v>4985774.0986702275</v>
      </c>
      <c r="CIU53" s="124">
        <v>5182910.5153993377</v>
      </c>
      <c r="CIV53" s="124">
        <v>5387842.2281844523</v>
      </c>
      <c r="CIW53" s="124">
        <v>5600877.505626997</v>
      </c>
      <c r="CIX53" s="124">
        <v>5822336.8078055084</v>
      </c>
      <c r="CIY53" s="124">
        <v>6052553.2684600372</v>
      </c>
      <c r="CIZ53" s="124">
        <v>194306331.10844481</v>
      </c>
      <c r="CJA53" s="124">
        <v>197365442.60484082</v>
      </c>
      <c r="CJB53" s="124">
        <v>200478156.49909133</v>
      </c>
      <c r="CJC53" s="124">
        <v>199651824.26346236</v>
      </c>
      <c r="CJD53" s="124">
        <v>186761478.17939618</v>
      </c>
      <c r="CJE53" s="124">
        <v>148983680.38952562</v>
      </c>
      <c r="CJF53" s="124">
        <v>104525145.8795016</v>
      </c>
      <c r="CJG53" s="124">
        <v>102027981.91347052</v>
      </c>
      <c r="CJH53" s="124">
        <v>94736703.025558144</v>
      </c>
      <c r="CJI53" s="124">
        <v>81171557.352160394</v>
      </c>
      <c r="CJJ53" s="124">
        <v>39748171.791309044</v>
      </c>
      <c r="CJK53" s="124">
        <v>33457279.36167052</v>
      </c>
      <c r="CJL53" s="124">
        <v>27982905.828790907</v>
      </c>
      <c r="CJM53" s="124">
        <v>26021062.003021441</v>
      </c>
      <c r="CJN53" s="124">
        <v>24702044.534725036</v>
      </c>
      <c r="CJO53" s="124">
        <v>23758284.876031537</v>
      </c>
      <c r="CJP53" s="124">
        <v>20725553.086727887</v>
      </c>
      <c r="CJQ53" s="124">
        <v>21117265.941642292</v>
      </c>
      <c r="CJR53" s="124">
        <v>21516384.27436243</v>
      </c>
      <c r="CJS53" s="124">
        <v>21923048.128840081</v>
      </c>
      <c r="CJT53" s="124">
        <v>22337400.198161852</v>
      </c>
      <c r="CJU53" s="124">
        <v>22759585.874676507</v>
      </c>
      <c r="CJV53" s="124">
        <v>23189753.301071104</v>
      </c>
      <c r="CJW53" s="124">
        <v>23628053.422413912</v>
      </c>
      <c r="CJX53" s="124">
        <v>24074640.03918241</v>
      </c>
      <c r="CJY53" s="124">
        <v>24529669.861294977</v>
      </c>
      <c r="CJZ53" s="124">
        <v>32666988.852749165</v>
      </c>
      <c r="CKA53" s="124">
        <v>33879205.686455861</v>
      </c>
      <c r="CKB53" s="124">
        <v>35137762.084922776</v>
      </c>
      <c r="CKC53" s="124">
        <v>31883878.63673459</v>
      </c>
      <c r="CKD53" s="124">
        <v>27517829.216453448</v>
      </c>
      <c r="CKE53" s="124">
        <v>15847113.437575523</v>
      </c>
      <c r="CKF53" s="124">
        <v>7774882.2306702184</v>
      </c>
      <c r="CKG53" s="124">
        <v>7753623.4247405995</v>
      </c>
      <c r="CKH53" s="124">
        <v>6209202.069618565</v>
      </c>
      <c r="CKI53" s="124">
        <v>2862809.4860545951</v>
      </c>
      <c r="CKJ53" s="124">
        <v>0</v>
      </c>
      <c r="CKK53" s="124">
        <v>0</v>
      </c>
      <c r="CKL53" s="124">
        <v>0</v>
      </c>
      <c r="CKM53" s="124">
        <v>0</v>
      </c>
      <c r="CKN53" s="124">
        <v>0</v>
      </c>
      <c r="CKO53" s="124">
        <v>0</v>
      </c>
      <c r="CKP53" s="124">
        <v>0</v>
      </c>
      <c r="CKQ53" s="124">
        <v>0</v>
      </c>
      <c r="CKR53" s="124">
        <v>0</v>
      </c>
      <c r="CKS53" s="124">
        <v>0</v>
      </c>
      <c r="CKT53" s="124">
        <v>0</v>
      </c>
      <c r="CKU53" s="124">
        <v>0</v>
      </c>
      <c r="CKV53" s="124">
        <v>0</v>
      </c>
      <c r="CKW53" s="124">
        <v>0</v>
      </c>
      <c r="CKX53" s="124">
        <v>0</v>
      </c>
      <c r="CKY53" s="124">
        <v>0</v>
      </c>
      <c r="CKZ53" s="124">
        <v>35565072.673442379</v>
      </c>
      <c r="CLA53" s="124">
        <v>36086698.195569627</v>
      </c>
      <c r="CLB53" s="124">
        <v>36617059.438673317</v>
      </c>
      <c r="CLC53" s="124">
        <v>33472341.615526889</v>
      </c>
      <c r="CLD53" s="124">
        <v>28480961.404166177</v>
      </c>
      <c r="CLE53" s="124">
        <v>16598523.565112861</v>
      </c>
      <c r="CLF53" s="124">
        <v>8124003.8950169887</v>
      </c>
      <c r="CLG53" s="124">
        <v>7973674.4889893178</v>
      </c>
      <c r="CLH53" s="124">
        <v>6402577.7983340239</v>
      </c>
      <c r="CLI53" s="124">
        <v>2434679.7335722162</v>
      </c>
      <c r="CLJ53" s="124">
        <v>0</v>
      </c>
      <c r="CLK53" s="124">
        <v>0</v>
      </c>
      <c r="CLL53" s="124">
        <v>0</v>
      </c>
      <c r="CLM53" s="124">
        <v>0</v>
      </c>
      <c r="CLN53" s="124">
        <v>0</v>
      </c>
      <c r="CLO53" s="124">
        <v>0</v>
      </c>
      <c r="CLP53" s="124">
        <v>0</v>
      </c>
      <c r="CLQ53" s="124">
        <v>0</v>
      </c>
      <c r="CLR53" s="124">
        <v>0</v>
      </c>
      <c r="CLS53" s="124">
        <v>0</v>
      </c>
      <c r="CLT53" s="124">
        <v>0</v>
      </c>
      <c r="CLU53" s="124">
        <v>0</v>
      </c>
      <c r="CLV53" s="124">
        <v>0</v>
      </c>
      <c r="CLW53" s="124">
        <v>0</v>
      </c>
      <c r="CLX53" s="124">
        <v>0</v>
      </c>
      <c r="CLY53" s="124">
        <v>0</v>
      </c>
      <c r="CLZ53" s="124">
        <v>3579618.008984</v>
      </c>
      <c r="CMA53" s="124">
        <v>3722268.4846563349</v>
      </c>
      <c r="CMB53" s="124">
        <v>3870777.9193083951</v>
      </c>
      <c r="CMC53" s="124">
        <v>3689886.6046246341</v>
      </c>
      <c r="CMD53" s="124">
        <v>3228572.4764706716</v>
      </c>
      <c r="CME53" s="124">
        <v>2468850.6338635525</v>
      </c>
      <c r="CMF53" s="124">
        <v>1848192.2117744356</v>
      </c>
      <c r="CMG53" s="124">
        <v>1705287.902736542</v>
      </c>
      <c r="CMH53" s="124">
        <v>1476855.9725958188</v>
      </c>
      <c r="CMI53" s="124">
        <v>1229623.8769904156</v>
      </c>
      <c r="CMJ53" s="124">
        <v>457582.77661426773</v>
      </c>
      <c r="CMK53" s="124">
        <v>328693.81460454402</v>
      </c>
      <c r="CML53" s="124">
        <v>244290.51399945101</v>
      </c>
      <c r="CMM53" s="124">
        <v>192072.37121298222</v>
      </c>
      <c r="CMN53" s="124">
        <v>138009.63338104507</v>
      </c>
      <c r="CMO53" s="124">
        <v>90044.957230547618</v>
      </c>
      <c r="CMP53" s="124">
        <v>46913.909220350055</v>
      </c>
      <c r="CMQ53" s="124">
        <v>48743.260498727817</v>
      </c>
      <c r="CMR53" s="124">
        <v>50643.954620683267</v>
      </c>
      <c r="CMS53" s="124">
        <v>52618.774258672107</v>
      </c>
      <c r="CMT53" s="124">
        <v>54670.610635858771</v>
      </c>
      <c r="CMU53" s="124">
        <v>56802.467761206557</v>
      </c>
      <c r="CMV53" s="124">
        <v>59017.46682982202</v>
      </c>
      <c r="CMW53" s="124">
        <v>61318.850795002691</v>
      </c>
      <c r="CMX53" s="124">
        <v>63709.989118689191</v>
      </c>
      <c r="CMY53" s="124">
        <v>66194.38270728389</v>
      </c>
      <c r="CMZ53" s="124">
        <v>3684235.562015269</v>
      </c>
      <c r="CNA53" s="124">
        <v>3743075.8596088402</v>
      </c>
      <c r="CNB53" s="124">
        <v>3802956.2728097322</v>
      </c>
      <c r="CNC53" s="124">
        <v>3641775.91994069</v>
      </c>
      <c r="CND53" s="124">
        <v>3104520.9119680501</v>
      </c>
      <c r="CNE53" s="124">
        <v>2306536.0272905198</v>
      </c>
      <c r="CNF53" s="124">
        <v>1675235.7494680402</v>
      </c>
      <c r="CNG53" s="124">
        <v>1512820.1452088905</v>
      </c>
      <c r="CNH53" s="124">
        <v>1264003.2858276502</v>
      </c>
      <c r="CNI53" s="124">
        <v>1044057.0095133814</v>
      </c>
      <c r="CNJ53" s="124">
        <v>375881.12647827866</v>
      </c>
      <c r="CNK53" s="124">
        <v>261498.4196819441</v>
      </c>
      <c r="CNL53" s="124">
        <v>188245.82842123247</v>
      </c>
      <c r="CNM53" s="124">
        <v>143196.25758568035</v>
      </c>
      <c r="CNN53" s="124">
        <v>101983.58015989886</v>
      </c>
      <c r="CNO53" s="124">
        <v>68327.639160566279</v>
      </c>
      <c r="CNP53" s="124">
        <v>36528.495758747289</v>
      </c>
      <c r="CNQ53" s="124">
        <v>37231.969154253442</v>
      </c>
      <c r="CNR53" s="124">
        <v>37948.994324014158</v>
      </c>
      <c r="CNS53" s="124">
        <v>38679.832408912422</v>
      </c>
      <c r="CNT53" s="124">
        <v>39424.749583462624</v>
      </c>
      <c r="CNU53" s="124">
        <v>40184.017152864522</v>
      </c>
      <c r="CNV53" s="124">
        <v>40957.911651929069</v>
      </c>
      <c r="CNW53" s="124">
        <v>41746.714945912172</v>
      </c>
      <c r="CNX53" s="124">
        <v>42550.714333293203</v>
      </c>
      <c r="CNY53" s="124">
        <v>43370.202650535837</v>
      </c>
      <c r="CNZ53" s="124">
        <v>12908621.45664401</v>
      </c>
      <c r="COA53" s="124">
        <v>13718490.177704839</v>
      </c>
      <c r="COB53" s="124">
        <v>14589475.869554628</v>
      </c>
      <c r="COC53" s="124">
        <v>14612151.93979235</v>
      </c>
      <c r="COD53" s="124">
        <v>13053675.371998329</v>
      </c>
      <c r="COE53" s="124">
        <v>11182299.121382384</v>
      </c>
      <c r="COF53" s="124">
        <v>7910978.0991414757</v>
      </c>
      <c r="COG53" s="124">
        <v>7751460.9834055547</v>
      </c>
      <c r="COH53" s="124">
        <v>7355808.8584849872</v>
      </c>
      <c r="COI53" s="124">
        <v>5767363.8021689188</v>
      </c>
      <c r="COJ53" s="124">
        <v>2243234.3221981786</v>
      </c>
      <c r="COK53" s="124">
        <v>1746244.8776388837</v>
      </c>
      <c r="COL53" s="124">
        <v>1331427.916099471</v>
      </c>
      <c r="COM53" s="124">
        <v>1064065.1434711455</v>
      </c>
      <c r="CON53" s="124">
        <v>735385.9233678201</v>
      </c>
      <c r="COO53" s="124">
        <v>373195.80890587979</v>
      </c>
      <c r="COP53" s="124">
        <v>46988.07188195156</v>
      </c>
      <c r="COQ53" s="124">
        <v>48828.001245471707</v>
      </c>
      <c r="COR53" s="124">
        <v>50739.988603994949</v>
      </c>
      <c r="COS53" s="124">
        <v>52726.856436780421</v>
      </c>
      <c r="COT53" s="124">
        <v>54791.537795541721</v>
      </c>
      <c r="COU53" s="124">
        <v>56937.080636869141</v>
      </c>
      <c r="COV53" s="124">
        <v>59166.652324430048</v>
      </c>
      <c r="COW53" s="124">
        <v>61483.544307602016</v>
      </c>
      <c r="COX53" s="124">
        <v>63891.176983453595</v>
      </c>
      <c r="COY53" s="124">
        <v>66393.104749259102</v>
      </c>
      <c r="COZ53" s="124">
        <v>12668197.42225353</v>
      </c>
      <c r="CPA53" s="124">
        <v>13155599.437623782</v>
      </c>
      <c r="CPB53" s="124">
        <v>13671586.37024172</v>
      </c>
      <c r="CPC53" s="124">
        <v>13715789.273446107</v>
      </c>
      <c r="CPD53" s="124">
        <v>11815894.378642537</v>
      </c>
      <c r="CPE53" s="124">
        <v>9714961.7954437491</v>
      </c>
      <c r="CPF53" s="124">
        <v>6423504.3115271116</v>
      </c>
      <c r="CPG53" s="124">
        <v>6107297.6708271774</v>
      </c>
      <c r="CPH53" s="124">
        <v>5537708.4462165534</v>
      </c>
      <c r="CPI53" s="124">
        <v>4694381.1688781949</v>
      </c>
      <c r="CPJ53" s="124">
        <v>1673807.1685673096</v>
      </c>
      <c r="CPK53" s="124">
        <v>1257256.1248958856</v>
      </c>
      <c r="CPL53" s="124">
        <v>928240.63534605317</v>
      </c>
      <c r="CPM53" s="124">
        <v>730914.91960521042</v>
      </c>
      <c r="CPN53" s="124">
        <v>505030.86216978816</v>
      </c>
      <c r="CPO53" s="124">
        <v>272637.92740890494</v>
      </c>
      <c r="CPP53" s="124">
        <v>35946.409168776132</v>
      </c>
      <c r="CPQ53" s="124">
        <v>36634.29444758976</v>
      </c>
      <c r="CPR53" s="124">
        <v>37335.348346331026</v>
      </c>
      <c r="CPS53" s="124">
        <v>38049.823054713852</v>
      </c>
      <c r="CPT53" s="124">
        <v>38777.975593889234</v>
      </c>
      <c r="CPU53" s="124">
        <v>39520.067909039943</v>
      </c>
      <c r="CPV53" s="124">
        <v>40276.366963750384</v>
      </c>
      <c r="CPW53" s="124">
        <v>41047.144836185849</v>
      </c>
      <c r="CPX53" s="124">
        <v>41832.678817115637</v>
      </c>
      <c r="CPY53" s="124">
        <v>42633.251509815571</v>
      </c>
      <c r="CPZ53" s="124">
        <v>179783709.31279796</v>
      </c>
      <c r="CQA53" s="124">
        <v>186772484.22388259</v>
      </c>
      <c r="CQB53" s="124">
        <v>194038922.83441862</v>
      </c>
      <c r="CQC53" s="124">
        <v>194972164.91686285</v>
      </c>
      <c r="CQD53" s="124">
        <v>185446039.81225148</v>
      </c>
      <c r="CQE53" s="124">
        <v>151043726.5810487</v>
      </c>
      <c r="CQF53" s="124">
        <v>118659929.88461673</v>
      </c>
      <c r="CQG53" s="124">
        <v>94331169.533075124</v>
      </c>
      <c r="CQH53" s="124">
        <v>87801487.67439799</v>
      </c>
      <c r="CQI53" s="124">
        <v>78333435.783665031</v>
      </c>
      <c r="CQJ53" s="124">
        <v>25231260.670344397</v>
      </c>
      <c r="CQK53" s="124">
        <v>19166957.830131222</v>
      </c>
      <c r="CQL53" s="124">
        <v>14494463.34689858</v>
      </c>
      <c r="CQM53" s="124">
        <v>11023216.332978293</v>
      </c>
      <c r="CQN53" s="124">
        <v>9576275.5479862075</v>
      </c>
      <c r="CQO53" s="124">
        <v>8178047.0234844685</v>
      </c>
      <c r="CQP53" s="124">
        <v>4269417.235863125</v>
      </c>
      <c r="CQQ53" s="124">
        <v>4438227.1932302807</v>
      </c>
      <c r="CQR53" s="124">
        <v>4613712.2709802575</v>
      </c>
      <c r="CQS53" s="124">
        <v>4796136.4370348174</v>
      </c>
      <c r="CQT53" s="124">
        <v>4985774.0986702275</v>
      </c>
      <c r="CQU53" s="124">
        <v>5182910.5153993377</v>
      </c>
      <c r="CQV53" s="124">
        <v>5387842.2281844523</v>
      </c>
      <c r="CQW53" s="124">
        <v>5600877.505626997</v>
      </c>
      <c r="CQX53" s="124">
        <v>5822336.8078055084</v>
      </c>
      <c r="CQY53" s="124">
        <v>6052553.2684600372</v>
      </c>
      <c r="CQZ53" s="124">
        <v>194306331.10844481</v>
      </c>
      <c r="CRA53" s="124">
        <v>197365442.60484082</v>
      </c>
      <c r="CRB53" s="124">
        <v>200478156.49909133</v>
      </c>
      <c r="CRC53" s="124">
        <v>199651824.26346236</v>
      </c>
      <c r="CRD53" s="124">
        <v>186761478.17939618</v>
      </c>
      <c r="CRE53" s="124">
        <v>148983680.38952562</v>
      </c>
      <c r="CRF53" s="124">
        <v>104525145.8795016</v>
      </c>
      <c r="CRG53" s="124">
        <v>102027981.91347052</v>
      </c>
      <c r="CRH53" s="124">
        <v>94736703.025558144</v>
      </c>
      <c r="CRI53" s="124">
        <v>81171557.352160394</v>
      </c>
      <c r="CRJ53" s="124">
        <v>39748171.791309044</v>
      </c>
      <c r="CRK53" s="124">
        <v>33457279.36167052</v>
      </c>
      <c r="CRL53" s="124">
        <v>27982905.828790907</v>
      </c>
      <c r="CRM53" s="124">
        <v>26021062.003021441</v>
      </c>
      <c r="CRN53" s="124">
        <v>24702044.534725036</v>
      </c>
      <c r="CRO53" s="124">
        <v>23758284.876031537</v>
      </c>
      <c r="CRP53" s="124">
        <v>20725553.086727887</v>
      </c>
      <c r="CRQ53" s="124">
        <v>21117265.941642292</v>
      </c>
      <c r="CRR53" s="124">
        <v>21516384.27436243</v>
      </c>
      <c r="CRS53" s="124">
        <v>21923048.128840081</v>
      </c>
      <c r="CRT53" s="124">
        <v>22337400.198161852</v>
      </c>
      <c r="CRU53" s="124">
        <v>22759585.874676507</v>
      </c>
      <c r="CRV53" s="124">
        <v>23189753.301071104</v>
      </c>
      <c r="CRW53" s="124">
        <v>23628053.422413912</v>
      </c>
      <c r="CRX53" s="124">
        <v>24074640.03918241</v>
      </c>
      <c r="CRY53" s="124">
        <v>24529669.861294977</v>
      </c>
      <c r="CRZ53" s="124">
        <v>32666988.852749165</v>
      </c>
      <c r="CSA53" s="124">
        <v>33879205.686455861</v>
      </c>
      <c r="CSB53" s="124">
        <v>35137762.084922776</v>
      </c>
      <c r="CSC53" s="124">
        <v>31883878.63673459</v>
      </c>
      <c r="CSD53" s="124">
        <v>27517829.216453448</v>
      </c>
      <c r="CSE53" s="124">
        <v>15847113.437575523</v>
      </c>
      <c r="CSF53" s="124">
        <v>7774882.2306702184</v>
      </c>
      <c r="CSG53" s="124">
        <v>7753623.4247405995</v>
      </c>
      <c r="CSH53" s="124">
        <v>6209202.069618565</v>
      </c>
      <c r="CSI53" s="124">
        <v>2862809.4860545951</v>
      </c>
      <c r="CSJ53" s="124">
        <v>0</v>
      </c>
      <c r="CSK53" s="124">
        <v>0</v>
      </c>
      <c r="CSL53" s="124">
        <v>0</v>
      </c>
      <c r="CSM53" s="124">
        <v>0</v>
      </c>
      <c r="CSN53" s="124">
        <v>0</v>
      </c>
      <c r="CSO53" s="124">
        <v>0</v>
      </c>
      <c r="CSP53" s="124">
        <v>0</v>
      </c>
      <c r="CSQ53" s="124">
        <v>0</v>
      </c>
      <c r="CSR53" s="124">
        <v>0</v>
      </c>
      <c r="CSS53" s="124">
        <v>0</v>
      </c>
      <c r="CST53" s="124">
        <v>0</v>
      </c>
      <c r="CSU53" s="124">
        <v>0</v>
      </c>
      <c r="CSV53" s="124">
        <v>0</v>
      </c>
      <c r="CSW53" s="124">
        <v>0</v>
      </c>
      <c r="CSX53" s="124">
        <v>0</v>
      </c>
      <c r="CSY53" s="124">
        <v>0</v>
      </c>
      <c r="CSZ53" s="124">
        <v>35565072.673442379</v>
      </c>
      <c r="CTA53" s="124">
        <v>36086698.195569627</v>
      </c>
      <c r="CTB53" s="124">
        <v>36617059.438673317</v>
      </c>
      <c r="CTC53" s="124">
        <v>33472341.615526889</v>
      </c>
      <c r="CTD53" s="124">
        <v>28480961.404166177</v>
      </c>
      <c r="CTE53" s="124">
        <v>16598523.565112861</v>
      </c>
      <c r="CTF53" s="124">
        <v>8124003.8950169887</v>
      </c>
      <c r="CTG53" s="124">
        <v>7973674.4889893178</v>
      </c>
      <c r="CTH53" s="124">
        <v>6402577.7983340239</v>
      </c>
      <c r="CTI53" s="124">
        <v>2434679.7335722162</v>
      </c>
      <c r="CTJ53" s="124">
        <v>0</v>
      </c>
      <c r="CTK53" s="124">
        <v>0</v>
      </c>
      <c r="CTL53" s="124">
        <v>0</v>
      </c>
      <c r="CTM53" s="124">
        <v>0</v>
      </c>
      <c r="CTN53" s="124">
        <v>0</v>
      </c>
      <c r="CTO53" s="124">
        <v>0</v>
      </c>
      <c r="CTP53" s="124">
        <v>0</v>
      </c>
      <c r="CTQ53" s="124">
        <v>0</v>
      </c>
      <c r="CTR53" s="124">
        <v>0</v>
      </c>
      <c r="CTS53" s="124">
        <v>0</v>
      </c>
      <c r="CTT53" s="124">
        <v>0</v>
      </c>
      <c r="CTU53" s="124">
        <v>0</v>
      </c>
      <c r="CTV53" s="124">
        <v>0</v>
      </c>
      <c r="CTW53" s="124">
        <v>0</v>
      </c>
      <c r="CTX53" s="124">
        <v>0</v>
      </c>
      <c r="CTY53" s="124">
        <v>0</v>
      </c>
      <c r="CTZ53" s="124">
        <v>3579618.008984</v>
      </c>
      <c r="CUA53" s="124">
        <v>3722268.4846563349</v>
      </c>
      <c r="CUB53" s="124">
        <v>3870777.9193083951</v>
      </c>
      <c r="CUC53" s="124">
        <v>4495932.6909000631</v>
      </c>
      <c r="CUD53" s="124">
        <v>3933492.9700949509</v>
      </c>
      <c r="CUE53" s="124">
        <v>3007277.5461443714</v>
      </c>
      <c r="CUF53" s="124">
        <v>2251060.5984601285</v>
      </c>
      <c r="CUG53" s="124">
        <v>2076810.6396353182</v>
      </c>
      <c r="CUH53" s="124">
        <v>1799776.9027893862</v>
      </c>
      <c r="CUI53" s="124">
        <v>1498478.5638837975</v>
      </c>
      <c r="CUJ53" s="124">
        <v>557420.10002859775</v>
      </c>
      <c r="CUK53" s="124">
        <v>400401.62686782709</v>
      </c>
      <c r="CUL53" s="124">
        <v>297620.83778685704</v>
      </c>
      <c r="CUM53" s="124">
        <v>234051.68420073198</v>
      </c>
      <c r="CUN53" s="124">
        <v>168240.25601695225</v>
      </c>
      <c r="CUO53" s="124">
        <v>109769.05224924329</v>
      </c>
      <c r="CUP53" s="124">
        <v>57190.269292257886</v>
      </c>
      <c r="CUQ53" s="124">
        <v>59420.334831012413</v>
      </c>
      <c r="CUR53" s="124">
        <v>61737.370662886584</v>
      </c>
      <c r="CUS53" s="124">
        <v>64144.768996923311</v>
      </c>
      <c r="CUT53" s="124">
        <v>66646.054370602098</v>
      </c>
      <c r="CUU53" s="124">
        <v>69244.888812613863</v>
      </c>
      <c r="CUV53" s="124">
        <v>71945.077207088354</v>
      </c>
      <c r="CUW53" s="124">
        <v>74750.572867136099</v>
      </c>
      <c r="CUX53" s="124">
        <v>77665.483325873793</v>
      </c>
      <c r="CUY53" s="124">
        <v>80694.076353420038</v>
      </c>
      <c r="CUZ53" s="124">
        <v>3684235.562015269</v>
      </c>
      <c r="CVA53" s="124">
        <v>3743075.8596088402</v>
      </c>
      <c r="CVB53" s="124">
        <v>3802956.2728097322</v>
      </c>
      <c r="CVC53" s="124">
        <v>4437223.6275053388</v>
      </c>
      <c r="CVD53" s="124">
        <v>3782247.745871786</v>
      </c>
      <c r="CVE53" s="124">
        <v>2809429.2277402272</v>
      </c>
      <c r="CVF53" s="124">
        <v>2040263.1407322898</v>
      </c>
      <c r="CVG53" s="124">
        <v>1842261.8949249834</v>
      </c>
      <c r="CVH53" s="124">
        <v>1540333.3219664898</v>
      </c>
      <c r="CVI53" s="124">
        <v>1272300.276459449</v>
      </c>
      <c r="CVJ53" s="124">
        <v>457857.3001432601</v>
      </c>
      <c r="CVK53" s="124">
        <v>318517.53208730486</v>
      </c>
      <c r="CVL53" s="124">
        <v>229320.58898630983</v>
      </c>
      <c r="CVM53" s="124">
        <v>174481.58341851641</v>
      </c>
      <c r="CVN53" s="124">
        <v>124322.79700543926</v>
      </c>
      <c r="CVO53" s="124">
        <v>83294.616642220906</v>
      </c>
      <c r="CVP53" s="124">
        <v>44529.960176025379</v>
      </c>
      <c r="CVQ53" s="124">
        <v>45387.52744333561</v>
      </c>
      <c r="CVR53" s="124">
        <v>46261.614962995009</v>
      </c>
      <c r="CVS53" s="124">
        <v>47152.541078063659</v>
      </c>
      <c r="CVT53" s="124">
        <v>48060.630267835848</v>
      </c>
      <c r="CVU53" s="124">
        <v>48986.213266153485</v>
      </c>
      <c r="CVV53" s="124">
        <v>49929.627182001277</v>
      </c>
      <c r="CVW53" s="124">
        <v>50891.215622427924</v>
      </c>
      <c r="CVX53" s="124">
        <v>51871.328817837915</v>
      </c>
      <c r="CVY53" s="124">
        <v>52870.32374969995</v>
      </c>
      <c r="CVZ53" s="124">
        <v>12908621.45664401</v>
      </c>
      <c r="CWA53" s="124">
        <v>13718490.177704839</v>
      </c>
      <c r="CWB53" s="124">
        <v>14589475.869554628</v>
      </c>
      <c r="CWC53" s="124">
        <v>14612151.93979235</v>
      </c>
      <c r="CWD53" s="124">
        <v>13053675.371998329</v>
      </c>
      <c r="CWE53" s="124">
        <v>11182299.121382384</v>
      </c>
      <c r="CWF53" s="124">
        <v>7910978.0991414757</v>
      </c>
      <c r="CWG53" s="124">
        <v>7751460.9834055547</v>
      </c>
      <c r="CWH53" s="124">
        <v>7355808.8584849872</v>
      </c>
      <c r="CWI53" s="124">
        <v>5767363.8021689188</v>
      </c>
      <c r="CWJ53" s="124">
        <v>2243234.3221981786</v>
      </c>
      <c r="CWK53" s="124">
        <v>1746244.8776388837</v>
      </c>
      <c r="CWL53" s="124">
        <v>1331427.916099471</v>
      </c>
      <c r="CWM53" s="124">
        <v>1064065.1434711455</v>
      </c>
      <c r="CWN53" s="124">
        <v>735385.9233678201</v>
      </c>
      <c r="CWO53" s="124">
        <v>373195.80890587979</v>
      </c>
      <c r="CWP53" s="124">
        <v>46988.07188195156</v>
      </c>
      <c r="CWQ53" s="124">
        <v>48828.001245471707</v>
      </c>
      <c r="CWR53" s="124">
        <v>50739.988603994949</v>
      </c>
      <c r="CWS53" s="124">
        <v>52726.856436780421</v>
      </c>
      <c r="CWT53" s="124">
        <v>54791.537795541721</v>
      </c>
      <c r="CWU53" s="124">
        <v>56937.080636869141</v>
      </c>
      <c r="CWV53" s="124">
        <v>59166.652324430048</v>
      </c>
      <c r="CWW53" s="124">
        <v>61483.544307602016</v>
      </c>
      <c r="CWX53" s="124">
        <v>63891.176983453595</v>
      </c>
      <c r="CWY53" s="124">
        <v>66393.104749259102</v>
      </c>
      <c r="CWZ53" s="124">
        <v>12668197.42225353</v>
      </c>
      <c r="CXA53" s="124">
        <v>13155599.437623782</v>
      </c>
      <c r="CXB53" s="124">
        <v>13671586.37024172</v>
      </c>
      <c r="CXC53" s="124">
        <v>13715789.273446107</v>
      </c>
      <c r="CXD53" s="124">
        <v>11815894.378642537</v>
      </c>
      <c r="CXE53" s="124">
        <v>9714961.7954437491</v>
      </c>
      <c r="CXF53" s="124">
        <v>6423504.3115271116</v>
      </c>
      <c r="CXG53" s="124">
        <v>6107297.6708271774</v>
      </c>
      <c r="CXH53" s="124">
        <v>5537708.4462165534</v>
      </c>
      <c r="CXI53" s="124">
        <v>4694381.1688781949</v>
      </c>
      <c r="CXJ53" s="124">
        <v>1673807.1685673096</v>
      </c>
      <c r="CXK53" s="124">
        <v>1257256.1248958856</v>
      </c>
      <c r="CXL53" s="124">
        <v>928240.63534605317</v>
      </c>
      <c r="CXM53" s="124">
        <v>730914.91960521042</v>
      </c>
      <c r="CXN53" s="124">
        <v>505030.86216978816</v>
      </c>
      <c r="CXO53" s="124">
        <v>272637.92740890494</v>
      </c>
      <c r="CXP53" s="124">
        <v>35946.409168776132</v>
      </c>
      <c r="CXQ53" s="124">
        <v>36634.29444758976</v>
      </c>
      <c r="CXR53" s="124">
        <v>37335.348346331026</v>
      </c>
      <c r="CXS53" s="124">
        <v>38049.823054713852</v>
      </c>
      <c r="CXT53" s="124">
        <v>38777.975593889234</v>
      </c>
      <c r="CXU53" s="124">
        <v>39520.067909039943</v>
      </c>
      <c r="CXV53" s="124">
        <v>40276.366963750384</v>
      </c>
      <c r="CXW53" s="124">
        <v>41047.144836185849</v>
      </c>
      <c r="CXX53" s="124">
        <v>41832.678817115637</v>
      </c>
      <c r="CXY53" s="124">
        <v>42633.251509815571</v>
      </c>
      <c r="CXZ53" s="124">
        <v>5630564378.0701761</v>
      </c>
      <c r="CYA53" s="124">
        <v>5846829050.7738981</v>
      </c>
      <c r="CYB53" s="124">
        <v>6071658123.8435545</v>
      </c>
      <c r="CYC53" s="124">
        <v>6305399783.2267475</v>
      </c>
      <c r="CYD53" s="124">
        <v>6548416698.2587566</v>
      </c>
      <c r="CYE53" s="124">
        <v>6801086636.5119019</v>
      </c>
      <c r="CYF53" s="124">
        <v>7063803105.2332582</v>
      </c>
      <c r="CYG53" s="124">
        <v>7336976020.5402231</v>
      </c>
      <c r="CYH53" s="124">
        <v>7621032405.5960054</v>
      </c>
      <c r="CYI53" s="124">
        <v>7916417119.0414238</v>
      </c>
      <c r="CYJ53" s="124">
        <v>8223593615.0169249</v>
      </c>
      <c r="CYK53" s="124">
        <v>8543044736.1681423</v>
      </c>
      <c r="CYL53" s="124">
        <v>8875273541.0909805</v>
      </c>
      <c r="CYM53" s="124">
        <v>9220804167.7374821</v>
      </c>
      <c r="CYN53" s="124">
        <v>9580182734.3719254</v>
      </c>
      <c r="CYO53" s="124">
        <v>9953978279.7381401</v>
      </c>
      <c r="CYP53" s="124">
        <v>10342783744.173504</v>
      </c>
      <c r="CYQ53" s="124">
        <v>10747216993.483318</v>
      </c>
      <c r="CYR53" s="124">
        <v>11167921887.470755</v>
      </c>
      <c r="CYS53" s="124">
        <v>11605569395.102915</v>
      </c>
      <c r="CYT53" s="124">
        <v>12060858758.382957</v>
      </c>
      <c r="CYU53" s="124">
        <v>12534518707.091311</v>
      </c>
      <c r="CYV53" s="124">
        <v>13027308726.656885</v>
      </c>
      <c r="CYW53" s="124">
        <v>13540020381.52109</v>
      </c>
      <c r="CYX53" s="124">
        <v>14073478696.464329</v>
      </c>
      <c r="CYY53" s="124">
        <v>14628543598.476179</v>
      </c>
      <c r="CYZ53" s="124">
        <v>5554321290.8560762</v>
      </c>
      <c r="CZA53" s="124">
        <v>5633957663.1063824</v>
      </c>
      <c r="CZB53" s="124">
        <v>5714889608.0383644</v>
      </c>
      <c r="CZC53" s="124">
        <v>5797140054.2683277</v>
      </c>
      <c r="CZD53" s="124">
        <v>5880732372.12292</v>
      </c>
      <c r="CZE53" s="124">
        <v>5965690382.921176</v>
      </c>
      <c r="CZF53" s="124">
        <v>6052038368.4692554</v>
      </c>
      <c r="CZG53" s="124">
        <v>6139801080.7730055</v>
      </c>
      <c r="CZH53" s="124">
        <v>6229003751.9738503</v>
      </c>
      <c r="CZI53" s="124">
        <v>6319672104.5135736</v>
      </c>
      <c r="CZJ53" s="124">
        <v>6411832361.5336189</v>
      </c>
      <c r="CZK53" s="124">
        <v>6505511257.5148735</v>
      </c>
      <c r="CZL53" s="124">
        <v>6600736049.1638632</v>
      </c>
      <c r="CZM53" s="124">
        <v>6697534526.5516338</v>
      </c>
      <c r="CZN53" s="124">
        <v>6795935024.5115366</v>
      </c>
      <c r="CZO53" s="124">
        <v>6895966434.3025808</v>
      </c>
      <c r="CZP53" s="124">
        <v>6997658215.5449066</v>
      </c>
      <c r="CZQ53" s="124">
        <v>7101040408.4343662</v>
      </c>
      <c r="CZR53" s="124">
        <v>7206143646.2431698</v>
      </c>
      <c r="CZS53" s="124">
        <v>7312999168.1139193</v>
      </c>
      <c r="CZT53" s="124">
        <v>7421638832.1544552</v>
      </c>
      <c r="CZU53" s="124">
        <v>7532095128.8411026</v>
      </c>
      <c r="CZV53" s="124">
        <v>7644401194.7382889</v>
      </c>
      <c r="CZW53" s="124">
        <v>7758590826.5424643</v>
      </c>
      <c r="CZX53" s="124">
        <v>7874698495.4587278</v>
      </c>
      <c r="CZY53" s="124">
        <v>7992759361.9185925</v>
      </c>
      <c r="CZZ53" s="124">
        <v>5630564378.0701761</v>
      </c>
      <c r="DAA53" s="124">
        <v>5846829050.7738981</v>
      </c>
      <c r="DAB53" s="124">
        <v>6071658123.8435545</v>
      </c>
      <c r="DAC53" s="124">
        <v>6208581493.7079639</v>
      </c>
      <c r="DAD53" s="124">
        <v>6136195326.2532549</v>
      </c>
      <c r="DAE53" s="124">
        <v>5838051617.1591978</v>
      </c>
      <c r="DAF53" s="124">
        <v>5230462242.1861057</v>
      </c>
      <c r="DAG53" s="124">
        <v>4550246548.4056215</v>
      </c>
      <c r="DAH53" s="124">
        <v>3889218615.4033928</v>
      </c>
      <c r="DAI53" s="124">
        <v>3136868603.005259</v>
      </c>
      <c r="DAJ53" s="124">
        <v>2271139084.0278554</v>
      </c>
      <c r="DAK53" s="124">
        <v>1606857693.8945131</v>
      </c>
      <c r="DAL53" s="124">
        <v>1088419081.7396696</v>
      </c>
      <c r="DAM53" s="124">
        <v>814924131.35799932</v>
      </c>
      <c r="DAN53" s="124">
        <v>527110352.04188144</v>
      </c>
      <c r="DAO53" s="124">
        <v>252555071.78931755</v>
      </c>
      <c r="DAP53" s="124">
        <v>72813577.253303081</v>
      </c>
      <c r="DAQ53" s="124">
        <v>75662271.141624928</v>
      </c>
      <c r="DAR53" s="124">
        <v>78622431.934604153</v>
      </c>
      <c r="DAS53" s="124">
        <v>81698421.90705198</v>
      </c>
      <c r="DAT53" s="124">
        <v>84894774.078461185</v>
      </c>
      <c r="DAU53" s="124">
        <v>88216198.897192955</v>
      </c>
      <c r="DAV53" s="124">
        <v>91667591.186371714</v>
      </c>
      <c r="DAW53" s="124">
        <v>95254037.361736506</v>
      </c>
      <c r="DAX53" s="124">
        <v>98980822.932098702</v>
      </c>
      <c r="DAY53" s="124">
        <v>102853440.29347277</v>
      </c>
      <c r="DAZ53" s="124">
        <v>5554321290.8560762</v>
      </c>
      <c r="DBA53" s="124">
        <v>5633957663.1063824</v>
      </c>
      <c r="DBB53" s="124">
        <v>5714889608.0383644</v>
      </c>
      <c r="DBC53" s="124">
        <v>5747856065.8719254</v>
      </c>
      <c r="DBD53" s="124">
        <v>5570739846.0617237</v>
      </c>
      <c r="DBE53" s="124">
        <v>5183821852.2219048</v>
      </c>
      <c r="DBF53" s="124">
        <v>4525896651.9605665</v>
      </c>
      <c r="DBG53" s="124">
        <v>3833248942.8781333</v>
      </c>
      <c r="DBH53" s="124">
        <v>3142687091.1648784</v>
      </c>
      <c r="DBI53" s="124">
        <v>2444683626.1172872</v>
      </c>
      <c r="DBJ53" s="124">
        <v>1688486088.7711732</v>
      </c>
      <c r="DBK53" s="124">
        <v>1139758932.7235398</v>
      </c>
      <c r="DBL53" s="124">
        <v>734515628.65965247</v>
      </c>
      <c r="DBM53" s="124">
        <v>538336401.70859182</v>
      </c>
      <c r="DBN53" s="124">
        <v>350682992.40221298</v>
      </c>
      <c r="DBO53" s="124">
        <v>186927284.6572172</v>
      </c>
      <c r="DBP53" s="124">
        <v>55910856.252482913</v>
      </c>
      <c r="DBQ53" s="124">
        <v>56982235.526303217</v>
      </c>
      <c r="DBR53" s="124">
        <v>58074152.430638202</v>
      </c>
      <c r="DBS53" s="124">
        <v>59187000.802144982</v>
      </c>
      <c r="DBT53" s="124">
        <v>60321182.032563716</v>
      </c>
      <c r="DBU53" s="124">
        <v>61477105.213700965</v>
      </c>
      <c r="DBV53" s="124">
        <v>62655187.285196282</v>
      </c>
      <c r="DBW53" s="124">
        <v>63855853.18512553</v>
      </c>
      <c r="DBX53" s="124">
        <v>65079536.003495313</v>
      </c>
      <c r="DBY53" s="124">
        <v>66326677.138684168</v>
      </c>
      <c r="DBZ53" s="124">
        <v>5630564378.0701761</v>
      </c>
      <c r="DCA53" s="124">
        <v>5846829050.7738981</v>
      </c>
      <c r="DCB53" s="124">
        <v>6071658123.8435545</v>
      </c>
      <c r="DCC53" s="124">
        <v>5918866359.5762253</v>
      </c>
      <c r="DCD53" s="124">
        <v>5165290934.7395477</v>
      </c>
      <c r="DCE53" s="124">
        <v>4411614888.3404789</v>
      </c>
      <c r="DCF53" s="124">
        <v>3268212030.7096839</v>
      </c>
      <c r="DCG53" s="124">
        <v>3330844994.2888975</v>
      </c>
      <c r="DCH53" s="124">
        <v>3315312314.7793384</v>
      </c>
      <c r="DCI53" s="124">
        <v>2945918329.2799811</v>
      </c>
      <c r="DCJ53" s="124">
        <v>2321955844.2400737</v>
      </c>
      <c r="DCK53" s="124">
        <v>2412153807.8592405</v>
      </c>
      <c r="DCL53" s="124">
        <v>2505959588.0727477</v>
      </c>
      <c r="DCM53" s="124">
        <v>2603521176.7729363</v>
      </c>
      <c r="DCN53" s="124">
        <v>2704992772.0579557</v>
      </c>
      <c r="DCO53" s="124">
        <v>2810535043.6907687</v>
      </c>
      <c r="DCP53" s="124">
        <v>2920315410.1195774</v>
      </c>
      <c r="DCQ53" s="124">
        <v>3034508327.5717602</v>
      </c>
      <c r="DCR53" s="124">
        <v>3153295591.7564473</v>
      </c>
      <c r="DCS53" s="124">
        <v>3276866652.7349401</v>
      </c>
      <c r="DCT53" s="124">
        <v>3405418943.5434237</v>
      </c>
      <c r="DCU53" s="124">
        <v>3539158223.1787233</v>
      </c>
      <c r="DCV53" s="124">
        <v>3678298934.5854731</v>
      </c>
      <c r="DCW53" s="124">
        <v>3823064578.3118396</v>
      </c>
      <c r="DCX53" s="124">
        <v>3973688102.5311036</v>
      </c>
      <c r="DCY53" s="124">
        <v>4130412310.157979</v>
      </c>
      <c r="DCZ53" s="124">
        <v>5554321290.8560762</v>
      </c>
      <c r="DDA53" s="124">
        <v>5633957663.1063824</v>
      </c>
      <c r="DDB53" s="124">
        <v>5714889608.0383644</v>
      </c>
      <c r="DDC53" s="124">
        <v>5581354084.8156538</v>
      </c>
      <c r="DDD53" s="124">
        <v>4689933153.6898613</v>
      </c>
      <c r="DDE53" s="124">
        <v>3844182701.9569917</v>
      </c>
      <c r="DDF53" s="124">
        <v>2679624702.6289339</v>
      </c>
      <c r="DDG53" s="124">
        <v>2664124174.6932812</v>
      </c>
      <c r="DDH53" s="124">
        <v>2569791722.8177462</v>
      </c>
      <c r="DDI53" s="124">
        <v>2388789135.4819417</v>
      </c>
      <c r="DDJ53" s="124">
        <v>1810399725.6094928</v>
      </c>
      <c r="DDK53" s="124">
        <v>1836850237.4159641</v>
      </c>
      <c r="DDL53" s="124">
        <v>1863737237.4109735</v>
      </c>
      <c r="DDM53" s="124">
        <v>1891068572.2028143</v>
      </c>
      <c r="DDN53" s="124">
        <v>1918852242.2150226</v>
      </c>
      <c r="DDO53" s="124">
        <v>1947096404.9795518</v>
      </c>
      <c r="DDP53" s="124">
        <v>1975809378.5067973</v>
      </c>
      <c r="DDQ53" s="124">
        <v>2004999644.7344091</v>
      </c>
      <c r="DDR53" s="124">
        <v>2034675853.0568941</v>
      </c>
      <c r="DDS53" s="124">
        <v>2064846823.9380479</v>
      </c>
      <c r="DDT53" s="124">
        <v>2095521552.6083162</v>
      </c>
      <c r="DDU53" s="124">
        <v>2126709212.8492532</v>
      </c>
      <c r="DDV53" s="124">
        <v>2158419160.8672814</v>
      </c>
      <c r="DDW53" s="124">
        <v>2190660939.2590485</v>
      </c>
      <c r="DDX53" s="124">
        <v>2223444281.0706997</v>
      </c>
      <c r="DDY53" s="124">
        <v>2256779113.9534845</v>
      </c>
      <c r="DDZ53" s="124">
        <v>5630564378.0701761</v>
      </c>
      <c r="DEA53" s="124">
        <v>5846829050.7738981</v>
      </c>
      <c r="DEB53" s="124">
        <v>6071658123.8435545</v>
      </c>
      <c r="DEC53" s="124">
        <v>5891529430.7709217</v>
      </c>
      <c r="DED53" s="124">
        <v>5048899017.937995</v>
      </c>
      <c r="DEE53" s="124">
        <v>4139699118.1703033</v>
      </c>
      <c r="DEF53" s="124">
        <v>2750562845.8493123</v>
      </c>
      <c r="DEG53" s="124">
        <v>2544003731.5685387</v>
      </c>
      <c r="DEH53" s="124">
        <v>2261623715.1955419</v>
      </c>
      <c r="DEI53" s="124">
        <v>1596398748.2815337</v>
      </c>
      <c r="DEJ53" s="124">
        <v>641262800.19610023</v>
      </c>
      <c r="DEK53" s="124">
        <v>453700995.92315656</v>
      </c>
      <c r="DEL53" s="124">
        <v>307318328.96178907</v>
      </c>
      <c r="DEM53" s="124">
        <v>230096225.32461154</v>
      </c>
      <c r="DEN53" s="124">
        <v>148831158.22359008</v>
      </c>
      <c r="DEO53" s="124">
        <v>71309667.328748494</v>
      </c>
      <c r="DEP53" s="124">
        <v>20559127.695050277</v>
      </c>
      <c r="DEQ53" s="124">
        <v>21363464.792929389</v>
      </c>
      <c r="DER53" s="124">
        <v>22199274.899182349</v>
      </c>
      <c r="DES53" s="124">
        <v>23067789.714932323</v>
      </c>
      <c r="DET53" s="124">
        <v>23970289.151565511</v>
      </c>
      <c r="DEU53" s="124">
        <v>24908103.218030952</v>
      </c>
      <c r="DEV53" s="124">
        <v>25882613.982034363</v>
      </c>
      <c r="DEW53" s="124">
        <v>26895257.608019717</v>
      </c>
      <c r="DEX53" s="124">
        <v>27947526.474945515</v>
      </c>
      <c r="DEY53" s="124">
        <v>29040971.376980547</v>
      </c>
      <c r="DEZ53" s="124">
        <v>5554321290.8560762</v>
      </c>
      <c r="DFA53" s="124">
        <v>5633957663.1063824</v>
      </c>
      <c r="DFB53" s="124">
        <v>5714889608.0383644</v>
      </c>
      <c r="DFC53" s="124">
        <v>5567438605.7390213</v>
      </c>
      <c r="DFD53" s="124">
        <v>4604886424.8328085</v>
      </c>
      <c r="DFE53" s="124">
        <v>3625521088.1237903</v>
      </c>
      <c r="DFF53" s="124">
        <v>2250422860.5038261</v>
      </c>
      <c r="DFG53" s="124">
        <v>2020548252.7905688</v>
      </c>
      <c r="DFH53" s="124">
        <v>1699216807.8907862</v>
      </c>
      <c r="DFI53" s="124">
        <v>1295105083.2954602</v>
      </c>
      <c r="DFJ53" s="124">
        <v>476739706.68268996</v>
      </c>
      <c r="DFK53" s="124">
        <v>321814286.88664657</v>
      </c>
      <c r="DFL53" s="124">
        <v>207392648.09213719</v>
      </c>
      <c r="DFM53" s="124">
        <v>152000866.36477888</v>
      </c>
      <c r="DFN53" s="124">
        <v>99016374.325330719</v>
      </c>
      <c r="DFO53" s="124">
        <v>52779468.609096624</v>
      </c>
      <c r="DFP53" s="124">
        <v>15786594.706583411</v>
      </c>
      <c r="DFQ53" s="124">
        <v>16089101.795662086</v>
      </c>
      <c r="DFR53" s="124">
        <v>16397407.745121375</v>
      </c>
      <c r="DFS53" s="124">
        <v>16711623.755899761</v>
      </c>
      <c r="DFT53" s="124">
        <v>17031863.162135638</v>
      </c>
      <c r="DFU53" s="124">
        <v>17358241.472103804</v>
      </c>
      <c r="DFV53" s="124">
        <v>17690876.409937773</v>
      </c>
      <c r="DFW53" s="124">
        <v>18029887.958153091</v>
      </c>
      <c r="DFX53" s="124">
        <v>18375398.400986914</v>
      </c>
      <c r="DFY53" s="124">
        <v>18727532.368569646</v>
      </c>
      <c r="DFZ53" s="124">
        <v>5630564378.0701761</v>
      </c>
      <c r="DGA53" s="124">
        <v>5846829050.7738981</v>
      </c>
      <c r="DGB53" s="124">
        <v>6071658123.8435545</v>
      </c>
      <c r="DGC53" s="124">
        <v>5891529430.7709217</v>
      </c>
      <c r="DGD53" s="124">
        <v>5048899017.937995</v>
      </c>
      <c r="DGE53" s="124">
        <v>3104774338.6277275</v>
      </c>
      <c r="DGF53" s="124">
        <v>2062922134.3869841</v>
      </c>
      <c r="DGG53" s="124">
        <v>1908002798.6764035</v>
      </c>
      <c r="DGH53" s="124">
        <v>1696217786.396657</v>
      </c>
      <c r="DGI53" s="124">
        <v>1197299061.2111506</v>
      </c>
      <c r="DGJ53" s="124">
        <v>480947100.14707524</v>
      </c>
      <c r="DGK53" s="124">
        <v>340275746.94236743</v>
      </c>
      <c r="DGL53" s="124">
        <v>230488746.72134179</v>
      </c>
      <c r="DGM53" s="124">
        <v>172572168.99345869</v>
      </c>
      <c r="DGN53" s="124">
        <v>111623368.66769256</v>
      </c>
      <c r="DGO53" s="124">
        <v>53482250.496561371</v>
      </c>
      <c r="DGP53" s="124">
        <v>15419345.771287709</v>
      </c>
      <c r="DGQ53" s="124">
        <v>16022598.594697041</v>
      </c>
      <c r="DGR53" s="124">
        <v>16649456.17438676</v>
      </c>
      <c r="DGS53" s="124">
        <v>17300842.286199238</v>
      </c>
      <c r="DGT53" s="124">
        <v>17977716.86367413</v>
      </c>
      <c r="DGU53" s="124">
        <v>18681077.413523216</v>
      </c>
      <c r="DGV53" s="124">
        <v>19411960.486525774</v>
      </c>
      <c r="DGW53" s="124">
        <v>20171443.206014782</v>
      </c>
      <c r="DGX53" s="124">
        <v>20960644.856209137</v>
      </c>
      <c r="DGY53" s="124">
        <v>21780728.532735411</v>
      </c>
      <c r="DGZ53" s="124">
        <v>5554321290.8560762</v>
      </c>
      <c r="DHA53" s="124">
        <v>5633957663.1063824</v>
      </c>
      <c r="DHB53" s="124">
        <v>5714889608.0383644</v>
      </c>
      <c r="DHC53" s="124">
        <v>5567438605.7390213</v>
      </c>
      <c r="DHD53" s="124">
        <v>4604886424.8328085</v>
      </c>
      <c r="DHE53" s="124">
        <v>2719140816.0928426</v>
      </c>
      <c r="DHF53" s="124">
        <v>1687817145.3778696</v>
      </c>
      <c r="DHG53" s="124">
        <v>1515411189.5929267</v>
      </c>
      <c r="DHH53" s="124">
        <v>1274412605.9180896</v>
      </c>
      <c r="DHI53" s="124">
        <v>971328812.47159553</v>
      </c>
      <c r="DHJ53" s="124">
        <v>357554780.01201743</v>
      </c>
      <c r="DHK53" s="124">
        <v>241360715.16498494</v>
      </c>
      <c r="DHL53" s="124">
        <v>155544486.06910288</v>
      </c>
      <c r="DHM53" s="124">
        <v>114000649.77358413</v>
      </c>
      <c r="DHN53" s="124">
        <v>74262280.743998051</v>
      </c>
      <c r="DHO53" s="124">
        <v>39584601.45682247</v>
      </c>
      <c r="DHP53" s="124">
        <v>11839946.029937558</v>
      </c>
      <c r="DHQ53" s="124">
        <v>12066826.346746564</v>
      </c>
      <c r="DHR53" s="124">
        <v>12298055.808841031</v>
      </c>
      <c r="DHS53" s="124">
        <v>12533717.816924822</v>
      </c>
      <c r="DHT53" s="124">
        <v>12773897.371601727</v>
      </c>
      <c r="DHU53" s="124">
        <v>13018681.10407785</v>
      </c>
      <c r="DHV53" s="124">
        <v>13268157.307453331</v>
      </c>
      <c r="DHW53" s="124">
        <v>13522415.968614819</v>
      </c>
      <c r="DHX53" s="124">
        <v>13781548.800740184</v>
      </c>
      <c r="DHY53" s="124">
        <v>14045649.276427235</v>
      </c>
      <c r="DHZ53" s="110"/>
      <c r="DIA53" s="110"/>
      <c r="DIB53" s="110"/>
      <c r="DIC53" s="110"/>
      <c r="DID53" s="110"/>
      <c r="DIE53" s="110"/>
      <c r="DIF53" s="110"/>
      <c r="DIG53" s="110"/>
      <c r="DIH53" s="110"/>
      <c r="DII53" s="110"/>
      <c r="DIJ53" s="119"/>
      <c r="DIK53" s="119"/>
      <c r="DIL53" s="131"/>
      <c r="DIM53" s="131"/>
      <c r="DIN53" s="56"/>
      <c r="DIO53" s="56"/>
      <c r="DIP53" s="108">
        <f>DIP7+DIP9+DIP10+DIP11+DIP12+DIP13+DIP14+DIP15+DIP16+DIP17+DIP19+DIP20+DIP21+DIP22+DIP23+DIP28+DIP29+DIP30+DIP32+DIP33+DIP35+DIP37+DIP38+DIP42+DIP43+DIP44+DIP45+DIP47+DIP48+DIP49+DIP51+DIP52</f>
        <v>115207.53218198341</v>
      </c>
      <c r="DIQ53" s="108">
        <f>DIQ7+DIQ9+DIQ10+DIQ11+DIQ12+DIQ13+DIQ14+DIQ15+DIQ16+DIQ17+DIQ19+DIQ20+DIQ21+DIQ22+DIQ23+DIQ28+DIQ29+DIQ30+DIQ32+DIQ33+DIQ35+DIQ37+DIQ38+DIQ42+DIQ43+DIQ44+DIQ45+DIQ47+DIQ48+DIQ49+DIQ51+DIQ52</f>
        <v>252959.46781801662</v>
      </c>
      <c r="DIR53" s="108">
        <f>DIR7+DIR9+DIR10+DIR11+DIR12+DIR13+DIR14+DIR15+DIR16+DIR17+DIR19+DIR20+DIR21+DIR22+DIR23+DIR28+DIR29+DIR30+DIR32+DIR33+DIR35+DIR37+DIR38+DIR42+DIR43+DIR44+DIR45+DIR47+DIR48+DIR49+DIR51+DIR52</f>
        <v>24748.555434431375</v>
      </c>
      <c r="DIS53" s="108">
        <f>DIS7+DIS9+DIS10+DIS11+DIS12+DIS13+DIS14+DIS15+DIS16+DIS17+DIS19+DIS20+DIS21+DIS22+DIS23+DIS28+DIS29+DIS30+DIS32+DIS33+DIS35+DIS37+DIS38+DIS42+DIS43+DIS44+DIS45+DIS47+DIS48+DIS49+DIS51+DIS52</f>
        <v>46491.574096469063</v>
      </c>
      <c r="DIT53" s="124">
        <v>343762025.71130085</v>
      </c>
      <c r="DIU53" s="124">
        <v>356014571.64746553</v>
      </c>
      <c r="DIV53" s="124">
        <v>368717619.19527745</v>
      </c>
      <c r="DIW53" s="124">
        <v>381888244.9275018</v>
      </c>
      <c r="DIX53" s="124">
        <v>395544192.13244522</v>
      </c>
      <c r="DIY53" s="124">
        <v>409703897.5932858</v>
      </c>
      <c r="DIZ53" s="124">
        <v>424386519.47245926</v>
      </c>
      <c r="DJA53" s="124">
        <v>439611966.34787887</v>
      </c>
      <c r="DJB53" s="124">
        <v>455400927.44979948</v>
      </c>
      <c r="DJC53" s="124">
        <v>471774904.14925402</v>
      </c>
      <c r="DJD53" s="124">
        <v>488756242.75119919</v>
      </c>
      <c r="DJE53" s="124">
        <v>506368168.64782614</v>
      </c>
      <c r="DJF53" s="124">
        <v>524634821.88989699</v>
      </c>
      <c r="DJG53" s="124">
        <v>543581294.23649514</v>
      </c>
      <c r="DJH53" s="124">
        <v>563233667.74621105</v>
      </c>
      <c r="DJI53" s="124">
        <v>583619054.97552848</v>
      </c>
      <c r="DJJ53" s="124">
        <v>604765640.85306406</v>
      </c>
      <c r="DJK53" s="124">
        <v>626702726.30130005</v>
      </c>
      <c r="DJL53" s="124">
        <v>649460773.68059874</v>
      </c>
      <c r="DJM53" s="124">
        <v>673071454.13355505</v>
      </c>
      <c r="DJN53" s="124">
        <v>697567696.91117668</v>
      </c>
      <c r="DJO53" s="124">
        <v>722983740.76594758</v>
      </c>
      <c r="DJP53" s="124">
        <v>749355187.50058091</v>
      </c>
      <c r="DJQ53" s="124">
        <v>776719057.76515996</v>
      </c>
      <c r="DJR53" s="124">
        <v>805113849.19945872</v>
      </c>
      <c r="DJS53" s="124">
        <v>834579597.0214951</v>
      </c>
      <c r="DJT53" s="124">
        <v>2919233270.3619823</v>
      </c>
      <c r="DJU53" s="124">
        <v>2959841178.7806845</v>
      </c>
      <c r="DJV53" s="124">
        <v>3001168238.6782203</v>
      </c>
      <c r="DJW53" s="124">
        <v>3043228299.7679029</v>
      </c>
      <c r="DJX53" s="124">
        <v>3086035498.437717</v>
      </c>
      <c r="DJY53" s="124">
        <v>3129604264.0669656</v>
      </c>
      <c r="DJZ53" s="124">
        <v>3173949325.4902563</v>
      </c>
      <c r="DKA53" s="124">
        <v>3219085717.6124539</v>
      </c>
      <c r="DKB53" s="124">
        <v>3265028788.1783085</v>
      </c>
      <c r="DKC53" s="124">
        <v>3311794204.7005787</v>
      </c>
      <c r="DKD53" s="124">
        <v>3359397961.5505481</v>
      </c>
      <c r="DKE53" s="124">
        <v>3407856387.2149639</v>
      </c>
      <c r="DKF53" s="124">
        <v>3457186151.7234969</v>
      </c>
      <c r="DKG53" s="124">
        <v>3507404274.250947</v>
      </c>
      <c r="DKH53" s="124">
        <v>3558528130.8985395</v>
      </c>
      <c r="DKI53" s="124">
        <v>3610575462.65874</v>
      </c>
      <c r="DKJ53" s="124">
        <v>3663564383.5681577</v>
      </c>
      <c r="DKK53" s="124">
        <v>3717513389.0532107</v>
      </c>
      <c r="DKL53" s="124">
        <v>3772441364.4733586</v>
      </c>
      <c r="DKM53" s="124">
        <v>3828367593.8668284</v>
      </c>
      <c r="DKN53" s="124">
        <v>3885311768.9038877</v>
      </c>
      <c r="DKO53" s="124">
        <v>3943293998.0528517</v>
      </c>
      <c r="DKP53" s="124">
        <v>4002334815.9641495</v>
      </c>
      <c r="DKQ53" s="124">
        <v>4062455193.077919</v>
      </c>
      <c r="DKR53" s="124">
        <v>4123676545.4607201</v>
      </c>
      <c r="DKS53" s="124">
        <v>4186020744.8771462</v>
      </c>
      <c r="DKT53" s="124">
        <v>343762025.71130085</v>
      </c>
      <c r="DKU53" s="124">
        <v>356014571.64746553</v>
      </c>
      <c r="DKV53" s="124">
        <v>368717619.19527745</v>
      </c>
      <c r="DKW53" s="124">
        <v>379185050.24199277</v>
      </c>
      <c r="DKX53" s="124">
        <v>383211251.46602428</v>
      </c>
      <c r="DKY53" s="124">
        <v>382403230.88284308</v>
      </c>
      <c r="DKZ53" s="124">
        <v>373952739.11562937</v>
      </c>
      <c r="DLA53" s="124">
        <v>364227230.63804299</v>
      </c>
      <c r="DLB53" s="124">
        <v>355056073.44552326</v>
      </c>
      <c r="DLC53" s="124">
        <v>340543811.41569638</v>
      </c>
      <c r="DLD53" s="124">
        <v>324126230.44234365</v>
      </c>
      <c r="DLE53" s="124">
        <v>313459190.67878252</v>
      </c>
      <c r="DLF53" s="124">
        <v>307232101.496629</v>
      </c>
      <c r="DLG53" s="124">
        <v>307179081.52310073</v>
      </c>
      <c r="DLH53" s="124">
        <v>307690128.63158411</v>
      </c>
      <c r="DLI53" s="124">
        <v>308822477.35914946</v>
      </c>
      <c r="DLJ53" s="124">
        <v>318424286.86317271</v>
      </c>
      <c r="DLK53" s="124">
        <v>329901991.00842553</v>
      </c>
      <c r="DLL53" s="124">
        <v>341845613.33462191</v>
      </c>
      <c r="DLM53" s="124">
        <v>354275087.70498794</v>
      </c>
      <c r="DLN53" s="124">
        <v>367211238.87120688</v>
      </c>
      <c r="DLO53" s="124">
        <v>380675823.80003291</v>
      </c>
      <c r="DLP53" s="124">
        <v>394691574.97939265</v>
      </c>
      <c r="DLQ53" s="124">
        <v>409282245.80141741</v>
      </c>
      <c r="DLR53" s="124">
        <v>424472658.12477374</v>
      </c>
      <c r="DLS53" s="124">
        <v>440288752.12380385</v>
      </c>
      <c r="DLT53" s="124">
        <v>2919233270.3619823</v>
      </c>
      <c r="DLU53" s="124">
        <v>2959841178.7806845</v>
      </c>
      <c r="DLV53" s="124">
        <v>3001168238.6782203</v>
      </c>
      <c r="DLW53" s="124">
        <v>3024221597.154994</v>
      </c>
      <c r="DLX53" s="124">
        <v>2989560329.0157309</v>
      </c>
      <c r="DLY53" s="124">
        <v>2910783710.3583579</v>
      </c>
      <c r="DLZ53" s="124">
        <v>2761223044.7857194</v>
      </c>
      <c r="DMA53" s="124">
        <v>2605621548.3698506</v>
      </c>
      <c r="DMB53" s="124">
        <v>2458407154.4117122</v>
      </c>
      <c r="DMC53" s="124">
        <v>2298904418.5027256</v>
      </c>
      <c r="DMD53" s="124">
        <v>2136247083.4628055</v>
      </c>
      <c r="DME53" s="124">
        <v>2041285780.9640269</v>
      </c>
      <c r="DMF53" s="124">
        <v>1993029589.495899</v>
      </c>
      <c r="DMG53" s="124">
        <v>1996234002.318305</v>
      </c>
      <c r="DMH53" s="124">
        <v>2021269202.0849521</v>
      </c>
      <c r="DMI53" s="124">
        <v>2055573422.177351</v>
      </c>
      <c r="DMJ53" s="124">
        <v>2114447222.836664</v>
      </c>
      <c r="DMK53" s="124">
        <v>2183039022.4681306</v>
      </c>
      <c r="DML53" s="124">
        <v>2254268809.450088</v>
      </c>
      <c r="DMM53" s="124">
        <v>2328247469.1704593</v>
      </c>
      <c r="DMN53" s="124">
        <v>2405090861.5620055</v>
      </c>
      <c r="DMO53" s="124">
        <v>2484920055.2301745</v>
      </c>
      <c r="DMP53" s="124">
        <v>2567861573.0024853</v>
      </c>
      <c r="DMQ53" s="124">
        <v>2654047649.4719696</v>
      </c>
      <c r="DMR53" s="124">
        <v>2743616501.1365609</v>
      </c>
      <c r="DMS53" s="124">
        <v>2836712609.767108</v>
      </c>
      <c r="DMT53" s="124">
        <v>335449558.07678944</v>
      </c>
      <c r="DMU53" s="124">
        <v>354518933.58486205</v>
      </c>
      <c r="DMV53" s="124">
        <v>374874641.65544945</v>
      </c>
      <c r="DMW53" s="124">
        <v>396620183.04161382</v>
      </c>
      <c r="DMX53" s="124">
        <v>419868729.27323562</v>
      </c>
      <c r="DMY53" s="124">
        <v>444744130.88243139</v>
      </c>
      <c r="DMZ53" s="124">
        <v>471382038.90076315</v>
      </c>
      <c r="DNA53" s="124">
        <v>499931153.01288974</v>
      </c>
      <c r="DNB53" s="124">
        <v>530554611.38883096</v>
      </c>
      <c r="DNC53" s="124">
        <v>563431539.0598433</v>
      </c>
      <c r="DND53" s="124">
        <v>598758773.77727568</v>
      </c>
      <c r="DNE53" s="124">
        <v>636752790.62926042</v>
      </c>
      <c r="DNF53" s="124">
        <v>677651849.3201462</v>
      </c>
      <c r="DNG53" s="124">
        <v>721718390.97993422</v>
      </c>
      <c r="DNH53" s="124">
        <v>769241714.70832634</v>
      </c>
      <c r="DNI53" s="124">
        <v>820540967.81852913</v>
      </c>
      <c r="DNJ53" s="124">
        <v>875968487.98413241</v>
      </c>
      <c r="DNK53" s="124">
        <v>935913540.2698102</v>
      </c>
      <c r="DNL53" s="124">
        <v>1000806497.412809</v>
      </c>
      <c r="DNM53" s="124">
        <v>1071123517.7959046</v>
      </c>
      <c r="DNN53" s="124">
        <v>1147391782.4026136</v>
      </c>
      <c r="DNO53" s="124">
        <v>1230195359.7725508</v>
      </c>
      <c r="DNP53" s="124">
        <v>1320181776.6925752</v>
      </c>
      <c r="DNQ53" s="124">
        <v>1418069382.1964164</v>
      </c>
      <c r="DNR53" s="124">
        <v>1524655603.5472269</v>
      </c>
      <c r="DNS53" s="124">
        <v>1640826205.4084923</v>
      </c>
      <c r="DNT53" s="124">
        <v>249825041.37488222</v>
      </c>
      <c r="DNU53" s="124">
        <v>258252927.81001636</v>
      </c>
      <c r="DNV53" s="124">
        <v>267127442.29717273</v>
      </c>
      <c r="DNW53" s="124">
        <v>276479199.82085901</v>
      </c>
      <c r="DNX53" s="124">
        <v>286341275.7672981</v>
      </c>
      <c r="DNY53" s="124">
        <v>296749424.85493308</v>
      </c>
      <c r="DNZ53" s="124">
        <v>307742320.9246155</v>
      </c>
      <c r="DOA53" s="124">
        <v>319361819.67241633</v>
      </c>
      <c r="DOB53" s="124">
        <v>331653246.62288064</v>
      </c>
      <c r="DOC53" s="124">
        <v>344665712.87810171</v>
      </c>
      <c r="DOD53" s="124">
        <v>358452461.4406656</v>
      </c>
      <c r="DOE53" s="124">
        <v>373071247.19900501</v>
      </c>
      <c r="DOF53" s="124">
        <v>388584753.98499739</v>
      </c>
      <c r="DOG53" s="124">
        <v>405061052.46905798</v>
      </c>
      <c r="DOH53" s="124">
        <v>422574103.05120468</v>
      </c>
      <c r="DOI53" s="124">
        <v>441204308.34167391</v>
      </c>
      <c r="DOJ53" s="124">
        <v>461039120.30618274</v>
      </c>
      <c r="DOK53" s="124">
        <v>482173707.68387383</v>
      </c>
      <c r="DOL53" s="124">
        <v>504711689.87592256</v>
      </c>
      <c r="DOM53" s="124">
        <v>528765944.15589064</v>
      </c>
      <c r="DON53" s="124">
        <v>554459493.77606237</v>
      </c>
      <c r="DOO53" s="124">
        <v>581926485.34475863</v>
      </c>
      <c r="DOP53" s="124">
        <v>611313264.73647535</v>
      </c>
      <c r="DOQ53" s="124">
        <v>642779561.77895689</v>
      </c>
      <c r="DOR53" s="124">
        <v>676499795.04941928</v>
      </c>
      <c r="DOS53" s="124">
        <v>712664509.31758726</v>
      </c>
      <c r="DOT53" s="124">
        <v>335449558.07678944</v>
      </c>
      <c r="DOU53" s="124">
        <v>354518933.58486205</v>
      </c>
      <c r="DOV53" s="124">
        <v>374874641.65544945</v>
      </c>
      <c r="DOW53" s="124">
        <v>394437001.04101336</v>
      </c>
      <c r="DOX53" s="124">
        <v>408390675.94377792</v>
      </c>
      <c r="DOY53" s="124">
        <v>417562526.04966843</v>
      </c>
      <c r="DOZ53" s="124">
        <v>418531390.14028054</v>
      </c>
      <c r="DPA53" s="124">
        <v>418473278.09821481</v>
      </c>
      <c r="DPB53" s="124">
        <v>418355387.35226572</v>
      </c>
      <c r="DPC53" s="124">
        <v>410153305.667099</v>
      </c>
      <c r="DPD53" s="124">
        <v>398038600.46736938</v>
      </c>
      <c r="DPE53" s="124">
        <v>390600997.4994275</v>
      </c>
      <c r="DPF53" s="124">
        <v>386892404.27133191</v>
      </c>
      <c r="DPG53" s="124">
        <v>390811602.48040193</v>
      </c>
      <c r="DPH53" s="124">
        <v>394171087.52261847</v>
      </c>
      <c r="DPI53" s="124">
        <v>397243360.17462754</v>
      </c>
      <c r="DPJ53" s="124">
        <v>410385837.54794616</v>
      </c>
      <c r="DPK53" s="124">
        <v>426549686.34161335</v>
      </c>
      <c r="DPL53" s="124">
        <v>443398835.93175262</v>
      </c>
      <c r="DPM53" s="124">
        <v>460963677.66398114</v>
      </c>
      <c r="DPN53" s="124">
        <v>479276001.45642555</v>
      </c>
      <c r="DPO53" s="124">
        <v>498369062.19144422</v>
      </c>
      <c r="DPP53" s="124">
        <v>518277649.3432349</v>
      </c>
      <c r="DPQ53" s="124">
        <v>539038160.00262153</v>
      </c>
      <c r="DPR53" s="124">
        <v>560688675.46850371</v>
      </c>
      <c r="DPS53" s="124">
        <v>583269041.58407414</v>
      </c>
      <c r="DPT53" s="124">
        <v>249825041.37488222</v>
      </c>
      <c r="DPU53" s="124">
        <v>258252927.81001636</v>
      </c>
      <c r="DPV53" s="124">
        <v>267127442.29717273</v>
      </c>
      <c r="DPW53" s="124">
        <v>275339501.17004454</v>
      </c>
      <c r="DPX53" s="124">
        <v>278556911.8038615</v>
      </c>
      <c r="DPY53" s="124">
        <v>277781333.61073929</v>
      </c>
      <c r="DPZ53" s="124">
        <v>270524110.10514265</v>
      </c>
      <c r="DQA53" s="124">
        <v>262635221.79630375</v>
      </c>
      <c r="DQB53" s="124">
        <v>254429444.32162908</v>
      </c>
      <c r="DQC53" s="124">
        <v>243776575.78369507</v>
      </c>
      <c r="DQD53" s="124">
        <v>231184185.6297228</v>
      </c>
      <c r="DQE53" s="124">
        <v>223624737.23404929</v>
      </c>
      <c r="DQF53" s="124">
        <v>219749401.01486674</v>
      </c>
      <c r="DQG53" s="124">
        <v>222127508.31735787</v>
      </c>
      <c r="DQH53" s="124">
        <v>225301438.83088559</v>
      </c>
      <c r="DQI53" s="124">
        <v>229007532.57905394</v>
      </c>
      <c r="DQJ53" s="124">
        <v>235695676.91090101</v>
      </c>
      <c r="DQK53" s="124">
        <v>244639908.9687987</v>
      </c>
      <c r="DQL53" s="124">
        <v>253961595.0784713</v>
      </c>
      <c r="DQM53" s="124">
        <v>263677646.6886456</v>
      </c>
      <c r="DQN53" s="124">
        <v>273805766.77229959</v>
      </c>
      <c r="DQO53" s="124">
        <v>284364488.11026621</v>
      </c>
      <c r="DQP53" s="124">
        <v>295373213.47425967</v>
      </c>
      <c r="DQQ53" s="124">
        <v>306852257.80548722</v>
      </c>
      <c r="DQR53" s="124">
        <v>318822892.48996603</v>
      </c>
      <c r="DQS53" s="124">
        <v>331307391.83686358</v>
      </c>
      <c r="DQT53" s="124">
        <v>3629277834.809741</v>
      </c>
      <c r="DQU53" s="124">
        <v>3814949750.4009452</v>
      </c>
      <c r="DQV53" s="124">
        <v>4011831095.9424863</v>
      </c>
      <c r="DQW53" s="124">
        <v>4220752380.7178164</v>
      </c>
      <c r="DQX53" s="124">
        <v>4442618722.8212299</v>
      </c>
      <c r="DQY53" s="124">
        <v>4678417579.4390936</v>
      </c>
      <c r="DQZ53" s="124">
        <v>4929227355.3063889</v>
      </c>
      <c r="DRA53" s="124">
        <v>5196226995.0065889</v>
      </c>
      <c r="DRB53" s="124">
        <v>5480706677.9755917</v>
      </c>
      <c r="DRC53" s="124">
        <v>5784079749.9514284</v>
      </c>
      <c r="DRD53" s="124">
        <v>6107896041.4006557</v>
      </c>
      <c r="DRE53" s="124">
        <v>6453856742.3980246</v>
      </c>
      <c r="DRF53" s="124">
        <v>6823831024.8203325</v>
      </c>
      <c r="DRG53" s="124">
        <v>7219874626.8563652</v>
      </c>
      <c r="DRH53" s="124">
        <v>7644250642.0939226</v>
      </c>
      <c r="DRI53" s="124">
        <v>8099452786.2301779</v>
      </c>
      <c r="DRJ53" s="124">
        <v>8588231449.2260122</v>
      </c>
      <c r="DRK53" s="124">
        <v>9113622880.0121708</v>
      </c>
      <c r="DRL53" s="124">
        <v>9678981895.2488956</v>
      </c>
      <c r="DRM53" s="124">
        <v>10288018553.812775</v>
      </c>
      <c r="DRN53" s="124">
        <v>10944839295.397076</v>
      </c>
      <c r="DRO53" s="124">
        <v>11653993105.726973</v>
      </c>
      <c r="DRP53" s="124">
        <v>12420523343.386787</v>
      </c>
      <c r="DRQ53" s="124">
        <v>13250025945.240175</v>
      </c>
      <c r="DRR53" s="124">
        <v>14148714820.151537</v>
      </c>
      <c r="DRS53" s="124">
        <v>15123495345.610394</v>
      </c>
      <c r="DRT53" s="124">
        <v>6435127906.8659105</v>
      </c>
      <c r="DRU53" s="124">
        <v>6615298484.5271063</v>
      </c>
      <c r="DRV53" s="124">
        <v>6803714774.3492498</v>
      </c>
      <c r="DRW53" s="124">
        <v>7000929186.0267</v>
      </c>
      <c r="DRX53" s="124">
        <v>7207540074.51688</v>
      </c>
      <c r="DRY53" s="124">
        <v>7424196016.8697796</v>
      </c>
      <c r="DRZ53" s="124">
        <v>7651600513.1885414</v>
      </c>
      <c r="DSA53" s="124">
        <v>7890517155.4479485</v>
      </c>
      <c r="DSB53" s="124">
        <v>8141775312.5215311</v>
      </c>
      <c r="DSC53" s="124">
        <v>8406276384.8892269</v>
      </c>
      <c r="DSD53" s="124">
        <v>8685000688.1704578</v>
      </c>
      <c r="DSE53" s="124">
        <v>8979015030.9122944</v>
      </c>
      <c r="DSF53" s="124">
        <v>9289481059.0255356</v>
      </c>
      <c r="DSG53" s="124">
        <v>9617664446.9776363</v>
      </c>
      <c r="DSH53" s="124">
        <v>9964945024.4020462</v>
      </c>
      <c r="DSI53" s="124">
        <v>10332827936.260927</v>
      </c>
      <c r="DSJ53" s="124">
        <v>10722955945.202692</v>
      </c>
      <c r="DSK53" s="124">
        <v>11137122996.400978</v>
      </c>
      <c r="DSL53" s="124">
        <v>11577289178.071875</v>
      </c>
      <c r="DSM53" s="124">
        <v>12045597225.180708</v>
      </c>
      <c r="DSN53" s="124">
        <v>12544390729.722078</v>
      </c>
      <c r="DSO53" s="124">
        <v>13076234238.559317</v>
      </c>
      <c r="DSP53" s="124">
        <v>13643935439.331156</v>
      </c>
      <c r="DSQ53" s="124">
        <v>14250569656.586376</v>
      </c>
      <c r="DSR53" s="124">
        <v>14899506904.325405</v>
      </c>
      <c r="DSS53" s="124">
        <v>15594441767.772589</v>
      </c>
      <c r="DST53" s="124">
        <v>3629277834.809741</v>
      </c>
      <c r="DSU53" s="124">
        <v>3814949750.4009452</v>
      </c>
      <c r="DSV53" s="124">
        <v>4011831095.9424863</v>
      </c>
      <c r="DSW53" s="124">
        <v>4206870813.8858819</v>
      </c>
      <c r="DSX53" s="124">
        <v>4373230056.573535</v>
      </c>
      <c r="DSY53" s="124">
        <v>4439419374.1851969</v>
      </c>
      <c r="DSZ53" s="124">
        <v>4374097875.3300304</v>
      </c>
      <c r="DTA53" s="124">
        <v>4292704184.1972685</v>
      </c>
      <c r="DTB53" s="124">
        <v>4193224665.7703223</v>
      </c>
      <c r="DTC53" s="124">
        <v>4037970375.2776923</v>
      </c>
      <c r="DTD53" s="124">
        <v>3853446873.9641809</v>
      </c>
      <c r="DTE53" s="124">
        <v>3716062855.5790653</v>
      </c>
      <c r="DTF53" s="124">
        <v>3678443867.7921419</v>
      </c>
      <c r="DTG53" s="124">
        <v>3764720382.1407781</v>
      </c>
      <c r="DTH53" s="124">
        <v>3851716590.7591987</v>
      </c>
      <c r="DTI53" s="124">
        <v>3945424637.4380727</v>
      </c>
      <c r="DTJ53" s="124">
        <v>4086606400.8895359</v>
      </c>
      <c r="DTK53" s="124">
        <v>4247092227.435277</v>
      </c>
      <c r="DTL53" s="124">
        <v>4414501147.8286324</v>
      </c>
      <c r="DTM53" s="124">
        <v>4589150956.4139423</v>
      </c>
      <c r="DTN53" s="124">
        <v>4771374780.1478138</v>
      </c>
      <c r="DTO53" s="124">
        <v>4961521847.4520111</v>
      </c>
      <c r="DTP53" s="124">
        <v>5159958296.7614822</v>
      </c>
      <c r="DTQ53" s="124">
        <v>5367068026.8619537</v>
      </c>
      <c r="DTR53" s="124">
        <v>5583253591.2238636</v>
      </c>
      <c r="DTS53" s="124">
        <v>5808937138.6578627</v>
      </c>
      <c r="DTT53" s="124">
        <v>6435127906.8659105</v>
      </c>
      <c r="DTU53" s="124">
        <v>6615298484.5271063</v>
      </c>
      <c r="DTV53" s="124">
        <v>6803714774.3492498</v>
      </c>
      <c r="DTW53" s="124">
        <v>6979458941.9322729</v>
      </c>
      <c r="DTX53" s="124">
        <v>7095476177.4374695</v>
      </c>
      <c r="DTY53" s="124">
        <v>7056098710.5449448</v>
      </c>
      <c r="DTZ53" s="124">
        <v>6804543996.5147381</v>
      </c>
      <c r="DUA53" s="124">
        <v>6536598602.8367701</v>
      </c>
      <c r="DUB53" s="124">
        <v>6250465410.4892464</v>
      </c>
      <c r="DUC53" s="124">
        <v>5918181124.1058655</v>
      </c>
      <c r="DUD53" s="124">
        <v>5553140795.2538319</v>
      </c>
      <c r="DUE53" s="124">
        <v>5298543628.0279541</v>
      </c>
      <c r="DUF53" s="124">
        <v>5206486718.376895</v>
      </c>
      <c r="DUG53" s="124">
        <v>5298178503.1104822</v>
      </c>
      <c r="DUH53" s="124">
        <v>5409828121.0602245</v>
      </c>
      <c r="DUI53" s="124">
        <v>5539773276.9616404</v>
      </c>
      <c r="DUJ53" s="124">
        <v>5703001695.835556</v>
      </c>
      <c r="DUK53" s="124">
        <v>5907872292.2344046</v>
      </c>
      <c r="DUL53" s="124">
        <v>6121251444.9606075</v>
      </c>
      <c r="DUM53" s="124">
        <v>6343521631.4853487</v>
      </c>
      <c r="DUN53" s="124">
        <v>6575083560.1371012</v>
      </c>
      <c r="DUO53" s="124">
        <v>6816357076.9059267</v>
      </c>
      <c r="DUP53" s="124">
        <v>7067782118.7616282</v>
      </c>
      <c r="DUQ53" s="124">
        <v>7329819715.9253979</v>
      </c>
      <c r="DUR53" s="124">
        <v>7602953045.6645937</v>
      </c>
      <c r="DUS53" s="124">
        <v>7887688540.3174334</v>
      </c>
      <c r="DUT53" s="124">
        <v>0</v>
      </c>
      <c r="DUU53" s="124">
        <v>0</v>
      </c>
      <c r="DUV53" s="124">
        <v>0</v>
      </c>
      <c r="DUW53" s="124">
        <v>2482270.2927435664</v>
      </c>
      <c r="DUX53" s="124">
        <v>5764524.7655741302</v>
      </c>
      <c r="DUY53" s="124">
        <v>11814328.049638495</v>
      </c>
      <c r="DUZ53" s="124">
        <v>20812208.165371768</v>
      </c>
      <c r="DVA53" s="124">
        <v>30617797.734883558</v>
      </c>
      <c r="DVB53" s="124">
        <v>41206756.08910241</v>
      </c>
      <c r="DVC53" s="124">
        <v>58864830.309746988</v>
      </c>
      <c r="DVD53" s="124">
        <v>80081643.798696488</v>
      </c>
      <c r="DVE53" s="124">
        <v>101272801.53663079</v>
      </c>
      <c r="DVF53" s="124">
        <v>120848233.674256</v>
      </c>
      <c r="DVG53" s="124">
        <v>140374009.84619471</v>
      </c>
      <c r="DVH53" s="124">
        <v>160709595.07653239</v>
      </c>
      <c r="DVI53" s="124">
        <v>183026330.82802469</v>
      </c>
      <c r="DVJ53" s="124">
        <v>200144993.63547328</v>
      </c>
      <c r="DVK53" s="124">
        <v>214617432.25928757</v>
      </c>
      <c r="DVL53" s="124">
        <v>230078318.39914751</v>
      </c>
      <c r="DVM53" s="124">
        <v>246611818.78466472</v>
      </c>
      <c r="DVN53" s="124">
        <v>264310567.02338514</v>
      </c>
      <c r="DVO53" s="124">
        <v>283276602.22003621</v>
      </c>
      <c r="DVP53" s="124">
        <v>303622416.96138281</v>
      </c>
      <c r="DVQ53" s="124">
        <v>325472127.73404056</v>
      </c>
      <c r="DVR53" s="124">
        <v>348962782.42499757</v>
      </c>
      <c r="DVS53" s="124">
        <v>374245821.33014047</v>
      </c>
      <c r="DVT53" s="124">
        <v>0</v>
      </c>
      <c r="DVU53" s="124">
        <v>0</v>
      </c>
      <c r="DVV53" s="124">
        <v>0</v>
      </c>
      <c r="DVW53" s="124">
        <v>6162410.3310844423</v>
      </c>
      <c r="DVX53" s="124">
        <v>26465774.600919839</v>
      </c>
      <c r="DVY53" s="124">
        <v>67615914.231316075</v>
      </c>
      <c r="DVZ53" s="124">
        <v>126283029.48815399</v>
      </c>
      <c r="DWA53" s="124">
        <v>188849744.80180722</v>
      </c>
      <c r="DWB53" s="124">
        <v>253780137.69632924</v>
      </c>
      <c r="DWC53" s="124">
        <v>334227634.522111</v>
      </c>
      <c r="DWD53" s="124">
        <v>427813477.93102574</v>
      </c>
      <c r="DWE53" s="124">
        <v>510270620.44593239</v>
      </c>
      <c r="DWF53" s="124">
        <v>578394755.0324471</v>
      </c>
      <c r="DWG53" s="124">
        <v>637239270.66337872</v>
      </c>
      <c r="DWH53" s="124">
        <v>689499160.35024965</v>
      </c>
      <c r="DWI53" s="124">
        <v>742726999.55428171</v>
      </c>
      <c r="DWJ53" s="124">
        <v>795238858.76165164</v>
      </c>
      <c r="DWK53" s="124">
        <v>833822016.15481079</v>
      </c>
      <c r="DWL53" s="124">
        <v>874827751.29492295</v>
      </c>
      <c r="DWM53" s="124">
        <v>918447141.32453835</v>
      </c>
      <c r="DWN53" s="124">
        <v>964888060.85634494</v>
      </c>
      <c r="DWO53" s="124">
        <v>1014376747.2826524</v>
      </c>
      <c r="DWP53" s="124">
        <v>1067159517.479714</v>
      </c>
      <c r="DWQ53" s="124">
        <v>1123504650.9454463</v>
      </c>
      <c r="DWR53" s="124">
        <v>1183704455.934032</v>
      </c>
      <c r="DWS53" s="124">
        <v>1248077536.8329945</v>
      </c>
      <c r="DWT53" s="124">
        <v>0</v>
      </c>
      <c r="DWU53" s="124">
        <v>0</v>
      </c>
      <c r="DWV53" s="124">
        <v>0</v>
      </c>
      <c r="DWW53" s="124">
        <v>3326858.1783474972</v>
      </c>
      <c r="DWX53" s="124">
        <v>47400677.205623351</v>
      </c>
      <c r="DWY53" s="124">
        <v>116830562.08774681</v>
      </c>
      <c r="DWZ53" s="124">
        <v>222810193.58542281</v>
      </c>
      <c r="DXA53" s="124">
        <v>342006038.40599668</v>
      </c>
      <c r="DXB53" s="124">
        <v>476951993.0527457</v>
      </c>
      <c r="DXC53" s="124">
        <v>626063371.67605376</v>
      </c>
      <c r="DXD53" s="124">
        <v>799812417.10211599</v>
      </c>
      <c r="DXE53" s="124">
        <v>936287600.92398775</v>
      </c>
      <c r="DXF53" s="124">
        <v>1065978111.191051</v>
      </c>
      <c r="DXG53" s="124">
        <v>1176682033.3463953</v>
      </c>
      <c r="DXH53" s="124">
        <v>1295839171.8912251</v>
      </c>
      <c r="DXI53" s="124">
        <v>1417981092.2697854</v>
      </c>
      <c r="DXJ53" s="124">
        <v>1545308402.5315073</v>
      </c>
      <c r="DXK53" s="124">
        <v>1662659365.0775344</v>
      </c>
      <c r="DXL53" s="124">
        <v>1790396075.8591533</v>
      </c>
      <c r="DXM53" s="124">
        <v>1929549115.7555323</v>
      </c>
      <c r="DXN53" s="124">
        <v>2081259464.3644567</v>
      </c>
      <c r="DXO53" s="124">
        <v>2246790981.6267309</v>
      </c>
      <c r="DXP53" s="124">
        <v>2427544358.9076777</v>
      </c>
      <c r="DXQ53" s="124">
        <v>2625072718.0555654</v>
      </c>
      <c r="DXR53" s="124">
        <v>2841099059.1839261</v>
      </c>
      <c r="DXS53" s="124">
        <v>3077535782.9727345</v>
      </c>
      <c r="DXT53" s="124">
        <v>0</v>
      </c>
      <c r="DXU53" s="124">
        <v>0</v>
      </c>
      <c r="DXV53" s="124">
        <v>0</v>
      </c>
      <c r="DXW53" s="124">
        <v>4472523.4199665701</v>
      </c>
      <c r="DXX53" s="124">
        <v>62638045.690381683</v>
      </c>
      <c r="DXY53" s="124">
        <v>157640879.14898038</v>
      </c>
      <c r="DXZ53" s="124">
        <v>292184442.93898886</v>
      </c>
      <c r="DYA53" s="124">
        <v>436894984.18651283</v>
      </c>
      <c r="DYB53" s="124">
        <v>594537911.32284486</v>
      </c>
      <c r="DYC53" s="124">
        <v>786214065.01315248</v>
      </c>
      <c r="DYD53" s="124">
        <v>1007686020.6104008</v>
      </c>
      <c r="DYE53" s="124">
        <v>1195002428.5746968</v>
      </c>
      <c r="DYF53" s="124">
        <v>1368645241.4816818</v>
      </c>
      <c r="DYG53" s="124">
        <v>1521612822.9374943</v>
      </c>
      <c r="DYH53" s="124">
        <v>1654685830.4860802</v>
      </c>
      <c r="DYI53" s="124">
        <v>1787873823.3007181</v>
      </c>
      <c r="DYJ53" s="124">
        <v>1913627769.0412898</v>
      </c>
      <c r="DYK53" s="124">
        <v>2006927835.4809666</v>
      </c>
      <c r="DYL53" s="124">
        <v>2106706246.5483122</v>
      </c>
      <c r="DYM53" s="124">
        <v>2213493345.9852166</v>
      </c>
      <c r="DYN53" s="124">
        <v>2327866927.638402</v>
      </c>
      <c r="DYO53" s="124">
        <v>2450456722.638164</v>
      </c>
      <c r="DYP53" s="124">
        <v>2581949327.5015464</v>
      </c>
      <c r="DYQ53" s="124">
        <v>2723093617.7217636</v>
      </c>
      <c r="DYR53" s="124">
        <v>2874706696.0066342</v>
      </c>
      <c r="DYS53" s="124">
        <v>3037680429.4129028</v>
      </c>
      <c r="DYT53" s="118"/>
      <c r="DYU53" s="118"/>
      <c r="DYV53" s="118"/>
      <c r="DYW53" s="122"/>
      <c r="DYX53" s="122"/>
      <c r="DYY53" s="110"/>
      <c r="DYZ53" s="110"/>
      <c r="DZA53" s="113"/>
      <c r="DZB53" s="113"/>
      <c r="DZC53" s="113"/>
      <c r="DZD53" s="113"/>
      <c r="DZE53" s="113"/>
      <c r="DZF53" s="113"/>
      <c r="DZG53" s="113"/>
      <c r="DZH53" s="113"/>
      <c r="DZI53" s="113"/>
      <c r="DZJ53" s="113"/>
      <c r="DZK53" s="113"/>
      <c r="DZL53" s="132"/>
      <c r="DZM53" s="132"/>
      <c r="DZN53" s="132"/>
      <c r="DZO53" s="132"/>
      <c r="DZP53" s="132"/>
      <c r="DZQ53" s="132"/>
      <c r="DZR53" s="132"/>
      <c r="DZS53" s="132"/>
      <c r="DZT53" s="132"/>
      <c r="DZU53" s="132"/>
      <c r="EBO53" s="108">
        <v>88925709.444694862</v>
      </c>
      <c r="EBP53" s="108">
        <v>92229265.591147944</v>
      </c>
      <c r="EBQ53" s="108">
        <v>95659079.094397217</v>
      </c>
      <c r="EBR53" s="108">
        <v>99220107.163936183</v>
      </c>
      <c r="EBS53" s="108">
        <v>102917506.72352323</v>
      </c>
      <c r="EBT53" s="108">
        <v>106756642.65898882</v>
      </c>
      <c r="EBU53" s="108">
        <v>110743096.41490003</v>
      </c>
      <c r="EBV53" s="108">
        <v>114882674.95518339</v>
      </c>
      <c r="EBW53" s="108">
        <v>119181420.1034736</v>
      </c>
      <c r="EBX53" s="108">
        <v>123645618.27965602</v>
      </c>
      <c r="EBY53" s="108">
        <v>128281810.64980024</v>
      </c>
      <c r="EBZ53" s="108">
        <v>133096803.70744576</v>
      </c>
      <c r="ECA53" s="108">
        <v>138097680.30499759</v>
      </c>
      <c r="ECB53" s="108">
        <v>143291811.15482518</v>
      </c>
      <c r="ECC53" s="108">
        <v>148686866.82052898</v>
      </c>
      <c r="ECD53" s="108">
        <v>154290830.21975076</v>
      </c>
      <c r="ECE53" s="108">
        <v>160112009.66085714</v>
      </c>
      <c r="ECF53" s="108">
        <v>166159052.43682167</v>
      </c>
      <c r="ECG53" s="108">
        <v>172440959.00067472</v>
      </c>
      <c r="ECH53" s="108">
        <v>178967097.74797514</v>
      </c>
      <c r="ECI53" s="108">
        <v>185747220.43290368</v>
      </c>
      <c r="ECJ53" s="108">
        <v>192791478.24576294</v>
      </c>
      <c r="ECK53" s="108">
        <v>200110438.58091888</v>
      </c>
      <c r="ECL53" s="108">
        <v>207715102.52551842</v>
      </c>
      <c r="ECM53" s="108">
        <v>215616923.10068366</v>
      </c>
      <c r="ECN53" s="108">
        <v>223827824.28830358</v>
      </c>
      <c r="ECO53" s="108">
        <v>1052019682.889449</v>
      </c>
      <c r="ECP53" s="108">
        <v>1068147336.3000129</v>
      </c>
      <c r="ECQ53" s="108">
        <v>1084552037.8907485</v>
      </c>
      <c r="ECR53" s="108">
        <v>1101238938.4626503</v>
      </c>
      <c r="ECS53" s="108">
        <v>1118213292.0056098</v>
      </c>
      <c r="ECT53" s="108">
        <v>1135480457.9235401</v>
      </c>
      <c r="ECU53" s="108">
        <v>1153045903.3110464</v>
      </c>
      <c r="ECV53" s="108">
        <v>1170915205.2829287</v>
      </c>
      <c r="ECW53" s="108">
        <v>1189094053.3578238</v>
      </c>
      <c r="ECX53" s="108">
        <v>1207588251.8973277</v>
      </c>
      <c r="ECY53" s="108">
        <v>1226403722.6019921</v>
      </c>
      <c r="ECZ53" s="108">
        <v>1245546507.0655987</v>
      </c>
      <c r="EDA53" s="108">
        <v>1265022769.3891768</v>
      </c>
      <c r="EDB53" s="108">
        <v>1284838798.8562539</v>
      </c>
      <c r="EDC53" s="108">
        <v>1305001012.6708701</v>
      </c>
      <c r="EDD53" s="108">
        <v>1325515958.7599432</v>
      </c>
      <c r="EDE53" s="108">
        <v>1346390318.6415792</v>
      </c>
      <c r="EDF53" s="108">
        <v>1367630910.3610077</v>
      </c>
      <c r="EDG53" s="108">
        <v>1389244691.4958408</v>
      </c>
      <c r="EDH53" s="108">
        <v>1411238762.2323925</v>
      </c>
      <c r="EDI53" s="108">
        <v>1433620368.5148737</v>
      </c>
      <c r="EDJ53" s="108">
        <v>1456396905.2692916</v>
      </c>
      <c r="EDK53" s="108">
        <v>1479575919.7039554</v>
      </c>
      <c r="EDL53" s="108">
        <v>1503165114.6885288</v>
      </c>
      <c r="EDM53" s="108">
        <v>1527172352.21363</v>
      </c>
      <c r="EDN53" s="108">
        <v>1551605656.9330261</v>
      </c>
      <c r="EDO53" s="108">
        <v>88925709.444694862</v>
      </c>
      <c r="EDP53" s="108">
        <v>92229265.591147944</v>
      </c>
      <c r="EDQ53" s="108">
        <v>95659079.094397217</v>
      </c>
      <c r="EDR53" s="108">
        <v>98591385.396849543</v>
      </c>
      <c r="EDS53" s="108">
        <v>100588376.48513603</v>
      </c>
      <c r="EDT53" s="108">
        <v>100286173.63265049</v>
      </c>
      <c r="EDU53" s="108">
        <v>98003047.474071071</v>
      </c>
      <c r="EDV53" s="108">
        <v>95346360.861994639</v>
      </c>
      <c r="EDW53" s="108">
        <v>92570176.364198565</v>
      </c>
      <c r="EDX53" s="108">
        <v>88635335.125611469</v>
      </c>
      <c r="EDY53" s="108">
        <v>84021924.719649613</v>
      </c>
      <c r="EDZ53" s="108">
        <v>80445183.163351163</v>
      </c>
      <c r="EEA53" s="108">
        <v>79311512.69071804</v>
      </c>
      <c r="EEB53" s="108">
        <v>79990052.312535718</v>
      </c>
      <c r="EEC53" s="108">
        <v>80977647.119956911</v>
      </c>
      <c r="EED53" s="108">
        <v>82307528.335850582</v>
      </c>
      <c r="EEE53" s="108">
        <v>84586393.695169866</v>
      </c>
      <c r="EEF53" s="108">
        <v>87636131.64852573</v>
      </c>
      <c r="EEG53" s="108">
        <v>90810539.063766822</v>
      </c>
      <c r="EEH53" s="108">
        <v>94115001.734502897</v>
      </c>
      <c r="EEI53" s="108">
        <v>97555148.994634748</v>
      </c>
      <c r="EEJ53" s="108">
        <v>101136865.15455642</v>
      </c>
      <c r="EEK53" s="108">
        <v>104866301.49124767</v>
      </c>
      <c r="EEL53" s="108">
        <v>108749888.81976552</v>
      </c>
      <c r="EEM53" s="108">
        <v>112794350.67503791</v>
      </c>
      <c r="EEN53" s="108">
        <v>117006717.13432862</v>
      </c>
      <c r="EEO53" s="108">
        <v>1052019682.889449</v>
      </c>
      <c r="EEP53" s="108">
        <v>1068147336.3000129</v>
      </c>
      <c r="EEQ53" s="108">
        <v>1084552037.8907485</v>
      </c>
      <c r="EER53" s="108">
        <v>1097088058.901051</v>
      </c>
      <c r="EES53" s="108">
        <v>1100714305.1870167</v>
      </c>
      <c r="EET53" s="108">
        <v>1075762111.5260353</v>
      </c>
      <c r="EEU53" s="108">
        <v>1028128213.1996901</v>
      </c>
      <c r="EEV53" s="108">
        <v>978082248.0262531</v>
      </c>
      <c r="EEW53" s="108">
        <v>926253793.93174887</v>
      </c>
      <c r="EEX53" s="108">
        <v>864279688.15705025</v>
      </c>
      <c r="EEY53" s="108">
        <v>799293785.82569909</v>
      </c>
      <c r="EEZ53" s="108">
        <v>748174946.55421841</v>
      </c>
      <c r="EFA53" s="108">
        <v>729396054.85448229</v>
      </c>
      <c r="EFB53" s="108">
        <v>730339369.8571316</v>
      </c>
      <c r="EFC53" s="108">
        <v>740740049.15112197</v>
      </c>
      <c r="EFD53" s="108">
        <v>755981885.75482333</v>
      </c>
      <c r="EFE53" s="108">
        <v>774845814.97872722</v>
      </c>
      <c r="EFF53" s="108">
        <v>799579349.75488138</v>
      </c>
      <c r="EFG53" s="108">
        <v>825258190.49627256</v>
      </c>
      <c r="EFH53" s="108">
        <v>851921923.52770066</v>
      </c>
      <c r="EFI53" s="108">
        <v>879611911.00519741</v>
      </c>
      <c r="EFJ53" s="108">
        <v>908371374.7293824</v>
      </c>
      <c r="EFK53" s="108">
        <v>938245484.0638864</v>
      </c>
      <c r="EFL53" s="108">
        <v>969281448.16540349</v>
      </c>
      <c r="EFM53" s="108">
        <v>1001528612.7425218</v>
      </c>
      <c r="EFN53" s="108">
        <v>1035038561.5716444</v>
      </c>
      <c r="EFO53" s="108">
        <v>0</v>
      </c>
      <c r="EFP53" s="108">
        <v>0</v>
      </c>
      <c r="EFQ53" s="108">
        <v>0</v>
      </c>
      <c r="EFR53" s="108">
        <v>628721.76708666328</v>
      </c>
      <c r="EFS53" s="108">
        <v>2329130.2383872727</v>
      </c>
      <c r="EFT53" s="108">
        <v>6470469.0263382979</v>
      </c>
      <c r="EFU53" s="108">
        <v>12740048.940828923</v>
      </c>
      <c r="EFV53" s="108">
        <v>19536314.093188766</v>
      </c>
      <c r="EFW53" s="108">
        <v>26611243.739275057</v>
      </c>
      <c r="EFX53" s="108">
        <v>35010283.154044509</v>
      </c>
      <c r="EFY53" s="108">
        <v>44259885.930150628</v>
      </c>
      <c r="EFZ53" s="108">
        <v>52651620.544094577</v>
      </c>
      <c r="EGA53" s="108">
        <v>58786167.614279546</v>
      </c>
      <c r="EGB53" s="108">
        <v>63301758.84228944</v>
      </c>
      <c r="EGC53" s="108">
        <v>67709219.700572103</v>
      </c>
      <c r="EGD53" s="108">
        <v>71983301.883900195</v>
      </c>
      <c r="EGE53" s="108">
        <v>75525615.965687186</v>
      </c>
      <c r="EGF53" s="108">
        <v>78522920.788295999</v>
      </c>
      <c r="EGG53" s="108">
        <v>81630419.936907962</v>
      </c>
      <c r="EGH53" s="108">
        <v>84852096.013472289</v>
      </c>
      <c r="EGI53" s="108">
        <v>88192071.438268945</v>
      </c>
      <c r="EGJ53" s="108">
        <v>91654613.091206565</v>
      </c>
      <c r="EGK53" s="108">
        <v>95244137.089671239</v>
      </c>
      <c r="EGL53" s="108">
        <v>98965213.705752939</v>
      </c>
      <c r="EGM53" s="108">
        <v>102822572.42564568</v>
      </c>
      <c r="EGN53" s="108">
        <v>106821107.15397505</v>
      </c>
      <c r="EGO53" s="108">
        <v>0</v>
      </c>
      <c r="EGP53" s="108">
        <v>0</v>
      </c>
      <c r="EGQ53" s="108">
        <v>0</v>
      </c>
      <c r="EGR53" s="108">
        <v>4150879.561599303</v>
      </c>
      <c r="EGS53" s="108">
        <v>17498986.818593059</v>
      </c>
      <c r="EGT53" s="108">
        <v>59718346.397504702</v>
      </c>
      <c r="EGU53" s="108">
        <v>124917690.1113559</v>
      </c>
      <c r="EGV53" s="108">
        <v>192832957.2566759</v>
      </c>
      <c r="EGW53" s="108">
        <v>262840259.42607456</v>
      </c>
      <c r="EGX53" s="108">
        <v>343308563.74027717</v>
      </c>
      <c r="EGY53" s="108">
        <v>427109936.77629262</v>
      </c>
      <c r="EGZ53" s="108">
        <v>497371560.5113799</v>
      </c>
      <c r="EHA53" s="108">
        <v>535626714.53469437</v>
      </c>
      <c r="EHB53" s="108">
        <v>554499428.9991219</v>
      </c>
      <c r="EHC53" s="108">
        <v>564260963.51974857</v>
      </c>
      <c r="EHD53" s="108">
        <v>569534073.00512004</v>
      </c>
      <c r="EHE53" s="108">
        <v>571544503.66285157</v>
      </c>
      <c r="EHF53" s="108">
        <v>568051560.60612679</v>
      </c>
      <c r="EHG53" s="108">
        <v>563986500.9995681</v>
      </c>
      <c r="EHH53" s="108">
        <v>559316838.70469189</v>
      </c>
      <c r="EHI53" s="108">
        <v>554008457.50967622</v>
      </c>
      <c r="EHJ53" s="108">
        <v>548025530.53990948</v>
      </c>
      <c r="EHK53" s="108">
        <v>541330435.64006913</v>
      </c>
      <c r="EHL53" s="108">
        <v>533883666.52312523</v>
      </c>
      <c r="EHM53" s="108">
        <v>525643739.47110808</v>
      </c>
      <c r="EHN53" s="108">
        <v>516567095.36138165</v>
      </c>
      <c r="EHO53" s="108">
        <f t="shared" ref="EHO53:EIX53" si="71">EHO7+EHO9+EHO10+EHO11+EHO12+EHO13+EHO14+EHO15+EHO16+EHO17+EHO19+EHO20+EHO21+EHO22+EHO23+EHO28+EHO29+EHO30+EHO32+EHO33+EHO35+EHO37+EHO38+EHO42+EHO43+EHO44+EHO45+EHO47+EHO48+EHO49+EHO51+EHO52</f>
        <v>1623092869.1570094</v>
      </c>
      <c r="EHP53" s="108">
        <f t="shared" si="71"/>
        <v>3526580975.1774292</v>
      </c>
      <c r="EHQ53" s="108">
        <f t="shared" si="71"/>
        <v>124853297.62746231</v>
      </c>
      <c r="EHR53" s="108">
        <f t="shared" si="71"/>
        <v>153329607.61641002</v>
      </c>
      <c r="EHS53" s="108">
        <f t="shared" si="71"/>
        <v>15727904871.584757</v>
      </c>
      <c r="EHT53" s="108">
        <f t="shared" si="71"/>
        <v>30193945871.638882</v>
      </c>
      <c r="EHU53" s="108">
        <f t="shared" si="71"/>
        <v>1209838836.2757506</v>
      </c>
      <c r="EHV53" s="108">
        <f t="shared" si="71"/>
        <v>1312780255.2886472</v>
      </c>
      <c r="EHW53" s="108">
        <f t="shared" si="71"/>
        <v>17350997740.741768</v>
      </c>
      <c r="EHX53" s="108">
        <f t="shared" si="71"/>
        <v>33720526846.816322</v>
      </c>
      <c r="EHY53" s="108">
        <f t="shared" si="71"/>
        <v>1334692133.903213</v>
      </c>
      <c r="EHZ53" s="108">
        <f t="shared" si="71"/>
        <v>1466109862.9050577</v>
      </c>
      <c r="EIA53" s="108">
        <f t="shared" si="71"/>
        <v>1161074703.682574</v>
      </c>
      <c r="EIB53" s="108">
        <f t="shared" si="71"/>
        <v>2160332042.09411</v>
      </c>
      <c r="EIC53" s="108">
        <f t="shared" si="71"/>
        <v>2544530970.1789646</v>
      </c>
      <c r="EID53" s="108">
        <f t="shared" si="71"/>
        <v>2778890118.1937046</v>
      </c>
      <c r="EIE53" s="108">
        <f t="shared" si="71"/>
        <v>11574234510.926323</v>
      </c>
      <c r="EIF53" s="108">
        <f t="shared" si="71"/>
        <v>20557917181.961941</v>
      </c>
      <c r="EIG53" s="108">
        <f t="shared" si="71"/>
        <v>3879223104.0821772</v>
      </c>
      <c r="EIH53" s="108">
        <f t="shared" si="71"/>
        <v>4244999981.098762</v>
      </c>
      <c r="EII53" s="108">
        <f t="shared" si="71"/>
        <v>12735309214.608894</v>
      </c>
      <c r="EIJ53" s="108">
        <f t="shared" si="71"/>
        <v>22718249224.056038</v>
      </c>
      <c r="EIK53" s="108">
        <f t="shared" si="71"/>
        <v>6423754074.2611408</v>
      </c>
      <c r="EIL53" s="108">
        <f t="shared" si="71"/>
        <v>7023890099.2924681</v>
      </c>
      <c r="EIM53" s="108">
        <f t="shared" si="71"/>
        <v>462018165.47443587</v>
      </c>
      <c r="EIN53" s="108">
        <f t="shared" si="71"/>
        <v>1366248933.0833197</v>
      </c>
      <c r="EIO53" s="108">
        <f t="shared" si="71"/>
        <v>35539858.882648915</v>
      </c>
      <c r="EIP53" s="108">
        <f t="shared" si="71"/>
        <v>59402127.525361724</v>
      </c>
      <c r="EIQ53" s="108">
        <f t="shared" si="71"/>
        <v>4153670360.6584377</v>
      </c>
      <c r="EIR53" s="108">
        <f t="shared" si="71"/>
        <v>9636028689.6769447</v>
      </c>
      <c r="EIS53" s="108">
        <f t="shared" si="71"/>
        <v>319513104.66603351</v>
      </c>
      <c r="EIT53" s="108">
        <f t="shared" si="71"/>
        <v>418957769.11638898</v>
      </c>
      <c r="EIU53" s="108">
        <f t="shared" si="71"/>
        <v>4615688526.1328745</v>
      </c>
      <c r="EIV53" s="108">
        <f t="shared" si="71"/>
        <v>11002277622.760265</v>
      </c>
      <c r="EIW53" s="108">
        <f t="shared" si="71"/>
        <v>355052963.54868257</v>
      </c>
      <c r="EIX53" s="108">
        <f t="shared" si="71"/>
        <v>478359896.64175063</v>
      </c>
      <c r="EIY53" s="108">
        <v>24748.555434431375</v>
      </c>
      <c r="EIZ53" s="108">
        <v>25952.278662055622</v>
      </c>
      <c r="EJA53" s="108">
        <v>27224.947567274052</v>
      </c>
      <c r="EJB53" s="108">
        <v>28571.52959098963</v>
      </c>
      <c r="EJC53" s="108">
        <v>29997.442047842753</v>
      </c>
      <c r="EJD53" s="108">
        <v>31508.600118178027</v>
      </c>
      <c r="EJE53" s="108">
        <v>33111.470470934619</v>
      </c>
      <c r="EJF53" s="108">
        <v>34813.131213546461</v>
      </c>
      <c r="EJG53" s="108">
        <v>36621.338953601306</v>
      </c>
      <c r="EJH53" s="108">
        <v>38544.603857176422</v>
      </c>
      <c r="EJI53" s="108">
        <v>40592.273701953942</v>
      </c>
      <c r="EJJ53" s="108">
        <v>42774.628051132568</v>
      </c>
      <c r="EJK53" s="108">
        <v>45102.983818734217</v>
      </c>
      <c r="EJL53" s="108">
        <v>47589.813660349544</v>
      </c>
      <c r="EJM53" s="108">
        <v>50248.878808164663</v>
      </c>
      <c r="EJN53" s="108">
        <v>53095.37817807954</v>
      </c>
      <c r="EJO53" s="108">
        <v>56146.115813063327</v>
      </c>
      <c r="EJP53" s="108">
        <v>59419.68899420902</v>
      </c>
      <c r="EJQ53" s="108">
        <v>62936.699653352618</v>
      </c>
      <c r="EJR53" s="108">
        <v>66719.992063257479</v>
      </c>
      <c r="EJS53" s="108">
        <v>70794.920168498837</v>
      </c>
      <c r="EJT53" s="108">
        <v>75189.64835828825</v>
      </c>
      <c r="EJU53" s="108">
        <v>79935.489978321028</v>
      </c>
      <c r="EJV53" s="108">
        <v>85067.288439978933</v>
      </c>
      <c r="EJW53" s="108">
        <v>90623.846420578557</v>
      </c>
      <c r="EJX53" s="108">
        <v>96648.409367676941</v>
      </c>
      <c r="EJY53" s="108">
        <v>46491.574101080667</v>
      </c>
      <c r="EJZ53" s="108">
        <v>47750.366548883794</v>
      </c>
      <c r="EKA53" s="108">
        <v>49062.032792840895</v>
      </c>
      <c r="EKB53" s="108">
        <v>50430.04531410036</v>
      </c>
      <c r="EKC53" s="108">
        <v>51858.172845936751</v>
      </c>
      <c r="EKD53" s="108">
        <v>53350.508783056554</v>
      </c>
      <c r="EKE53" s="108">
        <v>54911.502469079685</v>
      </c>
      <c r="EKF53" s="108">
        <v>56545.993662816043</v>
      </c>
      <c r="EKG53" s="108">
        <v>58259.250515973261</v>
      </c>
      <c r="EKH53" s="108">
        <v>60057.011430405924</v>
      </c>
      <c r="EKI53" s="108">
        <v>61945.531202323327</v>
      </c>
      <c r="EKJ53" s="108">
        <v>63931.631904432674</v>
      </c>
      <c r="EKK53" s="108">
        <v>66022.759005271277</v>
      </c>
      <c r="EKL53" s="108">
        <v>68227.043278489189</v>
      </c>
      <c r="EKM53" s="108">
        <v>70553.369114159403</v>
      </c>
      <c r="EKN53" s="108">
        <v>73011.449909943956</v>
      </c>
      <c r="EKO53" s="108">
        <v>75611.911292847159</v>
      </c>
      <c r="EKP53" s="108">
        <v>78366.383003114446</v>
      </c>
      <c r="EKQ53" s="108">
        <v>81287.600361465535</v>
      </c>
      <c r="EKR53" s="108">
        <v>84389.516340243412</v>
      </c>
      <c r="EKS53" s="108">
        <v>87687.425369294273</v>
      </c>
      <c r="EKT53" s="108">
        <v>91198.100129653787</v>
      </c>
      <c r="EKU53" s="108">
        <v>94939.942723730448</v>
      </c>
      <c r="EKV53" s="108">
        <v>98933.151761112458</v>
      </c>
      <c r="EKW53" s="108">
        <v>103199.90706601735</v>
      </c>
      <c r="EKX53" s="108">
        <v>107764.57389755998</v>
      </c>
      <c r="EKY53" s="108">
        <v>24748.555434431375</v>
      </c>
      <c r="EKZ53" s="108">
        <v>25952.278662055622</v>
      </c>
      <c r="ELA53" s="108">
        <v>27224.947567274052</v>
      </c>
      <c r="ELB53" s="108">
        <v>28484.309499388874</v>
      </c>
      <c r="ELC53" s="108">
        <v>29660.213947044078</v>
      </c>
      <c r="ELD53" s="108">
        <v>29728.561561680221</v>
      </c>
      <c r="ELE53" s="108">
        <v>29160.036009077096</v>
      </c>
      <c r="ELF53" s="108">
        <v>28478.622584336244</v>
      </c>
      <c r="ELG53" s="108">
        <v>27629.703462269117</v>
      </c>
      <c r="ELH53" s="108">
        <v>26549.380696773198</v>
      </c>
      <c r="ELI53" s="108">
        <v>25251.946908219259</v>
      </c>
      <c r="ELJ53" s="108">
        <v>24160.207303034615</v>
      </c>
      <c r="ELK53" s="108">
        <v>24313.362608703952</v>
      </c>
      <c r="ELL53" s="108">
        <v>24932.557548145298</v>
      </c>
      <c r="ELM53" s="108">
        <v>25578.043731514048</v>
      </c>
      <c r="ELN53" s="108">
        <v>26298.38338400162</v>
      </c>
      <c r="ELO53" s="108">
        <v>27113.177156779111</v>
      </c>
      <c r="ELP53" s="108">
        <v>28057.406984990714</v>
      </c>
      <c r="ELQ53" s="108">
        <v>29038.348605355171</v>
      </c>
      <c r="ELR53" s="108">
        <v>30057.531893562264</v>
      </c>
      <c r="ELS53" s="108">
        <v>31116.554565864801</v>
      </c>
      <c r="ELT53" s="108">
        <v>32217.085350708126</v>
      </c>
      <c r="ELU53" s="108">
        <v>33360.867315113377</v>
      </c>
      <c r="ELV53" s="108">
        <v>34549.721353620254</v>
      </c>
      <c r="ELW53" s="108">
        <v>35785.549847999355</v>
      </c>
      <c r="ELX53" s="108">
        <v>37070.340506368586</v>
      </c>
      <c r="ELY53" s="108">
        <v>46491.574101080667</v>
      </c>
      <c r="ELZ53" s="108">
        <v>47750.366548883794</v>
      </c>
      <c r="EMA53" s="108">
        <v>49062.032792840895</v>
      </c>
      <c r="EMB53" s="108">
        <v>50304.593720293335</v>
      </c>
      <c r="EMC53" s="108">
        <v>51339.086594391214</v>
      </c>
      <c r="EMD53" s="108">
        <v>50712.299360118297</v>
      </c>
      <c r="EME53" s="108">
        <v>49007.655246584967</v>
      </c>
      <c r="EMF53" s="108">
        <v>47184.166197190447</v>
      </c>
      <c r="EMG53" s="108">
        <v>45157.771019215143</v>
      </c>
      <c r="EMH53" s="108">
        <v>42788.761290027192</v>
      </c>
      <c r="EMI53" s="108">
        <v>40138.769582862027</v>
      </c>
      <c r="EMJ53" s="108">
        <v>38042.166303867198</v>
      </c>
      <c r="EMK53" s="108">
        <v>37853.631287594792</v>
      </c>
      <c r="EML53" s="108">
        <v>38393.077353478366</v>
      </c>
      <c r="EMM53" s="108">
        <v>39156.485548433629</v>
      </c>
      <c r="EMN53" s="108">
        <v>40073.19764883638</v>
      </c>
      <c r="EMO53" s="108">
        <v>41048.465412203288</v>
      </c>
      <c r="EMP53" s="108">
        <v>42317.537874258407</v>
      </c>
      <c r="EMQ53" s="108">
        <v>43633.481632780196</v>
      </c>
      <c r="EMR53" s="108">
        <v>44998.195539308217</v>
      </c>
      <c r="EMS53" s="108">
        <v>46413.661421181598</v>
      </c>
      <c r="EMT53" s="108">
        <v>47881.947930096452</v>
      </c>
      <c r="EMU53" s="108">
        <v>49405.214577451326</v>
      </c>
      <c r="EMV53" s="108">
        <v>50985.715965857009</v>
      </c>
      <c r="EMW53" s="108">
        <v>52625.806226670138</v>
      </c>
      <c r="EMX53" s="108">
        <v>54327.943673917282</v>
      </c>
      <c r="EMY53" s="108">
        <v>0</v>
      </c>
      <c r="EMZ53" s="108">
        <v>0</v>
      </c>
      <c r="ENA53" s="108">
        <v>0</v>
      </c>
      <c r="ENB53" s="108">
        <v>87.220091600758792</v>
      </c>
      <c r="ENC53" s="108">
        <v>337.22810079868032</v>
      </c>
      <c r="END53" s="108">
        <v>1780.0385564978017</v>
      </c>
      <c r="ENE53" s="108">
        <v>3951.4344618575133</v>
      </c>
      <c r="ENF53" s="108">
        <v>6334.5086292102023</v>
      </c>
      <c r="ENG53" s="108">
        <v>8991.6354913321793</v>
      </c>
      <c r="ENH53" s="108">
        <v>11995.223160403229</v>
      </c>
      <c r="ENI53" s="108">
        <v>15340.326793734681</v>
      </c>
      <c r="ENJ53" s="108">
        <v>18614.420748097957</v>
      </c>
      <c r="ENK53" s="108">
        <v>20789.621210030262</v>
      </c>
      <c r="ENL53" s="108">
        <v>22657.256112204253</v>
      </c>
      <c r="ENM53" s="108">
        <v>24670.835076650601</v>
      </c>
      <c r="ENN53" s="108">
        <v>26796.994794077917</v>
      </c>
      <c r="ENO53" s="108">
        <v>29032.938656284223</v>
      </c>
      <c r="ENP53" s="108">
        <v>31362.282009218296</v>
      </c>
      <c r="ENQ53" s="108">
        <v>33898.351047997436</v>
      </c>
      <c r="ENR53" s="108">
        <v>36662.460169695223</v>
      </c>
      <c r="ENS53" s="108">
        <v>39678.365602634032</v>
      </c>
      <c r="ENT53" s="108">
        <v>42972.563007580124</v>
      </c>
      <c r="ENU53" s="108">
        <v>46574.622663207658</v>
      </c>
      <c r="ENV53" s="108">
        <v>50517.567086358664</v>
      </c>
      <c r="ENW53" s="108">
        <v>54838.296572579238</v>
      </c>
      <c r="ENX53" s="108">
        <v>59578.06886130834</v>
      </c>
      <c r="ENY53" s="108">
        <v>0</v>
      </c>
      <c r="ENZ53" s="108">
        <v>0</v>
      </c>
      <c r="EOA53" s="108">
        <v>0</v>
      </c>
      <c r="EOB53" s="108">
        <v>125.45159380702778</v>
      </c>
      <c r="EOC53" s="108">
        <v>519.08625154554238</v>
      </c>
      <c r="EOD53" s="108">
        <v>2638.2094229382428</v>
      </c>
      <c r="EOE53" s="108">
        <v>5903.8472224947163</v>
      </c>
      <c r="EOF53" s="108">
        <v>9361.8274656256035</v>
      </c>
      <c r="EOG53" s="108">
        <v>13101.479496758118</v>
      </c>
      <c r="EOH53" s="108">
        <v>17268.250140378732</v>
      </c>
      <c r="EOI53" s="108">
        <v>21806.761619461293</v>
      </c>
      <c r="EOJ53" s="108">
        <v>25889.465600565487</v>
      </c>
      <c r="EOK53" s="108">
        <v>28169.127717676452</v>
      </c>
      <c r="EOL53" s="108">
        <v>29833.965925010842</v>
      </c>
      <c r="EOM53" s="108">
        <v>31396.883565725762</v>
      </c>
      <c r="EON53" s="108">
        <v>32938.252261107562</v>
      </c>
      <c r="EOO53" s="108">
        <v>34563.445880643849</v>
      </c>
      <c r="EOP53" s="108">
        <v>36048.845128856061</v>
      </c>
      <c r="EOQ53" s="108">
        <v>37654.118728685331</v>
      </c>
      <c r="EOR53" s="108">
        <v>39391.320800935173</v>
      </c>
      <c r="EOS53" s="108">
        <v>41273.763948112668</v>
      </c>
      <c r="EOT53" s="108">
        <v>43316.152199557328</v>
      </c>
      <c r="EOU53" s="108">
        <v>45534.7281462791</v>
      </c>
      <c r="EOV53" s="108">
        <v>47947.435795255464</v>
      </c>
      <c r="EOW53" s="108">
        <v>50574.1008393472</v>
      </c>
      <c r="EOX53" s="108">
        <v>53436.630223642715</v>
      </c>
      <c r="EOY53" s="108">
        <f t="shared" ref="EOY53:EQH53" si="72">EOY7+EOY9+EOY10+EOY11+EOY12+EOY13+EOY14+EOY15+EOY16+EOY17+EOY19+EOY20+EOY21+EOY22+EOY23+EOY28+EOY29+EOY30+EOY32+EOY33+EOY35+EOY37+EOY38+EOY42+EOY43+EOY44+EOY45+EOY47+EOY48+EOY49+EOY51+EOY52</f>
        <v>512572.07247068366</v>
      </c>
      <c r="EOZ53" s="108">
        <f t="shared" si="72"/>
        <v>1256054.1717279083</v>
      </c>
      <c r="EPA53" s="108">
        <f t="shared" si="72"/>
        <v>39428.620959283362</v>
      </c>
      <c r="EPB53" s="108">
        <f t="shared" si="72"/>
        <v>54611.050944691684</v>
      </c>
      <c r="EPC53" s="108">
        <f t="shared" si="72"/>
        <v>789104.26943598839</v>
      </c>
      <c r="EPD53" s="108">
        <f t="shared" si="72"/>
        <v>1692482.7813810273</v>
      </c>
      <c r="EPE53" s="108">
        <f t="shared" si="72"/>
        <v>60700.328418152974</v>
      </c>
      <c r="EPF53" s="108">
        <f t="shared" si="72"/>
        <v>73586.207886131582</v>
      </c>
      <c r="EPG53" s="108">
        <f t="shared" si="72"/>
        <v>1301676.3419066719</v>
      </c>
      <c r="EPH53" s="108">
        <f t="shared" si="72"/>
        <v>2948536.953108937</v>
      </c>
      <c r="EPI53" s="108">
        <f t="shared" si="72"/>
        <v>100128.94937743632</v>
      </c>
      <c r="EPJ53" s="108">
        <f t="shared" si="72"/>
        <v>128197.2588308233</v>
      </c>
      <c r="EPK53" s="108">
        <f t="shared" si="72"/>
        <v>350225.32924418757</v>
      </c>
      <c r="EPL53" s="108">
        <f t="shared" si="72"/>
        <v>668591.91282454948</v>
      </c>
      <c r="EPM53" s="108">
        <f t="shared" si="72"/>
        <v>160829.27779558924</v>
      </c>
      <c r="EPN53" s="108">
        <f t="shared" si="72"/>
        <v>201783.46671695486</v>
      </c>
      <c r="EPO53" s="108">
        <f t="shared" si="72"/>
        <v>570151.66115289321</v>
      </c>
      <c r="EPP53" s="108">
        <f t="shared" si="72"/>
        <v>1043789.631406617</v>
      </c>
      <c r="EPQ53" s="108">
        <f t="shared" si="72"/>
        <v>260958.22717302555</v>
      </c>
      <c r="EPR53" s="108">
        <f t="shared" si="72"/>
        <v>329980.72554777813</v>
      </c>
      <c r="EPS53" s="108">
        <f t="shared" si="72"/>
        <v>920376.99039708055</v>
      </c>
      <c r="EPT53" s="108">
        <f t="shared" si="72"/>
        <v>1712381.5442311668</v>
      </c>
      <c r="EPU53" s="108">
        <f t="shared" si="72"/>
        <v>421787.50496861484</v>
      </c>
      <c r="EPV53" s="108">
        <f t="shared" si="72"/>
        <v>531764.19226473314</v>
      </c>
      <c r="EPW53" s="108">
        <f t="shared" si="72"/>
        <v>162346.74322649601</v>
      </c>
      <c r="EPX53" s="108">
        <f t="shared" si="72"/>
        <v>587462.25890335918</v>
      </c>
      <c r="EPY53" s="108">
        <f t="shared" si="72"/>
        <v>12488.211017422769</v>
      </c>
      <c r="EPZ53" s="108">
        <f t="shared" si="72"/>
        <v>25541.837343624316</v>
      </c>
      <c r="EQA53" s="108">
        <f t="shared" si="72"/>
        <v>218952.60828309541</v>
      </c>
      <c r="EQB53" s="108">
        <f t="shared" si="72"/>
        <v>648693.14997441019</v>
      </c>
      <c r="EQC53" s="108">
        <f t="shared" si="72"/>
        <v>16842.508329468874</v>
      </c>
      <c r="EQD53" s="108">
        <f t="shared" si="72"/>
        <v>28204.049998887385</v>
      </c>
      <c r="EQE53" s="108">
        <f t="shared" si="72"/>
        <v>381299.35150959139</v>
      </c>
      <c r="EQF53" s="108">
        <f t="shared" si="72"/>
        <v>1236155.408877769</v>
      </c>
      <c r="EQG53" s="108">
        <f t="shared" si="72"/>
        <v>29330.719346891648</v>
      </c>
      <c r="EQH53" s="108">
        <f t="shared" si="72"/>
        <v>53745.887342511727</v>
      </c>
      <c r="EQI53" s="25" t="s">
        <v>4324</v>
      </c>
    </row>
    <row r="54" spans="1:3831" x14ac:dyDescent="0.25">
      <c r="A54" s="1" t="s">
        <v>4417</v>
      </c>
      <c r="B54" s="105"/>
      <c r="C54" s="106"/>
      <c r="D54" s="105"/>
      <c r="E54" s="105"/>
      <c r="F54" s="106"/>
      <c r="G54" s="107"/>
      <c r="I54" s="108">
        <f>I27+I50</f>
        <v>36952.928</v>
      </c>
      <c r="J54" s="108">
        <f>J27+J50</f>
        <v>29016.265000000003</v>
      </c>
      <c r="K54" s="106"/>
      <c r="L54" s="106"/>
      <c r="N54" s="109"/>
      <c r="O54" s="109"/>
      <c r="P54" s="110"/>
      <c r="Q54" s="110"/>
      <c r="R54" s="110"/>
      <c r="S54" s="110"/>
      <c r="T54" s="110"/>
      <c r="U54" s="110"/>
      <c r="X54" s="108">
        <f>X27+X50</f>
        <v>14307763</v>
      </c>
      <c r="Y54" s="108"/>
      <c r="Z54" s="108"/>
      <c r="AA54" s="108"/>
      <c r="AB54" s="112"/>
      <c r="AC54" s="112"/>
      <c r="AD54" s="108">
        <f>AD27+AD50</f>
        <v>15277333.548326429</v>
      </c>
      <c r="AE54" s="108">
        <v>7478911.7300000004</v>
      </c>
      <c r="AF54" s="108">
        <v>7723849.8713016026</v>
      </c>
      <c r="AG54" s="108">
        <v>7976862.9873158485</v>
      </c>
      <c r="AH54" s="108">
        <v>8238218.7349906825</v>
      </c>
      <c r="AI54" s="108">
        <v>8508193.6822562031</v>
      </c>
      <c r="AJ54" s="108">
        <v>8787073.6057454254</v>
      </c>
      <c r="AK54" s="108">
        <v>9075153.7984901946</v>
      </c>
      <c r="AL54" s="108">
        <v>9372739.3879272472</v>
      </c>
      <c r="AM54" s="108">
        <v>9680145.6645606421</v>
      </c>
      <c r="AN54" s="108">
        <v>9997698.4216384403</v>
      </c>
      <c r="AO54" s="108">
        <v>10325734.306213591</v>
      </c>
      <c r="AP54" s="108">
        <v>10664601.181971356</v>
      </c>
      <c r="AQ54" s="108">
        <v>11014658.504218537</v>
      </c>
      <c r="AR54" s="108">
        <v>11376277.707443055</v>
      </c>
      <c r="AS54" s="108">
        <v>11749842.60586611</v>
      </c>
      <c r="AT54" s="108">
        <v>12135749.807423502</v>
      </c>
      <c r="AU54" s="108">
        <v>12534409.141627202</v>
      </c>
      <c r="AV54" s="108">
        <v>12946244.101773608</v>
      </c>
      <c r="AW54" s="108">
        <v>13371692.301980529</v>
      </c>
      <c r="AX54" s="108">
        <v>13811205.949551163</v>
      </c>
      <c r="AY54" s="108">
        <v>14265252.333180163</v>
      </c>
      <c r="AZ54" s="108">
        <v>14734314.32753415</v>
      </c>
      <c r="BA54" s="108">
        <v>15218890.914757023</v>
      </c>
      <c r="BB54" s="108">
        <v>15719497.723468864</v>
      </c>
      <c r="BC54" s="108">
        <v>16236667.58584648</v>
      </c>
      <c r="BD54" s="108">
        <v>16770951.113393305</v>
      </c>
      <c r="BE54" s="108">
        <v>6828851.2699999996</v>
      </c>
      <c r="BF54" s="108">
        <v>6898209.6577304592</v>
      </c>
      <c r="BG54" s="108">
        <v>6968294.846304548</v>
      </c>
      <c r="BH54" s="108">
        <v>7039114.8133357465</v>
      </c>
      <c r="BI54" s="108">
        <v>7110677.6296705073</v>
      </c>
      <c r="BJ54" s="108">
        <v>7182991.4605626874</v>
      </c>
      <c r="BK54" s="108">
        <v>7256064.5668639671</v>
      </c>
      <c r="BL54" s="108">
        <v>7329905.3062304892</v>
      </c>
      <c r="BM54" s="108">
        <v>7404522.1343459534</v>
      </c>
      <c r="BN54" s="108">
        <v>7479923.6061614072</v>
      </c>
      <c r="BO54" s="108">
        <v>7556118.3771519801</v>
      </c>
      <c r="BP54" s="108">
        <v>7633115.2045908049</v>
      </c>
      <c r="BQ54" s="108">
        <v>7710922.9488403788</v>
      </c>
      <c r="BR54" s="108">
        <v>7789550.5746616237</v>
      </c>
      <c r="BS54" s="108">
        <v>7869007.1525408998</v>
      </c>
      <c r="BT54" s="108">
        <v>7949301.8600352369</v>
      </c>
      <c r="BU54" s="108">
        <v>8030443.9831360551</v>
      </c>
      <c r="BV54" s="108">
        <v>8112442.9176516477</v>
      </c>
      <c r="BW54" s="108">
        <v>8195308.1706086881</v>
      </c>
      <c r="BX54" s="108">
        <v>8279049.361673058</v>
      </c>
      <c r="BY54" s="108">
        <v>8363676.2245902829</v>
      </c>
      <c r="BZ54" s="108">
        <v>8449198.6086458359</v>
      </c>
      <c r="CA54" s="108">
        <v>8535626.4801456425</v>
      </c>
      <c r="CB54" s="108">
        <v>8622969.923917057</v>
      </c>
      <c r="CC54" s="108">
        <v>8711239.1448306143</v>
      </c>
      <c r="CD54" s="108">
        <v>8800444.4693428893</v>
      </c>
      <c r="CE54" s="113"/>
      <c r="CF54" s="113"/>
      <c r="CG54" s="113"/>
      <c r="CH54" s="113"/>
      <c r="CI54" s="113"/>
      <c r="CJ54" s="113"/>
      <c r="CK54" s="113"/>
      <c r="CL54" s="113"/>
      <c r="CM54" s="113"/>
      <c r="CN54" s="113"/>
      <c r="CO54" s="113"/>
      <c r="CP54" s="113"/>
      <c r="CQ54" s="113"/>
      <c r="CR54" s="113"/>
      <c r="CS54" s="113"/>
      <c r="CT54" s="113"/>
      <c r="CU54" s="113"/>
      <c r="CV54" s="113"/>
      <c r="CW54" s="113"/>
      <c r="CX54" s="113"/>
      <c r="CY54" s="113"/>
      <c r="CZ54" s="113"/>
      <c r="DA54" s="113"/>
      <c r="DB54" s="113"/>
      <c r="DC54" s="113"/>
      <c r="DD54" s="113"/>
      <c r="DE54" s="113"/>
      <c r="DF54" s="113"/>
      <c r="DG54" s="113"/>
      <c r="DH54" s="113"/>
      <c r="DI54" s="113"/>
      <c r="DJ54" s="113"/>
      <c r="DK54" s="113"/>
      <c r="DL54" s="114"/>
      <c r="DM54" s="113"/>
      <c r="DN54" s="113"/>
      <c r="DO54" s="113"/>
      <c r="DP54" s="113"/>
      <c r="DQ54" s="113"/>
      <c r="DR54" s="113"/>
      <c r="DS54" s="113"/>
      <c r="DT54" s="113"/>
      <c r="DU54" s="113"/>
      <c r="DV54" s="113"/>
      <c r="DW54" s="113"/>
      <c r="DX54" s="113"/>
      <c r="DY54" s="113"/>
      <c r="DZ54" s="113"/>
      <c r="EA54" s="113"/>
      <c r="EB54" s="113"/>
      <c r="EC54" s="113"/>
      <c r="ED54" s="113"/>
      <c r="EE54" s="113"/>
      <c r="EF54" s="113"/>
      <c r="EG54" s="113"/>
      <c r="EH54" s="113"/>
      <c r="EI54" s="113"/>
      <c r="EJ54" s="113"/>
      <c r="EK54" s="113"/>
      <c r="EL54" s="113"/>
      <c r="EM54" s="115"/>
      <c r="EN54" s="115"/>
      <c r="EO54" s="113"/>
      <c r="EP54" s="113"/>
      <c r="EQ54" s="113"/>
      <c r="ER54" s="113"/>
      <c r="ES54" s="113"/>
      <c r="ET54" s="113"/>
      <c r="EU54" s="113"/>
      <c r="EV54" s="113"/>
      <c r="EW54" s="113"/>
      <c r="EX54" s="113"/>
      <c r="EY54" s="113"/>
      <c r="EZ54" s="113"/>
      <c r="FA54" s="113"/>
      <c r="FB54" s="113"/>
      <c r="FC54" s="113"/>
      <c r="FD54" s="113"/>
      <c r="FE54" s="113"/>
      <c r="FF54" s="113"/>
      <c r="FG54" s="113"/>
      <c r="FH54" s="113"/>
      <c r="FI54" s="113"/>
      <c r="FJ54" s="113"/>
      <c r="FK54" s="113"/>
      <c r="FL54" s="113"/>
      <c r="FM54" s="113"/>
      <c r="FN54" s="113"/>
      <c r="FO54" s="113"/>
      <c r="FP54" s="113"/>
      <c r="FQ54" s="115"/>
      <c r="FR54" s="115"/>
      <c r="FS54" s="113"/>
      <c r="FT54" s="113"/>
      <c r="FU54" s="113"/>
      <c r="FV54" s="113"/>
      <c r="FW54" s="113"/>
      <c r="FX54" s="113"/>
      <c r="FY54" s="113"/>
      <c r="FZ54" s="113"/>
      <c r="GA54" s="113"/>
      <c r="GB54" s="113"/>
      <c r="GC54" s="113"/>
      <c r="GD54" s="113"/>
      <c r="GE54" s="113"/>
      <c r="GF54" s="113"/>
      <c r="GG54" s="113"/>
      <c r="GH54" s="113"/>
      <c r="GI54" s="113"/>
      <c r="GJ54" s="113"/>
      <c r="GK54" s="113"/>
      <c r="GL54" s="113"/>
      <c r="GM54" s="113"/>
      <c r="GN54" s="113"/>
      <c r="GO54" s="113"/>
      <c r="GP54" s="113"/>
      <c r="GQ54" s="113"/>
      <c r="GR54" s="113"/>
      <c r="GS54" s="113"/>
      <c r="GT54" s="113"/>
      <c r="GU54" s="115"/>
      <c r="GV54" s="115"/>
      <c r="GW54" s="113"/>
      <c r="GX54" s="113"/>
      <c r="GY54" s="113"/>
      <c r="GZ54" s="113"/>
      <c r="HA54" s="113"/>
      <c r="HB54" s="113"/>
      <c r="HC54" s="113"/>
      <c r="HD54" s="113"/>
      <c r="HE54" s="113"/>
      <c r="HF54" s="113"/>
      <c r="HG54" s="113"/>
      <c r="HH54" s="113"/>
      <c r="HI54" s="113"/>
      <c r="HJ54" s="113"/>
      <c r="HK54" s="113"/>
      <c r="HL54" s="113"/>
      <c r="HM54" s="113"/>
      <c r="HN54" s="113"/>
      <c r="HO54" s="113"/>
      <c r="HP54" s="113"/>
      <c r="HQ54" s="113"/>
      <c r="HR54" s="113"/>
      <c r="HS54" s="113"/>
      <c r="HT54" s="113"/>
      <c r="HU54" s="113"/>
      <c r="HV54" s="113"/>
      <c r="HW54" s="113"/>
      <c r="HX54" s="113"/>
      <c r="HY54" s="115"/>
      <c r="HZ54" s="115"/>
      <c r="IA54" s="113"/>
      <c r="IB54" s="113"/>
      <c r="IC54" s="113"/>
      <c r="ID54" s="113"/>
      <c r="IE54" s="113"/>
      <c r="IF54" s="113"/>
      <c r="IG54" s="113"/>
      <c r="IH54" s="113"/>
      <c r="II54" s="113"/>
      <c r="IJ54" s="113"/>
      <c r="IK54" s="113"/>
      <c r="IL54" s="113"/>
      <c r="IM54" s="113"/>
      <c r="IN54" s="113"/>
      <c r="IO54" s="113"/>
      <c r="IP54" s="113"/>
      <c r="IQ54" s="113"/>
      <c r="IR54" s="113"/>
      <c r="IS54" s="113"/>
      <c r="IT54" s="113"/>
      <c r="IU54" s="113"/>
      <c r="IV54" s="113"/>
      <c r="IW54" s="113"/>
      <c r="IX54" s="113"/>
      <c r="IY54" s="113"/>
      <c r="IZ54" s="113"/>
      <c r="JA54" s="113"/>
      <c r="JB54" s="113"/>
      <c r="JC54" s="6"/>
      <c r="JD54" s="6"/>
      <c r="JE54" s="116"/>
      <c r="JF54" s="117"/>
      <c r="JG54" s="110"/>
      <c r="JH54" s="110"/>
      <c r="JI54" s="110"/>
      <c r="JJ54" s="110"/>
      <c r="JK54" s="110"/>
      <c r="JL54" s="110"/>
      <c r="JM54" s="110"/>
      <c r="JN54" s="110"/>
      <c r="JO54" s="110"/>
      <c r="JP54" s="110"/>
      <c r="JQ54" s="110"/>
      <c r="JR54" s="110"/>
      <c r="JS54" s="110"/>
      <c r="JT54" s="110"/>
      <c r="JU54" s="110"/>
      <c r="JV54" s="110"/>
      <c r="JW54" s="110"/>
      <c r="JX54" s="110"/>
      <c r="JY54" s="110"/>
      <c r="JZ54" s="110"/>
      <c r="KA54" s="110"/>
      <c r="KB54" s="110"/>
      <c r="KC54" s="110"/>
      <c r="KD54" s="110"/>
      <c r="KE54" s="110"/>
      <c r="KF54" s="110"/>
      <c r="KG54" s="110"/>
      <c r="KH54" s="110"/>
      <c r="KI54" s="110"/>
      <c r="KJ54" s="110"/>
      <c r="KK54" s="110"/>
      <c r="KL54" s="110"/>
      <c r="KM54" s="110"/>
      <c r="KN54" s="110"/>
      <c r="KO54" s="110"/>
      <c r="KP54" s="110"/>
      <c r="KQ54" s="110"/>
      <c r="KR54" s="110"/>
      <c r="KS54" s="110"/>
      <c r="KT54" s="110"/>
      <c r="KU54" s="110"/>
      <c r="KV54" s="110"/>
      <c r="KW54" s="110"/>
      <c r="KX54" s="110"/>
      <c r="KY54" s="110"/>
      <c r="KZ54" s="110"/>
      <c r="LA54" s="110"/>
      <c r="LB54" s="110"/>
      <c r="LC54" s="110"/>
      <c r="LD54" s="110"/>
      <c r="LE54" s="110"/>
      <c r="LF54" s="110"/>
      <c r="LG54" s="110"/>
      <c r="LH54" s="110"/>
      <c r="LI54" s="110"/>
      <c r="LJ54" s="110"/>
      <c r="LK54" s="110"/>
      <c r="LL54" s="110"/>
      <c r="LM54" s="110"/>
      <c r="LN54" s="110"/>
      <c r="LO54" s="110"/>
      <c r="LP54" s="110"/>
      <c r="LQ54" s="110"/>
      <c r="LR54" s="110"/>
      <c r="LS54" s="110"/>
      <c r="LT54" s="110"/>
      <c r="LU54" s="110"/>
      <c r="LV54" s="110"/>
      <c r="LW54" s="110"/>
      <c r="LX54" s="110"/>
      <c r="LY54" s="110"/>
      <c r="LZ54" s="110"/>
      <c r="MA54" s="110"/>
      <c r="MB54" s="110"/>
      <c r="MC54" s="110"/>
      <c r="MD54" s="110"/>
      <c r="ME54" s="110"/>
      <c r="MF54" s="110"/>
      <c r="MJ54" s="110"/>
      <c r="MK54" s="110"/>
      <c r="ML54" s="110"/>
      <c r="MM54" s="110"/>
      <c r="MN54" s="110"/>
      <c r="MO54" s="110"/>
      <c r="MP54" s="110"/>
      <c r="MQ54" s="110"/>
      <c r="MR54" s="110"/>
      <c r="MS54" s="110"/>
      <c r="MT54" s="110"/>
      <c r="MU54" s="110"/>
      <c r="MV54" s="110"/>
      <c r="MW54" s="110"/>
      <c r="MX54" s="110"/>
      <c r="MY54" s="110"/>
      <c r="MZ54" s="110"/>
      <c r="NA54" s="110"/>
      <c r="NB54" s="110"/>
      <c r="NC54" s="110"/>
      <c r="ND54" s="110"/>
      <c r="NE54" s="110"/>
      <c r="NF54" s="110"/>
      <c r="NG54" s="108">
        <v>0</v>
      </c>
      <c r="NH54" s="108">
        <v>0</v>
      </c>
      <c r="NI54" s="108">
        <v>0</v>
      </c>
      <c r="NJ54" s="108">
        <v>261355.74767483375</v>
      </c>
      <c r="NK54" s="108">
        <v>269974.94726552162</v>
      </c>
      <c r="NL54" s="108">
        <v>278879.92348922184</v>
      </c>
      <c r="NM54" s="108">
        <v>288080.19274476869</v>
      </c>
      <c r="NN54" s="108">
        <v>297585.58943705261</v>
      </c>
      <c r="NO54" s="108">
        <v>307406.27663339395</v>
      </c>
      <c r="NP54" s="108">
        <v>317552.75707779964</v>
      </c>
      <c r="NQ54" s="108">
        <v>328035.88457515114</v>
      </c>
      <c r="NR54" s="108">
        <v>338866.87575776433</v>
      </c>
      <c r="NS54" s="108">
        <v>350057.32224718155</v>
      </c>
      <c r="NT54" s="108">
        <v>361619.20322451601</v>
      </c>
      <c r="NU54" s="108">
        <v>373564.89842305635</v>
      </c>
      <c r="NV54" s="108">
        <v>385907.20155739179</v>
      </c>
      <c r="NW54" s="108">
        <v>398659.33420369937</v>
      </c>
      <c r="NX54" s="108">
        <v>411834.96014640713</v>
      </c>
      <c r="NY54" s="108">
        <v>425448.2002069205</v>
      </c>
      <c r="NZ54" s="108">
        <v>439513.64757063403</v>
      </c>
      <c r="OA54" s="108">
        <v>454046.38362899912</v>
      </c>
      <c r="OB54" s="108">
        <v>469061.99435398867</v>
      </c>
      <c r="OC54" s="108">
        <v>484576.5872228723</v>
      </c>
      <c r="OD54" s="108">
        <v>500606.80871184194</v>
      </c>
      <c r="OE54" s="108">
        <v>517169.86237761518</v>
      </c>
      <c r="OF54" s="108">
        <v>534283.52754682465</v>
      </c>
      <c r="OG54" s="108">
        <v>0</v>
      </c>
      <c r="OH54" s="108">
        <v>0</v>
      </c>
      <c r="OI54" s="108">
        <v>0</v>
      </c>
      <c r="OJ54" s="108">
        <v>70819.967031198496</v>
      </c>
      <c r="OK54" s="108">
        <v>71562.816334761155</v>
      </c>
      <c r="OL54" s="108">
        <v>72313.830892179569</v>
      </c>
      <c r="OM54" s="108">
        <v>73073.106301279564</v>
      </c>
      <c r="ON54" s="108">
        <v>73840.739366522699</v>
      </c>
      <c r="OO54" s="108">
        <v>74616.828115463955</v>
      </c>
      <c r="OP54" s="108">
        <v>75401.471815453842</v>
      </c>
      <c r="OQ54" s="108">
        <v>76194.770990572753</v>
      </c>
      <c r="OR54" s="108">
        <v>76996.827438824461</v>
      </c>
      <c r="OS54" s="108">
        <v>77807.744249574142</v>
      </c>
      <c r="OT54" s="108">
        <v>78627.625821245252</v>
      </c>
      <c r="OU54" s="108">
        <v>79456.57787927601</v>
      </c>
      <c r="OV54" s="108">
        <v>80294.70749433653</v>
      </c>
      <c r="OW54" s="108">
        <v>81142.123100818484</v>
      </c>
      <c r="OX54" s="108">
        <v>81998.934515592759</v>
      </c>
      <c r="OY54" s="108">
        <v>82865.252957039978</v>
      </c>
      <c r="OZ54" s="108">
        <v>83741.19106437068</v>
      </c>
      <c r="PA54" s="108">
        <v>84626.862917224295</v>
      </c>
      <c r="PB54" s="108">
        <v>85522.384055553121</v>
      </c>
      <c r="PC54" s="108">
        <v>86427.871499807108</v>
      </c>
      <c r="PD54" s="108">
        <v>87343.443771413527</v>
      </c>
      <c r="PE54" s="108">
        <v>88269.220913557219</v>
      </c>
      <c r="PF54" s="108">
        <v>89205.324512275402</v>
      </c>
      <c r="PG54" s="108">
        <v>0</v>
      </c>
      <c r="PH54" s="108">
        <v>0</v>
      </c>
      <c r="PI54" s="108">
        <v>0</v>
      </c>
      <c r="PJ54" s="108">
        <v>261355.74767483375</v>
      </c>
      <c r="PK54" s="108">
        <v>269974.94726552162</v>
      </c>
      <c r="PL54" s="108">
        <v>278879.92348922184</v>
      </c>
      <c r="PM54" s="108">
        <v>288080.19274476869</v>
      </c>
      <c r="PN54" s="108">
        <v>297585.58943705261</v>
      </c>
      <c r="PO54" s="108">
        <v>307406.27663339395</v>
      </c>
      <c r="PP54" s="108">
        <v>317552.75707779964</v>
      </c>
      <c r="PQ54" s="108">
        <v>328035.88457515114</v>
      </c>
      <c r="PR54" s="108">
        <v>338866.87575776433</v>
      </c>
      <c r="PS54" s="108">
        <v>350057.32224718155</v>
      </c>
      <c r="PT54" s="108">
        <v>361619.20322451601</v>
      </c>
      <c r="PU54" s="108">
        <v>373564.89842305635</v>
      </c>
      <c r="PV54" s="108">
        <v>385907.20155739179</v>
      </c>
      <c r="PW54" s="108">
        <v>398659.33420369937</v>
      </c>
      <c r="PX54" s="108">
        <v>411834.96014640713</v>
      </c>
      <c r="PY54" s="108">
        <v>425448.2002069205</v>
      </c>
      <c r="PZ54" s="108">
        <v>439513.64757063403</v>
      </c>
      <c r="QA54" s="108">
        <v>454046.38362899912</v>
      </c>
      <c r="QB54" s="108">
        <v>469061.99435398867</v>
      </c>
      <c r="QC54" s="108">
        <v>484576.5872228723</v>
      </c>
      <c r="QD54" s="108">
        <v>500606.80871184194</v>
      </c>
      <c r="QE54" s="108">
        <v>517169.86237761518</v>
      </c>
      <c r="QF54" s="108">
        <v>534283.52754682465</v>
      </c>
      <c r="QG54" s="108">
        <v>0</v>
      </c>
      <c r="QH54" s="108">
        <v>0</v>
      </c>
      <c r="QI54" s="108">
        <v>0</v>
      </c>
      <c r="QJ54" s="108">
        <v>70819.967031198496</v>
      </c>
      <c r="QK54" s="108">
        <v>71562.816334761155</v>
      </c>
      <c r="QL54" s="108">
        <v>72313.830892179569</v>
      </c>
      <c r="QM54" s="108">
        <v>73073.106301279564</v>
      </c>
      <c r="QN54" s="108">
        <v>73840.739366522699</v>
      </c>
      <c r="QO54" s="108">
        <v>74616.828115463955</v>
      </c>
      <c r="QP54" s="108">
        <v>75401.471815453842</v>
      </c>
      <c r="QQ54" s="108">
        <v>76194.770990572753</v>
      </c>
      <c r="QR54" s="108">
        <v>76996.827438824461</v>
      </c>
      <c r="QS54" s="108">
        <v>77807.744249574142</v>
      </c>
      <c r="QT54" s="108">
        <v>78627.625821245252</v>
      </c>
      <c r="QU54" s="108">
        <v>79456.57787927601</v>
      </c>
      <c r="QV54" s="108">
        <v>80294.70749433653</v>
      </c>
      <c r="QW54" s="108">
        <v>81142.123100818484</v>
      </c>
      <c r="QX54" s="108">
        <v>81998.934515592759</v>
      </c>
      <c r="QY54" s="108">
        <v>82865.252957039978</v>
      </c>
      <c r="QZ54" s="108">
        <v>83741.19106437068</v>
      </c>
      <c r="RA54" s="108">
        <v>84626.862917224295</v>
      </c>
      <c r="RB54" s="108">
        <v>85522.384055553121</v>
      </c>
      <c r="RC54" s="108">
        <v>86427.871499807108</v>
      </c>
      <c r="RD54" s="108">
        <v>87343.443771413527</v>
      </c>
      <c r="RE54" s="108">
        <v>88269.220913557219</v>
      </c>
      <c r="RF54" s="108">
        <v>89205.324512275402</v>
      </c>
      <c r="RG54" s="108">
        <v>0</v>
      </c>
      <c r="RH54" s="108">
        <v>0</v>
      </c>
      <c r="RI54" s="108">
        <v>0</v>
      </c>
      <c r="RJ54" s="108">
        <v>261355.74767483375</v>
      </c>
      <c r="RK54" s="108">
        <v>269974.94726552162</v>
      </c>
      <c r="RL54" s="108">
        <v>278879.92348922184</v>
      </c>
      <c r="RM54" s="108">
        <v>288080.19274476869</v>
      </c>
      <c r="RN54" s="108">
        <v>297585.58943705261</v>
      </c>
      <c r="RO54" s="108">
        <v>307406.27663339395</v>
      </c>
      <c r="RP54" s="108">
        <v>317552.75707779964</v>
      </c>
      <c r="RQ54" s="108">
        <v>328035.88457515114</v>
      </c>
      <c r="RR54" s="108">
        <v>338866.87575776433</v>
      </c>
      <c r="RS54" s="108">
        <v>350057.32224718155</v>
      </c>
      <c r="RT54" s="108">
        <v>361619.20322451601</v>
      </c>
      <c r="RU54" s="108">
        <v>373564.89842305635</v>
      </c>
      <c r="RV54" s="108">
        <v>385907.20155739179</v>
      </c>
      <c r="RW54" s="108">
        <v>398659.33420369937</v>
      </c>
      <c r="RX54" s="108">
        <v>411834.96014640713</v>
      </c>
      <c r="RY54" s="108">
        <v>425448.2002069205</v>
      </c>
      <c r="RZ54" s="108">
        <v>439513.64757063403</v>
      </c>
      <c r="SA54" s="108">
        <v>454046.38362899912</v>
      </c>
      <c r="SB54" s="108">
        <v>469061.99435398867</v>
      </c>
      <c r="SC54" s="108">
        <v>484576.5872228723</v>
      </c>
      <c r="SD54" s="108">
        <v>500606.80871184194</v>
      </c>
      <c r="SE54" s="108">
        <v>517169.86237761518</v>
      </c>
      <c r="SF54" s="108">
        <v>534283.52754682465</v>
      </c>
      <c r="SG54" s="108">
        <v>0</v>
      </c>
      <c r="SH54" s="108">
        <v>0</v>
      </c>
      <c r="SI54" s="108">
        <v>0</v>
      </c>
      <c r="SJ54" s="108">
        <v>70819.967031198496</v>
      </c>
      <c r="SK54" s="108">
        <v>71562.816334761155</v>
      </c>
      <c r="SL54" s="108">
        <v>72313.830892179569</v>
      </c>
      <c r="SM54" s="108">
        <v>73073.106301279564</v>
      </c>
      <c r="SN54" s="108">
        <v>73840.739366522699</v>
      </c>
      <c r="SO54" s="108">
        <v>74616.828115463955</v>
      </c>
      <c r="SP54" s="108">
        <v>75401.471815453842</v>
      </c>
      <c r="SQ54" s="108">
        <v>76194.770990572753</v>
      </c>
      <c r="SR54" s="108">
        <v>76996.827438824461</v>
      </c>
      <c r="SS54" s="108">
        <v>77807.744249574142</v>
      </c>
      <c r="ST54" s="108">
        <v>78627.625821245252</v>
      </c>
      <c r="SU54" s="108">
        <v>79456.57787927601</v>
      </c>
      <c r="SV54" s="108">
        <v>80294.70749433653</v>
      </c>
      <c r="SW54" s="108">
        <v>81142.123100818484</v>
      </c>
      <c r="SX54" s="108">
        <v>81998.934515592759</v>
      </c>
      <c r="SY54" s="108">
        <v>82865.252957039978</v>
      </c>
      <c r="SZ54" s="108">
        <v>83741.19106437068</v>
      </c>
      <c r="TA54" s="108">
        <v>84626.862917224295</v>
      </c>
      <c r="TB54" s="108">
        <v>85522.384055553121</v>
      </c>
      <c r="TC54" s="108">
        <v>86427.871499807108</v>
      </c>
      <c r="TD54" s="108">
        <v>87343.443771413527</v>
      </c>
      <c r="TE54" s="108">
        <v>88269.220913557219</v>
      </c>
      <c r="TF54" s="108">
        <v>89205.324512275402</v>
      </c>
      <c r="TG54" s="108">
        <v>0</v>
      </c>
      <c r="TH54" s="108">
        <v>0</v>
      </c>
      <c r="TI54" s="108">
        <v>0</v>
      </c>
      <c r="TJ54" s="108">
        <v>2334161.9749140264</v>
      </c>
      <c r="TK54" s="108">
        <v>2410654.8766392577</v>
      </c>
      <c r="TL54" s="108">
        <v>2489670.8549612039</v>
      </c>
      <c r="TM54" s="108">
        <v>2571293.5762388883</v>
      </c>
      <c r="TN54" s="108">
        <v>2655609.4932460533</v>
      </c>
      <c r="TO54" s="108">
        <v>2742707.9382921816</v>
      </c>
      <c r="TP54" s="108">
        <v>2832681.2194642248</v>
      </c>
      <c r="TQ54" s="108">
        <v>2925624.720093851</v>
      </c>
      <c r="TR54" s="108">
        <v>3021637.0015585511</v>
      </c>
      <c r="TS54" s="108">
        <v>3120819.9095285856</v>
      </c>
      <c r="TT54" s="108">
        <v>3223278.6837755321</v>
      </c>
      <c r="TU54" s="108">
        <v>3329122.0716620646</v>
      </c>
      <c r="TV54" s="108">
        <v>3438462.4454366588</v>
      </c>
      <c r="TW54" s="108">
        <v>3551415.9234610405</v>
      </c>
      <c r="TX54" s="108">
        <v>3668102.4955025222</v>
      </c>
      <c r="TY54" s="108">
        <v>3788646.1522278162</v>
      </c>
      <c r="TZ54" s="108">
        <v>3913175.0190394958</v>
      </c>
      <c r="UA54" s="108">
        <v>4041821.4944010456</v>
      </c>
      <c r="UB54" s="108">
        <v>4174722.3928013425</v>
      </c>
      <c r="UC54" s="108">
        <v>4312019.0925144898</v>
      </c>
      <c r="UD54" s="108">
        <v>4453857.6883161785</v>
      </c>
      <c r="UE54" s="108">
        <v>4600389.1493231691</v>
      </c>
      <c r="UF54" s="108">
        <v>4751769.4821281023</v>
      </c>
      <c r="UG54" s="108">
        <v>0</v>
      </c>
      <c r="UH54" s="108">
        <v>0</v>
      </c>
      <c r="UI54" s="108">
        <v>0</v>
      </c>
      <c r="UJ54" s="108">
        <v>1994415.8637784615</v>
      </c>
      <c r="UK54" s="108">
        <v>2014691.9950733103</v>
      </c>
      <c r="UL54" s="108">
        <v>2035180.9138260945</v>
      </c>
      <c r="UM54" s="108">
        <v>2055884.9606114572</v>
      </c>
      <c r="UN54" s="108">
        <v>2076806.5034319721</v>
      </c>
      <c r="UO54" s="108">
        <v>2097947.938064687</v>
      </c>
      <c r="UP54" s="108">
        <v>2119311.688412399</v>
      </c>
      <c r="UQ54" s="108">
        <v>2140900.2068597274</v>
      </c>
      <c r="UR54" s="108">
        <v>2162715.9746340611</v>
      </c>
      <c r="US54" s="108">
        <v>2184761.5021714405</v>
      </c>
      <c r="UT54" s="108">
        <v>2207039.3294874602</v>
      </c>
      <c r="UU54" s="108">
        <v>2229552.026553255</v>
      </c>
      <c r="UV54" s="108">
        <v>2252302.1936766505</v>
      </c>
      <c r="UW54" s="108">
        <v>2275292.4618885489</v>
      </c>
      <c r="UX54" s="108">
        <v>2298525.4933346338</v>
      </c>
      <c r="UY54" s="108">
        <v>2322003.9816724616</v>
      </c>
      <c r="UZ54" s="108">
        <v>2345730.6524740332</v>
      </c>
      <c r="VA54" s="108">
        <v>2369708.2636339134</v>
      </c>
      <c r="VB54" s="108">
        <v>2393939.6057829866</v>
      </c>
      <c r="VC54" s="108">
        <v>2418427.5027079321</v>
      </c>
      <c r="VD54" s="108">
        <v>2443174.8117764993</v>
      </c>
      <c r="VE54" s="108">
        <v>2468184.4243686739</v>
      </c>
      <c r="VF54" s="108">
        <v>2493459.2663138187</v>
      </c>
      <c r="VG54" s="108">
        <v>0</v>
      </c>
      <c r="VH54" s="108">
        <v>0</v>
      </c>
      <c r="VI54" s="108">
        <v>0</v>
      </c>
      <c r="VJ54" s="108">
        <v>2334161.9749140264</v>
      </c>
      <c r="VK54" s="108">
        <v>2410654.8766392577</v>
      </c>
      <c r="VL54" s="108">
        <v>2489670.8549612039</v>
      </c>
      <c r="VM54" s="108">
        <v>2571293.5762388883</v>
      </c>
      <c r="VN54" s="108">
        <v>2655609.4932460533</v>
      </c>
      <c r="VO54" s="108">
        <v>2742707.9382921816</v>
      </c>
      <c r="VP54" s="108">
        <v>2832681.2194642248</v>
      </c>
      <c r="VQ54" s="108">
        <v>2925624.720093851</v>
      </c>
      <c r="VR54" s="108">
        <v>3021637.0015585511</v>
      </c>
      <c r="VS54" s="108">
        <v>3120819.9095285856</v>
      </c>
      <c r="VT54" s="108">
        <v>3223278.6837755321</v>
      </c>
      <c r="VU54" s="108">
        <v>3329122.0716620646</v>
      </c>
      <c r="VV54" s="108">
        <v>3438462.4454366588</v>
      </c>
      <c r="VW54" s="108">
        <v>3551415.9234610405</v>
      </c>
      <c r="VX54" s="108">
        <v>3668102.4955025222</v>
      </c>
      <c r="VY54" s="108">
        <v>3788646.1522278162</v>
      </c>
      <c r="VZ54" s="108">
        <v>3913175.0190394958</v>
      </c>
      <c r="WA54" s="108">
        <v>4041821.4944010456</v>
      </c>
      <c r="WB54" s="108">
        <v>4174722.3928013425</v>
      </c>
      <c r="WC54" s="108">
        <v>4312019.0925144898</v>
      </c>
      <c r="WD54" s="108">
        <v>4453857.6883161785</v>
      </c>
      <c r="WE54" s="108">
        <v>4600389.1493231691</v>
      </c>
      <c r="WF54" s="108">
        <v>4751769.4821281023</v>
      </c>
      <c r="WG54" s="108">
        <v>0</v>
      </c>
      <c r="WH54" s="108">
        <v>0</v>
      </c>
      <c r="WI54" s="108">
        <v>0</v>
      </c>
      <c r="WJ54" s="108">
        <v>1994415.8637784615</v>
      </c>
      <c r="WK54" s="108">
        <v>2014691.9950733103</v>
      </c>
      <c r="WL54" s="108">
        <v>2035180.9138260945</v>
      </c>
      <c r="WM54" s="108">
        <v>2055884.9606114572</v>
      </c>
      <c r="WN54" s="108">
        <v>2076806.5034319721</v>
      </c>
      <c r="WO54" s="108">
        <v>2097947.938064687</v>
      </c>
      <c r="WP54" s="108">
        <v>2119311.688412399</v>
      </c>
      <c r="WQ54" s="108">
        <v>2140900.2068597274</v>
      </c>
      <c r="WR54" s="108">
        <v>2162715.9746340611</v>
      </c>
      <c r="WS54" s="108">
        <v>2184761.5021714405</v>
      </c>
      <c r="WT54" s="108">
        <v>2207039.3294874602</v>
      </c>
      <c r="WU54" s="108">
        <v>2229552.026553255</v>
      </c>
      <c r="WV54" s="108">
        <v>2252302.1936766505</v>
      </c>
      <c r="WW54" s="108">
        <v>2275292.4618885489</v>
      </c>
      <c r="WX54" s="108">
        <v>2298525.4933346338</v>
      </c>
      <c r="WY54" s="108">
        <v>2322003.9816724616</v>
      </c>
      <c r="WZ54" s="108">
        <v>2345730.6524740332</v>
      </c>
      <c r="XA54" s="108">
        <v>2369708.2636339134</v>
      </c>
      <c r="XB54" s="108">
        <v>2393939.6057829866</v>
      </c>
      <c r="XC54" s="108">
        <v>2418427.5027079321</v>
      </c>
      <c r="XD54" s="108">
        <v>2443174.8117764993</v>
      </c>
      <c r="XE54" s="108">
        <v>2468184.4243686739</v>
      </c>
      <c r="XF54" s="108">
        <v>2493459.2663138187</v>
      </c>
      <c r="XG54" s="118"/>
      <c r="XI54" s="119"/>
      <c r="XJ54" s="119"/>
      <c r="XK54" s="119"/>
      <c r="XM54" s="119"/>
      <c r="XN54" s="119"/>
      <c r="XO54" s="119"/>
      <c r="XQ54" s="119"/>
      <c r="XR54" s="119"/>
      <c r="XT54" s="119"/>
      <c r="XU54" s="119"/>
      <c r="XW54" s="119"/>
      <c r="XX54" s="119"/>
      <c r="XZ54" s="119"/>
      <c r="YA54" s="119"/>
      <c r="YB54" s="119"/>
      <c r="YC54" s="108">
        <f>YC27+YC50</f>
        <v>1575881.0390116491</v>
      </c>
      <c r="YD54" s="108">
        <f>YD27+YD50</f>
        <v>0</v>
      </c>
      <c r="YE54" s="120"/>
      <c r="YF54" s="120"/>
      <c r="YG54" s="120"/>
      <c r="YH54" s="121"/>
      <c r="YI54" s="122"/>
      <c r="YJ54" s="122"/>
      <c r="YK54" s="123"/>
      <c r="YL54" s="124">
        <v>0</v>
      </c>
      <c r="YM54" s="124">
        <v>0</v>
      </c>
      <c r="YN54" s="124">
        <v>0</v>
      </c>
      <c r="YO54" s="124">
        <v>14746187.83036929</v>
      </c>
      <c r="YP54" s="124">
        <v>15221354.260624481</v>
      </c>
      <c r="YQ54" s="124">
        <v>15711973.97611854</v>
      </c>
      <c r="YR54" s="124">
        <v>16218553.47418445</v>
      </c>
      <c r="YS54" s="124">
        <v>16741615.960792862</v>
      </c>
      <c r="YT54" s="124">
        <v>17281701.90467497</v>
      </c>
      <c r="YU54" s="124">
        <v>17839369.609901015</v>
      </c>
      <c r="YV54" s="124">
        <v>18415195.807531845</v>
      </c>
      <c r="YW54" s="124">
        <v>19009776.266980819</v>
      </c>
      <c r="YX54" s="124">
        <v>19623726.427744389</v>
      </c>
      <c r="YY54" s="124">
        <v>20257682.052183796</v>
      </c>
      <c r="YZ54" s="124">
        <v>20912299.900059324</v>
      </c>
      <c r="ZA54" s="124">
        <v>21588258.425547276</v>
      </c>
      <c r="ZB54" s="124">
        <v>22286258.497488901</v>
      </c>
      <c r="ZC54" s="124">
        <v>23007024.143649854</v>
      </c>
      <c r="ZD54" s="124">
        <v>23751303.319792673</v>
      </c>
      <c r="ZE54" s="124">
        <v>24519868.704392195</v>
      </c>
      <c r="ZF54" s="124">
        <v>25313518.519851744</v>
      </c>
      <c r="ZG54" s="124">
        <v>26133077.381106567</v>
      </c>
      <c r="ZH54" s="124">
        <v>26979397.172530785</v>
      </c>
      <c r="ZI54" s="124">
        <v>27853357.954095513</v>
      </c>
      <c r="ZJ54" s="124">
        <v>28755868.897755608</v>
      </c>
      <c r="ZK54" s="124">
        <v>29687869.255077861</v>
      </c>
      <c r="ZL54" s="124">
        <v>0</v>
      </c>
      <c r="ZM54" s="124">
        <v>0</v>
      </c>
      <c r="ZN54" s="124">
        <v>0</v>
      </c>
      <c r="ZO54" s="124">
        <v>3975067.9878463075</v>
      </c>
      <c r="ZP54" s="124">
        <v>4019575.4384816433</v>
      </c>
      <c r="ZQ54" s="124">
        <v>4064616.147598424</v>
      </c>
      <c r="ZR54" s="124">
        <v>4110197.0167791769</v>
      </c>
      <c r="ZS54" s="124">
        <v>4156325.0439550243</v>
      </c>
      <c r="ZT54" s="124">
        <v>4203007.3248399794</v>
      </c>
      <c r="ZU54" s="124">
        <v>4250251.0543878842</v>
      </c>
      <c r="ZV54" s="124">
        <v>4298063.5282714749</v>
      </c>
      <c r="ZW54" s="124">
        <v>4346452.1443851851</v>
      </c>
      <c r="ZX54" s="124">
        <v>4395424.4043710511</v>
      </c>
      <c r="ZY54" s="124">
        <v>4444987.9151686821</v>
      </c>
      <c r="ZZ54" s="124">
        <v>4495150.3905895157</v>
      </c>
      <c r="AAA54" s="124">
        <v>4545919.6529155718</v>
      </c>
      <c r="AAB54" s="124">
        <v>4597303.634523497</v>
      </c>
      <c r="AAC54" s="124">
        <v>4649310.379533927</v>
      </c>
      <c r="AAD54" s="124">
        <v>4701948.045486534</v>
      </c>
      <c r="AAE54" s="124">
        <v>4755224.9050418474</v>
      </c>
      <c r="AAF54" s="124">
        <v>4809149.3477095393</v>
      </c>
      <c r="AAG54" s="124">
        <v>4863729.8816036005</v>
      </c>
      <c r="AAH54" s="124">
        <v>4918975.1352255289</v>
      </c>
      <c r="AAI54" s="124">
        <v>4974893.8592754006</v>
      </c>
      <c r="AAJ54" s="124">
        <v>5031494.9284912823</v>
      </c>
      <c r="AAK54" s="124">
        <v>5088787.3435180224</v>
      </c>
      <c r="AAL54" s="124">
        <v>0</v>
      </c>
      <c r="AAM54" s="124">
        <v>0</v>
      </c>
      <c r="AAN54" s="124">
        <v>0</v>
      </c>
      <c r="AAO54" s="124">
        <v>28942821.471733999</v>
      </c>
      <c r="AAP54" s="124">
        <v>29778647.284800448</v>
      </c>
      <c r="AAQ54" s="124">
        <v>30638977.908814147</v>
      </c>
      <c r="AAR54" s="124">
        <v>31524543.118434474</v>
      </c>
      <c r="AAS54" s="124">
        <v>32436094.766448848</v>
      </c>
      <c r="AAT54" s="124">
        <v>33374407.462031689</v>
      </c>
      <c r="AAU54" s="124">
        <v>34340279.270142727</v>
      </c>
      <c r="AAV54" s="124">
        <v>35334532.432733864</v>
      </c>
      <c r="AAW54" s="124">
        <v>36358014.112454787</v>
      </c>
      <c r="AAX54" s="124">
        <v>37411597.159565166</v>
      </c>
      <c r="AAY54" s="124">
        <v>38496180.902792081</v>
      </c>
      <c r="AAZ54" s="124">
        <v>39612691.96488487</v>
      </c>
      <c r="ABA54" s="124">
        <v>40762085.103653699</v>
      </c>
      <c r="ABB54" s="124">
        <v>41945344.079295024</v>
      </c>
      <c r="ABC54" s="124">
        <v>43163482.548838302</v>
      </c>
      <c r="ABD54" s="124">
        <v>44417544.988572121</v>
      </c>
      <c r="ABE54" s="124">
        <v>45708607.645337284</v>
      </c>
      <c r="ABF54" s="124">
        <v>47037779.517601579</v>
      </c>
      <c r="ABG54" s="124">
        <v>48406203.367259398</v>
      </c>
      <c r="ABH54" s="124">
        <v>49815056.763133302</v>
      </c>
      <c r="ABI54" s="124">
        <v>51265553.15718244</v>
      </c>
      <c r="ABJ54" s="124">
        <v>52758942.994454309</v>
      </c>
      <c r="ABK54" s="124">
        <v>54296514.857855231</v>
      </c>
      <c r="ABL54" s="124">
        <v>0</v>
      </c>
      <c r="ABM54" s="124">
        <v>0</v>
      </c>
      <c r="ABN54" s="124">
        <v>0</v>
      </c>
      <c r="ABO54" s="124">
        <v>7621957.4619395453</v>
      </c>
      <c r="ABP54" s="124">
        <v>7731847.4090852458</v>
      </c>
      <c r="ABQ54" s="124">
        <v>7843414.1962399762</v>
      </c>
      <c r="ABR54" s="124">
        <v>7956684.4647413772</v>
      </c>
      <c r="ABS54" s="124">
        <v>8071685.2905476056</v>
      </c>
      <c r="ABT54" s="124">
        <v>8188444.1914447788</v>
      </c>
      <c r="ABU54" s="124">
        <v>8306989.1343757454</v>
      </c>
      <c r="ABV54" s="124">
        <v>8427348.5428907126</v>
      </c>
      <c r="ABW54" s="124">
        <v>8549551.3047235236</v>
      </c>
      <c r="ABX54" s="124">
        <v>8673626.7794942465</v>
      </c>
      <c r="ABY54" s="124">
        <v>8799604.806541048</v>
      </c>
      <c r="ABZ54" s="124">
        <v>8927515.7128834669</v>
      </c>
      <c r="ACA54" s="124">
        <v>9057390.3213188518</v>
      </c>
      <c r="ACB54" s="124">
        <v>9189259.9586544931</v>
      </c>
      <c r="ACC54" s="124">
        <v>9323156.4640780557</v>
      </c>
      <c r="ACD54" s="124">
        <v>9459112.1976677626</v>
      </c>
      <c r="ACE54" s="124">
        <v>9597160.0490457341</v>
      </c>
      <c r="ACF54" s="124">
        <v>9737333.4461764507</v>
      </c>
      <c r="ACG54" s="124">
        <v>9879666.364312008</v>
      </c>
      <c r="ACH54" s="124">
        <v>10024193.335088095</v>
      </c>
      <c r="ACI54" s="124">
        <v>10170949.45577246</v>
      </c>
      <c r="ACJ54" s="124">
        <v>10319970.398667779</v>
      </c>
      <c r="ACK54" s="124">
        <v>10471292.420673341</v>
      </c>
      <c r="ACL54" s="124">
        <v>0</v>
      </c>
      <c r="ACM54" s="124">
        <v>0</v>
      </c>
      <c r="ACN54" s="124">
        <v>0</v>
      </c>
      <c r="ACO54" s="124">
        <v>2877574.9178843265</v>
      </c>
      <c r="ACP54" s="124">
        <v>2964905.098718714</v>
      </c>
      <c r="ACQ54" s="124">
        <v>3054926.2034731098</v>
      </c>
      <c r="ACR54" s="124">
        <v>3147722.3401164319</v>
      </c>
      <c r="ACS54" s="124">
        <v>3243380.2799920887</v>
      </c>
      <c r="ACT54" s="124">
        <v>3341989.5431402177</v>
      </c>
      <c r="ACU54" s="124">
        <v>3443642.4863808388</v>
      </c>
      <c r="ACV54" s="124">
        <v>3548434.3942481442</v>
      </c>
      <c r="ACW54" s="124">
        <v>3656463.5728690736</v>
      </c>
      <c r="ACX54" s="124">
        <v>3767831.4468820635</v>
      </c>
      <c r="ACY54" s="124">
        <v>3882642.6594956694</v>
      </c>
      <c r="ACZ54" s="124">
        <v>4001005.1757891378</v>
      </c>
      <c r="ADA54" s="124">
        <v>4123030.3893613778</v>
      </c>
      <c r="ADB54" s="124">
        <v>4248833.2324373331</v>
      </c>
      <c r="ADC54" s="124">
        <v>4378532.2895450424</v>
      </c>
      <c r="ADD54" s="124">
        <v>4512249.9148800308</v>
      </c>
      <c r="ADE54" s="124">
        <v>4650112.3534776727</v>
      </c>
      <c r="ADF54" s="124">
        <v>4792249.8663180694</v>
      </c>
      <c r="ADG54" s="124">
        <v>4938796.8594920468</v>
      </c>
      <c r="ADH54" s="124">
        <v>5089892.0175612886</v>
      </c>
      <c r="ADI54" s="124">
        <v>5245678.4412498958</v>
      </c>
      <c r="ADJ54" s="124">
        <v>5406303.7896089703</v>
      </c>
      <c r="ADK54" s="124">
        <v>5571920.4268009942</v>
      </c>
      <c r="ADL54" s="124">
        <v>0</v>
      </c>
      <c r="ADM54" s="124">
        <v>0</v>
      </c>
      <c r="ADN54" s="124">
        <v>0</v>
      </c>
      <c r="ADO54" s="124">
        <v>550468.79800560279</v>
      </c>
      <c r="ADP54" s="124">
        <v>557751.86421757913</v>
      </c>
      <c r="ADQ54" s="124">
        <v>565138.61986049567</v>
      </c>
      <c r="ADR54" s="124">
        <v>572630.63218000415</v>
      </c>
      <c r="ADS54" s="124">
        <v>580229.49316060287</v>
      </c>
      <c r="ADT54" s="124">
        <v>587936.81992754573</v>
      </c>
      <c r="ADU54" s="124">
        <v>595754.25515544065</v>
      </c>
      <c r="ADV54" s="124">
        <v>603683.46748353529</v>
      </c>
      <c r="ADW54" s="124">
        <v>611726.15193794295</v>
      </c>
      <c r="ADX54" s="124">
        <v>619884.03036081046</v>
      </c>
      <c r="ADY54" s="124">
        <v>628158.85184660857</v>
      </c>
      <c r="ADZ54" s="124">
        <v>636552.39318565628</v>
      </c>
      <c r="AEA54" s="124">
        <v>645066.45931496704</v>
      </c>
      <c r="AEB54" s="124">
        <v>653702.88377657568</v>
      </c>
      <c r="AEC54" s="124">
        <v>662463.52918346343</v>
      </c>
      <c r="AED54" s="124">
        <v>671350.28769316897</v>
      </c>
      <c r="AEE54" s="124">
        <v>680365.08148929372</v>
      </c>
      <c r="AEF54" s="124">
        <v>689509.86327097705</v>
      </c>
      <c r="AEG54" s="124">
        <v>698786.616750438</v>
      </c>
      <c r="AEH54" s="124">
        <v>708197.35715882131</v>
      </c>
      <c r="AEI54" s="124">
        <v>717744.13176042004</v>
      </c>
      <c r="AEJ54" s="124">
        <v>727429.02037538798</v>
      </c>
      <c r="AEK54" s="124">
        <v>737254.13591119286</v>
      </c>
      <c r="AEL54" s="124">
        <v>0</v>
      </c>
      <c r="AEM54" s="124">
        <v>0</v>
      </c>
      <c r="AEN54" s="124">
        <v>0</v>
      </c>
      <c r="AEO54" s="124">
        <v>1398008.4577362726</v>
      </c>
      <c r="AEP54" s="124">
        <v>1442816.618359617</v>
      </c>
      <c r="AEQ54" s="124">
        <v>3968313.1951748854</v>
      </c>
      <c r="AER54" s="124">
        <v>1536832.1273539006</v>
      </c>
      <c r="AES54" s="124">
        <v>1586135.7598283875</v>
      </c>
      <c r="AET54" s="124">
        <v>1637036.8143802166</v>
      </c>
      <c r="AEU54" s="124">
        <v>1689587.4830872919</v>
      </c>
      <c r="AEV54" s="124">
        <v>1743841.675281591</v>
      </c>
      <c r="AEW54" s="124">
        <v>1799855.0743786208</v>
      </c>
      <c r="AEX54" s="124">
        <v>1857685.1965963582</v>
      </c>
      <c r="AEY54" s="124">
        <v>1917391.4516268868</v>
      </c>
      <c r="AEZ54" s="124">
        <v>1979035.2053256822</v>
      </c>
      <c r="AFA54" s="124">
        <v>2042679.8444861674</v>
      </c>
      <c r="AFB54" s="124">
        <v>2108390.8437689142</v>
      </c>
      <c r="AFC54" s="124">
        <v>2176235.8348575812</v>
      </c>
      <c r="AFD54" s="124">
        <v>2246284.6779158968</v>
      </c>
      <c r="AFE54" s="124">
        <v>2318609.5354225333</v>
      </c>
      <c r="AFF54" s="124">
        <v>2393284.9484632756</v>
      </c>
      <c r="AFG54" s="124">
        <v>2470387.9155625757</v>
      </c>
      <c r="AFH54" s="124">
        <v>2549997.9741393114</v>
      </c>
      <c r="AFI54" s="124">
        <v>2632197.2846744675</v>
      </c>
      <c r="AFJ54" s="124">
        <v>2717070.7176812412</v>
      </c>
      <c r="AFK54" s="124">
        <v>2804705.943571303</v>
      </c>
      <c r="AFL54" s="124">
        <v>0</v>
      </c>
      <c r="AFM54" s="124">
        <v>0</v>
      </c>
      <c r="AFN54" s="124">
        <v>0</v>
      </c>
      <c r="AFO54" s="49">
        <v>0</v>
      </c>
      <c r="AFP54" s="124">
        <v>432743.0566070613</v>
      </c>
      <c r="AFQ54" s="124">
        <v>437574.29045156989</v>
      </c>
      <c r="AFR54" s="124">
        <v>442463.20290911937</v>
      </c>
      <c r="AFS54" s="124">
        <v>1619125.5024828587</v>
      </c>
      <c r="AFT54" s="124">
        <v>452417.04868274665</v>
      </c>
      <c r="AFU54" s="124">
        <v>457483.50052722014</v>
      </c>
      <c r="AFV54" s="124">
        <v>462610.66835109284</v>
      </c>
      <c r="AFW54" s="124">
        <v>467799.33813802339</v>
      </c>
      <c r="AFX54" s="124">
        <v>473050.30684658414</v>
      </c>
      <c r="AFY54" s="124">
        <v>478364.38257366605</v>
      </c>
      <c r="AFZ54" s="124">
        <v>483742.38472043746</v>
      </c>
      <c r="AGA54" s="124">
        <v>489185.14416087919</v>
      </c>
      <c r="AGB54" s="124">
        <v>494693.50341298006</v>
      </c>
      <c r="AGC54" s="124">
        <v>500268.31681259407</v>
      </c>
      <c r="AGD54" s="124">
        <v>505910.45068999863</v>
      </c>
      <c r="AGE54" s="124">
        <v>511620.7835492696</v>
      </c>
      <c r="AGF54" s="124">
        <v>517400.20625043736</v>
      </c>
      <c r="AGG54" s="124">
        <v>523249.62219447194</v>
      </c>
      <c r="AGH54" s="124">
        <v>529169.9475112129</v>
      </c>
      <c r="AGI54" s="124">
        <v>535162.11125023128</v>
      </c>
      <c r="AGJ54" s="124">
        <v>541227.05557467113</v>
      </c>
      <c r="AGK54" s="124">
        <v>547365.73595818202</v>
      </c>
      <c r="AGL54" s="124">
        <v>0</v>
      </c>
      <c r="AGM54" s="124">
        <v>0</v>
      </c>
      <c r="AGN54" s="124">
        <v>0</v>
      </c>
      <c r="AGO54" s="124">
        <v>1794933.2379805651</v>
      </c>
      <c r="AGP54" s="124">
        <v>1852262.2256916836</v>
      </c>
      <c r="AGQ54" s="124">
        <v>1911441.5726407159</v>
      </c>
      <c r="AGR54" s="124">
        <v>1972531.5402049171</v>
      </c>
      <c r="AGS54" s="124">
        <v>2035594.3672006824</v>
      </c>
      <c r="AGT54" s="124">
        <v>2100694.3351793541</v>
      </c>
      <c r="AGU54" s="124">
        <v>2167897.835890146</v>
      </c>
      <c r="AGV54" s="124">
        <v>2237273.4409824722</v>
      </c>
      <c r="AGW54" s="124">
        <v>2308891.9740223228</v>
      </c>
      <c r="AGX54" s="124">
        <v>2382826.5848997282</v>
      </c>
      <c r="AGY54" s="124">
        <v>2459152.8267072309</v>
      </c>
      <c r="AGZ54" s="124">
        <v>2537948.7351714531</v>
      </c>
      <c r="AHA54" s="124">
        <v>2619294.910723242</v>
      </c>
      <c r="AHB54" s="124">
        <v>2703274.6032940783</v>
      </c>
      <c r="AHC54" s="124">
        <v>2789973.7999298624</v>
      </c>
      <c r="AHD54" s="124">
        <v>2879481.315315994</v>
      </c>
      <c r="AHE54" s="124">
        <v>2971888.8853108687</v>
      </c>
      <c r="AHF54" s="124">
        <v>3067291.2635881538</v>
      </c>
      <c r="AHG54" s="124">
        <v>3165786.3214915581</v>
      </c>
      <c r="AHH54" s="124">
        <v>3267475.1512093204</v>
      </c>
      <c r="AHI54" s="124">
        <v>3372462.1723792432</v>
      </c>
      <c r="AHJ54" s="124">
        <v>3480855.2422386385</v>
      </c>
      <c r="AHK54" s="124">
        <v>3592765.76943764</v>
      </c>
      <c r="AHL54" s="124">
        <v>0</v>
      </c>
      <c r="AHM54" s="124">
        <v>0</v>
      </c>
      <c r="AHN54" s="124">
        <v>0</v>
      </c>
      <c r="AHO54" s="124">
        <v>557783.6503862869</v>
      </c>
      <c r="AHP54" s="124">
        <v>564331.97294242354</v>
      </c>
      <c r="AHQ54" s="124">
        <v>570963.19919217529</v>
      </c>
      <c r="AHR54" s="124">
        <v>577678.46306286776</v>
      </c>
      <c r="AHS54" s="124">
        <v>584478.91508573864</v>
      </c>
      <c r="AHT54" s="124">
        <v>591365.72265221318</v>
      </c>
      <c r="AHU54" s="124">
        <v>598340.07027432113</v>
      </c>
      <c r="AHV54" s="124">
        <v>605403.15984919691</v>
      </c>
      <c r="AHW54" s="124">
        <v>612556.21092790121</v>
      </c>
      <c r="AHX54" s="124">
        <v>619800.4609884955</v>
      </c>
      <c r="AHY54" s="124">
        <v>627137.16571352072</v>
      </c>
      <c r="AHZ54" s="124">
        <v>634567.59927192947</v>
      </c>
      <c r="AIA54" s="124">
        <v>642093.0546055208</v>
      </c>
      <c r="AIB54" s="124">
        <v>649714.84371999954</v>
      </c>
      <c r="AIC54" s="124">
        <v>657434.29798069608</v>
      </c>
      <c r="AID54" s="124">
        <v>665252.76841300749</v>
      </c>
      <c r="AIE54" s="124">
        <v>673171.62600772921</v>
      </c>
      <c r="AIF54" s="124">
        <v>681192.26203126367</v>
      </c>
      <c r="AIG54" s="124">
        <v>689316.08834078035</v>
      </c>
      <c r="AIH54" s="124">
        <v>697544.53770450084</v>
      </c>
      <c r="AII54" s="124">
        <v>705879.06412712135</v>
      </c>
      <c r="AIJ54" s="124">
        <v>714321.14318044437</v>
      </c>
      <c r="AIK54" s="124">
        <v>722872.27233940177</v>
      </c>
      <c r="AIL54" s="124">
        <v>0</v>
      </c>
      <c r="AIM54" s="124">
        <v>0</v>
      </c>
      <c r="AIN54" s="124">
        <v>0</v>
      </c>
      <c r="AIO54" s="124">
        <v>798288.29761565733</v>
      </c>
      <c r="AIP54" s="124">
        <v>822103.66331019357</v>
      </c>
      <c r="AIQ54" s="124">
        <v>846640.77007995744</v>
      </c>
      <c r="AIR54" s="124">
        <v>871921.82712005568</v>
      </c>
      <c r="AIS54" s="124">
        <v>897969.73693289654</v>
      </c>
      <c r="AIT54" s="124">
        <v>924808.11725785024</v>
      </c>
      <c r="AIU54" s="124">
        <v>952461.32370270672</v>
      </c>
      <c r="AIV54" s="124">
        <v>980954.47309965605</v>
      </c>
      <c r="AIW54" s="124">
        <v>1010313.4676092465</v>
      </c>
      <c r="AIX54" s="124">
        <v>1040565.0195964379</v>
      </c>
      <c r="AIY54" s="124">
        <v>1071736.6773038555</v>
      </c>
      <c r="AIZ54" s="124">
        <v>1103856.8513479074</v>
      </c>
      <c r="AJA54" s="124">
        <v>1136954.8420645432</v>
      </c>
      <c r="AJB54" s="124">
        <v>1171060.8677320592</v>
      </c>
      <c r="AJC54" s="124">
        <v>1206206.0936994287</v>
      </c>
      <c r="AJD54" s="124">
        <v>1242422.6624494663</v>
      </c>
      <c r="AJE54" s="124">
        <v>1279743.7246271409</v>
      </c>
      <c r="AJF54" s="124">
        <v>1318203.4710643247</v>
      </c>
      <c r="AJG54" s="124">
        <v>1357837.1658332611</v>
      </c>
      <c r="AJH54" s="124">
        <v>1398681.1803621666</v>
      </c>
      <c r="AJI54" s="124">
        <v>1440773.0286474142</v>
      </c>
      <c r="AJJ54" s="124">
        <v>1484151.4035978324</v>
      </c>
      <c r="AJK54" s="124">
        <v>1528856.2145479582</v>
      </c>
      <c r="AJL54" s="124">
        <v>0</v>
      </c>
      <c r="AJM54" s="124">
        <v>0</v>
      </c>
      <c r="AJN54" s="124">
        <v>0</v>
      </c>
      <c r="AJO54" s="124">
        <v>308889.9417356858</v>
      </c>
      <c r="AJP54" s="124">
        <v>312569.46462432202</v>
      </c>
      <c r="AJQ54" s="124">
        <v>316296.31564833457</v>
      </c>
      <c r="AJR54" s="124">
        <v>320071.15180350945</v>
      </c>
      <c r="AJS54" s="124">
        <v>323894.6398219245</v>
      </c>
      <c r="AJT54" s="124">
        <v>327767.45632352738</v>
      </c>
      <c r="AJU54" s="124">
        <v>331690.28797017399</v>
      </c>
      <c r="AJV54" s="124">
        <v>335663.83162210218</v>
      </c>
      <c r="AJW54" s="124">
        <v>339688.79449697043</v>
      </c>
      <c r="AJX54" s="124">
        <v>343765.8943314309</v>
      </c>
      <c r="AJY54" s="124">
        <v>347895.85954532027</v>
      </c>
      <c r="AJZ54" s="124">
        <v>352079.4294085016</v>
      </c>
      <c r="AKA54" s="124">
        <v>356317.35421038559</v>
      </c>
      <c r="AKB54" s="124">
        <v>360610.39543220255</v>
      </c>
      <c r="AKC54" s="124">
        <v>364959.32592204912</v>
      </c>
      <c r="AKD54" s="124">
        <v>369364.93007274589</v>
      </c>
      <c r="AKE54" s="124">
        <v>373828.00400260172</v>
      </c>
      <c r="AKF54" s="124">
        <v>378349.35573908477</v>
      </c>
      <c r="AKG54" s="124">
        <v>382929.8054054394</v>
      </c>
      <c r="AKH54" s="124">
        <v>387570.18541035429</v>
      </c>
      <c r="AKI54" s="124">
        <v>392271.3406406875</v>
      </c>
      <c r="AKJ54" s="124">
        <v>397034.1286572949</v>
      </c>
      <c r="AKK54" s="124">
        <v>401859.41989406495</v>
      </c>
      <c r="AKL54" s="124">
        <v>0</v>
      </c>
      <c r="AKM54" s="124">
        <v>0</v>
      </c>
      <c r="AKN54" s="124">
        <v>0</v>
      </c>
      <c r="AKO54" s="124">
        <v>10923878.042597644</v>
      </c>
      <c r="AKP54" s="124">
        <v>10679201.103511911</v>
      </c>
      <c r="AKQ54" s="124">
        <v>11029241.887478134</v>
      </c>
      <c r="AKR54" s="124">
        <v>10660583.167086432</v>
      </c>
      <c r="AKS54" s="124">
        <v>11010156.958998136</v>
      </c>
      <c r="AKT54" s="124">
        <v>11371267.112159384</v>
      </c>
      <c r="AKU54" s="124">
        <v>11744296.335898675</v>
      </c>
      <c r="AKV54" s="124">
        <v>12129640.089509105</v>
      </c>
      <c r="AKW54" s="124">
        <v>12527707.008461751</v>
      </c>
      <c r="AKX54" s="124">
        <v>12938919.344905516</v>
      </c>
      <c r="AKY54" s="124">
        <v>13363713.422933355</v>
      </c>
      <c r="AKZ54" s="124">
        <v>13802540.109110918</v>
      </c>
      <c r="ALA54" s="124">
        <v>14255865.298780387</v>
      </c>
      <c r="ALB54" s="124">
        <v>14724170.418669473</v>
      </c>
      <c r="ALC54" s="124">
        <v>15207952.946353456</v>
      </c>
      <c r="ALD54" s="124">
        <v>15707726.947136527</v>
      </c>
      <c r="ALE54" s="124">
        <v>16224023.628937751</v>
      </c>
      <c r="ALF54" s="124">
        <v>16757391.915786736</v>
      </c>
      <c r="ALG54" s="124">
        <v>17308399.040554367</v>
      </c>
      <c r="ALH54" s="124">
        <v>17877631.157565072</v>
      </c>
      <c r="ALI54" s="124">
        <v>18465693.975758873</v>
      </c>
      <c r="ALJ54" s="124">
        <v>19073213.413093857</v>
      </c>
      <c r="ALK54" s="124">
        <v>19700836.272903111</v>
      </c>
      <c r="ALL54" s="124">
        <v>0</v>
      </c>
      <c r="ALM54" s="124">
        <v>0</v>
      </c>
      <c r="ALN54" s="124">
        <v>0</v>
      </c>
      <c r="ALO54" s="124">
        <v>9333866.2424831986</v>
      </c>
      <c r="ALP54" s="124">
        <v>8925085.5381747652</v>
      </c>
      <c r="ALQ54" s="124">
        <v>9015851.4482495971</v>
      </c>
      <c r="ALR54" s="124">
        <v>8523699.046695102</v>
      </c>
      <c r="ALS54" s="124">
        <v>8610439.7632289566</v>
      </c>
      <c r="ALT54" s="124">
        <v>8698092.1512161903</v>
      </c>
      <c r="ALU54" s="124">
        <v>8786666.2601578049</v>
      </c>
      <c r="ALV54" s="124">
        <v>8876172.2576404307</v>
      </c>
      <c r="ALW54" s="124">
        <v>8966620.4308328182</v>
      </c>
      <c r="ALX54" s="124">
        <v>9058021.1880027931</v>
      </c>
      <c r="ALY54" s="124">
        <v>9150385.06005501</v>
      </c>
      <c r="ALZ54" s="124">
        <v>9243722.7020897958</v>
      </c>
      <c r="AMA54" s="124">
        <v>9338044.8949833922</v>
      </c>
      <c r="AMB54" s="124">
        <v>9433362.5469899252</v>
      </c>
      <c r="AMC54" s="124">
        <v>9529686.6953653917</v>
      </c>
      <c r="AMD54" s="124">
        <v>9627028.5080140252</v>
      </c>
      <c r="AME54" s="124">
        <v>9725399.2851573396</v>
      </c>
      <c r="AMF54" s="124">
        <v>9824810.4610262047</v>
      </c>
      <c r="AMG54" s="124">
        <v>9925273.6055762619</v>
      </c>
      <c r="AMH54" s="124">
        <v>10026800.426227087</v>
      </c>
      <c r="AMI54" s="124">
        <v>10129402.769625366</v>
      </c>
      <c r="AMJ54" s="124">
        <v>10233092.623432521</v>
      </c>
      <c r="AMK54" s="124">
        <v>10337882.118137091</v>
      </c>
      <c r="AML54" s="124">
        <v>0</v>
      </c>
      <c r="AMM54" s="124">
        <v>0</v>
      </c>
      <c r="AMN54" s="124">
        <v>0</v>
      </c>
      <c r="AMO54" s="124">
        <v>10923878.042597644</v>
      </c>
      <c r="AMP54" s="124">
        <v>10679201.103511911</v>
      </c>
      <c r="AMQ54" s="124">
        <v>11029241.887478134</v>
      </c>
      <c r="AMR54" s="124">
        <v>10660583.167086432</v>
      </c>
      <c r="AMS54" s="124">
        <v>11010156.958998136</v>
      </c>
      <c r="AMT54" s="124">
        <v>11371267.112159384</v>
      </c>
      <c r="AMU54" s="124">
        <v>11744296.335898675</v>
      </c>
      <c r="AMV54" s="124">
        <v>12129640.089509105</v>
      </c>
      <c r="AMW54" s="124">
        <v>12527707.008461751</v>
      </c>
      <c r="AMX54" s="124">
        <v>12938919.344905516</v>
      </c>
      <c r="AMY54" s="124">
        <v>13363713.422933355</v>
      </c>
      <c r="AMZ54" s="124">
        <v>13802540.109110918</v>
      </c>
      <c r="ANA54" s="124">
        <v>14255865.298780387</v>
      </c>
      <c r="ANB54" s="124">
        <v>14724170.418669473</v>
      </c>
      <c r="ANC54" s="124">
        <v>15207952.946353456</v>
      </c>
      <c r="AND54" s="124">
        <v>15707726.947136527</v>
      </c>
      <c r="ANE54" s="124">
        <v>16224023.628937751</v>
      </c>
      <c r="ANF54" s="124">
        <v>16757391.915786736</v>
      </c>
      <c r="ANG54" s="124">
        <v>17308399.040554367</v>
      </c>
      <c r="ANH54" s="124">
        <v>17877631.157565072</v>
      </c>
      <c r="ANI54" s="124">
        <v>18465693.975758873</v>
      </c>
      <c r="ANJ54" s="124">
        <v>19073213.413093857</v>
      </c>
      <c r="ANK54" s="124">
        <v>19700836.272903111</v>
      </c>
      <c r="ANL54" s="124">
        <v>0</v>
      </c>
      <c r="ANM54" s="124">
        <v>0</v>
      </c>
      <c r="ANN54" s="124">
        <v>0</v>
      </c>
      <c r="ANO54" s="124">
        <v>9333866.2424831986</v>
      </c>
      <c r="ANP54" s="124">
        <v>8925085.5381747652</v>
      </c>
      <c r="ANQ54" s="124">
        <v>9015851.4482495971</v>
      </c>
      <c r="ANR54" s="124">
        <v>8523699.046695102</v>
      </c>
      <c r="ANS54" s="124">
        <v>8610439.7632289566</v>
      </c>
      <c r="ANT54" s="124">
        <v>8698092.1512161903</v>
      </c>
      <c r="ANU54" s="124">
        <v>8786666.2601578049</v>
      </c>
      <c r="ANV54" s="124">
        <v>8876172.2576404307</v>
      </c>
      <c r="ANW54" s="124">
        <v>8966620.4308328182</v>
      </c>
      <c r="ANX54" s="124">
        <v>9058021.1880027931</v>
      </c>
      <c r="ANY54" s="124">
        <v>9150385.06005501</v>
      </c>
      <c r="ANZ54" s="124">
        <v>9243722.7020897958</v>
      </c>
      <c r="AOA54" s="124">
        <v>9338044.8949833922</v>
      </c>
      <c r="AOB54" s="124">
        <v>9433362.5469899252</v>
      </c>
      <c r="AOC54" s="124">
        <v>9529686.6953653917</v>
      </c>
      <c r="AOD54" s="124">
        <v>9627028.5080140252</v>
      </c>
      <c r="AOE54" s="124">
        <v>9725399.2851573396</v>
      </c>
      <c r="AOF54" s="124">
        <v>9824810.4610262047</v>
      </c>
      <c r="AOG54" s="124">
        <v>9925273.6055762619</v>
      </c>
      <c r="AOH54" s="124">
        <v>10026800.426227087</v>
      </c>
      <c r="AOI54" s="124">
        <v>10129402.769625366</v>
      </c>
      <c r="AOJ54" s="124">
        <v>10233092.623432521</v>
      </c>
      <c r="AOK54" s="124">
        <v>10337882.118137091</v>
      </c>
      <c r="AOL54" s="125">
        <f>AOL27+AOL50</f>
        <v>50771.77444454642</v>
      </c>
      <c r="AOM54" s="125">
        <v>32363.299855627956</v>
      </c>
      <c r="AON54" s="125">
        <v>33281.422936056391</v>
      </c>
      <c r="AOO54" s="125">
        <v>34225.954901991921</v>
      </c>
      <c r="AOP54" s="125">
        <v>35197.666765693619</v>
      </c>
      <c r="AOQ54" s="125">
        <v>36197.352402156786</v>
      </c>
      <c r="AOR54" s="125">
        <v>37225.82923783359</v>
      </c>
      <c r="AOS54" s="125">
        <v>38283.938960424719</v>
      </c>
      <c r="AOT54" s="125">
        <v>39372.548250396329</v>
      </c>
      <c r="AOU54" s="125">
        <v>40492.549534897073</v>
      </c>
      <c r="AOV54" s="125">
        <v>41644.861764771325</v>
      </c>
      <c r="AOW54" s="125">
        <v>42830.431215386605</v>
      </c>
      <c r="AOX54" s="125">
        <v>44050.232312015767</v>
      </c>
      <c r="AOY54" s="125">
        <v>45305.268480538063</v>
      </c>
      <c r="AOZ54" s="125">
        <v>46596.573024247074</v>
      </c>
      <c r="APA54" s="125">
        <v>47925.210027578454</v>
      </c>
      <c r="APB54" s="125">
        <v>49292.275287596058</v>
      </c>
      <c r="APC54" s="125">
        <v>50698.897274101582</v>
      </c>
      <c r="APD54" s="125">
        <v>52146.238119260059</v>
      </c>
      <c r="APE54" s="125">
        <v>53635.494637661774</v>
      </c>
      <c r="APF54" s="125">
        <v>55167.899377770314</v>
      </c>
      <c r="APG54" s="125">
        <v>56744.721705736403</v>
      </c>
      <c r="APH54" s="125">
        <v>58367.268922588322</v>
      </c>
      <c r="API54" s="125">
        <v>60036.887415841353</v>
      </c>
      <c r="APJ54" s="125">
        <v>61754.963846602186</v>
      </c>
      <c r="APK54" s="125">
        <v>63522.92637327782</v>
      </c>
      <c r="APL54" s="125">
        <v>65342.245913033839</v>
      </c>
      <c r="APM54" s="125">
        <v>18408.474588918463</v>
      </c>
      <c r="APN54" s="125">
        <v>18656.954424276464</v>
      </c>
      <c r="APO54" s="125">
        <v>18909.033017614594</v>
      </c>
      <c r="APP54" s="125">
        <v>19164.765468937971</v>
      </c>
      <c r="APQ54" s="125">
        <v>19424.207755669056</v>
      </c>
      <c r="APR54" s="125">
        <v>19687.416746982315</v>
      </c>
      <c r="APS54" s="125">
        <v>19954.450218376758</v>
      </c>
      <c r="APT54" s="125">
        <v>20225.366866490469</v>
      </c>
      <c r="APU54" s="125">
        <v>20500.226324161042</v>
      </c>
      <c r="APV54" s="125">
        <v>20779.089175736128</v>
      </c>
      <c r="APW54" s="125">
        <v>21062.016972638303</v>
      </c>
      <c r="APX54" s="125">
        <v>21349.072249188423</v>
      </c>
      <c r="APY54" s="125">
        <v>21640.318538691899</v>
      </c>
      <c r="APZ54" s="125">
        <v>21935.820389792287</v>
      </c>
      <c r="AQA54" s="125">
        <v>22235.643383096554</v>
      </c>
      <c r="AQB54" s="125">
        <v>22539.8541480768</v>
      </c>
      <c r="AQC54" s="125">
        <v>22848.520380252827</v>
      </c>
      <c r="AQD54" s="125">
        <v>23161.710858660452</v>
      </c>
      <c r="AQE54" s="125">
        <v>23479.49546361027</v>
      </c>
      <c r="AQF54" s="125">
        <v>23801.945194741736</v>
      </c>
      <c r="AQG54" s="125">
        <v>24129.132189377553</v>
      </c>
      <c r="AQH54" s="125">
        <v>24461.129741183402</v>
      </c>
      <c r="AQI54" s="125">
        <v>24798.012319138099</v>
      </c>
      <c r="AQJ54" s="125">
        <v>25139.855586819445</v>
      </c>
      <c r="AQK54" s="125">
        <v>25486.736422011003</v>
      </c>
      <c r="AQL54" s="125">
        <v>25838.73293663525</v>
      </c>
      <c r="AQM54" s="125">
        <f>AQM27+AQM50</f>
        <v>893.25774444546414</v>
      </c>
      <c r="AQN54" s="125">
        <v>516.4029985562795</v>
      </c>
      <c r="AQO54" s="125">
        <v>532.11077409799259</v>
      </c>
      <c r="AQP54" s="125">
        <v>548.30360537867773</v>
      </c>
      <c r="AQQ54" s="125">
        <v>564.99668371744644</v>
      </c>
      <c r="AQR54" s="125">
        <v>582.20568234895927</v>
      </c>
      <c r="AQS54" s="125">
        <v>599.94677188611945</v>
      </c>
      <c r="AQT54" s="125">
        <v>618.23663628381382</v>
      </c>
      <c r="AQU54" s="125">
        <v>637.09248932007449</v>
      </c>
      <c r="AQV54" s="125">
        <v>656.53209161156974</v>
      </c>
      <c r="AQW54" s="125">
        <v>676.57376818089369</v>
      </c>
      <c r="AQX54" s="125">
        <v>697.23642659369773</v>
      </c>
      <c r="AQY54" s="125">
        <v>718.53957568429723</v>
      </c>
      <c r="AQZ54" s="125">
        <v>740.50334488900762</v>
      </c>
      <c r="ARA54" s="125">
        <v>763.14850420709149</v>
      </c>
      <c r="ARB54" s="125">
        <v>786.49648480985707</v>
      </c>
      <c r="ARC54" s="125">
        <v>810.56940031912347</v>
      </c>
      <c r="ARD54" s="125">
        <v>835.39006877696806</v>
      </c>
      <c r="ARE54" s="125">
        <v>860.98203532939442</v>
      </c>
      <c r="ARF54" s="125">
        <v>887.36959564730205</v>
      </c>
      <c r="ARG54" s="125">
        <v>914.57782010891515</v>
      </c>
      <c r="ARH54" s="125">
        <v>942.63257876861962</v>
      </c>
      <c r="ARI54" s="125">
        <v>971.56056713798353</v>
      </c>
      <c r="ARJ54" s="125">
        <v>1001.3893328055847</v>
      </c>
      <c r="ARK54" s="125">
        <v>1032.1473029231474</v>
      </c>
      <c r="ARL54" s="125">
        <v>1063.8638125864011</v>
      </c>
      <c r="ARM54" s="125">
        <v>1096.5691341400059</v>
      </c>
      <c r="ARN54" s="125">
        <v>376.85474588918464</v>
      </c>
      <c r="ARO54" s="125">
        <v>381.20494349416185</v>
      </c>
      <c r="ARP54" s="125">
        <v>385.60917979875734</v>
      </c>
      <c r="ARQ54" s="125">
        <v>390.06818048033392</v>
      </c>
      <c r="ARR54" s="125">
        <v>394.5826816807479</v>
      </c>
      <c r="ARS54" s="125">
        <v>399.15343016605186</v>
      </c>
      <c r="ART54" s="125">
        <v>403.78118348873579</v>
      </c>
      <c r="ARU54" s="125">
        <v>408.46671015254731</v>
      </c>
      <c r="ARV54" s="125">
        <v>413.21078977993199</v>
      </c>
      <c r="ARW54" s="125">
        <v>418.01421328213877</v>
      </c>
      <c r="ARX54" s="125">
        <v>422.87778303203174</v>
      </c>
      <c r="ARY54" s="125">
        <v>427.80231303965417</v>
      </c>
      <c r="ARZ54" s="125">
        <v>432.78862913058856</v>
      </c>
      <c r="ASA54" s="125">
        <v>437.8375691271591</v>
      </c>
      <c r="ASB54" s="125">
        <v>442.94998303252294</v>
      </c>
      <c r="ASC54" s="125">
        <v>448.12673321769728</v>
      </c>
      <c r="ASD54" s="125">
        <v>453.36869461156999</v>
      </c>
      <c r="ASE54" s="125">
        <v>458.67675489394361</v>
      </c>
      <c r="ASF54" s="125">
        <v>464.05181469166109</v>
      </c>
      <c r="ASG54" s="125">
        <v>469.49478777786453</v>
      </c>
      <c r="ASH54" s="125">
        <v>475.00660127443814</v>
      </c>
      <c r="ASI54" s="125">
        <v>480.5881958576872</v>
      </c>
      <c r="ASJ54" s="125">
        <v>486.24052596730587</v>
      </c>
      <c r="ASK54" s="125">
        <v>491.9645600186891</v>
      </c>
      <c r="ASL54" s="125">
        <v>497.76128061864091</v>
      </c>
      <c r="ASM54" s="125">
        <v>503.6316847845377</v>
      </c>
      <c r="ASN54" s="125"/>
      <c r="ASO54" s="125">
        <v>32363.299855627956</v>
      </c>
      <c r="ASP54" s="125">
        <v>33281.422936056391</v>
      </c>
      <c r="ASQ54" s="125">
        <v>34225.954901991921</v>
      </c>
      <c r="ASR54" s="125">
        <v>35197.666765693619</v>
      </c>
      <c r="ASS54" s="125">
        <v>36197.352402156786</v>
      </c>
      <c r="AST54" s="125">
        <v>37225.82923783359</v>
      </c>
      <c r="ASU54" s="125">
        <v>38283.938960424719</v>
      </c>
      <c r="ASV54" s="125">
        <v>39372.548250396329</v>
      </c>
      <c r="ASW54" s="125">
        <v>40492.549534897073</v>
      </c>
      <c r="ASX54" s="125">
        <v>41644.861764771325</v>
      </c>
      <c r="ASY54" s="125">
        <v>42830.431215386605</v>
      </c>
      <c r="ASZ54" s="125">
        <v>44050.232312015767</v>
      </c>
      <c r="ATA54" s="125">
        <v>45305.268480538063</v>
      </c>
      <c r="ATB54" s="125">
        <v>46596.573024247074</v>
      </c>
      <c r="ATC54" s="125">
        <v>47925.210027578454</v>
      </c>
      <c r="ATD54" s="125">
        <v>49292.275287596058</v>
      </c>
      <c r="ATE54" s="125">
        <v>50698.897274101582</v>
      </c>
      <c r="ATF54" s="125">
        <v>52146.238119260059</v>
      </c>
      <c r="ATG54" s="125">
        <v>53635.494637661774</v>
      </c>
      <c r="ATH54" s="125">
        <v>55167.899377770314</v>
      </c>
      <c r="ATI54" s="125">
        <v>56744.721705736403</v>
      </c>
      <c r="ATJ54" s="125">
        <v>58367.268922588322</v>
      </c>
      <c r="ATK54" s="125">
        <v>60036.887415841353</v>
      </c>
      <c r="ATL54" s="125">
        <v>61754.963846602186</v>
      </c>
      <c r="ATM54" s="125">
        <v>63522.92637327782</v>
      </c>
      <c r="ATN54" s="125">
        <v>65342.245913033839</v>
      </c>
      <c r="ATO54" s="125">
        <v>18408.474588918463</v>
      </c>
      <c r="ATP54" s="125">
        <v>18656.954424276464</v>
      </c>
      <c r="ATQ54" s="125">
        <v>18909.033017614594</v>
      </c>
      <c r="ATR54" s="125">
        <v>19164.765468937971</v>
      </c>
      <c r="ATS54" s="125">
        <v>19424.207755669056</v>
      </c>
      <c r="ATT54" s="125">
        <v>19687.416746982315</v>
      </c>
      <c r="ATU54" s="125">
        <v>19954.450218376758</v>
      </c>
      <c r="ATV54" s="125">
        <v>20225.366866490469</v>
      </c>
      <c r="ATW54" s="125">
        <v>20500.226324161042</v>
      </c>
      <c r="ATX54" s="125">
        <v>20779.089175736128</v>
      </c>
      <c r="ATY54" s="125">
        <v>21062.016972638303</v>
      </c>
      <c r="ATZ54" s="125">
        <v>21349.072249188423</v>
      </c>
      <c r="AUA54" s="125">
        <v>21640.318538691899</v>
      </c>
      <c r="AUB54" s="125">
        <v>21935.820389792287</v>
      </c>
      <c r="AUC54" s="125">
        <v>22235.643383096554</v>
      </c>
      <c r="AUD54" s="125">
        <v>22539.8541480768</v>
      </c>
      <c r="AUE54" s="125">
        <v>22848.520380252827</v>
      </c>
      <c r="AUF54" s="125">
        <v>23161.710858660452</v>
      </c>
      <c r="AUG54" s="125">
        <v>23479.49546361027</v>
      </c>
      <c r="AUH54" s="125">
        <v>23801.945194741736</v>
      </c>
      <c r="AUI54" s="125">
        <v>24129.132189377553</v>
      </c>
      <c r="AUJ54" s="125">
        <v>24461.129741183402</v>
      </c>
      <c r="AUK54" s="125">
        <v>24798.012319138099</v>
      </c>
      <c r="AUL54" s="125">
        <v>25139.855586819445</v>
      </c>
      <c r="AUM54" s="125">
        <v>25486.736422011003</v>
      </c>
      <c r="AUN54" s="125">
        <v>25838.73293663525</v>
      </c>
      <c r="AUO54" s="125">
        <f>AUO27+AUO50</f>
        <v>1</v>
      </c>
      <c r="AUP54" s="125">
        <v>516.4029985562795</v>
      </c>
      <c r="AUQ54" s="125">
        <v>532.11077409799259</v>
      </c>
      <c r="AUR54" s="125">
        <v>548.30360537867773</v>
      </c>
      <c r="AUS54" s="125">
        <v>564.99668371744644</v>
      </c>
      <c r="AUT54" s="125">
        <v>582.20568234895927</v>
      </c>
      <c r="AUU54" s="125">
        <v>599.94677188611945</v>
      </c>
      <c r="AUV54" s="125">
        <v>618.23663628381382</v>
      </c>
      <c r="AUW54" s="125">
        <v>637.09248932007449</v>
      </c>
      <c r="AUX54" s="125">
        <v>656.53209161156974</v>
      </c>
      <c r="AUY54" s="125">
        <v>676.57376818089369</v>
      </c>
      <c r="AUZ54" s="125">
        <v>697.23642659369773</v>
      </c>
      <c r="AVA54" s="125">
        <v>718.53957568429723</v>
      </c>
      <c r="AVB54" s="125">
        <v>740.50334488900762</v>
      </c>
      <c r="AVC54" s="125">
        <v>763.14850420709149</v>
      </c>
      <c r="AVD54" s="125">
        <v>786.49648480985707</v>
      </c>
      <c r="AVE54" s="125">
        <v>810.56940031912347</v>
      </c>
      <c r="AVF54" s="125">
        <v>835.39006877696806</v>
      </c>
      <c r="AVG54" s="125">
        <v>860.98203532939442</v>
      </c>
      <c r="AVH54" s="125">
        <v>887.36959564730205</v>
      </c>
      <c r="AVI54" s="125">
        <v>914.57782010891515</v>
      </c>
      <c r="AVJ54" s="125">
        <v>942.63257876861962</v>
      </c>
      <c r="AVK54" s="125">
        <v>971.56056713798353</v>
      </c>
      <c r="AVL54" s="125">
        <v>1001.3893328055847</v>
      </c>
      <c r="AVM54" s="125">
        <v>1032.1473029231474</v>
      </c>
      <c r="AVN54" s="125">
        <v>1063.8638125864011</v>
      </c>
      <c r="AVO54" s="125">
        <v>1096.5691341400059</v>
      </c>
      <c r="AVP54" s="125">
        <v>376.85474588918464</v>
      </c>
      <c r="AVQ54" s="125">
        <v>381.20494349416185</v>
      </c>
      <c r="AVR54" s="125">
        <v>385.60917979875734</v>
      </c>
      <c r="AVS54" s="125">
        <v>390.06818048033392</v>
      </c>
      <c r="AVT54" s="125">
        <v>394.5826816807479</v>
      </c>
      <c r="AVU54" s="125">
        <v>399.15343016605186</v>
      </c>
      <c r="AVV54" s="125">
        <v>403.78118348873579</v>
      </c>
      <c r="AVW54" s="125">
        <v>408.46671015254731</v>
      </c>
      <c r="AVX54" s="125">
        <v>413.21078977993199</v>
      </c>
      <c r="AVY54" s="125">
        <v>418.01421328213877</v>
      </c>
      <c r="AVZ54" s="125">
        <v>422.87778303203174</v>
      </c>
      <c r="AWA54" s="125">
        <v>427.80231303965417</v>
      </c>
      <c r="AWB54" s="125">
        <v>432.78862913058856</v>
      </c>
      <c r="AWC54" s="125">
        <v>437.8375691271591</v>
      </c>
      <c r="AWD54" s="125">
        <v>442.94998303252294</v>
      </c>
      <c r="AWE54" s="125">
        <v>448.12673321769728</v>
      </c>
      <c r="AWF54" s="125">
        <v>453.36869461156999</v>
      </c>
      <c r="AWG54" s="125">
        <v>458.67675489394361</v>
      </c>
      <c r="AWH54" s="125">
        <v>464.05181469166109</v>
      </c>
      <c r="AWI54" s="125">
        <v>469.49478777786453</v>
      </c>
      <c r="AWJ54" s="125">
        <v>475.00660127443814</v>
      </c>
      <c r="AWK54" s="125">
        <v>480.5881958576872</v>
      </c>
      <c r="AWL54" s="125">
        <v>486.24052596730587</v>
      </c>
      <c r="AWM54" s="125">
        <v>491.9645600186891</v>
      </c>
      <c r="AWN54" s="125">
        <v>497.76128061864091</v>
      </c>
      <c r="AWO54" s="125">
        <v>503.6316847845377</v>
      </c>
      <c r="AWP54" s="125">
        <f>AWP27+AWP50</f>
        <v>1.52</v>
      </c>
      <c r="AWQ54" s="125">
        <v>32363.299855627956</v>
      </c>
      <c r="AWR54" s="125">
        <v>33281.422936056391</v>
      </c>
      <c r="AWS54" s="125">
        <v>34225.954901991921</v>
      </c>
      <c r="AWT54" s="125">
        <v>9938.1647338429029</v>
      </c>
      <c r="AWU54" s="125">
        <v>10220.428913550151</v>
      </c>
      <c r="AWV54" s="125">
        <v>10510.822373035367</v>
      </c>
      <c r="AWW54" s="125">
        <v>10809.582765296393</v>
      </c>
      <c r="AWX54" s="125">
        <v>11116.954800111904</v>
      </c>
      <c r="AWY54" s="125">
        <v>11433.190456912112</v>
      </c>
      <c r="AWZ54" s="125">
        <v>11758.549204170728</v>
      </c>
      <c r="AXA54" s="125">
        <v>12093.298225520924</v>
      </c>
      <c r="AXB54" s="125">
        <v>12437.712652804452</v>
      </c>
      <c r="AXC54" s="125">
        <v>12792.075806269571</v>
      </c>
      <c r="AXD54" s="125">
        <v>13156.67944214035</v>
      </c>
      <c r="AXE54" s="125">
        <v>13531.824007786858</v>
      </c>
      <c r="AXF54" s="125">
        <v>13917.818904733005</v>
      </c>
      <c r="AXG54" s="125">
        <v>14314.98275974633</v>
      </c>
      <c r="AXH54" s="125">
        <v>14723.643704261664</v>
      </c>
      <c r="AXI54" s="125">
        <v>15144.139662398618</v>
      </c>
      <c r="AXJ54" s="125">
        <v>15576.818647841028</v>
      </c>
      <c r="AXK54" s="125">
        <v>16022.039069854985</v>
      </c>
      <c r="AXL54" s="125">
        <v>16480.170048730819</v>
      </c>
      <c r="AXM54" s="125">
        <v>16951.591740943441</v>
      </c>
      <c r="AXN54" s="125">
        <v>17436.695674334736</v>
      </c>
      <c r="AXO54" s="125">
        <v>17935.885093631383</v>
      </c>
      <c r="AXP54" s="125">
        <v>18449.575316621318</v>
      </c>
      <c r="AXQ54" s="125">
        <v>18408.474588918463</v>
      </c>
      <c r="AXR54" s="125">
        <v>18656.954424276464</v>
      </c>
      <c r="AXS54" s="125">
        <v>18909.033017614594</v>
      </c>
      <c r="AXT54" s="125">
        <v>5411.2278971118976</v>
      </c>
      <c r="AXU54" s="125">
        <v>5484.4821898359696</v>
      </c>
      <c r="AXV54" s="125">
        <v>5558.8000226773584</v>
      </c>
      <c r="AXW54" s="125">
        <v>5634.197708718144</v>
      </c>
      <c r="AXX54" s="125">
        <v>5710.6918211267202</v>
      </c>
      <c r="AXY54" s="125">
        <v>5788.299197410176</v>
      </c>
      <c r="AXZ54" s="125">
        <v>5867.0369437372592</v>
      </c>
      <c r="AYA54" s="125">
        <v>5946.9224393331679</v>
      </c>
      <c r="AYB54" s="125">
        <v>6027.9733409473192</v>
      </c>
      <c r="AYC54" s="125">
        <v>6110.20758739536</v>
      </c>
      <c r="AYD54" s="125">
        <v>6193.6434041766452</v>
      </c>
      <c r="AYE54" s="125">
        <v>6278.2993081684399</v>
      </c>
      <c r="AYF54" s="125">
        <v>6364.1941123981551</v>
      </c>
      <c r="AYG54" s="125">
        <v>6451.3469308949152</v>
      </c>
      <c r="AYH54" s="125">
        <v>6539.7771836217753</v>
      </c>
      <c r="AYI54" s="125">
        <v>6629.504601489959</v>
      </c>
      <c r="AYJ54" s="125">
        <v>6720.5492314564908</v>
      </c>
      <c r="AYK54" s="125">
        <v>6812.9314417066034</v>
      </c>
      <c r="AYL54" s="125">
        <v>6906.6719269223722</v>
      </c>
      <c r="AYM54" s="125">
        <v>7001.7917136389933</v>
      </c>
      <c r="AYN54" s="125">
        <v>7098.3121656901967</v>
      </c>
      <c r="AYO54" s="125">
        <v>7196.2549897442832</v>
      </c>
      <c r="AYP54" s="125">
        <v>7295.6422409323059</v>
      </c>
      <c r="AYQ54" s="125">
        <f>AYQ27+AYQ50</f>
        <v>1.52</v>
      </c>
      <c r="AYR54" s="125">
        <v>516.4029985562795</v>
      </c>
      <c r="AYS54" s="125">
        <v>532.11077409799259</v>
      </c>
      <c r="AYT54" s="125">
        <v>548.30360537867773</v>
      </c>
      <c r="AYU54" s="125">
        <v>159.52847540257312</v>
      </c>
      <c r="AYV54" s="125">
        <v>164.38748678088263</v>
      </c>
      <c r="AYW54" s="125">
        <v>169.39673559137486</v>
      </c>
      <c r="AYX54" s="125">
        <v>174.56093259778271</v>
      </c>
      <c r="AYY54" s="125">
        <v>179.88493816096221</v>
      </c>
      <c r="AYZ54" s="125">
        <v>185.37376704326675</v>
      </c>
      <c r="AZA54" s="125">
        <v>191.03259336872293</v>
      </c>
      <c r="AZB54" s="125">
        <v>196.86675574410287</v>
      </c>
      <c r="AZC54" s="125">
        <v>202.8817625461545</v>
      </c>
      <c r="AZD54" s="125">
        <v>209.08329738042568</v>
      </c>
      <c r="AZE54" s="125">
        <v>215.47722471729642</v>
      </c>
      <c r="AZF54" s="125">
        <v>222.06959571101848</v>
      </c>
      <c r="AZG54" s="125">
        <v>228.8666542077525</v>
      </c>
      <c r="AZH54" s="125">
        <v>235.87484294879098</v>
      </c>
      <c r="AZI54" s="125">
        <v>243.1008099753584</v>
      </c>
      <c r="AZJ54" s="125">
        <v>250.55141524159117</v>
      </c>
      <c r="AZK54" s="125">
        <v>258.23373744251722</v>
      </c>
      <c r="AZL54" s="125">
        <v>266.15508106408083</v>
      </c>
      <c r="AZM54" s="125">
        <v>274.32298366248949</v>
      </c>
      <c r="AZN54" s="125">
        <v>282.74522338040038</v>
      </c>
      <c r="AZO54" s="125">
        <v>291.42982670771221</v>
      </c>
      <c r="AZP54" s="125">
        <v>300.38507649498388</v>
      </c>
      <c r="AZQ54" s="125">
        <v>309.61952022776637</v>
      </c>
      <c r="AZR54" s="125">
        <v>376.85474588918464</v>
      </c>
      <c r="AZS54" s="125">
        <v>381.20494349416185</v>
      </c>
      <c r="AZT54" s="125">
        <v>385.60917979875734</v>
      </c>
      <c r="AZU54" s="125">
        <v>110.13689801797665</v>
      </c>
      <c r="AZV54" s="125">
        <v>111.41158070985823</v>
      </c>
      <c r="AZW54" s="125">
        <v>112.7021449880617</v>
      </c>
      <c r="AZX54" s="125">
        <v>114.0088047497607</v>
      </c>
      <c r="AZY54" s="125">
        <v>115.33177698424863</v>
      </c>
      <c r="AZZ54" s="125">
        <v>116.67128182021608</v>
      </c>
      <c r="BAA54" s="125">
        <v>118.02754257378035</v>
      </c>
      <c r="BAB54" s="125">
        <v>119.40078579727954</v>
      </c>
      <c r="BAC54" s="125">
        <v>120.79124132884353</v>
      </c>
      <c r="BAD54" s="125">
        <v>122.19914234275441</v>
      </c>
      <c r="BAE54" s="125">
        <v>123.62472540060962</v>
      </c>
      <c r="BAF54" s="125">
        <v>125.0682305033006</v>
      </c>
      <c r="BAG54" s="125">
        <v>126.52990114382041</v>
      </c>
      <c r="BAH54" s="125">
        <v>128.0099843609139</v>
      </c>
      <c r="BAI54" s="125">
        <v>129.50873079358408</v>
      </c>
      <c r="BAJ54" s="125">
        <v>131.026394736469</v>
      </c>
      <c r="BAK54" s="125">
        <v>132.56323419610291</v>
      </c>
      <c r="BAL54" s="125">
        <v>134.11951094807665</v>
      </c>
      <c r="BAM54" s="125">
        <v>135.69549059511166</v>
      </c>
      <c r="BAN54" s="125">
        <v>137.29144262606283</v>
      </c>
      <c r="BAO54" s="125">
        <v>138.90764047586515</v>
      </c>
      <c r="BAP54" s="125">
        <v>140.54436158643978</v>
      </c>
      <c r="BAQ54" s="125">
        <v>142.20188746857534</v>
      </c>
      <c r="BAR54" s="125">
        <f>BAR27+BAR50</f>
        <v>1.52</v>
      </c>
      <c r="BAS54" s="125">
        <v>32363.299855627956</v>
      </c>
      <c r="BAT54" s="125">
        <v>33281.422936056391</v>
      </c>
      <c r="BAU54" s="125">
        <v>34225.954901991921</v>
      </c>
      <c r="BAV54" s="125">
        <v>9938.1647338429029</v>
      </c>
      <c r="BAW54" s="125">
        <v>10220.428913550151</v>
      </c>
      <c r="BAX54" s="125">
        <v>10510.822373035367</v>
      </c>
      <c r="BAY54" s="125">
        <v>10809.582765296393</v>
      </c>
      <c r="BAZ54" s="125">
        <v>11116.954800111904</v>
      </c>
      <c r="BBA54" s="125">
        <v>11433.190456912112</v>
      </c>
      <c r="BBB54" s="125">
        <v>11758.549204170728</v>
      </c>
      <c r="BBC54" s="125">
        <v>12093.298225520924</v>
      </c>
      <c r="BBD54" s="125">
        <v>12437.712652804452</v>
      </c>
      <c r="BBE54" s="125">
        <v>12792.075806269571</v>
      </c>
      <c r="BBF54" s="125">
        <v>13156.67944214035</v>
      </c>
      <c r="BBG54" s="125">
        <v>13531.824007786858</v>
      </c>
      <c r="BBH54" s="125">
        <v>13917.818904733005</v>
      </c>
      <c r="BBI54" s="125">
        <v>14314.98275974633</v>
      </c>
      <c r="BBJ54" s="125">
        <v>14723.643704261664</v>
      </c>
      <c r="BBK54" s="125">
        <v>15144.139662398618</v>
      </c>
      <c r="BBL54" s="125">
        <v>15576.818647841028</v>
      </c>
      <c r="BBM54" s="125">
        <v>16022.039069854985</v>
      </c>
      <c r="BBN54" s="125">
        <v>16480.170048730819</v>
      </c>
      <c r="BBO54" s="125">
        <v>16951.591740943441</v>
      </c>
      <c r="BBP54" s="125">
        <v>17436.695674334736</v>
      </c>
      <c r="BBQ54" s="125">
        <v>17935.885093631383</v>
      </c>
      <c r="BBR54" s="125">
        <v>18449.575316621318</v>
      </c>
      <c r="BBS54" s="125">
        <v>18408.474588918463</v>
      </c>
      <c r="BBT54" s="125">
        <v>18656.954424276464</v>
      </c>
      <c r="BBU54" s="125">
        <v>18909.033017614594</v>
      </c>
      <c r="BBV54" s="125">
        <v>5411.2278971118976</v>
      </c>
      <c r="BBW54" s="125">
        <v>5484.4821898359696</v>
      </c>
      <c r="BBX54" s="125">
        <v>5558.8000226773584</v>
      </c>
      <c r="BBY54" s="125">
        <v>5634.197708718144</v>
      </c>
      <c r="BBZ54" s="125">
        <v>5710.6918211267202</v>
      </c>
      <c r="BCA54" s="125">
        <v>5788.299197410176</v>
      </c>
      <c r="BCB54" s="125">
        <v>5867.0369437372592</v>
      </c>
      <c r="BCC54" s="125">
        <v>5946.9224393331679</v>
      </c>
      <c r="BCD54" s="125">
        <v>6027.9733409473192</v>
      </c>
      <c r="BCE54" s="125">
        <v>6110.20758739536</v>
      </c>
      <c r="BCF54" s="125">
        <v>6193.6434041766452</v>
      </c>
      <c r="BCG54" s="125">
        <v>6278.2993081684399</v>
      </c>
      <c r="BCH54" s="125">
        <v>6364.1941123981551</v>
      </c>
      <c r="BCI54" s="125">
        <v>6451.3469308949152</v>
      </c>
      <c r="BCJ54" s="125">
        <v>6539.7771836217753</v>
      </c>
      <c r="BCK54" s="125">
        <v>6629.504601489959</v>
      </c>
      <c r="BCL54" s="125">
        <v>6720.5492314564908</v>
      </c>
      <c r="BCM54" s="125">
        <v>6812.9314417066034</v>
      </c>
      <c r="BCN54" s="125">
        <v>6906.6719269223722</v>
      </c>
      <c r="BCO54" s="125">
        <v>7001.7917136389933</v>
      </c>
      <c r="BCP54" s="125">
        <v>7098.3121656901967</v>
      </c>
      <c r="BCQ54" s="125">
        <v>7196.2549897442832</v>
      </c>
      <c r="BCR54" s="125">
        <v>7295.6422409323059</v>
      </c>
      <c r="BCS54" s="125">
        <f>BCS27+BCS50</f>
        <v>1.52</v>
      </c>
      <c r="BCT54" s="125">
        <v>516.4029985562795</v>
      </c>
      <c r="BCU54" s="125">
        <v>532.11077409799259</v>
      </c>
      <c r="BCV54" s="125">
        <v>548.30360537867773</v>
      </c>
      <c r="BCW54" s="125">
        <v>159.52847540257312</v>
      </c>
      <c r="BCX54" s="125">
        <v>164.38748678088263</v>
      </c>
      <c r="BCY54" s="125">
        <v>169.39673559137486</v>
      </c>
      <c r="BCZ54" s="125">
        <v>174.56093259778271</v>
      </c>
      <c r="BDA54" s="125">
        <v>179.88493816096221</v>
      </c>
      <c r="BDB54" s="125">
        <v>185.37376704326675</v>
      </c>
      <c r="BDC54" s="125">
        <v>191.03259336872293</v>
      </c>
      <c r="BDD54" s="125">
        <v>196.86675574410287</v>
      </c>
      <c r="BDE54" s="125">
        <v>202.8817625461545</v>
      </c>
      <c r="BDF54" s="125">
        <v>209.08329738042568</v>
      </c>
      <c r="BDG54" s="125">
        <v>215.47722471729642</v>
      </c>
      <c r="BDH54" s="125">
        <v>222.06959571101848</v>
      </c>
      <c r="BDI54" s="125">
        <v>228.8666542077525</v>
      </c>
      <c r="BDJ54" s="125">
        <v>235.87484294879098</v>
      </c>
      <c r="BDK54" s="125">
        <v>243.1008099753584</v>
      </c>
      <c r="BDL54" s="125">
        <v>250.55141524159117</v>
      </c>
      <c r="BDM54" s="125">
        <v>258.23373744251722</v>
      </c>
      <c r="BDN54" s="125">
        <v>266.15508106408083</v>
      </c>
      <c r="BDO54" s="125">
        <v>274.32298366248949</v>
      </c>
      <c r="BDP54" s="125">
        <v>282.74522338040038</v>
      </c>
      <c r="BDQ54" s="125">
        <v>291.42982670771221</v>
      </c>
      <c r="BDR54" s="125">
        <v>300.38507649498388</v>
      </c>
      <c r="BDS54" s="125">
        <v>309.61952022776637</v>
      </c>
      <c r="BDT54" s="125">
        <v>376.85474588918464</v>
      </c>
      <c r="BDU54" s="125">
        <v>381.20494349416185</v>
      </c>
      <c r="BDV54" s="125">
        <v>385.60917979875734</v>
      </c>
      <c r="BDW54" s="125">
        <v>110.13689801797665</v>
      </c>
      <c r="BDX54" s="125">
        <v>111.41158070985823</v>
      </c>
      <c r="BDY54" s="125">
        <v>112.7021449880617</v>
      </c>
      <c r="BDZ54" s="125">
        <v>114.0088047497607</v>
      </c>
      <c r="BEA54" s="125">
        <v>115.33177698424863</v>
      </c>
      <c r="BEB54" s="125">
        <v>116.67128182021608</v>
      </c>
      <c r="BEC54" s="125">
        <v>118.02754257378035</v>
      </c>
      <c r="BED54" s="125">
        <v>119.40078579727954</v>
      </c>
      <c r="BEE54" s="125">
        <v>120.79124132884353</v>
      </c>
      <c r="BEF54" s="125">
        <v>122.19914234275441</v>
      </c>
      <c r="BEG54" s="125">
        <v>123.62472540060962</v>
      </c>
      <c r="BEH54" s="125">
        <v>125.0682305033006</v>
      </c>
      <c r="BEI54" s="125">
        <v>126.52990114382041</v>
      </c>
      <c r="BEJ54" s="125">
        <v>128.0099843609139</v>
      </c>
      <c r="BEK54" s="125">
        <v>129.50873079358408</v>
      </c>
      <c r="BEL54" s="125">
        <v>131.026394736469</v>
      </c>
      <c r="BEM54" s="125">
        <v>132.56323419610291</v>
      </c>
      <c r="BEN54" s="125">
        <v>134.11951094807665</v>
      </c>
      <c r="BEO54" s="125">
        <v>135.69549059511166</v>
      </c>
      <c r="BEP54" s="125">
        <v>137.29144262606283</v>
      </c>
      <c r="BEQ54" s="125">
        <v>138.90764047586515</v>
      </c>
      <c r="BER54" s="125">
        <v>140.54436158643978</v>
      </c>
      <c r="BES54" s="125">
        <v>142.20188746857534</v>
      </c>
      <c r="BET54" s="125">
        <f>BET27+BET50</f>
        <v>0</v>
      </c>
      <c r="BEU54" s="125">
        <v>32363.299855627956</v>
      </c>
      <c r="BEV54" s="125">
        <v>33281.422936056391</v>
      </c>
      <c r="BEW54" s="125">
        <v>34225.954901991921</v>
      </c>
      <c r="BEX54" s="125">
        <v>9938.1647338429029</v>
      </c>
      <c r="BEY54" s="125">
        <v>10220.428913550151</v>
      </c>
      <c r="BEZ54" s="125">
        <v>10510.822373035367</v>
      </c>
      <c r="BFA54" s="125">
        <v>10809.582765296393</v>
      </c>
      <c r="BFB54" s="125">
        <v>11116.954800111904</v>
      </c>
      <c r="BFC54" s="125">
        <v>11433.190456912112</v>
      </c>
      <c r="BFD54" s="125">
        <v>11758.549204170728</v>
      </c>
      <c r="BFE54" s="125">
        <v>12093.298225520924</v>
      </c>
      <c r="BFF54" s="125">
        <v>12437.712652804452</v>
      </c>
      <c r="BFG54" s="125">
        <v>12792.075806269571</v>
      </c>
      <c r="BFH54" s="125">
        <v>13156.67944214035</v>
      </c>
      <c r="BFI54" s="125">
        <v>13531.824007786858</v>
      </c>
      <c r="BFJ54" s="125">
        <v>13917.818904733005</v>
      </c>
      <c r="BFK54" s="125">
        <v>14314.98275974633</v>
      </c>
      <c r="BFL54" s="125">
        <v>14723.643704261664</v>
      </c>
      <c r="BFM54" s="125">
        <v>15144.139662398618</v>
      </c>
      <c r="BFN54" s="125">
        <v>15576.818647841028</v>
      </c>
      <c r="BFO54" s="125">
        <v>16022.039069854985</v>
      </c>
      <c r="BFP54" s="125">
        <v>16480.170048730819</v>
      </c>
      <c r="BFQ54" s="125">
        <v>16951.591740943441</v>
      </c>
      <c r="BFR54" s="125">
        <v>17436.695674334736</v>
      </c>
      <c r="BFS54" s="125">
        <v>17935.885093631383</v>
      </c>
      <c r="BFT54" s="125">
        <v>18449.575316621318</v>
      </c>
      <c r="BFU54" s="125">
        <v>18408.474588918463</v>
      </c>
      <c r="BFV54" s="125">
        <v>18656.954424276464</v>
      </c>
      <c r="BFW54" s="125">
        <v>18909.033017614594</v>
      </c>
      <c r="BFX54" s="125">
        <v>5411.2278971118976</v>
      </c>
      <c r="BFY54" s="125">
        <v>5484.4821898359696</v>
      </c>
      <c r="BFZ54" s="125">
        <v>5558.8000226773584</v>
      </c>
      <c r="BGA54" s="125">
        <v>5634.197708718144</v>
      </c>
      <c r="BGB54" s="125">
        <v>5710.6918211267202</v>
      </c>
      <c r="BGC54" s="125">
        <v>5788.299197410176</v>
      </c>
      <c r="BGD54" s="125">
        <v>5867.0369437372592</v>
      </c>
      <c r="BGE54" s="125">
        <v>5946.9224393331679</v>
      </c>
      <c r="BGF54" s="125">
        <v>6027.9733409473192</v>
      </c>
      <c r="BGG54" s="125">
        <v>6110.20758739536</v>
      </c>
      <c r="BGH54" s="125">
        <v>6193.6434041766452</v>
      </c>
      <c r="BGI54" s="125">
        <v>6278.2993081684399</v>
      </c>
      <c r="BGJ54" s="125">
        <v>6364.1941123981551</v>
      </c>
      <c r="BGK54" s="125">
        <v>6451.3469308949152</v>
      </c>
      <c r="BGL54" s="125">
        <v>6539.7771836217753</v>
      </c>
      <c r="BGM54" s="125">
        <v>6629.504601489959</v>
      </c>
      <c r="BGN54" s="125">
        <v>6720.5492314564908</v>
      </c>
      <c r="BGO54" s="125">
        <v>6812.9314417066034</v>
      </c>
      <c r="BGP54" s="125">
        <v>6906.6719269223722</v>
      </c>
      <c r="BGQ54" s="125">
        <v>7001.7917136389933</v>
      </c>
      <c r="BGR54" s="125">
        <v>7098.3121656901967</v>
      </c>
      <c r="BGS54" s="125">
        <v>7196.2549897442832</v>
      </c>
      <c r="BGT54" s="125">
        <v>7295.6422409323059</v>
      </c>
      <c r="BGU54" s="125">
        <f>BGU27+BGU50</f>
        <v>0.5</v>
      </c>
      <c r="BGV54" s="125">
        <v>516.4029985562795</v>
      </c>
      <c r="BGW54" s="125">
        <v>532.11077409799259</v>
      </c>
      <c r="BGX54" s="125">
        <v>548.30360537867773</v>
      </c>
      <c r="BGY54" s="125">
        <v>159.52847540257312</v>
      </c>
      <c r="BGZ54" s="125">
        <v>164.38748678088263</v>
      </c>
      <c r="BHA54" s="125">
        <v>127.04755169353116</v>
      </c>
      <c r="BHB54" s="125">
        <v>130.92069944833705</v>
      </c>
      <c r="BHC54" s="125">
        <v>134.91370362072166</v>
      </c>
      <c r="BHD54" s="125">
        <v>139.03032528245006</v>
      </c>
      <c r="BHE54" s="125">
        <v>143.2744450265422</v>
      </c>
      <c r="BHF54" s="125">
        <v>147.65006680807716</v>
      </c>
      <c r="BHG54" s="125">
        <v>152.16132190961588</v>
      </c>
      <c r="BHH54" s="125">
        <v>156.81247303531924</v>
      </c>
      <c r="BHI54" s="125">
        <v>161.60791853797232</v>
      </c>
      <c r="BHJ54" s="125">
        <v>166.55219678326387</v>
      </c>
      <c r="BHK54" s="125">
        <v>171.64999065581441</v>
      </c>
      <c r="BHL54" s="125">
        <v>176.90613221159322</v>
      </c>
      <c r="BHM54" s="125">
        <v>182.3256074815188</v>
      </c>
      <c r="BHN54" s="125">
        <v>187.91356143119339</v>
      </c>
      <c r="BHO54" s="125">
        <v>193.6753030818879</v>
      </c>
      <c r="BHP54" s="125">
        <v>199.61631079806062</v>
      </c>
      <c r="BHQ54" s="125">
        <v>205.74223774686709</v>
      </c>
      <c r="BHR54" s="125">
        <v>212.05891753530028</v>
      </c>
      <c r="BHS54" s="125">
        <v>218.57237003078416</v>
      </c>
      <c r="BHT54" s="125">
        <v>225.28880737123791</v>
      </c>
      <c r="BHU54" s="125">
        <v>232.21464017082479</v>
      </c>
      <c r="BHV54" s="125">
        <v>376.85474588918464</v>
      </c>
      <c r="BHW54" s="125">
        <v>381.20494349416185</v>
      </c>
      <c r="BHX54" s="125">
        <v>385.60917979875734</v>
      </c>
      <c r="BHY54" s="125">
        <v>110.13689801797665</v>
      </c>
      <c r="BHZ54" s="125">
        <v>111.41158070985823</v>
      </c>
      <c r="BIA54" s="125">
        <v>84.526608741046275</v>
      </c>
      <c r="BIB54" s="125">
        <v>85.506603562320521</v>
      </c>
      <c r="BIC54" s="125">
        <v>86.498832738186479</v>
      </c>
      <c r="BID54" s="125">
        <v>87.503461365162082</v>
      </c>
      <c r="BIE54" s="125">
        <v>88.520656930335264</v>
      </c>
      <c r="BIF54" s="125">
        <v>89.550589347959658</v>
      </c>
      <c r="BIG54" s="125">
        <v>90.593430996632648</v>
      </c>
      <c r="BIH54" s="125">
        <v>91.649356757065817</v>
      </c>
      <c r="BII54" s="125">
        <v>92.718544050457211</v>
      </c>
      <c r="BIJ54" s="125">
        <v>93.801172877475452</v>
      </c>
      <c r="BIK54" s="125">
        <v>94.897425857865301</v>
      </c>
      <c r="BIL54" s="125">
        <v>96.007488270685428</v>
      </c>
      <c r="BIM54" s="125">
        <v>97.131548095188066</v>
      </c>
      <c r="BIN54" s="125">
        <v>98.269796052351751</v>
      </c>
      <c r="BIO54" s="125">
        <v>99.422425647077176</v>
      </c>
      <c r="BIP54" s="125">
        <v>100.58963321105747</v>
      </c>
      <c r="BIQ54" s="125">
        <v>101.77161794633375</v>
      </c>
      <c r="BIR54" s="125">
        <v>102.96858196954712</v>
      </c>
      <c r="BIS54" s="125">
        <v>104.18073035689886</v>
      </c>
      <c r="BIT54" s="125">
        <v>105.40827118982985</v>
      </c>
      <c r="BIU54" s="125">
        <v>106.65141560143149</v>
      </c>
      <c r="BIV54" s="62"/>
      <c r="BIW54" s="62"/>
      <c r="BIX54" s="62"/>
      <c r="BIY54" s="62"/>
      <c r="BIZ54" s="62"/>
      <c r="BJA54" s="62"/>
      <c r="BJB54" s="62"/>
      <c r="BJC54" s="62"/>
      <c r="BJD54" s="62"/>
      <c r="BJE54" s="62"/>
      <c r="BJF54" s="62"/>
      <c r="BJG54" s="62"/>
      <c r="BJH54" s="126"/>
      <c r="BJI54" s="126"/>
      <c r="BJJ54" s="126"/>
      <c r="BJK54" s="126"/>
      <c r="BJL54" s="127"/>
      <c r="BJM54" s="127"/>
      <c r="BJN54" s="127"/>
      <c r="BJO54" s="60"/>
      <c r="BJP54" s="128"/>
      <c r="BJQ54" s="128"/>
      <c r="BJR54" s="129"/>
      <c r="BJS54" s="129"/>
      <c r="BJT54" s="129"/>
      <c r="BJU54" s="129"/>
      <c r="BJV54" s="129"/>
      <c r="BJW54" s="129"/>
      <c r="BJX54" s="130"/>
      <c r="BJY54" s="130"/>
      <c r="BJZ54" s="124">
        <v>18800135.190000001</v>
      </c>
      <c r="BKA54" s="124">
        <v>19411826.552265894</v>
      </c>
      <c r="BKB54" s="124">
        <v>20043574.305339869</v>
      </c>
      <c r="BKC54" s="124">
        <v>20696040.287528191</v>
      </c>
      <c r="BKD54" s="124">
        <v>21369908.291809894</v>
      </c>
      <c r="BKE54" s="124">
        <v>22065884.79722276</v>
      </c>
      <c r="BKF54" s="124">
        <v>22784699.724697575</v>
      </c>
      <c r="BKG54" s="124">
        <v>23527107.218160167</v>
      </c>
      <c r="BKH54" s="124">
        <v>24293886.451748177</v>
      </c>
      <c r="BKI54" s="124">
        <v>25085842.464018062</v>
      </c>
      <c r="BKJ54" s="124">
        <v>25903807.020047154</v>
      </c>
      <c r="BKK54" s="124">
        <v>26748639.502366059</v>
      </c>
      <c r="BKL54" s="124">
        <v>27621227.831688046</v>
      </c>
      <c r="BKM54" s="124">
        <v>28522489.418434668</v>
      </c>
      <c r="BKN54" s="124">
        <v>29453372.146090269</v>
      </c>
      <c r="BKO54" s="124">
        <v>30414855.387452815</v>
      </c>
      <c r="BKP54" s="124">
        <v>31407951.054884482</v>
      </c>
      <c r="BKQ54" s="124">
        <v>32433704.68570229</v>
      </c>
      <c r="BKR54" s="124">
        <v>33493196.563887469</v>
      </c>
      <c r="BKS54" s="124">
        <v>34587542.879332088</v>
      </c>
      <c r="BKT54" s="124">
        <v>35717896.925881967</v>
      </c>
      <c r="BKU54" s="124">
        <v>36885450.33947777</v>
      </c>
      <c r="BKV54" s="124">
        <v>38091434.377739437</v>
      </c>
      <c r="BKW54" s="124">
        <v>39337121.242384687</v>
      </c>
      <c r="BKX54" s="124">
        <v>40623825.445918925</v>
      </c>
      <c r="BKY54" s="124">
        <v>41952905.224082194</v>
      </c>
      <c r="BKZ54" s="124">
        <v>20350993.715999998</v>
      </c>
      <c r="BLA54" s="124">
        <v>20583316.680600736</v>
      </c>
      <c r="BLB54" s="124">
        <v>20818488.624172635</v>
      </c>
      <c r="BLC54" s="124">
        <v>21056547.31632657</v>
      </c>
      <c r="BLD54" s="124">
        <v>21297531.065341949</v>
      </c>
      <c r="BLE54" s="124">
        <v>21541478.726319425</v>
      </c>
      <c r="BLF54" s="124">
        <v>21788429.709462434</v>
      </c>
      <c r="BLG54" s="124">
        <v>22038423.988489628</v>
      </c>
      <c r="BLH54" s="124">
        <v>22291502.109180328</v>
      </c>
      <c r="BLI54" s="124">
        <v>22547705.198055185</v>
      </c>
      <c r="BLJ54" s="124">
        <v>22807074.971194241</v>
      </c>
      <c r="BLK54" s="124">
        <v>23069653.743194591</v>
      </c>
      <c r="BLL54" s="124">
        <v>23335484.436269987</v>
      </c>
      <c r="BLM54" s="124">
        <v>23604610.589494608</v>
      </c>
      <c r="BLN54" s="124">
        <v>23877076.368193455</v>
      </c>
      <c r="BLO54" s="124">
        <v>24152926.573481619</v>
      </c>
      <c r="BLP54" s="124">
        <v>24432206.651955009</v>
      </c>
      <c r="BLQ54" s="124">
        <v>24714962.705534857</v>
      </c>
      <c r="BLR54" s="124">
        <v>25001241.501468617</v>
      </c>
      <c r="BLS54" s="124">
        <v>25291090.482489761</v>
      </c>
      <c r="BLT54" s="124">
        <v>25584557.777139042</v>
      </c>
      <c r="BLU54" s="124">
        <v>25881692.210249938</v>
      </c>
      <c r="BLV54" s="124">
        <v>26182543.313600898</v>
      </c>
      <c r="BLW54" s="124">
        <v>26487161.336737055</v>
      </c>
      <c r="BLX54" s="124">
        <v>26795597.25796435</v>
      </c>
      <c r="BLY54" s="124">
        <v>27107902.795518678</v>
      </c>
      <c r="BLZ54" s="124">
        <v>5102315.5128227109</v>
      </c>
      <c r="BMA54" s="124">
        <v>5269418.9261484789</v>
      </c>
      <c r="BMB54" s="124">
        <v>5442031.3052475294</v>
      </c>
      <c r="BMC54" s="124">
        <v>5620335.2529164879</v>
      </c>
      <c r="BMD54" s="124">
        <v>5804519.4512646049</v>
      </c>
      <c r="BME54" s="124">
        <v>5994778.8648268851</v>
      </c>
      <c r="BMF54" s="124">
        <v>6191314.9504825706</v>
      </c>
      <c r="BMG54" s="124">
        <v>6394335.8744074423</v>
      </c>
      <c r="BMH54" s="124">
        <v>6604056.7362962123</v>
      </c>
      <c r="BMI54" s="124">
        <v>6820699.8010991281</v>
      </c>
      <c r="BMJ54" s="124">
        <v>7044494.738525182</v>
      </c>
      <c r="BMK54" s="124">
        <v>7275678.8705727728</v>
      </c>
      <c r="BML54" s="124">
        <v>7514497.4273575014</v>
      </c>
      <c r="BMM54" s="124">
        <v>7761203.8115157541</v>
      </c>
      <c r="BMN54" s="124">
        <v>8016059.871472219</v>
      </c>
      <c r="BMO54" s="124">
        <v>8279336.1838691141</v>
      </c>
      <c r="BMP54" s="124">
        <v>8551312.345464902</v>
      </c>
      <c r="BMQ54" s="124">
        <v>8832277.2748207059</v>
      </c>
      <c r="BMR54" s="124">
        <v>9122529.5241032708</v>
      </c>
      <c r="BMS54" s="124">
        <v>9422377.6013444439</v>
      </c>
      <c r="BMT54" s="124">
        <v>9732140.3035085015</v>
      </c>
      <c r="BMU54" s="124">
        <v>10052147.060730644</v>
      </c>
      <c r="BMV54" s="124">
        <v>10382738.29210194</v>
      </c>
      <c r="BMW54" s="124">
        <v>10724265.773388995</v>
      </c>
      <c r="BMX54" s="124">
        <v>11077093.017089287</v>
      </c>
      <c r="BMY54" s="124">
        <v>11441595.665236974</v>
      </c>
      <c r="BMZ54" s="124">
        <v>4658826.715378291</v>
      </c>
      <c r="BNA54" s="124">
        <v>4706144.880164478</v>
      </c>
      <c r="BNB54" s="124">
        <v>4753958.8881098125</v>
      </c>
      <c r="BNC54" s="124">
        <v>4802274.1817576066</v>
      </c>
      <c r="BND54" s="124">
        <v>4851096.267257222</v>
      </c>
      <c r="BNE54" s="124">
        <v>4900430.7151653003</v>
      </c>
      <c r="BNF54" s="124">
        <v>4950283.161257904</v>
      </c>
      <c r="BNG54" s="124">
        <v>5000659.307353708</v>
      </c>
      <c r="BNH54" s="124">
        <v>5051564.9221484382</v>
      </c>
      <c r="BNI54" s="124">
        <v>5103005.8420606796</v>
      </c>
      <c r="BNJ54" s="124">
        <v>5154987.9720892645</v>
      </c>
      <c r="BNK54" s="124">
        <v>5207517.2866823701</v>
      </c>
      <c r="BNL54" s="124">
        <v>5260599.8306185259</v>
      </c>
      <c r="BNM54" s="124">
        <v>5314241.7198996767</v>
      </c>
      <c r="BNN54" s="124">
        <v>5368449.1426565219</v>
      </c>
      <c r="BNO54" s="124">
        <v>5423228.3600662602</v>
      </c>
      <c r="BNP54" s="124">
        <v>5478585.7072829623</v>
      </c>
      <c r="BNQ54" s="124">
        <v>5534527.5943807317</v>
      </c>
      <c r="BNR54" s="124">
        <v>5591060.507309854</v>
      </c>
      <c r="BNS54" s="124">
        <v>5648191.0088661257</v>
      </c>
      <c r="BNT54" s="124">
        <v>5705925.7396735558</v>
      </c>
      <c r="BNU54" s="124">
        <v>5764271.4191806233</v>
      </c>
      <c r="BNV54" s="124">
        <v>5823234.8466703212</v>
      </c>
      <c r="BNW54" s="124">
        <v>5882822.9022841621</v>
      </c>
      <c r="BNX54" s="124">
        <v>5943042.5480603548</v>
      </c>
      <c r="BNY54" s="124">
        <v>6003900.8289863914</v>
      </c>
      <c r="BNZ54" s="124">
        <v>144288.53607633169</v>
      </c>
      <c r="BOA54" s="124">
        <v>148381.89601811382</v>
      </c>
      <c r="BOB54" s="124">
        <v>152592.99733504077</v>
      </c>
      <c r="BOC54" s="124">
        <v>156925.27750816842</v>
      </c>
      <c r="BOD54" s="124">
        <v>161382.27594977582</v>
      </c>
      <c r="BOE54" s="124">
        <v>165967.63707395727</v>
      </c>
      <c r="BOF54" s="124">
        <v>170685.1134611576</v>
      </c>
      <c r="BOG54" s="124">
        <v>175538.56911956699</v>
      </c>
      <c r="BOH54" s="124">
        <v>180531.9828463851</v>
      </c>
      <c r="BOI54" s="124">
        <v>185669.45169205652</v>
      </c>
      <c r="BOJ54" s="124">
        <v>190955.19453067967</v>
      </c>
      <c r="BOK54" s="124">
        <v>196393.55573989108</v>
      </c>
      <c r="BOL54" s="124">
        <v>201989.00899363088</v>
      </c>
      <c r="BOM54" s="124">
        <v>207746.16117130316</v>
      </c>
      <c r="BON54" s="124">
        <v>213669.75638695579</v>
      </c>
      <c r="BOO54" s="124">
        <v>219764.68014221828</v>
      </c>
      <c r="BOP54" s="124">
        <v>226035.96360685452</v>
      </c>
      <c r="BOQ54" s="124">
        <v>232488.78803090908</v>
      </c>
      <c r="BOR54" s="124">
        <v>239128.4892925513</v>
      </c>
      <c r="BOS54" s="124">
        <v>245960.56258585115</v>
      </c>
      <c r="BOT54" s="124">
        <v>252990.6672528552</v>
      </c>
      <c r="BOU54" s="124">
        <v>260224.63176446778</v>
      </c>
      <c r="BOV54" s="124">
        <v>267668.45885478705</v>
      </c>
      <c r="BOW54" s="124">
        <v>275328.33081369119</v>
      </c>
      <c r="BOX54" s="124">
        <v>283210.61494262179</v>
      </c>
      <c r="BOY54" s="124">
        <v>291321.86917867005</v>
      </c>
      <c r="BOZ54" s="124">
        <v>82072.343107234075</v>
      </c>
      <c r="BPA54" s="124">
        <v>83180.165605194197</v>
      </c>
      <c r="BPB54" s="124">
        <v>84304.032805732917</v>
      </c>
      <c r="BPC54" s="124">
        <v>85444.190366713068</v>
      </c>
      <c r="BPD54" s="124">
        <v>86600.887857874928</v>
      </c>
      <c r="BPE54" s="124">
        <v>87774.378824745945</v>
      </c>
      <c r="BPF54" s="124">
        <v>88964.920853610936</v>
      </c>
      <c r="BPG54" s="124">
        <v>90172.775637561106</v>
      </c>
      <c r="BPH54" s="124">
        <v>91398.209043639581</v>
      </c>
      <c r="BPI54" s="124">
        <v>92641.491181101956</v>
      </c>
      <c r="BPJ54" s="124">
        <v>93902.896470810607</v>
      </c>
      <c r="BPK54" s="124">
        <v>95182.703715781652</v>
      </c>
      <c r="BPL54" s="124">
        <v>96481.196172903961</v>
      </c>
      <c r="BPM54" s="124">
        <v>97798.661625849927</v>
      </c>
      <c r="BPN54" s="124">
        <v>99135.392459197683</v>
      </c>
      <c r="BPO54" s="124">
        <v>100491.68573378561</v>
      </c>
      <c r="BPP54" s="124">
        <v>101867.8432633192</v>
      </c>
      <c r="BPQ54" s="124">
        <v>103264.17169225178</v>
      </c>
      <c r="BPR54" s="124">
        <v>104680.98257496004</v>
      </c>
      <c r="BPS54" s="124">
        <v>106118.59245623655</v>
      </c>
      <c r="BPT54" s="124">
        <v>107577.32295312089</v>
      </c>
      <c r="BPU54" s="124">
        <v>109057.50083809206</v>
      </c>
      <c r="BPV54" s="124">
        <v>110559.45812364529</v>
      </c>
      <c r="BPW54" s="124">
        <v>112083.53214827582</v>
      </c>
      <c r="BPX54" s="124">
        <v>113630.06566389385</v>
      </c>
      <c r="BPY54" s="124">
        <v>115199.4069246946</v>
      </c>
      <c r="BPZ54" s="124">
        <v>1842131.0730129045</v>
      </c>
      <c r="BQA54" s="124">
        <v>1891258.3126859001</v>
      </c>
      <c r="BQB54" s="124">
        <v>1941700.2156914419</v>
      </c>
      <c r="BQC54" s="124">
        <v>1993492.1134497544</v>
      </c>
      <c r="BQD54" s="124">
        <v>2046670.2919232065</v>
      </c>
      <c r="BQE54" s="124">
        <v>2101272.0175713124</v>
      </c>
      <c r="BQF54" s="124">
        <v>2157335.564016961</v>
      </c>
      <c r="BQG54" s="124">
        <v>2214900.2394435536</v>
      </c>
      <c r="BQH54" s="124">
        <v>2274006.414743254</v>
      </c>
      <c r="BQI54" s="124">
        <v>2334695.5524371481</v>
      </c>
      <c r="BQJ54" s="124">
        <v>2397010.2363886703</v>
      </c>
      <c r="BQK54" s="124">
        <v>2460994.2023322666</v>
      </c>
      <c r="BQL54" s="124">
        <v>2526692.3692398733</v>
      </c>
      <c r="BQM54" s="124">
        <v>2594150.8715484096</v>
      </c>
      <c r="BQN54" s="124">
        <v>2663417.092272168</v>
      </c>
      <c r="BQO54" s="124">
        <v>2734539.6970246057</v>
      </c>
      <c r="BQP54" s="124">
        <v>2807568.6689747805</v>
      </c>
      <c r="BQQ54" s="124">
        <v>2882555.3447643262</v>
      </c>
      <c r="BQR54" s="124">
        <v>2959552.4514116514</v>
      </c>
      <c r="BQS54" s="124">
        <v>3038614.144230729</v>
      </c>
      <c r="BQT54" s="124">
        <v>3119796.0457926653</v>
      </c>
      <c r="BQU54" s="124">
        <v>3203155.2859590044</v>
      </c>
      <c r="BQV54" s="124">
        <v>3288750.5430165264</v>
      </c>
      <c r="BQW54" s="124">
        <v>3376642.0859441715</v>
      </c>
      <c r="BQX54" s="124">
        <v>3466891.8178435336</v>
      </c>
      <c r="BQY54" s="124">
        <v>3559563.3205652987</v>
      </c>
      <c r="BQZ54" s="124">
        <v>801655.04528592445</v>
      </c>
      <c r="BRA54" s="124">
        <v>814657.41629451711</v>
      </c>
      <c r="BRB54" s="124">
        <v>827874.65358416364</v>
      </c>
      <c r="BRC54" s="124">
        <v>841310.34812293085</v>
      </c>
      <c r="BRD54" s="124">
        <v>854968.15129352629</v>
      </c>
      <c r="BRE54" s="124">
        <v>868851.77591365192</v>
      </c>
      <c r="BRF54" s="124">
        <v>882964.9972736307</v>
      </c>
      <c r="BRG54" s="124">
        <v>897311.6541915962</v>
      </c>
      <c r="BRH54" s="124">
        <v>911895.65008654422</v>
      </c>
      <c r="BRI54" s="124">
        <v>926720.95406954922</v>
      </c>
      <c r="BRJ54" s="124">
        <v>941791.60205345368</v>
      </c>
      <c r="BRK54" s="124">
        <v>957111.6978813411</v>
      </c>
      <c r="BRL54" s="124">
        <v>972685.41447411501</v>
      </c>
      <c r="BRM54" s="124">
        <v>988516.99499750521</v>
      </c>
      <c r="BRN54" s="124">
        <v>1004610.7540488295</v>
      </c>
      <c r="BRO54" s="124">
        <v>1020971.0788638496</v>
      </c>
      <c r="BRP54" s="124">
        <v>1037602.4305440574</v>
      </c>
      <c r="BRQ54" s="124">
        <v>1054509.3453047422</v>
      </c>
      <c r="BRR54" s="124">
        <v>1071696.4357441869</v>
      </c>
      <c r="BRS54" s="124">
        <v>1089168.3921343547</v>
      </c>
      <c r="BRT54" s="124">
        <v>1106929.9837334286</v>
      </c>
      <c r="BRU54" s="124">
        <v>1124986.0601205754</v>
      </c>
      <c r="BRV54" s="124">
        <v>1143341.5525533098</v>
      </c>
      <c r="BRW54" s="124">
        <v>1162001.475347843</v>
      </c>
      <c r="BRX54" s="124">
        <v>1180970.9272828035</v>
      </c>
      <c r="BRY54" s="124">
        <v>1200255.0930267286</v>
      </c>
      <c r="BRZ54" s="124">
        <v>18800135.190000001</v>
      </c>
      <c r="BSA54" s="124">
        <v>19411826.552265894</v>
      </c>
      <c r="BSB54" s="124">
        <v>20043574.305339869</v>
      </c>
      <c r="BSC54" s="124">
        <v>20696040.287528191</v>
      </c>
      <c r="BSD54" s="124">
        <v>21369908.291809894</v>
      </c>
      <c r="BSE54" s="124">
        <v>22065884.79722276</v>
      </c>
      <c r="BSF54" s="124">
        <v>22784699.724697575</v>
      </c>
      <c r="BSG54" s="124">
        <v>23527107.218160167</v>
      </c>
      <c r="BSH54" s="124">
        <v>24293886.451748177</v>
      </c>
      <c r="BSI54" s="124">
        <v>25085842.464018062</v>
      </c>
      <c r="BSJ54" s="124">
        <v>25903807.020047154</v>
      </c>
      <c r="BSK54" s="124">
        <v>26748639.502366059</v>
      </c>
      <c r="BSL54" s="124">
        <v>27621227.831688046</v>
      </c>
      <c r="BSM54" s="124">
        <v>28522489.418434668</v>
      </c>
      <c r="BSN54" s="124">
        <v>29453372.146090269</v>
      </c>
      <c r="BSO54" s="124">
        <v>30414855.387452815</v>
      </c>
      <c r="BSP54" s="124">
        <v>31407951.054884482</v>
      </c>
      <c r="BSQ54" s="124">
        <v>32433704.68570229</v>
      </c>
      <c r="BSR54" s="124">
        <v>33493196.563887469</v>
      </c>
      <c r="BSS54" s="124">
        <v>34587542.879332088</v>
      </c>
      <c r="BST54" s="124">
        <v>35717896.925881967</v>
      </c>
      <c r="BSU54" s="124">
        <v>36885450.33947777</v>
      </c>
      <c r="BSV54" s="124">
        <v>38091434.377739437</v>
      </c>
      <c r="BSW54" s="124">
        <v>39337121.242384687</v>
      </c>
      <c r="BSX54" s="124">
        <v>40623825.445918925</v>
      </c>
      <c r="BSY54" s="124">
        <v>41952905.224082194</v>
      </c>
      <c r="BSZ54" s="124">
        <v>20350993.715999998</v>
      </c>
      <c r="BTA54" s="124">
        <v>20583316.680600736</v>
      </c>
      <c r="BTB54" s="124">
        <v>20818488.624172635</v>
      </c>
      <c r="BTC54" s="124">
        <v>17200069.363028299</v>
      </c>
      <c r="BTD54" s="124">
        <v>17403734.695863191</v>
      </c>
      <c r="BTE54" s="124">
        <v>17610002.817323528</v>
      </c>
      <c r="BTF54" s="124">
        <v>17818909.64308973</v>
      </c>
      <c r="BTG54" s="124">
        <v>18030491.618541583</v>
      </c>
      <c r="BTH54" s="124">
        <v>18244785.72697648</v>
      </c>
      <c r="BTI54" s="124">
        <v>18461829.497959655</v>
      </c>
      <c r="BTJ54" s="124">
        <v>18681661.015808672</v>
      </c>
      <c r="BTK54" s="124">
        <v>18904318.928214278</v>
      </c>
      <c r="BTL54" s="124">
        <v>19129842.454999879</v>
      </c>
      <c r="BTM54" s="124">
        <v>19358271.397022001</v>
      </c>
      <c r="BTN54" s="124">
        <v>19589646.145213936</v>
      </c>
      <c r="BTO54" s="124">
        <v>19824007.689774998</v>
      </c>
      <c r="BTP54" s="124">
        <v>20061397.629507788</v>
      </c>
      <c r="BTQ54" s="124">
        <v>20301858.181305859</v>
      </c>
      <c r="BTR54" s="124">
        <v>20545432.189794302</v>
      </c>
      <c r="BTS54" s="124">
        <v>20792163.137125727</v>
      </c>
      <c r="BTT54" s="124">
        <v>21042095.152934253</v>
      </c>
      <c r="BTU54" s="124">
        <v>21295273.024450034</v>
      </c>
      <c r="BTV54" s="124">
        <v>21551742.206777051</v>
      </c>
      <c r="BTW54" s="124">
        <v>21811548.833336778</v>
      </c>
      <c r="BTX54" s="124">
        <v>22074739.726480521</v>
      </c>
      <c r="BTY54" s="124">
        <v>22341362.408273149</v>
      </c>
      <c r="BTZ54" s="124">
        <v>5102315.5128227109</v>
      </c>
      <c r="BUA54" s="124">
        <v>5269418.9261484789</v>
      </c>
      <c r="BUB54" s="124">
        <v>5442031.3052475294</v>
      </c>
      <c r="BUC54" s="124">
        <v>5620335.2529164888</v>
      </c>
      <c r="BUD54" s="124">
        <v>5804519.451264604</v>
      </c>
      <c r="BUE54" s="124">
        <v>5994778.8648268851</v>
      </c>
      <c r="BUF54" s="124">
        <v>6191314.9504825715</v>
      </c>
      <c r="BUG54" s="124">
        <v>6394335.8744074432</v>
      </c>
      <c r="BUH54" s="124">
        <v>6604056.7362962132</v>
      </c>
      <c r="BUI54" s="124">
        <v>6820699.80109913</v>
      </c>
      <c r="BUJ54" s="124">
        <v>7044494.7385251811</v>
      </c>
      <c r="BUK54" s="124">
        <v>7275678.8705727737</v>
      </c>
      <c r="BUL54" s="124">
        <v>7514497.4273575014</v>
      </c>
      <c r="BUM54" s="124">
        <v>7761203.8115157541</v>
      </c>
      <c r="BUN54" s="124">
        <v>8016059.8714722199</v>
      </c>
      <c r="BUO54" s="124">
        <v>8279336.183869116</v>
      </c>
      <c r="BUP54" s="124">
        <v>8551312.345464902</v>
      </c>
      <c r="BUQ54" s="124">
        <v>8832277.2748207059</v>
      </c>
      <c r="BUR54" s="124">
        <v>9122529.5241032708</v>
      </c>
      <c r="BUS54" s="124">
        <v>9422377.601344442</v>
      </c>
      <c r="BUT54" s="124">
        <v>9732140.3035085052</v>
      </c>
      <c r="BUU54" s="124">
        <v>10052147.060730642</v>
      </c>
      <c r="BUV54" s="124">
        <v>10382738.292101942</v>
      </c>
      <c r="BUW54" s="124">
        <v>10724265.773388995</v>
      </c>
      <c r="BUX54" s="124">
        <v>11077093.017089287</v>
      </c>
      <c r="BUY54" s="124">
        <v>11441595.665236976</v>
      </c>
      <c r="BUZ54" s="124">
        <v>4658826.715378291</v>
      </c>
      <c r="BVA54" s="124">
        <v>4706144.8801644789</v>
      </c>
      <c r="BVB54" s="124">
        <v>4753958.8881098134</v>
      </c>
      <c r="BVC54" s="124">
        <v>4802274.1817576075</v>
      </c>
      <c r="BVD54" s="124">
        <v>4851096.267257222</v>
      </c>
      <c r="BVE54" s="124">
        <v>4900430.7151653003</v>
      </c>
      <c r="BVF54" s="124">
        <v>4950283.161257905</v>
      </c>
      <c r="BVG54" s="124">
        <v>5000659.3073537089</v>
      </c>
      <c r="BVH54" s="124">
        <v>5051564.9221484372</v>
      </c>
      <c r="BVI54" s="124">
        <v>5103005.8420606796</v>
      </c>
      <c r="BVJ54" s="124">
        <v>5154987.9720892645</v>
      </c>
      <c r="BVK54" s="124">
        <v>5207517.2866823711</v>
      </c>
      <c r="BVL54" s="124">
        <v>5260599.8306185259</v>
      </c>
      <c r="BVM54" s="124">
        <v>5314241.7198996767</v>
      </c>
      <c r="BVN54" s="124">
        <v>5368449.1426565209</v>
      </c>
      <c r="BVO54" s="124">
        <v>5423228.3600662602</v>
      </c>
      <c r="BVP54" s="124">
        <v>5478585.7072829623</v>
      </c>
      <c r="BVQ54" s="124">
        <v>5534527.5943807317</v>
      </c>
      <c r="BVR54" s="124">
        <v>5591060.507309854</v>
      </c>
      <c r="BVS54" s="124">
        <v>5648191.0088661257</v>
      </c>
      <c r="BVT54" s="124">
        <v>5705925.7396735558</v>
      </c>
      <c r="BVU54" s="124">
        <v>5764271.4191806233</v>
      </c>
      <c r="BVV54" s="124">
        <v>5823234.8466703221</v>
      </c>
      <c r="BVW54" s="124">
        <v>5882822.9022841621</v>
      </c>
      <c r="BVX54" s="124">
        <v>5943042.5480603557</v>
      </c>
      <c r="BVY54" s="124">
        <v>6003900.8289863914</v>
      </c>
      <c r="BVZ54" s="124">
        <v>144288.53607633169</v>
      </c>
      <c r="BWA54" s="124">
        <v>148381.89601811382</v>
      </c>
      <c r="BWB54" s="124">
        <v>152592.99733504077</v>
      </c>
      <c r="BWC54" s="124">
        <v>156925.27750816842</v>
      </c>
      <c r="BWD54" s="124">
        <v>161382.27594977582</v>
      </c>
      <c r="BWE54" s="124">
        <v>165967.63707395727</v>
      </c>
      <c r="BWF54" s="124">
        <v>170685.1134611576</v>
      </c>
      <c r="BWG54" s="124">
        <v>175538.56911956699</v>
      </c>
      <c r="BWH54" s="124">
        <v>180531.9828463851</v>
      </c>
      <c r="BWI54" s="124">
        <v>185669.45169205652</v>
      </c>
      <c r="BWJ54" s="124">
        <v>190955.19453067967</v>
      </c>
      <c r="BWK54" s="124">
        <v>196393.55573989108</v>
      </c>
      <c r="BWL54" s="124">
        <v>201989.00899363088</v>
      </c>
      <c r="BWM54" s="124">
        <v>207746.16117130316</v>
      </c>
      <c r="BWN54" s="124">
        <v>213669.75638695579</v>
      </c>
      <c r="BWO54" s="124">
        <v>219764.68014221828</v>
      </c>
      <c r="BWP54" s="124">
        <v>226035.96360685452</v>
      </c>
      <c r="BWQ54" s="124">
        <v>232488.78803090908</v>
      </c>
      <c r="BWR54" s="124">
        <v>239128.4892925513</v>
      </c>
      <c r="BWS54" s="124">
        <v>245960.56258585115</v>
      </c>
      <c r="BWT54" s="124">
        <v>252990.6672528552</v>
      </c>
      <c r="BWU54" s="124">
        <v>260224.63176446778</v>
      </c>
      <c r="BWV54" s="124">
        <v>267668.45885478705</v>
      </c>
      <c r="BWW54" s="124">
        <v>275328.33081369119</v>
      </c>
      <c r="BWX54" s="124">
        <v>283210.61494262179</v>
      </c>
      <c r="BWY54" s="124">
        <v>291321.86917867005</v>
      </c>
      <c r="BWZ54" s="124">
        <v>82072.343107234075</v>
      </c>
      <c r="BXA54" s="124">
        <v>83180.165605194197</v>
      </c>
      <c r="BXB54" s="124">
        <v>84304.032805732917</v>
      </c>
      <c r="BXC54" s="124">
        <v>85444.190366713068</v>
      </c>
      <c r="BXD54" s="124">
        <v>86600.887857874928</v>
      </c>
      <c r="BXE54" s="124">
        <v>87774.378824745945</v>
      </c>
      <c r="BXF54" s="124">
        <v>88964.920853610936</v>
      </c>
      <c r="BXG54" s="124">
        <v>90172.775637561106</v>
      </c>
      <c r="BXH54" s="124">
        <v>91398.209043639581</v>
      </c>
      <c r="BXI54" s="124">
        <v>92641.491181101956</v>
      </c>
      <c r="BXJ54" s="124">
        <v>93902.896470810607</v>
      </c>
      <c r="BXK54" s="124">
        <v>95182.703715781652</v>
      </c>
      <c r="BXL54" s="124">
        <v>96481.196172903961</v>
      </c>
      <c r="BXM54" s="124">
        <v>97798.661625849927</v>
      </c>
      <c r="BXN54" s="124">
        <v>99135.392459197683</v>
      </c>
      <c r="BXO54" s="124">
        <v>100491.68573378561</v>
      </c>
      <c r="BXP54" s="124">
        <v>101867.8432633192</v>
      </c>
      <c r="BXQ54" s="124">
        <v>103264.17169225178</v>
      </c>
      <c r="BXR54" s="124">
        <v>104680.98257496004</v>
      </c>
      <c r="BXS54" s="124">
        <v>106118.59245623655</v>
      </c>
      <c r="BXT54" s="124">
        <v>107577.32295312089</v>
      </c>
      <c r="BXU54" s="124">
        <v>109057.50083809206</v>
      </c>
      <c r="BXV54" s="124">
        <v>110559.45812364529</v>
      </c>
      <c r="BXW54" s="124">
        <v>112083.53214827582</v>
      </c>
      <c r="BXX54" s="124">
        <v>113630.06566389385</v>
      </c>
      <c r="BXY54" s="124">
        <v>115199.4069246946</v>
      </c>
      <c r="BXZ54" s="124">
        <v>1842131.0730129045</v>
      </c>
      <c r="BYA54" s="124">
        <v>1891258.3126859001</v>
      </c>
      <c r="BYB54" s="124">
        <v>1941700.2156914419</v>
      </c>
      <c r="BYC54" s="124">
        <v>1993492.1134497544</v>
      </c>
      <c r="BYD54" s="124">
        <v>2046670.2919232065</v>
      </c>
      <c r="BYE54" s="124">
        <v>2101272.0175713124</v>
      </c>
      <c r="BYF54" s="124">
        <v>2157335.564016961</v>
      </c>
      <c r="BYG54" s="124">
        <v>2214900.2394435536</v>
      </c>
      <c r="BYH54" s="124">
        <v>2274006.414743254</v>
      </c>
      <c r="BYI54" s="124">
        <v>2334695.5524371481</v>
      </c>
      <c r="BYJ54" s="124">
        <v>2397010.2363886703</v>
      </c>
      <c r="BYK54" s="124">
        <v>2460994.2023322666</v>
      </c>
      <c r="BYL54" s="124">
        <v>2526692.3692398733</v>
      </c>
      <c r="BYM54" s="124">
        <v>2594150.8715484096</v>
      </c>
      <c r="BYN54" s="124">
        <v>2663417.092272168</v>
      </c>
      <c r="BYO54" s="124">
        <v>2734539.6970246057</v>
      </c>
      <c r="BYP54" s="124">
        <v>2807568.6689747805</v>
      </c>
      <c r="BYQ54" s="124">
        <v>2882555.3447643262</v>
      </c>
      <c r="BYR54" s="124">
        <v>2959552.4514116514</v>
      </c>
      <c r="BYS54" s="124">
        <v>3038614.144230729</v>
      </c>
      <c r="BYT54" s="124">
        <v>3119796.0457926653</v>
      </c>
      <c r="BYU54" s="124">
        <v>3203155.2859590044</v>
      </c>
      <c r="BYV54" s="124">
        <v>3288750.5430165264</v>
      </c>
      <c r="BYW54" s="124">
        <v>3376642.0859441715</v>
      </c>
      <c r="BYX54" s="124">
        <v>3466891.8178435336</v>
      </c>
      <c r="BYY54" s="124">
        <v>3559563.3205652987</v>
      </c>
      <c r="BYZ54" s="124">
        <v>801655.04528592445</v>
      </c>
      <c r="BZA54" s="124">
        <v>814657.41629451711</v>
      </c>
      <c r="BZB54" s="124">
        <v>827874.65358416364</v>
      </c>
      <c r="BZC54" s="124">
        <v>841310.34812293085</v>
      </c>
      <c r="BZD54" s="124">
        <v>854968.15129352629</v>
      </c>
      <c r="BZE54" s="124">
        <v>868851.77591365192</v>
      </c>
      <c r="BZF54" s="124">
        <v>882964.9972736307</v>
      </c>
      <c r="BZG54" s="124">
        <v>897311.6541915962</v>
      </c>
      <c r="BZH54" s="124">
        <v>911895.65008654422</v>
      </c>
      <c r="BZI54" s="124">
        <v>926720.95406954922</v>
      </c>
      <c r="BZJ54" s="124">
        <v>941791.60205345368</v>
      </c>
      <c r="BZK54" s="124">
        <v>957111.6978813411</v>
      </c>
      <c r="BZL54" s="124">
        <v>972685.41447411501</v>
      </c>
      <c r="BZM54" s="124">
        <v>988516.99499750521</v>
      </c>
      <c r="BZN54" s="124">
        <v>1004610.7540488295</v>
      </c>
      <c r="BZO54" s="124">
        <v>1020971.0788638496</v>
      </c>
      <c r="BZP54" s="124">
        <v>1037602.4305440574</v>
      </c>
      <c r="BZQ54" s="124">
        <v>1054509.3453047422</v>
      </c>
      <c r="BZR54" s="124">
        <v>1071696.4357441869</v>
      </c>
      <c r="BZS54" s="124">
        <v>1089168.3921343547</v>
      </c>
      <c r="BZT54" s="124">
        <v>1106929.9837334286</v>
      </c>
      <c r="BZU54" s="124">
        <v>1124986.0601205754</v>
      </c>
      <c r="BZV54" s="124">
        <v>1143341.5525533098</v>
      </c>
      <c r="BZW54" s="124">
        <v>1162001.475347843</v>
      </c>
      <c r="BZX54" s="124">
        <v>1180970.9272828035</v>
      </c>
      <c r="BZY54" s="124">
        <v>1200255.0930267286</v>
      </c>
      <c r="BZZ54" s="124">
        <v>18800135.190000001</v>
      </c>
      <c r="CAA54" s="124">
        <v>19411826.552265894</v>
      </c>
      <c r="CAB54" s="124">
        <v>20043574.305339869</v>
      </c>
      <c r="CAC54" s="124">
        <v>7675724.7150101028</v>
      </c>
      <c r="CAD54" s="124">
        <v>7908768.5657436522</v>
      </c>
      <c r="CAE54" s="124">
        <v>8148996.0923789646</v>
      </c>
      <c r="CAF54" s="124">
        <v>8396631.9113930352</v>
      </c>
      <c r="CAG54" s="124">
        <v>8651907.754346272</v>
      </c>
      <c r="CAH54" s="124">
        <v>8915062.6958828457</v>
      </c>
      <c r="CAI54" s="124">
        <v>9186343.3891109452</v>
      </c>
      <c r="CAJ54" s="124">
        <v>9466004.3086038232</v>
      </c>
      <c r="CAK54" s="124">
        <v>9754308.0012704954</v>
      </c>
      <c r="CAL54" s="124">
        <v>10051525.345353119</v>
      </c>
      <c r="CAM54" s="124">
        <v>10357935.817816537</v>
      </c>
      <c r="CAN54" s="124">
        <v>10673827.770404156</v>
      </c>
      <c r="CAO54" s="124">
        <v>10999498.714643491</v>
      </c>
      <c r="CAP54" s="124">
        <v>11335255.616093822</v>
      </c>
      <c r="CAQ54" s="124">
        <v>11681415.198138237</v>
      </c>
      <c r="CAR54" s="124">
        <v>12038304.255632151</v>
      </c>
      <c r="CAS54" s="124">
        <v>12406259.978730749</v>
      </c>
      <c r="CAT54" s="124">
        <v>12785630.287228368</v>
      </c>
      <c r="CAU54" s="124">
        <v>13176774.17575381</v>
      </c>
      <c r="CAV54" s="124">
        <v>13580062.070176955</v>
      </c>
      <c r="CAW54" s="124">
        <v>13995876.195593726</v>
      </c>
      <c r="CAX54" s="124">
        <v>14424610.956268482</v>
      </c>
      <c r="CAY54" s="124">
        <v>14866673.327925593</v>
      </c>
      <c r="CAZ54" s="124">
        <v>20350993.715999998</v>
      </c>
      <c r="CBA54" s="124">
        <v>20583316.680600736</v>
      </c>
      <c r="CBB54" s="124">
        <v>20818488.624172635</v>
      </c>
      <c r="CBC54" s="124">
        <v>8928589.0631954577</v>
      </c>
      <c r="CBD54" s="124">
        <v>9052212.8275328912</v>
      </c>
      <c r="CBE54" s="124">
        <v>9177664.8332012966</v>
      </c>
      <c r="CBF54" s="124">
        <v>9304973.500731729</v>
      </c>
      <c r="CBG54" s="124">
        <v>9434167.7078254465</v>
      </c>
      <c r="CBH54" s="124">
        <v>9565276.7968703005</v>
      </c>
      <c r="CBI54" s="124">
        <v>9698330.5825823471</v>
      </c>
      <c r="CBJ54" s="124">
        <v>9833359.3597748075</v>
      </c>
      <c r="CBK54" s="124">
        <v>9970393.9112564996</v>
      </c>
      <c r="CBL54" s="124">
        <v>10109465.515861932</v>
      </c>
      <c r="CBM54" s="124">
        <v>10250605.956615243</v>
      </c>
      <c r="CBN54" s="124">
        <v>10393847.529030288</v>
      </c>
      <c r="CBO54" s="124">
        <v>10539223.04954908</v>
      </c>
      <c r="CBP54" s="124">
        <v>10686765.864120996</v>
      </c>
      <c r="CBQ54" s="124">
        <v>10836509.85692505</v>
      </c>
      <c r="CBR54" s="124">
        <v>10988489.459237669</v>
      </c>
      <c r="CBS54" s="124">
        <v>11142739.658448398</v>
      </c>
      <c r="CBT54" s="124">
        <v>11299296.007226061</v>
      </c>
      <c r="CBU54" s="124">
        <v>11458194.632837828</v>
      </c>
      <c r="CBV54" s="124">
        <v>11619472.24662384</v>
      </c>
      <c r="CBW54" s="124">
        <v>11783166.153629983</v>
      </c>
      <c r="CBX54" s="124">
        <v>11949314.262401415</v>
      </c>
      <c r="CBY54" s="124">
        <v>12117955.094939644</v>
      </c>
      <c r="CBZ54" s="124">
        <v>5102315.5128227109</v>
      </c>
      <c r="CCA54" s="124">
        <v>5269418.9261484789</v>
      </c>
      <c r="CCB54" s="124">
        <v>5442031.3052475294</v>
      </c>
      <c r="CCC54" s="124">
        <v>0</v>
      </c>
      <c r="CCD54" s="124">
        <v>0</v>
      </c>
      <c r="CCE54" s="124">
        <v>0</v>
      </c>
      <c r="CCF54" s="124">
        <v>0</v>
      </c>
      <c r="CCG54" s="124">
        <v>0</v>
      </c>
      <c r="CCH54" s="124">
        <v>0</v>
      </c>
      <c r="CCI54" s="124">
        <v>0</v>
      </c>
      <c r="CCJ54" s="124">
        <v>0</v>
      </c>
      <c r="CCK54" s="124">
        <v>0</v>
      </c>
      <c r="CCL54" s="124">
        <v>0</v>
      </c>
      <c r="CCM54" s="124">
        <v>0</v>
      </c>
      <c r="CCN54" s="124">
        <v>0</v>
      </c>
      <c r="CCO54" s="124">
        <v>0</v>
      </c>
      <c r="CCP54" s="124">
        <v>0</v>
      </c>
      <c r="CCQ54" s="124">
        <v>0</v>
      </c>
      <c r="CCR54" s="124">
        <v>0</v>
      </c>
      <c r="CCS54" s="124">
        <v>0</v>
      </c>
      <c r="CCT54" s="124">
        <v>0</v>
      </c>
      <c r="CCU54" s="124">
        <v>0</v>
      </c>
      <c r="CCV54" s="124">
        <v>0</v>
      </c>
      <c r="CCW54" s="124">
        <v>0</v>
      </c>
      <c r="CCX54" s="124">
        <v>0</v>
      </c>
      <c r="CCY54" s="124">
        <v>0</v>
      </c>
      <c r="CCZ54" s="124">
        <v>4658826.715378291</v>
      </c>
      <c r="CDA54" s="124">
        <v>4706144.880164478</v>
      </c>
      <c r="CDB54" s="124">
        <v>4753958.8881098125</v>
      </c>
      <c r="CDC54" s="124">
        <v>0</v>
      </c>
      <c r="CDD54" s="124">
        <v>0</v>
      </c>
      <c r="CDE54" s="124">
        <v>0</v>
      </c>
      <c r="CDF54" s="124">
        <v>0</v>
      </c>
      <c r="CDG54" s="124">
        <v>0</v>
      </c>
      <c r="CDH54" s="124">
        <v>0</v>
      </c>
      <c r="CDI54" s="124">
        <v>0</v>
      </c>
      <c r="CDJ54" s="124">
        <v>0</v>
      </c>
      <c r="CDK54" s="124">
        <v>0</v>
      </c>
      <c r="CDL54" s="124">
        <v>0</v>
      </c>
      <c r="CDM54" s="124">
        <v>0</v>
      </c>
      <c r="CDN54" s="124">
        <v>0</v>
      </c>
      <c r="CDO54" s="124">
        <v>0</v>
      </c>
      <c r="CDP54" s="124">
        <v>0</v>
      </c>
      <c r="CDQ54" s="124">
        <v>0</v>
      </c>
      <c r="CDR54" s="124">
        <v>0</v>
      </c>
      <c r="CDS54" s="124">
        <v>0</v>
      </c>
      <c r="CDT54" s="124">
        <v>0</v>
      </c>
      <c r="CDU54" s="124">
        <v>0</v>
      </c>
      <c r="CDV54" s="124">
        <v>0</v>
      </c>
      <c r="CDW54" s="124">
        <v>0</v>
      </c>
      <c r="CDX54" s="124">
        <v>0</v>
      </c>
      <c r="CDY54" s="124">
        <v>0</v>
      </c>
      <c r="CDZ54" s="124">
        <v>144288.53607633169</v>
      </c>
      <c r="CEA54" s="124">
        <v>148381.89601811382</v>
      </c>
      <c r="CEB54" s="124">
        <v>152592.99733504077</v>
      </c>
      <c r="CEC54" s="124">
        <v>44308.313649365198</v>
      </c>
      <c r="CED54" s="124">
        <v>45566.760268171995</v>
      </c>
      <c r="CEE54" s="124">
        <v>46861.450467940878</v>
      </c>
      <c r="CEF54" s="124">
        <v>48193.443800797431</v>
      </c>
      <c r="CEG54" s="124">
        <v>49563.831280818908</v>
      </c>
      <c r="CEH54" s="124">
        <v>50973.736333096967</v>
      </c>
      <c r="CEI54" s="124">
        <v>52424.315771874775</v>
      </c>
      <c r="CEJ54" s="124">
        <v>53916.760808662497</v>
      </c>
      <c r="CEK54" s="124">
        <v>55452.298091263365</v>
      </c>
      <c r="CEL54" s="124">
        <v>57032.190774672257</v>
      </c>
      <c r="CEM54" s="124">
        <v>58657.739624838548</v>
      </c>
      <c r="CEN54" s="124">
        <v>60330.284156316935</v>
      </c>
      <c r="CEO54" s="124">
        <v>62051.203804861638</v>
      </c>
      <c r="CEP54" s="124">
        <v>63821.919136053024</v>
      </c>
      <c r="CEQ54" s="124">
        <v>65643.893091080201</v>
      </c>
      <c r="CER54" s="124">
        <v>67518.632270838003</v>
      </c>
      <c r="CES54" s="124">
        <v>69447.68825953445</v>
      </c>
      <c r="CET54" s="124">
        <v>71432.658989041476</v>
      </c>
      <c r="CEU54" s="124">
        <v>73475.190145261484</v>
      </c>
      <c r="CEV54" s="124">
        <v>75576.976617822234</v>
      </c>
      <c r="CEW54" s="124">
        <v>77739.763994453984</v>
      </c>
      <c r="CEX54" s="124">
        <v>79965.350101446165</v>
      </c>
      <c r="CEY54" s="124">
        <v>82255.58659162448</v>
      </c>
      <c r="CEZ54" s="124">
        <v>82072.343107234075</v>
      </c>
      <c r="CFA54" s="124">
        <v>83180.165605194197</v>
      </c>
      <c r="CFB54" s="124">
        <v>84304.032805732917</v>
      </c>
      <c r="CFC54" s="124">
        <v>24125.418456483687</v>
      </c>
      <c r="CFD54" s="124">
        <v>24452.015395164686</v>
      </c>
      <c r="CFE54" s="124">
        <v>24783.354021104737</v>
      </c>
      <c r="CFF54" s="124">
        <v>25119.507064548972</v>
      </c>
      <c r="CFG54" s="124">
        <v>25460.548415311372</v>
      </c>
      <c r="CFH54" s="124">
        <v>25806.55314173353</v>
      </c>
      <c r="CFI54" s="124">
        <v>26157.597509958196</v>
      </c>
      <c r="CFJ54" s="124">
        <v>26513.759003522995</v>
      </c>
      <c r="CFK54" s="124">
        <v>26875.116343279529</v>
      </c>
      <c r="CFL54" s="124">
        <v>27241.749507643472</v>
      </c>
      <c r="CFM54" s="124">
        <v>27613.739753181155</v>
      </c>
      <c r="CFN54" s="124">
        <v>27991.169635538172</v>
      </c>
      <c r="CFO54" s="124">
        <v>28374.123030715935</v>
      </c>
      <c r="CFP54" s="124">
        <v>28762.685156701893</v>
      </c>
      <c r="CFQ54" s="124">
        <v>29156.942595459324</v>
      </c>
      <c r="CFR54" s="124">
        <v>29556.983315282832</v>
      </c>
      <c r="CFS54" s="124">
        <v>29962.896693525618</v>
      </c>
      <c r="CFT54" s="124">
        <v>30374.773539704718</v>
      </c>
      <c r="CFU54" s="124">
        <v>30792.706118990704</v>
      </c>
      <c r="CFV54" s="124">
        <v>31216.788176088085</v>
      </c>
      <c r="CFW54" s="124">
        <v>31647.114959513172</v>
      </c>
      <c r="CFX54" s="124">
        <v>32083.783246275911</v>
      </c>
      <c r="CFY54" s="124">
        <v>32526.891366972592</v>
      </c>
      <c r="CFZ54" s="124">
        <v>1842131.0730129045</v>
      </c>
      <c r="CGA54" s="124">
        <v>1891258.3126859001</v>
      </c>
      <c r="CGB54" s="124">
        <v>1941700.2156914419</v>
      </c>
      <c r="CGC54" s="124">
        <v>562868.36144463648</v>
      </c>
      <c r="CGD54" s="124">
        <v>577883.37654302304</v>
      </c>
      <c r="CGE54" s="124">
        <v>593300.33437307633</v>
      </c>
      <c r="CGF54" s="124">
        <v>609130.04160478897</v>
      </c>
      <c r="CGG54" s="124">
        <v>625383.59701935621</v>
      </c>
      <c r="CGH54" s="124">
        <v>642072.39945691882</v>
      </c>
      <c r="CGI54" s="124">
        <v>659208.15598225349</v>
      </c>
      <c r="CGJ54" s="124">
        <v>676802.89027444797</v>
      </c>
      <c r="CGK54" s="124">
        <v>694868.95124675764</v>
      </c>
      <c r="CGL54" s="124">
        <v>713419.02190302312</v>
      </c>
      <c r="CGM54" s="124">
        <v>732466.12843719812</v>
      </c>
      <c r="CGN54" s="124">
        <v>752023.64958272979</v>
      </c>
      <c r="CGO54" s="124">
        <v>772105.32621871238</v>
      </c>
      <c r="CGP54" s="124">
        <v>792725.27123993787</v>
      </c>
      <c r="CGQ54" s="124">
        <v>813897.97969816264</v>
      </c>
      <c r="CGR54" s="124">
        <v>835638.33922211337</v>
      </c>
      <c r="CGS54" s="124">
        <v>857961.6407239706</v>
      </c>
      <c r="CGT54" s="124">
        <v>880883.58940028213</v>
      </c>
      <c r="CGU54" s="124">
        <v>904420.3160354835</v>
      </c>
      <c r="CGV54" s="124">
        <v>928588.38861643104</v>
      </c>
      <c r="CGW54" s="124">
        <v>953404.8242665896</v>
      </c>
      <c r="CGX54" s="124">
        <v>978887.10150876245</v>
      </c>
      <c r="CGY54" s="124">
        <v>1005053.1728654961</v>
      </c>
      <c r="CGZ54" s="124">
        <v>801655.04528592445</v>
      </c>
      <c r="CHA54" s="124">
        <v>814657.41629451711</v>
      </c>
      <c r="CHB54" s="124">
        <v>827874.65358416364</v>
      </c>
      <c r="CHC54" s="124">
        <v>237546.45123470988</v>
      </c>
      <c r="CHD54" s="124">
        <v>241402.77212993678</v>
      </c>
      <c r="CHE54" s="124">
        <v>245322.85437561935</v>
      </c>
      <c r="CHF54" s="124">
        <v>249307.763936084</v>
      </c>
      <c r="CHG54" s="124">
        <v>253358.58471292126</v>
      </c>
      <c r="CHH54" s="124">
        <v>257476.41884796543</v>
      </c>
      <c r="CHI54" s="124">
        <v>261662.38703140215</v>
      </c>
      <c r="CHJ54" s="124">
        <v>265917.62881509284</v>
      </c>
      <c r="CHK54" s="124">
        <v>270243.30293120217</v>
      </c>
      <c r="CHL54" s="124">
        <v>274640.5876162207</v>
      </c>
      <c r="CHM54" s="124">
        <v>279110.68094047206</v>
      </c>
      <c r="CHN54" s="124">
        <v>283654.80114319891</v>
      </c>
      <c r="CHO54" s="124">
        <v>288274.18697332224</v>
      </c>
      <c r="CHP54" s="124">
        <v>292970.09803596913</v>
      </c>
      <c r="CHQ54" s="124">
        <v>297743.81514486845</v>
      </c>
      <c r="CHR54" s="124">
        <v>302596.6406807116</v>
      </c>
      <c r="CHS54" s="124">
        <v>307529.89895558252</v>
      </c>
      <c r="CHT54" s="124">
        <v>312544.93658355635</v>
      </c>
      <c r="CHU54" s="124">
        <v>317643.1228575742</v>
      </c>
      <c r="CHV54" s="124">
        <v>322825.85013269918</v>
      </c>
      <c r="CHW54" s="124">
        <v>328094.53421586152</v>
      </c>
      <c r="CHX54" s="124">
        <v>333450.6147622033</v>
      </c>
      <c r="CHY54" s="124">
        <v>338895.55567813513</v>
      </c>
      <c r="CHZ54" s="124">
        <v>18800135.190000001</v>
      </c>
      <c r="CIA54" s="124">
        <v>19411826.552265894</v>
      </c>
      <c r="CIB54" s="124">
        <v>20043574.305339869</v>
      </c>
      <c r="CIC54" s="124">
        <v>5044250.4098274997</v>
      </c>
      <c r="CID54" s="124">
        <v>5188201.3790018428</v>
      </c>
      <c r="CIE54" s="124">
        <v>5336319.6383473771</v>
      </c>
      <c r="CIF54" s="124">
        <v>5488727.6796514876</v>
      </c>
      <c r="CIG54" s="124">
        <v>7144951.5582387578</v>
      </c>
      <c r="CIH54" s="124">
        <v>7294798.2410181407</v>
      </c>
      <c r="CII54" s="124">
        <v>7448155.3356856285</v>
      </c>
      <c r="CIJ54" s="124">
        <v>2840919.2157035968</v>
      </c>
      <c r="CIK54" s="124">
        <v>2929784.3992277938</v>
      </c>
      <c r="CIL54" s="124">
        <v>3021465.5659031868</v>
      </c>
      <c r="CIM54" s="124">
        <v>3116052.9821179118</v>
      </c>
      <c r="CIN54" s="124">
        <v>3213639.8368029743</v>
      </c>
      <c r="CIO54" s="124">
        <v>3314322.3368629278</v>
      </c>
      <c r="CIP54" s="124">
        <v>3418199.8057449195</v>
      </c>
      <c r="CIQ54" s="124">
        <v>3525374.7852499252</v>
      </c>
      <c r="CIR54" s="124">
        <v>3635953.1406934354</v>
      </c>
      <c r="CIS54" s="124">
        <v>3750044.1695264331</v>
      </c>
      <c r="CIT54" s="124">
        <v>3867760.7135311742</v>
      </c>
      <c r="CIU54" s="124">
        <v>3989219.2747101001</v>
      </c>
      <c r="CIV54" s="124">
        <v>4114540.1349901394</v>
      </c>
      <c r="CIW54" s="124">
        <v>4243847.4798687389</v>
      </c>
      <c r="CIX54" s="124">
        <v>4377269.5261321347</v>
      </c>
      <c r="CIY54" s="124">
        <v>4514938.6537807463</v>
      </c>
      <c r="CIZ54" s="124">
        <v>20350993.715999998</v>
      </c>
      <c r="CJA54" s="124">
        <v>20583316.680600736</v>
      </c>
      <c r="CJB54" s="124">
        <v>20818488.624172635</v>
      </c>
      <c r="CJC54" s="124">
        <v>8003034.3544038739</v>
      </c>
      <c r="CJD54" s="124">
        <v>8117701.6988579892</v>
      </c>
      <c r="CJE54" s="124">
        <v>8234110.6150422823</v>
      </c>
      <c r="CJF54" s="124">
        <v>8352288.6848022789</v>
      </c>
      <c r="CJG54" s="124">
        <v>8472263.9390379153</v>
      </c>
      <c r="CJH54" s="124">
        <v>8594064.8651413769</v>
      </c>
      <c r="CJI54" s="124">
        <v>8717720.4145594202</v>
      </c>
      <c r="CJJ54" s="124">
        <v>8843260.0104822721</v>
      </c>
      <c r="CJK54" s="124">
        <v>8970713.5556612238</v>
      </c>
      <c r="CJL54" s="124">
        <v>9100111.4403571058</v>
      </c>
      <c r="CJM54" s="124">
        <v>9231484.5504218191</v>
      </c>
      <c r="CJN54" s="124">
        <v>9364864.2755152043</v>
      </c>
      <c r="CJO54" s="124">
        <v>9500282.5174594931</v>
      </c>
      <c r="CJP54" s="124">
        <v>9637771.6987336632</v>
      </c>
      <c r="CJQ54" s="124">
        <v>9777364.7711100914</v>
      </c>
      <c r="CJR54" s="124">
        <v>9919095.2244358324</v>
      </c>
      <c r="CJS54" s="124">
        <v>10062997.095561031</v>
      </c>
      <c r="CJT54" s="124">
        <v>10209104.977416914</v>
      </c>
      <c r="CJU54" s="124">
        <v>10357454.02824585</v>
      </c>
      <c r="CJV54" s="124">
        <v>10508079.980986118</v>
      </c>
      <c r="CJW54" s="124">
        <v>10661019.152813917</v>
      </c>
      <c r="CJX54" s="124">
        <v>10816308.454845296</v>
      </c>
      <c r="CJY54" s="124">
        <v>10973985.402000718</v>
      </c>
      <c r="CJZ54" s="124">
        <v>5102315.5128227109</v>
      </c>
      <c r="CKA54" s="124">
        <v>5269418.9261484789</v>
      </c>
      <c r="CKB54" s="124">
        <v>5442031.3052475294</v>
      </c>
      <c r="CKC54" s="124">
        <v>0</v>
      </c>
      <c r="CKD54" s="124">
        <v>0</v>
      </c>
      <c r="CKE54" s="124">
        <v>0</v>
      </c>
      <c r="CKF54" s="124">
        <v>0</v>
      </c>
      <c r="CKG54" s="124">
        <v>0</v>
      </c>
      <c r="CKH54" s="124">
        <v>0</v>
      </c>
      <c r="CKI54" s="124">
        <v>0</v>
      </c>
      <c r="CKJ54" s="124">
        <v>0</v>
      </c>
      <c r="CKK54" s="124">
        <v>0</v>
      </c>
      <c r="CKL54" s="124">
        <v>0</v>
      </c>
      <c r="CKM54" s="124">
        <v>0</v>
      </c>
      <c r="CKN54" s="124">
        <v>0</v>
      </c>
      <c r="CKO54" s="124">
        <v>0</v>
      </c>
      <c r="CKP54" s="124">
        <v>0</v>
      </c>
      <c r="CKQ54" s="124">
        <v>0</v>
      </c>
      <c r="CKR54" s="124">
        <v>0</v>
      </c>
      <c r="CKS54" s="124">
        <v>0</v>
      </c>
      <c r="CKT54" s="124">
        <v>0</v>
      </c>
      <c r="CKU54" s="124">
        <v>0</v>
      </c>
      <c r="CKV54" s="124">
        <v>0</v>
      </c>
      <c r="CKW54" s="124">
        <v>0</v>
      </c>
      <c r="CKX54" s="124">
        <v>0</v>
      </c>
      <c r="CKY54" s="124">
        <v>0</v>
      </c>
      <c r="CKZ54" s="124">
        <v>4658826.715378291</v>
      </c>
      <c r="CLA54" s="124">
        <v>4706144.880164478</v>
      </c>
      <c r="CLB54" s="124">
        <v>4753958.8881098125</v>
      </c>
      <c r="CLC54" s="124">
        <v>0</v>
      </c>
      <c r="CLD54" s="124">
        <v>0</v>
      </c>
      <c r="CLE54" s="124">
        <v>0</v>
      </c>
      <c r="CLF54" s="124">
        <v>0</v>
      </c>
      <c r="CLG54" s="124">
        <v>0</v>
      </c>
      <c r="CLH54" s="124">
        <v>0</v>
      </c>
      <c r="CLI54" s="124">
        <v>0</v>
      </c>
      <c r="CLJ54" s="124">
        <v>0</v>
      </c>
      <c r="CLK54" s="124">
        <v>0</v>
      </c>
      <c r="CLL54" s="124">
        <v>0</v>
      </c>
      <c r="CLM54" s="124">
        <v>0</v>
      </c>
      <c r="CLN54" s="124">
        <v>0</v>
      </c>
      <c r="CLO54" s="124">
        <v>0</v>
      </c>
      <c r="CLP54" s="124">
        <v>0</v>
      </c>
      <c r="CLQ54" s="124">
        <v>0</v>
      </c>
      <c r="CLR54" s="124">
        <v>0</v>
      </c>
      <c r="CLS54" s="124">
        <v>0</v>
      </c>
      <c r="CLT54" s="124">
        <v>0</v>
      </c>
      <c r="CLU54" s="124">
        <v>0</v>
      </c>
      <c r="CLV54" s="124">
        <v>0</v>
      </c>
      <c r="CLW54" s="124">
        <v>0</v>
      </c>
      <c r="CLX54" s="124">
        <v>0</v>
      </c>
      <c r="CLY54" s="124">
        <v>0</v>
      </c>
      <c r="CLZ54" s="124">
        <v>144288.53607633169</v>
      </c>
      <c r="CMA54" s="124">
        <v>148381.89601811382</v>
      </c>
      <c r="CMB54" s="124">
        <v>152592.99733504077</v>
      </c>
      <c r="CMC54" s="124">
        <v>44308.313649365198</v>
      </c>
      <c r="CMD54" s="124">
        <v>45566.760268171995</v>
      </c>
      <c r="CME54" s="124">
        <v>46861.450467940878</v>
      </c>
      <c r="CMF54" s="124">
        <v>48193.443800797431</v>
      </c>
      <c r="CMG54" s="124">
        <v>49563.831280818908</v>
      </c>
      <c r="CMH54" s="124">
        <v>50973.736333096967</v>
      </c>
      <c r="CMI54" s="124">
        <v>52424.315771874775</v>
      </c>
      <c r="CMJ54" s="124">
        <v>53916.760808662497</v>
      </c>
      <c r="CMK54" s="124">
        <v>55452.298091263365</v>
      </c>
      <c r="CML54" s="124">
        <v>57032.190774672257</v>
      </c>
      <c r="CMM54" s="124">
        <v>58657.739624838548</v>
      </c>
      <c r="CMN54" s="124">
        <v>60330.284156316935</v>
      </c>
      <c r="CMO54" s="124">
        <v>62051.203804861638</v>
      </c>
      <c r="CMP54" s="124">
        <v>63821.919136053024</v>
      </c>
      <c r="CMQ54" s="124">
        <v>65643.893091080201</v>
      </c>
      <c r="CMR54" s="124">
        <v>67518.632270838003</v>
      </c>
      <c r="CMS54" s="124">
        <v>69447.68825953445</v>
      </c>
      <c r="CMT54" s="124">
        <v>71432.658989041476</v>
      </c>
      <c r="CMU54" s="124">
        <v>73475.190145261484</v>
      </c>
      <c r="CMV54" s="124">
        <v>75576.976617822234</v>
      </c>
      <c r="CMW54" s="124">
        <v>77739.763994453984</v>
      </c>
      <c r="CMX54" s="124">
        <v>79965.350101446165</v>
      </c>
      <c r="CMY54" s="124">
        <v>82255.58659162448</v>
      </c>
      <c r="CMZ54" s="124">
        <v>82072.343107234075</v>
      </c>
      <c r="CNA54" s="124">
        <v>83180.165605194197</v>
      </c>
      <c r="CNB54" s="124">
        <v>84304.032805732917</v>
      </c>
      <c r="CNC54" s="124">
        <v>24125.418456483687</v>
      </c>
      <c r="CND54" s="124">
        <v>24452.015395164686</v>
      </c>
      <c r="CNE54" s="124">
        <v>24783.354021104737</v>
      </c>
      <c r="CNF54" s="124">
        <v>25119.507064548972</v>
      </c>
      <c r="CNG54" s="124">
        <v>25460.548415311372</v>
      </c>
      <c r="CNH54" s="124">
        <v>25806.55314173353</v>
      </c>
      <c r="CNI54" s="124">
        <v>26157.597509958196</v>
      </c>
      <c r="CNJ54" s="124">
        <v>26513.759003522995</v>
      </c>
      <c r="CNK54" s="124">
        <v>26875.116343279529</v>
      </c>
      <c r="CNL54" s="124">
        <v>27241.749507643472</v>
      </c>
      <c r="CNM54" s="124">
        <v>27613.739753181155</v>
      </c>
      <c r="CNN54" s="124">
        <v>27991.169635538172</v>
      </c>
      <c r="CNO54" s="124">
        <v>28374.123030715935</v>
      </c>
      <c r="CNP54" s="124">
        <v>28762.685156701893</v>
      </c>
      <c r="CNQ54" s="124">
        <v>29156.942595459324</v>
      </c>
      <c r="CNR54" s="124">
        <v>29556.983315282832</v>
      </c>
      <c r="CNS54" s="124">
        <v>29962.896693525618</v>
      </c>
      <c r="CNT54" s="124">
        <v>30374.773539704718</v>
      </c>
      <c r="CNU54" s="124">
        <v>30792.706118990704</v>
      </c>
      <c r="CNV54" s="124">
        <v>31216.788176088085</v>
      </c>
      <c r="CNW54" s="124">
        <v>31647.114959513172</v>
      </c>
      <c r="CNX54" s="124">
        <v>32083.783246275911</v>
      </c>
      <c r="CNY54" s="124">
        <v>32526.891366972592</v>
      </c>
      <c r="CNZ54" s="124">
        <v>1842131.0730129045</v>
      </c>
      <c r="COA54" s="124">
        <v>1891258.3126859001</v>
      </c>
      <c r="COB54" s="124">
        <v>1941700.2156914419</v>
      </c>
      <c r="COC54" s="124">
        <v>562868.36144463648</v>
      </c>
      <c r="COD54" s="124">
        <v>577883.37654302304</v>
      </c>
      <c r="COE54" s="124">
        <v>593300.33437307633</v>
      </c>
      <c r="COF54" s="124">
        <v>609130.04160478897</v>
      </c>
      <c r="COG54" s="124">
        <v>625383.59701935621</v>
      </c>
      <c r="COH54" s="124">
        <v>642072.39945691882</v>
      </c>
      <c r="COI54" s="124">
        <v>659208.15598225349</v>
      </c>
      <c r="COJ54" s="124">
        <v>676802.89027444797</v>
      </c>
      <c r="COK54" s="124">
        <v>694868.95124675764</v>
      </c>
      <c r="COL54" s="124">
        <v>713419.02190302312</v>
      </c>
      <c r="COM54" s="124">
        <v>732466.12843719812</v>
      </c>
      <c r="CON54" s="124">
        <v>752023.64958272979</v>
      </c>
      <c r="COO54" s="124">
        <v>772105.32621871238</v>
      </c>
      <c r="COP54" s="124">
        <v>792725.27123993787</v>
      </c>
      <c r="COQ54" s="124">
        <v>813897.97969816264</v>
      </c>
      <c r="COR54" s="124">
        <v>835638.33922211337</v>
      </c>
      <c r="COS54" s="124">
        <v>857961.6407239706</v>
      </c>
      <c r="COT54" s="124">
        <v>880883.58940028213</v>
      </c>
      <c r="COU54" s="124">
        <v>904420.3160354835</v>
      </c>
      <c r="COV54" s="124">
        <v>928588.38861643104</v>
      </c>
      <c r="COW54" s="124">
        <v>953404.8242665896</v>
      </c>
      <c r="COX54" s="124">
        <v>978887.10150876245</v>
      </c>
      <c r="COY54" s="124">
        <v>1005053.1728654961</v>
      </c>
      <c r="COZ54" s="124">
        <v>801655.04528592445</v>
      </c>
      <c r="CPA54" s="124">
        <v>814657.41629451711</v>
      </c>
      <c r="CPB54" s="124">
        <v>827874.65358416364</v>
      </c>
      <c r="CPC54" s="124">
        <v>237546.45123470988</v>
      </c>
      <c r="CPD54" s="124">
        <v>241402.77212993678</v>
      </c>
      <c r="CPE54" s="124">
        <v>245322.85437561935</v>
      </c>
      <c r="CPF54" s="124">
        <v>249307.763936084</v>
      </c>
      <c r="CPG54" s="124">
        <v>253358.58471292126</v>
      </c>
      <c r="CPH54" s="124">
        <v>257476.41884796543</v>
      </c>
      <c r="CPI54" s="124">
        <v>261662.38703140215</v>
      </c>
      <c r="CPJ54" s="124">
        <v>265917.62881509284</v>
      </c>
      <c r="CPK54" s="124">
        <v>270243.30293120217</v>
      </c>
      <c r="CPL54" s="124">
        <v>274640.5876162207</v>
      </c>
      <c r="CPM54" s="124">
        <v>279110.68094047206</v>
      </c>
      <c r="CPN54" s="124">
        <v>283654.80114319891</v>
      </c>
      <c r="CPO54" s="124">
        <v>288274.18697332224</v>
      </c>
      <c r="CPP54" s="124">
        <v>292970.09803596913</v>
      </c>
      <c r="CPQ54" s="124">
        <v>297743.81514486845</v>
      </c>
      <c r="CPR54" s="124">
        <v>302596.6406807116</v>
      </c>
      <c r="CPS54" s="124">
        <v>307529.89895558252</v>
      </c>
      <c r="CPT54" s="124">
        <v>312544.93658355635</v>
      </c>
      <c r="CPU54" s="124">
        <v>317643.1228575742</v>
      </c>
      <c r="CPV54" s="124">
        <v>322825.85013269918</v>
      </c>
      <c r="CPW54" s="124">
        <v>328094.53421586152</v>
      </c>
      <c r="CPX54" s="124">
        <v>333450.6147622033</v>
      </c>
      <c r="CPY54" s="124">
        <v>338895.55567813513</v>
      </c>
      <c r="CPZ54" s="124">
        <v>18800135.190000001</v>
      </c>
      <c r="CQA54" s="124">
        <v>19411826.552265894</v>
      </c>
      <c r="CQB54" s="124">
        <v>20043574.305339869</v>
      </c>
      <c r="CQC54" s="124">
        <v>5044250.4098274997</v>
      </c>
      <c r="CQD54" s="124">
        <v>5188201.3790018428</v>
      </c>
      <c r="CQE54" s="124">
        <v>5336319.6383473771</v>
      </c>
      <c r="CQF54" s="124">
        <v>5488727.6796514876</v>
      </c>
      <c r="CQG54" s="124">
        <v>7144951.5582387578</v>
      </c>
      <c r="CQH54" s="124">
        <v>7294798.2410181407</v>
      </c>
      <c r="CQI54" s="124">
        <v>7448155.3356856285</v>
      </c>
      <c r="CQJ54" s="124">
        <v>2840919.2157035968</v>
      </c>
      <c r="CQK54" s="124">
        <v>2929784.3992277938</v>
      </c>
      <c r="CQL54" s="124">
        <v>3021465.5659031868</v>
      </c>
      <c r="CQM54" s="124">
        <v>3116052.9821179118</v>
      </c>
      <c r="CQN54" s="124">
        <v>3213639.8368029743</v>
      </c>
      <c r="CQO54" s="124">
        <v>3314322.3368629278</v>
      </c>
      <c r="CQP54" s="124">
        <v>3418199.8057449195</v>
      </c>
      <c r="CQQ54" s="124">
        <v>3525374.7852499252</v>
      </c>
      <c r="CQR54" s="124">
        <v>3635953.1406934354</v>
      </c>
      <c r="CQS54" s="124">
        <v>3750044.1695264331</v>
      </c>
      <c r="CQT54" s="124">
        <v>3867760.7135311742</v>
      </c>
      <c r="CQU54" s="124">
        <v>3989219.2747101001</v>
      </c>
      <c r="CQV54" s="124">
        <v>4114540.1349901394</v>
      </c>
      <c r="CQW54" s="124">
        <v>4243847.4798687389</v>
      </c>
      <c r="CQX54" s="124">
        <v>4377269.5261321347</v>
      </c>
      <c r="CQY54" s="124">
        <v>4514938.6537807463</v>
      </c>
      <c r="CQZ54" s="124">
        <v>20350993.715999998</v>
      </c>
      <c r="CRA54" s="124">
        <v>20583316.680600736</v>
      </c>
      <c r="CRB54" s="124">
        <v>20818488.624172635</v>
      </c>
      <c r="CRC54" s="124">
        <v>8003034.3544038739</v>
      </c>
      <c r="CRD54" s="124">
        <v>8117701.6988579892</v>
      </c>
      <c r="CRE54" s="124">
        <v>8234110.6150422823</v>
      </c>
      <c r="CRF54" s="124">
        <v>8352288.6848022789</v>
      </c>
      <c r="CRG54" s="124">
        <v>8472263.9390379153</v>
      </c>
      <c r="CRH54" s="124">
        <v>8594064.8651413769</v>
      </c>
      <c r="CRI54" s="124">
        <v>8717720.4145594202</v>
      </c>
      <c r="CRJ54" s="124">
        <v>8843260.0104822721</v>
      </c>
      <c r="CRK54" s="124">
        <v>8970713.5556612238</v>
      </c>
      <c r="CRL54" s="124">
        <v>9100111.4403571058</v>
      </c>
      <c r="CRM54" s="124">
        <v>9231484.5504218191</v>
      </c>
      <c r="CRN54" s="124">
        <v>9364864.2755152043</v>
      </c>
      <c r="CRO54" s="124">
        <v>9500282.5174594931</v>
      </c>
      <c r="CRP54" s="124">
        <v>9637771.6987336632</v>
      </c>
      <c r="CRQ54" s="124">
        <v>9777364.7711100914</v>
      </c>
      <c r="CRR54" s="124">
        <v>9919095.2244358324</v>
      </c>
      <c r="CRS54" s="124">
        <v>10062997.095561031</v>
      </c>
      <c r="CRT54" s="124">
        <v>10209104.977416914</v>
      </c>
      <c r="CRU54" s="124">
        <v>10357454.02824585</v>
      </c>
      <c r="CRV54" s="124">
        <v>10508079.980986118</v>
      </c>
      <c r="CRW54" s="124">
        <v>10661019.152813917</v>
      </c>
      <c r="CRX54" s="124">
        <v>10816308.454845296</v>
      </c>
      <c r="CRY54" s="124">
        <v>10973985.402000718</v>
      </c>
      <c r="CRZ54" s="124">
        <v>5102315.5128227109</v>
      </c>
      <c r="CSA54" s="124">
        <v>5269418.9261484789</v>
      </c>
      <c r="CSB54" s="124">
        <v>5442031.3052475294</v>
      </c>
      <c r="CSC54" s="124">
        <v>0</v>
      </c>
      <c r="CSD54" s="124">
        <v>0</v>
      </c>
      <c r="CSE54" s="124">
        <v>0</v>
      </c>
      <c r="CSF54" s="124">
        <v>0</v>
      </c>
      <c r="CSG54" s="124">
        <v>0</v>
      </c>
      <c r="CSH54" s="124">
        <v>0</v>
      </c>
      <c r="CSI54" s="124">
        <v>0</v>
      </c>
      <c r="CSJ54" s="124">
        <v>0</v>
      </c>
      <c r="CSK54" s="124">
        <v>0</v>
      </c>
      <c r="CSL54" s="124">
        <v>0</v>
      </c>
      <c r="CSM54" s="124">
        <v>0</v>
      </c>
      <c r="CSN54" s="124">
        <v>0</v>
      </c>
      <c r="CSO54" s="124">
        <v>0</v>
      </c>
      <c r="CSP54" s="124">
        <v>0</v>
      </c>
      <c r="CSQ54" s="124">
        <v>0</v>
      </c>
      <c r="CSR54" s="124">
        <v>0</v>
      </c>
      <c r="CSS54" s="124">
        <v>0</v>
      </c>
      <c r="CST54" s="124">
        <v>0</v>
      </c>
      <c r="CSU54" s="124">
        <v>0</v>
      </c>
      <c r="CSV54" s="124">
        <v>0</v>
      </c>
      <c r="CSW54" s="124">
        <v>0</v>
      </c>
      <c r="CSX54" s="124">
        <v>0</v>
      </c>
      <c r="CSY54" s="124">
        <v>0</v>
      </c>
      <c r="CSZ54" s="124">
        <v>4658826.715378291</v>
      </c>
      <c r="CTA54" s="124">
        <v>4706144.880164478</v>
      </c>
      <c r="CTB54" s="124">
        <v>4753958.8881098125</v>
      </c>
      <c r="CTC54" s="124">
        <v>0</v>
      </c>
      <c r="CTD54" s="124">
        <v>0</v>
      </c>
      <c r="CTE54" s="124">
        <v>0</v>
      </c>
      <c r="CTF54" s="124">
        <v>0</v>
      </c>
      <c r="CTG54" s="124">
        <v>0</v>
      </c>
      <c r="CTH54" s="124">
        <v>0</v>
      </c>
      <c r="CTI54" s="124">
        <v>0</v>
      </c>
      <c r="CTJ54" s="124">
        <v>0</v>
      </c>
      <c r="CTK54" s="124">
        <v>0</v>
      </c>
      <c r="CTL54" s="124">
        <v>0</v>
      </c>
      <c r="CTM54" s="124">
        <v>0</v>
      </c>
      <c r="CTN54" s="124">
        <v>0</v>
      </c>
      <c r="CTO54" s="124">
        <v>0</v>
      </c>
      <c r="CTP54" s="124">
        <v>0</v>
      </c>
      <c r="CTQ54" s="124">
        <v>0</v>
      </c>
      <c r="CTR54" s="124">
        <v>0</v>
      </c>
      <c r="CTS54" s="124">
        <v>0</v>
      </c>
      <c r="CTT54" s="124">
        <v>0</v>
      </c>
      <c r="CTU54" s="124">
        <v>0</v>
      </c>
      <c r="CTV54" s="124">
        <v>0</v>
      </c>
      <c r="CTW54" s="124">
        <v>0</v>
      </c>
      <c r="CTX54" s="124">
        <v>0</v>
      </c>
      <c r="CTY54" s="124">
        <v>0</v>
      </c>
      <c r="CTZ54" s="124">
        <v>144288.53607633169</v>
      </c>
      <c r="CUA54" s="124">
        <v>148381.89601811382</v>
      </c>
      <c r="CUB54" s="124">
        <v>152592.99733504077</v>
      </c>
      <c r="CUC54" s="124">
        <v>54013.925328436177</v>
      </c>
      <c r="CUD54" s="124">
        <v>55548.031145145076</v>
      </c>
      <c r="CUE54" s="124">
        <v>57126.319597447218</v>
      </c>
      <c r="CUF54" s="124">
        <v>58750.082329385885</v>
      </c>
      <c r="CUG54" s="124">
        <v>60420.649338608193</v>
      </c>
      <c r="CUH54" s="124">
        <v>62139.390133317327</v>
      </c>
      <c r="CUI54" s="124">
        <v>63907.714924667904</v>
      </c>
      <c r="CUJ54" s="124">
        <v>65727.075855706236</v>
      </c>
      <c r="CUK54" s="124">
        <v>67598.968267992197</v>
      </c>
      <c r="CUL54" s="124">
        <v>69524.932007075113</v>
      </c>
      <c r="CUM54" s="124">
        <v>71506.552768032809</v>
      </c>
      <c r="CUN54" s="124">
        <v>73545.463482321575</v>
      </c>
      <c r="CUO54" s="124">
        <v>75643.345747223881</v>
      </c>
      <c r="CUP54" s="124">
        <v>77801.931299221294</v>
      </c>
      <c r="CUQ54" s="124">
        <v>80023.003532662144</v>
      </c>
      <c r="CUR54" s="124">
        <v>82308.399065136502</v>
      </c>
      <c r="CUS54" s="124">
        <v>84660.009351015993</v>
      </c>
      <c r="CUT54" s="124">
        <v>87079.782344661857</v>
      </c>
      <c r="CUU54" s="124">
        <v>89569.724214852002</v>
      </c>
      <c r="CUV54" s="124">
        <v>92131.901112027597</v>
      </c>
      <c r="CUW54" s="124">
        <v>94768.440990009287</v>
      </c>
      <c r="CUX54" s="124">
        <v>97481.535483886575</v>
      </c>
      <c r="CUY54" s="124">
        <v>100273.44184583687</v>
      </c>
      <c r="CUZ54" s="124">
        <v>82072.343107234075</v>
      </c>
      <c r="CVA54" s="124">
        <v>83180.165605194197</v>
      </c>
      <c r="CVB54" s="124">
        <v>84304.032805732917</v>
      </c>
      <c r="CVC54" s="124">
        <v>29410.023620803167</v>
      </c>
      <c r="CVD54" s="124">
        <v>29808.16070175849</v>
      </c>
      <c r="CVE54" s="124">
        <v>30212.078123251442</v>
      </c>
      <c r="CVF54" s="124">
        <v>30621.864546883109</v>
      </c>
      <c r="CVG54" s="124">
        <v>31037.610047823724</v>
      </c>
      <c r="CVH54" s="124">
        <v>31459.406137924307</v>
      </c>
      <c r="CVI54" s="124">
        <v>31887.345789212006</v>
      </c>
      <c r="CVJ54" s="124">
        <v>32321.523457775766</v>
      </c>
      <c r="CVK54" s="124">
        <v>32762.03510804868</v>
      </c>
      <c r="CVL54" s="124">
        <v>33208.978237493779</v>
      </c>
      <c r="CVM54" s="124">
        <v>33662.451901700064</v>
      </c>
      <c r="CVN54" s="124">
        <v>34122.556739895466</v>
      </c>
      <c r="CVO54" s="124">
        <v>34589.395000883975</v>
      </c>
      <c r="CVP54" s="124">
        <v>35063.070569413867</v>
      </c>
      <c r="CVQ54" s="124">
        <v>35543.688992984346</v>
      </c>
      <c r="CVR54" s="124">
        <v>36031.357509097928</v>
      </c>
      <c r="CVS54" s="124">
        <v>36526.185072966022</v>
      </c>
      <c r="CVT54" s="124">
        <v>37028.282385675382</v>
      </c>
      <c r="CVU54" s="124">
        <v>37537.761922823091</v>
      </c>
      <c r="CVV54" s="124">
        <v>38054.737963627922</v>
      </c>
      <c r="CVW54" s="124">
        <v>38579.326620526219</v>
      </c>
      <c r="CVX54" s="124">
        <v>39111.645869260181</v>
      </c>
      <c r="CVY54" s="124">
        <v>39651.815579467082</v>
      </c>
      <c r="CVZ54" s="124">
        <v>1842131.0730129045</v>
      </c>
      <c r="CWA54" s="124">
        <v>1891258.3126859001</v>
      </c>
      <c r="CWB54" s="124">
        <v>1941700.2156914419</v>
      </c>
      <c r="CWC54" s="124">
        <v>562868.36144463648</v>
      </c>
      <c r="CWD54" s="124">
        <v>577883.37654302304</v>
      </c>
      <c r="CWE54" s="124">
        <v>593300.33437307633</v>
      </c>
      <c r="CWF54" s="124">
        <v>609130.04160478897</v>
      </c>
      <c r="CWG54" s="124">
        <v>625383.59701935621</v>
      </c>
      <c r="CWH54" s="124">
        <v>642072.39945691882</v>
      </c>
      <c r="CWI54" s="124">
        <v>659208.15598225349</v>
      </c>
      <c r="CWJ54" s="124">
        <v>676802.89027444797</v>
      </c>
      <c r="CWK54" s="124">
        <v>694868.95124675764</v>
      </c>
      <c r="CWL54" s="124">
        <v>713419.02190302312</v>
      </c>
      <c r="CWM54" s="124">
        <v>732466.12843719812</v>
      </c>
      <c r="CWN54" s="124">
        <v>752023.64958272979</v>
      </c>
      <c r="CWO54" s="124">
        <v>772105.32621871238</v>
      </c>
      <c r="CWP54" s="124">
        <v>792725.27123993787</v>
      </c>
      <c r="CWQ54" s="124">
        <v>813897.97969816264</v>
      </c>
      <c r="CWR54" s="124">
        <v>835638.33922211337</v>
      </c>
      <c r="CWS54" s="124">
        <v>857961.6407239706</v>
      </c>
      <c r="CWT54" s="124">
        <v>880883.58940028213</v>
      </c>
      <c r="CWU54" s="124">
        <v>904420.3160354835</v>
      </c>
      <c r="CWV54" s="124">
        <v>928588.38861643104</v>
      </c>
      <c r="CWW54" s="124">
        <v>953404.8242665896</v>
      </c>
      <c r="CWX54" s="124">
        <v>978887.10150876245</v>
      </c>
      <c r="CWY54" s="124">
        <v>1005053.1728654961</v>
      </c>
      <c r="CWZ54" s="124">
        <v>801655.04528592445</v>
      </c>
      <c r="CXA54" s="124">
        <v>814657.41629451711</v>
      </c>
      <c r="CXB54" s="124">
        <v>827874.65358416364</v>
      </c>
      <c r="CXC54" s="124">
        <v>237546.45123470988</v>
      </c>
      <c r="CXD54" s="124">
        <v>241402.77212993678</v>
      </c>
      <c r="CXE54" s="124">
        <v>245322.85437561935</v>
      </c>
      <c r="CXF54" s="124">
        <v>249307.763936084</v>
      </c>
      <c r="CXG54" s="124">
        <v>253358.58471292126</v>
      </c>
      <c r="CXH54" s="124">
        <v>257476.41884796543</v>
      </c>
      <c r="CXI54" s="124">
        <v>261662.38703140215</v>
      </c>
      <c r="CXJ54" s="124">
        <v>265917.62881509284</v>
      </c>
      <c r="CXK54" s="124">
        <v>270243.30293120217</v>
      </c>
      <c r="CXL54" s="124">
        <v>274640.5876162207</v>
      </c>
      <c r="CXM54" s="124">
        <v>279110.68094047206</v>
      </c>
      <c r="CXN54" s="124">
        <v>283654.80114319891</v>
      </c>
      <c r="CXO54" s="124">
        <v>288274.18697332224</v>
      </c>
      <c r="CXP54" s="124">
        <v>292970.09803596913</v>
      </c>
      <c r="CXQ54" s="124">
        <v>297743.81514486845</v>
      </c>
      <c r="CXR54" s="124">
        <v>302596.6406807116</v>
      </c>
      <c r="CXS54" s="124">
        <v>307529.89895558252</v>
      </c>
      <c r="CXT54" s="124">
        <v>312544.93658355635</v>
      </c>
      <c r="CXU54" s="124">
        <v>317643.1228575742</v>
      </c>
      <c r="CXV54" s="124">
        <v>322825.85013269918</v>
      </c>
      <c r="CXW54" s="124">
        <v>328094.53421586152</v>
      </c>
      <c r="CXX54" s="124">
        <v>333450.6147622033</v>
      </c>
      <c r="CXY54" s="124">
        <v>338895.55567813513</v>
      </c>
      <c r="CXZ54" s="124">
        <v>246283906.95476723</v>
      </c>
      <c r="CYA54" s="124">
        <v>253012824.15116698</v>
      </c>
      <c r="CYB54" s="124">
        <v>259927185.93369153</v>
      </c>
      <c r="CYC54" s="124">
        <v>267032155.18784216</v>
      </c>
      <c r="CYD54" s="124">
        <v>274333040.22374088</v>
      </c>
      <c r="CYE54" s="124">
        <v>281835298.92636156</v>
      </c>
      <c r="CYF54" s="124">
        <v>289544543.025913</v>
      </c>
      <c r="CYG54" s="124">
        <v>297466542.49190456</v>
      </c>
      <c r="CYH54" s="124">
        <v>305607230.05453324</v>
      </c>
      <c r="CYI54" s="124">
        <v>313972705.85713667</v>
      </c>
      <c r="CYJ54" s="124">
        <v>322569242.24357098</v>
      </c>
      <c r="CYK54" s="124">
        <v>331403288.68448645</v>
      </c>
      <c r="CYL54" s="124">
        <v>340481476.84659278</v>
      </c>
      <c r="CYM54" s="124">
        <v>349810625.80912948</v>
      </c>
      <c r="CYN54" s="124">
        <v>359397747.43188077</v>
      </c>
      <c r="CYO54" s="124">
        <v>369250051.87920749</v>
      </c>
      <c r="CYP54" s="124">
        <v>379374953.30469936</v>
      </c>
      <c r="CYQ54" s="124">
        <v>389780075.70119172</v>
      </c>
      <c r="CYR54" s="124">
        <v>400473258.92103118</v>
      </c>
      <c r="CYS54" s="124">
        <v>411462564.87162173</v>
      </c>
      <c r="CYT54" s="124">
        <v>422756283.89143538</v>
      </c>
      <c r="CYU54" s="124">
        <v>434362941.31182456</v>
      </c>
      <c r="CYV54" s="124">
        <v>446291304.21013623</v>
      </c>
      <c r="CYW54" s="124">
        <v>458550388.35979116</v>
      </c>
      <c r="CYX54" s="124">
        <v>471149465.38316393</v>
      </c>
      <c r="CYY54" s="124">
        <v>484098070.11327404</v>
      </c>
      <c r="CYZ54" s="124">
        <v>119816466.81399316</v>
      </c>
      <c r="CZA54" s="124">
        <v>121613414.36286841</v>
      </c>
      <c r="CZB54" s="124">
        <v>123438573.82154226</v>
      </c>
      <c r="CZC54" s="124">
        <v>125292401.94075039</v>
      </c>
      <c r="CZD54" s="124">
        <v>127175363.01070336</v>
      </c>
      <c r="CZE54" s="124">
        <v>129087928.9870072</v>
      </c>
      <c r="CZF54" s="124">
        <v>131030579.61870146</v>
      </c>
      <c r="CZG54" s="124">
        <v>133003802.57845074</v>
      </c>
      <c r="CZH54" s="124">
        <v>135008093.59492612</v>
      </c>
      <c r="CZI54" s="124">
        <v>137043956.58741322</v>
      </c>
      <c r="CZJ54" s="124">
        <v>139111903.80268469</v>
      </c>
      <c r="CZK54" s="124">
        <v>141212455.95417541</v>
      </c>
      <c r="CZL54" s="124">
        <v>143346142.36349896</v>
      </c>
      <c r="CZM54" s="124">
        <v>145513501.10434538</v>
      </c>
      <c r="CZN54" s="124">
        <v>147715079.14880002</v>
      </c>
      <c r="CZO54" s="124">
        <v>149951432.51612476</v>
      </c>
      <c r="CZP54" s="124">
        <v>152223126.4240427</v>
      </c>
      <c r="CZQ54" s="124">
        <v>154530735.44256914</v>
      </c>
      <c r="CZR54" s="124">
        <v>156874843.65043142</v>
      </c>
      <c r="CZS54" s="124">
        <v>159256044.79412177</v>
      </c>
      <c r="CZT54" s="124">
        <v>161674942.44962719</v>
      </c>
      <c r="CZU54" s="124">
        <v>164132150.1868819</v>
      </c>
      <c r="CZV54" s="124">
        <v>166628291.73698846</v>
      </c>
      <c r="CZW54" s="124">
        <v>169164001.1622538</v>
      </c>
      <c r="CZX54" s="124">
        <v>171739923.02908853</v>
      </c>
      <c r="CZY54" s="124">
        <v>174356712.58381698</v>
      </c>
      <c r="CZZ54" s="124">
        <v>246283906.95476723</v>
      </c>
      <c r="DAA54" s="124">
        <v>253012824.15116698</v>
      </c>
      <c r="DAB54" s="124">
        <v>259927185.93369153</v>
      </c>
      <c r="DAC54" s="124">
        <v>267032155.18784216</v>
      </c>
      <c r="DAD54" s="124">
        <v>274333040.22374088</v>
      </c>
      <c r="DAE54" s="124">
        <v>281835298.92636156</v>
      </c>
      <c r="DAF54" s="124">
        <v>289544543.025913</v>
      </c>
      <c r="DAG54" s="124">
        <v>297466542.49190456</v>
      </c>
      <c r="DAH54" s="124">
        <v>305607230.05453324</v>
      </c>
      <c r="DAI54" s="124">
        <v>313972705.85713667</v>
      </c>
      <c r="DAJ54" s="124">
        <v>322569242.24357098</v>
      </c>
      <c r="DAK54" s="124">
        <v>331403288.68448645</v>
      </c>
      <c r="DAL54" s="124">
        <v>340481476.84659278</v>
      </c>
      <c r="DAM54" s="124">
        <v>349810625.80912948</v>
      </c>
      <c r="DAN54" s="124">
        <v>359397747.43188077</v>
      </c>
      <c r="DAO54" s="124">
        <v>369250051.87920749</v>
      </c>
      <c r="DAP54" s="124">
        <v>379374953.30469936</v>
      </c>
      <c r="DAQ54" s="124">
        <v>389780075.70119172</v>
      </c>
      <c r="DAR54" s="124">
        <v>400473258.92103118</v>
      </c>
      <c r="DAS54" s="124">
        <v>411462564.87162173</v>
      </c>
      <c r="DAT54" s="124">
        <v>422756283.89143538</v>
      </c>
      <c r="DAU54" s="124">
        <v>434362941.31182456</v>
      </c>
      <c r="DAV54" s="124">
        <v>446291304.21013623</v>
      </c>
      <c r="DAW54" s="124">
        <v>458550388.35979116</v>
      </c>
      <c r="DAX54" s="124">
        <v>471149465.38316393</v>
      </c>
      <c r="DAY54" s="124">
        <v>484098070.11327404</v>
      </c>
      <c r="DAZ54" s="124">
        <v>119816466.81399316</v>
      </c>
      <c r="DBA54" s="124">
        <v>121613414.36286841</v>
      </c>
      <c r="DBB54" s="124">
        <v>123438573.82154226</v>
      </c>
      <c r="DBC54" s="124">
        <v>125292401.94075039</v>
      </c>
      <c r="DBD54" s="124">
        <v>127175363.01070336</v>
      </c>
      <c r="DBE54" s="124">
        <v>129087928.9870072</v>
      </c>
      <c r="DBF54" s="124">
        <v>131030579.61870146</v>
      </c>
      <c r="DBG54" s="124">
        <v>133003802.57845074</v>
      </c>
      <c r="DBH54" s="124">
        <v>135008093.59492612</v>
      </c>
      <c r="DBI54" s="124">
        <v>137043956.58741322</v>
      </c>
      <c r="DBJ54" s="124">
        <v>139111903.80268469</v>
      </c>
      <c r="DBK54" s="124">
        <v>141212455.95417541</v>
      </c>
      <c r="DBL54" s="124">
        <v>143346142.36349896</v>
      </c>
      <c r="DBM54" s="124">
        <v>145513501.10434538</v>
      </c>
      <c r="DBN54" s="124">
        <v>147715079.14880002</v>
      </c>
      <c r="DBO54" s="124">
        <v>149951432.51612476</v>
      </c>
      <c r="DBP54" s="124">
        <v>152223126.4240427</v>
      </c>
      <c r="DBQ54" s="124">
        <v>154530735.44256914</v>
      </c>
      <c r="DBR54" s="124">
        <v>156874843.65043142</v>
      </c>
      <c r="DBS54" s="124">
        <v>159256044.79412177</v>
      </c>
      <c r="DBT54" s="124">
        <v>161674942.44962719</v>
      </c>
      <c r="DBU54" s="124">
        <v>164132150.1868819</v>
      </c>
      <c r="DBV54" s="124">
        <v>166628291.73698846</v>
      </c>
      <c r="DBW54" s="124">
        <v>169164001.1622538</v>
      </c>
      <c r="DBX54" s="124">
        <v>171739923.02908853</v>
      </c>
      <c r="DBY54" s="124">
        <v>174356712.58381698</v>
      </c>
      <c r="DBZ54" s="124">
        <v>246283906.95476723</v>
      </c>
      <c r="DCA54" s="124">
        <v>253012824.15116698</v>
      </c>
      <c r="DCB54" s="124">
        <v>259927185.93369153</v>
      </c>
      <c r="DCC54" s="124">
        <v>75397314.405978963</v>
      </c>
      <c r="DCD54" s="124">
        <v>77458740.769056261</v>
      </c>
      <c r="DCE54" s="124">
        <v>79577025.579207972</v>
      </c>
      <c r="DCF54" s="124">
        <v>81753753.324963674</v>
      </c>
      <c r="DCG54" s="124">
        <v>83990553.174184814</v>
      </c>
      <c r="DCH54" s="124">
        <v>86289100.250691742</v>
      </c>
      <c r="DCI54" s="124">
        <v>88651116.947897404</v>
      </c>
      <c r="DCJ54" s="124">
        <v>91078374.280537695</v>
      </c>
      <c r="DCK54" s="124">
        <v>93572693.275619686</v>
      </c>
      <c r="DCL54" s="124">
        <v>96135946.403743848</v>
      </c>
      <c r="DCM54" s="124">
        <v>98770059.051989496</v>
      </c>
      <c r="DCN54" s="124">
        <v>101477011.03958987</v>
      </c>
      <c r="DCO54" s="124">
        <v>104258838.17765859</v>
      </c>
      <c r="DCP54" s="124">
        <v>107117633.87426805</v>
      </c>
      <c r="DCQ54" s="124">
        <v>110055550.78621884</v>
      </c>
      <c r="DCR54" s="124">
        <v>113074802.51887938</v>
      </c>
      <c r="DCS54" s="124">
        <v>116177665.37551673</v>
      </c>
      <c r="DCT54" s="124">
        <v>119366480.15758175</v>
      </c>
      <c r="DCU54" s="124">
        <v>122643654.01745635</v>
      </c>
      <c r="DCV54" s="124">
        <v>126011662.36521494</v>
      </c>
      <c r="DCW54" s="124">
        <v>129473050.83099985</v>
      </c>
      <c r="DCX54" s="124">
        <v>133030437.28465806</v>
      </c>
      <c r="DCY54" s="124">
        <v>136686513.9143362</v>
      </c>
      <c r="DCZ54" s="124">
        <v>119816466.81399316</v>
      </c>
      <c r="DDA54" s="124">
        <v>121613414.36286841</v>
      </c>
      <c r="DDB54" s="124">
        <v>123438573.82154226</v>
      </c>
      <c r="DDC54" s="124">
        <v>35376678.195035398</v>
      </c>
      <c r="DDD54" s="124">
        <v>35908337.791257419</v>
      </c>
      <c r="DDE54" s="124">
        <v>36448356.419860855</v>
      </c>
      <c r="DDF54" s="124">
        <v>36996869.539398059</v>
      </c>
      <c r="DDG54" s="124">
        <v>37554014.845680207</v>
      </c>
      <c r="DDH54" s="124">
        <v>38119932.309155613</v>
      </c>
      <c r="DDI54" s="124">
        <v>38694764.212916672</v>
      </c>
      <c r="DDJ54" s="124">
        <v>39278655.191346265</v>
      </c>
      <c r="DDK54" s="124">
        <v>39871752.269414239</v>
      </c>
      <c r="DDL54" s="124">
        <v>40474204.902635001</v>
      </c>
      <c r="DDM54" s="124">
        <v>41086165.017697513</v>
      </c>
      <c r="DDN54" s="124">
        <v>41707787.053778827</v>
      </c>
      <c r="DDO54" s="124">
        <v>42339228.004552871</v>
      </c>
      <c r="DDP54" s="124">
        <v>42980647.460906178</v>
      </c>
      <c r="DDQ54" s="124">
        <v>43632207.654372461</v>
      </c>
      <c r="DDR54" s="124">
        <v>44294073.501298286</v>
      </c>
      <c r="DDS54" s="124">
        <v>44966412.647752032</v>
      </c>
      <c r="DDT54" s="124">
        <v>45649395.51518885</v>
      </c>
      <c r="DDU54" s="124">
        <v>46343195.346884295</v>
      </c>
      <c r="DDV54" s="124">
        <v>47047988.255149677</v>
      </c>
      <c r="DDW54" s="124">
        <v>47763953.269342251</v>
      </c>
      <c r="DDX54" s="124">
        <v>48491272.384683818</v>
      </c>
      <c r="DDY54" s="124">
        <v>49230130.611901268</v>
      </c>
      <c r="DDZ54" s="124">
        <v>246283906.95476723</v>
      </c>
      <c r="DEA54" s="124">
        <v>253012824.15116698</v>
      </c>
      <c r="DEB54" s="124">
        <v>259927185.93369153</v>
      </c>
      <c r="DEC54" s="124">
        <v>75397314.405978963</v>
      </c>
      <c r="DED54" s="124">
        <v>77458740.769056261</v>
      </c>
      <c r="DEE54" s="124">
        <v>79577025.579207972</v>
      </c>
      <c r="DEF54" s="124">
        <v>81753753.324963674</v>
      </c>
      <c r="DEG54" s="124">
        <v>83990553.174184814</v>
      </c>
      <c r="DEH54" s="124">
        <v>86289100.250691742</v>
      </c>
      <c r="DEI54" s="124">
        <v>88651116.947897404</v>
      </c>
      <c r="DEJ54" s="124">
        <v>91078374.280537695</v>
      </c>
      <c r="DEK54" s="124">
        <v>93572693.275619686</v>
      </c>
      <c r="DEL54" s="124">
        <v>96135946.403743848</v>
      </c>
      <c r="DEM54" s="124">
        <v>98770059.051989496</v>
      </c>
      <c r="DEN54" s="124">
        <v>101477011.03958987</v>
      </c>
      <c r="DEO54" s="124">
        <v>104258838.17765859</v>
      </c>
      <c r="DEP54" s="124">
        <v>107117633.87426805</v>
      </c>
      <c r="DEQ54" s="124">
        <v>110055550.78621884</v>
      </c>
      <c r="DER54" s="124">
        <v>113074802.51887938</v>
      </c>
      <c r="DES54" s="124">
        <v>116177665.37551673</v>
      </c>
      <c r="DET54" s="124">
        <v>119366480.15758175</v>
      </c>
      <c r="DEU54" s="124">
        <v>122643654.01745635</v>
      </c>
      <c r="DEV54" s="124">
        <v>126011662.36521494</v>
      </c>
      <c r="DEW54" s="124">
        <v>129473050.83099985</v>
      </c>
      <c r="DEX54" s="124">
        <v>133030437.28465806</v>
      </c>
      <c r="DEY54" s="124">
        <v>136686513.9143362</v>
      </c>
      <c r="DEZ54" s="124">
        <v>119816466.81399316</v>
      </c>
      <c r="DFA54" s="124">
        <v>121613414.36286841</v>
      </c>
      <c r="DFB54" s="124">
        <v>123438573.82154226</v>
      </c>
      <c r="DFC54" s="124">
        <v>35376678.195035398</v>
      </c>
      <c r="DFD54" s="124">
        <v>35908337.791257419</v>
      </c>
      <c r="DFE54" s="124">
        <v>36448356.419860855</v>
      </c>
      <c r="DFF54" s="124">
        <v>36996869.539398059</v>
      </c>
      <c r="DFG54" s="124">
        <v>37554014.845680207</v>
      </c>
      <c r="DFH54" s="124">
        <v>38119932.309155613</v>
      </c>
      <c r="DFI54" s="124">
        <v>38694764.212916672</v>
      </c>
      <c r="DFJ54" s="124">
        <v>39278655.191346265</v>
      </c>
      <c r="DFK54" s="124">
        <v>39871752.269414239</v>
      </c>
      <c r="DFL54" s="124">
        <v>40474204.902635001</v>
      </c>
      <c r="DFM54" s="124">
        <v>41086165.017697513</v>
      </c>
      <c r="DFN54" s="124">
        <v>41707787.053778827</v>
      </c>
      <c r="DFO54" s="124">
        <v>42339228.004552871</v>
      </c>
      <c r="DFP54" s="124">
        <v>42980647.460906178</v>
      </c>
      <c r="DFQ54" s="124">
        <v>43632207.654372461</v>
      </c>
      <c r="DFR54" s="124">
        <v>44294073.501298286</v>
      </c>
      <c r="DFS54" s="124">
        <v>44966412.647752032</v>
      </c>
      <c r="DFT54" s="124">
        <v>45649395.51518885</v>
      </c>
      <c r="DFU54" s="124">
        <v>46343195.346884295</v>
      </c>
      <c r="DFV54" s="124">
        <v>47047988.255149677</v>
      </c>
      <c r="DFW54" s="124">
        <v>47763953.269342251</v>
      </c>
      <c r="DFX54" s="124">
        <v>48491272.384683818</v>
      </c>
      <c r="DFY54" s="124">
        <v>49230130.611901268</v>
      </c>
      <c r="DFZ54" s="124">
        <v>246283906.95476723</v>
      </c>
      <c r="DGA54" s="124">
        <v>253012824.15116698</v>
      </c>
      <c r="DGB54" s="124">
        <v>259927185.93369153</v>
      </c>
      <c r="DGC54" s="124">
        <v>75397314.405978963</v>
      </c>
      <c r="DGD54" s="124">
        <v>77458740.769056261</v>
      </c>
      <c r="DGE54" s="124">
        <v>59682769.184405975</v>
      </c>
      <c r="DGF54" s="124">
        <v>61315314.993722759</v>
      </c>
      <c r="DGG54" s="124">
        <v>62992914.880638622</v>
      </c>
      <c r="DGH54" s="124">
        <v>64716825.188018799</v>
      </c>
      <c r="DGI54" s="124">
        <v>66488337.710923061</v>
      </c>
      <c r="DGJ54" s="124">
        <v>68308780.710403264</v>
      </c>
      <c r="DGK54" s="124">
        <v>70179519.956714764</v>
      </c>
      <c r="DGL54" s="124">
        <v>72101959.802807897</v>
      </c>
      <c r="DGM54" s="124">
        <v>74077544.288992137</v>
      </c>
      <c r="DGN54" s="124">
        <v>76107758.279692397</v>
      </c>
      <c r="DGO54" s="124">
        <v>78194128.633243948</v>
      </c>
      <c r="DGP54" s="124">
        <v>80338225.405701026</v>
      </c>
      <c r="DGQ54" s="124">
        <v>82541663.089664117</v>
      </c>
      <c r="DGR54" s="124">
        <v>84806101.88915953</v>
      </c>
      <c r="DGS54" s="124">
        <v>87133249.03163752</v>
      </c>
      <c r="DGT54" s="124">
        <v>89524860.11818631</v>
      </c>
      <c r="DGU54" s="124">
        <v>91982740.513092265</v>
      </c>
      <c r="DGV54" s="124">
        <v>94508746.773911208</v>
      </c>
      <c r="DGW54" s="124">
        <v>97104788.123249888</v>
      </c>
      <c r="DGX54" s="124">
        <v>99772827.963493556</v>
      </c>
      <c r="DGY54" s="124">
        <v>102514885.43575215</v>
      </c>
      <c r="DGZ54" s="124">
        <v>119816466.81399316</v>
      </c>
      <c r="DHA54" s="124">
        <v>121613414.36286841</v>
      </c>
      <c r="DHB54" s="124">
        <v>123438573.82154226</v>
      </c>
      <c r="DHC54" s="124">
        <v>35376678.195035398</v>
      </c>
      <c r="DHD54" s="124">
        <v>35908337.791257419</v>
      </c>
      <c r="DHE54" s="124">
        <v>27336267.314895645</v>
      </c>
      <c r="DHF54" s="124">
        <v>27747652.154548544</v>
      </c>
      <c r="DHG54" s="124">
        <v>28165511.134260159</v>
      </c>
      <c r="DHH54" s="124">
        <v>28589949.23186671</v>
      </c>
      <c r="DHI54" s="124">
        <v>29021073.159687504</v>
      </c>
      <c r="DHJ54" s="124">
        <v>29458991.393509701</v>
      </c>
      <c r="DHK54" s="124">
        <v>29903814.202060677</v>
      </c>
      <c r="DHL54" s="124">
        <v>30355653.676976249</v>
      </c>
      <c r="DHM54" s="124">
        <v>30814623.763273135</v>
      </c>
      <c r="DHN54" s="124">
        <v>31280840.29033412</v>
      </c>
      <c r="DHO54" s="124">
        <v>31754421.003414653</v>
      </c>
      <c r="DHP54" s="124">
        <v>32235485.59567963</v>
      </c>
      <c r="DHQ54" s="124">
        <v>32724155.740779344</v>
      </c>
      <c r="DHR54" s="124">
        <v>33220555.125973709</v>
      </c>
      <c r="DHS54" s="124">
        <v>33724809.48581402</v>
      </c>
      <c r="DHT54" s="124">
        <v>34237046.63639164</v>
      </c>
      <c r="DHU54" s="124">
        <v>34757396.510163225</v>
      </c>
      <c r="DHV54" s="124">
        <v>35285991.191362262</v>
      </c>
      <c r="DHW54" s="124">
        <v>35822964.95200669</v>
      </c>
      <c r="DHX54" s="124">
        <v>36368454.288512863</v>
      </c>
      <c r="DHY54" s="124">
        <v>36922597.958925948</v>
      </c>
      <c r="DHZ54" s="110"/>
      <c r="DIA54" s="110"/>
      <c r="DIB54" s="110"/>
      <c r="DIC54" s="110"/>
      <c r="DID54" s="110"/>
      <c r="DIE54" s="110"/>
      <c r="DIF54" s="110"/>
      <c r="DIG54" s="110"/>
      <c r="DIH54" s="110"/>
      <c r="DII54" s="110"/>
      <c r="DIJ54" s="119"/>
      <c r="DIK54" s="119"/>
      <c r="DIL54" s="131"/>
      <c r="DIM54" s="131"/>
      <c r="DIN54" s="56"/>
      <c r="DIO54" s="56"/>
      <c r="DIP54" s="108">
        <f>DIP27+DIP50</f>
        <v>964.67692152824122</v>
      </c>
      <c r="DIQ54" s="108">
        <f>DIQ27+DIQ50</f>
        <v>3236.3230784717589</v>
      </c>
      <c r="DIR54" s="108">
        <f>DIR27+DIR50</f>
        <v>420.12090524338265</v>
      </c>
      <c r="DIS54" s="108">
        <f>DIS27+DIS50</f>
        <v>1475.1585776578447</v>
      </c>
      <c r="DIT54" s="124">
        <v>57140134.815898202</v>
      </c>
      <c r="DIU54" s="124">
        <v>58761574.237324782</v>
      </c>
      <c r="DIV54" s="124">
        <v>60429665.792268597</v>
      </c>
      <c r="DIW54" s="124">
        <v>62145771.903120302</v>
      </c>
      <c r="DIX54" s="124">
        <v>63911295.404381342</v>
      </c>
      <c r="DIY54" s="124">
        <v>65727680.760416202</v>
      </c>
      <c r="DIZ54" s="124">
        <v>67596415.320472211</v>
      </c>
      <c r="DJA54" s="124">
        <v>69519030.612124056</v>
      </c>
      <c r="DJB54" s="124">
        <v>71497103.674337313</v>
      </c>
      <c r="DJC54" s="124">
        <v>73532258.431382075</v>
      </c>
      <c r="DJD54" s="124">
        <v>75626167.108867154</v>
      </c>
      <c r="DJE54" s="124">
        <v>77780551.693205416</v>
      </c>
      <c r="DJF54" s="124">
        <v>79997185.435861334</v>
      </c>
      <c r="DJG54" s="124">
        <v>82277894.403775617</v>
      </c>
      <c r="DJH54" s="124">
        <v>84624559.077404886</v>
      </c>
      <c r="DJI54" s="124">
        <v>87039115.997860134</v>
      </c>
      <c r="DJJ54" s="124">
        <v>89523559.464674547</v>
      </c>
      <c r="DJK54" s="124">
        <v>92079943.285779595</v>
      </c>
      <c r="DJL54" s="124">
        <v>94710382.581317976</v>
      </c>
      <c r="DJM54" s="124">
        <v>97417055.64297393</v>
      </c>
      <c r="DJN54" s="124">
        <v>100202205.85055429</v>
      </c>
      <c r="DJO54" s="124">
        <v>103068143.64760822</v>
      </c>
      <c r="DJP54" s="124">
        <v>106017248.57793097</v>
      </c>
      <c r="DJQ54" s="124">
        <v>109051971.38485444</v>
      </c>
      <c r="DJR54" s="124">
        <v>112174836.1752882</v>
      </c>
      <c r="DJS54" s="124">
        <v>115388442.650537</v>
      </c>
      <c r="DJT54" s="124">
        <v>437069599.83053935</v>
      </c>
      <c r="DJU54" s="124">
        <v>442479486.44548857</v>
      </c>
      <c r="DJV54" s="124">
        <v>447961764.40389073</v>
      </c>
      <c r="DJW54" s="124">
        <v>453517474.46499795</v>
      </c>
      <c r="DJX54" s="124">
        <v>459147673.23571026</v>
      </c>
      <c r="DJY54" s="124">
        <v>464853433.4219988</v>
      </c>
      <c r="DJZ54" s="124">
        <v>470635844.0844264</v>
      </c>
      <c r="DKA54" s="124">
        <v>476496010.89783484</v>
      </c>
      <c r="DKB54" s="124">
        <v>482435056.41526651</v>
      </c>
      <c r="DKC54" s="124">
        <v>488454120.33619136</v>
      </c>
      <c r="DKD54" s="124">
        <v>494554359.77911031</v>
      </c>
      <c r="DKE54" s="124">
        <v>500736949.5586077</v>
      </c>
      <c r="DKF54" s="124">
        <v>507003082.46692705</v>
      </c>
      <c r="DKG54" s="124">
        <v>513353969.56014371</v>
      </c>
      <c r="DKH54" s="124">
        <v>519790840.44901305</v>
      </c>
      <c r="DKI54" s="124">
        <v>526314943.59456968</v>
      </c>
      <c r="DKJ54" s="124">
        <v>532927546.60855699</v>
      </c>
      <c r="DKK54" s="124">
        <v>539629936.55876899</v>
      </c>
      <c r="DKL54" s="124">
        <v>546423420.27938271</v>
      </c>
      <c r="DKM54" s="124">
        <v>553309324.68636703</v>
      </c>
      <c r="DKN54" s="124">
        <v>560288997.09805155</v>
      </c>
      <c r="DKO54" s="124">
        <v>567363805.56093907</v>
      </c>
      <c r="DKP54" s="124">
        <v>574535139.18085241</v>
      </c>
      <c r="DKQ54" s="124">
        <v>581804408.45950091</v>
      </c>
      <c r="DKR54" s="124">
        <v>589173045.63655913</v>
      </c>
      <c r="DKS54" s="124">
        <v>596642505.03734732</v>
      </c>
      <c r="DKT54" s="124">
        <v>57140134.815898202</v>
      </c>
      <c r="DKU54" s="124">
        <v>58761574.237324782</v>
      </c>
      <c r="DKV54" s="124">
        <v>60429665.792268597</v>
      </c>
      <c r="DKW54" s="124">
        <v>61287718.847694457</v>
      </c>
      <c r="DKX54" s="124">
        <v>62170480.598324969</v>
      </c>
      <c r="DKY54" s="124">
        <v>63078673.276342407</v>
      </c>
      <c r="DKZ54" s="124">
        <v>64013040.5563704</v>
      </c>
      <c r="DLA54" s="124">
        <v>64974348.20219633</v>
      </c>
      <c r="DLB54" s="124">
        <v>65963384.733302951</v>
      </c>
      <c r="DLC54" s="124">
        <v>66980962.111825332</v>
      </c>
      <c r="DLD54" s="124">
        <v>68027916.450567871</v>
      </c>
      <c r="DLE54" s="124">
        <v>69105108.74273701</v>
      </c>
      <c r="DLF54" s="124">
        <v>70213425.614064962</v>
      </c>
      <c r="DLG54" s="124">
        <v>71353780.098022103</v>
      </c>
      <c r="DLH54" s="124">
        <v>72527112.43483673</v>
      </c>
      <c r="DLI54" s="124">
        <v>73734390.895064354</v>
      </c>
      <c r="DLJ54" s="124">
        <v>74976612.628471583</v>
      </c>
      <c r="DLK54" s="124">
        <v>76254804.5390241</v>
      </c>
      <c r="DLL54" s="124">
        <v>77570024.186793283</v>
      </c>
      <c r="DLM54" s="124">
        <v>78923360.717621267</v>
      </c>
      <c r="DLN54" s="124">
        <v>80315935.821411446</v>
      </c>
      <c r="DLO54" s="124">
        <v>81748904.719938427</v>
      </c>
      <c r="DLP54" s="124">
        <v>83223457.185099781</v>
      </c>
      <c r="DLQ54" s="124">
        <v>84740818.58856152</v>
      </c>
      <c r="DLR54" s="124">
        <v>86302250.983778402</v>
      </c>
      <c r="DLS54" s="124">
        <v>87909054.221402794</v>
      </c>
      <c r="DLT54" s="124">
        <v>437069599.83053935</v>
      </c>
      <c r="DLU54" s="124">
        <v>442479486.44548857</v>
      </c>
      <c r="DLV54" s="124">
        <v>447961764.40389073</v>
      </c>
      <c r="DLW54" s="124">
        <v>450739619.43444431</v>
      </c>
      <c r="DLX54" s="124">
        <v>453554718.8198005</v>
      </c>
      <c r="DLY54" s="124">
        <v>456407598.91294473</v>
      </c>
      <c r="DLZ54" s="124">
        <v>459298804.24415857</v>
      </c>
      <c r="DMA54" s="124">
        <v>462228887.65086281</v>
      </c>
      <c r="DMB54" s="124">
        <v>465198410.40957856</v>
      </c>
      <c r="DMC54" s="124">
        <v>468207942.37004101</v>
      </c>
      <c r="DMD54" s="124">
        <v>471258062.09150046</v>
      </c>
      <c r="DME54" s="124">
        <v>474349356.98124921</v>
      </c>
      <c r="DMF54" s="124">
        <v>477482423.43540883</v>
      </c>
      <c r="DMG54" s="124">
        <v>480657866.98201716</v>
      </c>
      <c r="DMH54" s="124">
        <v>483876302.42645192</v>
      </c>
      <c r="DMI54" s="124">
        <v>487138353.99923015</v>
      </c>
      <c r="DMJ54" s="124">
        <v>490444655.50622392</v>
      </c>
      <c r="DMK54" s="124">
        <v>493795850.48132992</v>
      </c>
      <c r="DML54" s="124">
        <v>497192592.34163666</v>
      </c>
      <c r="DMM54" s="124">
        <v>500635544.54512894</v>
      </c>
      <c r="DMN54" s="124">
        <v>504125380.75097108</v>
      </c>
      <c r="DMO54" s="124">
        <v>507662784.9824149</v>
      </c>
      <c r="DMP54" s="124">
        <v>511248451.79237151</v>
      </c>
      <c r="DMQ54" s="124">
        <v>514883086.43169582</v>
      </c>
      <c r="DMR54" s="124">
        <v>518567405.02022493</v>
      </c>
      <c r="DMS54" s="124">
        <v>522302134.72061908</v>
      </c>
      <c r="DMT54" s="124">
        <v>36721842.368245445</v>
      </c>
      <c r="DMU54" s="124">
        <v>37731999.17431803</v>
      </c>
      <c r="DMV54" s="124">
        <v>38770218.743841387</v>
      </c>
      <c r="DMW54" s="124">
        <v>39837289.589491613</v>
      </c>
      <c r="DMX54" s="124">
        <v>40934022.665685728</v>
      </c>
      <c r="DMY54" s="124">
        <v>42061252.016364768</v>
      </c>
      <c r="DMZ54" s="124">
        <v>43219835.441759452</v>
      </c>
      <c r="DNA54" s="124">
        <v>44410655.184703246</v>
      </c>
      <c r="DNB54" s="124">
        <v>45634618.637075111</v>
      </c>
      <c r="DNC54" s="124">
        <v>46892659.066971533</v>
      </c>
      <c r="DND54" s="124">
        <v>48185736.367225848</v>
      </c>
      <c r="DNE54" s="124">
        <v>49514837.825911321</v>
      </c>
      <c r="DNF54" s="124">
        <v>50880978.919483908</v>
      </c>
      <c r="DNG54" s="124">
        <v>52285204.129240513</v>
      </c>
      <c r="DNH54" s="124">
        <v>53728587.781788804</v>
      </c>
      <c r="DNI54" s="124">
        <v>55212234.914246216</v>
      </c>
      <c r="DNJ54" s="124">
        <v>56737282.164906964</v>
      </c>
      <c r="DNK54" s="124">
        <v>58304898.690138876</v>
      </c>
      <c r="DNL54" s="124">
        <v>59916287.108294636</v>
      </c>
      <c r="DNM54" s="124">
        <v>61572684.471445993</v>
      </c>
      <c r="DNN54" s="124">
        <v>63275363.265774168</v>
      </c>
      <c r="DNO54" s="124">
        <v>65025632.441474751</v>
      </c>
      <c r="DNP54" s="124">
        <v>66824838.473061845</v>
      </c>
      <c r="DNQ54" s="124">
        <v>68674366.450982973</v>
      </c>
      <c r="DNR54" s="124">
        <v>70575641.205483824</v>
      </c>
      <c r="DNS54" s="124">
        <v>72530128.463691175</v>
      </c>
      <c r="DNT54" s="124">
        <v>14589660.038099166</v>
      </c>
      <c r="DNU54" s="124">
        <v>14804334.877206758</v>
      </c>
      <c r="DNV54" s="124">
        <v>15022334.81073942</v>
      </c>
      <c r="DNW54" s="124">
        <v>15243713.198140398</v>
      </c>
      <c r="DNX54" s="124">
        <v>15468524.274836361</v>
      </c>
      <c r="DNY54" s="124">
        <v>15696823.166819796</v>
      </c>
      <c r="DNZ54" s="124">
        <v>15928665.905476112</v>
      </c>
      <c r="DOA54" s="124">
        <v>16164109.442659719</v>
      </c>
      <c r="DOB54" s="124">
        <v>16403211.666023139</v>
      </c>
      <c r="DOC54" s="124">
        <v>16646031.414603516</v>
      </c>
      <c r="DOD54" s="124">
        <v>16892628.494670823</v>
      </c>
      <c r="DOE54" s="124">
        <v>17143063.695842177</v>
      </c>
      <c r="DOF54" s="124">
        <v>17397398.807466794</v>
      </c>
      <c r="DOG54" s="124">
        <v>17655696.635286093</v>
      </c>
      <c r="DOH54" s="124">
        <v>17918021.01837362</v>
      </c>
      <c r="DOI54" s="124">
        <v>18184436.846359551</v>
      </c>
      <c r="DOJ54" s="124">
        <v>18455010.076944482</v>
      </c>
      <c r="DOK54" s="124">
        <v>18729807.753707461</v>
      </c>
      <c r="DOL54" s="124">
        <v>19008898.024213251</v>
      </c>
      <c r="DOM54" s="124">
        <v>19292350.158423755</v>
      </c>
      <c r="DON54" s="124">
        <v>19580234.567418888</v>
      </c>
      <c r="DOO54" s="124">
        <v>19872622.822431989</v>
      </c>
      <c r="DOP54" s="124">
        <v>20169587.674205162</v>
      </c>
      <c r="DOQ54" s="124">
        <v>20471203.072669901</v>
      </c>
      <c r="DOR54" s="124">
        <v>20777544.186958555</v>
      </c>
      <c r="DOS54" s="124">
        <v>21088687.425752103</v>
      </c>
      <c r="DOT54" s="124">
        <v>36721842.368245445</v>
      </c>
      <c r="DOU54" s="124">
        <v>37731999.17431803</v>
      </c>
      <c r="DOV54" s="124">
        <v>38770218.743841387</v>
      </c>
      <c r="DOW54" s="124">
        <v>39303754.166666493</v>
      </c>
      <c r="DOX54" s="124">
        <v>39852120.704763554</v>
      </c>
      <c r="DOY54" s="124">
        <v>40415735.380103081</v>
      </c>
      <c r="DOZ54" s="124">
        <v>40995027.092800416</v>
      </c>
      <c r="DPA54" s="124">
        <v>41590436.96427232</v>
      </c>
      <c r="DPB54" s="124">
        <v>42202418.690458246</v>
      </c>
      <c r="DPC54" s="124">
        <v>42831438.90540646</v>
      </c>
      <c r="DPD54" s="124">
        <v>43477977.555533618</v>
      </c>
      <c r="DPE54" s="124">
        <v>44142528.284876347</v>
      </c>
      <c r="DPF54" s="124">
        <v>44825598.831662647</v>
      </c>
      <c r="DPG54" s="124">
        <v>45527711.436540939</v>
      </c>
      <c r="DPH54" s="124">
        <v>46249403.262815095</v>
      </c>
      <c r="DPI54" s="124">
        <v>46991226.829043806</v>
      </c>
      <c r="DPJ54" s="124">
        <v>47753750.454374187</v>
      </c>
      <c r="DPK54" s="124">
        <v>48537558.716990136</v>
      </c>
      <c r="DPL54" s="124">
        <v>49343252.926068008</v>
      </c>
      <c r="DPM54" s="124">
        <v>50171451.607643694</v>
      </c>
      <c r="DPN54" s="124">
        <v>51022791.00480777</v>
      </c>
      <c r="DPO54" s="124">
        <v>51897925.592658073</v>
      </c>
      <c r="DPP54" s="124">
        <v>52797528.60845162</v>
      </c>
      <c r="DPQ54" s="124">
        <v>53722292.597412184</v>
      </c>
      <c r="DPR54" s="124">
        <v>54672929.974662609</v>
      </c>
      <c r="DPS54" s="124">
        <v>55650173.60376627</v>
      </c>
      <c r="DPT54" s="124">
        <v>14589660.038099166</v>
      </c>
      <c r="DPU54" s="124">
        <v>14804334.877206758</v>
      </c>
      <c r="DPV54" s="124">
        <v>15022334.81073942</v>
      </c>
      <c r="DPW54" s="124">
        <v>15133024.004439907</v>
      </c>
      <c r="DPX54" s="124">
        <v>15245429.542787893</v>
      </c>
      <c r="DPY54" s="124">
        <v>15359578.988779608</v>
      </c>
      <c r="DPZ54" s="124">
        <v>15475500.358107764</v>
      </c>
      <c r="DQA54" s="124">
        <v>15593222.126699571</v>
      </c>
      <c r="DQB54" s="124">
        <v>15712773.238381281</v>
      </c>
      <c r="DQC54" s="124">
        <v>15834183.112671468</v>
      </c>
      <c r="DQD54" s="124">
        <v>15957481.65270512</v>
      </c>
      <c r="DQE54" s="124">
        <v>16082699.253290799</v>
      </c>
      <c r="DQF54" s="124">
        <v>16209866.809103109</v>
      </c>
      <c r="DQG54" s="124">
        <v>16339015.723012757</v>
      </c>
      <c r="DQH54" s="124">
        <v>16470177.914556522</v>
      </c>
      <c r="DQI54" s="124">
        <v>16603385.828549486</v>
      </c>
      <c r="DQJ54" s="124">
        <v>16738672.443841951</v>
      </c>
      <c r="DQK54" s="124">
        <v>16876071.282223441</v>
      </c>
      <c r="DQL54" s="124">
        <v>17015616.417476334</v>
      </c>
      <c r="DQM54" s="124">
        <v>17157342.48458159</v>
      </c>
      <c r="DQN54" s="124">
        <v>17301284.689079158</v>
      </c>
      <c r="DQO54" s="124">
        <v>17447478.816585708</v>
      </c>
      <c r="DQP54" s="124">
        <v>17595961.242472291</v>
      </c>
      <c r="DQQ54" s="124">
        <v>17746768.941704661</v>
      </c>
      <c r="DQR54" s="124">
        <v>17899939.498848986</v>
      </c>
      <c r="DQS54" s="124">
        <v>18055511.118245762</v>
      </c>
      <c r="DQT54" s="124">
        <v>69654051.954397798</v>
      </c>
      <c r="DQU54" s="124">
        <v>71831163.131620333</v>
      </c>
      <c r="DQV54" s="124">
        <v>74077214.796285182</v>
      </c>
      <c r="DQW54" s="124">
        <v>76394415.475950778</v>
      </c>
      <c r="DQX54" s="124">
        <v>78785045.165533602</v>
      </c>
      <c r="DQY54" s="124">
        <v>81251457.659911394</v>
      </c>
      <c r="DQZ54" s="124">
        <v>83796082.963209003</v>
      </c>
      <c r="DRA54" s="124">
        <v>86421429.777302429</v>
      </c>
      <c r="DRB54" s="124">
        <v>89130088.072161332</v>
      </c>
      <c r="DRC54" s="124">
        <v>91924731.740737289</v>
      </c>
      <c r="DRD54" s="124">
        <v>94808121.341194838</v>
      </c>
      <c r="DRE54" s="124">
        <v>97783106.929375604</v>
      </c>
      <c r="DRF54" s="124">
        <v>100852630.98448186</v>
      </c>
      <c r="DRG54" s="124">
        <v>104019731.43106487</v>
      </c>
      <c r="DRH54" s="124">
        <v>107287544.76050645</v>
      </c>
      <c r="DRI54" s="124">
        <v>110659309.25528786</v>
      </c>
      <c r="DRJ54" s="124">
        <v>114138368.31944974</v>
      </c>
      <c r="DRK54" s="124">
        <v>117728173.91876027</v>
      </c>
      <c r="DRL54" s="124">
        <v>121432290.13422558</v>
      </c>
      <c r="DRM54" s="124">
        <v>125254396.83269724</v>
      </c>
      <c r="DRN54" s="124">
        <v>129198293.45845693</v>
      </c>
      <c r="DRO54" s="124">
        <v>133267902.94978735</v>
      </c>
      <c r="DRP54" s="124">
        <v>137467275.78467155</v>
      </c>
      <c r="DRQ54" s="124">
        <v>141800594.15990171</v>
      </c>
      <c r="DRR54" s="124">
        <v>146272176.30801982</v>
      </c>
      <c r="DRS54" s="124">
        <v>150886480.95666033</v>
      </c>
      <c r="DRT54" s="124">
        <v>207472534.7074334</v>
      </c>
      <c r="DRU54" s="124">
        <v>209786460.51257998</v>
      </c>
      <c r="DRV54" s="124">
        <v>212127977.11787039</v>
      </c>
      <c r="DRW54" s="124">
        <v>214497439.78606793</v>
      </c>
      <c r="DRX54" s="124">
        <v>216895208.7163707</v>
      </c>
      <c r="DRY54" s="124">
        <v>219321649.11762318</v>
      </c>
      <c r="DRZ54" s="124">
        <v>221777131.28266829</v>
      </c>
      <c r="DSA54" s="124">
        <v>224262030.66385829</v>
      </c>
      <c r="DSB54" s="124">
        <v>226776727.94974303</v>
      </c>
      <c r="DSC54" s="124">
        <v>229321609.14295465</v>
      </c>
      <c r="DSD54" s="124">
        <v>231897065.63930798</v>
      </c>
      <c r="DSE54" s="124">
        <v>234503494.30813646</v>
      </c>
      <c r="DSF54" s="124">
        <v>237141297.57388291</v>
      </c>
      <c r="DSG54" s="124">
        <v>239810883.49896631</v>
      </c>
      <c r="DSH54" s="124">
        <v>242512665.86794412</v>
      </c>
      <c r="DSI54" s="124">
        <v>245247064.27299219</v>
      </c>
      <c r="DSJ54" s="124">
        <v>248014504.20072281</v>
      </c>
      <c r="DSK54" s="124">
        <v>250815417.1203624</v>
      </c>
      <c r="DSL54" s="124">
        <v>253650240.57331145</v>
      </c>
      <c r="DSM54" s="124">
        <v>256519418.26410887</v>
      </c>
      <c r="DSN54" s="124">
        <v>259423400.15282297</v>
      </c>
      <c r="DSO54" s="124">
        <v>262362642.54889274</v>
      </c>
      <c r="DSP54" s="124">
        <v>265337608.20644256</v>
      </c>
      <c r="DSQ54" s="124">
        <v>268348766.42109466</v>
      </c>
      <c r="DSR54" s="124">
        <v>271396593.12830263</v>
      </c>
      <c r="DSS54" s="124">
        <v>274481571.00323218</v>
      </c>
      <c r="DST54" s="124">
        <v>69654051.954397798</v>
      </c>
      <c r="DSU54" s="124">
        <v>71831163.131620333</v>
      </c>
      <c r="DSV54" s="124">
        <v>74077214.796285182</v>
      </c>
      <c r="DSW54" s="124">
        <v>75235815.13611798</v>
      </c>
      <c r="DSX54" s="124">
        <v>76431129.980909377</v>
      </c>
      <c r="DSY54" s="124">
        <v>77664336.228098288</v>
      </c>
      <c r="DSZ54" s="124">
        <v>78936648.879747078</v>
      </c>
      <c r="DTA54" s="124">
        <v>80249322.286793798</v>
      </c>
      <c r="DTB54" s="124">
        <v>81603651.43422325</v>
      </c>
      <c r="DTC54" s="124">
        <v>83000973.268511236</v>
      </c>
      <c r="DTD54" s="124">
        <v>84442668.06874001</v>
      </c>
      <c r="DTE54" s="124">
        <v>85930160.862830386</v>
      </c>
      <c r="DTF54" s="124">
        <v>87464922.890383512</v>
      </c>
      <c r="DTG54" s="124">
        <v>89048473.113675013</v>
      </c>
      <c r="DTH54" s="124">
        <v>90682379.778395817</v>
      </c>
      <c r="DTI54" s="124">
        <v>92368262.025786519</v>
      </c>
      <c r="DTJ54" s="124">
        <v>94107791.557867467</v>
      </c>
      <c r="DTK54" s="124">
        <v>95902694.357522726</v>
      </c>
      <c r="DTL54" s="124">
        <v>97754752.46525538</v>
      </c>
      <c r="DTM54" s="124">
        <v>99665805.814491197</v>
      </c>
      <c r="DTN54" s="124">
        <v>101637754.12737107</v>
      </c>
      <c r="DTO54" s="124">
        <v>103672558.87303627</v>
      </c>
      <c r="DTP54" s="124">
        <v>105772245.29047836</v>
      </c>
      <c r="DTQ54" s="124">
        <v>107938904.47809345</v>
      </c>
      <c r="DTR54" s="124">
        <v>110174695.55215248</v>
      </c>
      <c r="DTS54" s="124">
        <v>112481847.87647274</v>
      </c>
      <c r="DTT54" s="124">
        <v>207472534.7074334</v>
      </c>
      <c r="DTU54" s="124">
        <v>209786460.51257998</v>
      </c>
      <c r="DTV54" s="124">
        <v>212127977.11787039</v>
      </c>
      <c r="DTW54" s="124">
        <v>213312708.45196915</v>
      </c>
      <c r="DTX54" s="124">
        <v>214511592.91712055</v>
      </c>
      <c r="DTY54" s="124">
        <v>215724813.11774677</v>
      </c>
      <c r="DTZ54" s="124">
        <v>216952554.20026937</v>
      </c>
      <c r="DUA54" s="124">
        <v>218195003.89086437</v>
      </c>
      <c r="DUB54" s="124">
        <v>219452352.53380674</v>
      </c>
      <c r="DUC54" s="124">
        <v>220724793.13041249</v>
      </c>
      <c r="DUD54" s="124">
        <v>222012521.37858915</v>
      </c>
      <c r="DUE54" s="124">
        <v>223315735.71300337</v>
      </c>
      <c r="DUF54" s="124">
        <v>224634637.34587666</v>
      </c>
      <c r="DUG54" s="124">
        <v>225969430.30841833</v>
      </c>
      <c r="DUH54" s="124">
        <v>227320321.49290723</v>
      </c>
      <c r="DUI54" s="124">
        <v>228687520.69543126</v>
      </c>
      <c r="DUJ54" s="124">
        <v>230071240.65929663</v>
      </c>
      <c r="DUK54" s="124">
        <v>231471697.11911637</v>
      </c>
      <c r="DUL54" s="124">
        <v>232889108.84559089</v>
      </c>
      <c r="DUM54" s="124">
        <v>234323697.69098961</v>
      </c>
      <c r="DUN54" s="124">
        <v>235775688.63534665</v>
      </c>
      <c r="DUO54" s="124">
        <v>237245309.83338159</v>
      </c>
      <c r="DUP54" s="124">
        <v>238732792.66215649</v>
      </c>
      <c r="DUQ54" s="124">
        <v>240238371.76948249</v>
      </c>
      <c r="DUR54" s="124">
        <v>241762285.12308651</v>
      </c>
      <c r="DUS54" s="124">
        <v>243304774.06055129</v>
      </c>
      <c r="DUT54" s="124">
        <v>0</v>
      </c>
      <c r="DUU54" s="124">
        <v>0</v>
      </c>
      <c r="DUV54" s="124">
        <v>0</v>
      </c>
      <c r="DUW54" s="124">
        <v>5253893.881867297</v>
      </c>
      <c r="DUX54" s="124">
        <v>10670035.009216893</v>
      </c>
      <c r="DUY54" s="124">
        <v>16253504.961878655</v>
      </c>
      <c r="DUZ54" s="124">
        <v>22009546.528940059</v>
      </c>
      <c r="DVA54" s="124">
        <v>27943568.881454647</v>
      </c>
      <c r="DVB54" s="124">
        <v>34061152.912769705</v>
      </c>
      <c r="DVC54" s="124">
        <v>40368056.751950219</v>
      </c>
      <c r="DVD54" s="124">
        <v>46870221.455956742</v>
      </c>
      <c r="DVE54" s="124">
        <v>53573776.886420831</v>
      </c>
      <c r="DVF54" s="124">
        <v>60485047.777053997</v>
      </c>
      <c r="DVG54" s="124">
        <v>67610559.997925133</v>
      </c>
      <c r="DVH54" s="124">
        <v>74957047.023046449</v>
      </c>
      <c r="DVI54" s="124">
        <v>82531456.607919887</v>
      </c>
      <c r="DVJ54" s="124">
        <v>90340957.683915883</v>
      </c>
      <c r="DVK54" s="124">
        <v>98392947.476581633</v>
      </c>
      <c r="DVL54" s="124">
        <v>106695058.85521083</v>
      </c>
      <c r="DVM54" s="124">
        <v>115255167.9212482</v>
      </c>
      <c r="DVN54" s="124">
        <v>124081401.84335154</v>
      </c>
      <c r="DVO54" s="124">
        <v>133182146.94719216</v>
      </c>
      <c r="DVP54" s="124">
        <v>142566057.06834126</v>
      </c>
      <c r="DVQ54" s="124">
        <v>152242062.17686474</v>
      </c>
      <c r="DVR54" s="124">
        <v>162219377.28253341</v>
      </c>
      <c r="DVS54" s="124">
        <v>172507511.62985006</v>
      </c>
      <c r="DVT54" s="124">
        <v>0</v>
      </c>
      <c r="DVU54" s="124">
        <v>0</v>
      </c>
      <c r="DVV54" s="124">
        <v>0</v>
      </c>
      <c r="DVW54" s="124">
        <v>3749607.2194553073</v>
      </c>
      <c r="DVX54" s="124">
        <v>7543801.5837871777</v>
      </c>
      <c r="DVY54" s="124">
        <v>11383155.515930362</v>
      </c>
      <c r="DVZ54" s="124">
        <v>15268249.371206446</v>
      </c>
      <c r="DWA54" s="124">
        <v>19199671.55471354</v>
      </c>
      <c r="DWB54" s="124">
        <v>23178018.640541714</v>
      </c>
      <c r="DWC54" s="124">
        <v>27203895.492843784</v>
      </c>
      <c r="DWD54" s="124">
        <v>31277915.388790816</v>
      </c>
      <c r="DWE54" s="124">
        <v>35400700.143443115</v>
      </c>
      <c r="DWF54" s="124">
        <v>39572880.236567393</v>
      </c>
      <c r="DWG54" s="124">
        <v>43795094.941431351</v>
      </c>
      <c r="DWH54" s="124">
        <v>48067992.455607861</v>
      </c>
      <c r="DWI54" s="124">
        <v>52392230.03382083</v>
      </c>
      <c r="DWJ54" s="124">
        <v>56768474.122865953</v>
      </c>
      <c r="DWK54" s="124">
        <v>61197400.498639576</v>
      </c>
      <c r="DWL54" s="124">
        <v>65679694.405309796</v>
      </c>
      <c r="DWM54" s="124">
        <v>70216050.696664482</v>
      </c>
      <c r="DWN54" s="124">
        <v>74807173.979671448</v>
      </c>
      <c r="DWO54" s="124">
        <v>79453778.760286078</v>
      </c>
      <c r="DWP54" s="124">
        <v>84156589.591543049</v>
      </c>
      <c r="DWQ54" s="124">
        <v>88916341.22396937</v>
      </c>
      <c r="DWR54" s="124">
        <v>93733778.758355498</v>
      </c>
      <c r="DWS54" s="124">
        <v>98609657.800923571</v>
      </c>
      <c r="DWT54" s="124">
        <v>0</v>
      </c>
      <c r="DWU54" s="124">
        <v>0</v>
      </c>
      <c r="DWV54" s="124">
        <v>0</v>
      </c>
      <c r="DWW54" s="124">
        <v>876113.84896957246</v>
      </c>
      <c r="DWX54" s="124">
        <v>1777293.7822249765</v>
      </c>
      <c r="DWY54" s="124">
        <v>2704267.4421505583</v>
      </c>
      <c r="DWZ54" s="124">
        <v>3657783.9206107203</v>
      </c>
      <c r="DXA54" s="124">
        <v>4638614.4012731984</v>
      </c>
      <c r="DXB54" s="124">
        <v>5647552.8214707375</v>
      </c>
      <c r="DXC54" s="124">
        <v>6685416.5542044658</v>
      </c>
      <c r="DXD54" s="124">
        <v>7753047.1109112445</v>
      </c>
      <c r="DXE54" s="124">
        <v>8851310.8656367455</v>
      </c>
      <c r="DXF54" s="124">
        <v>9981099.8012760859</v>
      </c>
      <c r="DXG54" s="124">
        <v>11143332.278564692</v>
      </c>
      <c r="DXH54" s="124">
        <v>12338953.82852336</v>
      </c>
      <c r="DXI54" s="124">
        <v>13568937.969083691</v>
      </c>
      <c r="DXJ54" s="124">
        <v>14834287.046642769</v>
      </c>
      <c r="DXK54" s="124">
        <v>16136033.103319559</v>
      </c>
      <c r="DXL54" s="124">
        <v>17475238.770709686</v>
      </c>
      <c r="DXM54" s="124">
        <v>18852998.190960381</v>
      </c>
      <c r="DXN54" s="124">
        <v>20270437.966013137</v>
      </c>
      <c r="DXO54" s="124">
        <v>21728718.135888331</v>
      </c>
      <c r="DXP54" s="124">
        <v>23229033.186913561</v>
      </c>
      <c r="DXQ54" s="124">
        <v>24772613.090825781</v>
      </c>
      <c r="DXR54" s="124">
        <v>26360724.37570674</v>
      </c>
      <c r="DXS54" s="124">
        <v>27994671.229741264</v>
      </c>
      <c r="DXT54" s="124">
        <v>0</v>
      </c>
      <c r="DXU54" s="124">
        <v>0</v>
      </c>
      <c r="DXV54" s="124">
        <v>0</v>
      </c>
      <c r="DXW54" s="124">
        <v>1854609.0997460415</v>
      </c>
      <c r="DXX54" s="124">
        <v>3729630.5017051669</v>
      </c>
      <c r="DXY54" s="124">
        <v>5625303.5912919221</v>
      </c>
      <c r="DXZ54" s="124">
        <v>7541870.7810716256</v>
      </c>
      <c r="DYA54" s="124">
        <v>9479577.5521186758</v>
      </c>
      <c r="DYB54" s="124">
        <v>11438672.495979929</v>
      </c>
      <c r="DYC54" s="124">
        <v>13419407.357252609</v>
      </c>
      <c r="DYD54" s="124">
        <v>15422037.076785885</v>
      </c>
      <c r="DYE54" s="124">
        <v>17446819.835516103</v>
      </c>
      <c r="DYF54" s="124">
        <v>19494017.098945234</v>
      </c>
      <c r="DYG54" s="124">
        <v>21563893.662272543</v>
      </c>
      <c r="DYH54" s="124">
        <v>23656717.696189649</v>
      </c>
      <c r="DYI54" s="124">
        <v>25772760.793349139</v>
      </c>
      <c r="DYJ54" s="124">
        <v>27912298.01551728</v>
      </c>
      <c r="DYK54" s="124">
        <v>30075607.941421308</v>
      </c>
      <c r="DYL54" s="124">
        <v>32262972.71530211</v>
      </c>
      <c r="DYM54" s="124">
        <v>34474678.09618324</v>
      </c>
      <c r="DYN54" s="124">
        <v>36711013.507867567</v>
      </c>
      <c r="DYO54" s="124">
        <v>38972272.089672402</v>
      </c>
      <c r="DYP54" s="124">
        <v>41258750.74791503</v>
      </c>
      <c r="DYQ54" s="124">
        <v>43570750.208160147</v>
      </c>
      <c r="DYR54" s="124">
        <v>45908575.068240881</v>
      </c>
      <c r="DYS54" s="124">
        <v>48272533.852065861</v>
      </c>
      <c r="DYT54" s="118"/>
      <c r="DYU54" s="118"/>
      <c r="DYV54" s="118"/>
      <c r="DYW54" s="122"/>
      <c r="DYX54" s="122"/>
      <c r="DYY54" s="110"/>
      <c r="DYZ54" s="110"/>
      <c r="DZA54" s="113"/>
      <c r="DZB54" s="113"/>
      <c r="DZC54" s="113"/>
      <c r="DZD54" s="113"/>
      <c r="DZE54" s="113"/>
      <c r="DZF54" s="113"/>
      <c r="DZG54" s="113"/>
      <c r="DZH54" s="113"/>
      <c r="DZI54" s="113"/>
      <c r="DZJ54" s="113"/>
      <c r="DZK54" s="113"/>
      <c r="DZL54" s="132"/>
      <c r="DZM54" s="132"/>
      <c r="DZN54" s="132"/>
      <c r="DZO54" s="132"/>
      <c r="DZP54" s="132"/>
      <c r="DZQ54" s="132"/>
      <c r="DZR54" s="132"/>
      <c r="DZS54" s="132"/>
      <c r="DZT54" s="132"/>
      <c r="DZU54" s="132"/>
      <c r="EBO54" s="108">
        <v>4311292.2992159575</v>
      </c>
      <c r="EBP54" s="108">
        <v>4444054.5316569973</v>
      </c>
      <c r="EBQ54" s="108">
        <v>4580964.014354513</v>
      </c>
      <c r="EBR54" s="108">
        <v>4722152.0065937452</v>
      </c>
      <c r="EBS54" s="108">
        <v>4867753.9706815574</v>
      </c>
      <c r="EBT54" s="108">
        <v>5017909.7079020534</v>
      </c>
      <c r="EBU54" s="108">
        <v>5172763.4989081565</v>
      </c>
      <c r="EBV54" s="108">
        <v>5332464.2486949246</v>
      </c>
      <c r="EBW54" s="108">
        <v>5497165.6363052316</v>
      </c>
      <c r="EBX54" s="108">
        <v>5667026.2694233814</v>
      </c>
      <c r="EBY54" s="108">
        <v>5842209.8440174097</v>
      </c>
      <c r="EBZ54" s="108">
        <v>6022885.309196109</v>
      </c>
      <c r="ECA54" s="108">
        <v>6209227.0374523271</v>
      </c>
      <c r="ECB54" s="108">
        <v>6401415.0004697628</v>
      </c>
      <c r="ECC54" s="108">
        <v>6599634.9506763518</v>
      </c>
      <c r="ECD54" s="108">
        <v>6804078.6087333579</v>
      </c>
      <c r="ECE54" s="108">
        <v>7014943.857155622</v>
      </c>
      <c r="ECF54" s="108">
        <v>7232434.9402648015</v>
      </c>
      <c r="ECG54" s="108">
        <v>7456762.6706841961</v>
      </c>
      <c r="ECH54" s="108">
        <v>7688144.6425906001</v>
      </c>
      <c r="ECI54" s="108">
        <v>7926805.4519458078</v>
      </c>
      <c r="ECJ54" s="108">
        <v>8172976.923937737</v>
      </c>
      <c r="ECK54" s="108">
        <v>8426898.3478687815</v>
      </c>
      <c r="ECL54" s="108">
        <v>8688816.7197368443</v>
      </c>
      <c r="ECM54" s="108">
        <v>8958986.9927626904</v>
      </c>
      <c r="ECN54" s="108">
        <v>9237672.3361256104</v>
      </c>
      <c r="ECO54" s="108">
        <v>52900857.831639737</v>
      </c>
      <c r="ECP54" s="108">
        <v>53476160.736173809</v>
      </c>
      <c r="ECQ54" s="108">
        <v>54058106.956005856</v>
      </c>
      <c r="ECR54" s="108">
        <v>54646779.048599519</v>
      </c>
      <c r="ECS54" s="108">
        <v>55242260.680511236</v>
      </c>
      <c r="ECT54" s="108">
        <v>55844636.643389054</v>
      </c>
      <c r="ECU54" s="108">
        <v>56453992.870215729</v>
      </c>
      <c r="ECV54" s="108">
        <v>57070416.451799944</v>
      </c>
      <c r="ECW54" s="108">
        <v>57693995.653519504</v>
      </c>
      <c r="ECX54" s="108">
        <v>58324819.932320729</v>
      </c>
      <c r="ECY54" s="108">
        <v>58962979.953977816</v>
      </c>
      <c r="ECZ54" s="108">
        <v>59608567.610616654</v>
      </c>
      <c r="EDA54" s="108">
        <v>60261676.038506977</v>
      </c>
      <c r="EDB54" s="108">
        <v>60922399.63612733</v>
      </c>
      <c r="EDC54" s="108">
        <v>61590834.082507223</v>
      </c>
      <c r="EDD54" s="108">
        <v>62267076.355850682</v>
      </c>
      <c r="EDE54" s="108">
        <v>62951224.752445921</v>
      </c>
      <c r="EDF54" s="108">
        <v>63643378.90586558</v>
      </c>
      <c r="EDG54" s="108">
        <v>64343639.806462072</v>
      </c>
      <c r="EDH54" s="108">
        <v>65052109.821163088</v>
      </c>
      <c r="EDI54" s="108">
        <v>65768892.713571623</v>
      </c>
      <c r="EDJ54" s="108">
        <v>66494093.664375745</v>
      </c>
      <c r="EDK54" s="108">
        <v>67227819.292072758</v>
      </c>
      <c r="EDL54" s="108">
        <v>67970177.674013123</v>
      </c>
      <c r="EDM54" s="108">
        <v>68721278.367768973</v>
      </c>
      <c r="EDN54" s="108">
        <v>69481232.432832465</v>
      </c>
      <c r="EDO54" s="108">
        <v>4311292.2992159575</v>
      </c>
      <c r="EDP54" s="108">
        <v>4444054.5316569973</v>
      </c>
      <c r="EDQ54" s="108">
        <v>4580964.014354513</v>
      </c>
      <c r="EDR54" s="108">
        <v>4651558.0104741286</v>
      </c>
      <c r="EDS54" s="108">
        <v>4724358.9925180348</v>
      </c>
      <c r="EDT54" s="108">
        <v>4799436.8611282837</v>
      </c>
      <c r="EDU54" s="108">
        <v>4876863.7566313343</v>
      </c>
      <c r="EDV54" s="108">
        <v>4956714.1315247193</v>
      </c>
      <c r="EDW54" s="108">
        <v>5039064.8253298718</v>
      </c>
      <c r="EDX54" s="108">
        <v>5123995.1418889472</v>
      </c>
      <c r="EDY54" s="108">
        <v>5211586.9291859614</v>
      </c>
      <c r="EDZ54" s="108">
        <v>5301924.6617753105</v>
      </c>
      <c r="EEA54" s="108">
        <v>5395095.5259034196</v>
      </c>
      <c r="EEB54" s="108">
        <v>5491189.5074121375</v>
      </c>
      <c r="EEC54" s="108">
        <v>5590299.4825154319</v>
      </c>
      <c r="EED54" s="108">
        <v>5692521.3115439359</v>
      </c>
      <c r="EEE54" s="108">
        <v>5797953.9357550675</v>
      </c>
      <c r="EEF54" s="108">
        <v>5906699.4773096573</v>
      </c>
      <c r="EEG54" s="108">
        <v>6018863.3425193541</v>
      </c>
      <c r="EEH54" s="108">
        <v>6134554.3284725565</v>
      </c>
      <c r="EEI54" s="108">
        <v>6253884.7331501599</v>
      </c>
      <c r="EEJ54" s="108">
        <v>6376970.469146125</v>
      </c>
      <c r="EEK54" s="108">
        <v>6503931.1811116468</v>
      </c>
      <c r="EEL54" s="108">
        <v>6634890.3670456782</v>
      </c>
      <c r="EEM54" s="108">
        <v>6769975.5035586022</v>
      </c>
      <c r="EEN54" s="108">
        <v>6909318.1752400622</v>
      </c>
      <c r="EEO54" s="108">
        <v>52900857.831639737</v>
      </c>
      <c r="EEP54" s="108">
        <v>53476160.736173809</v>
      </c>
      <c r="EEQ54" s="108">
        <v>54058106.956005856</v>
      </c>
      <c r="EER54" s="108">
        <v>54352443.002302684</v>
      </c>
      <c r="EES54" s="108">
        <v>54650183.818258546</v>
      </c>
      <c r="EET54" s="108">
        <v>54951371.799697451</v>
      </c>
      <c r="EEU54" s="108">
        <v>55256049.9131108</v>
      </c>
      <c r="EEV54" s="108">
        <v>55564261.7039029</v>
      </c>
      <c r="EEW54" s="108">
        <v>55876051.304762676</v>
      </c>
      <c r="EEX54" s="108">
        <v>56191463.444163293</v>
      </c>
      <c r="EEY54" s="108">
        <v>56510543.454991832</v>
      </c>
      <c r="EEZ54" s="108">
        <v>56833337.283311255</v>
      </c>
      <c r="EFA54" s="108">
        <v>57159891.497256413</v>
      </c>
      <c r="EFB54" s="108">
        <v>57490253.29606659</v>
      </c>
      <c r="EFC54" s="108">
        <v>57824470.519256532</v>
      </c>
      <c r="EFD54" s="108">
        <v>58162591.655928262</v>
      </c>
      <c r="EFE54" s="108">
        <v>58504665.854225889</v>
      </c>
      <c r="EFF54" s="108">
        <v>58850742.930935718</v>
      </c>
      <c r="EFG54" s="108">
        <v>59200873.38123396</v>
      </c>
      <c r="EFH54" s="108">
        <v>59555108.388584465</v>
      </c>
      <c r="EFI54" s="108">
        <v>59913499.83478874</v>
      </c>
      <c r="EFJ54" s="108">
        <v>60276100.310190797</v>
      </c>
      <c r="EFK54" s="108">
        <v>60642963.124039307</v>
      </c>
      <c r="EFL54" s="108">
        <v>61014142.315009482</v>
      </c>
      <c r="EFM54" s="108">
        <v>61389692.661887407</v>
      </c>
      <c r="EFN54" s="108">
        <v>61769669.69441916</v>
      </c>
      <c r="EFO54" s="108">
        <v>0</v>
      </c>
      <c r="EFP54" s="108">
        <v>0</v>
      </c>
      <c r="EFQ54" s="108">
        <v>0</v>
      </c>
      <c r="EFR54" s="108">
        <v>70593.996119615855</v>
      </c>
      <c r="EFS54" s="108">
        <v>143394.9781635222</v>
      </c>
      <c r="EFT54" s="108">
        <v>218472.84677377017</v>
      </c>
      <c r="EFU54" s="108">
        <v>295899.74227682222</v>
      </c>
      <c r="EFV54" s="108">
        <v>375750.11717020581</v>
      </c>
      <c r="EFW54" s="108">
        <v>458100.81097535952</v>
      </c>
      <c r="EFX54" s="108">
        <v>543031.12753443397</v>
      </c>
      <c r="EFY54" s="108">
        <v>630622.91483144835</v>
      </c>
      <c r="EFZ54" s="108">
        <v>720960.6474207982</v>
      </c>
      <c r="EGA54" s="108">
        <v>814131.51154890703</v>
      </c>
      <c r="EGB54" s="108">
        <v>910225.49305762537</v>
      </c>
      <c r="EGC54" s="108">
        <v>1009335.4681609198</v>
      </c>
      <c r="EGD54" s="108">
        <v>1111557.2971894229</v>
      </c>
      <c r="EGE54" s="108">
        <v>1216989.9214005545</v>
      </c>
      <c r="EGF54" s="108">
        <v>1325735.4629551438</v>
      </c>
      <c r="EGG54" s="108">
        <v>1437899.3281648415</v>
      </c>
      <c r="EGH54" s="108">
        <v>1553590.3141180435</v>
      </c>
      <c r="EGI54" s="108">
        <v>1672920.7187956469</v>
      </c>
      <c r="EGJ54" s="108">
        <v>1796006.4547916115</v>
      </c>
      <c r="EGK54" s="108">
        <v>1922967.1667571338</v>
      </c>
      <c r="EGL54" s="108">
        <v>2053926.3526911652</v>
      </c>
      <c r="EGM54" s="108">
        <v>2189011.4892040887</v>
      </c>
      <c r="EGN54" s="108">
        <v>2328354.1608855492</v>
      </c>
      <c r="EGO54" s="108">
        <v>0</v>
      </c>
      <c r="EGP54" s="108">
        <v>0</v>
      </c>
      <c r="EGQ54" s="108">
        <v>0</v>
      </c>
      <c r="EGR54" s="108">
        <v>294336.04629683681</v>
      </c>
      <c r="EGS54" s="108">
        <v>592076.86225269549</v>
      </c>
      <c r="EGT54" s="108">
        <v>893264.84369160607</v>
      </c>
      <c r="EGU54" s="108">
        <v>1197942.9571049344</v>
      </c>
      <c r="EGV54" s="108">
        <v>1506154.7478970364</v>
      </c>
      <c r="EGW54" s="108">
        <v>1817944.3487568218</v>
      </c>
      <c r="EGX54" s="108">
        <v>2133356.48815744</v>
      </c>
      <c r="EGY54" s="108">
        <v>2452436.4989859853</v>
      </c>
      <c r="EGZ54" s="108">
        <v>2775230.3273053989</v>
      </c>
      <c r="EHA54" s="108">
        <v>3101784.5412505623</v>
      </c>
      <c r="EHB54" s="108">
        <v>3432146.3400607407</v>
      </c>
      <c r="EHC54" s="108">
        <v>3766363.563250687</v>
      </c>
      <c r="EHD54" s="108">
        <v>4104484.6999224219</v>
      </c>
      <c r="EHE54" s="108">
        <v>4446558.8982200325</v>
      </c>
      <c r="EHF54" s="108">
        <v>4792635.9749298599</v>
      </c>
      <c r="EHG54" s="108">
        <v>5142766.4252281114</v>
      </c>
      <c r="EHH54" s="108">
        <v>5497001.4325786177</v>
      </c>
      <c r="EHI54" s="108">
        <v>5855392.8787828889</v>
      </c>
      <c r="EHJ54" s="108">
        <v>6217993.354184946</v>
      </c>
      <c r="EHK54" s="108">
        <v>6584856.168033449</v>
      </c>
      <c r="EHL54" s="108">
        <v>6956035.3590036407</v>
      </c>
      <c r="EHM54" s="108">
        <v>7331585.7058815584</v>
      </c>
      <c r="EHN54" s="108">
        <v>7711562.738413306</v>
      </c>
      <c r="EHO54" s="108">
        <f t="shared" ref="EHO54:EIX54" si="73">EHO27+EHO50</f>
        <v>74156686.089054376</v>
      </c>
      <c r="EHP54" s="108">
        <f t="shared" si="73"/>
        <v>154961128.97212708</v>
      </c>
      <c r="EHQ54" s="108">
        <f t="shared" si="73"/>
        <v>5704360.4683887977</v>
      </c>
      <c r="EHR54" s="108">
        <f t="shared" si="73"/>
        <v>6737440.3900924809</v>
      </c>
      <c r="EHS54" s="108">
        <f t="shared" si="73"/>
        <v>758890434.95794249</v>
      </c>
      <c r="EHT54" s="108">
        <f t="shared" si="73"/>
        <v>1420544282.3885138</v>
      </c>
      <c r="EHU54" s="108">
        <f t="shared" si="73"/>
        <v>58376187.304457113</v>
      </c>
      <c r="EHV54" s="108">
        <f t="shared" si="73"/>
        <v>61762794.886457123</v>
      </c>
      <c r="EHW54" s="108">
        <f t="shared" si="73"/>
        <v>833047121.04699683</v>
      </c>
      <c r="EHX54" s="108">
        <f t="shared" si="73"/>
        <v>1575505411.360641</v>
      </c>
      <c r="EHY54" s="108">
        <f t="shared" si="73"/>
        <v>64080547.772845909</v>
      </c>
      <c r="EHZ54" s="108">
        <f t="shared" si="73"/>
        <v>68500235.276549608</v>
      </c>
      <c r="EIA54" s="108">
        <f t="shared" si="73"/>
        <v>66854609.137831502</v>
      </c>
      <c r="EIB54" s="108">
        <f t="shared" si="73"/>
        <v>130161650.65114042</v>
      </c>
      <c r="EIC54" s="108">
        <f t="shared" si="73"/>
        <v>122456735.07730302</v>
      </c>
      <c r="EID54" s="108">
        <f t="shared" si="73"/>
        <v>130263030.16300672</v>
      </c>
      <c r="EIE54" s="108">
        <f t="shared" si="73"/>
        <v>730822912.69300914</v>
      </c>
      <c r="EIF54" s="108">
        <f t="shared" si="73"/>
        <v>1331940371.1883237</v>
      </c>
      <c r="EIG54" s="108">
        <f t="shared" si="73"/>
        <v>186537282.85014892</v>
      </c>
      <c r="EIH54" s="108">
        <f t="shared" si="73"/>
        <v>198763265.43955633</v>
      </c>
      <c r="EII54" s="108">
        <f t="shared" si="73"/>
        <v>797677521.83084059</v>
      </c>
      <c r="EIJ54" s="108">
        <f t="shared" si="73"/>
        <v>1462102021.8394644</v>
      </c>
      <c r="EIK54" s="108">
        <f t="shared" si="73"/>
        <v>308994017.92745197</v>
      </c>
      <c r="EIL54" s="108">
        <f t="shared" si="73"/>
        <v>329026295.60256308</v>
      </c>
      <c r="EIM54" s="108">
        <f t="shared" si="73"/>
        <v>7302076.9512228705</v>
      </c>
      <c r="EIN54" s="108">
        <f t="shared" si="73"/>
        <v>24799478.320986658</v>
      </c>
      <c r="EIO54" s="108">
        <f t="shared" si="73"/>
        <v>561698.22701714386</v>
      </c>
      <c r="EIP54" s="108">
        <f t="shared" si="73"/>
        <v>1078238.1878689851</v>
      </c>
      <c r="EIQ54" s="108">
        <f t="shared" si="73"/>
        <v>28067522.264933273</v>
      </c>
      <c r="EIR54" s="108">
        <f t="shared" si="73"/>
        <v>88603911.200190008</v>
      </c>
      <c r="EIS54" s="108">
        <f t="shared" si="73"/>
        <v>2159040.1742256363</v>
      </c>
      <c r="EIT54" s="108">
        <f t="shared" si="73"/>
        <v>3852343.9652256528</v>
      </c>
      <c r="EIU54" s="108">
        <f t="shared" si="73"/>
        <v>35369599.216156214</v>
      </c>
      <c r="EIV54" s="108">
        <f t="shared" si="73"/>
        <v>113403389.52117664</v>
      </c>
      <c r="EIW54" s="108">
        <f t="shared" si="73"/>
        <v>2720738.4012427856</v>
      </c>
      <c r="EIX54" s="108">
        <f t="shared" si="73"/>
        <v>4930582.1530946363</v>
      </c>
      <c r="EIY54" s="108">
        <v>420.12090524338265</v>
      </c>
      <c r="EIZ54" s="108">
        <v>434.14491111945409</v>
      </c>
      <c r="EJA54" s="108">
        <v>448.63846025941149</v>
      </c>
      <c r="EJB54" s="108">
        <v>463.61731126775356</v>
      </c>
      <c r="EJC54" s="108">
        <v>479.09775263448745</v>
      </c>
      <c r="EJD54" s="108">
        <v>495.09662057922804</v>
      </c>
      <c r="EJE54" s="108">
        <v>511.63131749690984</v>
      </c>
      <c r="EJF54" s="108">
        <v>528.71983102541378</v>
      </c>
      <c r="EJG54" s="108">
        <v>546.38075375609503</v>
      </c>
      <c r="EJH54" s="108">
        <v>564.63330360891075</v>
      </c>
      <c r="EJI54" s="108">
        <v>583.49734489457489</v>
      </c>
      <c r="EJJ54" s="108">
        <v>602.99341008692727</v>
      </c>
      <c r="EJK54" s="108">
        <v>623.14272232948599</v>
      </c>
      <c r="EJL54" s="108">
        <v>643.96721870096371</v>
      </c>
      <c r="EJM54" s="108">
        <v>665.48957426536333</v>
      </c>
      <c r="EJN54" s="108">
        <v>687.73322693313287</v>
      </c>
      <c r="EJO54" s="108">
        <v>710.72240316075727</v>
      </c>
      <c r="EJP54" s="108">
        <v>734.48214451708634</v>
      </c>
      <c r="EJQ54" s="108">
        <v>759.03833514565531</v>
      </c>
      <c r="EJR54" s="108">
        <v>784.41773015324213</v>
      </c>
      <c r="EJS54" s="108">
        <v>810.64798495592811</v>
      </c>
      <c r="EJT54" s="108">
        <v>837.75768561498217</v>
      </c>
      <c r="EJU54" s="108">
        <v>865.77638019598533</v>
      </c>
      <c r="EJV54" s="108">
        <v>894.73461118573539</v>
      </c>
      <c r="EJW54" s="108">
        <v>924.66394900264243</v>
      </c>
      <c r="EJX54" s="108">
        <v>955.59702663753035</v>
      </c>
      <c r="EJY54" s="108">
        <v>1475.1585776578447</v>
      </c>
      <c r="EJZ54" s="108">
        <v>1489.7713407304473</v>
      </c>
      <c r="EKA54" s="108">
        <v>1504.5312459349923</v>
      </c>
      <c r="EKB54" s="108">
        <v>1519.439814540277</v>
      </c>
      <c r="EKC54" s="108">
        <v>1534.498584189761</v>
      </c>
      <c r="EKD54" s="108">
        <v>1549.7091090880961</v>
      </c>
      <c r="EKE54" s="108">
        <v>1565.0729601899377</v>
      </c>
      <c r="EKF54" s="108">
        <v>1580.5917253910643</v>
      </c>
      <c r="EKG54" s="108">
        <v>1596.2670097218449</v>
      </c>
      <c r="EKH54" s="108">
        <v>1612.1004355430757</v>
      </c>
      <c r="EKI54" s="108">
        <v>1628.0936427442239</v>
      </c>
      <c r="EKJ54" s="108">
        <v>1644.2482889441064</v>
      </c>
      <c r="EKK54" s="108">
        <v>1660.5660496940411</v>
      </c>
      <c r="EKL54" s="108">
        <v>1677.048618683496</v>
      </c>
      <c r="EKM54" s="108">
        <v>1693.6977079482767</v>
      </c>
      <c r="EKN54" s="108">
        <v>1710.5150480812815</v>
      </c>
      <c r="EKO54" s="108">
        <v>1727.5023884458626</v>
      </c>
      <c r="EKP54" s="108">
        <v>1744.6614973918215</v>
      </c>
      <c r="EKQ54" s="108">
        <v>1761.99416247408</v>
      </c>
      <c r="EKR54" s="108">
        <v>1779.5021906740612</v>
      </c>
      <c r="EKS54" s="108">
        <v>1797.187408623817</v>
      </c>
      <c r="EKT54" s="108">
        <v>1815.0516628329324</v>
      </c>
      <c r="EKU54" s="108">
        <v>1833.0968199182564</v>
      </c>
      <c r="EKV54" s="108">
        <v>1851.3247668364868</v>
      </c>
      <c r="EKW54" s="108">
        <v>1869.7374111196505</v>
      </c>
      <c r="EKX54" s="108">
        <v>1888.3366811135224</v>
      </c>
      <c r="EKY54" s="108">
        <v>420.12090524338265</v>
      </c>
      <c r="EKZ54" s="108">
        <v>434.14491111945409</v>
      </c>
      <c r="ELA54" s="108">
        <v>448.63846025941149</v>
      </c>
      <c r="ELB54" s="108">
        <v>456.12788576358253</v>
      </c>
      <c r="ELC54" s="108">
        <v>463.86810644694941</v>
      </c>
      <c r="ELD54" s="108">
        <v>471.86754041931965</v>
      </c>
      <c r="ELE54" s="108">
        <v>480.13488887816067</v>
      </c>
      <c r="ELF54" s="108">
        <v>488.67914564241266</v>
      </c>
      <c r="ELG54" s="108">
        <v>497.50960700775323</v>
      </c>
      <c r="ELH54" s="108">
        <v>506.63588193416115</v>
      </c>
      <c r="ELI54" s="108">
        <v>516.06790257699322</v>
      </c>
      <c r="ELJ54" s="108">
        <v>525.81593517316935</v>
      </c>
      <c r="ELK54" s="108">
        <v>535.89059129444865</v>
      </c>
      <c r="ELL54" s="108">
        <v>546.30283948018757</v>
      </c>
      <c r="ELM54" s="108">
        <v>557.06401726238732</v>
      </c>
      <c r="ELN54" s="108">
        <v>568.18584359627221</v>
      </c>
      <c r="ELO54" s="108">
        <v>579.68043171008435</v>
      </c>
      <c r="ELP54" s="108">
        <v>591.56030238824894</v>
      </c>
      <c r="ELQ54" s="108">
        <v>603.83839770253326</v>
      </c>
      <c r="ELR54" s="108">
        <v>616.52809520632673</v>
      </c>
      <c r="ELS54" s="108">
        <v>629.64322260766983</v>
      </c>
      <c r="ELT54" s="108">
        <v>643.1980729371968</v>
      </c>
      <c r="ELU54" s="108">
        <v>657.20742022769844</v>
      </c>
      <c r="ELV54" s="108">
        <v>671.68653572257347</v>
      </c>
      <c r="ELW54" s="108">
        <v>686.65120463102687</v>
      </c>
      <c r="ELX54" s="108">
        <v>702.11774344847095</v>
      </c>
      <c r="ELY54" s="108">
        <v>1475.1585776578447</v>
      </c>
      <c r="ELZ54" s="108">
        <v>1489.7713407304473</v>
      </c>
      <c r="EMA54" s="108">
        <v>1504.5312459349923</v>
      </c>
      <c r="EMB54" s="108">
        <v>1511.9855302376345</v>
      </c>
      <c r="EMC54" s="108">
        <v>1519.5149150623768</v>
      </c>
      <c r="EMD54" s="108">
        <v>1527.1201775115442</v>
      </c>
      <c r="EME54" s="108">
        <v>1534.802103062465</v>
      </c>
      <c r="EMF54" s="108">
        <v>1542.5614856630286</v>
      </c>
      <c r="EMG54" s="108">
        <v>1550.3991278284188</v>
      </c>
      <c r="EMH54" s="108">
        <v>1558.315840739034</v>
      </c>
      <c r="EMI54" s="108">
        <v>1566.3124443396082</v>
      </c>
      <c r="EMJ54" s="108">
        <v>1574.3897674395491</v>
      </c>
      <c r="EMK54" s="108">
        <v>1582.5486478145169</v>
      </c>
      <c r="EML54" s="108">
        <v>1590.7899323092443</v>
      </c>
      <c r="EMM54" s="108">
        <v>1599.1144769416346</v>
      </c>
      <c r="EMN54" s="108">
        <v>1607.5231470081369</v>
      </c>
      <c r="EMO54" s="108">
        <v>1616.0168171904277</v>
      </c>
      <c r="EMP54" s="108">
        <v>1624.5963716634069</v>
      </c>
      <c r="EMQ54" s="108">
        <v>1633.2627042045358</v>
      </c>
      <c r="EMR54" s="108">
        <v>1642.0167183045266</v>
      </c>
      <c r="EMS54" s="108">
        <v>1650.8593272794044</v>
      </c>
      <c r="EMT54" s="108">
        <v>1659.7914543839624</v>
      </c>
      <c r="EMU54" s="108">
        <v>1668.8140329266246</v>
      </c>
      <c r="EMV54" s="108">
        <v>1677.9280063857391</v>
      </c>
      <c r="EMW54" s="108">
        <v>1687.1343285273213</v>
      </c>
      <c r="EMX54" s="108">
        <v>1696.4339635242573</v>
      </c>
      <c r="EMY54" s="108">
        <v>0</v>
      </c>
      <c r="EMZ54" s="108">
        <v>0</v>
      </c>
      <c r="ENA54" s="108">
        <v>0</v>
      </c>
      <c r="ENB54" s="108">
        <v>7.4894255041710203</v>
      </c>
      <c r="ENC54" s="108">
        <v>15.22964618753803</v>
      </c>
      <c r="END54" s="108">
        <v>23.229080159908371</v>
      </c>
      <c r="ENE54" s="108">
        <v>31.496428618749182</v>
      </c>
      <c r="ENF54" s="108">
        <v>40.040685383001154</v>
      </c>
      <c r="ENG54" s="108">
        <v>48.871146748341744</v>
      </c>
      <c r="ENH54" s="108">
        <v>57.997421674749546</v>
      </c>
      <c r="ENI54" s="108">
        <v>67.429442317581717</v>
      </c>
      <c r="ENJ54" s="108">
        <v>77.177474913757891</v>
      </c>
      <c r="ENK54" s="108">
        <v>87.252131035037294</v>
      </c>
      <c r="ENL54" s="108">
        <v>97.664379220776112</v>
      </c>
      <c r="ENM54" s="108">
        <v>108.42555700297596</v>
      </c>
      <c r="ENN54" s="108">
        <v>119.54738333686078</v>
      </c>
      <c r="ENO54" s="108">
        <v>131.04197145067286</v>
      </c>
      <c r="ENP54" s="108">
        <v>142.92184212883745</v>
      </c>
      <c r="ENQ54" s="108">
        <v>155.19993744312202</v>
      </c>
      <c r="ENR54" s="108">
        <v>167.88963494691538</v>
      </c>
      <c r="ENS54" s="108">
        <v>181.00476234825828</v>
      </c>
      <c r="ENT54" s="108">
        <v>194.5596126777854</v>
      </c>
      <c r="ENU54" s="108">
        <v>208.56895996828695</v>
      </c>
      <c r="ENV54" s="108">
        <v>223.04807546316187</v>
      </c>
      <c r="ENW54" s="108">
        <v>238.01274437161555</v>
      </c>
      <c r="ENX54" s="108">
        <v>253.47928318905943</v>
      </c>
      <c r="ENY54" s="108">
        <v>0</v>
      </c>
      <c r="ENZ54" s="108">
        <v>0</v>
      </c>
      <c r="EOA54" s="108">
        <v>0</v>
      </c>
      <c r="EOB54" s="108">
        <v>7.4542843026422574</v>
      </c>
      <c r="EOC54" s="108">
        <v>14.983669127384168</v>
      </c>
      <c r="EOD54" s="108">
        <v>22.588931576551829</v>
      </c>
      <c r="EOE54" s="108">
        <v>30.270857127472695</v>
      </c>
      <c r="EOF54" s="108">
        <v>38.030239728035603</v>
      </c>
      <c r="EOG54" s="108">
        <v>45.867881893426073</v>
      </c>
      <c r="EOH54" s="108">
        <v>53.784594804041667</v>
      </c>
      <c r="EOI54" s="108">
        <v>61.781198404615736</v>
      </c>
      <c r="EOJ54" s="108">
        <v>69.858521504557274</v>
      </c>
      <c r="EOK54" s="108">
        <v>78.017401879524243</v>
      </c>
      <c r="EOL54" s="108">
        <v>86.258686374251852</v>
      </c>
      <c r="EOM54" s="108">
        <v>94.583231006641995</v>
      </c>
      <c r="EON54" s="108">
        <v>102.99190107314467</v>
      </c>
      <c r="EOO54" s="108">
        <v>111.48557125543493</v>
      </c>
      <c r="EOP54" s="108">
        <v>120.0651257284147</v>
      </c>
      <c r="EOQ54" s="108">
        <v>128.73145826954396</v>
      </c>
      <c r="EOR54" s="108">
        <v>137.48547236953453</v>
      </c>
      <c r="EOS54" s="108">
        <v>146.32808134441251</v>
      </c>
      <c r="EOT54" s="108">
        <v>155.26020844897002</v>
      </c>
      <c r="EOU54" s="108">
        <v>164.28278699163187</v>
      </c>
      <c r="EOV54" s="108">
        <v>173.39676045074768</v>
      </c>
      <c r="EOW54" s="108">
        <v>182.6030825923292</v>
      </c>
      <c r="EOX54" s="108">
        <v>191.90271758926517</v>
      </c>
      <c r="EOY54" s="108">
        <f t="shared" ref="EOY54:EQH54" si="74">EOY27+EOY50</f>
        <v>7396.0003875792472</v>
      </c>
      <c r="EOZ54" s="108">
        <f t="shared" si="74"/>
        <v>15673.838638148793</v>
      </c>
      <c r="EPA54" s="108">
        <f t="shared" si="74"/>
        <v>568.92310673686518</v>
      </c>
      <c r="EPB54" s="108">
        <f t="shared" si="74"/>
        <v>681.47124513690403</v>
      </c>
      <c r="EPC54" s="108">
        <f t="shared" si="74"/>
        <v>20971.848994759486</v>
      </c>
      <c r="EPD54" s="108">
        <f t="shared" si="74"/>
        <v>39040.243984189969</v>
      </c>
      <c r="EPE54" s="108">
        <f t="shared" si="74"/>
        <v>1613.2191534430374</v>
      </c>
      <c r="EPF54" s="108">
        <f t="shared" si="74"/>
        <v>1697.4019123560859</v>
      </c>
      <c r="EPG54" s="108">
        <f t="shared" si="74"/>
        <v>28367.849382338733</v>
      </c>
      <c r="EPH54" s="108">
        <f t="shared" si="74"/>
        <v>54714.08262233877</v>
      </c>
      <c r="EPI54" s="108">
        <f t="shared" si="74"/>
        <v>2182.1422601799027</v>
      </c>
      <c r="EPJ54" s="108">
        <f t="shared" si="74"/>
        <v>2378.8731574929893</v>
      </c>
      <c r="EPK54" s="108">
        <f t="shared" si="74"/>
        <v>6614.150185475798</v>
      </c>
      <c r="EPL54" s="108">
        <f t="shared" si="74"/>
        <v>12996.261612057629</v>
      </c>
      <c r="EPM54" s="108">
        <f t="shared" si="74"/>
        <v>3795.3614136229398</v>
      </c>
      <c r="EPN54" s="108">
        <f t="shared" si="74"/>
        <v>4076.2750698490754</v>
      </c>
      <c r="EPO54" s="108">
        <f t="shared" si="74"/>
        <v>20265.377595957187</v>
      </c>
      <c r="EPP54" s="108">
        <f t="shared" si="74"/>
        <v>36822.231320347397</v>
      </c>
      <c r="EPQ54" s="108">
        <f t="shared" si="74"/>
        <v>5977.5036738028421</v>
      </c>
      <c r="EPR54" s="108">
        <f t="shared" si="74"/>
        <v>6455.1482273420652</v>
      </c>
      <c r="EPS54" s="108">
        <f t="shared" si="74"/>
        <v>26879.527781432986</v>
      </c>
      <c r="EPT54" s="108">
        <f t="shared" si="74"/>
        <v>49818.492932405017</v>
      </c>
      <c r="EPU54" s="108">
        <f t="shared" si="74"/>
        <v>9772.8650874257819</v>
      </c>
      <c r="EPV54" s="108">
        <f t="shared" si="74"/>
        <v>10531.423297191139</v>
      </c>
      <c r="EPW54" s="108">
        <f t="shared" si="74"/>
        <v>781.85020210344931</v>
      </c>
      <c r="EPX54" s="108">
        <f t="shared" si="74"/>
        <v>2677.5770260911618</v>
      </c>
      <c r="EPY54" s="108">
        <f t="shared" si="74"/>
        <v>60.142323238726867</v>
      </c>
      <c r="EPZ54" s="108">
        <f t="shared" si="74"/>
        <v>116.41639243874617</v>
      </c>
      <c r="EQA54" s="108">
        <f t="shared" si="74"/>
        <v>706.47139880229713</v>
      </c>
      <c r="EQB54" s="108">
        <f t="shared" si="74"/>
        <v>2218.0126638425768</v>
      </c>
      <c r="EQC54" s="108">
        <f t="shared" si="74"/>
        <v>54.343953754022856</v>
      </c>
      <c r="EQD54" s="108">
        <f t="shared" si="74"/>
        <v>96.435333210546816</v>
      </c>
      <c r="EQE54" s="108">
        <f t="shared" si="74"/>
        <v>1488.3216009057473</v>
      </c>
      <c r="EQF54" s="108">
        <f t="shared" si="74"/>
        <v>4895.5896899337458</v>
      </c>
      <c r="EQG54" s="108">
        <f t="shared" si="74"/>
        <v>114.48627699274979</v>
      </c>
      <c r="EQH54" s="108">
        <f t="shared" si="74"/>
        <v>212.85172564929329</v>
      </c>
      <c r="EQI54" s="25" t="s">
        <v>4324</v>
      </c>
    </row>
    <row r="55" spans="1:3831" x14ac:dyDescent="0.25">
      <c r="A55" s="1" t="s">
        <v>4418</v>
      </c>
      <c r="B55" s="105"/>
      <c r="C55" s="106"/>
      <c r="D55" s="105"/>
      <c r="E55" s="105"/>
      <c r="F55" s="106"/>
      <c r="G55" s="107"/>
      <c r="I55" s="108">
        <f>I6+I8+I25+I26+I36+I39</f>
        <v>666901.54400000011</v>
      </c>
      <c r="J55" s="108">
        <f>J6+J8+J25+J26+J36+J39</f>
        <v>1167892.3910000001</v>
      </c>
      <c r="K55" s="106"/>
      <c r="L55" s="106"/>
      <c r="N55" s="109"/>
      <c r="O55" s="109"/>
      <c r="P55" s="110"/>
      <c r="Q55" s="110"/>
      <c r="R55" s="110"/>
      <c r="S55" s="110"/>
      <c r="T55" s="110"/>
      <c r="U55" s="110"/>
      <c r="X55" s="108">
        <f>X6+X8+X25+X26+X36+X39</f>
        <v>243250011.00810897</v>
      </c>
      <c r="Y55" s="108"/>
      <c r="Z55" s="108"/>
      <c r="AA55" s="108"/>
      <c r="AB55" s="112"/>
      <c r="AC55" s="112"/>
      <c r="AD55" s="108">
        <f>AD6+AD8+AD25+AD26+AD36+AD39</f>
        <v>251610965.43885833</v>
      </c>
      <c r="AE55" s="108">
        <v>90144667.46575737</v>
      </c>
      <c r="AF55" s="108">
        <v>92472684.245708629</v>
      </c>
      <c r="AG55" s="108">
        <v>94862395.505266011</v>
      </c>
      <c r="AH55" s="108">
        <v>97315478.467016742</v>
      </c>
      <c r="AI55" s="108">
        <v>99833657.146429911</v>
      </c>
      <c r="AJ55" s="108">
        <v>102418703.69245413</v>
      </c>
      <c r="AK55" s="108">
        <v>105072439.76757875</v>
      </c>
      <c r="AL55" s="108">
        <v>107796737.96855251</v>
      </c>
      <c r="AM55" s="108">
        <v>110593523.28899038</v>
      </c>
      <c r="AN55" s="108">
        <v>113464774.62513793</v>
      </c>
      <c r="AO55" s="108">
        <v>116412526.32610236</v>
      </c>
      <c r="AP55" s="108">
        <v>119438869.78989862</v>
      </c>
      <c r="AQ55" s="108">
        <v>122545955.10670321</v>
      </c>
      <c r="AR55" s="108">
        <v>125735992.75075011</v>
      </c>
      <c r="AS55" s="108">
        <v>129011255.32234846</v>
      </c>
      <c r="AT55" s="108">
        <v>132374079.3415484</v>
      </c>
      <c r="AU55" s="108">
        <v>135826867.0950284</v>
      </c>
      <c r="AV55" s="108">
        <v>139372088.53782699</v>
      </c>
      <c r="AW55" s="108">
        <v>143012283.25159287</v>
      </c>
      <c r="AX55" s="108">
        <v>146750062.46107975</v>
      </c>
      <c r="AY55" s="108">
        <v>150588111.11066517</v>
      </c>
      <c r="AZ55" s="108">
        <v>154529190.00273159</v>
      </c>
      <c r="BA55" s="108">
        <v>158576137.9998011</v>
      </c>
      <c r="BB55" s="108">
        <v>162731874.29237971</v>
      </c>
      <c r="BC55" s="108">
        <v>166999400.7345238</v>
      </c>
      <c r="BD55" s="108">
        <v>171381804.24920925</v>
      </c>
      <c r="BE55" s="108">
        <v>153105343.5423516</v>
      </c>
      <c r="BF55" s="108">
        <v>153498643.90242863</v>
      </c>
      <c r="BG55" s="108">
        <v>153895346.71091577</v>
      </c>
      <c r="BH55" s="108">
        <v>154295486.97184154</v>
      </c>
      <c r="BI55" s="108">
        <v>154699100.15486896</v>
      </c>
      <c r="BJ55" s="108">
        <v>155106222.20142448</v>
      </c>
      <c r="BK55" s="108">
        <v>155516889.53090927</v>
      </c>
      <c r="BL55" s="108">
        <v>155931139.04699519</v>
      </c>
      <c r="BM55" s="108">
        <v>156349008.1440053</v>
      </c>
      <c r="BN55" s="108">
        <v>156770534.71338135</v>
      </c>
      <c r="BO55" s="108">
        <v>157195757.15023807</v>
      </c>
      <c r="BP55" s="108">
        <v>157624714.36000657</v>
      </c>
      <c r="BQ55" s="108">
        <v>158057445.76516792</v>
      </c>
      <c r="BR55" s="108">
        <v>158493991.31207651</v>
      </c>
      <c r="BS55" s="108">
        <v>158934391.4778775</v>
      </c>
      <c r="BT55" s="108">
        <v>159378687.2775158</v>
      </c>
      <c r="BU55" s="108">
        <v>159826920.27084175</v>
      </c>
      <c r="BV55" s="108">
        <v>160279132.5698112</v>
      </c>
      <c r="BW55" s="108">
        <v>160735366.84578407</v>
      </c>
      <c r="BX55" s="108">
        <v>161195666.3369208</v>
      </c>
      <c r="BY55" s="108">
        <v>161660074.85567918</v>
      </c>
      <c r="BZ55" s="108">
        <v>162128636.79641244</v>
      </c>
      <c r="CA55" s="108">
        <v>162601397.14306951</v>
      </c>
      <c r="CB55" s="108">
        <v>163078401.47700018</v>
      </c>
      <c r="CC55" s="108">
        <v>163559695.9848648</v>
      </c>
      <c r="CD55" s="108">
        <v>164045327.46665144</v>
      </c>
      <c r="CE55" s="113"/>
      <c r="CF55" s="113"/>
      <c r="CG55" s="113"/>
      <c r="CH55" s="113"/>
      <c r="CI55" s="113"/>
      <c r="CJ55" s="113"/>
      <c r="CK55" s="113"/>
      <c r="CL55" s="113"/>
      <c r="CM55" s="113"/>
      <c r="CN55" s="113"/>
      <c r="CO55" s="113"/>
      <c r="CP55" s="113"/>
      <c r="CQ55" s="113"/>
      <c r="CR55" s="113"/>
      <c r="CS55" s="113"/>
      <c r="CT55" s="113"/>
      <c r="CU55" s="113"/>
      <c r="CV55" s="113"/>
      <c r="CW55" s="113"/>
      <c r="CX55" s="113"/>
      <c r="CY55" s="113"/>
      <c r="CZ55" s="113"/>
      <c r="DA55" s="113"/>
      <c r="DB55" s="113"/>
      <c r="DC55" s="113"/>
      <c r="DD55" s="113"/>
      <c r="DE55" s="113"/>
      <c r="DF55" s="113"/>
      <c r="DG55" s="113"/>
      <c r="DH55" s="113"/>
      <c r="DI55" s="113"/>
      <c r="DJ55" s="113"/>
      <c r="DK55" s="113"/>
      <c r="DL55" s="114"/>
      <c r="DM55" s="113"/>
      <c r="DN55" s="113"/>
      <c r="DO55" s="113"/>
      <c r="DP55" s="113"/>
      <c r="DQ55" s="113"/>
      <c r="DR55" s="113"/>
      <c r="DS55" s="113"/>
      <c r="DT55" s="113"/>
      <c r="DU55" s="113"/>
      <c r="DV55" s="113"/>
      <c r="DW55" s="113"/>
      <c r="DX55" s="113"/>
      <c r="DY55" s="113"/>
      <c r="DZ55" s="113"/>
      <c r="EA55" s="113"/>
      <c r="EB55" s="113"/>
      <c r="EC55" s="113"/>
      <c r="ED55" s="113"/>
      <c r="EE55" s="113"/>
      <c r="EF55" s="113"/>
      <c r="EG55" s="113"/>
      <c r="EH55" s="113"/>
      <c r="EI55" s="113"/>
      <c r="EJ55" s="113"/>
      <c r="EK55" s="113"/>
      <c r="EL55" s="113"/>
      <c r="EM55" s="115"/>
      <c r="EN55" s="115"/>
      <c r="EO55" s="113"/>
      <c r="EP55" s="113"/>
      <c r="EQ55" s="113"/>
      <c r="ER55" s="113"/>
      <c r="ES55" s="113"/>
      <c r="ET55" s="113"/>
      <c r="EU55" s="113"/>
      <c r="EV55" s="113"/>
      <c r="EW55" s="113"/>
      <c r="EX55" s="113"/>
      <c r="EY55" s="113"/>
      <c r="EZ55" s="113"/>
      <c r="FA55" s="113"/>
      <c r="FB55" s="113"/>
      <c r="FC55" s="113"/>
      <c r="FD55" s="113"/>
      <c r="FE55" s="113"/>
      <c r="FF55" s="113"/>
      <c r="FG55" s="113"/>
      <c r="FH55" s="113"/>
      <c r="FI55" s="113"/>
      <c r="FJ55" s="113"/>
      <c r="FK55" s="113"/>
      <c r="FL55" s="113"/>
      <c r="FM55" s="113"/>
      <c r="FN55" s="113"/>
      <c r="FO55" s="113"/>
      <c r="FP55" s="113"/>
      <c r="FQ55" s="115"/>
      <c r="FR55" s="115"/>
      <c r="FS55" s="113"/>
      <c r="FT55" s="113"/>
      <c r="FU55" s="113"/>
      <c r="FV55" s="113"/>
      <c r="FW55" s="113"/>
      <c r="FX55" s="113"/>
      <c r="FY55" s="113"/>
      <c r="FZ55" s="113"/>
      <c r="GA55" s="113"/>
      <c r="GB55" s="113"/>
      <c r="GC55" s="113"/>
      <c r="GD55" s="113"/>
      <c r="GE55" s="113"/>
      <c r="GF55" s="113"/>
      <c r="GG55" s="113"/>
      <c r="GH55" s="113"/>
      <c r="GI55" s="113"/>
      <c r="GJ55" s="113"/>
      <c r="GK55" s="113"/>
      <c r="GL55" s="113"/>
      <c r="GM55" s="113"/>
      <c r="GN55" s="113"/>
      <c r="GO55" s="113"/>
      <c r="GP55" s="113"/>
      <c r="GQ55" s="113"/>
      <c r="GR55" s="113"/>
      <c r="GS55" s="113"/>
      <c r="GT55" s="113"/>
      <c r="GU55" s="115"/>
      <c r="GV55" s="115"/>
      <c r="GW55" s="113"/>
      <c r="GX55" s="113"/>
      <c r="GY55" s="113"/>
      <c r="GZ55" s="113"/>
      <c r="HA55" s="113"/>
      <c r="HB55" s="113"/>
      <c r="HC55" s="113"/>
      <c r="HD55" s="113"/>
      <c r="HE55" s="113"/>
      <c r="HF55" s="113"/>
      <c r="HG55" s="113"/>
      <c r="HH55" s="113"/>
      <c r="HI55" s="113"/>
      <c r="HJ55" s="113"/>
      <c r="HK55" s="113"/>
      <c r="HL55" s="113"/>
      <c r="HM55" s="113"/>
      <c r="HN55" s="113"/>
      <c r="HO55" s="113"/>
      <c r="HP55" s="113"/>
      <c r="HQ55" s="113"/>
      <c r="HR55" s="113"/>
      <c r="HS55" s="113"/>
      <c r="HT55" s="113"/>
      <c r="HU55" s="113"/>
      <c r="HV55" s="113"/>
      <c r="HW55" s="113"/>
      <c r="HX55" s="113"/>
      <c r="HY55" s="115"/>
      <c r="HZ55" s="115"/>
      <c r="IA55" s="113"/>
      <c r="IB55" s="113"/>
      <c r="IC55" s="113"/>
      <c r="ID55" s="113"/>
      <c r="IE55" s="113"/>
      <c r="IF55" s="113"/>
      <c r="IG55" s="113"/>
      <c r="IH55" s="113"/>
      <c r="II55" s="113"/>
      <c r="IJ55" s="113"/>
      <c r="IK55" s="113"/>
      <c r="IL55" s="113"/>
      <c r="IM55" s="113"/>
      <c r="IN55" s="113"/>
      <c r="IO55" s="113"/>
      <c r="IP55" s="113"/>
      <c r="IQ55" s="113"/>
      <c r="IR55" s="113"/>
      <c r="IS55" s="113"/>
      <c r="IT55" s="113"/>
      <c r="IU55" s="113"/>
      <c r="IV55" s="113"/>
      <c r="IW55" s="113"/>
      <c r="IX55" s="113"/>
      <c r="IY55" s="113"/>
      <c r="IZ55" s="113"/>
      <c r="JA55" s="113"/>
      <c r="JB55" s="113"/>
      <c r="JC55" s="6"/>
      <c r="JD55" s="6"/>
      <c r="JE55" s="116"/>
      <c r="JF55" s="117"/>
      <c r="JG55" s="110"/>
      <c r="JH55" s="110"/>
      <c r="JI55" s="110"/>
      <c r="JJ55" s="110"/>
      <c r="JK55" s="110"/>
      <c r="JL55" s="110"/>
      <c r="JM55" s="110"/>
      <c r="JN55" s="110"/>
      <c r="JO55" s="110"/>
      <c r="JP55" s="110"/>
      <c r="JQ55" s="110"/>
      <c r="JR55" s="110"/>
      <c r="JS55" s="110"/>
      <c r="JT55" s="110"/>
      <c r="JU55" s="110"/>
      <c r="JV55" s="110"/>
      <c r="JW55" s="110"/>
      <c r="JX55" s="110"/>
      <c r="JY55" s="110"/>
      <c r="JZ55" s="110"/>
      <c r="KA55" s="110"/>
      <c r="KB55" s="110"/>
      <c r="KC55" s="110"/>
      <c r="KD55" s="110"/>
      <c r="KE55" s="110"/>
      <c r="KF55" s="110"/>
      <c r="KG55" s="110"/>
      <c r="KH55" s="110"/>
      <c r="KI55" s="110"/>
      <c r="KJ55" s="110"/>
      <c r="KK55" s="110"/>
      <c r="KL55" s="110"/>
      <c r="KM55" s="110"/>
      <c r="KN55" s="110"/>
      <c r="KO55" s="110"/>
      <c r="KP55" s="110"/>
      <c r="KQ55" s="110"/>
      <c r="KR55" s="110"/>
      <c r="KS55" s="110"/>
      <c r="KT55" s="110"/>
      <c r="KU55" s="110"/>
      <c r="KV55" s="110"/>
      <c r="KW55" s="110"/>
      <c r="KX55" s="110"/>
      <c r="KY55" s="110"/>
      <c r="KZ55" s="110"/>
      <c r="LA55" s="110"/>
      <c r="LB55" s="110"/>
      <c r="LC55" s="110"/>
      <c r="LD55" s="110"/>
      <c r="LE55" s="110"/>
      <c r="LF55" s="110"/>
      <c r="LG55" s="110"/>
      <c r="LH55" s="110"/>
      <c r="LI55" s="110"/>
      <c r="LJ55" s="110"/>
      <c r="LK55" s="110"/>
      <c r="LL55" s="110"/>
      <c r="LM55" s="110"/>
      <c r="LN55" s="110"/>
      <c r="LO55" s="110"/>
      <c r="LP55" s="110"/>
      <c r="LQ55" s="110"/>
      <c r="LR55" s="110"/>
      <c r="LS55" s="110"/>
      <c r="LT55" s="110"/>
      <c r="LU55" s="110"/>
      <c r="LV55" s="110"/>
      <c r="LW55" s="110"/>
      <c r="LX55" s="110"/>
      <c r="LY55" s="110"/>
      <c r="LZ55" s="110"/>
      <c r="MA55" s="110"/>
      <c r="MB55" s="110"/>
      <c r="MC55" s="110"/>
      <c r="MD55" s="110"/>
      <c r="ME55" s="110"/>
      <c r="MF55" s="110"/>
      <c r="MJ55" s="110"/>
      <c r="MK55" s="110"/>
      <c r="ML55" s="110"/>
      <c r="MM55" s="110"/>
      <c r="MN55" s="110"/>
      <c r="MO55" s="110"/>
      <c r="MP55" s="110"/>
      <c r="MQ55" s="110"/>
      <c r="MR55" s="110"/>
      <c r="MS55" s="110"/>
      <c r="MT55" s="110"/>
      <c r="MU55" s="110"/>
      <c r="MV55" s="110"/>
      <c r="MW55" s="110"/>
      <c r="MX55" s="110"/>
      <c r="MY55" s="110"/>
      <c r="MZ55" s="110"/>
      <c r="NA55" s="110"/>
      <c r="NB55" s="110"/>
      <c r="NC55" s="110"/>
      <c r="ND55" s="110"/>
      <c r="NE55" s="110"/>
      <c r="NF55" s="110"/>
      <c r="NG55" s="108">
        <v>0</v>
      </c>
      <c r="NH55" s="108">
        <v>0</v>
      </c>
      <c r="NI55" s="108">
        <v>0</v>
      </c>
      <c r="NJ55" s="108">
        <v>345986.91588859656</v>
      </c>
      <c r="NK55" s="108">
        <v>408706.61700792855</v>
      </c>
      <c r="NL55" s="108">
        <v>1836750.5085359018</v>
      </c>
      <c r="NM55" s="108">
        <v>3212044.732635872</v>
      </c>
      <c r="NN55" s="108">
        <v>3221541.9320869581</v>
      </c>
      <c r="NO55" s="108">
        <v>3231386.2774701719</v>
      </c>
      <c r="NP55" s="108">
        <v>3222363.2060579159</v>
      </c>
      <c r="NQ55" s="108">
        <v>3188629.8978365352</v>
      </c>
      <c r="NR55" s="108">
        <v>3933398.7518959697</v>
      </c>
      <c r="NS55" s="108">
        <v>4012512.4548155414</v>
      </c>
      <c r="NT55" s="108">
        <v>3556614.1576477988</v>
      </c>
      <c r="NU55" s="108">
        <v>3632316.3877542019</v>
      </c>
      <c r="NV55" s="108">
        <v>3710106.4995694524</v>
      </c>
      <c r="NW55" s="108">
        <v>3452787.7534799906</v>
      </c>
      <c r="NX55" s="108">
        <v>3545221.4427985749</v>
      </c>
      <c r="NY55" s="108">
        <v>3640194.7137659225</v>
      </c>
      <c r="NZ55" s="108">
        <v>3737779.2094868263</v>
      </c>
      <c r="OA55" s="108">
        <v>3838048.6495854519</v>
      </c>
      <c r="OB55" s="108">
        <v>3941078.8920663903</v>
      </c>
      <c r="OC55" s="108">
        <v>4046947.9970695432</v>
      </c>
      <c r="OD55" s="108">
        <v>4155736.2925785873</v>
      </c>
      <c r="OE55" s="108">
        <v>4267526.4421441378</v>
      </c>
      <c r="OF55" s="108">
        <v>4382403.5146854408</v>
      </c>
      <c r="OG55" s="108">
        <v>0</v>
      </c>
      <c r="OH55" s="108">
        <v>0</v>
      </c>
      <c r="OI55" s="108">
        <v>0</v>
      </c>
      <c r="OJ55" s="108">
        <v>220688.68165710609</v>
      </c>
      <c r="OK55" s="108">
        <v>254554.80573220231</v>
      </c>
      <c r="OL55" s="108">
        <v>431786.81309110828</v>
      </c>
      <c r="OM55" s="108">
        <v>5077013.2255742028</v>
      </c>
      <c r="ON55" s="108">
        <v>5079700.5908030346</v>
      </c>
      <c r="OO55" s="108">
        <v>5082424.1449256726</v>
      </c>
      <c r="OP55" s="108">
        <v>5053899.9094060902</v>
      </c>
      <c r="OQ55" s="108">
        <v>5030813.5307980059</v>
      </c>
      <c r="OR55" s="108">
        <v>5269794.1123602064</v>
      </c>
      <c r="OS55" s="108">
        <v>5098064.5431916052</v>
      </c>
      <c r="OT55" s="108">
        <v>716240.51495925488</v>
      </c>
      <c r="OU55" s="108">
        <v>719809.36103671067</v>
      </c>
      <c r="OV55" s="108">
        <v>723419.42000323685</v>
      </c>
      <c r="OW55" s="108">
        <v>512634.23958062474</v>
      </c>
      <c r="OX55" s="108">
        <v>516432.93240580976</v>
      </c>
      <c r="OY55" s="108">
        <v>520274.98015238601</v>
      </c>
      <c r="OZ55" s="108">
        <v>524160.9459020244</v>
      </c>
      <c r="PA55" s="108">
        <v>528091.40025868441</v>
      </c>
      <c r="PB55" s="108">
        <v>532066.92144971597</v>
      </c>
      <c r="PC55" s="108">
        <v>536088.09542829252</v>
      </c>
      <c r="PD55" s="108">
        <v>540155.51597731235</v>
      </c>
      <c r="PE55" s="108">
        <v>544269.78481457394</v>
      </c>
      <c r="PF55" s="108">
        <v>548431.51169946638</v>
      </c>
      <c r="PG55" s="108">
        <v>0</v>
      </c>
      <c r="PH55" s="108">
        <v>0</v>
      </c>
      <c r="PI55" s="108">
        <v>0</v>
      </c>
      <c r="PJ55" s="108">
        <v>469288.93450961949</v>
      </c>
      <c r="PK55" s="108">
        <v>532008.63562895148</v>
      </c>
      <c r="PL55" s="108">
        <v>5971451.1106720576</v>
      </c>
      <c r="PM55" s="108">
        <v>9637005.4218308311</v>
      </c>
      <c r="PN55" s="108">
        <v>9646502.6212819181</v>
      </c>
      <c r="PO55" s="108">
        <v>9656346.966665132</v>
      </c>
      <c r="PP55" s="108">
        <v>9647323.895252876</v>
      </c>
      <c r="PQ55" s="108">
        <v>9490288.5684104711</v>
      </c>
      <c r="PR55" s="108">
        <v>11040939.530383848</v>
      </c>
      <c r="PS55" s="108">
        <v>7108654.6497882884</v>
      </c>
      <c r="PT55" s="108">
        <v>4362496.2655617446</v>
      </c>
      <c r="PU55" s="108">
        <v>4438198.4956681468</v>
      </c>
      <c r="PV55" s="108">
        <v>4515988.6074833982</v>
      </c>
      <c r="PW55" s="108">
        <v>3452787.7534799906</v>
      </c>
      <c r="PX55" s="108">
        <v>3545221.4427985749</v>
      </c>
      <c r="PY55" s="108">
        <v>3640194.7137659225</v>
      </c>
      <c r="PZ55" s="108">
        <v>3737779.2094868263</v>
      </c>
      <c r="QA55" s="108">
        <v>3838048.6495854519</v>
      </c>
      <c r="QB55" s="108">
        <v>3941078.8920663903</v>
      </c>
      <c r="QC55" s="108">
        <v>4046947.9970695432</v>
      </c>
      <c r="QD55" s="108">
        <v>4155736.2925785873</v>
      </c>
      <c r="QE55" s="108">
        <v>4267526.4421441378</v>
      </c>
      <c r="QF55" s="108">
        <v>4382403.5146854408</v>
      </c>
      <c r="QG55" s="108">
        <v>0</v>
      </c>
      <c r="QH55" s="108">
        <v>0</v>
      </c>
      <c r="QI55" s="108">
        <v>0</v>
      </c>
      <c r="QJ55" s="108">
        <v>263828.61934793426</v>
      </c>
      <c r="QK55" s="108">
        <v>298372.17028233851</v>
      </c>
      <c r="QL55" s="108">
        <v>2708255.1108823391</v>
      </c>
      <c r="QM55" s="108">
        <v>12329788.79455054</v>
      </c>
      <c r="QN55" s="108">
        <v>12332476.159779372</v>
      </c>
      <c r="QO55" s="108">
        <v>12335199.71390201</v>
      </c>
      <c r="QP55" s="108">
        <v>12305998.051523119</v>
      </c>
      <c r="QQ55" s="108">
        <v>12239771.735224206</v>
      </c>
      <c r="QR55" s="108">
        <v>12662415.748111404</v>
      </c>
      <c r="QS55" s="108">
        <v>10258035.245701708</v>
      </c>
      <c r="QT55" s="108">
        <v>899903.94628425292</v>
      </c>
      <c r="QU55" s="108">
        <v>903472.79236170882</v>
      </c>
      <c r="QV55" s="108">
        <v>907082.85132823489</v>
      </c>
      <c r="QW55" s="108">
        <v>512634.23958062474</v>
      </c>
      <c r="QX55" s="108">
        <v>516432.93240580976</v>
      </c>
      <c r="QY55" s="108">
        <v>520275.98015238601</v>
      </c>
      <c r="QZ55" s="108">
        <v>524162.9459020244</v>
      </c>
      <c r="RA55" s="108">
        <v>528094.40025868441</v>
      </c>
      <c r="RB55" s="108">
        <v>532070.92144971597</v>
      </c>
      <c r="RC55" s="108">
        <v>536093.09542829252</v>
      </c>
      <c r="RD55" s="108">
        <v>540161.51597731235</v>
      </c>
      <c r="RE55" s="108">
        <v>544276.78481457394</v>
      </c>
      <c r="RF55" s="108">
        <v>548439.51169946638</v>
      </c>
      <c r="RG55" s="108">
        <v>0</v>
      </c>
      <c r="RH55" s="108">
        <v>0</v>
      </c>
      <c r="RI55" s="108">
        <v>0</v>
      </c>
      <c r="RJ55" s="108">
        <v>388668.38387279678</v>
      </c>
      <c r="RK55" s="108">
        <v>496736.66448927735</v>
      </c>
      <c r="RL55" s="108">
        <v>5824233.1325505693</v>
      </c>
      <c r="RM55" s="108">
        <v>9489787.4437093399</v>
      </c>
      <c r="RN55" s="108">
        <v>9499284.6431604251</v>
      </c>
      <c r="RO55" s="108">
        <v>9509128.9885436408</v>
      </c>
      <c r="RP55" s="108">
        <v>9454757.3376342356</v>
      </c>
      <c r="RQ55" s="108">
        <v>9378342.5614286549</v>
      </c>
      <c r="RR55" s="108">
        <v>10536942.768200658</v>
      </c>
      <c r="RS55" s="108">
        <v>6716603.8945869096</v>
      </c>
      <c r="RT55" s="108">
        <v>3970445.5103603657</v>
      </c>
      <c r="RU55" s="108">
        <v>4046147.7404667684</v>
      </c>
      <c r="RV55" s="108">
        <v>4123937.8522820193</v>
      </c>
      <c r="RW55" s="108">
        <v>3452787.7534799906</v>
      </c>
      <c r="RX55" s="108">
        <v>3545221.4427985749</v>
      </c>
      <c r="RY55" s="108">
        <v>3640194.7137659225</v>
      </c>
      <c r="RZ55" s="108">
        <v>3737779.2094868263</v>
      </c>
      <c r="SA55" s="108">
        <v>3838048.6495854519</v>
      </c>
      <c r="SB55" s="108">
        <v>3941078.8920663903</v>
      </c>
      <c r="SC55" s="108">
        <v>4046947.9970695432</v>
      </c>
      <c r="SD55" s="108">
        <v>4155736.2925785873</v>
      </c>
      <c r="SE55" s="108">
        <v>4267526.4421441378</v>
      </c>
      <c r="SF55" s="108">
        <v>4382403.5146854408</v>
      </c>
      <c r="SG55" s="108">
        <v>0</v>
      </c>
      <c r="SH55" s="108">
        <v>0</v>
      </c>
      <c r="SI55" s="108">
        <v>0</v>
      </c>
      <c r="SJ55" s="108">
        <v>263828.61934793426</v>
      </c>
      <c r="SK55" s="108">
        <v>324791.81779535435</v>
      </c>
      <c r="SL55" s="108">
        <v>3104994.2641492868</v>
      </c>
      <c r="SM55" s="108">
        <v>14783401.619907334</v>
      </c>
      <c r="SN55" s="108">
        <v>14786088.985136166</v>
      </c>
      <c r="SO55" s="108">
        <v>14788812.539258804</v>
      </c>
      <c r="SP55" s="108">
        <v>14733191.229366899</v>
      </c>
      <c r="SQ55" s="108">
        <v>14666964.913067985</v>
      </c>
      <c r="SR55" s="108">
        <v>15266208.379152298</v>
      </c>
      <c r="SS55" s="108">
        <v>12491508.370988669</v>
      </c>
      <c r="ST55" s="108">
        <v>1076503.3994813664</v>
      </c>
      <c r="SU55" s="108">
        <v>1080072.2455588223</v>
      </c>
      <c r="SV55" s="108">
        <v>1083682.3045253484</v>
      </c>
      <c r="SW55" s="108">
        <v>512634.23958062474</v>
      </c>
      <c r="SX55" s="108">
        <v>516432.93240580976</v>
      </c>
      <c r="SY55" s="108">
        <v>520274.98015238601</v>
      </c>
      <c r="SZ55" s="108">
        <v>524160.9459020244</v>
      </c>
      <c r="TA55" s="108">
        <v>528091.40025868441</v>
      </c>
      <c r="TB55" s="108">
        <v>532066.92144971597</v>
      </c>
      <c r="TC55" s="108">
        <v>536088.09542829252</v>
      </c>
      <c r="TD55" s="108">
        <v>540155.51597731235</v>
      </c>
      <c r="TE55" s="108">
        <v>544269.78481457394</v>
      </c>
      <c r="TF55" s="108">
        <v>548431.51169946638</v>
      </c>
      <c r="TG55" s="108">
        <v>0</v>
      </c>
      <c r="TH55" s="108">
        <v>0</v>
      </c>
      <c r="TI55" s="108">
        <v>0</v>
      </c>
      <c r="TJ55" s="108">
        <v>2697467.6774661844</v>
      </c>
      <c r="TK55" s="108">
        <v>2790219.8091786867</v>
      </c>
      <c r="TL55" s="108">
        <v>14965534.424046688</v>
      </c>
      <c r="TM55" s="108">
        <v>26017930.794143561</v>
      </c>
      <c r="TN55" s="108">
        <v>26700475.210675731</v>
      </c>
      <c r="TO55" s="108">
        <v>26449834.926675946</v>
      </c>
      <c r="TP55" s="108">
        <v>27141556.506146267</v>
      </c>
      <c r="TQ55" s="108">
        <v>27851825.114241436</v>
      </c>
      <c r="TR55" s="108">
        <v>17189906.466283463</v>
      </c>
      <c r="TS55" s="108">
        <v>6547087.0283745266</v>
      </c>
      <c r="TT55" s="108">
        <v>6745071.4544661772</v>
      </c>
      <c r="TU55" s="108">
        <v>6949213.6285609882</v>
      </c>
      <c r="TV55" s="108">
        <v>7159710.4568957929</v>
      </c>
      <c r="TW55" s="108">
        <v>7376765.3074735655</v>
      </c>
      <c r="TX55" s="108">
        <v>3098529.1666154373</v>
      </c>
      <c r="TY55" s="108">
        <v>3211788.0068986346</v>
      </c>
      <c r="TZ55" s="108">
        <v>3329186.7355651665</v>
      </c>
      <c r="UA55" s="108">
        <v>3450876.6756886547</v>
      </c>
      <c r="UB55" s="108">
        <v>3577014.6815721858</v>
      </c>
      <c r="UC55" s="108">
        <v>3707763.3409283161</v>
      </c>
      <c r="UD55" s="108">
        <v>3843291.1844492457</v>
      </c>
      <c r="UE55" s="108">
        <v>3983772.9030373031</v>
      </c>
      <c r="UF55" s="108">
        <v>4129389.5729757305</v>
      </c>
      <c r="UG55" s="108">
        <v>0</v>
      </c>
      <c r="UH55" s="108">
        <v>0</v>
      </c>
      <c r="UI55" s="108">
        <v>0</v>
      </c>
      <c r="UJ55" s="108">
        <v>4399918.2528075231</v>
      </c>
      <c r="UK55" s="108">
        <v>4456250.5968342321</v>
      </c>
      <c r="UL55" s="108">
        <v>11649933.518414073</v>
      </c>
      <c r="UM55" s="108">
        <v>42711052.317191109</v>
      </c>
      <c r="UN55" s="108">
        <v>42824837.35783159</v>
      </c>
      <c r="UO55" s="108">
        <v>42621201.084962666</v>
      </c>
      <c r="UP55" s="108">
        <v>42735656.236659929</v>
      </c>
      <c r="UQ55" s="108">
        <v>42851111.762365431</v>
      </c>
      <c r="UR55" s="108">
        <v>36868122.721784733</v>
      </c>
      <c r="US55" s="108">
        <v>5867913.3951149192</v>
      </c>
      <c r="UT55" s="108">
        <v>5936065.2534634843</v>
      </c>
      <c r="UU55" s="108">
        <v>6005082.4800897818</v>
      </c>
      <c r="UV55" s="108">
        <v>6074976.4757855684</v>
      </c>
      <c r="UW55" s="108">
        <v>6145758.7936518909</v>
      </c>
      <c r="UX55" s="108">
        <v>4929909.335221068</v>
      </c>
      <c r="UY55" s="108">
        <v>4996297.0236077039</v>
      </c>
      <c r="UZ55" s="108">
        <v>5063578.7091998933</v>
      </c>
      <c r="VA55" s="108">
        <v>5131766.4308413286</v>
      </c>
      <c r="VB55" s="108">
        <v>5200872.3894945048</v>
      </c>
      <c r="VC55" s="108">
        <v>5270908.9504238619</v>
      </c>
      <c r="VD55" s="108">
        <v>5341888.6454083286</v>
      </c>
      <c r="VE55" s="108">
        <v>5413824.174983656</v>
      </c>
      <c r="VF55" s="108">
        <v>5486728.4107149476</v>
      </c>
      <c r="VG55" s="108">
        <v>0</v>
      </c>
      <c r="VH55" s="108">
        <v>0</v>
      </c>
      <c r="VI55" s="108">
        <v>0</v>
      </c>
      <c r="VJ55" s="108">
        <v>2697467.6774661844</v>
      </c>
      <c r="VK55" s="108">
        <v>2790219.8091786867</v>
      </c>
      <c r="VL55" s="108">
        <v>14965534.424046688</v>
      </c>
      <c r="VM55" s="108">
        <v>26017930.794143561</v>
      </c>
      <c r="VN55" s="108">
        <v>26700475.210675731</v>
      </c>
      <c r="VO55" s="108">
        <v>26449834.926675946</v>
      </c>
      <c r="VP55" s="108">
        <v>28121107.914184291</v>
      </c>
      <c r="VQ55" s="108">
        <v>28860222.408370592</v>
      </c>
      <c r="VR55" s="108">
        <v>32438132.278672393</v>
      </c>
      <c r="VS55" s="108">
        <v>34356410.065951161</v>
      </c>
      <c r="VT55" s="108">
        <v>35260247.875407465</v>
      </c>
      <c r="VU55" s="108">
        <v>35055859.646475621</v>
      </c>
      <c r="VV55" s="108">
        <v>37141502.000196554</v>
      </c>
      <c r="VW55" s="108">
        <v>38120274.959682152</v>
      </c>
      <c r="VX55" s="108">
        <v>37889858.069741204</v>
      </c>
      <c r="VY55" s="108">
        <v>40157649.097408146</v>
      </c>
      <c r="VZ55" s="108">
        <v>41217725.134068362</v>
      </c>
      <c r="WA55" s="108">
        <v>40958454.85930527</v>
      </c>
      <c r="WB55" s="108">
        <v>43424500.065610379</v>
      </c>
      <c r="WC55" s="108">
        <v>44572802.620505631</v>
      </c>
      <c r="WD55" s="108">
        <v>44281573.236512594</v>
      </c>
      <c r="WE55" s="108">
        <v>46963418.991028361</v>
      </c>
      <c r="WF55" s="108">
        <v>48207476.830958158</v>
      </c>
      <c r="WG55" s="108">
        <v>0</v>
      </c>
      <c r="WH55" s="108">
        <v>0</v>
      </c>
      <c r="WI55" s="108">
        <v>0</v>
      </c>
      <c r="WJ55" s="108">
        <v>4399918.2528075231</v>
      </c>
      <c r="WK55" s="108">
        <v>4456250.5968342321</v>
      </c>
      <c r="WL55" s="108">
        <v>11649933.518414073</v>
      </c>
      <c r="WM55" s="108">
        <v>42711052.317191109</v>
      </c>
      <c r="WN55" s="108">
        <v>42824837.35783159</v>
      </c>
      <c r="WO55" s="108">
        <v>42621201.084962666</v>
      </c>
      <c r="WP55" s="108">
        <v>43055370.663732931</v>
      </c>
      <c r="WQ55" s="108">
        <v>43172140.516928822</v>
      </c>
      <c r="WR55" s="108">
        <v>44218491.441020727</v>
      </c>
      <c r="WS55" s="108">
        <v>44665684.487624846</v>
      </c>
      <c r="WT55" s="108">
        <v>44791597.331390403</v>
      </c>
      <c r="WU55" s="108">
        <v>44592249.727549009</v>
      </c>
      <c r="WV55" s="108">
        <v>45046674.371044464</v>
      </c>
      <c r="WW55" s="108">
        <v>45175862.200300664</v>
      </c>
      <c r="WX55" s="108">
        <v>44975783.997944959</v>
      </c>
      <c r="WY55" s="108">
        <v>45437596.724938892</v>
      </c>
      <c r="WZ55" s="108">
        <v>45570167.993481897</v>
      </c>
      <c r="XA55" s="108">
        <v>45369419.020111546</v>
      </c>
      <c r="XB55" s="108">
        <v>45838781.186956517</v>
      </c>
      <c r="XC55" s="108">
        <v>45974848.662950687</v>
      </c>
      <c r="XD55" s="108">
        <v>45773492.498238966</v>
      </c>
      <c r="XE55" s="108">
        <v>46250570.511266351</v>
      </c>
      <c r="XF55" s="108">
        <v>46390251.452217869</v>
      </c>
      <c r="XG55" s="118"/>
      <c r="XI55" s="119"/>
      <c r="XJ55" s="119"/>
      <c r="XK55" s="119"/>
      <c r="XM55" s="119"/>
      <c r="XN55" s="119"/>
      <c r="XO55" s="119"/>
      <c r="XQ55" s="119"/>
      <c r="XR55" s="119"/>
      <c r="XT55" s="119"/>
      <c r="XU55" s="119"/>
      <c r="XW55" s="119"/>
      <c r="XX55" s="119"/>
      <c r="XZ55" s="119"/>
      <c r="YA55" s="119"/>
      <c r="YB55" s="119"/>
      <c r="YC55" s="108">
        <f>YC6+YC8+YC25+YC26+YC36+YC39</f>
        <v>36512575.88523744</v>
      </c>
      <c r="YD55" s="108">
        <f>YD6+YD8+YD25+YD26+YD36+YD39</f>
        <v>0</v>
      </c>
      <c r="YE55" s="120"/>
      <c r="YF55" s="120"/>
      <c r="YG55" s="120"/>
      <c r="YH55" s="121"/>
      <c r="YI55" s="122"/>
      <c r="YJ55" s="122"/>
      <c r="YK55" s="123"/>
      <c r="YL55" s="124">
        <v>0</v>
      </c>
      <c r="YM55" s="124">
        <v>0</v>
      </c>
      <c r="YN55" s="124">
        <v>0</v>
      </c>
      <c r="YO55" s="124">
        <v>16645563.890238665</v>
      </c>
      <c r="YP55" s="124">
        <v>30119217.771874085</v>
      </c>
      <c r="YQ55" s="124">
        <v>88300649.257485047</v>
      </c>
      <c r="YR55" s="124">
        <v>206502308.74465397</v>
      </c>
      <c r="YS55" s="124">
        <v>206803751.35658476</v>
      </c>
      <c r="YT55" s="124">
        <v>207116212.43527943</v>
      </c>
      <c r="YU55" s="124">
        <v>202755708.42198426</v>
      </c>
      <c r="YV55" s="124">
        <v>199540224.84875712</v>
      </c>
      <c r="YW55" s="124">
        <v>246665696.57361406</v>
      </c>
      <c r="YX55" s="124">
        <v>249981471.5251759</v>
      </c>
      <c r="YY55" s="124">
        <v>208201211.95454291</v>
      </c>
      <c r="YZ55" s="124">
        <v>212229451.18487543</v>
      </c>
      <c r="ZA55" s="124">
        <v>216361686.17114726</v>
      </c>
      <c r="ZB55" s="124">
        <v>199161474.98220646</v>
      </c>
      <c r="ZC55" s="124">
        <v>204164135.2217308</v>
      </c>
      <c r="ZD55" s="124">
        <v>209296437.13277352</v>
      </c>
      <c r="ZE55" s="124">
        <v>214561842.59460229</v>
      </c>
      <c r="ZF55" s="124">
        <v>219963908.72261763</v>
      </c>
      <c r="ZG55" s="124">
        <v>225506290.56800351</v>
      </c>
      <c r="ZH55" s="124">
        <v>231192743.89624718</v>
      </c>
      <c r="ZI55" s="124">
        <v>237027128.04690555</v>
      </c>
      <c r="ZJ55" s="124">
        <v>243013408.87705284</v>
      </c>
      <c r="ZK55" s="124">
        <v>249155661.7909537</v>
      </c>
      <c r="ZL55" s="124">
        <v>0</v>
      </c>
      <c r="ZM55" s="124">
        <v>0</v>
      </c>
      <c r="ZN55" s="124">
        <v>0</v>
      </c>
      <c r="ZO55" s="124">
        <v>6209717.3333415333</v>
      </c>
      <c r="ZP55" s="124">
        <v>8152162.6099191848</v>
      </c>
      <c r="ZQ55" s="124">
        <v>12661920.51128394</v>
      </c>
      <c r="ZR55" s="124">
        <v>106780290.79651697</v>
      </c>
      <c r="ZS55" s="124">
        <v>106817376.43667485</v>
      </c>
      <c r="ZT55" s="124">
        <v>106854961.48356725</v>
      </c>
      <c r="ZU55" s="124">
        <v>104986234.26905569</v>
      </c>
      <c r="ZV55" s="124">
        <v>101841133.56943929</v>
      </c>
      <c r="ZW55" s="124">
        <v>110972933.97094607</v>
      </c>
      <c r="ZX55" s="124">
        <v>106540503.7088508</v>
      </c>
      <c r="ZY55" s="124">
        <v>17725330.931918882</v>
      </c>
      <c r="ZZ55" s="124">
        <v>17779896.653679632</v>
      </c>
      <c r="AAA55" s="124">
        <v>17835046.063815739</v>
      </c>
      <c r="AAB55" s="124">
        <v>9634962.4886848815</v>
      </c>
      <c r="AAC55" s="124">
        <v>9695328.3258042373</v>
      </c>
      <c r="AAD55" s="124">
        <v>9756320.0001328699</v>
      </c>
      <c r="AAE55" s="124">
        <v>9817945.387941286</v>
      </c>
      <c r="AAF55" s="124">
        <v>9880212.4697466679</v>
      </c>
      <c r="AAG55" s="124">
        <v>9943129.3317100145</v>
      </c>
      <c r="AAH55" s="124">
        <v>10006704.167051347</v>
      </c>
      <c r="AAI55" s="124">
        <v>10070945.277486011</v>
      </c>
      <c r="AAJ55" s="124">
        <v>10135861.074677587</v>
      </c>
      <c r="AAK55" s="124">
        <v>10201460.08171241</v>
      </c>
      <c r="AAL55" s="124">
        <v>0</v>
      </c>
      <c r="AAM55" s="124">
        <v>0</v>
      </c>
      <c r="AAN55" s="124">
        <v>0</v>
      </c>
      <c r="AAO55" s="124">
        <v>31218511.613417957</v>
      </c>
      <c r="AAP55" s="124">
        <v>33374207.33799899</v>
      </c>
      <c r="AAQ55" s="124">
        <v>74791748.219985396</v>
      </c>
      <c r="AAR55" s="124">
        <v>247141229.88136676</v>
      </c>
      <c r="AAS55" s="124">
        <v>247355325.17267701</v>
      </c>
      <c r="AAT55" s="124">
        <v>247577246.17196032</v>
      </c>
      <c r="AAU55" s="124">
        <v>247110648.30979419</v>
      </c>
      <c r="AAV55" s="124">
        <v>228874174.20726725</v>
      </c>
      <c r="AAW55" s="124">
        <v>375391250.49276507</v>
      </c>
      <c r="AAX55" s="124">
        <v>345940861.52770483</v>
      </c>
      <c r="AAY55" s="124">
        <v>214873408.70024171</v>
      </c>
      <c r="AAZ55" s="124">
        <v>216607835.49109733</v>
      </c>
      <c r="ABA55" s="124">
        <v>218387739.84659928</v>
      </c>
      <c r="ABB55" s="124">
        <v>111616244.35303406</v>
      </c>
      <c r="ABC55" s="124">
        <v>114468256.46513796</v>
      </c>
      <c r="ABD55" s="124">
        <v>117395106.00560364</v>
      </c>
      <c r="ABE55" s="124">
        <v>120398813.33638877</v>
      </c>
      <c r="ABF55" s="124">
        <v>123481455.04020408</v>
      </c>
      <c r="ABG55" s="124">
        <v>126645165.53541419</v>
      </c>
      <c r="ABH55" s="124">
        <v>129892138.7388497</v>
      </c>
      <c r="ABI55" s="124">
        <v>133224629.77799806</v>
      </c>
      <c r="ABJ55" s="124">
        <v>136644956.75408185</v>
      </c>
      <c r="ABK55" s="124">
        <v>140155502.55759349</v>
      </c>
      <c r="ABL55" s="124">
        <v>0</v>
      </c>
      <c r="ABM55" s="124">
        <v>0</v>
      </c>
      <c r="ABN55" s="124">
        <v>0</v>
      </c>
      <c r="ABO55" s="124">
        <v>7206420.445302722</v>
      </c>
      <c r="ABP55" s="124">
        <v>8422643.4787102453</v>
      </c>
      <c r="ABQ55" s="124">
        <v>26752778.359317061</v>
      </c>
      <c r="ABR55" s="124">
        <v>479669520.45273554</v>
      </c>
      <c r="ABS55" s="124">
        <v>479730101.70560771</v>
      </c>
      <c r="ABT55" s="124">
        <v>479791498.76442367</v>
      </c>
      <c r="ABU55" s="124">
        <v>478695697.88202292</v>
      </c>
      <c r="ABV55" s="124">
        <v>475997810.98778087</v>
      </c>
      <c r="ABW55" s="124">
        <v>503281817.96051395</v>
      </c>
      <c r="ABX55" s="124">
        <v>485075947.34742612</v>
      </c>
      <c r="ABY55" s="124">
        <v>44423584.696599394</v>
      </c>
      <c r="ABZ55" s="124">
        <v>44519102.350386381</v>
      </c>
      <c r="ACA55" s="124">
        <v>44615584.803260833</v>
      </c>
      <c r="ACB55" s="124">
        <v>18900212.901923876</v>
      </c>
      <c r="ACC55" s="124">
        <v>19005443.078528721</v>
      </c>
      <c r="ACD55" s="124">
        <v>19111715.513138615</v>
      </c>
      <c r="ACE55" s="124">
        <v>19219035.498179715</v>
      </c>
      <c r="ACF55" s="124">
        <v>19327416.086357303</v>
      </c>
      <c r="ACG55" s="124">
        <v>19436870.50293811</v>
      </c>
      <c r="ACH55" s="124">
        <v>19547412.148061335</v>
      </c>
      <c r="ACI55" s="124">
        <v>19659054.599085584</v>
      </c>
      <c r="ACJ55" s="124">
        <v>19771811.612961181</v>
      </c>
      <c r="ACK55" s="124">
        <v>19885697.128639016</v>
      </c>
      <c r="ACL55" s="124">
        <v>0</v>
      </c>
      <c r="ACM55" s="124">
        <v>0</v>
      </c>
      <c r="ACN55" s="124">
        <v>0</v>
      </c>
      <c r="ACO55" s="124">
        <v>2334180.7722713826</v>
      </c>
      <c r="ACP55" s="124">
        <v>4971346.9799517095</v>
      </c>
      <c r="ACQ55" s="124">
        <v>27871143.170510128</v>
      </c>
      <c r="ACR55" s="124">
        <v>61163325.598159231</v>
      </c>
      <c r="ACS55" s="124">
        <v>61195096.754336588</v>
      </c>
      <c r="ACT55" s="124">
        <v>61228029.224192031</v>
      </c>
      <c r="ACU55" s="124">
        <v>59569843.670693606</v>
      </c>
      <c r="ACV55" s="124">
        <v>58743555.794919282</v>
      </c>
      <c r="ACW55" s="124">
        <v>69005331.41210869</v>
      </c>
      <c r="ACX55" s="124">
        <v>52590228.090544447</v>
      </c>
      <c r="ACY55" s="124">
        <v>27355790.487471092</v>
      </c>
      <c r="ACZ55" s="124">
        <v>27783599.904242091</v>
      </c>
      <c r="ADA55" s="124">
        <v>28222461.478123605</v>
      </c>
      <c r="ADB55" s="124">
        <v>21987993.160339158</v>
      </c>
      <c r="ADC55" s="124">
        <v>22541419.268025383</v>
      </c>
      <c r="ADD55" s="124">
        <v>23109199.617383204</v>
      </c>
      <c r="ADE55" s="124">
        <v>23691717.373827066</v>
      </c>
      <c r="ADF55" s="124">
        <v>24289366.22664379</v>
      </c>
      <c r="ADG55" s="124">
        <v>24902550.686488874</v>
      </c>
      <c r="ADH55" s="124">
        <v>25531686.391541686</v>
      </c>
      <c r="ADI55" s="124">
        <v>26177200.422579508</v>
      </c>
      <c r="ADJ55" s="124">
        <v>26839531.627236515</v>
      </c>
      <c r="ADK55" s="124">
        <v>27519130.953725565</v>
      </c>
      <c r="ADL55" s="124">
        <v>0</v>
      </c>
      <c r="ADM55" s="124">
        <v>0</v>
      </c>
      <c r="ADN55" s="124">
        <v>0</v>
      </c>
      <c r="ADO55" s="124">
        <v>1297925.9185692649</v>
      </c>
      <c r="ADP55" s="124">
        <v>2335603.9879211956</v>
      </c>
      <c r="ADQ55" s="124">
        <v>10396506.484853081</v>
      </c>
      <c r="ADR55" s="124">
        <v>262510440.65107358</v>
      </c>
      <c r="ADS55" s="124">
        <v>262516503.73663038</v>
      </c>
      <c r="ADT55" s="124">
        <v>262522648.46957806</v>
      </c>
      <c r="ADU55" s="124">
        <v>261497022.47524717</v>
      </c>
      <c r="ADV55" s="124">
        <v>260675049.2150782</v>
      </c>
      <c r="ADW55" s="124">
        <v>265691321.83183134</v>
      </c>
      <c r="ADX55" s="124">
        <v>257642958.01832175</v>
      </c>
      <c r="ADY55" s="124">
        <v>11108819.426983763</v>
      </c>
      <c r="ADZ55" s="124">
        <v>11128691.66626912</v>
      </c>
      <c r="AEA55" s="124">
        <v>11148684.838070098</v>
      </c>
      <c r="AEB55" s="124">
        <v>6341321.2699687146</v>
      </c>
      <c r="AEC55" s="124">
        <v>6362438.6806209339</v>
      </c>
      <c r="AED55" s="124">
        <v>6383685.153866413</v>
      </c>
      <c r="AEE55" s="124">
        <v>6405062.0419876594</v>
      </c>
      <c r="AEF55" s="124">
        <v>6426570.7144712182</v>
      </c>
      <c r="AEG55" s="124">
        <v>6448212.5582369873</v>
      </c>
      <c r="AEH55" s="124">
        <v>6469988.9778691344</v>
      </c>
      <c r="AEI55" s="124">
        <v>6491901.3958526449</v>
      </c>
      <c r="AEJ55" s="124">
        <v>6513951.2528101224</v>
      </c>
      <c r="AEK55" s="124">
        <v>6536140.0077437777</v>
      </c>
      <c r="AEL55" s="124">
        <v>0</v>
      </c>
      <c r="AEM55" s="124">
        <v>0</v>
      </c>
      <c r="AEN55" s="124">
        <v>0</v>
      </c>
      <c r="AEO55" s="124">
        <v>1409039.9566086282</v>
      </c>
      <c r="AEP55" s="124">
        <v>2377343.8848143979</v>
      </c>
      <c r="AEQ55" s="124">
        <v>30989868.106505476</v>
      </c>
      <c r="AER55" s="124">
        <v>48676051.134123094</v>
      </c>
      <c r="AES55" s="124">
        <v>49940904.428792678</v>
      </c>
      <c r="AET55" s="124">
        <v>51239353.322146632</v>
      </c>
      <c r="AEU55" s="124">
        <v>52572307.960038744</v>
      </c>
      <c r="AEV55" s="124">
        <v>53917059.271959268</v>
      </c>
      <c r="AEW55" s="124">
        <v>62541049.819251843</v>
      </c>
      <c r="AEX55" s="124">
        <v>64145893.597233817</v>
      </c>
      <c r="AEY55" s="124">
        <v>65792562.563378982</v>
      </c>
      <c r="AEZ55" s="124">
        <v>67482162.157959566</v>
      </c>
      <c r="AFA55" s="124">
        <v>69215827.425886065</v>
      </c>
      <c r="AFB55" s="124">
        <v>70994723.819833502</v>
      </c>
      <c r="AFC55" s="124">
        <v>72820048.02544269</v>
      </c>
      <c r="AFD55" s="124">
        <v>74693028.809210986</v>
      </c>
      <c r="AFE55" s="124">
        <v>76614927.889705867</v>
      </c>
      <c r="AFF55" s="124">
        <v>78587040.832750767</v>
      </c>
      <c r="AFG55" s="124">
        <v>80610697.971252993</v>
      </c>
      <c r="AFH55" s="124">
        <v>82687265.350360855</v>
      </c>
      <c r="AFI55" s="124">
        <v>84818145.698657796</v>
      </c>
      <c r="AFJ55" s="124">
        <v>87004779.426120192</v>
      </c>
      <c r="AFK55" s="124">
        <v>89248645.649587542</v>
      </c>
      <c r="AFL55" s="124">
        <v>0</v>
      </c>
      <c r="AFM55" s="124">
        <v>0</v>
      </c>
      <c r="AFN55" s="124">
        <v>0</v>
      </c>
      <c r="AFO55" s="49">
        <v>0</v>
      </c>
      <c r="AFP55" s="124">
        <v>951976.28440839774</v>
      </c>
      <c r="AFQ55" s="124">
        <v>10689671.518188093</v>
      </c>
      <c r="AFR55" s="124">
        <v>42397520.950360186</v>
      </c>
      <c r="AFS55" s="124">
        <v>46880114.466985717</v>
      </c>
      <c r="AFT55" s="124">
        <v>51383591.426373221</v>
      </c>
      <c r="AFU55" s="124">
        <v>55887231.657421887</v>
      </c>
      <c r="AFV55" s="124">
        <v>60343183.959045559</v>
      </c>
      <c r="AFW55" s="124">
        <v>65689182.789445303</v>
      </c>
      <c r="AFX55" s="124">
        <v>70255702.484615475</v>
      </c>
      <c r="AFY55" s="124">
        <v>70449833.011016205</v>
      </c>
      <c r="AFZ55" s="124">
        <v>70645099.777840152</v>
      </c>
      <c r="AGA55" s="124">
        <v>70841509.352234557</v>
      </c>
      <c r="AGB55" s="124">
        <v>70973276.833341822</v>
      </c>
      <c r="AGC55" s="124">
        <v>71105566.110231042</v>
      </c>
      <c r="AGD55" s="124">
        <v>71238379.314950228</v>
      </c>
      <c r="AGE55" s="124">
        <v>71371718.601360455</v>
      </c>
      <c r="AGF55" s="124">
        <v>71505586.14538683</v>
      </c>
      <c r="AGG55" s="124">
        <v>71639984.145273536</v>
      </c>
      <c r="AGH55" s="124">
        <v>71774914.821841314</v>
      </c>
      <c r="AGI55" s="124">
        <v>71910380.418749645</v>
      </c>
      <c r="AGJ55" s="124">
        <v>72046383.202761516</v>
      </c>
      <c r="AGK55" s="124">
        <v>72182925.464012191</v>
      </c>
      <c r="AGL55" s="124">
        <v>0</v>
      </c>
      <c r="AGM55" s="124">
        <v>0</v>
      </c>
      <c r="AGN55" s="124">
        <v>0</v>
      </c>
      <c r="AGO55" s="124">
        <v>2211505.2329133912</v>
      </c>
      <c r="AGP55" s="124">
        <v>3819570.6631150027</v>
      </c>
      <c r="AGQ55" s="124">
        <v>9105068.4812549613</v>
      </c>
      <c r="AGR55" s="124">
        <v>29646303.455518771</v>
      </c>
      <c r="AGS55" s="124">
        <v>51149179.20390223</v>
      </c>
      <c r="AGT55" s="124">
        <v>73648056.249901012</v>
      </c>
      <c r="AGU55" s="124">
        <v>97178404.30589433</v>
      </c>
      <c r="AGV55" s="124">
        <v>119946468.20772249</v>
      </c>
      <c r="AGW55" s="124">
        <v>150072540.56362718</v>
      </c>
      <c r="AGX55" s="124">
        <v>177226382.82109639</v>
      </c>
      <c r="AGY55" s="124">
        <v>188145641.2898488</v>
      </c>
      <c r="AGZ55" s="124">
        <v>199516746.13289648</v>
      </c>
      <c r="AHA55" s="124">
        <v>211355905.76504183</v>
      </c>
      <c r="AHB55" s="124">
        <v>216445137.12354946</v>
      </c>
      <c r="AHC55" s="124">
        <v>221658677.66809785</v>
      </c>
      <c r="AHD55" s="124">
        <v>226999610.45732704</v>
      </c>
      <c r="AHE55" s="124">
        <v>232471096.25144938</v>
      </c>
      <c r="AHF55" s="124">
        <v>238076375.50347659</v>
      </c>
      <c r="AHG55" s="124">
        <v>243818770.40235907</v>
      </c>
      <c r="AHH55" s="124">
        <v>249701686.9694165</v>
      </c>
      <c r="AHI55" s="124">
        <v>255728617.20947295</v>
      </c>
      <c r="AHJ55" s="124">
        <v>261903141.31815034</v>
      </c>
      <c r="AHK55" s="124">
        <v>268228929.94681227</v>
      </c>
      <c r="AHL55" s="124">
        <v>0</v>
      </c>
      <c r="AHM55" s="124">
        <v>0</v>
      </c>
      <c r="AHN55" s="124">
        <v>0</v>
      </c>
      <c r="AHO55" s="124">
        <v>1244768.7233654815</v>
      </c>
      <c r="AHP55" s="124">
        <v>2058189.9472533255</v>
      </c>
      <c r="AHQ55" s="124">
        <v>5371135.0845056884</v>
      </c>
      <c r="AHR55" s="124">
        <v>77430595.269036025</v>
      </c>
      <c r="AHS55" s="124">
        <v>149803358.16810951</v>
      </c>
      <c r="AHT55" s="124">
        <v>222490666.83232927</v>
      </c>
      <c r="AHU55" s="124">
        <v>295299512.85568935</v>
      </c>
      <c r="AHV55" s="124">
        <v>367813394.07588714</v>
      </c>
      <c r="AHW55" s="124">
        <v>444585360.17179298</v>
      </c>
      <c r="AHX55" s="124">
        <v>519254486.5799275</v>
      </c>
      <c r="AHY55" s="124">
        <v>524398772.04700404</v>
      </c>
      <c r="AHZ55" s="124">
        <v>529584651.41328162</v>
      </c>
      <c r="AIA55" s="124">
        <v>534812410.72737449</v>
      </c>
      <c r="AIB55" s="124">
        <v>536044599.72827315</v>
      </c>
      <c r="AIC55" s="124">
        <v>537280318.41225886</v>
      </c>
      <c r="AID55" s="124">
        <v>538519576.87851119</v>
      </c>
      <c r="AIE55" s="124">
        <v>539762385.28226483</v>
      </c>
      <c r="AIF55" s="124">
        <v>541008753.83520842</v>
      </c>
      <c r="AIG55" s="124">
        <v>542258692.80588841</v>
      </c>
      <c r="AIH55" s="124">
        <v>543512212.52011883</v>
      </c>
      <c r="AII55" s="124">
        <v>544769323.36139572</v>
      </c>
      <c r="AIJ55" s="124">
        <v>546030035.77131724</v>
      </c>
      <c r="AIK55" s="124">
        <v>547294360.25000894</v>
      </c>
      <c r="AIL55" s="124">
        <v>0</v>
      </c>
      <c r="AIM55" s="124">
        <v>0</v>
      </c>
      <c r="AIN55" s="124">
        <v>0</v>
      </c>
      <c r="AIO55" s="124">
        <v>465384.30963731924</v>
      </c>
      <c r="AIP55" s="124">
        <v>765215.52347844117</v>
      </c>
      <c r="AIQ55" s="124">
        <v>8409177.7385701966</v>
      </c>
      <c r="AIR55" s="124">
        <v>21598655.83318587</v>
      </c>
      <c r="AIS55" s="124">
        <v>35451997.764249481</v>
      </c>
      <c r="AIT55" s="124">
        <v>49994713.393697686</v>
      </c>
      <c r="AIU55" s="124">
        <v>65253195.141926676</v>
      </c>
      <c r="AIV55" s="124">
        <v>80915789.852197841</v>
      </c>
      <c r="AIW55" s="124">
        <v>97901477.299112573</v>
      </c>
      <c r="AIX55" s="124">
        <v>106832645.92102584</v>
      </c>
      <c r="AIY55" s="124">
        <v>110153579.95142537</v>
      </c>
      <c r="AIZ55" s="124">
        <v>113576024.80294095</v>
      </c>
      <c r="AJA55" s="124">
        <v>117103038.96928306</v>
      </c>
      <c r="AJB55" s="124">
        <v>120087389.45741327</v>
      </c>
      <c r="AJC55" s="124">
        <v>123148738.93545198</v>
      </c>
      <c r="AJD55" s="124">
        <v>126289096.92927258</v>
      </c>
      <c r="AJE55" s="124">
        <v>129510525.96304527</v>
      </c>
      <c r="AJF55" s="124">
        <v>132815142.97041349</v>
      </c>
      <c r="AJG55" s="124">
        <v>136205120.74357468</v>
      </c>
      <c r="AJH55" s="124">
        <v>139682689.42129058</v>
      </c>
      <c r="AJI55" s="124">
        <v>143250138.01688212</v>
      </c>
      <c r="AJJ55" s="124">
        <v>146909815.98729181</v>
      </c>
      <c r="AJK55" s="124">
        <v>150664134.8443259</v>
      </c>
      <c r="AJL55" s="124">
        <v>0</v>
      </c>
      <c r="AJM55" s="124">
        <v>0</v>
      </c>
      <c r="AJN55" s="124">
        <v>0</v>
      </c>
      <c r="AJO55" s="124">
        <v>611232.72630524891</v>
      </c>
      <c r="AJP55" s="124">
        <v>1137225.7980963856</v>
      </c>
      <c r="AJQ55" s="124">
        <v>6992874.452222486</v>
      </c>
      <c r="AJR55" s="124">
        <v>34280921.291856214</v>
      </c>
      <c r="AJS55" s="124">
        <v>61644344.461706534</v>
      </c>
      <c r="AJT55" s="124">
        <v>89083638.933484912</v>
      </c>
      <c r="AJU55" s="124">
        <v>116372354.43975565</v>
      </c>
      <c r="AJV55" s="124">
        <v>143450170.08071128</v>
      </c>
      <c r="AJW55" s="124">
        <v>172015761.6993174</v>
      </c>
      <c r="AJX55" s="124">
        <v>195426899.78542846</v>
      </c>
      <c r="AJY55" s="124">
        <v>197142214.03693306</v>
      </c>
      <c r="AJZ55" s="124">
        <v>198872510.28058293</v>
      </c>
      <c r="AKA55" s="124">
        <v>200617890.06216106</v>
      </c>
      <c r="AKB55" s="124">
        <v>200934896.08886763</v>
      </c>
      <c r="AKC55" s="124">
        <v>201253273.36473405</v>
      </c>
      <c r="AKD55" s="124">
        <v>201573024.79967758</v>
      </c>
      <c r="AKE55" s="124">
        <v>201894153.33060575</v>
      </c>
      <c r="AKF55" s="124">
        <v>202216661.92158315</v>
      </c>
      <c r="AKG55" s="124">
        <v>202540553.56400135</v>
      </c>
      <c r="AKH55" s="124">
        <v>202865831.27675095</v>
      </c>
      <c r="AKI55" s="124">
        <v>203192498.1063967</v>
      </c>
      <c r="AKJ55" s="124">
        <v>203520557.12735561</v>
      </c>
      <c r="AKK55" s="124">
        <v>203850011.4420774</v>
      </c>
      <c r="AKL55" s="124">
        <v>0</v>
      </c>
      <c r="AKM55" s="124">
        <v>0</v>
      </c>
      <c r="AKN55" s="124">
        <v>0</v>
      </c>
      <c r="AKO55" s="124">
        <v>12624148.730541741</v>
      </c>
      <c r="AKP55" s="124">
        <v>12360673.754661582</v>
      </c>
      <c r="AKQ55" s="124">
        <v>66297317.498526827</v>
      </c>
      <c r="AKR55" s="124">
        <v>107870341.0725192</v>
      </c>
      <c r="AKS55" s="124">
        <v>110700170.22346158</v>
      </c>
      <c r="AKT55" s="124">
        <v>109661015.60599846</v>
      </c>
      <c r="AKU55" s="124">
        <v>112528893.27448243</v>
      </c>
      <c r="AKV55" s="124">
        <v>115473666.923645</v>
      </c>
      <c r="AKW55" s="124">
        <v>71269352.20921123</v>
      </c>
      <c r="AKX55" s="124">
        <v>27144222.819640785</v>
      </c>
      <c r="AKY55" s="124">
        <v>27965066.250216767</v>
      </c>
      <c r="AKZ55" s="124">
        <v>28811439.704013854</v>
      </c>
      <c r="ALA55" s="124">
        <v>29684159.554289959</v>
      </c>
      <c r="ALB55" s="124">
        <v>30584068.964785405</v>
      </c>
      <c r="ALC55" s="124">
        <v>12846501.924787603</v>
      </c>
      <c r="ALD55" s="124">
        <v>13316073.076601738</v>
      </c>
      <c r="ALE55" s="124">
        <v>13802808.205653179</v>
      </c>
      <c r="ALF55" s="124">
        <v>14307334.697405161</v>
      </c>
      <c r="ALG55" s="124">
        <v>14830302.869798282</v>
      </c>
      <c r="ALH55" s="124">
        <v>15372386.811488798</v>
      </c>
      <c r="ALI55" s="124">
        <v>15934285.250726573</v>
      </c>
      <c r="ALJ55" s="124">
        <v>16516722.455992658</v>
      </c>
      <c r="ALK55" s="124">
        <v>17120449.169557378</v>
      </c>
      <c r="ALL55" s="124">
        <v>0</v>
      </c>
      <c r="ALM55" s="124">
        <v>0</v>
      </c>
      <c r="ALN55" s="124">
        <v>0</v>
      </c>
      <c r="ALO55" s="124">
        <v>20591617.423139207</v>
      </c>
      <c r="ALP55" s="124">
        <v>19741190.143975649</v>
      </c>
      <c r="ALQ55" s="124">
        <v>51609205.486574337</v>
      </c>
      <c r="ALR55" s="124">
        <v>177080022.90707433</v>
      </c>
      <c r="ALS55" s="124">
        <v>177551775.68556973</v>
      </c>
      <c r="ALT55" s="124">
        <v>176707499.69825521</v>
      </c>
      <c r="ALU55" s="124">
        <v>177182030.75719208</v>
      </c>
      <c r="ALV55" s="124">
        <v>177660709.36676705</v>
      </c>
      <c r="ALW55" s="124">
        <v>152855236.8045195</v>
      </c>
      <c r="ALX55" s="124">
        <v>24328368.936146453</v>
      </c>
      <c r="ALY55" s="124">
        <v>24610926.540859606</v>
      </c>
      <c r="ALZ55" s="124">
        <v>24897071.962452233</v>
      </c>
      <c r="AMA55" s="124">
        <v>25186852.468606964</v>
      </c>
      <c r="AMB55" s="124">
        <v>25480315.958480742</v>
      </c>
      <c r="AMC55" s="124">
        <v>20439404.103826549</v>
      </c>
      <c r="AMD55" s="124">
        <v>20714647.459877539</v>
      </c>
      <c r="AME55" s="124">
        <v>20993597.328342758</v>
      </c>
      <c r="AMF55" s="124">
        <v>21276303.622268148</v>
      </c>
      <c r="AMG55" s="124">
        <v>21562816.926844217</v>
      </c>
      <c r="AMH55" s="124">
        <v>21853188.508457329</v>
      </c>
      <c r="AMI55" s="124">
        <v>22147470.323862929</v>
      </c>
      <c r="AMJ55" s="124">
        <v>22445715.029482238</v>
      </c>
      <c r="AMK55" s="124">
        <v>22747975.990824174</v>
      </c>
      <c r="AML55" s="124">
        <v>0</v>
      </c>
      <c r="AMM55" s="124">
        <v>0</v>
      </c>
      <c r="AMN55" s="124">
        <v>0</v>
      </c>
      <c r="AMO55" s="124">
        <v>12624148.730541741</v>
      </c>
      <c r="AMP55" s="124">
        <v>12360673.754661582</v>
      </c>
      <c r="AMQ55" s="124">
        <v>66297317.498526827</v>
      </c>
      <c r="AMR55" s="124">
        <v>107870341.0725192</v>
      </c>
      <c r="AMS55" s="124">
        <v>110700170.22346158</v>
      </c>
      <c r="AMT55" s="124">
        <v>109661015.60599846</v>
      </c>
      <c r="AMU55" s="124">
        <v>116590113.41220808</v>
      </c>
      <c r="AMV55" s="124">
        <v>119654482.10510448</v>
      </c>
      <c r="AMW55" s="124">
        <v>134488496.42737576</v>
      </c>
      <c r="AMX55" s="124">
        <v>142441676.13343355</v>
      </c>
      <c r="AMY55" s="124">
        <v>146188987.69143936</v>
      </c>
      <c r="AMZ55" s="124">
        <v>145341594.0942879</v>
      </c>
      <c r="ANA55" s="124">
        <v>153988667.29281491</v>
      </c>
      <c r="ANB55" s="124">
        <v>158046659.98284218</v>
      </c>
      <c r="ANC55" s="124">
        <v>157091351.55714703</v>
      </c>
      <c r="AND55" s="124">
        <v>166493613.15785417</v>
      </c>
      <c r="ANE55" s="124">
        <v>170888688.40584743</v>
      </c>
      <c r="ANF55" s="124">
        <v>169813753.84667963</v>
      </c>
      <c r="ANG55" s="124">
        <v>180037977.27202061</v>
      </c>
      <c r="ANH55" s="124">
        <v>184798839.66461635</v>
      </c>
      <c r="ANI55" s="124">
        <v>183591402.63858125</v>
      </c>
      <c r="ANJ55" s="124">
        <v>194710335.1368036</v>
      </c>
      <c r="ANK55" s="124">
        <v>199868198.94115251</v>
      </c>
      <c r="ANL55" s="124">
        <v>0</v>
      </c>
      <c r="ANM55" s="124">
        <v>0</v>
      </c>
      <c r="ANN55" s="124">
        <v>0</v>
      </c>
      <c r="ANO55" s="124">
        <v>20591617.423139207</v>
      </c>
      <c r="ANP55" s="124">
        <v>19741190.143975649</v>
      </c>
      <c r="ANQ55" s="124">
        <v>51609205.486574337</v>
      </c>
      <c r="ANR55" s="124">
        <v>177080022.90707433</v>
      </c>
      <c r="ANS55" s="124">
        <v>177551775.68556973</v>
      </c>
      <c r="ANT55" s="124">
        <v>176707499.69825521</v>
      </c>
      <c r="ANU55" s="124">
        <v>178507566.77183673</v>
      </c>
      <c r="ANV55" s="124">
        <v>178991694.58318686</v>
      </c>
      <c r="ANW55" s="124">
        <v>183329865.51447192</v>
      </c>
      <c r="ANX55" s="124">
        <v>185183927.88569263</v>
      </c>
      <c r="ANY55" s="124">
        <v>185705962.53594461</v>
      </c>
      <c r="ANZ55" s="124">
        <v>184879467.37041822</v>
      </c>
      <c r="AOA55" s="124">
        <v>186763511.94235033</v>
      </c>
      <c r="AOB55" s="124">
        <v>187299124.68244657</v>
      </c>
      <c r="AOC55" s="124">
        <v>186469600.45547983</v>
      </c>
      <c r="AOD55" s="124">
        <v>188384276.02159664</v>
      </c>
      <c r="AOE55" s="124">
        <v>188933916.50097597</v>
      </c>
      <c r="AOF55" s="124">
        <v>188101611.25738248</v>
      </c>
      <c r="AOG55" s="124">
        <v>190047586.80112174</v>
      </c>
      <c r="AOH55" s="124">
        <v>190611722.55659354</v>
      </c>
      <c r="AOI55" s="124">
        <v>189776899.89769873</v>
      </c>
      <c r="AOJ55" s="124">
        <v>191754865.33971033</v>
      </c>
      <c r="AOK55" s="124">
        <v>192333982.52089524</v>
      </c>
      <c r="AOL55" s="125">
        <f>AOL6+AOL8+AOL25+AOL26+AOL36+AOL39</f>
        <v>1013300.4393118385</v>
      </c>
      <c r="AOM55" s="125">
        <v>364576.64191140531</v>
      </c>
      <c r="AON55" s="125">
        <v>373727.07726827252</v>
      </c>
      <c r="AOO55" s="125">
        <v>383110.80917885795</v>
      </c>
      <c r="AOP55" s="125">
        <v>392733.88656065206</v>
      </c>
      <c r="AOQ55" s="125">
        <v>402602.51803273329</v>
      </c>
      <c r="AOR55" s="125">
        <v>412723.07621550641</v>
      </c>
      <c r="AOS55" s="125">
        <v>423102.10214868386</v>
      </c>
      <c r="AOT55" s="125">
        <v>433746.3098308405</v>
      </c>
      <c r="AOU55" s="125">
        <v>444662.59088396159</v>
      </c>
      <c r="AOV55" s="125">
        <v>455858.01934650779</v>
      </c>
      <c r="AOW55" s="125">
        <v>467339.8565986196</v>
      </c>
      <c r="AOX55" s="125">
        <v>479115.55642318912</v>
      </c>
      <c r="AOY55" s="125">
        <v>491192.77020663623</v>
      </c>
      <c r="AOZ55" s="125">
        <v>503579.35228333483</v>
      </c>
      <c r="APA55" s="125">
        <v>516283.36542775098</v>
      </c>
      <c r="APB55" s="125">
        <v>529313.08649847144</v>
      </c>
      <c r="APC55" s="125">
        <v>542677.01223842346</v>
      </c>
      <c r="APD55" s="125">
        <v>556383.86523570959</v>
      </c>
      <c r="APE55" s="125">
        <v>570442.600049612</v>
      </c>
      <c r="APF55" s="125">
        <v>584862.40950645134</v>
      </c>
      <c r="APG55" s="125">
        <v>599652.73117012286</v>
      </c>
      <c r="APH55" s="125">
        <v>614823.25399227068</v>
      </c>
      <c r="API55" s="125">
        <v>630383.92514721048</v>
      </c>
      <c r="APJ55" s="125">
        <v>646344.95705685159</v>
      </c>
      <c r="APK55" s="125">
        <v>662716.83461103286</v>
      </c>
      <c r="APL55" s="125">
        <v>679510.32258883584</v>
      </c>
      <c r="APM55" s="125">
        <v>648723.79740043322</v>
      </c>
      <c r="APN55" s="125">
        <v>650409.89982352662</v>
      </c>
      <c r="APO55" s="125">
        <v>652104.13899224717</v>
      </c>
      <c r="APP55" s="125">
        <v>653806.57746603282</v>
      </c>
      <c r="APQ55" s="125">
        <v>655517.27852586471</v>
      </c>
      <c r="APR55" s="125">
        <v>657236.30618353479</v>
      </c>
      <c r="APS55" s="125">
        <v>658963.7251910374</v>
      </c>
      <c r="APT55" s="125">
        <v>660699.60105008585</v>
      </c>
      <c r="APU55" s="125">
        <v>662444.00002175523</v>
      </c>
      <c r="APV55" s="125">
        <v>664196.98913625348</v>
      </c>
      <c r="APW55" s="125">
        <v>665958.63620282314</v>
      </c>
      <c r="APX55" s="125">
        <v>667729.00981977338</v>
      </c>
      <c r="APY55" s="125">
        <v>669508.17938464705</v>
      </c>
      <c r="APZ55" s="125">
        <v>671296.21510452218</v>
      </c>
      <c r="AQA55" s="125">
        <v>673093.18800645031</v>
      </c>
      <c r="AQB55" s="125">
        <v>674899.16994803445</v>
      </c>
      <c r="AQC55" s="125">
        <v>676714.23362814833</v>
      </c>
      <c r="AQD55" s="125">
        <v>678538.45259779587</v>
      </c>
      <c r="AQE55" s="125">
        <v>680371.90127111855</v>
      </c>
      <c r="AQF55" s="125">
        <v>682214.65493654693</v>
      </c>
      <c r="AQG55" s="125">
        <v>684066.78976810141</v>
      </c>
      <c r="AQH55" s="125">
        <v>685928.38283684396</v>
      </c>
      <c r="AQI55" s="125">
        <v>687799.51212248171</v>
      </c>
      <c r="AQJ55" s="125">
        <v>689680.25652512501</v>
      </c>
      <c r="AQK55" s="125">
        <v>691570.69587720279</v>
      </c>
      <c r="AQL55" s="125">
        <v>693470.91095553676</v>
      </c>
      <c r="AQM55" s="125">
        <f>AQM6+AQM8+AQM25+AQM26+AQM36+AQM39</f>
        <v>27071.424393118385</v>
      </c>
      <c r="AQN55" s="125">
        <v>8550.3613191140521</v>
      </c>
      <c r="AQO55" s="125">
        <v>8762.7344820181152</v>
      </c>
      <c r="AQP55" s="125">
        <v>8980.4907701536795</v>
      </c>
      <c r="AQQ55" s="125">
        <v>9203.7697084674401</v>
      </c>
      <c r="AQR55" s="125">
        <v>9432.7145268029235</v>
      </c>
      <c r="AQS55" s="125">
        <v>9667.4722608612756</v>
      </c>
      <c r="AQT55" s="125">
        <v>9908.1938559894807</v>
      </c>
      <c r="AQU55" s="125">
        <v>10155.034273877476</v>
      </c>
      <c r="AQV55" s="125">
        <v>10408.152602248012</v>
      </c>
      <c r="AQW55" s="125">
        <v>10667.712167625619</v>
      </c>
      <c r="AQX55" s="125">
        <v>10933.880651273625</v>
      </c>
      <c r="AQY55" s="125">
        <v>11206.83020839072</v>
      </c>
      <c r="AQZ55" s="125">
        <v>11486.73759066146</v>
      </c>
      <c r="ARA55" s="125">
        <v>11773.784272257664</v>
      </c>
      <c r="ARB55" s="125">
        <v>12068.156579390827</v>
      </c>
      <c r="ARC55" s="125">
        <v>12370.045823518391</v>
      </c>
      <c r="ARD55" s="125">
        <v>12679.64843831</v>
      </c>
      <c r="ARE55" s="125">
        <v>12997.166120482903</v>
      </c>
      <c r="ARF55" s="125">
        <v>13322.805974618959</v>
      </c>
      <c r="ARG55" s="125">
        <v>13656.780662079114</v>
      </c>
      <c r="ARH55" s="125">
        <v>13999.308554134601</v>
      </c>
      <c r="ARI55" s="125">
        <v>14350.613889437793</v>
      </c>
      <c r="ARJ55" s="125">
        <v>14710.926935959209</v>
      </c>
      <c r="ARK55" s="125">
        <v>15080.484157521061</v>
      </c>
      <c r="ARL55" s="125">
        <v>15459.528385061622</v>
      </c>
      <c r="ARM55" s="125">
        <v>15848.308992768676</v>
      </c>
      <c r="ARN55" s="125">
        <v>18521.063074004331</v>
      </c>
      <c r="ARO55" s="125">
        <v>18567.465433206547</v>
      </c>
      <c r="ARP55" s="125">
        <v>18614.09653256274</v>
      </c>
      <c r="ARQ55" s="125">
        <v>18660.958239292362</v>
      </c>
      <c r="ARR55" s="125">
        <v>18708.05244308363</v>
      </c>
      <c r="ARS55" s="125">
        <v>18755.381056387225</v>
      </c>
      <c r="ART55" s="125">
        <v>18802.946014713943</v>
      </c>
      <c r="ARU55" s="125">
        <v>18850.749276936313</v>
      </c>
      <c r="ARV55" s="125">
        <v>18898.792825594235</v>
      </c>
      <c r="ARW55" s="125">
        <v>18947.078667204765</v>
      </c>
      <c r="ARX55" s="125">
        <v>18995.608832575981</v>
      </c>
      <c r="ARY55" s="125">
        <v>19044.385377125087</v>
      </c>
      <c r="ARZ55" s="125">
        <v>19093.410381200771</v>
      </c>
      <c r="ASA55" s="125">
        <v>19142.685950409857</v>
      </c>
      <c r="ASB55" s="125">
        <v>19192.21421594837</v>
      </c>
      <c r="ASC55" s="125">
        <v>19241.997334936994</v>
      </c>
      <c r="ASD55" s="125">
        <v>19292.037490761031</v>
      </c>
      <c r="ASE55" s="125">
        <v>19342.336893414933</v>
      </c>
      <c r="ASF55" s="125">
        <v>19392.897779851424</v>
      </c>
      <c r="ASG55" s="125">
        <v>19443.722414335301</v>
      </c>
      <c r="ASH55" s="125">
        <v>19494.813088801977</v>
      </c>
      <c r="ASI55" s="125">
        <v>19546.172123220826</v>
      </c>
      <c r="ASJ55" s="125">
        <v>19597.801865963396</v>
      </c>
      <c r="ASK55" s="125">
        <v>19649.704694176544</v>
      </c>
      <c r="ASL55" s="125">
        <v>19701.883014160579</v>
      </c>
      <c r="ASM55" s="125">
        <v>19754.339261752466</v>
      </c>
      <c r="ASN55" s="125"/>
      <c r="ASO55" s="125">
        <v>364576.64191140531</v>
      </c>
      <c r="ASP55" s="125">
        <v>373727.07726827252</v>
      </c>
      <c r="ASQ55" s="125">
        <v>383110.80917885795</v>
      </c>
      <c r="ASR55" s="125">
        <v>389372.27833426534</v>
      </c>
      <c r="ASS55" s="125">
        <v>395681.31591593928</v>
      </c>
      <c r="AST55" s="125">
        <v>391326.06178968505</v>
      </c>
      <c r="ASU55" s="125">
        <v>362260.40120641619</v>
      </c>
      <c r="ASV55" s="125">
        <v>331562.28261467547</v>
      </c>
      <c r="ASW55" s="125">
        <v>299168.75295197289</v>
      </c>
      <c r="ASX55" s="125">
        <v>265014.71721098968</v>
      </c>
      <c r="ASY55" s="125">
        <v>233151.74042923725</v>
      </c>
      <c r="ASZ55" s="125">
        <v>167704.78029356853</v>
      </c>
      <c r="ATA55" s="125">
        <v>111830.80100103715</v>
      </c>
      <c r="ATB55" s="125">
        <v>81273.842205366702</v>
      </c>
      <c r="ATC55" s="125">
        <v>49046.43206904336</v>
      </c>
      <c r="ATD55" s="125">
        <v>15082.225129212455</v>
      </c>
      <c r="ATE55" s="125">
        <v>15633.51744733208</v>
      </c>
      <c r="ATF55" s="125">
        <v>16204.960851741291</v>
      </c>
      <c r="ATG55" s="125">
        <v>16797.291914065165</v>
      </c>
      <c r="ATH55" s="125">
        <v>17411.274129428144</v>
      </c>
      <c r="ATI55" s="125">
        <v>18047.69890057396</v>
      </c>
      <c r="ATJ55" s="125">
        <v>18707.386557957572</v>
      </c>
      <c r="ATK55" s="125">
        <v>19391.187417123961</v>
      </c>
      <c r="ATL55" s="125">
        <v>20099.982874736696</v>
      </c>
      <c r="ATM55" s="125">
        <v>20834.68654466905</v>
      </c>
      <c r="ATN55" s="125">
        <v>21596.245435622041</v>
      </c>
      <c r="ATO55" s="125">
        <v>648723.79740043322</v>
      </c>
      <c r="ATP55" s="125">
        <v>650409.89982352662</v>
      </c>
      <c r="ATQ55" s="125">
        <v>652104.13899224717</v>
      </c>
      <c r="ATR55" s="125">
        <v>652532.43341467623</v>
      </c>
      <c r="ATS55" s="125">
        <v>652958.51455836964</v>
      </c>
      <c r="ATT55" s="125">
        <v>647221.13203845499</v>
      </c>
      <c r="ATU55" s="125">
        <v>565209.28010193119</v>
      </c>
      <c r="ATV55" s="125">
        <v>482865.0680724589</v>
      </c>
      <c r="ATW55" s="125">
        <v>400187.14225498785</v>
      </c>
      <c r="ATX55" s="125">
        <v>317174.14571017271</v>
      </c>
      <c r="ATY55" s="125">
        <v>235135.98312870393</v>
      </c>
      <c r="ATZ55" s="125">
        <v>142415.40007888238</v>
      </c>
      <c r="AUA55" s="125">
        <v>55330.836567947539</v>
      </c>
      <c r="AUB55" s="125">
        <v>45350.567122866021</v>
      </c>
      <c r="AUC55" s="125">
        <v>35274.594661807088</v>
      </c>
      <c r="AUD55" s="125">
        <v>25102.252699469485</v>
      </c>
      <c r="AUE55" s="125">
        <v>0</v>
      </c>
      <c r="AUF55" s="125">
        <v>0</v>
      </c>
      <c r="AUG55" s="125">
        <v>0</v>
      </c>
      <c r="AUH55" s="125">
        <v>0</v>
      </c>
      <c r="AUI55" s="125">
        <v>0</v>
      </c>
      <c r="AUJ55" s="125">
        <v>0</v>
      </c>
      <c r="AUK55" s="125">
        <v>0</v>
      </c>
      <c r="AUL55" s="125">
        <v>0</v>
      </c>
      <c r="AUM55" s="125">
        <v>0</v>
      </c>
      <c r="AUN55" s="125">
        <v>0</v>
      </c>
      <c r="AUO55" s="125">
        <f>AUO6+AUO8+AUO25+AUO26+AUO36+AUO39</f>
        <v>3</v>
      </c>
      <c r="AUP55" s="125">
        <v>8550.3613191140521</v>
      </c>
      <c r="AUQ55" s="125">
        <v>8762.7344820181152</v>
      </c>
      <c r="AUR55" s="125">
        <v>8980.4907701536795</v>
      </c>
      <c r="AUS55" s="125">
        <v>9102.9624042692012</v>
      </c>
      <c r="AUT55" s="125">
        <v>9225.162759845507</v>
      </c>
      <c r="AUU55" s="125">
        <v>9025.6487861166879</v>
      </c>
      <c r="AUV55" s="125">
        <v>8083.0176620086459</v>
      </c>
      <c r="AUW55" s="125">
        <v>7089.5757716859034</v>
      </c>
      <c r="AUX55" s="125">
        <v>6043.3868580429926</v>
      </c>
      <c r="AUY55" s="125">
        <v>4942.4491722164994</v>
      </c>
      <c r="AUZ55" s="125">
        <v>3908.2093358332504</v>
      </c>
      <c r="AVA55" s="125">
        <v>2502.9952213700089</v>
      </c>
      <c r="AVB55" s="125">
        <v>1416.2786349479352</v>
      </c>
      <c r="AVC55" s="125">
        <v>1121.6006041153325</v>
      </c>
      <c r="AVD55" s="125">
        <v>810.61617300098465</v>
      </c>
      <c r="AVE55" s="125">
        <v>482.67643898744069</v>
      </c>
      <c r="AVF55" s="125">
        <v>500.31944661207274</v>
      </c>
      <c r="AVG55" s="125">
        <v>518.60734943543423</v>
      </c>
      <c r="AVH55" s="125">
        <v>537.56371995866516</v>
      </c>
      <c r="AVI55" s="125">
        <v>557.21299231563444</v>
      </c>
      <c r="AVJ55" s="125">
        <v>577.58049376772954</v>
      </c>
      <c r="AVK55" s="125">
        <v>598.69247734985743</v>
      </c>
      <c r="AVL55" s="125">
        <v>620.57615570973735</v>
      </c>
      <c r="AVM55" s="125">
        <v>643.25973618410274</v>
      </c>
      <c r="AVN55" s="125">
        <v>666.77245715702395</v>
      </c>
      <c r="AVO55" s="125">
        <v>691.14462574721722</v>
      </c>
      <c r="AVP55" s="125">
        <v>18521.063074004331</v>
      </c>
      <c r="AVQ55" s="125">
        <v>18567.465433206547</v>
      </c>
      <c r="AVR55" s="125">
        <v>18614.09653256274</v>
      </c>
      <c r="AVS55" s="125">
        <v>18622.749436145914</v>
      </c>
      <c r="AVT55" s="125">
        <v>18631.320688437721</v>
      </c>
      <c r="AVU55" s="125">
        <v>18454.947911535033</v>
      </c>
      <c r="AVV55" s="125">
        <v>15990.278435916945</v>
      </c>
      <c r="AVW55" s="125">
        <v>13515.622775436546</v>
      </c>
      <c r="AVX55" s="125">
        <v>11030.940313584319</v>
      </c>
      <c r="AVY55" s="125">
        <v>8536.1903374281355</v>
      </c>
      <c r="AVZ55" s="125">
        <v>6070.6540133539238</v>
      </c>
      <c r="AWA55" s="125">
        <v>3491.7376883249758</v>
      </c>
      <c r="AWB55" s="125">
        <v>1083.9076151539412</v>
      </c>
      <c r="AWC55" s="125">
        <v>991.25013479066138</v>
      </c>
      <c r="AWD55" s="125">
        <v>897.73184393698557</v>
      </c>
      <c r="AWE55" s="125">
        <v>803.34737346381678</v>
      </c>
      <c r="AWF55" s="125">
        <v>0</v>
      </c>
      <c r="AWG55" s="125">
        <v>0</v>
      </c>
      <c r="AWH55" s="125">
        <v>0</v>
      </c>
      <c r="AWI55" s="125">
        <v>0</v>
      </c>
      <c r="AWJ55" s="125">
        <v>0</v>
      </c>
      <c r="AWK55" s="125">
        <v>0</v>
      </c>
      <c r="AWL55" s="125">
        <v>0</v>
      </c>
      <c r="AWM55" s="125">
        <v>0</v>
      </c>
      <c r="AWN55" s="125">
        <v>0</v>
      </c>
      <c r="AWO55" s="125">
        <v>0</v>
      </c>
      <c r="AWP55" s="125">
        <f>AWP6+AWP8+AWP25+AWP26+AWP36+AWP39</f>
        <v>4.5599999999999996</v>
      </c>
      <c r="AWQ55" s="125">
        <v>364576.64191140531</v>
      </c>
      <c r="AWR55" s="125">
        <v>373727.07726827252</v>
      </c>
      <c r="AWS55" s="125">
        <v>383110.80917885795</v>
      </c>
      <c r="AWT55" s="125">
        <v>368811.47622880706</v>
      </c>
      <c r="AWU55" s="125">
        <v>377925.65783231438</v>
      </c>
      <c r="AWV55" s="125">
        <v>333468.2976115105</v>
      </c>
      <c r="AWW55" s="125">
        <v>220180.19489391579</v>
      </c>
      <c r="AWX55" s="125">
        <v>225815.3223976061</v>
      </c>
      <c r="AWY55" s="125">
        <v>231595.93238971915</v>
      </c>
      <c r="AWZ55" s="125">
        <v>237525.8150098116</v>
      </c>
      <c r="AXA55" s="125">
        <v>243608.86010311614</v>
      </c>
      <c r="AXB55" s="125">
        <v>135279.68651948869</v>
      </c>
      <c r="AXC55" s="125">
        <v>138689.72335246197</v>
      </c>
      <c r="AXD55" s="125">
        <v>142187.11123294159</v>
      </c>
      <c r="AXE55" s="125">
        <v>145774.12670901202</v>
      </c>
      <c r="AXF55" s="125">
        <v>149453.106776039</v>
      </c>
      <c r="AXG55" s="125">
        <v>153226.45051437838</v>
      </c>
      <c r="AXH55" s="125">
        <v>157096.62077243565</v>
      </c>
      <c r="AXI55" s="125">
        <v>161066.14589636101</v>
      </c>
      <c r="AXJ55" s="125">
        <v>165137.62150770391</v>
      </c>
      <c r="AXK55" s="125">
        <v>169313.71233038761</v>
      </c>
      <c r="AXL55" s="125">
        <v>173597.15406840586</v>
      </c>
      <c r="AXM55" s="125">
        <v>177990.75533568294</v>
      </c>
      <c r="AXN55" s="125">
        <v>182497.39963958162</v>
      </c>
      <c r="AXO55" s="125">
        <v>187120.04741958575</v>
      </c>
      <c r="AXP55" s="125">
        <v>191861.73814273014</v>
      </c>
      <c r="AXQ55" s="125">
        <v>648723.79740043322</v>
      </c>
      <c r="AXR55" s="125">
        <v>650409.89982352662</v>
      </c>
      <c r="AXS55" s="125">
        <v>652104.13899224717</v>
      </c>
      <c r="AXT55" s="125">
        <v>632062.82347946404</v>
      </c>
      <c r="AXU55" s="125">
        <v>633540.59730898356</v>
      </c>
      <c r="AXV55" s="125">
        <v>604072.58765868028</v>
      </c>
      <c r="AXW55" s="125">
        <v>222335.19804753299</v>
      </c>
      <c r="AXX55" s="125">
        <v>223000.19078265203</v>
      </c>
      <c r="AXY55" s="125">
        <v>223668.43297192155</v>
      </c>
      <c r="AXZ55" s="125">
        <v>224339.94760485707</v>
      </c>
      <c r="AYA55" s="125">
        <v>225014.75791052415</v>
      </c>
      <c r="AYB55" s="125">
        <v>188535.24983146542</v>
      </c>
      <c r="AYC55" s="125">
        <v>189037.60359095919</v>
      </c>
      <c r="AYD55" s="125">
        <v>189542.46073539447</v>
      </c>
      <c r="AYE55" s="125">
        <v>190049.84131946831</v>
      </c>
      <c r="AYF55" s="125">
        <v>190559.7656323862</v>
      </c>
      <c r="AYG55" s="125">
        <v>191072.25420088891</v>
      </c>
      <c r="AYH55" s="125">
        <v>191587.32779231883</v>
      </c>
      <c r="AYI55" s="125">
        <v>192105.00741772758</v>
      </c>
      <c r="AYJ55" s="125">
        <v>192625.314335025</v>
      </c>
      <c r="AYK55" s="125">
        <v>193148.27005216983</v>
      </c>
      <c r="AYL55" s="125">
        <v>193673.89633040305</v>
      </c>
      <c r="AYM55" s="125">
        <v>194202.21518752424</v>
      </c>
      <c r="AYN55" s="125">
        <v>194733.24890121174</v>
      </c>
      <c r="AYO55" s="125">
        <v>195267.02001238667</v>
      </c>
      <c r="AYP55" s="125">
        <v>195803.55132862212</v>
      </c>
      <c r="AYQ55" s="125">
        <f>AYQ6+AYQ8+AYQ25+AYQ26+AYQ36+AYQ39</f>
        <v>4.5599999999999996</v>
      </c>
      <c r="AYR55" s="125">
        <v>8550.3613191140521</v>
      </c>
      <c r="AYS55" s="125">
        <v>8762.7344820181152</v>
      </c>
      <c r="AYT55" s="125">
        <v>8980.4907701536795</v>
      </c>
      <c r="AYU55" s="125">
        <v>8472.211429459765</v>
      </c>
      <c r="AYV55" s="125">
        <v>8678.0137243075133</v>
      </c>
      <c r="AYW55" s="125">
        <v>7274.6891611641113</v>
      </c>
      <c r="AYX55" s="125">
        <v>3804.7683963281393</v>
      </c>
      <c r="AYY55" s="125">
        <v>3900.7615559014457</v>
      </c>
      <c r="AYZ55" s="125">
        <v>3999.2139196830913</v>
      </c>
      <c r="AZA55" s="125">
        <v>4100.1895310375639</v>
      </c>
      <c r="AZB55" s="125">
        <v>4203.75413099467</v>
      </c>
      <c r="AZC55" s="125">
        <v>3164.2814706044392</v>
      </c>
      <c r="AZD55" s="125">
        <v>3243.3141432455882</v>
      </c>
      <c r="AZE55" s="125">
        <v>3324.3626180492233</v>
      </c>
      <c r="AZF55" s="125">
        <v>3407.4795047691741</v>
      </c>
      <c r="AZG55" s="125">
        <v>3492.718820758133</v>
      </c>
      <c r="AZH55" s="125">
        <v>3580.136029640471</v>
      </c>
      <c r="AZI55" s="125">
        <v>3669.7880810775255</v>
      </c>
      <c r="AZJ55" s="125">
        <v>3761.7334516571182</v>
      </c>
      <c r="AZK55" s="125">
        <v>3856.0321869399854</v>
      </c>
      <c r="AZL55" s="125">
        <v>3952.7459446968287</v>
      </c>
      <c r="AZM55" s="125">
        <v>4051.9380393706706</v>
      </c>
      <c r="AZN55" s="125">
        <v>4153.6734878002462</v>
      </c>
      <c r="AZO55" s="125">
        <v>4258.0190562412408</v>
      </c>
      <c r="AZP55" s="125">
        <v>4365.0433087232814</v>
      </c>
      <c r="AZQ55" s="125">
        <v>4474.8166567817443</v>
      </c>
      <c r="AZR55" s="125">
        <v>18521.063074004331</v>
      </c>
      <c r="AZS55" s="125">
        <v>18567.465433206547</v>
      </c>
      <c r="AZT55" s="125">
        <v>18614.09653256274</v>
      </c>
      <c r="AZU55" s="125">
        <v>17977.991451931339</v>
      </c>
      <c r="AZV55" s="125">
        <v>18017.684310963607</v>
      </c>
      <c r="AZW55" s="125">
        <v>17128.857824359351</v>
      </c>
      <c r="AZX55" s="125">
        <v>5671.8156311492794</v>
      </c>
      <c r="AZY55" s="125">
        <v>5687.0616536435891</v>
      </c>
      <c r="AZZ55" s="125">
        <v>5702.3839510020425</v>
      </c>
      <c r="BAA55" s="125">
        <v>5717.7831304040237</v>
      </c>
      <c r="BAB55" s="125">
        <v>5733.2598060834298</v>
      </c>
      <c r="BAC55" s="125">
        <v>5377.2382241294363</v>
      </c>
      <c r="BAD55" s="125">
        <v>5391.0805782213938</v>
      </c>
      <c r="BAE55" s="125">
        <v>5404.9936801157237</v>
      </c>
      <c r="BAF55" s="125">
        <v>5418.978131561893</v>
      </c>
      <c r="BAG55" s="125">
        <v>5433.0345416292685</v>
      </c>
      <c r="BAH55" s="125">
        <v>5447.1635268031141</v>
      </c>
      <c r="BAI55" s="125">
        <v>5461.365711081864</v>
      </c>
      <c r="BAJ55" s="125">
        <v>5475.6417260756962</v>
      </c>
      <c r="BAK55" s="125">
        <v>5489.9922111064379</v>
      </c>
      <c r="BAL55" s="125">
        <v>5504.4178133087935</v>
      </c>
      <c r="BAM55" s="125">
        <v>5518.9191877329386</v>
      </c>
      <c r="BAN55" s="125">
        <v>5533.4969974484884</v>
      </c>
      <c r="BAO55" s="125">
        <v>5548.1519136498491</v>
      </c>
      <c r="BAP55" s="125">
        <v>5562.8846157629887</v>
      </c>
      <c r="BAQ55" s="125">
        <v>5577.6957915536377</v>
      </c>
      <c r="BAR55" s="125">
        <f>BAR6+BAR8+BAR25+BAR26+BAR36+BAR39</f>
        <v>4.5599999999999996</v>
      </c>
      <c r="BAS55" s="125">
        <v>364576.64191140531</v>
      </c>
      <c r="BAT55" s="125">
        <v>373727.07726827252</v>
      </c>
      <c r="BAU55" s="125">
        <v>383110.80917885795</v>
      </c>
      <c r="BAV55" s="125">
        <v>367862.31625900377</v>
      </c>
      <c r="BAW55" s="125">
        <v>375971.43605816073</v>
      </c>
      <c r="BAX55" s="125">
        <v>327426.78765598452</v>
      </c>
      <c r="BAY55" s="125">
        <v>203001.36168668728</v>
      </c>
      <c r="BAZ55" s="125">
        <v>196963.3617718654</v>
      </c>
      <c r="BBA55" s="125">
        <v>190515.31932656941</v>
      </c>
      <c r="BBB55" s="125">
        <v>183640.64734801825</v>
      </c>
      <c r="BBC55" s="125">
        <v>177485.15671411407</v>
      </c>
      <c r="BBD55" s="125">
        <v>47351.937965242883</v>
      </c>
      <c r="BBE55" s="125">
        <v>31575.755576763433</v>
      </c>
      <c r="BBF55" s="125">
        <v>22947.908387397656</v>
      </c>
      <c r="BBG55" s="125">
        <v>13848.404348906361</v>
      </c>
      <c r="BBH55" s="125">
        <v>4258.5106247188105</v>
      </c>
      <c r="BBI55" s="125">
        <v>4414.1696321878817</v>
      </c>
      <c r="BBJ55" s="125">
        <v>4575.5183581387173</v>
      </c>
      <c r="BBK55" s="125">
        <v>4742.7647757360464</v>
      </c>
      <c r="BBL55" s="125">
        <v>4916.1244600738291</v>
      </c>
      <c r="BBM55" s="125">
        <v>5095.8208660444125</v>
      </c>
      <c r="BBN55" s="125">
        <v>5282.0856163644912</v>
      </c>
      <c r="BBO55" s="125">
        <v>5475.1588001291184</v>
      </c>
      <c r="BBP55" s="125">
        <v>5675.2892822785961</v>
      </c>
      <c r="BBQ55" s="125">
        <v>5882.7350243771434</v>
      </c>
      <c r="BBR55" s="125">
        <v>6097.7634171168111</v>
      </c>
      <c r="BBS55" s="125">
        <v>648723.79740043322</v>
      </c>
      <c r="BBT55" s="125">
        <v>650409.89982352662</v>
      </c>
      <c r="BBU55" s="125">
        <v>652104.13899224717</v>
      </c>
      <c r="BBV55" s="125">
        <v>631703.06515908102</v>
      </c>
      <c r="BBW55" s="125">
        <v>632818.12277698494</v>
      </c>
      <c r="BBX55" s="125">
        <v>601244.77378242242</v>
      </c>
      <c r="BBY55" s="125">
        <v>195863.35472825589</v>
      </c>
      <c r="BBZ55" s="125">
        <v>172788.08735367502</v>
      </c>
      <c r="BCA55" s="125">
        <v>149619.43783777545</v>
      </c>
      <c r="BCB55" s="125">
        <v>126357.02710808133</v>
      </c>
      <c r="BCC55" s="125">
        <v>103370.71468959638</v>
      </c>
      <c r="BCD55" s="125">
        <v>40211.4070810962</v>
      </c>
      <c r="BCE55" s="125">
        <v>15622.824442714598</v>
      </c>
      <c r="BCF55" s="125">
        <v>12804.86601116217</v>
      </c>
      <c r="BCG55" s="125">
        <v>9959.8855515690593</v>
      </c>
      <c r="BCH55" s="125">
        <v>7087.6948798502071</v>
      </c>
      <c r="BCI55" s="125">
        <v>7183.1399777349434</v>
      </c>
      <c r="BCJ55" s="125">
        <v>7279.8703689152653</v>
      </c>
      <c r="BCK55" s="125">
        <v>7377.9033615493936</v>
      </c>
      <c r="BCL55" s="125">
        <v>7477.2564968725792</v>
      </c>
      <c r="BCM55" s="125">
        <v>7577.947552335786</v>
      </c>
      <c r="BCN55" s="125">
        <v>7679.9945447866476</v>
      </c>
      <c r="BCO55" s="125">
        <v>7783.4157336932576</v>
      </c>
      <c r="BCP55" s="125">
        <v>7888.2296244113704</v>
      </c>
      <c r="BCQ55" s="125">
        <v>7994.4549714956029</v>
      </c>
      <c r="BCR55" s="125">
        <v>8102.1107820552188</v>
      </c>
      <c r="BCS55" s="125">
        <f>BCS6+BCS8+BCS25+BCS26+BCS36+BCS39</f>
        <v>4.5599999999999996</v>
      </c>
      <c r="BCT55" s="125">
        <v>8550.3613191140521</v>
      </c>
      <c r="BCU55" s="125">
        <v>8762.7344820181152</v>
      </c>
      <c r="BCV55" s="125">
        <v>8980.4907701536795</v>
      </c>
      <c r="BCW55" s="125">
        <v>8443.7481906273206</v>
      </c>
      <c r="BCX55" s="125">
        <v>8619.410872460714</v>
      </c>
      <c r="BCY55" s="125">
        <v>7093.4684153538765</v>
      </c>
      <c r="BCZ55" s="125">
        <v>3289.4245297923735</v>
      </c>
      <c r="BDA55" s="125">
        <v>3035.2203317532371</v>
      </c>
      <c r="BDB55" s="125">
        <v>2766.8094742604981</v>
      </c>
      <c r="BDC55" s="125">
        <v>2483.6446852749878</v>
      </c>
      <c r="BDD55" s="125">
        <v>2220.0351713409182</v>
      </c>
      <c r="BDE55" s="125">
        <v>706.7280625044732</v>
      </c>
      <c r="BDF55" s="125">
        <v>399.8904381029464</v>
      </c>
      <c r="BDG55" s="125">
        <v>316.68722939727036</v>
      </c>
      <c r="BDH55" s="125">
        <v>228.87986061204271</v>
      </c>
      <c r="BDI55" s="125">
        <v>136.28511218468913</v>
      </c>
      <c r="BDJ55" s="125">
        <v>141.2666672787029</v>
      </c>
      <c r="BDK55" s="125">
        <v>146.43031042882848</v>
      </c>
      <c r="BDL55" s="125">
        <v>151.7826974000937</v>
      </c>
      <c r="BDM55" s="125">
        <v>157.3307272420615</v>
      </c>
      <c r="BDN55" s="125">
        <v>163.08155118147658</v>
      </c>
      <c r="BDO55" s="125">
        <v>169.04258183995975</v>
      </c>
      <c r="BDP55" s="125">
        <v>175.22150278863171</v>
      </c>
      <c r="BDQ55" s="125">
        <v>181.62627845198193</v>
      </c>
      <c r="BDR55" s="125">
        <v>188.26516437374795</v>
      </c>
      <c r="BDS55" s="125">
        <v>195.14671785803779</v>
      </c>
      <c r="BDT55" s="125">
        <v>18521.063074004331</v>
      </c>
      <c r="BDU55" s="125">
        <v>18567.465433206547</v>
      </c>
      <c r="BDV55" s="125">
        <v>18614.09653256274</v>
      </c>
      <c r="BDW55" s="125">
        <v>17967.203083984106</v>
      </c>
      <c r="BDX55" s="125">
        <v>17996.018874357705</v>
      </c>
      <c r="BDY55" s="125">
        <v>17044.029642283436</v>
      </c>
      <c r="BDZ55" s="125">
        <v>4877.6506677242451</v>
      </c>
      <c r="BEA55" s="125">
        <v>4180.6729943965966</v>
      </c>
      <c r="BEB55" s="125">
        <v>3480.8726534933612</v>
      </c>
      <c r="BEC55" s="125">
        <v>2778.2381902317993</v>
      </c>
      <c r="BED55" s="125">
        <v>2083.8607983030838</v>
      </c>
      <c r="BEE55" s="125">
        <v>985.90240611528725</v>
      </c>
      <c r="BEF55" s="125">
        <v>306.04450310228924</v>
      </c>
      <c r="BEG55" s="125">
        <v>279.88239099971616</v>
      </c>
      <c r="BEH55" s="125">
        <v>253.47722652338416</v>
      </c>
      <c r="BEI55" s="125">
        <v>226.8274936839012</v>
      </c>
      <c r="BEJ55" s="125">
        <v>229.88202307668834</v>
      </c>
      <c r="BEK55" s="125">
        <v>232.97768570980659</v>
      </c>
      <c r="BEL55" s="125">
        <v>236.11503549622992</v>
      </c>
      <c r="BEM55" s="125">
        <v>239.29463380809628</v>
      </c>
      <c r="BEN55" s="125">
        <v>242.51704957715501</v>
      </c>
      <c r="BEO55" s="125">
        <v>245.78285939656672</v>
      </c>
      <c r="BEP55" s="125">
        <v>249.09264762407454</v>
      </c>
      <c r="BEQ55" s="125">
        <v>252.44700648656419</v>
      </c>
      <c r="BER55" s="125">
        <v>255.8465361860323</v>
      </c>
      <c r="BES55" s="125">
        <v>259.29184500698176</v>
      </c>
      <c r="BET55" s="125">
        <f>BET6+BET8+BET25+BET26+BET36+BET39</f>
        <v>0</v>
      </c>
      <c r="BEU55" s="125">
        <v>364576.64191140531</v>
      </c>
      <c r="BEV55" s="125">
        <v>373727.07726827252</v>
      </c>
      <c r="BEW55" s="125">
        <v>383110.80917885795</v>
      </c>
      <c r="BEX55" s="125">
        <v>367862.31625900377</v>
      </c>
      <c r="BEY55" s="125">
        <v>375971.43605816073</v>
      </c>
      <c r="BEZ55" s="125">
        <v>327426.78765598452</v>
      </c>
      <c r="BFA55" s="125">
        <v>203001.36168668728</v>
      </c>
      <c r="BFB55" s="125">
        <v>196963.3617718654</v>
      </c>
      <c r="BFC55" s="125">
        <v>190515.31932656941</v>
      </c>
      <c r="BFD55" s="125">
        <v>183640.64734801825</v>
      </c>
      <c r="BFE55" s="125">
        <v>177485.15671411407</v>
      </c>
      <c r="BFF55" s="125">
        <v>47351.937965242883</v>
      </c>
      <c r="BFG55" s="125">
        <v>31575.755576763433</v>
      </c>
      <c r="BFH55" s="125">
        <v>22947.908387397656</v>
      </c>
      <c r="BFI55" s="125">
        <v>13848.404348906361</v>
      </c>
      <c r="BFJ55" s="125">
        <v>4258.5106247188105</v>
      </c>
      <c r="BFK55" s="125">
        <v>4414.1696321878817</v>
      </c>
      <c r="BFL55" s="125">
        <v>4575.5183581387173</v>
      </c>
      <c r="BFM55" s="125">
        <v>4742.7647757360464</v>
      </c>
      <c r="BFN55" s="125">
        <v>4916.1244600738291</v>
      </c>
      <c r="BFO55" s="125">
        <v>5095.8208660444125</v>
      </c>
      <c r="BFP55" s="125">
        <v>5282.0856163644912</v>
      </c>
      <c r="BFQ55" s="125">
        <v>5475.1588001291184</v>
      </c>
      <c r="BFR55" s="125">
        <v>5675.2892822785961</v>
      </c>
      <c r="BFS55" s="125">
        <v>5882.7350243771434</v>
      </c>
      <c r="BFT55" s="125">
        <v>6097.7634171168111</v>
      </c>
      <c r="BFU55" s="125">
        <v>648723.79740043322</v>
      </c>
      <c r="BFV55" s="125">
        <v>650409.89982352662</v>
      </c>
      <c r="BFW55" s="125">
        <v>652104.13899224717</v>
      </c>
      <c r="BFX55" s="125">
        <v>631703.06515908102</v>
      </c>
      <c r="BFY55" s="125">
        <v>632818.12277698494</v>
      </c>
      <c r="BFZ55" s="125">
        <v>601244.77378242242</v>
      </c>
      <c r="BGA55" s="125">
        <v>195863.35472825589</v>
      </c>
      <c r="BGB55" s="125">
        <v>172788.08735367502</v>
      </c>
      <c r="BGC55" s="125">
        <v>149619.43783777545</v>
      </c>
      <c r="BGD55" s="125">
        <v>126357.02710808133</v>
      </c>
      <c r="BGE55" s="125">
        <v>103370.71468959638</v>
      </c>
      <c r="BGF55" s="125">
        <v>40211.4070810962</v>
      </c>
      <c r="BGG55" s="125">
        <v>15622.824442714598</v>
      </c>
      <c r="BGH55" s="125">
        <v>12804.86601116217</v>
      </c>
      <c r="BGI55" s="125">
        <v>9959.8855515690593</v>
      </c>
      <c r="BGJ55" s="125">
        <v>7087.6948798502071</v>
      </c>
      <c r="BGK55" s="125">
        <v>7183.1399777349434</v>
      </c>
      <c r="BGL55" s="125">
        <v>7279.8703689152653</v>
      </c>
      <c r="BGM55" s="125">
        <v>7377.9033615493936</v>
      </c>
      <c r="BGN55" s="125">
        <v>7477.2564968725792</v>
      </c>
      <c r="BGO55" s="125">
        <v>7577.947552335786</v>
      </c>
      <c r="BGP55" s="125">
        <v>7679.9945447866476</v>
      </c>
      <c r="BGQ55" s="125">
        <v>7783.4157336932576</v>
      </c>
      <c r="BGR55" s="125">
        <v>7888.2296244113704</v>
      </c>
      <c r="BGS55" s="125">
        <v>7994.4549714956029</v>
      </c>
      <c r="BGT55" s="125">
        <v>8102.1107820552188</v>
      </c>
      <c r="BGU55" s="125">
        <f>BGU6+BGU8+BGU25+BGU26+BGU36+BGU39</f>
        <v>1.5</v>
      </c>
      <c r="BGV55" s="125">
        <v>8550.3613191140521</v>
      </c>
      <c r="BGW55" s="125">
        <v>8762.7344820181152</v>
      </c>
      <c r="BGX55" s="125">
        <v>8980.4907701536795</v>
      </c>
      <c r="BGY55" s="125">
        <v>8443.7481906273206</v>
      </c>
      <c r="BGZ55" s="125">
        <v>8619.410872460714</v>
      </c>
      <c r="BHA55" s="125">
        <v>5320.1013115154074</v>
      </c>
      <c r="BHB55" s="125">
        <v>2467.0683973442801</v>
      </c>
      <c r="BHC55" s="125">
        <v>2276.415248814928</v>
      </c>
      <c r="BHD55" s="125">
        <v>2075.1071056953733</v>
      </c>
      <c r="BHE55" s="125">
        <v>1862.733513956241</v>
      </c>
      <c r="BHF55" s="125">
        <v>1665.0263785056884</v>
      </c>
      <c r="BHG55" s="125">
        <v>530.0460468783549</v>
      </c>
      <c r="BHH55" s="125">
        <v>299.91782857720978</v>
      </c>
      <c r="BHI55" s="125">
        <v>237.51542204795277</v>
      </c>
      <c r="BHJ55" s="125">
        <v>171.65989545903204</v>
      </c>
      <c r="BHK55" s="125">
        <v>102.21383413851684</v>
      </c>
      <c r="BHL55" s="125">
        <v>105.95000045902717</v>
      </c>
      <c r="BHM55" s="125">
        <v>109.82273282162136</v>
      </c>
      <c r="BHN55" s="125">
        <v>113.83702305007027</v>
      </c>
      <c r="BHO55" s="125">
        <v>117.99804543154613</v>
      </c>
      <c r="BHP55" s="125">
        <v>122.31116338610744</v>
      </c>
      <c r="BHQ55" s="125">
        <v>126.78193637996981</v>
      </c>
      <c r="BHR55" s="125">
        <v>131.41612709147378</v>
      </c>
      <c r="BHS55" s="125">
        <v>136.21970883898643</v>
      </c>
      <c r="BHT55" s="125">
        <v>141.19887328031098</v>
      </c>
      <c r="BHU55" s="125">
        <v>146.36003839352833</v>
      </c>
      <c r="BHV55" s="125">
        <v>18521.063074004331</v>
      </c>
      <c r="BHW55" s="125">
        <v>18567.465433206547</v>
      </c>
      <c r="BHX55" s="125">
        <v>18614.09653256274</v>
      </c>
      <c r="BHY55" s="125">
        <v>17967.203083984106</v>
      </c>
      <c r="BHZ55" s="125">
        <v>17996.018874357705</v>
      </c>
      <c r="BIA55" s="125">
        <v>12783.022231712577</v>
      </c>
      <c r="BIB55" s="125">
        <v>3658.2380007931838</v>
      </c>
      <c r="BIC55" s="125">
        <v>3135.5047457974474</v>
      </c>
      <c r="BID55" s="125">
        <v>2610.6544901200209</v>
      </c>
      <c r="BIE55" s="125">
        <v>2083.6786426738495</v>
      </c>
      <c r="BIF55" s="125">
        <v>1562.895598727313</v>
      </c>
      <c r="BIG55" s="125">
        <v>739.42680458646544</v>
      </c>
      <c r="BIH55" s="125">
        <v>229.53337732671696</v>
      </c>
      <c r="BII55" s="125">
        <v>209.91179324978711</v>
      </c>
      <c r="BIJ55" s="125">
        <v>190.10791989253812</v>
      </c>
      <c r="BIK55" s="125">
        <v>170.12062026292591</v>
      </c>
      <c r="BIL55" s="125">
        <v>172.41151730751625</v>
      </c>
      <c r="BIM55" s="125">
        <v>174.73326428235495</v>
      </c>
      <c r="BIN55" s="125">
        <v>177.08627662217245</v>
      </c>
      <c r="BIO55" s="125">
        <v>179.47097535607222</v>
      </c>
      <c r="BIP55" s="125">
        <v>181.88778718286625</v>
      </c>
      <c r="BIQ55" s="125">
        <v>184.33714454742505</v>
      </c>
      <c r="BIR55" s="125">
        <v>186.81948571805592</v>
      </c>
      <c r="BIS55" s="125">
        <v>189.33525486492314</v>
      </c>
      <c r="BIT55" s="125">
        <v>191.88490213952423</v>
      </c>
      <c r="BIU55" s="125">
        <v>194.46888375523633</v>
      </c>
      <c r="BIV55" s="62"/>
      <c r="BIW55" s="62"/>
      <c r="BIX55" s="62"/>
      <c r="BIY55" s="62"/>
      <c r="BIZ55" s="62"/>
      <c r="BJA55" s="62"/>
      <c r="BJB55" s="62"/>
      <c r="BJC55" s="62"/>
      <c r="BJD55" s="62"/>
      <c r="BJE55" s="62"/>
      <c r="BJF55" s="62"/>
      <c r="BJG55" s="62"/>
      <c r="BJH55" s="126"/>
      <c r="BJI55" s="126"/>
      <c r="BJJ55" s="126"/>
      <c r="BJK55" s="126"/>
      <c r="BJL55" s="127"/>
      <c r="BJM55" s="127"/>
      <c r="BJN55" s="127"/>
      <c r="BJO55" s="60"/>
      <c r="BJP55" s="128"/>
      <c r="BJQ55" s="128"/>
      <c r="BJR55" s="129"/>
      <c r="BJS55" s="129"/>
      <c r="BJT55" s="129"/>
      <c r="BJU55" s="129"/>
      <c r="BJV55" s="129"/>
      <c r="BJW55" s="129"/>
      <c r="BJX55" s="130"/>
      <c r="BJY55" s="130"/>
      <c r="BJZ55" s="124">
        <v>263820221.37859043</v>
      </c>
      <c r="BKA55" s="124">
        <v>270647815.44483352</v>
      </c>
      <c r="BKB55" s="124">
        <v>277655936.39483112</v>
      </c>
      <c r="BKC55" s="124">
        <v>284849460.47779989</v>
      </c>
      <c r="BKD55" s="124">
        <v>292233398.5941937</v>
      </c>
      <c r="BKE55" s="124">
        <v>299812900.10142255</v>
      </c>
      <c r="BKF55" s="124">
        <v>307593256.72981298</v>
      </c>
      <c r="BKG55" s="124">
        <v>315579906.61208761</v>
      </c>
      <c r="BKH55" s="124">
        <v>323778438.429739</v>
      </c>
      <c r="BKI55" s="124">
        <v>332194595.67977887</v>
      </c>
      <c r="BKJ55" s="124">
        <v>340834281.0654484</v>
      </c>
      <c r="BKK55" s="124">
        <v>349703561.0145852</v>
      </c>
      <c r="BKL55" s="124">
        <v>358808670.32945508</v>
      </c>
      <c r="BKM55" s="124">
        <v>368156016.9719764</v>
      </c>
      <c r="BKN55" s="124">
        <v>377752186.98837972</v>
      </c>
      <c r="BKO55" s="124">
        <v>387603949.57747591</v>
      </c>
      <c r="BKP55" s="124">
        <v>397718262.30682844</v>
      </c>
      <c r="BKQ55" s="124">
        <v>408102276.48126155</v>
      </c>
      <c r="BKR55" s="124">
        <v>418763342.66826928</v>
      </c>
      <c r="BKS55" s="124">
        <v>429709016.38503379</v>
      </c>
      <c r="BKT55" s="124">
        <v>440947063.95190388</v>
      </c>
      <c r="BKU55" s="124">
        <v>452485468.51733506</v>
      </c>
      <c r="BKV55" s="124">
        <v>464332436.25944763</v>
      </c>
      <c r="BKW55" s="124">
        <v>476496402.7695173</v>
      </c>
      <c r="BKX55" s="124">
        <v>488986039.62287742</v>
      </c>
      <c r="BKY55" s="124">
        <v>501810261.14288157</v>
      </c>
      <c r="BKZ55" s="124">
        <v>396376423.65211439</v>
      </c>
      <c r="BLA55" s="124">
        <v>397449011.82189548</v>
      </c>
      <c r="BLB55" s="124">
        <v>398530429.59244144</v>
      </c>
      <c r="BLC55" s="124">
        <v>399620764.72394097</v>
      </c>
      <c r="BLD55" s="124">
        <v>400720106.12106317</v>
      </c>
      <c r="BLE55" s="124">
        <v>401828543.84791344</v>
      </c>
      <c r="BLF55" s="124">
        <v>402946169.14318895</v>
      </c>
      <c r="BLG55" s="124">
        <v>404073074.43554139</v>
      </c>
      <c r="BLH55" s="124">
        <v>405209353.35914546</v>
      </c>
      <c r="BLI55" s="124">
        <v>406355100.76947725</v>
      </c>
      <c r="BLJ55" s="124">
        <v>407510412.75930679</v>
      </c>
      <c r="BLK55" s="124">
        <v>408675386.67490482</v>
      </c>
      <c r="BLL55" s="124">
        <v>409850121.13246995</v>
      </c>
      <c r="BLM55" s="124">
        <v>411034716.03477538</v>
      </c>
      <c r="BLN55" s="124">
        <v>412229272.58804154</v>
      </c>
      <c r="BLO55" s="124">
        <v>413433893.31903654</v>
      </c>
      <c r="BLP55" s="124">
        <v>414648682.09240568</v>
      </c>
      <c r="BLQ55" s="124">
        <v>415873744.12823594</v>
      </c>
      <c r="BLR55" s="124">
        <v>417109186.01985699</v>
      </c>
      <c r="BLS55" s="124">
        <v>418355115.75188184</v>
      </c>
      <c r="BLT55" s="124">
        <v>419611642.71849132</v>
      </c>
      <c r="BLU55" s="124">
        <v>420878877.74196446</v>
      </c>
      <c r="BLV55" s="124">
        <v>422156933.09145856</v>
      </c>
      <c r="BLW55" s="124">
        <v>423445922.50204337</v>
      </c>
      <c r="BLX55" s="124">
        <v>424745961.19399029</v>
      </c>
      <c r="BLY55" s="124">
        <v>426057165.8923229</v>
      </c>
      <c r="BLZ55" s="124">
        <v>61499126.051161267</v>
      </c>
      <c r="BMA55" s="124">
        <v>63087361.954897061</v>
      </c>
      <c r="BMB55" s="124">
        <v>64717687.498371117</v>
      </c>
      <c r="BMC55" s="124">
        <v>66391246.928117447</v>
      </c>
      <c r="BMD55" s="124">
        <v>68109216.414037451</v>
      </c>
      <c r="BME55" s="124">
        <v>69872804.963991925</v>
      </c>
      <c r="BMF55" s="124">
        <v>71683255.365315974</v>
      </c>
      <c r="BMG55" s="124">
        <v>73541845.154071689</v>
      </c>
      <c r="BMH55" s="124">
        <v>75449887.612878025</v>
      </c>
      <c r="BMI55" s="124">
        <v>77408732.798183978</v>
      </c>
      <c r="BMJ55" s="124">
        <v>79419768.59787783</v>
      </c>
      <c r="BMK55" s="124">
        <v>81484421.820153162</v>
      </c>
      <c r="BML55" s="124">
        <v>83604159.314580828</v>
      </c>
      <c r="BMM55" s="124">
        <v>85780489.126366004</v>
      </c>
      <c r="BMN55" s="124">
        <v>88014961.684799835</v>
      </c>
      <c r="BMO55" s="124">
        <v>90309171.026946545</v>
      </c>
      <c r="BMP55" s="124">
        <v>92664756.057639956</v>
      </c>
      <c r="BMQ55" s="124">
        <v>95083401.846896082</v>
      </c>
      <c r="BMR55" s="124">
        <v>97566840.965884477</v>
      </c>
      <c r="BMS55" s="124">
        <v>100116854.86263503</v>
      </c>
      <c r="BMT55" s="124">
        <v>102735275.27869578</v>
      </c>
      <c r="BMU55" s="124">
        <v>105423985.70799355</v>
      </c>
      <c r="BMV55" s="124">
        <v>108184922.89919031</v>
      </c>
      <c r="BMW55" s="124">
        <v>111020078.40286735</v>
      </c>
      <c r="BMX55" s="124">
        <v>113931500.164912</v>
      </c>
      <c r="BMY55" s="124">
        <v>116921294.16752531</v>
      </c>
      <c r="BMZ55" s="124">
        <v>104452599.20886792</v>
      </c>
      <c r="BNA55" s="124">
        <v>104720919.33362219</v>
      </c>
      <c r="BNB55" s="124">
        <v>104991560.70054799</v>
      </c>
      <c r="BNC55" s="124">
        <v>105264547.19033855</v>
      </c>
      <c r="BND55" s="124">
        <v>105539903.0013558</v>
      </c>
      <c r="BNE55" s="124">
        <v>105817652.6538112</v>
      </c>
      <c r="BNF55" s="124">
        <v>106097820.99400364</v>
      </c>
      <c r="BNG55" s="124">
        <v>106380433.19861437</v>
      </c>
      <c r="BNH55" s="124">
        <v>106665514.77906032</v>
      </c>
      <c r="BNI55" s="124">
        <v>106953091.585906</v>
      </c>
      <c r="BNJ55" s="124">
        <v>107243189.81333546</v>
      </c>
      <c r="BNK55" s="124">
        <v>107535836.00368424</v>
      </c>
      <c r="BNL55" s="124">
        <v>107831057.05203322</v>
      </c>
      <c r="BNM55" s="124">
        <v>108128880.21086407</v>
      </c>
      <c r="BNN55" s="124">
        <v>108429333.09477791</v>
      </c>
      <c r="BNO55" s="124">
        <v>108732443.68527779</v>
      </c>
      <c r="BNP55" s="124">
        <v>109038240.33561556</v>
      </c>
      <c r="BNQ55" s="124">
        <v>109346751.77570461</v>
      </c>
      <c r="BNR55" s="124">
        <v>109658007.11709875</v>
      </c>
      <c r="BNS55" s="124">
        <v>109972035.85803847</v>
      </c>
      <c r="BNT55" s="124">
        <v>110288867.88856545</v>
      </c>
      <c r="BNU55" s="124">
        <v>110608533.49570608</v>
      </c>
      <c r="BNV55" s="124">
        <v>110931063.36872491</v>
      </c>
      <c r="BNW55" s="124">
        <v>111256488.60444941</v>
      </c>
      <c r="BNX55" s="124">
        <v>111584840.71266635</v>
      </c>
      <c r="BNY55" s="124">
        <v>111916151.62159121</v>
      </c>
      <c r="BNZ55" s="124">
        <v>1218601.2129698095</v>
      </c>
      <c r="BOA55" s="124">
        <v>1249765.0590217654</v>
      </c>
      <c r="BOB55" s="124">
        <v>1281738.1061183293</v>
      </c>
      <c r="BOC55" s="124">
        <v>1314541.7135836016</v>
      </c>
      <c r="BOD55" s="124">
        <v>1348197.8146757039</v>
      </c>
      <c r="BOE55" s="124">
        <v>1382728.9323120853</v>
      </c>
      <c r="BOF55" s="124">
        <v>1418158.1952349562</v>
      </c>
      <c r="BOG55" s="124">
        <v>1454509.3546294612</v>
      </c>
      <c r="BOH55" s="124">
        <v>1491806.8012075699</v>
      </c>
      <c r="BOI55" s="124">
        <v>1530075.5827710319</v>
      </c>
      <c r="BOJ55" s="124">
        <v>1569341.4222671613</v>
      </c>
      <c r="BOK55" s="124">
        <v>1609630.7363515939</v>
      </c>
      <c r="BOL55" s="124">
        <v>1650970.6544725946</v>
      </c>
      <c r="BOM55" s="124">
        <v>1693389.0384919113</v>
      </c>
      <c r="BON55" s="124">
        <v>1736914.5028576273</v>
      </c>
      <c r="BOO55" s="124">
        <v>1781576.4353448977</v>
      </c>
      <c r="BOP55" s="124">
        <v>1827405.0183809528</v>
      </c>
      <c r="BOQ55" s="124">
        <v>1874431.2509712076</v>
      </c>
      <c r="BOR55" s="124">
        <v>1922686.9712438399</v>
      </c>
      <c r="BOS55" s="124">
        <v>1972204.8796306904</v>
      </c>
      <c r="BOT55" s="124">
        <v>2023018.5627028863</v>
      </c>
      <c r="BOU55" s="124">
        <v>2075162.5176801218</v>
      </c>
      <c r="BOV55" s="124">
        <v>2128672.1776330969</v>
      </c>
      <c r="BOW55" s="124">
        <v>2183583.9373991974</v>
      </c>
      <c r="BOX55" s="124">
        <v>2239935.1802320834</v>
      </c>
      <c r="BOY55" s="124">
        <v>2297764.3052064884</v>
      </c>
      <c r="BOZ55" s="124">
        <v>1819525.1824580915</v>
      </c>
      <c r="BPA55" s="124">
        <v>1824920.8080287902</v>
      </c>
      <c r="BPB55" s="124">
        <v>1830346.838546281</v>
      </c>
      <c r="BPC55" s="124">
        <v>1835803.5411786656</v>
      </c>
      <c r="BPD55" s="124">
        <v>1841291.1862788224</v>
      </c>
      <c r="BPE55" s="124">
        <v>1846810.0474256566</v>
      </c>
      <c r="BPF55" s="124">
        <v>1852360.401465914</v>
      </c>
      <c r="BPG55" s="124">
        <v>1857942.5285565369</v>
      </c>
      <c r="BPH55" s="124">
        <v>1863556.7122075944</v>
      </c>
      <c r="BPI55" s="124">
        <v>1869203.2393257797</v>
      </c>
      <c r="BPJ55" s="124">
        <v>1874882.4002584864</v>
      </c>
      <c r="BPK55" s="124">
        <v>1880594.4888384754</v>
      </c>
      <c r="BPL55" s="124">
        <v>1886339.8024291312</v>
      </c>
      <c r="BPM55" s="124">
        <v>1892118.6419703283</v>
      </c>
      <c r="BPN55" s="124">
        <v>1897931.3120249</v>
      </c>
      <c r="BPO55" s="124">
        <v>1903778.1208257361</v>
      </c>
      <c r="BPP55" s="124">
        <v>1909659.3803234992</v>
      </c>
      <c r="BPQ55" s="124">
        <v>1915575.4062349829</v>
      </c>
      <c r="BPR55" s="124">
        <v>1921526.5180921135</v>
      </c>
      <c r="BPS55" s="124">
        <v>1927513.0392916009</v>
      </c>
      <c r="BPT55" s="124">
        <v>1933535.2971452565</v>
      </c>
      <c r="BPU55" s="124">
        <v>1939593.6229309808</v>
      </c>
      <c r="BPV55" s="124">
        <v>1945688.3519444265</v>
      </c>
      <c r="BPW55" s="124">
        <v>1951819.8235513577</v>
      </c>
      <c r="BPX55" s="124">
        <v>1957988.3812406994</v>
      </c>
      <c r="BPY55" s="124">
        <v>1964194.3726783036</v>
      </c>
      <c r="BPZ55" s="124">
        <v>9088572.7998382188</v>
      </c>
      <c r="BQA55" s="124">
        <v>9776185.7935872562</v>
      </c>
      <c r="BQB55" s="124">
        <v>10516770.365232565</v>
      </c>
      <c r="BQC55" s="124">
        <v>11314477.069756199</v>
      </c>
      <c r="BQD55" s="124">
        <v>12173786.939461188</v>
      </c>
      <c r="BQE55" s="124">
        <v>13099538.200001448</v>
      </c>
      <c r="BQF55" s="124">
        <v>14096955.177199349</v>
      </c>
      <c r="BQG55" s="124">
        <v>15171679.576705951</v>
      </c>
      <c r="BQH55" s="124">
        <v>16329804.333874255</v>
      </c>
      <c r="BQI55" s="124">
        <v>17577910.247834366</v>
      </c>
      <c r="BQJ55" s="124">
        <v>18923105.631792795</v>
      </c>
      <c r="BQK55" s="124">
        <v>20373069.231148075</v>
      </c>
      <c r="BQL55" s="124">
        <v>21936096.682253644</v>
      </c>
      <c r="BQM55" s="124">
        <v>23621150.807710536</v>
      </c>
      <c r="BQN55" s="124">
        <v>25437916.0690924</v>
      </c>
      <c r="BQO55" s="124">
        <v>27396857.525164459</v>
      </c>
      <c r="BQP55" s="124">
        <v>29509284.673139773</v>
      </c>
      <c r="BQQ55" s="124">
        <v>31787420.582522482</v>
      </c>
      <c r="BQR55" s="124">
        <v>34244476.765835032</v>
      </c>
      <c r="BQS55" s="124">
        <v>36894734.268253841</v>
      </c>
      <c r="BQT55" s="124">
        <v>39753631.499141552</v>
      </c>
      <c r="BQU55" s="124">
        <v>42837859.372945167</v>
      </c>
      <c r="BQV55" s="124">
        <v>46165464.375232831</v>
      </c>
      <c r="BQW55" s="124">
        <v>49755960.222098671</v>
      </c>
      <c r="BQX55" s="124">
        <v>53630448.838135652</v>
      </c>
      <c r="BQY55" s="124">
        <v>57811751.440053448</v>
      </c>
      <c r="BQZ55" s="124">
        <v>18194763.072690085</v>
      </c>
      <c r="BRA55" s="124">
        <v>19203198.918044198</v>
      </c>
      <c r="BRB55" s="124">
        <v>20268059.931576911</v>
      </c>
      <c r="BRC55" s="124">
        <v>21392518.7011212</v>
      </c>
      <c r="BRD55" s="124">
        <v>22579926.769685831</v>
      </c>
      <c r="BRE55" s="124">
        <v>23833824.754288632</v>
      </c>
      <c r="BRF55" s="124">
        <v>25157953.038092449</v>
      </c>
      <c r="BRG55" s="124">
        <v>26556263.068382099</v>
      </c>
      <c r="BRH55" s="124">
        <v>28032929.294769619</v>
      </c>
      <c r="BRI55" s="124">
        <v>29592361.783970363</v>
      </c>
      <c r="BRJ55" s="124">
        <v>31239219.549558822</v>
      </c>
      <c r="BRK55" s="124">
        <v>32978424.637296587</v>
      </c>
      <c r="BRL55" s="124">
        <v>34815177.008933268</v>
      </c>
      <c r="BRM55" s="124">
        <v>36754970.269820973</v>
      </c>
      <c r="BRN55" s="124">
        <v>38803608.288261391</v>
      </c>
      <c r="BRO55" s="124">
        <v>40967222.757230088</v>
      </c>
      <c r="BRP55" s="124">
        <v>43252291.752003536</v>
      </c>
      <c r="BRQ55" s="124">
        <v>45665659.34025874</v>
      </c>
      <c r="BRR55" s="124">
        <v>48214556.304434568</v>
      </c>
      <c r="BRS55" s="124">
        <v>50906622.039544612</v>
      </c>
      <c r="BRT55" s="124">
        <v>53749927.693227611</v>
      </c>
      <c r="BRU55" s="124">
        <v>56753000.618621647</v>
      </c>
      <c r="BRV55" s="124">
        <v>59924850.214665346</v>
      </c>
      <c r="BRW55" s="124">
        <v>63274995.232675441</v>
      </c>
      <c r="BRX55" s="124">
        <v>66813492.632537857</v>
      </c>
      <c r="BRY55" s="124">
        <v>70550968.076593503</v>
      </c>
      <c r="BRZ55" s="124">
        <v>263820221.37859043</v>
      </c>
      <c r="BSA55" s="124">
        <v>270647815.44483352</v>
      </c>
      <c r="BSB55" s="124">
        <v>277655936.39483112</v>
      </c>
      <c r="BSC55" s="124">
        <v>281802003.663728</v>
      </c>
      <c r="BSD55" s="124">
        <v>284089468.95574659</v>
      </c>
      <c r="BSE55" s="124">
        <v>229519522.37568143</v>
      </c>
      <c r="BSF55" s="124">
        <v>183810649.92701411</v>
      </c>
      <c r="BSG55" s="124">
        <v>178825001.77415723</v>
      </c>
      <c r="BSH55" s="124">
        <v>172731219.32435715</v>
      </c>
      <c r="BSI55" s="124">
        <v>165737170.22755378</v>
      </c>
      <c r="BSJ55" s="124">
        <v>159782214.9697639</v>
      </c>
      <c r="BSK55" s="124">
        <v>70778638.784710586</v>
      </c>
      <c r="BSL55" s="124">
        <v>48482299.021466404</v>
      </c>
      <c r="BSM55" s="124">
        <v>47013143.738255709</v>
      </c>
      <c r="BSN55" s="124">
        <v>45436638.441488005</v>
      </c>
      <c r="BSO55" s="124">
        <v>24733274.874546111</v>
      </c>
      <c r="BSP55" s="124">
        <v>25637336.730370589</v>
      </c>
      <c r="BSQ55" s="124">
        <v>26574444.26426651</v>
      </c>
      <c r="BSR55" s="124">
        <v>27545805.376812994</v>
      </c>
      <c r="BSS55" s="124">
        <v>28552672.12031772</v>
      </c>
      <c r="BST55" s="124">
        <v>29596342.312670931</v>
      </c>
      <c r="BSU55" s="124">
        <v>30678161.210189685</v>
      </c>
      <c r="BSV55" s="124">
        <v>31799523.241608731</v>
      </c>
      <c r="BSW55" s="124">
        <v>32961873.805452939</v>
      </c>
      <c r="BSX55" s="124">
        <v>34166711.133108161</v>
      </c>
      <c r="BSY55" s="124">
        <v>35415588.219991848</v>
      </c>
      <c r="BSZ55" s="124">
        <v>396376423.65211439</v>
      </c>
      <c r="BTA55" s="124">
        <v>397449011.82189548</v>
      </c>
      <c r="BTB55" s="124">
        <v>398530429.59244144</v>
      </c>
      <c r="BTC55" s="124">
        <v>398513254.6735732</v>
      </c>
      <c r="BTD55" s="124">
        <v>398081266.93381482</v>
      </c>
      <c r="BTE55" s="124">
        <v>367351598.36153984</v>
      </c>
      <c r="BTF55" s="124">
        <v>256267827.02554423</v>
      </c>
      <c r="BTG55" s="124">
        <v>236209032.19524419</v>
      </c>
      <c r="BTH55" s="124">
        <v>215696600.27941465</v>
      </c>
      <c r="BTI55" s="124">
        <v>195103928.94573501</v>
      </c>
      <c r="BTJ55" s="124">
        <v>175076595.66992342</v>
      </c>
      <c r="BTK55" s="124">
        <v>128066644.68065731</v>
      </c>
      <c r="BTL55" s="124">
        <v>55284847.901582755</v>
      </c>
      <c r="BTM55" s="124">
        <v>53028766.162534513</v>
      </c>
      <c r="BTN55" s="124">
        <v>50752604.902480401</v>
      </c>
      <c r="BTO55" s="124">
        <v>41165074.162947148</v>
      </c>
      <c r="BTP55" s="124">
        <v>41719415.821204029</v>
      </c>
      <c r="BTQ55" s="124">
        <v>42281222.416190095</v>
      </c>
      <c r="BTR55" s="124">
        <v>42850594.473059013</v>
      </c>
      <c r="BTS55" s="124">
        <v>43427633.870667323</v>
      </c>
      <c r="BTT55" s="124">
        <v>44012443.859803863</v>
      </c>
      <c r="BTU55" s="124">
        <v>44605129.081664629</v>
      </c>
      <c r="BTV55" s="124">
        <v>45205795.58657641</v>
      </c>
      <c r="BTW55" s="124">
        <v>45814550.852972612</v>
      </c>
      <c r="BTX55" s="124">
        <v>46431503.806624532</v>
      </c>
      <c r="BTY55" s="124">
        <v>47056764.840131722</v>
      </c>
      <c r="BTZ55" s="124">
        <v>61499126.051161274</v>
      </c>
      <c r="BUA55" s="124">
        <v>63087361.954897061</v>
      </c>
      <c r="BUB55" s="124">
        <v>64717687.498371117</v>
      </c>
      <c r="BUC55" s="124">
        <v>66202516.234590411</v>
      </c>
      <c r="BUD55" s="124">
        <v>67411259.26894474</v>
      </c>
      <c r="BUE55" s="124">
        <v>64189941.447272107</v>
      </c>
      <c r="BUF55" s="124">
        <v>57403656.972548895</v>
      </c>
      <c r="BUG55" s="124">
        <v>50241196.245206825</v>
      </c>
      <c r="BUH55" s="124">
        <v>42687773.635087147</v>
      </c>
      <c r="BUI55" s="124">
        <v>35060647.594073609</v>
      </c>
      <c r="BUJ55" s="124">
        <v>27252350.976308655</v>
      </c>
      <c r="BUK55" s="124">
        <v>17171671.308189601</v>
      </c>
      <c r="BUL55" s="124">
        <v>11952646.613098666</v>
      </c>
      <c r="BUM55" s="124">
        <v>10374163.764181269</v>
      </c>
      <c r="BUN55" s="124">
        <v>8705783.6309196688</v>
      </c>
      <c r="BUO55" s="124">
        <v>6943912.7233897001</v>
      </c>
      <c r="BUP55" s="124">
        <v>7197729.7636010451</v>
      </c>
      <c r="BUQ55" s="124">
        <v>7460824.4391266471</v>
      </c>
      <c r="BUR55" s="124">
        <v>7733535.8702909481</v>
      </c>
      <c r="BUS55" s="124">
        <v>8016215.5730979424</v>
      </c>
      <c r="BUT55" s="124">
        <v>8309227.9123236863</v>
      </c>
      <c r="BUU55" s="124">
        <v>8612950.5711704046</v>
      </c>
      <c r="BUV55" s="124">
        <v>8927775.0380876567</v>
      </c>
      <c r="BUW55" s="124">
        <v>9254107.1113879625</v>
      </c>
      <c r="BUX55" s="124">
        <v>9592367.4223074019</v>
      </c>
      <c r="BUY55" s="124">
        <v>9942991.9771853443</v>
      </c>
      <c r="BUZ55" s="124">
        <v>104452599.20886794</v>
      </c>
      <c r="BVA55" s="124">
        <v>104720919.3336222</v>
      </c>
      <c r="BVB55" s="124">
        <v>104991560.70054798</v>
      </c>
      <c r="BVC55" s="124">
        <v>105193012.95009656</v>
      </c>
      <c r="BVD55" s="124">
        <v>105280706.65114939</v>
      </c>
      <c r="BVE55" s="124">
        <v>102808996.30954677</v>
      </c>
      <c r="BVF55" s="124">
        <v>89790400.450534225</v>
      </c>
      <c r="BVG55" s="124">
        <v>76737457.817542315</v>
      </c>
      <c r="BVH55" s="124">
        <v>63649955.248973288</v>
      </c>
      <c r="BVI55" s="124">
        <v>50638720.380309232</v>
      </c>
      <c r="BVJ55" s="124">
        <v>37664360.790607423</v>
      </c>
      <c r="BVK55" s="124">
        <v>24051266.915157434</v>
      </c>
      <c r="BVL55" s="124">
        <v>12918497.008295396</v>
      </c>
      <c r="BVM55" s="124">
        <v>12468534.996052701</v>
      </c>
      <c r="BVN55" s="124">
        <v>12014764.622457232</v>
      </c>
      <c r="BVO55" s="124">
        <v>11557170.802866235</v>
      </c>
      <c r="BVP55" s="124">
        <v>11712803.249980479</v>
      </c>
      <c r="BVQ55" s="124">
        <v>11870531.491905402</v>
      </c>
      <c r="BVR55" s="124">
        <v>12030383.751264049</v>
      </c>
      <c r="BVS55" s="124">
        <v>12192388.630734056</v>
      </c>
      <c r="BVT55" s="124">
        <v>12356575.118165605</v>
      </c>
      <c r="BVU55" s="124">
        <v>12522972.591768239</v>
      </c>
      <c r="BVV55" s="124">
        <v>12691610.825367602</v>
      </c>
      <c r="BVW55" s="124">
        <v>12862519.993732901</v>
      </c>
      <c r="BVX55" s="124">
        <v>13035730.677976148</v>
      </c>
      <c r="BVY55" s="124">
        <v>13211273.871024096</v>
      </c>
      <c r="BVZ55" s="124">
        <v>1218601.2129698095</v>
      </c>
      <c r="BWA55" s="124">
        <v>1249765.0590217654</v>
      </c>
      <c r="BWB55" s="124">
        <v>1281738.1061183293</v>
      </c>
      <c r="BWC55" s="124">
        <v>1299554.3194670789</v>
      </c>
      <c r="BWD55" s="124">
        <v>1317340.3271581894</v>
      </c>
      <c r="BWE55" s="124">
        <v>1308348.7811025698</v>
      </c>
      <c r="BWF55" s="124">
        <v>1235383.2644514975</v>
      </c>
      <c r="BWG55" s="124">
        <v>1158068.0456698495</v>
      </c>
      <c r="BWH55" s="124">
        <v>1076230.87150947</v>
      </c>
      <c r="BWI55" s="124">
        <v>989693.5042376027</v>
      </c>
      <c r="BWJ55" s="124">
        <v>916635.09921644139</v>
      </c>
      <c r="BWK55" s="124">
        <v>697229.81567629741</v>
      </c>
      <c r="BWL55" s="124">
        <v>498586.44318302412</v>
      </c>
      <c r="BWM55" s="124">
        <v>362351.29808840691</v>
      </c>
      <c r="BWN55" s="124">
        <v>218668.61273662295</v>
      </c>
      <c r="BWO55" s="124">
        <v>67242.592516080811</v>
      </c>
      <c r="BWP55" s="124">
        <v>69700.474187185348</v>
      </c>
      <c r="BWQ55" s="124">
        <v>72248.197461403368</v>
      </c>
      <c r="BWR55" s="124">
        <v>74889.046269668135</v>
      </c>
      <c r="BWS55" s="124">
        <v>77626.424578642429</v>
      </c>
      <c r="BWT55" s="124">
        <v>80463.860778318936</v>
      </c>
      <c r="BWU55" s="124">
        <v>83405.012229998043</v>
      </c>
      <c r="BWV55" s="124">
        <v>86453.669980505467</v>
      </c>
      <c r="BWW55" s="124">
        <v>89613.763648726075</v>
      </c>
      <c r="BWX55" s="124">
        <v>92889.366490752494</v>
      </c>
      <c r="BWY55" s="124">
        <v>96284.700650177314</v>
      </c>
      <c r="BWZ55" s="124">
        <v>1819525.1824580915</v>
      </c>
      <c r="BXA55" s="124">
        <v>1824920.8080287902</v>
      </c>
      <c r="BXB55" s="124">
        <v>1830346.838546281</v>
      </c>
      <c r="BXC55" s="124">
        <v>1830122.8973400975</v>
      </c>
      <c r="BXD55" s="124">
        <v>1829883.193006142</v>
      </c>
      <c r="BXE55" s="124">
        <v>1814249.2316211308</v>
      </c>
      <c r="BXF55" s="124">
        <v>1601509.5145989493</v>
      </c>
      <c r="BXG55" s="124">
        <v>1387898.4492723877</v>
      </c>
      <c r="BXH55" s="124">
        <v>1173412.535229051</v>
      </c>
      <c r="BXI55" s="124">
        <v>958048.26438332698</v>
      </c>
      <c r="BXJ55" s="124">
        <v>747648.26431527978</v>
      </c>
      <c r="BXK55" s="124">
        <v>490242.3872112754</v>
      </c>
      <c r="BXL55" s="124">
        <v>246687.00175453728</v>
      </c>
      <c r="BXM55" s="124">
        <v>202190.96846058586</v>
      </c>
      <c r="BXN55" s="124">
        <v>157268.2528402007</v>
      </c>
      <c r="BXO55" s="124">
        <v>111915.88343531475</v>
      </c>
      <c r="BXP55" s="124">
        <v>0</v>
      </c>
      <c r="BXQ55" s="124">
        <v>0</v>
      </c>
      <c r="BXR55" s="124">
        <v>0</v>
      </c>
      <c r="BXS55" s="124">
        <v>0</v>
      </c>
      <c r="BXT55" s="124">
        <v>0</v>
      </c>
      <c r="BXU55" s="124">
        <v>0</v>
      </c>
      <c r="BXV55" s="124">
        <v>0</v>
      </c>
      <c r="BXW55" s="124">
        <v>0</v>
      </c>
      <c r="BXX55" s="124">
        <v>0</v>
      </c>
      <c r="BXY55" s="124">
        <v>0</v>
      </c>
      <c r="BXZ55" s="124">
        <v>9088572.7998382188</v>
      </c>
      <c r="BYA55" s="124">
        <v>9776185.7935872562</v>
      </c>
      <c r="BYB55" s="124">
        <v>10516770.365232565</v>
      </c>
      <c r="BYC55" s="124">
        <v>11264543.519470476</v>
      </c>
      <c r="BYD55" s="124">
        <v>12064502.043240707</v>
      </c>
      <c r="BYE55" s="124">
        <v>12584400.441045413</v>
      </c>
      <c r="BYF55" s="124">
        <v>12110409.212052941</v>
      </c>
      <c r="BYG55" s="124">
        <v>11477208.694200128</v>
      </c>
      <c r="BYH55" s="124">
        <v>10661908.010963758</v>
      </c>
      <c r="BYI55" s="124">
        <v>9638916.4396439716</v>
      </c>
      <c r="BYJ55" s="124">
        <v>8473484.7536388077</v>
      </c>
      <c r="BYK55" s="124">
        <v>5954934.7308976818</v>
      </c>
      <c r="BYL55" s="124">
        <v>3630421.9022224913</v>
      </c>
      <c r="BYM55" s="124">
        <v>2611637.4172826051</v>
      </c>
      <c r="BYN55" s="124">
        <v>1447465.2869701891</v>
      </c>
      <c r="BYO55" s="124">
        <v>123459.54261000798</v>
      </c>
      <c r="BYP55" s="124">
        <v>128100.26397262217</v>
      </c>
      <c r="BYQ55" s="124">
        <v>132915.4254336697</v>
      </c>
      <c r="BYR55" s="124">
        <v>137911.58402288015</v>
      </c>
      <c r="BYS55" s="124">
        <v>143095.54324220633</v>
      </c>
      <c r="BYT55" s="124">
        <v>148474.36233046983</v>
      </c>
      <c r="BYU55" s="124">
        <v>154055.3658762555</v>
      </c>
      <c r="BYV55" s="124">
        <v>159846.15379214502</v>
      </c>
      <c r="BYW55" s="124">
        <v>165854.61166387206</v>
      </c>
      <c r="BYX55" s="124">
        <v>172088.92148849173</v>
      </c>
      <c r="BYY55" s="124">
        <v>178557.57281618699</v>
      </c>
      <c r="BYZ55" s="124">
        <v>18194763.072690085</v>
      </c>
      <c r="BZA55" s="124">
        <v>19203198.918044198</v>
      </c>
      <c r="BZB55" s="124">
        <v>20268059.931576911</v>
      </c>
      <c r="BZC55" s="124">
        <v>21373592.481355235</v>
      </c>
      <c r="BZD55" s="124">
        <v>22539524.21389832</v>
      </c>
      <c r="BZE55" s="124">
        <v>23575977.627883166</v>
      </c>
      <c r="BZF55" s="124">
        <v>21523982.052086491</v>
      </c>
      <c r="BZG55" s="124">
        <v>19163885.453510325</v>
      </c>
      <c r="BZH55" s="124">
        <v>16467337.011981107</v>
      </c>
      <c r="BZI55" s="124">
        <v>13403759.651179099</v>
      </c>
      <c r="BZJ55" s="124">
        <v>9970060.8525921721</v>
      </c>
      <c r="BZK55" s="124">
        <v>5747252.9467091989</v>
      </c>
      <c r="BZL55" s="124">
        <v>1314711.2982320823</v>
      </c>
      <c r="BZM55" s="124">
        <v>976226.90313460841</v>
      </c>
      <c r="BZN55" s="124">
        <v>607140.6058063173</v>
      </c>
      <c r="BZO55" s="124">
        <v>205481.12829550146</v>
      </c>
      <c r="BZP55" s="124">
        <v>0</v>
      </c>
      <c r="BZQ55" s="124">
        <v>0</v>
      </c>
      <c r="BZR55" s="124">
        <v>0</v>
      </c>
      <c r="BZS55" s="124">
        <v>0</v>
      </c>
      <c r="BZT55" s="124">
        <v>0</v>
      </c>
      <c r="BZU55" s="124">
        <v>0</v>
      </c>
      <c r="BZV55" s="124">
        <v>0</v>
      </c>
      <c r="BZW55" s="124">
        <v>0</v>
      </c>
      <c r="BZX55" s="124">
        <v>0</v>
      </c>
      <c r="BZY55" s="124">
        <v>0</v>
      </c>
      <c r="BZZ55" s="124">
        <v>263820221.37859043</v>
      </c>
      <c r="CAA55" s="124">
        <v>270647815.44483352</v>
      </c>
      <c r="CAB55" s="124">
        <v>277655936.39483112</v>
      </c>
      <c r="CAC55" s="124">
        <v>280875815.80847085</v>
      </c>
      <c r="CAD55" s="124">
        <v>283955249.97778434</v>
      </c>
      <c r="CAE55" s="124">
        <v>206933739.30162114</v>
      </c>
      <c r="CAF55" s="124">
        <v>148819703.98734432</v>
      </c>
      <c r="CAG55" s="124">
        <v>152836778.77200821</v>
      </c>
      <c r="CAH55" s="124">
        <v>156964737.51003247</v>
      </c>
      <c r="CAI55" s="124">
        <v>161206715.93628231</v>
      </c>
      <c r="CAJ55" s="124">
        <v>165565940.81764841</v>
      </c>
      <c r="CAK55" s="124">
        <v>100211691.90006174</v>
      </c>
      <c r="CAL55" s="124">
        <v>102992095.77154499</v>
      </c>
      <c r="CAM55" s="124">
        <v>105852391.80394971</v>
      </c>
      <c r="CAN55" s="124">
        <v>108794955.85437013</v>
      </c>
      <c r="CAO55" s="124">
        <v>111822236.80324927</v>
      </c>
      <c r="CAP55" s="124">
        <v>114936758.86872047</v>
      </c>
      <c r="CAQ55" s="124">
        <v>118141123.99634531</v>
      </c>
      <c r="CAR55" s="124">
        <v>121438014.32676248</v>
      </c>
      <c r="CAS55" s="124">
        <v>124830194.74384956</v>
      </c>
      <c r="CAT55" s="124">
        <v>128320515.50608684</v>
      </c>
      <c r="CAU55" s="124">
        <v>131911914.96390459</v>
      </c>
      <c r="CAV55" s="124">
        <v>135607422.36589006</v>
      </c>
      <c r="CAW55" s="124">
        <v>139410160.75682837</v>
      </c>
      <c r="CAX55" s="124">
        <v>143323349.97065276</v>
      </c>
      <c r="CAY55" s="124">
        <v>147350309.72148538</v>
      </c>
      <c r="CAZ55" s="124">
        <v>396376423.65211439</v>
      </c>
      <c r="CBA55" s="124">
        <v>397449011.82189548</v>
      </c>
      <c r="CBB55" s="124">
        <v>398530429.59244144</v>
      </c>
      <c r="CBC55" s="124">
        <v>397813417.03438371</v>
      </c>
      <c r="CBD55" s="124">
        <v>397341488.62513119</v>
      </c>
      <c r="CBE55" s="124">
        <v>349887596.97487926</v>
      </c>
      <c r="CBF55" s="124">
        <v>150976976.51061243</v>
      </c>
      <c r="CBG55" s="124">
        <v>151748850.30233812</v>
      </c>
      <c r="CBH55" s="124">
        <v>152528620.17841163</v>
      </c>
      <c r="CBI55" s="124">
        <v>153316379.6098958</v>
      </c>
      <c r="CBJ55" s="124">
        <v>154112223.29125333</v>
      </c>
      <c r="CBK55" s="124">
        <v>127737591.30955276</v>
      </c>
      <c r="CBL55" s="124">
        <v>128418877.72153138</v>
      </c>
      <c r="CBM55" s="124">
        <v>129107908.41314213</v>
      </c>
      <c r="CBN55" s="124">
        <v>129804780.09263594</v>
      </c>
      <c r="CBO55" s="124">
        <v>130509590.7604086</v>
      </c>
      <c r="CBP55" s="124">
        <v>131222439.72629243</v>
      </c>
      <c r="CBQ55" s="124">
        <v>131943427.6270811</v>
      </c>
      <c r="CBR55" s="124">
        <v>132672656.4442905</v>
      </c>
      <c r="CBS55" s="124">
        <v>133410229.5221588</v>
      </c>
      <c r="CBT55" s="124">
        <v>134156251.58588883</v>
      </c>
      <c r="CBU55" s="124">
        <v>134910828.7601366</v>
      </c>
      <c r="CBV55" s="124">
        <v>135674068.58774811</v>
      </c>
      <c r="CBW55" s="124">
        <v>136446080.0487496</v>
      </c>
      <c r="CBX55" s="124">
        <v>137226973.57959229</v>
      </c>
      <c r="CBY55" s="124">
        <v>138016861.0926576</v>
      </c>
      <c r="CBZ55" s="124">
        <v>61499126.051161267</v>
      </c>
      <c r="CCA55" s="124">
        <v>63087361.954897061</v>
      </c>
      <c r="CCB55" s="124">
        <v>64717687.498371117</v>
      </c>
      <c r="CCC55" s="124">
        <v>60556679.833598338</v>
      </c>
      <c r="CCD55" s="124">
        <v>60523866.037460111</v>
      </c>
      <c r="CCE55" s="124">
        <v>30868408.542477556</v>
      </c>
      <c r="CCF55" s="124">
        <v>8164111.9595675543</v>
      </c>
      <c r="CCG55" s="124">
        <v>8377277.532402887</v>
      </c>
      <c r="CCH55" s="124">
        <v>8596008.874260895</v>
      </c>
      <c r="CCI55" s="124">
        <v>8820451.3077863287</v>
      </c>
      <c r="CCJ55" s="124">
        <v>9050753.9500090368</v>
      </c>
      <c r="CCK55" s="124">
        <v>0</v>
      </c>
      <c r="CCL55" s="124">
        <v>0</v>
      </c>
      <c r="CCM55" s="124">
        <v>0</v>
      </c>
      <c r="CCN55" s="124">
        <v>0</v>
      </c>
      <c r="CCO55" s="124">
        <v>0</v>
      </c>
      <c r="CCP55" s="124">
        <v>0</v>
      </c>
      <c r="CCQ55" s="124">
        <v>0</v>
      </c>
      <c r="CCR55" s="124">
        <v>0</v>
      </c>
      <c r="CCS55" s="124">
        <v>0</v>
      </c>
      <c r="CCT55" s="124">
        <v>0</v>
      </c>
      <c r="CCU55" s="124">
        <v>0</v>
      </c>
      <c r="CCV55" s="124">
        <v>0</v>
      </c>
      <c r="CCW55" s="124">
        <v>0</v>
      </c>
      <c r="CCX55" s="124">
        <v>0</v>
      </c>
      <c r="CCY55" s="124">
        <v>0</v>
      </c>
      <c r="CCZ55" s="124">
        <v>104452599.20886792</v>
      </c>
      <c r="CDA55" s="124">
        <v>104720919.33362219</v>
      </c>
      <c r="CDB55" s="124">
        <v>104991560.70054799</v>
      </c>
      <c r="CDC55" s="124">
        <v>94920529.866980493</v>
      </c>
      <c r="CDD55" s="124">
        <v>94483575.918591261</v>
      </c>
      <c r="CDE55" s="124">
        <v>76688250.749503464</v>
      </c>
      <c r="CDF55" s="124">
        <v>2940463.7042054692</v>
      </c>
      <c r="CDG55" s="124">
        <v>2954638.2221530476</v>
      </c>
      <c r="CDH55" s="124">
        <v>2968881.0684254267</v>
      </c>
      <c r="CDI55" s="124">
        <v>2983192.5723995916</v>
      </c>
      <c r="CDJ55" s="124">
        <v>2997573.065040288</v>
      </c>
      <c r="CDK55" s="124">
        <v>0</v>
      </c>
      <c r="CDL55" s="124">
        <v>0</v>
      </c>
      <c r="CDM55" s="124">
        <v>0</v>
      </c>
      <c r="CDN55" s="124">
        <v>0</v>
      </c>
      <c r="CDO55" s="124">
        <v>0</v>
      </c>
      <c r="CDP55" s="124">
        <v>0</v>
      </c>
      <c r="CDQ55" s="124">
        <v>0</v>
      </c>
      <c r="CDR55" s="124">
        <v>0</v>
      </c>
      <c r="CDS55" s="124">
        <v>0</v>
      </c>
      <c r="CDT55" s="124">
        <v>0</v>
      </c>
      <c r="CDU55" s="124">
        <v>0</v>
      </c>
      <c r="CDV55" s="124">
        <v>0</v>
      </c>
      <c r="CDW55" s="124">
        <v>0</v>
      </c>
      <c r="CDX55" s="124">
        <v>0</v>
      </c>
      <c r="CDY55" s="124">
        <v>0</v>
      </c>
      <c r="CDZ55" s="124">
        <v>1218601.2129698095</v>
      </c>
      <c r="CEA55" s="124">
        <v>1249765.0590217654</v>
      </c>
      <c r="CEB55" s="124">
        <v>1281738.1061183293</v>
      </c>
      <c r="CEC55" s="124">
        <v>1207886.0393601037</v>
      </c>
      <c r="CED55" s="124">
        <v>1238178.501158156</v>
      </c>
      <c r="CEE55" s="124">
        <v>1134955.4180440749</v>
      </c>
      <c r="CEF55" s="124">
        <v>849453.67258993222</v>
      </c>
      <c r="CEG55" s="124">
        <v>871441.80237879779</v>
      </c>
      <c r="CEH55" s="124">
        <v>894003.24078105763</v>
      </c>
      <c r="CEI55" s="124">
        <v>917153.05297618499</v>
      </c>
      <c r="CEJ55" s="124">
        <v>940906.70346713322</v>
      </c>
      <c r="CEK55" s="124">
        <v>454483.97261692066</v>
      </c>
      <c r="CEL55" s="124">
        <v>466156.42008637963</v>
      </c>
      <c r="CEM55" s="124">
        <v>478133.37557418679</v>
      </c>
      <c r="CEN55" s="124">
        <v>490422.9184539183</v>
      </c>
      <c r="CEO55" s="124">
        <v>503033.34645032411</v>
      </c>
      <c r="CEP55" s="124">
        <v>515973.18166050431</v>
      </c>
      <c r="CEQ55" s="124">
        <v>529251.17674481159</v>
      </c>
      <c r="CER55" s="124">
        <v>542876.32129237836</v>
      </c>
      <c r="CES55" s="124">
        <v>556857.84836631268</v>
      </c>
      <c r="CET55" s="124">
        <v>571205.24123375618</v>
      </c>
      <c r="CEU55" s="124">
        <v>585928.24028615199</v>
      </c>
      <c r="CEV55" s="124">
        <v>601036.85015522735</v>
      </c>
      <c r="CEW55" s="124">
        <v>616541.34703036165</v>
      </c>
      <c r="CEX55" s="124">
        <v>632452.28618317645</v>
      </c>
      <c r="CEY55" s="124">
        <v>648780.50970536144</v>
      </c>
      <c r="CEZ55" s="124">
        <v>1819525.1824580915</v>
      </c>
      <c r="CFA55" s="124">
        <v>1824920.8080287902</v>
      </c>
      <c r="CFB55" s="124">
        <v>1830346.838546281</v>
      </c>
      <c r="CFC55" s="124">
        <v>1738861.188404948</v>
      </c>
      <c r="CFD55" s="124">
        <v>1743310.3507414791</v>
      </c>
      <c r="CFE55" s="124">
        <v>1670523.5980469692</v>
      </c>
      <c r="CFF55" s="124">
        <v>684747.20812548115</v>
      </c>
      <c r="CFG55" s="124">
        <v>687102.94768697594</v>
      </c>
      <c r="CFH55" s="124">
        <v>689471.4966238318</v>
      </c>
      <c r="CFI55" s="124">
        <v>691852.9540609885</v>
      </c>
      <c r="CFJ55" s="124">
        <v>694247.42018220655</v>
      </c>
      <c r="CFK55" s="124">
        <v>530991.38508380484</v>
      </c>
      <c r="CFL55" s="124">
        <v>532613.59127410781</v>
      </c>
      <c r="CFM55" s="124">
        <v>534245.26361515152</v>
      </c>
      <c r="CFN55" s="124">
        <v>535886.48810114828</v>
      </c>
      <c r="CFO55" s="124">
        <v>537537.35176256078</v>
      </c>
      <c r="CFP55" s="124">
        <v>539197.94267957623</v>
      </c>
      <c r="CFQ55" s="124">
        <v>540868.34999576001</v>
      </c>
      <c r="CFR55" s="124">
        <v>542548.66393189086</v>
      </c>
      <c r="CFS55" s="124">
        <v>544238.97579998139</v>
      </c>
      <c r="CFT55" s="124">
        <v>545939.37801748421</v>
      </c>
      <c r="CFU55" s="124">
        <v>547649.96412168862</v>
      </c>
      <c r="CFV55" s="124">
        <v>549370.82878430863</v>
      </c>
      <c r="CFW55" s="124">
        <v>551102.0678262657</v>
      </c>
      <c r="CFX55" s="124">
        <v>552843.77823266806</v>
      </c>
      <c r="CFY55" s="124">
        <v>554596.05816799158</v>
      </c>
      <c r="CFZ55" s="124">
        <v>9088572.7998382188</v>
      </c>
      <c r="CGA55" s="124">
        <v>9776185.7935872562</v>
      </c>
      <c r="CGB55" s="124">
        <v>10516770.365232565</v>
      </c>
      <c r="CGC55" s="124">
        <v>11006731.92523643</v>
      </c>
      <c r="CGD55" s="124">
        <v>11840247.600392083</v>
      </c>
      <c r="CGE55" s="124">
        <v>11051235.822024094</v>
      </c>
      <c r="CGF55" s="124">
        <v>6880688.9224031521</v>
      </c>
      <c r="CGG55" s="124">
        <v>7369985.192091885</v>
      </c>
      <c r="CGH55" s="124">
        <v>7894738.0088255825</v>
      </c>
      <c r="CGI55" s="124">
        <v>8457568.5128624327</v>
      </c>
      <c r="CGJ55" s="124">
        <v>9061295.6817797367</v>
      </c>
      <c r="CGK55" s="124">
        <v>5752396.0182065144</v>
      </c>
      <c r="CGL55" s="124">
        <v>6193721.4161657337</v>
      </c>
      <c r="CGM55" s="124">
        <v>6669501.4045300335</v>
      </c>
      <c r="CGN55" s="124">
        <v>7182470.4195084441</v>
      </c>
      <c r="CGO55" s="124">
        <v>7735583.3012229064</v>
      </c>
      <c r="CGP55" s="124">
        <v>8332033.3194747604</v>
      </c>
      <c r="CGQ55" s="124">
        <v>8975271.6938887015</v>
      </c>
      <c r="CGR55" s="124">
        <v>9669028.7338828333</v>
      </c>
      <c r="CGS55" s="124">
        <v>10417336.734565791</v>
      </c>
      <c r="CGT55" s="124">
        <v>11224554.776228203</v>
      </c>
      <c r="CGU55" s="124">
        <v>12095395.587655105</v>
      </c>
      <c r="CGV55" s="124">
        <v>13034954.647124566</v>
      </c>
      <c r="CGW55" s="124">
        <v>14048741.709769037</v>
      </c>
      <c r="CGX55" s="124">
        <v>15142714.966061831</v>
      </c>
      <c r="CGY55" s="124">
        <v>16323318.053662151</v>
      </c>
      <c r="CGZ55" s="124">
        <v>18194763.072690085</v>
      </c>
      <c r="CHA55" s="124">
        <v>19203198.918044198</v>
      </c>
      <c r="CHB55" s="124">
        <v>20268059.931576911</v>
      </c>
      <c r="CHC55" s="124">
        <v>21173345.038893696</v>
      </c>
      <c r="CHD55" s="124">
        <v>22352550.915142015</v>
      </c>
      <c r="CHE55" s="124">
        <v>22627442.130626775</v>
      </c>
      <c r="CHF55" s="124">
        <v>8148047.4787279507</v>
      </c>
      <c r="CHG55" s="124">
        <v>8586737.509347979</v>
      </c>
      <c r="CHH55" s="124">
        <v>9049394.2619078513</v>
      </c>
      <c r="CHI55" s="124">
        <v>9537340.3196398225</v>
      </c>
      <c r="CHJ55" s="124">
        <v>10051971.806858862</v>
      </c>
      <c r="CHK55" s="124">
        <v>9311555.1917072702</v>
      </c>
      <c r="CHL55" s="124">
        <v>9830167.6260517444</v>
      </c>
      <c r="CHM55" s="124">
        <v>10377873.958537687</v>
      </c>
      <c r="CHN55" s="124">
        <v>10956312.928450271</v>
      </c>
      <c r="CHO55" s="124">
        <v>11567215.837335557</v>
      </c>
      <c r="CHP55" s="124">
        <v>12212411.788801</v>
      </c>
      <c r="CHQ55" s="124">
        <v>12893833.225484822</v>
      </c>
      <c r="CHR55" s="124">
        <v>13613521.780075643</v>
      </c>
      <c r="CHS55" s="124">
        <v>14373634.45822436</v>
      </c>
      <c r="CHT55" s="124">
        <v>15176450.172205441</v>
      </c>
      <c r="CHU55" s="124">
        <v>16024376.645257877</v>
      </c>
      <c r="CHV55" s="124">
        <v>16919957.707670212</v>
      </c>
      <c r="CHW55" s="124">
        <v>17865881.006873064</v>
      </c>
      <c r="CHX55" s="124">
        <v>18864986.155069511</v>
      </c>
      <c r="CHY55" s="124">
        <v>19920273.339273464</v>
      </c>
      <c r="CHZ55" s="124">
        <v>263820221.37859043</v>
      </c>
      <c r="CIA55" s="124">
        <v>270647815.44483352</v>
      </c>
      <c r="CIB55" s="124">
        <v>277655936.39483112</v>
      </c>
      <c r="CIC55" s="124">
        <v>280144426.17309356</v>
      </c>
      <c r="CID55" s="124">
        <v>282000706.86455703</v>
      </c>
      <c r="CIE55" s="124">
        <v>190063328.64744329</v>
      </c>
      <c r="CIF55" s="124">
        <v>119111878.35467258</v>
      </c>
      <c r="CIG55" s="124">
        <v>72210320.166048869</v>
      </c>
      <c r="CIH55" s="124">
        <v>70913084.434617907</v>
      </c>
      <c r="CII55" s="124">
        <v>69405883.530529022</v>
      </c>
      <c r="CIJ55" s="124">
        <v>41615428.24249275</v>
      </c>
      <c r="CIK55" s="124">
        <v>33269710.564891852</v>
      </c>
      <c r="CIL55" s="124">
        <v>28513766.657627709</v>
      </c>
      <c r="CIM55" s="124">
        <v>28778102.227856752</v>
      </c>
      <c r="CIN55" s="124">
        <v>29039224.203116134</v>
      </c>
      <c r="CIO55" s="124">
        <v>24733274.874546111</v>
      </c>
      <c r="CIP55" s="124">
        <v>25637336.730370589</v>
      </c>
      <c r="CIQ55" s="124">
        <v>26574444.26426651</v>
      </c>
      <c r="CIR55" s="124">
        <v>27545805.376812994</v>
      </c>
      <c r="CIS55" s="124">
        <v>28552672.12031772</v>
      </c>
      <c r="CIT55" s="124">
        <v>29596342.312670931</v>
      </c>
      <c r="CIU55" s="124">
        <v>30678161.210189685</v>
      </c>
      <c r="CIV55" s="124">
        <v>31799523.241608731</v>
      </c>
      <c r="CIW55" s="124">
        <v>32961873.805452939</v>
      </c>
      <c r="CIX55" s="124">
        <v>34166711.133108161</v>
      </c>
      <c r="CIY55" s="124">
        <v>35415588.219991848</v>
      </c>
      <c r="CIZ55" s="124">
        <v>396376423.65211439</v>
      </c>
      <c r="CJA55" s="124">
        <v>397449011.82189548</v>
      </c>
      <c r="CJB55" s="124">
        <v>398530429.59244144</v>
      </c>
      <c r="CJC55" s="124">
        <v>397547614.6222955</v>
      </c>
      <c r="CJD55" s="124">
        <v>396708167.2201916</v>
      </c>
      <c r="CJE55" s="124">
        <v>341613130.05814964</v>
      </c>
      <c r="CJF55" s="124">
        <v>115774174.40237768</v>
      </c>
      <c r="CJG55" s="124">
        <v>111461480.1646668</v>
      </c>
      <c r="CJH55" s="124">
        <v>107045559.43927625</v>
      </c>
      <c r="CJI55" s="124">
        <v>102616098.37219766</v>
      </c>
      <c r="CJJ55" s="124">
        <v>98328107.189801335</v>
      </c>
      <c r="CJK55" s="124">
        <v>60391493.230933346</v>
      </c>
      <c r="CJL55" s="124">
        <v>43323212.146118462</v>
      </c>
      <c r="CJM55" s="124">
        <v>43186480.443804346</v>
      </c>
      <c r="CJN55" s="124">
        <v>43050379.848101288</v>
      </c>
      <c r="CJO55" s="124">
        <v>41165074.162947148</v>
      </c>
      <c r="CJP55" s="124">
        <v>41719415.821204029</v>
      </c>
      <c r="CJQ55" s="124">
        <v>42281222.416190095</v>
      </c>
      <c r="CJR55" s="124">
        <v>42850594.473059013</v>
      </c>
      <c r="CJS55" s="124">
        <v>43427633.870667323</v>
      </c>
      <c r="CJT55" s="124">
        <v>44012443.859803863</v>
      </c>
      <c r="CJU55" s="124">
        <v>44605129.081664629</v>
      </c>
      <c r="CJV55" s="124">
        <v>45205795.58657641</v>
      </c>
      <c r="CJW55" s="124">
        <v>45814550.852972612</v>
      </c>
      <c r="CJX55" s="124">
        <v>46431503.806624532</v>
      </c>
      <c r="CJY55" s="124">
        <v>47056764.840131722</v>
      </c>
      <c r="CJZ55" s="124">
        <v>61499126.051161267</v>
      </c>
      <c r="CKA55" s="124">
        <v>63087361.954897061</v>
      </c>
      <c r="CKB55" s="124">
        <v>64717687.498371117</v>
      </c>
      <c r="CKC55" s="124">
        <v>60556679.833598338</v>
      </c>
      <c r="CKD55" s="124">
        <v>60523866.037460111</v>
      </c>
      <c r="CKE55" s="124">
        <v>30868408.542477556</v>
      </c>
      <c r="CKF55" s="124">
        <v>8164111.9595675543</v>
      </c>
      <c r="CKG55" s="124">
        <v>8377277.532402887</v>
      </c>
      <c r="CKH55" s="124">
        <v>8596008.874260895</v>
      </c>
      <c r="CKI55" s="124">
        <v>8820451.3077863287</v>
      </c>
      <c r="CKJ55" s="124">
        <v>9050753.9500090368</v>
      </c>
      <c r="CKK55" s="124">
        <v>0</v>
      </c>
      <c r="CKL55" s="124">
        <v>0</v>
      </c>
      <c r="CKM55" s="124">
        <v>0</v>
      </c>
      <c r="CKN55" s="124">
        <v>0</v>
      </c>
      <c r="CKO55" s="124">
        <v>0</v>
      </c>
      <c r="CKP55" s="124">
        <v>0</v>
      </c>
      <c r="CKQ55" s="124">
        <v>0</v>
      </c>
      <c r="CKR55" s="124">
        <v>0</v>
      </c>
      <c r="CKS55" s="124">
        <v>0</v>
      </c>
      <c r="CKT55" s="124">
        <v>0</v>
      </c>
      <c r="CKU55" s="124">
        <v>0</v>
      </c>
      <c r="CKV55" s="124">
        <v>0</v>
      </c>
      <c r="CKW55" s="124">
        <v>0</v>
      </c>
      <c r="CKX55" s="124">
        <v>0</v>
      </c>
      <c r="CKY55" s="124">
        <v>0</v>
      </c>
      <c r="CKZ55" s="124">
        <v>104452599.20886792</v>
      </c>
      <c r="CLA55" s="124">
        <v>104720919.33362219</v>
      </c>
      <c r="CLB55" s="124">
        <v>104991560.70054799</v>
      </c>
      <c r="CLC55" s="124">
        <v>94920529.866980493</v>
      </c>
      <c r="CLD55" s="124">
        <v>94483575.918591261</v>
      </c>
      <c r="CLE55" s="124">
        <v>76688250.749503464</v>
      </c>
      <c r="CLF55" s="124">
        <v>2940463.7042054692</v>
      </c>
      <c r="CLG55" s="124">
        <v>2954638.2221530476</v>
      </c>
      <c r="CLH55" s="124">
        <v>2968881.0684254267</v>
      </c>
      <c r="CLI55" s="124">
        <v>2983192.5723995916</v>
      </c>
      <c r="CLJ55" s="124">
        <v>2997573.065040288</v>
      </c>
      <c r="CLK55" s="124">
        <v>0</v>
      </c>
      <c r="CLL55" s="124">
        <v>0</v>
      </c>
      <c r="CLM55" s="124">
        <v>0</v>
      </c>
      <c r="CLN55" s="124">
        <v>0</v>
      </c>
      <c r="CLO55" s="124">
        <v>0</v>
      </c>
      <c r="CLP55" s="124">
        <v>0</v>
      </c>
      <c r="CLQ55" s="124">
        <v>0</v>
      </c>
      <c r="CLR55" s="124">
        <v>0</v>
      </c>
      <c r="CLS55" s="124">
        <v>0</v>
      </c>
      <c r="CLT55" s="124">
        <v>0</v>
      </c>
      <c r="CLU55" s="124">
        <v>0</v>
      </c>
      <c r="CLV55" s="124">
        <v>0</v>
      </c>
      <c r="CLW55" s="124">
        <v>0</v>
      </c>
      <c r="CLX55" s="124">
        <v>0</v>
      </c>
      <c r="CLY55" s="124">
        <v>0</v>
      </c>
      <c r="CLZ55" s="124">
        <v>1218601.2129698095</v>
      </c>
      <c r="CMA55" s="124">
        <v>1249765.0590217654</v>
      </c>
      <c r="CMB55" s="124">
        <v>1281738.1061183293</v>
      </c>
      <c r="CMC55" s="124">
        <v>1203654.3045507327</v>
      </c>
      <c r="CMD55" s="124">
        <v>1229465.7988002694</v>
      </c>
      <c r="CME55" s="124">
        <v>1113953.9635849176</v>
      </c>
      <c r="CMF55" s="124">
        <v>797846.63330989692</v>
      </c>
      <c r="CMG55" s="124">
        <v>787740.72690784861</v>
      </c>
      <c r="CMH55" s="124">
        <v>776664.15474865306</v>
      </c>
      <c r="CMI55" s="124">
        <v>764574.58374321682</v>
      </c>
      <c r="CMJ55" s="124">
        <v>756613.15342928295</v>
      </c>
      <c r="CMK55" s="124">
        <v>196864.88913213101</v>
      </c>
      <c r="CML55" s="124">
        <v>140777.34866344207</v>
      </c>
      <c r="CMM55" s="124">
        <v>102310.9547543737</v>
      </c>
      <c r="CMN55" s="124">
        <v>61741.725949164116</v>
      </c>
      <c r="CMO55" s="124">
        <v>18986.143769246344</v>
      </c>
      <c r="CMP55" s="124">
        <v>19680.133888146451</v>
      </c>
      <c r="CMQ55" s="124">
        <v>20399.491047925658</v>
      </c>
      <c r="CMR55" s="124">
        <v>21145.142476141591</v>
      </c>
      <c r="CMS55" s="124">
        <v>21918.049292793163</v>
      </c>
      <c r="CMT55" s="124">
        <v>22719.207749172409</v>
      </c>
      <c r="CMU55" s="124">
        <v>23549.650511999447</v>
      </c>
      <c r="CMV55" s="124">
        <v>24410.447994495662</v>
      </c>
      <c r="CMW55" s="124">
        <v>25302.709736110894</v>
      </c>
      <c r="CMX55" s="124">
        <v>26227.585832683057</v>
      </c>
      <c r="CMY55" s="124">
        <v>27186.268418873591</v>
      </c>
      <c r="CMZ55" s="124">
        <v>1819525.1824580915</v>
      </c>
      <c r="CNA55" s="124">
        <v>1824920.8080287902</v>
      </c>
      <c r="CNB55" s="124">
        <v>1830346.838546281</v>
      </c>
      <c r="CNC55" s="124">
        <v>1737257.2419093521</v>
      </c>
      <c r="CND55" s="124">
        <v>1740089.2702880164</v>
      </c>
      <c r="CNE55" s="124">
        <v>1661329.9559374559</v>
      </c>
      <c r="CNF55" s="124">
        <v>613918.72242186766</v>
      </c>
      <c r="CNG55" s="124">
        <v>554384.61941851035</v>
      </c>
      <c r="CNH55" s="124">
        <v>494607.25841812533</v>
      </c>
      <c r="CNI55" s="124">
        <v>434585.66701841372</v>
      </c>
      <c r="CNJ55" s="124">
        <v>375969.54650412453</v>
      </c>
      <c r="CNK55" s="124">
        <v>138421.37991847779</v>
      </c>
      <c r="CNL55" s="124">
        <v>69652.800495398769</v>
      </c>
      <c r="CNM55" s="124">
        <v>57089.214624165419</v>
      </c>
      <c r="CNN55" s="124">
        <v>44405.153743115494</v>
      </c>
      <c r="CNO55" s="124">
        <v>31599.778852324162</v>
      </c>
      <c r="CNP55" s="124">
        <v>32025.311276733475</v>
      </c>
      <c r="CNQ55" s="124">
        <v>32456.574052771819</v>
      </c>
      <c r="CNR55" s="124">
        <v>32893.644347131813</v>
      </c>
      <c r="CNS55" s="124">
        <v>33336.600365656705</v>
      </c>
      <c r="CNT55" s="124">
        <v>33785.521367333866</v>
      </c>
      <c r="CNU55" s="124">
        <v>34240.487678476791</v>
      </c>
      <c r="CNV55" s="124">
        <v>34701.580707098023</v>
      </c>
      <c r="CNW55" s="124">
        <v>35168.882957475653</v>
      </c>
      <c r="CNX55" s="124">
        <v>35642.478044915995</v>
      </c>
      <c r="CNY55" s="124">
        <v>36122.450710714984</v>
      </c>
      <c r="CNZ55" s="124">
        <v>9088572.7998382188</v>
      </c>
      <c r="COA55" s="124">
        <v>9776185.7935872562</v>
      </c>
      <c r="COB55" s="124">
        <v>10516770.365232565</v>
      </c>
      <c r="COC55" s="124">
        <v>10992633.040449873</v>
      </c>
      <c r="COD55" s="124">
        <v>11809390.688518064</v>
      </c>
      <c r="COE55" s="124">
        <v>10905785.1606718</v>
      </c>
      <c r="COF55" s="124">
        <v>6319781.8263618127</v>
      </c>
      <c r="COG55" s="124">
        <v>6326840.4723255336</v>
      </c>
      <c r="COH55" s="124">
        <v>6294390.8117685011</v>
      </c>
      <c r="COI55" s="124">
        <v>6215970.2611380871</v>
      </c>
      <c r="COJ55" s="124">
        <v>6110814.4926539063</v>
      </c>
      <c r="COK55" s="124">
        <v>1681393.3357828748</v>
      </c>
      <c r="COL55" s="124">
        <v>1025060.3018039975</v>
      </c>
      <c r="COM55" s="124">
        <v>737403.50605626497</v>
      </c>
      <c r="CON55" s="124">
        <v>408696.08102687693</v>
      </c>
      <c r="COO55" s="124">
        <v>34859.164972237544</v>
      </c>
      <c r="COP55" s="124">
        <v>36169.486298152144</v>
      </c>
      <c r="COQ55" s="124">
        <v>37529.061298918496</v>
      </c>
      <c r="COR55" s="124">
        <v>38939.741371166157</v>
      </c>
      <c r="COS55" s="124">
        <v>40403.447503681789</v>
      </c>
      <c r="COT55" s="124">
        <v>41922.172893309129</v>
      </c>
      <c r="COU55" s="124">
        <v>43497.985659178019</v>
      </c>
      <c r="COV55" s="124">
        <v>45133.031658958593</v>
      </c>
      <c r="COW55" s="124">
        <v>46829.537410975652</v>
      </c>
      <c r="COX55" s="124">
        <v>48589.813126162364</v>
      </c>
      <c r="COY55" s="124">
        <v>50416.255853982213</v>
      </c>
      <c r="COZ55" s="124">
        <v>18194763.072690085</v>
      </c>
      <c r="CPA55" s="124">
        <v>19203198.918044198</v>
      </c>
      <c r="CPB55" s="124">
        <v>20268059.931576911</v>
      </c>
      <c r="CPC55" s="124">
        <v>21168001.165077422</v>
      </c>
      <c r="CPD55" s="124">
        <v>22341143.134684365</v>
      </c>
      <c r="CPE55" s="124">
        <v>22554638.236112289</v>
      </c>
      <c r="CPF55" s="124">
        <v>7121985.0826792121</v>
      </c>
      <c r="CPG55" s="124">
        <v>6499477.9475018289</v>
      </c>
      <c r="CPH55" s="124">
        <v>5783815.2644146243</v>
      </c>
      <c r="CPI55" s="124">
        <v>4966440.8939105282</v>
      </c>
      <c r="CPJ55" s="124">
        <v>4046562.2924212213</v>
      </c>
      <c r="CPK55" s="124">
        <v>1622753.7731884797</v>
      </c>
      <c r="CPL55" s="124">
        <v>371212.60185376438</v>
      </c>
      <c r="CPM55" s="124">
        <v>275640.53735565412</v>
      </c>
      <c r="CPN55" s="124">
        <v>171427.93575707779</v>
      </c>
      <c r="CPO55" s="124">
        <v>58018.200930494531</v>
      </c>
      <c r="CPP55" s="124">
        <v>58858.291513735501</v>
      </c>
      <c r="CPQ55" s="124">
        <v>59710.546420873645</v>
      </c>
      <c r="CPR55" s="124">
        <v>60575.141788600442</v>
      </c>
      <c r="CPS55" s="124">
        <v>61452.256304027323</v>
      </c>
      <c r="CPT55" s="124">
        <v>62342.0712416151</v>
      </c>
      <c r="CPU55" s="124">
        <v>63244.77050063834</v>
      </c>
      <c r="CPV55" s="124">
        <v>64160.540643191918</v>
      </c>
      <c r="CPW55" s="124">
        <v>65089.570932748255</v>
      </c>
      <c r="CPX55" s="124">
        <v>66032.053373272502</v>
      </c>
      <c r="CPY55" s="124">
        <v>66988.182748904263</v>
      </c>
      <c r="CPZ55" s="124">
        <v>263820221.37859043</v>
      </c>
      <c r="CQA55" s="124">
        <v>270647815.44483352</v>
      </c>
      <c r="CQB55" s="124">
        <v>277655936.39483112</v>
      </c>
      <c r="CQC55" s="124">
        <v>280144426.17309356</v>
      </c>
      <c r="CQD55" s="124">
        <v>282000706.86455703</v>
      </c>
      <c r="CQE55" s="124">
        <v>190063328.64744329</v>
      </c>
      <c r="CQF55" s="124">
        <v>119111878.35467258</v>
      </c>
      <c r="CQG55" s="124">
        <v>72210320.166048869</v>
      </c>
      <c r="CQH55" s="124">
        <v>70913084.434617907</v>
      </c>
      <c r="CQI55" s="124">
        <v>69405883.530529022</v>
      </c>
      <c r="CQJ55" s="124">
        <v>41615428.24249275</v>
      </c>
      <c r="CQK55" s="124">
        <v>33269710.564891852</v>
      </c>
      <c r="CQL55" s="124">
        <v>28513766.657627709</v>
      </c>
      <c r="CQM55" s="124">
        <v>28778102.227856752</v>
      </c>
      <c r="CQN55" s="124">
        <v>29039224.203116134</v>
      </c>
      <c r="CQO55" s="124">
        <v>24733274.874546111</v>
      </c>
      <c r="CQP55" s="124">
        <v>25637336.730370589</v>
      </c>
      <c r="CQQ55" s="124">
        <v>26574444.26426651</v>
      </c>
      <c r="CQR55" s="124">
        <v>27545805.376812994</v>
      </c>
      <c r="CQS55" s="124">
        <v>28552672.12031772</v>
      </c>
      <c r="CQT55" s="124">
        <v>29596342.312670931</v>
      </c>
      <c r="CQU55" s="124">
        <v>30678161.210189685</v>
      </c>
      <c r="CQV55" s="124">
        <v>31799523.241608731</v>
      </c>
      <c r="CQW55" s="124">
        <v>32961873.805452939</v>
      </c>
      <c r="CQX55" s="124">
        <v>34166711.133108161</v>
      </c>
      <c r="CQY55" s="124">
        <v>35415588.219991848</v>
      </c>
      <c r="CQZ55" s="124">
        <v>396376423.65211439</v>
      </c>
      <c r="CRA55" s="124">
        <v>397449011.82189548</v>
      </c>
      <c r="CRB55" s="124">
        <v>398530429.59244144</v>
      </c>
      <c r="CRC55" s="124">
        <v>397547614.6222955</v>
      </c>
      <c r="CRD55" s="124">
        <v>396708167.2201916</v>
      </c>
      <c r="CRE55" s="124">
        <v>341613130.05814964</v>
      </c>
      <c r="CRF55" s="124">
        <v>115774174.40237768</v>
      </c>
      <c r="CRG55" s="124">
        <v>111461480.1646668</v>
      </c>
      <c r="CRH55" s="124">
        <v>107045559.43927625</v>
      </c>
      <c r="CRI55" s="124">
        <v>102616098.37219766</v>
      </c>
      <c r="CRJ55" s="124">
        <v>98328107.189801335</v>
      </c>
      <c r="CRK55" s="124">
        <v>60391493.230933346</v>
      </c>
      <c r="CRL55" s="124">
        <v>43323212.146118462</v>
      </c>
      <c r="CRM55" s="124">
        <v>43186480.443804346</v>
      </c>
      <c r="CRN55" s="124">
        <v>43050379.848101288</v>
      </c>
      <c r="CRO55" s="124">
        <v>41165074.162947148</v>
      </c>
      <c r="CRP55" s="124">
        <v>41719415.821204029</v>
      </c>
      <c r="CRQ55" s="124">
        <v>42281222.416190095</v>
      </c>
      <c r="CRR55" s="124">
        <v>42850594.473059013</v>
      </c>
      <c r="CRS55" s="124">
        <v>43427633.870667323</v>
      </c>
      <c r="CRT55" s="124">
        <v>44012443.859803863</v>
      </c>
      <c r="CRU55" s="124">
        <v>44605129.081664629</v>
      </c>
      <c r="CRV55" s="124">
        <v>45205795.58657641</v>
      </c>
      <c r="CRW55" s="124">
        <v>45814550.852972612</v>
      </c>
      <c r="CRX55" s="124">
        <v>46431503.806624532</v>
      </c>
      <c r="CRY55" s="124">
        <v>47056764.840131722</v>
      </c>
      <c r="CRZ55" s="124">
        <v>61499126.051161267</v>
      </c>
      <c r="CSA55" s="124">
        <v>63087361.954897061</v>
      </c>
      <c r="CSB55" s="124">
        <v>64717687.498371117</v>
      </c>
      <c r="CSC55" s="124">
        <v>60556679.833598338</v>
      </c>
      <c r="CSD55" s="124">
        <v>60523866.037460111</v>
      </c>
      <c r="CSE55" s="124">
        <v>30868408.542477556</v>
      </c>
      <c r="CSF55" s="124">
        <v>8164111.9595675543</v>
      </c>
      <c r="CSG55" s="124">
        <v>8377277.532402887</v>
      </c>
      <c r="CSH55" s="124">
        <v>8596008.874260895</v>
      </c>
      <c r="CSI55" s="124">
        <v>8820451.3077863287</v>
      </c>
      <c r="CSJ55" s="124">
        <v>9050753.9500090368</v>
      </c>
      <c r="CSK55" s="124">
        <v>0</v>
      </c>
      <c r="CSL55" s="124">
        <v>0</v>
      </c>
      <c r="CSM55" s="124">
        <v>0</v>
      </c>
      <c r="CSN55" s="124">
        <v>0</v>
      </c>
      <c r="CSO55" s="124">
        <v>0</v>
      </c>
      <c r="CSP55" s="124">
        <v>0</v>
      </c>
      <c r="CSQ55" s="124">
        <v>0</v>
      </c>
      <c r="CSR55" s="124">
        <v>0</v>
      </c>
      <c r="CSS55" s="124">
        <v>0</v>
      </c>
      <c r="CST55" s="124">
        <v>0</v>
      </c>
      <c r="CSU55" s="124">
        <v>0</v>
      </c>
      <c r="CSV55" s="124">
        <v>0</v>
      </c>
      <c r="CSW55" s="124">
        <v>0</v>
      </c>
      <c r="CSX55" s="124">
        <v>0</v>
      </c>
      <c r="CSY55" s="124">
        <v>0</v>
      </c>
      <c r="CSZ55" s="124">
        <v>104452599.20886792</v>
      </c>
      <c r="CTA55" s="124">
        <v>104720919.33362219</v>
      </c>
      <c r="CTB55" s="124">
        <v>104991560.70054799</v>
      </c>
      <c r="CTC55" s="124">
        <v>94920529.866980493</v>
      </c>
      <c r="CTD55" s="124">
        <v>94483575.918591261</v>
      </c>
      <c r="CTE55" s="124">
        <v>76688250.749503464</v>
      </c>
      <c r="CTF55" s="124">
        <v>2940463.7042054692</v>
      </c>
      <c r="CTG55" s="124">
        <v>2954638.2221530476</v>
      </c>
      <c r="CTH55" s="124">
        <v>2968881.0684254267</v>
      </c>
      <c r="CTI55" s="124">
        <v>2983192.5723995916</v>
      </c>
      <c r="CTJ55" s="124">
        <v>2997573.065040288</v>
      </c>
      <c r="CTK55" s="124">
        <v>0</v>
      </c>
      <c r="CTL55" s="124">
        <v>0</v>
      </c>
      <c r="CTM55" s="124">
        <v>0</v>
      </c>
      <c r="CTN55" s="124">
        <v>0</v>
      </c>
      <c r="CTO55" s="124">
        <v>0</v>
      </c>
      <c r="CTP55" s="124">
        <v>0</v>
      </c>
      <c r="CTQ55" s="124">
        <v>0</v>
      </c>
      <c r="CTR55" s="124">
        <v>0</v>
      </c>
      <c r="CTS55" s="124">
        <v>0</v>
      </c>
      <c r="CTT55" s="124">
        <v>0</v>
      </c>
      <c r="CTU55" s="124">
        <v>0</v>
      </c>
      <c r="CTV55" s="124">
        <v>0</v>
      </c>
      <c r="CTW55" s="124">
        <v>0</v>
      </c>
      <c r="CTX55" s="124">
        <v>0</v>
      </c>
      <c r="CTY55" s="124">
        <v>0</v>
      </c>
      <c r="CTZ55" s="124">
        <v>1218601.2129698095</v>
      </c>
      <c r="CUA55" s="124">
        <v>1249765.0590217654</v>
      </c>
      <c r="CUB55" s="124">
        <v>1281738.1061183293</v>
      </c>
      <c r="CUC55" s="124">
        <v>1453802.8810446733</v>
      </c>
      <c r="CUD55" s="124">
        <v>1484948.1903243104</v>
      </c>
      <c r="CUE55" s="124">
        <v>1347257.5577846211</v>
      </c>
      <c r="CUF55" s="124">
        <v>969294.10372460831</v>
      </c>
      <c r="CUG55" s="124">
        <v>957494.96471029334</v>
      </c>
      <c r="CUH55" s="124">
        <v>944539.07936874987</v>
      </c>
      <c r="CUI55" s="124">
        <v>930375.82034499443</v>
      </c>
      <c r="CUJ55" s="124">
        <v>921273.49016005592</v>
      </c>
      <c r="CUK55" s="124">
        <v>239546.54397596029</v>
      </c>
      <c r="CUL55" s="124">
        <v>171614.23155970924</v>
      </c>
      <c r="CUM55" s="124">
        <v>124721.88208550627</v>
      </c>
      <c r="CUN55" s="124">
        <v>75266.077636306072</v>
      </c>
      <c r="CUO55" s="124">
        <v>23145.005245346736</v>
      </c>
      <c r="CUP55" s="124">
        <v>23991.011950941134</v>
      </c>
      <c r="CUQ55" s="124">
        <v>24867.942276483929</v>
      </c>
      <c r="CUR55" s="124">
        <v>25776.926556125414</v>
      </c>
      <c r="CUS55" s="124">
        <v>26719.136440501265</v>
      </c>
      <c r="CUT55" s="124">
        <v>27695.786406951382</v>
      </c>
      <c r="CUU55" s="124">
        <v>28708.135324941009</v>
      </c>
      <c r="CUV55" s="124">
        <v>29757.488078701757</v>
      </c>
      <c r="CUW55" s="124">
        <v>30845.19724918417</v>
      </c>
      <c r="CUX55" s="124">
        <v>31972.664857489774</v>
      </c>
      <c r="CUY55" s="124">
        <v>33141.344172029865</v>
      </c>
      <c r="CUZ55" s="124">
        <v>1819525.1824580915</v>
      </c>
      <c r="CVA55" s="124">
        <v>1824920.8080287902</v>
      </c>
      <c r="CVB55" s="124">
        <v>1830346.838546281</v>
      </c>
      <c r="CVC55" s="124">
        <v>2084396.529394737</v>
      </c>
      <c r="CVD55" s="124">
        <v>2087782.6869167965</v>
      </c>
      <c r="CVE55" s="124">
        <v>1993690.6661398455</v>
      </c>
      <c r="CVF55" s="124">
        <v>740369.26007483527</v>
      </c>
      <c r="CVG55" s="124">
        <v>669136.01821833081</v>
      </c>
      <c r="CVH55" s="124">
        <v>597611.59060104378</v>
      </c>
      <c r="CVI55" s="124">
        <v>525794.81403210189</v>
      </c>
      <c r="CVJ55" s="124">
        <v>455696.77450299141</v>
      </c>
      <c r="CVK55" s="124">
        <v>167477.55072090594</v>
      </c>
      <c r="CVL55" s="124">
        <v>84910.050846153841</v>
      </c>
      <c r="CVM55" s="124">
        <v>69594.4467706664</v>
      </c>
      <c r="CVN55" s="124">
        <v>54131.97797277783</v>
      </c>
      <c r="CVO55" s="124">
        <v>38521.621671985878</v>
      </c>
      <c r="CVP55" s="124">
        <v>39040.365778989413</v>
      </c>
      <c r="CVQ55" s="124">
        <v>39566.095455054463</v>
      </c>
      <c r="CVR55" s="124">
        <v>40098.904770020948</v>
      </c>
      <c r="CVS55" s="124">
        <v>40638.889060502472</v>
      </c>
      <c r="CVT55" s="124">
        <v>41186.144946944994</v>
      </c>
      <c r="CVU55" s="124">
        <v>41740.770350915423</v>
      </c>
      <c r="CVV55" s="124">
        <v>42302.864512622858</v>
      </c>
      <c r="CVW55" s="124">
        <v>42872.528008675792</v>
      </c>
      <c r="CVX55" s="124">
        <v>43449.862770078602</v>
      </c>
      <c r="CVY55" s="124">
        <v>44034.972100470113</v>
      </c>
      <c r="CVZ55" s="124">
        <v>9088572.7998382188</v>
      </c>
      <c r="CWA55" s="124">
        <v>9776185.7935872562</v>
      </c>
      <c r="CWB55" s="124">
        <v>10516770.365232565</v>
      </c>
      <c r="CWC55" s="124">
        <v>10992633.040449873</v>
      </c>
      <c r="CWD55" s="124">
        <v>11809390.688518064</v>
      </c>
      <c r="CWE55" s="124">
        <v>10905785.1606718</v>
      </c>
      <c r="CWF55" s="124">
        <v>6319781.8263618127</v>
      </c>
      <c r="CWG55" s="124">
        <v>6326840.4723255336</v>
      </c>
      <c r="CWH55" s="124">
        <v>6294390.8117685011</v>
      </c>
      <c r="CWI55" s="124">
        <v>6215970.2611380871</v>
      </c>
      <c r="CWJ55" s="124">
        <v>6110814.4926539063</v>
      </c>
      <c r="CWK55" s="124">
        <v>1681393.3357828748</v>
      </c>
      <c r="CWL55" s="124">
        <v>1025060.3018039975</v>
      </c>
      <c r="CWM55" s="124">
        <v>737403.50605626497</v>
      </c>
      <c r="CWN55" s="124">
        <v>408696.08102687693</v>
      </c>
      <c r="CWO55" s="124">
        <v>34859.164972237544</v>
      </c>
      <c r="CWP55" s="124">
        <v>36169.486298152144</v>
      </c>
      <c r="CWQ55" s="124">
        <v>37529.061298918496</v>
      </c>
      <c r="CWR55" s="124">
        <v>38939.741371166157</v>
      </c>
      <c r="CWS55" s="124">
        <v>40403.447503681789</v>
      </c>
      <c r="CWT55" s="124">
        <v>41922.172893309129</v>
      </c>
      <c r="CWU55" s="124">
        <v>43497.985659178019</v>
      </c>
      <c r="CWV55" s="124">
        <v>45133.031658958593</v>
      </c>
      <c r="CWW55" s="124">
        <v>46829.537410975652</v>
      </c>
      <c r="CWX55" s="124">
        <v>48589.813126162364</v>
      </c>
      <c r="CWY55" s="124">
        <v>50416.255853982213</v>
      </c>
      <c r="CWZ55" s="124">
        <v>18194763.072690085</v>
      </c>
      <c r="CXA55" s="124">
        <v>19203198.918044198</v>
      </c>
      <c r="CXB55" s="124">
        <v>20268059.931576911</v>
      </c>
      <c r="CXC55" s="124">
        <v>21168001.165077422</v>
      </c>
      <c r="CXD55" s="124">
        <v>22341143.134684365</v>
      </c>
      <c r="CXE55" s="124">
        <v>22554638.236112289</v>
      </c>
      <c r="CXF55" s="124">
        <v>7121985.0826792121</v>
      </c>
      <c r="CXG55" s="124">
        <v>6499477.9475018289</v>
      </c>
      <c r="CXH55" s="124">
        <v>5783815.2644146243</v>
      </c>
      <c r="CXI55" s="124">
        <v>4966440.8939105282</v>
      </c>
      <c r="CXJ55" s="124">
        <v>4046562.2924212213</v>
      </c>
      <c r="CXK55" s="124">
        <v>1622753.7731884797</v>
      </c>
      <c r="CXL55" s="124">
        <v>371212.60185376438</v>
      </c>
      <c r="CXM55" s="124">
        <v>275640.53735565412</v>
      </c>
      <c r="CXN55" s="124">
        <v>171427.93575707779</v>
      </c>
      <c r="CXO55" s="124">
        <v>58018.200930494531</v>
      </c>
      <c r="CXP55" s="124">
        <v>58858.291513735501</v>
      </c>
      <c r="CXQ55" s="124">
        <v>59710.546420873645</v>
      </c>
      <c r="CXR55" s="124">
        <v>60575.141788600442</v>
      </c>
      <c r="CXS55" s="124">
        <v>61452.256304027323</v>
      </c>
      <c r="CXT55" s="124">
        <v>62342.0712416151</v>
      </c>
      <c r="CXU55" s="124">
        <v>63244.77050063834</v>
      </c>
      <c r="CXV55" s="124">
        <v>64160.540643191918</v>
      </c>
      <c r="CXW55" s="124">
        <v>65089.570932748255</v>
      </c>
      <c r="CXX55" s="124">
        <v>66032.053373272502</v>
      </c>
      <c r="CXY55" s="124">
        <v>66988.182748904263</v>
      </c>
      <c r="CXZ55" s="124">
        <v>2488940137.1678319</v>
      </c>
      <c r="CYA55" s="124">
        <v>2548893753.6285586</v>
      </c>
      <c r="CYB55" s="124">
        <v>2610313882.9116049</v>
      </c>
      <c r="CYC55" s="124">
        <v>2673237006.3346581</v>
      </c>
      <c r="CYD55" s="124">
        <v>2737700529.503798</v>
      </c>
      <c r="CYE55" s="124">
        <v>2803742806.1988158</v>
      </c>
      <c r="CYF55" s="124">
        <v>2871403162.8890257</v>
      </c>
      <c r="CYG55" s="124">
        <v>2940721923.8965797</v>
      </c>
      <c r="CYH55" s="124">
        <v>3011740437.224791</v>
      </c>
      <c r="CYI55" s="124">
        <v>3084501101.0694361</v>
      </c>
      <c r="CYJ55" s="124">
        <v>3159047391.0315237</v>
      </c>
      <c r="CYK55" s="124">
        <v>3235423888.0505095</v>
      </c>
      <c r="CYL55" s="124">
        <v>3313676307.0774775</v>
      </c>
      <c r="CYM55" s="124">
        <v>3393851526.508348</v>
      </c>
      <c r="CYN55" s="124">
        <v>3475997618.3977213</v>
      </c>
      <c r="CYO55" s="124">
        <v>3560163879.4745512</v>
      </c>
      <c r="CYP55" s="124">
        <v>3646400862.9814205</v>
      </c>
      <c r="CYQ55" s="124">
        <v>3734760411.3598037</v>
      </c>
      <c r="CYR55" s="124">
        <v>3825295689.8043242</v>
      </c>
      <c r="CYS55" s="124">
        <v>3918061220.7096558</v>
      </c>
      <c r="CYT55" s="124">
        <v>4013112919.0343685</v>
      </c>
      <c r="CYU55" s="124">
        <v>4110508128.6067147</v>
      </c>
      <c r="CYV55" s="124">
        <v>4210305659.3980284</v>
      </c>
      <c r="CYW55" s="124">
        <v>4312565825.7901573</v>
      </c>
      <c r="CYX55" s="124">
        <v>4417350485.8640423</v>
      </c>
      <c r="CYY55" s="124">
        <v>4524723081.7373705</v>
      </c>
      <c r="CYZ55" s="124">
        <v>5964167480.0440893</v>
      </c>
      <c r="CZA55" s="124">
        <v>5977702215.3450985</v>
      </c>
      <c r="CZB55" s="124">
        <v>5991284330.2397003</v>
      </c>
      <c r="CZC55" s="124">
        <v>6004914072.6969795</v>
      </c>
      <c r="CZD55" s="124">
        <v>6018591693.1628971</v>
      </c>
      <c r="CZE55" s="124">
        <v>6032317444.5909595</v>
      </c>
      <c r="CZF55" s="124">
        <v>6046091582.4732971</v>
      </c>
      <c r="CZG55" s="124">
        <v>6059914364.8721533</v>
      </c>
      <c r="CZH55" s="124">
        <v>6073786052.4518023</v>
      </c>
      <c r="CZI55" s="124">
        <v>6087706908.5108604</v>
      </c>
      <c r="CZJ55" s="124">
        <v>6101677199.0150537</v>
      </c>
      <c r="CZK55" s="124">
        <v>6115697192.6304111</v>
      </c>
      <c r="CZL55" s="124">
        <v>6129767160.7568855</v>
      </c>
      <c r="CZM55" s="124">
        <v>6143887377.5624332</v>
      </c>
      <c r="CZN55" s="124">
        <v>6158058120.0175457</v>
      </c>
      <c r="CZO55" s="124">
        <v>6172279667.9302235</v>
      </c>
      <c r="CZP55" s="124">
        <v>6186552303.981432</v>
      </c>
      <c r="CZQ55" s="124">
        <v>6200876313.7610149</v>
      </c>
      <c r="CZR55" s="124">
        <v>6215251985.8040895</v>
      </c>
      <c r="CZS55" s="124">
        <v>6229679611.6279173</v>
      </c>
      <c r="CZT55" s="124">
        <v>6244159485.7692757</v>
      </c>
      <c r="CZU55" s="124">
        <v>6258691905.8223114</v>
      </c>
      <c r="CZV55" s="124">
        <v>6273277172.4769058</v>
      </c>
      <c r="CZW55" s="124">
        <v>6287915589.5575457</v>
      </c>
      <c r="CZX55" s="124">
        <v>6302607464.0627069</v>
      </c>
      <c r="CZY55" s="124">
        <v>6317353106.2047644</v>
      </c>
      <c r="CZZ55" s="124">
        <v>2488940137.1678319</v>
      </c>
      <c r="DAA55" s="124">
        <v>2548893753.6285586</v>
      </c>
      <c r="DAB55" s="124">
        <v>2610313882.9116049</v>
      </c>
      <c r="DAC55" s="124">
        <v>2658467851.995018</v>
      </c>
      <c r="DAD55" s="124">
        <v>2707292375.0150018</v>
      </c>
      <c r="DAE55" s="124">
        <v>2671297268.1327314</v>
      </c>
      <c r="DAF55" s="124">
        <v>2384592247.90201</v>
      </c>
      <c r="DAG55" s="124">
        <v>2082852727.7316606</v>
      </c>
      <c r="DAH55" s="124">
        <v>1765520514.2457244</v>
      </c>
      <c r="DAI55" s="124">
        <v>1432019030.7469692</v>
      </c>
      <c r="DAJ55" s="124">
        <v>1099848916.0333164</v>
      </c>
      <c r="DAK55" s="124">
        <v>664657413.85014355</v>
      </c>
      <c r="DAL55" s="124">
        <v>311461980.7702738</v>
      </c>
      <c r="DAM55" s="124">
        <v>228765185.40493622</v>
      </c>
      <c r="DAN55" s="124">
        <v>141542473.88087904</v>
      </c>
      <c r="DAO55" s="124">
        <v>49614057.123287976</v>
      </c>
      <c r="DAP55" s="124">
        <v>51427572.591230422</v>
      </c>
      <c r="DAQ55" s="124">
        <v>53307376.497231737</v>
      </c>
      <c r="DAR55" s="124">
        <v>55255891.846277528</v>
      </c>
      <c r="DAS55" s="124">
        <v>57275630.210128106</v>
      </c>
      <c r="DAT55" s="124">
        <v>59369194.964651354</v>
      </c>
      <c r="DAU55" s="124">
        <v>61539284.645487972</v>
      </c>
      <c r="DAV55" s="124">
        <v>63788696.426374577</v>
      </c>
      <c r="DAW55" s="124">
        <v>66120329.724608026</v>
      </c>
      <c r="DAX55" s="124">
        <v>68537189.9382983</v>
      </c>
      <c r="DAY55" s="124">
        <v>71042392.320227116</v>
      </c>
      <c r="DAZ55" s="124">
        <v>5964167480.0440893</v>
      </c>
      <c r="DBA55" s="124">
        <v>5977702215.3450985</v>
      </c>
      <c r="DBB55" s="124">
        <v>5991284330.2397003</v>
      </c>
      <c r="DBC55" s="124">
        <v>5999316147.8710852</v>
      </c>
      <c r="DBD55" s="124">
        <v>6007349818.0217047</v>
      </c>
      <c r="DBE55" s="124">
        <v>5966202194.2880621</v>
      </c>
      <c r="DBF55" s="124">
        <v>5146358756.8949804</v>
      </c>
      <c r="DBG55" s="124">
        <v>4323084788.7318983</v>
      </c>
      <c r="DBH55" s="124">
        <v>3496366647.1938472</v>
      </c>
      <c r="DBI55" s="124">
        <v>2666190652.7927866</v>
      </c>
      <c r="DBJ55" s="124">
        <v>1838304103.449928</v>
      </c>
      <c r="DBK55" s="124">
        <v>978858308.53507018</v>
      </c>
      <c r="DBL55" s="124">
        <v>164098099.05998516</v>
      </c>
      <c r="DBM55" s="124">
        <v>137181925.1702683</v>
      </c>
      <c r="DBN55" s="124">
        <v>110008368.75736597</v>
      </c>
      <c r="DBO55" s="124">
        <v>82575653.703938633</v>
      </c>
      <c r="DBP55" s="124">
        <v>0</v>
      </c>
      <c r="DBQ55" s="124">
        <v>0</v>
      </c>
      <c r="DBR55" s="124">
        <v>0</v>
      </c>
      <c r="DBS55" s="124">
        <v>0</v>
      </c>
      <c r="DBT55" s="124">
        <v>0</v>
      </c>
      <c r="DBU55" s="124">
        <v>0</v>
      </c>
      <c r="DBV55" s="124">
        <v>0</v>
      </c>
      <c r="DBW55" s="124">
        <v>0</v>
      </c>
      <c r="DBX55" s="124">
        <v>0</v>
      </c>
      <c r="DBY55" s="124">
        <v>0</v>
      </c>
      <c r="DBZ55" s="124">
        <v>2488940137.1678319</v>
      </c>
      <c r="DCA55" s="124">
        <v>2548893753.6285586</v>
      </c>
      <c r="DCB55" s="124">
        <v>2610313882.9116049</v>
      </c>
      <c r="DCC55" s="124">
        <v>2575900693.4759407</v>
      </c>
      <c r="DCD55" s="124">
        <v>2637333434.0754576</v>
      </c>
      <c r="DCE55" s="124">
        <v>2270787562.0043135</v>
      </c>
      <c r="DCF55" s="124">
        <v>1084255106.8487921</v>
      </c>
      <c r="DCG55" s="124">
        <v>1110968724.4179578</v>
      </c>
      <c r="DCH55" s="124">
        <v>1138348730.9256191</v>
      </c>
      <c r="DCI55" s="124">
        <v>1166411966.0821111</v>
      </c>
      <c r="DCJ55" s="124">
        <v>1195175700.922029</v>
      </c>
      <c r="DCK55" s="124">
        <v>913531450.74367321</v>
      </c>
      <c r="DCL55" s="124">
        <v>935626251.41011119</v>
      </c>
      <c r="DCM55" s="124">
        <v>958263960.42588651</v>
      </c>
      <c r="DCN55" s="124">
        <v>981458151.0770036</v>
      </c>
      <c r="DCO55" s="124">
        <v>1005222742.4398732</v>
      </c>
      <c r="DCP55" s="124">
        <v>1029572008.3712245</v>
      </c>
      <c r="DCQ55" s="124">
        <v>1054520586.7368855</v>
      </c>
      <c r="DCR55" s="124">
        <v>1080083488.8859267</v>
      </c>
      <c r="DCS55" s="124">
        <v>1106276109.3768439</v>
      </c>
      <c r="DCT55" s="124">
        <v>1133114235.9626453</v>
      </c>
      <c r="DCU55" s="124">
        <v>1160614059.8418958</v>
      </c>
      <c r="DCV55" s="124">
        <v>1188792186.1829727</v>
      </c>
      <c r="DCW55" s="124">
        <v>1217665644.9289856</v>
      </c>
      <c r="DCX55" s="124">
        <v>1247251901.8910241</v>
      </c>
      <c r="DCY55" s="124">
        <v>1277568870.1376107</v>
      </c>
      <c r="DCZ55" s="124">
        <v>5964167480.0440893</v>
      </c>
      <c r="DDA55" s="124">
        <v>5977702215.3450985</v>
      </c>
      <c r="DDB55" s="124">
        <v>5991284330.2397003</v>
      </c>
      <c r="DDC55" s="124">
        <v>5926320660.7888517</v>
      </c>
      <c r="DDD55" s="124">
        <v>5939203003.478054</v>
      </c>
      <c r="DDE55" s="124">
        <v>5705051021.6997337</v>
      </c>
      <c r="DDF55" s="124">
        <v>1805640238.4476516</v>
      </c>
      <c r="DDG55" s="124">
        <v>1810018002.349649</v>
      </c>
      <c r="DDH55" s="124">
        <v>1814411863.8410244</v>
      </c>
      <c r="DDI55" s="124">
        <v>1818821908.2993779</v>
      </c>
      <c r="DDJ55" s="124">
        <v>1823248221.9085672</v>
      </c>
      <c r="DDK55" s="124">
        <v>1726785089.683881</v>
      </c>
      <c r="DDL55" s="124">
        <v>1730757786.5666497</v>
      </c>
      <c r="DDM55" s="124">
        <v>1734744671.3117459</v>
      </c>
      <c r="DDN55" s="124">
        <v>1738745822.1226008</v>
      </c>
      <c r="DDO55" s="124">
        <v>1742761318.0038278</v>
      </c>
      <c r="DDP55" s="124">
        <v>1746791238.7712278</v>
      </c>
      <c r="DDQ55" s="124">
        <v>1750835665.0619338</v>
      </c>
      <c r="DDR55" s="124">
        <v>1754894678.3446839</v>
      </c>
      <c r="DDS55" s="124">
        <v>1758968360.9302356</v>
      </c>
      <c r="DDT55" s="124">
        <v>1763056795.9819129</v>
      </c>
      <c r="DDU55" s="124">
        <v>1767160067.5262992</v>
      </c>
      <c r="DDV55" s="124">
        <v>1771278260.4640675</v>
      </c>
      <c r="DDW55" s="124">
        <v>1775411460.5809541</v>
      </c>
      <c r="DDX55" s="124">
        <v>1779559754.5588818</v>
      </c>
      <c r="DDY55" s="124">
        <v>1783723229.9872277</v>
      </c>
      <c r="DDZ55" s="124">
        <v>2488940137.1678319</v>
      </c>
      <c r="DEA55" s="124">
        <v>2548893753.6285586</v>
      </c>
      <c r="DEB55" s="124">
        <v>2610313882.9116049</v>
      </c>
      <c r="DEC55" s="124">
        <v>2571730579.309454</v>
      </c>
      <c r="DED55" s="124">
        <v>2628747602.2197971</v>
      </c>
      <c r="DEE55" s="124">
        <v>2233391174.7856541</v>
      </c>
      <c r="DEF55" s="124">
        <v>946802613.20539927</v>
      </c>
      <c r="DEG55" s="124">
        <v>868746833.73609805</v>
      </c>
      <c r="DEH55" s="124">
        <v>786474870.31976521</v>
      </c>
      <c r="DEI55" s="124">
        <v>699828793.28517938</v>
      </c>
      <c r="DEJ55" s="124">
        <v>613754955.04018235</v>
      </c>
      <c r="DEK55" s="124">
        <v>187667975.67533463</v>
      </c>
      <c r="DEL55" s="124">
        <v>87942206.33513613</v>
      </c>
      <c r="DEM55" s="124">
        <v>64592522.937864333</v>
      </c>
      <c r="DEN55" s="124">
        <v>39964933.801659964</v>
      </c>
      <c r="DEO55" s="124">
        <v>14008674.952457782</v>
      </c>
      <c r="DEP55" s="124">
        <v>14520726.378700355</v>
      </c>
      <c r="DEQ55" s="124">
        <v>15051494.540394843</v>
      </c>
      <c r="DER55" s="124">
        <v>15601663.580125419</v>
      </c>
      <c r="DES55" s="124">
        <v>16171942.647565583</v>
      </c>
      <c r="DET55" s="124">
        <v>16763066.813548619</v>
      </c>
      <c r="DEU55" s="124">
        <v>17375798.017549545</v>
      </c>
      <c r="DEV55" s="124">
        <v>18010926.049799878</v>
      </c>
      <c r="DEW55" s="124">
        <v>18669269.569301087</v>
      </c>
      <c r="DEX55" s="124">
        <v>19351677.159048934</v>
      </c>
      <c r="DEY55" s="124">
        <v>20059028.419828832</v>
      </c>
      <c r="DEZ55" s="124">
        <v>5964167480.0440893</v>
      </c>
      <c r="DFA55" s="124">
        <v>5977702215.3450985</v>
      </c>
      <c r="DFB55" s="124">
        <v>5991284330.2397003</v>
      </c>
      <c r="DFC55" s="124">
        <v>5924740070.2497759</v>
      </c>
      <c r="DFD55" s="124">
        <v>5936028826.9675999</v>
      </c>
      <c r="DFE55" s="124">
        <v>5686383186.3200922</v>
      </c>
      <c r="DFF55" s="124">
        <v>1551598028.8725977</v>
      </c>
      <c r="DFG55" s="124">
        <v>1319619063.204165</v>
      </c>
      <c r="DFH55" s="124">
        <v>1086669914.1211312</v>
      </c>
      <c r="DFI55" s="124">
        <v>852746730.21427476</v>
      </c>
      <c r="DFJ55" s="124">
        <v>619472289.04311955</v>
      </c>
      <c r="DFK55" s="124">
        <v>276383522.40990216</v>
      </c>
      <c r="DFL55" s="124">
        <v>46333580.911054634</v>
      </c>
      <c r="DFM55" s="124">
        <v>38733720.04807575</v>
      </c>
      <c r="DFN55" s="124">
        <v>31061186.472668037</v>
      </c>
      <c r="DFO55" s="124">
        <v>23315478.69287679</v>
      </c>
      <c r="DFP55" s="124">
        <v>23629452.161514331</v>
      </c>
      <c r="DFQ55" s="124">
        <v>23947653.694276433</v>
      </c>
      <c r="DFR55" s="124">
        <v>24270140.227586158</v>
      </c>
      <c r="DFS55" s="124">
        <v>24596969.464590106</v>
      </c>
      <c r="DFT55" s="124">
        <v>24928199.885483351</v>
      </c>
      <c r="DFU55" s="124">
        <v>25263890.75797341</v>
      </c>
      <c r="DFV55" s="124">
        <v>25604102.147885133</v>
      </c>
      <c r="DFW55" s="124">
        <v>25948894.929908413</v>
      </c>
      <c r="DFX55" s="124">
        <v>26298330.79849058</v>
      </c>
      <c r="DFY55" s="124">
        <v>26652472.278875545</v>
      </c>
      <c r="DFZ55" s="124">
        <v>2488940137.1678319</v>
      </c>
      <c r="DGA55" s="124">
        <v>2548893753.6285586</v>
      </c>
      <c r="DGB55" s="124">
        <v>2610313882.9116049</v>
      </c>
      <c r="DGC55" s="124">
        <v>2571730579.309454</v>
      </c>
      <c r="DGD55" s="124">
        <v>2628747602.2197971</v>
      </c>
      <c r="DGE55" s="124">
        <v>1675043381.089241</v>
      </c>
      <c r="DGF55" s="124">
        <v>710101959.90404928</v>
      </c>
      <c r="DGG55" s="124">
        <v>651560125.30207372</v>
      </c>
      <c r="DGH55" s="124">
        <v>589856152.73982382</v>
      </c>
      <c r="DGI55" s="124">
        <v>524871594.96388459</v>
      </c>
      <c r="DGJ55" s="124">
        <v>460316216.2801367</v>
      </c>
      <c r="DGK55" s="124">
        <v>140750981.75650096</v>
      </c>
      <c r="DGL55" s="124">
        <v>65956654.751352102</v>
      </c>
      <c r="DGM55" s="124">
        <v>48444392.203398257</v>
      </c>
      <c r="DGN55" s="124">
        <v>29973700.351244971</v>
      </c>
      <c r="DGO55" s="124">
        <v>10506506.214343335</v>
      </c>
      <c r="DGP55" s="124">
        <v>10890544.784025265</v>
      </c>
      <c r="DGQ55" s="124">
        <v>11288620.905296132</v>
      </c>
      <c r="DGR55" s="124">
        <v>11701247.685094064</v>
      </c>
      <c r="DGS55" s="124">
        <v>12128956.985674188</v>
      </c>
      <c r="DGT55" s="124">
        <v>12572300.110161463</v>
      </c>
      <c r="DGU55" s="124">
        <v>13031848.513162158</v>
      </c>
      <c r="DGV55" s="124">
        <v>13508194.53734991</v>
      </c>
      <c r="DGW55" s="124">
        <v>14001952.176975815</v>
      </c>
      <c r="DGX55" s="124">
        <v>14513757.869286701</v>
      </c>
      <c r="DGY55" s="124">
        <v>15044271.31487162</v>
      </c>
      <c r="DGZ55" s="124">
        <v>5964167480.0440893</v>
      </c>
      <c r="DHA55" s="124">
        <v>5977702215.3450985</v>
      </c>
      <c r="DHB55" s="124">
        <v>5991284330.2397003</v>
      </c>
      <c r="DHC55" s="124">
        <v>5924740070.2497759</v>
      </c>
      <c r="DHD55" s="124">
        <v>5936028826.9675999</v>
      </c>
      <c r="DHE55" s="124">
        <v>4264787389.7400694</v>
      </c>
      <c r="DHF55" s="124">
        <v>1163698521.6544483</v>
      </c>
      <c r="DHG55" s="124">
        <v>989714297.40312386</v>
      </c>
      <c r="DHH55" s="124">
        <v>815002435.59084833</v>
      </c>
      <c r="DHI55" s="124">
        <v>639560047.66070604</v>
      </c>
      <c r="DHJ55" s="124">
        <v>464604216.78233969</v>
      </c>
      <c r="DHK55" s="124">
        <v>207287641.80742663</v>
      </c>
      <c r="DHL55" s="124">
        <v>34750185.683290973</v>
      </c>
      <c r="DHM55" s="124">
        <v>29050290.036056817</v>
      </c>
      <c r="DHN55" s="124">
        <v>23295889.854501028</v>
      </c>
      <c r="DHO55" s="124">
        <v>17486609.019657593</v>
      </c>
      <c r="DHP55" s="124">
        <v>17722089.121135749</v>
      </c>
      <c r="DHQ55" s="124">
        <v>17960740.270707328</v>
      </c>
      <c r="DHR55" s="124">
        <v>18202605.17068962</v>
      </c>
      <c r="DHS55" s="124">
        <v>18447727.098442581</v>
      </c>
      <c r="DHT55" s="124">
        <v>18696149.914112512</v>
      </c>
      <c r="DHU55" s="124">
        <v>18947918.06848006</v>
      </c>
      <c r="DHV55" s="124">
        <v>19203076.61091385</v>
      </c>
      <c r="DHW55" s="124">
        <v>19461671.197431311</v>
      </c>
      <c r="DHX55" s="124">
        <v>19723748.098867938</v>
      </c>
      <c r="DHY55" s="124">
        <v>19989354.209156659</v>
      </c>
      <c r="DHZ55" s="110"/>
      <c r="DIA55" s="110"/>
      <c r="DIB55" s="110"/>
      <c r="DIC55" s="110"/>
      <c r="DID55" s="110"/>
      <c r="DIE55" s="110"/>
      <c r="DIF55" s="110"/>
      <c r="DIG55" s="110"/>
      <c r="DIH55" s="110"/>
      <c r="DII55" s="110"/>
      <c r="DIJ55" s="119"/>
      <c r="DIK55" s="119"/>
      <c r="DIL55" s="131"/>
      <c r="DIM55" s="131"/>
      <c r="DIN55" s="56"/>
      <c r="DIO55" s="56"/>
      <c r="DIP55" s="108">
        <f>DIP6+DIP8+DIP25+DIP26+DIP36+DIP39</f>
        <v>80423.113351869339</v>
      </c>
      <c r="DIQ55" s="108">
        <f>DIQ6+DIQ8+DIQ25+DIQ26+DIQ36+DIQ39</f>
        <v>313510.8866481306</v>
      </c>
      <c r="DIR55" s="108">
        <f>DIR6+DIR8+DIR25+DIR26+DIR36+DIR39</f>
        <v>11701.856235704583</v>
      </c>
      <c r="DIS55" s="108">
        <f>DIS6+DIS8+DIS25+DIS26+DIS36+DIS39</f>
        <v>61135.774879326855</v>
      </c>
      <c r="DIT55" s="124">
        <v>559848927.25502968</v>
      </c>
      <c r="DIU55" s="124">
        <v>574033433.46040881</v>
      </c>
      <c r="DIV55" s="124">
        <v>588599183.89103222</v>
      </c>
      <c r="DIW55" s="124">
        <v>603556973.79939163</v>
      </c>
      <c r="DIX55" s="124">
        <v>618917918.60608315</v>
      </c>
      <c r="DIY55" s="124">
        <v>634693463.79213428</v>
      </c>
      <c r="DIZ55" s="124">
        <v>650895395.10801601</v>
      </c>
      <c r="DJA55" s="124">
        <v>667535849.10978532</v>
      </c>
      <c r="DJB55" s="124">
        <v>684627324.03315496</v>
      </c>
      <c r="DJC55" s="124">
        <v>702182691.01665711</v>
      </c>
      <c r="DJD55" s="124">
        <v>720215205.68544054</v>
      </c>
      <c r="DJE55" s="124">
        <v>738738520.10763681</v>
      </c>
      <c r="DJF55" s="124">
        <v>757766695.1356287</v>
      </c>
      <c r="DJG55" s="124">
        <v>777314213.14498103</v>
      </c>
      <c r="DJH55" s="124">
        <v>797395991.18421745</v>
      </c>
      <c r="DJI55" s="124">
        <v>818027394.54908299</v>
      </c>
      <c r="DJJ55" s="124">
        <v>839224250.79538822</v>
      </c>
      <c r="DJK55" s="124">
        <v>861002864.20501709</v>
      </c>
      <c r="DJL55" s="124">
        <v>883380030.72016907</v>
      </c>
      <c r="DJM55" s="124">
        <v>906373053.36142492</v>
      </c>
      <c r="DJN55" s="124">
        <v>929999758.14575493</v>
      </c>
      <c r="DJO55" s="124">
        <v>954278510.52113307</v>
      </c>
      <c r="DJP55" s="124">
        <v>979228232.33499813</v>
      </c>
      <c r="DJQ55" s="124">
        <v>1004868419.3543795</v>
      </c>
      <c r="DJR55" s="124">
        <v>1031219159.3561238</v>
      </c>
      <c r="DJS55" s="124">
        <v>1058301150.8062816</v>
      </c>
      <c r="DJT55" s="124">
        <v>10314367251.541599</v>
      </c>
      <c r="DJU55" s="124">
        <v>10365208655.317394</v>
      </c>
      <c r="DJV55" s="124">
        <v>10416619699.179047</v>
      </c>
      <c r="DJW55" s="124">
        <v>10468606859.587889</v>
      </c>
      <c r="DJX55" s="124">
        <v>10521176703.071926</v>
      </c>
      <c r="DJY55" s="124">
        <v>10574335887.394272</v>
      </c>
      <c r="DJZ55" s="124">
        <v>10628091162.737509</v>
      </c>
      <c r="DKA55" s="124">
        <v>10682449372.904352</v>
      </c>
      <c r="DKB55" s="124">
        <v>10737417456.534664</v>
      </c>
      <c r="DKC55" s="124">
        <v>10793002448.339172</v>
      </c>
      <c r="DKD55" s="124">
        <v>10849211480.35001</v>
      </c>
      <c r="DKE55" s="124">
        <v>10906051783.188416</v>
      </c>
      <c r="DKF55" s="124">
        <v>10963530687.349669</v>
      </c>
      <c r="DKG55" s="124">
        <v>11021655624.505653</v>
      </c>
      <c r="DKH55" s="124">
        <v>11080434128.825174</v>
      </c>
      <c r="DKI55" s="124">
        <v>11139873838.312298</v>
      </c>
      <c r="DKJ55" s="124">
        <v>11199982496.162968</v>
      </c>
      <c r="DKK55" s="124">
        <v>11260767952.140127</v>
      </c>
      <c r="DKL55" s="124">
        <v>11322238163.96759</v>
      </c>
      <c r="DKM55" s="124">
        <v>11384401198.742908</v>
      </c>
      <c r="DKN55" s="124">
        <v>11447265234.369532</v>
      </c>
      <c r="DKO55" s="124">
        <v>11510838561.008463</v>
      </c>
      <c r="DKP55" s="124">
        <v>11575129582.549675</v>
      </c>
      <c r="DKQ55" s="124">
        <v>11640146818.103598</v>
      </c>
      <c r="DKR55" s="124">
        <v>11705898903.512894</v>
      </c>
      <c r="DKS55" s="124">
        <v>11772394592.884836</v>
      </c>
      <c r="DKT55" s="124">
        <v>559848927.25502968</v>
      </c>
      <c r="DKU55" s="124">
        <v>574033433.46040881</v>
      </c>
      <c r="DKV55" s="124">
        <v>588599183.89103222</v>
      </c>
      <c r="DKW55" s="124">
        <v>601357586.56700397</v>
      </c>
      <c r="DKX55" s="124">
        <v>606660922.42660666</v>
      </c>
      <c r="DKY55" s="124">
        <v>607731391.64130473</v>
      </c>
      <c r="DKZ55" s="124">
        <v>596982040.14107394</v>
      </c>
      <c r="DLA55" s="124">
        <v>585573930.06212831</v>
      </c>
      <c r="DLB55" s="124">
        <v>573483491.29062641</v>
      </c>
      <c r="DLC55" s="124">
        <v>569337177.99076939</v>
      </c>
      <c r="DLD55" s="124">
        <v>565285995.31431818</v>
      </c>
      <c r="DLE55" s="124">
        <v>534794513.448421</v>
      </c>
      <c r="DLF55" s="124">
        <v>508216472.82122242</v>
      </c>
      <c r="DLG55" s="124">
        <v>493716277.37105608</v>
      </c>
      <c r="DLH55" s="124">
        <v>478163785.78934771</v>
      </c>
      <c r="DLI55" s="124">
        <v>461514650.96299624</v>
      </c>
      <c r="DLJ55" s="124">
        <v>475240498.03742695</v>
      </c>
      <c r="DLK55" s="124">
        <v>489449007.08045471</v>
      </c>
      <c r="DLL55" s="124">
        <v>504157901.56639433</v>
      </c>
      <c r="DLM55" s="124">
        <v>519385575.35159719</v>
      </c>
      <c r="DLN55" s="124">
        <v>535151118.52984357</v>
      </c>
      <c r="DLO55" s="124">
        <v>551474344.29762673</v>
      </c>
      <c r="DLP55" s="124">
        <v>568375816.86910582</v>
      </c>
      <c r="DLQ55" s="124">
        <v>585876880.48207867</v>
      </c>
      <c r="DLR55" s="124">
        <v>603999689.53796601</v>
      </c>
      <c r="DLS55" s="124">
        <v>622767239.9204998</v>
      </c>
      <c r="DLT55" s="124">
        <v>10314367251.541599</v>
      </c>
      <c r="DLU55" s="124">
        <v>10365208655.317394</v>
      </c>
      <c r="DLV55" s="124">
        <v>10416619699.179047</v>
      </c>
      <c r="DLW55" s="124">
        <v>10448518435.744921</v>
      </c>
      <c r="DLX55" s="124">
        <v>10437632978.041197</v>
      </c>
      <c r="DLY55" s="124">
        <v>10410741126.431862</v>
      </c>
      <c r="DLZ55" s="124">
        <v>9960253321.0140514</v>
      </c>
      <c r="DMA55" s="124">
        <v>9508846720.3171558</v>
      </c>
      <c r="DMB55" s="124">
        <v>9056509503.4029789</v>
      </c>
      <c r="DMC55" s="124">
        <v>8650875997.4918098</v>
      </c>
      <c r="DMD55" s="124">
        <v>8245774614.5968027</v>
      </c>
      <c r="DME55" s="124">
        <v>7725247356.4557543</v>
      </c>
      <c r="DMF55" s="124">
        <v>7224082076.2399092</v>
      </c>
      <c r="DMG55" s="124">
        <v>7213531199.9323511</v>
      </c>
      <c r="DMH55" s="124">
        <v>7204070030.3558292</v>
      </c>
      <c r="DMI55" s="124">
        <v>7195741719.7192507</v>
      </c>
      <c r="DMJ55" s="124">
        <v>7325592710.9743061</v>
      </c>
      <c r="DMK55" s="124">
        <v>7458697261.1835175</v>
      </c>
      <c r="DML55" s="124">
        <v>7595147019.5137997</v>
      </c>
      <c r="DMM55" s="124">
        <v>7735036506.6885004</v>
      </c>
      <c r="DMN55" s="124">
        <v>7878463213.078476</v>
      </c>
      <c r="DMO55" s="124">
        <v>8025527700.3614264</v>
      </c>
      <c r="DMP55" s="124">
        <v>8176333706.8847771</v>
      </c>
      <c r="DMQ55" s="124">
        <v>8330988256.8728037</v>
      </c>
      <c r="DMR55" s="124">
        <v>8489601773.6240978</v>
      </c>
      <c r="DMS55" s="124">
        <v>8652288196.8511505</v>
      </c>
      <c r="DMT55" s="124">
        <v>541882549.0393784</v>
      </c>
      <c r="DMU55" s="124">
        <v>580405391.57928181</v>
      </c>
      <c r="DMV55" s="124">
        <v>621798252.2438488</v>
      </c>
      <c r="DMW55" s="124">
        <v>666283032.17849159</v>
      </c>
      <c r="DMX55" s="124">
        <v>714099303.24186468</v>
      </c>
      <c r="DMY55" s="124">
        <v>765505749.06145585</v>
      </c>
      <c r="DMZ55" s="124">
        <v>820781725.91296494</v>
      </c>
      <c r="DNA55" s="124">
        <v>880228953.54767704</v>
      </c>
      <c r="DNB55" s="124">
        <v>944173346.95891404</v>
      </c>
      <c r="DNC55" s="124">
        <v>1012967001.0205564</v>
      </c>
      <c r="DND55" s="124">
        <v>1086990340.9541523</v>
      </c>
      <c r="DNE55" s="124">
        <v>1166654452.6933944</v>
      </c>
      <c r="DNF55" s="124">
        <v>1252403608.4235239</v>
      </c>
      <c r="DNG55" s="124">
        <v>1344718003.8869314</v>
      </c>
      <c r="DNH55" s="124">
        <v>1444116725.4741266</v>
      </c>
      <c r="DNI55" s="124">
        <v>1551160966.6712399</v>
      </c>
      <c r="DNJ55" s="124">
        <v>1666457515.1223178</v>
      </c>
      <c r="DNK55" s="124">
        <v>1790662533.3986163</v>
      </c>
      <c r="DNL55" s="124">
        <v>1924485658.5608292</v>
      </c>
      <c r="DNM55" s="124">
        <v>2068694447.7677684</v>
      </c>
      <c r="DNN55" s="124">
        <v>2224119199.5416698</v>
      </c>
      <c r="DNO55" s="124">
        <v>2391658182.8626804</v>
      </c>
      <c r="DNP55" s="124">
        <v>2572283309.0513296</v>
      </c>
      <c r="DNQ55" s="124">
        <v>2767046284.4275203</v>
      </c>
      <c r="DNR55" s="124">
        <v>2977085285.0293608</v>
      </c>
      <c r="DNS55" s="124">
        <v>3203632198.2582169</v>
      </c>
      <c r="DNT55" s="124">
        <v>672344096.51915944</v>
      </c>
      <c r="DNU55" s="124">
        <v>706999046.42022729</v>
      </c>
      <c r="DNV55" s="124">
        <v>743544856.84165096</v>
      </c>
      <c r="DNW55" s="124">
        <v>782086901.26056695</v>
      </c>
      <c r="DNX55" s="124">
        <v>822736479.37333214</v>
      </c>
      <c r="DNY55" s="124">
        <v>865611152.03622282</v>
      </c>
      <c r="DNZ55" s="124">
        <v>910835095.19777882</v>
      </c>
      <c r="DOA55" s="124">
        <v>958539473.90225577</v>
      </c>
      <c r="DOB55" s="124">
        <v>1008862837.5051284</v>
      </c>
      <c r="DOC55" s="124">
        <v>1061951537.3065714</v>
      </c>
      <c r="DOD55" s="124">
        <v>1117960167.8775434</v>
      </c>
      <c r="DOE55" s="124">
        <v>1177052033.4256983</v>
      </c>
      <c r="DOF55" s="124">
        <v>1239399640.6251156</v>
      </c>
      <c r="DOG55" s="124">
        <v>1305185219.4149766</v>
      </c>
      <c r="DOH55" s="124">
        <v>1374601273.3580644</v>
      </c>
      <c r="DOI55" s="124">
        <v>1447851161.2406578</v>
      </c>
      <c r="DOJ55" s="124">
        <v>1525149711.6911891</v>
      </c>
      <c r="DOK55" s="124">
        <v>1606723872.6963804</v>
      </c>
      <c r="DOL55" s="124">
        <v>1692813398.0006342</v>
      </c>
      <c r="DOM55" s="124">
        <v>1783671572.4876986</v>
      </c>
      <c r="DON55" s="124">
        <v>1879565978.7632484</v>
      </c>
      <c r="DOO55" s="124">
        <v>1980779307.2835906</v>
      </c>
      <c r="DOP55" s="124">
        <v>2087610212.5093753</v>
      </c>
      <c r="DOQ55" s="124">
        <v>2200374217.7046146</v>
      </c>
      <c r="DOR55" s="124">
        <v>2319404671.1507187</v>
      </c>
      <c r="DOS55" s="124">
        <v>2445053756.7032561</v>
      </c>
      <c r="DOT55" s="124">
        <v>541882549.0393784</v>
      </c>
      <c r="DOU55" s="124">
        <v>580405391.57928181</v>
      </c>
      <c r="DOV55" s="124">
        <v>621798252.2438488</v>
      </c>
      <c r="DOW55" s="124">
        <v>665052653.28208959</v>
      </c>
      <c r="DOX55" s="124">
        <v>704306340.53369904</v>
      </c>
      <c r="DOY55" s="124">
        <v>733238107.23718631</v>
      </c>
      <c r="DOZ55" s="124">
        <v>744694982.13420928</v>
      </c>
      <c r="DPA55" s="124">
        <v>753839678.47609818</v>
      </c>
      <c r="DPB55" s="124">
        <v>760229242.92748237</v>
      </c>
      <c r="DPC55" s="124">
        <v>771313204.23423982</v>
      </c>
      <c r="DPD55" s="124">
        <v>780131322.57406712</v>
      </c>
      <c r="DPE55" s="124">
        <v>752335571.84305573</v>
      </c>
      <c r="DPF55" s="124">
        <v>730454755.40840375</v>
      </c>
      <c r="DPG55" s="124">
        <v>724285596.45593452</v>
      </c>
      <c r="DPH55" s="124">
        <v>714907971.96821499</v>
      </c>
      <c r="DPI55" s="124">
        <v>701949680.82035089</v>
      </c>
      <c r="DPJ55" s="124">
        <v>725083980.63512623</v>
      </c>
      <c r="DPK55" s="124">
        <v>749049721.22275233</v>
      </c>
      <c r="DPL55" s="124">
        <v>773878280.96141815</v>
      </c>
      <c r="DPM55" s="124">
        <v>799602260.99862099</v>
      </c>
      <c r="DPN55" s="124">
        <v>826255533.86968386</v>
      </c>
      <c r="DPO55" s="124">
        <v>853873294.073434</v>
      </c>
      <c r="DPP55" s="124">
        <v>882492110.68443334</v>
      </c>
      <c r="DPQ55" s="124">
        <v>912149982.0843842</v>
      </c>
      <c r="DPR55" s="124">
        <v>942886392.89870167</v>
      </c>
      <c r="DPS55" s="124">
        <v>974742373.22774816</v>
      </c>
      <c r="DPT55" s="124">
        <v>672344096.51915944</v>
      </c>
      <c r="DPU55" s="124">
        <v>706999046.42022729</v>
      </c>
      <c r="DPV55" s="124">
        <v>743544856.84165096</v>
      </c>
      <c r="DPW55" s="124">
        <v>781540749.27382243</v>
      </c>
      <c r="DPX55" s="124">
        <v>819257654.45443225</v>
      </c>
      <c r="DPY55" s="124">
        <v>852857007.22721171</v>
      </c>
      <c r="DPZ55" s="124">
        <v>840305100.63340974</v>
      </c>
      <c r="DQA55" s="124">
        <v>823889108.87880039</v>
      </c>
      <c r="DQB55" s="124">
        <v>803212835.06259227</v>
      </c>
      <c r="DQC55" s="124">
        <v>780469354.18257952</v>
      </c>
      <c r="DQD55" s="124">
        <v>752950992.71425152</v>
      </c>
      <c r="DQE55" s="124">
        <v>711181696.57646561</v>
      </c>
      <c r="DQF55" s="124">
        <v>670871672.79659557</v>
      </c>
      <c r="DQG55" s="124">
        <v>678467037.22743559</v>
      </c>
      <c r="DQH55" s="124">
        <v>685759643.11777198</v>
      </c>
      <c r="DQI55" s="124">
        <v>692715068.96082556</v>
      </c>
      <c r="DQJ55" s="124">
        <v>709946481.69505394</v>
      </c>
      <c r="DQK55" s="124">
        <v>727659779.1920265</v>
      </c>
      <c r="DQL55" s="124">
        <v>745869757.32629299</v>
      </c>
      <c r="DQM55" s="124">
        <v>764591708.3298372</v>
      </c>
      <c r="DQN55" s="124">
        <v>783841438.70441663</v>
      </c>
      <c r="DQO55" s="124">
        <v>803635287.81533766</v>
      </c>
      <c r="DQP55" s="124">
        <v>823990147.19350815</v>
      </c>
      <c r="DQQ55" s="124">
        <v>844923480.57367814</v>
      </c>
      <c r="DQR55" s="124">
        <v>866453344.69791245</v>
      </c>
      <c r="DQS55" s="124">
        <v>888598410.91450322</v>
      </c>
      <c r="DQT55" s="124">
        <v>3249934956.9879727</v>
      </c>
      <c r="DQU55" s="124">
        <v>3498733475.6736231</v>
      </c>
      <c r="DQV55" s="124">
        <v>3767082845.8352394</v>
      </c>
      <c r="DQW55" s="124">
        <v>4056548054.6287637</v>
      </c>
      <c r="DQX55" s="124">
        <v>4368821170.2965441</v>
      </c>
      <c r="DQY55" s="124">
        <v>4705731786.6719303</v>
      </c>
      <c r="DQZ55" s="124">
        <v>5069258335.3474379</v>
      </c>
      <c r="DRA55" s="124">
        <v>5461540338.2983932</v>
      </c>
      <c r="DRB55" s="124">
        <v>5884891679.9168158</v>
      </c>
      <c r="DRC55" s="124">
        <v>6341814984.099226</v>
      </c>
      <c r="DRD55" s="124">
        <v>6835017189.2926645</v>
      </c>
      <c r="DRE55" s="124">
        <v>7367426422.2843552</v>
      </c>
      <c r="DRF55" s="124">
        <v>7942210280.0758562</v>
      </c>
      <c r="DRG55" s="124">
        <v>8562795638.470315</v>
      </c>
      <c r="DRH55" s="124">
        <v>9232890116.0845509</v>
      </c>
      <c r="DRI55" s="124">
        <v>9956505333.4450607</v>
      </c>
      <c r="DRJ55" s="124">
        <v>10737982118.713114</v>
      </c>
      <c r="DRK55" s="124">
        <v>11582017824.490028</v>
      </c>
      <c r="DRL55" s="124">
        <v>12493695934.167667</v>
      </c>
      <c r="DRM55" s="124">
        <v>13478518151.507092</v>
      </c>
      <c r="DRN55" s="124">
        <v>14542439183.65416</v>
      </c>
      <c r="DRO55" s="124">
        <v>15691904445.748066</v>
      </c>
      <c r="DRP55" s="124">
        <v>16933890934.770666</v>
      </c>
      <c r="DRQ55" s="124">
        <v>18275951541.454224</v>
      </c>
      <c r="DRR55" s="124">
        <v>19726263092.059566</v>
      </c>
      <c r="DRS55" s="124">
        <v>21293678436.812389</v>
      </c>
      <c r="DRT55" s="124">
        <v>18860907501.598301</v>
      </c>
      <c r="DRU55" s="124">
        <v>19891418470.691402</v>
      </c>
      <c r="DRV55" s="124">
        <v>20979550365.279995</v>
      </c>
      <c r="DRW55" s="124">
        <v>22128547639.06007</v>
      </c>
      <c r="DRX55" s="124">
        <v>23341837888.094795</v>
      </c>
      <c r="DRY55" s="124">
        <v>24623042201.204277</v>
      </c>
      <c r="DRZ55" s="124">
        <v>25975986095.763451</v>
      </c>
      <c r="DSA55" s="124">
        <v>27404711072.037952</v>
      </c>
      <c r="DSB55" s="124">
        <v>28913486821.063549</v>
      </c>
      <c r="DSC55" s="124">
        <v>30506824123.057266</v>
      </c>
      <c r="DSD55" s="124">
        <v>32189488475.442253</v>
      </c>
      <c r="DSE55" s="124">
        <v>33966514491.781982</v>
      </c>
      <c r="DSF55" s="124">
        <v>35843221115.257393</v>
      </c>
      <c r="DSG55" s="124">
        <v>37825227692.791931</v>
      </c>
      <c r="DSH55" s="124">
        <v>39918470958.540054</v>
      </c>
      <c r="DSI55" s="124">
        <v>42129222978.213814</v>
      </c>
      <c r="DSJ55" s="124">
        <v>44464110108.637131</v>
      </c>
      <c r="DSK55" s="124">
        <v>46930133029.997925</v>
      </c>
      <c r="DSL55" s="124">
        <v>49534687911.52285</v>
      </c>
      <c r="DSM55" s="124">
        <v>52285588774.73909</v>
      </c>
      <c r="DSN55" s="124">
        <v>55191091122.121223</v>
      </c>
      <c r="DSO55" s="124">
        <v>58259916902.7621</v>
      </c>
      <c r="DSP55" s="124">
        <v>61501280890.763496</v>
      </c>
      <c r="DSQ55" s="124">
        <v>64924918556.330826</v>
      </c>
      <c r="DSR55" s="124">
        <v>68541115514.086136</v>
      </c>
      <c r="DSS55" s="124">
        <v>72360738637.901306</v>
      </c>
      <c r="DST55" s="124">
        <v>3249934956.9879727</v>
      </c>
      <c r="DSU55" s="124">
        <v>3498733475.6736231</v>
      </c>
      <c r="DSV55" s="124">
        <v>3767082845.8352394</v>
      </c>
      <c r="DSW55" s="124">
        <v>4050129097.5432167</v>
      </c>
      <c r="DSX55" s="124">
        <v>4353395145.6725044</v>
      </c>
      <c r="DSY55" s="124">
        <v>4600905549.7017412</v>
      </c>
      <c r="DSZ55" s="124">
        <v>4645836954.9659414</v>
      </c>
      <c r="DTA55" s="124">
        <v>4668920879.4883375</v>
      </c>
      <c r="DTB55" s="124">
        <v>4666303921.7433023</v>
      </c>
      <c r="DTC55" s="124">
        <v>4635735955.1933327</v>
      </c>
      <c r="DTD55" s="124">
        <v>4573840928.136261</v>
      </c>
      <c r="DTE55" s="124">
        <v>4394309256.0184336</v>
      </c>
      <c r="DTF55" s="124">
        <v>4259568722.6543627</v>
      </c>
      <c r="DTG55" s="124">
        <v>4314569352.9372015</v>
      </c>
      <c r="DTH55" s="124">
        <v>4364128321.5991974</v>
      </c>
      <c r="DTI55" s="124">
        <v>4407438765.6599903</v>
      </c>
      <c r="DTJ55" s="124">
        <v>4538154335.6262445</v>
      </c>
      <c r="DTK55" s="124">
        <v>4673178453.2694731</v>
      </c>
      <c r="DTL55" s="124">
        <v>4812664193.3400183</v>
      </c>
      <c r="DTM55" s="124">
        <v>4956770383.3877525</v>
      </c>
      <c r="DTN55" s="124">
        <v>5105661828.3749733</v>
      </c>
      <c r="DTO55" s="124">
        <v>5259509544.274003</v>
      </c>
      <c r="DTP55" s="124">
        <v>5418491001.0142784</v>
      </c>
      <c r="DTQ55" s="124">
        <v>5582790375.1586103</v>
      </c>
      <c r="DTR55" s="124">
        <v>5752598812.7038774</v>
      </c>
      <c r="DTS55" s="124">
        <v>5928114702.4175854</v>
      </c>
      <c r="DTT55" s="124">
        <v>18860907501.598301</v>
      </c>
      <c r="DTU55" s="124">
        <v>19891418470.691402</v>
      </c>
      <c r="DTV55" s="124">
        <v>20979550365.279995</v>
      </c>
      <c r="DTW55" s="124">
        <v>22121774972.177387</v>
      </c>
      <c r="DTX55" s="124">
        <v>23325948050.331409</v>
      </c>
      <c r="DTY55" s="124">
        <v>24541496218.586918</v>
      </c>
      <c r="DTZ55" s="124">
        <v>24122564125.517677</v>
      </c>
      <c r="DUA55" s="124">
        <v>23579723403.798561</v>
      </c>
      <c r="DUB55" s="124">
        <v>22900306550.821255</v>
      </c>
      <c r="DUC55" s="124">
        <v>22072866867.810665</v>
      </c>
      <c r="DUD55" s="124">
        <v>21082596304.508217</v>
      </c>
      <c r="DUE55" s="124">
        <v>19847497837.671623</v>
      </c>
      <c r="DUF55" s="124">
        <v>18483481176.484875</v>
      </c>
      <c r="DUG55" s="124">
        <v>18843688999.384491</v>
      </c>
      <c r="DUH55" s="124">
        <v>19208661700.148289</v>
      </c>
      <c r="DUI55" s="124">
        <v>19578309368.879784</v>
      </c>
      <c r="DUJ55" s="124">
        <v>20030482265.791115</v>
      </c>
      <c r="DUK55" s="124">
        <v>20493661066.894485</v>
      </c>
      <c r="DUL55" s="124">
        <v>20968127910.694099</v>
      </c>
      <c r="DUM55" s="124">
        <v>21454172695.054077</v>
      </c>
      <c r="DUN55" s="124">
        <v>21952093309.660881</v>
      </c>
      <c r="DUO55" s="124">
        <v>22462195876.098965</v>
      </c>
      <c r="DUP55" s="124">
        <v>22984794995.809322</v>
      </c>
      <c r="DUQ55" s="124">
        <v>23520214006.210842</v>
      </c>
      <c r="DUR55" s="124">
        <v>24068785245.274761</v>
      </c>
      <c r="DUS55" s="124">
        <v>24630850324.853649</v>
      </c>
      <c r="DUT55" s="124">
        <v>0</v>
      </c>
      <c r="DUU55" s="124">
        <v>0</v>
      </c>
      <c r="DUV55" s="124">
        <v>0</v>
      </c>
      <c r="DUW55" s="124">
        <v>1430868.0651402709</v>
      </c>
      <c r="DUX55" s="124">
        <v>2918766.9929374815</v>
      </c>
      <c r="DUY55" s="124">
        <v>4466078.9557714788</v>
      </c>
      <c r="DUZ55" s="124">
        <v>6075304.125129465</v>
      </c>
      <c r="DVA55" s="124">
        <v>7749068.3658784656</v>
      </c>
      <c r="DVB55" s="124">
        <v>9490131.5813430157</v>
      </c>
      <c r="DVC55" s="124">
        <v>11301396.772867627</v>
      </c>
      <c r="DVD55" s="124">
        <v>13163183.60269193</v>
      </c>
      <c r="DVE55" s="124">
        <v>15097159.732729897</v>
      </c>
      <c r="DVF55" s="124">
        <v>17106113.470021568</v>
      </c>
      <c r="DVG55" s="124">
        <v>19192944.850278579</v>
      </c>
      <c r="DVH55" s="124">
        <v>21360670.490003396</v>
      </c>
      <c r="DVI55" s="124">
        <v>23612428.682513528</v>
      </c>
      <c r="DVJ55" s="124">
        <v>25951484.752840057</v>
      </c>
      <c r="DVK55" s="124">
        <v>28381236.687580131</v>
      </c>
      <c r="DVL55" s="124">
        <v>30905221.056985583</v>
      </c>
      <c r="DVM55" s="124">
        <v>33527119.247874893</v>
      </c>
      <c r="DVN55" s="124">
        <v>36250764.027371503</v>
      </c>
      <c r="DVO55" s="124">
        <v>39080146.459007345</v>
      </c>
      <c r="DVP55" s="124">
        <v>42019423.19439926</v>
      </c>
      <c r="DVQ55" s="124">
        <v>45072924.1655173</v>
      </c>
      <c r="DVR55" s="124">
        <v>48245160.704532608</v>
      </c>
      <c r="DVS55" s="124">
        <v>51540834.120372139</v>
      </c>
      <c r="DVT55" s="124">
        <v>0</v>
      </c>
      <c r="DVU55" s="124">
        <v>0</v>
      </c>
      <c r="DVV55" s="124">
        <v>0</v>
      </c>
      <c r="DVW55" s="124">
        <v>5299246.717969913</v>
      </c>
      <c r="DVX55" s="124">
        <v>10738706.315835888</v>
      </c>
      <c r="DVY55" s="124">
        <v>16266560.134805504</v>
      </c>
      <c r="DVZ55" s="124">
        <v>39012765.565734968</v>
      </c>
      <c r="DWA55" s="124">
        <v>63785139.015344203</v>
      </c>
      <c r="DWB55" s="124">
        <v>90749230.144694149</v>
      </c>
      <c r="DWC55" s="124">
        <v>120020056.87425391</v>
      </c>
      <c r="DWD55" s="124">
        <v>151818953.00602666</v>
      </c>
      <c r="DWE55" s="124">
        <v>186646056.51256377</v>
      </c>
      <c r="DWF55" s="124">
        <v>224474977.03963381</v>
      </c>
      <c r="DWG55" s="124">
        <v>240382678.13270351</v>
      </c>
      <c r="DWH55" s="124">
        <v>256943275.6259692</v>
      </c>
      <c r="DWI55" s="124">
        <v>274189831.37549925</v>
      </c>
      <c r="DWJ55" s="124">
        <v>291826695.61511046</v>
      </c>
      <c r="DWK55" s="124">
        <v>310193406.12375546</v>
      </c>
      <c r="DWL55" s="124">
        <v>329327010.64650893</v>
      </c>
      <c r="DWM55" s="124">
        <v>349266588.030918</v>
      </c>
      <c r="DWN55" s="124">
        <v>370053362.04642773</v>
      </c>
      <c r="DWO55" s="124">
        <v>391730821.62013465</v>
      </c>
      <c r="DWP55" s="124">
        <v>414344847.85119838</v>
      </c>
      <c r="DWQ55" s="124">
        <v>437943848.18671203</v>
      </c>
      <c r="DWR55" s="124">
        <v>462578898.16346717</v>
      </c>
      <c r="DWS55" s="124">
        <v>488303891.14290088</v>
      </c>
      <c r="DWT55" s="124">
        <v>0</v>
      </c>
      <c r="DWU55" s="124">
        <v>0</v>
      </c>
      <c r="DWV55" s="124">
        <v>0</v>
      </c>
      <c r="DWW55" s="124">
        <v>3743508.5889117047</v>
      </c>
      <c r="DWX55" s="124">
        <v>8040795.0054276101</v>
      </c>
      <c r="DWY55" s="124">
        <v>85458677.934871107</v>
      </c>
      <c r="DWZ55" s="124">
        <v>256707168.94365877</v>
      </c>
      <c r="DXA55" s="124">
        <v>456120597.7286734</v>
      </c>
      <c r="DXB55" s="124">
        <v>687260351.02353847</v>
      </c>
      <c r="DXC55" s="124">
        <v>954092649.60750806</v>
      </c>
      <c r="DXD55" s="124">
        <v>1255904806.8420227</v>
      </c>
      <c r="DXE55" s="124">
        <v>1607440252.410645</v>
      </c>
      <c r="DXF55" s="124">
        <v>1875454636.1870232</v>
      </c>
      <c r="DXG55" s="124">
        <v>2040841278.4740014</v>
      </c>
      <c r="DXH55" s="124">
        <v>2220518299.6307478</v>
      </c>
      <c r="DXI55" s="124">
        <v>2415717241.2488379</v>
      </c>
      <c r="DXJ55" s="124">
        <v>2620037959.5605884</v>
      </c>
      <c r="DXK55" s="124">
        <v>2841679801.5369315</v>
      </c>
      <c r="DXL55" s="124">
        <v>3082125904.2271476</v>
      </c>
      <c r="DXM55" s="124">
        <v>3342987453.3194785</v>
      </c>
      <c r="DXN55" s="124">
        <v>3626014817.46593</v>
      </c>
      <c r="DXO55" s="124">
        <v>3933109656.9142566</v>
      </c>
      <c r="DXP55" s="124">
        <v>4266338092.187057</v>
      </c>
      <c r="DXQ55" s="124">
        <v>4627945026.1313839</v>
      </c>
      <c r="DXR55" s="124">
        <v>5020369720.9195185</v>
      </c>
      <c r="DXS55" s="124">
        <v>5446262740.572794</v>
      </c>
      <c r="DXT55" s="124">
        <v>0</v>
      </c>
      <c r="DXU55" s="124">
        <v>0</v>
      </c>
      <c r="DXV55" s="124">
        <v>0</v>
      </c>
      <c r="DXW55" s="124">
        <v>2279985.6813896978</v>
      </c>
      <c r="DXX55" s="124">
        <v>5808909.2382662194</v>
      </c>
      <c r="DXY55" s="124">
        <v>14209911.483486239</v>
      </c>
      <c r="DXZ55" s="124">
        <v>669938225.79767716</v>
      </c>
      <c r="DYA55" s="124">
        <v>1399532288.2492104</v>
      </c>
      <c r="DYB55" s="124">
        <v>2209249200.8953128</v>
      </c>
      <c r="DYC55" s="124">
        <v>3104568094.8993649</v>
      </c>
      <c r="DYD55" s="124">
        <v>4092548246.0258279</v>
      </c>
      <c r="DYE55" s="124">
        <v>5193338112.7933321</v>
      </c>
      <c r="DYF55" s="124">
        <v>6398011252.9866619</v>
      </c>
      <c r="DYG55" s="124">
        <v>6771987670.2817001</v>
      </c>
      <c r="DYH55" s="124">
        <v>7167347951.6085434</v>
      </c>
      <c r="DYI55" s="124">
        <v>7585305660.9173298</v>
      </c>
      <c r="DYJ55" s="124">
        <v>8013388726.7850094</v>
      </c>
      <c r="DYK55" s="124">
        <v>8465550471.8494587</v>
      </c>
      <c r="DYL55" s="124">
        <v>8943149052.9767914</v>
      </c>
      <c r="DYM55" s="124">
        <v>9447619318.077282</v>
      </c>
      <c r="DYN55" s="124">
        <v>9980477139.0245438</v>
      </c>
      <c r="DYO55" s="124">
        <v>10543323989.472355</v>
      </c>
      <c r="DYP55" s="124">
        <v>11137851781.415403</v>
      </c>
      <c r="DYQ55" s="124">
        <v>11765847975.123411</v>
      </c>
      <c r="DYR55" s="124">
        <v>12429200977.905298</v>
      </c>
      <c r="DYS55" s="124">
        <v>13129905848.034521</v>
      </c>
      <c r="DYT55" s="118"/>
      <c r="DYU55" s="118"/>
      <c r="DYV55" s="118"/>
      <c r="DYW55" s="122"/>
      <c r="DYX55" s="122"/>
      <c r="DYY55" s="110"/>
      <c r="DYZ55" s="110"/>
      <c r="DZA55" s="113"/>
      <c r="DZB55" s="113"/>
      <c r="DZC55" s="113"/>
      <c r="DZD55" s="113"/>
      <c r="DZE55" s="113"/>
      <c r="DZF55" s="113"/>
      <c r="DZG55" s="113"/>
      <c r="DZH55" s="113"/>
      <c r="DZI55" s="113"/>
      <c r="DZJ55" s="113"/>
      <c r="DZK55" s="113"/>
      <c r="DZL55" s="132"/>
      <c r="DZM55" s="132"/>
      <c r="DZN55" s="132"/>
      <c r="DZO55" s="132"/>
      <c r="DZP55" s="132"/>
      <c r="DZQ55" s="132"/>
      <c r="DZR55" s="132"/>
      <c r="DZS55" s="132"/>
      <c r="DZT55" s="132"/>
      <c r="DZU55" s="132"/>
      <c r="EBO55" s="108">
        <v>93376245.758621514</v>
      </c>
      <c r="EBP55" s="108">
        <v>95875498.594374478</v>
      </c>
      <c r="EBQ55" s="108">
        <v>98444011.115808204</v>
      </c>
      <c r="EBR55" s="108">
        <v>101083769.43967569</v>
      </c>
      <c r="EBS55" s="108">
        <v>103796818.59050952</v>
      </c>
      <c r="EBT55" s="108">
        <v>106585264.30580083</v>
      </c>
      <c r="EBU55" s="108">
        <v>109451274.8982192</v>
      </c>
      <c r="EBV55" s="108">
        <v>112397083.17672618</v>
      </c>
      <c r="EBW55" s="108">
        <v>115424988.42849773</v>
      </c>
      <c r="EBX55" s="108">
        <v>118537358.4636337</v>
      </c>
      <c r="EBY55" s="108">
        <v>121736631.72469938</v>
      </c>
      <c r="EBZ55" s="108">
        <v>125025319.46321148</v>
      </c>
      <c r="ECA55" s="108">
        <v>128406007.9852518</v>
      </c>
      <c r="ECB55" s="108">
        <v>131881360.96846513</v>
      </c>
      <c r="ECC55" s="108">
        <v>135454121.85277241</v>
      </c>
      <c r="ECD55" s="108">
        <v>139127116.30720893</v>
      </c>
      <c r="ECE55" s="108">
        <v>142903254.7753776</v>
      </c>
      <c r="ECF55" s="108">
        <v>146785535.10209092</v>
      </c>
      <c r="ECG55" s="108">
        <v>150777045.2438612</v>
      </c>
      <c r="ECH55" s="108">
        <v>154880966.06598771</v>
      </c>
      <c r="ECI55" s="108">
        <v>159100574.22908261</v>
      </c>
      <c r="ECJ55" s="108">
        <v>163439245.16797099</v>
      </c>
      <c r="ECK55" s="108">
        <v>167900456.16600072</v>
      </c>
      <c r="ECL55" s="108">
        <v>172487789.52789962</v>
      </c>
      <c r="ECM55" s="108">
        <v>177204935.85442129</v>
      </c>
      <c r="ECN55" s="108">
        <v>182055697.42213216</v>
      </c>
      <c r="ECO55" s="108">
        <v>1903619439.1559858</v>
      </c>
      <c r="ECP55" s="108">
        <v>1913169736.373626</v>
      </c>
      <c r="ECQ55" s="108">
        <v>1922822164.1977763</v>
      </c>
      <c r="ECR55" s="108">
        <v>1932577956.8309889</v>
      </c>
      <c r="ECS55" s="108">
        <v>1942438364.9491186</v>
      </c>
      <c r="ECT55" s="108">
        <v>1952404655.9203496</v>
      </c>
      <c r="ECU55" s="108">
        <v>1962478114.0271757</v>
      </c>
      <c r="ECV55" s="108">
        <v>1972660040.6913764</v>
      </c>
      <c r="ECW55" s="108">
        <v>1982951754.7020288</v>
      </c>
      <c r="ECX55" s="108">
        <v>1993354592.4465909</v>
      </c>
      <c r="ECY55" s="108">
        <v>2003869908.1451082</v>
      </c>
      <c r="ECZ55" s="108">
        <v>2014499074.0875745</v>
      </c>
      <c r="EDA55" s="108">
        <v>2025243480.874496</v>
      </c>
      <c r="EDB55" s="108">
        <v>2036104537.6606982</v>
      </c>
      <c r="EDC55" s="108">
        <v>2047083672.4024215</v>
      </c>
      <c r="EDD55" s="108">
        <v>2058182332.1077504</v>
      </c>
      <c r="EDE55" s="108">
        <v>2069401983.0904167</v>
      </c>
      <c r="EDF55" s="108">
        <v>2080744111.2270262</v>
      </c>
      <c r="EDG55" s="108">
        <v>2092210222.2177541</v>
      </c>
      <c r="EDH55" s="108">
        <v>2103801841.8505547</v>
      </c>
      <c r="EDI55" s="108">
        <v>2115520516.2689309</v>
      </c>
      <c r="EDJ55" s="108">
        <v>2127367812.2433186</v>
      </c>
      <c r="EDK55" s="108">
        <v>2139345317.4461246</v>
      </c>
      <c r="EDL55" s="108">
        <v>2151454640.7304721</v>
      </c>
      <c r="EDM55" s="108">
        <v>2163697412.4127092</v>
      </c>
      <c r="EDN55" s="108">
        <v>2176075284.5587177</v>
      </c>
      <c r="EDO55" s="108">
        <v>93376245.758621514</v>
      </c>
      <c r="EDP55" s="108">
        <v>95875498.594374478</v>
      </c>
      <c r="EDQ55" s="108">
        <v>98444011.115808204</v>
      </c>
      <c r="EDR55" s="108">
        <v>100608150.21010967</v>
      </c>
      <c r="EDS55" s="108">
        <v>102525773.83187552</v>
      </c>
      <c r="EDT55" s="108">
        <v>102759259.59901947</v>
      </c>
      <c r="EDU55" s="108">
        <v>101122549.21883053</v>
      </c>
      <c r="EDV55" s="108">
        <v>99353166.440811336</v>
      </c>
      <c r="EDW55" s="108">
        <v>97445523.927925229</v>
      </c>
      <c r="EDX55" s="108">
        <v>95725781.143242151</v>
      </c>
      <c r="EDY55" s="108">
        <v>94108512.197627336</v>
      </c>
      <c r="EDZ55" s="108">
        <v>88337111.999334425</v>
      </c>
      <c r="EEA55" s="108">
        <v>84516039.434909821</v>
      </c>
      <c r="EEB55" s="108">
        <v>82592926.550015062</v>
      </c>
      <c r="EEC55" s="108">
        <v>80522248.922562286</v>
      </c>
      <c r="EED55" s="108">
        <v>78297821.910230845</v>
      </c>
      <c r="EEE55" s="108">
        <v>80793438.429087535</v>
      </c>
      <c r="EEF55" s="108">
        <v>83381299.324131683</v>
      </c>
      <c r="EEG55" s="108">
        <v>86064922.744293854</v>
      </c>
      <c r="EEH55" s="108">
        <v>88847963.852063358</v>
      </c>
      <c r="EEI55" s="108">
        <v>91734220.233448714</v>
      </c>
      <c r="EEJ55" s="108">
        <v>94727637.523525357</v>
      </c>
      <c r="EEK55" s="108">
        <v>97832315.256217048</v>
      </c>
      <c r="EEL55" s="108">
        <v>101052512.94730492</v>
      </c>
      <c r="EEM55" s="108">
        <v>104392656.42002182</v>
      </c>
      <c r="EEN55" s="108">
        <v>107857344.38296527</v>
      </c>
      <c r="EEO55" s="108">
        <v>1903619439.1559858</v>
      </c>
      <c r="EEP55" s="108">
        <v>1913169736.373626</v>
      </c>
      <c r="EEQ55" s="108">
        <v>1922822164.1977763</v>
      </c>
      <c r="EER55" s="108">
        <v>1928368546.2578926</v>
      </c>
      <c r="EES55" s="108">
        <v>1932355608.2705002</v>
      </c>
      <c r="EET55" s="108">
        <v>1924479821.4538507</v>
      </c>
      <c r="EEU55" s="108">
        <v>1844067392.4692562</v>
      </c>
      <c r="EEV55" s="108">
        <v>1763446780.8228388</v>
      </c>
      <c r="EEW55" s="108">
        <v>1682616939.7841804</v>
      </c>
      <c r="EEX55" s="108">
        <v>1603357978.8006592</v>
      </c>
      <c r="EEY55" s="108">
        <v>1524835198.5106242</v>
      </c>
      <c r="EEZ55" s="108">
        <v>1424009724.5399041</v>
      </c>
      <c r="EFA55" s="108">
        <v>1338163008.7772577</v>
      </c>
      <c r="EFB55" s="108">
        <v>1336348762.9996684</v>
      </c>
      <c r="EFC55" s="108">
        <v>1334805072.8461876</v>
      </c>
      <c r="EFD55" s="108">
        <v>1333543859.7418704</v>
      </c>
      <c r="EFE55" s="108">
        <v>1359131471.8486304</v>
      </c>
      <c r="EFF55" s="108">
        <v>1385420240.1907735</v>
      </c>
      <c r="EFG55" s="108">
        <v>1412432027.5165629</v>
      </c>
      <c r="EFH55" s="108">
        <v>1440189450.103353</v>
      </c>
      <c r="EFI55" s="108">
        <v>1468715905.5908809</v>
      </c>
      <c r="EFJ55" s="108">
        <v>1498035601.8890224</v>
      </c>
      <c r="EFK55" s="108">
        <v>1528173587.2025921</v>
      </c>
      <c r="EFL55" s="108">
        <v>1559155781.2175245</v>
      </c>
      <c r="EFM55" s="108">
        <v>1591009007.4945316</v>
      </c>
      <c r="EFN55" s="108">
        <v>1623761027.1182024</v>
      </c>
      <c r="EFO55" s="108">
        <v>0</v>
      </c>
      <c r="EFP55" s="108">
        <v>0</v>
      </c>
      <c r="EFQ55" s="108">
        <v>0</v>
      </c>
      <c r="EFR55" s="108">
        <v>475619.22956602648</v>
      </c>
      <c r="EFS55" s="108">
        <v>1271044.7586340019</v>
      </c>
      <c r="EFT55" s="108">
        <v>3826004.7067813813</v>
      </c>
      <c r="EFU55" s="108">
        <v>8328725.6793886777</v>
      </c>
      <c r="EFV55" s="108">
        <v>13043916.735914852</v>
      </c>
      <c r="EFW55" s="108">
        <v>17979464.500572518</v>
      </c>
      <c r="EFX55" s="108">
        <v>22811577.320391554</v>
      </c>
      <c r="EFY55" s="108">
        <v>27628119.52707205</v>
      </c>
      <c r="EFZ55" s="108">
        <v>36688207.463877037</v>
      </c>
      <c r="EGA55" s="108">
        <v>43889968.550341964</v>
      </c>
      <c r="EGB55" s="108">
        <v>49288434.418450058</v>
      </c>
      <c r="EGC55" s="108">
        <v>54931872.930210128</v>
      </c>
      <c r="EGD55" s="108">
        <v>60829294.39697808</v>
      </c>
      <c r="EGE55" s="108">
        <v>62109816.346290052</v>
      </c>
      <c r="EGF55" s="108">
        <v>63404235.777959242</v>
      </c>
      <c r="EGG55" s="108">
        <v>64712122.49956733</v>
      </c>
      <c r="EGH55" s="108">
        <v>66033002.213924378</v>
      </c>
      <c r="EGI55" s="108">
        <v>67366353.995633945</v>
      </c>
      <c r="EGJ55" s="108">
        <v>68711607.644445628</v>
      </c>
      <c r="EGK55" s="108">
        <v>70068140.909783676</v>
      </c>
      <c r="EGL55" s="108">
        <v>71435276.580594733</v>
      </c>
      <c r="EGM55" s="108">
        <v>72812279.4343995</v>
      </c>
      <c r="EGN55" s="108">
        <v>74198353.039166912</v>
      </c>
      <c r="EGO55" s="108">
        <v>0</v>
      </c>
      <c r="EGP55" s="108">
        <v>0</v>
      </c>
      <c r="EGQ55" s="108">
        <v>0</v>
      </c>
      <c r="EGR55" s="108">
        <v>4209410.5730962045</v>
      </c>
      <c r="EGS55" s="108">
        <v>10082756.678618554</v>
      </c>
      <c r="EGT55" s="108">
        <v>27924834.466498859</v>
      </c>
      <c r="EGU55" s="108">
        <v>118410721.55791971</v>
      </c>
      <c r="EGV55" s="108">
        <v>209213259.86853781</v>
      </c>
      <c r="EGW55" s="108">
        <v>300334814.91784835</v>
      </c>
      <c r="EGX55" s="108">
        <v>389996613.64593166</v>
      </c>
      <c r="EGY55" s="108">
        <v>479034709.63448364</v>
      </c>
      <c r="EGZ55" s="108">
        <v>590489349.54767025</v>
      </c>
      <c r="EHA55" s="108">
        <v>687080472.09723854</v>
      </c>
      <c r="EHB55" s="108">
        <v>699755774.66102958</v>
      </c>
      <c r="EHC55" s="108">
        <v>712278599.556234</v>
      </c>
      <c r="EHD55" s="108">
        <v>724638472.36588001</v>
      </c>
      <c r="EHE55" s="108">
        <v>710270511.24178612</v>
      </c>
      <c r="EHF55" s="108">
        <v>695323871.03625274</v>
      </c>
      <c r="EHG55" s="108">
        <v>679778194.70119143</v>
      </c>
      <c r="EHH55" s="108">
        <v>663612391.74720192</v>
      </c>
      <c r="EHI55" s="108">
        <v>646804610.67804992</v>
      </c>
      <c r="EHJ55" s="108">
        <v>629332210.35429621</v>
      </c>
      <c r="EHK55" s="108">
        <v>611171730.24353218</v>
      </c>
      <c r="EHL55" s="108">
        <v>592298859.51294756</v>
      </c>
      <c r="EHM55" s="108">
        <v>572688404.91817784</v>
      </c>
      <c r="EHN55" s="108">
        <v>552314257.4405154</v>
      </c>
      <c r="EHO55" s="108">
        <f t="shared" ref="EHO55:EIX55" si="75">EHO6+EHO8+EHO25+EHO26+EHO36+EHO39</f>
        <v>1548907115.604672</v>
      </c>
      <c r="EHP55" s="108">
        <f t="shared" si="75"/>
        <v>3166442615.1594973</v>
      </c>
      <c r="EHQ55" s="108">
        <f t="shared" si="75"/>
        <v>119146701.2003594</v>
      </c>
      <c r="EHR55" s="108">
        <f t="shared" si="75"/>
        <v>137671418.05041292</v>
      </c>
      <c r="EHS55" s="108">
        <f t="shared" si="75"/>
        <v>25923848484.84568</v>
      </c>
      <c r="EHT55" s="108">
        <f t="shared" si="75"/>
        <v>47143467626.891701</v>
      </c>
      <c r="EHU55" s="108">
        <f t="shared" si="75"/>
        <v>1994142191.1419752</v>
      </c>
      <c r="EHV55" s="108">
        <f t="shared" si="75"/>
        <v>2049715983.7779</v>
      </c>
      <c r="EHW55" s="108">
        <f t="shared" si="75"/>
        <v>27472755600.450352</v>
      </c>
      <c r="EHX55" s="108">
        <f t="shared" si="75"/>
        <v>50309910242.051201</v>
      </c>
      <c r="EHY55" s="108">
        <f t="shared" si="75"/>
        <v>2113288892.3423347</v>
      </c>
      <c r="EHZ55" s="108">
        <f t="shared" si="75"/>
        <v>2187387401.8283129</v>
      </c>
      <c r="EIA55" s="108">
        <f t="shared" si="75"/>
        <v>1207914865.3864937</v>
      </c>
      <c r="EIB55" s="108">
        <f t="shared" si="75"/>
        <v>2144599176.4995534</v>
      </c>
      <c r="EIC55" s="108">
        <f t="shared" si="75"/>
        <v>4107431083.4843097</v>
      </c>
      <c r="EID55" s="108">
        <f t="shared" si="75"/>
        <v>4237103385.6062126</v>
      </c>
      <c r="EIE55" s="108">
        <f t="shared" si="75"/>
        <v>20970398695.274693</v>
      </c>
      <c r="EIF55" s="108">
        <f t="shared" si="75"/>
        <v>35836422795.44677</v>
      </c>
      <c r="EIG55" s="108">
        <f t="shared" si="75"/>
        <v>6220719975.826643</v>
      </c>
      <c r="EIH55" s="108">
        <f t="shared" si="75"/>
        <v>6424490787.4345255</v>
      </c>
      <c r="EII55" s="108">
        <f t="shared" si="75"/>
        <v>22178313560.66119</v>
      </c>
      <c r="EIJ55" s="108">
        <f t="shared" si="75"/>
        <v>37981021971.94632</v>
      </c>
      <c r="EIK55" s="108">
        <f t="shared" si="75"/>
        <v>10328151059.310955</v>
      </c>
      <c r="EIL55" s="108">
        <f t="shared" si="75"/>
        <v>10661594173.040735</v>
      </c>
      <c r="EIM55" s="108">
        <f t="shared" si="75"/>
        <v>340992250.21817839</v>
      </c>
      <c r="EIN55" s="108">
        <f t="shared" si="75"/>
        <v>1021843438.6599437</v>
      </c>
      <c r="EIO55" s="108">
        <f t="shared" si="75"/>
        <v>26230173.09370603</v>
      </c>
      <c r="EIP55" s="108">
        <f t="shared" si="75"/>
        <v>44427975.593910597</v>
      </c>
      <c r="EIQ55" s="108">
        <f t="shared" si="75"/>
        <v>4953449789.5709858</v>
      </c>
      <c r="EIR55" s="108">
        <f t="shared" si="75"/>
        <v>11307044831.444937</v>
      </c>
      <c r="EIS55" s="108">
        <f t="shared" si="75"/>
        <v>381034599.19776815</v>
      </c>
      <c r="EIT55" s="108">
        <f t="shared" si="75"/>
        <v>491610644.84543198</v>
      </c>
      <c r="EIU55" s="108">
        <f t="shared" si="75"/>
        <v>5294442039.7891655</v>
      </c>
      <c r="EIV55" s="108">
        <f t="shared" si="75"/>
        <v>12328888270.104877</v>
      </c>
      <c r="EIW55" s="108">
        <f t="shared" si="75"/>
        <v>407264772.29147422</v>
      </c>
      <c r="EIX55" s="108">
        <f t="shared" si="75"/>
        <v>536038620.4393425</v>
      </c>
      <c r="EIY55" s="108">
        <v>11701.856235704583</v>
      </c>
      <c r="EIZ55" s="108">
        <v>12560.115424768617</v>
      </c>
      <c r="EJA55" s="108">
        <v>13484.65105262006</v>
      </c>
      <c r="EJB55" s="108">
        <v>14480.751998841008</v>
      </c>
      <c r="EJC55" s="108">
        <v>15554.138578078022</v>
      </c>
      <c r="EJD55" s="108">
        <v>16710.99830227183</v>
      </c>
      <c r="EJE55" s="108">
        <v>17958.024645193913</v>
      </c>
      <c r="EJF55" s="108">
        <v>19302.459064061903</v>
      </c>
      <c r="EJG55" s="108">
        <v>20752.136554829587</v>
      </c>
      <c r="EJH55" s="108">
        <v>22315.535041456886</v>
      </c>
      <c r="EJI55" s="108">
        <v>24001.828925223912</v>
      </c>
      <c r="EJJ55" s="108">
        <v>25820.947148139858</v>
      </c>
      <c r="EJK55" s="108">
        <v>27783.636154905729</v>
      </c>
      <c r="EJL55" s="108">
        <v>29901.528170931833</v>
      </c>
      <c r="EJM55" s="108">
        <v>32187.215249815046</v>
      </c>
      <c r="EJN55" s="108">
        <v>34654.329582697719</v>
      </c>
      <c r="EJO55" s="108">
        <v>37317.630604331418</v>
      </c>
      <c r="EJP55" s="108">
        <v>40193.099476749718</v>
      </c>
      <c r="EJQ55" s="108">
        <v>43298.041581537203</v>
      </c>
      <c r="EJR55" s="108">
        <v>46651.197706116276</v>
      </c>
      <c r="EJS55" s="108">
        <v>50272.864668639915</v>
      </c>
      <c r="EJT55" s="108">
        <v>54185.026190391938</v>
      </c>
      <c r="EJU55" s="108">
        <v>58411.494894507166</v>
      </c>
      <c r="EJV55" s="108">
        <v>62978.066385821767</v>
      </c>
      <c r="EJW55" s="108">
        <v>67912.686449284476</v>
      </c>
      <c r="EJX55" s="108">
        <v>73245.63249418106</v>
      </c>
      <c r="EJY55" s="108">
        <v>61135.774879326855</v>
      </c>
      <c r="EJZ55" s="108">
        <v>64280.852819898486</v>
      </c>
      <c r="EKA55" s="108">
        <v>67598.877927292007</v>
      </c>
      <c r="EKB55" s="108">
        <v>71099.548174052645</v>
      </c>
      <c r="EKC55" s="108">
        <v>74793.108619819948</v>
      </c>
      <c r="EKD55" s="108">
        <v>78690.382344524274</v>
      </c>
      <c r="EKE55" s="108">
        <v>82802.803132737128</v>
      </c>
      <c r="EKF55" s="108">
        <v>87142.450008397413</v>
      </c>
      <c r="EKG55" s="108">
        <v>91722.083724762342</v>
      </c>
      <c r="EKH55" s="108">
        <v>96555.185320376695</v>
      </c>
      <c r="EKI55" s="108">
        <v>101655.99685813783</v>
      </c>
      <c r="EKJ55" s="108">
        <v>107039.5644711733</v>
      </c>
      <c r="EKK55" s="108">
        <v>112721.78384626328</v>
      </c>
      <c r="EKL55" s="108">
        <v>118719.44828295683</v>
      </c>
      <c r="EKM55" s="108">
        <v>125050.29947436348</v>
      </c>
      <c r="EKN55" s="108">
        <v>131733.08116388472</v>
      </c>
      <c r="EKO55" s="108">
        <v>138787.5958408977</v>
      </c>
      <c r="EKP55" s="108">
        <v>146234.76464765205</v>
      </c>
      <c r="EKQ55" s="108">
        <v>154096.69067941091</v>
      </c>
      <c r="EKR55" s="108">
        <v>162396.72587019583</v>
      </c>
      <c r="EKS55" s="108">
        <v>171159.54166740458</v>
      </c>
      <c r="EKT55" s="108">
        <v>180411.20371010742</v>
      </c>
      <c r="EKU55" s="108">
        <v>190179.25073801001</v>
      </c>
      <c r="EKV55" s="108">
        <v>200492.77797095326</v>
      </c>
      <c r="EKW55" s="108">
        <v>211382.52521242949</v>
      </c>
      <c r="EKX55" s="108">
        <v>222880.96994497589</v>
      </c>
      <c r="EKY55" s="108">
        <v>11701.856235704583</v>
      </c>
      <c r="EKZ55" s="108">
        <v>12560.115424768617</v>
      </c>
      <c r="ELA55" s="108">
        <v>13484.65105262006</v>
      </c>
      <c r="ELB55" s="108">
        <v>14427.065052703319</v>
      </c>
      <c r="ELC55" s="108">
        <v>15439.616006753291</v>
      </c>
      <c r="ELD55" s="108">
        <v>16231.144917141208</v>
      </c>
      <c r="ELE55" s="108">
        <v>16423.9246364916</v>
      </c>
      <c r="ELF55" s="108">
        <v>16547.998359106441</v>
      </c>
      <c r="ELG55" s="108">
        <v>16590.794294783052</v>
      </c>
      <c r="ELH55" s="108">
        <v>16540.322943371189</v>
      </c>
      <c r="ELI55" s="108">
        <v>16401.757581988852</v>
      </c>
      <c r="ELJ55" s="108">
        <v>15851.227159452419</v>
      </c>
      <c r="ELK55" s="108">
        <v>15497.265916359856</v>
      </c>
      <c r="ELL55" s="108">
        <v>15697.870513274276</v>
      </c>
      <c r="ELM55" s="108">
        <v>15878.931318446683</v>
      </c>
      <c r="ELN55" s="108">
        <v>16037.509112819109</v>
      </c>
      <c r="ELO55" s="108">
        <v>16518.508379330866</v>
      </c>
      <c r="ELP55" s="108">
        <v>17015.968645106292</v>
      </c>
      <c r="ELQ55" s="108">
        <v>17530.490302901169</v>
      </c>
      <c r="ELR55" s="108">
        <v>18062.696641202871</v>
      </c>
      <c r="ELS55" s="108">
        <v>18613.234743537927</v>
      </c>
      <c r="ELT55" s="108">
        <v>19182.776423773044</v>
      </c>
      <c r="ELU55" s="108">
        <v>19772.019198867274</v>
      </c>
      <c r="ELV55" s="108">
        <v>20381.687300592417</v>
      </c>
      <c r="ELW55" s="108">
        <v>21012.532727800775</v>
      </c>
      <c r="ELX55" s="108">
        <v>21665.336340883674</v>
      </c>
      <c r="ELY55" s="108">
        <v>61135.774879326855</v>
      </c>
      <c r="ELZ55" s="108">
        <v>64280.852819898486</v>
      </c>
      <c r="EMA55" s="108">
        <v>67598.877927292007</v>
      </c>
      <c r="EMB55" s="108">
        <v>71038.855598606751</v>
      </c>
      <c r="EMC55" s="108">
        <v>74667.194218583187</v>
      </c>
      <c r="EMD55" s="108">
        <v>78285.71545873594</v>
      </c>
      <c r="EME55" s="108">
        <v>77098.262032197541</v>
      </c>
      <c r="EMF55" s="108">
        <v>75543.625161577234</v>
      </c>
      <c r="EMG55" s="108">
        <v>73584.138964158468</v>
      </c>
      <c r="EMH55" s="108">
        <v>71181.426102270998</v>
      </c>
      <c r="EMI55" s="108">
        <v>68303.895827351749</v>
      </c>
      <c r="EMJ55" s="108">
        <v>64655.129249560661</v>
      </c>
      <c r="EMK55" s="108">
        <v>60679.961824932405</v>
      </c>
      <c r="EML55" s="108">
        <v>61769.916959100898</v>
      </c>
      <c r="EMM55" s="108">
        <v>62871.74596462553</v>
      </c>
      <c r="EMN55" s="108">
        <v>63984.986529813112</v>
      </c>
      <c r="EMO55" s="108">
        <v>65396.180919225793</v>
      </c>
      <c r="EMP55" s="108">
        <v>66841.828554525622</v>
      </c>
      <c r="EMQ55" s="108">
        <v>68322.828073710087</v>
      </c>
      <c r="EMR55" s="108">
        <v>69840.103526184394</v>
      </c>
      <c r="EMS55" s="108">
        <v>71394.605159672734</v>
      </c>
      <c r="EMT55" s="108">
        <v>72987.310233728465</v>
      </c>
      <c r="EMU55" s="108">
        <v>74619.223860810132</v>
      </c>
      <c r="EMV55" s="108">
        <v>76291.379875926286</v>
      </c>
      <c r="EMW55" s="108">
        <v>78004.841735891125</v>
      </c>
      <c r="EMX55" s="108">
        <v>79760.70344927242</v>
      </c>
      <c r="EMY55" s="108">
        <v>0</v>
      </c>
      <c r="EMZ55" s="108">
        <v>0</v>
      </c>
      <c r="ENA55" s="108">
        <v>0</v>
      </c>
      <c r="ENB55" s="108">
        <v>53.686946137689119</v>
      </c>
      <c r="ENC55" s="108">
        <v>114.52257132473356</v>
      </c>
      <c r="END55" s="108">
        <v>479.85338513061987</v>
      </c>
      <c r="ENE55" s="108">
        <v>1534.1000087023151</v>
      </c>
      <c r="ENF55" s="108">
        <v>2754.4607049554634</v>
      </c>
      <c r="ENG55" s="108">
        <v>4161.3422600465374</v>
      </c>
      <c r="ENH55" s="108">
        <v>5775.2120980856962</v>
      </c>
      <c r="ENI55" s="108">
        <v>7600.0713432350567</v>
      </c>
      <c r="ENJ55" s="108">
        <v>9969.7199886874387</v>
      </c>
      <c r="ENK55" s="108">
        <v>12286.370238545871</v>
      </c>
      <c r="ENL55" s="108">
        <v>14203.657657657555</v>
      </c>
      <c r="ENM55" s="108">
        <v>16308.28393136836</v>
      </c>
      <c r="ENN55" s="108">
        <v>18616.820469878607</v>
      </c>
      <c r="ENO55" s="108">
        <v>20799.122225000556</v>
      </c>
      <c r="ENP55" s="108">
        <v>23177.130831643422</v>
      </c>
      <c r="ENQ55" s="108">
        <v>25767.551278636038</v>
      </c>
      <c r="ENR55" s="108">
        <v>28588.501064913416</v>
      </c>
      <c r="ENS55" s="108">
        <v>31659.629925101981</v>
      </c>
      <c r="ENT55" s="108">
        <v>35002.249766618894</v>
      </c>
      <c r="ENU55" s="108">
        <v>38639.475695639892</v>
      </c>
      <c r="ENV55" s="108">
        <v>42596.379085229353</v>
      </c>
      <c r="ENW55" s="108">
        <v>46900.153721483694</v>
      </c>
      <c r="ENX55" s="108">
        <v>51580.296153297386</v>
      </c>
      <c r="ENY55" s="108">
        <v>0</v>
      </c>
      <c r="ENZ55" s="108">
        <v>0</v>
      </c>
      <c r="EOA55" s="108">
        <v>0</v>
      </c>
      <c r="EOB55" s="108">
        <v>60.692575445901383</v>
      </c>
      <c r="EOC55" s="108">
        <v>125.91440123675629</v>
      </c>
      <c r="EOD55" s="108">
        <v>404.6668857883484</v>
      </c>
      <c r="EOE55" s="108">
        <v>5704.5411005395836</v>
      </c>
      <c r="EOF55" s="108">
        <v>11598.824846820178</v>
      </c>
      <c r="EOG55" s="108">
        <v>18137.944760603885</v>
      </c>
      <c r="EOH55" s="108">
        <v>25373.759218105704</v>
      </c>
      <c r="EOI55" s="108">
        <v>33352.101030786107</v>
      </c>
      <c r="EOJ55" s="108">
        <v>42384.435221612621</v>
      </c>
      <c r="EOK55" s="108">
        <v>52041.822021330881</v>
      </c>
      <c r="EOL55" s="108">
        <v>56949.531323855932</v>
      </c>
      <c r="EOM55" s="108">
        <v>62178.55350973794</v>
      </c>
      <c r="EON55" s="108">
        <v>67748.094634071589</v>
      </c>
      <c r="EOO55" s="108">
        <v>73391.414921671909</v>
      </c>
      <c r="EOP55" s="108">
        <v>79392.936093126424</v>
      </c>
      <c r="EOQ55" s="108">
        <v>85773.862605700822</v>
      </c>
      <c r="EOR55" s="108">
        <v>92556.622344011397</v>
      </c>
      <c r="EOS55" s="108">
        <v>99764.936507731822</v>
      </c>
      <c r="EOT55" s="108">
        <v>107423.89347637896</v>
      </c>
      <c r="EOU55" s="108">
        <v>115560.02687719988</v>
      </c>
      <c r="EOV55" s="108">
        <v>124201.39809502701</v>
      </c>
      <c r="EOW55" s="108">
        <v>133377.68347653834</v>
      </c>
      <c r="EOX55" s="108">
        <v>143120.26649570343</v>
      </c>
      <c r="EOY55" s="108">
        <f t="shared" ref="EOY55:EQH55" si="76">EOY6+EOY8+EOY25+EOY26+EOY36+EOY39</f>
        <v>301423.52941644727</v>
      </c>
      <c r="EOZ55" s="108">
        <f t="shared" si="76"/>
        <v>835889.26986800821</v>
      </c>
      <c r="EPA55" s="108">
        <f t="shared" si="76"/>
        <v>23186.425339726713</v>
      </c>
      <c r="EPB55" s="108">
        <f t="shared" si="76"/>
        <v>36343.011733391657</v>
      </c>
      <c r="EPC55" s="108">
        <f t="shared" si="76"/>
        <v>1279725.7354214496</v>
      </c>
      <c r="EPD55" s="108">
        <f t="shared" si="76"/>
        <v>3057747.7817034875</v>
      </c>
      <c r="EPE55" s="108">
        <f t="shared" si="76"/>
        <v>98440.441186265365</v>
      </c>
      <c r="EPF55" s="108">
        <f t="shared" si="76"/>
        <v>132945.55572623856</v>
      </c>
      <c r="EPG55" s="108">
        <f t="shared" si="76"/>
        <v>1581149.2648378971</v>
      </c>
      <c r="EPH55" s="108">
        <f t="shared" si="76"/>
        <v>3893637.0515714958</v>
      </c>
      <c r="EPI55" s="108">
        <f t="shared" si="76"/>
        <v>121626.86652599208</v>
      </c>
      <c r="EPJ55" s="108">
        <f t="shared" si="76"/>
        <v>169288.56745963023</v>
      </c>
      <c r="EPK55" s="108">
        <f t="shared" si="76"/>
        <v>207565.42781269131</v>
      </c>
      <c r="EPL55" s="108">
        <f t="shared" si="76"/>
        <v>397320.67851668765</v>
      </c>
      <c r="EPM55" s="108">
        <f t="shared" si="76"/>
        <v>220067.30771225746</v>
      </c>
      <c r="EPN55" s="108">
        <f t="shared" si="76"/>
        <v>302234.12318586878</v>
      </c>
      <c r="EPO55" s="108">
        <f t="shared" si="76"/>
        <v>903664.85389151447</v>
      </c>
      <c r="EPP55" s="108">
        <f t="shared" si="76"/>
        <v>1627123.8592804621</v>
      </c>
      <c r="EPQ55" s="108">
        <f t="shared" si="76"/>
        <v>341694.17423824954</v>
      </c>
      <c r="EPR55" s="108">
        <f t="shared" si="76"/>
        <v>471522.69064549904</v>
      </c>
      <c r="EPS55" s="108">
        <f t="shared" si="76"/>
        <v>1111230.2817042058</v>
      </c>
      <c r="EPT55" s="108">
        <f t="shared" si="76"/>
        <v>2024444.5377971495</v>
      </c>
      <c r="EPU55" s="108">
        <f t="shared" si="76"/>
        <v>561761.48195050703</v>
      </c>
      <c r="EPV55" s="108">
        <f t="shared" si="76"/>
        <v>773756.81383136776</v>
      </c>
      <c r="EPW55" s="108">
        <f t="shared" si="76"/>
        <v>93858.101603755946</v>
      </c>
      <c r="EPX55" s="108">
        <f t="shared" si="76"/>
        <v>438568.59135132044</v>
      </c>
      <c r="EPY55" s="108">
        <f t="shared" si="76"/>
        <v>7219.8539695196887</v>
      </c>
      <c r="EPZ55" s="108">
        <f t="shared" si="76"/>
        <v>19068.19962397046</v>
      </c>
      <c r="EQA55" s="108">
        <f t="shared" si="76"/>
        <v>376060.88152993529</v>
      </c>
      <c r="EQB55" s="108">
        <f t="shared" si="76"/>
        <v>1430623.9224230258</v>
      </c>
      <c r="EQC55" s="108">
        <f t="shared" si="76"/>
        <v>28927.760117687332</v>
      </c>
      <c r="EQD55" s="108">
        <f t="shared" si="76"/>
        <v>62201.04010534894</v>
      </c>
      <c r="EQE55" s="108">
        <f t="shared" si="76"/>
        <v>469918.98313369125</v>
      </c>
      <c r="EQF55" s="108">
        <f t="shared" si="76"/>
        <v>1869192.5137743459</v>
      </c>
      <c r="EQG55" s="108">
        <f t="shared" si="76"/>
        <v>36147.614087207017</v>
      </c>
      <c r="EQH55" s="108">
        <f t="shared" si="76"/>
        <v>81269.239729319379</v>
      </c>
      <c r="EQI55" s="25" t="s">
        <v>4324</v>
      </c>
    </row>
    <row r="56" spans="1:3831" x14ac:dyDescent="0.25">
      <c r="A56" s="1" t="s">
        <v>4419</v>
      </c>
      <c r="B56" s="105"/>
      <c r="C56" s="106"/>
      <c r="D56" s="105"/>
      <c r="E56" s="105"/>
      <c r="F56" s="106"/>
      <c r="G56" s="107"/>
      <c r="I56" s="108">
        <f>I31+I34+I41+I46</f>
        <v>128018.33099999999</v>
      </c>
      <c r="J56" s="108">
        <f>J31+J34+J41+J46</f>
        <v>134035.07700000002</v>
      </c>
      <c r="K56" s="106"/>
      <c r="L56" s="106"/>
      <c r="N56" s="109"/>
      <c r="O56" s="109"/>
      <c r="P56" s="110"/>
      <c r="Q56" s="110"/>
      <c r="R56" s="110"/>
      <c r="S56" s="110"/>
      <c r="T56" s="110"/>
      <c r="U56" s="110"/>
      <c r="X56" s="108">
        <f>X31+X34+X41+X46</f>
        <v>32508321.49478199</v>
      </c>
      <c r="Y56" s="108"/>
      <c r="Z56" s="108"/>
      <c r="AA56" s="108"/>
      <c r="AB56" s="112"/>
      <c r="AC56" s="112"/>
      <c r="AD56" s="108">
        <f>AD31+AD34+AD41+AD46</f>
        <v>33965524.606895968</v>
      </c>
      <c r="AE56" s="108">
        <v>22275908.261295214</v>
      </c>
      <c r="AF56" s="108">
        <v>22686607.891494125</v>
      </c>
      <c r="AG56" s="108">
        <v>23104895.51838199</v>
      </c>
      <c r="AH56" s="108">
        <v>23530911.655390024</v>
      </c>
      <c r="AI56" s="108">
        <v>23964799.424334232</v>
      </c>
      <c r="AJ56" s="108">
        <v>24406704.603962608</v>
      </c>
      <c r="AK56" s="108">
        <v>24856775.679408405</v>
      </c>
      <c r="AL56" s="108">
        <v>25315163.892566483</v>
      </c>
      <c r="AM56" s="108">
        <v>25782023.293409936</v>
      </c>
      <c r="AN56" s="108">
        <v>26257510.792264692</v>
      </c>
      <c r="AO56" s="108">
        <v>26741786.213059958</v>
      </c>
      <c r="AP56" s="108">
        <v>27235012.347572837</v>
      </c>
      <c r="AQ56" s="108">
        <v>27737355.01068563</v>
      </c>
      <c r="AR56" s="108">
        <v>28248983.096674945</v>
      </c>
      <c r="AS56" s="108">
        <v>28770068.636551782</v>
      </c>
      <c r="AT56" s="108">
        <v>29300786.85647238</v>
      </c>
      <c r="AU56" s="108">
        <v>29841316.237239793</v>
      </c>
      <c r="AV56" s="108">
        <v>30391838.574916724</v>
      </c>
      <c r="AW56" s="108">
        <v>30952539.042570371</v>
      </c>
      <c r="AX56" s="108">
        <v>31523606.253170487</v>
      </c>
      <c r="AY56" s="108">
        <v>32105232.323662251</v>
      </c>
      <c r="AZ56" s="108">
        <v>32697612.940236047</v>
      </c>
      <c r="BA56" s="108">
        <v>33300947.424816441</v>
      </c>
      <c r="BB56" s="108">
        <v>33915438.802793287</v>
      </c>
      <c r="BC56" s="108">
        <v>34541293.87201824</v>
      </c>
      <c r="BD56" s="108">
        <v>35178723.273090363</v>
      </c>
      <c r="BE56" s="108">
        <v>10232413.233486775</v>
      </c>
      <c r="BF56" s="108">
        <v>10298454.100385718</v>
      </c>
      <c r="BG56" s="108">
        <v>10365849.8698011</v>
      </c>
      <c r="BH56" s="108">
        <v>10434613.223637536</v>
      </c>
      <c r="BI56" s="108">
        <v>10504757.049886545</v>
      </c>
      <c r="BJ56" s="108">
        <v>10576294.44481897</v>
      </c>
      <c r="BK56" s="108">
        <v>10649238.715209745</v>
      </c>
      <c r="BL56" s="108">
        <v>10723603.380595384</v>
      </c>
      <c r="BM56" s="108">
        <v>10799402.175564576</v>
      </c>
      <c r="BN56" s="108">
        <v>10876649.052082263</v>
      </c>
      <c r="BO56" s="108">
        <v>10955358.181847567</v>
      </c>
      <c r="BP56" s="108">
        <v>11035543.958685972</v>
      </c>
      <c r="BQ56" s="108">
        <v>11117221.000976177</v>
      </c>
      <c r="BR56" s="108">
        <v>11200404.154111966</v>
      </c>
      <c r="BS56" s="108">
        <v>11285108.49299955</v>
      </c>
      <c r="BT56" s="108">
        <v>11371349.324590774</v>
      </c>
      <c r="BU56" s="108">
        <v>11459142.190452622</v>
      </c>
      <c r="BV56" s="108">
        <v>11548502.869373387</v>
      </c>
      <c r="BW56" s="108">
        <v>11639447.380006038</v>
      </c>
      <c r="BX56" s="108">
        <v>11731991.983549099</v>
      </c>
      <c r="BY56" s="108">
        <v>11826153.186465595</v>
      </c>
      <c r="BZ56" s="108">
        <v>11921947.74324041</v>
      </c>
      <c r="CA56" s="108">
        <v>12019392.659176592</v>
      </c>
      <c r="CB56" s="108">
        <v>12118505.193231005</v>
      </c>
      <c r="CC56" s="108">
        <v>12219302.860889837</v>
      </c>
      <c r="CD56" s="108">
        <v>12321803.437084408</v>
      </c>
      <c r="CE56" s="113"/>
      <c r="CF56" s="113"/>
      <c r="CG56" s="113"/>
      <c r="CH56" s="113"/>
      <c r="CI56" s="113"/>
      <c r="CJ56" s="113"/>
      <c r="CK56" s="113"/>
      <c r="CL56" s="113"/>
      <c r="CM56" s="113"/>
      <c r="CN56" s="113"/>
      <c r="CO56" s="113"/>
      <c r="CP56" s="113"/>
      <c r="CQ56" s="113"/>
      <c r="CR56" s="113"/>
      <c r="CS56" s="113"/>
      <c r="CT56" s="113"/>
      <c r="CU56" s="113"/>
      <c r="CV56" s="113"/>
      <c r="CW56" s="113"/>
      <c r="CX56" s="113"/>
      <c r="CY56" s="113"/>
      <c r="CZ56" s="113"/>
      <c r="DA56" s="113"/>
      <c r="DB56" s="113"/>
      <c r="DC56" s="113"/>
      <c r="DD56" s="113"/>
      <c r="DE56" s="113"/>
      <c r="DF56" s="113"/>
      <c r="DG56" s="113"/>
      <c r="DH56" s="113"/>
      <c r="DI56" s="113"/>
      <c r="DJ56" s="113"/>
      <c r="DK56" s="113"/>
      <c r="DL56" s="114"/>
      <c r="DM56" s="113"/>
      <c r="DN56" s="113"/>
      <c r="DO56" s="113"/>
      <c r="DP56" s="113"/>
      <c r="DQ56" s="113"/>
      <c r="DR56" s="113"/>
      <c r="DS56" s="113"/>
      <c r="DT56" s="113"/>
      <c r="DU56" s="113"/>
      <c r="DV56" s="113"/>
      <c r="DW56" s="113"/>
      <c r="DX56" s="113"/>
      <c r="DY56" s="113"/>
      <c r="DZ56" s="113"/>
      <c r="EA56" s="113"/>
      <c r="EB56" s="113"/>
      <c r="EC56" s="113"/>
      <c r="ED56" s="113"/>
      <c r="EE56" s="113"/>
      <c r="EF56" s="113"/>
      <c r="EG56" s="113"/>
      <c r="EH56" s="113"/>
      <c r="EI56" s="113"/>
      <c r="EJ56" s="113"/>
      <c r="EK56" s="113"/>
      <c r="EL56" s="113"/>
      <c r="EM56" s="115"/>
      <c r="EN56" s="115"/>
      <c r="EO56" s="113"/>
      <c r="EP56" s="113"/>
      <c r="EQ56" s="113"/>
      <c r="ER56" s="113"/>
      <c r="ES56" s="113"/>
      <c r="ET56" s="113"/>
      <c r="EU56" s="113"/>
      <c r="EV56" s="113"/>
      <c r="EW56" s="113"/>
      <c r="EX56" s="113"/>
      <c r="EY56" s="113"/>
      <c r="EZ56" s="113"/>
      <c r="FA56" s="113"/>
      <c r="FB56" s="113"/>
      <c r="FC56" s="113"/>
      <c r="FD56" s="113"/>
      <c r="FE56" s="113"/>
      <c r="FF56" s="113"/>
      <c r="FG56" s="113"/>
      <c r="FH56" s="113"/>
      <c r="FI56" s="113"/>
      <c r="FJ56" s="113"/>
      <c r="FK56" s="113"/>
      <c r="FL56" s="113"/>
      <c r="FM56" s="113"/>
      <c r="FN56" s="113"/>
      <c r="FO56" s="113"/>
      <c r="FP56" s="113"/>
      <c r="FQ56" s="115"/>
      <c r="FR56" s="115"/>
      <c r="FS56" s="113"/>
      <c r="FT56" s="113"/>
      <c r="FU56" s="113"/>
      <c r="FV56" s="113"/>
      <c r="FW56" s="113"/>
      <c r="FX56" s="113"/>
      <c r="FY56" s="113"/>
      <c r="FZ56" s="113"/>
      <c r="GA56" s="113"/>
      <c r="GB56" s="113"/>
      <c r="GC56" s="113"/>
      <c r="GD56" s="113"/>
      <c r="GE56" s="113"/>
      <c r="GF56" s="113"/>
      <c r="GG56" s="113"/>
      <c r="GH56" s="113"/>
      <c r="GI56" s="113"/>
      <c r="GJ56" s="113"/>
      <c r="GK56" s="113"/>
      <c r="GL56" s="113"/>
      <c r="GM56" s="113"/>
      <c r="GN56" s="113"/>
      <c r="GO56" s="113"/>
      <c r="GP56" s="113"/>
      <c r="GQ56" s="113"/>
      <c r="GR56" s="113"/>
      <c r="GS56" s="113"/>
      <c r="GT56" s="113"/>
      <c r="GU56" s="115"/>
      <c r="GV56" s="115"/>
      <c r="GW56" s="113"/>
      <c r="GX56" s="113"/>
      <c r="GY56" s="113"/>
      <c r="GZ56" s="113"/>
      <c r="HA56" s="113"/>
      <c r="HB56" s="113"/>
      <c r="HC56" s="113"/>
      <c r="HD56" s="113"/>
      <c r="HE56" s="113"/>
      <c r="HF56" s="113"/>
      <c r="HG56" s="113"/>
      <c r="HH56" s="113"/>
      <c r="HI56" s="113"/>
      <c r="HJ56" s="113"/>
      <c r="HK56" s="113"/>
      <c r="HL56" s="113"/>
      <c r="HM56" s="113"/>
      <c r="HN56" s="113"/>
      <c r="HO56" s="113"/>
      <c r="HP56" s="113"/>
      <c r="HQ56" s="113"/>
      <c r="HR56" s="113"/>
      <c r="HS56" s="113"/>
      <c r="HT56" s="113"/>
      <c r="HU56" s="113"/>
      <c r="HV56" s="113"/>
      <c r="HW56" s="113"/>
      <c r="HX56" s="113"/>
      <c r="HY56" s="115"/>
      <c r="HZ56" s="115"/>
      <c r="IA56" s="113"/>
      <c r="IB56" s="113"/>
      <c r="IC56" s="113"/>
      <c r="ID56" s="113"/>
      <c r="IE56" s="113"/>
      <c r="IF56" s="113"/>
      <c r="IG56" s="113"/>
      <c r="IH56" s="113"/>
      <c r="II56" s="113"/>
      <c r="IJ56" s="113"/>
      <c r="IK56" s="113"/>
      <c r="IL56" s="113"/>
      <c r="IM56" s="113"/>
      <c r="IN56" s="113"/>
      <c r="IO56" s="113"/>
      <c r="IP56" s="113"/>
      <c r="IQ56" s="113"/>
      <c r="IR56" s="113"/>
      <c r="IS56" s="113"/>
      <c r="IT56" s="113"/>
      <c r="IU56" s="113"/>
      <c r="IV56" s="113"/>
      <c r="IW56" s="113"/>
      <c r="IX56" s="113"/>
      <c r="IY56" s="113"/>
      <c r="IZ56" s="113"/>
      <c r="JA56" s="113"/>
      <c r="JB56" s="113"/>
      <c r="JC56" s="6"/>
      <c r="JD56" s="6"/>
      <c r="JE56" s="116"/>
      <c r="JF56" s="117"/>
      <c r="JG56" s="110"/>
      <c r="JH56" s="110"/>
      <c r="JI56" s="110"/>
      <c r="JJ56" s="110"/>
      <c r="JK56" s="110"/>
      <c r="JL56" s="110"/>
      <c r="JM56" s="110"/>
      <c r="JN56" s="110"/>
      <c r="JO56" s="110"/>
      <c r="JP56" s="110"/>
      <c r="JQ56" s="110"/>
      <c r="JR56" s="110"/>
      <c r="JS56" s="110"/>
      <c r="JT56" s="110"/>
      <c r="JU56" s="110"/>
      <c r="JV56" s="110"/>
      <c r="JW56" s="110"/>
      <c r="JX56" s="110"/>
      <c r="JY56" s="110"/>
      <c r="JZ56" s="110"/>
      <c r="KA56" s="110"/>
      <c r="KB56" s="110"/>
      <c r="KC56" s="110"/>
      <c r="KD56" s="110"/>
      <c r="KE56" s="110"/>
      <c r="KF56" s="110"/>
      <c r="KG56" s="110"/>
      <c r="KH56" s="110"/>
      <c r="KI56" s="110"/>
      <c r="KJ56" s="110"/>
      <c r="KK56" s="110"/>
      <c r="KL56" s="110"/>
      <c r="KM56" s="110"/>
      <c r="KN56" s="110"/>
      <c r="KO56" s="110"/>
      <c r="KP56" s="110"/>
      <c r="KQ56" s="110"/>
      <c r="KR56" s="110"/>
      <c r="KS56" s="110"/>
      <c r="KT56" s="110"/>
      <c r="KU56" s="110"/>
      <c r="KV56" s="110"/>
      <c r="KW56" s="110"/>
      <c r="KX56" s="110"/>
      <c r="KY56" s="110"/>
      <c r="KZ56" s="110"/>
      <c r="LA56" s="110"/>
      <c r="LB56" s="110"/>
      <c r="LC56" s="110"/>
      <c r="LD56" s="110"/>
      <c r="LE56" s="110"/>
      <c r="LF56" s="110"/>
      <c r="LG56" s="110"/>
      <c r="LH56" s="110"/>
      <c r="LI56" s="110"/>
      <c r="LJ56" s="110"/>
      <c r="LK56" s="110"/>
      <c r="LL56" s="110"/>
      <c r="LM56" s="110"/>
      <c r="LN56" s="110"/>
      <c r="LO56" s="110"/>
      <c r="LP56" s="110"/>
      <c r="LQ56" s="110"/>
      <c r="LR56" s="110"/>
      <c r="LS56" s="110"/>
      <c r="LT56" s="110"/>
      <c r="LU56" s="110"/>
      <c r="LV56" s="110"/>
      <c r="LW56" s="110"/>
      <c r="LX56" s="110"/>
      <c r="LY56" s="110"/>
      <c r="LZ56" s="110"/>
      <c r="MA56" s="110"/>
      <c r="MB56" s="110"/>
      <c r="MC56" s="110"/>
      <c r="MD56" s="110"/>
      <c r="ME56" s="110"/>
      <c r="MF56" s="110"/>
      <c r="MJ56" s="110"/>
      <c r="MK56" s="110"/>
      <c r="ML56" s="110"/>
      <c r="MM56" s="110"/>
      <c r="MN56" s="110"/>
      <c r="MO56" s="110"/>
      <c r="MP56" s="110"/>
      <c r="MQ56" s="110"/>
      <c r="MR56" s="110"/>
      <c r="MS56" s="110"/>
      <c r="MT56" s="110"/>
      <c r="MU56" s="110"/>
      <c r="MV56" s="110"/>
      <c r="MW56" s="110"/>
      <c r="MX56" s="110"/>
      <c r="MY56" s="110"/>
      <c r="MZ56" s="110"/>
      <c r="NA56" s="110"/>
      <c r="NB56" s="110"/>
      <c r="NC56" s="110"/>
      <c r="ND56" s="110"/>
      <c r="NE56" s="110"/>
      <c r="NF56" s="110"/>
      <c r="NG56" s="108">
        <v>0</v>
      </c>
      <c r="NH56" s="108">
        <v>0</v>
      </c>
      <c r="NI56" s="108">
        <v>0</v>
      </c>
      <c r="NJ56" s="108">
        <v>33966.578091588381</v>
      </c>
      <c r="NK56" s="108">
        <v>545686.0264672396</v>
      </c>
      <c r="NL56" s="108">
        <v>850966.92696031532</v>
      </c>
      <c r="NM56" s="108">
        <v>850966.92696031532</v>
      </c>
      <c r="NN56" s="108">
        <v>850966.92696031532</v>
      </c>
      <c r="NO56" s="108">
        <v>852146.03622868657</v>
      </c>
      <c r="NP56" s="108">
        <v>852793.1349147677</v>
      </c>
      <c r="NQ56" s="108">
        <v>630212.4622242573</v>
      </c>
      <c r="NR56" s="108">
        <v>493226.13451287436</v>
      </c>
      <c r="NS56" s="108">
        <v>502342.66311279172</v>
      </c>
      <c r="NT56" s="108">
        <v>511628.08598931611</v>
      </c>
      <c r="NU56" s="108">
        <v>521085.53987684223</v>
      </c>
      <c r="NV56" s="108">
        <v>530718.21992059541</v>
      </c>
      <c r="NW56" s="108">
        <v>540529.38076740911</v>
      </c>
      <c r="NX56" s="108">
        <v>550522.33767693152</v>
      </c>
      <c r="NY56" s="108">
        <v>560700.46765364998</v>
      </c>
      <c r="NZ56" s="108">
        <v>571067.2106001114</v>
      </c>
      <c r="OA56" s="108">
        <v>581626.07049176795</v>
      </c>
      <c r="OB56" s="108">
        <v>592380.61657379614</v>
      </c>
      <c r="OC56" s="108">
        <v>603334.48458039155</v>
      </c>
      <c r="OD56" s="108">
        <v>614491.37797684385</v>
      </c>
      <c r="OE56" s="108">
        <v>625855.06922495668</v>
      </c>
      <c r="OF56" s="108">
        <v>637429.40107212053</v>
      </c>
      <c r="OG56" s="108">
        <v>0</v>
      </c>
      <c r="OH56" s="108">
        <v>0</v>
      </c>
      <c r="OI56" s="108">
        <v>0</v>
      </c>
      <c r="OJ56" s="108">
        <v>48104.500190585291</v>
      </c>
      <c r="OK56" s="108">
        <v>416202.24882029684</v>
      </c>
      <c r="OL56" s="108">
        <v>572643.81771757349</v>
      </c>
      <c r="OM56" s="108">
        <v>572643.81771757349</v>
      </c>
      <c r="ON56" s="108">
        <v>572643.81771757349</v>
      </c>
      <c r="OO56" s="108">
        <v>524539.31752698822</v>
      </c>
      <c r="OP56" s="108">
        <v>524539.31752698822</v>
      </c>
      <c r="OQ56" s="108">
        <v>368097.74862971157</v>
      </c>
      <c r="OR56" s="108">
        <v>102067.06152674276</v>
      </c>
      <c r="OS56" s="108">
        <v>103369.55779857561</v>
      </c>
      <c r="OT56" s="108">
        <v>104688.67546141148</v>
      </c>
      <c r="OU56" s="108">
        <v>106024.62662383262</v>
      </c>
      <c r="OV56" s="108">
        <v>107377.62610117905</v>
      </c>
      <c r="OW56" s="108">
        <v>108747.89145008847</v>
      </c>
      <c r="OX56" s="108">
        <v>110135.64300347492</v>
      </c>
      <c r="OY56" s="108">
        <v>111541.10390596651</v>
      </c>
      <c r="OZ56" s="108">
        <v>112964.50014977343</v>
      </c>
      <c r="PA56" s="108">
        <v>114406.0606110394</v>
      </c>
      <c r="PB56" s="108">
        <v>115866.01708663441</v>
      </c>
      <c r="PC56" s="108">
        <v>117344.60433143191</v>
      </c>
      <c r="PD56" s="108">
        <v>118842.06009605527</v>
      </c>
      <c r="PE56" s="108">
        <v>120358.62516510673</v>
      </c>
      <c r="PF56" s="108">
        <v>121894.54339588061</v>
      </c>
      <c r="PG56" s="108">
        <v>0</v>
      </c>
      <c r="PH56" s="108">
        <v>0</v>
      </c>
      <c r="PI56" s="108">
        <v>0</v>
      </c>
      <c r="PJ56" s="108">
        <v>26868.518125881859</v>
      </c>
      <c r="PK56" s="108">
        <v>1355398.0987473675</v>
      </c>
      <c r="PL56" s="108">
        <v>1731762.6019506606</v>
      </c>
      <c r="PM56" s="108">
        <v>1731762.6019506606</v>
      </c>
      <c r="PN56" s="108">
        <v>1731762.6019506606</v>
      </c>
      <c r="PO56" s="108">
        <v>1740039.7711847383</v>
      </c>
      <c r="PP56" s="108">
        <v>1740686.8547424655</v>
      </c>
      <c r="PQ56" s="108">
        <v>1447022.5793417378</v>
      </c>
      <c r="PR56" s="108">
        <v>493226.13451287436</v>
      </c>
      <c r="PS56" s="108">
        <v>502342.66311279172</v>
      </c>
      <c r="PT56" s="108">
        <v>511628.08598931611</v>
      </c>
      <c r="PU56" s="108">
        <v>521085.53987684223</v>
      </c>
      <c r="PV56" s="108">
        <v>530718.21992059541</v>
      </c>
      <c r="PW56" s="108">
        <v>540529.38076740911</v>
      </c>
      <c r="PX56" s="108">
        <v>550522.33767693152</v>
      </c>
      <c r="PY56" s="108">
        <v>560700.46765364998</v>
      </c>
      <c r="PZ56" s="108">
        <v>571067.2106001114</v>
      </c>
      <c r="QA56" s="108">
        <v>581626.07049176795</v>
      </c>
      <c r="QB56" s="108">
        <v>592380.61657379614</v>
      </c>
      <c r="QC56" s="108">
        <v>603334.48458039155</v>
      </c>
      <c r="QD56" s="108">
        <v>614491.37797684385</v>
      </c>
      <c r="QE56" s="108">
        <v>625855.06922495668</v>
      </c>
      <c r="QF56" s="108">
        <v>637429.40107212053</v>
      </c>
      <c r="QG56" s="108">
        <v>0</v>
      </c>
      <c r="QH56" s="108">
        <v>0</v>
      </c>
      <c r="QI56" s="108">
        <v>0</v>
      </c>
      <c r="QJ56" s="108">
        <v>0</v>
      </c>
      <c r="QK56" s="108">
        <v>495165.59458054509</v>
      </c>
      <c r="QL56" s="108">
        <v>604459.68890795182</v>
      </c>
      <c r="QM56" s="108">
        <v>604459.68890795182</v>
      </c>
      <c r="QN56" s="108">
        <v>604459.68890795182</v>
      </c>
      <c r="QO56" s="108">
        <v>604459.68890795182</v>
      </c>
      <c r="QP56" s="108">
        <v>604459.68684573087</v>
      </c>
      <c r="QQ56" s="108">
        <v>495165.59251832421</v>
      </c>
      <c r="QR56" s="108">
        <v>102067.06152674276</v>
      </c>
      <c r="QS56" s="108">
        <v>103369.55779857561</v>
      </c>
      <c r="QT56" s="108">
        <v>104688.67546141148</v>
      </c>
      <c r="QU56" s="108">
        <v>106024.62662383262</v>
      </c>
      <c r="QV56" s="108">
        <v>107377.62610117905</v>
      </c>
      <c r="QW56" s="108">
        <v>108747.89145008847</v>
      </c>
      <c r="QX56" s="108">
        <v>110135.64300347492</v>
      </c>
      <c r="QY56" s="108">
        <v>111541.10390596651</v>
      </c>
      <c r="QZ56" s="108">
        <v>112964.50014977343</v>
      </c>
      <c r="RA56" s="108">
        <v>114406.0606110394</v>
      </c>
      <c r="RB56" s="108">
        <v>115866.01708663441</v>
      </c>
      <c r="RC56" s="108">
        <v>117344.60433143191</v>
      </c>
      <c r="RD56" s="108">
        <v>118842.06009605527</v>
      </c>
      <c r="RE56" s="108">
        <v>120358.62516510673</v>
      </c>
      <c r="RF56" s="108">
        <v>121894.54339588061</v>
      </c>
      <c r="RG56" s="108">
        <v>0</v>
      </c>
      <c r="RH56" s="108">
        <v>0</v>
      </c>
      <c r="RI56" s="108">
        <v>0</v>
      </c>
      <c r="RJ56" s="108">
        <v>26868.518125881859</v>
      </c>
      <c r="RK56" s="108">
        <v>1355398.0987473675</v>
      </c>
      <c r="RL56" s="108">
        <v>1536282.6944975625</v>
      </c>
      <c r="RM56" s="108">
        <v>1536282.6944975625</v>
      </c>
      <c r="RN56" s="108">
        <v>1536282.6944975625</v>
      </c>
      <c r="RO56" s="108">
        <v>1544559.8637316402</v>
      </c>
      <c r="RP56" s="108">
        <v>1545206.9472893674</v>
      </c>
      <c r="RQ56" s="108">
        <v>1447022.5793417378</v>
      </c>
      <c r="RR56" s="108">
        <v>493226.13451287436</v>
      </c>
      <c r="RS56" s="108">
        <v>502342.66311279172</v>
      </c>
      <c r="RT56" s="108">
        <v>511628.08598931611</v>
      </c>
      <c r="RU56" s="108">
        <v>521085.53987684223</v>
      </c>
      <c r="RV56" s="108">
        <v>530718.21992059541</v>
      </c>
      <c r="RW56" s="108">
        <v>540529.38076740911</v>
      </c>
      <c r="RX56" s="108">
        <v>550522.33767693152</v>
      </c>
      <c r="RY56" s="108">
        <v>560700.46765364998</v>
      </c>
      <c r="RZ56" s="108">
        <v>571067.2106001114</v>
      </c>
      <c r="SA56" s="108">
        <v>581626.07049176795</v>
      </c>
      <c r="SB56" s="108">
        <v>592380.61657379614</v>
      </c>
      <c r="SC56" s="108">
        <v>603334.48458039155</v>
      </c>
      <c r="SD56" s="108">
        <v>614491.37797684385</v>
      </c>
      <c r="SE56" s="108">
        <v>625855.06922495668</v>
      </c>
      <c r="SF56" s="108">
        <v>637429.40107212053</v>
      </c>
      <c r="SG56" s="108">
        <v>0</v>
      </c>
      <c r="SH56" s="108">
        <v>0</v>
      </c>
      <c r="SI56" s="108">
        <v>0</v>
      </c>
      <c r="SJ56" s="108">
        <v>0</v>
      </c>
      <c r="SK56" s="108">
        <v>622233.43640693719</v>
      </c>
      <c r="SL56" s="108">
        <v>740099.79883795662</v>
      </c>
      <c r="SM56" s="108">
        <v>740099.79883795662</v>
      </c>
      <c r="SN56" s="108">
        <v>740099.79883795662</v>
      </c>
      <c r="SO56" s="108">
        <v>740099.79883795662</v>
      </c>
      <c r="SP56" s="108">
        <v>740099.79883795662</v>
      </c>
      <c r="SQ56" s="108">
        <v>622233.43640693719</v>
      </c>
      <c r="SR56" s="108">
        <v>102067.06152674276</v>
      </c>
      <c r="SS56" s="108">
        <v>103369.55779857561</v>
      </c>
      <c r="ST56" s="108">
        <v>104688.67546141148</v>
      </c>
      <c r="SU56" s="108">
        <v>106024.62662383262</v>
      </c>
      <c r="SV56" s="108">
        <v>107377.62610117905</v>
      </c>
      <c r="SW56" s="108">
        <v>108747.89145008847</v>
      </c>
      <c r="SX56" s="108">
        <v>110135.64300347492</v>
      </c>
      <c r="SY56" s="108">
        <v>111541.10390596651</v>
      </c>
      <c r="SZ56" s="108">
        <v>112964.50014977343</v>
      </c>
      <c r="TA56" s="108">
        <v>114406.0606110394</v>
      </c>
      <c r="TB56" s="108">
        <v>115866.01708663441</v>
      </c>
      <c r="TC56" s="108">
        <v>117344.60433143191</v>
      </c>
      <c r="TD56" s="108">
        <v>118842.06009605527</v>
      </c>
      <c r="TE56" s="108">
        <v>120358.62516510673</v>
      </c>
      <c r="TF56" s="108">
        <v>121894.54339588061</v>
      </c>
      <c r="TG56" s="108">
        <v>0</v>
      </c>
      <c r="TH56" s="108">
        <v>0</v>
      </c>
      <c r="TI56" s="108">
        <v>0</v>
      </c>
      <c r="TJ56" s="108">
        <v>0</v>
      </c>
      <c r="TK56" s="108">
        <v>5250021.8175838096</v>
      </c>
      <c r="TL56" s="108">
        <v>8491722.3784308098</v>
      </c>
      <c r="TM56" s="108">
        <v>5441273.0178153431</v>
      </c>
      <c r="TN56" s="108">
        <v>5539495.6018493529</v>
      </c>
      <c r="TO56" s="108">
        <v>8983333.8537548371</v>
      </c>
      <c r="TP56" s="108">
        <v>5741291.940863153</v>
      </c>
      <c r="TQ56" s="108">
        <v>0</v>
      </c>
      <c r="TR56" s="108">
        <v>0</v>
      </c>
      <c r="TS56" s="108">
        <v>0</v>
      </c>
      <c r="TT56" s="108">
        <v>0</v>
      </c>
      <c r="TU56" s="108">
        <v>0</v>
      </c>
      <c r="TV56" s="108">
        <v>0</v>
      </c>
      <c r="TW56" s="108">
        <v>0</v>
      </c>
      <c r="TX56" s="108">
        <v>0</v>
      </c>
      <c r="TY56" s="108">
        <v>0</v>
      </c>
      <c r="TZ56" s="108">
        <v>0</v>
      </c>
      <c r="UA56" s="108">
        <v>0</v>
      </c>
      <c r="UB56" s="108">
        <v>0</v>
      </c>
      <c r="UC56" s="108">
        <v>0</v>
      </c>
      <c r="UD56" s="108">
        <v>0</v>
      </c>
      <c r="UE56" s="108">
        <v>0</v>
      </c>
      <c r="UF56" s="108">
        <v>0</v>
      </c>
      <c r="UG56" s="108">
        <v>0</v>
      </c>
      <c r="UH56" s="108">
        <v>0</v>
      </c>
      <c r="UI56" s="108">
        <v>0</v>
      </c>
      <c r="UJ56" s="108">
        <v>0</v>
      </c>
      <c r="UK56" s="108">
        <v>2100149.0864923489</v>
      </c>
      <c r="UL56" s="108">
        <v>3265453.8271488855</v>
      </c>
      <c r="UM56" s="108">
        <v>2154091.8573301923</v>
      </c>
      <c r="UN56" s="108">
        <v>2181580.6139514721</v>
      </c>
      <c r="UO56" s="108">
        <v>3334227.5192085002</v>
      </c>
      <c r="UP56" s="108">
        <v>2237614.9706928851</v>
      </c>
      <c r="UQ56" s="108">
        <v>0</v>
      </c>
      <c r="UR56" s="108">
        <v>0</v>
      </c>
      <c r="US56" s="108">
        <v>0</v>
      </c>
      <c r="UT56" s="108">
        <v>0</v>
      </c>
      <c r="UU56" s="108">
        <v>0</v>
      </c>
      <c r="UV56" s="108">
        <v>0</v>
      </c>
      <c r="UW56" s="108">
        <v>0</v>
      </c>
      <c r="UX56" s="108">
        <v>0</v>
      </c>
      <c r="UY56" s="108">
        <v>0</v>
      </c>
      <c r="UZ56" s="108">
        <v>0</v>
      </c>
      <c r="VA56" s="108">
        <v>0</v>
      </c>
      <c r="VB56" s="108">
        <v>0</v>
      </c>
      <c r="VC56" s="108">
        <v>0</v>
      </c>
      <c r="VD56" s="108">
        <v>0</v>
      </c>
      <c r="VE56" s="108">
        <v>0</v>
      </c>
      <c r="VF56" s="108">
        <v>0</v>
      </c>
      <c r="VG56" s="108">
        <v>0</v>
      </c>
      <c r="VH56" s="108">
        <v>0</v>
      </c>
      <c r="VI56" s="108">
        <v>0</v>
      </c>
      <c r="VJ56" s="108">
        <v>0</v>
      </c>
      <c r="VK56" s="108">
        <v>5250021.8175838096</v>
      </c>
      <c r="VL56" s="108">
        <v>8491722.3784308098</v>
      </c>
      <c r="VM56" s="108">
        <v>5441273.0178153431</v>
      </c>
      <c r="VN56" s="108">
        <v>5539495.6018493529</v>
      </c>
      <c r="VO56" s="108">
        <v>8983333.8537548371</v>
      </c>
      <c r="VP56" s="108">
        <v>5741291.940863153</v>
      </c>
      <c r="VQ56" s="108">
        <v>5844930.285838468</v>
      </c>
      <c r="VR56" s="108">
        <v>9503515.7010193504</v>
      </c>
      <c r="VS56" s="108">
        <v>6057853.1976428051</v>
      </c>
      <c r="VT56" s="108">
        <v>6167205.9158069212</v>
      </c>
      <c r="VU56" s="108">
        <v>10053934.834435679</v>
      </c>
      <c r="VV56" s="108">
        <v>6391868.8933059219</v>
      </c>
      <c r="VW56" s="108">
        <v>6507251.0616793055</v>
      </c>
      <c r="VX56" s="108">
        <v>10636355.810310092</v>
      </c>
      <c r="VY56" s="108">
        <v>6744301.4243246261</v>
      </c>
      <c r="VZ56" s="108">
        <v>6866045.4925293485</v>
      </c>
      <c r="WA56" s="108">
        <v>11252646.569489606</v>
      </c>
      <c r="WB56" s="108">
        <v>7116166.2514360007</v>
      </c>
      <c r="WC56" s="108">
        <v>7244622.9995798944</v>
      </c>
      <c r="WD56" s="108">
        <v>11904784.518877029</v>
      </c>
      <c r="WE56" s="108">
        <v>7508534.8254801314</v>
      </c>
      <c r="WF56" s="108">
        <v>7644074.3748564143</v>
      </c>
      <c r="WG56" s="108">
        <v>0</v>
      </c>
      <c r="WH56" s="108">
        <v>0</v>
      </c>
      <c r="WI56" s="108">
        <v>0</v>
      </c>
      <c r="WJ56" s="108">
        <v>0</v>
      </c>
      <c r="WK56" s="108">
        <v>2100149.0864923489</v>
      </c>
      <c r="WL56" s="108">
        <v>3265453.8271488855</v>
      </c>
      <c r="WM56" s="108">
        <v>2154091.8573301923</v>
      </c>
      <c r="WN56" s="108">
        <v>2181580.6139514721</v>
      </c>
      <c r="WO56" s="108">
        <v>3334227.5192085002</v>
      </c>
      <c r="WP56" s="108">
        <v>2237614.9706928851</v>
      </c>
      <c r="WQ56" s="108">
        <v>2266169.5809023795</v>
      </c>
      <c r="WR56" s="108">
        <v>3406363.727811831</v>
      </c>
      <c r="WS56" s="108">
        <v>2324376.6230445532</v>
      </c>
      <c r="WT56" s="108">
        <v>2354038.4144252865</v>
      </c>
      <c r="WU56" s="108">
        <v>3481984.4598825816</v>
      </c>
      <c r="WV56" s="108">
        <v>2414502.3860307061</v>
      </c>
      <c r="WW56" s="108">
        <v>2445314.2886082311</v>
      </c>
      <c r="WX56" s="108">
        <v>3561216.5537802037</v>
      </c>
      <c r="WY56" s="108">
        <v>2508122.7002325729</v>
      </c>
      <c r="WZ56" s="108">
        <v>2540129.3086083424</v>
      </c>
      <c r="XA56" s="108">
        <v>3644191.8654230675</v>
      </c>
      <c r="XB56" s="108">
        <v>2605373.0639560167</v>
      </c>
      <c r="XC56" s="108">
        <v>2638620.7018499221</v>
      </c>
      <c r="XD56" s="108">
        <v>3731047.4616429703</v>
      </c>
      <c r="XE56" s="108">
        <v>2706394.2293405849</v>
      </c>
      <c r="XF56" s="108">
        <v>2740931.0166360843</v>
      </c>
      <c r="XG56" s="118"/>
      <c r="XI56" s="119"/>
      <c r="XJ56" s="119"/>
      <c r="XK56" s="119"/>
      <c r="XM56" s="119"/>
      <c r="XN56" s="119"/>
      <c r="XO56" s="119"/>
      <c r="XQ56" s="119"/>
      <c r="XR56" s="119"/>
      <c r="XT56" s="119"/>
      <c r="XU56" s="119"/>
      <c r="XW56" s="119"/>
      <c r="XX56" s="119"/>
      <c r="XZ56" s="119"/>
      <c r="YA56" s="119"/>
      <c r="YB56" s="119"/>
      <c r="YC56" s="108">
        <f>YC31+YC34+YC41+YC46</f>
        <v>3580521.1096746405</v>
      </c>
      <c r="YD56" s="108">
        <f>YD31+YD34+YD41+YD46</f>
        <v>0</v>
      </c>
      <c r="YE56" s="120"/>
      <c r="YF56" s="120"/>
      <c r="YG56" s="120"/>
      <c r="YH56" s="121"/>
      <c r="YI56" s="122"/>
      <c r="YJ56" s="122"/>
      <c r="YK56" s="123"/>
      <c r="YL56" s="124">
        <v>0</v>
      </c>
      <c r="YM56" s="124">
        <v>0</v>
      </c>
      <c r="YN56" s="124">
        <v>0</v>
      </c>
      <c r="YO56" s="124">
        <v>12369575.479478091</v>
      </c>
      <c r="YP56" s="124">
        <v>32393159.894270275</v>
      </c>
      <c r="YQ56" s="124">
        <v>49151496.656630114</v>
      </c>
      <c r="YR56" s="124">
        <v>49151496.656630114</v>
      </c>
      <c r="YS56" s="124">
        <v>49151496.656630114</v>
      </c>
      <c r="YT56" s="124">
        <v>49580891.724168047</v>
      </c>
      <c r="YU56" s="124">
        <v>49816545.026747644</v>
      </c>
      <c r="YV56" s="124">
        <v>37801837.262712151</v>
      </c>
      <c r="YW56" s="124">
        <v>32686143.767564945</v>
      </c>
      <c r="YX56" s="124">
        <v>33292011.780071795</v>
      </c>
      <c r="YY56" s="124">
        <v>33909130.358057678</v>
      </c>
      <c r="YZ56" s="124">
        <v>34537708.821408629</v>
      </c>
      <c r="ZA56" s="124">
        <v>35177960.392534278</v>
      </c>
      <c r="ZB56" s="124">
        <v>35830102.269286506</v>
      </c>
      <c r="ZC56" s="124">
        <v>36494355.699243553</v>
      </c>
      <c r="ZD56" s="124">
        <v>37170946.055386171</v>
      </c>
      <c r="ZE56" s="124">
        <v>37860102.91319041</v>
      </c>
      <c r="ZF56" s="124">
        <v>38562060.129165411</v>
      </c>
      <c r="ZG56" s="124">
        <v>39277055.92086114</v>
      </c>
      <c r="ZH56" s="124">
        <v>40005332.948376291</v>
      </c>
      <c r="ZI56" s="124">
        <v>40747138.397392236</v>
      </c>
      <c r="ZJ56" s="124">
        <v>41502724.063762814</v>
      </c>
      <c r="ZK56" s="124">
        <v>42272346.439689711</v>
      </c>
      <c r="ZL56" s="124">
        <v>0</v>
      </c>
      <c r="ZM56" s="124">
        <v>0</v>
      </c>
      <c r="ZN56" s="124">
        <v>0</v>
      </c>
      <c r="ZO56" s="124">
        <v>4382619.8636699291</v>
      </c>
      <c r="ZP56" s="124">
        <v>18786284.767550543</v>
      </c>
      <c r="ZQ56" s="124">
        <v>27374114.831527788</v>
      </c>
      <c r="ZR56" s="124">
        <v>27374114.831527788</v>
      </c>
      <c r="ZS56" s="124">
        <v>27374114.831527788</v>
      </c>
      <c r="ZT56" s="124">
        <v>22991494.96785786</v>
      </c>
      <c r="ZU56" s="124">
        <v>22991494.96785786</v>
      </c>
      <c r="ZV56" s="124">
        <v>14403664.903880615</v>
      </c>
      <c r="ZW56" s="124">
        <v>3993884.1175414445</v>
      </c>
      <c r="ZX56" s="124">
        <v>4044850.796658264</v>
      </c>
      <c r="ZY56" s="124">
        <v>4096467.8708050312</v>
      </c>
      <c r="ZZ56" s="124">
        <v>4148743.6397905708</v>
      </c>
      <c r="AAA56" s="124">
        <v>4201686.5093391361</v>
      </c>
      <c r="AAB56" s="124">
        <v>4255304.9924419625</v>
      </c>
      <c r="AAC56" s="124">
        <v>4309607.7107259743</v>
      </c>
      <c r="AAD56" s="124">
        <v>4364603.3958404697</v>
      </c>
      <c r="AAE56" s="124">
        <v>4420300.8908606349</v>
      </c>
      <c r="AAF56" s="124">
        <v>4476709.1517099719</v>
      </c>
      <c r="AAG56" s="124">
        <v>4533837.2486000052</v>
      </c>
      <c r="AAH56" s="124">
        <v>4591694.3674889309</v>
      </c>
      <c r="AAI56" s="124">
        <v>4650289.8115586434</v>
      </c>
      <c r="AAJ56" s="124">
        <v>4709633.0027106265</v>
      </c>
      <c r="AAK56" s="124">
        <v>4769733.483080809</v>
      </c>
      <c r="AAL56" s="124">
        <v>0</v>
      </c>
      <c r="AAM56" s="124">
        <v>0</v>
      </c>
      <c r="AAN56" s="124">
        <v>0</v>
      </c>
      <c r="AAO56" s="124">
        <v>2614054.976938271</v>
      </c>
      <c r="AAP56" s="124">
        <v>81130154.832402557</v>
      </c>
      <c r="AAQ56" s="124">
        <v>94494938.764884248</v>
      </c>
      <c r="AAR56" s="124">
        <v>94494938.764884248</v>
      </c>
      <c r="AAS56" s="124">
        <v>94494938.764884248</v>
      </c>
      <c r="AAT56" s="124">
        <v>95300229.750041291</v>
      </c>
      <c r="AAU56" s="124">
        <v>95363184.606685698</v>
      </c>
      <c r="AAV56" s="124">
        <v>84975817.551254883</v>
      </c>
      <c r="AAW56" s="124">
        <v>28592526.589149363</v>
      </c>
      <c r="AAX56" s="124">
        <v>29117055.941833861</v>
      </c>
      <c r="AAY56" s="124">
        <v>29651222.700338542</v>
      </c>
      <c r="AAZ56" s="124">
        <v>30195204.236948337</v>
      </c>
      <c r="ABA56" s="124">
        <v>30749181.194432583</v>
      </c>
      <c r="ABB56" s="124">
        <v>31313337.546468623</v>
      </c>
      <c r="ABC56" s="124">
        <v>31887860.659184188</v>
      </c>
      <c r="ABD56" s="124">
        <v>32472941.353839599</v>
      </c>
      <c r="ABE56" s="124">
        <v>33068773.970669959</v>
      </c>
      <c r="ABF56" s="124">
        <v>33675556.433910996</v>
      </c>
      <c r="ABG56" s="124">
        <v>34293490.318026789</v>
      </c>
      <c r="ABH56" s="124">
        <v>34922780.915167063</v>
      </c>
      <c r="ABI56" s="124">
        <v>35563637.303870246</v>
      </c>
      <c r="ABJ56" s="124">
        <v>36216272.419042677</v>
      </c>
      <c r="ABK56" s="124">
        <v>36880903.123230964</v>
      </c>
      <c r="ABL56" s="124">
        <v>0</v>
      </c>
      <c r="ABM56" s="124">
        <v>0</v>
      </c>
      <c r="ABN56" s="124">
        <v>0</v>
      </c>
      <c r="ABO56" s="124">
        <v>0</v>
      </c>
      <c r="ABP56" s="124">
        <v>18266658.950527832</v>
      </c>
      <c r="ABQ56" s="124">
        <v>22147715.594685033</v>
      </c>
      <c r="ABR56" s="124">
        <v>22147715.594685033</v>
      </c>
      <c r="ABS56" s="124">
        <v>22147715.594685033</v>
      </c>
      <c r="ABT56" s="124">
        <v>22147715.594685033</v>
      </c>
      <c r="ABU56" s="124">
        <v>22147715.352158181</v>
      </c>
      <c r="ABV56" s="124">
        <v>18266658.70800098</v>
      </c>
      <c r="ABW56" s="124">
        <v>3765253.8997215405</v>
      </c>
      <c r="ABX56" s="124">
        <v>3813302.9871894545</v>
      </c>
      <c r="ABY56" s="124">
        <v>3861965.2377714696</v>
      </c>
      <c r="ABZ56" s="124">
        <v>3911248.4761531856</v>
      </c>
      <c r="ACA56" s="124">
        <v>3961160.6268724953</v>
      </c>
      <c r="ACB56" s="124">
        <v>4011709.7155937636</v>
      </c>
      <c r="ACC56" s="124">
        <v>4062903.8703981899</v>
      </c>
      <c r="ACD56" s="124">
        <v>4114751.3230911046</v>
      </c>
      <c r="ACE56" s="124">
        <v>4167260.4105251422</v>
      </c>
      <c r="ACF56" s="124">
        <v>4220439.5759412432</v>
      </c>
      <c r="ACG56" s="124">
        <v>4274297.3703259435</v>
      </c>
      <c r="ACH56" s="124">
        <v>4328842.4537865231</v>
      </c>
      <c r="ACI56" s="124">
        <v>4384083.596943479</v>
      </c>
      <c r="ACJ56" s="124">
        <v>4440029.6823407877</v>
      </c>
      <c r="ACK56" s="124">
        <v>4496689.7058740361</v>
      </c>
      <c r="ACL56" s="124">
        <v>0</v>
      </c>
      <c r="ACM56" s="124">
        <v>0</v>
      </c>
      <c r="ACN56" s="124">
        <v>0</v>
      </c>
      <c r="ACO56" s="124">
        <v>362552.94070154609</v>
      </c>
      <c r="ACP56" s="124">
        <v>5389129.7206123788</v>
      </c>
      <c r="ACQ56" s="124">
        <v>5844335.1369790314</v>
      </c>
      <c r="ACR56" s="124">
        <v>5844335.1369790314</v>
      </c>
      <c r="ACS56" s="124">
        <v>5844335.1369790314</v>
      </c>
      <c r="ACT56" s="124">
        <v>5956023.9183416525</v>
      </c>
      <c r="ACU56" s="124">
        <v>5964755.4810744887</v>
      </c>
      <c r="ACV56" s="124">
        <v>5724903.4712505993</v>
      </c>
      <c r="ACW56" s="124">
        <v>2120546.0884602354</v>
      </c>
      <c r="ACX56" s="124">
        <v>2159508.1083047809</v>
      </c>
      <c r="ACY56" s="124">
        <v>2199187.0439506294</v>
      </c>
      <c r="ACZ56" s="124">
        <v>2239596.1078772838</v>
      </c>
      <c r="ADA56" s="124">
        <v>2280748.756485465</v>
      </c>
      <c r="ADB56" s="124">
        <v>2322658.6946086599</v>
      </c>
      <c r="ADC56" s="124">
        <v>2365339.8801082764</v>
      </c>
      <c r="ADD56" s="124">
        <v>2408806.5285539972</v>
      </c>
      <c r="ADE56" s="124">
        <v>2453073.1179908286</v>
      </c>
      <c r="ADF56" s="124">
        <v>2498154.3937946022</v>
      </c>
      <c r="ADG56" s="124">
        <v>2544065.3736173366</v>
      </c>
      <c r="ADH56" s="124">
        <v>2590821.3524244498</v>
      </c>
      <c r="ADI56" s="124">
        <v>2638437.9076251625</v>
      </c>
      <c r="ADJ56" s="124">
        <v>2686930.9042981868</v>
      </c>
      <c r="ADK56" s="124">
        <v>2736316.5005141753</v>
      </c>
      <c r="ADL56" s="124">
        <v>0</v>
      </c>
      <c r="ADM56" s="124">
        <v>0</v>
      </c>
      <c r="ADN56" s="124">
        <v>0</v>
      </c>
      <c r="ADO56" s="124">
        <v>0</v>
      </c>
      <c r="ADP56" s="124">
        <v>1828537.8848752852</v>
      </c>
      <c r="ADQ56" s="124">
        <v>2058918.1401064242</v>
      </c>
      <c r="ADR56" s="124">
        <v>2058918.1401064242</v>
      </c>
      <c r="ADS56" s="124">
        <v>2058918.1401064242</v>
      </c>
      <c r="ADT56" s="124">
        <v>2058918.1401064242</v>
      </c>
      <c r="ADU56" s="124">
        <v>2058918.1401064242</v>
      </c>
      <c r="ADV56" s="124">
        <v>1828537.8848752852</v>
      </c>
      <c r="ADW56" s="124">
        <v>299941.27264721366</v>
      </c>
      <c r="ADX56" s="124">
        <v>303768.87759192381</v>
      </c>
      <c r="ADY56" s="124">
        <v>307645.32729708886</v>
      </c>
      <c r="ADZ56" s="124">
        <v>311571.24507954734</v>
      </c>
      <c r="AEA56" s="124">
        <v>315547.26221040176</v>
      </c>
      <c r="AEB56" s="124">
        <v>319574.01801652031</v>
      </c>
      <c r="AEC56" s="124">
        <v>323652.15998332726</v>
      </c>
      <c r="AED56" s="124">
        <v>327782.34385894297</v>
      </c>
      <c r="AEE56" s="124">
        <v>331965.23375958786</v>
      </c>
      <c r="AEF56" s="124">
        <v>336201.50227640738</v>
      </c>
      <c r="AEG56" s="124">
        <v>340491.83058359363</v>
      </c>
      <c r="AEH56" s="124">
        <v>344836.90854793083</v>
      </c>
      <c r="AEI56" s="124">
        <v>349237.43483971944</v>
      </c>
      <c r="AEJ56" s="124">
        <v>353694.11704511847</v>
      </c>
      <c r="AEK56" s="124">
        <v>358207.67177991086</v>
      </c>
      <c r="AEL56" s="124">
        <v>0</v>
      </c>
      <c r="AEM56" s="124">
        <v>0</v>
      </c>
      <c r="AEN56" s="124">
        <v>0</v>
      </c>
      <c r="AEO56" s="124">
        <v>926006.33222719643</v>
      </c>
      <c r="AEP56" s="124">
        <v>6044920.8140319157</v>
      </c>
      <c r="AEQ56" s="124">
        <v>7274700.0487584164</v>
      </c>
      <c r="AER56" s="124">
        <v>8008080.3715486471</v>
      </c>
      <c r="AES56" s="124">
        <v>8768432.0502097774</v>
      </c>
      <c r="AET56" s="124">
        <v>9556551.8084530253</v>
      </c>
      <c r="AEU56" s="124">
        <v>10373257.681131823</v>
      </c>
      <c r="AEV56" s="124">
        <v>10569854.150250418</v>
      </c>
      <c r="AEW56" s="124">
        <v>10770189.683953609</v>
      </c>
      <c r="AEX56" s="124">
        <v>10974335.651310263</v>
      </c>
      <c r="AEY56" s="124">
        <v>11182364.788612749</v>
      </c>
      <c r="AEZ56" s="124">
        <v>11394351.225665135</v>
      </c>
      <c r="AFA56" s="124">
        <v>11610370.512578916</v>
      </c>
      <c r="AFB56" s="124">
        <v>11830499.64708575</v>
      </c>
      <c r="AFC56" s="124">
        <v>12054817.102377405</v>
      </c>
      <c r="AFD56" s="124">
        <v>12283402.855483079</v>
      </c>
      <c r="AFE56" s="124">
        <v>12516338.416194463</v>
      </c>
      <c r="AFF56" s="124">
        <v>12753706.8565493</v>
      </c>
      <c r="AFG56" s="124">
        <v>12995592.840883974</v>
      </c>
      <c r="AFH56" s="124">
        <v>13242082.656466585</v>
      </c>
      <c r="AFI56" s="124">
        <v>13493264.244721282</v>
      </c>
      <c r="AFJ56" s="124">
        <v>13749227.233055715</v>
      </c>
      <c r="AFK56" s="124">
        <v>14010062.967303064</v>
      </c>
      <c r="AFL56" s="124">
        <v>0</v>
      </c>
      <c r="AFM56" s="124">
        <v>0</v>
      </c>
      <c r="AFN56" s="124">
        <v>0</v>
      </c>
      <c r="AFO56" s="49">
        <v>0</v>
      </c>
      <c r="AFP56" s="124">
        <v>8069194.9642696204</v>
      </c>
      <c r="AFQ56" s="124">
        <v>10224066.108542055</v>
      </c>
      <c r="AFR56" s="124">
        <v>12210053.080139812</v>
      </c>
      <c r="AFS56" s="124">
        <v>14189016.820007183</v>
      </c>
      <c r="AFT56" s="124">
        <v>15492720.830046929</v>
      </c>
      <c r="AFU56" s="124">
        <v>16803864.22638521</v>
      </c>
      <c r="AFV56" s="124">
        <v>17354246.216366533</v>
      </c>
      <c r="AFW56" s="124">
        <v>17432800.802397691</v>
      </c>
      <c r="AFX56" s="124">
        <v>17513392.756636493</v>
      </c>
      <c r="AFY56" s="124">
        <v>17596039.273771819</v>
      </c>
      <c r="AFZ56" s="124">
        <v>17680757.85017021</v>
      </c>
      <c r="AGA56" s="124">
        <v>17767566.286922127</v>
      </c>
      <c r="AGB56" s="124">
        <v>17856482.692935057</v>
      </c>
      <c r="AGC56" s="124">
        <v>17947525.488074046</v>
      </c>
      <c r="AGD56" s="124">
        <v>18040713.406350091</v>
      </c>
      <c r="AGE56" s="124">
        <v>18136065.499157082</v>
      </c>
      <c r="AGF56" s="124">
        <v>18233601.138557598</v>
      </c>
      <c r="AGG56" s="124">
        <v>18333340.02061842</v>
      </c>
      <c r="AGH56" s="124">
        <v>18435302.168795947</v>
      </c>
      <c r="AGI56" s="124">
        <v>18539507.937372424</v>
      </c>
      <c r="AGJ56" s="124">
        <v>18645978.014943343</v>
      </c>
      <c r="AGK56" s="124">
        <v>18754733.427956626</v>
      </c>
      <c r="AGL56" s="124">
        <v>0</v>
      </c>
      <c r="AGM56" s="124">
        <v>0</v>
      </c>
      <c r="AGN56" s="124">
        <v>0</v>
      </c>
      <c r="AGO56" s="124">
        <v>0</v>
      </c>
      <c r="AGP56" s="124">
        <v>448413.62818421784</v>
      </c>
      <c r="AGQ56" s="124">
        <v>1917650.058630751</v>
      </c>
      <c r="AGR56" s="124">
        <v>3444577.3982728007</v>
      </c>
      <c r="AGS56" s="124">
        <v>5030903.3778747208</v>
      </c>
      <c r="AGT56" s="124">
        <v>6678380.819130851</v>
      </c>
      <c r="AGU56" s="124">
        <v>8388808.7541870568</v>
      </c>
      <c r="AGV56" s="124">
        <v>9052458.0886111856</v>
      </c>
      <c r="AGW56" s="124">
        <v>9229126.9662934858</v>
      </c>
      <c r="AGX56" s="124">
        <v>9409255.9467403181</v>
      </c>
      <c r="AGY56" s="124">
        <v>9592913.0277369358</v>
      </c>
      <c r="AGZ56" s="124">
        <v>9780167.5477061681</v>
      </c>
      <c r="AHA56" s="124">
        <v>9971090.2122219075</v>
      </c>
      <c r="AHB56" s="124">
        <v>10165753.121048491</v>
      </c>
      <c r="AHC56" s="124">
        <v>10364229.795716424</v>
      </c>
      <c r="AHD56" s="124">
        <v>10566595.207645107</v>
      </c>
      <c r="AHE56" s="124">
        <v>10772925.806823438</v>
      </c>
      <c r="AHF56" s="124">
        <v>10983299.551059421</v>
      </c>
      <c r="AHG56" s="124">
        <v>11197795.93581005</v>
      </c>
      <c r="AHH56" s="124">
        <v>11416496.024603052</v>
      </c>
      <c r="AHI56" s="124">
        <v>11639482.480062257</v>
      </c>
      <c r="AHJ56" s="124">
        <v>11866839.595548585</v>
      </c>
      <c r="AHK56" s="124">
        <v>12098653.327428918</v>
      </c>
      <c r="AHL56" s="124">
        <v>0</v>
      </c>
      <c r="AHM56" s="124">
        <v>0</v>
      </c>
      <c r="AHN56" s="124">
        <v>0</v>
      </c>
      <c r="AHO56" s="124">
        <v>0</v>
      </c>
      <c r="AHP56" s="124">
        <v>293526.79444597394</v>
      </c>
      <c r="AHQ56" s="124">
        <v>1313829.5868976002</v>
      </c>
      <c r="AHR56" s="124">
        <v>2335974.9865789493</v>
      </c>
      <c r="AHS56" s="124">
        <v>3360143.8173040678</v>
      </c>
      <c r="AHT56" s="124">
        <v>4386519.1939414209</v>
      </c>
      <c r="AHU56" s="124">
        <v>5415286.4953616653</v>
      </c>
      <c r="AHV56" s="124">
        <v>5741713.6765912464</v>
      </c>
      <c r="AHW56" s="124">
        <v>5755815.1343531553</v>
      </c>
      <c r="AHX56" s="124">
        <v>5770334.7852909211</v>
      </c>
      <c r="AHY56" s="124">
        <v>5785277.0067770546</v>
      </c>
      <c r="AHZ56" s="124">
        <v>5800646.2359070117</v>
      </c>
      <c r="AIA56" s="124">
        <v>5816446.9702457609</v>
      </c>
      <c r="AIB56" s="124">
        <v>5832683.7685839674</v>
      </c>
      <c r="AIC56" s="124">
        <v>5849361.2517038686</v>
      </c>
      <c r="AID56" s="124">
        <v>5866484.1031549945</v>
      </c>
      <c r="AIE56" s="124">
        <v>5884057.0700398507</v>
      </c>
      <c r="AIF56" s="124">
        <v>5902084.9638096849</v>
      </c>
      <c r="AIG56" s="124">
        <v>5920572.6610704726</v>
      </c>
      <c r="AIH56" s="124">
        <v>5939525.1043992406</v>
      </c>
      <c r="AII56" s="124">
        <v>5958947.3031708887</v>
      </c>
      <c r="AIJ56" s="124">
        <v>5978844.3343956023</v>
      </c>
      <c r="AIK56" s="124">
        <v>5999221.3435670165</v>
      </c>
      <c r="AIL56" s="124">
        <v>0</v>
      </c>
      <c r="AIM56" s="124">
        <v>0</v>
      </c>
      <c r="AIN56" s="124">
        <v>0</v>
      </c>
      <c r="AIO56" s="124">
        <v>0</v>
      </c>
      <c r="AIP56" s="124">
        <v>5241198.2515038447</v>
      </c>
      <c r="AIQ56" s="124">
        <v>10671618.412664387</v>
      </c>
      <c r="AIR56" s="124">
        <v>16296384.063440261</v>
      </c>
      <c r="AIS56" s="124">
        <v>22120742.100830391</v>
      </c>
      <c r="AIT56" s="124">
        <v>28150065.521430213</v>
      </c>
      <c r="AIU56" s="124">
        <v>34389856.264262699</v>
      </c>
      <c r="AIV56" s="124">
        <v>40845748.115153521</v>
      </c>
      <c r="AIW56" s="124">
        <v>41583070.964703076</v>
      </c>
      <c r="AIX56" s="124">
        <v>42333703.522350892</v>
      </c>
      <c r="AIY56" s="124">
        <v>43097886.046933077</v>
      </c>
      <c r="AIZ56" s="124">
        <v>43875863.134293549</v>
      </c>
      <c r="AJA56" s="124">
        <v>44667883.795573145</v>
      </c>
      <c r="AJB56" s="124">
        <v>45474201.536911853</v>
      </c>
      <c r="AJC56" s="124">
        <v>46295074.44058986</v>
      </c>
      <c r="AJD56" s="124">
        <v>47130765.247633263</v>
      </c>
      <c r="AJE56" s="124">
        <v>47981541.441910975</v>
      </c>
      <c r="AJF56" s="124">
        <v>48847675.335749596</v>
      </c>
      <c r="AJG56" s="124">
        <v>49729444.157093935</v>
      </c>
      <c r="AJH56" s="124">
        <v>50627130.138240673</v>
      </c>
      <c r="AJI56" s="124">
        <v>51541020.606173977</v>
      </c>
      <c r="AJJ56" s="124">
        <v>52471408.074531734</v>
      </c>
      <c r="AJK56" s="124">
        <v>53418590.337231874</v>
      </c>
      <c r="AJL56" s="124">
        <v>0</v>
      </c>
      <c r="AJM56" s="124">
        <v>0</v>
      </c>
      <c r="AJN56" s="124">
        <v>0</v>
      </c>
      <c r="AJO56" s="124">
        <v>0</v>
      </c>
      <c r="AJP56" s="124">
        <v>3430831.784992544</v>
      </c>
      <c r="AJQ56" s="124">
        <v>7034951.0783625124</v>
      </c>
      <c r="AJR56" s="124">
        <v>10727619.087313617</v>
      </c>
      <c r="AJS56" s="124">
        <v>14510544.609695975</v>
      </c>
      <c r="AJT56" s="124">
        <v>18565431.669581383</v>
      </c>
      <c r="AJU56" s="124">
        <v>22532298.639318831</v>
      </c>
      <c r="AJV56" s="124">
        <v>26510730.807844743</v>
      </c>
      <c r="AJW56" s="124">
        <v>26837956.970202617</v>
      </c>
      <c r="AJX56" s="124">
        <v>27169427.992180362</v>
      </c>
      <c r="AJY56" s="124">
        <v>27505197.518393893</v>
      </c>
      <c r="AJZ56" s="124">
        <v>27845319.882630736</v>
      </c>
      <c r="AKA56" s="124">
        <v>28022219.011590809</v>
      </c>
      <c r="AKB56" s="124">
        <v>28372904.606423061</v>
      </c>
      <c r="AKC56" s="124">
        <v>28728093.190378137</v>
      </c>
      <c r="AKD56" s="124">
        <v>29087842.114874434</v>
      </c>
      <c r="AKE56" s="124">
        <v>29452209.463653311</v>
      </c>
      <c r="AKF56" s="124">
        <v>29821254.062122602</v>
      </c>
      <c r="AKG56" s="124">
        <v>30195035.486819334</v>
      </c>
      <c r="AKH56" s="124">
        <v>30573614.074993216</v>
      </c>
      <c r="AKI56" s="124">
        <v>30957050.934312448</v>
      </c>
      <c r="AKJ56" s="124">
        <v>31345407.95269338</v>
      </c>
      <c r="AKK56" s="124">
        <v>31738747.808255617</v>
      </c>
      <c r="AKL56" s="124">
        <v>0</v>
      </c>
      <c r="AKM56" s="124">
        <v>0</v>
      </c>
      <c r="AKN56" s="124">
        <v>0</v>
      </c>
      <c r="AKO56" s="124">
        <v>0</v>
      </c>
      <c r="AKP56" s="124">
        <v>23257596.651896276</v>
      </c>
      <c r="AKQ56" s="124">
        <v>37618330.136448488</v>
      </c>
      <c r="AKR56" s="124">
        <v>22559517.93186241</v>
      </c>
      <c r="AKS56" s="124">
        <v>22966748.765267417</v>
      </c>
      <c r="AKT56" s="124">
        <v>37244902.157667555</v>
      </c>
      <c r="AKU56" s="124">
        <v>23803396.386818632</v>
      </c>
      <c r="AKV56" s="124">
        <v>0</v>
      </c>
      <c r="AKW56" s="124">
        <v>0</v>
      </c>
      <c r="AKX56" s="124">
        <v>0</v>
      </c>
      <c r="AKY56" s="124">
        <v>0</v>
      </c>
      <c r="AKZ56" s="124">
        <v>0</v>
      </c>
      <c r="ALA56" s="124">
        <v>0</v>
      </c>
      <c r="ALB56" s="124">
        <v>0</v>
      </c>
      <c r="ALC56" s="124">
        <v>0</v>
      </c>
      <c r="ALD56" s="124">
        <v>0</v>
      </c>
      <c r="ALE56" s="124">
        <v>0</v>
      </c>
      <c r="ALF56" s="124">
        <v>0</v>
      </c>
      <c r="ALG56" s="124">
        <v>0</v>
      </c>
      <c r="ALH56" s="124">
        <v>0</v>
      </c>
      <c r="ALI56" s="124">
        <v>0</v>
      </c>
      <c r="ALJ56" s="124">
        <v>0</v>
      </c>
      <c r="ALK56" s="124">
        <v>0</v>
      </c>
      <c r="ALL56" s="124">
        <v>0</v>
      </c>
      <c r="ALM56" s="124">
        <v>0</v>
      </c>
      <c r="ALN56" s="124">
        <v>0</v>
      </c>
      <c r="ALO56" s="124">
        <v>0</v>
      </c>
      <c r="ALP56" s="124">
        <v>9303660.4531611055</v>
      </c>
      <c r="ALQ56" s="124">
        <v>14465960.454269562</v>
      </c>
      <c r="ALR56" s="124">
        <v>8930864.8404909763</v>
      </c>
      <c r="ALS56" s="124">
        <v>9044833.2254428025</v>
      </c>
      <c r="ALT56" s="124">
        <v>13823707.29463844</v>
      </c>
      <c r="ALU56" s="124">
        <v>9277151.6684927009</v>
      </c>
      <c r="ALV56" s="124">
        <v>0</v>
      </c>
      <c r="ALW56" s="124">
        <v>0</v>
      </c>
      <c r="ALX56" s="124">
        <v>0</v>
      </c>
      <c r="ALY56" s="124">
        <v>0</v>
      </c>
      <c r="ALZ56" s="124">
        <v>0</v>
      </c>
      <c r="AMA56" s="124">
        <v>0</v>
      </c>
      <c r="AMB56" s="124">
        <v>0</v>
      </c>
      <c r="AMC56" s="124">
        <v>0</v>
      </c>
      <c r="AMD56" s="124">
        <v>0</v>
      </c>
      <c r="AME56" s="124">
        <v>0</v>
      </c>
      <c r="AMF56" s="124">
        <v>0</v>
      </c>
      <c r="AMG56" s="124">
        <v>0</v>
      </c>
      <c r="AMH56" s="124">
        <v>0</v>
      </c>
      <c r="AMI56" s="124">
        <v>0</v>
      </c>
      <c r="AMJ56" s="124">
        <v>0</v>
      </c>
      <c r="AMK56" s="124">
        <v>0</v>
      </c>
      <c r="AML56" s="124">
        <v>0</v>
      </c>
      <c r="AMM56" s="124">
        <v>0</v>
      </c>
      <c r="AMN56" s="124">
        <v>0</v>
      </c>
      <c r="AMO56" s="124">
        <v>0</v>
      </c>
      <c r="AMP56" s="124">
        <v>23257596.651896276</v>
      </c>
      <c r="AMQ56" s="124">
        <v>37618330.136448488</v>
      </c>
      <c r="AMR56" s="124">
        <v>22559517.93186241</v>
      </c>
      <c r="AMS56" s="124">
        <v>22966748.765267417</v>
      </c>
      <c r="AMT56" s="124">
        <v>37244902.157667555</v>
      </c>
      <c r="AMU56" s="124">
        <v>23803396.386818632</v>
      </c>
      <c r="AMV56" s="124">
        <v>24233080.965086289</v>
      </c>
      <c r="AMW56" s="124">
        <v>39401576.096426226</v>
      </c>
      <c r="AMX56" s="124">
        <v>25115859.357427068</v>
      </c>
      <c r="AMY56" s="124">
        <v>25569235.726935495</v>
      </c>
      <c r="AMZ56" s="124">
        <v>41683613.823570326</v>
      </c>
      <c r="ANA56" s="124">
        <v>26500688.431646351</v>
      </c>
      <c r="ANB56" s="124">
        <v>26979062.901722401</v>
      </c>
      <c r="ANC56" s="124">
        <v>44098331.189545646</v>
      </c>
      <c r="AND56" s="124">
        <v>27961873.705249898</v>
      </c>
      <c r="ANE56" s="124">
        <v>28466624.612026677</v>
      </c>
      <c r="ANF56" s="124">
        <v>46653472.677103907</v>
      </c>
      <c r="ANG56" s="124">
        <v>29503625.278453659</v>
      </c>
      <c r="ANH56" s="124">
        <v>30036206.956258241</v>
      </c>
      <c r="ANI56" s="124">
        <v>49357236.615264162</v>
      </c>
      <c r="ANJ56" s="124">
        <v>31130385.386440624</v>
      </c>
      <c r="ANK56" s="124">
        <v>31692332.358154692</v>
      </c>
      <c r="ANL56" s="124">
        <v>0</v>
      </c>
      <c r="ANM56" s="124">
        <v>0</v>
      </c>
      <c r="ANN56" s="124">
        <v>0</v>
      </c>
      <c r="ANO56" s="124">
        <v>0</v>
      </c>
      <c r="ANP56" s="124">
        <v>9303660.4531611055</v>
      </c>
      <c r="ANQ56" s="124">
        <v>14465960.454269562</v>
      </c>
      <c r="ANR56" s="124">
        <v>8930864.8404909763</v>
      </c>
      <c r="ANS56" s="124">
        <v>9044833.2254428025</v>
      </c>
      <c r="ANT56" s="124">
        <v>13823707.29463844</v>
      </c>
      <c r="ANU56" s="124">
        <v>9277151.6684927009</v>
      </c>
      <c r="ANV56" s="124">
        <v>9395539.0824212655</v>
      </c>
      <c r="ANW56" s="124">
        <v>14122784.015507851</v>
      </c>
      <c r="ANX56" s="124">
        <v>9636865.479142718</v>
      </c>
      <c r="ANY56" s="124">
        <v>9759843.2662072368</v>
      </c>
      <c r="ANZ56" s="124">
        <v>14436307.570673183</v>
      </c>
      <c r="AOA56" s="124">
        <v>10010526.892483307</v>
      </c>
      <c r="AOB56" s="124">
        <v>10138273.040569726</v>
      </c>
      <c r="AOC56" s="124">
        <v>14764803.831972726</v>
      </c>
      <c r="AOD56" s="124">
        <v>10398676.715164246</v>
      </c>
      <c r="AOE56" s="124">
        <v>10531376.113490187</v>
      </c>
      <c r="AOF56" s="124">
        <v>15108819.474044038</v>
      </c>
      <c r="AOG56" s="124">
        <v>10801876.723161645</v>
      </c>
      <c r="AOH56" s="124">
        <v>10939721.429869777</v>
      </c>
      <c r="AOI56" s="124">
        <v>15468922.775971755</v>
      </c>
      <c r="AOJ56" s="124">
        <v>11220710.474846065</v>
      </c>
      <c r="AOK56" s="124">
        <v>11363899.994973205</v>
      </c>
      <c r="AOL56" s="125">
        <f>AOL31+AOL34+AOL41+AOL46</f>
        <v>59948.01788599282</v>
      </c>
      <c r="AOM56" s="125">
        <v>42505.592699054905</v>
      </c>
      <c r="AON56" s="125">
        <v>43369.924050208159</v>
      </c>
      <c r="AOO56" s="125">
        <v>44251.841039894498</v>
      </c>
      <c r="AOP56" s="125">
        <v>45151.701643695276</v>
      </c>
      <c r="AOQ56" s="125">
        <v>46069.871127441453</v>
      </c>
      <c r="AOR56" s="125">
        <v>47006.722195739989</v>
      </c>
      <c r="AOS56" s="125">
        <v>47962.635143527426</v>
      </c>
      <c r="AOT56" s="125">
        <v>48937.998010712145</v>
      </c>
      <c r="AOU56" s="125">
        <v>49933.206739968373</v>
      </c>
      <c r="AOV56" s="125">
        <v>50948.665337746199</v>
      </c>
      <c r="AOW56" s="125">
        <v>51984.786038563056</v>
      </c>
      <c r="AOX56" s="125">
        <v>53041.989472643792</v>
      </c>
      <c r="AOY56" s="125">
        <v>54120.704836977297</v>
      </c>
      <c r="AOZ56" s="125">
        <v>55221.370069859637</v>
      </c>
      <c r="APA56" s="125">
        <v>56344.432028994524</v>
      </c>
      <c r="APB56" s="125">
        <v>57490.346673223903</v>
      </c>
      <c r="APC56" s="125">
        <v>58659.5792479624</v>
      </c>
      <c r="APD56" s="125">
        <v>59852.604474411346</v>
      </c>
      <c r="APE56" s="125">
        <v>61069.906742629384</v>
      </c>
      <c r="APF56" s="125">
        <v>62311.980308538186</v>
      </c>
      <c r="APG56" s="125">
        <v>63579.329494943675</v>
      </c>
      <c r="APH56" s="125">
        <v>64872.468896654529</v>
      </c>
      <c r="API56" s="125">
        <v>66191.923589781451</v>
      </c>
      <c r="APJ56" s="125">
        <v>67538.229345302592</v>
      </c>
      <c r="APK56" s="125">
        <v>68911.932846981988</v>
      </c>
      <c r="APL56" s="125">
        <v>70313.591913729862</v>
      </c>
      <c r="APM56" s="125">
        <v>17442.425186937919</v>
      </c>
      <c r="APN56" s="125">
        <v>17383.236310390457</v>
      </c>
      <c r="APO56" s="125">
        <v>17324.444678893815</v>
      </c>
      <c r="APP56" s="125">
        <v>17266.050539183696</v>
      </c>
      <c r="APQ56" s="125">
        <v>17208.054162397635</v>
      </c>
      <c r="APR56" s="125">
        <v>17150.455844282253</v>
      </c>
      <c r="APS56" s="125">
        <v>17093.255905403836</v>
      </c>
      <c r="APT56" s="125">
        <v>17036.454691362171</v>
      </c>
      <c r="APU56" s="125">
        <v>16980.052573007699</v>
      </c>
      <c r="APV56" s="125">
        <v>16924.049946662053</v>
      </c>
      <c r="APW56" s="125">
        <v>16868.447234341991</v>
      </c>
      <c r="APX56" s="125">
        <v>16813.244883986768</v>
      </c>
      <c r="APY56" s="125">
        <v>16758.443369688983</v>
      </c>
      <c r="APZ56" s="125">
        <v>16704.043191928977</v>
      </c>
      <c r="AQA56" s="125">
        <v>16650.044877812772</v>
      </c>
      <c r="AQB56" s="125">
        <v>16596.44898131361</v>
      </c>
      <c r="AQC56" s="125">
        <v>16543.256083517146</v>
      </c>
      <c r="AQD56" s="125">
        <v>16490.466792870353</v>
      </c>
      <c r="AQE56" s="125">
        <v>16438.081745434109</v>
      </c>
      <c r="AQF56" s="125">
        <v>16386.101605139611</v>
      </c>
      <c r="AQG56" s="125">
        <v>16334.527064048589</v>
      </c>
      <c r="AQH56" s="125">
        <v>16283.358842617374</v>
      </c>
      <c r="AQI56" s="125">
        <v>16232.597689964889</v>
      </c>
      <c r="AQJ56" s="125">
        <v>16182.244384144607</v>
      </c>
      <c r="AQK56" s="125">
        <v>16132.299732420492</v>
      </c>
      <c r="AQL56" s="125">
        <v>16082.764571547001</v>
      </c>
      <c r="AQM56" s="125">
        <f>AQM31+AQM34+AQM41+AQM46</f>
        <v>599.18017885992822</v>
      </c>
      <c r="AQN56" s="125">
        <v>424.84292699054902</v>
      </c>
      <c r="AQO56" s="125">
        <v>433.48239555434037</v>
      </c>
      <c r="AQP56" s="125">
        <v>442.29765109678101</v>
      </c>
      <c r="AQQ56" s="125">
        <v>451.29227212079729</v>
      </c>
      <c r="AQR56" s="125">
        <v>460.46991000919445</v>
      </c>
      <c r="AQS56" s="125">
        <v>469.83429050951361</v>
      </c>
      <c r="AQT56" s="125">
        <v>479.38921524915128</v>
      </c>
      <c r="AQU56" s="125">
        <v>489.13856328135904</v>
      </c>
      <c r="AQV56" s="125">
        <v>499.08629266275273</v>
      </c>
      <c r="AQW56" s="125">
        <v>509.23644206297405</v>
      </c>
      <c r="AQX56" s="125">
        <v>519.59313240715915</v>
      </c>
      <c r="AQY56" s="125">
        <v>530.16056855188458</v>
      </c>
      <c r="AQZ56" s="125">
        <v>540.94304099527096</v>
      </c>
      <c r="ARA56" s="125">
        <v>551.94492762194284</v>
      </c>
      <c r="ARB56" s="125">
        <v>563.17069548355471</v>
      </c>
      <c r="ARC56" s="125">
        <v>574.62490261560765</v>
      </c>
      <c r="ARD56" s="125">
        <v>586.31219989129772</v>
      </c>
      <c r="ARE56" s="125">
        <v>598.23733291314909</v>
      </c>
      <c r="ARF56" s="125">
        <v>610.40514394320576</v>
      </c>
      <c r="ARG56" s="125">
        <v>622.8205738725643</v>
      </c>
      <c r="ARH56" s="125">
        <v>635.48866423105142</v>
      </c>
      <c r="ARI56" s="125">
        <v>648.41455923786623</v>
      </c>
      <c r="ARJ56" s="125">
        <v>661.60350789401912</v>
      </c>
      <c r="ARK56" s="125">
        <v>675.06086611742285</v>
      </c>
      <c r="ARL56" s="125">
        <v>688.79209892150334</v>
      </c>
      <c r="ARM56" s="125">
        <v>702.80278263821845</v>
      </c>
      <c r="ARN56" s="125">
        <v>174.3372518693792</v>
      </c>
      <c r="ARO56" s="125">
        <v>173.74425288113576</v>
      </c>
      <c r="ARP56" s="125">
        <v>173.15521217564657</v>
      </c>
      <c r="ARQ56" s="125">
        <v>172.57013203947139</v>
      </c>
      <c r="ARR56" s="125">
        <v>171.98901500088101</v>
      </c>
      <c r="ARS56" s="125">
        <v>171.4118638319006</v>
      </c>
      <c r="ART56" s="125">
        <v>170.83868155038559</v>
      </c>
      <c r="ARU56" s="125">
        <v>170.26947142212947</v>
      </c>
      <c r="ARV56" s="125">
        <v>169.70423696300537</v>
      </c>
      <c r="ARW56" s="125">
        <v>169.14298194113994</v>
      </c>
      <c r="ARX56" s="125">
        <v>168.58571037912159</v>
      </c>
      <c r="ARY56" s="125">
        <v>168.03242655624229</v>
      </c>
      <c r="ARZ56" s="125">
        <v>167.48313501077402</v>
      </c>
      <c r="ASA56" s="125">
        <v>166.93784054228007</v>
      </c>
      <c r="ASB56" s="125">
        <v>166.39654821396127</v>
      </c>
      <c r="ASC56" s="125">
        <v>165.85926335503828</v>
      </c>
      <c r="ASD56" s="125">
        <v>165.32599156316954</v>
      </c>
      <c r="ASE56" s="125">
        <v>164.79673870690587</v>
      </c>
      <c r="ASF56" s="125">
        <v>164.27151092818187</v>
      </c>
      <c r="ASG56" s="125">
        <v>163.75031464484474</v>
      </c>
      <c r="ASH56" s="125">
        <v>163.23315655322085</v>
      </c>
      <c r="ASI56" s="125">
        <v>162.72004363072037</v>
      </c>
      <c r="ASJ56" s="125">
        <v>162.21098313848071</v>
      </c>
      <c r="ASK56" s="125">
        <v>161.70598262404897</v>
      </c>
      <c r="ASL56" s="125">
        <v>161.20504992410397</v>
      </c>
      <c r="ASM56" s="125">
        <v>160.70819316721835</v>
      </c>
      <c r="ASN56" s="125"/>
      <c r="ASO56" s="125">
        <v>42505.592699054905</v>
      </c>
      <c r="ASP56" s="125">
        <v>43369.924050208159</v>
      </c>
      <c r="ASQ56" s="125">
        <v>44251.841039894498</v>
      </c>
      <c r="ASR56" s="125">
        <v>45126.351429532042</v>
      </c>
      <c r="ASS56" s="125">
        <v>45753.481458344766</v>
      </c>
      <c r="AST56" s="125">
        <v>37391.072182219446</v>
      </c>
      <c r="ASU56" s="125">
        <v>28669.148217484522</v>
      </c>
      <c r="ASV56" s="125">
        <v>19576.531167331101</v>
      </c>
      <c r="ASW56" s="125">
        <v>10129.507761499728</v>
      </c>
      <c r="ASX56" s="125">
        <v>289.53023533579483</v>
      </c>
      <c r="ASY56" s="125">
        <v>0</v>
      </c>
      <c r="ASZ56" s="125">
        <v>0</v>
      </c>
      <c r="ATA56" s="125">
        <v>0</v>
      </c>
      <c r="ATB56" s="125">
        <v>0</v>
      </c>
      <c r="ATC56" s="125">
        <v>0</v>
      </c>
      <c r="ATD56" s="125">
        <v>0</v>
      </c>
      <c r="ATE56" s="125">
        <v>0</v>
      </c>
      <c r="ATF56" s="125">
        <v>0</v>
      </c>
      <c r="ATG56" s="125">
        <v>0</v>
      </c>
      <c r="ATH56" s="125">
        <v>0</v>
      </c>
      <c r="ATI56" s="125">
        <v>0</v>
      </c>
      <c r="ATJ56" s="125">
        <v>0</v>
      </c>
      <c r="ATK56" s="125">
        <v>0</v>
      </c>
      <c r="ATL56" s="125">
        <v>0</v>
      </c>
      <c r="ATM56" s="125">
        <v>0</v>
      </c>
      <c r="ATN56" s="125">
        <v>0</v>
      </c>
      <c r="ATO56" s="125">
        <v>17442.425186937919</v>
      </c>
      <c r="ATP56" s="125">
        <v>17383.236310390457</v>
      </c>
      <c r="ATQ56" s="125">
        <v>17324.444678893815</v>
      </c>
      <c r="ATR56" s="125">
        <v>17240.829806628542</v>
      </c>
      <c r="ATS56" s="125">
        <v>17052.212380274079</v>
      </c>
      <c r="ATT56" s="125">
        <v>13606.579650936646</v>
      </c>
      <c r="ATU56" s="125">
        <v>10185.297964327385</v>
      </c>
      <c r="ATV56" s="125">
        <v>6788.1492230120839</v>
      </c>
      <c r="ATW56" s="125">
        <v>3438.8889207345146</v>
      </c>
      <c r="ATX56" s="125">
        <v>112.84170805608066</v>
      </c>
      <c r="ATY56" s="125">
        <v>0</v>
      </c>
      <c r="ATZ56" s="125">
        <v>0</v>
      </c>
      <c r="AUA56" s="125">
        <v>0</v>
      </c>
      <c r="AUB56" s="125">
        <v>0</v>
      </c>
      <c r="AUC56" s="125">
        <v>0</v>
      </c>
      <c r="AUD56" s="125">
        <v>0</v>
      </c>
      <c r="AUE56" s="125">
        <v>0</v>
      </c>
      <c r="AUF56" s="125">
        <v>0</v>
      </c>
      <c r="AUG56" s="125">
        <v>0</v>
      </c>
      <c r="AUH56" s="125">
        <v>0</v>
      </c>
      <c r="AUI56" s="125">
        <v>0</v>
      </c>
      <c r="AUJ56" s="125">
        <v>0</v>
      </c>
      <c r="AUK56" s="125">
        <v>0</v>
      </c>
      <c r="AUL56" s="125">
        <v>0</v>
      </c>
      <c r="AUM56" s="125">
        <v>0</v>
      </c>
      <c r="AUN56" s="125">
        <v>0</v>
      </c>
      <c r="AUO56" s="125">
        <f>AUO31+AUO34+AUO41+AUO46</f>
        <v>2</v>
      </c>
      <c r="AUP56" s="125">
        <v>424.84292699054902</v>
      </c>
      <c r="AUQ56" s="125">
        <v>433.48239555434037</v>
      </c>
      <c r="AUR56" s="125">
        <v>442.29765109678101</v>
      </c>
      <c r="AUS56" s="125">
        <v>451.03876997916495</v>
      </c>
      <c r="AUT56" s="125">
        <v>457.33869921325902</v>
      </c>
      <c r="AUU56" s="125">
        <v>373.74434221656139</v>
      </c>
      <c r="AUV56" s="125">
        <v>286.55597578277496</v>
      </c>
      <c r="AUW56" s="125">
        <v>195.6618473194128</v>
      </c>
      <c r="AUX56" s="125">
        <v>101.22485626158841</v>
      </c>
      <c r="AUY56" s="125">
        <v>2.8595578798597017</v>
      </c>
      <c r="AUZ56" s="125">
        <v>0</v>
      </c>
      <c r="AVA56" s="125">
        <v>0</v>
      </c>
      <c r="AVB56" s="125">
        <v>0</v>
      </c>
      <c r="AVC56" s="125">
        <v>0</v>
      </c>
      <c r="AVD56" s="125">
        <v>0</v>
      </c>
      <c r="AVE56" s="125">
        <v>0</v>
      </c>
      <c r="AVF56" s="125">
        <v>0</v>
      </c>
      <c r="AVG56" s="125">
        <v>0</v>
      </c>
      <c r="AVH56" s="125">
        <v>0</v>
      </c>
      <c r="AVI56" s="125">
        <v>0</v>
      </c>
      <c r="AVJ56" s="125">
        <v>0</v>
      </c>
      <c r="AVK56" s="125">
        <v>0</v>
      </c>
      <c r="AVL56" s="125">
        <v>0</v>
      </c>
      <c r="AVM56" s="125">
        <v>0</v>
      </c>
      <c r="AVN56" s="125">
        <v>0</v>
      </c>
      <c r="AVO56" s="125">
        <v>0</v>
      </c>
      <c r="AVP56" s="125">
        <v>174.3372518693792</v>
      </c>
      <c r="AVQ56" s="125">
        <v>173.74425288113576</v>
      </c>
      <c r="AVR56" s="125">
        <v>173.15521217564657</v>
      </c>
      <c r="AVS56" s="125">
        <v>172.31792471391987</v>
      </c>
      <c r="AVT56" s="125">
        <v>170.44367241151622</v>
      </c>
      <c r="AVU56" s="125">
        <v>135.99958607299368</v>
      </c>
      <c r="AVV56" s="125">
        <v>101.79933535547228</v>
      </c>
      <c r="AVW56" s="125">
        <v>67.840745590909876</v>
      </c>
      <c r="AVX56" s="125">
        <v>34.361378131038968</v>
      </c>
      <c r="AVY56" s="125">
        <v>1.1144860054921548</v>
      </c>
      <c r="AVZ56" s="125">
        <v>0</v>
      </c>
      <c r="AWA56" s="125">
        <v>0</v>
      </c>
      <c r="AWB56" s="125">
        <v>0</v>
      </c>
      <c r="AWC56" s="125">
        <v>0</v>
      </c>
      <c r="AWD56" s="125">
        <v>0</v>
      </c>
      <c r="AWE56" s="125">
        <v>0</v>
      </c>
      <c r="AWF56" s="125">
        <v>0</v>
      </c>
      <c r="AWG56" s="125">
        <v>0</v>
      </c>
      <c r="AWH56" s="125">
        <v>0</v>
      </c>
      <c r="AWI56" s="125">
        <v>0</v>
      </c>
      <c r="AWJ56" s="125">
        <v>0</v>
      </c>
      <c r="AWK56" s="125">
        <v>0</v>
      </c>
      <c r="AWL56" s="125">
        <v>0</v>
      </c>
      <c r="AWM56" s="125">
        <v>0</v>
      </c>
      <c r="AWN56" s="125">
        <v>0</v>
      </c>
      <c r="AWO56" s="125">
        <v>0</v>
      </c>
      <c r="AWP56" s="125">
        <f>AWP31+AWP34+AWP41+AWP46</f>
        <v>3.04</v>
      </c>
      <c r="AWQ56" s="125">
        <v>42505.592699054905</v>
      </c>
      <c r="AWR56" s="125">
        <v>43369.924050208159</v>
      </c>
      <c r="AWS56" s="125">
        <v>44251.841039894498</v>
      </c>
      <c r="AWT56" s="125">
        <v>45060.73911052131</v>
      </c>
      <c r="AWU56" s="125">
        <v>44647.225505737057</v>
      </c>
      <c r="AWV56" s="125">
        <v>13272.486267032467</v>
      </c>
      <c r="AWW56" s="125">
        <v>13542.391099348919</v>
      </c>
      <c r="AWX56" s="125">
        <v>13817.787673612842</v>
      </c>
      <c r="AWY56" s="125">
        <v>14098.787785402836</v>
      </c>
      <c r="AWZ56" s="125">
        <v>14385.505507128339</v>
      </c>
      <c r="AXA56" s="125">
        <v>14678.057234417804</v>
      </c>
      <c r="AXB56" s="125">
        <v>14976.561733452367</v>
      </c>
      <c r="AXC56" s="125">
        <v>15281.140189264179</v>
      </c>
      <c r="AXD56" s="125">
        <v>15591.91625501919</v>
      </c>
      <c r="AXE56" s="125">
        <v>15909.016102304337</v>
      </c>
      <c r="AXF56" s="125">
        <v>16232.568472439689</v>
      </c>
      <c r="AXG56" s="125">
        <v>16562.704728836441</v>
      </c>
      <c r="AXH56" s="125">
        <v>16899.558910422027</v>
      </c>
      <c r="AXI56" s="125">
        <v>17243.267786154182</v>
      </c>
      <c r="AXJ56" s="125">
        <v>17593.970910646076</v>
      </c>
      <c r="AXK56" s="125">
        <v>17951.810680925271</v>
      </c>
      <c r="AXL56" s="125">
        <v>18316.932394349511</v>
      </c>
      <c r="AXM56" s="125">
        <v>18689.484307702995</v>
      </c>
      <c r="AXN56" s="125">
        <v>19069.6176974972</v>
      </c>
      <c r="AXO56" s="125">
        <v>19457.4869215008</v>
      </c>
      <c r="AXP56" s="125">
        <v>19853.249481523726</v>
      </c>
      <c r="AXQ56" s="125">
        <v>17442.425186937919</v>
      </c>
      <c r="AXR56" s="125">
        <v>17383.236310390457</v>
      </c>
      <c r="AXS56" s="125">
        <v>17324.444678893815</v>
      </c>
      <c r="AXT56" s="125">
        <v>17175.552616485791</v>
      </c>
      <c r="AXU56" s="125">
        <v>16586.430679140274</v>
      </c>
      <c r="AXV56" s="125">
        <v>4842.4816501502819</v>
      </c>
      <c r="AXW56" s="125">
        <v>4826.3310791728472</v>
      </c>
      <c r="AXX56" s="125">
        <v>4810.293089325789</v>
      </c>
      <c r="AXY56" s="125">
        <v>4794.3677853198205</v>
      </c>
      <c r="AXZ56" s="125">
        <v>4778.5552790575202</v>
      </c>
      <c r="AYA56" s="125">
        <v>4762.8556896965629</v>
      </c>
      <c r="AYB56" s="125">
        <v>4747.269143713911</v>
      </c>
      <c r="AYC56" s="125">
        <v>4731.7957749710058</v>
      </c>
      <c r="AYD56" s="125">
        <v>4716.4357247799462</v>
      </c>
      <c r="AYE56" s="125">
        <v>4701.1891419706653</v>
      </c>
      <c r="AYF56" s="125">
        <v>4686.0561829591379</v>
      </c>
      <c r="AYG56" s="125">
        <v>4671.0370118166065</v>
      </c>
      <c r="AYH56" s="125">
        <v>4656.1318003398637</v>
      </c>
      <c r="AYI56" s="125">
        <v>4641.3407281225718</v>
      </c>
      <c r="AYJ56" s="125">
        <v>4626.6639826276541</v>
      </c>
      <c r="AYK56" s="125">
        <v>4612.1017592607777</v>
      </c>
      <c r="AYL56" s="125">
        <v>4597.6542614449054</v>
      </c>
      <c r="AYM56" s="125">
        <v>4583.3217006959694</v>
      </c>
      <c r="AYN56" s="125">
        <v>4569.1042966996538</v>
      </c>
      <c r="AYO56" s="125">
        <v>4555.0022773893152</v>
      </c>
      <c r="AYP56" s="125">
        <v>4541.0158790250352</v>
      </c>
      <c r="AYQ56" s="125">
        <f>AYQ31+AYQ34+AYQ41+AYQ46</f>
        <v>3.04</v>
      </c>
      <c r="AYR56" s="125">
        <v>424.84292699054902</v>
      </c>
      <c r="AYS56" s="125">
        <v>433.48239555434037</v>
      </c>
      <c r="AYT56" s="125">
        <v>442.29765109678101</v>
      </c>
      <c r="AYU56" s="125">
        <v>450.38264678905762</v>
      </c>
      <c r="AYV56" s="125">
        <v>446.40765234719066</v>
      </c>
      <c r="AYW56" s="125">
        <v>132.65909379092147</v>
      </c>
      <c r="AYX56" s="125">
        <v>135.35695489387803</v>
      </c>
      <c r="AYY56" s="125">
        <v>138.10971198532488</v>
      </c>
      <c r="AYZ56" s="125">
        <v>140.91848263418899</v>
      </c>
      <c r="AZA56" s="125">
        <v>143.78440717072209</v>
      </c>
      <c r="AZB56" s="125">
        <v>146.70864915025672</v>
      </c>
      <c r="AZC56" s="125">
        <v>149.6923958264145</v>
      </c>
      <c r="AZD56" s="125">
        <v>152.73685863395886</v>
      </c>
      <c r="AZE56" s="125">
        <v>155.84327368148973</v>
      </c>
      <c r="AZF56" s="125">
        <v>159.01290225418015</v>
      </c>
      <c r="AZG56" s="125">
        <v>162.24703132675981</v>
      </c>
      <c r="AZH56" s="125">
        <v>165.54697408695466</v>
      </c>
      <c r="AZI56" s="125">
        <v>168.91407046959503</v>
      </c>
      <c r="AZJ56" s="125">
        <v>172.34968770161103</v>
      </c>
      <c r="AZK56" s="125">
        <v>175.85522085813579</v>
      </c>
      <c r="AZL56" s="125">
        <v>179.43209342994393</v>
      </c>
      <c r="AZM56" s="125">
        <v>183.08175790245633</v>
      </c>
      <c r="AZN56" s="125">
        <v>186.80569634654657</v>
      </c>
      <c r="AZO56" s="125">
        <v>190.60542102138996</v>
      </c>
      <c r="AZP56" s="125">
        <v>194.48247498960095</v>
      </c>
      <c r="AZQ56" s="125">
        <v>198.43843274490874</v>
      </c>
      <c r="AZR56" s="125">
        <v>174.3372518693792</v>
      </c>
      <c r="AZS56" s="125">
        <v>173.74425288113576</v>
      </c>
      <c r="AZT56" s="125">
        <v>173.15521217564657</v>
      </c>
      <c r="AZU56" s="125">
        <v>171.66515281249232</v>
      </c>
      <c r="AZV56" s="125">
        <v>165.83846398017582</v>
      </c>
      <c r="AZW56" s="125">
        <v>48.398643905477826</v>
      </c>
      <c r="AZX56" s="125">
        <v>48.236804202461812</v>
      </c>
      <c r="AZY56" s="125">
        <v>48.076086048601262</v>
      </c>
      <c r="AZZ56" s="125">
        <v>47.91649043661328</v>
      </c>
      <c r="BAA56" s="125">
        <v>47.758018430439513</v>
      </c>
      <c r="BAB56" s="125">
        <v>47.600671165869635</v>
      </c>
      <c r="BAC56" s="125">
        <v>47.444449851174291</v>
      </c>
      <c r="BAD56" s="125">
        <v>47.289355767747956</v>
      </c>
      <c r="BAE56" s="125">
        <v>47.135390270761427</v>
      </c>
      <c r="BAF56" s="125">
        <v>46.982554789824363</v>
      </c>
      <c r="BAG56" s="125">
        <v>46.830850829657862</v>
      </c>
      <c r="BAH56" s="125">
        <v>46.680279970777292</v>
      </c>
      <c r="BAI56" s="125">
        <v>46.53084387018518</v>
      </c>
      <c r="BAJ56" s="125">
        <v>46.382544262074873</v>
      </c>
      <c r="BAK56" s="125">
        <v>46.235382958544392</v>
      </c>
      <c r="BAL56" s="125">
        <v>46.089361850321175</v>
      </c>
      <c r="BAM56" s="125">
        <v>45.944482907497516</v>
      </c>
      <c r="BAN56" s="125">
        <v>45.800748180276905</v>
      </c>
      <c r="BAO56" s="125">
        <v>45.658159799731479</v>
      </c>
      <c r="BAP56" s="125">
        <v>45.516719978570528</v>
      </c>
      <c r="BAQ56" s="125">
        <v>45.376431011920481</v>
      </c>
      <c r="BAR56" s="125">
        <f>BAR31+BAR34+BAR41+BAR46</f>
        <v>3.04</v>
      </c>
      <c r="BAS56" s="125">
        <v>42505.592699054905</v>
      </c>
      <c r="BAT56" s="125">
        <v>43369.924050208159</v>
      </c>
      <c r="BAU56" s="125">
        <v>44251.841039894498</v>
      </c>
      <c r="BAV56" s="125">
        <v>45053.581402992866</v>
      </c>
      <c r="BAW56" s="125">
        <v>44557.891952109756</v>
      </c>
      <c r="BAX56" s="125">
        <v>10557.479204391375</v>
      </c>
      <c r="BAY56" s="125">
        <v>8094.8183202309237</v>
      </c>
      <c r="BAZ56" s="125">
        <v>5527.4911531287808</v>
      </c>
      <c r="BBA56" s="125">
        <v>2860.0963091293347</v>
      </c>
      <c r="BBB56" s="125">
        <v>81.749713506577365</v>
      </c>
      <c r="BBC56" s="125">
        <v>0</v>
      </c>
      <c r="BBD56" s="125">
        <v>0</v>
      </c>
      <c r="BBE56" s="125">
        <v>0</v>
      </c>
      <c r="BBF56" s="125">
        <v>0</v>
      </c>
      <c r="BBG56" s="125">
        <v>0</v>
      </c>
      <c r="BBH56" s="125">
        <v>0</v>
      </c>
      <c r="BBI56" s="125">
        <v>0</v>
      </c>
      <c r="BBJ56" s="125">
        <v>0</v>
      </c>
      <c r="BBK56" s="125">
        <v>0</v>
      </c>
      <c r="BBL56" s="125">
        <v>0</v>
      </c>
      <c r="BBM56" s="125">
        <v>0</v>
      </c>
      <c r="BBN56" s="125">
        <v>0</v>
      </c>
      <c r="BBO56" s="125">
        <v>0</v>
      </c>
      <c r="BBP56" s="125">
        <v>0</v>
      </c>
      <c r="BBQ56" s="125">
        <v>0</v>
      </c>
      <c r="BBR56" s="125">
        <v>0</v>
      </c>
      <c r="BBS56" s="125">
        <v>17442.425186937919</v>
      </c>
      <c r="BBT56" s="125">
        <v>17383.236310390457</v>
      </c>
      <c r="BBU56" s="125">
        <v>17324.444678893815</v>
      </c>
      <c r="BBV56" s="125">
        <v>17168.431468470215</v>
      </c>
      <c r="BBW56" s="125">
        <v>16542.428293599507</v>
      </c>
      <c r="BBX56" s="125">
        <v>3841.857783793876</v>
      </c>
      <c r="BBY56" s="125">
        <v>2875.8488369865559</v>
      </c>
      <c r="BBZ56" s="125">
        <v>1916.6538982622355</v>
      </c>
      <c r="BCA56" s="125">
        <v>970.98040114856872</v>
      </c>
      <c r="BCB56" s="125">
        <v>31.861188157011007</v>
      </c>
      <c r="BCC56" s="125">
        <v>0</v>
      </c>
      <c r="BCD56" s="125">
        <v>0</v>
      </c>
      <c r="BCE56" s="125">
        <v>0</v>
      </c>
      <c r="BCF56" s="125">
        <v>0</v>
      </c>
      <c r="BCG56" s="125">
        <v>0</v>
      </c>
      <c r="BCH56" s="125">
        <v>0</v>
      </c>
      <c r="BCI56" s="125">
        <v>0</v>
      </c>
      <c r="BCJ56" s="125">
        <v>0</v>
      </c>
      <c r="BCK56" s="125">
        <v>0</v>
      </c>
      <c r="BCL56" s="125">
        <v>0</v>
      </c>
      <c r="BCM56" s="125">
        <v>0</v>
      </c>
      <c r="BCN56" s="125">
        <v>0</v>
      </c>
      <c r="BCO56" s="125">
        <v>0</v>
      </c>
      <c r="BCP56" s="125">
        <v>0</v>
      </c>
      <c r="BCQ56" s="125">
        <v>0</v>
      </c>
      <c r="BCR56" s="125">
        <v>0</v>
      </c>
      <c r="BCS56" s="125">
        <f>BCS31+BCS34+BCS41+BCS46</f>
        <v>3.04</v>
      </c>
      <c r="BCT56" s="125">
        <v>424.84292699054902</v>
      </c>
      <c r="BCU56" s="125">
        <v>433.48239555434037</v>
      </c>
      <c r="BCV56" s="125">
        <v>442.29765109678101</v>
      </c>
      <c r="BCW56" s="125">
        <v>450.31106971377318</v>
      </c>
      <c r="BCX56" s="125">
        <v>445.52354576951484</v>
      </c>
      <c r="BCY56" s="125">
        <v>105.52781427291144</v>
      </c>
      <c r="BCZ56" s="125">
        <v>80.909922573959989</v>
      </c>
      <c r="BDA56" s="125">
        <v>55.245698066657724</v>
      </c>
      <c r="BDB56" s="125">
        <v>28.581135885624967</v>
      </c>
      <c r="BDC56" s="125">
        <v>0.80740457784273933</v>
      </c>
      <c r="BDD56" s="125">
        <v>0</v>
      </c>
      <c r="BDE56" s="125">
        <v>0</v>
      </c>
      <c r="BDF56" s="125">
        <v>0</v>
      </c>
      <c r="BDG56" s="125">
        <v>0</v>
      </c>
      <c r="BDH56" s="125">
        <v>0</v>
      </c>
      <c r="BDI56" s="125">
        <v>0</v>
      </c>
      <c r="BDJ56" s="125">
        <v>0</v>
      </c>
      <c r="BDK56" s="125">
        <v>0</v>
      </c>
      <c r="BDL56" s="125">
        <v>0</v>
      </c>
      <c r="BDM56" s="125">
        <v>0</v>
      </c>
      <c r="BDN56" s="125">
        <v>0</v>
      </c>
      <c r="BDO56" s="125">
        <v>0</v>
      </c>
      <c r="BDP56" s="125">
        <v>0</v>
      </c>
      <c r="BDQ56" s="125">
        <v>0</v>
      </c>
      <c r="BDR56" s="125">
        <v>0</v>
      </c>
      <c r="BDS56" s="125">
        <v>0</v>
      </c>
      <c r="BDT56" s="125">
        <v>174.3372518693792</v>
      </c>
      <c r="BDU56" s="125">
        <v>173.74425288113576</v>
      </c>
      <c r="BDV56" s="125">
        <v>173.15521217564657</v>
      </c>
      <c r="BDW56" s="125">
        <v>171.59394133233661</v>
      </c>
      <c r="BDX56" s="125">
        <v>165.4021319549434</v>
      </c>
      <c r="BDY56" s="125">
        <v>38.399883126492327</v>
      </c>
      <c r="BDZ56" s="125">
        <v>28.743341747427465</v>
      </c>
      <c r="BEA56" s="125">
        <v>19.155034049198086</v>
      </c>
      <c r="BEB56" s="125">
        <v>9.7020361781757085</v>
      </c>
      <c r="BEC56" s="125">
        <v>0.31467840155072602</v>
      </c>
      <c r="BED56" s="125">
        <v>0</v>
      </c>
      <c r="BEE56" s="125">
        <v>0</v>
      </c>
      <c r="BEF56" s="125">
        <v>0</v>
      </c>
      <c r="BEG56" s="125">
        <v>0</v>
      </c>
      <c r="BEH56" s="125">
        <v>0</v>
      </c>
      <c r="BEI56" s="125">
        <v>0</v>
      </c>
      <c r="BEJ56" s="125">
        <v>0</v>
      </c>
      <c r="BEK56" s="125">
        <v>0</v>
      </c>
      <c r="BEL56" s="125">
        <v>0</v>
      </c>
      <c r="BEM56" s="125">
        <v>0</v>
      </c>
      <c r="BEN56" s="125">
        <v>0</v>
      </c>
      <c r="BEO56" s="125">
        <v>0</v>
      </c>
      <c r="BEP56" s="125">
        <v>0</v>
      </c>
      <c r="BEQ56" s="125">
        <v>0</v>
      </c>
      <c r="BER56" s="125">
        <v>0</v>
      </c>
      <c r="BES56" s="125">
        <v>0</v>
      </c>
      <c r="BET56" s="125">
        <f>BET31+BET34+BET41+BET46</f>
        <v>0</v>
      </c>
      <c r="BEU56" s="125">
        <v>42505.592699054905</v>
      </c>
      <c r="BEV56" s="125">
        <v>43369.924050208159</v>
      </c>
      <c r="BEW56" s="125">
        <v>44251.841039894498</v>
      </c>
      <c r="BEX56" s="125">
        <v>45053.581402992866</v>
      </c>
      <c r="BEY56" s="125">
        <v>44557.891952109756</v>
      </c>
      <c r="BEZ56" s="125">
        <v>10557.479204391375</v>
      </c>
      <c r="BFA56" s="125">
        <v>8094.8183202309237</v>
      </c>
      <c r="BFB56" s="125">
        <v>5527.4911531287808</v>
      </c>
      <c r="BFC56" s="125">
        <v>2860.0963091293347</v>
      </c>
      <c r="BFD56" s="125">
        <v>81.749713506577365</v>
      </c>
      <c r="BFE56" s="125">
        <v>0</v>
      </c>
      <c r="BFF56" s="125">
        <v>0</v>
      </c>
      <c r="BFG56" s="125">
        <v>0</v>
      </c>
      <c r="BFH56" s="125">
        <v>0</v>
      </c>
      <c r="BFI56" s="125">
        <v>0</v>
      </c>
      <c r="BFJ56" s="125">
        <v>0</v>
      </c>
      <c r="BFK56" s="125">
        <v>0</v>
      </c>
      <c r="BFL56" s="125">
        <v>0</v>
      </c>
      <c r="BFM56" s="125">
        <v>0</v>
      </c>
      <c r="BFN56" s="125">
        <v>0</v>
      </c>
      <c r="BFO56" s="125">
        <v>0</v>
      </c>
      <c r="BFP56" s="125">
        <v>0</v>
      </c>
      <c r="BFQ56" s="125">
        <v>0</v>
      </c>
      <c r="BFR56" s="125">
        <v>0</v>
      </c>
      <c r="BFS56" s="125">
        <v>0</v>
      </c>
      <c r="BFT56" s="125">
        <v>0</v>
      </c>
      <c r="BFU56" s="125">
        <v>17442.425186937919</v>
      </c>
      <c r="BFV56" s="125">
        <v>17383.236310390457</v>
      </c>
      <c r="BFW56" s="125">
        <v>17324.444678893815</v>
      </c>
      <c r="BFX56" s="125">
        <v>17168.431468470215</v>
      </c>
      <c r="BFY56" s="125">
        <v>16542.428293599507</v>
      </c>
      <c r="BFZ56" s="125">
        <v>3841.857783793876</v>
      </c>
      <c r="BGA56" s="125">
        <v>2875.8488369865559</v>
      </c>
      <c r="BGB56" s="125">
        <v>1916.6538982622355</v>
      </c>
      <c r="BGC56" s="125">
        <v>970.98040114856872</v>
      </c>
      <c r="BGD56" s="125">
        <v>31.861188157011007</v>
      </c>
      <c r="BGE56" s="125">
        <v>0</v>
      </c>
      <c r="BGF56" s="125">
        <v>0</v>
      </c>
      <c r="BGG56" s="125">
        <v>0</v>
      </c>
      <c r="BGH56" s="125">
        <v>0</v>
      </c>
      <c r="BGI56" s="125">
        <v>0</v>
      </c>
      <c r="BGJ56" s="125">
        <v>0</v>
      </c>
      <c r="BGK56" s="125">
        <v>0</v>
      </c>
      <c r="BGL56" s="125">
        <v>0</v>
      </c>
      <c r="BGM56" s="125">
        <v>0</v>
      </c>
      <c r="BGN56" s="125">
        <v>0</v>
      </c>
      <c r="BGO56" s="125">
        <v>0</v>
      </c>
      <c r="BGP56" s="125">
        <v>0</v>
      </c>
      <c r="BGQ56" s="125">
        <v>0</v>
      </c>
      <c r="BGR56" s="125">
        <v>0</v>
      </c>
      <c r="BGS56" s="125">
        <v>0</v>
      </c>
      <c r="BGT56" s="125">
        <v>0</v>
      </c>
      <c r="BGU56" s="125">
        <f>BGU31+BGU34+BGU41+BGU46</f>
        <v>1</v>
      </c>
      <c r="BGV56" s="125">
        <v>424.84292699054902</v>
      </c>
      <c r="BGW56" s="125">
        <v>433.48239555434037</v>
      </c>
      <c r="BGX56" s="125">
        <v>442.29765109678101</v>
      </c>
      <c r="BGY56" s="125">
        <v>450.31106971377318</v>
      </c>
      <c r="BGZ56" s="125">
        <v>445.52354576951484</v>
      </c>
      <c r="BHA56" s="125">
        <v>79.145860704683571</v>
      </c>
      <c r="BHB56" s="125">
        <v>60.682441930469992</v>
      </c>
      <c r="BHC56" s="125">
        <v>41.4342735499933</v>
      </c>
      <c r="BHD56" s="125">
        <v>21.435851914218723</v>
      </c>
      <c r="BHE56" s="125">
        <v>0.60555343338205447</v>
      </c>
      <c r="BHF56" s="125">
        <v>0</v>
      </c>
      <c r="BHG56" s="125">
        <v>0</v>
      </c>
      <c r="BHH56" s="125">
        <v>0</v>
      </c>
      <c r="BHI56" s="125">
        <v>0</v>
      </c>
      <c r="BHJ56" s="125">
        <v>0</v>
      </c>
      <c r="BHK56" s="125">
        <v>0</v>
      </c>
      <c r="BHL56" s="125">
        <v>0</v>
      </c>
      <c r="BHM56" s="125">
        <v>0</v>
      </c>
      <c r="BHN56" s="125">
        <v>0</v>
      </c>
      <c r="BHO56" s="125">
        <v>0</v>
      </c>
      <c r="BHP56" s="125">
        <v>0</v>
      </c>
      <c r="BHQ56" s="125">
        <v>0</v>
      </c>
      <c r="BHR56" s="125">
        <v>0</v>
      </c>
      <c r="BHS56" s="125">
        <v>0</v>
      </c>
      <c r="BHT56" s="125">
        <v>0</v>
      </c>
      <c r="BHU56" s="125">
        <v>0</v>
      </c>
      <c r="BHV56" s="125">
        <v>174.3372518693792</v>
      </c>
      <c r="BHW56" s="125">
        <v>173.74425288113576</v>
      </c>
      <c r="BHX56" s="125">
        <v>173.15521217564657</v>
      </c>
      <c r="BHY56" s="125">
        <v>171.59394133233661</v>
      </c>
      <c r="BHZ56" s="125">
        <v>165.4021319549434</v>
      </c>
      <c r="BIA56" s="125">
        <v>28.799912344869245</v>
      </c>
      <c r="BIB56" s="125">
        <v>21.557506310570599</v>
      </c>
      <c r="BIC56" s="125">
        <v>14.366275536898565</v>
      </c>
      <c r="BID56" s="125">
        <v>7.2765271336317809</v>
      </c>
      <c r="BIE56" s="125">
        <v>0.23600880116304451</v>
      </c>
      <c r="BIF56" s="125">
        <v>0</v>
      </c>
      <c r="BIG56" s="125">
        <v>0</v>
      </c>
      <c r="BIH56" s="125">
        <v>0</v>
      </c>
      <c r="BII56" s="125">
        <v>0</v>
      </c>
      <c r="BIJ56" s="125">
        <v>0</v>
      </c>
      <c r="BIK56" s="125">
        <v>0</v>
      </c>
      <c r="BIL56" s="125">
        <v>0</v>
      </c>
      <c r="BIM56" s="125">
        <v>0</v>
      </c>
      <c r="BIN56" s="125">
        <v>0</v>
      </c>
      <c r="BIO56" s="125">
        <v>0</v>
      </c>
      <c r="BIP56" s="125">
        <v>0</v>
      </c>
      <c r="BIQ56" s="125">
        <v>0</v>
      </c>
      <c r="BIR56" s="125">
        <v>0</v>
      </c>
      <c r="BIS56" s="125">
        <v>0</v>
      </c>
      <c r="BIT56" s="125">
        <v>0</v>
      </c>
      <c r="BIU56" s="125">
        <v>0</v>
      </c>
      <c r="BIV56" s="62"/>
      <c r="BIW56" s="62"/>
      <c r="BIX56" s="62"/>
      <c r="BIY56" s="62"/>
      <c r="BIZ56" s="62"/>
      <c r="BJA56" s="62"/>
      <c r="BJB56" s="62"/>
      <c r="BJC56" s="62"/>
      <c r="BJD56" s="62"/>
      <c r="BJE56" s="62"/>
      <c r="BJF56" s="62"/>
      <c r="BJG56" s="62"/>
      <c r="BJH56" s="126"/>
      <c r="BJI56" s="126"/>
      <c r="BJJ56" s="126"/>
      <c r="BJK56" s="126"/>
      <c r="BJL56" s="127"/>
      <c r="BJM56" s="127"/>
      <c r="BJN56" s="127"/>
      <c r="BJO56" s="60"/>
      <c r="BJP56" s="128"/>
      <c r="BJQ56" s="128"/>
      <c r="BJR56" s="129"/>
      <c r="BJS56" s="129"/>
      <c r="BJT56" s="129"/>
      <c r="BJU56" s="129"/>
      <c r="BJV56" s="129"/>
      <c r="BJW56" s="129"/>
      <c r="BJX56" s="130"/>
      <c r="BJY56" s="130"/>
      <c r="BJZ56" s="124">
        <v>165909303.89414734</v>
      </c>
      <c r="BKA56" s="124">
        <v>168925068.430246</v>
      </c>
      <c r="BKB56" s="124">
        <v>171995695.26686966</v>
      </c>
      <c r="BKC56" s="124">
        <v>175122183.3461782</v>
      </c>
      <c r="BKD56" s="124">
        <v>178305549.81740189</v>
      </c>
      <c r="BKE56" s="124">
        <v>181546830.36905736</v>
      </c>
      <c r="BKF56" s="124">
        <v>184847079.56723335</v>
      </c>
      <c r="BKG56" s="124">
        <v>188207371.20005587</v>
      </c>
      <c r="BKH56" s="124">
        <v>191628798.62844804</v>
      </c>
      <c r="BKI56" s="124">
        <v>195112475.14329693</v>
      </c>
      <c r="BKJ56" s="124">
        <v>198659534.32914722</v>
      </c>
      <c r="BKK56" s="124">
        <v>202271130.43453935</v>
      </c>
      <c r="BKL56" s="124">
        <v>205948438.74911445</v>
      </c>
      <c r="BKM56" s="124">
        <v>209692655.98761016</v>
      </c>
      <c r="BKN56" s="124">
        <v>213505000.68087247</v>
      </c>
      <c r="BKO56" s="124">
        <v>217386713.57401273</v>
      </c>
      <c r="BKP56" s="124">
        <v>221339058.03184056</v>
      </c>
      <c r="BKQ56" s="124">
        <v>225363320.45170537</v>
      </c>
      <c r="BKR56" s="124">
        <v>229460810.68388215</v>
      </c>
      <c r="BKS56" s="124">
        <v>233632862.4596402</v>
      </c>
      <c r="BKT56" s="124">
        <v>237880833.82713434</v>
      </c>
      <c r="BKU56" s="124">
        <v>242206107.59526283</v>
      </c>
      <c r="BKV56" s="124">
        <v>246610091.78563702</v>
      </c>
      <c r="BKW56" s="124">
        <v>251094220.09281155</v>
      </c>
      <c r="BKX56" s="124">
        <v>255659952.35292634</v>
      </c>
      <c r="BKY56" s="124">
        <v>260308775.02091393</v>
      </c>
      <c r="BKZ56" s="124">
        <v>70520912.858172864</v>
      </c>
      <c r="BLA56" s="124">
        <v>71264018.553500831</v>
      </c>
      <c r="BLB56" s="124">
        <v>72017851.662892014</v>
      </c>
      <c r="BLC56" s="124">
        <v>72782537.882769302</v>
      </c>
      <c r="BLD56" s="124">
        <v>73558204.621119902</v>
      </c>
      <c r="BLE56" s="124">
        <v>74344981.01827392</v>
      </c>
      <c r="BLF56" s="124">
        <v>75142997.967958421</v>
      </c>
      <c r="BLG56" s="124">
        <v>75952388.138631031</v>
      </c>
      <c r="BLH56" s="124">
        <v>76773285.995096013</v>
      </c>
      <c r="BLI56" s="124">
        <v>77605827.820406601</v>
      </c>
      <c r="BLJ56" s="124">
        <v>78450151.738056943</v>
      </c>
      <c r="BLK56" s="124">
        <v>79306397.734467566</v>
      </c>
      <c r="BLL56" s="124">
        <v>80174707.681767523</v>
      </c>
      <c r="BLM56" s="124">
        <v>81055225.360877454</v>
      </c>
      <c r="BLN56" s="124">
        <v>81948096.484896719</v>
      </c>
      <c r="BLO56" s="124">
        <v>82853468.722799018</v>
      </c>
      <c r="BLP56" s="124">
        <v>83771491.723439887</v>
      </c>
      <c r="BLQ56" s="124">
        <v>84702317.139879853</v>
      </c>
      <c r="BLR56" s="124">
        <v>85646098.654027864</v>
      </c>
      <c r="BLS56" s="124">
        <v>86602992.001608029</v>
      </c>
      <c r="BLT56" s="124">
        <v>87573154.997454643</v>
      </c>
      <c r="BLU56" s="124">
        <v>88556747.561138839</v>
      </c>
      <c r="BLV56" s="124">
        <v>89553931.742931455</v>
      </c>
      <c r="BLW56" s="124">
        <v>90564871.750106111</v>
      </c>
      <c r="BLX56" s="124">
        <v>91589733.973586962</v>
      </c>
      <c r="BLY56" s="124">
        <v>92628687.014945075</v>
      </c>
      <c r="BLZ56" s="124">
        <v>15197226.065378647</v>
      </c>
      <c r="BMA56" s="124">
        <v>15477416.441990362</v>
      </c>
      <c r="BMB56" s="124">
        <v>15762783.554819193</v>
      </c>
      <c r="BMC56" s="124">
        <v>16053423.265921772</v>
      </c>
      <c r="BMD56" s="124">
        <v>16349433.216865271</v>
      </c>
      <c r="BME56" s="124">
        <v>16650912.861847596</v>
      </c>
      <c r="BMF56" s="124">
        <v>16957963.501435757</v>
      </c>
      <c r="BMG56" s="124">
        <v>17270688.316933956</v>
      </c>
      <c r="BMH56" s="124">
        <v>17589192.405393183</v>
      </c>
      <c r="BMI56" s="124">
        <v>17913582.815274365</v>
      </c>
      <c r="BMJ56" s="124">
        <v>18243968.582777262</v>
      </c>
      <c r="BMK56" s="124">
        <v>18580460.768847574</v>
      </c>
      <c r="BML56" s="124">
        <v>18923172.496875022</v>
      </c>
      <c r="BMM56" s="124">
        <v>19272218.991095256</v>
      </c>
      <c r="BMN56" s="124">
        <v>19627717.615708813</v>
      </c>
      <c r="BMO56" s="124">
        <v>19989787.914730586</v>
      </c>
      <c r="BMP56" s="124">
        <v>20358551.65258339</v>
      </c>
      <c r="BMQ56" s="124">
        <v>20734132.85544971</v>
      </c>
      <c r="BMR56" s="124">
        <v>21116657.853395659</v>
      </c>
      <c r="BMS56" s="124">
        <v>21506255.323281739</v>
      </c>
      <c r="BMT56" s="124">
        <v>21903056.33247513</v>
      </c>
      <c r="BMU56" s="124">
        <v>22307194.383378416</v>
      </c>
      <c r="BMV56" s="124">
        <v>22718805.45879025</v>
      </c>
      <c r="BMW56" s="124">
        <v>23138028.068113253</v>
      </c>
      <c r="BMX56" s="124">
        <v>23565003.294425387</v>
      </c>
      <c r="BMY56" s="124">
        <v>23999874.842430618</v>
      </c>
      <c r="BMZ56" s="124">
        <v>6980828.5830419837</v>
      </c>
      <c r="BNA56" s="124">
        <v>7025883.445543848</v>
      </c>
      <c r="BNB56" s="124">
        <v>7071862.6591247963</v>
      </c>
      <c r="BNC56" s="124">
        <v>7118774.8757225657</v>
      </c>
      <c r="BND56" s="124">
        <v>7166628.8878729492</v>
      </c>
      <c r="BNE56" s="124">
        <v>7215433.630205512</v>
      </c>
      <c r="BNF56" s="124">
        <v>7265198.1809613984</v>
      </c>
      <c r="BNG56" s="124">
        <v>7315931.7635334479</v>
      </c>
      <c r="BNH56" s="124">
        <v>7367643.7480288949</v>
      </c>
      <c r="BNI56" s="124">
        <v>7420343.652854926</v>
      </c>
      <c r="BNJ56" s="124">
        <v>7474041.1463273214</v>
      </c>
      <c r="BNK56" s="124">
        <v>7528746.0483024567</v>
      </c>
      <c r="BNL56" s="124">
        <v>7584468.3318329761</v>
      </c>
      <c r="BNM56" s="124">
        <v>7641218.1248473451</v>
      </c>
      <c r="BNN56" s="124">
        <v>7699005.7118536038</v>
      </c>
      <c r="BNO56" s="124">
        <v>7757841.5356675917</v>
      </c>
      <c r="BNP56" s="124">
        <v>7817736.1991659207</v>
      </c>
      <c r="BNQ56" s="124">
        <v>7878700.4670639979</v>
      </c>
      <c r="BNR56" s="124">
        <v>7940745.2677193778</v>
      </c>
      <c r="BNS56" s="124">
        <v>8003881.6949607525</v>
      </c>
      <c r="BNT56" s="124">
        <v>8068121.0099428641</v>
      </c>
      <c r="BNU56" s="124">
        <v>8133474.6430276772</v>
      </c>
      <c r="BNV56" s="124">
        <v>8199954.1956920698</v>
      </c>
      <c r="BNW56" s="124">
        <v>8267571.4424624098</v>
      </c>
      <c r="BNX56" s="124">
        <v>8336338.3328762921</v>
      </c>
      <c r="BNY56" s="124">
        <v>8406266.9934717845</v>
      </c>
      <c r="BNZ56" s="124">
        <v>189506.93448946637</v>
      </c>
      <c r="BOA56" s="124">
        <v>193360.46938544803</v>
      </c>
      <c r="BOB56" s="124">
        <v>197292.40809226563</v>
      </c>
      <c r="BOC56" s="124">
        <v>201304.34660825101</v>
      </c>
      <c r="BOD56" s="124">
        <v>205397.91343458497</v>
      </c>
      <c r="BOE56" s="124">
        <v>209574.77023748716</v>
      </c>
      <c r="BOF56" s="124">
        <v>213836.6125239027</v>
      </c>
      <c r="BOG56" s="124">
        <v>218185.17033095902</v>
      </c>
      <c r="BOH56" s="124">
        <v>222622.20892947502</v>
      </c>
      <c r="BOI56" s="124">
        <v>227149.52954180763</v>
      </c>
      <c r="BOJ56" s="124">
        <v>231768.97007432955</v>
      </c>
      <c r="BOK56" s="124">
        <v>236482.40586483511</v>
      </c>
      <c r="BOL56" s="124">
        <v>241291.75044517958</v>
      </c>
      <c r="BOM56" s="124">
        <v>246198.95631946222</v>
      </c>
      <c r="BON56" s="124">
        <v>251206.01575806914</v>
      </c>
      <c r="BOO56" s="124">
        <v>256314.96160790147</v>
      </c>
      <c r="BOP56" s="124">
        <v>261527.86811911556</v>
      </c>
      <c r="BOQ56" s="124">
        <v>266846.85178871558</v>
      </c>
      <c r="BOR56" s="124">
        <v>272274.07222133887</v>
      </c>
      <c r="BOS56" s="124">
        <v>277811.73300758662</v>
      </c>
      <c r="BOT56" s="124">
        <v>283462.08262025681</v>
      </c>
      <c r="BOU56" s="124">
        <v>289227.41532884451</v>
      </c>
      <c r="BOV56" s="124">
        <v>295110.07213268161</v>
      </c>
      <c r="BOW56" s="124">
        <v>301112.44171309704</v>
      </c>
      <c r="BOX56" s="124">
        <v>307236.96140498453</v>
      </c>
      <c r="BOY56" s="124">
        <v>313486.11818817328</v>
      </c>
      <c r="BOZ56" s="124">
        <v>77765.308453444028</v>
      </c>
      <c r="BPA56" s="124">
        <v>77501.420766244788</v>
      </c>
      <c r="BPB56" s="124">
        <v>77239.304156380167</v>
      </c>
      <c r="BPC56" s="124">
        <v>76978.959723896609</v>
      </c>
      <c r="BPD56" s="124">
        <v>76720.388677633615</v>
      </c>
      <c r="BPE56" s="124">
        <v>76463.59233614798</v>
      </c>
      <c r="BPF56" s="124">
        <v>76208.572128652464</v>
      </c>
      <c r="BPG56" s="124">
        <v>75955.329595969102</v>
      </c>
      <c r="BPH56" s="124">
        <v>75703.866391497519</v>
      </c>
      <c r="BPI56" s="124">
        <v>75454.184282198112</v>
      </c>
      <c r="BPJ56" s="124">
        <v>75206.285149590345</v>
      </c>
      <c r="BPK56" s="124">
        <v>74960.170990766594</v>
      </c>
      <c r="BPL56" s="124">
        <v>74715.843919421372</v>
      </c>
      <c r="BPM56" s="124">
        <v>74473.306166896145</v>
      </c>
      <c r="BPN56" s="124">
        <v>74232.560083240474</v>
      </c>
      <c r="BPO56" s="124">
        <v>73993.608138288604</v>
      </c>
      <c r="BPP56" s="124">
        <v>73756.45292275284</v>
      </c>
      <c r="BPQ56" s="124">
        <v>73521.097149333174</v>
      </c>
      <c r="BPR56" s="124">
        <v>73287.543653843415</v>
      </c>
      <c r="BPS56" s="124">
        <v>73055.795396354442</v>
      </c>
      <c r="BPT56" s="124">
        <v>72825.855462354244</v>
      </c>
      <c r="BPU56" s="124">
        <v>72597.727063925297</v>
      </c>
      <c r="BPV56" s="124">
        <v>72371.413540939466</v>
      </c>
      <c r="BPW56" s="124">
        <v>72146.918362270313</v>
      </c>
      <c r="BPX56" s="124">
        <v>71924.245127023518</v>
      </c>
      <c r="BPY56" s="124">
        <v>71703.397565785155</v>
      </c>
      <c r="BPZ56" s="124">
        <v>930989.95062435069</v>
      </c>
      <c r="BQA56" s="124">
        <v>1000657.2645563649</v>
      </c>
      <c r="BQB56" s="124">
        <v>1075542.6467426682</v>
      </c>
      <c r="BQC56" s="124">
        <v>1156037.2477755428</v>
      </c>
      <c r="BQD56" s="124">
        <v>1242561.5605189002</v>
      </c>
      <c r="BQE56" s="124">
        <v>1335567.6226563083</v>
      </c>
      <c r="BQF56" s="124">
        <v>1435541.3846671192</v>
      </c>
      <c r="BQG56" s="124">
        <v>1543005.255662085</v>
      </c>
      <c r="BQH56" s="124">
        <v>1658520.8404444365</v>
      </c>
      <c r="BQI56" s="124">
        <v>1782691.882167344</v>
      </c>
      <c r="BQJ56" s="124">
        <v>1916167.4260391342</v>
      </c>
      <c r="BQK56" s="124">
        <v>2059645.2206894427</v>
      </c>
      <c r="BQL56" s="124">
        <v>2213875.3750585942</v>
      </c>
      <c r="BQM56" s="124">
        <v>2379664.2900156537</v>
      </c>
      <c r="BQN56" s="124">
        <v>2557878.8853547182</v>
      </c>
      <c r="BQO56" s="124">
        <v>2749451.1443718122</v>
      </c>
      <c r="BQP56" s="124">
        <v>2955382.9998943536</v>
      </c>
      <c r="BQQ56" s="124">
        <v>3176751.58743033</v>
      </c>
      <c r="BQR56" s="124">
        <v>3414714.8930346272</v>
      </c>
      <c r="BQS56" s="124">
        <v>3670517.8255653614</v>
      </c>
      <c r="BQT56" s="124">
        <v>3945498.7452347414</v>
      </c>
      <c r="BQU56" s="124">
        <v>4241096.4827584764</v>
      </c>
      <c r="BQV56" s="124">
        <v>4558857.8859877847</v>
      </c>
      <c r="BQW56" s="124">
        <v>4900445.9336822852</v>
      </c>
      <c r="BQX56" s="124">
        <v>5267648.4590649093</v>
      </c>
      <c r="BQY56" s="124">
        <v>5662387.5290073538</v>
      </c>
      <c r="BQZ56" s="124">
        <v>392880.18875242362</v>
      </c>
      <c r="BRA56" s="124">
        <v>412560.68932031695</v>
      </c>
      <c r="BRB56" s="124">
        <v>433239.14888080931</v>
      </c>
      <c r="BRC56" s="124">
        <v>454966.77038625052</v>
      </c>
      <c r="BRD56" s="124">
        <v>477797.41561871773</v>
      </c>
      <c r="BRE56" s="124">
        <v>501787.7450263658</v>
      </c>
      <c r="BRF56" s="124">
        <v>526997.3650161745</v>
      </c>
      <c r="BRG56" s="124">
        <v>553488.98310664459</v>
      </c>
      <c r="BRH56" s="124">
        <v>581328.57136618544</v>
      </c>
      <c r="BRI56" s="124">
        <v>610585.53858636133</v>
      </c>
      <c r="BRJ56" s="124">
        <v>641332.91166391689</v>
      </c>
      <c r="BRK56" s="124">
        <v>673647.52669161547</v>
      </c>
      <c r="BRL56" s="124">
        <v>707610.23028552753</v>
      </c>
      <c r="BRM56" s="124">
        <v>743306.09170554182</v>
      </c>
      <c r="BRN56" s="124">
        <v>780824.62635664525</v>
      </c>
      <c r="BRO56" s="124">
        <v>820260.03129102988</v>
      </c>
      <c r="BRP56" s="124">
        <v>861711.43336541962</v>
      </c>
      <c r="BRQ56" s="124">
        <v>905283.1507442689</v>
      </c>
      <c r="BRR56" s="124">
        <v>951084.96847781306</v>
      </c>
      <c r="BRS56" s="124">
        <v>999232.4289244113</v>
      </c>
      <c r="BRT56" s="124">
        <v>1049847.1378293894</v>
      </c>
      <c r="BRU56" s="124">
        <v>1103057.0869177587</v>
      </c>
      <c r="BRV56" s="124">
        <v>1158996.993905928</v>
      </c>
      <c r="BRW56" s="124">
        <v>1217808.6608879485</v>
      </c>
      <c r="BRX56" s="124">
        <v>1279641.3521051279</v>
      </c>
      <c r="BRY56" s="124">
        <v>1344652.192164165</v>
      </c>
      <c r="BRZ56" s="124">
        <v>165909303.89414734</v>
      </c>
      <c r="BSA56" s="124">
        <v>168925068.430246</v>
      </c>
      <c r="BSB56" s="124">
        <v>171995695.26686966</v>
      </c>
      <c r="BSC56" s="124">
        <v>170838859.0598726</v>
      </c>
      <c r="BSD56" s="124">
        <v>56016399.071992531</v>
      </c>
      <c r="BSE56" s="124">
        <v>47265406.023824133</v>
      </c>
      <c r="BSF56" s="124">
        <v>44270652.46248164</v>
      </c>
      <c r="BSG56" s="124">
        <v>41120185.540617436</v>
      </c>
      <c r="BSH56" s="124">
        <v>37871725.996121839</v>
      </c>
      <c r="BSI56" s="124">
        <v>32670363.623474076</v>
      </c>
      <c r="BSJ56" s="124">
        <v>0.17517617711874758</v>
      </c>
      <c r="BSK56" s="124">
        <v>0.17797167069422354</v>
      </c>
      <c r="BSL56" s="124">
        <v>0.1808117752690892</v>
      </c>
      <c r="BSM56" s="124">
        <v>0.1836972027538579</v>
      </c>
      <c r="BSN56" s="124">
        <v>0.18662867641984168</v>
      </c>
      <c r="BSO56" s="124">
        <v>0.18960693108044882</v>
      </c>
      <c r="BSP56" s="124">
        <v>0.19263271327537482</v>
      </c>
      <c r="BSQ56" s="124">
        <v>0.19570678145773263</v>
      </c>
      <c r="BSR56" s="124">
        <v>0.1988299061841691</v>
      </c>
      <c r="BSS56" s="124">
        <v>0.20200287030801542</v>
      </c>
      <c r="BST56" s="124">
        <v>0.20522646917551993</v>
      </c>
      <c r="BSU56" s="124">
        <v>0.20850151082521229</v>
      </c>
      <c r="BSV56" s="124">
        <v>0.2118288161904493</v>
      </c>
      <c r="BSW56" s="124">
        <v>0.21520921930519288</v>
      </c>
      <c r="BSX56" s="124">
        <v>0.21864356751307187</v>
      </c>
      <c r="BSY56" s="124">
        <v>0.22213272167978035</v>
      </c>
      <c r="BSZ56" s="124">
        <v>70520912.858172864</v>
      </c>
      <c r="BTA56" s="124">
        <v>71264018.553500831</v>
      </c>
      <c r="BTB56" s="124">
        <v>72017851.662892014</v>
      </c>
      <c r="BTC56" s="124">
        <v>68801374.630887046</v>
      </c>
      <c r="BTD56" s="124">
        <v>31815783.813372519</v>
      </c>
      <c r="BTE56" s="124">
        <v>28097855.666208521</v>
      </c>
      <c r="BTF56" s="124">
        <v>25494135.354167007</v>
      </c>
      <c r="BTG56" s="124">
        <v>22777465.166816059</v>
      </c>
      <c r="BTH56" s="124">
        <v>20116821.670985486</v>
      </c>
      <c r="BTI56" s="124">
        <v>16753907.04947361</v>
      </c>
      <c r="BTJ56" s="124">
        <v>0</v>
      </c>
      <c r="BTK56" s="124">
        <v>0</v>
      </c>
      <c r="BTL56" s="124">
        <v>0</v>
      </c>
      <c r="BTM56" s="124">
        <v>0</v>
      </c>
      <c r="BTN56" s="124">
        <v>0</v>
      </c>
      <c r="BTO56" s="124">
        <v>0</v>
      </c>
      <c r="BTP56" s="124">
        <v>0</v>
      </c>
      <c r="BTQ56" s="124">
        <v>0</v>
      </c>
      <c r="BTR56" s="124">
        <v>0</v>
      </c>
      <c r="BTS56" s="124">
        <v>0</v>
      </c>
      <c r="BTT56" s="124">
        <v>0</v>
      </c>
      <c r="BTU56" s="124">
        <v>0</v>
      </c>
      <c r="BTV56" s="124">
        <v>0</v>
      </c>
      <c r="BTW56" s="124">
        <v>0</v>
      </c>
      <c r="BTX56" s="124">
        <v>0</v>
      </c>
      <c r="BTY56" s="124">
        <v>0</v>
      </c>
      <c r="BTZ56" s="124">
        <v>15197226.065378651</v>
      </c>
      <c r="BUA56" s="124">
        <v>15477416.441990366</v>
      </c>
      <c r="BUB56" s="124">
        <v>15762783.554819195</v>
      </c>
      <c r="BUC56" s="124">
        <v>15811298.858110571</v>
      </c>
      <c r="BUD56" s="124">
        <v>14050365.854368929</v>
      </c>
      <c r="BUE56" s="124">
        <v>11715384.390317272</v>
      </c>
      <c r="BUF56" s="124">
        <v>9288948.0431176648</v>
      </c>
      <c r="BUG56" s="124">
        <v>6768460.6853149682</v>
      </c>
      <c r="BUH56" s="124">
        <v>4416511.3856360419</v>
      </c>
      <c r="BUI56" s="124">
        <v>1974889.6018181078</v>
      </c>
      <c r="BUJ56" s="124">
        <v>0</v>
      </c>
      <c r="BUK56" s="124">
        <v>0</v>
      </c>
      <c r="BUL56" s="124">
        <v>0</v>
      </c>
      <c r="BUM56" s="124">
        <v>0</v>
      </c>
      <c r="BUN56" s="124">
        <v>0</v>
      </c>
      <c r="BUO56" s="124">
        <v>0</v>
      </c>
      <c r="BUP56" s="124">
        <v>0</v>
      </c>
      <c r="BUQ56" s="124">
        <v>0.63398124593335459</v>
      </c>
      <c r="BUR56" s="124">
        <v>0.64409843497771624</v>
      </c>
      <c r="BUS56" s="124">
        <v>0.65437707598113182</v>
      </c>
      <c r="BUT56" s="124">
        <v>0.66481974542358668</v>
      </c>
      <c r="BUU56" s="124">
        <v>0.67542906090100674</v>
      </c>
      <c r="BUV56" s="124">
        <v>0.68620768178139402</v>
      </c>
      <c r="BUW56" s="124">
        <v>0.69715830987143268</v>
      </c>
      <c r="BUX56" s="124">
        <v>0.70828369009373415</v>
      </c>
      <c r="BUY56" s="124">
        <v>0.71958661117488798</v>
      </c>
      <c r="BUZ56" s="124">
        <v>6980828.5830419846</v>
      </c>
      <c r="BVA56" s="124">
        <v>7025883.4455438489</v>
      </c>
      <c r="BVB56" s="124">
        <v>7071862.6591247963</v>
      </c>
      <c r="BVC56" s="124">
        <v>6877887.1697978945</v>
      </c>
      <c r="BVD56" s="124">
        <v>5967306.2904596124</v>
      </c>
      <c r="BVE56" s="124">
        <v>4861269.8074874273</v>
      </c>
      <c r="BVF56" s="124">
        <v>3743590.2467050846</v>
      </c>
      <c r="BVG56" s="124">
        <v>2613837.3741514608</v>
      </c>
      <c r="BVH56" s="124">
        <v>1700551.2695807882</v>
      </c>
      <c r="BVI56" s="124">
        <v>769694.79761893873</v>
      </c>
      <c r="BVJ56" s="124">
        <v>0</v>
      </c>
      <c r="BVK56" s="124">
        <v>0</v>
      </c>
      <c r="BVL56" s="124">
        <v>0</v>
      </c>
      <c r="BVM56" s="124">
        <v>0</v>
      </c>
      <c r="BVN56" s="124">
        <v>0</v>
      </c>
      <c r="BVO56" s="124">
        <v>0</v>
      </c>
      <c r="BVP56" s="124">
        <v>0</v>
      </c>
      <c r="BVQ56" s="124">
        <v>0.13798092831559991</v>
      </c>
      <c r="BVR56" s="124">
        <v>0.13508673934967033</v>
      </c>
      <c r="BVS56" s="124">
        <v>0.13225325681522196</v>
      </c>
      <c r="BVT56" s="124">
        <v>0.12947920737769839</v>
      </c>
      <c r="BVU56" s="124">
        <v>0.12676334441109535</v>
      </c>
      <c r="BVV56" s="124">
        <v>0.12410444743774135</v>
      </c>
      <c r="BVW56" s="124">
        <v>0.1215013215798289</v>
      </c>
      <c r="BVX56" s="124">
        <v>0.11895279702245026</v>
      </c>
      <c r="BVY56" s="124">
        <v>0.11645772848789603</v>
      </c>
      <c r="BVZ56" s="124">
        <v>189506.93448946637</v>
      </c>
      <c r="BWA56" s="124">
        <v>193360.46938544803</v>
      </c>
      <c r="BWB56" s="124">
        <v>197292.40809226563</v>
      </c>
      <c r="BWC56" s="124">
        <v>201191.32521342565</v>
      </c>
      <c r="BWD56" s="124">
        <v>203987.32173388434</v>
      </c>
      <c r="BWE56" s="124">
        <v>166704.35621720718</v>
      </c>
      <c r="BWF56" s="124">
        <v>127818.530412833</v>
      </c>
      <c r="BWG56" s="124">
        <v>87280.006556428983</v>
      </c>
      <c r="BWH56" s="124">
        <v>45161.397403870389</v>
      </c>
      <c r="BWI56" s="124">
        <v>1290.8416012211076</v>
      </c>
      <c r="BWJ56" s="124">
        <v>0</v>
      </c>
      <c r="BWK56" s="124">
        <v>0</v>
      </c>
      <c r="BWL56" s="124">
        <v>0</v>
      </c>
      <c r="BWM56" s="124">
        <v>0</v>
      </c>
      <c r="BWN56" s="124">
        <v>0</v>
      </c>
      <c r="BWO56" s="124">
        <v>0</v>
      </c>
      <c r="BWP56" s="124">
        <v>0</v>
      </c>
      <c r="BWQ56" s="124">
        <v>0</v>
      </c>
      <c r="BWR56" s="124">
        <v>0</v>
      </c>
      <c r="BWS56" s="124">
        <v>0</v>
      </c>
      <c r="BWT56" s="124">
        <v>0</v>
      </c>
      <c r="BWU56" s="124">
        <v>0</v>
      </c>
      <c r="BWV56" s="124">
        <v>0</v>
      </c>
      <c r="BWW56" s="124">
        <v>0</v>
      </c>
      <c r="BWX56" s="124">
        <v>0</v>
      </c>
      <c r="BWY56" s="124">
        <v>0</v>
      </c>
      <c r="BWZ56" s="124">
        <v>77765.308453444028</v>
      </c>
      <c r="BXA56" s="124">
        <v>77501.420766244788</v>
      </c>
      <c r="BXB56" s="124">
        <v>77239.304156380167</v>
      </c>
      <c r="BXC56" s="124">
        <v>76866.515609872702</v>
      </c>
      <c r="BXD56" s="124">
        <v>76025.583676213966</v>
      </c>
      <c r="BXE56" s="124">
        <v>60663.574715735936</v>
      </c>
      <c r="BXF56" s="124">
        <v>45410.132444157214</v>
      </c>
      <c r="BXG56" s="124">
        <v>30264.284495877073</v>
      </c>
      <c r="BXH56" s="124">
        <v>15331.942364202761</v>
      </c>
      <c r="BXI56" s="124">
        <v>503.09347119723003</v>
      </c>
      <c r="BXJ56" s="124">
        <v>0</v>
      </c>
      <c r="BXK56" s="124">
        <v>0</v>
      </c>
      <c r="BXL56" s="124">
        <v>0</v>
      </c>
      <c r="BXM56" s="124">
        <v>0</v>
      </c>
      <c r="BXN56" s="124">
        <v>0</v>
      </c>
      <c r="BXO56" s="124">
        <v>0</v>
      </c>
      <c r="BXP56" s="124">
        <v>0</v>
      </c>
      <c r="BXQ56" s="124">
        <v>0</v>
      </c>
      <c r="BXR56" s="124">
        <v>0</v>
      </c>
      <c r="BXS56" s="124">
        <v>0</v>
      </c>
      <c r="BXT56" s="124">
        <v>0</v>
      </c>
      <c r="BXU56" s="124">
        <v>0</v>
      </c>
      <c r="BXV56" s="124">
        <v>0</v>
      </c>
      <c r="BXW56" s="124">
        <v>0</v>
      </c>
      <c r="BXX56" s="124">
        <v>0</v>
      </c>
      <c r="BXY56" s="124">
        <v>0</v>
      </c>
      <c r="BXZ56" s="124">
        <v>930989.95062435069</v>
      </c>
      <c r="BYA56" s="124">
        <v>1000657.2645563649</v>
      </c>
      <c r="BYB56" s="124">
        <v>1075542.6467426682</v>
      </c>
      <c r="BYC56" s="124">
        <v>1151543.3934604367</v>
      </c>
      <c r="BYD56" s="124">
        <v>1218547.1505803769</v>
      </c>
      <c r="BYE56" s="124">
        <v>1049011.9216663355</v>
      </c>
      <c r="BYF56" s="124">
        <v>847211.88580180763</v>
      </c>
      <c r="BYG56" s="124">
        <v>609258.91049831116</v>
      </c>
      <c r="BYH56" s="124">
        <v>336968.50265099137</v>
      </c>
      <c r="BYI56" s="124">
        <v>20276.115108987298</v>
      </c>
      <c r="BYJ56" s="124">
        <v>0</v>
      </c>
      <c r="BYK56" s="124">
        <v>0</v>
      </c>
      <c r="BYL56" s="124">
        <v>0</v>
      </c>
      <c r="BYM56" s="124">
        <v>0</v>
      </c>
      <c r="BYN56" s="124">
        <v>0</v>
      </c>
      <c r="BYO56" s="124">
        <v>0</v>
      </c>
      <c r="BYP56" s="124">
        <v>0</v>
      </c>
      <c r="BYQ56" s="124">
        <v>0</v>
      </c>
      <c r="BYR56" s="124">
        <v>0</v>
      </c>
      <c r="BYS56" s="124">
        <v>0</v>
      </c>
      <c r="BYT56" s="124">
        <v>0</v>
      </c>
      <c r="BYU56" s="124">
        <v>0</v>
      </c>
      <c r="BYV56" s="124">
        <v>0</v>
      </c>
      <c r="BYW56" s="124">
        <v>0</v>
      </c>
      <c r="BYX56" s="124">
        <v>0</v>
      </c>
      <c r="BYY56" s="124">
        <v>0</v>
      </c>
      <c r="BYZ56" s="124">
        <v>392880.18875242362</v>
      </c>
      <c r="BZA56" s="124">
        <v>412560.68932031695</v>
      </c>
      <c r="BZB56" s="124">
        <v>433239.14888080931</v>
      </c>
      <c r="BZC56" s="124">
        <v>450495.86938741489</v>
      </c>
      <c r="BZD56" s="124">
        <v>462772.60804016469</v>
      </c>
      <c r="BZE56" s="124">
        <v>388186.13281623332</v>
      </c>
      <c r="BZF56" s="124">
        <v>305017.98835183989</v>
      </c>
      <c r="BZG56" s="124">
        <v>212590.44176409114</v>
      </c>
      <c r="BZH56" s="124">
        <v>115449.50665312292</v>
      </c>
      <c r="BZI56" s="124">
        <v>7902.4266981520495</v>
      </c>
      <c r="BZJ56" s="124">
        <v>0</v>
      </c>
      <c r="BZK56" s="124">
        <v>0</v>
      </c>
      <c r="BZL56" s="124">
        <v>0</v>
      </c>
      <c r="BZM56" s="124">
        <v>0</v>
      </c>
      <c r="BZN56" s="124">
        <v>0</v>
      </c>
      <c r="BZO56" s="124">
        <v>0</v>
      </c>
      <c r="BZP56" s="124">
        <v>0</v>
      </c>
      <c r="BZQ56" s="124">
        <v>0</v>
      </c>
      <c r="BZR56" s="124">
        <v>0</v>
      </c>
      <c r="BZS56" s="124">
        <v>0</v>
      </c>
      <c r="BZT56" s="124">
        <v>0</v>
      </c>
      <c r="BZU56" s="124">
        <v>0</v>
      </c>
      <c r="BZV56" s="124">
        <v>0</v>
      </c>
      <c r="BZW56" s="124">
        <v>0</v>
      </c>
      <c r="BZX56" s="124">
        <v>0</v>
      </c>
      <c r="BZY56" s="124">
        <v>0</v>
      </c>
      <c r="BZZ56" s="124">
        <v>165909303.89414734</v>
      </c>
      <c r="CAA56" s="124">
        <v>168925068.430246</v>
      </c>
      <c r="CAB56" s="124">
        <v>171995695.26686966</v>
      </c>
      <c r="CAC56" s="124">
        <v>171845009.06001151</v>
      </c>
      <c r="CAD56" s="124">
        <v>49493749.001012444</v>
      </c>
      <c r="CAE56" s="124">
        <v>43571239.288573764</v>
      </c>
      <c r="CAF56" s="124">
        <v>44363299.096135996</v>
      </c>
      <c r="CAG56" s="124">
        <v>45169769.088013403</v>
      </c>
      <c r="CAH56" s="124">
        <v>45990911.670827515</v>
      </c>
      <c r="CAI56" s="124">
        <v>46826994.034391269</v>
      </c>
      <c r="CAJ56" s="124">
        <v>47678288.238995336</v>
      </c>
      <c r="CAK56" s="124">
        <v>48545071.304289445</v>
      </c>
      <c r="CAL56" s="124">
        <v>49427625.299787469</v>
      </c>
      <c r="CAM56" s="124">
        <v>50326237.437026441</v>
      </c>
      <c r="CAN56" s="124">
        <v>51241200.16340939</v>
      </c>
      <c r="CAO56" s="124">
        <v>52172811.25776305</v>
      </c>
      <c r="CAP56" s="124">
        <v>53121373.927641734</v>
      </c>
      <c r="CAQ56" s="124">
        <v>54087196.908409283</v>
      </c>
      <c r="CAR56" s="124">
        <v>55070594.564131714</v>
      </c>
      <c r="CAS56" s="124">
        <v>56071886.990313642</v>
      </c>
      <c r="CAT56" s="124">
        <v>57091400.118512243</v>
      </c>
      <c r="CAU56" s="124">
        <v>58129465.822863072</v>
      </c>
      <c r="CAV56" s="124">
        <v>59186422.02855289</v>
      </c>
      <c r="CAW56" s="124">
        <v>60262612.822274782</v>
      </c>
      <c r="CAX56" s="124">
        <v>61358388.564702325</v>
      </c>
      <c r="CAY56" s="124">
        <v>62474106.005019329</v>
      </c>
      <c r="CAZ56" s="124">
        <v>70520912.858172864</v>
      </c>
      <c r="CBA56" s="124">
        <v>71264018.553500831</v>
      </c>
      <c r="CBB56" s="124">
        <v>72017851.662892014</v>
      </c>
      <c r="CBC56" s="124">
        <v>69522102.460969165</v>
      </c>
      <c r="CBD56" s="124">
        <v>20137604.386807684</v>
      </c>
      <c r="CBE56" s="124">
        <v>17842795.444385745</v>
      </c>
      <c r="CBF56" s="124">
        <v>18034319.512310021</v>
      </c>
      <c r="CBG56" s="124">
        <v>18228573.153271452</v>
      </c>
      <c r="CBH56" s="124">
        <v>18425588.638823044</v>
      </c>
      <c r="CBI56" s="124">
        <v>18625398.676897582</v>
      </c>
      <c r="CBJ56" s="124">
        <v>18828036.41713367</v>
      </c>
      <c r="CBK56" s="124">
        <v>19033535.456272215</v>
      </c>
      <c r="CBL56" s="124">
        <v>19241929.843624208</v>
      </c>
      <c r="CBM56" s="124">
        <v>19453254.086610585</v>
      </c>
      <c r="CBN56" s="124">
        <v>19667543.156375211</v>
      </c>
      <c r="CBO56" s="124">
        <v>19884832.493471764</v>
      </c>
      <c r="CBP56" s="124">
        <v>20105158.013625573</v>
      </c>
      <c r="CBQ56" s="124">
        <v>20328556.113571163</v>
      </c>
      <c r="CBR56" s="124">
        <v>20555063.676966686</v>
      </c>
      <c r="CBS56" s="124">
        <v>20784718.080385927</v>
      </c>
      <c r="CBT56" s="124">
        <v>21017557.199389119</v>
      </c>
      <c r="CBU56" s="124">
        <v>21253619.414673325</v>
      </c>
      <c r="CBV56" s="124">
        <v>21492943.618303545</v>
      </c>
      <c r="CBW56" s="124">
        <v>21735569.220025469</v>
      </c>
      <c r="CBX56" s="124">
        <v>21981536.153660871</v>
      </c>
      <c r="CBY56" s="124">
        <v>22230884.88358682</v>
      </c>
      <c r="CBZ56" s="124">
        <v>15197226.065378647</v>
      </c>
      <c r="CCA56" s="124">
        <v>15477416.441990362</v>
      </c>
      <c r="CCB56" s="124">
        <v>15762783.554819193</v>
      </c>
      <c r="CCC56" s="124">
        <v>14842801.226865757</v>
      </c>
      <c r="CCD56" s="124">
        <v>2475203.2809439739</v>
      </c>
      <c r="CCE56" s="124">
        <v>0</v>
      </c>
      <c r="CCF56" s="124">
        <v>0</v>
      </c>
      <c r="CCG56" s="124">
        <v>0</v>
      </c>
      <c r="CCH56" s="124">
        <v>0</v>
      </c>
      <c r="CCI56" s="124">
        <v>0</v>
      </c>
      <c r="CCJ56" s="124">
        <v>0</v>
      </c>
      <c r="CCK56" s="124">
        <v>0</v>
      </c>
      <c r="CCL56" s="124">
        <v>0</v>
      </c>
      <c r="CCM56" s="124">
        <v>0</v>
      </c>
      <c r="CCN56" s="124">
        <v>0</v>
      </c>
      <c r="CCO56" s="124">
        <v>0</v>
      </c>
      <c r="CCP56" s="124">
        <v>0</v>
      </c>
      <c r="CCQ56" s="124">
        <v>0</v>
      </c>
      <c r="CCR56" s="124">
        <v>0</v>
      </c>
      <c r="CCS56" s="124">
        <v>0</v>
      </c>
      <c r="CCT56" s="124">
        <v>0</v>
      </c>
      <c r="CCU56" s="124">
        <v>0</v>
      </c>
      <c r="CCV56" s="124">
        <v>0</v>
      </c>
      <c r="CCW56" s="124">
        <v>0</v>
      </c>
      <c r="CCX56" s="124">
        <v>0</v>
      </c>
      <c r="CCY56" s="124">
        <v>0</v>
      </c>
      <c r="CCZ56" s="124">
        <v>6980828.5830419837</v>
      </c>
      <c r="CDA56" s="124">
        <v>7025883.445543848</v>
      </c>
      <c r="CDB56" s="124">
        <v>7071862.6591247963</v>
      </c>
      <c r="CDC56" s="124">
        <v>5914336.3460991997</v>
      </c>
      <c r="CDD56" s="124">
        <v>917480.53098656167</v>
      </c>
      <c r="CDE56" s="124">
        <v>0</v>
      </c>
      <c r="CDF56" s="124">
        <v>0</v>
      </c>
      <c r="CDG56" s="124">
        <v>0</v>
      </c>
      <c r="CDH56" s="124">
        <v>0</v>
      </c>
      <c r="CDI56" s="124">
        <v>0</v>
      </c>
      <c r="CDJ56" s="124">
        <v>0</v>
      </c>
      <c r="CDK56" s="124">
        <v>0</v>
      </c>
      <c r="CDL56" s="124">
        <v>0</v>
      </c>
      <c r="CDM56" s="124">
        <v>0</v>
      </c>
      <c r="CDN56" s="124">
        <v>0</v>
      </c>
      <c r="CDO56" s="124">
        <v>0</v>
      </c>
      <c r="CDP56" s="124">
        <v>0</v>
      </c>
      <c r="CDQ56" s="124">
        <v>0</v>
      </c>
      <c r="CDR56" s="124">
        <v>0</v>
      </c>
      <c r="CDS56" s="124">
        <v>0</v>
      </c>
      <c r="CDT56" s="124">
        <v>0</v>
      </c>
      <c r="CDU56" s="124">
        <v>0</v>
      </c>
      <c r="CDV56" s="124">
        <v>0</v>
      </c>
      <c r="CDW56" s="124">
        <v>0</v>
      </c>
      <c r="CDX56" s="124">
        <v>0</v>
      </c>
      <c r="CDY56" s="124">
        <v>0</v>
      </c>
      <c r="CDZ56" s="124">
        <v>189506.93448946637</v>
      </c>
      <c r="CEA56" s="124">
        <v>193360.46938544803</v>
      </c>
      <c r="CEB56" s="124">
        <v>197292.40809226563</v>
      </c>
      <c r="CEC56" s="124">
        <v>200898.79925034818</v>
      </c>
      <c r="CED56" s="124">
        <v>199055.19019477812</v>
      </c>
      <c r="CEE56" s="124">
        <v>59174.052772937554</v>
      </c>
      <c r="CEF56" s="124">
        <v>60377.396477337221</v>
      </c>
      <c r="CEG56" s="124">
        <v>61605.224564035489</v>
      </c>
      <c r="CEH56" s="124">
        <v>62858.035462439999</v>
      </c>
      <c r="CEI56" s="124">
        <v>64136.33775298098</v>
      </c>
      <c r="CEJ56" s="124">
        <v>65440.650373928336</v>
      </c>
      <c r="CEK56" s="124">
        <v>66771.502832424027</v>
      </c>
      <c r="CEL56" s="124">
        <v>68129.435419815418</v>
      </c>
      <c r="CEM56" s="124">
        <v>69514.999431377568</v>
      </c>
      <c r="CEN56" s="124">
        <v>70928.757390513652</v>
      </c>
      <c r="CEO56" s="124">
        <v>72371.283277525115</v>
      </c>
      <c r="CEP56" s="124">
        <v>73843.162763044384</v>
      </c>
      <c r="CEQ56" s="124">
        <v>75344.993446225562</v>
      </c>
      <c r="CER56" s="124">
        <v>76877.385097789796</v>
      </c>
      <c r="CES56" s="124">
        <v>78440.959908024466</v>
      </c>
      <c r="CET56" s="124">
        <v>80036.352739837224</v>
      </c>
      <c r="CEU56" s="124">
        <v>81664.211386967872</v>
      </c>
      <c r="CEV56" s="124">
        <v>83325.196837463038</v>
      </c>
      <c r="CEW56" s="124">
        <v>85019.983542521542</v>
      </c>
      <c r="CEX56" s="124">
        <v>86749.259690819163</v>
      </c>
      <c r="CEY56" s="124">
        <v>88513.727488425386</v>
      </c>
      <c r="CEZ56" s="124">
        <v>77765.308453444028</v>
      </c>
      <c r="CFA56" s="124">
        <v>77501.420766244788</v>
      </c>
      <c r="CFB56" s="124">
        <v>77239.304156380167</v>
      </c>
      <c r="CFC56" s="124">
        <v>76575.483785340257</v>
      </c>
      <c r="CFD56" s="124">
        <v>73948.942539879019</v>
      </c>
      <c r="CFE56" s="124">
        <v>21589.72018903002</v>
      </c>
      <c r="CFF56" s="124">
        <v>21517.714483384221</v>
      </c>
      <c r="CFG56" s="124">
        <v>21446.210709450104</v>
      </c>
      <c r="CFH56" s="124">
        <v>21375.209334069888</v>
      </c>
      <c r="CFI56" s="124">
        <v>21304.71085615005</v>
      </c>
      <c r="CFJ56" s="124">
        <v>21234.715806943153</v>
      </c>
      <c r="CFK56" s="124">
        <v>21165.224750334099</v>
      </c>
      <c r="CFL56" s="124">
        <v>21096.238283130737</v>
      </c>
      <c r="CFM56" s="124">
        <v>21027.757035358911</v>
      </c>
      <c r="CFN56" s="124">
        <v>20959.781670562017</v>
      </c>
      <c r="CFO56" s="124">
        <v>20892.312886105017</v>
      </c>
      <c r="CFP56" s="124">
        <v>20825.35141348316</v>
      </c>
      <c r="CFQ56" s="124">
        <v>20758.898018635249</v>
      </c>
      <c r="CFR56" s="124">
        <v>20692.953502261669</v>
      </c>
      <c r="CFS56" s="124">
        <v>20627.518700147135</v>
      </c>
      <c r="CFT56" s="124">
        <v>20562.59448348825</v>
      </c>
      <c r="CFU56" s="124">
        <v>20498.181759225965</v>
      </c>
      <c r="CFV56" s="124">
        <v>20434.281470382906</v>
      </c>
      <c r="CFW56" s="124">
        <v>20370.894596405735</v>
      </c>
      <c r="CFX56" s="124">
        <v>20308.022153512527</v>
      </c>
      <c r="CFY56" s="124">
        <v>20245.665195045221</v>
      </c>
      <c r="CFZ56" s="124">
        <v>930989.95062435069</v>
      </c>
      <c r="CGA56" s="124">
        <v>1000657.2645563649</v>
      </c>
      <c r="CGB56" s="124">
        <v>1075542.6467426682</v>
      </c>
      <c r="CGC56" s="124">
        <v>1139912.2411154562</v>
      </c>
      <c r="CGD56" s="124">
        <v>1152784.4977476813</v>
      </c>
      <c r="CGE56" s="124">
        <v>377101.4463970752</v>
      </c>
      <c r="CGF56" s="124">
        <v>405329.33214130427</v>
      </c>
      <c r="CGG56" s="124">
        <v>435672.07218694157</v>
      </c>
      <c r="CGH56" s="124">
        <v>468288.23730195855</v>
      </c>
      <c r="CGI56" s="124">
        <v>503348.2961413677</v>
      </c>
      <c r="CGJ56" s="124">
        <v>541035.50852869661</v>
      </c>
      <c r="CGK56" s="124">
        <v>581546.88584172504</v>
      </c>
      <c r="CGL56" s="124">
        <v>625094.22354595596</v>
      </c>
      <c r="CGM56" s="124">
        <v>671905.21129853756</v>
      </c>
      <c r="CGN56" s="124">
        <v>722224.62645309686</v>
      </c>
      <c r="CGO56" s="124">
        <v>776315.61723439419</v>
      </c>
      <c r="CGP56" s="124">
        <v>834461.08232311148</v>
      </c>
      <c r="CGQ56" s="124">
        <v>896965.1540979757</v>
      </c>
      <c r="CGR56" s="124">
        <v>964154.79332742409</v>
      </c>
      <c r="CGS56" s="124">
        <v>1036381.5036890431</v>
      </c>
      <c r="CGT56" s="124">
        <v>1114023.1751251034</v>
      </c>
      <c r="CGU56" s="124">
        <v>1197486.0657200404</v>
      </c>
      <c r="CGV56" s="124">
        <v>1287206.9325141979</v>
      </c>
      <c r="CGW56" s="124">
        <v>1383655.322451469</v>
      </c>
      <c r="CGX56" s="124">
        <v>1487336.0355006806</v>
      </c>
      <c r="CGY56" s="124">
        <v>1598791.7728961941</v>
      </c>
      <c r="CGZ56" s="124">
        <v>392880.18875242362</v>
      </c>
      <c r="CHA56" s="124">
        <v>412560.68932031695</v>
      </c>
      <c r="CHB56" s="124">
        <v>433239.14888080931</v>
      </c>
      <c r="CHC56" s="124">
        <v>438924.12562572263</v>
      </c>
      <c r="CHD56" s="124">
        <v>432162.94042958954</v>
      </c>
      <c r="CHE56" s="124">
        <v>141681.24565450329</v>
      </c>
      <c r="CHF56" s="124">
        <v>148799.25600456688</v>
      </c>
      <c r="CHG56" s="124">
        <v>156279.24228893497</v>
      </c>
      <c r="CHH56" s="124">
        <v>164139.83191515823</v>
      </c>
      <c r="CHI56" s="124">
        <v>172400.62265967848</v>
      </c>
      <c r="CHJ56" s="124">
        <v>181082.23388157651</v>
      </c>
      <c r="CHK56" s="124">
        <v>190206.36047763258</v>
      </c>
      <c r="CHL56" s="124">
        <v>199795.82972767836</v>
      </c>
      <c r="CHM56" s="124">
        <v>209874.66118744714</v>
      </c>
      <c r="CHN56" s="124">
        <v>220468.12979481745</v>
      </c>
      <c r="CHO56" s="124">
        <v>231602.83236452611</v>
      </c>
      <c r="CHP56" s="124">
        <v>243306.75765611845</v>
      </c>
      <c r="CHQ56" s="124">
        <v>255609.36021014649</v>
      </c>
      <c r="CHR56" s="124">
        <v>268541.63815844129</v>
      </c>
      <c r="CHS56" s="124">
        <v>282136.21522571612</v>
      </c>
      <c r="CHT56" s="124">
        <v>296427.42715182761</v>
      </c>
      <c r="CHU56" s="124">
        <v>311451.41277677892</v>
      </c>
      <c r="CHV56" s="124">
        <v>327246.21004402672</v>
      </c>
      <c r="CHW56" s="124">
        <v>343851.85719189129</v>
      </c>
      <c r="CHX56" s="124">
        <v>361310.4994179185</v>
      </c>
      <c r="CHY56" s="124">
        <v>379666.50131694076</v>
      </c>
      <c r="CHZ56" s="124">
        <v>165909303.89414734</v>
      </c>
      <c r="CIA56" s="124">
        <v>168925068.430246</v>
      </c>
      <c r="CIB56" s="124">
        <v>171995695.26686966</v>
      </c>
      <c r="CIC56" s="124">
        <v>170817011.23129818</v>
      </c>
      <c r="CID56" s="124">
        <v>20144354.621976838</v>
      </c>
      <c r="CIE56" s="124">
        <v>11343697.445717791</v>
      </c>
      <c r="CIF56" s="124">
        <v>10624956.590995593</v>
      </c>
      <c r="CIG56" s="124">
        <v>9868844.5297481827</v>
      </c>
      <c r="CIH56" s="124">
        <v>9089214.1983373445</v>
      </c>
      <c r="CII56" s="124">
        <v>7840887.2282518754</v>
      </c>
      <c r="CIJ56" s="124">
        <v>0</v>
      </c>
      <c r="CIK56" s="124">
        <v>0</v>
      </c>
      <c r="CIL56" s="124">
        <v>0</v>
      </c>
      <c r="CIM56" s="124">
        <v>0</v>
      </c>
      <c r="CIN56" s="124">
        <v>0</v>
      </c>
      <c r="CIO56" s="124">
        <v>0</v>
      </c>
      <c r="CIP56" s="124">
        <v>0</v>
      </c>
      <c r="CIQ56" s="124">
        <v>0</v>
      </c>
      <c r="CIR56" s="124">
        <v>0</v>
      </c>
      <c r="CIS56" s="124">
        <v>0</v>
      </c>
      <c r="CIT56" s="124">
        <v>0</v>
      </c>
      <c r="CIU56" s="124">
        <v>0</v>
      </c>
      <c r="CIV56" s="124">
        <v>0</v>
      </c>
      <c r="CIW56" s="124">
        <v>0</v>
      </c>
      <c r="CIX56" s="124">
        <v>0</v>
      </c>
      <c r="CIY56" s="124">
        <v>0</v>
      </c>
      <c r="CIZ56" s="124">
        <v>70520912.858172864</v>
      </c>
      <c r="CJA56" s="124">
        <v>71264018.553500831</v>
      </c>
      <c r="CJB56" s="124">
        <v>72017851.662892014</v>
      </c>
      <c r="CJC56" s="124">
        <v>68566623.280517429</v>
      </c>
      <c r="CJD56" s="124">
        <v>10119423.392948311</v>
      </c>
      <c r="CJE56" s="124">
        <v>6743485.3598900456</v>
      </c>
      <c r="CJF56" s="124">
        <v>6118592.4850000823</v>
      </c>
      <c r="CJG56" s="124">
        <v>5466591.6400358547</v>
      </c>
      <c r="CJH56" s="124">
        <v>4828037.2010365166</v>
      </c>
      <c r="CJI56" s="124">
        <v>4020937.6918736659</v>
      </c>
      <c r="CJJ56" s="124">
        <v>0</v>
      </c>
      <c r="CJK56" s="124">
        <v>0</v>
      </c>
      <c r="CJL56" s="124">
        <v>0</v>
      </c>
      <c r="CJM56" s="124">
        <v>0</v>
      </c>
      <c r="CJN56" s="124">
        <v>0</v>
      </c>
      <c r="CJO56" s="124">
        <v>0</v>
      </c>
      <c r="CJP56" s="124">
        <v>0</v>
      </c>
      <c r="CJQ56" s="124">
        <v>0</v>
      </c>
      <c r="CJR56" s="124">
        <v>0</v>
      </c>
      <c r="CJS56" s="124">
        <v>0</v>
      </c>
      <c r="CJT56" s="124">
        <v>0</v>
      </c>
      <c r="CJU56" s="124">
        <v>0</v>
      </c>
      <c r="CJV56" s="124">
        <v>0</v>
      </c>
      <c r="CJW56" s="124">
        <v>0</v>
      </c>
      <c r="CJX56" s="124">
        <v>0</v>
      </c>
      <c r="CJY56" s="124">
        <v>0</v>
      </c>
      <c r="CJZ56" s="124">
        <v>15197226.065378647</v>
      </c>
      <c r="CKA56" s="124">
        <v>15477416.441990362</v>
      </c>
      <c r="CKB56" s="124">
        <v>15762783.554819193</v>
      </c>
      <c r="CKC56" s="124">
        <v>14842801.226865757</v>
      </c>
      <c r="CKD56" s="124">
        <v>2475203.2809439739</v>
      </c>
      <c r="CKE56" s="124">
        <v>0</v>
      </c>
      <c r="CKF56" s="124">
        <v>0</v>
      </c>
      <c r="CKG56" s="124">
        <v>0</v>
      </c>
      <c r="CKH56" s="124">
        <v>0</v>
      </c>
      <c r="CKI56" s="124">
        <v>0</v>
      </c>
      <c r="CKJ56" s="124">
        <v>0</v>
      </c>
      <c r="CKK56" s="124">
        <v>0</v>
      </c>
      <c r="CKL56" s="124">
        <v>0</v>
      </c>
      <c r="CKM56" s="124">
        <v>0</v>
      </c>
      <c r="CKN56" s="124">
        <v>0</v>
      </c>
      <c r="CKO56" s="124">
        <v>0</v>
      </c>
      <c r="CKP56" s="124">
        <v>0</v>
      </c>
      <c r="CKQ56" s="124">
        <v>0</v>
      </c>
      <c r="CKR56" s="124">
        <v>0</v>
      </c>
      <c r="CKS56" s="124">
        <v>0</v>
      </c>
      <c r="CKT56" s="124">
        <v>0</v>
      </c>
      <c r="CKU56" s="124">
        <v>0</v>
      </c>
      <c r="CKV56" s="124">
        <v>0</v>
      </c>
      <c r="CKW56" s="124">
        <v>0</v>
      </c>
      <c r="CKX56" s="124">
        <v>0</v>
      </c>
      <c r="CKY56" s="124">
        <v>0</v>
      </c>
      <c r="CKZ56" s="124">
        <v>6980828.5830419837</v>
      </c>
      <c r="CLA56" s="124">
        <v>7025883.445543848</v>
      </c>
      <c r="CLB56" s="124">
        <v>7071862.6591247963</v>
      </c>
      <c r="CLC56" s="124">
        <v>5914336.3460991997</v>
      </c>
      <c r="CLD56" s="124">
        <v>917480.53098656167</v>
      </c>
      <c r="CLE56" s="124">
        <v>0</v>
      </c>
      <c r="CLF56" s="124">
        <v>0</v>
      </c>
      <c r="CLG56" s="124">
        <v>0</v>
      </c>
      <c r="CLH56" s="124">
        <v>0</v>
      </c>
      <c r="CLI56" s="124">
        <v>0</v>
      </c>
      <c r="CLJ56" s="124">
        <v>0</v>
      </c>
      <c r="CLK56" s="124">
        <v>0</v>
      </c>
      <c r="CLL56" s="124">
        <v>0</v>
      </c>
      <c r="CLM56" s="124">
        <v>0</v>
      </c>
      <c r="CLN56" s="124">
        <v>0</v>
      </c>
      <c r="CLO56" s="124">
        <v>0</v>
      </c>
      <c r="CLP56" s="124">
        <v>0</v>
      </c>
      <c r="CLQ56" s="124">
        <v>0</v>
      </c>
      <c r="CLR56" s="124">
        <v>0</v>
      </c>
      <c r="CLS56" s="124">
        <v>0</v>
      </c>
      <c r="CLT56" s="124">
        <v>0</v>
      </c>
      <c r="CLU56" s="124">
        <v>0</v>
      </c>
      <c r="CLV56" s="124">
        <v>0</v>
      </c>
      <c r="CLW56" s="124">
        <v>0</v>
      </c>
      <c r="CLX56" s="124">
        <v>0</v>
      </c>
      <c r="CLY56" s="124">
        <v>0</v>
      </c>
      <c r="CLZ56" s="124">
        <v>189506.93448946637</v>
      </c>
      <c r="CMA56" s="124">
        <v>193360.46938544803</v>
      </c>
      <c r="CMB56" s="124">
        <v>197292.40809226563</v>
      </c>
      <c r="CMC56" s="124">
        <v>200866.88732710338</v>
      </c>
      <c r="CMD56" s="124">
        <v>198656.90547928616</v>
      </c>
      <c r="CME56" s="124">
        <v>47069.465284858503</v>
      </c>
      <c r="CMF56" s="124">
        <v>36089.93799891755</v>
      </c>
      <c r="CMG56" s="124">
        <v>24643.766557109357</v>
      </c>
      <c r="CMH56" s="124">
        <v>12751.453384622226</v>
      </c>
      <c r="CMI56" s="124">
        <v>364.47292269772453</v>
      </c>
      <c r="CMJ56" s="124">
        <v>0</v>
      </c>
      <c r="CMK56" s="124">
        <v>0</v>
      </c>
      <c r="CML56" s="124">
        <v>0</v>
      </c>
      <c r="CMM56" s="124">
        <v>0</v>
      </c>
      <c r="CMN56" s="124">
        <v>0</v>
      </c>
      <c r="CMO56" s="124">
        <v>0</v>
      </c>
      <c r="CMP56" s="124">
        <v>0</v>
      </c>
      <c r="CMQ56" s="124">
        <v>0</v>
      </c>
      <c r="CMR56" s="124">
        <v>0</v>
      </c>
      <c r="CMS56" s="124">
        <v>0</v>
      </c>
      <c r="CMT56" s="124">
        <v>0</v>
      </c>
      <c r="CMU56" s="124">
        <v>0</v>
      </c>
      <c r="CMV56" s="124">
        <v>0</v>
      </c>
      <c r="CMW56" s="124">
        <v>0</v>
      </c>
      <c r="CMX56" s="124">
        <v>0</v>
      </c>
      <c r="CMY56" s="124">
        <v>0</v>
      </c>
      <c r="CMZ56" s="124">
        <v>77765.308453444028</v>
      </c>
      <c r="CNA56" s="124">
        <v>77501.420766244788</v>
      </c>
      <c r="CNB56" s="124">
        <v>77239.304156380167</v>
      </c>
      <c r="CNC56" s="124">
        <v>76543.734859027623</v>
      </c>
      <c r="CND56" s="124">
        <v>73752.762304184056</v>
      </c>
      <c r="CNE56" s="124">
        <v>17128.538743266621</v>
      </c>
      <c r="CNF56" s="124">
        <v>12821.684454820861</v>
      </c>
      <c r="CNG56" s="124">
        <v>8545.2097400123512</v>
      </c>
      <c r="CNH56" s="124">
        <v>4329.0190204807786</v>
      </c>
      <c r="CNI56" s="124">
        <v>142.04992127921787</v>
      </c>
      <c r="CNJ56" s="124">
        <v>0</v>
      </c>
      <c r="CNK56" s="124">
        <v>0</v>
      </c>
      <c r="CNL56" s="124">
        <v>0</v>
      </c>
      <c r="CNM56" s="124">
        <v>0</v>
      </c>
      <c r="CNN56" s="124">
        <v>0</v>
      </c>
      <c r="CNO56" s="124">
        <v>0</v>
      </c>
      <c r="CNP56" s="124">
        <v>0</v>
      </c>
      <c r="CNQ56" s="124">
        <v>0</v>
      </c>
      <c r="CNR56" s="124">
        <v>0</v>
      </c>
      <c r="CNS56" s="124">
        <v>0</v>
      </c>
      <c r="CNT56" s="124">
        <v>0</v>
      </c>
      <c r="CNU56" s="124">
        <v>0</v>
      </c>
      <c r="CNV56" s="124">
        <v>0</v>
      </c>
      <c r="CNW56" s="124">
        <v>0</v>
      </c>
      <c r="CNX56" s="124">
        <v>0</v>
      </c>
      <c r="CNY56" s="124">
        <v>0</v>
      </c>
      <c r="CNZ56" s="124">
        <v>930989.95062435069</v>
      </c>
      <c r="COA56" s="124">
        <v>1000657.2645563649</v>
      </c>
      <c r="COB56" s="124">
        <v>1075542.6467426682</v>
      </c>
      <c r="COC56" s="124">
        <v>1138643.3881323675</v>
      </c>
      <c r="COD56" s="124">
        <v>1146003.958470922</v>
      </c>
      <c r="COE56" s="124">
        <v>296191.6014116712</v>
      </c>
      <c r="COF56" s="124">
        <v>239212.76775580447</v>
      </c>
      <c r="COG56" s="124">
        <v>172026.04531717024</v>
      </c>
      <c r="COH56" s="124">
        <v>95144.047807338749</v>
      </c>
      <c r="COI56" s="124">
        <v>5725.0207366552368</v>
      </c>
      <c r="COJ56" s="124">
        <v>0</v>
      </c>
      <c r="COK56" s="124">
        <v>0</v>
      </c>
      <c r="COL56" s="124">
        <v>0</v>
      </c>
      <c r="COM56" s="124">
        <v>0</v>
      </c>
      <c r="CON56" s="124">
        <v>0</v>
      </c>
      <c r="COO56" s="124">
        <v>0</v>
      </c>
      <c r="COP56" s="124">
        <v>0</v>
      </c>
      <c r="COQ56" s="124">
        <v>0</v>
      </c>
      <c r="COR56" s="124">
        <v>0</v>
      </c>
      <c r="COS56" s="124">
        <v>0</v>
      </c>
      <c r="COT56" s="124">
        <v>0</v>
      </c>
      <c r="COU56" s="124">
        <v>0</v>
      </c>
      <c r="COV56" s="124">
        <v>0</v>
      </c>
      <c r="COW56" s="124">
        <v>0</v>
      </c>
      <c r="COX56" s="124">
        <v>0</v>
      </c>
      <c r="COY56" s="124">
        <v>0</v>
      </c>
      <c r="COZ56" s="124">
        <v>392880.18875242362</v>
      </c>
      <c r="CPA56" s="124">
        <v>412560.68932031695</v>
      </c>
      <c r="CPB56" s="124">
        <v>433239.14888080931</v>
      </c>
      <c r="CPC56" s="124">
        <v>437661.75357899256</v>
      </c>
      <c r="CPD56" s="124">
        <v>427920.64181917463</v>
      </c>
      <c r="CPE56" s="124">
        <v>109605.49632458355</v>
      </c>
      <c r="CPF56" s="124">
        <v>86122.726122872453</v>
      </c>
      <c r="CPG56" s="124">
        <v>60025.536498096328</v>
      </c>
      <c r="CPH56" s="124">
        <v>32597.507760881766</v>
      </c>
      <c r="CPI56" s="124">
        <v>2231.2734206546961</v>
      </c>
      <c r="CPJ56" s="124">
        <v>0</v>
      </c>
      <c r="CPK56" s="124">
        <v>0</v>
      </c>
      <c r="CPL56" s="124">
        <v>0</v>
      </c>
      <c r="CPM56" s="124">
        <v>0</v>
      </c>
      <c r="CPN56" s="124">
        <v>0</v>
      </c>
      <c r="CPO56" s="124">
        <v>0</v>
      </c>
      <c r="CPP56" s="124">
        <v>0</v>
      </c>
      <c r="CPQ56" s="124">
        <v>0</v>
      </c>
      <c r="CPR56" s="124">
        <v>0</v>
      </c>
      <c r="CPS56" s="124">
        <v>0</v>
      </c>
      <c r="CPT56" s="124">
        <v>0</v>
      </c>
      <c r="CPU56" s="124">
        <v>0</v>
      </c>
      <c r="CPV56" s="124">
        <v>0</v>
      </c>
      <c r="CPW56" s="124">
        <v>0</v>
      </c>
      <c r="CPX56" s="124">
        <v>0</v>
      </c>
      <c r="CPY56" s="124">
        <v>0</v>
      </c>
      <c r="CPZ56" s="124">
        <v>165909303.89414734</v>
      </c>
      <c r="CQA56" s="124">
        <v>168925068.430246</v>
      </c>
      <c r="CQB56" s="124">
        <v>171995695.26686966</v>
      </c>
      <c r="CQC56" s="124">
        <v>170817011.23129818</v>
      </c>
      <c r="CQD56" s="124">
        <v>20144354.621976838</v>
      </c>
      <c r="CQE56" s="124">
        <v>11343697.445717791</v>
      </c>
      <c r="CQF56" s="124">
        <v>10624956.590995593</v>
      </c>
      <c r="CQG56" s="124">
        <v>9868844.5297481827</v>
      </c>
      <c r="CQH56" s="124">
        <v>9089214.1983373445</v>
      </c>
      <c r="CQI56" s="124">
        <v>7840887.2282518754</v>
      </c>
      <c r="CQJ56" s="124">
        <v>0</v>
      </c>
      <c r="CQK56" s="124">
        <v>0</v>
      </c>
      <c r="CQL56" s="124">
        <v>0</v>
      </c>
      <c r="CQM56" s="124">
        <v>0</v>
      </c>
      <c r="CQN56" s="124">
        <v>0</v>
      </c>
      <c r="CQO56" s="124">
        <v>0</v>
      </c>
      <c r="CQP56" s="124">
        <v>0</v>
      </c>
      <c r="CQQ56" s="124">
        <v>0</v>
      </c>
      <c r="CQR56" s="124">
        <v>0</v>
      </c>
      <c r="CQS56" s="124">
        <v>0</v>
      </c>
      <c r="CQT56" s="124">
        <v>0</v>
      </c>
      <c r="CQU56" s="124">
        <v>0</v>
      </c>
      <c r="CQV56" s="124">
        <v>0</v>
      </c>
      <c r="CQW56" s="124">
        <v>0</v>
      </c>
      <c r="CQX56" s="124">
        <v>0</v>
      </c>
      <c r="CQY56" s="124">
        <v>0</v>
      </c>
      <c r="CQZ56" s="124">
        <v>70520912.858172864</v>
      </c>
      <c r="CRA56" s="124">
        <v>71264018.553500831</v>
      </c>
      <c r="CRB56" s="124">
        <v>72017851.662892014</v>
      </c>
      <c r="CRC56" s="124">
        <v>68566623.280517429</v>
      </c>
      <c r="CRD56" s="124">
        <v>10119423.392948311</v>
      </c>
      <c r="CRE56" s="124">
        <v>6743485.3598900456</v>
      </c>
      <c r="CRF56" s="124">
        <v>6118592.4850000823</v>
      </c>
      <c r="CRG56" s="124">
        <v>5466591.6400358547</v>
      </c>
      <c r="CRH56" s="124">
        <v>4828037.2010365166</v>
      </c>
      <c r="CRI56" s="124">
        <v>4020937.6918736659</v>
      </c>
      <c r="CRJ56" s="124">
        <v>0</v>
      </c>
      <c r="CRK56" s="124">
        <v>0</v>
      </c>
      <c r="CRL56" s="124">
        <v>0</v>
      </c>
      <c r="CRM56" s="124">
        <v>0</v>
      </c>
      <c r="CRN56" s="124">
        <v>0</v>
      </c>
      <c r="CRO56" s="124">
        <v>0</v>
      </c>
      <c r="CRP56" s="124">
        <v>0</v>
      </c>
      <c r="CRQ56" s="124">
        <v>0</v>
      </c>
      <c r="CRR56" s="124">
        <v>0</v>
      </c>
      <c r="CRS56" s="124">
        <v>0</v>
      </c>
      <c r="CRT56" s="124">
        <v>0</v>
      </c>
      <c r="CRU56" s="124">
        <v>0</v>
      </c>
      <c r="CRV56" s="124">
        <v>0</v>
      </c>
      <c r="CRW56" s="124">
        <v>0</v>
      </c>
      <c r="CRX56" s="124">
        <v>0</v>
      </c>
      <c r="CRY56" s="124">
        <v>0</v>
      </c>
      <c r="CRZ56" s="124">
        <v>15197226.065378647</v>
      </c>
      <c r="CSA56" s="124">
        <v>15477416.441990362</v>
      </c>
      <c r="CSB56" s="124">
        <v>15762783.554819193</v>
      </c>
      <c r="CSC56" s="124">
        <v>14842801.226865757</v>
      </c>
      <c r="CSD56" s="124">
        <v>2475203.2809439739</v>
      </c>
      <c r="CSE56" s="124">
        <v>0</v>
      </c>
      <c r="CSF56" s="124">
        <v>0</v>
      </c>
      <c r="CSG56" s="124">
        <v>0</v>
      </c>
      <c r="CSH56" s="124">
        <v>0</v>
      </c>
      <c r="CSI56" s="124">
        <v>0</v>
      </c>
      <c r="CSJ56" s="124">
        <v>0</v>
      </c>
      <c r="CSK56" s="124">
        <v>0</v>
      </c>
      <c r="CSL56" s="124">
        <v>0</v>
      </c>
      <c r="CSM56" s="124">
        <v>0</v>
      </c>
      <c r="CSN56" s="124">
        <v>0</v>
      </c>
      <c r="CSO56" s="124">
        <v>0</v>
      </c>
      <c r="CSP56" s="124">
        <v>0</v>
      </c>
      <c r="CSQ56" s="124">
        <v>0</v>
      </c>
      <c r="CSR56" s="124">
        <v>0</v>
      </c>
      <c r="CSS56" s="124">
        <v>0</v>
      </c>
      <c r="CST56" s="124">
        <v>0</v>
      </c>
      <c r="CSU56" s="124">
        <v>0</v>
      </c>
      <c r="CSV56" s="124">
        <v>0</v>
      </c>
      <c r="CSW56" s="124">
        <v>0</v>
      </c>
      <c r="CSX56" s="124">
        <v>0</v>
      </c>
      <c r="CSY56" s="124">
        <v>0</v>
      </c>
      <c r="CSZ56" s="124">
        <v>6980828.5830419837</v>
      </c>
      <c r="CTA56" s="124">
        <v>7025883.445543848</v>
      </c>
      <c r="CTB56" s="124">
        <v>7071862.6591247963</v>
      </c>
      <c r="CTC56" s="124">
        <v>5914336.3460991997</v>
      </c>
      <c r="CTD56" s="124">
        <v>917480.53098656167</v>
      </c>
      <c r="CTE56" s="124">
        <v>0</v>
      </c>
      <c r="CTF56" s="124">
        <v>0</v>
      </c>
      <c r="CTG56" s="124">
        <v>0</v>
      </c>
      <c r="CTH56" s="124">
        <v>0</v>
      </c>
      <c r="CTI56" s="124">
        <v>0</v>
      </c>
      <c r="CTJ56" s="124">
        <v>0</v>
      </c>
      <c r="CTK56" s="124">
        <v>0</v>
      </c>
      <c r="CTL56" s="124">
        <v>0</v>
      </c>
      <c r="CTM56" s="124">
        <v>0</v>
      </c>
      <c r="CTN56" s="124">
        <v>0</v>
      </c>
      <c r="CTO56" s="124">
        <v>0</v>
      </c>
      <c r="CTP56" s="124">
        <v>0</v>
      </c>
      <c r="CTQ56" s="124">
        <v>0</v>
      </c>
      <c r="CTR56" s="124">
        <v>0</v>
      </c>
      <c r="CTS56" s="124">
        <v>0</v>
      </c>
      <c r="CTT56" s="124">
        <v>0</v>
      </c>
      <c r="CTU56" s="124">
        <v>0</v>
      </c>
      <c r="CTV56" s="124">
        <v>0</v>
      </c>
      <c r="CTW56" s="124">
        <v>0</v>
      </c>
      <c r="CTX56" s="124">
        <v>0</v>
      </c>
      <c r="CTY56" s="124">
        <v>0</v>
      </c>
      <c r="CTZ56" s="124">
        <v>189506.93448946637</v>
      </c>
      <c r="CUA56" s="124">
        <v>193360.46938544803</v>
      </c>
      <c r="CUB56" s="124">
        <v>197292.40809226563</v>
      </c>
      <c r="CUC56" s="124">
        <v>244866.21492526619</v>
      </c>
      <c r="CUD56" s="124">
        <v>242172.14275971655</v>
      </c>
      <c r="CUE56" s="124">
        <v>57379.899475867118</v>
      </c>
      <c r="CUF56" s="124">
        <v>43995.337570455064</v>
      </c>
      <c r="CUG56" s="124">
        <v>30041.914417254924</v>
      </c>
      <c r="CUH56" s="124">
        <v>15544.623440117934</v>
      </c>
      <c r="CUI56" s="124">
        <v>444.309692908248</v>
      </c>
      <c r="CUJ56" s="124">
        <v>0</v>
      </c>
      <c r="CUK56" s="124">
        <v>0</v>
      </c>
      <c r="CUL56" s="124">
        <v>0</v>
      </c>
      <c r="CUM56" s="124">
        <v>0</v>
      </c>
      <c r="CUN56" s="124">
        <v>0</v>
      </c>
      <c r="CUO56" s="124">
        <v>0</v>
      </c>
      <c r="CUP56" s="124">
        <v>0</v>
      </c>
      <c r="CUQ56" s="124">
        <v>0</v>
      </c>
      <c r="CUR56" s="124">
        <v>0</v>
      </c>
      <c r="CUS56" s="124">
        <v>0</v>
      </c>
      <c r="CUT56" s="124">
        <v>0</v>
      </c>
      <c r="CUU56" s="124">
        <v>0</v>
      </c>
      <c r="CUV56" s="124">
        <v>0</v>
      </c>
      <c r="CUW56" s="124">
        <v>0</v>
      </c>
      <c r="CUX56" s="124">
        <v>0</v>
      </c>
      <c r="CUY56" s="124">
        <v>0</v>
      </c>
      <c r="CUZ56" s="124">
        <v>77765.308453444028</v>
      </c>
      <c r="CVA56" s="124">
        <v>77501.420766244788</v>
      </c>
      <c r="CVB56" s="124">
        <v>77239.304156380167</v>
      </c>
      <c r="CVC56" s="124">
        <v>93310.425031135645</v>
      </c>
      <c r="CVD56" s="124">
        <v>89908.097775713308</v>
      </c>
      <c r="CVE56" s="124">
        <v>20880.497054919717</v>
      </c>
      <c r="CVF56" s="124">
        <v>15630.238429021932</v>
      </c>
      <c r="CVG56" s="124">
        <v>10417.01393705525</v>
      </c>
      <c r="CVH56" s="124">
        <v>5277.2784802424703</v>
      </c>
      <c r="CVI56" s="124">
        <v>173.16555763335484</v>
      </c>
      <c r="CVJ56" s="124">
        <v>0</v>
      </c>
      <c r="CVK56" s="124">
        <v>0</v>
      </c>
      <c r="CVL56" s="124">
        <v>0</v>
      </c>
      <c r="CVM56" s="124">
        <v>0</v>
      </c>
      <c r="CVN56" s="124">
        <v>0</v>
      </c>
      <c r="CVO56" s="124">
        <v>0</v>
      </c>
      <c r="CVP56" s="124">
        <v>0</v>
      </c>
      <c r="CVQ56" s="124">
        <v>0</v>
      </c>
      <c r="CVR56" s="124">
        <v>0</v>
      </c>
      <c r="CVS56" s="124">
        <v>0</v>
      </c>
      <c r="CVT56" s="124">
        <v>0</v>
      </c>
      <c r="CVU56" s="124">
        <v>0</v>
      </c>
      <c r="CVV56" s="124">
        <v>0</v>
      </c>
      <c r="CVW56" s="124">
        <v>0</v>
      </c>
      <c r="CVX56" s="124">
        <v>0</v>
      </c>
      <c r="CVY56" s="124">
        <v>0</v>
      </c>
      <c r="CVZ56" s="124">
        <v>930989.95062435069</v>
      </c>
      <c r="CWA56" s="124">
        <v>1000657.2645563649</v>
      </c>
      <c r="CWB56" s="124">
        <v>1075542.6467426682</v>
      </c>
      <c r="CWC56" s="124">
        <v>1138643.3881323675</v>
      </c>
      <c r="CWD56" s="124">
        <v>1146003.958470922</v>
      </c>
      <c r="CWE56" s="124">
        <v>296191.6014116712</v>
      </c>
      <c r="CWF56" s="124">
        <v>239212.76775580447</v>
      </c>
      <c r="CWG56" s="124">
        <v>172026.04531717024</v>
      </c>
      <c r="CWH56" s="124">
        <v>95144.047807338749</v>
      </c>
      <c r="CWI56" s="124">
        <v>5725.0207366552368</v>
      </c>
      <c r="CWJ56" s="124">
        <v>0</v>
      </c>
      <c r="CWK56" s="124">
        <v>0</v>
      </c>
      <c r="CWL56" s="124">
        <v>0</v>
      </c>
      <c r="CWM56" s="124">
        <v>0</v>
      </c>
      <c r="CWN56" s="124">
        <v>0</v>
      </c>
      <c r="CWO56" s="124">
        <v>0</v>
      </c>
      <c r="CWP56" s="124">
        <v>0</v>
      </c>
      <c r="CWQ56" s="124">
        <v>0</v>
      </c>
      <c r="CWR56" s="124">
        <v>0</v>
      </c>
      <c r="CWS56" s="124">
        <v>0</v>
      </c>
      <c r="CWT56" s="124">
        <v>0</v>
      </c>
      <c r="CWU56" s="124">
        <v>0</v>
      </c>
      <c r="CWV56" s="124">
        <v>0</v>
      </c>
      <c r="CWW56" s="124">
        <v>0</v>
      </c>
      <c r="CWX56" s="124">
        <v>0</v>
      </c>
      <c r="CWY56" s="124">
        <v>0</v>
      </c>
      <c r="CWZ56" s="124">
        <v>392880.18875242362</v>
      </c>
      <c r="CXA56" s="124">
        <v>412560.68932031695</v>
      </c>
      <c r="CXB56" s="124">
        <v>433239.14888080931</v>
      </c>
      <c r="CXC56" s="124">
        <v>437661.75357899256</v>
      </c>
      <c r="CXD56" s="124">
        <v>427920.64181917463</v>
      </c>
      <c r="CXE56" s="124">
        <v>109605.49632458355</v>
      </c>
      <c r="CXF56" s="124">
        <v>86122.726122872453</v>
      </c>
      <c r="CXG56" s="124">
        <v>60025.536498096328</v>
      </c>
      <c r="CXH56" s="124">
        <v>32597.507760881766</v>
      </c>
      <c r="CXI56" s="124">
        <v>2231.2734206546961</v>
      </c>
      <c r="CXJ56" s="124">
        <v>0</v>
      </c>
      <c r="CXK56" s="124">
        <v>0</v>
      </c>
      <c r="CXL56" s="124">
        <v>0</v>
      </c>
      <c r="CXM56" s="124">
        <v>0</v>
      </c>
      <c r="CXN56" s="124">
        <v>0</v>
      </c>
      <c r="CXO56" s="124">
        <v>0</v>
      </c>
      <c r="CXP56" s="124">
        <v>0</v>
      </c>
      <c r="CXQ56" s="124">
        <v>0</v>
      </c>
      <c r="CXR56" s="124">
        <v>0</v>
      </c>
      <c r="CXS56" s="124">
        <v>0</v>
      </c>
      <c r="CXT56" s="124">
        <v>0</v>
      </c>
      <c r="CXU56" s="124">
        <v>0</v>
      </c>
      <c r="CXV56" s="124">
        <v>0</v>
      </c>
      <c r="CXW56" s="124">
        <v>0</v>
      </c>
      <c r="CXX56" s="124">
        <v>0</v>
      </c>
      <c r="CXY56" s="124">
        <v>0</v>
      </c>
      <c r="CXZ56" s="124">
        <v>103684733.66105685</v>
      </c>
      <c r="CYA56" s="124">
        <v>105778189.89184986</v>
      </c>
      <c r="CYB56" s="124">
        <v>107913967.38866384</v>
      </c>
      <c r="CYC56" s="124">
        <v>110092922.69109006</v>
      </c>
      <c r="CYD56" s="124">
        <v>112315929.69203608</v>
      </c>
      <c r="CYE56" s="124">
        <v>114583879.98962636</v>
      </c>
      <c r="CYF56" s="124">
        <v>116897683.24624456</v>
      </c>
      <c r="CYG56" s="124">
        <v>119258267.55486315</v>
      </c>
      <c r="CYH56" s="124">
        <v>121666579.8128078</v>
      </c>
      <c r="CYI56" s="124">
        <v>124123586.10310809</v>
      </c>
      <c r="CYJ56" s="124">
        <v>126630272.0835883</v>
      </c>
      <c r="CYK56" s="124">
        <v>129187643.3838554</v>
      </c>
      <c r="CYL56" s="124">
        <v>131796726.01034512</v>
      </c>
      <c r="CYM56" s="124">
        <v>134458566.7595892</v>
      </c>
      <c r="CYN56" s="124">
        <v>137174233.63987118</v>
      </c>
      <c r="CYO56" s="124">
        <v>139944816.30144131</v>
      </c>
      <c r="CYP56" s="124">
        <v>142771426.47546363</v>
      </c>
      <c r="CYQ56" s="124">
        <v>145655198.42187351</v>
      </c>
      <c r="CYR56" s="124">
        <v>148597289.38632634</v>
      </c>
      <c r="CYS56" s="124">
        <v>151598880.06642169</v>
      </c>
      <c r="CYT56" s="124">
        <v>154661175.08739185</v>
      </c>
      <c r="CYU56" s="124">
        <v>157785403.48744687</v>
      </c>
      <c r="CYV56" s="124">
        <v>160972819.21297199</v>
      </c>
      <c r="CYW56" s="124">
        <v>164224701.62377828</v>
      </c>
      <c r="CYX56" s="124">
        <v>167542356.00860971</v>
      </c>
      <c r="CYY56" s="124">
        <v>170927114.11111614</v>
      </c>
      <c r="CYZ56" s="124">
        <v>43763079.377743274</v>
      </c>
      <c r="CZA56" s="124">
        <v>43634383.10472551</v>
      </c>
      <c r="CZB56" s="124">
        <v>43507125.742222518</v>
      </c>
      <c r="CZC56" s="124">
        <v>43381310.073035963</v>
      </c>
      <c r="CZD56" s="124">
        <v>43256939.010231644</v>
      </c>
      <c r="CZE56" s="124">
        <v>43134015.598097116</v>
      </c>
      <c r="CZF56" s="124">
        <v>43012543.013117611</v>
      </c>
      <c r="CZG56" s="124">
        <v>42892524.564970523</v>
      </c>
      <c r="CZH56" s="124">
        <v>42773963.69753851</v>
      </c>
      <c r="CZI56" s="124">
        <v>42656863.989941463</v>
      </c>
      <c r="CZJ56" s="124">
        <v>42541229.157587543</v>
      </c>
      <c r="CZK56" s="124">
        <v>42427063.053243443</v>
      </c>
      <c r="CZL56" s="124">
        <v>42314369.668124005</v>
      </c>
      <c r="CZM56" s="124">
        <v>42203153.133001544</v>
      </c>
      <c r="CZN56" s="124">
        <v>42093417.71933496</v>
      </c>
      <c r="CZO56" s="124">
        <v>41985167.840418778</v>
      </c>
      <c r="CZP56" s="124">
        <v>41878408.052552521</v>
      </c>
      <c r="CZQ56" s="124">
        <v>41773143.056230433</v>
      </c>
      <c r="CZR56" s="124">
        <v>41669377.697351806</v>
      </c>
      <c r="CZS56" s="124">
        <v>41567116.968452223</v>
      </c>
      <c r="CZT56" s="124">
        <v>41466366.009955809</v>
      </c>
      <c r="CZU56" s="124">
        <v>41367130.11144875</v>
      </c>
      <c r="CZV56" s="124">
        <v>41269414.712974317</v>
      </c>
      <c r="CZW56" s="124">
        <v>41173225.406349652</v>
      </c>
      <c r="CZX56" s="124">
        <v>41078567.936504409</v>
      </c>
      <c r="CZY56" s="124">
        <v>40985448.202841669</v>
      </c>
      <c r="CZZ56" s="124">
        <v>103684733.66105685</v>
      </c>
      <c r="DAA56" s="124">
        <v>105778189.89184986</v>
      </c>
      <c r="DAB56" s="124">
        <v>107913967.38866384</v>
      </c>
      <c r="DAC56" s="124">
        <v>109650632.61243746</v>
      </c>
      <c r="DAD56" s="124">
        <v>110043860.76842752</v>
      </c>
      <c r="DAE56" s="124">
        <v>89912077.919372588</v>
      </c>
      <c r="DAF56" s="124">
        <v>68920033.662440136</v>
      </c>
      <c r="DAG56" s="124">
        <v>47041119.621937163</v>
      </c>
      <c r="DAH56" s="124">
        <v>24732535.88594323</v>
      </c>
      <c r="DAI56" s="124">
        <v>1499512.0180527451</v>
      </c>
      <c r="DAJ56" s="124">
        <v>0</v>
      </c>
      <c r="DAK56" s="124">
        <v>0</v>
      </c>
      <c r="DAL56" s="124">
        <v>0</v>
      </c>
      <c r="DAM56" s="124">
        <v>0</v>
      </c>
      <c r="DAN56" s="124">
        <v>0</v>
      </c>
      <c r="DAO56" s="124">
        <v>0</v>
      </c>
      <c r="DAP56" s="124">
        <v>0</v>
      </c>
      <c r="DAQ56" s="124">
        <v>0</v>
      </c>
      <c r="DAR56" s="124">
        <v>0</v>
      </c>
      <c r="DAS56" s="124">
        <v>0</v>
      </c>
      <c r="DAT56" s="124">
        <v>0</v>
      </c>
      <c r="DAU56" s="124">
        <v>0</v>
      </c>
      <c r="DAV56" s="124">
        <v>0</v>
      </c>
      <c r="DAW56" s="124">
        <v>0</v>
      </c>
      <c r="DAX56" s="124">
        <v>0</v>
      </c>
      <c r="DAY56" s="124">
        <v>0</v>
      </c>
      <c r="DAZ56" s="124">
        <v>43763079.377743274</v>
      </c>
      <c r="DBA56" s="124">
        <v>43634383.10472551</v>
      </c>
      <c r="DBB56" s="124">
        <v>43507125.742222518</v>
      </c>
      <c r="DBC56" s="124">
        <v>42941279.084987275</v>
      </c>
      <c r="DBD56" s="124">
        <v>41837241.275601812</v>
      </c>
      <c r="DBE56" s="124">
        <v>33311513.937026083</v>
      </c>
      <c r="DBF56" s="124">
        <v>24841319.648652032</v>
      </c>
      <c r="DBG56" s="124">
        <v>16425897.551309759</v>
      </c>
      <c r="DBH56" s="124">
        <v>8482756.4315106999</v>
      </c>
      <c r="DBI56" s="124">
        <v>584420.81937123695</v>
      </c>
      <c r="DBJ56" s="124">
        <v>0</v>
      </c>
      <c r="DBK56" s="124">
        <v>0</v>
      </c>
      <c r="DBL56" s="124">
        <v>0</v>
      </c>
      <c r="DBM56" s="124">
        <v>0</v>
      </c>
      <c r="DBN56" s="124">
        <v>0</v>
      </c>
      <c r="DBO56" s="124">
        <v>0</v>
      </c>
      <c r="DBP56" s="124">
        <v>0</v>
      </c>
      <c r="DBQ56" s="124">
        <v>0</v>
      </c>
      <c r="DBR56" s="124">
        <v>0</v>
      </c>
      <c r="DBS56" s="124">
        <v>0</v>
      </c>
      <c r="DBT56" s="124">
        <v>0</v>
      </c>
      <c r="DBU56" s="124">
        <v>0</v>
      </c>
      <c r="DBV56" s="124">
        <v>0</v>
      </c>
      <c r="DBW56" s="124">
        <v>0</v>
      </c>
      <c r="DBX56" s="124">
        <v>0</v>
      </c>
      <c r="DBY56" s="124">
        <v>0</v>
      </c>
      <c r="DBZ56" s="124">
        <v>103684733.66105685</v>
      </c>
      <c r="DCA56" s="124">
        <v>105778189.89184986</v>
      </c>
      <c r="DCB56" s="124">
        <v>107913967.38866384</v>
      </c>
      <c r="DCC56" s="124">
        <v>108505881.82063073</v>
      </c>
      <c r="DCD56" s="124">
        <v>103811394.97229727</v>
      </c>
      <c r="DCE56" s="124">
        <v>32353095.526482739</v>
      </c>
      <c r="DCF56" s="124">
        <v>33006404.681292586</v>
      </c>
      <c r="DCG56" s="124">
        <v>33672922.603726059</v>
      </c>
      <c r="DCH56" s="124">
        <v>34352916.653028078</v>
      </c>
      <c r="DCI56" s="124">
        <v>35046659.605583467</v>
      </c>
      <c r="DCJ56" s="124">
        <v>35754429.764777869</v>
      </c>
      <c r="DCK56" s="124">
        <v>36476511.073088586</v>
      </c>
      <c r="DCL56" s="124">
        <v>37213193.226450391</v>
      </c>
      <c r="DCM56" s="124">
        <v>37964771.790942825</v>
      </c>
      <c r="DCN56" s="124">
        <v>38731548.321845978</v>
      </c>
      <c r="DCO56" s="124">
        <v>39513830.485112831</v>
      </c>
      <c r="DCP56" s="124">
        <v>40311932.181307375</v>
      </c>
      <c r="DCQ56" s="124">
        <v>41126173.672058403</v>
      </c>
      <c r="DCR56" s="124">
        <v>41956881.709080383</v>
      </c>
      <c r="DCS56" s="124">
        <v>42804389.665813185</v>
      </c>
      <c r="DCT56" s="124">
        <v>43669037.671734169</v>
      </c>
      <c r="DCU56" s="124">
        <v>44551172.749396756</v>
      </c>
      <c r="DCV56" s="124">
        <v>45451148.954250917</v>
      </c>
      <c r="DCW56" s="124">
        <v>46369327.517302103</v>
      </c>
      <c r="DCX56" s="124">
        <v>47306076.99066627</v>
      </c>
      <c r="DCY56" s="124">
        <v>48261773.396079853</v>
      </c>
      <c r="DCZ56" s="124">
        <v>43763079.377743274</v>
      </c>
      <c r="DDA56" s="124">
        <v>43634383.10472551</v>
      </c>
      <c r="DDB56" s="124">
        <v>43507125.742222518</v>
      </c>
      <c r="DDC56" s="124">
        <v>41802375.351214193</v>
      </c>
      <c r="DDD56" s="124">
        <v>38938445.55623427</v>
      </c>
      <c r="DDE56" s="124">
        <v>12179016.16887448</v>
      </c>
      <c r="DDF56" s="124">
        <v>12144718.027233206</v>
      </c>
      <c r="DDG56" s="124">
        <v>12110830.465403441</v>
      </c>
      <c r="DDH56" s="124">
        <v>12077354.455775578</v>
      </c>
      <c r="DDI56" s="124">
        <v>12044291.008924646</v>
      </c>
      <c r="DDJ56" s="124">
        <v>12011641.173907071</v>
      </c>
      <c r="DDK56" s="124">
        <v>11979406.038562853</v>
      </c>
      <c r="DDL56" s="124">
        <v>11947586.729823248</v>
      </c>
      <c r="DDM56" s="124">
        <v>11916184.414023966</v>
      </c>
      <c r="DDN56" s="124">
        <v>11885200.297223989</v>
      </c>
      <c r="DDO56" s="124">
        <v>11854635.625530008</v>
      </c>
      <c r="DDP56" s="124">
        <v>11824491.685426597</v>
      </c>
      <c r="DDQ56" s="124">
        <v>11794769.804112121</v>
      </c>
      <c r="DDR56" s="124">
        <v>11765471.349840507</v>
      </c>
      <c r="DDS56" s="124">
        <v>11736597.732268862</v>
      </c>
      <c r="DDT56" s="124">
        <v>11708150.402811052</v>
      </c>
      <c r="DDU56" s="124">
        <v>11680130.854997292</v>
      </c>
      <c r="DDV56" s="124">
        <v>11652540.624839809</v>
      </c>
      <c r="DDW56" s="124">
        <v>11625381.291204607</v>
      </c>
      <c r="DDX56" s="124">
        <v>11598654.476189479</v>
      </c>
      <c r="DDY56" s="124">
        <v>11572361.845508235</v>
      </c>
      <c r="DDZ56" s="124">
        <v>103684733.66105685</v>
      </c>
      <c r="DEA56" s="124">
        <v>105778189.89184986</v>
      </c>
      <c r="DEB56" s="124">
        <v>107913967.38866384</v>
      </c>
      <c r="DEC56" s="124">
        <v>108380999.91607</v>
      </c>
      <c r="DED56" s="124">
        <v>103169869.62916073</v>
      </c>
      <c r="DEE56" s="124">
        <v>25386939.647822853</v>
      </c>
      <c r="DEF56" s="124">
        <v>19459774.210571334</v>
      </c>
      <c r="DEG56" s="124">
        <v>13282198.481488137</v>
      </c>
      <c r="DEH56" s="124">
        <v>6983304.2501486773</v>
      </c>
      <c r="DEI56" s="124">
        <v>423391.62862665748</v>
      </c>
      <c r="DEJ56" s="124">
        <v>0</v>
      </c>
      <c r="DEK56" s="124">
        <v>0</v>
      </c>
      <c r="DEL56" s="124">
        <v>0</v>
      </c>
      <c r="DEM56" s="124">
        <v>0</v>
      </c>
      <c r="DEN56" s="124">
        <v>0</v>
      </c>
      <c r="DEO56" s="124">
        <v>0</v>
      </c>
      <c r="DEP56" s="124">
        <v>0</v>
      </c>
      <c r="DEQ56" s="124">
        <v>0</v>
      </c>
      <c r="DER56" s="124">
        <v>0</v>
      </c>
      <c r="DES56" s="124">
        <v>0</v>
      </c>
      <c r="DET56" s="124">
        <v>0</v>
      </c>
      <c r="DEU56" s="124">
        <v>0</v>
      </c>
      <c r="DEV56" s="124">
        <v>0</v>
      </c>
      <c r="DEW56" s="124">
        <v>0</v>
      </c>
      <c r="DEX56" s="124">
        <v>0</v>
      </c>
      <c r="DEY56" s="124">
        <v>0</v>
      </c>
      <c r="DEZ56" s="124">
        <v>43763079.377743274</v>
      </c>
      <c r="DFA56" s="124">
        <v>43634383.10472551</v>
      </c>
      <c r="DFB56" s="124">
        <v>43507125.742222518</v>
      </c>
      <c r="DFC56" s="124">
        <v>41678131.307529852</v>
      </c>
      <c r="DFD56" s="124">
        <v>38537589.725279965</v>
      </c>
      <c r="DFE56" s="124">
        <v>9405603.9351603054</v>
      </c>
      <c r="DFF56" s="124">
        <v>7014019.6655017491</v>
      </c>
      <c r="DFG56" s="124">
        <v>4637900.4850756973</v>
      </c>
      <c r="DFH56" s="124">
        <v>2395131.2277206681</v>
      </c>
      <c r="DFI56" s="124">
        <v>165012.93723423159</v>
      </c>
      <c r="DFJ56" s="124">
        <v>0</v>
      </c>
      <c r="DFK56" s="124">
        <v>0</v>
      </c>
      <c r="DFL56" s="124">
        <v>0</v>
      </c>
      <c r="DFM56" s="124">
        <v>0</v>
      </c>
      <c r="DFN56" s="124">
        <v>0</v>
      </c>
      <c r="DFO56" s="124">
        <v>0</v>
      </c>
      <c r="DFP56" s="124">
        <v>0</v>
      </c>
      <c r="DFQ56" s="124">
        <v>0</v>
      </c>
      <c r="DFR56" s="124">
        <v>0</v>
      </c>
      <c r="DFS56" s="124">
        <v>0</v>
      </c>
      <c r="DFT56" s="124">
        <v>0</v>
      </c>
      <c r="DFU56" s="124">
        <v>0</v>
      </c>
      <c r="DFV56" s="124">
        <v>0</v>
      </c>
      <c r="DFW56" s="124">
        <v>0</v>
      </c>
      <c r="DFX56" s="124">
        <v>0</v>
      </c>
      <c r="DFY56" s="124">
        <v>0</v>
      </c>
      <c r="DFZ56" s="124">
        <v>103684733.66105685</v>
      </c>
      <c r="DGA56" s="124">
        <v>105778189.89184986</v>
      </c>
      <c r="DGB56" s="124">
        <v>107913967.38866384</v>
      </c>
      <c r="DGC56" s="124">
        <v>108380999.91607</v>
      </c>
      <c r="DGD56" s="124">
        <v>103169869.62916073</v>
      </c>
      <c r="DGE56" s="124">
        <v>19040204.735867139</v>
      </c>
      <c r="DGF56" s="124">
        <v>14594830.6579285</v>
      </c>
      <c r="DGG56" s="124">
        <v>9961648.8611161038</v>
      </c>
      <c r="DGH56" s="124">
        <v>5237478.1876115073</v>
      </c>
      <c r="DGI56" s="124">
        <v>317543.72146999312</v>
      </c>
      <c r="DGJ56" s="124">
        <v>0</v>
      </c>
      <c r="DGK56" s="124">
        <v>0</v>
      </c>
      <c r="DGL56" s="124">
        <v>0</v>
      </c>
      <c r="DGM56" s="124">
        <v>0</v>
      </c>
      <c r="DGN56" s="124">
        <v>0</v>
      </c>
      <c r="DGO56" s="124">
        <v>0</v>
      </c>
      <c r="DGP56" s="124">
        <v>0</v>
      </c>
      <c r="DGQ56" s="124">
        <v>0</v>
      </c>
      <c r="DGR56" s="124">
        <v>0</v>
      </c>
      <c r="DGS56" s="124">
        <v>0</v>
      </c>
      <c r="DGT56" s="124">
        <v>0</v>
      </c>
      <c r="DGU56" s="124">
        <v>0</v>
      </c>
      <c r="DGV56" s="124">
        <v>0</v>
      </c>
      <c r="DGW56" s="124">
        <v>0</v>
      </c>
      <c r="DGX56" s="124">
        <v>0</v>
      </c>
      <c r="DGY56" s="124">
        <v>0</v>
      </c>
      <c r="DGZ56" s="124">
        <v>43763079.377743274</v>
      </c>
      <c r="DHA56" s="124">
        <v>43634383.10472551</v>
      </c>
      <c r="DHB56" s="124">
        <v>43507125.742222518</v>
      </c>
      <c r="DHC56" s="124">
        <v>41678131.307529852</v>
      </c>
      <c r="DHD56" s="124">
        <v>38537589.725279965</v>
      </c>
      <c r="DHE56" s="124">
        <v>7054202.9513702299</v>
      </c>
      <c r="DHF56" s="124">
        <v>5260514.7491263123</v>
      </c>
      <c r="DHG56" s="124">
        <v>3478425.363806773</v>
      </c>
      <c r="DHH56" s="124">
        <v>1796348.4207905012</v>
      </c>
      <c r="DHI56" s="124">
        <v>123759.70292567369</v>
      </c>
      <c r="DHJ56" s="124">
        <v>0</v>
      </c>
      <c r="DHK56" s="124">
        <v>0</v>
      </c>
      <c r="DHL56" s="124">
        <v>0</v>
      </c>
      <c r="DHM56" s="124">
        <v>0</v>
      </c>
      <c r="DHN56" s="124">
        <v>0</v>
      </c>
      <c r="DHO56" s="124">
        <v>0</v>
      </c>
      <c r="DHP56" s="124">
        <v>0</v>
      </c>
      <c r="DHQ56" s="124">
        <v>0</v>
      </c>
      <c r="DHR56" s="124">
        <v>0</v>
      </c>
      <c r="DHS56" s="124">
        <v>0</v>
      </c>
      <c r="DHT56" s="124">
        <v>0</v>
      </c>
      <c r="DHU56" s="124">
        <v>0</v>
      </c>
      <c r="DHV56" s="124">
        <v>0</v>
      </c>
      <c r="DHW56" s="124">
        <v>0</v>
      </c>
      <c r="DHX56" s="124">
        <v>0</v>
      </c>
      <c r="DHY56" s="124">
        <v>0</v>
      </c>
      <c r="DHZ56" s="110"/>
      <c r="DIA56" s="110"/>
      <c r="DIB56" s="110"/>
      <c r="DIC56" s="110"/>
      <c r="DID56" s="110"/>
      <c r="DIE56" s="110"/>
      <c r="DIF56" s="110"/>
      <c r="DIG56" s="110"/>
      <c r="DIH56" s="110"/>
      <c r="DII56" s="110"/>
      <c r="DIJ56" s="119"/>
      <c r="DIK56" s="119"/>
      <c r="DIL56" s="131"/>
      <c r="DIM56" s="131"/>
      <c r="DIN56" s="56"/>
      <c r="DIO56" s="56"/>
      <c r="DIP56" s="108">
        <f>DIP31+DIP34+DIP41+DIP46</f>
        <v>4680.0720567296466</v>
      </c>
      <c r="DIQ56" s="108">
        <f>DIQ31+DIQ34+DIQ41+DIQ46</f>
        <v>6787.9279432703534</v>
      </c>
      <c r="DIR56" s="108">
        <f>DIR31+DIR34+DIR41+DIR46</f>
        <v>1337.3423002766467</v>
      </c>
      <c r="DIS56" s="108">
        <f>DIS31+DIS34+DIS41+DIS46</f>
        <v>713.17656230720354</v>
      </c>
      <c r="DIT56" s="124">
        <v>155889144.70505372</v>
      </c>
      <c r="DIU56" s="124">
        <v>158742835.90151924</v>
      </c>
      <c r="DIV56" s="124">
        <v>161648815.38260236</v>
      </c>
      <c r="DIW56" s="124">
        <v>164608042.21064103</v>
      </c>
      <c r="DIX56" s="124">
        <v>167621493.05865371</v>
      </c>
      <c r="DIY56" s="124">
        <v>170690162.53410926</v>
      </c>
      <c r="DIZ56" s="124">
        <v>173815063.50865817</v>
      </c>
      <c r="DJA56" s="124">
        <v>176997227.45393381</v>
      </c>
      <c r="DJB56" s="124">
        <v>180237704.78353587</v>
      </c>
      <c r="DJC56" s="124">
        <v>183537565.20131016</v>
      </c>
      <c r="DJD56" s="124">
        <v>186897898.05604067</v>
      </c>
      <c r="DJE56" s="124">
        <v>190319812.70267218</v>
      </c>
      <c r="DJF56" s="124">
        <v>193804438.87018377</v>
      </c>
      <c r="DJG56" s="124">
        <v>197352927.03623623</v>
      </c>
      <c r="DJH56" s="124">
        <v>200966448.80871752</v>
      </c>
      <c r="DJI56" s="124">
        <v>204646197.31431437</v>
      </c>
      <c r="DJJ56" s="124">
        <v>208393387.59423882</v>
      </c>
      <c r="DJK56" s="124">
        <v>212209257.00724247</v>
      </c>
      <c r="DJL56" s="124">
        <v>216095065.64005181</v>
      </c>
      <c r="DJM56" s="124">
        <v>220052096.72536248</v>
      </c>
      <c r="DJN56" s="124">
        <v>224081657.0675312</v>
      </c>
      <c r="DJO56" s="124">
        <v>228185077.4761076</v>
      </c>
      <c r="DJP56" s="124">
        <v>232363713.20735097</v>
      </c>
      <c r="DJQ56" s="124">
        <v>236618944.41387796</v>
      </c>
      <c r="DJR56" s="124">
        <v>240952176.6025928</v>
      </c>
      <c r="DJS56" s="124">
        <v>245364841.10105151</v>
      </c>
      <c r="DJT56" s="124">
        <v>1235095250.9449937</v>
      </c>
      <c r="DJU56" s="124">
        <v>1233416127.5866785</v>
      </c>
      <c r="DJV56" s="124">
        <v>1231887445.3135068</v>
      </c>
      <c r="DJW56" s="124">
        <v>1230509406.0891063</v>
      </c>
      <c r="DJX56" s="124">
        <v>1229282231.7239263</v>
      </c>
      <c r="DJY56" s="124">
        <v>1228206163.9544888</v>
      </c>
      <c r="DJZ56" s="124">
        <v>1227281464.5254097</v>
      </c>
      <c r="DKA56" s="124">
        <v>1226508415.2742012</v>
      </c>
      <c r="DKB56" s="124">
        <v>1225887318.2188771</v>
      </c>
      <c r="DKC56" s="124">
        <v>1225418495.6483803</v>
      </c>
      <c r="DKD56" s="124">
        <v>1225102290.2158468</v>
      </c>
      <c r="DKE56" s="124">
        <v>1224939065.0347297</v>
      </c>
      <c r="DKF56" s="124">
        <v>1224929203.777801</v>
      </c>
      <c r="DKG56" s="124">
        <v>1225073110.7790534</v>
      </c>
      <c r="DKH56" s="124">
        <v>1225371211.1385162</v>
      </c>
      <c r="DKI56" s="124">
        <v>1225823950.8300166</v>
      </c>
      <c r="DKJ56" s="124">
        <v>1226431796.8118987</v>
      </c>
      <c r="DKK56" s="124">
        <v>1227195237.140723</v>
      </c>
      <c r="DKL56" s="124">
        <v>1228114781.0879774</v>
      </c>
      <c r="DKM56" s="124">
        <v>1229190959.2598104</v>
      </c>
      <c r="DKN56" s="124">
        <v>1230424323.7198167</v>
      </c>
      <c r="DKO56" s="124">
        <v>1231815448.1148963</v>
      </c>
      <c r="DKP56" s="124">
        <v>1233364927.8042152</v>
      </c>
      <c r="DKQ56" s="124">
        <v>1235073379.9912839</v>
      </c>
      <c r="DKR56" s="124">
        <v>1236941443.8591888</v>
      </c>
      <c r="DKS56" s="124">
        <v>1238969780.7089927</v>
      </c>
      <c r="DKT56" s="124">
        <v>155889144.70505372</v>
      </c>
      <c r="DKU56" s="124">
        <v>158742835.90151924</v>
      </c>
      <c r="DKV56" s="124">
        <v>161648815.38260236</v>
      </c>
      <c r="DKW56" s="124">
        <v>159449397.52723497</v>
      </c>
      <c r="DKX56" s="124">
        <v>149610283.96101776</v>
      </c>
      <c r="DKY56" s="124">
        <v>138336787.75083667</v>
      </c>
      <c r="DKZ56" s="124">
        <v>126598857.41412847</v>
      </c>
      <c r="DLA56" s="124">
        <v>114383223.0014091</v>
      </c>
      <c r="DLB56" s="124">
        <v>107987890.21280482</v>
      </c>
      <c r="DLC56" s="124">
        <v>101335441.60824822</v>
      </c>
      <c r="DLD56" s="124">
        <v>95633859.698692098</v>
      </c>
      <c r="DLE56" s="124">
        <v>98779252.345998198</v>
      </c>
      <c r="DLF56" s="124">
        <v>102032459.47571252</v>
      </c>
      <c r="DLG56" s="124">
        <v>105397331.16857865</v>
      </c>
      <c r="DLH56" s="124">
        <v>108877860.25960745</v>
      </c>
      <c r="DLI56" s="124">
        <v>112478187.8039991</v>
      </c>
      <c r="DLJ56" s="124">
        <v>116202608.75783168</v>
      </c>
      <c r="DLK56" s="124">
        <v>120055577.88212344</v>
      </c>
      <c r="DLL56" s="124">
        <v>124041715.87922662</v>
      </c>
      <c r="DLM56" s="124">
        <v>128165815.77087487</v>
      </c>
      <c r="DLN56" s="124">
        <v>132432849.52758585</v>
      </c>
      <c r="DLO56" s="124">
        <v>136847974.95951566</v>
      </c>
      <c r="DLP56" s="124">
        <v>141416542.87927303</v>
      </c>
      <c r="DLQ56" s="124">
        <v>146144104.54762927</v>
      </c>
      <c r="DLR56" s="124">
        <v>151036419.41350651</v>
      </c>
      <c r="DLS56" s="124">
        <v>156099463.16008991</v>
      </c>
      <c r="DLT56" s="124">
        <v>1235095250.9449937</v>
      </c>
      <c r="DLU56" s="124">
        <v>1233416127.5866785</v>
      </c>
      <c r="DLV56" s="124">
        <v>1231887445.3135068</v>
      </c>
      <c r="DLW56" s="124">
        <v>1159380473.1503837</v>
      </c>
      <c r="DLX56" s="124">
        <v>1053806650.0976068</v>
      </c>
      <c r="DLY56" s="124">
        <v>944927186.27101111</v>
      </c>
      <c r="DLZ56" s="124">
        <v>836722333.75436103</v>
      </c>
      <c r="DMA56" s="124">
        <v>729153810.3568728</v>
      </c>
      <c r="DMB56" s="124">
        <v>707655501.78703415</v>
      </c>
      <c r="DMC56" s="124">
        <v>685925925.83816576</v>
      </c>
      <c r="DMD56" s="124">
        <v>668650412.0576278</v>
      </c>
      <c r="DME56" s="124">
        <v>692921902.1032871</v>
      </c>
      <c r="DMF56" s="124">
        <v>718107513.90808964</v>
      </c>
      <c r="DMG56" s="124">
        <v>744242741.91869318</v>
      </c>
      <c r="DMH56" s="124">
        <v>771364491.98241115</v>
      </c>
      <c r="DMI56" s="124">
        <v>799511138.47373068</v>
      </c>
      <c r="DMJ56" s="124">
        <v>828722583.76273513</v>
      </c>
      <c r="DMK56" s="124">
        <v>859040320.12230217</v>
      </c>
      <c r="DML56" s="124">
        <v>890507494.17498219</v>
      </c>
      <c r="DMM56" s="124">
        <v>923168973.98466408</v>
      </c>
      <c r="DMN56" s="124">
        <v>957071418.90250826</v>
      </c>
      <c r="DMO56" s="124">
        <v>992263352.28118861</v>
      </c>
      <c r="DMP56" s="124">
        <v>1028795237.1762345</v>
      </c>
      <c r="DMQ56" s="124">
        <v>1066719555.1582118</v>
      </c>
      <c r="DMR56" s="124">
        <v>1106090888.3646386</v>
      </c>
      <c r="DMS56" s="124">
        <v>1146966004.9259012</v>
      </c>
      <c r="DMT56" s="124">
        <v>179453601.6060164</v>
      </c>
      <c r="DMU56" s="124">
        <v>191847362.76658744</v>
      </c>
      <c r="DMV56" s="124">
        <v>205098705.12838745</v>
      </c>
      <c r="DMW56" s="124">
        <v>219267076.6767157</v>
      </c>
      <c r="DMX56" s="124">
        <v>234416053.58186659</v>
      </c>
      <c r="DMY56" s="124">
        <v>250613627.35234997</v>
      </c>
      <c r="DMZ56" s="124">
        <v>267932511.99480957</v>
      </c>
      <c r="DNA56" s="124">
        <v>286450472.57675391</v>
      </c>
      <c r="DNB56" s="124">
        <v>306250676.6857903</v>
      </c>
      <c r="DNC56" s="124">
        <v>327422070.38345259</v>
      </c>
      <c r="DND56" s="124">
        <v>350059780.363424</v>
      </c>
      <c r="DNE56" s="124">
        <v>374265544.14349228</v>
      </c>
      <c r="DNF56" s="124">
        <v>400148170.24846691</v>
      </c>
      <c r="DNG56" s="124">
        <v>427824030.47815353</v>
      </c>
      <c r="DNH56" s="124">
        <v>457417586.50090873</v>
      </c>
      <c r="DNI56" s="124">
        <v>489061953.17000461</v>
      </c>
      <c r="DNJ56" s="124">
        <v>522899501.12769264</v>
      </c>
      <c r="DNK56" s="124">
        <v>559082501.44127774</v>
      </c>
      <c r="DNL56" s="124">
        <v>597773815.20748997</v>
      </c>
      <c r="DNM56" s="124">
        <v>639147631.26687932</v>
      </c>
      <c r="DNN56" s="124">
        <v>683390255.38978398</v>
      </c>
      <c r="DNO56" s="124">
        <v>730700954.5306493</v>
      </c>
      <c r="DNP56" s="124">
        <v>781292859.99919951</v>
      </c>
      <c r="DNQ56" s="124">
        <v>835393933.66630733</v>
      </c>
      <c r="DNR56" s="124">
        <v>893248001.61065769</v>
      </c>
      <c r="DNS56" s="124">
        <v>955115859.92073286</v>
      </c>
      <c r="DNT56" s="124">
        <v>78385169.596213266</v>
      </c>
      <c r="DNU56" s="124">
        <v>82476303.280121922</v>
      </c>
      <c r="DNV56" s="124">
        <v>86798091.719400764</v>
      </c>
      <c r="DNW56" s="124">
        <v>91364251.747729927</v>
      </c>
      <c r="DNX56" s="124">
        <v>96189343.566850469</v>
      </c>
      <c r="DNY56" s="124">
        <v>101288823.62572412</v>
      </c>
      <c r="DNZ56" s="124">
        <v>106679100.85245577</v>
      </c>
      <c r="DOA56" s="124">
        <v>112377596.45290644</v>
      </c>
      <c r="DOB56" s="124">
        <v>118402807.50362323</v>
      </c>
      <c r="DOC56" s="124">
        <v>124774374.58129133</v>
      </c>
      <c r="DOD56" s="124">
        <v>131513153.68642697</v>
      </c>
      <c r="DOE56" s="124">
        <v>138641292.73554021</v>
      </c>
      <c r="DOF56" s="124">
        <v>146182312.91356477</v>
      </c>
      <c r="DOG56" s="124">
        <v>154161195.19705039</v>
      </c>
      <c r="DOH56" s="124">
        <v>162604472.37850973</v>
      </c>
      <c r="DOI56" s="124">
        <v>171540326.94348657</v>
      </c>
      <c r="DOJ56" s="124">
        <v>180998695.17444617</v>
      </c>
      <c r="DOK56" s="124">
        <v>191011377.87957045</v>
      </c>
      <c r="DOL56" s="124">
        <v>201612158.17006046</v>
      </c>
      <c r="DOM56" s="124">
        <v>212836926.7367084</v>
      </c>
      <c r="DON56" s="124">
        <v>224723815.10540655</v>
      </c>
      <c r="DOO56" s="124">
        <v>237313337.38201874</v>
      </c>
      <c r="DOP56" s="124">
        <v>250648541.02977791</v>
      </c>
      <c r="DOQ56" s="124">
        <v>264775167.25720856</v>
      </c>
      <c r="DOR56" s="124">
        <v>279741821.63165325</v>
      </c>
      <c r="DOS56" s="124">
        <v>295600155.57293653</v>
      </c>
      <c r="DOT56" s="124">
        <v>179453601.6060164</v>
      </c>
      <c r="DOU56" s="124">
        <v>191847362.76658744</v>
      </c>
      <c r="DOV56" s="124">
        <v>205098705.12838745</v>
      </c>
      <c r="DOW56" s="124">
        <v>215399696.08148178</v>
      </c>
      <c r="DOX56" s="124">
        <v>213316078.49974608</v>
      </c>
      <c r="DOY56" s="124">
        <v>208542264.00517285</v>
      </c>
      <c r="DOZ56" s="124">
        <v>202101283.54118103</v>
      </c>
      <c r="DPA56" s="124">
        <v>193785635.06928667</v>
      </c>
      <c r="DPB56" s="124">
        <v>188102361.84822276</v>
      </c>
      <c r="DPC56" s="124">
        <v>180674939.04084289</v>
      </c>
      <c r="DPD56" s="124">
        <v>172925645.3217676</v>
      </c>
      <c r="DPE56" s="124">
        <v>178188515.15119061</v>
      </c>
      <c r="DPF56" s="124">
        <v>183616705.18038395</v>
      </c>
      <c r="DPG56" s="124">
        <v>189215604.0235869</v>
      </c>
      <c r="DPH56" s="124">
        <v>194990783.15264991</v>
      </c>
      <c r="DPI56" s="124">
        <v>200948003.3596867</v>
      </c>
      <c r="DPJ56" s="124">
        <v>207093221.45699418</v>
      </c>
      <c r="DPK56" s="124">
        <v>213432597.22324422</v>
      </c>
      <c r="DPL56" s="124">
        <v>219972500.60530347</v>
      </c>
      <c r="DPM56" s="124">
        <v>226719519.18540233</v>
      </c>
      <c r="DPN56" s="124">
        <v>233680465.92375362</v>
      </c>
      <c r="DPO56" s="124">
        <v>240862387.18711686</v>
      </c>
      <c r="DPP56" s="124">
        <v>248272571.07421425</v>
      </c>
      <c r="DPQ56" s="124">
        <v>255918556.04933089</v>
      </c>
      <c r="DPR56" s="124">
        <v>263808139.89587829</v>
      </c>
      <c r="DPS56" s="124">
        <v>271949389.00215775</v>
      </c>
      <c r="DPT56" s="124">
        <v>78385169.596213266</v>
      </c>
      <c r="DPU56" s="124">
        <v>82476303.280121922</v>
      </c>
      <c r="DPV56" s="124">
        <v>86798091.719400764</v>
      </c>
      <c r="DPW56" s="124">
        <v>88125750.453900993</v>
      </c>
      <c r="DPX56" s="124">
        <v>85310274.50675115</v>
      </c>
      <c r="DPY56" s="124">
        <v>81569251.146741107</v>
      </c>
      <c r="DPZ56" s="124">
        <v>77245668.675425217</v>
      </c>
      <c r="DQA56" s="124">
        <v>72285293.046172798</v>
      </c>
      <c r="DQB56" s="124">
        <v>70608772.699079126</v>
      </c>
      <c r="DQC56" s="124">
        <v>68440883.158409342</v>
      </c>
      <c r="DQD56" s="124">
        <v>66240334.858642578</v>
      </c>
      <c r="DQE56" s="124">
        <v>68397130.523906752</v>
      </c>
      <c r="DQF56" s="124">
        <v>70627143.607721314</v>
      </c>
      <c r="DQG56" s="124">
        <v>72932966.706834763</v>
      </c>
      <c r="DQH56" s="124">
        <v>75317287.902622357</v>
      </c>
      <c r="DQI56" s="124">
        <v>77782894.399407834</v>
      </c>
      <c r="DQJ56" s="124">
        <v>80332676.305292472</v>
      </c>
      <c r="DQK56" s="124">
        <v>82969630.561192155</v>
      </c>
      <c r="DQL56" s="124">
        <v>85696865.024015844</v>
      </c>
      <c r="DQM56" s="124">
        <v>88517602.710159361</v>
      </c>
      <c r="DQN56" s="124">
        <v>91435186.205739945</v>
      </c>
      <c r="DQO56" s="124">
        <v>94453082.250258356</v>
      </c>
      <c r="DQP56" s="124">
        <v>97574886.500647202</v>
      </c>
      <c r="DQQ56" s="124">
        <v>100804328.48294844</v>
      </c>
      <c r="DQR56" s="124">
        <v>104145276.73915698</v>
      </c>
      <c r="DQS56" s="124">
        <v>107601744.17707531</v>
      </c>
      <c r="DQT56" s="124">
        <v>601891893.82661867</v>
      </c>
      <c r="DQU56" s="124">
        <v>644383432.40285134</v>
      </c>
      <c r="DQV56" s="124">
        <v>689877682.96578586</v>
      </c>
      <c r="DQW56" s="124">
        <v>738587048.43423998</v>
      </c>
      <c r="DQX56" s="124">
        <v>790738971.88487077</v>
      </c>
      <c r="DQY56" s="124">
        <v>846577002.65725482</v>
      </c>
      <c r="DQZ56" s="124">
        <v>906361938.11000586</v>
      </c>
      <c r="DRA56" s="124">
        <v>970373046.4020648</v>
      </c>
      <c r="DRB56" s="124">
        <v>1038909376.0555131</v>
      </c>
      <c r="DRC56" s="124">
        <v>1112291158.4656777</v>
      </c>
      <c r="DRD56" s="124">
        <v>1190861309.9628606</v>
      </c>
      <c r="DRE56" s="124">
        <v>1274987040.4998422</v>
      </c>
      <c r="DRF56" s="124">
        <v>1365061576.5425584</v>
      </c>
      <c r="DRG56" s="124">
        <v>1461506006.2804708</v>
      </c>
      <c r="DRH56" s="124">
        <v>1564771255.8506532</v>
      </c>
      <c r="DRI56" s="124">
        <v>1675340205.8882616</v>
      </c>
      <c r="DRJ56" s="124">
        <v>1793729958.3787923</v>
      </c>
      <c r="DRK56" s="124">
        <v>1920494264.4974554</v>
      </c>
      <c r="DRL56" s="124">
        <v>2056226124.8815269</v>
      </c>
      <c r="DRM56" s="124">
        <v>2201560574.5962629</v>
      </c>
      <c r="DRN56" s="124">
        <v>2357177665.9277344</v>
      </c>
      <c r="DRO56" s="124">
        <v>2523805663.0709324</v>
      </c>
      <c r="DRP56" s="124">
        <v>2702224463.7831192</v>
      </c>
      <c r="DRQ56" s="124">
        <v>2893269264.1454186</v>
      </c>
      <c r="DRR56" s="124">
        <v>3097834483.7251763</v>
      </c>
      <c r="DRS56" s="124">
        <v>3316877969.6630845</v>
      </c>
      <c r="DRT56" s="124">
        <v>320966998.42337352</v>
      </c>
      <c r="DRU56" s="124">
        <v>340480002.564565</v>
      </c>
      <c r="DRV56" s="124">
        <v>361199429.89289623</v>
      </c>
      <c r="DRW56" s="124">
        <v>383200723.52562386</v>
      </c>
      <c r="DRX56" s="124">
        <v>406564081.52596384</v>
      </c>
      <c r="DRY56" s="124">
        <v>431374758.25382584</v>
      </c>
      <c r="DRZ56" s="124">
        <v>457723384.89129347</v>
      </c>
      <c r="DSA56" s="124">
        <v>485706310.36650831</v>
      </c>
      <c r="DSB56" s="124">
        <v>515425963.97787249</v>
      </c>
      <c r="DSC56" s="124">
        <v>546991241.10375881</v>
      </c>
      <c r="DSD56" s="124">
        <v>580517913.47152698</v>
      </c>
      <c r="DSE56" s="124">
        <v>616129065.55392528</v>
      </c>
      <c r="DSF56" s="124">
        <v>653955558.76129091</v>
      </c>
      <c r="DSG56" s="124">
        <v>694136525.20471275</v>
      </c>
      <c r="DSH56" s="124">
        <v>736819892.91891849</v>
      </c>
      <c r="DSI56" s="124">
        <v>782162944.55452764</v>
      </c>
      <c r="DSJ56" s="124">
        <v>830332911.67793548</v>
      </c>
      <c r="DSK56" s="124">
        <v>881507606.95396543</v>
      </c>
      <c r="DSL56" s="124">
        <v>935876096.63206506</v>
      </c>
      <c r="DSM56" s="124">
        <v>993639415.91180956</v>
      </c>
      <c r="DSN56" s="124">
        <v>1055011329.9283872</v>
      </c>
      <c r="DSO56" s="124">
        <v>1120219143.2742329</v>
      </c>
      <c r="DSP56" s="124">
        <v>1189504561.1597176</v>
      </c>
      <c r="DSQ56" s="124">
        <v>1263124605.5145226</v>
      </c>
      <c r="DSR56" s="124">
        <v>1341352589.5427811</v>
      </c>
      <c r="DSS56" s="124">
        <v>1424479154.4700956</v>
      </c>
      <c r="DST56" s="124">
        <v>601891893.82661867</v>
      </c>
      <c r="DSU56" s="124">
        <v>644383432.40285134</v>
      </c>
      <c r="DSV56" s="124">
        <v>689877682.96578586</v>
      </c>
      <c r="DSW56" s="124">
        <v>737005869.71397924</v>
      </c>
      <c r="DSX56" s="124">
        <v>740073251.29500091</v>
      </c>
      <c r="DSY56" s="124">
        <v>727976433.0051235</v>
      </c>
      <c r="DSZ56" s="124">
        <v>710457706.03548789</v>
      </c>
      <c r="DTA56" s="124">
        <v>686808800.01632094</v>
      </c>
      <c r="DTB56" s="124">
        <v>658184187.97468221</v>
      </c>
      <c r="DTC56" s="124">
        <v>622035424.4779315</v>
      </c>
      <c r="DTD56" s="124">
        <v>591486609.34520876</v>
      </c>
      <c r="DTE56" s="124">
        <v>608641628.88182867</v>
      </c>
      <c r="DTF56" s="124">
        <v>626300343.27792549</v>
      </c>
      <c r="DTG56" s="124">
        <v>644477763.07258582</v>
      </c>
      <c r="DTH56" s="124">
        <v>663189354.0875144</v>
      </c>
      <c r="DTI56" s="124">
        <v>682451051.52088153</v>
      </c>
      <c r="DTJ56" s="124">
        <v>702279274.48759091</v>
      </c>
      <c r="DTK56" s="124">
        <v>722690941.02047074</v>
      </c>
      <c r="DTL56" s="124">
        <v>743703483.54736686</v>
      </c>
      <c r="DTM56" s="124">
        <v>765334864.85962117</v>
      </c>
      <c r="DTN56" s="124">
        <v>787603594.58793223</v>
      </c>
      <c r="DTO56" s="124">
        <v>810528746.2021327</v>
      </c>
      <c r="DTP56" s="124">
        <v>834129974.55196953</v>
      </c>
      <c r="DTQ56" s="124">
        <v>858427533.96654439</v>
      </c>
      <c r="DTR56" s="124">
        <v>883442296.93066823</v>
      </c>
      <c r="DTS56" s="124">
        <v>909195773.356987</v>
      </c>
      <c r="DTT56" s="124">
        <v>320966998.42337352</v>
      </c>
      <c r="DTU56" s="124">
        <v>340480002.564565</v>
      </c>
      <c r="DTV56" s="124">
        <v>361199429.89289623</v>
      </c>
      <c r="DTW56" s="124">
        <v>381597304.93701696</v>
      </c>
      <c r="DTX56" s="124">
        <v>379604623.94590801</v>
      </c>
      <c r="DTY56" s="124">
        <v>369711218.4189862</v>
      </c>
      <c r="DTZ56" s="124">
        <v>357281138.98694283</v>
      </c>
      <c r="DUA56" s="124">
        <v>342039307.10795385</v>
      </c>
      <c r="DUB56" s="124">
        <v>325656339.79962951</v>
      </c>
      <c r="DUC56" s="124">
        <v>305968396.25010335</v>
      </c>
      <c r="DUD56" s="124">
        <v>289972141.40552104</v>
      </c>
      <c r="DUE56" s="124">
        <v>298437044.46439964</v>
      </c>
      <c r="DUF56" s="124">
        <v>307152806.62262928</v>
      </c>
      <c r="DUG56" s="124">
        <v>316127000.55894965</v>
      </c>
      <c r="DUH56" s="124">
        <v>325367432.63327694</v>
      </c>
      <c r="DUI56" s="124">
        <v>334882150.28313971</v>
      </c>
      <c r="DUJ56" s="124">
        <v>344679449.66091329</v>
      </c>
      <c r="DUK56" s="124">
        <v>354767883.51993161</v>
      </c>
      <c r="DUL56" s="124">
        <v>365156269.35783231</v>
      </c>
      <c r="DUM56" s="124">
        <v>375853697.82578218</v>
      </c>
      <c r="DUN56" s="124">
        <v>386869541.41252756</v>
      </c>
      <c r="DUO56" s="124">
        <v>398213463.41252756</v>
      </c>
      <c r="DUP56" s="124">
        <v>409895427.18774474</v>
      </c>
      <c r="DUQ56" s="124">
        <v>421925705.73300588</v>
      </c>
      <c r="DUR56" s="124">
        <v>434314891.55518627</v>
      </c>
      <c r="DUS56" s="124">
        <v>447073906.87682945</v>
      </c>
      <c r="DUT56" s="124">
        <v>0</v>
      </c>
      <c r="DUU56" s="124">
        <v>0</v>
      </c>
      <c r="DUV56" s="124">
        <v>0</v>
      </c>
      <c r="DUW56" s="124">
        <v>0</v>
      </c>
      <c r="DUX56" s="124">
        <v>0</v>
      </c>
      <c r="DUY56" s="124">
        <v>719823.8656093278</v>
      </c>
      <c r="DUZ56" s="124">
        <v>1548399.7103083872</v>
      </c>
      <c r="DVA56" s="124">
        <v>2498050.3329660967</v>
      </c>
      <c r="DVB56" s="124">
        <v>3582339.6960461028</v>
      </c>
      <c r="DVC56" s="124">
        <v>4816190.1235455377</v>
      </c>
      <c r="DVD56" s="124">
        <v>5180008.4356576465</v>
      </c>
      <c r="DVE56" s="124">
        <v>5571309.8331199363</v>
      </c>
      <c r="DVF56" s="124">
        <v>5992170.4070889559</v>
      </c>
      <c r="DVG56" s="124">
        <v>6444823.0780741144</v>
      </c>
      <c r="DVH56" s="124">
        <v>6931669.4429348027</v>
      </c>
      <c r="DVI56" s="124">
        <v>7455292.5168077862</v>
      </c>
      <c r="DVJ56" s="124">
        <v>8018470.4375685817</v>
      </c>
      <c r="DVK56" s="124">
        <v>8624191.2055372335</v>
      </c>
      <c r="DVL56" s="124">
        <v>9275668.5366316326</v>
      </c>
      <c r="DVM56" s="124">
        <v>9976358.9130788986</v>
      </c>
      <c r="DVN56" s="124">
        <v>10729979.92214923</v>
      </c>
      <c r="DVO56" s="124">
        <v>11540529.980210338</v>
      </c>
      <c r="DVP56" s="124">
        <v>12412309.546750454</v>
      </c>
      <c r="DVQ56" s="124">
        <v>13349943.940923277</v>
      </c>
      <c r="DVR56" s="124">
        <v>14358407.881670378</v>
      </c>
      <c r="DVS56" s="124">
        <v>15443051.881621294</v>
      </c>
      <c r="DVT56" s="124">
        <v>0</v>
      </c>
      <c r="DVU56" s="124">
        <v>0</v>
      </c>
      <c r="DVV56" s="124">
        <v>0</v>
      </c>
      <c r="DVW56" s="124">
        <v>581813.6788050246</v>
      </c>
      <c r="DVX56" s="124">
        <v>2406283.3124965271</v>
      </c>
      <c r="DVY56" s="124">
        <v>7002016.8958864734</v>
      </c>
      <c r="DVZ56" s="124">
        <v>12067010.474660764</v>
      </c>
      <c r="DWA56" s="124">
        <v>17638792.585765287</v>
      </c>
      <c r="DWB56" s="124">
        <v>23071746.382851809</v>
      </c>
      <c r="DWC56" s="124">
        <v>29049096.264033265</v>
      </c>
      <c r="DWD56" s="124">
        <v>32331928.95449347</v>
      </c>
      <c r="DWE56" s="124">
        <v>34060558.749366991</v>
      </c>
      <c r="DWF56" s="124">
        <v>35884769.513240077</v>
      </c>
      <c r="DWG56" s="124">
        <v>37809995.278452888</v>
      </c>
      <c r="DWH56" s="124">
        <v>39841986.212162308</v>
      </c>
      <c r="DWI56" s="124">
        <v>41986827.362585589</v>
      </c>
      <c r="DWJ56" s="124">
        <v>44250958.534605905</v>
      </c>
      <c r="DWK56" s="124">
        <v>46641195.363674328</v>
      </c>
      <c r="DWL56" s="124">
        <v>49164751.661196783</v>
      </c>
      <c r="DWM56" s="124">
        <v>51829263.109111995</v>
      </c>
      <c r="DWN56" s="124">
        <v>54642812.386166081</v>
      </c>
      <c r="DWO56" s="124">
        <v>57613955.813487947</v>
      </c>
      <c r="DWP56" s="124">
        <v>60751751.612485312</v>
      </c>
      <c r="DWQ56" s="124">
        <v>64065789.873835444</v>
      </c>
      <c r="DWR56" s="124">
        <v>67566224.342457071</v>
      </c>
      <c r="DWS56" s="124">
        <v>71263806.129844159</v>
      </c>
      <c r="DWT56" s="124">
        <v>0</v>
      </c>
      <c r="DWU56" s="124">
        <v>0</v>
      </c>
      <c r="DWV56" s="124">
        <v>0</v>
      </c>
      <c r="DWW56" s="124">
        <v>0</v>
      </c>
      <c r="DWX56" s="124">
        <v>12729252.36087591</v>
      </c>
      <c r="DWY56" s="124">
        <v>28721878.012872066</v>
      </c>
      <c r="DWZ56" s="124">
        <v>46906758.223763339</v>
      </c>
      <c r="DXA56" s="124">
        <v>67513677.507204294</v>
      </c>
      <c r="DXB56" s="124">
        <v>90793945.018000558</v>
      </c>
      <c r="DXC56" s="124">
        <v>117022289.65480787</v>
      </c>
      <c r="DXD56" s="124">
        <v>144365970.95144615</v>
      </c>
      <c r="DXE56" s="124">
        <v>154526937.73835218</v>
      </c>
      <c r="DXF56" s="124">
        <v>165403374.12108183</v>
      </c>
      <c r="DXG56" s="124">
        <v>177045681.84503746</v>
      </c>
      <c r="DXH56" s="124">
        <v>189507814.96773693</v>
      </c>
      <c r="DXI56" s="124">
        <v>202847530.35512289</v>
      </c>
      <c r="DXJ56" s="124">
        <v>217126655.85169062</v>
      </c>
      <c r="DXK56" s="124">
        <v>232411377.37214026</v>
      </c>
      <c r="DXL56" s="124">
        <v>248772546.25040203</v>
      </c>
      <c r="DXM56" s="124">
        <v>266286008.27624735</v>
      </c>
      <c r="DXN56" s="124">
        <v>285032955.95074207</v>
      </c>
      <c r="DXO56" s="124">
        <v>305100305.59997439</v>
      </c>
      <c r="DXP56" s="124">
        <v>326581101.10232991</v>
      </c>
      <c r="DXQ56" s="124">
        <v>349574946.10859203</v>
      </c>
      <c r="DXR56" s="124">
        <v>374188466.76694822</v>
      </c>
      <c r="DXS56" s="124">
        <v>400535807.10714728</v>
      </c>
      <c r="DXT56" s="124">
        <v>0</v>
      </c>
      <c r="DXU56" s="124">
        <v>0</v>
      </c>
      <c r="DXV56" s="124">
        <v>0</v>
      </c>
      <c r="DXW56" s="124">
        <v>0</v>
      </c>
      <c r="DXX56" s="124">
        <v>9687532.4487490579</v>
      </c>
      <c r="DXY56" s="124">
        <v>24742280.159233287</v>
      </c>
      <c r="DXZ56" s="124">
        <v>41575506.477764346</v>
      </c>
      <c r="DYA56" s="124">
        <v>60348738.55414892</v>
      </c>
      <c r="DYB56" s="124">
        <v>81236722.50190261</v>
      </c>
      <c r="DYC56" s="124">
        <v>104428447.81944725</v>
      </c>
      <c r="DYD56" s="124">
        <v>124877055.17265263</v>
      </c>
      <c r="DYE56" s="124">
        <v>132535832.6982743</v>
      </c>
      <c r="DYF56" s="124">
        <v>140668781.07048091</v>
      </c>
      <c r="DYG56" s="124">
        <v>149305489.93422127</v>
      </c>
      <c r="DYH56" s="124">
        <v>158477407.46258423</v>
      </c>
      <c r="DYI56" s="124">
        <v>168217957.70986888</v>
      </c>
      <c r="DYJ56" s="124">
        <v>178562665.40625331</v>
      </c>
      <c r="DYK56" s="124">
        <v>189549288.66755205</v>
      </c>
      <c r="DYL56" s="124">
        <v>201217960.12375924</v>
      </c>
      <c r="DYM56" s="124">
        <v>213611337.00221401</v>
      </c>
      <c r="DYN56" s="124">
        <v>226774760.73541933</v>
      </c>
      <c r="DYO56" s="124">
        <v>240756426.69992578</v>
      </c>
      <c r="DYP56" s="124">
        <v>255607564.73139828</v>
      </c>
      <c r="DYQ56" s="124">
        <v>271382631.10216928</v>
      </c>
      <c r="DYR56" s="124">
        <v>288139512.69139642</v>
      </c>
      <c r="DYS56" s="124">
        <v>305939744.12456459</v>
      </c>
      <c r="DYT56" s="118"/>
      <c r="DYU56" s="118"/>
      <c r="DYV56" s="118"/>
      <c r="DYW56" s="122"/>
      <c r="DYX56" s="122"/>
      <c r="DYY56" s="110"/>
      <c r="DYZ56" s="110"/>
      <c r="DZA56" s="113"/>
      <c r="DZB56" s="113"/>
      <c r="DZC56" s="113"/>
      <c r="DZD56" s="113"/>
      <c r="DZE56" s="113"/>
      <c r="DZF56" s="113"/>
      <c r="DZG56" s="113"/>
      <c r="DZH56" s="113"/>
      <c r="DZI56" s="113"/>
      <c r="DZJ56" s="113"/>
      <c r="DZK56" s="113"/>
      <c r="DZL56" s="132"/>
      <c r="DZM56" s="132"/>
      <c r="DZN56" s="132"/>
      <c r="DZO56" s="132"/>
      <c r="DZP56" s="132"/>
      <c r="DZQ56" s="132"/>
      <c r="DZR56" s="132"/>
      <c r="DZS56" s="132"/>
      <c r="DZT56" s="132"/>
      <c r="DZU56" s="132"/>
      <c r="EBO56" s="108">
        <v>15642510.992662484</v>
      </c>
      <c r="EBP56" s="108">
        <v>15929818.348389491</v>
      </c>
      <c r="EBQ56" s="108">
        <v>16222412.306256032</v>
      </c>
      <c r="EBR56" s="108">
        <v>16520390.335320106</v>
      </c>
      <c r="EBS56" s="108">
        <v>16823851.70554363</v>
      </c>
      <c r="EBT56" s="108">
        <v>17132897.521144517</v>
      </c>
      <c r="EBU56" s="108">
        <v>17447630.75456804</v>
      </c>
      <c r="EBV56" s="108">
        <v>17768156.281088859</v>
      </c>
      <c r="EBW56" s="108">
        <v>18094580.914055593</v>
      </c>
      <c r="EBX56" s="108">
        <v>18427013.440789826</v>
      </c>
      <c r="EBY56" s="108">
        <v>18765564.659151725</v>
      </c>
      <c r="EBZ56" s="108">
        <v>19110347.414784718</v>
      </c>
      <c r="ECA56" s="108">
        <v>19461476.639051862</v>
      </c>
      <c r="ECB56" s="108">
        <v>19819069.387676746</v>
      </c>
      <c r="ECC56" s="108">
        <v>20183244.880102154</v>
      </c>
      <c r="ECD56" s="108">
        <v>20554124.539579693</v>
      </c>
      <c r="ECE56" s="108">
        <v>20931832.034004182</v>
      </c>
      <c r="ECF56" s="108">
        <v>21316493.317506488</v>
      </c>
      <c r="ECG56" s="108">
        <v>21708236.672819119</v>
      </c>
      <c r="ECH56" s="108">
        <v>22107192.75442883</v>
      </c>
      <c r="ECI56" s="108">
        <v>22513494.632530954</v>
      </c>
      <c r="ECJ56" s="108">
        <v>22927277.837800402</v>
      </c>
      <c r="ECK56" s="108">
        <v>23348680.406994555</v>
      </c>
      <c r="ECL56" s="108">
        <v>23777842.929403476</v>
      </c>
      <c r="ECM56" s="108">
        <v>24214908.594163373</v>
      </c>
      <c r="ECN56" s="108">
        <v>24660023.238449205</v>
      </c>
      <c r="ECO56" s="108">
        <v>88721670.479662165</v>
      </c>
      <c r="ECP56" s="108">
        <v>89364715.592939943</v>
      </c>
      <c r="ECQ56" s="108">
        <v>90019744.565018833</v>
      </c>
      <c r="ECR56" s="108">
        <v>90686876.863046303</v>
      </c>
      <c r="ECS56" s="108">
        <v>91366233.797619864</v>
      </c>
      <c r="ECT56" s="108">
        <v>92057938.543169051</v>
      </c>
      <c r="ECU56" s="108">
        <v>92762116.158628479</v>
      </c>
      <c r="ECV56" s="108">
        <v>93478893.608406246</v>
      </c>
      <c r="ECW56" s="108">
        <v>94208399.783650309</v>
      </c>
      <c r="ECX56" s="108">
        <v>94950765.523817077</v>
      </c>
      <c r="ECY56" s="108">
        <v>95706123.638545111</v>
      </c>
      <c r="ECZ56" s="108">
        <v>96474608.929837957</v>
      </c>
      <c r="EDA56" s="108">
        <v>97256358.214559719</v>
      </c>
      <c r="EDB56" s="108">
        <v>98051510.347246766</v>
      </c>
      <c r="EDC56" s="108">
        <v>98860206.243239686</v>
      </c>
      <c r="EDD56" s="108">
        <v>99682588.902138963</v>
      </c>
      <c r="EDE56" s="108">
        <v>100518803.43158859</v>
      </c>
      <c r="EDF56" s="108">
        <v>101368997.07139111</v>
      </c>
      <c r="EDG56" s="108">
        <v>102233319.2179582</v>
      </c>
      <c r="EDH56" s="108">
        <v>103111921.44910096</v>
      </c>
      <c r="EDI56" s="108">
        <v>104004957.54916385</v>
      </c>
      <c r="EDJ56" s="108">
        <v>104912583.5345061</v>
      </c>
      <c r="EDK56" s="108">
        <v>105834957.67933533</v>
      </c>
      <c r="EDL56" s="108">
        <v>106772240.54189712</v>
      </c>
      <c r="EDM56" s="108">
        <v>107724594.99102497</v>
      </c>
      <c r="EDN56" s="108">
        <v>108692186.23305511</v>
      </c>
      <c r="EDO56" s="108">
        <v>15642510.992662484</v>
      </c>
      <c r="EDP56" s="108">
        <v>15929818.348389491</v>
      </c>
      <c r="EDQ56" s="108">
        <v>16222412.306256032</v>
      </c>
      <c r="EDR56" s="108">
        <v>16430838.741377691</v>
      </c>
      <c r="EDS56" s="108">
        <v>15655281.284997696</v>
      </c>
      <c r="EDT56" s="108">
        <v>14631465.787041068</v>
      </c>
      <c r="EDU56" s="108">
        <v>13564506.34884575</v>
      </c>
      <c r="EDV56" s="108">
        <v>12453155.794967717</v>
      </c>
      <c r="EDW56" s="108">
        <v>11405701.951392019</v>
      </c>
      <c r="EDX56" s="108">
        <v>10315574.943281997</v>
      </c>
      <c r="EDY56" s="108">
        <v>9436536.5017093886</v>
      </c>
      <c r="EDZ56" s="108">
        <v>9714583.9732886236</v>
      </c>
      <c r="EEA56" s="108">
        <v>10000978.200753925</v>
      </c>
      <c r="EEB56" s="108">
        <v>10295975.517525196</v>
      </c>
      <c r="EEC56" s="108">
        <v>10599840.343342278</v>
      </c>
      <c r="EED56" s="108">
        <v>10912845.447203949</v>
      </c>
      <c r="EEE56" s="108">
        <v>11235272.219139503</v>
      </c>
      <c r="EEF56" s="108">
        <v>11567410.951119563</v>
      </c>
      <c r="EEG56" s="108">
        <v>11909561.127423882</v>
      </c>
      <c r="EEH56" s="108">
        <v>12262031.724795148</v>
      </c>
      <c r="EEI56" s="108">
        <v>12625141.522719717</v>
      </c>
      <c r="EEJ56" s="108">
        <v>12999219.424188456</v>
      </c>
      <c r="EEK56" s="108">
        <v>13384604.78730352</v>
      </c>
      <c r="EEL56" s="108">
        <v>13781647.768110175</v>
      </c>
      <c r="EEM56" s="108">
        <v>14190709.675046343</v>
      </c>
      <c r="EEN56" s="108">
        <v>14612163.335416794</v>
      </c>
      <c r="EEO56" s="108">
        <v>88721670.479662165</v>
      </c>
      <c r="EEP56" s="108">
        <v>89364715.592939943</v>
      </c>
      <c r="EEQ56" s="108">
        <v>90019744.565018833</v>
      </c>
      <c r="EER56" s="108">
        <v>89421466.14311178</v>
      </c>
      <c r="EES56" s="108">
        <v>84029305.295579165</v>
      </c>
      <c r="EET56" s="108">
        <v>77436164.53305459</v>
      </c>
      <c r="EEU56" s="108">
        <v>70763574.618754596</v>
      </c>
      <c r="EEV56" s="108">
        <v>64008831.33773607</v>
      </c>
      <c r="EEW56" s="108">
        <v>58689779.033063613</v>
      </c>
      <c r="EEX56" s="108">
        <v>53268990.455114409</v>
      </c>
      <c r="EEY56" s="108">
        <v>49052868.327569611</v>
      </c>
      <c r="EEZ56" s="108">
        <v>50552592.252397686</v>
      </c>
      <c r="EFA56" s="108">
        <v>52099534.443182416</v>
      </c>
      <c r="EFB56" s="108">
        <v>53695232.579918392</v>
      </c>
      <c r="EFC56" s="108">
        <v>55341276.281107172</v>
      </c>
      <c r="EFD56" s="108">
        <v>57039308.924333103</v>
      </c>
      <c r="EFE56" s="108">
        <v>58791029.532941155</v>
      </c>
      <c r="EFF56" s="108">
        <v>60598194.731293663</v>
      </c>
      <c r="EFG56" s="108">
        <v>62462620.771177903</v>
      </c>
      <c r="EFH56" s="108">
        <v>64386185.632035449</v>
      </c>
      <c r="EFI56" s="108">
        <v>66370831.197787404</v>
      </c>
      <c r="EFJ56" s="108">
        <v>68418565.513136387</v>
      </c>
      <c r="EFK56" s="108">
        <v>70531465.122337371</v>
      </c>
      <c r="EFL56" s="108">
        <v>72711677.493545175</v>
      </c>
      <c r="EFM56" s="108">
        <v>74961423.531966612</v>
      </c>
      <c r="EFN56" s="108">
        <v>77283000.185169771</v>
      </c>
      <c r="EFO56" s="108">
        <v>0</v>
      </c>
      <c r="EFP56" s="108">
        <v>0</v>
      </c>
      <c r="EFQ56" s="108">
        <v>0</v>
      </c>
      <c r="EFR56" s="108">
        <v>89551.593942415435</v>
      </c>
      <c r="EFS56" s="108">
        <v>1168570.4205459312</v>
      </c>
      <c r="EFT56" s="108">
        <v>2501431.734103451</v>
      </c>
      <c r="EFU56" s="108">
        <v>3883124.4057222903</v>
      </c>
      <c r="EFV56" s="108">
        <v>5315000.4861211395</v>
      </c>
      <c r="EFW56" s="108">
        <v>6688878.9626635732</v>
      </c>
      <c r="EFX56" s="108">
        <v>8111438.4975078274</v>
      </c>
      <c r="EFY56" s="108">
        <v>9329028.1574423369</v>
      </c>
      <c r="EFZ56" s="108">
        <v>9395763.4414960984</v>
      </c>
      <c r="EGA56" s="108">
        <v>9460498.438297933</v>
      </c>
      <c r="EGB56" s="108">
        <v>9523093.8701515477</v>
      </c>
      <c r="EGC56" s="108">
        <v>9583404.5367598739</v>
      </c>
      <c r="EGD56" s="108">
        <v>9641279.092375746</v>
      </c>
      <c r="EGE56" s="108">
        <v>9696559.8148646764</v>
      </c>
      <c r="EGF56" s="108">
        <v>9749082.3663869258</v>
      </c>
      <c r="EGG56" s="108">
        <v>9798675.5453952383</v>
      </c>
      <c r="EGH56" s="108">
        <v>9845161.0296336822</v>
      </c>
      <c r="EGI56" s="108">
        <v>9888353.1098112371</v>
      </c>
      <c r="EGJ56" s="108">
        <v>9928058.4136119485</v>
      </c>
      <c r="EGK56" s="108">
        <v>9964075.6196910348</v>
      </c>
      <c r="EGL56" s="108">
        <v>9996195.1612933036</v>
      </c>
      <c r="EGM56" s="108">
        <v>10024198.919117033</v>
      </c>
      <c r="EGN56" s="108">
        <v>10047859.903032409</v>
      </c>
      <c r="EGO56" s="108">
        <v>0</v>
      </c>
      <c r="EGP56" s="108">
        <v>0</v>
      </c>
      <c r="EGQ56" s="108">
        <v>0</v>
      </c>
      <c r="EGR56" s="108">
        <v>1265410.7199345119</v>
      </c>
      <c r="EGS56" s="108">
        <v>7336928.502040714</v>
      </c>
      <c r="EGT56" s="108">
        <v>14621774.01011445</v>
      </c>
      <c r="EGU56" s="108">
        <v>21998541.539873879</v>
      </c>
      <c r="EGV56" s="108">
        <v>29470062.270670168</v>
      </c>
      <c r="EGW56" s="108">
        <v>35518620.750586696</v>
      </c>
      <c r="EGX56" s="108">
        <v>41681775.068702668</v>
      </c>
      <c r="EGY56" s="108">
        <v>46653255.310975492</v>
      </c>
      <c r="EGZ56" s="108">
        <v>45922016.677440278</v>
      </c>
      <c r="EHA56" s="108">
        <v>45156823.771377295</v>
      </c>
      <c r="EHB56" s="108">
        <v>44356277.767328382</v>
      </c>
      <c r="EHC56" s="108">
        <v>43518929.962132514</v>
      </c>
      <c r="EHD56" s="108">
        <v>42643279.977805853</v>
      </c>
      <c r="EHE56" s="108">
        <v>41727773.898647442</v>
      </c>
      <c r="EHF56" s="108">
        <v>40770802.340097435</v>
      </c>
      <c r="EHG56" s="108">
        <v>39770698.446780287</v>
      </c>
      <c r="EHH56" s="108">
        <v>38725735.817065515</v>
      </c>
      <c r="EHI56" s="108">
        <v>37634126.351376444</v>
      </c>
      <c r="EHJ56" s="108">
        <v>36494018.021369711</v>
      </c>
      <c r="EHK56" s="108">
        <v>35303492.556997977</v>
      </c>
      <c r="EHL56" s="108">
        <v>34060563.048351951</v>
      </c>
      <c r="EHM56" s="108">
        <v>32763171.459058367</v>
      </c>
      <c r="EHN56" s="108">
        <v>31409186.047885336</v>
      </c>
      <c r="EHO56" s="108">
        <f t="shared" ref="EHO56:EIX56" si="77">EHO31+EHO34+EHO41+EHO46</f>
        <v>240108348.47285748</v>
      </c>
      <c r="EHP56" s="108">
        <f t="shared" si="77"/>
        <v>467614330.89095801</v>
      </c>
      <c r="EHQ56" s="108">
        <f t="shared" si="77"/>
        <v>18469872.959450573</v>
      </c>
      <c r="EHR56" s="108">
        <f t="shared" si="77"/>
        <v>20331057.864824265</v>
      </c>
      <c r="EHS56" s="108">
        <f t="shared" si="77"/>
        <v>1235542620.5539057</v>
      </c>
      <c r="EHT56" s="108">
        <f t="shared" si="77"/>
        <v>2280717182.2529268</v>
      </c>
      <c r="EHU56" s="108">
        <f t="shared" si="77"/>
        <v>95041740.042608127</v>
      </c>
      <c r="EHV56" s="108">
        <f t="shared" si="77"/>
        <v>99161616.619692475</v>
      </c>
      <c r="EHW56" s="108">
        <f t="shared" si="77"/>
        <v>1475650969.0267632</v>
      </c>
      <c r="EHX56" s="108">
        <f t="shared" si="77"/>
        <v>2748331513.1438847</v>
      </c>
      <c r="EHY56" s="108">
        <f t="shared" si="77"/>
        <v>113511613.00205871</v>
      </c>
      <c r="EHZ56" s="108">
        <f t="shared" si="77"/>
        <v>119492674.48451672</v>
      </c>
      <c r="EIA56" s="108">
        <f t="shared" si="77"/>
        <v>155417284.8357273</v>
      </c>
      <c r="EIB56" s="108">
        <f t="shared" si="77"/>
        <v>283985047.3709904</v>
      </c>
      <c r="EIC56" s="108">
        <f t="shared" si="77"/>
        <v>208553353.04466686</v>
      </c>
      <c r="EID56" s="108">
        <f t="shared" si="77"/>
        <v>218654291.10420918</v>
      </c>
      <c r="EIE56" s="108">
        <f t="shared" si="77"/>
        <v>815398924.22492278</v>
      </c>
      <c r="EIF56" s="108">
        <f t="shared" si="77"/>
        <v>1491913917.9363139</v>
      </c>
      <c r="EIG56" s="108">
        <f t="shared" si="77"/>
        <v>322064966.04672551</v>
      </c>
      <c r="EIH56" s="108">
        <f t="shared" si="77"/>
        <v>338146965.58872592</v>
      </c>
      <c r="EII56" s="108">
        <f t="shared" si="77"/>
        <v>970816209.06065011</v>
      </c>
      <c r="EIJ56" s="108">
        <f t="shared" si="77"/>
        <v>1775898965.3073044</v>
      </c>
      <c r="EIK56" s="108">
        <f t="shared" si="77"/>
        <v>530618319.0913924</v>
      </c>
      <c r="EIL56" s="108">
        <f t="shared" si="77"/>
        <v>556801256.69293511</v>
      </c>
      <c r="EIM56" s="108">
        <f t="shared" si="77"/>
        <v>84691063.637130156</v>
      </c>
      <c r="EIN56" s="108">
        <f t="shared" si="77"/>
        <v>183629283.51996765</v>
      </c>
      <c r="EIO56" s="108">
        <f t="shared" si="77"/>
        <v>6514697.2028561672</v>
      </c>
      <c r="EIP56" s="108">
        <f t="shared" si="77"/>
        <v>7983881.8921725061</v>
      </c>
      <c r="EIQ56" s="108">
        <f t="shared" si="77"/>
        <v>420143696.32898295</v>
      </c>
      <c r="EIR56" s="108">
        <f t="shared" si="77"/>
        <v>788803264.31661308</v>
      </c>
      <c r="EIS56" s="108">
        <f t="shared" si="77"/>
        <v>32318745.871460225</v>
      </c>
      <c r="EIT56" s="108">
        <f t="shared" si="77"/>
        <v>34295794.100722305</v>
      </c>
      <c r="EIU56" s="108">
        <f t="shared" si="77"/>
        <v>504834759.96611303</v>
      </c>
      <c r="EIV56" s="108">
        <f t="shared" si="77"/>
        <v>972432547.83658051</v>
      </c>
      <c r="EIW56" s="108">
        <f t="shared" si="77"/>
        <v>38833443.074316382</v>
      </c>
      <c r="EIX56" s="108">
        <f t="shared" si="77"/>
        <v>42279675.992894806</v>
      </c>
      <c r="EIY56" s="108">
        <v>1337.3423002766467</v>
      </c>
      <c r="EIZ56" s="108">
        <v>1432.9074107406616</v>
      </c>
      <c r="EJA56" s="108">
        <v>1535.310249828939</v>
      </c>
      <c r="EJB56" s="108">
        <v>1645.0407017851107</v>
      </c>
      <c r="EJC56" s="108">
        <v>1762.6237953234775</v>
      </c>
      <c r="EJD56" s="108">
        <v>1888.6222283564769</v>
      </c>
      <c r="EJE56" s="108">
        <v>2023.63907434777</v>
      </c>
      <c r="EJF56" s="108">
        <v>2168.3206833753502</v>
      </c>
      <c r="EJG56" s="108">
        <v>2323.3597919330905</v>
      </c>
      <c r="EJH56" s="108">
        <v>2489.4988565112676</v>
      </c>
      <c r="EJI56" s="108">
        <v>2667.5336270819489</v>
      </c>
      <c r="EJJ56" s="108">
        <v>2858.3169777788171</v>
      </c>
      <c r="EJK56" s="108">
        <v>3062.7630133088537</v>
      </c>
      <c r="EJL56" s="108">
        <v>3281.8514709713572</v>
      </c>
      <c r="EJM56" s="108">
        <v>3516.6324395944534</v>
      </c>
      <c r="EJN56" s="108">
        <v>3768.2314182377791</v>
      </c>
      <c r="EJO56" s="108">
        <v>4037.8547391596749</v>
      </c>
      <c r="EJP56" s="108">
        <v>4326.7953813162139</v>
      </c>
      <c r="EJQ56" s="108">
        <v>4636.4392025562929</v>
      </c>
      <c r="EJR56" s="108">
        <v>4968.2716207110934</v>
      </c>
      <c r="EJS56" s="108">
        <v>5323.8847759574119</v>
      </c>
      <c r="EJT56" s="108">
        <v>5704.9852091733756</v>
      </c>
      <c r="EJU56" s="108">
        <v>6113.4020935132048</v>
      </c>
      <c r="EJV56" s="108">
        <v>6551.0960591173744</v>
      </c>
      <c r="EJW56" s="108">
        <v>7020.1686537587975</v>
      </c>
      <c r="EJX56" s="108">
        <v>7522.8724853186295</v>
      </c>
      <c r="EJY56" s="108">
        <v>713.1765680402234</v>
      </c>
      <c r="EJZ56" s="108">
        <v>755.73349290159433</v>
      </c>
      <c r="EKA56" s="108">
        <v>800.86760658025253</v>
      </c>
      <c r="EKB56" s="108">
        <v>848.73689204469883</v>
      </c>
      <c r="EKC56" s="108">
        <v>899.50911397312598</v>
      </c>
      <c r="EKD56" s="108">
        <v>953.36242935190717</v>
      </c>
      <c r="EKE56" s="108">
        <v>1010.4860364409176</v>
      </c>
      <c r="EKF56" s="108">
        <v>1071.0808645292259</v>
      </c>
      <c r="EKG56" s="108">
        <v>1135.3603070584413</v>
      </c>
      <c r="EKH56" s="108">
        <v>1203.5510008545129</v>
      </c>
      <c r="EKI56" s="108">
        <v>1275.8936543827076</v>
      </c>
      <c r="EKJ56" s="108">
        <v>1352.6439281255048</v>
      </c>
      <c r="EKK56" s="108">
        <v>1434.0733703799201</v>
      </c>
      <c r="EKL56" s="108">
        <v>1520.4704119800879</v>
      </c>
      <c r="EKM56" s="108">
        <v>1612.1414236735861</v>
      </c>
      <c r="EKN56" s="108">
        <v>1709.4118401168107</v>
      </c>
      <c r="EKO56" s="108">
        <v>1812.6273547066371</v>
      </c>
      <c r="EKP56" s="108">
        <v>1922.1551897335678</v>
      </c>
      <c r="EKQ56" s="108">
        <v>2038.3854466266384</v>
      </c>
      <c r="EKR56" s="108">
        <v>2161.7325413635535</v>
      </c>
      <c r="EKS56" s="108">
        <v>2292.6367304420996</v>
      </c>
      <c r="EKT56" s="108">
        <v>2431.5657331519851</v>
      </c>
      <c r="EKU56" s="108">
        <v>2579.0164562512605</v>
      </c>
      <c r="EKV56" s="108">
        <v>2735.5168275397632</v>
      </c>
      <c r="EKW56" s="108">
        <v>2901.6277452350473</v>
      </c>
      <c r="EKX56" s="108">
        <v>3077.9451504956746</v>
      </c>
      <c r="EKY56" s="108">
        <v>1337.3423002766467</v>
      </c>
      <c r="EKZ56" s="108">
        <v>1432.9074107406616</v>
      </c>
      <c r="ELA56" s="108">
        <v>1535.310249828939</v>
      </c>
      <c r="ELB56" s="108">
        <v>1644.1344363922476</v>
      </c>
      <c r="ELC56" s="108">
        <v>1670.4893937789429</v>
      </c>
      <c r="ELD56" s="108">
        <v>1639.7994866871966</v>
      </c>
      <c r="ELE56" s="108">
        <v>1596.0781763433852</v>
      </c>
      <c r="ELF56" s="108">
        <v>1537.6080725572733</v>
      </c>
      <c r="ELG56" s="108">
        <v>1463.6014394683436</v>
      </c>
      <c r="ELH56" s="108">
        <v>1370.9970634140484</v>
      </c>
      <c r="ELI56" s="108">
        <v>1319.151981438238</v>
      </c>
      <c r="ELJ56" s="108">
        <v>1358.4994301546094</v>
      </c>
      <c r="ELK56" s="108">
        <v>1399.036738622503</v>
      </c>
      <c r="ELL56" s="108">
        <v>1440.800425671363</v>
      </c>
      <c r="ELM56" s="108">
        <v>1483.8281486101537</v>
      </c>
      <c r="ELN56" s="108">
        <v>1528.1587392933438</v>
      </c>
      <c r="ELO56" s="108">
        <v>1573.832241347895</v>
      </c>
      <c r="ELP56" s="108">
        <v>1620.8899485992117</v>
      </c>
      <c r="ELQ56" s="108">
        <v>1669.3744447352806</v>
      </c>
      <c r="ELR56" s="108">
        <v>1719.3296442495239</v>
      </c>
      <c r="ELS56" s="108">
        <v>1770.8008347042355</v>
      </c>
      <c r="ELT56" s="108">
        <v>1823.8347203578678</v>
      </c>
      <c r="ELU56" s="108">
        <v>1878.479467200867</v>
      </c>
      <c r="ELV56" s="108">
        <v>1934.784749446251</v>
      </c>
      <c r="ELW56" s="108">
        <v>1992.8017975226501</v>
      </c>
      <c r="ELX56" s="108">
        <v>2052.5834476191308</v>
      </c>
      <c r="ELY56" s="108">
        <v>713.1765680402234</v>
      </c>
      <c r="ELZ56" s="108">
        <v>755.73349290159433</v>
      </c>
      <c r="EMA56" s="108">
        <v>800.86760658025253</v>
      </c>
      <c r="EMB56" s="108">
        <v>847.81787969112474</v>
      </c>
      <c r="EMC56" s="108">
        <v>852.51816348703926</v>
      </c>
      <c r="EMD56" s="108">
        <v>827.26558035006553</v>
      </c>
      <c r="EME56" s="108">
        <v>796.14256712395252</v>
      </c>
      <c r="EMF56" s="108">
        <v>758.53552171684635</v>
      </c>
      <c r="EMG56" s="108">
        <v>714.90694948352939</v>
      </c>
      <c r="EMH56" s="108">
        <v>663.47943198673977</v>
      </c>
      <c r="EMI56" s="108">
        <v>635.7023257865909</v>
      </c>
      <c r="EMJ56" s="108">
        <v>654.66471075190441</v>
      </c>
      <c r="EMK56" s="108">
        <v>674.20082074807078</v>
      </c>
      <c r="EML56" s="108">
        <v>694.32828609479645</v>
      </c>
      <c r="EMM56" s="108">
        <v>715.06528792890697</v>
      </c>
      <c r="EMN56" s="108">
        <v>736.43057571195982</v>
      </c>
      <c r="EMO56" s="108">
        <v>758.44348530412128</v>
      </c>
      <c r="EMP56" s="108">
        <v>781.12395762294125</v>
      </c>
      <c r="EMQ56" s="108">
        <v>804.49255790628752</v>
      </c>
      <c r="EMR56" s="108">
        <v>828.57049559933625</v>
      </c>
      <c r="EMS56" s="108">
        <v>853.37964488619275</v>
      </c>
      <c r="EMT56" s="108">
        <v>878.94256588739813</v>
      </c>
      <c r="EMU56" s="108">
        <v>905.28252654529581</v>
      </c>
      <c r="EMV56" s="108">
        <v>932.42352521996418</v>
      </c>
      <c r="EMW56" s="108">
        <v>960.39031401918851</v>
      </c>
      <c r="EMX56" s="108">
        <v>989.20842288672952</v>
      </c>
      <c r="EMY56" s="108">
        <v>0</v>
      </c>
      <c r="EMZ56" s="108">
        <v>0</v>
      </c>
      <c r="ENA56" s="108">
        <v>0</v>
      </c>
      <c r="ENB56" s="108">
        <v>0.90626539286326846</v>
      </c>
      <c r="ENC56" s="108">
        <v>92.134401544534171</v>
      </c>
      <c r="END56" s="108">
        <v>248.82274166928039</v>
      </c>
      <c r="ENE56" s="108">
        <v>427.56089800438485</v>
      </c>
      <c r="ENF56" s="108">
        <v>630.71261081807711</v>
      </c>
      <c r="ENG56" s="108">
        <v>859.75835246474651</v>
      </c>
      <c r="ENH56" s="108">
        <v>1118.501793097219</v>
      </c>
      <c r="ENI56" s="108">
        <v>1348.3816456437112</v>
      </c>
      <c r="ENJ56" s="108">
        <v>1499.8175476242075</v>
      </c>
      <c r="ENK56" s="108">
        <v>1663.7262746863507</v>
      </c>
      <c r="ENL56" s="108">
        <v>1841.0510452999938</v>
      </c>
      <c r="ENM56" s="108">
        <v>2032.8042909842998</v>
      </c>
      <c r="ENN56" s="108">
        <v>2240.0726789444357</v>
      </c>
      <c r="ENO56" s="108">
        <v>2464.0224978117799</v>
      </c>
      <c r="ENP56" s="108">
        <v>2705.905432717002</v>
      </c>
      <c r="ENQ56" s="108">
        <v>2967.0647578210123</v>
      </c>
      <c r="ENR56" s="108">
        <v>3248.9419764615691</v>
      </c>
      <c r="ENS56" s="108">
        <v>3553.0839412531768</v>
      </c>
      <c r="ENT56" s="108">
        <v>3881.1504888155087</v>
      </c>
      <c r="ENU56" s="108">
        <v>4234.9226263123373</v>
      </c>
      <c r="ENV56" s="108">
        <v>4616.3113096711231</v>
      </c>
      <c r="ENW56" s="108">
        <v>5027.3668562361472</v>
      </c>
      <c r="ENX56" s="108">
        <v>5470.2890376994992</v>
      </c>
      <c r="ENY56" s="108">
        <v>0</v>
      </c>
      <c r="ENZ56" s="108">
        <v>0</v>
      </c>
      <c r="EOA56" s="108">
        <v>0</v>
      </c>
      <c r="EOB56" s="108">
        <v>0.9190123535740895</v>
      </c>
      <c r="EOC56" s="108">
        <v>46.990950486086767</v>
      </c>
      <c r="EOD56" s="108">
        <v>126.09684900184173</v>
      </c>
      <c r="EOE56" s="108">
        <v>214.3434693169651</v>
      </c>
      <c r="EOF56" s="108">
        <v>312.54534281237937</v>
      </c>
      <c r="EOG56" s="108">
        <v>420.45335757491199</v>
      </c>
      <c r="EOH56" s="108">
        <v>540.07156886777318</v>
      </c>
      <c r="EOI56" s="108">
        <v>640.19132859611659</v>
      </c>
      <c r="EOJ56" s="108">
        <v>697.97921737360036</v>
      </c>
      <c r="EOK56" s="108">
        <v>759.87254963184932</v>
      </c>
      <c r="EOL56" s="108">
        <v>826.14212588529131</v>
      </c>
      <c r="EOM56" s="108">
        <v>897.07613574467905</v>
      </c>
      <c r="EON56" s="108">
        <v>972.98126440485112</v>
      </c>
      <c r="EOO56" s="108">
        <v>1054.1838694025159</v>
      </c>
      <c r="EOP56" s="108">
        <v>1141.0312321106267</v>
      </c>
      <c r="EOQ56" s="108">
        <v>1233.8928887203508</v>
      </c>
      <c r="EOR56" s="108">
        <v>1333.1620457642173</v>
      </c>
      <c r="EOS56" s="108">
        <v>1439.2570855559072</v>
      </c>
      <c r="EOT56" s="108">
        <v>1552.6231672645868</v>
      </c>
      <c r="EOU56" s="108">
        <v>1673.7339297059648</v>
      </c>
      <c r="EOV56" s="108">
        <v>1803.093302319799</v>
      </c>
      <c r="EOW56" s="108">
        <v>1941.237431215859</v>
      </c>
      <c r="EOX56" s="108">
        <v>2088.7367276089458</v>
      </c>
      <c r="EOY56" s="108">
        <f t="shared" ref="EOY56:EQH56" si="78">EOY31+EOY34+EOY41+EOY46</f>
        <v>33456.434078605751</v>
      </c>
      <c r="EOZ56" s="108">
        <f t="shared" si="78"/>
        <v>89662.204299187826</v>
      </c>
      <c r="EPA56" s="108">
        <f t="shared" si="78"/>
        <v>2573.5718522004422</v>
      </c>
      <c r="EPB56" s="108">
        <f t="shared" si="78"/>
        <v>3898.3567086603402</v>
      </c>
      <c r="EPC56" s="108">
        <f t="shared" si="78"/>
        <v>16026.721272911447</v>
      </c>
      <c r="EPD56" s="108">
        <f t="shared" si="78"/>
        <v>39979.930448457671</v>
      </c>
      <c r="EPE56" s="108">
        <f t="shared" si="78"/>
        <v>1232.8247133008804</v>
      </c>
      <c r="EPF56" s="108">
        <f t="shared" si="78"/>
        <v>1738.2578455851165</v>
      </c>
      <c r="EPG56" s="108">
        <f t="shared" si="78"/>
        <v>49483.155351517198</v>
      </c>
      <c r="EPH56" s="108">
        <f t="shared" si="78"/>
        <v>129642.1347476455</v>
      </c>
      <c r="EPI56" s="108">
        <f t="shared" si="78"/>
        <v>3806.396565501323</v>
      </c>
      <c r="EPJ56" s="108">
        <f t="shared" si="78"/>
        <v>5636.614554245456</v>
      </c>
      <c r="EPK56" s="108">
        <f t="shared" si="78"/>
        <v>19452.183532431649</v>
      </c>
      <c r="EPL56" s="108">
        <f t="shared" si="78"/>
        <v>37488.894828214565</v>
      </c>
      <c r="EPM56" s="108">
        <f t="shared" si="78"/>
        <v>5039.2212788022034</v>
      </c>
      <c r="EPN56" s="108">
        <f t="shared" si="78"/>
        <v>7374.8723998305732</v>
      </c>
      <c r="EPO56" s="108">
        <f t="shared" si="78"/>
        <v>9571.0581008615281</v>
      </c>
      <c r="EPP56" s="108">
        <f t="shared" si="78"/>
        <v>18263.315596738979</v>
      </c>
      <c r="EPQ56" s="108">
        <f t="shared" si="78"/>
        <v>8845.617844303526</v>
      </c>
      <c r="EPR56" s="108">
        <f t="shared" si="78"/>
        <v>13011.486954076028</v>
      </c>
      <c r="EPS56" s="108">
        <f t="shared" si="78"/>
        <v>29023.241633293175</v>
      </c>
      <c r="EPT56" s="108">
        <f t="shared" si="78"/>
        <v>55752.210424953548</v>
      </c>
      <c r="EPU56" s="108">
        <f t="shared" si="78"/>
        <v>13884.83912310573</v>
      </c>
      <c r="EPV56" s="108">
        <f t="shared" si="78"/>
        <v>20386.359353906606</v>
      </c>
      <c r="EPW56" s="108">
        <f t="shared" si="78"/>
        <v>14004.2505461741</v>
      </c>
      <c r="EPX56" s="108">
        <f t="shared" si="78"/>
        <v>52173.309470973269</v>
      </c>
      <c r="EPY56" s="108">
        <f t="shared" si="78"/>
        <v>1077.2500420133924</v>
      </c>
      <c r="EPZ56" s="108">
        <f t="shared" si="78"/>
        <v>2268.4047596075334</v>
      </c>
      <c r="EQA56" s="108">
        <f t="shared" si="78"/>
        <v>6455.6631720499199</v>
      </c>
      <c r="EQB56" s="108">
        <f t="shared" si="78"/>
        <v>21716.614851718699</v>
      </c>
      <c r="EQC56" s="108">
        <f t="shared" si="78"/>
        <v>496.58947477307078</v>
      </c>
      <c r="EQD56" s="108">
        <f t="shared" si="78"/>
        <v>944.20064572689989</v>
      </c>
      <c r="EQE56" s="108">
        <f t="shared" si="78"/>
        <v>20459.913718224019</v>
      </c>
      <c r="EQF56" s="108">
        <f t="shared" si="78"/>
        <v>73889.924322691964</v>
      </c>
      <c r="EQG56" s="108">
        <f t="shared" si="78"/>
        <v>1573.839516786463</v>
      </c>
      <c r="EQH56" s="108">
        <f t="shared" si="78"/>
        <v>3212.6054053344328</v>
      </c>
      <c r="EQI56" s="25" t="s">
        <v>4324</v>
      </c>
    </row>
    <row r="57" spans="1:3831" x14ac:dyDescent="0.25">
      <c r="A57" s="1" t="s">
        <v>4420</v>
      </c>
      <c r="B57" s="105"/>
      <c r="C57" s="106"/>
      <c r="D57" s="105"/>
      <c r="E57" s="105"/>
      <c r="F57" s="106"/>
      <c r="G57" s="107"/>
      <c r="I57" s="108">
        <f>I18+I24</f>
        <v>15782.925999999999</v>
      </c>
      <c r="J57" s="108">
        <f>J18+J24</f>
        <v>6244.6440000000002</v>
      </c>
      <c r="K57" s="106"/>
      <c r="L57" s="106"/>
      <c r="N57" s="109"/>
      <c r="O57" s="109"/>
      <c r="P57" s="110"/>
      <c r="Q57" s="110"/>
      <c r="R57" s="110"/>
      <c r="S57" s="110"/>
      <c r="T57" s="110"/>
      <c r="U57" s="110"/>
      <c r="X57" s="108">
        <f>X18+X24</f>
        <v>3552855</v>
      </c>
      <c r="Y57" s="108"/>
      <c r="Z57" s="108"/>
      <c r="AA57" s="108"/>
      <c r="AB57" s="112"/>
      <c r="AC57" s="112"/>
      <c r="AD57" s="108">
        <f>AD18+AD24</f>
        <v>3652482.3297019685</v>
      </c>
      <c r="AE57" s="108">
        <v>2522527.0499999998</v>
      </c>
      <c r="AF57" s="108">
        <v>2571384.537816193</v>
      </c>
      <c r="AG57" s="108">
        <v>2621218.9032346215</v>
      </c>
      <c r="AH57" s="108">
        <v>2672050.2427369095</v>
      </c>
      <c r="AI57" s="108">
        <v>2723899.0763214701</v>
      </c>
      <c r="AJ57" s="108">
        <v>2776786.3566040481</v>
      </c>
      <c r="AK57" s="108">
        <v>2830733.478116801</v>
      </c>
      <c r="AL57" s="108">
        <v>2885762.2868102817</v>
      </c>
      <c r="AM57" s="108">
        <v>2941895.0897628004</v>
      </c>
      <c r="AN57" s="108">
        <v>2999154.6651017573</v>
      </c>
      <c r="AO57" s="108">
        <v>3057564.2721416084</v>
      </c>
      <c r="AP57" s="108">
        <v>3117147.6617432549</v>
      </c>
      <c r="AQ57" s="108">
        <v>3177929.0868997518</v>
      </c>
      <c r="AR57" s="108">
        <v>3239933.3135533235</v>
      </c>
      <c r="AS57" s="108">
        <v>3303185.6316488031</v>
      </c>
      <c r="AT57" s="108">
        <v>3367711.8664287198</v>
      </c>
      <c r="AU57" s="108">
        <v>3433538.3899753671</v>
      </c>
      <c r="AV57" s="108">
        <v>3500692.1330053238</v>
      </c>
      <c r="AW57" s="108">
        <v>3569200.596921993</v>
      </c>
      <c r="AX57" s="108">
        <v>3639091.8661318785</v>
      </c>
      <c r="AY57" s="108">
        <v>3710394.6206304189</v>
      </c>
      <c r="AZ57" s="108">
        <v>3783138.1488633528</v>
      </c>
      <c r="BA57" s="108">
        <v>3857352.3608696964</v>
      </c>
      <c r="BB57" s="108">
        <v>3933067.80171258</v>
      </c>
      <c r="BC57" s="108">
        <v>4010315.6652042987</v>
      </c>
      <c r="BD57" s="108">
        <v>4089127.8079321017</v>
      </c>
      <c r="BE57" s="108">
        <v>1030327.95</v>
      </c>
      <c r="BF57" s="108">
        <v>1013367.1908270342</v>
      </c>
      <c r="BG57" s="108">
        <v>996737.63476219971</v>
      </c>
      <c r="BH57" s="108">
        <v>980432.08696505893</v>
      </c>
      <c r="BI57" s="108">
        <v>964443.51746432343</v>
      </c>
      <c r="BJ57" s="108">
        <v>948765.05728904181</v>
      </c>
      <c r="BK57" s="108">
        <v>933389.99469148461</v>
      </c>
      <c r="BL57" s="108">
        <v>918311.77145954617</v>
      </c>
      <c r="BM57" s="108">
        <v>903523.97931653052</v>
      </c>
      <c r="BN57" s="108">
        <v>889020.35640624422</v>
      </c>
      <c r="BO57" s="108">
        <v>874794.7838613647</v>
      </c>
      <c r="BP57" s="108">
        <v>860841.28245310241</v>
      </c>
      <c r="BQ57" s="108">
        <v>847154.00932022301</v>
      </c>
      <c r="BR57" s="108">
        <v>833727.2547755416</v>
      </c>
      <c r="BS57" s="108">
        <v>820555.43918804533</v>
      </c>
      <c r="BT57" s="108">
        <v>807633.10993884411</v>
      </c>
      <c r="BU57" s="108">
        <v>794954.93844919547</v>
      </c>
      <c r="BV57" s="108">
        <v>782515.71727888624</v>
      </c>
      <c r="BW57" s="108">
        <v>770310.35729329963</v>
      </c>
      <c r="BX57" s="108">
        <v>758333.88489753264</v>
      </c>
      <c r="BY57" s="108">
        <v>746581.43933596893</v>
      </c>
      <c r="BZ57" s="108">
        <v>735048.27005575108</v>
      </c>
      <c r="CA57" s="108">
        <v>723729.73413263261</v>
      </c>
      <c r="CB57" s="108">
        <v>712621.29375772388</v>
      </c>
      <c r="CC57" s="108">
        <v>701718.51378368807</v>
      </c>
      <c r="CD57" s="108">
        <v>691017.05932896922</v>
      </c>
      <c r="CE57" s="113"/>
      <c r="CF57" s="113"/>
      <c r="CG57" s="113"/>
      <c r="CH57" s="113"/>
      <c r="CI57" s="113"/>
      <c r="CJ57" s="113"/>
      <c r="CK57" s="113"/>
      <c r="CL57" s="113"/>
      <c r="CM57" s="113"/>
      <c r="CN57" s="113"/>
      <c r="CO57" s="113"/>
      <c r="CP57" s="113"/>
      <c r="CQ57" s="113"/>
      <c r="CR57" s="113"/>
      <c r="CS57" s="113"/>
      <c r="CT57" s="113"/>
      <c r="CU57" s="113"/>
      <c r="CV57" s="113"/>
      <c r="CW57" s="113"/>
      <c r="CX57" s="113"/>
      <c r="CY57" s="113"/>
      <c r="CZ57" s="113"/>
      <c r="DA57" s="113"/>
      <c r="DB57" s="113"/>
      <c r="DC57" s="113"/>
      <c r="DD57" s="113"/>
      <c r="DE57" s="113"/>
      <c r="DF57" s="113"/>
      <c r="DG57" s="113"/>
      <c r="DH57" s="113"/>
      <c r="DI57" s="113"/>
      <c r="DJ57" s="113"/>
      <c r="DK57" s="113"/>
      <c r="DL57" s="114"/>
      <c r="DM57" s="113"/>
      <c r="DN57" s="113"/>
      <c r="DO57" s="113"/>
      <c r="DP57" s="113"/>
      <c r="DQ57" s="113"/>
      <c r="DR57" s="113"/>
      <c r="DS57" s="113"/>
      <c r="DT57" s="113"/>
      <c r="DU57" s="113"/>
      <c r="DV57" s="113"/>
      <c r="DW57" s="113"/>
      <c r="DX57" s="113"/>
      <c r="DY57" s="113"/>
      <c r="DZ57" s="113"/>
      <c r="EA57" s="113"/>
      <c r="EB57" s="113"/>
      <c r="EC57" s="113"/>
      <c r="ED57" s="113"/>
      <c r="EE57" s="113"/>
      <c r="EF57" s="113"/>
      <c r="EG57" s="113"/>
      <c r="EH57" s="113"/>
      <c r="EI57" s="113"/>
      <c r="EJ57" s="113"/>
      <c r="EK57" s="113"/>
      <c r="EL57" s="113"/>
      <c r="EM57" s="115"/>
      <c r="EN57" s="115"/>
      <c r="EO57" s="113"/>
      <c r="EP57" s="113"/>
      <c r="EQ57" s="113"/>
      <c r="ER57" s="113"/>
      <c r="ES57" s="113"/>
      <c r="ET57" s="113"/>
      <c r="EU57" s="113"/>
      <c r="EV57" s="113"/>
      <c r="EW57" s="113"/>
      <c r="EX57" s="113"/>
      <c r="EY57" s="113"/>
      <c r="EZ57" s="113"/>
      <c r="FA57" s="113"/>
      <c r="FB57" s="113"/>
      <c r="FC57" s="113"/>
      <c r="FD57" s="113"/>
      <c r="FE57" s="113"/>
      <c r="FF57" s="113"/>
      <c r="FG57" s="113"/>
      <c r="FH57" s="113"/>
      <c r="FI57" s="113"/>
      <c r="FJ57" s="113"/>
      <c r="FK57" s="113"/>
      <c r="FL57" s="113"/>
      <c r="FM57" s="113"/>
      <c r="FN57" s="113"/>
      <c r="FO57" s="113"/>
      <c r="FP57" s="113"/>
      <c r="FQ57" s="115"/>
      <c r="FR57" s="115"/>
      <c r="FS57" s="113"/>
      <c r="FT57" s="113"/>
      <c r="FU57" s="113"/>
      <c r="FV57" s="113"/>
      <c r="FW57" s="113"/>
      <c r="FX57" s="113"/>
      <c r="FY57" s="113"/>
      <c r="FZ57" s="113"/>
      <c r="GA57" s="113"/>
      <c r="GB57" s="113"/>
      <c r="GC57" s="113"/>
      <c r="GD57" s="113"/>
      <c r="GE57" s="113"/>
      <c r="GF57" s="113"/>
      <c r="GG57" s="113"/>
      <c r="GH57" s="113"/>
      <c r="GI57" s="113"/>
      <c r="GJ57" s="113"/>
      <c r="GK57" s="113"/>
      <c r="GL57" s="113"/>
      <c r="GM57" s="113"/>
      <c r="GN57" s="113"/>
      <c r="GO57" s="113"/>
      <c r="GP57" s="113"/>
      <c r="GQ57" s="113"/>
      <c r="GR57" s="113"/>
      <c r="GS57" s="113"/>
      <c r="GT57" s="113"/>
      <c r="GU57" s="115"/>
      <c r="GV57" s="115"/>
      <c r="GW57" s="113"/>
      <c r="GX57" s="113"/>
      <c r="GY57" s="113"/>
      <c r="GZ57" s="113"/>
      <c r="HA57" s="113"/>
      <c r="HB57" s="113"/>
      <c r="HC57" s="113"/>
      <c r="HD57" s="113"/>
      <c r="HE57" s="113"/>
      <c r="HF57" s="113"/>
      <c r="HG57" s="113"/>
      <c r="HH57" s="113"/>
      <c r="HI57" s="113"/>
      <c r="HJ57" s="113"/>
      <c r="HK57" s="113"/>
      <c r="HL57" s="113"/>
      <c r="HM57" s="113"/>
      <c r="HN57" s="113"/>
      <c r="HO57" s="113"/>
      <c r="HP57" s="113"/>
      <c r="HQ57" s="113"/>
      <c r="HR57" s="113"/>
      <c r="HS57" s="113"/>
      <c r="HT57" s="113"/>
      <c r="HU57" s="113"/>
      <c r="HV57" s="113"/>
      <c r="HW57" s="113"/>
      <c r="HX57" s="113"/>
      <c r="HY57" s="115"/>
      <c r="HZ57" s="115"/>
      <c r="IA57" s="113"/>
      <c r="IB57" s="113"/>
      <c r="IC57" s="113"/>
      <c r="ID57" s="113"/>
      <c r="IE57" s="113"/>
      <c r="IF57" s="113"/>
      <c r="IG57" s="113"/>
      <c r="IH57" s="113"/>
      <c r="II57" s="113"/>
      <c r="IJ57" s="113"/>
      <c r="IK57" s="113"/>
      <c r="IL57" s="113"/>
      <c r="IM57" s="113"/>
      <c r="IN57" s="113"/>
      <c r="IO57" s="113"/>
      <c r="IP57" s="113"/>
      <c r="IQ57" s="113"/>
      <c r="IR57" s="113"/>
      <c r="IS57" s="113"/>
      <c r="IT57" s="113"/>
      <c r="IU57" s="113"/>
      <c r="IV57" s="113"/>
      <c r="IW57" s="113"/>
      <c r="IX57" s="113"/>
      <c r="IY57" s="113"/>
      <c r="IZ57" s="113"/>
      <c r="JA57" s="113"/>
      <c r="JB57" s="113"/>
      <c r="JC57" s="6"/>
      <c r="JD57" s="6"/>
      <c r="JE57" s="116"/>
      <c r="JF57" s="117"/>
      <c r="JG57" s="110"/>
      <c r="JH57" s="110"/>
      <c r="JI57" s="110"/>
      <c r="JJ57" s="110"/>
      <c r="JK57" s="110"/>
      <c r="JL57" s="110"/>
      <c r="JM57" s="110"/>
      <c r="JN57" s="110"/>
      <c r="JO57" s="110"/>
      <c r="JP57" s="110"/>
      <c r="JQ57" s="110"/>
      <c r="JR57" s="110"/>
      <c r="JS57" s="110"/>
      <c r="JT57" s="110"/>
      <c r="JU57" s="110"/>
      <c r="JV57" s="110"/>
      <c r="JW57" s="110"/>
      <c r="JX57" s="110"/>
      <c r="JY57" s="110"/>
      <c r="JZ57" s="110"/>
      <c r="KA57" s="110"/>
      <c r="KB57" s="110"/>
      <c r="KC57" s="110"/>
      <c r="KD57" s="110"/>
      <c r="KE57" s="110"/>
      <c r="KF57" s="110"/>
      <c r="KG57" s="110"/>
      <c r="KH57" s="110"/>
      <c r="KI57" s="110"/>
      <c r="KJ57" s="110"/>
      <c r="KK57" s="110"/>
      <c r="KL57" s="110"/>
      <c r="KM57" s="110"/>
      <c r="KN57" s="110"/>
      <c r="KO57" s="110"/>
      <c r="KP57" s="110"/>
      <c r="KQ57" s="110"/>
      <c r="KR57" s="110"/>
      <c r="KS57" s="110"/>
      <c r="KT57" s="110"/>
      <c r="KU57" s="110"/>
      <c r="KV57" s="110"/>
      <c r="KW57" s="110"/>
      <c r="KX57" s="110"/>
      <c r="KY57" s="110"/>
      <c r="KZ57" s="110"/>
      <c r="LA57" s="110"/>
      <c r="LB57" s="110"/>
      <c r="LC57" s="110"/>
      <c r="LD57" s="110"/>
      <c r="LE57" s="110"/>
      <c r="LF57" s="110"/>
      <c r="LG57" s="110"/>
      <c r="LH57" s="110"/>
      <c r="LI57" s="110"/>
      <c r="LJ57" s="110"/>
      <c r="LK57" s="110"/>
      <c r="LL57" s="110"/>
      <c r="LM57" s="110"/>
      <c r="LN57" s="110"/>
      <c r="LO57" s="110"/>
      <c r="LP57" s="110"/>
      <c r="LQ57" s="110"/>
      <c r="LR57" s="110"/>
      <c r="LS57" s="110"/>
      <c r="LT57" s="110"/>
      <c r="LU57" s="110"/>
      <c r="LV57" s="110"/>
      <c r="LW57" s="110"/>
      <c r="LX57" s="110"/>
      <c r="LY57" s="110"/>
      <c r="LZ57" s="110"/>
      <c r="MA57" s="110"/>
      <c r="MB57" s="110"/>
      <c r="MC57" s="110"/>
      <c r="MD57" s="110"/>
      <c r="ME57" s="110"/>
      <c r="MF57" s="110"/>
      <c r="MJ57" s="110"/>
      <c r="MK57" s="110"/>
      <c r="ML57" s="110"/>
      <c r="MM57" s="110"/>
      <c r="MN57" s="110"/>
      <c r="MO57" s="110"/>
      <c r="MP57" s="110"/>
      <c r="MQ57" s="110"/>
      <c r="MR57" s="110"/>
      <c r="MS57" s="110"/>
      <c r="MT57" s="110"/>
      <c r="MU57" s="110"/>
      <c r="MV57" s="110"/>
      <c r="MW57" s="110"/>
      <c r="MX57" s="110"/>
      <c r="MY57" s="110"/>
      <c r="MZ57" s="110"/>
      <c r="NA57" s="110"/>
      <c r="NB57" s="110"/>
      <c r="NC57" s="110"/>
      <c r="ND57" s="110"/>
      <c r="NE57" s="110"/>
      <c r="NF57" s="110"/>
      <c r="NG57" s="108">
        <v>0</v>
      </c>
      <c r="NH57" s="108">
        <v>0</v>
      </c>
      <c r="NI57" s="108">
        <v>0</v>
      </c>
      <c r="NJ57" s="108">
        <v>100061.17781003918</v>
      </c>
      <c r="NK57" s="108">
        <v>100061.17781003918</v>
      </c>
      <c r="NL57" s="108">
        <v>132600.07410236346</v>
      </c>
      <c r="NM57" s="108">
        <v>132600.07410236346</v>
      </c>
      <c r="NN57" s="108">
        <v>132600.07410236346</v>
      </c>
      <c r="NO57" s="108">
        <v>132600.07410236346</v>
      </c>
      <c r="NP57" s="108">
        <v>132600.07410236346</v>
      </c>
      <c r="NQ57" s="108">
        <v>58409.607039850904</v>
      </c>
      <c r="NR57" s="108">
        <v>59583.389601646457</v>
      </c>
      <c r="NS57" s="108">
        <v>60781.425156496931</v>
      </c>
      <c r="NT57" s="108">
        <v>62004.226653571706</v>
      </c>
      <c r="NU57" s="108">
        <v>63252.318095479859</v>
      </c>
      <c r="NV57" s="108">
        <v>64526.234779916471</v>
      </c>
      <c r="NW57" s="108">
        <v>65826.523546647513</v>
      </c>
      <c r="NX57" s="108">
        <v>67153.743029956473</v>
      </c>
      <c r="NY57" s="108">
        <v>68508.463916669134</v>
      </c>
      <c r="NZ57" s="108">
        <v>69891.269209885271</v>
      </c>
      <c r="OA57" s="108">
        <v>71302.754498540889</v>
      </c>
      <c r="OB57" s="108">
        <v>72743.528232933721</v>
      </c>
      <c r="OC57" s="108">
        <v>74214.212006343761</v>
      </c>
      <c r="OD57" s="108">
        <v>75715.440842883429</v>
      </c>
      <c r="OE57" s="108">
        <v>77247.863491718657</v>
      </c>
      <c r="OF57" s="108">
        <v>78812.142727802973</v>
      </c>
      <c r="OG57" s="108">
        <v>0</v>
      </c>
      <c r="OH57" s="108">
        <v>0</v>
      </c>
      <c r="OI57" s="108">
        <v>0</v>
      </c>
      <c r="OJ57" s="108">
        <v>48970.133834461099</v>
      </c>
      <c r="OK57" s="108">
        <v>48970.133834461099</v>
      </c>
      <c r="OL57" s="108">
        <v>64016.147518698366</v>
      </c>
      <c r="OM57" s="108">
        <v>64016.147518698366</v>
      </c>
      <c r="ON57" s="108">
        <v>64016.147518698366</v>
      </c>
      <c r="OO57" s="108">
        <v>64016.147518698366</v>
      </c>
      <c r="OP57" s="108">
        <v>64016.147518698366</v>
      </c>
      <c r="OQ57" s="108">
        <v>0</v>
      </c>
      <c r="OR57" s="108">
        <v>0</v>
      </c>
      <c r="OS57" s="108">
        <v>0</v>
      </c>
      <c r="OT57" s="108">
        <v>0</v>
      </c>
      <c r="OU57" s="108">
        <v>0</v>
      </c>
      <c r="OV57" s="108">
        <v>0</v>
      </c>
      <c r="OW57" s="108">
        <v>0</v>
      </c>
      <c r="OX57" s="108">
        <v>0</v>
      </c>
      <c r="OY57" s="108">
        <v>0</v>
      </c>
      <c r="OZ57" s="108">
        <v>0</v>
      </c>
      <c r="PA57" s="108">
        <v>0</v>
      </c>
      <c r="PB57" s="108">
        <v>0</v>
      </c>
      <c r="PC57" s="108">
        <v>0</v>
      </c>
      <c r="PD57" s="108">
        <v>0</v>
      </c>
      <c r="PE57" s="108">
        <v>0</v>
      </c>
      <c r="PF57" s="108">
        <v>0</v>
      </c>
      <c r="PG57" s="108">
        <v>0</v>
      </c>
      <c r="PH57" s="108">
        <v>0</v>
      </c>
      <c r="PI57" s="108">
        <v>0</v>
      </c>
      <c r="PJ57" s="108">
        <v>174900.66822521907</v>
      </c>
      <c r="PK57" s="108">
        <v>174900.66822521907</v>
      </c>
      <c r="PL57" s="108">
        <v>264957.0353314759</v>
      </c>
      <c r="PM57" s="108">
        <v>264957.0353314759</v>
      </c>
      <c r="PN57" s="108">
        <v>264957.0353314759</v>
      </c>
      <c r="PO57" s="108">
        <v>264957.0353314759</v>
      </c>
      <c r="PP57" s="108">
        <v>264957.0353314759</v>
      </c>
      <c r="PQ57" s="108">
        <v>58409.607039850904</v>
      </c>
      <c r="PR57" s="108">
        <v>59583.389601646457</v>
      </c>
      <c r="PS57" s="108">
        <v>60781.425156496931</v>
      </c>
      <c r="PT57" s="108">
        <v>62004.226653571706</v>
      </c>
      <c r="PU57" s="108">
        <v>63252.318095479859</v>
      </c>
      <c r="PV57" s="108">
        <v>64526.234779916471</v>
      </c>
      <c r="PW57" s="108">
        <v>65826.523546647513</v>
      </c>
      <c r="PX57" s="108">
        <v>67153.743029956473</v>
      </c>
      <c r="PY57" s="108">
        <v>68508.463916669134</v>
      </c>
      <c r="PZ57" s="108">
        <v>69891.269209885271</v>
      </c>
      <c r="QA57" s="108">
        <v>71302.754498540889</v>
      </c>
      <c r="QB57" s="108">
        <v>72743.528232933721</v>
      </c>
      <c r="QC57" s="108">
        <v>74214.212006343761</v>
      </c>
      <c r="QD57" s="108">
        <v>75715.440842883429</v>
      </c>
      <c r="QE57" s="108">
        <v>77247.863491718657</v>
      </c>
      <c r="QF57" s="108">
        <v>78812.142727802973</v>
      </c>
      <c r="QG57" s="108">
        <v>0</v>
      </c>
      <c r="QH57" s="108">
        <v>0</v>
      </c>
      <c r="QI57" s="108">
        <v>0</v>
      </c>
      <c r="QJ57" s="108">
        <v>49927.301893156553</v>
      </c>
      <c r="QK57" s="108">
        <v>49927.301893156553</v>
      </c>
      <c r="QL57" s="108">
        <v>66373.778803539157</v>
      </c>
      <c r="QM57" s="108">
        <v>66373.778803539157</v>
      </c>
      <c r="QN57" s="108">
        <v>66373.778803539157</v>
      </c>
      <c r="QO57" s="108">
        <v>66373.778803539157</v>
      </c>
      <c r="QP57" s="108">
        <v>66373.778803539157</v>
      </c>
      <c r="QQ57" s="108">
        <v>0</v>
      </c>
      <c r="QR57" s="108">
        <v>0</v>
      </c>
      <c r="QS57" s="108">
        <v>0</v>
      </c>
      <c r="QT57" s="108">
        <v>0</v>
      </c>
      <c r="QU57" s="108">
        <v>0</v>
      </c>
      <c r="QV57" s="108">
        <v>0</v>
      </c>
      <c r="QW57" s="108">
        <v>0</v>
      </c>
      <c r="QX57" s="108">
        <v>0</v>
      </c>
      <c r="QY57" s="108">
        <v>2</v>
      </c>
      <c r="QZ57" s="108">
        <v>4</v>
      </c>
      <c r="RA57" s="108">
        <v>6</v>
      </c>
      <c r="RB57" s="108">
        <v>8</v>
      </c>
      <c r="RC57" s="108">
        <v>10</v>
      </c>
      <c r="RD57" s="108">
        <v>12</v>
      </c>
      <c r="RE57" s="108">
        <v>14</v>
      </c>
      <c r="RF57" s="108">
        <v>16</v>
      </c>
      <c r="RG57" s="108">
        <v>0</v>
      </c>
      <c r="RH57" s="108">
        <v>0</v>
      </c>
      <c r="RI57" s="108">
        <v>0</v>
      </c>
      <c r="RJ57" s="108">
        <v>180062.01239178324</v>
      </c>
      <c r="RK57" s="108">
        <v>180062.01239178324</v>
      </c>
      <c r="RL57" s="108">
        <v>355871.69962063036</v>
      </c>
      <c r="RM57" s="108">
        <v>355871.69962063036</v>
      </c>
      <c r="RN57" s="108">
        <v>355871.69962063036</v>
      </c>
      <c r="RO57" s="108">
        <v>355871.69962063036</v>
      </c>
      <c r="RP57" s="108">
        <v>355871.69962063036</v>
      </c>
      <c r="RQ57" s="108">
        <v>58409.607039850904</v>
      </c>
      <c r="RR57" s="108">
        <v>59583.389601646457</v>
      </c>
      <c r="RS57" s="108">
        <v>60781.425156496931</v>
      </c>
      <c r="RT57" s="108">
        <v>62004.226653571706</v>
      </c>
      <c r="RU57" s="108">
        <v>63252.318095479859</v>
      </c>
      <c r="RV57" s="108">
        <v>64526.234779916471</v>
      </c>
      <c r="RW57" s="108">
        <v>65826.523546647513</v>
      </c>
      <c r="RX57" s="108">
        <v>67153.743029956473</v>
      </c>
      <c r="RY57" s="108">
        <v>68508.463916669134</v>
      </c>
      <c r="RZ57" s="108">
        <v>69891.269209885271</v>
      </c>
      <c r="SA57" s="108">
        <v>71302.754498540889</v>
      </c>
      <c r="SB57" s="108">
        <v>72743.528232933721</v>
      </c>
      <c r="SC57" s="108">
        <v>74214.212006343761</v>
      </c>
      <c r="SD57" s="108">
        <v>75715.440842883429</v>
      </c>
      <c r="SE57" s="108">
        <v>77247.863491718657</v>
      </c>
      <c r="SF57" s="108">
        <v>78812.142727802973</v>
      </c>
      <c r="SG57" s="108">
        <v>0</v>
      </c>
      <c r="SH57" s="108">
        <v>0</v>
      </c>
      <c r="SI57" s="108">
        <v>0</v>
      </c>
      <c r="SJ57" s="108">
        <v>56308.422284459572</v>
      </c>
      <c r="SK57" s="108">
        <v>56308.422284459572</v>
      </c>
      <c r="SL57" s="108">
        <v>107066.24823540282</v>
      </c>
      <c r="SM57" s="108">
        <v>107066.24823540282</v>
      </c>
      <c r="SN57" s="108">
        <v>107066.24823540282</v>
      </c>
      <c r="SO57" s="108">
        <v>107066.24823540282</v>
      </c>
      <c r="SP57" s="108">
        <v>107066.24823540282</v>
      </c>
      <c r="SQ57" s="108">
        <v>0</v>
      </c>
      <c r="SR57" s="108">
        <v>0</v>
      </c>
      <c r="SS57" s="108">
        <v>0</v>
      </c>
      <c r="ST57" s="108">
        <v>0</v>
      </c>
      <c r="SU57" s="108">
        <v>0</v>
      </c>
      <c r="SV57" s="108">
        <v>0</v>
      </c>
      <c r="SW57" s="108">
        <v>0</v>
      </c>
      <c r="SX57" s="108">
        <v>0</v>
      </c>
      <c r="SY57" s="108">
        <v>0</v>
      </c>
      <c r="SZ57" s="108">
        <v>0</v>
      </c>
      <c r="TA57" s="108">
        <v>0</v>
      </c>
      <c r="TB57" s="108">
        <v>0</v>
      </c>
      <c r="TC57" s="108">
        <v>0</v>
      </c>
      <c r="TD57" s="108">
        <v>0</v>
      </c>
      <c r="TE57" s="108">
        <v>0</v>
      </c>
      <c r="TF57" s="108">
        <v>0</v>
      </c>
      <c r="TG57" s="108">
        <v>0</v>
      </c>
      <c r="TH57" s="108">
        <v>0</v>
      </c>
      <c r="TI57" s="108">
        <v>0</v>
      </c>
      <c r="TJ57" s="108">
        <v>597138.84593721118</v>
      </c>
      <c r="TK57" s="108">
        <v>610699.31127093406</v>
      </c>
      <c r="TL57" s="108">
        <v>0</v>
      </c>
      <c r="TM57" s="108">
        <v>638751.07159089879</v>
      </c>
      <c r="TN57" s="108">
        <v>653256.51169435098</v>
      </c>
      <c r="TO57" s="108">
        <v>0</v>
      </c>
      <c r="TP57" s="108">
        <v>0</v>
      </c>
      <c r="TQ57" s="108">
        <v>0</v>
      </c>
      <c r="TR57" s="108">
        <v>0</v>
      </c>
      <c r="TS57" s="108">
        <v>0</v>
      </c>
      <c r="TT57" s="108">
        <v>0</v>
      </c>
      <c r="TU57" s="108">
        <v>0</v>
      </c>
      <c r="TV57" s="108">
        <v>0</v>
      </c>
      <c r="TW57" s="108">
        <v>0</v>
      </c>
      <c r="TX57" s="108">
        <v>0</v>
      </c>
      <c r="TY57" s="108">
        <v>0</v>
      </c>
      <c r="TZ57" s="108">
        <v>0</v>
      </c>
      <c r="UA57" s="108">
        <v>0</v>
      </c>
      <c r="UB57" s="108">
        <v>0</v>
      </c>
      <c r="UC57" s="108">
        <v>0</v>
      </c>
      <c r="UD57" s="108">
        <v>0</v>
      </c>
      <c r="UE57" s="108">
        <v>0</v>
      </c>
      <c r="UF57" s="108">
        <v>0</v>
      </c>
      <c r="UG57" s="108">
        <v>0</v>
      </c>
      <c r="UH57" s="108">
        <v>0</v>
      </c>
      <c r="UI57" s="108">
        <v>0</v>
      </c>
      <c r="UJ57" s="108">
        <v>221478.05358147528</v>
      </c>
      <c r="UK57" s="108">
        <v>219341.7876802758</v>
      </c>
      <c r="UL57" s="108">
        <v>0</v>
      </c>
      <c r="UM57" s="108">
        <v>215130.87316808882</v>
      </c>
      <c r="UN57" s="108">
        <v>213055.82897651976</v>
      </c>
      <c r="UO57" s="108">
        <v>0</v>
      </c>
      <c r="UP57" s="108">
        <v>0</v>
      </c>
      <c r="UQ57" s="108">
        <v>0</v>
      </c>
      <c r="UR57" s="108">
        <v>0</v>
      </c>
      <c r="US57" s="108">
        <v>0</v>
      </c>
      <c r="UT57" s="108">
        <v>0</v>
      </c>
      <c r="UU57" s="108">
        <v>0</v>
      </c>
      <c r="UV57" s="108">
        <v>0</v>
      </c>
      <c r="UW57" s="108">
        <v>0</v>
      </c>
      <c r="UX57" s="108">
        <v>0</v>
      </c>
      <c r="UY57" s="108">
        <v>0</v>
      </c>
      <c r="UZ57" s="108">
        <v>0</v>
      </c>
      <c r="VA57" s="108">
        <v>0</v>
      </c>
      <c r="VB57" s="108">
        <v>0</v>
      </c>
      <c r="VC57" s="108">
        <v>0</v>
      </c>
      <c r="VD57" s="108">
        <v>0</v>
      </c>
      <c r="VE57" s="108">
        <v>0</v>
      </c>
      <c r="VF57" s="108">
        <v>0</v>
      </c>
      <c r="VG57" s="108">
        <v>0</v>
      </c>
      <c r="VH57" s="108">
        <v>0</v>
      </c>
      <c r="VI57" s="108">
        <v>0</v>
      </c>
      <c r="VJ57" s="108">
        <v>597138.84593721118</v>
      </c>
      <c r="VK57" s="108">
        <v>610699.31127093406</v>
      </c>
      <c r="VL57" s="108">
        <v>0</v>
      </c>
      <c r="VM57" s="108">
        <v>638751.07159089879</v>
      </c>
      <c r="VN57" s="108">
        <v>653256.51169435098</v>
      </c>
      <c r="VO57" s="108">
        <v>0</v>
      </c>
      <c r="VP57" s="108">
        <v>683263.08736146579</v>
      </c>
      <c r="VQ57" s="108">
        <v>698779.35375916713</v>
      </c>
      <c r="VR57" s="108">
        <v>0</v>
      </c>
      <c r="VS57" s="108">
        <v>730876.96806201944</v>
      </c>
      <c r="VT57" s="108">
        <v>747474.50120871351</v>
      </c>
      <c r="VU57" s="108">
        <v>0</v>
      </c>
      <c r="VV57" s="108">
        <v>781808.87029381259</v>
      </c>
      <c r="VW57" s="108">
        <v>799563.01935872051</v>
      </c>
      <c r="VX57" s="108">
        <v>0</v>
      </c>
      <c r="VY57" s="108">
        <v>836290.01374992193</v>
      </c>
      <c r="VZ57" s="108">
        <v>855281.37868548487</v>
      </c>
      <c r="WA57" s="108">
        <v>0</v>
      </c>
      <c r="WB57" s="108">
        <v>894567.73090206727</v>
      </c>
      <c r="WC57" s="108">
        <v>914882.52835009701</v>
      </c>
      <c r="WD57" s="108">
        <v>0</v>
      </c>
      <c r="WE57" s="108">
        <v>956906.5898359213</v>
      </c>
      <c r="WF57" s="108">
        <v>978637.04453229089</v>
      </c>
      <c r="WG57" s="108">
        <v>0</v>
      </c>
      <c r="WH57" s="108">
        <v>0</v>
      </c>
      <c r="WI57" s="108">
        <v>0</v>
      </c>
      <c r="WJ57" s="108">
        <v>221478.05358147528</v>
      </c>
      <c r="WK57" s="108">
        <v>219341.7876802758</v>
      </c>
      <c r="WL57" s="108">
        <v>0</v>
      </c>
      <c r="WM57" s="108">
        <v>215130.87316808882</v>
      </c>
      <c r="WN57" s="108">
        <v>213055.82897651976</v>
      </c>
      <c r="WO57" s="108">
        <v>0</v>
      </c>
      <c r="WP57" s="108">
        <v>208965.59203794331</v>
      </c>
      <c r="WQ57" s="108">
        <v>206950.01504701405</v>
      </c>
      <c r="WR57" s="108">
        <v>0</v>
      </c>
      <c r="WS57" s="108">
        <v>202976.99727016862</v>
      </c>
      <c r="WT57" s="108">
        <v>201019.18325210107</v>
      </c>
      <c r="WU57" s="108">
        <v>0</v>
      </c>
      <c r="WV57" s="108">
        <v>197160.02533724852</v>
      </c>
      <c r="WW57" s="108">
        <v>195258.31890450418</v>
      </c>
      <c r="WX57" s="108">
        <v>0</v>
      </c>
      <c r="WY57" s="108">
        <v>191509.75782366391</v>
      </c>
      <c r="WZ57" s="108">
        <v>189662.55102926627</v>
      </c>
      <c r="XA57" s="108">
        <v>0</v>
      </c>
      <c r="XB57" s="108">
        <v>186021.41726723226</v>
      </c>
      <c r="XC57" s="108">
        <v>184227.14824520203</v>
      </c>
      <c r="XD57" s="108">
        <v>0</v>
      </c>
      <c r="XE57" s="108">
        <v>180690.36311962744</v>
      </c>
      <c r="XF57" s="108">
        <v>178947.51476438029</v>
      </c>
      <c r="XG57" s="118"/>
      <c r="XI57" s="119"/>
      <c r="XJ57" s="119"/>
      <c r="XK57" s="119"/>
      <c r="XM57" s="119"/>
      <c r="XN57" s="119"/>
      <c r="XO57" s="119"/>
      <c r="XQ57" s="119"/>
      <c r="XR57" s="119"/>
      <c r="XT57" s="119"/>
      <c r="XU57" s="119"/>
      <c r="XW57" s="119"/>
      <c r="XX57" s="119"/>
      <c r="XZ57" s="119"/>
      <c r="YA57" s="119"/>
      <c r="YB57" s="119"/>
      <c r="YC57" s="108">
        <f>YC18+YC24</f>
        <v>391317.41480885108</v>
      </c>
      <c r="YD57" s="108">
        <f>YD18+YD24</f>
        <v>0</v>
      </c>
      <c r="YE57" s="120"/>
      <c r="YF57" s="120"/>
      <c r="YG57" s="120"/>
      <c r="YH57" s="121"/>
      <c r="YI57" s="122"/>
      <c r="YJ57" s="122"/>
      <c r="YK57" s="123"/>
      <c r="YL57" s="124">
        <v>0</v>
      </c>
      <c r="YM57" s="124">
        <v>0</v>
      </c>
      <c r="YN57" s="124">
        <v>0</v>
      </c>
      <c r="YO57" s="124">
        <v>10146203.429937974</v>
      </c>
      <c r="YP57" s="124">
        <v>10146203.429937974</v>
      </c>
      <c r="YQ57" s="124">
        <v>16822860.648754157</v>
      </c>
      <c r="YR57" s="124">
        <v>16822860.648754157</v>
      </c>
      <c r="YS57" s="124">
        <v>16822860.648754157</v>
      </c>
      <c r="YT57" s="124">
        <v>16822860.648754157</v>
      </c>
      <c r="YU57" s="124">
        <v>16822860.648754157</v>
      </c>
      <c r="YV57" s="124">
        <v>8195813.2025708416</v>
      </c>
      <c r="YW57" s="124">
        <v>8350611.2214686675</v>
      </c>
      <c r="YX57" s="124">
        <v>8508431.58717007</v>
      </c>
      <c r="YY57" s="124">
        <v>8669335.1753642894</v>
      </c>
      <c r="YZ57" s="124">
        <v>8833384.1220503747</v>
      </c>
      <c r="ZA57" s="124">
        <v>9000641.8502355833</v>
      </c>
      <c r="ZB57" s="124">
        <v>9171173.0972096343</v>
      </c>
      <c r="ZC57" s="124">
        <v>9345043.942408029</v>
      </c>
      <c r="ZD57" s="124">
        <v>9522321.8358764313</v>
      </c>
      <c r="ZE57" s="124">
        <v>9703075.6273501441</v>
      </c>
      <c r="ZF57" s="124">
        <v>9887375.5959614627</v>
      </c>
      <c r="ZG57" s="124">
        <v>10075293.480589096</v>
      </c>
      <c r="ZH57" s="124">
        <v>10266902.510863576</v>
      </c>
      <c r="ZI57" s="124">
        <v>10462277.438842926</v>
      </c>
      <c r="ZJ57" s="124">
        <v>10661494.571373468</v>
      </c>
      <c r="ZK57" s="124">
        <v>10864631.803150794</v>
      </c>
      <c r="ZL57" s="124">
        <v>0</v>
      </c>
      <c r="ZM57" s="124">
        <v>0</v>
      </c>
      <c r="ZN57" s="124">
        <v>0</v>
      </c>
      <c r="ZO57" s="124">
        <v>2497476.825557516</v>
      </c>
      <c r="ZP57" s="124">
        <v>2497476.825557516</v>
      </c>
      <c r="ZQ57" s="124">
        <v>10971755.262693178</v>
      </c>
      <c r="ZR57" s="124">
        <v>10971755.262693178</v>
      </c>
      <c r="ZS57" s="124">
        <v>10971755.262693178</v>
      </c>
      <c r="ZT57" s="124">
        <v>10971755.262693178</v>
      </c>
      <c r="ZU57" s="124">
        <v>10971755.262693178</v>
      </c>
      <c r="ZV57" s="124">
        <v>0</v>
      </c>
      <c r="ZW57" s="124">
        <v>0</v>
      </c>
      <c r="ZX57" s="124">
        <v>0</v>
      </c>
      <c r="ZY57" s="124">
        <v>0</v>
      </c>
      <c r="ZZ57" s="124">
        <v>0</v>
      </c>
      <c r="AAA57" s="124">
        <v>0</v>
      </c>
      <c r="AAB57" s="124">
        <v>0</v>
      </c>
      <c r="AAC57" s="124">
        <v>0</v>
      </c>
      <c r="AAD57" s="124">
        <v>0</v>
      </c>
      <c r="AAE57" s="124">
        <v>0</v>
      </c>
      <c r="AAF57" s="124">
        <v>0</v>
      </c>
      <c r="AAG57" s="124">
        <v>0</v>
      </c>
      <c r="AAH57" s="124">
        <v>0</v>
      </c>
      <c r="AAI57" s="124">
        <v>0</v>
      </c>
      <c r="AAJ57" s="124">
        <v>0</v>
      </c>
      <c r="AAK57" s="124">
        <v>0</v>
      </c>
      <c r="AAL57" s="124">
        <v>0</v>
      </c>
      <c r="AAM57" s="124">
        <v>0</v>
      </c>
      <c r="AAN57" s="124">
        <v>0</v>
      </c>
      <c r="AAO57" s="124">
        <v>6310050.2925692145</v>
      </c>
      <c r="AAP57" s="124">
        <v>6310050.2925692145</v>
      </c>
      <c r="AAQ57" s="124">
        <v>15542629.048302663</v>
      </c>
      <c r="AAR57" s="124">
        <v>15542629.048302663</v>
      </c>
      <c r="AAS57" s="124">
        <v>15542629.048302663</v>
      </c>
      <c r="AAT57" s="124">
        <v>15542629.048302663</v>
      </c>
      <c r="AAU57" s="124">
        <v>15542629.048302663</v>
      </c>
      <c r="AAV57" s="124">
        <v>3562427.7541464111</v>
      </c>
      <c r="AAW57" s="124">
        <v>3627677.9901623586</v>
      </c>
      <c r="AAX57" s="124">
        <v>3694163.692513641</v>
      </c>
      <c r="AAY57" s="124">
        <v>3761909.0408316255</v>
      </c>
      <c r="AAZ57" s="124">
        <v>3830938.7028290574</v>
      </c>
      <c r="ABA57" s="124">
        <v>3901277.844423593</v>
      </c>
      <c r="ABB57" s="124">
        <v>3972952.1400760519</v>
      </c>
      <c r="ABC57" s="124">
        <v>4045987.7833482595</v>
      </c>
      <c r="ABD57" s="124">
        <v>4120411.4976848457</v>
      </c>
      <c r="ABE57" s="124">
        <v>4196250.5474242251</v>
      </c>
      <c r="ABF57" s="124">
        <v>4273532.7490434181</v>
      </c>
      <c r="ABG57" s="124">
        <v>4352286.4826419475</v>
      </c>
      <c r="ABH57" s="124">
        <v>4432540.7036699094</v>
      </c>
      <c r="ABI57" s="124">
        <v>4514324.9549055174</v>
      </c>
      <c r="ABJ57" s="124">
        <v>4597669.3786875224</v>
      </c>
      <c r="ABK57" s="124">
        <v>4682604.7294080583</v>
      </c>
      <c r="ABL57" s="124">
        <v>0</v>
      </c>
      <c r="ABM57" s="124">
        <v>0</v>
      </c>
      <c r="ABN57" s="124">
        <v>0</v>
      </c>
      <c r="ABO57" s="124">
        <v>1801272.6258565409</v>
      </c>
      <c r="ABP57" s="124">
        <v>1801272.6258565409</v>
      </c>
      <c r="ABQ57" s="124">
        <v>3487365.4387089657</v>
      </c>
      <c r="ABR57" s="124">
        <v>3487365.4387089657</v>
      </c>
      <c r="ABS57" s="124">
        <v>3487365.4387089657</v>
      </c>
      <c r="ABT57" s="124">
        <v>3487365.4387089657</v>
      </c>
      <c r="ABU57" s="124">
        <v>3487365.4387089657</v>
      </c>
      <c r="ABV57" s="124">
        <v>0</v>
      </c>
      <c r="ABW57" s="124">
        <v>0</v>
      </c>
      <c r="ABX57" s="124">
        <v>0</v>
      </c>
      <c r="ABY57" s="124">
        <v>0</v>
      </c>
      <c r="ABZ57" s="124">
        <v>0</v>
      </c>
      <c r="ACA57" s="124">
        <v>0</v>
      </c>
      <c r="ACB57" s="124">
        <v>0</v>
      </c>
      <c r="ACC57" s="124">
        <v>0</v>
      </c>
      <c r="ACD57" s="124">
        <v>138.59790842996543</v>
      </c>
      <c r="ACE57" s="124">
        <v>277.19581685993086</v>
      </c>
      <c r="ACF57" s="124">
        <v>415.79372528989632</v>
      </c>
      <c r="ACG57" s="124">
        <v>554.39163371986172</v>
      </c>
      <c r="ACH57" s="124">
        <v>692.98954214982712</v>
      </c>
      <c r="ACI57" s="124">
        <v>831.58745057979263</v>
      </c>
      <c r="ACJ57" s="124">
        <v>970.18535900975803</v>
      </c>
      <c r="ACK57" s="124">
        <v>1108.7832674397234</v>
      </c>
      <c r="ACL57" s="124">
        <v>0</v>
      </c>
      <c r="ACM57" s="124">
        <v>0</v>
      </c>
      <c r="ACN57" s="124">
        <v>0</v>
      </c>
      <c r="ACO57" s="124">
        <v>111935.03088134463</v>
      </c>
      <c r="ACP57" s="124">
        <v>111935.03088134463</v>
      </c>
      <c r="ACQ57" s="124">
        <v>792886.70461915387</v>
      </c>
      <c r="ACR57" s="124">
        <v>792886.70461915387</v>
      </c>
      <c r="ACS57" s="124">
        <v>792886.70461915387</v>
      </c>
      <c r="ACT57" s="124">
        <v>792886.70461915387</v>
      </c>
      <c r="ACU57" s="124">
        <v>792886.70461915387</v>
      </c>
      <c r="ACV57" s="124">
        <v>107522.29087452372</v>
      </c>
      <c r="ACW57" s="124">
        <v>109372.79199958501</v>
      </c>
      <c r="ACX57" s="124">
        <v>111256.0107891379</v>
      </c>
      <c r="ACY57" s="124">
        <v>113172.54376976378</v>
      </c>
      <c r="ACZ57" s="124">
        <v>115122.99870942575</v>
      </c>
      <c r="ADA57" s="124">
        <v>117107.99483646767</v>
      </c>
      <c r="ADB57" s="124">
        <v>119128.16306301401</v>
      </c>
      <c r="ADC57" s="124">
        <v>121184.14621286854</v>
      </c>
      <c r="ADD57" s="124">
        <v>123276.59925399152</v>
      </c>
      <c r="ADE57" s="124">
        <v>125406.18953566448</v>
      </c>
      <c r="ADF57" s="124">
        <v>127573.59703042905</v>
      </c>
      <c r="ADG57" s="124">
        <v>129779.51458090369</v>
      </c>
      <c r="ADH57" s="124">
        <v>132024.64815157832</v>
      </c>
      <c r="ADI57" s="124">
        <v>134309.7170856903</v>
      </c>
      <c r="ADJ57" s="124">
        <v>136635.45436728682</v>
      </c>
      <c r="ADK57" s="124">
        <v>139002.6068885806</v>
      </c>
      <c r="ADL57" s="124">
        <v>0</v>
      </c>
      <c r="ADM57" s="124">
        <v>0</v>
      </c>
      <c r="ADN57" s="124">
        <v>0</v>
      </c>
      <c r="ADO57" s="124">
        <v>32998.035344980308</v>
      </c>
      <c r="ADP57" s="124">
        <v>32998.035344980308</v>
      </c>
      <c r="ADQ57" s="124">
        <v>217173.77925084491</v>
      </c>
      <c r="ADR57" s="124">
        <v>217173.77925084491</v>
      </c>
      <c r="ADS57" s="124">
        <v>217173.77925084491</v>
      </c>
      <c r="ADT57" s="124">
        <v>217173.77925084491</v>
      </c>
      <c r="ADU57" s="124">
        <v>217173.77925084491</v>
      </c>
      <c r="ADV57" s="124">
        <v>0</v>
      </c>
      <c r="ADW57" s="124">
        <v>0</v>
      </c>
      <c r="ADX57" s="124">
        <v>0</v>
      </c>
      <c r="ADY57" s="124">
        <v>0</v>
      </c>
      <c r="ADZ57" s="124">
        <v>0</v>
      </c>
      <c r="AEA57" s="124">
        <v>0</v>
      </c>
      <c r="AEB57" s="124">
        <v>0</v>
      </c>
      <c r="AEC57" s="124">
        <v>0</v>
      </c>
      <c r="AED57" s="124">
        <v>0</v>
      </c>
      <c r="AEE57" s="124">
        <v>0</v>
      </c>
      <c r="AEF57" s="124">
        <v>0</v>
      </c>
      <c r="AEG57" s="124">
        <v>0</v>
      </c>
      <c r="AEH57" s="124">
        <v>0</v>
      </c>
      <c r="AEI57" s="124">
        <v>0</v>
      </c>
      <c r="AEJ57" s="124">
        <v>0</v>
      </c>
      <c r="AEK57" s="124">
        <v>0</v>
      </c>
      <c r="AEL57" s="124">
        <v>0</v>
      </c>
      <c r="AEM57" s="124">
        <v>0</v>
      </c>
      <c r="AEN57" s="124">
        <v>0</v>
      </c>
      <c r="AEO57" s="124">
        <v>273205.33946391102</v>
      </c>
      <c r="AEP57" s="124">
        <v>395880.73531622632</v>
      </c>
      <c r="AEQ57" s="124">
        <v>929712.41884582234</v>
      </c>
      <c r="AER57" s="124">
        <v>1069818.5954749139</v>
      </c>
      <c r="AES57" s="124">
        <v>1215828.3883187401</v>
      </c>
      <c r="AET57" s="124">
        <v>1367937.9858212217</v>
      </c>
      <c r="AEU57" s="124">
        <v>1526349.4473166373</v>
      </c>
      <c r="AEV57" s="124">
        <v>1558001.2891038149</v>
      </c>
      <c r="AEW57" s="124">
        <v>1590324.5376099097</v>
      </c>
      <c r="AEX57" s="124">
        <v>1623333.6941771479</v>
      </c>
      <c r="AEY57" s="124">
        <v>1657043.5777233113</v>
      </c>
      <c r="AEZ57" s="124">
        <v>1691469.3317688741</v>
      </c>
      <c r="AFA57" s="124">
        <v>1726626.4316207983</v>
      </c>
      <c r="AFB57" s="124">
        <v>1762530.6917165017</v>
      </c>
      <c r="AFC57" s="124">
        <v>1799198.2731316304</v>
      </c>
      <c r="AFD57" s="124">
        <v>1836645.6912552435</v>
      </c>
      <c r="AFE57" s="124">
        <v>1874889.8236362303</v>
      </c>
      <c r="AFF57" s="124">
        <v>1913947.9180047479</v>
      </c>
      <c r="AFG57" s="124">
        <v>1953837.6004726326</v>
      </c>
      <c r="AFH57" s="124">
        <v>1994576.8839167957</v>
      </c>
      <c r="AFI57" s="124">
        <v>2036184.1765496964</v>
      </c>
      <c r="AFJ57" s="124">
        <v>2078678.2906811051</v>
      </c>
      <c r="AFK57" s="124">
        <v>2122078.4516754337</v>
      </c>
      <c r="AFL57" s="124">
        <v>0</v>
      </c>
      <c r="AFM57" s="124">
        <v>0</v>
      </c>
      <c r="AFN57" s="124">
        <v>0</v>
      </c>
      <c r="AFO57" s="49">
        <v>0</v>
      </c>
      <c r="AFP57" s="124">
        <v>189070.05345487548</v>
      </c>
      <c r="AFQ57" s="124">
        <v>742225.02886015188</v>
      </c>
      <c r="AFR57" s="124">
        <v>1147954.6131831501</v>
      </c>
      <c r="AFS57" s="124">
        <v>1536008.652982583</v>
      </c>
      <c r="AFT57" s="124">
        <v>1906994.01434555</v>
      </c>
      <c r="AFU57" s="124">
        <v>2261498.5779098859</v>
      </c>
      <c r="AFV57" s="124">
        <v>2215091.5545496745</v>
      </c>
      <c r="AFW57" s="124">
        <v>2169719.1168858763</v>
      </c>
      <c r="AFX57" s="124">
        <v>2125357.2769736806</v>
      </c>
      <c r="AFY57" s="124">
        <v>2081982.6125863302</v>
      </c>
      <c r="AFZ57" s="124">
        <v>2039572.2537789061</v>
      </c>
      <c r="AGA57" s="124">
        <v>1998103.8697721516</v>
      </c>
      <c r="AGB57" s="124">
        <v>1957555.6561487087</v>
      </c>
      <c r="AGC57" s="124">
        <v>1917906.3223543183</v>
      </c>
      <c r="AGD57" s="124">
        <v>1879135.0794967073</v>
      </c>
      <c r="AGE57" s="124">
        <v>1841221.6284350664</v>
      </c>
      <c r="AGF57" s="124">
        <v>1804146.1481531898</v>
      </c>
      <c r="AGG57" s="124">
        <v>1767889.2844095086</v>
      </c>
      <c r="AGH57" s="124">
        <v>1732432.1386574223</v>
      </c>
      <c r="AGI57" s="124">
        <v>1697756.2572294739</v>
      </c>
      <c r="AGJ57" s="124">
        <v>1663843.6207790873</v>
      </c>
      <c r="AGK57" s="124">
        <v>1630676.6339737135</v>
      </c>
      <c r="AGL57" s="124">
        <v>0</v>
      </c>
      <c r="AGM57" s="124">
        <v>0</v>
      </c>
      <c r="AGN57" s="124">
        <v>0</v>
      </c>
      <c r="AGO57" s="124">
        <v>607719.39929672866</v>
      </c>
      <c r="AGP57" s="124">
        <v>1243040.2782254179</v>
      </c>
      <c r="AGQ57" s="124">
        <v>2272652.5397216869</v>
      </c>
      <c r="AGR57" s="124">
        <v>3343288.3827032107</v>
      </c>
      <c r="AGS57" s="124">
        <v>4456217.5710421577</v>
      </c>
      <c r="AGT57" s="124">
        <v>5612745.67928271</v>
      </c>
      <c r="AGU57" s="124">
        <v>6814215.0576012963</v>
      </c>
      <c r="AGV57" s="124">
        <v>6955391.8016651543</v>
      </c>
      <c r="AGW57" s="124">
        <v>7099560.9926062059</v>
      </c>
      <c r="AGX57" s="124">
        <v>7246787.225066537</v>
      </c>
      <c r="AGY57" s="124">
        <v>7397136.5076722419</v>
      </c>
      <c r="AGZ57" s="124">
        <v>7550676.2943110736</v>
      </c>
      <c r="AHA57" s="124">
        <v>7707475.5161072761</v>
      </c>
      <c r="AHB57" s="124">
        <v>7867604.6141092312</v>
      </c>
      <c r="AHC57" s="124">
        <v>8031135.5727058798</v>
      </c>
      <c r="AHD57" s="124">
        <v>8198141.9537882777</v>
      </c>
      <c r="AHE57" s="124">
        <v>8368698.9316729698</v>
      </c>
      <c r="AHF57" s="124">
        <v>8542883.328804275</v>
      </c>
      <c r="AHG57" s="124">
        <v>8720773.6522529516</v>
      </c>
      <c r="AHH57" s="124">
        <v>8902450.1310290843</v>
      </c>
      <c r="AHI57" s="124">
        <v>9087994.7542274706</v>
      </c>
      <c r="AHJ57" s="124">
        <v>9277491.3100241683</v>
      </c>
      <c r="AHK57" s="124">
        <v>9471025.4255433008</v>
      </c>
      <c r="AHL57" s="124">
        <v>0</v>
      </c>
      <c r="AHM57" s="124">
        <v>0</v>
      </c>
      <c r="AHN57" s="124">
        <v>0</v>
      </c>
      <c r="AHO57" s="124">
        <v>277488.15223814588</v>
      </c>
      <c r="AHP57" s="124">
        <v>549623.28219686181</v>
      </c>
      <c r="AHQ57" s="124">
        <v>1246435.4360875154</v>
      </c>
      <c r="AHR57" s="124">
        <v>1917525.532839369</v>
      </c>
      <c r="AHS57" s="124">
        <v>2563703.7575392863</v>
      </c>
      <c r="AHT57" s="124">
        <v>3185755.942956748</v>
      </c>
      <c r="AHU57" s="124">
        <v>3784444.2787799248</v>
      </c>
      <c r="AHV57" s="124">
        <v>3720185.3620639239</v>
      </c>
      <c r="AHW57" s="124">
        <v>3657208.695095466</v>
      </c>
      <c r="AHX57" s="124">
        <v>3595486.0997937913</v>
      </c>
      <c r="AHY57" s="124">
        <v>3534990.0472027194</v>
      </c>
      <c r="AHZ57" s="124">
        <v>3475693.6422239002</v>
      </c>
      <c r="AIA57" s="124">
        <v>3417570.6087122471</v>
      </c>
      <c r="AIB57" s="124">
        <v>3360595.2749249442</v>
      </c>
      <c r="AIC57" s="124">
        <v>3304742.5593155911</v>
      </c>
      <c r="AID57" s="124">
        <v>3249987.9566652873</v>
      </c>
      <c r="AIE57" s="124">
        <v>3196307.5245426195</v>
      </c>
      <c r="AIF57" s="124">
        <v>3143677.8700847304</v>
      </c>
      <c r="AIG57" s="124">
        <v>3092076.137091829</v>
      </c>
      <c r="AIH57" s="124">
        <v>3041479.9934276673</v>
      </c>
      <c r="AII57" s="124">
        <v>2991867.618718721</v>
      </c>
      <c r="AIJ57" s="124">
        <v>2943217.6923449431</v>
      </c>
      <c r="AIK57" s="124">
        <v>2895509.381715172</v>
      </c>
      <c r="AIL57" s="124">
        <v>0</v>
      </c>
      <c r="AIM57" s="124">
        <v>0</v>
      </c>
      <c r="AIN57" s="124">
        <v>0</v>
      </c>
      <c r="AIO57" s="124">
        <v>51317.304197811274</v>
      </c>
      <c r="AIP57" s="124">
        <v>104965.34446924823</v>
      </c>
      <c r="AIQ57" s="124">
        <v>524081.83909632161</v>
      </c>
      <c r="AIR57" s="124">
        <v>957118.76224669907</v>
      </c>
      <c r="AIS57" s="124">
        <v>1404430.1966545323</v>
      </c>
      <c r="AIT57" s="124">
        <v>1866378.4295189884</v>
      </c>
      <c r="AIU57" s="124">
        <v>2343334.1359095457</v>
      </c>
      <c r="AIV57" s="124">
        <v>2383081.1891523814</v>
      </c>
      <c r="AIW57" s="124">
        <v>2423518.8871245752</v>
      </c>
      <c r="AIX57" s="124">
        <v>2464659.5774239935</v>
      </c>
      <c r="AIY57" s="124">
        <v>2506515.835540209</v>
      </c>
      <c r="AIZ57" s="124">
        <v>2549100.4692032347</v>
      </c>
      <c r="AJA57" s="124">
        <v>2592426.522818001</v>
      </c>
      <c r="AJB57" s="124">
        <v>2636507.2819863218</v>
      </c>
      <c r="AJC57" s="124">
        <v>2681356.2781181354</v>
      </c>
      <c r="AJD57" s="124">
        <v>2726987.2931338246</v>
      </c>
      <c r="AJE57" s="124">
        <v>2773414.3642594777</v>
      </c>
      <c r="AJF57" s="124">
        <v>2820651.7889169804</v>
      </c>
      <c r="AJG57" s="124">
        <v>2868714.1297108731</v>
      </c>
      <c r="AJH57" s="124">
        <v>2917616.2195139416</v>
      </c>
      <c r="AJI57" s="124">
        <v>2967373.1666535595</v>
      </c>
      <c r="AJJ57" s="124">
        <v>3018000.3602008345</v>
      </c>
      <c r="AJK57" s="124">
        <v>3069513.4753646636</v>
      </c>
      <c r="AJL57" s="124">
        <v>0</v>
      </c>
      <c r="AJM57" s="124">
        <v>0</v>
      </c>
      <c r="AJN57" s="124">
        <v>0</v>
      </c>
      <c r="AJO57" s="124">
        <v>10645.835852823857</v>
      </c>
      <c r="AJP57" s="124">
        <v>21086.302950103825</v>
      </c>
      <c r="AJQ57" s="124">
        <v>287789.64040810592</v>
      </c>
      <c r="AJR57" s="124">
        <v>542051.65145316371</v>
      </c>
      <c r="AJS57" s="124">
        <v>784313.48724344629</v>
      </c>
      <c r="AJT57" s="124">
        <v>1015002.315457795</v>
      </c>
      <c r="AJU57" s="124">
        <v>1234531.7368042348</v>
      </c>
      <c r="AJV57" s="124">
        <v>1206067.6624489659</v>
      </c>
      <c r="AJW57" s="124">
        <v>1178273.2817868954</v>
      </c>
      <c r="AJX57" s="124">
        <v>1151132.7045917814</v>
      </c>
      <c r="AJY57" s="124">
        <v>1124630.418984358</v>
      </c>
      <c r="AJZ57" s="124">
        <v>1098751.2824111709</v>
      </c>
      <c r="AKA57" s="124">
        <v>1073480.5128386274</v>
      </c>
      <c r="AKB57" s="124">
        <v>1048803.6801571364</v>
      </c>
      <c r="AKC57" s="124">
        <v>1024706.697790314</v>
      </c>
      <c r="AKD57" s="124">
        <v>1001175.8145043736</v>
      </c>
      <c r="AKE57" s="124">
        <v>978197.60641291086</v>
      </c>
      <c r="AKF57" s="124">
        <v>955758.96917243046</v>
      </c>
      <c r="AKG57" s="124">
        <v>933847.11036405934</v>
      </c>
      <c r="AKH57" s="124">
        <v>912449.54205700301</v>
      </c>
      <c r="AKI57" s="124">
        <v>891554.07354940858</v>
      </c>
      <c r="AKJ57" s="124">
        <v>871148.80428240332</v>
      </c>
      <c r="AKK57" s="124">
        <v>851222.11692317331</v>
      </c>
      <c r="AKL57" s="124">
        <v>0</v>
      </c>
      <c r="AKM57" s="124">
        <v>0</v>
      </c>
      <c r="AKN57" s="124">
        <v>0</v>
      </c>
      <c r="AKO57" s="124">
        <v>2794609.7989861481</v>
      </c>
      <c r="AKP57" s="124">
        <v>2705397.9489302379</v>
      </c>
      <c r="AKQ57" s="124">
        <v>0</v>
      </c>
      <c r="AKR57" s="124">
        <v>2648261.9428158663</v>
      </c>
      <c r="AKS57" s="124">
        <v>2708401.497484779</v>
      </c>
      <c r="AKT57" s="124">
        <v>0</v>
      </c>
      <c r="AKU57" s="124">
        <v>0</v>
      </c>
      <c r="AKV57" s="124">
        <v>0</v>
      </c>
      <c r="AKW57" s="124">
        <v>0</v>
      </c>
      <c r="AKX57" s="124">
        <v>0</v>
      </c>
      <c r="AKY57" s="124">
        <v>0</v>
      </c>
      <c r="AKZ57" s="124">
        <v>0</v>
      </c>
      <c r="ALA57" s="124">
        <v>0</v>
      </c>
      <c r="ALB57" s="124">
        <v>0</v>
      </c>
      <c r="ALC57" s="124">
        <v>0</v>
      </c>
      <c r="ALD57" s="124">
        <v>0</v>
      </c>
      <c r="ALE57" s="124">
        <v>0</v>
      </c>
      <c r="ALF57" s="124">
        <v>0</v>
      </c>
      <c r="ALG57" s="124">
        <v>0</v>
      </c>
      <c r="ALH57" s="124">
        <v>0</v>
      </c>
      <c r="ALI57" s="124">
        <v>0</v>
      </c>
      <c r="ALJ57" s="124">
        <v>0</v>
      </c>
      <c r="ALK57" s="124">
        <v>0</v>
      </c>
      <c r="ALL57" s="124">
        <v>0</v>
      </c>
      <c r="ALM57" s="124">
        <v>0</v>
      </c>
      <c r="ALN57" s="124">
        <v>0</v>
      </c>
      <c r="ALO57" s="124">
        <v>1036517.2907613042</v>
      </c>
      <c r="ALP57" s="124">
        <v>971684.11942362168</v>
      </c>
      <c r="ALQ57" s="124">
        <v>0</v>
      </c>
      <c r="ALR57" s="124">
        <v>891932.60015489627</v>
      </c>
      <c r="ALS57" s="124">
        <v>883329.46693665092</v>
      </c>
      <c r="ALT57" s="124">
        <v>0</v>
      </c>
      <c r="ALU57" s="124">
        <v>0</v>
      </c>
      <c r="ALV57" s="124">
        <v>0</v>
      </c>
      <c r="ALW57" s="124">
        <v>0</v>
      </c>
      <c r="ALX57" s="124">
        <v>0</v>
      </c>
      <c r="ALY57" s="124">
        <v>0</v>
      </c>
      <c r="ALZ57" s="124">
        <v>0</v>
      </c>
      <c r="AMA57" s="124">
        <v>0</v>
      </c>
      <c r="AMB57" s="124">
        <v>0</v>
      </c>
      <c r="AMC57" s="124">
        <v>0</v>
      </c>
      <c r="AMD57" s="124">
        <v>0</v>
      </c>
      <c r="AME57" s="124">
        <v>0</v>
      </c>
      <c r="AMF57" s="124">
        <v>0</v>
      </c>
      <c r="AMG57" s="124">
        <v>0</v>
      </c>
      <c r="AMH57" s="124">
        <v>0</v>
      </c>
      <c r="AMI57" s="124">
        <v>0</v>
      </c>
      <c r="AMJ57" s="124">
        <v>0</v>
      </c>
      <c r="AMK57" s="124">
        <v>0</v>
      </c>
      <c r="AML57" s="124">
        <v>0</v>
      </c>
      <c r="AMM57" s="124">
        <v>0</v>
      </c>
      <c r="AMN57" s="124">
        <v>0</v>
      </c>
      <c r="AMO57" s="124">
        <v>2794609.7989861481</v>
      </c>
      <c r="AMP57" s="124">
        <v>2705397.9489302379</v>
      </c>
      <c r="AMQ57" s="124">
        <v>0</v>
      </c>
      <c r="AMR57" s="124">
        <v>2648261.9428158663</v>
      </c>
      <c r="AMS57" s="124">
        <v>2708401.497484779</v>
      </c>
      <c r="AMT57" s="124">
        <v>0</v>
      </c>
      <c r="AMU57" s="124">
        <v>2832808.7602006369</v>
      </c>
      <c r="AMV57" s="124">
        <v>2897139.2006855067</v>
      </c>
      <c r="AMW57" s="124">
        <v>0</v>
      </c>
      <c r="AMX57" s="124">
        <v>3030215.9095851327</v>
      </c>
      <c r="AMY57" s="124">
        <v>3099029.2820113259</v>
      </c>
      <c r="AMZ57" s="124">
        <v>0</v>
      </c>
      <c r="ANA57" s="124">
        <v>3241379.576238147</v>
      </c>
      <c r="ANB57" s="124">
        <v>3314988.278261255</v>
      </c>
      <c r="ANC57" s="124">
        <v>0</v>
      </c>
      <c r="AND57" s="124">
        <v>3467258.3970071762</v>
      </c>
      <c r="ANE57" s="124">
        <v>3545996.5960300202</v>
      </c>
      <c r="ANF57" s="124">
        <v>0</v>
      </c>
      <c r="ANG57" s="124">
        <v>3708877.8123199707</v>
      </c>
      <c r="ANH57" s="124">
        <v>3793102.962539502</v>
      </c>
      <c r="ANI57" s="124">
        <v>0</v>
      </c>
      <c r="ANJ57" s="124">
        <v>3967334.7214597296</v>
      </c>
      <c r="ANK57" s="124">
        <v>4057429.1866308781</v>
      </c>
      <c r="ANL57" s="124">
        <v>0</v>
      </c>
      <c r="ANM57" s="124">
        <v>0</v>
      </c>
      <c r="ANN57" s="124">
        <v>0</v>
      </c>
      <c r="ANO57" s="124">
        <v>1036517.2907613042</v>
      </c>
      <c r="ANP57" s="124">
        <v>971684.11942362168</v>
      </c>
      <c r="ANQ57" s="124">
        <v>0</v>
      </c>
      <c r="ANR57" s="124">
        <v>891932.60015489627</v>
      </c>
      <c r="ANS57" s="124">
        <v>883329.46693665092</v>
      </c>
      <c r="ANT57" s="124">
        <v>0</v>
      </c>
      <c r="ANU57" s="124">
        <v>866371.34458931291</v>
      </c>
      <c r="ANV57" s="124">
        <v>858014.76238492026</v>
      </c>
      <c r="ANW57" s="124">
        <v>0</v>
      </c>
      <c r="ANX57" s="124">
        <v>841542.63068211905</v>
      </c>
      <c r="ANY57" s="124">
        <v>833425.53376321099</v>
      </c>
      <c r="ANZ57" s="124">
        <v>0</v>
      </c>
      <c r="AOA57" s="124">
        <v>817425.46504823235</v>
      </c>
      <c r="AOB57" s="124">
        <v>809540.99017807434</v>
      </c>
      <c r="AOC57" s="124">
        <v>0</v>
      </c>
      <c r="AOD57" s="124">
        <v>793999.45593691058</v>
      </c>
      <c r="AOE57" s="124">
        <v>786340.93656733795</v>
      </c>
      <c r="AOF57" s="124">
        <v>0</v>
      </c>
      <c r="AOG57" s="124">
        <v>771244.79598994495</v>
      </c>
      <c r="AOH57" s="124">
        <v>763805.7566246076</v>
      </c>
      <c r="AOI57" s="124">
        <v>0</v>
      </c>
      <c r="AOJ57" s="124">
        <v>749142.24549397535</v>
      </c>
      <c r="AOK57" s="124">
        <v>741916.39621312066</v>
      </c>
      <c r="AOL57" s="125">
        <f>AOL18+AOL24</f>
        <v>220228</v>
      </c>
      <c r="AOM57" s="125">
        <v>156361.88</v>
      </c>
      <c r="AON57" s="125">
        <v>159865.01268238435</v>
      </c>
      <c r="AOO57" s="125">
        <v>163446.94748230602</v>
      </c>
      <c r="AOP57" s="125">
        <v>167109.46210597738</v>
      </c>
      <c r="AOQ57" s="125">
        <v>170854.37444367961</v>
      </c>
      <c r="AOR57" s="125">
        <v>174683.54347937816</v>
      </c>
      <c r="AOS57" s="125">
        <v>178598.87022094862</v>
      </c>
      <c r="AOT57" s="125">
        <v>182602.29865148055</v>
      </c>
      <c r="AOU57" s="125">
        <v>186695.81670213689</v>
      </c>
      <c r="AOV57" s="125">
        <v>190881.45724705764</v>
      </c>
      <c r="AOW57" s="125">
        <v>195161.29912080825</v>
      </c>
      <c r="AOX57" s="125">
        <v>199537.46815888304</v>
      </c>
      <c r="AOY57" s="125">
        <v>204012.13826178733</v>
      </c>
      <c r="AOZ57" s="125">
        <v>208587.53248323197</v>
      </c>
      <c r="APA57" s="125">
        <v>213265.92414298808</v>
      </c>
      <c r="APB57" s="125">
        <v>218049.63796496025</v>
      </c>
      <c r="APC57" s="125">
        <v>222941.05124105079</v>
      </c>
      <c r="APD57" s="125">
        <v>227942.5950213992</v>
      </c>
      <c r="APE57" s="125">
        <v>233056.7553315956</v>
      </c>
      <c r="APF57" s="125">
        <v>238286.07441747934</v>
      </c>
      <c r="APG57" s="125">
        <v>243633.15201814851</v>
      </c>
      <c r="APH57" s="125">
        <v>249100.64666782017</v>
      </c>
      <c r="API57" s="125">
        <v>254691.27702719526</v>
      </c>
      <c r="APJ57" s="125">
        <v>260407.82324499774</v>
      </c>
      <c r="APK57" s="125">
        <v>266253.12835037179</v>
      </c>
      <c r="APL57" s="125">
        <v>272230.09967683716</v>
      </c>
      <c r="APM57" s="125">
        <v>63866.119999999995</v>
      </c>
      <c r="APN57" s="125">
        <v>63210.347389495633</v>
      </c>
      <c r="APO57" s="125">
        <v>62561.848776651583</v>
      </c>
      <c r="APP57" s="125">
        <v>61920.531356914638</v>
      </c>
      <c r="APQ57" s="125">
        <v>61286.303761292562</v>
      </c>
      <c r="APR57" s="125">
        <v>60659.07602960951</v>
      </c>
      <c r="APS57" s="125">
        <v>60038.759584327359</v>
      </c>
      <c r="APT57" s="125">
        <v>59425.267204919946</v>
      </c>
      <c r="APU57" s="125">
        <v>58818.513002787804</v>
      </c>
      <c r="APV57" s="125">
        <v>58218.412396701169</v>
      </c>
      <c r="APW57" s="125">
        <v>57624.882088759339</v>
      </c>
      <c r="APX57" s="125">
        <v>57037.84004085468</v>
      </c>
      <c r="APY57" s="125">
        <v>56457.205451630005</v>
      </c>
      <c r="APZ57" s="125">
        <v>55882.898733918104</v>
      </c>
      <c r="AQA57" s="125">
        <v>55314.841492652602</v>
      </c>
      <c r="AQB57" s="125">
        <v>54752.95650323962</v>
      </c>
      <c r="AQC57" s="125">
        <v>54197.167690379727</v>
      </c>
      <c r="AQD57" s="125">
        <v>53647.40010733025</v>
      </c>
      <c r="AQE57" s="125">
        <v>53103.579915597933</v>
      </c>
      <c r="AQF57" s="125">
        <v>52565.634365052341</v>
      </c>
      <c r="AQG57" s="125">
        <v>52033.491774450551</v>
      </c>
      <c r="AQH57" s="125">
        <v>51507.08151236402</v>
      </c>
      <c r="AQI57" s="125">
        <v>50986.333978498529</v>
      </c>
      <c r="AQJ57" s="125">
        <v>50471.180585398433</v>
      </c>
      <c r="AQK57" s="125">
        <v>49961.553740526717</v>
      </c>
      <c r="AQL57" s="125">
        <v>49457.386828712413</v>
      </c>
      <c r="AQM57" s="125">
        <f>AQM18+AQM24</f>
        <v>2722</v>
      </c>
      <c r="AQN57" s="125">
        <v>1932.62</v>
      </c>
      <c r="AQO57" s="125">
        <v>1975.8250881844124</v>
      </c>
      <c r="AQP57" s="125">
        <v>2020.0005751496969</v>
      </c>
      <c r="AQQ57" s="125">
        <v>2065.1683285741456</v>
      </c>
      <c r="AQR57" s="125">
        <v>2111.3507100679712</v>
      </c>
      <c r="AQS57" s="125">
        <v>2158.5705863481312</v>
      </c>
      <c r="AQT57" s="125">
        <v>2206.8513406662614</v>
      </c>
      <c r="AQU57" s="125">
        <v>2256.2168844954626</v>
      </c>
      <c r="AQV57" s="125">
        <v>2306.6916694817942</v>
      </c>
      <c r="AQW57" s="125">
        <v>2358.3006996664926</v>
      </c>
      <c r="AQX57" s="125">
        <v>2411.0695439850356</v>
      </c>
      <c r="AQY57" s="125">
        <v>2465.0243490493408</v>
      </c>
      <c r="AQZ57" s="125">
        <v>2520.1918522195078</v>
      </c>
      <c r="ARA57" s="125">
        <v>2576.599394971674</v>
      </c>
      <c r="ARB57" s="125">
        <v>2634.2749365686932</v>
      </c>
      <c r="ARC57" s="125">
        <v>2693.2470680405049</v>
      </c>
      <c r="ARD57" s="125">
        <v>2753.5450264812107</v>
      </c>
      <c r="ARE57" s="125">
        <v>2815.1987096700454</v>
      </c>
      <c r="ARF57" s="125">
        <v>2878.2386910235755</v>
      </c>
      <c r="ARG57" s="125">
        <v>2942.6962348866464</v>
      </c>
      <c r="ARH57" s="125">
        <v>3008.6033121697446</v>
      </c>
      <c r="ARI57" s="125">
        <v>3075.9926163406444</v>
      </c>
      <c r="ARJ57" s="125">
        <v>3144.8975797783546</v>
      </c>
      <c r="ARK57" s="125">
        <v>3215.3523904975964</v>
      </c>
      <c r="ARL57" s="125">
        <v>3287.3920092521962</v>
      </c>
      <c r="ARM57" s="125">
        <v>3361.0521870260013</v>
      </c>
      <c r="ARN57" s="125">
        <v>789.37999999999988</v>
      </c>
      <c r="ARO57" s="125">
        <v>781.19691261209459</v>
      </c>
      <c r="ARP57" s="125">
        <v>773.10633819611814</v>
      </c>
      <c r="ARQ57" s="125">
        <v>765.10706023901662</v>
      </c>
      <c r="ARR57" s="125">
        <v>757.19788169864182</v>
      </c>
      <c r="ARS57" s="125">
        <v>749.37762463128831</v>
      </c>
      <c r="ART57" s="125">
        <v>741.64512982723124</v>
      </c>
      <c r="ARU57" s="125">
        <v>733.99925645408018</v>
      </c>
      <c r="ARV57" s="125">
        <v>726.43888170777302</v>
      </c>
      <c r="ARW57" s="125">
        <v>718.96290047103548</v>
      </c>
      <c r="ARX57" s="125">
        <v>711.57022497913533</v>
      </c>
      <c r="ARY57" s="125">
        <v>704.25978449276647</v>
      </c>
      <c r="ARZ57" s="125">
        <v>697.03052497790156</v>
      </c>
      <c r="ASA57" s="125">
        <v>689.88140879245304</v>
      </c>
      <c r="ASB57" s="125">
        <v>682.81141437958945</v>
      </c>
      <c r="ASC57" s="125">
        <v>675.81953596755625</v>
      </c>
      <c r="ASD57" s="125">
        <v>668.90478327585276</v>
      </c>
      <c r="ASE57" s="125">
        <v>662.06618122762222</v>
      </c>
      <c r="ASF57" s="125">
        <v>655.30276966811414</v>
      </c>
      <c r="ASG57" s="125">
        <v>648.61360308908161</v>
      </c>
      <c r="ASH57" s="125">
        <v>641.99775035897903</v>
      </c>
      <c r="ASI57" s="125">
        <v>635.45429445883053</v>
      </c>
      <c r="ASJ57" s="125">
        <v>628.98233222363956</v>
      </c>
      <c r="ASK57" s="125">
        <v>622.58097408921628</v>
      </c>
      <c r="ASL57" s="125">
        <v>616.24934384429946</v>
      </c>
      <c r="ASM57" s="125">
        <v>609.98657838785482</v>
      </c>
      <c r="ASN57" s="125"/>
      <c r="ASO57" s="125">
        <v>156361.88</v>
      </c>
      <c r="ASP57" s="125">
        <v>159865.01268238435</v>
      </c>
      <c r="ASQ57" s="125">
        <v>163446.94748230602</v>
      </c>
      <c r="ASR57" s="125">
        <v>144261.24544877611</v>
      </c>
      <c r="ASS57" s="125">
        <v>124120.21781911101</v>
      </c>
      <c r="AST57" s="125">
        <v>101510.47825418301</v>
      </c>
      <c r="ASU57" s="125">
        <v>77830.820783796604</v>
      </c>
      <c r="ASV57" s="125">
        <v>53044.56998378798</v>
      </c>
      <c r="ASW57" s="125">
        <v>27113.939394185134</v>
      </c>
      <c r="ASX57" s="125">
        <v>0</v>
      </c>
      <c r="ASY57" s="125">
        <v>0</v>
      </c>
      <c r="ASZ57" s="125">
        <v>0</v>
      </c>
      <c r="ATA57" s="125">
        <v>0</v>
      </c>
      <c r="ATB57" s="125">
        <v>0</v>
      </c>
      <c r="ATC57" s="125">
        <v>0</v>
      </c>
      <c r="ATD57" s="125">
        <v>0</v>
      </c>
      <c r="ATE57" s="125">
        <v>0</v>
      </c>
      <c r="ATF57" s="125">
        <v>0</v>
      </c>
      <c r="ATG57" s="125">
        <v>0</v>
      </c>
      <c r="ATH57" s="125">
        <v>0</v>
      </c>
      <c r="ATI57" s="125">
        <v>0</v>
      </c>
      <c r="ATJ57" s="125">
        <v>0</v>
      </c>
      <c r="ATK57" s="125">
        <v>0</v>
      </c>
      <c r="ATL57" s="125">
        <v>0</v>
      </c>
      <c r="ATM57" s="125">
        <v>0</v>
      </c>
      <c r="ATN57" s="125">
        <v>0</v>
      </c>
      <c r="ATO57" s="125">
        <v>63866.119999999995</v>
      </c>
      <c r="ATP57" s="125">
        <v>63210.347389495633</v>
      </c>
      <c r="ATQ57" s="125">
        <v>62561.848776651583</v>
      </c>
      <c r="ATR57" s="125">
        <v>53446.156280708543</v>
      </c>
      <c r="ATS57" s="125">
        <v>44501.03272761494</v>
      </c>
      <c r="ATT57" s="125">
        <v>35228.565821853823</v>
      </c>
      <c r="ATU57" s="125">
        <v>26145.438891270755</v>
      </c>
      <c r="ATV57" s="125">
        <v>17248.413277667445</v>
      </c>
      <c r="ATW57" s="125">
        <v>8534.3082864521493</v>
      </c>
      <c r="ATX57" s="125">
        <v>0</v>
      </c>
      <c r="ATY57" s="125">
        <v>0</v>
      </c>
      <c r="ATZ57" s="125">
        <v>0</v>
      </c>
      <c r="AUA57" s="125">
        <v>0</v>
      </c>
      <c r="AUB57" s="125">
        <v>0</v>
      </c>
      <c r="AUC57" s="125">
        <v>0</v>
      </c>
      <c r="AUD57" s="125">
        <v>0</v>
      </c>
      <c r="AUE57" s="125">
        <v>0</v>
      </c>
      <c r="AUF57" s="125">
        <v>0</v>
      </c>
      <c r="AUG57" s="125">
        <v>0</v>
      </c>
      <c r="AUH57" s="125">
        <v>0</v>
      </c>
      <c r="AUI57" s="125">
        <v>0</v>
      </c>
      <c r="AUJ57" s="125">
        <v>0</v>
      </c>
      <c r="AUK57" s="125">
        <v>0</v>
      </c>
      <c r="AUL57" s="125">
        <v>0</v>
      </c>
      <c r="AUM57" s="125">
        <v>0</v>
      </c>
      <c r="AUN57" s="125">
        <v>0</v>
      </c>
      <c r="AUO57" s="125">
        <f>AUO18+AUO24</f>
        <v>1</v>
      </c>
      <c r="AUP57" s="125">
        <v>1932.62</v>
      </c>
      <c r="AUQ57" s="125">
        <v>1975.8250881844124</v>
      </c>
      <c r="AUR57" s="125">
        <v>2020.0005751496969</v>
      </c>
      <c r="AUS57" s="125">
        <v>1784.8127931843198</v>
      </c>
      <c r="AUT57" s="125">
        <v>1537.9064146969631</v>
      </c>
      <c r="AUU57" s="125">
        <v>1257.683125400717</v>
      </c>
      <c r="AUV57" s="125">
        <v>964.23993039765662</v>
      </c>
      <c r="AUW57" s="125">
        <v>657.12461689615225</v>
      </c>
      <c r="AUX57" s="125">
        <v>335.87129299161097</v>
      </c>
      <c r="AUY57" s="125">
        <v>0</v>
      </c>
      <c r="AUZ57" s="125">
        <v>0</v>
      </c>
      <c r="AVA57" s="125">
        <v>0</v>
      </c>
      <c r="AVB57" s="125">
        <v>0</v>
      </c>
      <c r="AVC57" s="125">
        <v>0</v>
      </c>
      <c r="AVD57" s="125">
        <v>0</v>
      </c>
      <c r="AVE57" s="125">
        <v>0</v>
      </c>
      <c r="AVF57" s="125">
        <v>0</v>
      </c>
      <c r="AVG57" s="125">
        <v>0</v>
      </c>
      <c r="AVH57" s="125">
        <v>0</v>
      </c>
      <c r="AVI57" s="125">
        <v>0</v>
      </c>
      <c r="AVJ57" s="125">
        <v>0</v>
      </c>
      <c r="AVK57" s="125">
        <v>0</v>
      </c>
      <c r="AVL57" s="125">
        <v>0</v>
      </c>
      <c r="AVM57" s="125">
        <v>0</v>
      </c>
      <c r="AVN57" s="125">
        <v>0</v>
      </c>
      <c r="AVO57" s="125">
        <v>0</v>
      </c>
      <c r="AVP57" s="125">
        <v>789.37999999999988</v>
      </c>
      <c r="AVQ57" s="125">
        <v>781.19691261209459</v>
      </c>
      <c r="AVR57" s="125">
        <v>773.10633819611814</v>
      </c>
      <c r="AVS57" s="125">
        <v>661.12354164632393</v>
      </c>
      <c r="AVT57" s="125">
        <v>551.23678994635202</v>
      </c>
      <c r="AVU57" s="125">
        <v>436.3225039771508</v>
      </c>
      <c r="AVV57" s="125">
        <v>323.78284232611668</v>
      </c>
      <c r="AVW57" s="125">
        <v>213.57626226180255</v>
      </c>
      <c r="AVX57" s="125">
        <v>105.66198910837346</v>
      </c>
      <c r="AVY57" s="125">
        <v>0</v>
      </c>
      <c r="AVZ57" s="125">
        <v>0</v>
      </c>
      <c r="AWA57" s="125">
        <v>0</v>
      </c>
      <c r="AWB57" s="125">
        <v>0</v>
      </c>
      <c r="AWC57" s="125">
        <v>0</v>
      </c>
      <c r="AWD57" s="125">
        <v>0</v>
      </c>
      <c r="AWE57" s="125">
        <v>0</v>
      </c>
      <c r="AWF57" s="125">
        <v>0</v>
      </c>
      <c r="AWG57" s="125">
        <v>0</v>
      </c>
      <c r="AWH57" s="125">
        <v>0</v>
      </c>
      <c r="AWI57" s="125">
        <v>0</v>
      </c>
      <c r="AWJ57" s="125">
        <v>0</v>
      </c>
      <c r="AWK57" s="125">
        <v>0</v>
      </c>
      <c r="AWL57" s="125">
        <v>0</v>
      </c>
      <c r="AWM57" s="125">
        <v>0</v>
      </c>
      <c r="AWN57" s="125">
        <v>0</v>
      </c>
      <c r="AWO57" s="125">
        <v>0</v>
      </c>
      <c r="AWP57" s="125">
        <f>AWP18+AWP24</f>
        <v>1.52</v>
      </c>
      <c r="AWQ57" s="125">
        <v>156361.88</v>
      </c>
      <c r="AWR57" s="125">
        <v>159865.01268238435</v>
      </c>
      <c r="AWS57" s="125">
        <v>163446.94748230602</v>
      </c>
      <c r="AWT57" s="125">
        <v>52330.773722154649</v>
      </c>
      <c r="AWU57" s="125">
        <v>53469.169274910244</v>
      </c>
      <c r="AWV57" s="125">
        <v>49322.412276530304</v>
      </c>
      <c r="AWW57" s="125">
        <v>50427.916297679607</v>
      </c>
      <c r="AWX57" s="125">
        <v>51558.296089829804</v>
      </c>
      <c r="AWY57" s="125">
        <v>52714.112951191586</v>
      </c>
      <c r="AWZ57" s="125">
        <v>53895.940869757447</v>
      </c>
      <c r="AXA57" s="125">
        <v>55104.366810581152</v>
      </c>
      <c r="AXB57" s="125">
        <v>56339.991009566977</v>
      </c>
      <c r="AXC57" s="125">
        <v>57603.427273916423</v>
      </c>
      <c r="AXD57" s="125">
        <v>58895.303289383141</v>
      </c>
      <c r="AXE57" s="125">
        <v>60216.260934490754</v>
      </c>
      <c r="AXF57" s="125">
        <v>61566.956601871134</v>
      </c>
      <c r="AXG57" s="125">
        <v>62948.061526884929</v>
      </c>
      <c r="AXH57" s="125">
        <v>64360.262123689179</v>
      </c>
      <c r="AXI57" s="125">
        <v>65804.260328921111</v>
      </c>
      <c r="AXJ57" s="125">
        <v>67280.773953170632</v>
      </c>
      <c r="AXK57" s="125">
        <v>68790.537040418407</v>
      </c>
      <c r="AXL57" s="125">
        <v>70334.300235619812</v>
      </c>
      <c r="AXM57" s="125">
        <v>71912.83116061984</v>
      </c>
      <c r="AXN57" s="125">
        <v>73526.91479858759</v>
      </c>
      <c r="AXO57" s="125">
        <v>75177.353887163787</v>
      </c>
      <c r="AXP57" s="125">
        <v>76864.969320518721</v>
      </c>
      <c r="AXQ57" s="125">
        <v>63866.119999999995</v>
      </c>
      <c r="AXR57" s="125">
        <v>63210.347389495633</v>
      </c>
      <c r="AXS57" s="125">
        <v>62561.848776651583</v>
      </c>
      <c r="AXT57" s="125">
        <v>19349.258915267539</v>
      </c>
      <c r="AXU57" s="125">
        <v>19125.652400231706</v>
      </c>
      <c r="AXV57" s="125">
        <v>17127.268526007392</v>
      </c>
      <c r="AXW57" s="125">
        <v>16952.120353221842</v>
      </c>
      <c r="AXX57" s="125">
        <v>16778.898975506811</v>
      </c>
      <c r="AXY57" s="125">
        <v>16607.580141963615</v>
      </c>
      <c r="AXZ57" s="125">
        <v>16438.139970833272</v>
      </c>
      <c r="AYA57" s="125">
        <v>16270.554942708517</v>
      </c>
      <c r="AYB57" s="125">
        <v>16104.80189388838</v>
      </c>
      <c r="AYC57" s="125">
        <v>15940.858009872001</v>
      </c>
      <c r="AYD57" s="125">
        <v>15778.700818988642</v>
      </c>
      <c r="AYE57" s="125">
        <v>15618.308186160735</v>
      </c>
      <c r="AYF57" s="125">
        <v>15459.658306797068</v>
      </c>
      <c r="AYG57" s="125">
        <v>15302.729700813099</v>
      </c>
      <c r="AYH57" s="125">
        <v>15147.5012067756</v>
      </c>
      <c r="AYI57" s="125">
        <v>14993.95197616883</v>
      </c>
      <c r="AYJ57" s="125">
        <v>14842.061467779484</v>
      </c>
      <c r="AYK57" s="125">
        <v>14691.809442197802</v>
      </c>
      <c r="AYL57" s="125">
        <v>14543.175956432195</v>
      </c>
      <c r="AYM57" s="125">
        <v>14396.141358634879</v>
      </c>
      <c r="AYN57" s="125">
        <v>14250.686282936029</v>
      </c>
      <c r="AYO57" s="125">
        <v>14106.791644384015</v>
      </c>
      <c r="AYP57" s="125">
        <v>13964.438633989388</v>
      </c>
      <c r="AYQ57" s="125">
        <f>AYQ18+AYQ24</f>
        <v>1.52</v>
      </c>
      <c r="AYR57" s="125">
        <v>1932.62</v>
      </c>
      <c r="AYS57" s="125">
        <v>1975.8250881844124</v>
      </c>
      <c r="AYT57" s="125">
        <v>2020.0005751496969</v>
      </c>
      <c r="AYU57" s="125">
        <v>656.79405079231492</v>
      </c>
      <c r="AYV57" s="125">
        <v>670.99356816549744</v>
      </c>
      <c r="AYW57" s="125">
        <v>609.4787537924135</v>
      </c>
      <c r="AYX57" s="125">
        <v>623.11096677635624</v>
      </c>
      <c r="AYY57" s="125">
        <v>637.0494732693071</v>
      </c>
      <c r="AYZ57" s="125">
        <v>651.30117726544779</v>
      </c>
      <c r="AZA57" s="125">
        <v>665.87313872936261</v>
      </c>
      <c r="AZB57" s="125">
        <v>680.77257712518656</v>
      </c>
      <c r="AZC57" s="125">
        <v>696.00687502569622</v>
      </c>
      <c r="AZD57" s="125">
        <v>711.5835818031552</v>
      </c>
      <c r="AZE57" s="125">
        <v>727.51041740376684</v>
      </c>
      <c r="AZF57" s="125">
        <v>743.79527620763099</v>
      </c>
      <c r="AZG57" s="125">
        <v>760.4462309761426</v>
      </c>
      <c r="AZH57" s="125">
        <v>777.47153688881247</v>
      </c>
      <c r="AZI57" s="125">
        <v>794.87963567154225</v>
      </c>
      <c r="AZJ57" s="125">
        <v>812.67915981842134</v>
      </c>
      <c r="AZK57" s="125">
        <v>830.87893690917065</v>
      </c>
      <c r="AZL57" s="125">
        <v>849.48799402439852</v>
      </c>
      <c r="AZM57" s="125">
        <v>868.51556226088769</v>
      </c>
      <c r="AZN57" s="125">
        <v>887.97108134918255</v>
      </c>
      <c r="AZO57" s="125">
        <v>907.86420437579193</v>
      </c>
      <c r="AZP57" s="125">
        <v>928.20480261238481</v>
      </c>
      <c r="AZQ57" s="125">
        <v>949.00297045440038</v>
      </c>
      <c r="AZR57" s="125">
        <v>789.37999999999988</v>
      </c>
      <c r="AZS57" s="125">
        <v>781.19691261209459</v>
      </c>
      <c r="AZT57" s="125">
        <v>773.10633819611814</v>
      </c>
      <c r="AZU57" s="125">
        <v>242.74279624984297</v>
      </c>
      <c r="AZV57" s="125">
        <v>239.87208065024313</v>
      </c>
      <c r="AZW57" s="125">
        <v>211.5889763664814</v>
      </c>
      <c r="AZX57" s="125">
        <v>209.40568371592411</v>
      </c>
      <c r="AZY57" s="125">
        <v>207.24684888115203</v>
      </c>
      <c r="AZZ57" s="125">
        <v>205.1121548351359</v>
      </c>
      <c r="BAA57" s="125">
        <v>203.00128954476295</v>
      </c>
      <c r="BAB57" s="125">
        <v>200.91394587646172</v>
      </c>
      <c r="BAC57" s="125">
        <v>198.84982150383996</v>
      </c>
      <c r="BAD57" s="125">
        <v>196.80861881728987</v>
      </c>
      <c r="BAE57" s="125">
        <v>194.79004483551617</v>
      </c>
      <c r="BAF57" s="125">
        <v>192.7938111189429</v>
      </c>
      <c r="BAG57" s="125">
        <v>190.81963368495707</v>
      </c>
      <c r="BAH57" s="125">
        <v>188.86723292494668</v>
      </c>
      <c r="BAI57" s="125">
        <v>186.93633352309334</v>
      </c>
      <c r="BAJ57" s="125">
        <v>185.0266643768793</v>
      </c>
      <c r="BAK57" s="125">
        <v>183.13795851927011</v>
      </c>
      <c r="BAL57" s="125">
        <v>181.26995304253523</v>
      </c>
      <c r="BAM57" s="125">
        <v>179.42238902366981</v>
      </c>
      <c r="BAN57" s="125">
        <v>177.5950114513806</v>
      </c>
      <c r="BAO57" s="125">
        <v>175.78756915460224</v>
      </c>
      <c r="BAP57" s="125">
        <v>173.99981473250807</v>
      </c>
      <c r="BAQ57" s="125">
        <v>172.23150448598255</v>
      </c>
      <c r="BAR57" s="125">
        <f>BAR18+BAR24</f>
        <v>1.52</v>
      </c>
      <c r="BAS57" s="125">
        <v>156361.88</v>
      </c>
      <c r="BAT57" s="125">
        <v>159865.01268238435</v>
      </c>
      <c r="BAU57" s="125">
        <v>163446.94748230602</v>
      </c>
      <c r="BAV57" s="125">
        <v>45879.512548356652</v>
      </c>
      <c r="BAW57" s="125">
        <v>40273.64269856146</v>
      </c>
      <c r="BAX57" s="125">
        <v>28661.782095298728</v>
      </c>
      <c r="BAY57" s="125">
        <v>21975.761162483748</v>
      </c>
      <c r="BAZ57" s="125">
        <v>14977.290348363666</v>
      </c>
      <c r="BBA57" s="125">
        <v>7655.7005348287439</v>
      </c>
      <c r="BBB57" s="125">
        <v>0</v>
      </c>
      <c r="BBC57" s="125">
        <v>0</v>
      </c>
      <c r="BBD57" s="125">
        <v>0</v>
      </c>
      <c r="BBE57" s="125">
        <v>0</v>
      </c>
      <c r="BBF57" s="125">
        <v>0</v>
      </c>
      <c r="BBG57" s="125">
        <v>0</v>
      </c>
      <c r="BBH57" s="125">
        <v>0</v>
      </c>
      <c r="BBI57" s="125">
        <v>0</v>
      </c>
      <c r="BBJ57" s="125">
        <v>0</v>
      </c>
      <c r="BBK57" s="125">
        <v>0</v>
      </c>
      <c r="BBL57" s="125">
        <v>0</v>
      </c>
      <c r="BBM57" s="125">
        <v>0</v>
      </c>
      <c r="BBN57" s="125">
        <v>0</v>
      </c>
      <c r="BBO57" s="125">
        <v>0</v>
      </c>
      <c r="BBP57" s="125">
        <v>0</v>
      </c>
      <c r="BBQ57" s="125">
        <v>0</v>
      </c>
      <c r="BBR57" s="125">
        <v>0</v>
      </c>
      <c r="BBS57" s="125">
        <v>63866.119999999995</v>
      </c>
      <c r="BBT57" s="125">
        <v>63210.347389495633</v>
      </c>
      <c r="BBU57" s="125">
        <v>62561.848776651583</v>
      </c>
      <c r="BBV57" s="125">
        <v>16956.494187868171</v>
      </c>
      <c r="BBW57" s="125">
        <v>14386.281755428612</v>
      </c>
      <c r="BBX57" s="125">
        <v>9946.8891732293141</v>
      </c>
      <c r="BBY57" s="125">
        <v>7382.2415692999784</v>
      </c>
      <c r="BBZ57" s="125">
        <v>4870.1402195766905</v>
      </c>
      <c r="BCA57" s="125">
        <v>2409.6870455864891</v>
      </c>
      <c r="BCB57" s="125">
        <v>0</v>
      </c>
      <c r="BCC57" s="125">
        <v>0</v>
      </c>
      <c r="BCD57" s="125">
        <v>0</v>
      </c>
      <c r="BCE57" s="125">
        <v>0</v>
      </c>
      <c r="BCF57" s="125">
        <v>0</v>
      </c>
      <c r="BCG57" s="125">
        <v>0</v>
      </c>
      <c r="BCH57" s="125">
        <v>0</v>
      </c>
      <c r="BCI57" s="125">
        <v>0</v>
      </c>
      <c r="BCJ57" s="125">
        <v>0</v>
      </c>
      <c r="BCK57" s="125">
        <v>0</v>
      </c>
      <c r="BCL57" s="125">
        <v>0</v>
      </c>
      <c r="BCM57" s="125">
        <v>0</v>
      </c>
      <c r="BCN57" s="125">
        <v>0</v>
      </c>
      <c r="BCO57" s="125">
        <v>0</v>
      </c>
      <c r="BCP57" s="125">
        <v>0</v>
      </c>
      <c r="BCQ57" s="125">
        <v>0</v>
      </c>
      <c r="BCR57" s="125">
        <v>0</v>
      </c>
      <c r="BCS57" s="125">
        <f>BCS18+BCS24</f>
        <v>1.52</v>
      </c>
      <c r="BCT57" s="125">
        <v>1932.62</v>
      </c>
      <c r="BCU57" s="125">
        <v>1975.8250881844124</v>
      </c>
      <c r="BCV57" s="125">
        <v>2020.0005751496969</v>
      </c>
      <c r="BCW57" s="125">
        <v>577.63484079989348</v>
      </c>
      <c r="BCX57" s="125">
        <v>509.07988476662445</v>
      </c>
      <c r="BCY57" s="125">
        <v>355.11052952490832</v>
      </c>
      <c r="BCZ57" s="125">
        <v>272.25598034757365</v>
      </c>
      <c r="BDA57" s="125">
        <v>185.54106830009005</v>
      </c>
      <c r="BDB57" s="125">
        <v>94.834247432925451</v>
      </c>
      <c r="BDC57" s="125">
        <v>0</v>
      </c>
      <c r="BDD57" s="125">
        <v>0</v>
      </c>
      <c r="BDE57" s="125">
        <v>0</v>
      </c>
      <c r="BDF57" s="125">
        <v>0</v>
      </c>
      <c r="BDG57" s="125">
        <v>0</v>
      </c>
      <c r="BDH57" s="125">
        <v>0</v>
      </c>
      <c r="BDI57" s="125">
        <v>0</v>
      </c>
      <c r="BDJ57" s="125">
        <v>0</v>
      </c>
      <c r="BDK57" s="125">
        <v>0</v>
      </c>
      <c r="BDL57" s="125">
        <v>0</v>
      </c>
      <c r="BDM57" s="125">
        <v>0</v>
      </c>
      <c r="BDN57" s="125">
        <v>0</v>
      </c>
      <c r="BDO57" s="125">
        <v>0</v>
      </c>
      <c r="BDP57" s="125">
        <v>0</v>
      </c>
      <c r="BDQ57" s="125">
        <v>0</v>
      </c>
      <c r="BDR57" s="125">
        <v>0</v>
      </c>
      <c r="BDS57" s="125">
        <v>0</v>
      </c>
      <c r="BDT57" s="125">
        <v>789.37999999999988</v>
      </c>
      <c r="BDU57" s="125">
        <v>781.19691261209459</v>
      </c>
      <c r="BDV57" s="125">
        <v>773.10633819611814</v>
      </c>
      <c r="BDW57" s="125">
        <v>213.38274394131798</v>
      </c>
      <c r="BDX57" s="125">
        <v>181.71836062606718</v>
      </c>
      <c r="BDY57" s="125">
        <v>123.1969422994308</v>
      </c>
      <c r="BDZ57" s="125">
        <v>91.421037833256463</v>
      </c>
      <c r="BEA57" s="125">
        <v>60.303885815097189</v>
      </c>
      <c r="BEB57" s="125">
        <v>29.833973395305446</v>
      </c>
      <c r="BEC57" s="125">
        <v>0</v>
      </c>
      <c r="BED57" s="125">
        <v>0</v>
      </c>
      <c r="BEE57" s="125">
        <v>0</v>
      </c>
      <c r="BEF57" s="125">
        <v>0</v>
      </c>
      <c r="BEG57" s="125">
        <v>0</v>
      </c>
      <c r="BEH57" s="125">
        <v>0</v>
      </c>
      <c r="BEI57" s="125">
        <v>0</v>
      </c>
      <c r="BEJ57" s="125">
        <v>0</v>
      </c>
      <c r="BEK57" s="125">
        <v>0</v>
      </c>
      <c r="BEL57" s="125">
        <v>0</v>
      </c>
      <c r="BEM57" s="125">
        <v>0</v>
      </c>
      <c r="BEN57" s="125">
        <v>0</v>
      </c>
      <c r="BEO57" s="125">
        <v>0</v>
      </c>
      <c r="BEP57" s="125">
        <v>0</v>
      </c>
      <c r="BEQ57" s="125">
        <v>0</v>
      </c>
      <c r="BER57" s="125">
        <v>0</v>
      </c>
      <c r="BES57" s="125">
        <v>0</v>
      </c>
      <c r="BET57" s="125">
        <f>BET18+BET24</f>
        <v>0</v>
      </c>
      <c r="BEU57" s="125">
        <v>156361.88</v>
      </c>
      <c r="BEV57" s="125">
        <v>159865.01268238435</v>
      </c>
      <c r="BEW57" s="125">
        <v>163446.94748230602</v>
      </c>
      <c r="BEX57" s="125">
        <v>45879.512548356652</v>
      </c>
      <c r="BEY57" s="125">
        <v>40273.64269856146</v>
      </c>
      <c r="BEZ57" s="125">
        <v>28661.782095298728</v>
      </c>
      <c r="BFA57" s="125">
        <v>21975.761162483748</v>
      </c>
      <c r="BFB57" s="125">
        <v>14977.290348363666</v>
      </c>
      <c r="BFC57" s="125">
        <v>7655.7005348287439</v>
      </c>
      <c r="BFD57" s="125">
        <v>0</v>
      </c>
      <c r="BFE57" s="125">
        <v>0</v>
      </c>
      <c r="BFF57" s="125">
        <v>0</v>
      </c>
      <c r="BFG57" s="125">
        <v>0</v>
      </c>
      <c r="BFH57" s="125">
        <v>0</v>
      </c>
      <c r="BFI57" s="125">
        <v>0</v>
      </c>
      <c r="BFJ57" s="125">
        <v>0</v>
      </c>
      <c r="BFK57" s="125">
        <v>0</v>
      </c>
      <c r="BFL57" s="125">
        <v>0</v>
      </c>
      <c r="BFM57" s="125">
        <v>0</v>
      </c>
      <c r="BFN57" s="125">
        <v>0</v>
      </c>
      <c r="BFO57" s="125">
        <v>0</v>
      </c>
      <c r="BFP57" s="125">
        <v>0</v>
      </c>
      <c r="BFQ57" s="125">
        <v>0</v>
      </c>
      <c r="BFR57" s="125">
        <v>0</v>
      </c>
      <c r="BFS57" s="125">
        <v>0</v>
      </c>
      <c r="BFT57" s="125">
        <v>0</v>
      </c>
      <c r="BFU57" s="125">
        <v>63866.119999999995</v>
      </c>
      <c r="BFV57" s="125">
        <v>63210.347389495633</v>
      </c>
      <c r="BFW57" s="125">
        <v>62561.848776651583</v>
      </c>
      <c r="BFX57" s="125">
        <v>16956.494187868171</v>
      </c>
      <c r="BFY57" s="125">
        <v>14386.281755428612</v>
      </c>
      <c r="BFZ57" s="125">
        <v>9946.8891732293141</v>
      </c>
      <c r="BGA57" s="125">
        <v>7382.2415692999784</v>
      </c>
      <c r="BGB57" s="125">
        <v>4870.1402195766905</v>
      </c>
      <c r="BGC57" s="125">
        <v>2409.6870455864891</v>
      </c>
      <c r="BGD57" s="125">
        <v>0</v>
      </c>
      <c r="BGE57" s="125">
        <v>0</v>
      </c>
      <c r="BGF57" s="125">
        <v>0</v>
      </c>
      <c r="BGG57" s="125">
        <v>0</v>
      </c>
      <c r="BGH57" s="125">
        <v>0</v>
      </c>
      <c r="BGI57" s="125">
        <v>0</v>
      </c>
      <c r="BGJ57" s="125">
        <v>0</v>
      </c>
      <c r="BGK57" s="125">
        <v>0</v>
      </c>
      <c r="BGL57" s="125">
        <v>0</v>
      </c>
      <c r="BGM57" s="125">
        <v>0</v>
      </c>
      <c r="BGN57" s="125">
        <v>0</v>
      </c>
      <c r="BGO57" s="125">
        <v>0</v>
      </c>
      <c r="BGP57" s="125">
        <v>0</v>
      </c>
      <c r="BGQ57" s="125">
        <v>0</v>
      </c>
      <c r="BGR57" s="125">
        <v>0</v>
      </c>
      <c r="BGS57" s="125">
        <v>0</v>
      </c>
      <c r="BGT57" s="125">
        <v>0</v>
      </c>
      <c r="BGU57" s="125">
        <f>BGU18+BGU24</f>
        <v>0.5</v>
      </c>
      <c r="BGV57" s="125">
        <v>1932.62</v>
      </c>
      <c r="BGW57" s="125">
        <v>1975.8250881844124</v>
      </c>
      <c r="BGX57" s="125">
        <v>2020.0005751496969</v>
      </c>
      <c r="BGY57" s="125">
        <v>577.63484079989348</v>
      </c>
      <c r="BGZ57" s="125">
        <v>509.07988476662445</v>
      </c>
      <c r="BHA57" s="125">
        <v>266.33289714368124</v>
      </c>
      <c r="BHB57" s="125">
        <v>204.19198526068024</v>
      </c>
      <c r="BHC57" s="125">
        <v>139.15580122506753</v>
      </c>
      <c r="BHD57" s="125">
        <v>71.125685574694103</v>
      </c>
      <c r="BHE57" s="125">
        <v>0</v>
      </c>
      <c r="BHF57" s="125">
        <v>0</v>
      </c>
      <c r="BHG57" s="125">
        <v>0</v>
      </c>
      <c r="BHH57" s="125">
        <v>0</v>
      </c>
      <c r="BHI57" s="125">
        <v>0</v>
      </c>
      <c r="BHJ57" s="125">
        <v>0</v>
      </c>
      <c r="BHK57" s="125">
        <v>0</v>
      </c>
      <c r="BHL57" s="125">
        <v>0</v>
      </c>
      <c r="BHM57" s="125">
        <v>0</v>
      </c>
      <c r="BHN57" s="125">
        <v>0</v>
      </c>
      <c r="BHO57" s="125">
        <v>0</v>
      </c>
      <c r="BHP57" s="125">
        <v>0</v>
      </c>
      <c r="BHQ57" s="125">
        <v>0</v>
      </c>
      <c r="BHR57" s="125">
        <v>0</v>
      </c>
      <c r="BHS57" s="125">
        <v>0</v>
      </c>
      <c r="BHT57" s="125">
        <v>0</v>
      </c>
      <c r="BHU57" s="125">
        <v>0</v>
      </c>
      <c r="BHV57" s="125">
        <v>789.37999999999988</v>
      </c>
      <c r="BHW57" s="125">
        <v>781.19691261209459</v>
      </c>
      <c r="BHX57" s="125">
        <v>773.10633819611814</v>
      </c>
      <c r="BHY57" s="125">
        <v>213.38274394131798</v>
      </c>
      <c r="BHZ57" s="125">
        <v>181.71836062606718</v>
      </c>
      <c r="BIA57" s="125">
        <v>92.397706724573098</v>
      </c>
      <c r="BIB57" s="125">
        <v>68.565778374942354</v>
      </c>
      <c r="BIC57" s="125">
        <v>45.227914361322888</v>
      </c>
      <c r="BID57" s="125">
        <v>22.375480046479083</v>
      </c>
      <c r="BIE57" s="125">
        <v>0</v>
      </c>
      <c r="BIF57" s="125">
        <v>0</v>
      </c>
      <c r="BIG57" s="125">
        <v>0</v>
      </c>
      <c r="BIH57" s="125">
        <v>0</v>
      </c>
      <c r="BII57" s="125">
        <v>0</v>
      </c>
      <c r="BIJ57" s="125">
        <v>0</v>
      </c>
      <c r="BIK57" s="125">
        <v>0</v>
      </c>
      <c r="BIL57" s="125">
        <v>0</v>
      </c>
      <c r="BIM57" s="125">
        <v>0</v>
      </c>
      <c r="BIN57" s="125">
        <v>0</v>
      </c>
      <c r="BIO57" s="125">
        <v>0</v>
      </c>
      <c r="BIP57" s="125">
        <v>0</v>
      </c>
      <c r="BIQ57" s="125">
        <v>0</v>
      </c>
      <c r="BIR57" s="125">
        <v>0</v>
      </c>
      <c r="BIS57" s="125">
        <v>0</v>
      </c>
      <c r="BIT57" s="125">
        <v>0</v>
      </c>
      <c r="BIU57" s="125">
        <v>0</v>
      </c>
      <c r="BIV57" s="62"/>
      <c r="BIW57" s="62"/>
      <c r="BIX57" s="62"/>
      <c r="BIY57" s="62"/>
      <c r="BIZ57" s="62"/>
      <c r="BJA57" s="62"/>
      <c r="BJB57" s="62"/>
      <c r="BJC57" s="62"/>
      <c r="BJD57" s="62"/>
      <c r="BJE57" s="62"/>
      <c r="BJF57" s="62"/>
      <c r="BJG57" s="62"/>
      <c r="BJH57" s="126"/>
      <c r="BJI57" s="126"/>
      <c r="BJJ57" s="126"/>
      <c r="BJK57" s="126"/>
      <c r="BJL57" s="127"/>
      <c r="BJM57" s="127"/>
      <c r="BJN57" s="127"/>
      <c r="BJO57" s="60"/>
      <c r="BJP57" s="128"/>
      <c r="BJQ57" s="128"/>
      <c r="BJR57" s="129"/>
      <c r="BJS57" s="129"/>
      <c r="BJT57" s="129"/>
      <c r="BJU57" s="129"/>
      <c r="BJV57" s="129"/>
      <c r="BJW57" s="129"/>
      <c r="BJX57" s="130"/>
      <c r="BJY57" s="130"/>
      <c r="BJZ57" s="124">
        <v>6129740.7314999998</v>
      </c>
      <c r="BKA57" s="124">
        <v>6248464.4268933488</v>
      </c>
      <c r="BKB57" s="124">
        <v>6369561.9348601289</v>
      </c>
      <c r="BKC57" s="124">
        <v>6493082.0898506902</v>
      </c>
      <c r="BKD57" s="124">
        <v>6619074.7554611722</v>
      </c>
      <c r="BKE57" s="124">
        <v>6747590.8465478364</v>
      </c>
      <c r="BKF57" s="124">
        <v>6878682.3518238263</v>
      </c>
      <c r="BKG57" s="124">
        <v>7012402.3569489829</v>
      </c>
      <c r="BKH57" s="124">
        <v>7148805.0681236042</v>
      </c>
      <c r="BKI57" s="124">
        <v>7287945.8361972701</v>
      </c>
      <c r="BKJ57" s="124">
        <v>7429881.1813041084</v>
      </c>
      <c r="BKK57" s="124">
        <v>7574668.8180361092</v>
      </c>
      <c r="BKL57" s="124">
        <v>7722367.6811663965</v>
      </c>
      <c r="BKM57" s="124">
        <v>7873037.951934576</v>
      </c>
      <c r="BKN57" s="124">
        <v>8026741.0849065911</v>
      </c>
      <c r="BKO57" s="124">
        <v>8183539.8354217876</v>
      </c>
      <c r="BKP57" s="124">
        <v>8343498.2876401413</v>
      </c>
      <c r="BKQ57" s="124">
        <v>8506681.8832029365</v>
      </c>
      <c r="BKR57" s="124">
        <v>8673157.4505204409</v>
      </c>
      <c r="BKS57" s="124">
        <v>8842993.2347004637</v>
      </c>
      <c r="BKT57" s="124">
        <v>9016258.9281319175</v>
      </c>
      <c r="BKU57" s="124">
        <v>9193025.7017379459</v>
      </c>
      <c r="BKV57" s="124">
        <v>9373366.2369133625</v>
      </c>
      <c r="BKW57" s="124">
        <v>9557354.7581615672</v>
      </c>
      <c r="BKX57" s="124">
        <v>9745067.0664464459</v>
      </c>
      <c r="BKY57" s="124">
        <v>9936580.5732750054</v>
      </c>
      <c r="BKZ57" s="124">
        <v>2503696.9184999997</v>
      </c>
      <c r="BLA57" s="124">
        <v>2462482.273709693</v>
      </c>
      <c r="BLB57" s="124">
        <v>2422072.4524721452</v>
      </c>
      <c r="BLC57" s="124">
        <v>2382449.9713250929</v>
      </c>
      <c r="BLD57" s="124">
        <v>2343597.747438306</v>
      </c>
      <c r="BLE57" s="124">
        <v>2305499.089212371</v>
      </c>
      <c r="BLF57" s="124">
        <v>2268137.6871003076</v>
      </c>
      <c r="BLG57" s="124">
        <v>2231497.6046466967</v>
      </c>
      <c r="BLH57" s="124">
        <v>2195563.2697391687</v>
      </c>
      <c r="BLI57" s="124">
        <v>2160319.4660671731</v>
      </c>
      <c r="BLJ57" s="124">
        <v>2125751.3247831161</v>
      </c>
      <c r="BLK57" s="124">
        <v>2091844.3163610389</v>
      </c>
      <c r="BLL57" s="124">
        <v>2058584.2426481415</v>
      </c>
      <c r="BLM57" s="124">
        <v>2025957.2291045659</v>
      </c>
      <c r="BLN57" s="124">
        <v>1993949.71722695</v>
      </c>
      <c r="BLO57" s="124">
        <v>1962548.4571513911</v>
      </c>
      <c r="BLP57" s="124">
        <v>1931740.5004315446</v>
      </c>
      <c r="BLQ57" s="124">
        <v>1901513.1929876935</v>
      </c>
      <c r="BLR57" s="124">
        <v>1871854.1682227179</v>
      </c>
      <c r="BLS57" s="124">
        <v>1842751.3403010042</v>
      </c>
      <c r="BLT57" s="124">
        <v>1814192.8975864043</v>
      </c>
      <c r="BLU57" s="124">
        <v>1786167.2962354752</v>
      </c>
      <c r="BLV57" s="124">
        <v>1758663.2539422971</v>
      </c>
      <c r="BLW57" s="124">
        <v>1731669.743831269</v>
      </c>
      <c r="BLX57" s="124">
        <v>1705175.9884943618</v>
      </c>
      <c r="BLY57" s="124">
        <v>1679171.4541693949</v>
      </c>
      <c r="BLZ57" s="124">
        <v>1720936.0617403502</v>
      </c>
      <c r="BMA57" s="124">
        <v>1754267.9590807285</v>
      </c>
      <c r="BMB57" s="124">
        <v>1788266.3086970462</v>
      </c>
      <c r="BMC57" s="124">
        <v>1822944.8209516737</v>
      </c>
      <c r="BMD57" s="124">
        <v>1858317.4951415677</v>
      </c>
      <c r="BME57" s="124">
        <v>1894398.6257069102</v>
      </c>
      <c r="BMF57" s="124">
        <v>1931202.8085751911</v>
      </c>
      <c r="BMG57" s="124">
        <v>1968744.9476437182</v>
      </c>
      <c r="BMH57" s="124">
        <v>2007040.2614036063</v>
      </c>
      <c r="BMI57" s="124">
        <v>2046104.2897083769</v>
      </c>
      <c r="BMJ57" s="124">
        <v>2085952.9006903532</v>
      </c>
      <c r="BMK57" s="124">
        <v>2126602.2978281155</v>
      </c>
      <c r="BML57" s="124">
        <v>2168069.0271683573</v>
      </c>
      <c r="BMM57" s="124">
        <v>2210369.9847055431</v>
      </c>
      <c r="BMN57" s="124">
        <v>2253522.4239228684</v>
      </c>
      <c r="BMO57" s="124">
        <v>2297543.9634980666</v>
      </c>
      <c r="BMP57" s="124">
        <v>2342452.595177725</v>
      </c>
      <c r="BMQ57" s="124">
        <v>2388266.6918238234</v>
      </c>
      <c r="BMR57" s="124">
        <v>2435005.0156363007</v>
      </c>
      <c r="BMS57" s="124">
        <v>2482686.7265555533</v>
      </c>
      <c r="BMT57" s="124">
        <v>2531331.3908488294</v>
      </c>
      <c r="BMU57" s="124">
        <v>2580958.9898845991</v>
      </c>
      <c r="BMV57" s="124">
        <v>2631589.9290990508</v>
      </c>
      <c r="BMW57" s="124">
        <v>2683245.0471589686</v>
      </c>
      <c r="BMX57" s="124">
        <v>2735945.6253253333</v>
      </c>
      <c r="BMY57" s="124">
        <v>2789713.3970220941</v>
      </c>
      <c r="BMZ57" s="124">
        <v>702917.54634465009</v>
      </c>
      <c r="BNA57" s="124">
        <v>691346.45849635499</v>
      </c>
      <c r="BNB57" s="124">
        <v>680001.32635091129</v>
      </c>
      <c r="BNC57" s="124">
        <v>668877.2413939113</v>
      </c>
      <c r="BND57" s="124">
        <v>657969.40758913313</v>
      </c>
      <c r="BNE57" s="124">
        <v>647273.13873913116</v>
      </c>
      <c r="BNF57" s="124">
        <v>636783.85590838757</v>
      </c>
      <c r="BNG57" s="124">
        <v>626497.08490753185</v>
      </c>
      <c r="BNH57" s="124">
        <v>616408.45383717865</v>
      </c>
      <c r="BNI57" s="124">
        <v>606513.69068996282</v>
      </c>
      <c r="BNJ57" s="124">
        <v>596808.62100938731</v>
      </c>
      <c r="BNK57" s="124">
        <v>587289.16560413269</v>
      </c>
      <c r="BNL57" s="124">
        <v>577951.33831650787</v>
      </c>
      <c r="BNM57" s="124">
        <v>568791.24384375347</v>
      </c>
      <c r="BNN57" s="124">
        <v>559805.07561094267</v>
      </c>
      <c r="BNO57" s="124">
        <v>550989.11369424791</v>
      </c>
      <c r="BNP57" s="124">
        <v>542339.72279337933</v>
      </c>
      <c r="BNQ57" s="124">
        <v>533853.35025202273</v>
      </c>
      <c r="BNR57" s="124">
        <v>525526.52412513609</v>
      </c>
      <c r="BNS57" s="124">
        <v>517355.85129198909</v>
      </c>
      <c r="BNT57" s="124">
        <v>509338.0156138601</v>
      </c>
      <c r="BNU57" s="124">
        <v>501469.77613532497</v>
      </c>
      <c r="BNV57" s="124">
        <v>493747.96532810351</v>
      </c>
      <c r="BNW57" s="124">
        <v>486169.48737645074</v>
      </c>
      <c r="BNX57" s="124">
        <v>478731.31650310417</v>
      </c>
      <c r="BNY57" s="124">
        <v>471430.49533482478</v>
      </c>
      <c r="BNZ57" s="124">
        <v>697123.80579199991</v>
      </c>
      <c r="BOA57" s="124">
        <v>712742.17254314246</v>
      </c>
      <c r="BOB57" s="124">
        <v>728711.87065511302</v>
      </c>
      <c r="BOC57" s="124">
        <v>745040.82585328945</v>
      </c>
      <c r="BOD57" s="124">
        <v>761737.14301970124</v>
      </c>
      <c r="BOE57" s="124">
        <v>778809.11024845962</v>
      </c>
      <c r="BOF57" s="124">
        <v>796265.20299307723</v>
      </c>
      <c r="BOG57" s="124">
        <v>814114.08830776089</v>
      </c>
      <c r="BOH57" s="124">
        <v>832364.62918480707</v>
      </c>
      <c r="BOI57" s="124">
        <v>851025.88899028173</v>
      </c>
      <c r="BOJ57" s="124">
        <v>870107.13600021147</v>
      </c>
      <c r="BOK57" s="124">
        <v>889617.84803956421</v>
      </c>
      <c r="BOL57" s="124">
        <v>909567.71722635266</v>
      </c>
      <c r="BOM57" s="124">
        <v>929966.65482324152</v>
      </c>
      <c r="BON57" s="124">
        <v>950824.796199098</v>
      </c>
      <c r="BOO57" s="124">
        <v>972152.50590297882</v>
      </c>
      <c r="BOP57" s="124">
        <v>993960.38285310077</v>
      </c>
      <c r="BOQ57" s="124">
        <v>1016259.2656434062</v>
      </c>
      <c r="BOR57" s="124">
        <v>1039060.2379703859</v>
      </c>
      <c r="BOS57" s="124">
        <v>1062374.6341828897</v>
      </c>
      <c r="BOT57" s="124">
        <v>1086214.0449577132</v>
      </c>
      <c r="BOU57" s="124">
        <v>1110590.3231038095</v>
      </c>
      <c r="BOV57" s="124">
        <v>1135515.5894980475</v>
      </c>
      <c r="BOW57" s="124">
        <v>1161002.2391554979</v>
      </c>
      <c r="BOX57" s="124">
        <v>1187062.9474372976</v>
      </c>
      <c r="BOY57" s="124">
        <v>1213710.6763992105</v>
      </c>
      <c r="BOZ57" s="124">
        <v>284740.709408</v>
      </c>
      <c r="BPA57" s="124">
        <v>281817.01280132734</v>
      </c>
      <c r="BPB57" s="124">
        <v>278925.74658582342</v>
      </c>
      <c r="BPC57" s="124">
        <v>276066.49700166826</v>
      </c>
      <c r="BPD57" s="124">
        <v>273238.85668934678</v>
      </c>
      <c r="BPE57" s="124">
        <v>270442.42457041104</v>
      </c>
      <c r="BPF57" s="124">
        <v>267676.8057307651</v>
      </c>
      <c r="BPG57" s="124">
        <v>264941.61130641511</v>
      </c>
      <c r="BPH57" s="124">
        <v>262236.45837162912</v>
      </c>
      <c r="BPI57" s="124">
        <v>259560.96982945252</v>
      </c>
      <c r="BPJ57" s="124">
        <v>256914.77430452465</v>
      </c>
      <c r="BPK57" s="124">
        <v>254297.5060381465</v>
      </c>
      <c r="BPL57" s="124">
        <v>251708.80478554723</v>
      </c>
      <c r="BPM57" s="124">
        <v>249148.31571530047</v>
      </c>
      <c r="BPN57" s="124">
        <v>246615.68931084237</v>
      </c>
      <c r="BPO57" s="124">
        <v>244110.58127404354</v>
      </c>
      <c r="BPP57" s="124">
        <v>241632.65243078896</v>
      </c>
      <c r="BPQ57" s="124">
        <v>239181.56863852116</v>
      </c>
      <c r="BPR57" s="124">
        <v>236757.00069570183</v>
      </c>
      <c r="BPS57" s="124">
        <v>234358.62425314935</v>
      </c>
      <c r="BPT57" s="124">
        <v>231986.11972721035</v>
      </c>
      <c r="BPU57" s="124">
        <v>229639.17221472377</v>
      </c>
      <c r="BPV57" s="124">
        <v>227317.47140973783</v>
      </c>
      <c r="BPW57" s="124">
        <v>225020.71152194036</v>
      </c>
      <c r="BPX57" s="124">
        <v>222748.59119676432</v>
      </c>
      <c r="BPY57" s="124">
        <v>220500.81343713141</v>
      </c>
      <c r="BPZ57" s="124">
        <v>2446049.080448512</v>
      </c>
      <c r="BQA57" s="124">
        <v>2522015.485926541</v>
      </c>
      <c r="BQB57" s="124">
        <v>2600733.5650808457</v>
      </c>
      <c r="BQC57" s="124">
        <v>2682317.414854452</v>
      </c>
      <c r="BQD57" s="124">
        <v>2766886.3178341398</v>
      </c>
      <c r="BQE57" s="124">
        <v>2854564.9904538207</v>
      </c>
      <c r="BQF57" s="124">
        <v>2945483.843392272</v>
      </c>
      <c r="BQG57" s="124">
        <v>3039779.2547718659</v>
      </c>
      <c r="BQH57" s="124">
        <v>3137593.8567952346</v>
      </c>
      <c r="BQI57" s="124">
        <v>3239076.8364887377</v>
      </c>
      <c r="BQJ57" s="124">
        <v>3344384.2512550205</v>
      </c>
      <c r="BQK57" s="124">
        <v>3453679.3599721566</v>
      </c>
      <c r="BQL57" s="124">
        <v>3567132.9704137193</v>
      </c>
      <c r="BQM57" s="124">
        <v>3684923.8038029745</v>
      </c>
      <c r="BQN57" s="124">
        <v>3807238.8773550056</v>
      </c>
      <c r="BQO57" s="124">
        <v>3934273.9057034384</v>
      </c>
      <c r="BQP57" s="124">
        <v>4066233.7221532394</v>
      </c>
      <c r="BQQ57" s="124">
        <v>4203332.7207482969</v>
      </c>
      <c r="BQR57" s="124">
        <v>4345795.3201919589</v>
      </c>
      <c r="BQS57" s="124">
        <v>4493856.4507107306</v>
      </c>
      <c r="BQT57" s="124">
        <v>4647762.0650059711</v>
      </c>
      <c r="BQU57" s="124">
        <v>4807769.6744957464</v>
      </c>
      <c r="BQV57" s="124">
        <v>4974148.9121092595</v>
      </c>
      <c r="BQW57" s="124">
        <v>5147182.1229595589</v>
      </c>
      <c r="BQX57" s="124">
        <v>5327164.9842866044</v>
      </c>
      <c r="BQY57" s="124">
        <v>5514407.1561326236</v>
      </c>
      <c r="BQZ57" s="124">
        <v>999090.4694789697</v>
      </c>
      <c r="BRA57" s="124">
        <v>995192.53940575058</v>
      </c>
      <c r="BRB57" s="124">
        <v>991385.7040040656</v>
      </c>
      <c r="BRC57" s="124">
        <v>987669.58332291688</v>
      </c>
      <c r="BRD57" s="124">
        <v>984043.8057250405</v>
      </c>
      <c r="BRE57" s="124">
        <v>980508.00785005325</v>
      </c>
      <c r="BRF57" s="124">
        <v>977061.8345783602</v>
      </c>
      <c r="BRG57" s="124">
        <v>973704.93899581605</v>
      </c>
      <c r="BRH57" s="124">
        <v>970436.98235914111</v>
      </c>
      <c r="BRI57" s="124">
        <v>967257.6340620853</v>
      </c>
      <c r="BRJ57" s="124">
        <v>964166.57160233683</v>
      </c>
      <c r="BRK57" s="124">
        <v>961163.48054917529</v>
      </c>
      <c r="BRL57" s="124">
        <v>958248.05451186234</v>
      </c>
      <c r="BRM57" s="124">
        <v>955419.99510876834</v>
      </c>
      <c r="BRN57" s="124">
        <v>952679.01193723292</v>
      </c>
      <c r="BRO57" s="124">
        <v>950024.82254415494</v>
      </c>
      <c r="BRP57" s="124">
        <v>947457.15239730873</v>
      </c>
      <c r="BRQ57" s="124">
        <v>944975.73485738528</v>
      </c>
      <c r="BRR57" s="124">
        <v>942580.31115075492</v>
      </c>
      <c r="BRS57" s="124">
        <v>940270.63034294709</v>
      </c>
      <c r="BRT57" s="124">
        <v>938046.44931284711</v>
      </c>
      <c r="BRU57" s="124">
        <v>935907.53272760683</v>
      </c>
      <c r="BRV57" s="124">
        <v>933853.6530182634</v>
      </c>
      <c r="BRW57" s="124">
        <v>931884.59035606927</v>
      </c>
      <c r="BRX57" s="124">
        <v>930000.13262952468</v>
      </c>
      <c r="BRY57" s="124">
        <v>928200.07542211772</v>
      </c>
      <c r="BRZ57" s="124">
        <v>6129740.7314999998</v>
      </c>
      <c r="BSA57" s="124">
        <v>6248464.4268933488</v>
      </c>
      <c r="BSB57" s="124">
        <v>6369561.9348601289</v>
      </c>
      <c r="BSC57" s="124">
        <v>5166410.1852770466</v>
      </c>
      <c r="BSD57" s="124">
        <v>5022840.1859005718</v>
      </c>
      <c r="BSE57" s="124">
        <v>2697486.1420306601</v>
      </c>
      <c r="BSF57" s="124">
        <v>2370101.7514748313</v>
      </c>
      <c r="BSG57" s="124">
        <v>2028334.8984188144</v>
      </c>
      <c r="BSH57" s="124">
        <v>1671724.372269934</v>
      </c>
      <c r="BSI57" s="124">
        <v>0</v>
      </c>
      <c r="BSJ57" s="124">
        <v>0</v>
      </c>
      <c r="BSK57" s="124">
        <v>0</v>
      </c>
      <c r="BSL57" s="124">
        <v>0</v>
      </c>
      <c r="BSM57" s="124">
        <v>0</v>
      </c>
      <c r="BSN57" s="124">
        <v>0</v>
      </c>
      <c r="BSO57" s="124">
        <v>0</v>
      </c>
      <c r="BSP57" s="124">
        <v>0</v>
      </c>
      <c r="BSQ57" s="124">
        <v>0</v>
      </c>
      <c r="BSR57" s="124">
        <v>0</v>
      </c>
      <c r="BSS57" s="124">
        <v>0</v>
      </c>
      <c r="BST57" s="124">
        <v>0</v>
      </c>
      <c r="BSU57" s="124">
        <v>0</v>
      </c>
      <c r="BSV57" s="124">
        <v>0</v>
      </c>
      <c r="BSW57" s="124">
        <v>0</v>
      </c>
      <c r="BSX57" s="124">
        <v>0</v>
      </c>
      <c r="BSY57" s="124">
        <v>0</v>
      </c>
      <c r="BSZ57" s="124">
        <v>2503696.9184999997</v>
      </c>
      <c r="BTA57" s="124">
        <v>2462482.273709693</v>
      </c>
      <c r="BTB57" s="124">
        <v>2422072.4524721452</v>
      </c>
      <c r="BTC57" s="124">
        <v>2094811.3980065226</v>
      </c>
      <c r="BTD57" s="124">
        <v>1938995.0935416892</v>
      </c>
      <c r="BTE57" s="124">
        <v>1216191.9241231617</v>
      </c>
      <c r="BTF57" s="124">
        <v>1011489.6920686935</v>
      </c>
      <c r="BTG57" s="124">
        <v>812671.70026575355</v>
      </c>
      <c r="BTH57" s="124">
        <v>619580.73426161194</v>
      </c>
      <c r="BTI57" s="124">
        <v>0</v>
      </c>
      <c r="BTJ57" s="124">
        <v>0</v>
      </c>
      <c r="BTK57" s="124">
        <v>0</v>
      </c>
      <c r="BTL57" s="124">
        <v>0</v>
      </c>
      <c r="BTM57" s="124">
        <v>0</v>
      </c>
      <c r="BTN57" s="124">
        <v>0</v>
      </c>
      <c r="BTO57" s="124">
        <v>0</v>
      </c>
      <c r="BTP57" s="124">
        <v>0</v>
      </c>
      <c r="BTQ57" s="124">
        <v>0</v>
      </c>
      <c r="BTR57" s="124">
        <v>0</v>
      </c>
      <c r="BTS57" s="124">
        <v>0</v>
      </c>
      <c r="BTT57" s="124">
        <v>0</v>
      </c>
      <c r="BTU57" s="124">
        <v>0</v>
      </c>
      <c r="BTV57" s="124">
        <v>0</v>
      </c>
      <c r="BTW57" s="124">
        <v>0</v>
      </c>
      <c r="BTX57" s="124">
        <v>0</v>
      </c>
      <c r="BTY57" s="124">
        <v>0</v>
      </c>
      <c r="BTZ57" s="124">
        <v>1720936.0617403502</v>
      </c>
      <c r="BUA57" s="124">
        <v>1754267.9590807282</v>
      </c>
      <c r="BUB57" s="124">
        <v>1788266.3086970462</v>
      </c>
      <c r="BUC57" s="124">
        <v>1686008.9408013527</v>
      </c>
      <c r="BUD57" s="124">
        <v>1578226.3630202666</v>
      </c>
      <c r="BUE57" s="124">
        <v>1286357.5085129188</v>
      </c>
      <c r="BUF57" s="124">
        <v>982947.61026044469</v>
      </c>
      <c r="BUG57" s="124">
        <v>667654.1524480884</v>
      </c>
      <c r="BUH57" s="124">
        <v>340125.3683049673</v>
      </c>
      <c r="BUI57" s="124">
        <v>0</v>
      </c>
      <c r="BUJ57" s="124">
        <v>0</v>
      </c>
      <c r="BUK57" s="124">
        <v>0</v>
      </c>
      <c r="BUL57" s="124">
        <v>0</v>
      </c>
      <c r="BUM57" s="124">
        <v>0</v>
      </c>
      <c r="BUN57" s="124">
        <v>0</v>
      </c>
      <c r="BUO57" s="124">
        <v>0</v>
      </c>
      <c r="BUP57" s="124">
        <v>0</v>
      </c>
      <c r="BUQ57" s="124">
        <v>0</v>
      </c>
      <c r="BUR57" s="124">
        <v>0</v>
      </c>
      <c r="BUS57" s="124">
        <v>0</v>
      </c>
      <c r="BUT57" s="124">
        <v>0</v>
      </c>
      <c r="BUU57" s="124">
        <v>0</v>
      </c>
      <c r="BUV57" s="124">
        <v>0</v>
      </c>
      <c r="BUW57" s="124">
        <v>0</v>
      </c>
      <c r="BUX57" s="124">
        <v>0</v>
      </c>
      <c r="BUY57" s="124">
        <v>0</v>
      </c>
      <c r="BUZ57" s="124">
        <v>702917.54634465009</v>
      </c>
      <c r="BVA57" s="124">
        <v>691346.4584963551</v>
      </c>
      <c r="BVB57" s="124">
        <v>680001.32635091129</v>
      </c>
      <c r="BVC57" s="124">
        <v>618087.89414660749</v>
      </c>
      <c r="BVD57" s="124">
        <v>557370.49008745141</v>
      </c>
      <c r="BVE57" s="124">
        <v>438115.63823546446</v>
      </c>
      <c r="BVF57" s="124">
        <v>322869.73934314516</v>
      </c>
      <c r="BVG57" s="124">
        <v>211512.46380229635</v>
      </c>
      <c r="BVH57" s="124">
        <v>103927.00942012412</v>
      </c>
      <c r="BVI57" s="124">
        <v>0</v>
      </c>
      <c r="BVJ57" s="124">
        <v>0</v>
      </c>
      <c r="BVK57" s="124">
        <v>0</v>
      </c>
      <c r="BVL57" s="124">
        <v>0</v>
      </c>
      <c r="BVM57" s="124">
        <v>0</v>
      </c>
      <c r="BVN57" s="124">
        <v>0</v>
      </c>
      <c r="BVO57" s="124">
        <v>0</v>
      </c>
      <c r="BVP57" s="124">
        <v>0</v>
      </c>
      <c r="BVQ57" s="124">
        <v>0</v>
      </c>
      <c r="BVR57" s="124">
        <v>0</v>
      </c>
      <c r="BVS57" s="124">
        <v>0</v>
      </c>
      <c r="BVT57" s="124">
        <v>0</v>
      </c>
      <c r="BVU57" s="124">
        <v>0</v>
      </c>
      <c r="BVV57" s="124">
        <v>0</v>
      </c>
      <c r="BVW57" s="124">
        <v>0</v>
      </c>
      <c r="BVX57" s="124">
        <v>0</v>
      </c>
      <c r="BVY57" s="124">
        <v>0</v>
      </c>
      <c r="BVZ57" s="124">
        <v>697123.80579199991</v>
      </c>
      <c r="BWA57" s="124">
        <v>712742.17254314246</v>
      </c>
      <c r="BWB57" s="124">
        <v>728711.87065511302</v>
      </c>
      <c r="BWC57" s="124">
        <v>643174.33670882334</v>
      </c>
      <c r="BWD57" s="124">
        <v>553377.57912472461</v>
      </c>
      <c r="BWE57" s="124">
        <v>452574.31624844956</v>
      </c>
      <c r="BWF57" s="124">
        <v>347000.93138247874</v>
      </c>
      <c r="BWG57" s="124">
        <v>236493.91081572033</v>
      </c>
      <c r="BWH57" s="124">
        <v>120884.78739503499</v>
      </c>
      <c r="BWI57" s="124">
        <v>0</v>
      </c>
      <c r="BWJ57" s="124">
        <v>0</v>
      </c>
      <c r="BWK57" s="124">
        <v>0</v>
      </c>
      <c r="BWL57" s="124">
        <v>0</v>
      </c>
      <c r="BWM57" s="124">
        <v>0</v>
      </c>
      <c r="BWN57" s="124">
        <v>0</v>
      </c>
      <c r="BWO57" s="124">
        <v>0</v>
      </c>
      <c r="BWP57" s="124">
        <v>0</v>
      </c>
      <c r="BWQ57" s="124">
        <v>0</v>
      </c>
      <c r="BWR57" s="124">
        <v>0</v>
      </c>
      <c r="BWS57" s="124">
        <v>0</v>
      </c>
      <c r="BWT57" s="124">
        <v>0</v>
      </c>
      <c r="BWU57" s="124">
        <v>0</v>
      </c>
      <c r="BWV57" s="124">
        <v>0</v>
      </c>
      <c r="BWW57" s="124">
        <v>0</v>
      </c>
      <c r="BWX57" s="124">
        <v>0</v>
      </c>
      <c r="BWY57" s="124">
        <v>0</v>
      </c>
      <c r="BWZ57" s="124">
        <v>284740.709408</v>
      </c>
      <c r="BXA57" s="124">
        <v>281817.01280132734</v>
      </c>
      <c r="BXB57" s="124">
        <v>278925.74658582342</v>
      </c>
      <c r="BXC57" s="124">
        <v>238284.34316191098</v>
      </c>
      <c r="BXD57" s="124">
        <v>198403.40431279843</v>
      </c>
      <c r="BXE57" s="124">
        <v>157063.0378601531</v>
      </c>
      <c r="BXF57" s="124">
        <v>116566.82475284152</v>
      </c>
      <c r="BXG57" s="124">
        <v>76900.325757152532</v>
      </c>
      <c r="BXH57" s="124">
        <v>38049.360064318258</v>
      </c>
      <c r="BXI57" s="124">
        <v>0</v>
      </c>
      <c r="BXJ57" s="124">
        <v>0</v>
      </c>
      <c r="BXK57" s="124">
        <v>0</v>
      </c>
      <c r="BXL57" s="124">
        <v>0</v>
      </c>
      <c r="BXM57" s="124">
        <v>0</v>
      </c>
      <c r="BXN57" s="124">
        <v>0</v>
      </c>
      <c r="BXO57" s="124">
        <v>0</v>
      </c>
      <c r="BXP57" s="124">
        <v>0</v>
      </c>
      <c r="BXQ57" s="124">
        <v>0</v>
      </c>
      <c r="BXR57" s="124">
        <v>0</v>
      </c>
      <c r="BXS57" s="124">
        <v>0</v>
      </c>
      <c r="BXT57" s="124">
        <v>0</v>
      </c>
      <c r="BXU57" s="124">
        <v>0</v>
      </c>
      <c r="BXV57" s="124">
        <v>0</v>
      </c>
      <c r="BXW57" s="124">
        <v>0</v>
      </c>
      <c r="BXX57" s="124">
        <v>0</v>
      </c>
      <c r="BXY57" s="124">
        <v>0</v>
      </c>
      <c r="BXZ57" s="124">
        <v>2446049.080448512</v>
      </c>
      <c r="BYA57" s="124">
        <v>2522015.485926541</v>
      </c>
      <c r="BYB57" s="124">
        <v>2600733.5650808457</v>
      </c>
      <c r="BYC57" s="124">
        <v>2421726.4134543091</v>
      </c>
      <c r="BYD57" s="124">
        <v>2233868.7586475667</v>
      </c>
      <c r="BYE57" s="124">
        <v>1847554.4803619264</v>
      </c>
      <c r="BYF57" s="124">
        <v>1432789.6467187754</v>
      </c>
      <c r="BYG57" s="124">
        <v>987847.13071319624</v>
      </c>
      <c r="BYH57" s="124">
        <v>510896.91908629396</v>
      </c>
      <c r="BYI57" s="124">
        <v>0</v>
      </c>
      <c r="BYJ57" s="124">
        <v>0</v>
      </c>
      <c r="BYK57" s="124">
        <v>0</v>
      </c>
      <c r="BYL57" s="124">
        <v>0</v>
      </c>
      <c r="BYM57" s="124">
        <v>0</v>
      </c>
      <c r="BYN57" s="124">
        <v>0</v>
      </c>
      <c r="BYO57" s="124">
        <v>0</v>
      </c>
      <c r="BYP57" s="124">
        <v>0</v>
      </c>
      <c r="BYQ57" s="124">
        <v>0</v>
      </c>
      <c r="BYR57" s="124">
        <v>0</v>
      </c>
      <c r="BYS57" s="124">
        <v>0</v>
      </c>
      <c r="BYT57" s="124">
        <v>0</v>
      </c>
      <c r="BYU57" s="124">
        <v>0</v>
      </c>
      <c r="BYV57" s="124">
        <v>0</v>
      </c>
      <c r="BYW57" s="124">
        <v>0</v>
      </c>
      <c r="BYX57" s="124">
        <v>0</v>
      </c>
      <c r="BYY57" s="124">
        <v>0</v>
      </c>
      <c r="BYZ57" s="124">
        <v>999090.4694789697</v>
      </c>
      <c r="BZA57" s="124">
        <v>995192.53940575058</v>
      </c>
      <c r="BZB57" s="124">
        <v>991385.7040040656</v>
      </c>
      <c r="BZC57" s="124">
        <v>891016.70574908075</v>
      </c>
      <c r="BZD57" s="124">
        <v>792602.58065856528</v>
      </c>
      <c r="BZE57" s="124">
        <v>632730.66283637763</v>
      </c>
      <c r="BZF57" s="124">
        <v>473577.53411044052</v>
      </c>
      <c r="BZG57" s="124">
        <v>315100.03618188901</v>
      </c>
      <c r="BZH57" s="124">
        <v>157255.15215032594</v>
      </c>
      <c r="BZI57" s="124">
        <v>0</v>
      </c>
      <c r="BZJ57" s="124">
        <v>0</v>
      </c>
      <c r="BZK57" s="124">
        <v>0</v>
      </c>
      <c r="BZL57" s="124">
        <v>0</v>
      </c>
      <c r="BZM57" s="124">
        <v>0</v>
      </c>
      <c r="BZN57" s="124">
        <v>0</v>
      </c>
      <c r="BZO57" s="124">
        <v>0</v>
      </c>
      <c r="BZP57" s="124">
        <v>0</v>
      </c>
      <c r="BZQ57" s="124">
        <v>0</v>
      </c>
      <c r="BZR57" s="124">
        <v>0</v>
      </c>
      <c r="BZS57" s="124">
        <v>0</v>
      </c>
      <c r="BZT57" s="124">
        <v>0</v>
      </c>
      <c r="BZU57" s="124">
        <v>0</v>
      </c>
      <c r="BZV57" s="124">
        <v>0</v>
      </c>
      <c r="BZW57" s="124">
        <v>0</v>
      </c>
      <c r="BZX57" s="124">
        <v>0</v>
      </c>
      <c r="BZY57" s="124">
        <v>0</v>
      </c>
      <c r="BZZ57" s="124">
        <v>6129740.7314999998</v>
      </c>
      <c r="CAA57" s="124">
        <v>6248464.4268933488</v>
      </c>
      <c r="CAB57" s="124">
        <v>6369561.9348601289</v>
      </c>
      <c r="CAC57" s="124">
        <v>3898267.9235522398</v>
      </c>
      <c r="CAD57" s="124">
        <v>3965334.7835666751</v>
      </c>
      <c r="CAE57" s="124">
        <v>1619421.8031714805</v>
      </c>
      <c r="CAF57" s="124">
        <v>1650883.7644377183</v>
      </c>
      <c r="CAG57" s="124">
        <v>1682976.5656677559</v>
      </c>
      <c r="CAH57" s="124">
        <v>1715713.2163496651</v>
      </c>
      <c r="CAI57" s="124">
        <v>1749107.0006873449</v>
      </c>
      <c r="CAJ57" s="124">
        <v>1783171.483512986</v>
      </c>
      <c r="CAK57" s="124">
        <v>1817920.5163286659</v>
      </c>
      <c r="CAL57" s="124">
        <v>1853368.243479935</v>
      </c>
      <c r="CAM57" s="124">
        <v>1889529.1084642981</v>
      </c>
      <c r="CAN57" s="124">
        <v>1926417.8603775818</v>
      </c>
      <c r="CAO57" s="124">
        <v>1964049.560501229</v>
      </c>
      <c r="CAP57" s="124">
        <v>2002439.5890336339</v>
      </c>
      <c r="CAQ57" s="124">
        <v>2041603.6519687045</v>
      </c>
      <c r="CAR57" s="124">
        <v>2081557.7881249059</v>
      </c>
      <c r="CAS57" s="124">
        <v>2122318.3763281112</v>
      </c>
      <c r="CAT57" s="124">
        <v>2163902.1427516602</v>
      </c>
      <c r="CAU57" s="124">
        <v>2206326.1684171073</v>
      </c>
      <c r="CAV57" s="124">
        <v>2249607.8968592072</v>
      </c>
      <c r="CAW57" s="124">
        <v>2293765.1419587764</v>
      </c>
      <c r="CAX57" s="124">
        <v>2338816.0959471464</v>
      </c>
      <c r="CAY57" s="124">
        <v>2384779.3375860015</v>
      </c>
      <c r="CAZ57" s="124">
        <v>2503696.9184999997</v>
      </c>
      <c r="CBA57" s="124">
        <v>2462482.273709693</v>
      </c>
      <c r="CBB57" s="124">
        <v>2422072.4524721452</v>
      </c>
      <c r="CBC57" s="124">
        <v>1420036.6316679902</v>
      </c>
      <c r="CBD57" s="124">
        <v>1390467.3627608158</v>
      </c>
      <c r="CBE57" s="124">
        <v>553319.7814109691</v>
      </c>
      <c r="CBF57" s="124">
        <v>544353.04490407382</v>
      </c>
      <c r="CBG57" s="124">
        <v>535559.42511520721</v>
      </c>
      <c r="CBH57" s="124">
        <v>526935.1847374005</v>
      </c>
      <c r="CBI57" s="124">
        <v>518476.67185612163</v>
      </c>
      <c r="CBJ57" s="124">
        <v>510180.31794794789</v>
      </c>
      <c r="CBK57" s="124">
        <v>502042.63592664932</v>
      </c>
      <c r="CBL57" s="124">
        <v>494060.21823555394</v>
      </c>
      <c r="CBM57" s="124">
        <v>486229.7349850958</v>
      </c>
      <c r="CBN57" s="124">
        <v>478547.93213446799</v>
      </c>
      <c r="CBO57" s="124">
        <v>471011.62971633387</v>
      </c>
      <c r="CBP57" s="124">
        <v>463617.72010357073</v>
      </c>
      <c r="CBQ57" s="124">
        <v>456363.16631704639</v>
      </c>
      <c r="CBR57" s="124">
        <v>449245.00037345232</v>
      </c>
      <c r="CBS57" s="124">
        <v>442260.32167224103</v>
      </c>
      <c r="CBT57" s="124">
        <v>435406.29542073701</v>
      </c>
      <c r="CBU57" s="124">
        <v>428680.15109651402</v>
      </c>
      <c r="CBV57" s="124">
        <v>422079.18094615126</v>
      </c>
      <c r="CBW57" s="124">
        <v>415600.73851950455</v>
      </c>
      <c r="CBX57" s="124">
        <v>409242.23723864683</v>
      </c>
      <c r="CBY57" s="124">
        <v>403001.14900065481</v>
      </c>
      <c r="CBZ57" s="124">
        <v>1720936.0617403502</v>
      </c>
      <c r="CCA57" s="124">
        <v>1754267.9590807285</v>
      </c>
      <c r="CCB57" s="124">
        <v>1788266.3086970462</v>
      </c>
      <c r="CCC57" s="124">
        <v>1822944.8209516737</v>
      </c>
      <c r="CCD57" s="124">
        <v>877998.53271701338</v>
      </c>
      <c r="CCE57" s="124">
        <v>0</v>
      </c>
      <c r="CCF57" s="124">
        <v>0</v>
      </c>
      <c r="CCG57" s="124">
        <v>0</v>
      </c>
      <c r="CCH57" s="124">
        <v>0</v>
      </c>
      <c r="CCI57" s="124">
        <v>0</v>
      </c>
      <c r="CCJ57" s="124">
        <v>0</v>
      </c>
      <c r="CCK57" s="124">
        <v>0</v>
      </c>
      <c r="CCL57" s="124">
        <v>0</v>
      </c>
      <c r="CCM57" s="124">
        <v>0</v>
      </c>
      <c r="CCN57" s="124">
        <v>0</v>
      </c>
      <c r="CCO57" s="124">
        <v>0</v>
      </c>
      <c r="CCP57" s="124">
        <v>0</v>
      </c>
      <c r="CCQ57" s="124">
        <v>0</v>
      </c>
      <c r="CCR57" s="124">
        <v>0</v>
      </c>
      <c r="CCS57" s="124">
        <v>0</v>
      </c>
      <c r="CCT57" s="124">
        <v>0</v>
      </c>
      <c r="CCU57" s="124">
        <v>0</v>
      </c>
      <c r="CCV57" s="124">
        <v>0</v>
      </c>
      <c r="CCW57" s="124">
        <v>0</v>
      </c>
      <c r="CCX57" s="124">
        <v>0</v>
      </c>
      <c r="CCY57" s="124">
        <v>0</v>
      </c>
      <c r="CCZ57" s="124">
        <v>702917.54634465009</v>
      </c>
      <c r="CDA57" s="124">
        <v>691346.45849635499</v>
      </c>
      <c r="CDB57" s="124">
        <v>680001.32635091129</v>
      </c>
      <c r="CDC57" s="124">
        <v>668877.2413939113</v>
      </c>
      <c r="CDD57" s="124">
        <v>305873.19633324706</v>
      </c>
      <c r="CDE57" s="124">
        <v>0</v>
      </c>
      <c r="CDF57" s="124">
        <v>0</v>
      </c>
      <c r="CDG57" s="124">
        <v>0</v>
      </c>
      <c r="CDH57" s="124">
        <v>0</v>
      </c>
      <c r="CDI57" s="124">
        <v>0</v>
      </c>
      <c r="CDJ57" s="124">
        <v>0</v>
      </c>
      <c r="CDK57" s="124">
        <v>0</v>
      </c>
      <c r="CDL57" s="124">
        <v>0</v>
      </c>
      <c r="CDM57" s="124">
        <v>0</v>
      </c>
      <c r="CDN57" s="124">
        <v>0</v>
      </c>
      <c r="CDO57" s="124">
        <v>0</v>
      </c>
      <c r="CDP57" s="124">
        <v>0</v>
      </c>
      <c r="CDQ57" s="124">
        <v>0</v>
      </c>
      <c r="CDR57" s="124">
        <v>0</v>
      </c>
      <c r="CDS57" s="124">
        <v>0</v>
      </c>
      <c r="CDT57" s="124">
        <v>0</v>
      </c>
      <c r="CDU57" s="124">
        <v>0</v>
      </c>
      <c r="CDV57" s="124">
        <v>0</v>
      </c>
      <c r="CDW57" s="124">
        <v>0</v>
      </c>
      <c r="CDX57" s="124">
        <v>0</v>
      </c>
      <c r="CDY57" s="124">
        <v>0</v>
      </c>
      <c r="CDZ57" s="124">
        <v>697123.80579199991</v>
      </c>
      <c r="CEA57" s="124">
        <v>712742.17254314246</v>
      </c>
      <c r="CEB57" s="124">
        <v>728711.87065511302</v>
      </c>
      <c r="CEC57" s="124">
        <v>233311.52156285426</v>
      </c>
      <c r="CED57" s="124">
        <v>238386.94429525983</v>
      </c>
      <c r="CEE57" s="124">
        <v>219899.04289368269</v>
      </c>
      <c r="CEF57" s="124">
        <v>224827.82202157477</v>
      </c>
      <c r="CEG57" s="124">
        <v>229867.50728689719</v>
      </c>
      <c r="CEH57" s="124">
        <v>235020.60118159256</v>
      </c>
      <c r="CEI57" s="124">
        <v>240289.66277372662</v>
      </c>
      <c r="CEJ57" s="124">
        <v>245677.30898829497</v>
      </c>
      <c r="CEK57" s="124">
        <v>251186.2159170534</v>
      </c>
      <c r="CEL57" s="124">
        <v>256819.12015802899</v>
      </c>
      <c r="CEM57" s="124">
        <v>262578.82018538576</v>
      </c>
      <c r="CEN57" s="124">
        <v>268468.17775033356</v>
      </c>
      <c r="CEO57" s="124">
        <v>274490.11931378226</v>
      </c>
      <c r="CEP57" s="124">
        <v>280647.63751146378</v>
      </c>
      <c r="CEQ57" s="124">
        <v>286943.79265225586</v>
      </c>
      <c r="CER57" s="124">
        <v>293381.7142504619</v>
      </c>
      <c r="CES57" s="124">
        <v>299964.60259281594</v>
      </c>
      <c r="CET57" s="124">
        <v>306695.73034100141</v>
      </c>
      <c r="CEU57" s="124">
        <v>313578.44417048735</v>
      </c>
      <c r="CEV57" s="124">
        <v>320616.16644650744</v>
      </c>
      <c r="CEW57" s="124">
        <v>327812.39693802287</v>
      </c>
      <c r="CEX57" s="124">
        <v>335170.71457053104</v>
      </c>
      <c r="CEY57" s="124">
        <v>342694.77921860066</v>
      </c>
      <c r="CEZ57" s="124">
        <v>284740.709408</v>
      </c>
      <c r="CFA57" s="124">
        <v>281817.01280132734</v>
      </c>
      <c r="CFB57" s="124">
        <v>278925.74658582342</v>
      </c>
      <c r="CFC57" s="124">
        <v>86266.735947828798</v>
      </c>
      <c r="CFD57" s="124">
        <v>85269.808661193034</v>
      </c>
      <c r="CFE57" s="124">
        <v>76360.213996351362</v>
      </c>
      <c r="CFF57" s="124">
        <v>75579.333382804252</v>
      </c>
      <c r="CFG57" s="124">
        <v>74807.043192399549</v>
      </c>
      <c r="CFH57" s="124">
        <v>74043.235304930582</v>
      </c>
      <c r="CFI57" s="124">
        <v>73287.803245963063</v>
      </c>
      <c r="CFJ57" s="124">
        <v>72540.642156571659</v>
      </c>
      <c r="CFK57" s="124">
        <v>71801.648763711943</v>
      </c>
      <c r="CFL57" s="124">
        <v>71070.721351213331</v>
      </c>
      <c r="CFM57" s="124">
        <v>70347.759731378959</v>
      </c>
      <c r="CFN57" s="124">
        <v>69632.665217179019</v>
      </c>
      <c r="CFO57" s="124">
        <v>68925.340595024056</v>
      </c>
      <c r="CFP57" s="124">
        <v>68225.690098105115</v>
      </c>
      <c r="CFQ57" s="124">
        <v>67533.619380288321</v>
      </c>
      <c r="CFR57" s="124">
        <v>66849.035490551105</v>
      </c>
      <c r="CFS57" s="124">
        <v>66171.846847948051</v>
      </c>
      <c r="CFT57" s="124">
        <v>65501.963217094672</v>
      </c>
      <c r="CFU57" s="124">
        <v>64839.295684157303</v>
      </c>
      <c r="CFV57" s="124">
        <v>64183.756633337747</v>
      </c>
      <c r="CFW57" s="124">
        <v>63535.259723841991</v>
      </c>
      <c r="CFX57" s="124">
        <v>62893.719867321692</v>
      </c>
      <c r="CFY57" s="124">
        <v>62259.053205778284</v>
      </c>
      <c r="CFZ57" s="124">
        <v>2446049.080448512</v>
      </c>
      <c r="CGA57" s="124">
        <v>2522015.485926541</v>
      </c>
      <c r="CGB57" s="124">
        <v>2600733.5650808457</v>
      </c>
      <c r="CGC57" s="124">
        <v>1373230.85487962</v>
      </c>
      <c r="CGD57" s="124">
        <v>1428071.6250537466</v>
      </c>
      <c r="CGE57" s="124">
        <v>805994.8208340198</v>
      </c>
      <c r="CGF57" s="124">
        <v>831666.02636958263</v>
      </c>
      <c r="CGG57" s="124">
        <v>858290.61311205616</v>
      </c>
      <c r="CGH57" s="124">
        <v>885908.85368336039</v>
      </c>
      <c r="CGI57" s="124">
        <v>914562.87147917296</v>
      </c>
      <c r="CGJ57" s="124">
        <v>944296.72976612346</v>
      </c>
      <c r="CGK57" s="124">
        <v>975156.52516860887</v>
      </c>
      <c r="CGL57" s="124">
        <v>1007190.4857638738</v>
      </c>
      <c r="CGM57" s="124">
        <v>1040449.0740149573</v>
      </c>
      <c r="CGN57" s="124">
        <v>1074985.0947825899</v>
      </c>
      <c r="CGO57" s="124">
        <v>1110853.8086692062</v>
      </c>
      <c r="CGP57" s="124">
        <v>1148113.0509609147</v>
      </c>
      <c r="CGQ57" s="124">
        <v>1186823.3564465779</v>
      </c>
      <c r="CGR57" s="124">
        <v>1227048.090407141</v>
      </c>
      <c r="CGS57" s="124">
        <v>1268853.5860830299</v>
      </c>
      <c r="CGT57" s="124">
        <v>1312309.2889428628</v>
      </c>
      <c r="CGU57" s="124">
        <v>1357487.9080929165</v>
      </c>
      <c r="CGV57" s="124">
        <v>1404465.5751837911</v>
      </c>
      <c r="CGW57" s="124">
        <v>1453322.0111885816</v>
      </c>
      <c r="CGX57" s="124">
        <v>1504140.7014456294</v>
      </c>
      <c r="CGY57" s="124">
        <v>1557009.079378623</v>
      </c>
      <c r="CGZ57" s="124">
        <v>999090.4694789697</v>
      </c>
      <c r="CHA57" s="124">
        <v>995192.53940575058</v>
      </c>
      <c r="CHB57" s="124">
        <v>991385.7040040656</v>
      </c>
      <c r="CHC57" s="124">
        <v>502131.01009905839</v>
      </c>
      <c r="CHD57" s="124">
        <v>503188.49335218815</v>
      </c>
      <c r="CHE57" s="124">
        <v>276849.31986354449</v>
      </c>
      <c r="CHF57" s="124">
        <v>275876.28270447819</v>
      </c>
      <c r="CHG57" s="124">
        <v>274928.45336352452</v>
      </c>
      <c r="CHH57" s="124">
        <v>274005.73619552224</v>
      </c>
      <c r="CHI57" s="124">
        <v>273108.03785282408</v>
      </c>
      <c r="CHJ57" s="124">
        <v>272235.2672759539</v>
      </c>
      <c r="CHK57" s="124">
        <v>271387.33568447304</v>
      </c>
      <c r="CHL57" s="124">
        <v>270564.15656805522</v>
      </c>
      <c r="CHM57" s="124">
        <v>269765.64567776991</v>
      </c>
      <c r="CHN57" s="124">
        <v>268991.72101757163</v>
      </c>
      <c r="CHO57" s="124">
        <v>268242.30283599673</v>
      </c>
      <c r="CHP57" s="124">
        <v>267517.31361806364</v>
      </c>
      <c r="CHQ57" s="124">
        <v>266816.67807737942</v>
      </c>
      <c r="CHR57" s="124">
        <v>266140.32314844849</v>
      </c>
      <c r="CHS57" s="124">
        <v>265488.17797918501</v>
      </c>
      <c r="CHT57" s="124">
        <v>264860.17392362742</v>
      </c>
      <c r="CHU57" s="124">
        <v>264256.24453485367</v>
      </c>
      <c r="CHV57" s="124">
        <v>263676.32555809792</v>
      </c>
      <c r="CHW57" s="124">
        <v>263120.35492406663</v>
      </c>
      <c r="CHX57" s="124">
        <v>262588.27274245402</v>
      </c>
      <c r="CHY57" s="124">
        <v>262080.02129565677</v>
      </c>
      <c r="CHZ57" s="124">
        <v>6129740.7314999998</v>
      </c>
      <c r="CIA57" s="124">
        <v>6248464.4268933488</v>
      </c>
      <c r="CIB57" s="124">
        <v>6369561.9348601289</v>
      </c>
      <c r="CIC57" s="124">
        <v>3579866.6664545652</v>
      </c>
      <c r="CID57" s="124">
        <v>3582238.4868721315</v>
      </c>
      <c r="CIE57" s="124">
        <v>647396.67408735852</v>
      </c>
      <c r="CIF57" s="124">
        <v>568824.42035395955</v>
      </c>
      <c r="CIG57" s="124">
        <v>486800.37562051544</v>
      </c>
      <c r="CIH57" s="124">
        <v>401213.84934478416</v>
      </c>
      <c r="CII57" s="124">
        <v>0</v>
      </c>
      <c r="CIJ57" s="124">
        <v>0</v>
      </c>
      <c r="CIK57" s="124">
        <v>0</v>
      </c>
      <c r="CIL57" s="124">
        <v>0</v>
      </c>
      <c r="CIM57" s="124">
        <v>0</v>
      </c>
      <c r="CIN57" s="124">
        <v>0</v>
      </c>
      <c r="CIO57" s="124">
        <v>0</v>
      </c>
      <c r="CIP57" s="124">
        <v>0</v>
      </c>
      <c r="CIQ57" s="124">
        <v>0</v>
      </c>
      <c r="CIR57" s="124">
        <v>0</v>
      </c>
      <c r="CIS57" s="124">
        <v>0</v>
      </c>
      <c r="CIT57" s="124">
        <v>0</v>
      </c>
      <c r="CIU57" s="124">
        <v>0</v>
      </c>
      <c r="CIV57" s="124">
        <v>0</v>
      </c>
      <c r="CIW57" s="124">
        <v>0</v>
      </c>
      <c r="CIX57" s="124">
        <v>0</v>
      </c>
      <c r="CIY57" s="124">
        <v>0</v>
      </c>
      <c r="CIZ57" s="124">
        <v>2503696.9184999997</v>
      </c>
      <c r="CJA57" s="124">
        <v>2462482.273709693</v>
      </c>
      <c r="CJB57" s="124">
        <v>2422072.4524721452</v>
      </c>
      <c r="CJC57" s="124">
        <v>1351003.3740715336</v>
      </c>
      <c r="CJD57" s="124">
        <v>1293362.7258256278</v>
      </c>
      <c r="CJE57" s="124">
        <v>291886.06178955879</v>
      </c>
      <c r="CJF57" s="124">
        <v>242757.52609648643</v>
      </c>
      <c r="CJG57" s="124">
        <v>195041.20806378091</v>
      </c>
      <c r="CJH57" s="124">
        <v>148699.3762227869</v>
      </c>
      <c r="CJI57" s="124">
        <v>0</v>
      </c>
      <c r="CJJ57" s="124">
        <v>0</v>
      </c>
      <c r="CJK57" s="124">
        <v>0</v>
      </c>
      <c r="CJL57" s="124">
        <v>0</v>
      </c>
      <c r="CJM57" s="124">
        <v>0</v>
      </c>
      <c r="CJN57" s="124">
        <v>0</v>
      </c>
      <c r="CJO57" s="124">
        <v>0</v>
      </c>
      <c r="CJP57" s="124">
        <v>0</v>
      </c>
      <c r="CJQ57" s="124">
        <v>0</v>
      </c>
      <c r="CJR57" s="124">
        <v>0</v>
      </c>
      <c r="CJS57" s="124">
        <v>0</v>
      </c>
      <c r="CJT57" s="124">
        <v>0</v>
      </c>
      <c r="CJU57" s="124">
        <v>0</v>
      </c>
      <c r="CJV57" s="124">
        <v>0</v>
      </c>
      <c r="CJW57" s="124">
        <v>0</v>
      </c>
      <c r="CJX57" s="124">
        <v>0</v>
      </c>
      <c r="CJY57" s="124">
        <v>0</v>
      </c>
      <c r="CJZ57" s="124">
        <v>1720936.0617403502</v>
      </c>
      <c r="CKA57" s="124">
        <v>1754267.9590807285</v>
      </c>
      <c r="CKB57" s="124">
        <v>1788266.3086970462</v>
      </c>
      <c r="CKC57" s="124">
        <v>1822944.8209516737</v>
      </c>
      <c r="CKD57" s="124">
        <v>877998.53271701338</v>
      </c>
      <c r="CKE57" s="124">
        <v>0</v>
      </c>
      <c r="CKF57" s="124">
        <v>0</v>
      </c>
      <c r="CKG57" s="124">
        <v>0</v>
      </c>
      <c r="CKH57" s="124">
        <v>0</v>
      </c>
      <c r="CKI57" s="124">
        <v>0</v>
      </c>
      <c r="CKJ57" s="124">
        <v>0</v>
      </c>
      <c r="CKK57" s="124">
        <v>0</v>
      </c>
      <c r="CKL57" s="124">
        <v>0</v>
      </c>
      <c r="CKM57" s="124">
        <v>0</v>
      </c>
      <c r="CKN57" s="124">
        <v>0</v>
      </c>
      <c r="CKO57" s="124">
        <v>0</v>
      </c>
      <c r="CKP57" s="124">
        <v>0</v>
      </c>
      <c r="CKQ57" s="124">
        <v>0</v>
      </c>
      <c r="CKR57" s="124">
        <v>0</v>
      </c>
      <c r="CKS57" s="124">
        <v>0</v>
      </c>
      <c r="CKT57" s="124">
        <v>0</v>
      </c>
      <c r="CKU57" s="124">
        <v>0</v>
      </c>
      <c r="CKV57" s="124">
        <v>0</v>
      </c>
      <c r="CKW57" s="124">
        <v>0</v>
      </c>
      <c r="CKX57" s="124">
        <v>0</v>
      </c>
      <c r="CKY57" s="124">
        <v>0</v>
      </c>
      <c r="CKZ57" s="124">
        <v>702917.54634465009</v>
      </c>
      <c r="CLA57" s="124">
        <v>691346.45849635499</v>
      </c>
      <c r="CLB57" s="124">
        <v>680001.32635091129</v>
      </c>
      <c r="CLC57" s="124">
        <v>668877.2413939113</v>
      </c>
      <c r="CLD57" s="124">
        <v>305873.19633324706</v>
      </c>
      <c r="CLE57" s="124">
        <v>0</v>
      </c>
      <c r="CLF57" s="124">
        <v>0</v>
      </c>
      <c r="CLG57" s="124">
        <v>0</v>
      </c>
      <c r="CLH57" s="124">
        <v>0</v>
      </c>
      <c r="CLI57" s="124">
        <v>0</v>
      </c>
      <c r="CLJ57" s="124">
        <v>0</v>
      </c>
      <c r="CLK57" s="124">
        <v>0</v>
      </c>
      <c r="CLL57" s="124">
        <v>0</v>
      </c>
      <c r="CLM57" s="124">
        <v>0</v>
      </c>
      <c r="CLN57" s="124">
        <v>0</v>
      </c>
      <c r="CLO57" s="124">
        <v>0</v>
      </c>
      <c r="CLP57" s="124">
        <v>0</v>
      </c>
      <c r="CLQ57" s="124">
        <v>0</v>
      </c>
      <c r="CLR57" s="124">
        <v>0</v>
      </c>
      <c r="CLS57" s="124">
        <v>0</v>
      </c>
      <c r="CLT57" s="124">
        <v>0</v>
      </c>
      <c r="CLU57" s="124">
        <v>0</v>
      </c>
      <c r="CLV57" s="124">
        <v>0</v>
      </c>
      <c r="CLW57" s="124">
        <v>0</v>
      </c>
      <c r="CLX57" s="124">
        <v>0</v>
      </c>
      <c r="CLY57" s="124">
        <v>0</v>
      </c>
      <c r="CLZ57" s="124">
        <v>697123.80579199991</v>
      </c>
      <c r="CMA57" s="124">
        <v>712742.17254314246</v>
      </c>
      <c r="CMB57" s="124">
        <v>728711.87065511302</v>
      </c>
      <c r="CMC57" s="124">
        <v>204549.2187455933</v>
      </c>
      <c r="CMD57" s="124">
        <v>179556.00860726641</v>
      </c>
      <c r="CME57" s="124">
        <v>127785.68929367984</v>
      </c>
      <c r="CMF57" s="124">
        <v>97976.733566817536</v>
      </c>
      <c r="CMG57" s="124">
        <v>66774.751289144566</v>
      </c>
      <c r="CMH57" s="124">
        <v>34132.175264480473</v>
      </c>
      <c r="CMI57" s="124">
        <v>0</v>
      </c>
      <c r="CMJ57" s="124">
        <v>0</v>
      </c>
      <c r="CMK57" s="124">
        <v>0</v>
      </c>
      <c r="CML57" s="124">
        <v>0</v>
      </c>
      <c r="CMM57" s="124">
        <v>0</v>
      </c>
      <c r="CMN57" s="124">
        <v>0</v>
      </c>
      <c r="CMO57" s="124">
        <v>0</v>
      </c>
      <c r="CMP57" s="124">
        <v>0</v>
      </c>
      <c r="CMQ57" s="124">
        <v>0</v>
      </c>
      <c r="CMR57" s="124">
        <v>0</v>
      </c>
      <c r="CMS57" s="124">
        <v>0</v>
      </c>
      <c r="CMT57" s="124">
        <v>0</v>
      </c>
      <c r="CMU57" s="124">
        <v>0</v>
      </c>
      <c r="CMV57" s="124">
        <v>0</v>
      </c>
      <c r="CMW57" s="124">
        <v>0</v>
      </c>
      <c r="CMX57" s="124">
        <v>0</v>
      </c>
      <c r="CMY57" s="124">
        <v>0</v>
      </c>
      <c r="CMZ57" s="124">
        <v>284740.709408</v>
      </c>
      <c r="CNA57" s="124">
        <v>281817.01280132734</v>
      </c>
      <c r="CNB57" s="124">
        <v>278925.74658582342</v>
      </c>
      <c r="CNC57" s="124">
        <v>75598.833687191451</v>
      </c>
      <c r="CND57" s="124">
        <v>64139.79857840293</v>
      </c>
      <c r="CNE57" s="124">
        <v>44347.210689925574</v>
      </c>
      <c r="CNF57" s="124">
        <v>32912.985812567022</v>
      </c>
      <c r="CNG57" s="124">
        <v>21713.033154960718</v>
      </c>
      <c r="CNH57" s="124">
        <v>10743.348724042804</v>
      </c>
      <c r="CNI57" s="124">
        <v>0</v>
      </c>
      <c r="CNJ57" s="124">
        <v>0</v>
      </c>
      <c r="CNK57" s="124">
        <v>0</v>
      </c>
      <c r="CNL57" s="124">
        <v>0</v>
      </c>
      <c r="CNM57" s="124">
        <v>0</v>
      </c>
      <c r="CNN57" s="124">
        <v>0</v>
      </c>
      <c r="CNO57" s="124">
        <v>0</v>
      </c>
      <c r="CNP57" s="124">
        <v>0</v>
      </c>
      <c r="CNQ57" s="124">
        <v>0</v>
      </c>
      <c r="CNR57" s="124">
        <v>0</v>
      </c>
      <c r="CNS57" s="124">
        <v>0</v>
      </c>
      <c r="CNT57" s="124">
        <v>0</v>
      </c>
      <c r="CNU57" s="124">
        <v>0</v>
      </c>
      <c r="CNV57" s="124">
        <v>0</v>
      </c>
      <c r="CNW57" s="124">
        <v>0</v>
      </c>
      <c r="CNX57" s="124">
        <v>0</v>
      </c>
      <c r="CNY57" s="124">
        <v>0</v>
      </c>
      <c r="CNZ57" s="124">
        <v>2446049.080448512</v>
      </c>
      <c r="COA57" s="124">
        <v>2522015.485926541</v>
      </c>
      <c r="COB57" s="124">
        <v>2600733.5650808457</v>
      </c>
      <c r="COC57" s="124">
        <v>1299652.2191901682</v>
      </c>
      <c r="COD57" s="124">
        <v>1277572.5495187142</v>
      </c>
      <c r="COE57" s="124">
        <v>521662.44151395565</v>
      </c>
      <c r="COF57" s="124">
        <v>404552.37083824247</v>
      </c>
      <c r="COG57" s="124">
        <v>278921.54278960836</v>
      </c>
      <c r="COH57" s="124">
        <v>144253.24774201241</v>
      </c>
      <c r="COI57" s="124">
        <v>0</v>
      </c>
      <c r="COJ57" s="124">
        <v>0</v>
      </c>
      <c r="COK57" s="124">
        <v>0</v>
      </c>
      <c r="COL57" s="124">
        <v>0</v>
      </c>
      <c r="COM57" s="124">
        <v>0</v>
      </c>
      <c r="CON57" s="124">
        <v>0</v>
      </c>
      <c r="COO57" s="124">
        <v>0</v>
      </c>
      <c r="COP57" s="124">
        <v>0</v>
      </c>
      <c r="COQ57" s="124">
        <v>0</v>
      </c>
      <c r="COR57" s="124">
        <v>0</v>
      </c>
      <c r="COS57" s="124">
        <v>0</v>
      </c>
      <c r="COT57" s="124">
        <v>0</v>
      </c>
      <c r="COU57" s="124">
        <v>0</v>
      </c>
      <c r="COV57" s="124">
        <v>0</v>
      </c>
      <c r="COW57" s="124">
        <v>0</v>
      </c>
      <c r="COX57" s="124">
        <v>0</v>
      </c>
      <c r="COY57" s="124">
        <v>0</v>
      </c>
      <c r="COZ57" s="124">
        <v>999090.4694789697</v>
      </c>
      <c r="CPA57" s="124">
        <v>995192.53940575058</v>
      </c>
      <c r="CPB57" s="124">
        <v>991385.7040040656</v>
      </c>
      <c r="CPC57" s="124">
        <v>474840.7858429164</v>
      </c>
      <c r="CPD57" s="124">
        <v>449134.50039224222</v>
      </c>
      <c r="CPE57" s="124">
        <v>178653.36362438899</v>
      </c>
      <c r="CPF57" s="124">
        <v>133716.00963118317</v>
      </c>
      <c r="CPG57" s="124">
        <v>88969.42198076866</v>
      </c>
      <c r="CPH57" s="124">
        <v>44401.454724797914</v>
      </c>
      <c r="CPI57" s="124">
        <v>0</v>
      </c>
      <c r="CPJ57" s="124">
        <v>0</v>
      </c>
      <c r="CPK57" s="124">
        <v>0</v>
      </c>
      <c r="CPL57" s="124">
        <v>0</v>
      </c>
      <c r="CPM57" s="124">
        <v>0</v>
      </c>
      <c r="CPN57" s="124">
        <v>0</v>
      </c>
      <c r="CPO57" s="124">
        <v>0</v>
      </c>
      <c r="CPP57" s="124">
        <v>0</v>
      </c>
      <c r="CPQ57" s="124">
        <v>0</v>
      </c>
      <c r="CPR57" s="124">
        <v>0</v>
      </c>
      <c r="CPS57" s="124">
        <v>0</v>
      </c>
      <c r="CPT57" s="124">
        <v>0</v>
      </c>
      <c r="CPU57" s="124">
        <v>0</v>
      </c>
      <c r="CPV57" s="124">
        <v>0</v>
      </c>
      <c r="CPW57" s="124">
        <v>0</v>
      </c>
      <c r="CPX57" s="124">
        <v>0</v>
      </c>
      <c r="CPY57" s="124">
        <v>0</v>
      </c>
      <c r="CPZ57" s="124">
        <v>6129740.7314999998</v>
      </c>
      <c r="CQA57" s="124">
        <v>6248464.4268933488</v>
      </c>
      <c r="CQB57" s="124">
        <v>6369561.9348601289</v>
      </c>
      <c r="CQC57" s="124">
        <v>3579866.6664545652</v>
      </c>
      <c r="CQD57" s="124">
        <v>3582238.4868721315</v>
      </c>
      <c r="CQE57" s="124">
        <v>647396.67408735852</v>
      </c>
      <c r="CQF57" s="124">
        <v>568824.42035395955</v>
      </c>
      <c r="CQG57" s="124">
        <v>486800.37562051544</v>
      </c>
      <c r="CQH57" s="124">
        <v>401213.84934478416</v>
      </c>
      <c r="CQI57" s="124">
        <v>0</v>
      </c>
      <c r="CQJ57" s="124">
        <v>0</v>
      </c>
      <c r="CQK57" s="124">
        <v>0</v>
      </c>
      <c r="CQL57" s="124">
        <v>0</v>
      </c>
      <c r="CQM57" s="124">
        <v>0</v>
      </c>
      <c r="CQN57" s="124">
        <v>0</v>
      </c>
      <c r="CQO57" s="124">
        <v>0</v>
      </c>
      <c r="CQP57" s="124">
        <v>0</v>
      </c>
      <c r="CQQ57" s="124">
        <v>0</v>
      </c>
      <c r="CQR57" s="124">
        <v>0</v>
      </c>
      <c r="CQS57" s="124">
        <v>0</v>
      </c>
      <c r="CQT57" s="124">
        <v>0</v>
      </c>
      <c r="CQU57" s="124">
        <v>0</v>
      </c>
      <c r="CQV57" s="124">
        <v>0</v>
      </c>
      <c r="CQW57" s="124">
        <v>0</v>
      </c>
      <c r="CQX57" s="124">
        <v>0</v>
      </c>
      <c r="CQY57" s="124">
        <v>0</v>
      </c>
      <c r="CQZ57" s="124">
        <v>2503696.9184999997</v>
      </c>
      <c r="CRA57" s="124">
        <v>2462482.273709693</v>
      </c>
      <c r="CRB57" s="124">
        <v>2422072.4524721452</v>
      </c>
      <c r="CRC57" s="124">
        <v>1351003.3740715336</v>
      </c>
      <c r="CRD57" s="124">
        <v>1293362.7258256278</v>
      </c>
      <c r="CRE57" s="124">
        <v>291886.06178955879</v>
      </c>
      <c r="CRF57" s="124">
        <v>242757.52609648643</v>
      </c>
      <c r="CRG57" s="124">
        <v>195041.20806378091</v>
      </c>
      <c r="CRH57" s="124">
        <v>148699.3762227869</v>
      </c>
      <c r="CRI57" s="124">
        <v>0</v>
      </c>
      <c r="CRJ57" s="124">
        <v>0</v>
      </c>
      <c r="CRK57" s="124">
        <v>0</v>
      </c>
      <c r="CRL57" s="124">
        <v>0</v>
      </c>
      <c r="CRM57" s="124">
        <v>0</v>
      </c>
      <c r="CRN57" s="124">
        <v>0</v>
      </c>
      <c r="CRO57" s="124">
        <v>0</v>
      </c>
      <c r="CRP57" s="124">
        <v>0</v>
      </c>
      <c r="CRQ57" s="124">
        <v>0</v>
      </c>
      <c r="CRR57" s="124">
        <v>0</v>
      </c>
      <c r="CRS57" s="124">
        <v>0</v>
      </c>
      <c r="CRT57" s="124">
        <v>0</v>
      </c>
      <c r="CRU57" s="124">
        <v>0</v>
      </c>
      <c r="CRV57" s="124">
        <v>0</v>
      </c>
      <c r="CRW57" s="124">
        <v>0</v>
      </c>
      <c r="CRX57" s="124">
        <v>0</v>
      </c>
      <c r="CRY57" s="124">
        <v>0</v>
      </c>
      <c r="CRZ57" s="124">
        <v>1720936.0617403502</v>
      </c>
      <c r="CSA57" s="124">
        <v>1754267.9590807285</v>
      </c>
      <c r="CSB57" s="124">
        <v>1788266.3086970462</v>
      </c>
      <c r="CSC57" s="124">
        <v>1822944.8209516737</v>
      </c>
      <c r="CSD57" s="124">
        <v>877998.53271701338</v>
      </c>
      <c r="CSE57" s="124">
        <v>0</v>
      </c>
      <c r="CSF57" s="124">
        <v>0</v>
      </c>
      <c r="CSG57" s="124">
        <v>0</v>
      </c>
      <c r="CSH57" s="124">
        <v>0</v>
      </c>
      <c r="CSI57" s="124">
        <v>0</v>
      </c>
      <c r="CSJ57" s="124">
        <v>0</v>
      </c>
      <c r="CSK57" s="124">
        <v>0</v>
      </c>
      <c r="CSL57" s="124">
        <v>0</v>
      </c>
      <c r="CSM57" s="124">
        <v>0</v>
      </c>
      <c r="CSN57" s="124">
        <v>0</v>
      </c>
      <c r="CSO57" s="124">
        <v>0</v>
      </c>
      <c r="CSP57" s="124">
        <v>0</v>
      </c>
      <c r="CSQ57" s="124">
        <v>0</v>
      </c>
      <c r="CSR57" s="124">
        <v>0</v>
      </c>
      <c r="CSS57" s="124">
        <v>0</v>
      </c>
      <c r="CST57" s="124">
        <v>0</v>
      </c>
      <c r="CSU57" s="124">
        <v>0</v>
      </c>
      <c r="CSV57" s="124">
        <v>0</v>
      </c>
      <c r="CSW57" s="124">
        <v>0</v>
      </c>
      <c r="CSX57" s="124">
        <v>0</v>
      </c>
      <c r="CSY57" s="124">
        <v>0</v>
      </c>
      <c r="CSZ57" s="124">
        <v>702917.54634465009</v>
      </c>
      <c r="CTA57" s="124">
        <v>691346.45849635499</v>
      </c>
      <c r="CTB57" s="124">
        <v>680001.32635091129</v>
      </c>
      <c r="CTC57" s="124">
        <v>668877.2413939113</v>
      </c>
      <c r="CTD57" s="124">
        <v>305873.19633324706</v>
      </c>
      <c r="CTE57" s="124">
        <v>0</v>
      </c>
      <c r="CTF57" s="124">
        <v>0</v>
      </c>
      <c r="CTG57" s="124">
        <v>0</v>
      </c>
      <c r="CTH57" s="124">
        <v>0</v>
      </c>
      <c r="CTI57" s="124">
        <v>0</v>
      </c>
      <c r="CTJ57" s="124">
        <v>0</v>
      </c>
      <c r="CTK57" s="124">
        <v>0</v>
      </c>
      <c r="CTL57" s="124">
        <v>0</v>
      </c>
      <c r="CTM57" s="124">
        <v>0</v>
      </c>
      <c r="CTN57" s="124">
        <v>0</v>
      </c>
      <c r="CTO57" s="124">
        <v>0</v>
      </c>
      <c r="CTP57" s="124">
        <v>0</v>
      </c>
      <c r="CTQ57" s="124">
        <v>0</v>
      </c>
      <c r="CTR57" s="124">
        <v>0</v>
      </c>
      <c r="CTS57" s="124">
        <v>0</v>
      </c>
      <c r="CTT57" s="124">
        <v>0</v>
      </c>
      <c r="CTU57" s="124">
        <v>0</v>
      </c>
      <c r="CTV57" s="124">
        <v>0</v>
      </c>
      <c r="CTW57" s="124">
        <v>0</v>
      </c>
      <c r="CTX57" s="124">
        <v>0</v>
      </c>
      <c r="CTY57" s="124">
        <v>0</v>
      </c>
      <c r="CTZ57" s="124">
        <v>697123.80579199991</v>
      </c>
      <c r="CUA57" s="124">
        <v>712742.17254314246</v>
      </c>
      <c r="CUB57" s="124">
        <v>728711.87065511302</v>
      </c>
      <c r="CUC57" s="124">
        <v>249355.15070031839</v>
      </c>
      <c r="CUD57" s="124">
        <v>218887.24806668152</v>
      </c>
      <c r="CUE57" s="124">
        <v>155776.78568794861</v>
      </c>
      <c r="CUF57" s="124">
        <v>119438.26191809918</v>
      </c>
      <c r="CUG57" s="124">
        <v>81401.573043356519</v>
      </c>
      <c r="CUH57" s="124">
        <v>41608.732406794217</v>
      </c>
      <c r="CUI57" s="124">
        <v>0</v>
      </c>
      <c r="CUJ57" s="124">
        <v>0</v>
      </c>
      <c r="CUK57" s="124">
        <v>0</v>
      </c>
      <c r="CUL57" s="124">
        <v>0</v>
      </c>
      <c r="CUM57" s="124">
        <v>0</v>
      </c>
      <c r="CUN57" s="124">
        <v>0</v>
      </c>
      <c r="CUO57" s="124">
        <v>0</v>
      </c>
      <c r="CUP57" s="124">
        <v>0</v>
      </c>
      <c r="CUQ57" s="124">
        <v>0</v>
      </c>
      <c r="CUR57" s="124">
        <v>0</v>
      </c>
      <c r="CUS57" s="124">
        <v>0</v>
      </c>
      <c r="CUT57" s="124">
        <v>0</v>
      </c>
      <c r="CUU57" s="124">
        <v>0</v>
      </c>
      <c r="CUV57" s="124">
        <v>0</v>
      </c>
      <c r="CUW57" s="124">
        <v>0</v>
      </c>
      <c r="CUX57" s="124">
        <v>0</v>
      </c>
      <c r="CUY57" s="124">
        <v>0</v>
      </c>
      <c r="CUZ57" s="124">
        <v>284740.709408</v>
      </c>
      <c r="CVA57" s="124">
        <v>281817.01280132734</v>
      </c>
      <c r="CVB57" s="124">
        <v>278925.74658582342</v>
      </c>
      <c r="CVC57" s="124">
        <v>92158.545911063498</v>
      </c>
      <c r="CVD57" s="124">
        <v>78189.441340754507</v>
      </c>
      <c r="CVE57" s="124">
        <v>54061.342656501321</v>
      </c>
      <c r="CVF57" s="124">
        <v>40122.482929145379</v>
      </c>
      <c r="CVG57" s="124">
        <v>26469.212093399314</v>
      </c>
      <c r="CVH57" s="124">
        <v>13096.649092762569</v>
      </c>
      <c r="CVI57" s="124">
        <v>0</v>
      </c>
      <c r="CVJ57" s="124">
        <v>0</v>
      </c>
      <c r="CVK57" s="124">
        <v>0</v>
      </c>
      <c r="CVL57" s="124">
        <v>0</v>
      </c>
      <c r="CVM57" s="124">
        <v>0</v>
      </c>
      <c r="CVN57" s="124">
        <v>0</v>
      </c>
      <c r="CVO57" s="124">
        <v>0</v>
      </c>
      <c r="CVP57" s="124">
        <v>0</v>
      </c>
      <c r="CVQ57" s="124">
        <v>0</v>
      </c>
      <c r="CVR57" s="124">
        <v>0</v>
      </c>
      <c r="CVS57" s="124">
        <v>0</v>
      </c>
      <c r="CVT57" s="124">
        <v>0</v>
      </c>
      <c r="CVU57" s="124">
        <v>0</v>
      </c>
      <c r="CVV57" s="124">
        <v>0</v>
      </c>
      <c r="CVW57" s="124">
        <v>0</v>
      </c>
      <c r="CVX57" s="124">
        <v>0</v>
      </c>
      <c r="CVY57" s="124">
        <v>0</v>
      </c>
      <c r="CVZ57" s="124">
        <v>2446049.080448512</v>
      </c>
      <c r="CWA57" s="124">
        <v>2522015.485926541</v>
      </c>
      <c r="CWB57" s="124">
        <v>2600733.5650808457</v>
      </c>
      <c r="CWC57" s="124">
        <v>1299652.2191901682</v>
      </c>
      <c r="CWD57" s="124">
        <v>1277572.5495187142</v>
      </c>
      <c r="CWE57" s="124">
        <v>521662.44151395565</v>
      </c>
      <c r="CWF57" s="124">
        <v>404552.37083824247</v>
      </c>
      <c r="CWG57" s="124">
        <v>278921.54278960836</v>
      </c>
      <c r="CWH57" s="124">
        <v>144253.24774201241</v>
      </c>
      <c r="CWI57" s="124">
        <v>0</v>
      </c>
      <c r="CWJ57" s="124">
        <v>0</v>
      </c>
      <c r="CWK57" s="124">
        <v>0</v>
      </c>
      <c r="CWL57" s="124">
        <v>0</v>
      </c>
      <c r="CWM57" s="124">
        <v>0</v>
      </c>
      <c r="CWN57" s="124">
        <v>0</v>
      </c>
      <c r="CWO57" s="124">
        <v>0</v>
      </c>
      <c r="CWP57" s="124">
        <v>0</v>
      </c>
      <c r="CWQ57" s="124">
        <v>0</v>
      </c>
      <c r="CWR57" s="124">
        <v>0</v>
      </c>
      <c r="CWS57" s="124">
        <v>0</v>
      </c>
      <c r="CWT57" s="124">
        <v>0</v>
      </c>
      <c r="CWU57" s="124">
        <v>0</v>
      </c>
      <c r="CWV57" s="124">
        <v>0</v>
      </c>
      <c r="CWW57" s="124">
        <v>0</v>
      </c>
      <c r="CWX57" s="124">
        <v>0</v>
      </c>
      <c r="CWY57" s="124">
        <v>0</v>
      </c>
      <c r="CWZ57" s="124">
        <v>999090.4694789697</v>
      </c>
      <c r="CXA57" s="124">
        <v>995192.53940575058</v>
      </c>
      <c r="CXB57" s="124">
        <v>991385.7040040656</v>
      </c>
      <c r="CXC57" s="124">
        <v>474840.7858429164</v>
      </c>
      <c r="CXD57" s="124">
        <v>449134.50039224222</v>
      </c>
      <c r="CXE57" s="124">
        <v>178653.36362438899</v>
      </c>
      <c r="CXF57" s="124">
        <v>133716.00963118317</v>
      </c>
      <c r="CXG57" s="124">
        <v>88969.42198076866</v>
      </c>
      <c r="CXH57" s="124">
        <v>44401.454724797914</v>
      </c>
      <c r="CXI57" s="124">
        <v>0</v>
      </c>
      <c r="CXJ57" s="124">
        <v>0</v>
      </c>
      <c r="CXK57" s="124">
        <v>0</v>
      </c>
      <c r="CXL57" s="124">
        <v>0</v>
      </c>
      <c r="CXM57" s="124">
        <v>0</v>
      </c>
      <c r="CXN57" s="124">
        <v>0</v>
      </c>
      <c r="CXO57" s="124">
        <v>0</v>
      </c>
      <c r="CXP57" s="124">
        <v>0</v>
      </c>
      <c r="CXQ57" s="124">
        <v>0</v>
      </c>
      <c r="CXR57" s="124">
        <v>0</v>
      </c>
      <c r="CXS57" s="124">
        <v>0</v>
      </c>
      <c r="CXT57" s="124">
        <v>0</v>
      </c>
      <c r="CXU57" s="124">
        <v>0</v>
      </c>
      <c r="CXV57" s="124">
        <v>0</v>
      </c>
      <c r="CXW57" s="124">
        <v>0</v>
      </c>
      <c r="CXX57" s="124">
        <v>0</v>
      </c>
      <c r="CXY57" s="124">
        <v>0</v>
      </c>
      <c r="CXZ57" s="124">
        <v>367678631.92982453</v>
      </c>
      <c r="CYA57" s="124">
        <v>375183347.06220853</v>
      </c>
      <c r="CYB57" s="124">
        <v>382845188.84250557</v>
      </c>
      <c r="CYC57" s="124">
        <v>390667516.16345549</v>
      </c>
      <c r="CYD57" s="124">
        <v>398653760.90079296</v>
      </c>
      <c r="CYE57" s="124">
        <v>406807429.51877356</v>
      </c>
      <c r="CYF57" s="124">
        <v>415132104.71134305</v>
      </c>
      <c r="CYG57" s="124">
        <v>423631447.07974732</v>
      </c>
      <c r="CYH57" s="124">
        <v>432309196.84739786</v>
      </c>
      <c r="CYI57" s="124">
        <v>441169175.61282408</v>
      </c>
      <c r="CYJ57" s="124">
        <v>450215288.14156544</v>
      </c>
      <c r="CYK57" s="124">
        <v>459451524.19787377</v>
      </c>
      <c r="CYL57" s="124">
        <v>468881960.41711432</v>
      </c>
      <c r="CYM57" s="124">
        <v>478510762.21977842</v>
      </c>
      <c r="CYN57" s="124">
        <v>488342185.76803613</v>
      </c>
      <c r="CYO57" s="124">
        <v>498380579.96578103</v>
      </c>
      <c r="CYP57" s="124">
        <v>508630388.50314057</v>
      </c>
      <c r="CYQ57" s="124">
        <v>519096151.946446</v>
      </c>
      <c r="CYR57" s="124">
        <v>529782509.87467963</v>
      </c>
      <c r="CYS57" s="124">
        <v>540694203.06343853</v>
      </c>
      <c r="CYT57" s="124">
        <v>551836075.71747899</v>
      </c>
      <c r="CYU57" s="124">
        <v>563213077.75292814</v>
      </c>
      <c r="CYV57" s="124">
        <v>574830267.13027501</v>
      </c>
      <c r="CYW57" s="124">
        <v>586692812.23927712</v>
      </c>
      <c r="CYX57" s="124">
        <v>598805994.33694553</v>
      </c>
      <c r="CYY57" s="124">
        <v>611175210.03979588</v>
      </c>
      <c r="CYZ57" s="124">
        <v>150178596.14035085</v>
      </c>
      <c r="CZA57" s="124">
        <v>148025901.57304171</v>
      </c>
      <c r="CZB57" s="124">
        <v>145910776.35540774</v>
      </c>
      <c r="CZC57" s="124">
        <v>143832457.02278349</v>
      </c>
      <c r="CZD57" s="124">
        <v>141790197.04710919</v>
      </c>
      <c r="CZE57" s="124">
        <v>139783266.44510403</v>
      </c>
      <c r="CZF57" s="124">
        <v>137810951.39567149</v>
      </c>
      <c r="CZG57" s="124">
        <v>135872553.8663173</v>
      </c>
      <c r="CZH57" s="124">
        <v>133967391.24836645</v>
      </c>
      <c r="CZI57" s="124">
        <v>132094796.00077021</v>
      </c>
      <c r="CZJ57" s="124">
        <v>130254115.3022992</v>
      </c>
      <c r="CZK57" s="124">
        <v>128444710.71192345</v>
      </c>
      <c r="CZL57" s="124">
        <v>126665957.83718549</v>
      </c>
      <c r="CZM57" s="124">
        <v>124917246.0103763</v>
      </c>
      <c r="CZN57" s="124">
        <v>123197977.97232929</v>
      </c>
      <c r="CZO57" s="124">
        <v>121507569.56365156</v>
      </c>
      <c r="CZP57" s="124">
        <v>119845449.42321572</v>
      </c>
      <c r="CZQ57" s="124">
        <v>118211058.69374052</v>
      </c>
      <c r="CZR57" s="124">
        <v>116603850.73429157</v>
      </c>
      <c r="CZS57" s="124">
        <v>115023290.83953843</v>
      </c>
      <c r="CZT57" s="124">
        <v>113468855.96560769</v>
      </c>
      <c r="CZU57" s="124">
        <v>111940034.46237567</v>
      </c>
      <c r="CZV57" s="124">
        <v>110436325.81204791</v>
      </c>
      <c r="CZW57" s="124">
        <v>108957240.37387657</v>
      </c>
      <c r="CZX57" s="124">
        <v>107502299.13487017</v>
      </c>
      <c r="CZY57" s="124">
        <v>106071033.46635355</v>
      </c>
      <c r="CZZ57" s="124">
        <v>367678631.92982453</v>
      </c>
      <c r="DAA57" s="124">
        <v>375183347.06220853</v>
      </c>
      <c r="DAB57" s="124">
        <v>382845188.84250557</v>
      </c>
      <c r="DAC57" s="124">
        <v>353006422.57608891</v>
      </c>
      <c r="DAD57" s="124">
        <v>321621077.22262084</v>
      </c>
      <c r="DAE57" s="124">
        <v>262420324.44763604</v>
      </c>
      <c r="DAF57" s="124">
        <v>200736608.75252366</v>
      </c>
      <c r="DAG57" s="124">
        <v>136492265.10805923</v>
      </c>
      <c r="DAH57" s="124">
        <v>69607433.541275114</v>
      </c>
      <c r="DAI57" s="124">
        <v>0</v>
      </c>
      <c r="DAJ57" s="124">
        <v>0</v>
      </c>
      <c r="DAK57" s="124">
        <v>0</v>
      </c>
      <c r="DAL57" s="124">
        <v>0</v>
      </c>
      <c r="DAM57" s="124">
        <v>0</v>
      </c>
      <c r="DAN57" s="124">
        <v>0</v>
      </c>
      <c r="DAO57" s="124">
        <v>0</v>
      </c>
      <c r="DAP57" s="124">
        <v>0</v>
      </c>
      <c r="DAQ57" s="124">
        <v>0</v>
      </c>
      <c r="DAR57" s="124">
        <v>0</v>
      </c>
      <c r="DAS57" s="124">
        <v>0</v>
      </c>
      <c r="DAT57" s="124">
        <v>0</v>
      </c>
      <c r="DAU57" s="124">
        <v>0</v>
      </c>
      <c r="DAV57" s="124">
        <v>0</v>
      </c>
      <c r="DAW57" s="124">
        <v>0</v>
      </c>
      <c r="DAX57" s="124">
        <v>0</v>
      </c>
      <c r="DAY57" s="124">
        <v>0</v>
      </c>
      <c r="DAZ57" s="124">
        <v>150178596.14035085</v>
      </c>
      <c r="DBA57" s="124">
        <v>148025901.57304171</v>
      </c>
      <c r="DBB57" s="124">
        <v>145910776.35540774</v>
      </c>
      <c r="DBC57" s="124">
        <v>129864004.35849842</v>
      </c>
      <c r="DBD57" s="124">
        <v>114122757.05505159</v>
      </c>
      <c r="DBE57" s="124">
        <v>89906154.129971385</v>
      </c>
      <c r="DBF57" s="124">
        <v>66404801.859136403</v>
      </c>
      <c r="DBG57" s="124">
        <v>43599206.063563153</v>
      </c>
      <c r="DBH57" s="124">
        <v>21470414.164682627</v>
      </c>
      <c r="DBI57" s="124">
        <v>0</v>
      </c>
      <c r="DBJ57" s="124">
        <v>0</v>
      </c>
      <c r="DBK57" s="124">
        <v>0</v>
      </c>
      <c r="DBL57" s="124">
        <v>0</v>
      </c>
      <c r="DBM57" s="124">
        <v>0</v>
      </c>
      <c r="DBN57" s="124">
        <v>0</v>
      </c>
      <c r="DBO57" s="124">
        <v>0</v>
      </c>
      <c r="DBP57" s="124">
        <v>0</v>
      </c>
      <c r="DBQ57" s="124">
        <v>0</v>
      </c>
      <c r="DBR57" s="124">
        <v>0</v>
      </c>
      <c r="DBS57" s="124">
        <v>0</v>
      </c>
      <c r="DBT57" s="124">
        <v>0</v>
      </c>
      <c r="DBU57" s="124">
        <v>0</v>
      </c>
      <c r="DBV57" s="124">
        <v>0</v>
      </c>
      <c r="DBW57" s="124">
        <v>0</v>
      </c>
      <c r="DBX57" s="124">
        <v>0</v>
      </c>
      <c r="DBY57" s="124">
        <v>0</v>
      </c>
      <c r="DBZ57" s="124">
        <v>367678631.92982453</v>
      </c>
      <c r="DCA57" s="124">
        <v>375183347.06220853</v>
      </c>
      <c r="DCB57" s="124">
        <v>382845188.84250557</v>
      </c>
      <c r="DCC57" s="124">
        <v>201475904.84809622</v>
      </c>
      <c r="DCD57" s="124">
        <v>205165784.83856064</v>
      </c>
      <c r="DCE57" s="124">
        <v>114863274.21706548</v>
      </c>
      <c r="DCF57" s="124">
        <v>117213770.74202627</v>
      </c>
      <c r="DCG57" s="124">
        <v>119613585.05781102</v>
      </c>
      <c r="DCH57" s="124">
        <v>122063773.22750059</v>
      </c>
      <c r="DCI57" s="124">
        <v>124565414.29067974</v>
      </c>
      <c r="DCJ57" s="124">
        <v>127119610.76938319</v>
      </c>
      <c r="DCK57" s="124">
        <v>129727489.18528199</v>
      </c>
      <c r="DCL57" s="124">
        <v>132390200.58836171</v>
      </c>
      <c r="DCM57" s="124">
        <v>135108921.0973492</v>
      </c>
      <c r="DCN57" s="124">
        <v>137884852.45215139</v>
      </c>
      <c r="DCO57" s="124">
        <v>140719222.57857347</v>
      </c>
      <c r="DCP57" s="124">
        <v>143613286.16559261</v>
      </c>
      <c r="DCQ57" s="124">
        <v>146568325.25546712</v>
      </c>
      <c r="DCR57" s="124">
        <v>149585649.84696838</v>
      </c>
      <c r="DCS57" s="124">
        <v>152666598.51202971</v>
      </c>
      <c r="DCT57" s="124">
        <v>155812539.02611172</v>
      </c>
      <c r="DCU57" s="124">
        <v>159024869.01259145</v>
      </c>
      <c r="DCV57" s="124">
        <v>162305016.60148939</v>
      </c>
      <c r="DCW57" s="124">
        <v>165654441.10285473</v>
      </c>
      <c r="DCX57" s="124">
        <v>169074633.69513756</v>
      </c>
      <c r="DCY57" s="124">
        <v>172567118.12888354</v>
      </c>
      <c r="DCZ57" s="124">
        <v>150178596.14035085</v>
      </c>
      <c r="DDA57" s="124">
        <v>148025901.57304171</v>
      </c>
      <c r="DDB57" s="124">
        <v>145910776.35540774</v>
      </c>
      <c r="DDC57" s="124">
        <v>73661524.226904497</v>
      </c>
      <c r="DDD57" s="124">
        <v>72296097.772940964</v>
      </c>
      <c r="DDE57" s="124">
        <v>39468216.408029377</v>
      </c>
      <c r="DDF57" s="124">
        <v>38911327.452895485</v>
      </c>
      <c r="DDG57" s="124">
        <v>38364015.209313117</v>
      </c>
      <c r="DDH57" s="124">
        <v>37826086.940715231</v>
      </c>
      <c r="DDI57" s="124">
        <v>37297354.164923355</v>
      </c>
      <c r="DDJ57" s="124">
        <v>36777632.555943303</v>
      </c>
      <c r="DDK57" s="124">
        <v>36266741.848072506</v>
      </c>
      <c r="DDL57" s="124">
        <v>35764505.742264137</v>
      </c>
      <c r="DDM57" s="124">
        <v>35270751.814694487</v>
      </c>
      <c r="DDN57" s="124">
        <v>34785311.427481212</v>
      </c>
      <c r="DDO57" s="124">
        <v>34308019.641501613</v>
      </c>
      <c r="DDP57" s="124">
        <v>33838715.131260909</v>
      </c>
      <c r="DDQ57" s="124">
        <v>33377240.10176203</v>
      </c>
      <c r="DDR57" s="124">
        <v>32923440.207329385</v>
      </c>
      <c r="DDS57" s="124">
        <v>32477164.472340263</v>
      </c>
      <c r="DDT57" s="124">
        <v>32038265.21381864</v>
      </c>
      <c r="DDU57" s="124">
        <v>31606597.965847246</v>
      </c>
      <c r="DDV57" s="124">
        <v>31182021.4057547</v>
      </c>
      <c r="DDW57" s="124">
        <v>30764397.282035738</v>
      </c>
      <c r="DDX57" s="124">
        <v>30353590.34396334</v>
      </c>
      <c r="DDY57" s="124">
        <v>29949468.272852767</v>
      </c>
      <c r="DDZ57" s="124">
        <v>367678631.92982453</v>
      </c>
      <c r="DEA57" s="124">
        <v>375183347.06220853</v>
      </c>
      <c r="DEB57" s="124">
        <v>382845188.84250557</v>
      </c>
      <c r="DEC57" s="124">
        <v>190842184.30578095</v>
      </c>
      <c r="DED57" s="124">
        <v>183415380.03531206</v>
      </c>
      <c r="DEE57" s="124">
        <v>74095150.432273716</v>
      </c>
      <c r="DEF57" s="124">
        <v>56678571.883065507</v>
      </c>
      <c r="DEG57" s="124">
        <v>38538992.501099065</v>
      </c>
      <c r="DEH57" s="124">
        <v>19653863.588124737</v>
      </c>
      <c r="DEI57" s="124">
        <v>0</v>
      </c>
      <c r="DEJ57" s="124">
        <v>0</v>
      </c>
      <c r="DEK57" s="124">
        <v>0</v>
      </c>
      <c r="DEL57" s="124">
        <v>0</v>
      </c>
      <c r="DEM57" s="124">
        <v>0</v>
      </c>
      <c r="DEN57" s="124">
        <v>0</v>
      </c>
      <c r="DEO57" s="124">
        <v>0</v>
      </c>
      <c r="DEP57" s="124">
        <v>0</v>
      </c>
      <c r="DEQ57" s="124">
        <v>0</v>
      </c>
      <c r="DER57" s="124">
        <v>0</v>
      </c>
      <c r="DES57" s="124">
        <v>0</v>
      </c>
      <c r="DET57" s="124">
        <v>0</v>
      </c>
      <c r="DEU57" s="124">
        <v>0</v>
      </c>
      <c r="DEV57" s="124">
        <v>0</v>
      </c>
      <c r="DEW57" s="124">
        <v>0</v>
      </c>
      <c r="DEX57" s="124">
        <v>0</v>
      </c>
      <c r="DEY57" s="124">
        <v>0</v>
      </c>
      <c r="DEZ57" s="124">
        <v>150178596.14035085</v>
      </c>
      <c r="DFA57" s="124">
        <v>148025901.57304171</v>
      </c>
      <c r="DFB57" s="124">
        <v>145910776.35540774</v>
      </c>
      <c r="DFC57" s="124">
        <v>69717490.533459306</v>
      </c>
      <c r="DFD57" s="124">
        <v>64484114.716359995</v>
      </c>
      <c r="DFE57" s="124">
        <v>25385267.048462503</v>
      </c>
      <c r="DFF57" s="124">
        <v>18749591.113167927</v>
      </c>
      <c r="DFG57" s="124">
        <v>12310364.065006066</v>
      </c>
      <c r="DFH57" s="124">
        <v>6062234.5876750927</v>
      </c>
      <c r="DFI57" s="124">
        <v>0</v>
      </c>
      <c r="DFJ57" s="124">
        <v>0</v>
      </c>
      <c r="DFK57" s="124">
        <v>0</v>
      </c>
      <c r="DFL57" s="124">
        <v>0</v>
      </c>
      <c r="DFM57" s="124">
        <v>0</v>
      </c>
      <c r="DFN57" s="124">
        <v>0</v>
      </c>
      <c r="DFO57" s="124">
        <v>0</v>
      </c>
      <c r="DFP57" s="124">
        <v>0</v>
      </c>
      <c r="DFQ57" s="124">
        <v>0</v>
      </c>
      <c r="DFR57" s="124">
        <v>0</v>
      </c>
      <c r="DFS57" s="124">
        <v>0</v>
      </c>
      <c r="DFT57" s="124">
        <v>0</v>
      </c>
      <c r="DFU57" s="124">
        <v>0</v>
      </c>
      <c r="DFV57" s="124">
        <v>0</v>
      </c>
      <c r="DFW57" s="124">
        <v>0</v>
      </c>
      <c r="DFX57" s="124">
        <v>0</v>
      </c>
      <c r="DFY57" s="124">
        <v>0</v>
      </c>
      <c r="DFZ57" s="124">
        <v>367678631.92982453</v>
      </c>
      <c r="DGA57" s="124">
        <v>375183347.06220853</v>
      </c>
      <c r="DGB57" s="124">
        <v>382845188.84250557</v>
      </c>
      <c r="DGC57" s="124">
        <v>190842184.30578095</v>
      </c>
      <c r="DGD57" s="124">
        <v>183415380.03531206</v>
      </c>
      <c r="DGE57" s="124">
        <v>55571362.824205279</v>
      </c>
      <c r="DGF57" s="124">
        <v>42508928.912299126</v>
      </c>
      <c r="DGG57" s="124">
        <v>28904244.375824302</v>
      </c>
      <c r="DGH57" s="124">
        <v>14740397.691093555</v>
      </c>
      <c r="DGI57" s="124">
        <v>0</v>
      </c>
      <c r="DGJ57" s="124">
        <v>0</v>
      </c>
      <c r="DGK57" s="124">
        <v>0</v>
      </c>
      <c r="DGL57" s="124">
        <v>0</v>
      </c>
      <c r="DGM57" s="124">
        <v>0</v>
      </c>
      <c r="DGN57" s="124">
        <v>0</v>
      </c>
      <c r="DGO57" s="124">
        <v>0</v>
      </c>
      <c r="DGP57" s="124">
        <v>0</v>
      </c>
      <c r="DGQ57" s="124">
        <v>0</v>
      </c>
      <c r="DGR57" s="124">
        <v>0</v>
      </c>
      <c r="DGS57" s="124">
        <v>0</v>
      </c>
      <c r="DGT57" s="124">
        <v>0</v>
      </c>
      <c r="DGU57" s="124">
        <v>0</v>
      </c>
      <c r="DGV57" s="124">
        <v>0</v>
      </c>
      <c r="DGW57" s="124">
        <v>0</v>
      </c>
      <c r="DGX57" s="124">
        <v>0</v>
      </c>
      <c r="DGY57" s="124">
        <v>0</v>
      </c>
      <c r="DGZ57" s="124">
        <v>150178596.14035085</v>
      </c>
      <c r="DHA57" s="124">
        <v>148025901.57304171</v>
      </c>
      <c r="DHB57" s="124">
        <v>145910776.35540774</v>
      </c>
      <c r="DHC57" s="124">
        <v>69717490.533459306</v>
      </c>
      <c r="DHD57" s="124">
        <v>64484114.716359995</v>
      </c>
      <c r="DHE57" s="124">
        <v>19038950.286346875</v>
      </c>
      <c r="DHF57" s="124">
        <v>14062193.334875945</v>
      </c>
      <c r="DHG57" s="124">
        <v>9232773.0487545505</v>
      </c>
      <c r="DHH57" s="124">
        <v>4546675.9407563191</v>
      </c>
      <c r="DHI57" s="124">
        <v>0</v>
      </c>
      <c r="DHJ57" s="124">
        <v>0</v>
      </c>
      <c r="DHK57" s="124">
        <v>0</v>
      </c>
      <c r="DHL57" s="124">
        <v>0</v>
      </c>
      <c r="DHM57" s="124">
        <v>0</v>
      </c>
      <c r="DHN57" s="124">
        <v>0</v>
      </c>
      <c r="DHO57" s="124">
        <v>0</v>
      </c>
      <c r="DHP57" s="124">
        <v>0</v>
      </c>
      <c r="DHQ57" s="124">
        <v>0</v>
      </c>
      <c r="DHR57" s="124">
        <v>0</v>
      </c>
      <c r="DHS57" s="124">
        <v>0</v>
      </c>
      <c r="DHT57" s="124">
        <v>0</v>
      </c>
      <c r="DHU57" s="124">
        <v>0</v>
      </c>
      <c r="DHV57" s="124">
        <v>0</v>
      </c>
      <c r="DHW57" s="124">
        <v>0</v>
      </c>
      <c r="DHX57" s="124">
        <v>0</v>
      </c>
      <c r="DHY57" s="124">
        <v>0</v>
      </c>
      <c r="DHZ57" s="110"/>
      <c r="DIA57" s="110"/>
      <c r="DIB57" s="110"/>
      <c r="DIC57" s="110"/>
      <c r="DID57" s="110"/>
      <c r="DIE57" s="110"/>
      <c r="DIF57" s="110"/>
      <c r="DIG57" s="110"/>
      <c r="DIH57" s="110"/>
      <c r="DII57" s="110"/>
      <c r="DIJ57" s="119"/>
      <c r="DIK57" s="119"/>
      <c r="DIL57" s="131"/>
      <c r="DIM57" s="131"/>
      <c r="DIN57" s="56"/>
      <c r="DIO57" s="56"/>
      <c r="DIP57" s="108">
        <f>DIP18+DIP24</f>
        <v>1610.82885874871</v>
      </c>
      <c r="DIQ57" s="108">
        <f>DIQ18+DIQ24</f>
        <v>1369.1711412512898</v>
      </c>
      <c r="DIR57" s="108">
        <f>DIR18+DIR24</f>
        <v>386.20057549551188</v>
      </c>
      <c r="DIS57" s="108">
        <f>DIS18+DIS24</f>
        <v>263.91875160258616</v>
      </c>
      <c r="DIT57" s="124">
        <v>38734994.656822383</v>
      </c>
      <c r="DIU57" s="124">
        <v>39393072.752707988</v>
      </c>
      <c r="DIV57" s="124">
        <v>40062608.048328437</v>
      </c>
      <c r="DIW57" s="124">
        <v>40743805.841174737</v>
      </c>
      <c r="DIX57" s="124">
        <v>41436875.227008544</v>
      </c>
      <c r="DIY57" s="124">
        <v>42142029.172521196</v>
      </c>
      <c r="DIZ57" s="124">
        <v>42859484.589428663</v>
      </c>
      <c r="DJA57" s="124">
        <v>43589462.410031796</v>
      </c>
      <c r="DJB57" s="124">
        <v>44332187.664271735</v>
      </c>
      <c r="DJC57" s="124">
        <v>45087889.558310829</v>
      </c>
      <c r="DJD57" s="124">
        <v>45856801.554670393</v>
      </c>
      <c r="DJE57" s="124">
        <v>46639161.453956783</v>
      </c>
      <c r="DJF57" s="124">
        <v>47435211.478208572</v>
      </c>
      <c r="DJG57" s="124">
        <v>48245198.355897561</v>
      </c>
      <c r="DJH57" s="124">
        <v>49069373.40861772</v>
      </c>
      <c r="DJI57" s="124">
        <v>49907992.639496498</v>
      </c>
      <c r="DJJ57" s="124">
        <v>50761316.823363572</v>
      </c>
      <c r="DJK57" s="124">
        <v>51629611.598713316</v>
      </c>
      <c r="DJL57" s="124">
        <v>52513147.561497405</v>
      </c>
      <c r="DJM57" s="124">
        <v>53412200.360785261</v>
      </c>
      <c r="DJN57" s="124">
        <v>54327050.796330586</v>
      </c>
      <c r="DJO57" s="124">
        <v>55257984.918083064</v>
      </c>
      <c r="DJP57" s="124">
        <v>56205294.127685077</v>
      </c>
      <c r="DJQ57" s="124">
        <v>57169275.281994335</v>
      </c>
      <c r="DJR57" s="124">
        <v>58150230.798673883</v>
      </c>
      <c r="DJS57" s="124">
        <v>59148468.763892137</v>
      </c>
      <c r="DJT57" s="124">
        <v>143655595.21254632</v>
      </c>
      <c r="DJU57" s="124">
        <v>140611542.49892008</v>
      </c>
      <c r="DJV57" s="124">
        <v>137636431.9592295</v>
      </c>
      <c r="DJW57" s="124">
        <v>134728653.9570111</v>
      </c>
      <c r="DJX57" s="124">
        <v>131886636.92716205</v>
      </c>
      <c r="DJY57" s="124">
        <v>129108846.47063775</v>
      </c>
      <c r="DJZ57" s="124">
        <v>126393784.47072384</v>
      </c>
      <c r="DKA57" s="124">
        <v>123739988.23036774</v>
      </c>
      <c r="DKB57" s="124">
        <v>121146029.63006766</v>
      </c>
      <c r="DKC57" s="124">
        <v>118610514.30582872</v>
      </c>
      <c r="DKD57" s="124">
        <v>116132080.84670749</v>
      </c>
      <c r="DKE57" s="124">
        <v>113709400.01147772</v>
      </c>
      <c r="DKF57" s="124">
        <v>111341173.96396118</v>
      </c>
      <c r="DKG57" s="124">
        <v>109026135.52657877</v>
      </c>
      <c r="DKH57" s="124">
        <v>106763047.45168668</v>
      </c>
      <c r="DKI57" s="124">
        <v>104550701.71027401</v>
      </c>
      <c r="DKJ57" s="124">
        <v>102387918.79760756</v>
      </c>
      <c r="DKK57" s="124">
        <v>100273547.05541953</v>
      </c>
      <c r="DKL57" s="124">
        <v>98206462.010243714</v>
      </c>
      <c r="DKM57" s="124">
        <v>96185565.727514938</v>
      </c>
      <c r="DKN57" s="124">
        <v>94209786.181055844</v>
      </c>
      <c r="DKO57" s="124">
        <v>92278076.637584254</v>
      </c>
      <c r="DKP57" s="124">
        <v>90389415.055882499</v>
      </c>
      <c r="DKQ57" s="124">
        <v>88542803.500279322</v>
      </c>
      <c r="DKR57" s="124">
        <v>86737267.568102896</v>
      </c>
      <c r="DKS57" s="124">
        <v>84971855.830772057</v>
      </c>
      <c r="DKT57" s="124">
        <v>38734994.656822383</v>
      </c>
      <c r="DKU57" s="124">
        <v>39393072.752707988</v>
      </c>
      <c r="DKV57" s="124">
        <v>40062608.048328437</v>
      </c>
      <c r="DKW57" s="124">
        <v>40213008.944528244</v>
      </c>
      <c r="DKX57" s="124">
        <v>40351173.630429305</v>
      </c>
      <c r="DKY57" s="124">
        <v>37039540.762824103</v>
      </c>
      <c r="DKZ57" s="124">
        <v>33606244.451947972</v>
      </c>
      <c r="DLA57" s="124">
        <v>30048079.761962753</v>
      </c>
      <c r="DLB57" s="124">
        <v>26361765.956756752</v>
      </c>
      <c r="DLC57" s="124">
        <v>22543944.779155415</v>
      </c>
      <c r="DLD57" s="124">
        <v>22930196.29432727</v>
      </c>
      <c r="DLE57" s="124">
        <v>23324363.240357265</v>
      </c>
      <c r="DLF57" s="124">
        <v>23726641.37719145</v>
      </c>
      <c r="DLG57" s="124">
        <v>24137232.031369675</v>
      </c>
      <c r="DLH57" s="124">
        <v>24556342.267304432</v>
      </c>
      <c r="DLI57" s="124">
        <v>24984185.064032096</v>
      </c>
      <c r="DLJ57" s="124">
        <v>25420979.497614354</v>
      </c>
      <c r="DLK57" s="124">
        <v>25866950.929373331</v>
      </c>
      <c r="DLL57" s="124">
        <v>26322331.20015011</v>
      </c>
      <c r="DLM57" s="124">
        <v>26787358.830782246</v>
      </c>
      <c r="DLN57" s="124">
        <v>27262279.229002658</v>
      </c>
      <c r="DLO57" s="124">
        <v>27747344.902968548</v>
      </c>
      <c r="DLP57" s="124">
        <v>28242815.681636028</v>
      </c>
      <c r="DLQ57" s="124">
        <v>28748958.94220322</v>
      </c>
      <c r="DLR57" s="124">
        <v>29266049.84485165</v>
      </c>
      <c r="DLS57" s="124">
        <v>29794371.575023603</v>
      </c>
      <c r="DLT57" s="124">
        <v>143655595.21254632</v>
      </c>
      <c r="DLU57" s="124">
        <v>140611542.49892008</v>
      </c>
      <c r="DLV57" s="124">
        <v>137636431.9592295</v>
      </c>
      <c r="DLW57" s="124">
        <v>132852728.67921603</v>
      </c>
      <c r="DLX57" s="124">
        <v>128170974.83484709</v>
      </c>
      <c r="DLY57" s="124">
        <v>113254103.67577107</v>
      </c>
      <c r="DLZ57" s="124">
        <v>98928430.196924806</v>
      </c>
      <c r="DMA57" s="124">
        <v>85174320.720463797</v>
      </c>
      <c r="DMB57" s="124">
        <v>71972744.719989657</v>
      </c>
      <c r="DMC57" s="124">
        <v>59305257.15291436</v>
      </c>
      <c r="DMD57" s="124">
        <v>60344730.594033301</v>
      </c>
      <c r="DME57" s="124">
        <v>61406110.370333359</v>
      </c>
      <c r="DMF57" s="124">
        <v>62489951.322320707</v>
      </c>
      <c r="DMG57" s="124">
        <v>63596824.301853672</v>
      </c>
      <c r="DMH57" s="124">
        <v>64727316.668442145</v>
      </c>
      <c r="DMI57" s="124">
        <v>65882032.801456407</v>
      </c>
      <c r="DMJ57" s="124">
        <v>67061594.628762878</v>
      </c>
      <c r="DMK57" s="124">
        <v>68266642.172321141</v>
      </c>
      <c r="DML57" s="124">
        <v>69497834.111294359</v>
      </c>
      <c r="DMM57" s="124">
        <v>70755848.363242805</v>
      </c>
      <c r="DMN57" s="124">
        <v>72041382.68398951</v>
      </c>
      <c r="DMO57" s="124">
        <v>73355155.286765605</v>
      </c>
      <c r="DMP57" s="124">
        <v>74697905.481263518</v>
      </c>
      <c r="DMQ57" s="124">
        <v>76070394.333246201</v>
      </c>
      <c r="DMR57" s="124">
        <v>77473405.345382199</v>
      </c>
      <c r="DMS57" s="124">
        <v>78907745.159997836</v>
      </c>
      <c r="DMT57" s="124">
        <v>48087624.728056833</v>
      </c>
      <c r="DMU57" s="124">
        <v>50302013.378549904</v>
      </c>
      <c r="DMV57" s="124">
        <v>52623114.819499195</v>
      </c>
      <c r="DMW57" s="124">
        <v>55056189.183405742</v>
      </c>
      <c r="DMX57" s="124">
        <v>57606758.672952376</v>
      </c>
      <c r="DMY57" s="124">
        <v>60280620.682373121</v>
      </c>
      <c r="DMZ57" s="124">
        <v>63083861.577263653</v>
      </c>
      <c r="DNA57" s="124">
        <v>66022871.165907688</v>
      </c>
      <c r="DNB57" s="124">
        <v>69104357.896856308</v>
      </c>
      <c r="DNC57" s="124">
        <v>72335364.819242969</v>
      </c>
      <c r="DND57" s="124">
        <v>75723286.344150409</v>
      </c>
      <c r="DNE57" s="124">
        <v>79275885.847271308</v>
      </c>
      <c r="DNF57" s="124">
        <v>83001314.155126989</v>
      </c>
      <c r="DNG57" s="124">
        <v>86908128.959232777</v>
      </c>
      <c r="DNH57" s="124">
        <v>91005315.204828903</v>
      </c>
      <c r="DNI57" s="124">
        <v>95302306.503139749</v>
      </c>
      <c r="DNJ57" s="124">
        <v>99809007.618584022</v>
      </c>
      <c r="DNK57" s="124">
        <v>104535818.08494402</v>
      </c>
      <c r="DNL57" s="124">
        <v>109493657.00721531</v>
      </c>
      <c r="DNM57" s="124">
        <v>114693989.10871027</v>
      </c>
      <c r="DNN57" s="124">
        <v>120148852.08598192</v>
      </c>
      <c r="DNO57" s="124">
        <v>125870885.33728042</v>
      </c>
      <c r="DNP57" s="124">
        <v>131873360.13355567</v>
      </c>
      <c r="DNQ57" s="124">
        <v>138170211.3044903</v>
      </c>
      <c r="DNR57" s="124">
        <v>144776070.51568806</v>
      </c>
      <c r="DNS57" s="124">
        <v>151706301.21697193</v>
      </c>
      <c r="DNT57" s="124">
        <v>16299085.756060652</v>
      </c>
      <c r="DNU57" s="124">
        <v>16404703.763692014</v>
      </c>
      <c r="DNV57" s="124">
        <v>16511753.149128985</v>
      </c>
      <c r="DNW57" s="124">
        <v>16620242.946070954</v>
      </c>
      <c r="DNX57" s="124">
        <v>16730182.313998386</v>
      </c>
      <c r="DNY57" s="124">
        <v>16841580.538944386</v>
      </c>
      <c r="DNZ57" s="124">
        <v>16954447.034277346</v>
      </c>
      <c r="DOA57" s="124">
        <v>17068791.341494724</v>
      </c>
      <c r="DOB57" s="124">
        <v>17184623.131028004</v>
      </c>
      <c r="DOC57" s="124">
        <v>17301952.203058906</v>
      </c>
      <c r="DOD57" s="124">
        <v>17420788.488346964</v>
      </c>
      <c r="DOE57" s="124">
        <v>17541142.049068451</v>
      </c>
      <c r="DOF57" s="124">
        <v>17663023.079666808</v>
      </c>
      <c r="DOG57" s="124">
        <v>17786441.907714624</v>
      </c>
      <c r="DOH57" s="124">
        <v>17911408.994787186</v>
      </c>
      <c r="DOI57" s="124">
        <v>18037934.937347762</v>
      </c>
      <c r="DOJ57" s="124">
        <v>18166030.467644617</v>
      </c>
      <c r="DOK57" s="124">
        <v>18295706.454619877</v>
      </c>
      <c r="DOL57" s="124">
        <v>18426973.904830329</v>
      </c>
      <c r="DOM57" s="124">
        <v>18559843.963380158</v>
      </c>
      <c r="DON57" s="124">
        <v>18694327.914865825</v>
      </c>
      <c r="DOO57" s="124">
        <v>18830437.184333056</v>
      </c>
      <c r="DOP57" s="124">
        <v>18968183.338246066</v>
      </c>
      <c r="DOQ57" s="124">
        <v>19107578.085469112</v>
      </c>
      <c r="DOR57" s="124">
        <v>19248633.278260402</v>
      </c>
      <c r="DOS57" s="124">
        <v>19391360.913278595</v>
      </c>
      <c r="DOT57" s="124">
        <v>48087624.728056833</v>
      </c>
      <c r="DOU57" s="124">
        <v>50302013.378549904</v>
      </c>
      <c r="DOV57" s="124">
        <v>52623114.819499195</v>
      </c>
      <c r="DOW57" s="124">
        <v>54492995.585636646</v>
      </c>
      <c r="DOX57" s="124">
        <v>56454792.276494056</v>
      </c>
      <c r="DOY57" s="124">
        <v>53310057.432427958</v>
      </c>
      <c r="DOZ57" s="124">
        <v>49744160.884528369</v>
      </c>
      <c r="DPA57" s="124">
        <v>45723112.879229806</v>
      </c>
      <c r="DPB57" s="124">
        <v>41210569.65517889</v>
      </c>
      <c r="DPC57" s="124">
        <v>36167682.409621485</v>
      </c>
      <c r="DPD57" s="124">
        <v>36742555.008211695</v>
      </c>
      <c r="DPE57" s="124">
        <v>37328050.254084066</v>
      </c>
      <c r="DPF57" s="124">
        <v>37924405.826417632</v>
      </c>
      <c r="DPG57" s="124">
        <v>38531865.714617804</v>
      </c>
      <c r="DPH57" s="124">
        <v>39150680.405491598</v>
      </c>
      <c r="DPI57" s="124">
        <v>39781107.076302625</v>
      </c>
      <c r="DPJ57" s="124">
        <v>40423409.793895409</v>
      </c>
      <c r="DPK57" s="124">
        <v>41077859.720084861</v>
      </c>
      <c r="DPL57" s="124">
        <v>41744735.323513046</v>
      </c>
      <c r="DPM57" s="124">
        <v>42424322.598181948</v>
      </c>
      <c r="DPN57" s="124">
        <v>43116915.288877912</v>
      </c>
      <c r="DPO57" s="124">
        <v>43822815.123710282</v>
      </c>
      <c r="DPP57" s="124">
        <v>44542332.053994119</v>
      </c>
      <c r="DPQ57" s="124">
        <v>45275784.501714349</v>
      </c>
      <c r="DPR57" s="124">
        <v>46023499.614816539</v>
      </c>
      <c r="DPS57" s="124">
        <v>46785813.530577309</v>
      </c>
      <c r="DPT57" s="124">
        <v>16299085.756060652</v>
      </c>
      <c r="DPU57" s="124">
        <v>16404703.763692014</v>
      </c>
      <c r="DPV57" s="124">
        <v>16511753.149128985</v>
      </c>
      <c r="DPW57" s="124">
        <v>16450799.188671974</v>
      </c>
      <c r="DPX57" s="124">
        <v>16394563.537707467</v>
      </c>
      <c r="DPY57" s="124">
        <v>14891517.231936868</v>
      </c>
      <c r="DPZ57" s="124">
        <v>13366052.27882779</v>
      </c>
      <c r="DQA57" s="124">
        <v>11817753.731481705</v>
      </c>
      <c r="DQB57" s="124">
        <v>10246202.662239879</v>
      </c>
      <c r="DQC57" s="124">
        <v>8650976.1015294548</v>
      </c>
      <c r="DQD57" s="124">
        <v>8789258.42659357</v>
      </c>
      <c r="DQE57" s="124">
        <v>8930117.6530854907</v>
      </c>
      <c r="DQF57" s="124">
        <v>9073611.9583606832</v>
      </c>
      <c r="DQG57" s="124">
        <v>9219801.0746358745</v>
      </c>
      <c r="DQH57" s="124">
        <v>9368746.3352813497</v>
      </c>
      <c r="DQI57" s="124">
        <v>9520510.7225700058</v>
      </c>
      <c r="DQJ57" s="124">
        <v>9675158.9169301633</v>
      </c>
      <c r="DQK57" s="124">
        <v>9832757.3477506768</v>
      </c>
      <c r="DQL57" s="124">
        <v>9993374.2457884792</v>
      </c>
      <c r="DQM57" s="124">
        <v>10157079.697230311</v>
      </c>
      <c r="DQN57" s="124">
        <v>10323945.699462093</v>
      </c>
      <c r="DQO57" s="124">
        <v>10494046.218601147</v>
      </c>
      <c r="DQP57" s="124">
        <v>10667457.248848239</v>
      </c>
      <c r="DQQ57" s="124">
        <v>10844256.873718329</v>
      </c>
      <c r="DQR57" s="124">
        <v>11024525.329210782</v>
      </c>
      <c r="DQS57" s="124">
        <v>11208345.068981849</v>
      </c>
      <c r="DQT57" s="124">
        <v>80655726.218810976</v>
      </c>
      <c r="DQU57" s="124">
        <v>83377177.395880312</v>
      </c>
      <c r="DQV57" s="124">
        <v>86205166.055557147</v>
      </c>
      <c r="DQW57" s="124">
        <v>89144360.630933478</v>
      </c>
      <c r="DQX57" s="124">
        <v>92199648.641189605</v>
      </c>
      <c r="DQY57" s="124">
        <v>95376147.351371199</v>
      </c>
      <c r="DQZ57" s="124">
        <v>98679214.960026324</v>
      </c>
      <c r="DRA57" s="124">
        <v>102114462.34105733</v>
      </c>
      <c r="DRB57" s="124">
        <v>105687765.36746332</v>
      </c>
      <c r="DRC57" s="124">
        <v>109405277.84603608</v>
      </c>
      <c r="DRD57" s="124">
        <v>113273445.09352925</v>
      </c>
      <c r="DRE57" s="124">
        <v>117299018.18635002</v>
      </c>
      <c r="DRF57" s="124">
        <v>121489068.91742998</v>
      </c>
      <c r="DRG57" s="124">
        <v>125851005.49561875</v>
      </c>
      <c r="DRH57" s="124">
        <v>130392589.02471583</v>
      </c>
      <c r="DRI57" s="124">
        <v>135121950.8011182</v>
      </c>
      <c r="DRJ57" s="124">
        <v>140047610.47101486</v>
      </c>
      <c r="DRK57" s="124">
        <v>145178495.09011254</v>
      </c>
      <c r="DRL57" s="124">
        <v>150523959.13103247</v>
      </c>
      <c r="DRM57" s="124">
        <v>156093805.48578298</v>
      </c>
      <c r="DRN57" s="124">
        <v>161898307.51308894</v>
      </c>
      <c r="DRO57" s="124">
        <v>167948232.18285751</v>
      </c>
      <c r="DRP57" s="124">
        <v>174254864.37268215</v>
      </c>
      <c r="DRQ57" s="124">
        <v>180830032.37404048</v>
      </c>
      <c r="DRR57" s="124">
        <v>187686134.66873443</v>
      </c>
      <c r="DRS57" s="124">
        <v>194836168.03916064</v>
      </c>
      <c r="DRT57" s="124">
        <v>49075884.199274272</v>
      </c>
      <c r="DRU57" s="124">
        <v>48892385.349733278</v>
      </c>
      <c r="DRV57" s="124">
        <v>48713358.543609664</v>
      </c>
      <c r="DRW57" s="124">
        <v>48538785.834928058</v>
      </c>
      <c r="DRX57" s="124">
        <v>48368649.685624503</v>
      </c>
      <c r="DRY57" s="124">
        <v>48202932.963800877</v>
      </c>
      <c r="DRZ57" s="124">
        <v>48041618.942016572</v>
      </c>
      <c r="DSA57" s="124">
        <v>47884691.2956172</v>
      </c>
      <c r="DSB57" s="124">
        <v>47732134.101100311</v>
      </c>
      <c r="DSC57" s="124">
        <v>47583931.834517747</v>
      </c>
      <c r="DSD57" s="124">
        <v>47440069.369914621</v>
      </c>
      <c r="DSE57" s="124">
        <v>47300531.97780478</v>
      </c>
      <c r="DSF57" s="124">
        <v>47165305.32368245</v>
      </c>
      <c r="DSG57" s="124">
        <v>47034375.466570087</v>
      </c>
      <c r="DSH57" s="124">
        <v>46907728.857602209</v>
      </c>
      <c r="DSI57" s="124">
        <v>46785352.338644981</v>
      </c>
      <c r="DSJ57" s="124">
        <v>46667233.140951633</v>
      </c>
      <c r="DSK57" s="124">
        <v>46553358.883853368</v>
      </c>
      <c r="DSL57" s="124">
        <v>46443717.573485717</v>
      </c>
      <c r="DSM57" s="124">
        <v>46338297.601550192</v>
      </c>
      <c r="DSN57" s="124">
        <v>46237087.744111165</v>
      </c>
      <c r="DSO57" s="124">
        <v>46140077.160427719</v>
      </c>
      <c r="DSP57" s="124">
        <v>46047255.391820572</v>
      </c>
      <c r="DSQ57" s="124">
        <v>45958612.360573664</v>
      </c>
      <c r="DSR57" s="124">
        <v>45874138.368870512</v>
      </c>
      <c r="DSS57" s="124">
        <v>45793824.097765297</v>
      </c>
      <c r="DST57" s="124">
        <v>80655726.218810976</v>
      </c>
      <c r="DSU57" s="124">
        <v>83377177.395880312</v>
      </c>
      <c r="DSV57" s="124">
        <v>86205166.055557147</v>
      </c>
      <c r="DSW57" s="124">
        <v>85448235.135751918</v>
      </c>
      <c r="DSX57" s="124">
        <v>84639526.536804974</v>
      </c>
      <c r="DSY57" s="124">
        <v>79653088.284572124</v>
      </c>
      <c r="DSZ57" s="124">
        <v>74198939.472607926</v>
      </c>
      <c r="DTA57" s="124">
        <v>68245340.888705134</v>
      </c>
      <c r="DTB57" s="124">
        <v>61758538.398329042</v>
      </c>
      <c r="DTC57" s="124">
        <v>54702638.923018038</v>
      </c>
      <c r="DTD57" s="124">
        <v>56013973.875535816</v>
      </c>
      <c r="DTE57" s="124">
        <v>57361853.708230972</v>
      </c>
      <c r="DTF57" s="124">
        <v>58747391.283066273</v>
      </c>
      <c r="DTG57" s="124">
        <v>60171734.851430461</v>
      </c>
      <c r="DTH57" s="124">
        <v>61636069.201363578</v>
      </c>
      <c r="DTI57" s="124">
        <v>63141616.842276014</v>
      </c>
      <c r="DTJ57" s="124">
        <v>64689639.228390992</v>
      </c>
      <c r="DTK57" s="124">
        <v>66281438.022180334</v>
      </c>
      <c r="DTL57" s="124">
        <v>67918356.399105176</v>
      </c>
      <c r="DTM57" s="124">
        <v>69601780.395016253</v>
      </c>
      <c r="DTN57" s="124">
        <v>71333140.297612995</v>
      </c>
      <c r="DTO57" s="124">
        <v>73113912.083406568</v>
      </c>
      <c r="DTP57" s="124">
        <v>74945618.901679307</v>
      </c>
      <c r="DTQ57" s="124">
        <v>76829832.60698244</v>
      </c>
      <c r="DTR57" s="124">
        <v>78768175.341763929</v>
      </c>
      <c r="DTS57" s="124">
        <v>80762321.170771495</v>
      </c>
      <c r="DTT57" s="124">
        <v>49075884.199274272</v>
      </c>
      <c r="DTU57" s="124">
        <v>48892385.349733278</v>
      </c>
      <c r="DTV57" s="124">
        <v>48713358.543609664</v>
      </c>
      <c r="DTW57" s="124">
        <v>46194116.385372333</v>
      </c>
      <c r="DTX57" s="124">
        <v>43724541.790792465</v>
      </c>
      <c r="DTY57" s="124">
        <v>39703189.13456586</v>
      </c>
      <c r="DTZ57" s="124">
        <v>35700324.850776963</v>
      </c>
      <c r="DUA57" s="124">
        <v>31714877.609611042</v>
      </c>
      <c r="DUB57" s="124">
        <v>27745779.509762723</v>
      </c>
      <c r="DUC57" s="124">
        <v>23791965.917258874</v>
      </c>
      <c r="DUD57" s="124">
        <v>24412919.818515889</v>
      </c>
      <c r="DUE57" s="124">
        <v>25052113.940940201</v>
      </c>
      <c r="DUF57" s="124">
        <v>25710118.598797303</v>
      </c>
      <c r="DUG57" s="124">
        <v>26387522.458777193</v>
      </c>
      <c r="DUH57" s="124">
        <v>27084933.137939855</v>
      </c>
      <c r="DUI57" s="124">
        <v>27802977.821244121</v>
      </c>
      <c r="DUJ57" s="124">
        <v>28542303.899302565</v>
      </c>
      <c r="DUK57" s="124">
        <v>29303579.62702642</v>
      </c>
      <c r="DUL57" s="124">
        <v>30087494.803846084</v>
      </c>
      <c r="DUM57" s="124">
        <v>30894761.476215456</v>
      </c>
      <c r="DUN57" s="124">
        <v>31726114.663131602</v>
      </c>
      <c r="DUO57" s="124">
        <v>32582313.10542522</v>
      </c>
      <c r="DUP57" s="124">
        <v>33464140.039602198</v>
      </c>
      <c r="DUQ57" s="124">
        <v>34372403.997042298</v>
      </c>
      <c r="DUR57" s="124">
        <v>35307939.629387319</v>
      </c>
      <c r="DUS57" s="124">
        <v>36271608.560978547</v>
      </c>
      <c r="DUT57" s="124">
        <v>0</v>
      </c>
      <c r="DUU57" s="124">
        <v>0</v>
      </c>
      <c r="DUV57" s="124">
        <v>0</v>
      </c>
      <c r="DUW57" s="124">
        <v>106338.26472922791</v>
      </c>
      <c r="DUX57" s="124">
        <v>217506.21475633906</v>
      </c>
      <c r="DUY57" s="124">
        <v>333668.36654304154</v>
      </c>
      <c r="DUZ57" s="124">
        <v>454994.21790457866</v>
      </c>
      <c r="DVA57" s="124">
        <v>581658.38941208506</v>
      </c>
      <c r="DVB57" s="124">
        <v>713840.76964828116</v>
      </c>
      <c r="DVC57" s="124">
        <v>851726.6644185984</v>
      </c>
      <c r="DVD57" s="124">
        <v>871068.58126965933</v>
      </c>
      <c r="DVE57" s="124">
        <v>890849.73498285178</v>
      </c>
      <c r="DVF57" s="124">
        <v>911080.10021697264</v>
      </c>
      <c r="DVG57" s="124">
        <v>931769.87814600067</v>
      </c>
      <c r="DVH57" s="124">
        <v>952929.5016030462</v>
      </c>
      <c r="DVI57" s="124">
        <v>974569.64034111216</v>
      </c>
      <c r="DVJ57" s="124">
        <v>996701.20641332539</v>
      </c>
      <c r="DVK57" s="124">
        <v>1019335.359675344</v>
      </c>
      <c r="DVL57" s="124">
        <v>1042483.5134127225</v>
      </c>
      <c r="DVM57" s="124">
        <v>1066157.3400960688</v>
      </c>
      <c r="DVN57" s="124">
        <v>1090368.7772668924</v>
      </c>
      <c r="DVO57" s="124">
        <v>1115130.0335571193</v>
      </c>
      <c r="DVP57" s="124">
        <v>1140453.5948452998</v>
      </c>
      <c r="DVQ57" s="124">
        <v>1166352.2305526237</v>
      </c>
      <c r="DVR57" s="124">
        <v>1192839.0000819035</v>
      </c>
      <c r="DVS57" s="124">
        <v>1219927.2594027924</v>
      </c>
      <c r="DVT57" s="124">
        <v>0</v>
      </c>
      <c r="DVU57" s="124">
        <v>0</v>
      </c>
      <c r="DVV57" s="124">
        <v>0</v>
      </c>
      <c r="DVW57" s="124">
        <v>551682.68408179609</v>
      </c>
      <c r="DVX57" s="124">
        <v>1092722.8608159951</v>
      </c>
      <c r="DVY57" s="124">
        <v>1949034.3612439181</v>
      </c>
      <c r="DVZ57" s="124">
        <v>2801082.8157982803</v>
      </c>
      <c r="DWA57" s="124">
        <v>3649103.1920296727</v>
      </c>
      <c r="DWB57" s="124">
        <v>4493329.5802737167</v>
      </c>
      <c r="DWC57" s="124">
        <v>5333995.2292773789</v>
      </c>
      <c r="DWD57" s="124">
        <v>5314608.6834377721</v>
      </c>
      <c r="DWE57" s="124">
        <v>5295708.017888655</v>
      </c>
      <c r="DWF57" s="124">
        <v>5277291.3323100433</v>
      </c>
      <c r="DWG57" s="124">
        <v>5259356.7706848625</v>
      </c>
      <c r="DWH57" s="124">
        <v>5241902.5211137459</v>
      </c>
      <c r="DWI57" s="124">
        <v>5224926.81563388</v>
      </c>
      <c r="DWJ57" s="124">
        <v>5208427.9300418785</v>
      </c>
      <c r="DWK57" s="124">
        <v>5192404.1837206548</v>
      </c>
      <c r="DWL57" s="124">
        <v>5176853.9394702949</v>
      </c>
      <c r="DWM57" s="124">
        <v>5161775.6033428982</v>
      </c>
      <c r="DWN57" s="124">
        <v>5147167.6244813707</v>
      </c>
      <c r="DWO57" s="124">
        <v>5133028.4949621763</v>
      </c>
      <c r="DWP57" s="124">
        <v>5119356.7496419987</v>
      </c>
      <c r="DWQ57" s="124">
        <v>5106150.9660083149</v>
      </c>
      <c r="DWR57" s="124">
        <v>5093409.7640338652</v>
      </c>
      <c r="DWS57" s="124">
        <v>5081131.8060350111</v>
      </c>
      <c r="DWT57" s="124">
        <v>0</v>
      </c>
      <c r="DWU57" s="124">
        <v>0</v>
      </c>
      <c r="DWV57" s="124">
        <v>0</v>
      </c>
      <c r="DWW57" s="124">
        <v>1917084.1152430067</v>
      </c>
      <c r="DWX57" s="124">
        <v>3921238.6090536048</v>
      </c>
      <c r="DWY57" s="124">
        <v>7158863.9078132492</v>
      </c>
      <c r="DWZ57" s="124">
        <v>10604552.08568063</v>
      </c>
      <c r="DXA57" s="124">
        <v>14270121.356378904</v>
      </c>
      <c r="DXB57" s="124">
        <v>18168066.085988827</v>
      </c>
      <c r="DXC57" s="124">
        <v>22311596.005989801</v>
      </c>
      <c r="DXD57" s="124">
        <v>23010030.030340124</v>
      </c>
      <c r="DXE57" s="124">
        <v>23733965.372557431</v>
      </c>
      <c r="DXF57" s="124">
        <v>24484465.81523817</v>
      </c>
      <c r="DXG57" s="124">
        <v>25262643.665028326</v>
      </c>
      <c r="DXH57" s="124">
        <v>26069662.079571046</v>
      </c>
      <c r="DXI57" s="124">
        <v>26906737.508883759</v>
      </c>
      <c r="DXJ57" s="124">
        <v>27775142.256859578</v>
      </c>
      <c r="DXK57" s="124">
        <v>28676207.168872762</v>
      </c>
      <c r="DXL57" s="124">
        <v>29611324.451767389</v>
      </c>
      <c r="DXM57" s="124">
        <v>30581950.632822536</v>
      </c>
      <c r="DXN57" s="124">
        <v>31589609.664617486</v>
      </c>
      <c r="DXO57" s="124">
        <v>32635896.183066987</v>
      </c>
      <c r="DXP57" s="124">
        <v>33722478.926260702</v>
      </c>
      <c r="DXQ57" s="124">
        <v>34851104.322123222</v>
      </c>
      <c r="DXR57" s="124">
        <v>36023600.253312498</v>
      </c>
      <c r="DXS57" s="124">
        <v>37241880.008196242</v>
      </c>
      <c r="DXT57" s="124">
        <v>0</v>
      </c>
      <c r="DXU57" s="124">
        <v>0</v>
      </c>
      <c r="DXV57" s="124">
        <v>0</v>
      </c>
      <c r="DXW57" s="124">
        <v>893193.96848143055</v>
      </c>
      <c r="DXX57" s="124">
        <v>1769157.3374775541</v>
      </c>
      <c r="DXY57" s="124">
        <v>4739205.6572678201</v>
      </c>
      <c r="DXZ57" s="124">
        <v>7731877.6019002162</v>
      </c>
      <c r="DYA57" s="124">
        <v>10747966.450610984</v>
      </c>
      <c r="DYB57" s="124">
        <v>13788269.193963833</v>
      </c>
      <c r="DYC57" s="124">
        <v>16853586.651326004</v>
      </c>
      <c r="DYD57" s="124">
        <v>16898804.377857942</v>
      </c>
      <c r="DYE57" s="124">
        <v>16945522.878092077</v>
      </c>
      <c r="DYF57" s="124">
        <v>16993745.732353285</v>
      </c>
      <c r="DYG57" s="124">
        <v>17043476.654751305</v>
      </c>
      <c r="DYH57" s="124">
        <v>17094719.493459333</v>
      </c>
      <c r="DYI57" s="124">
        <v>17147478.231004655</v>
      </c>
      <c r="DYJ57" s="124">
        <v>17201756.984571181</v>
      </c>
      <c r="DYK57" s="124">
        <v>17257560.006313976</v>
      </c>
      <c r="DYL57" s="124">
        <v>17314891.683685817</v>
      </c>
      <c r="DYM57" s="124">
        <v>17373756.539775755</v>
      </c>
      <c r="DYN57" s="124">
        <v>17434159.233659714</v>
      </c>
      <c r="DYO57" s="124">
        <v>17496104.560763258</v>
      </c>
      <c r="DYP57" s="124">
        <v>17559597.453236356</v>
      </c>
      <c r="DYQ57" s="124">
        <v>17624642.980340365</v>
      </c>
      <c r="DYR57" s="124">
        <v>17691246.348847143</v>
      </c>
      <c r="DYS57" s="124">
        <v>17759412.903450403</v>
      </c>
      <c r="DYT57" s="118"/>
      <c r="DYU57" s="118"/>
      <c r="DYV57" s="118"/>
      <c r="DYW57" s="122"/>
      <c r="DYX57" s="122"/>
      <c r="DYY57" s="110"/>
      <c r="DYZ57" s="110"/>
      <c r="DZA57" s="113"/>
      <c r="DZB57" s="113"/>
      <c r="DZC57" s="113"/>
      <c r="DZD57" s="113"/>
      <c r="DZE57" s="113"/>
      <c r="DZF57" s="113"/>
      <c r="DZG57" s="113"/>
      <c r="DZH57" s="113"/>
      <c r="DZI57" s="113"/>
      <c r="DZJ57" s="113"/>
      <c r="DZK57" s="113"/>
      <c r="DZL57" s="132"/>
      <c r="DZM57" s="132"/>
      <c r="DZN57" s="132"/>
      <c r="DZO57" s="132"/>
      <c r="DZP57" s="132"/>
      <c r="DZQ57" s="132"/>
      <c r="DZR57" s="132"/>
      <c r="DZS57" s="132"/>
      <c r="DZT57" s="132"/>
      <c r="DZU57" s="132"/>
      <c r="EBO57" s="108">
        <v>4271925.4000097066</v>
      </c>
      <c r="EBP57" s="108">
        <v>4358043.9373450251</v>
      </c>
      <c r="EBQ57" s="108">
        <v>4445946.700613617</v>
      </c>
      <c r="EBR57" s="108">
        <v>4535671.5095014311</v>
      </c>
      <c r="EBS57" s="108">
        <v>4627257.000073188</v>
      </c>
      <c r="EBT57" s="108">
        <v>4720742.6426431127</v>
      </c>
      <c r="EBU57" s="108">
        <v>4816168.7600409873</v>
      </c>
      <c r="EBV57" s="108">
        <v>4913576.5462823091</v>
      </c>
      <c r="EBW57" s="108">
        <v>5013008.0856515896</v>
      </c>
      <c r="EBX57" s="108">
        <v>5114506.3722079787</v>
      </c>
      <c r="EBY57" s="108">
        <v>5218115.3297226541</v>
      </c>
      <c r="EBZ57" s="108">
        <v>5323879.8320575859</v>
      </c>
      <c r="ECA57" s="108">
        <v>5431845.7239955431</v>
      </c>
      <c r="ECB57" s="108">
        <v>5542059.8425313719</v>
      </c>
      <c r="ECC57" s="108">
        <v>5654570.0386348814</v>
      </c>
      <c r="ECD57" s="108">
        <v>5769425.1994958222</v>
      </c>
      <c r="ECE57" s="108">
        <v>5886675.2712617265</v>
      </c>
      <c r="ECF57" s="108">
        <v>6006371.2822796227</v>
      </c>
      <c r="ECG57" s="108">
        <v>6128565.3668528432</v>
      </c>
      <c r="ECH57" s="108">
        <v>6253310.789524449</v>
      </c>
      <c r="ECI57" s="108">
        <v>6380661.9698990118</v>
      </c>
      <c r="ECJ57" s="108">
        <v>6510674.5080147777</v>
      </c>
      <c r="ECK57" s="108">
        <v>6643405.2102784971</v>
      </c>
      <c r="ECL57" s="108">
        <v>6778912.1159755066</v>
      </c>
      <c r="ECM57" s="108">
        <v>6917254.524367867</v>
      </c>
      <c r="ECN57" s="108">
        <v>7058493.0223937472</v>
      </c>
      <c r="ECO57" s="108">
        <v>18407835.381290313</v>
      </c>
      <c r="ECP57" s="108">
        <v>18143285.713525578</v>
      </c>
      <c r="ECQ57" s="108">
        <v>17883364.072346397</v>
      </c>
      <c r="ECR57" s="108">
        <v>17627976.263776533</v>
      </c>
      <c r="ECS57" s="108">
        <v>17377030.18507712</v>
      </c>
      <c r="ECT57" s="108">
        <v>17130435.776348963</v>
      </c>
      <c r="ECU57" s="108">
        <v>16888104.973275341</v>
      </c>
      <c r="ECV57" s="108">
        <v>16649951.660978183</v>
      </c>
      <c r="ECW57" s="108">
        <v>16415891.628961284</v>
      </c>
      <c r="ECX57" s="108">
        <v>16185842.527114658</v>
      </c>
      <c r="ECY57" s="108">
        <v>15959723.822754875</v>
      </c>
      <c r="ECZ57" s="108">
        <v>15737456.758676808</v>
      </c>
      <c r="EDA57" s="108">
        <v>15518964.312192772</v>
      </c>
      <c r="EDB57" s="108">
        <v>15304171.155135598</v>
      </c>
      <c r="EDC57" s="108">
        <v>15093003.614802826</v>
      </c>
      <c r="EDD57" s="108">
        <v>14885389.635819614</v>
      </c>
      <c r="EDE57" s="108">
        <v>14681258.742898628</v>
      </c>
      <c r="EDF57" s="108">
        <v>14480542.004475601</v>
      </c>
      <c r="EDG57" s="108">
        <v>14283171.997199785</v>
      </c>
      <c r="EDH57" s="108">
        <v>14089082.771259042</v>
      </c>
      <c r="EDI57" s="108">
        <v>13898209.816519747</v>
      </c>
      <c r="EDJ57" s="108">
        <v>13710490.029462211</v>
      </c>
      <c r="EDK57" s="108">
        <v>13525861.680892739</v>
      </c>
      <c r="EDL57" s="108">
        <v>13344264.384413913</v>
      </c>
      <c r="EDM57" s="108">
        <v>13165639.065635104</v>
      </c>
      <c r="EDN57" s="108">
        <v>12989927.932105729</v>
      </c>
      <c r="EDO57" s="108">
        <v>4271925.4000097066</v>
      </c>
      <c r="EDP57" s="108">
        <v>4358043.9373450251</v>
      </c>
      <c r="EDQ57" s="108">
        <v>4445946.700613617</v>
      </c>
      <c r="EDR57" s="108">
        <v>4328682.1357029378</v>
      </c>
      <c r="EDS57" s="108">
        <v>4203877.1818644311</v>
      </c>
      <c r="EDT57" s="108">
        <v>3902272.8756976202</v>
      </c>
      <c r="EDU57" s="108">
        <v>3587238.6423290204</v>
      </c>
      <c r="EDV57" s="108">
        <v>3258350.1944304639</v>
      </c>
      <c r="EDW57" s="108">
        <v>2915171.2453053356</v>
      </c>
      <c r="EDX57" s="108">
        <v>2557253.1861039894</v>
      </c>
      <c r="EDY57" s="108">
        <v>2623868.9895797968</v>
      </c>
      <c r="EDZ57" s="108">
        <v>2692439.4491026215</v>
      </c>
      <c r="EEA57" s="108">
        <v>2763025.6481740368</v>
      </c>
      <c r="EEB57" s="108">
        <v>2835690.6354722627</v>
      </c>
      <c r="EEC57" s="108">
        <v>2910499.4888738161</v>
      </c>
      <c r="EED57" s="108">
        <v>2987519.3815718465</v>
      </c>
      <c r="EEE57" s="108">
        <v>3066819.6503599794</v>
      </c>
      <c r="EEF57" s="108">
        <v>3148471.8661527354</v>
      </c>
      <c r="EEG57" s="108">
        <v>3232549.9068159461</v>
      </c>
      <c r="EEH57" s="108">
        <v>3319130.0323829767</v>
      </c>
      <c r="EEI57" s="108">
        <v>3408290.9627350811</v>
      </c>
      <c r="EEJ57" s="108">
        <v>3500113.9578267657</v>
      </c>
      <c r="EEK57" s="108">
        <v>3594682.9005397139</v>
      </c>
      <c r="EEL57" s="108">
        <v>3692084.3822515486</v>
      </c>
      <c r="EEM57" s="108">
        <v>3792407.7912085643</v>
      </c>
      <c r="EEN57" s="108">
        <v>3895745.4037944805</v>
      </c>
      <c r="EEO57" s="108">
        <v>18407835.381290313</v>
      </c>
      <c r="EEP57" s="108">
        <v>18143285.713525578</v>
      </c>
      <c r="EEQ57" s="108">
        <v>17883364.072346397</v>
      </c>
      <c r="EER57" s="108">
        <v>16775253.22024006</v>
      </c>
      <c r="EES57" s="108">
        <v>15688033.973119259</v>
      </c>
      <c r="EET57" s="108">
        <v>14079228.195463005</v>
      </c>
      <c r="EEU57" s="108">
        <v>12516541.418840278</v>
      </c>
      <c r="EEV57" s="108">
        <v>10998729.169483192</v>
      </c>
      <c r="EEW57" s="108">
        <v>9524581.3467503358</v>
      </c>
      <c r="EEX57" s="108">
        <v>8092921.2635573288</v>
      </c>
      <c r="EEY57" s="108">
        <v>8311208.6708133472</v>
      </c>
      <c r="EEZ57" s="108">
        <v>8536028.1180935968</v>
      </c>
      <c r="EFA57" s="108">
        <v>8767585.6505476497</v>
      </c>
      <c r="EFB57" s="108">
        <v>9006093.9693792462</v>
      </c>
      <c r="EFC57" s="108">
        <v>9251772.6490618102</v>
      </c>
      <c r="EFD57" s="108">
        <v>9504848.361672787</v>
      </c>
      <c r="EFE57" s="108">
        <v>9765555.1085805222</v>
      </c>
      <c r="EFF57" s="108">
        <v>10034134.459725093</v>
      </c>
      <c r="EFG57" s="108">
        <v>10310835.800742375</v>
      </c>
      <c r="EFH57" s="108">
        <v>10595916.588188916</v>
      </c>
      <c r="EFI57" s="108">
        <v>10889642.61313354</v>
      </c>
      <c r="EFJ57" s="108">
        <v>11192288.273390444</v>
      </c>
      <c r="EFK57" s="108">
        <v>11504136.854677491</v>
      </c>
      <c r="EFL57" s="108">
        <v>11825480.820992785</v>
      </c>
      <c r="EFM57" s="108">
        <v>12156622.114512231</v>
      </c>
      <c r="EFN57" s="108">
        <v>12497872.465320691</v>
      </c>
      <c r="EFO57" s="108">
        <v>0</v>
      </c>
      <c r="EFP57" s="108">
        <v>0</v>
      </c>
      <c r="EFQ57" s="108">
        <v>0</v>
      </c>
      <c r="EFR57" s="108">
        <v>206989.3737984933</v>
      </c>
      <c r="EFS57" s="108">
        <v>423379.81820875732</v>
      </c>
      <c r="EFT57" s="108">
        <v>818469.76694549317</v>
      </c>
      <c r="EFU57" s="108">
        <v>1228930.1177119666</v>
      </c>
      <c r="EFV57" s="108">
        <v>1655226.3518518452</v>
      </c>
      <c r="EFW57" s="108">
        <v>2097836.8403462539</v>
      </c>
      <c r="EFX57" s="108">
        <v>2557253.1861039894</v>
      </c>
      <c r="EFY57" s="108">
        <v>2594246.3401428573</v>
      </c>
      <c r="EFZ57" s="108">
        <v>2631440.3829549649</v>
      </c>
      <c r="EGA57" s="108">
        <v>2668820.0758215059</v>
      </c>
      <c r="EGB57" s="108">
        <v>2706369.2070591087</v>
      </c>
      <c r="EGC57" s="108">
        <v>2744070.5497610653</v>
      </c>
      <c r="EGD57" s="108">
        <v>2781905.8179239752</v>
      </c>
      <c r="EGE57" s="108">
        <v>2819855.6209017471</v>
      </c>
      <c r="EGF57" s="108">
        <v>2857899.4161268873</v>
      </c>
      <c r="EGG57" s="108">
        <v>2896015.4600368971</v>
      </c>
      <c r="EGH57" s="108">
        <v>2934180.7571414728</v>
      </c>
      <c r="EGI57" s="108">
        <v>2972371.0071639316</v>
      </c>
      <c r="EGJ57" s="108">
        <v>3010560.5501880115</v>
      </c>
      <c r="EGK57" s="108">
        <v>3048722.3097387832</v>
      </c>
      <c r="EGL57" s="108">
        <v>3086827.7337239576</v>
      </c>
      <c r="EGM57" s="108">
        <v>3124846.7331593018</v>
      </c>
      <c r="EGN57" s="108">
        <v>3162747.6185992667</v>
      </c>
      <c r="EGO57" s="108">
        <v>0</v>
      </c>
      <c r="EGP57" s="108">
        <v>0</v>
      </c>
      <c r="EGQ57" s="108">
        <v>0</v>
      </c>
      <c r="EGR57" s="108">
        <v>852723.04353647307</v>
      </c>
      <c r="EGS57" s="108">
        <v>1688996.2119578589</v>
      </c>
      <c r="EGT57" s="108">
        <v>3051207.5808859598</v>
      </c>
      <c r="EGU57" s="108">
        <v>4371563.5544350613</v>
      </c>
      <c r="EGV57" s="108">
        <v>5651222.491494989</v>
      </c>
      <c r="EGW57" s="108">
        <v>6891310.2822109489</v>
      </c>
      <c r="EGX57" s="108">
        <v>8092921.2635573288</v>
      </c>
      <c r="EGY57" s="108">
        <v>7648515.1519415276</v>
      </c>
      <c r="EGZ57" s="108">
        <v>7201428.6405832134</v>
      </c>
      <c r="EHA57" s="108">
        <v>6751378.6616451219</v>
      </c>
      <c r="EHB57" s="108">
        <v>6298077.1857563518</v>
      </c>
      <c r="EHC57" s="108">
        <v>5841230.965741016</v>
      </c>
      <c r="EHD57" s="108">
        <v>5380541.2741468269</v>
      </c>
      <c r="EHE57" s="108">
        <v>4915703.6343181049</v>
      </c>
      <c r="EHF57" s="108">
        <v>4446407.5447505098</v>
      </c>
      <c r="EHG57" s="108">
        <v>3972336.1964574102</v>
      </c>
      <c r="EHH57" s="108">
        <v>3493166.1830701265</v>
      </c>
      <c r="EHI57" s="108">
        <v>3008567.2033862066</v>
      </c>
      <c r="EHJ57" s="108">
        <v>2518201.7560717659</v>
      </c>
      <c r="EHK57" s="108">
        <v>2021724.82621525</v>
      </c>
      <c r="EHL57" s="108">
        <v>1518783.5634211283</v>
      </c>
      <c r="EHM57" s="108">
        <v>1009016.9511228711</v>
      </c>
      <c r="EHN57" s="108">
        <v>492055.46678503789</v>
      </c>
      <c r="EHO57" s="108">
        <f t="shared" ref="EHO57:EIX57" si="79">EHO18+EHO24</f>
        <v>66680826.882838458</v>
      </c>
      <c r="EHP57" s="108">
        <f t="shared" si="79"/>
        <v>131245150.94368652</v>
      </c>
      <c r="EHQ57" s="108">
        <f t="shared" si="79"/>
        <v>5129294.3756029587</v>
      </c>
      <c r="EHR57" s="108">
        <f t="shared" si="79"/>
        <v>5706310.9105950659</v>
      </c>
      <c r="EHS57" s="108">
        <f t="shared" si="79"/>
        <v>210773942.31491455</v>
      </c>
      <c r="EHT57" s="108">
        <f t="shared" si="79"/>
        <v>348942390.73977709</v>
      </c>
      <c r="EHU57" s="108">
        <f t="shared" si="79"/>
        <v>16213380.178070351</v>
      </c>
      <c r="EHV57" s="108">
        <f t="shared" si="79"/>
        <v>15171408.293033786</v>
      </c>
      <c r="EHW57" s="108">
        <f t="shared" si="79"/>
        <v>277454769.19775301</v>
      </c>
      <c r="EHX57" s="108">
        <f t="shared" si="79"/>
        <v>480187541.68346357</v>
      </c>
      <c r="EHY57" s="108">
        <f t="shared" si="79"/>
        <v>21342674.553673308</v>
      </c>
      <c r="EHZ57" s="108">
        <f t="shared" si="79"/>
        <v>20877719.203628853</v>
      </c>
      <c r="EIA57" s="108">
        <f t="shared" si="79"/>
        <v>41565889.054208182</v>
      </c>
      <c r="EIB57" s="108">
        <f t="shared" si="79"/>
        <v>76216185.908275977</v>
      </c>
      <c r="EIC57" s="108">
        <f t="shared" si="79"/>
        <v>37556054.731743664</v>
      </c>
      <c r="EID57" s="108">
        <f t="shared" si="79"/>
        <v>36049127.496662632</v>
      </c>
      <c r="EIE57" s="108">
        <f t="shared" si="79"/>
        <v>141052826.0070219</v>
      </c>
      <c r="EIF57" s="108">
        <f t="shared" si="79"/>
        <v>251825311.10628599</v>
      </c>
      <c r="EIG57" s="108">
        <f t="shared" si="79"/>
        <v>58898729.285416976</v>
      </c>
      <c r="EIH57" s="108">
        <f t="shared" si="79"/>
        <v>56926846.700291485</v>
      </c>
      <c r="EII57" s="108">
        <f t="shared" si="79"/>
        <v>182618715.06123009</v>
      </c>
      <c r="EIJ57" s="108">
        <f t="shared" si="79"/>
        <v>328041497.01456195</v>
      </c>
      <c r="EIK57" s="108">
        <f t="shared" si="79"/>
        <v>96454784.017160624</v>
      </c>
      <c r="EIL57" s="108">
        <f t="shared" si="79"/>
        <v>92975974.196954131</v>
      </c>
      <c r="EIM57" s="108">
        <f t="shared" si="79"/>
        <v>25114937.828630276</v>
      </c>
      <c r="EIN57" s="108">
        <f t="shared" si="79"/>
        <v>55028965.035410538</v>
      </c>
      <c r="EIO57" s="108">
        <f t="shared" si="79"/>
        <v>1931918.2945100213</v>
      </c>
      <c r="EIP57" s="108">
        <f t="shared" si="79"/>
        <v>2392563.6971917623</v>
      </c>
      <c r="EIQ57" s="108">
        <f t="shared" si="79"/>
        <v>69721116.30789265</v>
      </c>
      <c r="EIR57" s="108">
        <f t="shared" si="79"/>
        <v>97117079.633491099</v>
      </c>
      <c r="EIS57" s="108">
        <f t="shared" si="79"/>
        <v>5363162.792914819</v>
      </c>
      <c r="EIT57" s="108">
        <f t="shared" si="79"/>
        <v>4222481.723195265</v>
      </c>
      <c r="EIU57" s="108">
        <f t="shared" si="79"/>
        <v>94836054.136522919</v>
      </c>
      <c r="EIV57" s="108">
        <f t="shared" si="79"/>
        <v>152146044.66890165</v>
      </c>
      <c r="EIW57" s="108">
        <f t="shared" si="79"/>
        <v>7295081.0874248398</v>
      </c>
      <c r="EIX57" s="108">
        <f t="shared" si="79"/>
        <v>6615045.4203870278</v>
      </c>
      <c r="EIY57" s="108">
        <v>386.20057549551188</v>
      </c>
      <c r="EIZ57" s="108">
        <v>395.69003618639124</v>
      </c>
      <c r="EJA57" s="108">
        <v>405.43115129407596</v>
      </c>
      <c r="EJB57" s="108">
        <v>415.4314534563336</v>
      </c>
      <c r="EJC57" s="108">
        <v>425.69873775885168</v>
      </c>
      <c r="EJD57" s="108">
        <v>436.24107228969422</v>
      </c>
      <c r="EJE57" s="108">
        <v>447.06680916442571</v>
      </c>
      <c r="EJF57" s="108">
        <v>458.18459604420474</v>
      </c>
      <c r="EJG57" s="108">
        <v>469.60338817023728</v>
      </c>
      <c r="EJH57" s="108">
        <v>481.33246093912595</v>
      </c>
      <c r="EJI57" s="108">
        <v>493.38142304485291</v>
      </c>
      <c r="EJJ57" s="108">
        <v>505.7602302143917</v>
      </c>
      <c r="EJK57" s="108">
        <v>518.47919956527267</v>
      </c>
      <c r="EJL57" s="108">
        <v>531.54902461480935</v>
      </c>
      <c r="EJM57" s="108">
        <v>544.98079097215646</v>
      </c>
      <c r="EJN57" s="108">
        <v>558.78599274589772</v>
      </c>
      <c r="EJO57" s="108">
        <v>572.97654970147187</v>
      </c>
      <c r="EJP57" s="108">
        <v>587.56482520442728</v>
      </c>
      <c r="EJQ57" s="108">
        <v>602.56364498727271</v>
      </c>
      <c r="EJR57" s="108">
        <v>617.98631677954563</v>
      </c>
      <c r="EJS57" s="108">
        <v>633.84665084267203</v>
      </c>
      <c r="EJT57" s="108">
        <v>650.15898145324422</v>
      </c>
      <c r="EJU57" s="108">
        <v>666.93818938048707</v>
      </c>
      <c r="EJV57" s="108">
        <v>684.19972540594904</v>
      </c>
      <c r="EJW57" s="108">
        <v>701.95963493581655</v>
      </c>
      <c r="EJX57" s="108">
        <v>720.23458375874827</v>
      </c>
      <c r="EJY57" s="108">
        <v>263.91875160258616</v>
      </c>
      <c r="EJZ57" s="108">
        <v>261.60740451387227</v>
      </c>
      <c r="EKA57" s="108">
        <v>259.32053548536317</v>
      </c>
      <c r="EKB57" s="108">
        <v>257.05792877302088</v>
      </c>
      <c r="EKC57" s="108">
        <v>254.81937090355311</v>
      </c>
      <c r="EKD57" s="108">
        <v>252.60465065428022</v>
      </c>
      <c r="EKE57" s="108">
        <v>250.41355903321252</v>
      </c>
      <c r="EKF57" s="108">
        <v>248.24588925933639</v>
      </c>
      <c r="EKG57" s="108">
        <v>246.10143674310771</v>
      </c>
      <c r="EKH57" s="108">
        <v>243.97999906715</v>
      </c>
      <c r="EKI57" s="108">
        <v>241.881375967156</v>
      </c>
      <c r="EKJ57" s="108">
        <v>239.80536931299065</v>
      </c>
      <c r="EKK57" s="108">
        <v>237.75178308999412</v>
      </c>
      <c r="EKL57" s="108">
        <v>235.72042338048234</v>
      </c>
      <c r="EKM57" s="108">
        <v>233.71109834544401</v>
      </c>
      <c r="EKN57" s="108">
        <v>231.72361820643184</v>
      </c>
      <c r="EKO57" s="108">
        <v>229.75779522764688</v>
      </c>
      <c r="EKP57" s="108">
        <v>227.81344369821363</v>
      </c>
      <c r="EKQ57" s="108">
        <v>225.89037991464477</v>
      </c>
      <c r="EKR57" s="108">
        <v>223.98842216349342</v>
      </c>
      <c r="EKS57" s="108">
        <v>222.10739070419163</v>
      </c>
      <c r="EKT57" s="108">
        <v>220.24710775207348</v>
      </c>
      <c r="EKU57" s="108">
        <v>218.4073974615807</v>
      </c>
      <c r="EKV57" s="108">
        <v>216.58808590965006</v>
      </c>
      <c r="EKW57" s="108">
        <v>214.78900107927998</v>
      </c>
      <c r="EKX57" s="108">
        <v>213.00997284327588</v>
      </c>
      <c r="EKY57" s="108">
        <v>386.20057549551188</v>
      </c>
      <c r="EKZ57" s="108">
        <v>395.69003618639124</v>
      </c>
      <c r="ELA57" s="108">
        <v>405.43115129407596</v>
      </c>
      <c r="ELB57" s="108">
        <v>387.91687160634677</v>
      </c>
      <c r="ELC57" s="108">
        <v>369.41991316045488</v>
      </c>
      <c r="ELD57" s="108">
        <v>346.57147375803021</v>
      </c>
      <c r="ELE57" s="108">
        <v>322.33509128628157</v>
      </c>
      <c r="ELF57" s="108">
        <v>296.64894862026102</v>
      </c>
      <c r="ELG57" s="108">
        <v>269.44847839483009</v>
      </c>
      <c r="ELH57" s="108">
        <v>240.666230469563</v>
      </c>
      <c r="ELI57" s="108">
        <v>248.18367168447804</v>
      </c>
      <c r="ELJ57" s="108">
        <v>255.94291504013674</v>
      </c>
      <c r="ELK57" s="108">
        <v>263.9518373105081</v>
      </c>
      <c r="ELL57" s="108">
        <v>272.2185732223187</v>
      </c>
      <c r="ELM57" s="108">
        <v>280.75152392118139</v>
      </c>
      <c r="ELN57" s="108">
        <v>289.55936571583715</v>
      </c>
      <c r="ELO57" s="108">
        <v>298.65105910965002</v>
      </c>
      <c r="ELP57" s="108">
        <v>308.03585812879402</v>
      </c>
      <c r="ELQ57" s="108">
        <v>317.72331995688302</v>
      </c>
      <c r="ELR57" s="108">
        <v>327.7233148861136</v>
      </c>
      <c r="ELS57" s="108">
        <v>338.04603659532273</v>
      </c>
      <c r="ELT57" s="108">
        <v>348.70201276570316</v>
      </c>
      <c r="ELU57" s="108">
        <v>359.70211604527412</v>
      </c>
      <c r="ELV57" s="108">
        <v>371.05757537356709</v>
      </c>
      <c r="ELW57" s="108">
        <v>382.77998767836596</v>
      </c>
      <c r="ELX57" s="108">
        <v>394.88132995672765</v>
      </c>
      <c r="ELY57" s="108">
        <v>263.91875160258616</v>
      </c>
      <c r="ELZ57" s="108">
        <v>261.60740451387227</v>
      </c>
      <c r="EMA57" s="108">
        <v>259.32053548536317</v>
      </c>
      <c r="EMB57" s="108">
        <v>239.60381376392118</v>
      </c>
      <c r="EMC57" s="108">
        <v>220.2478481132402</v>
      </c>
      <c r="EMD57" s="108">
        <v>199.95373497206609</v>
      </c>
      <c r="EME57" s="108">
        <v>179.98615514590279</v>
      </c>
      <c r="EMF57" s="108">
        <v>160.33981753869926</v>
      </c>
      <c r="EMG57" s="108">
        <v>141.00949020295548</v>
      </c>
      <c r="EMH57" s="108">
        <v>121.989999533575</v>
      </c>
      <c r="EMI57" s="108">
        <v>125.86968984591562</v>
      </c>
      <c r="EMJ57" s="108">
        <v>129.87515381323087</v>
      </c>
      <c r="EMK57" s="108">
        <v>134.01050206516075</v>
      </c>
      <c r="EML57" s="108">
        <v>138.27998003221722</v>
      </c>
      <c r="EMM57" s="108">
        <v>142.6879723724972</v>
      </c>
      <c r="EMN57" s="108">
        <v>147.23900754384704</v>
      </c>
      <c r="EMO57" s="108">
        <v>151.93776252625909</v>
      </c>
      <c r="EMP57" s="108">
        <v>156.78906769943728</v>
      </c>
      <c r="EMQ57" s="108">
        <v>161.79791188063206</v>
      </c>
      <c r="EMR57" s="108">
        <v>166.96944752801139</v>
      </c>
      <c r="EMS57" s="108">
        <v>172.30899611500905</v>
      </c>
      <c r="EMT57" s="108">
        <v>177.82205368126873</v>
      </c>
      <c r="EMU57" s="108">
        <v>183.51429656598859</v>
      </c>
      <c r="EMV57" s="108">
        <v>189.39158732966069</v>
      </c>
      <c r="EMW57" s="108">
        <v>195.45998087039735</v>
      </c>
      <c r="EMX57" s="108">
        <v>201.72573074123926</v>
      </c>
      <c r="EMY57" s="108">
        <v>0</v>
      </c>
      <c r="EMZ57" s="108">
        <v>0</v>
      </c>
      <c r="ENA57" s="108">
        <v>0</v>
      </c>
      <c r="ENB57" s="108">
        <v>27.514581849986826</v>
      </c>
      <c r="ENC57" s="108">
        <v>56.278824598396795</v>
      </c>
      <c r="END57" s="108">
        <v>89.669598531663993</v>
      </c>
      <c r="ENE57" s="108">
        <v>124.73171787814414</v>
      </c>
      <c r="ENF57" s="108">
        <v>161.53564742394371</v>
      </c>
      <c r="ENG57" s="108">
        <v>200.15490977540716</v>
      </c>
      <c r="ENH57" s="108">
        <v>240.66623046956295</v>
      </c>
      <c r="ENI57" s="108">
        <v>245.19775136037487</v>
      </c>
      <c r="ENJ57" s="108">
        <v>249.81731517425496</v>
      </c>
      <c r="ENK57" s="108">
        <v>254.5273622547646</v>
      </c>
      <c r="ENL57" s="108">
        <v>259.33045139249066</v>
      </c>
      <c r="ENM57" s="108">
        <v>264.22926705097507</v>
      </c>
      <c r="ENN57" s="108">
        <v>269.22662703006063</v>
      </c>
      <c r="ENO57" s="108">
        <v>274.32549059182185</v>
      </c>
      <c r="ENP57" s="108">
        <v>279.5289670756332</v>
      </c>
      <c r="ENQ57" s="108">
        <v>284.84032503038964</v>
      </c>
      <c r="ENR57" s="108">
        <v>290.26300189343198</v>
      </c>
      <c r="ENS57" s="108">
        <v>295.80061424734936</v>
      </c>
      <c r="ENT57" s="108">
        <v>301.45696868754101</v>
      </c>
      <c r="ENU57" s="108">
        <v>307.23607333521295</v>
      </c>
      <c r="ENV57" s="108">
        <v>313.14215003238189</v>
      </c>
      <c r="ENW57" s="108">
        <v>319.1796472574506</v>
      </c>
      <c r="ENX57" s="108">
        <v>325.35325380202062</v>
      </c>
      <c r="ENY57" s="108">
        <v>0</v>
      </c>
      <c r="ENZ57" s="108">
        <v>0</v>
      </c>
      <c r="EOA57" s="108">
        <v>0</v>
      </c>
      <c r="EOB57" s="108">
        <v>17.454115009099695</v>
      </c>
      <c r="EOC57" s="108">
        <v>34.571522790312912</v>
      </c>
      <c r="EOD57" s="108">
        <v>52.650915682214134</v>
      </c>
      <c r="EOE57" s="108">
        <v>70.427403887309751</v>
      </c>
      <c r="EOF57" s="108">
        <v>87.906071720637144</v>
      </c>
      <c r="EOG57" s="108">
        <v>105.09194654015225</v>
      </c>
      <c r="EOH57" s="108">
        <v>121.989999533575</v>
      </c>
      <c r="EOI57" s="108">
        <v>116.01168612124037</v>
      </c>
      <c r="EOJ57" s="108">
        <v>109.93021549975975</v>
      </c>
      <c r="EOK57" s="108">
        <v>103.74128102483337</v>
      </c>
      <c r="EOL57" s="108">
        <v>97.44044334826512</v>
      </c>
      <c r="EOM57" s="108">
        <v>91.023125972946815</v>
      </c>
      <c r="EON57" s="108">
        <v>84.484610662584814</v>
      </c>
      <c r="EOO57" s="108">
        <v>77.820032701387788</v>
      </c>
      <c r="EOP57" s="108">
        <v>71.024375998776364</v>
      </c>
      <c r="EOQ57" s="108">
        <v>64.09246803401274</v>
      </c>
      <c r="EOR57" s="108">
        <v>57.018974635482046</v>
      </c>
      <c r="EOS57" s="108">
        <v>49.798394589182593</v>
      </c>
      <c r="EOT57" s="108">
        <v>42.425054070804741</v>
      </c>
      <c r="EOU57" s="108">
        <v>34.893100895592113</v>
      </c>
      <c r="EOV57" s="108">
        <v>27.19649857998936</v>
      </c>
      <c r="EOW57" s="108">
        <v>19.329020208882639</v>
      </c>
      <c r="EOX57" s="108">
        <v>11.284242102036629</v>
      </c>
      <c r="EOY57" s="108">
        <f t="shared" ref="EOY57:EQH57" si="80">EOY18+EOY24</f>
        <v>6286.4951789802535</v>
      </c>
      <c r="EOZ57" s="108">
        <f t="shared" si="80"/>
        <v>12724.924281429889</v>
      </c>
      <c r="EPA57" s="108">
        <f t="shared" si="80"/>
        <v>483.57655222925024</v>
      </c>
      <c r="EPB57" s="108">
        <f t="shared" si="80"/>
        <v>553.25757745347346</v>
      </c>
      <c r="EPC57" s="108">
        <f t="shared" si="80"/>
        <v>3173.8165027361601</v>
      </c>
      <c r="EPD57" s="108">
        <f t="shared" si="80"/>
        <v>5386.4154994902101</v>
      </c>
      <c r="EPE57" s="108">
        <f t="shared" si="80"/>
        <v>244.13973097970464</v>
      </c>
      <c r="EPF57" s="108">
        <f t="shared" si="80"/>
        <v>234.19197823870476</v>
      </c>
      <c r="EPG57" s="108">
        <f t="shared" si="80"/>
        <v>9460.3116817164137</v>
      </c>
      <c r="EPH57" s="108">
        <f t="shared" si="80"/>
        <v>18111.339780920098</v>
      </c>
      <c r="EPI57" s="108">
        <f t="shared" si="80"/>
        <v>727.71628320895491</v>
      </c>
      <c r="EPJ57" s="108">
        <f t="shared" si="80"/>
        <v>787.44955569217825</v>
      </c>
      <c r="EPK57" s="108">
        <f t="shared" si="80"/>
        <v>3843.6148941902279</v>
      </c>
      <c r="EPL57" s="108">
        <f t="shared" si="80"/>
        <v>7290.9175046866285</v>
      </c>
      <c r="EPM57" s="108">
        <f t="shared" si="80"/>
        <v>971.85601418865951</v>
      </c>
      <c r="EPN57" s="108">
        <f t="shared" si="80"/>
        <v>1021.641533930883</v>
      </c>
      <c r="EPO57" s="108">
        <f t="shared" si="80"/>
        <v>2081.0931649432291</v>
      </c>
      <c r="EPP57" s="108">
        <f t="shared" si="80"/>
        <v>3838.8099998811331</v>
      </c>
      <c r="EPQ57" s="108">
        <f t="shared" si="80"/>
        <v>1699.5722973976144</v>
      </c>
      <c r="EPR57" s="108">
        <f t="shared" si="80"/>
        <v>1809.0910896230614</v>
      </c>
      <c r="EPS57" s="108">
        <f t="shared" si="80"/>
        <v>5924.708059133457</v>
      </c>
      <c r="EPT57" s="108">
        <f t="shared" si="80"/>
        <v>11129.727504567762</v>
      </c>
      <c r="EPU57" s="108">
        <f t="shared" si="80"/>
        <v>2671.428311586274</v>
      </c>
      <c r="EPV57" s="108">
        <f t="shared" si="80"/>
        <v>2830.7326235539444</v>
      </c>
      <c r="EPW57" s="108">
        <f t="shared" si="80"/>
        <v>2442.8802847900256</v>
      </c>
      <c r="EPX57" s="108">
        <f t="shared" si="80"/>
        <v>5434.0067767432611</v>
      </c>
      <c r="EPY57" s="108">
        <f t="shared" si="80"/>
        <v>187.91386806077122</v>
      </c>
      <c r="EPZ57" s="108">
        <f t="shared" si="80"/>
        <v>236.26116420622873</v>
      </c>
      <c r="EQA57" s="108">
        <f t="shared" si="80"/>
        <v>1092.723337792931</v>
      </c>
      <c r="EQB57" s="108">
        <f t="shared" si="80"/>
        <v>1547.6054996090766</v>
      </c>
      <c r="EQC57" s="108">
        <f t="shared" si="80"/>
        <v>84.055641368686992</v>
      </c>
      <c r="EQD57" s="108">
        <f t="shared" si="80"/>
        <v>67.287195635177241</v>
      </c>
      <c r="EQE57" s="108">
        <f t="shared" si="80"/>
        <v>3535.6036225829566</v>
      </c>
      <c r="EQF57" s="108">
        <f t="shared" si="80"/>
        <v>6981.6122763523363</v>
      </c>
      <c r="EQG57" s="108">
        <f t="shared" si="80"/>
        <v>271.96950942945818</v>
      </c>
      <c r="EQH57" s="108">
        <f t="shared" si="80"/>
        <v>303.5483598414059</v>
      </c>
      <c r="EQI57" s="25" t="s">
        <v>4324</v>
      </c>
    </row>
    <row r="58" spans="1:3831" x14ac:dyDescent="0.25">
      <c r="A58" s="1" t="s">
        <v>4421</v>
      </c>
      <c r="B58" s="105"/>
      <c r="C58" s="106"/>
      <c r="D58" s="105"/>
      <c r="E58" s="105"/>
      <c r="F58" s="106"/>
      <c r="G58" s="107"/>
      <c r="I58" s="108">
        <f>I40</f>
        <v>1065.194</v>
      </c>
      <c r="J58" s="108">
        <f>J40</f>
        <v>7038.6209999999992</v>
      </c>
      <c r="K58" s="106"/>
      <c r="L58" s="106"/>
      <c r="N58" s="109"/>
      <c r="O58" s="109"/>
      <c r="P58" s="110"/>
      <c r="Q58" s="110"/>
      <c r="R58" s="110"/>
      <c r="S58" s="110"/>
      <c r="T58" s="110"/>
      <c r="U58" s="110"/>
      <c r="X58" s="108">
        <f>X40</f>
        <v>3772420</v>
      </c>
      <c r="Y58" s="108"/>
      <c r="Z58" s="108"/>
      <c r="AA58" s="108"/>
      <c r="AB58" s="112"/>
      <c r="AC58" s="112"/>
      <c r="AD58" s="108">
        <f>AD40</f>
        <v>4056884.1897025527</v>
      </c>
      <c r="AE58" s="108">
        <v>2678418.1999999997</v>
      </c>
      <c r="AF58" s="108">
        <v>2752485.9369045161</v>
      </c>
      <c r="AG58" s="108">
        <v>2828601.9087150516</v>
      </c>
      <c r="AH58" s="108">
        <v>2906822.7563714478</v>
      </c>
      <c r="AI58" s="108">
        <v>2987206.6871358752</v>
      </c>
      <c r="AJ58" s="108">
        <v>3069813.5179071836</v>
      </c>
      <c r="AK58" s="108">
        <v>3154704.7197330515</v>
      </c>
      <c r="AL58" s="108">
        <v>3241943.463553051</v>
      </c>
      <c r="AM58" s="108">
        <v>3331594.6672066716</v>
      </c>
      <c r="AN58" s="108">
        <v>3423725.0437412821</v>
      </c>
      <c r="AO58" s="108">
        <v>3518403.1510559777</v>
      </c>
      <c r="AP58" s="108">
        <v>3615699.442918255</v>
      </c>
      <c r="AQ58" s="108">
        <v>3715686.3213914805</v>
      </c>
      <c r="AR58" s="108">
        <v>3818438.1907121618</v>
      </c>
      <c r="AS58" s="108">
        <v>3924031.5126571166</v>
      </c>
      <c r="AT58" s="108">
        <v>4032544.8634417397</v>
      </c>
      <c r="AU58" s="108">
        <v>4144058.9921917096</v>
      </c>
      <c r="AV58" s="108">
        <v>4258656.8810316417</v>
      </c>
      <c r="AW58" s="108">
        <v>4376423.8068354093</v>
      </c>
      <c r="AX58" s="108">
        <v>4497447.4046840752</v>
      </c>
      <c r="AY58" s="108">
        <v>4621817.7330786632</v>
      </c>
      <c r="AZ58" s="108">
        <v>4749627.3409562903</v>
      </c>
      <c r="BA58" s="108">
        <v>4880971.3365595341</v>
      </c>
      <c r="BB58" s="108">
        <v>5015947.458210282</v>
      </c>
      <c r="BC58" s="108">
        <v>5154656.1470407257</v>
      </c>
      <c r="BD58" s="108">
        <v>5297200.6217356259</v>
      </c>
      <c r="BE58" s="108">
        <v>1094001.7999999998</v>
      </c>
      <c r="BF58" s="108">
        <v>1112377.9486597057</v>
      </c>
      <c r="BG58" s="108">
        <v>1131062.7648550258</v>
      </c>
      <c r="BH58" s="108">
        <v>1150061.4333311049</v>
      </c>
      <c r="BI58" s="108">
        <v>1169379.225922202</v>
      </c>
      <c r="BJ58" s="108">
        <v>1189021.5030145415</v>
      </c>
      <c r="BK58" s="108">
        <v>1208993.7150337375</v>
      </c>
      <c r="BL58" s="108">
        <v>1229301.4039572019</v>
      </c>
      <c r="BM58" s="108">
        <v>1249950.2048519561</v>
      </c>
      <c r="BN58" s="108">
        <v>1270945.8474382749</v>
      </c>
      <c r="BO58" s="108">
        <v>1292294.1576795941</v>
      </c>
      <c r="BP58" s="108">
        <v>1314001.0593991247</v>
      </c>
      <c r="BQ58" s="108">
        <v>1336072.5759236214</v>
      </c>
      <c r="BR58" s="108">
        <v>1358514.8317547622</v>
      </c>
      <c r="BS58" s="108">
        <v>1381334.0542686016</v>
      </c>
      <c r="BT58" s="108">
        <v>1404536.5754435705</v>
      </c>
      <c r="BU58" s="108">
        <v>1428128.8336175014</v>
      </c>
      <c r="BV58" s="108">
        <v>1452117.3752741674</v>
      </c>
      <c r="BW58" s="108">
        <v>1476508.8568598283</v>
      </c>
      <c r="BX58" s="108">
        <v>1501310.0466302917</v>
      </c>
      <c r="BY58" s="108">
        <v>1526527.8265289976</v>
      </c>
      <c r="BZ58" s="108">
        <v>1552169.1940966512</v>
      </c>
      <c r="CA58" s="108">
        <v>1578241.2644129302</v>
      </c>
      <c r="CB58" s="108">
        <v>1604751.27207081</v>
      </c>
      <c r="CC58" s="108">
        <v>1631706.5731840488</v>
      </c>
      <c r="CD58" s="108">
        <v>1659114.6474283957</v>
      </c>
      <c r="CE58" s="113"/>
      <c r="CF58" s="113"/>
      <c r="CG58" s="113"/>
      <c r="CH58" s="113"/>
      <c r="CI58" s="113"/>
      <c r="CJ58" s="113"/>
      <c r="CK58" s="113"/>
      <c r="CL58" s="113"/>
      <c r="CM58" s="113"/>
      <c r="CN58" s="113"/>
      <c r="CO58" s="113"/>
      <c r="CP58" s="113"/>
      <c r="CQ58" s="113"/>
      <c r="CR58" s="113"/>
      <c r="CS58" s="113"/>
      <c r="CT58" s="113"/>
      <c r="CU58" s="113"/>
      <c r="CV58" s="113"/>
      <c r="CW58" s="113"/>
      <c r="CX58" s="113"/>
      <c r="CY58" s="113"/>
      <c r="CZ58" s="113"/>
      <c r="DA58" s="113"/>
      <c r="DB58" s="113"/>
      <c r="DC58" s="113"/>
      <c r="DD58" s="113"/>
      <c r="DE58" s="113"/>
      <c r="DF58" s="113"/>
      <c r="DG58" s="113"/>
      <c r="DH58" s="113"/>
      <c r="DI58" s="113"/>
      <c r="DJ58" s="113"/>
      <c r="DK58" s="113"/>
      <c r="DL58" s="114"/>
      <c r="DM58" s="113"/>
      <c r="DN58" s="113"/>
      <c r="DO58" s="113"/>
      <c r="DP58" s="113"/>
      <c r="DQ58" s="113"/>
      <c r="DR58" s="113"/>
      <c r="DS58" s="113"/>
      <c r="DT58" s="113"/>
      <c r="DU58" s="113"/>
      <c r="DV58" s="113"/>
      <c r="DW58" s="113"/>
      <c r="DX58" s="113"/>
      <c r="DY58" s="113"/>
      <c r="DZ58" s="113"/>
      <c r="EA58" s="113"/>
      <c r="EB58" s="113"/>
      <c r="EC58" s="113"/>
      <c r="ED58" s="113"/>
      <c r="EE58" s="113"/>
      <c r="EF58" s="113"/>
      <c r="EG58" s="113"/>
      <c r="EH58" s="113"/>
      <c r="EI58" s="113"/>
      <c r="EJ58" s="113"/>
      <c r="EK58" s="113"/>
      <c r="EL58" s="113"/>
      <c r="EM58" s="115"/>
      <c r="EN58" s="115"/>
      <c r="EO58" s="113"/>
      <c r="EP58" s="113"/>
      <c r="EQ58" s="113"/>
      <c r="ER58" s="113"/>
      <c r="ES58" s="113"/>
      <c r="ET58" s="113"/>
      <c r="EU58" s="113"/>
      <c r="EV58" s="113"/>
      <c r="EW58" s="113"/>
      <c r="EX58" s="113"/>
      <c r="EY58" s="113"/>
      <c r="EZ58" s="113"/>
      <c r="FA58" s="113"/>
      <c r="FB58" s="113"/>
      <c r="FC58" s="113"/>
      <c r="FD58" s="113"/>
      <c r="FE58" s="113"/>
      <c r="FF58" s="113"/>
      <c r="FG58" s="113"/>
      <c r="FH58" s="113"/>
      <c r="FI58" s="113"/>
      <c r="FJ58" s="113"/>
      <c r="FK58" s="113"/>
      <c r="FL58" s="113"/>
      <c r="FM58" s="113"/>
      <c r="FN58" s="113"/>
      <c r="FO58" s="113"/>
      <c r="FP58" s="113"/>
      <c r="FQ58" s="115"/>
      <c r="FR58" s="115"/>
      <c r="FS58" s="113"/>
      <c r="FT58" s="113"/>
      <c r="FU58" s="113"/>
      <c r="FV58" s="113"/>
      <c r="FW58" s="113"/>
      <c r="FX58" s="113"/>
      <c r="FY58" s="113"/>
      <c r="FZ58" s="113"/>
      <c r="GA58" s="113"/>
      <c r="GB58" s="113"/>
      <c r="GC58" s="113"/>
      <c r="GD58" s="113"/>
      <c r="GE58" s="113"/>
      <c r="GF58" s="113"/>
      <c r="GG58" s="113"/>
      <c r="GH58" s="113"/>
      <c r="GI58" s="113"/>
      <c r="GJ58" s="113"/>
      <c r="GK58" s="113"/>
      <c r="GL58" s="113"/>
      <c r="GM58" s="113"/>
      <c r="GN58" s="113"/>
      <c r="GO58" s="113"/>
      <c r="GP58" s="113"/>
      <c r="GQ58" s="113"/>
      <c r="GR58" s="113"/>
      <c r="GS58" s="113"/>
      <c r="GT58" s="113"/>
      <c r="GU58" s="115"/>
      <c r="GV58" s="115"/>
      <c r="GW58" s="113"/>
      <c r="GX58" s="113"/>
      <c r="GY58" s="113"/>
      <c r="GZ58" s="113"/>
      <c r="HA58" s="113"/>
      <c r="HB58" s="113"/>
      <c r="HC58" s="113"/>
      <c r="HD58" s="113"/>
      <c r="HE58" s="113"/>
      <c r="HF58" s="113"/>
      <c r="HG58" s="113"/>
      <c r="HH58" s="113"/>
      <c r="HI58" s="113"/>
      <c r="HJ58" s="113"/>
      <c r="HK58" s="113"/>
      <c r="HL58" s="113"/>
      <c r="HM58" s="113"/>
      <c r="HN58" s="113"/>
      <c r="HO58" s="113"/>
      <c r="HP58" s="113"/>
      <c r="HQ58" s="113"/>
      <c r="HR58" s="113"/>
      <c r="HS58" s="113"/>
      <c r="HT58" s="113"/>
      <c r="HU58" s="113"/>
      <c r="HV58" s="113"/>
      <c r="HW58" s="113"/>
      <c r="HX58" s="113"/>
      <c r="HY58" s="115"/>
      <c r="HZ58" s="115"/>
      <c r="IA58" s="113"/>
      <c r="IB58" s="113"/>
      <c r="IC58" s="113"/>
      <c r="ID58" s="113"/>
      <c r="IE58" s="113"/>
      <c r="IF58" s="113"/>
      <c r="IG58" s="113"/>
      <c r="IH58" s="113"/>
      <c r="II58" s="113"/>
      <c r="IJ58" s="113"/>
      <c r="IK58" s="113"/>
      <c r="IL58" s="113"/>
      <c r="IM58" s="113"/>
      <c r="IN58" s="113"/>
      <c r="IO58" s="113"/>
      <c r="IP58" s="113"/>
      <c r="IQ58" s="113"/>
      <c r="IR58" s="113"/>
      <c r="IS58" s="113"/>
      <c r="IT58" s="113"/>
      <c r="IU58" s="113"/>
      <c r="IV58" s="113"/>
      <c r="IW58" s="113"/>
      <c r="IX58" s="113"/>
      <c r="IY58" s="113"/>
      <c r="IZ58" s="113"/>
      <c r="JA58" s="113"/>
      <c r="JB58" s="113"/>
      <c r="JC58" s="6"/>
      <c r="JD58" s="6"/>
      <c r="JE58" s="116"/>
      <c r="JF58" s="117"/>
      <c r="JG58" s="110"/>
      <c r="JH58" s="110"/>
      <c r="JI58" s="110"/>
      <c r="JJ58" s="110"/>
      <c r="JK58" s="110"/>
      <c r="JL58" s="110"/>
      <c r="JM58" s="110"/>
      <c r="JN58" s="110"/>
      <c r="JO58" s="110"/>
      <c r="JP58" s="110"/>
      <c r="JQ58" s="110"/>
      <c r="JR58" s="110"/>
      <c r="JS58" s="110"/>
      <c r="JT58" s="110"/>
      <c r="JU58" s="110"/>
      <c r="JV58" s="110"/>
      <c r="JW58" s="110"/>
      <c r="JX58" s="110"/>
      <c r="JY58" s="110"/>
      <c r="JZ58" s="110"/>
      <c r="KA58" s="110"/>
      <c r="KB58" s="110"/>
      <c r="KC58" s="110"/>
      <c r="KD58" s="110"/>
      <c r="KE58" s="110"/>
      <c r="KF58" s="110"/>
      <c r="KG58" s="110"/>
      <c r="KH58" s="110"/>
      <c r="KI58" s="110"/>
      <c r="KJ58" s="110"/>
      <c r="KK58" s="110"/>
      <c r="KL58" s="110"/>
      <c r="KM58" s="110"/>
      <c r="KN58" s="110"/>
      <c r="KO58" s="110"/>
      <c r="KP58" s="110"/>
      <c r="KQ58" s="110"/>
      <c r="KR58" s="110"/>
      <c r="KS58" s="110"/>
      <c r="KT58" s="110"/>
      <c r="KU58" s="110"/>
      <c r="KV58" s="110"/>
      <c r="KW58" s="110"/>
      <c r="KX58" s="110"/>
      <c r="KY58" s="110"/>
      <c r="KZ58" s="110"/>
      <c r="LA58" s="110"/>
      <c r="LB58" s="110"/>
      <c r="LC58" s="110"/>
      <c r="LD58" s="110"/>
      <c r="LE58" s="110"/>
      <c r="LF58" s="110"/>
      <c r="LG58" s="110"/>
      <c r="LH58" s="110"/>
      <c r="LI58" s="110"/>
      <c r="LJ58" s="110"/>
      <c r="LK58" s="110"/>
      <c r="LL58" s="110"/>
      <c r="LM58" s="110"/>
      <c r="LN58" s="110"/>
      <c r="LO58" s="110"/>
      <c r="LP58" s="110"/>
      <c r="LQ58" s="110"/>
      <c r="LR58" s="110"/>
      <c r="LS58" s="110"/>
      <c r="LT58" s="110"/>
      <c r="LU58" s="110"/>
      <c r="LV58" s="110"/>
      <c r="LW58" s="110"/>
      <c r="LX58" s="110"/>
      <c r="LY58" s="110"/>
      <c r="LZ58" s="110"/>
      <c r="MA58" s="110"/>
      <c r="MB58" s="110"/>
      <c r="MC58" s="110"/>
      <c r="MD58" s="110"/>
      <c r="ME58" s="110"/>
      <c r="MF58" s="110"/>
      <c r="MJ58" s="110"/>
      <c r="MK58" s="110"/>
      <c r="ML58" s="110"/>
      <c r="MM58" s="110"/>
      <c r="MN58" s="110"/>
      <c r="MO58" s="110"/>
      <c r="MP58" s="110"/>
      <c r="MQ58" s="110"/>
      <c r="MR58" s="110"/>
      <c r="MS58" s="110"/>
      <c r="MT58" s="110"/>
      <c r="MU58" s="110"/>
      <c r="MV58" s="110"/>
      <c r="MW58" s="110"/>
      <c r="MX58" s="110"/>
      <c r="MY58" s="110"/>
      <c r="MZ58" s="110"/>
      <c r="NA58" s="110"/>
      <c r="NB58" s="110"/>
      <c r="NC58" s="110"/>
      <c r="ND58" s="110"/>
      <c r="NE58" s="110"/>
      <c r="NF58" s="110"/>
      <c r="NG58" s="108">
        <v>0</v>
      </c>
      <c r="NH58" s="108">
        <v>0</v>
      </c>
      <c r="NI58" s="108">
        <v>0</v>
      </c>
      <c r="NJ58" s="108">
        <v>199607.76030808798</v>
      </c>
      <c r="NK58" s="108">
        <v>199607.76030808798</v>
      </c>
      <c r="NL58" s="108">
        <v>199607.76030808798</v>
      </c>
      <c r="NM58" s="108">
        <v>199607.76030808798</v>
      </c>
      <c r="NN58" s="108">
        <v>199607.76030808798</v>
      </c>
      <c r="NO58" s="108">
        <v>199607.76030808798</v>
      </c>
      <c r="NP58" s="108">
        <v>199607.76030808798</v>
      </c>
      <c r="NQ58" s="108">
        <v>94678.107314695604</v>
      </c>
      <c r="NR58" s="108">
        <v>97296.291862277314</v>
      </c>
      <c r="NS58" s="108">
        <v>99986.878473225515</v>
      </c>
      <c r="NT58" s="108">
        <v>102751.86932068132</v>
      </c>
      <c r="NU58" s="108">
        <v>105593.32194495481</v>
      </c>
      <c r="NV58" s="108">
        <v>108513.35078462306</v>
      </c>
      <c r="NW58" s="108">
        <v>111514.12874996988</v>
      </c>
      <c r="NX58" s="108">
        <v>114597.88883993216</v>
      </c>
      <c r="NY58" s="108">
        <v>117766.92580376752</v>
      </c>
      <c r="NZ58" s="108">
        <v>121023.5978486659</v>
      </c>
      <c r="OA58" s="108">
        <v>124370.32839458808</v>
      </c>
      <c r="OB58" s="108">
        <v>127809.60787762702</v>
      </c>
      <c r="OC58" s="108">
        <v>131343.99560324382</v>
      </c>
      <c r="OD58" s="108">
        <v>134976.12165074795</v>
      </c>
      <c r="OE58" s="108">
        <v>138708.68883044366</v>
      </c>
      <c r="OF58" s="108">
        <v>142544.47469490021</v>
      </c>
      <c r="OG58" s="108">
        <v>0</v>
      </c>
      <c r="OH58" s="108">
        <v>0</v>
      </c>
      <c r="OI58" s="108">
        <v>0</v>
      </c>
      <c r="OJ58" s="108">
        <v>142367.72119193836</v>
      </c>
      <c r="OK58" s="108">
        <v>142367.72119193836</v>
      </c>
      <c r="OL58" s="108">
        <v>142367.72119193836</v>
      </c>
      <c r="OM58" s="108">
        <v>142367.72119193836</v>
      </c>
      <c r="ON58" s="108">
        <v>142367.72119193836</v>
      </c>
      <c r="OO58" s="108">
        <v>142367.72119193836</v>
      </c>
      <c r="OP58" s="108">
        <v>142367.72119193836</v>
      </c>
      <c r="OQ58" s="108">
        <v>21348.310241319239</v>
      </c>
      <c r="OR58" s="108">
        <v>21706.901719530579</v>
      </c>
      <c r="OS58" s="108">
        <v>22071.516524496721</v>
      </c>
      <c r="OT58" s="108">
        <v>22442.255831140792</v>
      </c>
      <c r="OU58" s="108">
        <v>22819.22251383937</v>
      </c>
      <c r="OV58" s="108">
        <v>23202.521174968919</v>
      </c>
      <c r="OW58" s="108">
        <v>23592.258173930924</v>
      </c>
      <c r="OX58" s="108">
        <v>23988.54165666597</v>
      </c>
      <c r="OY58" s="108">
        <v>24391.481585660949</v>
      </c>
      <c r="OZ58" s="108">
        <v>24801.189770463388</v>
      </c>
      <c r="PA58" s="108">
        <v>25217.779898705892</v>
      </c>
      <c r="PB58" s="108">
        <v>25641.367567653535</v>
      </c>
      <c r="PC58" s="108">
        <v>26072.070316279074</v>
      </c>
      <c r="PD58" s="108">
        <v>26510.007657879731</v>
      </c>
      <c r="PE58" s="108">
        <v>26955.301113238791</v>
      </c>
      <c r="PF58" s="108">
        <v>27408.074244346935</v>
      </c>
      <c r="PG58" s="108">
        <v>0</v>
      </c>
      <c r="PH58" s="108">
        <v>0</v>
      </c>
      <c r="PI58" s="108">
        <v>0</v>
      </c>
      <c r="PJ58" s="108">
        <v>343762.43985875358</v>
      </c>
      <c r="PK58" s="108">
        <v>343762.43985875358</v>
      </c>
      <c r="PL58" s="108">
        <v>343762.43985875358</v>
      </c>
      <c r="PM58" s="108">
        <v>343762.43985875358</v>
      </c>
      <c r="PN58" s="108">
        <v>343762.43985875358</v>
      </c>
      <c r="PO58" s="108">
        <v>343762.43985875358</v>
      </c>
      <c r="PP58" s="108">
        <v>343762.43985875358</v>
      </c>
      <c r="PQ58" s="108">
        <v>94678.107314695604</v>
      </c>
      <c r="PR58" s="108">
        <v>97296.291862277314</v>
      </c>
      <c r="PS58" s="108">
        <v>99986.878473225515</v>
      </c>
      <c r="PT58" s="108">
        <v>102751.86932068132</v>
      </c>
      <c r="PU58" s="108">
        <v>105593.32194495481</v>
      </c>
      <c r="PV58" s="108">
        <v>108513.35078462306</v>
      </c>
      <c r="PW58" s="108">
        <v>111514.12874996988</v>
      </c>
      <c r="PX58" s="108">
        <v>114597.88883993216</v>
      </c>
      <c r="PY58" s="108">
        <v>117766.92580376752</v>
      </c>
      <c r="PZ58" s="108">
        <v>121023.5978486659</v>
      </c>
      <c r="QA58" s="108">
        <v>124370.32839458808</v>
      </c>
      <c r="QB58" s="108">
        <v>127809.60787762702</v>
      </c>
      <c r="QC58" s="108">
        <v>131343.99560324382</v>
      </c>
      <c r="QD58" s="108">
        <v>134976.12165074795</v>
      </c>
      <c r="QE58" s="108">
        <v>138708.68883044366</v>
      </c>
      <c r="QF58" s="108">
        <v>142544.47469490021</v>
      </c>
      <c r="QG58" s="108">
        <v>0</v>
      </c>
      <c r="QH58" s="108">
        <v>0</v>
      </c>
      <c r="QI58" s="108">
        <v>0</v>
      </c>
      <c r="QJ58" s="108">
        <v>124060.62082462687</v>
      </c>
      <c r="QK58" s="108">
        <v>124060.62082462687</v>
      </c>
      <c r="QL58" s="108">
        <v>124060.62082462687</v>
      </c>
      <c r="QM58" s="108">
        <v>124060.62082462687</v>
      </c>
      <c r="QN58" s="108">
        <v>124060.62082462687</v>
      </c>
      <c r="QO58" s="108">
        <v>124060.62082462687</v>
      </c>
      <c r="QP58" s="108">
        <v>124060.62082462687</v>
      </c>
      <c r="QQ58" s="108">
        <v>21348.310241319239</v>
      </c>
      <c r="QR58" s="108">
        <v>21706.901719530579</v>
      </c>
      <c r="QS58" s="108">
        <v>22071.516524496721</v>
      </c>
      <c r="QT58" s="108">
        <v>22442.255831140792</v>
      </c>
      <c r="QU58" s="108">
        <v>22819.22251383937</v>
      </c>
      <c r="QV58" s="108">
        <v>23202.521174968919</v>
      </c>
      <c r="QW58" s="108">
        <v>23592.258173930924</v>
      </c>
      <c r="QX58" s="108">
        <v>23988.54165666597</v>
      </c>
      <c r="QY58" s="108">
        <v>24391.481585660949</v>
      </c>
      <c r="QZ58" s="108">
        <v>24801.189770463388</v>
      </c>
      <c r="RA58" s="108">
        <v>25217.779898705892</v>
      </c>
      <c r="RB58" s="108">
        <v>25641.367567653535</v>
      </c>
      <c r="RC58" s="108">
        <v>26072.070316279074</v>
      </c>
      <c r="RD58" s="108">
        <v>26510.007657879731</v>
      </c>
      <c r="RE58" s="108">
        <v>26955.301113238791</v>
      </c>
      <c r="RF58" s="108">
        <v>27408.074244346935</v>
      </c>
      <c r="RG58" s="108">
        <v>0</v>
      </c>
      <c r="RH58" s="108">
        <v>0</v>
      </c>
      <c r="RI58" s="108">
        <v>0</v>
      </c>
      <c r="RJ58" s="108">
        <v>398932.74931641581</v>
      </c>
      <c r="RK58" s="108">
        <v>398932.74931641581</v>
      </c>
      <c r="RL58" s="108">
        <v>398932.74931641581</v>
      </c>
      <c r="RM58" s="108">
        <v>398932.74931641581</v>
      </c>
      <c r="RN58" s="108">
        <v>398932.74931641581</v>
      </c>
      <c r="RO58" s="108">
        <v>398932.74931641581</v>
      </c>
      <c r="RP58" s="108">
        <v>398932.74931641581</v>
      </c>
      <c r="RQ58" s="108">
        <v>94678.107314695604</v>
      </c>
      <c r="RR58" s="108">
        <v>97296.291862277314</v>
      </c>
      <c r="RS58" s="108">
        <v>99986.878473225515</v>
      </c>
      <c r="RT58" s="108">
        <v>102751.86932068132</v>
      </c>
      <c r="RU58" s="108">
        <v>105593.32194495481</v>
      </c>
      <c r="RV58" s="108">
        <v>108513.35078462306</v>
      </c>
      <c r="RW58" s="108">
        <v>111514.12874996988</v>
      </c>
      <c r="RX58" s="108">
        <v>114597.88883993216</v>
      </c>
      <c r="RY58" s="108">
        <v>117766.92580376752</v>
      </c>
      <c r="RZ58" s="108">
        <v>121023.5978486659</v>
      </c>
      <c r="SA58" s="108">
        <v>124370.32839458808</v>
      </c>
      <c r="SB58" s="108">
        <v>127809.60787762702</v>
      </c>
      <c r="SC58" s="108">
        <v>131343.99560324382</v>
      </c>
      <c r="SD58" s="108">
        <v>134976.12165074795</v>
      </c>
      <c r="SE58" s="108">
        <v>138708.68883044366</v>
      </c>
      <c r="SF58" s="108">
        <v>142544.47469490021</v>
      </c>
      <c r="SG58" s="108">
        <v>0</v>
      </c>
      <c r="SH58" s="108">
        <v>0</v>
      </c>
      <c r="SI58" s="108">
        <v>0</v>
      </c>
      <c r="SJ58" s="108">
        <v>155745.98684497364</v>
      </c>
      <c r="SK58" s="108">
        <v>155745.98684497364</v>
      </c>
      <c r="SL58" s="108">
        <v>155745.98684497364</v>
      </c>
      <c r="SM58" s="108">
        <v>155745.98684497364</v>
      </c>
      <c r="SN58" s="108">
        <v>155745.98684497364</v>
      </c>
      <c r="SO58" s="108">
        <v>155745.98684497364</v>
      </c>
      <c r="SP58" s="108">
        <v>155745.98684497364</v>
      </c>
      <c r="SQ58" s="108">
        <v>21348.310241319239</v>
      </c>
      <c r="SR58" s="108">
        <v>21706.901719530579</v>
      </c>
      <c r="SS58" s="108">
        <v>22071.516524496721</v>
      </c>
      <c r="ST58" s="108">
        <v>22442.255831140792</v>
      </c>
      <c r="SU58" s="108">
        <v>22819.22251383937</v>
      </c>
      <c r="SV58" s="108">
        <v>23202.521174968919</v>
      </c>
      <c r="SW58" s="108">
        <v>23592.258173930924</v>
      </c>
      <c r="SX58" s="108">
        <v>23988.54165666597</v>
      </c>
      <c r="SY58" s="108">
        <v>24391.481585660949</v>
      </c>
      <c r="SZ58" s="108">
        <v>24801.189770463388</v>
      </c>
      <c r="TA58" s="108">
        <v>25217.779898705892</v>
      </c>
      <c r="TB58" s="108">
        <v>25641.367567653535</v>
      </c>
      <c r="TC58" s="108">
        <v>26072.070316279074</v>
      </c>
      <c r="TD58" s="108">
        <v>26510.007657879731</v>
      </c>
      <c r="TE58" s="108">
        <v>26955.301113238791</v>
      </c>
      <c r="TF58" s="108">
        <v>27408.074244346935</v>
      </c>
      <c r="TG58" s="108">
        <v>0</v>
      </c>
      <c r="TH58" s="108">
        <v>0</v>
      </c>
      <c r="TI58" s="108">
        <v>0</v>
      </c>
      <c r="TJ58" s="108">
        <v>1235399.6714578653</v>
      </c>
      <c r="TK58" s="108">
        <v>1269562.8420327469</v>
      </c>
      <c r="TL58" s="108">
        <v>0</v>
      </c>
      <c r="TM58" s="108">
        <v>1340749.5058865468</v>
      </c>
      <c r="TN58" s="108">
        <v>1377825.9720100467</v>
      </c>
      <c r="TO58" s="108">
        <v>0</v>
      </c>
      <c r="TP58" s="108">
        <v>0</v>
      </c>
      <c r="TQ58" s="108">
        <v>0</v>
      </c>
      <c r="TR58" s="108">
        <v>0</v>
      </c>
      <c r="TS58" s="108">
        <v>0</v>
      </c>
      <c r="TT58" s="108">
        <v>0</v>
      </c>
      <c r="TU58" s="108">
        <v>0</v>
      </c>
      <c r="TV58" s="108">
        <v>0</v>
      </c>
      <c r="TW58" s="108">
        <v>0</v>
      </c>
      <c r="TX58" s="108">
        <v>0</v>
      </c>
      <c r="TY58" s="108">
        <v>0</v>
      </c>
      <c r="TZ58" s="108">
        <v>0</v>
      </c>
      <c r="UA58" s="108">
        <v>0</v>
      </c>
      <c r="UB58" s="108">
        <v>0</v>
      </c>
      <c r="UC58" s="108">
        <v>0</v>
      </c>
      <c r="UD58" s="108">
        <v>0</v>
      </c>
      <c r="UE58" s="108">
        <v>0</v>
      </c>
      <c r="UF58" s="108">
        <v>0</v>
      </c>
      <c r="UG58" s="108">
        <v>0</v>
      </c>
      <c r="UH58" s="108">
        <v>0</v>
      </c>
      <c r="UI58" s="108">
        <v>0</v>
      </c>
      <c r="UJ58" s="108">
        <v>488776.10916571959</v>
      </c>
      <c r="UK58" s="108">
        <v>496986.17101693584</v>
      </c>
      <c r="UL58" s="108">
        <v>0</v>
      </c>
      <c r="UM58" s="108">
        <v>513822.32888933842</v>
      </c>
      <c r="UN58" s="108">
        <v>522453.0966818108</v>
      </c>
      <c r="UO58" s="108">
        <v>0</v>
      </c>
      <c r="UP58" s="108">
        <v>0</v>
      </c>
      <c r="UQ58" s="108">
        <v>0</v>
      </c>
      <c r="UR58" s="108">
        <v>0</v>
      </c>
      <c r="US58" s="108">
        <v>0</v>
      </c>
      <c r="UT58" s="108">
        <v>0</v>
      </c>
      <c r="UU58" s="108">
        <v>0</v>
      </c>
      <c r="UV58" s="108">
        <v>0</v>
      </c>
      <c r="UW58" s="108">
        <v>0</v>
      </c>
      <c r="UX58" s="108">
        <v>0</v>
      </c>
      <c r="UY58" s="108">
        <v>0</v>
      </c>
      <c r="UZ58" s="108">
        <v>0</v>
      </c>
      <c r="VA58" s="108">
        <v>0</v>
      </c>
      <c r="VB58" s="108">
        <v>0</v>
      </c>
      <c r="VC58" s="108">
        <v>0</v>
      </c>
      <c r="VD58" s="108">
        <v>0</v>
      </c>
      <c r="VE58" s="108">
        <v>0</v>
      </c>
      <c r="VF58" s="108">
        <v>0</v>
      </c>
      <c r="VG58" s="108">
        <v>0</v>
      </c>
      <c r="VH58" s="108">
        <v>0</v>
      </c>
      <c r="VI58" s="108">
        <v>0</v>
      </c>
      <c r="VJ58" s="108">
        <v>1235399.6714578653</v>
      </c>
      <c r="VK58" s="108">
        <v>1269562.8420327469</v>
      </c>
      <c r="VL58" s="108">
        <v>0</v>
      </c>
      <c r="VM58" s="108">
        <v>1340749.5058865468</v>
      </c>
      <c r="VN58" s="108">
        <v>1377825.9720100467</v>
      </c>
      <c r="VO58" s="108">
        <v>0</v>
      </c>
      <c r="VP58" s="108">
        <v>1455083.1435900449</v>
      </c>
      <c r="VQ58" s="108">
        <v>1495321.3391987905</v>
      </c>
      <c r="VR58" s="108">
        <v>0</v>
      </c>
      <c r="VS58" s="108">
        <v>1579166.6865913791</v>
      </c>
      <c r="VT58" s="108">
        <v>1622836.2310526688</v>
      </c>
      <c r="VU58" s="108">
        <v>0</v>
      </c>
      <c r="VV58" s="108">
        <v>1713831.5669627392</v>
      </c>
      <c r="VW58" s="108">
        <v>1761225.0716814764</v>
      </c>
      <c r="VX58" s="108">
        <v>0</v>
      </c>
      <c r="VY58" s="108">
        <v>1859980.1179050489</v>
      </c>
      <c r="VZ58" s="108">
        <v>1911415.1469907318</v>
      </c>
      <c r="WA58" s="108">
        <v>0</v>
      </c>
      <c r="WB58" s="108">
        <v>2018591.6199064234</v>
      </c>
      <c r="WC58" s="108">
        <v>2074412.8180378019</v>
      </c>
      <c r="WD58" s="108">
        <v>0</v>
      </c>
      <c r="WE58" s="108">
        <v>2190728.8624923085</v>
      </c>
      <c r="WF58" s="108">
        <v>2251310.2642376409</v>
      </c>
      <c r="WG58" s="108">
        <v>0</v>
      </c>
      <c r="WH58" s="108">
        <v>0</v>
      </c>
      <c r="WI58" s="108">
        <v>0</v>
      </c>
      <c r="WJ58" s="108">
        <v>488776.10916571959</v>
      </c>
      <c r="WK58" s="108">
        <v>496986.17101693584</v>
      </c>
      <c r="WL58" s="108">
        <v>0</v>
      </c>
      <c r="WM58" s="108">
        <v>513822.32888933842</v>
      </c>
      <c r="WN58" s="108">
        <v>522453.0966818108</v>
      </c>
      <c r="WO58" s="108">
        <v>0</v>
      </c>
      <c r="WP58" s="108">
        <v>540151.98516126676</v>
      </c>
      <c r="WQ58" s="108">
        <v>549225.01701382746</v>
      </c>
      <c r="WR58" s="108">
        <v>0</v>
      </c>
      <c r="WS58" s="108">
        <v>567830.84476753906</v>
      </c>
      <c r="WT58" s="108">
        <v>577368.80349577393</v>
      </c>
      <c r="WU58" s="108">
        <v>0</v>
      </c>
      <c r="WV58" s="108">
        <v>596928.04456351744</v>
      </c>
      <c r="WW58" s="108">
        <v>606954.75428743812</v>
      </c>
      <c r="WX58" s="108">
        <v>0</v>
      </c>
      <c r="WY58" s="108">
        <v>627516.26416542707</v>
      </c>
      <c r="WZ58" s="108">
        <v>638056.76981787395</v>
      </c>
      <c r="XA58" s="108">
        <v>0</v>
      </c>
      <c r="XB58" s="108">
        <v>659671.90749107674</v>
      </c>
      <c r="XC58" s="108">
        <v>670752.5373754953</v>
      </c>
      <c r="XD58" s="108">
        <v>0</v>
      </c>
      <c r="XE58" s="108">
        <v>693475.29360322072</v>
      </c>
      <c r="XF58" s="108">
        <v>705123.72515706811</v>
      </c>
      <c r="XG58" s="118"/>
      <c r="XI58" s="119"/>
      <c r="XJ58" s="119"/>
      <c r="XK58" s="119"/>
      <c r="XM58" s="119"/>
      <c r="XN58" s="119"/>
      <c r="XO58" s="119"/>
      <c r="XQ58" s="119"/>
      <c r="XR58" s="119"/>
      <c r="XT58" s="119"/>
      <c r="XU58" s="119"/>
      <c r="XW58" s="119"/>
      <c r="XX58" s="119"/>
      <c r="XZ58" s="119"/>
      <c r="YA58" s="119"/>
      <c r="YB58" s="119"/>
      <c r="YC58" s="108">
        <f>YC40</f>
        <v>415500.67255016213</v>
      </c>
      <c r="YD58" s="108">
        <f>YD40</f>
        <v>0</v>
      </c>
      <c r="YE58" s="120"/>
      <c r="YF58" s="120"/>
      <c r="YG58" s="120"/>
      <c r="YH58" s="121"/>
      <c r="YI58" s="122"/>
      <c r="YJ58" s="122"/>
      <c r="YK58" s="123"/>
      <c r="YL58" s="124">
        <v>0</v>
      </c>
      <c r="YM58" s="124">
        <v>0</v>
      </c>
      <c r="YN58" s="124">
        <v>0</v>
      </c>
      <c r="YO58" s="124">
        <v>9499333.3130619079</v>
      </c>
      <c r="YP58" s="124">
        <v>9499333.3130619079</v>
      </c>
      <c r="YQ58" s="124">
        <v>9499333.3130619079</v>
      </c>
      <c r="YR58" s="124">
        <v>9499333.3130619079</v>
      </c>
      <c r="YS58" s="124">
        <v>9499333.3130619079</v>
      </c>
      <c r="YT58" s="124">
        <v>9499333.3130619079</v>
      </c>
      <c r="YU58" s="124">
        <v>9499333.3130619079</v>
      </c>
      <c r="YV58" s="124">
        <v>4505731.1271063639</v>
      </c>
      <c r="YW58" s="124">
        <v>4630330.5297257779</v>
      </c>
      <c r="YX58" s="124">
        <v>4758375.5465408023</v>
      </c>
      <c r="YY58" s="124">
        <v>4889961.4609712241</v>
      </c>
      <c r="YZ58" s="124">
        <v>5025186.1913603991</v>
      </c>
      <c r="ZA58" s="124">
        <v>5164150.3638402121</v>
      </c>
      <c r="ZB58" s="124">
        <v>5306957.3872110667</v>
      </c>
      <c r="ZC58" s="124">
        <v>5453713.529892372</v>
      </c>
      <c r="ZD58" s="124">
        <v>5604527.9990012962</v>
      </c>
      <c r="ZE58" s="124">
        <v>5759513.0216180105</v>
      </c>
      <c r="ZF58" s="124">
        <v>5918783.9282984473</v>
      </c>
      <c r="ZG58" s="124">
        <v>6082459.2388962703</v>
      </c>
      <c r="ZH58" s="124">
        <v>6250660.7507583741</v>
      </c>
      <c r="ZI58" s="124">
        <v>6423513.6293590954</v>
      </c>
      <c r="ZJ58" s="124">
        <v>6601146.5014408138</v>
      </c>
      <c r="ZK58" s="124">
        <v>6783691.550730302</v>
      </c>
      <c r="ZL58" s="124">
        <v>0</v>
      </c>
      <c r="ZM58" s="124">
        <v>0</v>
      </c>
      <c r="ZN58" s="124">
        <v>0</v>
      </c>
      <c r="ZO58" s="124">
        <v>7021576.0091864001</v>
      </c>
      <c r="ZP58" s="124">
        <v>7021576.0091864001</v>
      </c>
      <c r="ZQ58" s="124">
        <v>7021576.0091864001</v>
      </c>
      <c r="ZR58" s="124">
        <v>7021576.0091864001</v>
      </c>
      <c r="ZS58" s="124">
        <v>7021576.0091864001</v>
      </c>
      <c r="ZT58" s="124">
        <v>7021576.0091864001</v>
      </c>
      <c r="ZU58" s="124">
        <v>7021576.0091864001</v>
      </c>
      <c r="ZV58" s="124">
        <v>1052898.6611018649</v>
      </c>
      <c r="ZW58" s="124">
        <v>1070584.392807248</v>
      </c>
      <c r="ZX58" s="124">
        <v>1088567.1949881783</v>
      </c>
      <c r="ZY58" s="124">
        <v>1106852.0575918639</v>
      </c>
      <c r="ZZ58" s="124">
        <v>1125444.0543825577</v>
      </c>
      <c r="AAA58" s="124">
        <v>1144348.3443494672</v>
      </c>
      <c r="AAB58" s="124">
        <v>1163570.1731382732</v>
      </c>
      <c r="AAC58" s="124">
        <v>1183114.8745067657</v>
      </c>
      <c r="AAD58" s="124">
        <v>1202987.871804798</v>
      </c>
      <c r="AAE58" s="124">
        <v>1223194.6794792544</v>
      </c>
      <c r="AAF58" s="124">
        <v>1243740.9046041747</v>
      </c>
      <c r="AAG58" s="124">
        <v>1264632.2484366724</v>
      </c>
      <c r="AAH58" s="124">
        <v>1285874.507998884</v>
      </c>
      <c r="AAI58" s="124">
        <v>1307473.5776866283</v>
      </c>
      <c r="AAJ58" s="124">
        <v>1329435.4509049372</v>
      </c>
      <c r="AAK58" s="124">
        <v>1351766.2217311908</v>
      </c>
      <c r="AAL58" s="124">
        <v>0</v>
      </c>
      <c r="AAM58" s="124">
        <v>0</v>
      </c>
      <c r="AAN58" s="124">
        <v>0</v>
      </c>
      <c r="AAO58" s="124">
        <v>4372658.2350033456</v>
      </c>
      <c r="AAP58" s="124">
        <v>4372658.2350033456</v>
      </c>
      <c r="AAQ58" s="124">
        <v>4372658.2350033456</v>
      </c>
      <c r="AAR58" s="124">
        <v>4372658.2350033456</v>
      </c>
      <c r="AAS58" s="124">
        <v>4372658.2350033456</v>
      </c>
      <c r="AAT58" s="124">
        <v>4372658.2350033456</v>
      </c>
      <c r="AAU58" s="124">
        <v>4372658.2350033456</v>
      </c>
      <c r="AAV58" s="124">
        <v>1204305.5250429281</v>
      </c>
      <c r="AAW58" s="124">
        <v>1237608.8324881676</v>
      </c>
      <c r="AAX58" s="124">
        <v>1271833.0941794286</v>
      </c>
      <c r="AAY58" s="124">
        <v>1307003.7777590666</v>
      </c>
      <c r="AAZ58" s="124">
        <v>1343147.0551398252</v>
      </c>
      <c r="ABA58" s="124">
        <v>1380289.8219804054</v>
      </c>
      <c r="ABB58" s="124">
        <v>1418459.7176996169</v>
      </c>
      <c r="ABC58" s="124">
        <v>1457685.1460439372</v>
      </c>
      <c r="ABD58" s="124">
        <v>1497995.2962239229</v>
      </c>
      <c r="ABE58" s="124">
        <v>1539420.1646350303</v>
      </c>
      <c r="ABF58" s="124">
        <v>1581990.5771791604</v>
      </c>
      <c r="ABG58" s="124">
        <v>1625738.2122034158</v>
      </c>
      <c r="ABH58" s="124">
        <v>1670695.6240732614</v>
      </c>
      <c r="ABI58" s="124">
        <v>1716896.2673975141</v>
      </c>
      <c r="ABJ58" s="124">
        <v>1764374.5219232435</v>
      </c>
      <c r="ABK58" s="124">
        <v>1813165.7181191309</v>
      </c>
      <c r="ABL58" s="124">
        <v>0</v>
      </c>
      <c r="ABM58" s="124">
        <v>0</v>
      </c>
      <c r="ABN58" s="124">
        <v>0</v>
      </c>
      <c r="ABO58" s="124">
        <v>1586735.3403469776</v>
      </c>
      <c r="ABP58" s="124">
        <v>1586735.3403469776</v>
      </c>
      <c r="ABQ58" s="124">
        <v>1586735.3403469776</v>
      </c>
      <c r="ABR58" s="124">
        <v>1586735.3403469776</v>
      </c>
      <c r="ABS58" s="124">
        <v>1586735.3403469776</v>
      </c>
      <c r="ABT58" s="124">
        <v>1586735.3403469776</v>
      </c>
      <c r="ABU58" s="124">
        <v>1586735.3403469776</v>
      </c>
      <c r="ABV58" s="124">
        <v>273044.88798647304</v>
      </c>
      <c r="ABW58" s="124">
        <v>277631.27299279609</v>
      </c>
      <c r="ABX58" s="124">
        <v>282294.69634831307</v>
      </c>
      <c r="ABY58" s="124">
        <v>287036.45208029071</v>
      </c>
      <c r="ABZ58" s="124">
        <v>291857.85595200554</v>
      </c>
      <c r="ACA58" s="124">
        <v>296760.24582785246</v>
      </c>
      <c r="ACB58" s="124">
        <v>301744.98204457649</v>
      </c>
      <c r="ACC58" s="124">
        <v>306813.44778875774</v>
      </c>
      <c r="ACD58" s="124">
        <v>311967.04948060354</v>
      </c>
      <c r="ACE58" s="124">
        <v>317207.21716422669</v>
      </c>
      <c r="ACF58" s="124">
        <v>322535.40490444837</v>
      </c>
      <c r="ACG58" s="124">
        <v>327953.09119028872</v>
      </c>
      <c r="ACH58" s="124">
        <v>333461.77934520936</v>
      </c>
      <c r="ACI58" s="124">
        <v>339062.99794428173</v>
      </c>
      <c r="ACJ58" s="124">
        <v>344758.30123832409</v>
      </c>
      <c r="ACK58" s="124">
        <v>350549.26958519727</v>
      </c>
      <c r="ACL58" s="124">
        <v>0</v>
      </c>
      <c r="ACM58" s="124">
        <v>0</v>
      </c>
      <c r="ACN58" s="124">
        <v>0</v>
      </c>
      <c r="ACO58" s="124">
        <v>718078.94876954844</v>
      </c>
      <c r="ACP58" s="124">
        <v>718078.94876954844</v>
      </c>
      <c r="ACQ58" s="124">
        <v>718078.94876954844</v>
      </c>
      <c r="ACR58" s="124">
        <v>718078.94876954844</v>
      </c>
      <c r="ACS58" s="124">
        <v>718078.94876954844</v>
      </c>
      <c r="ACT58" s="124">
        <v>718078.94876954844</v>
      </c>
      <c r="ACU58" s="124">
        <v>718078.94876954844</v>
      </c>
      <c r="ACV58" s="124">
        <v>170420.5931664521</v>
      </c>
      <c r="ACW58" s="124">
        <v>175133.32535209917</v>
      </c>
      <c r="ACX58" s="124">
        <v>179976.38125180593</v>
      </c>
      <c r="ACY58" s="124">
        <v>184953.36477722638</v>
      </c>
      <c r="ACZ58" s="124">
        <v>190067.97950091865</v>
      </c>
      <c r="ADA58" s="124">
        <v>195324.03141232152</v>
      </c>
      <c r="ADB58" s="124">
        <v>200725.4317499458</v>
      </c>
      <c r="ADC58" s="124">
        <v>206276.19991187789</v>
      </c>
      <c r="ADD58" s="124">
        <v>211980.46644678153</v>
      </c>
      <c r="ADE58" s="124">
        <v>217842.47612759864</v>
      </c>
      <c r="ADF58" s="124">
        <v>223866.59111025857</v>
      </c>
      <c r="ADG58" s="124">
        <v>230057.29417972863</v>
      </c>
      <c r="ADH58" s="124">
        <v>236419.19208583888</v>
      </c>
      <c r="ADI58" s="124">
        <v>242957.01897134632</v>
      </c>
      <c r="ADJ58" s="124">
        <v>249675.6398947986</v>
      </c>
      <c r="ADK58" s="124">
        <v>256580.0544508204</v>
      </c>
      <c r="ADL58" s="124">
        <v>0</v>
      </c>
      <c r="ADM58" s="124">
        <v>0</v>
      </c>
      <c r="ADN58" s="124">
        <v>0</v>
      </c>
      <c r="ADO58" s="124">
        <v>280342.77632095257</v>
      </c>
      <c r="ADP58" s="124">
        <v>280342.77632095257</v>
      </c>
      <c r="ADQ58" s="124">
        <v>280342.77632095257</v>
      </c>
      <c r="ADR58" s="124">
        <v>280342.77632095257</v>
      </c>
      <c r="ADS58" s="124">
        <v>280342.77632095257</v>
      </c>
      <c r="ADT58" s="124">
        <v>280342.77632095257</v>
      </c>
      <c r="ADU58" s="124">
        <v>280342.77632095257</v>
      </c>
      <c r="ADV58" s="124">
        <v>38426.958434374632</v>
      </c>
      <c r="ADW58" s="124">
        <v>39072.423095155042</v>
      </c>
      <c r="ADX58" s="124">
        <v>39728.729744094097</v>
      </c>
      <c r="ADY58" s="124">
        <v>40396.060496053426</v>
      </c>
      <c r="ADZ58" s="124">
        <v>41074.600524910864</v>
      </c>
      <c r="AEA58" s="124">
        <v>41764.538114944058</v>
      </c>
      <c r="AEB58" s="124">
        <v>42466.064713075662</v>
      </c>
      <c r="AEC58" s="124">
        <v>43179.37498199875</v>
      </c>
      <c r="AED58" s="124">
        <v>43904.666854189709</v>
      </c>
      <c r="AEE58" s="124">
        <v>44642.141586834099</v>
      </c>
      <c r="AEF58" s="124">
        <v>45392.003817670608</v>
      </c>
      <c r="AEG58" s="124">
        <v>46154.461621776361</v>
      </c>
      <c r="AEH58" s="124">
        <v>46929.726569302336</v>
      </c>
      <c r="AEI58" s="124">
        <v>47718.013784183517</v>
      </c>
      <c r="AEJ58" s="124">
        <v>48519.542003829825</v>
      </c>
      <c r="AEK58" s="124">
        <v>49334.533639824484</v>
      </c>
      <c r="AEL58" s="124">
        <v>0</v>
      </c>
      <c r="AEM58" s="124">
        <v>0</v>
      </c>
      <c r="AEN58" s="124">
        <v>0</v>
      </c>
      <c r="AEO58" s="124">
        <v>704355.02269875421</v>
      </c>
      <c r="AEP58" s="124">
        <v>950177.84853125573</v>
      </c>
      <c r="AEQ58" s="124">
        <v>1209057.782560694</v>
      </c>
      <c r="AER58" s="124">
        <v>1481528.9900704343</v>
      </c>
      <c r="AES58" s="124">
        <v>1768145.1944556204</v>
      </c>
      <c r="AET58" s="124">
        <v>2069480.3504392549</v>
      </c>
      <c r="AEU58" s="124">
        <v>2386129.339565441</v>
      </c>
      <c r="AEV58" s="124">
        <v>2452114.2556413114</v>
      </c>
      <c r="AEW58" s="124">
        <v>2519923.8880380187</v>
      </c>
      <c r="AEX58" s="124">
        <v>2589608.6966159339</v>
      </c>
      <c r="AEY58" s="124">
        <v>2661220.5366290426</v>
      </c>
      <c r="AEZ58" s="124">
        <v>2734812.6973125152</v>
      </c>
      <c r="AFA58" s="124">
        <v>2810439.9415373611</v>
      </c>
      <c r="AFB58" s="124">
        <v>2888158.5465616765</v>
      </c>
      <c r="AFC58" s="124">
        <v>2968026.3459087913</v>
      </c>
      <c r="AFD58" s="124">
        <v>3050102.772403521</v>
      </c>
      <c r="AFE58" s="124">
        <v>3134448.9023985001</v>
      </c>
      <c r="AFF58" s="124">
        <v>3221127.5012235483</v>
      </c>
      <c r="AFG58" s="124">
        <v>3310203.0698918491</v>
      </c>
      <c r="AFH58" s="124">
        <v>3401741.8930977504</v>
      </c>
      <c r="AFI58" s="124">
        <v>3495812.0885418514</v>
      </c>
      <c r="AFJ58" s="124">
        <v>3592483.6576201026</v>
      </c>
      <c r="AFK58" s="124">
        <v>3691828.5375146531</v>
      </c>
      <c r="AFL58" s="124">
        <v>0</v>
      </c>
      <c r="AFM58" s="124">
        <v>0</v>
      </c>
      <c r="AFN58" s="124">
        <v>0</v>
      </c>
      <c r="AFO58" s="49">
        <v>0</v>
      </c>
      <c r="AFP58" s="124">
        <v>2980764.3522932059</v>
      </c>
      <c r="AFQ58" s="124">
        <v>4179019.904602265</v>
      </c>
      <c r="AFR58" s="124">
        <v>5416689.084143226</v>
      </c>
      <c r="AFS58" s="124">
        <v>6694757.8845022917</v>
      </c>
      <c r="AFT58" s="124">
        <v>8014234.3027232941</v>
      </c>
      <c r="AFU58" s="124">
        <v>9376148.8003063854</v>
      </c>
      <c r="AFV58" s="124">
        <v>9533641.6894496698</v>
      </c>
      <c r="AFW58" s="124">
        <v>9693780.015505163</v>
      </c>
      <c r="AFX58" s="124">
        <v>9856608.2143613324</v>
      </c>
      <c r="AFY58" s="124">
        <v>10022171.468304409</v>
      </c>
      <c r="AFZ58" s="124">
        <v>10190515.718555756</v>
      </c>
      <c r="AGA58" s="124">
        <v>10361687.678019855</v>
      </c>
      <c r="AGB58" s="124">
        <v>10535734.844246393</v>
      </c>
      <c r="AGC58" s="124">
        <v>10712705.512610115</v>
      </c>
      <c r="AGD58" s="124">
        <v>10892648.789712012</v>
      </c>
      <c r="AGE58" s="124">
        <v>11075614.607005652</v>
      </c>
      <c r="AGF58" s="124">
        <v>11261653.734652376</v>
      </c>
      <c r="AGG58" s="124">
        <v>11450817.795609225</v>
      </c>
      <c r="AGH58" s="124">
        <v>11643159.27995351</v>
      </c>
      <c r="AGI58" s="124">
        <v>11838731.559447985</v>
      </c>
      <c r="AGJ58" s="124">
        <v>12037588.902350683</v>
      </c>
      <c r="AGK58" s="124">
        <v>12239786.488473503</v>
      </c>
      <c r="AGL58" s="124">
        <v>0</v>
      </c>
      <c r="AGM58" s="124">
        <v>0</v>
      </c>
      <c r="AGN58" s="124">
        <v>0</v>
      </c>
      <c r="AGO58" s="124">
        <v>366259.6673028025</v>
      </c>
      <c r="AGP58" s="124">
        <v>752776.08515824063</v>
      </c>
      <c r="AGQ58" s="124">
        <v>1160389.5097689151</v>
      </c>
      <c r="AGR58" s="124">
        <v>1589971.1787454574</v>
      </c>
      <c r="AGS58" s="124">
        <v>2042424.3820384215</v>
      </c>
      <c r="AGT58" s="124">
        <v>2518685.5684082429</v>
      </c>
      <c r="AGU58" s="124">
        <v>3019725.4885798111</v>
      </c>
      <c r="AGV58" s="124">
        <v>3103231.5792313726</v>
      </c>
      <c r="AGW58" s="124">
        <v>3189046.908653901</v>
      </c>
      <c r="AGX58" s="124">
        <v>3277235.3354672859</v>
      </c>
      <c r="AGY58" s="124">
        <v>3367862.4842081266</v>
      </c>
      <c r="AGZ58" s="124">
        <v>3460995.7941635773</v>
      </c>
      <c r="AHA58" s="124">
        <v>3556704.5695556146</v>
      </c>
      <c r="AHB58" s="124">
        <v>3655060.0311130881</v>
      </c>
      <c r="AHC58" s="124">
        <v>3756135.3690699083</v>
      </c>
      <c r="AHD58" s="124">
        <v>3860005.7976288311</v>
      </c>
      <c r="AHE58" s="124">
        <v>3966748.6109313541</v>
      </c>
      <c r="AHF58" s="124">
        <v>4076443.2405753811</v>
      </c>
      <c r="AHG58" s="124">
        <v>4189171.3147234479</v>
      </c>
      <c r="AHH58" s="124">
        <v>4305016.718845509</v>
      </c>
      <c r="AHI58" s="124">
        <v>4424065.6581414687</v>
      </c>
      <c r="AHJ58" s="124">
        <v>4546406.7216899199</v>
      </c>
      <c r="AHK58" s="124">
        <v>4672130.9483708227</v>
      </c>
      <c r="AHL58" s="124">
        <v>0</v>
      </c>
      <c r="AHM58" s="124">
        <v>0</v>
      </c>
      <c r="AHN58" s="124">
        <v>0</v>
      </c>
      <c r="AHO58" s="124">
        <v>231852.38495955075</v>
      </c>
      <c r="AHP58" s="124">
        <v>471493.70389183186</v>
      </c>
      <c r="AHQ58" s="124">
        <v>719120.20502319466</v>
      </c>
      <c r="AHR58" s="124">
        <v>974932.53180320584</v>
      </c>
      <c r="AHS58" s="124">
        <v>1239135.8151888591</v>
      </c>
      <c r="AHT58" s="124">
        <v>1511939.7677889257</v>
      </c>
      <c r="AHU58" s="124">
        <v>1793558.7799048936</v>
      </c>
      <c r="AHV58" s="124">
        <v>1823685.5153174433</v>
      </c>
      <c r="AHW58" s="124">
        <v>1854318.2950240448</v>
      </c>
      <c r="AHX58" s="124">
        <v>1885465.6191434148</v>
      </c>
      <c r="AHY58" s="124">
        <v>1917136.1305723207</v>
      </c>
      <c r="AHZ58" s="124">
        <v>1949338.6173838507</v>
      </c>
      <c r="AIA58" s="124">
        <v>1982082.0152659668</v>
      </c>
      <c r="AIB58" s="124">
        <v>2015375.4100010181</v>
      </c>
      <c r="AIC58" s="124">
        <v>2049228.0399869052</v>
      </c>
      <c r="AID58" s="124">
        <v>2083649.29880059</v>
      </c>
      <c r="AIE58" s="124">
        <v>2118648.737804668</v>
      </c>
      <c r="AIF58" s="124">
        <v>2154236.0687977215</v>
      </c>
      <c r="AIG58" s="124">
        <v>2190421.1667091944</v>
      </c>
      <c r="AIH58" s="124">
        <v>2227214.0723395273</v>
      </c>
      <c r="AII58" s="124">
        <v>2264624.9951463272</v>
      </c>
      <c r="AIJ58" s="124">
        <v>2302664.3160773297</v>
      </c>
      <c r="AIK58" s="124">
        <v>2341342.5904509523</v>
      </c>
      <c r="AIL58" s="124">
        <v>0</v>
      </c>
      <c r="AIM58" s="124">
        <v>0</v>
      </c>
      <c r="AIN58" s="124">
        <v>0</v>
      </c>
      <c r="AIO58" s="124">
        <v>203311.4887884944</v>
      </c>
      <c r="AIP58" s="124">
        <v>417867.54114906414</v>
      </c>
      <c r="AIQ58" s="124">
        <v>644134.58501458156</v>
      </c>
      <c r="AIR58" s="124">
        <v>882596.24616074399</v>
      </c>
      <c r="AIS58" s="124">
        <v>1133753.9426825528</v>
      </c>
      <c r="AIT58" s="124">
        <v>1398127.4991980456</v>
      </c>
      <c r="AIU58" s="124">
        <v>1676255.7814157316</v>
      </c>
      <c r="AIV58" s="124">
        <v>1722610.1827570067</v>
      </c>
      <c r="AIW58" s="124">
        <v>1770246.4472527779</v>
      </c>
      <c r="AIX58" s="124">
        <v>1819200.0229532691</v>
      </c>
      <c r="AIY58" s="124">
        <v>1869507.3381726744</v>
      </c>
      <c r="AIZ58" s="124">
        <v>1921205.8285969242</v>
      </c>
      <c r="AJA58" s="124">
        <v>1974333.9651410757</v>
      </c>
      <c r="AJB58" s="124">
        <v>2028931.2825770613</v>
      </c>
      <c r="AJC58" s="124">
        <v>2085038.4089530918</v>
      </c>
      <c r="AJD58" s="124">
        <v>2142697.0958266165</v>
      </c>
      <c r="AJE58" s="124">
        <v>2201950.2493333234</v>
      </c>
      <c r="AJF58" s="124">
        <v>2262841.9621153139</v>
      </c>
      <c r="AJG58" s="124">
        <v>2325417.5461321999</v>
      </c>
      <c r="AJH58" s="124">
        <v>2389723.5663795481</v>
      </c>
      <c r="AJI58" s="124">
        <v>2455807.8755397541</v>
      </c>
      <c r="AJJ58" s="124">
        <v>2523719.6495911395</v>
      </c>
      <c r="AJK58" s="124">
        <v>2593509.4244017624</v>
      </c>
      <c r="AJL58" s="124">
        <v>0</v>
      </c>
      <c r="AJM58" s="124">
        <v>0</v>
      </c>
      <c r="AJN58" s="124">
        <v>0</v>
      </c>
      <c r="AJO58" s="124">
        <v>147865.04142828489</v>
      </c>
      <c r="AJP58" s="124">
        <v>300697.51523713768</v>
      </c>
      <c r="AJQ58" s="124">
        <v>458622.5797341803</v>
      </c>
      <c r="AJR58" s="124">
        <v>621768.19630306505</v>
      </c>
      <c r="AJS58" s="124">
        <v>790265.18825820123</v>
      </c>
      <c r="AJT58" s="124">
        <v>964247.30088579457</v>
      </c>
      <c r="AJU58" s="124">
        <v>1143851.2626944473</v>
      </c>
      <c r="AJV58" s="124">
        <v>1163064.7419116346</v>
      </c>
      <c r="AJW58" s="124">
        <v>1182600.9534592121</v>
      </c>
      <c r="AJX58" s="124">
        <v>1202465.3183312591</v>
      </c>
      <c r="AJY58" s="124">
        <v>1222663.3485792859</v>
      </c>
      <c r="AJZ58" s="124">
        <v>1243200.6488417415</v>
      </c>
      <c r="AKA58" s="124">
        <v>1264082.9178992135</v>
      </c>
      <c r="AKB58" s="124">
        <v>1285315.9502557514</v>
      </c>
      <c r="AKC58" s="124">
        <v>1306905.6377467506</v>
      </c>
      <c r="AKD58" s="124">
        <v>1328857.9711738455</v>
      </c>
      <c r="AKE58" s="124">
        <v>1351179.0419672627</v>
      </c>
      <c r="AKF58" s="124">
        <v>1373875.0438760978</v>
      </c>
      <c r="AKG58" s="124">
        <v>1396952.2746869861</v>
      </c>
      <c r="AKH58" s="124">
        <v>1420417.1379716371</v>
      </c>
      <c r="AKI58" s="124">
        <v>1444276.1448637289</v>
      </c>
      <c r="AKJ58" s="124">
        <v>1468535.9158656439</v>
      </c>
      <c r="AKK58" s="124">
        <v>1493203.1826855561</v>
      </c>
      <c r="AKL58" s="124">
        <v>0</v>
      </c>
      <c r="AKM58" s="124">
        <v>0</v>
      </c>
      <c r="AKN58" s="124">
        <v>0</v>
      </c>
      <c r="AKO58" s="124">
        <v>5781670.4624228096</v>
      </c>
      <c r="AKP58" s="124">
        <v>5624163.3902050685</v>
      </c>
      <c r="AKQ58" s="124">
        <v>0</v>
      </c>
      <c r="AKR58" s="124">
        <v>5558747.451405623</v>
      </c>
      <c r="AKS58" s="124">
        <v>5712466.4799536532</v>
      </c>
      <c r="AKT58" s="124">
        <v>0</v>
      </c>
      <c r="AKU58" s="124">
        <v>0</v>
      </c>
      <c r="AKV58" s="124">
        <v>0</v>
      </c>
      <c r="AKW58" s="124">
        <v>0</v>
      </c>
      <c r="AKX58" s="124">
        <v>0</v>
      </c>
      <c r="AKY58" s="124">
        <v>0</v>
      </c>
      <c r="AKZ58" s="124">
        <v>0</v>
      </c>
      <c r="ALA58" s="124">
        <v>0</v>
      </c>
      <c r="ALB58" s="124">
        <v>0</v>
      </c>
      <c r="ALC58" s="124">
        <v>0</v>
      </c>
      <c r="ALD58" s="124">
        <v>0</v>
      </c>
      <c r="ALE58" s="124">
        <v>0</v>
      </c>
      <c r="ALF58" s="124">
        <v>0</v>
      </c>
      <c r="ALG58" s="124">
        <v>0</v>
      </c>
      <c r="ALH58" s="124">
        <v>0</v>
      </c>
      <c r="ALI58" s="124">
        <v>0</v>
      </c>
      <c r="ALJ58" s="124">
        <v>0</v>
      </c>
      <c r="ALK58" s="124">
        <v>0</v>
      </c>
      <c r="ALL58" s="124">
        <v>0</v>
      </c>
      <c r="ALM58" s="124">
        <v>0</v>
      </c>
      <c r="ALN58" s="124">
        <v>0</v>
      </c>
      <c r="ALO58" s="124">
        <v>2287472.1908955676</v>
      </c>
      <c r="ALP58" s="124">
        <v>2201648.7376050255</v>
      </c>
      <c r="ALQ58" s="124">
        <v>0</v>
      </c>
      <c r="ALR58" s="124">
        <v>2130307.3755751969</v>
      </c>
      <c r="ALS58" s="124">
        <v>2166090.5388427875</v>
      </c>
      <c r="ALT58" s="124">
        <v>0</v>
      </c>
      <c r="ALU58" s="124">
        <v>0</v>
      </c>
      <c r="ALV58" s="124">
        <v>0</v>
      </c>
      <c r="ALW58" s="124">
        <v>0</v>
      </c>
      <c r="ALX58" s="124">
        <v>0</v>
      </c>
      <c r="ALY58" s="124">
        <v>0</v>
      </c>
      <c r="ALZ58" s="124">
        <v>0</v>
      </c>
      <c r="AMA58" s="124">
        <v>0</v>
      </c>
      <c r="AMB58" s="124">
        <v>0</v>
      </c>
      <c r="AMC58" s="124">
        <v>0</v>
      </c>
      <c r="AMD58" s="124">
        <v>0</v>
      </c>
      <c r="AME58" s="124">
        <v>0</v>
      </c>
      <c r="AMF58" s="124">
        <v>0</v>
      </c>
      <c r="AMG58" s="124">
        <v>0</v>
      </c>
      <c r="AMH58" s="124">
        <v>0</v>
      </c>
      <c r="AMI58" s="124">
        <v>0</v>
      </c>
      <c r="AMJ58" s="124">
        <v>0</v>
      </c>
      <c r="AMK58" s="124">
        <v>0</v>
      </c>
      <c r="AML58" s="124">
        <v>0</v>
      </c>
      <c r="AMM58" s="124">
        <v>0</v>
      </c>
      <c r="AMN58" s="124">
        <v>0</v>
      </c>
      <c r="AMO58" s="124">
        <v>5781670.4624228096</v>
      </c>
      <c r="AMP58" s="124">
        <v>5624163.3902050685</v>
      </c>
      <c r="AMQ58" s="124">
        <v>0</v>
      </c>
      <c r="AMR58" s="124">
        <v>5558747.451405623</v>
      </c>
      <c r="AMS58" s="124">
        <v>5712466.4799536532</v>
      </c>
      <c r="AMT58" s="124">
        <v>0</v>
      </c>
      <c r="AMU58" s="124">
        <v>6032774.7133243261</v>
      </c>
      <c r="AMV58" s="124">
        <v>6199602.2723181853</v>
      </c>
      <c r="AMW58" s="124">
        <v>0</v>
      </c>
      <c r="AMX58" s="124">
        <v>6547225.0826078579</v>
      </c>
      <c r="AMY58" s="124">
        <v>6728279.0139443642</v>
      </c>
      <c r="AMZ58" s="124">
        <v>0</v>
      </c>
      <c r="ANA58" s="124">
        <v>7105545.6766275167</v>
      </c>
      <c r="ANB58" s="124">
        <v>7302039.1471914016</v>
      </c>
      <c r="ANC58" s="124">
        <v>0</v>
      </c>
      <c r="AND58" s="124">
        <v>7711477.5688343327</v>
      </c>
      <c r="ANE58" s="124">
        <v>7924727.1994235739</v>
      </c>
      <c r="ANF58" s="124">
        <v>0</v>
      </c>
      <c r="ANG58" s="124">
        <v>8369080.8561320314</v>
      </c>
      <c r="ANH58" s="124">
        <v>8600515.5435847268</v>
      </c>
      <c r="ANI58" s="124">
        <v>0</v>
      </c>
      <c r="ANJ58" s="124">
        <v>9082761.8638931103</v>
      </c>
      <c r="ANK58" s="124">
        <v>9333932.355529258</v>
      </c>
      <c r="ANL58" s="124">
        <v>0</v>
      </c>
      <c r="ANM58" s="124">
        <v>0</v>
      </c>
      <c r="ANN58" s="124">
        <v>0</v>
      </c>
      <c r="ANO58" s="124">
        <v>2287472.1908955676</v>
      </c>
      <c r="ANP58" s="124">
        <v>2201648.7376050255</v>
      </c>
      <c r="ANQ58" s="124">
        <v>0</v>
      </c>
      <c r="ANR58" s="124">
        <v>2130307.3755751969</v>
      </c>
      <c r="ANS58" s="124">
        <v>2166090.5388427875</v>
      </c>
      <c r="ANT58" s="124">
        <v>0</v>
      </c>
      <c r="ANU58" s="124">
        <v>2239470.1304786121</v>
      </c>
      <c r="ANV58" s="124">
        <v>2277086.9205393284</v>
      </c>
      <c r="ANW58" s="124">
        <v>0</v>
      </c>
      <c r="ANX58" s="124">
        <v>2354226.6824062169</v>
      </c>
      <c r="ANY58" s="124">
        <v>2393771.0592934787</v>
      </c>
      <c r="ANZ58" s="124">
        <v>0</v>
      </c>
      <c r="AOA58" s="124">
        <v>2474863.6727603432</v>
      </c>
      <c r="AOB58" s="124">
        <v>2516434.4112757184</v>
      </c>
      <c r="AOC58" s="124">
        <v>0</v>
      </c>
      <c r="AOD58" s="124">
        <v>2601682.4312298605</v>
      </c>
      <c r="AOE58" s="124">
        <v>2645383.3676649053</v>
      </c>
      <c r="AOF58" s="124">
        <v>0</v>
      </c>
      <c r="AOG58" s="124">
        <v>2734999.7284580041</v>
      </c>
      <c r="AOH58" s="124">
        <v>2780940.0199588034</v>
      </c>
      <c r="AOI58" s="124">
        <v>0</v>
      </c>
      <c r="AOJ58" s="124">
        <v>2875148.5672789533</v>
      </c>
      <c r="AOK58" s="124">
        <v>2923442.9645012044</v>
      </c>
      <c r="AOL58" s="125">
        <f>AOL40</f>
        <v>377</v>
      </c>
      <c r="AOM58" s="125">
        <v>267.66999999999996</v>
      </c>
      <c r="AON58" s="125">
        <v>275.07202225971724</v>
      </c>
      <c r="AOO58" s="125">
        <v>282.67873661617062</v>
      </c>
      <c r="AOP58" s="125">
        <v>290.49580352983918</v>
      </c>
      <c r="AOQ58" s="125">
        <v>298.52903999295546</v>
      </c>
      <c r="AOR58" s="125">
        <v>306.7844238581622</v>
      </c>
      <c r="AOS58" s="125">
        <v>315.26809828687163</v>
      </c>
      <c r="AOT58" s="125">
        <v>323.9863763206377</v>
      </c>
      <c r="AOU58" s="125">
        <v>332.94574557894271</v>
      </c>
      <c r="AOV58" s="125">
        <v>342.15287308689466</v>
      </c>
      <c r="AOW58" s="125">
        <v>351.61461023642738</v>
      </c>
      <c r="AOX58" s="125">
        <v>361.33799788469526</v>
      </c>
      <c r="AOY58" s="125">
        <v>371.33027159345676</v>
      </c>
      <c r="AOZ58" s="125">
        <v>381.59886701334557</v>
      </c>
      <c r="APA58" s="125">
        <v>392.15142541703551</v>
      </c>
      <c r="APB58" s="125">
        <v>402.99579938541734</v>
      </c>
      <c r="APC58" s="125">
        <v>414.14005865101836</v>
      </c>
      <c r="APD58" s="125">
        <v>425.59249610301322</v>
      </c>
      <c r="APE58" s="125">
        <v>437.36163395829453</v>
      </c>
      <c r="APF58" s="125">
        <v>449.45623010319542</v>
      </c>
      <c r="APG58" s="125">
        <v>461.88528461058314</v>
      </c>
      <c r="APH58" s="125">
        <v>474.65804643717331</v>
      </c>
      <c r="API58" s="125">
        <v>487.78402030604872</v>
      </c>
      <c r="APJ58" s="125">
        <v>501.27297377950396</v>
      </c>
      <c r="APK58" s="125">
        <v>515.13494452747932</v>
      </c>
      <c r="APL58" s="125">
        <v>529.38024779699265</v>
      </c>
      <c r="APM58" s="125">
        <v>109.33</v>
      </c>
      <c r="APN58" s="125">
        <v>111.16643603965335</v>
      </c>
      <c r="APO58" s="125">
        <v>113.03371903190651</v>
      </c>
      <c r="APP58" s="125">
        <v>114.93236711867358</v>
      </c>
      <c r="APQ58" s="125">
        <v>116.86290714519332</v>
      </c>
      <c r="APR58" s="125">
        <v>118.82587480622045</v>
      </c>
      <c r="APS58" s="125">
        <v>120.82181479467268</v>
      </c>
      <c r="APT58" s="125">
        <v>122.85128095277439</v>
      </c>
      <c r="APU58" s="125">
        <v>124.91483642573931</v>
      </c>
      <c r="APV58" s="125">
        <v>127.01305381803448</v>
      </c>
      <c r="APW58" s="125">
        <v>129.14651535226909</v>
      </c>
      <c r="APX58" s="125">
        <v>131.31581303075214</v>
      </c>
      <c r="APY58" s="125">
        <v>133.52154879976388</v>
      </c>
      <c r="APZ58" s="125">
        <v>135.76433471658652</v>
      </c>
      <c r="AQA58" s="125">
        <v>138.04479311934057</v>
      </c>
      <c r="AQB58" s="125">
        <v>140.36355679967394</v>
      </c>
      <c r="AQC58" s="125">
        <v>142.7212691783518</v>
      </c>
      <c r="AQD58" s="125">
        <v>145.11858448379581</v>
      </c>
      <c r="AQE58" s="125">
        <v>147.55616793362225</v>
      </c>
      <c r="AQF58" s="125">
        <v>150.03469591922956</v>
      </c>
      <c r="AQG58" s="125">
        <v>152.55485619348644</v>
      </c>
      <c r="AQH58" s="125">
        <v>155.11734806157253</v>
      </c>
      <c r="AQI58" s="125">
        <v>157.7228825750247</v>
      </c>
      <c r="AQJ58" s="125">
        <v>160.37218272904272</v>
      </c>
      <c r="AQK58" s="125">
        <v>163.06598366310919</v>
      </c>
      <c r="AQL58" s="125">
        <v>165.8050328649793</v>
      </c>
      <c r="AQM58" s="125">
        <f>AQM40</f>
        <v>4</v>
      </c>
      <c r="AQN58" s="125">
        <v>2.84</v>
      </c>
      <c r="AQO58" s="125">
        <v>2.9185360451959395</v>
      </c>
      <c r="AQP58" s="125">
        <v>2.9992438898267446</v>
      </c>
      <c r="AQQ58" s="125">
        <v>3.082183591828533</v>
      </c>
      <c r="AQR58" s="125">
        <v>3.1674168699517824</v>
      </c>
      <c r="AQS58" s="125">
        <v>3.2550071496887241</v>
      </c>
      <c r="AQT58" s="125">
        <v>3.3450196104707874</v>
      </c>
      <c r="AQU58" s="125">
        <v>3.4375212341712231</v>
      </c>
      <c r="AQV58" s="125">
        <v>3.532580854948995</v>
      </c>
      <c r="AQW58" s="125">
        <v>3.6302692104710319</v>
      </c>
      <c r="AQX58" s="125">
        <v>3.7306589945509545</v>
      </c>
      <c r="AQY58" s="125">
        <v>3.8338249112434517</v>
      </c>
      <c r="AQZ58" s="125">
        <v>3.9398437304345553</v>
      </c>
      <c r="ARA58" s="125">
        <v>4.0487943449691848</v>
      </c>
      <c r="ARB58" s="125">
        <v>4.1607578293584675</v>
      </c>
      <c r="ARC58" s="125">
        <v>4.275817500110529</v>
      </c>
      <c r="ARD58" s="125">
        <v>4.3940589777296379</v>
      </c>
      <c r="ARE58" s="125">
        <v>4.5155702504298487</v>
      </c>
      <c r="ARF58" s="125">
        <v>4.6404417396105524</v>
      </c>
      <c r="ARG58" s="125">
        <v>4.768766367142657</v>
      </c>
      <c r="ARH58" s="125">
        <v>4.9006396245154713</v>
      </c>
      <c r="ARI58" s="125">
        <v>5.0361596438957381</v>
      </c>
      <c r="ARJ58" s="125">
        <v>5.1754272711517109</v>
      </c>
      <c r="ARK58" s="125">
        <v>5.3185461408965944</v>
      </c>
      <c r="ARL58" s="125">
        <v>5.4656227536072084</v>
      </c>
      <c r="ARM58" s="125">
        <v>5.6167665548752543</v>
      </c>
      <c r="ARN58" s="125">
        <v>1.1599999999999999</v>
      </c>
      <c r="ARO58" s="125">
        <v>1.1794847325162159</v>
      </c>
      <c r="ARP58" s="125">
        <v>1.1992967536541805</v>
      </c>
      <c r="ARQ58" s="125">
        <v>1.2194415609408338</v>
      </c>
      <c r="ARR58" s="125">
        <v>1.239924744246083</v>
      </c>
      <c r="ARS58" s="125">
        <v>1.2607519873339041</v>
      </c>
      <c r="ART58" s="125">
        <v>1.281929069439498</v>
      </c>
      <c r="ARU58" s="125">
        <v>1.3034618668729379</v>
      </c>
      <c r="ARV58" s="125">
        <v>1.325356354649754</v>
      </c>
      <c r="ARW58" s="125">
        <v>1.347618608148907</v>
      </c>
      <c r="ARX58" s="125">
        <v>1.3702548047986109</v>
      </c>
      <c r="ARY58" s="125">
        <v>1.3932712257904736</v>
      </c>
      <c r="ARZ58" s="125">
        <v>1.4166742578224285</v>
      </c>
      <c r="ASA58" s="125">
        <v>1.4404703948709447</v>
      </c>
      <c r="ASB58" s="125">
        <v>1.4646662399930037</v>
      </c>
      <c r="ASC58" s="125">
        <v>1.4892685071583447</v>
      </c>
      <c r="ASD58" s="125">
        <v>1.5142840231124866</v>
      </c>
      <c r="ASE58" s="125">
        <v>1.5397197292710436</v>
      </c>
      <c r="ASF58" s="125">
        <v>1.5655826836458597</v>
      </c>
      <c r="ASG58" s="125">
        <v>1.5918800628034968</v>
      </c>
      <c r="ASH58" s="125">
        <v>1.6186191638566203</v>
      </c>
      <c r="ASI58" s="125">
        <v>1.6458074064888335</v>
      </c>
      <c r="ASJ58" s="125">
        <v>1.6734523350135249</v>
      </c>
      <c r="ASK58" s="125">
        <v>1.701561620467297</v>
      </c>
      <c r="ASL58" s="125">
        <v>1.7301430627385592</v>
      </c>
      <c r="ASM58" s="125">
        <v>1.759204592731876</v>
      </c>
      <c r="ASN58" s="125"/>
      <c r="ASO58" s="125">
        <v>267.66999999999996</v>
      </c>
      <c r="ASP58" s="125">
        <v>275.07202225971724</v>
      </c>
      <c r="ASQ58" s="125">
        <v>282.67873661617062</v>
      </c>
      <c r="ASR58" s="125">
        <v>248.99640302557643</v>
      </c>
      <c r="ASS58" s="125">
        <v>213.23502856639675</v>
      </c>
      <c r="AST58" s="125">
        <v>175.30538506180696</v>
      </c>
      <c r="ASU58" s="125">
        <v>135.11489926580211</v>
      </c>
      <c r="ASV58" s="125">
        <v>92.567536091610762</v>
      </c>
      <c r="ASW58" s="125">
        <v>47.563677939848958</v>
      </c>
      <c r="ASX58" s="125">
        <v>0</v>
      </c>
      <c r="ASY58" s="125">
        <v>0</v>
      </c>
      <c r="ASZ58" s="125">
        <v>0</v>
      </c>
      <c r="ATA58" s="125">
        <v>0</v>
      </c>
      <c r="ATB58" s="125">
        <v>0</v>
      </c>
      <c r="ATC58" s="125">
        <v>0</v>
      </c>
      <c r="ATD58" s="125">
        <v>0</v>
      </c>
      <c r="ATE58" s="125">
        <v>0</v>
      </c>
      <c r="ATF58" s="125">
        <v>0</v>
      </c>
      <c r="ATG58" s="125">
        <v>0</v>
      </c>
      <c r="ATH58" s="125">
        <v>0</v>
      </c>
      <c r="ATI58" s="125">
        <v>0</v>
      </c>
      <c r="ATJ58" s="125">
        <v>0</v>
      </c>
      <c r="ATK58" s="125">
        <v>0</v>
      </c>
      <c r="ATL58" s="125">
        <v>0</v>
      </c>
      <c r="ATM58" s="125">
        <v>0</v>
      </c>
      <c r="ATN58" s="125">
        <v>0</v>
      </c>
      <c r="ATO58" s="125">
        <v>109.33</v>
      </c>
      <c r="ATP58" s="125">
        <v>111.16643603965335</v>
      </c>
      <c r="ATQ58" s="125">
        <v>113.03371903190651</v>
      </c>
      <c r="ATR58" s="125">
        <v>98.513457530291632</v>
      </c>
      <c r="ATS58" s="125">
        <v>83.473505103709513</v>
      </c>
      <c r="ATT58" s="125">
        <v>67.900499889268829</v>
      </c>
      <c r="ATU58" s="125">
        <v>51.780777769145431</v>
      </c>
      <c r="ATV58" s="125">
        <v>35.100365986506965</v>
      </c>
      <c r="ATW58" s="125">
        <v>17.844976632248471</v>
      </c>
      <c r="ATX58" s="125">
        <v>0</v>
      </c>
      <c r="ATY58" s="125">
        <v>0</v>
      </c>
      <c r="ATZ58" s="125">
        <v>0</v>
      </c>
      <c r="AUA58" s="125">
        <v>0</v>
      </c>
      <c r="AUB58" s="125">
        <v>0</v>
      </c>
      <c r="AUC58" s="125">
        <v>0</v>
      </c>
      <c r="AUD58" s="125">
        <v>0</v>
      </c>
      <c r="AUE58" s="125">
        <v>0</v>
      </c>
      <c r="AUF58" s="125">
        <v>0</v>
      </c>
      <c r="AUG58" s="125">
        <v>0</v>
      </c>
      <c r="AUH58" s="125">
        <v>0</v>
      </c>
      <c r="AUI58" s="125">
        <v>0</v>
      </c>
      <c r="AUJ58" s="125">
        <v>0</v>
      </c>
      <c r="AUK58" s="125">
        <v>0</v>
      </c>
      <c r="AUL58" s="125">
        <v>0</v>
      </c>
      <c r="AUM58" s="125">
        <v>0</v>
      </c>
      <c r="AUN58" s="125">
        <v>0</v>
      </c>
      <c r="AUO58" s="125">
        <f>AUO40</f>
        <v>0.5</v>
      </c>
      <c r="AUP58" s="125">
        <v>2.84</v>
      </c>
      <c r="AUQ58" s="125">
        <v>2.9185360451959395</v>
      </c>
      <c r="AUR58" s="125">
        <v>2.9992438898267446</v>
      </c>
      <c r="AUS58" s="125">
        <v>2.6418716501387425</v>
      </c>
      <c r="AUT58" s="125">
        <v>2.2624406213941302</v>
      </c>
      <c r="AUU58" s="125">
        <v>1.8600040855364137</v>
      </c>
      <c r="AUV58" s="125">
        <v>1.4335798330589089</v>
      </c>
      <c r="AUW58" s="125">
        <v>0.98214892404892085</v>
      </c>
      <c r="AUX58" s="125">
        <v>0.50465440784985638</v>
      </c>
      <c r="AUY58" s="125">
        <v>0</v>
      </c>
      <c r="AUZ58" s="125">
        <v>0</v>
      </c>
      <c r="AVA58" s="125">
        <v>0</v>
      </c>
      <c r="AVB58" s="125">
        <v>0</v>
      </c>
      <c r="AVC58" s="125">
        <v>0</v>
      </c>
      <c r="AVD58" s="125">
        <v>0</v>
      </c>
      <c r="AVE58" s="125">
        <v>0</v>
      </c>
      <c r="AVF58" s="125">
        <v>0</v>
      </c>
      <c r="AVG58" s="125">
        <v>0</v>
      </c>
      <c r="AVH58" s="125">
        <v>0</v>
      </c>
      <c r="AVI58" s="125">
        <v>0</v>
      </c>
      <c r="AVJ58" s="125">
        <v>0</v>
      </c>
      <c r="AVK58" s="125">
        <v>0</v>
      </c>
      <c r="AVL58" s="125">
        <v>0</v>
      </c>
      <c r="AVM58" s="125">
        <v>0</v>
      </c>
      <c r="AVN58" s="125">
        <v>0</v>
      </c>
      <c r="AVO58" s="125">
        <v>0</v>
      </c>
      <c r="AVP58" s="125">
        <v>1.1599999999999999</v>
      </c>
      <c r="AVQ58" s="125">
        <v>1.1794847325162159</v>
      </c>
      <c r="AVR58" s="125">
        <v>1.1992967536541805</v>
      </c>
      <c r="AVS58" s="125">
        <v>1.0452356236635718</v>
      </c>
      <c r="AVT58" s="125">
        <v>0.88566053160434499</v>
      </c>
      <c r="AVU58" s="125">
        <v>0.72042970704794518</v>
      </c>
      <c r="AVV58" s="125">
        <v>0.54939817261692769</v>
      </c>
      <c r="AVW58" s="125">
        <v>0.3724176762494108</v>
      </c>
      <c r="AVX58" s="125">
        <v>0.18933662209282198</v>
      </c>
      <c r="AVY58" s="125">
        <v>0</v>
      </c>
      <c r="AVZ58" s="125">
        <v>0</v>
      </c>
      <c r="AWA58" s="125">
        <v>0</v>
      </c>
      <c r="AWB58" s="125">
        <v>0</v>
      </c>
      <c r="AWC58" s="125">
        <v>0</v>
      </c>
      <c r="AWD58" s="125">
        <v>0</v>
      </c>
      <c r="AWE58" s="125">
        <v>0</v>
      </c>
      <c r="AWF58" s="125">
        <v>0</v>
      </c>
      <c r="AWG58" s="125">
        <v>0</v>
      </c>
      <c r="AWH58" s="125">
        <v>0</v>
      </c>
      <c r="AWI58" s="125">
        <v>0</v>
      </c>
      <c r="AWJ58" s="125">
        <v>0</v>
      </c>
      <c r="AWK58" s="125">
        <v>0</v>
      </c>
      <c r="AWL58" s="125">
        <v>0</v>
      </c>
      <c r="AWM58" s="125">
        <v>0</v>
      </c>
      <c r="AWN58" s="125">
        <v>0</v>
      </c>
      <c r="AWO58" s="125">
        <v>0</v>
      </c>
      <c r="AWP58" s="125">
        <f>AWP40</f>
        <v>0.76</v>
      </c>
      <c r="AWQ58" s="125">
        <v>267.66999999999996</v>
      </c>
      <c r="AWR58" s="125">
        <v>275.07202225971724</v>
      </c>
      <c r="AWS58" s="125">
        <v>282.67873661617062</v>
      </c>
      <c r="AWT58" s="125">
        <v>82.022344526072231</v>
      </c>
      <c r="AWU58" s="125">
        <v>84.290552468599188</v>
      </c>
      <c r="AWV58" s="125">
        <v>86.621484383481089</v>
      </c>
      <c r="AWW58" s="125">
        <v>89.016874810410812</v>
      </c>
      <c r="AWX58" s="125">
        <v>91.478506255238884</v>
      </c>
      <c r="AWY58" s="125">
        <v>94.008210516407345</v>
      </c>
      <c r="AWZ58" s="125">
        <v>96.60787004806437</v>
      </c>
      <c r="AXA58" s="125">
        <v>99.279419360873618</v>
      </c>
      <c r="AXB58" s="125">
        <v>102.02484646156101</v>
      </c>
      <c r="AXC58" s="125">
        <v>104.84619433227014</v>
      </c>
      <c r="AXD58" s="125">
        <v>107.74556245082698</v>
      </c>
      <c r="AXE58" s="125">
        <v>110.72510835304531</v>
      </c>
      <c r="AXF58" s="125">
        <v>113.78704923823548</v>
      </c>
      <c r="AXG58" s="125">
        <v>116.93366361911107</v>
      </c>
      <c r="AXH58" s="125">
        <v>120.16729301732138</v>
      </c>
      <c r="AXI58" s="125">
        <v>123.4903437058714</v>
      </c>
      <c r="AXJ58" s="125">
        <v>126.90528849972577</v>
      </c>
      <c r="AXK58" s="125">
        <v>130.41466859592936</v>
      </c>
      <c r="AXL58" s="125">
        <v>134.02109546461364</v>
      </c>
      <c r="AXM58" s="125">
        <v>137.7272527922961</v>
      </c>
      <c r="AXN58" s="125">
        <v>141.53589847891877</v>
      </c>
      <c r="AXO58" s="125">
        <v>145.4498666901118</v>
      </c>
      <c r="AXP58" s="125">
        <v>149.47206996620969</v>
      </c>
      <c r="AXQ58" s="125">
        <v>109.33</v>
      </c>
      <c r="AXR58" s="125">
        <v>111.16643603965335</v>
      </c>
      <c r="AXS58" s="125">
        <v>113.03371903190651</v>
      </c>
      <c r="AXT58" s="125">
        <v>32.451491892331362</v>
      </c>
      <c r="AXU58" s="125">
        <v>32.996585546878116</v>
      </c>
      <c r="AXV58" s="125">
        <v>33.550835239403419</v>
      </c>
      <c r="AXW58" s="125">
        <v>34.114394765554636</v>
      </c>
      <c r="AXX58" s="125">
        <v>34.687420504312769</v>
      </c>
      <c r="AXY58" s="125">
        <v>35.270071461385214</v>
      </c>
      <c r="AXZ58" s="125">
        <v>35.862509313327379</v>
      </c>
      <c r="AYA58" s="125">
        <v>36.464898452405393</v>
      </c>
      <c r="AYB58" s="125">
        <v>37.077406032212366</v>
      </c>
      <c r="AYC58" s="125">
        <v>37.70020201405098</v>
      </c>
      <c r="AYD58" s="125">
        <v>38.333459214095015</v>
      </c>
      <c r="AYE58" s="125">
        <v>38.977353351343218</v>
      </c>
      <c r="AYF58" s="125">
        <v>39.632063096378523</v>
      </c>
      <c r="AYG58" s="125">
        <v>40.297770120946389</v>
      </c>
      <c r="AYH58" s="125">
        <v>40.974659148365873</v>
      </c>
      <c r="AYI58" s="125">
        <v>41.662918004787457</v>
      </c>
      <c r="AYJ58" s="125">
        <v>42.362737671311876</v>
      </c>
      <c r="AYK58" s="125">
        <v>43.074312336984406</v>
      </c>
      <c r="AYL58" s="125">
        <v>43.797839452679298</v>
      </c>
      <c r="AYM58" s="125">
        <v>44.533519785889325</v>
      </c>
      <c r="AYN58" s="125">
        <v>45.281557476435594</v>
      </c>
      <c r="AYO58" s="125">
        <v>46.042160093113182</v>
      </c>
      <c r="AYP58" s="125">
        <v>46.815538691288268</v>
      </c>
      <c r="AYQ58" s="125">
        <f>AYQ40</f>
        <v>0.76</v>
      </c>
      <c r="AYR58" s="125">
        <v>2.84</v>
      </c>
      <c r="AYS58" s="125">
        <v>2.9185360451959395</v>
      </c>
      <c r="AYT58" s="125">
        <v>2.9992438898267446</v>
      </c>
      <c r="AYU58" s="125">
        <v>0.87026360239864464</v>
      </c>
      <c r="AYV58" s="125">
        <v>0.89432946916285616</v>
      </c>
      <c r="AYW58" s="125">
        <v>0.91906084226505147</v>
      </c>
      <c r="AYX58" s="125">
        <v>0.94447612530939884</v>
      </c>
      <c r="AYY58" s="125">
        <v>0.97059423082481588</v>
      </c>
      <c r="AYZ58" s="125">
        <v>0.99743459433853976</v>
      </c>
      <c r="AZA58" s="125">
        <v>1.0250171888388795</v>
      </c>
      <c r="AZB58" s="125">
        <v>1.0533625396379165</v>
      </c>
      <c r="AZC58" s="125">
        <v>1.0824917396452098</v>
      </c>
      <c r="AZD58" s="125">
        <v>1.1124264650638744</v>
      </c>
      <c r="AZE58" s="125">
        <v>1.143188991520711</v>
      </c>
      <c r="AZF58" s="125">
        <v>1.1748022106423908</v>
      </c>
      <c r="AZG58" s="125">
        <v>1.2072896470900316</v>
      </c>
      <c r="AZH58" s="125">
        <v>1.2406754760648389</v>
      </c>
      <c r="AZI58" s="125">
        <v>1.2749845412978396</v>
      </c>
      <c r="AZJ58" s="125">
        <v>1.3102423735370972</v>
      </c>
      <c r="AZK58" s="125">
        <v>1.3464752095461621</v>
      </c>
      <c r="AZL58" s="125">
        <v>1.3837100116278978</v>
      </c>
      <c r="AZM58" s="125">
        <v>1.4219744876882083</v>
      </c>
      <c r="AZN58" s="125">
        <v>1.4612971118546008</v>
      </c>
      <c r="AZO58" s="125">
        <v>1.5017071456649207</v>
      </c>
      <c r="AZP58" s="125">
        <v>1.5432346598420352</v>
      </c>
      <c r="AZQ58" s="125">
        <v>1.5859105566706599</v>
      </c>
      <c r="AZR58" s="125">
        <v>1.1599999999999999</v>
      </c>
      <c r="AZS58" s="125">
        <v>1.1794847325162159</v>
      </c>
      <c r="AZT58" s="125">
        <v>1.1992967536541805</v>
      </c>
      <c r="AZU58" s="125">
        <v>0.34431291132447073</v>
      </c>
      <c r="AZV58" s="125">
        <v>0.3500963983753646</v>
      </c>
      <c r="AZW58" s="125">
        <v>0.3559770317178082</v>
      </c>
      <c r="AZX58" s="125">
        <v>0.36195644313585829</v>
      </c>
      <c r="AZY58" s="125">
        <v>0.36803629182294717</v>
      </c>
      <c r="AZZ58" s="125">
        <v>0.37421826484228349</v>
      </c>
      <c r="BAA58" s="125">
        <v>0.3805040775949855</v>
      </c>
      <c r="BAB58" s="125">
        <v>0.3868954742960784</v>
      </c>
      <c r="BAC58" s="125">
        <v>0.39339422845848665</v>
      </c>
      <c r="BAD58" s="125">
        <v>0.40000214338515627</v>
      </c>
      <c r="BAE58" s="125">
        <v>0.40672105266944319</v>
      </c>
      <c r="BAF58" s="125">
        <v>0.41355282070390692</v>
      </c>
      <c r="BAG58" s="125">
        <v>0.42049934319765025</v>
      </c>
      <c r="BAH58" s="125">
        <v>0.42756254770234914</v>
      </c>
      <c r="BAI58" s="125">
        <v>0.43474439414711818</v>
      </c>
      <c r="BAJ58" s="125">
        <v>0.44204687538236037</v>
      </c>
      <c r="BAK58" s="125">
        <v>0.44947201773275203</v>
      </c>
      <c r="BAL58" s="125">
        <v>0.45702188155951634</v>
      </c>
      <c r="BAM58" s="125">
        <v>0.4646985618321412</v>
      </c>
      <c r="BAN58" s="125">
        <v>0.47250418870970112</v>
      </c>
      <c r="BAO58" s="125">
        <v>0.48044092813194267</v>
      </c>
      <c r="BAP58" s="125">
        <v>0.48851098242029906</v>
      </c>
      <c r="BAQ58" s="125">
        <v>0.49671659088900028</v>
      </c>
      <c r="BAR58" s="125">
        <f>BAR40</f>
        <v>0.76</v>
      </c>
      <c r="BAS58" s="125">
        <v>267.66999999999996</v>
      </c>
      <c r="BAT58" s="125">
        <v>275.07202225971724</v>
      </c>
      <c r="BAU58" s="125">
        <v>282.67873661617062</v>
      </c>
      <c r="BAV58" s="125">
        <v>70.304866736633343</v>
      </c>
      <c r="BAW58" s="125">
        <v>60.207537477570853</v>
      </c>
      <c r="BAX58" s="125">
        <v>49.497991076274907</v>
      </c>
      <c r="BAY58" s="125">
        <v>38.150089204461771</v>
      </c>
      <c r="BAZ58" s="125">
        <v>26.136716072925395</v>
      </c>
      <c r="BBA58" s="125">
        <v>13.429744359486763</v>
      </c>
      <c r="BBB58" s="125">
        <v>0</v>
      </c>
      <c r="BBC58" s="125">
        <v>0</v>
      </c>
      <c r="BBD58" s="125">
        <v>0</v>
      </c>
      <c r="BBE58" s="125">
        <v>0</v>
      </c>
      <c r="BBF58" s="125">
        <v>0</v>
      </c>
      <c r="BBG58" s="125">
        <v>0</v>
      </c>
      <c r="BBH58" s="125">
        <v>0</v>
      </c>
      <c r="BBI58" s="125">
        <v>0</v>
      </c>
      <c r="BBJ58" s="125">
        <v>0</v>
      </c>
      <c r="BBK58" s="125">
        <v>0</v>
      </c>
      <c r="BBL58" s="125">
        <v>0</v>
      </c>
      <c r="BBM58" s="125">
        <v>0</v>
      </c>
      <c r="BBN58" s="125">
        <v>0</v>
      </c>
      <c r="BBO58" s="125">
        <v>0</v>
      </c>
      <c r="BBP58" s="125">
        <v>0</v>
      </c>
      <c r="BBQ58" s="125">
        <v>0</v>
      </c>
      <c r="BBR58" s="125">
        <v>0</v>
      </c>
      <c r="BBS58" s="125">
        <v>109.33</v>
      </c>
      <c r="BBT58" s="125">
        <v>111.16643603965335</v>
      </c>
      <c r="BBU58" s="125">
        <v>113.03371903190651</v>
      </c>
      <c r="BBV58" s="125">
        <v>27.815564479141166</v>
      </c>
      <c r="BBW58" s="125">
        <v>23.568989676341513</v>
      </c>
      <c r="BBX58" s="125">
        <v>19.171905851087669</v>
      </c>
      <c r="BBY58" s="125">
        <v>14.620454899523414</v>
      </c>
      <c r="BBZ58" s="125">
        <v>9.9106915726607898</v>
      </c>
      <c r="BCA58" s="125">
        <v>5.0385816373407444</v>
      </c>
      <c r="BCB58" s="125">
        <v>0</v>
      </c>
      <c r="BCC58" s="125">
        <v>0</v>
      </c>
      <c r="BCD58" s="125">
        <v>0</v>
      </c>
      <c r="BCE58" s="125">
        <v>0</v>
      </c>
      <c r="BCF58" s="125">
        <v>0</v>
      </c>
      <c r="BCG58" s="125">
        <v>0</v>
      </c>
      <c r="BCH58" s="125">
        <v>0</v>
      </c>
      <c r="BCI58" s="125">
        <v>0</v>
      </c>
      <c r="BCJ58" s="125">
        <v>0</v>
      </c>
      <c r="BCK58" s="125">
        <v>0</v>
      </c>
      <c r="BCL58" s="125">
        <v>0</v>
      </c>
      <c r="BCM58" s="125">
        <v>0</v>
      </c>
      <c r="BCN58" s="125">
        <v>0</v>
      </c>
      <c r="BCO58" s="125">
        <v>0</v>
      </c>
      <c r="BCP58" s="125">
        <v>0</v>
      </c>
      <c r="BCQ58" s="125">
        <v>0</v>
      </c>
      <c r="BCR58" s="125">
        <v>0</v>
      </c>
      <c r="BCS58" s="125">
        <f>BCS40</f>
        <v>0.76</v>
      </c>
      <c r="BCT58" s="125">
        <v>2.84</v>
      </c>
      <c r="BCU58" s="125">
        <v>2.9185360451959395</v>
      </c>
      <c r="BCV58" s="125">
        <v>2.9992438898267446</v>
      </c>
      <c r="BCW58" s="125">
        <v>0.74594023062740966</v>
      </c>
      <c r="BCX58" s="125">
        <v>0.63880676368775446</v>
      </c>
      <c r="BCY58" s="125">
        <v>0.52517762415145797</v>
      </c>
      <c r="BCZ58" s="125">
        <v>0.40477548227545662</v>
      </c>
      <c r="BDA58" s="125">
        <v>0.2773126373785188</v>
      </c>
      <c r="BDB58" s="125">
        <v>0.14249065633407709</v>
      </c>
      <c r="BDC58" s="125">
        <v>0</v>
      </c>
      <c r="BDD58" s="125">
        <v>0</v>
      </c>
      <c r="BDE58" s="125">
        <v>0</v>
      </c>
      <c r="BDF58" s="125">
        <v>0</v>
      </c>
      <c r="BDG58" s="125">
        <v>0</v>
      </c>
      <c r="BDH58" s="125">
        <v>0</v>
      </c>
      <c r="BDI58" s="125">
        <v>0</v>
      </c>
      <c r="BDJ58" s="125">
        <v>0</v>
      </c>
      <c r="BDK58" s="125">
        <v>0</v>
      </c>
      <c r="BDL58" s="125">
        <v>0</v>
      </c>
      <c r="BDM58" s="125">
        <v>0</v>
      </c>
      <c r="BDN58" s="125">
        <v>0</v>
      </c>
      <c r="BDO58" s="125">
        <v>0</v>
      </c>
      <c r="BDP58" s="125">
        <v>0</v>
      </c>
      <c r="BDQ58" s="125">
        <v>0</v>
      </c>
      <c r="BDR58" s="125">
        <v>0</v>
      </c>
      <c r="BDS58" s="125">
        <v>0</v>
      </c>
      <c r="BDT58" s="125">
        <v>1.1599999999999999</v>
      </c>
      <c r="BDU58" s="125">
        <v>1.1794847325162159</v>
      </c>
      <c r="BDV58" s="125">
        <v>1.1992967536541805</v>
      </c>
      <c r="BDW58" s="125">
        <v>0.30008262717888395</v>
      </c>
      <c r="BDX58" s="125">
        <v>0.254269308369863</v>
      </c>
      <c r="BDY58" s="125">
        <v>0.20683225322049043</v>
      </c>
      <c r="BDZ58" s="125">
        <v>0.15772983935269164</v>
      </c>
      <c r="BEA58" s="125">
        <v>0.10691950424065241</v>
      </c>
      <c r="BEB58" s="125">
        <v>5.4357725370712213E-2</v>
      </c>
      <c r="BEC58" s="125">
        <v>0</v>
      </c>
      <c r="BED58" s="125">
        <v>0</v>
      </c>
      <c r="BEE58" s="125">
        <v>0</v>
      </c>
      <c r="BEF58" s="125">
        <v>0</v>
      </c>
      <c r="BEG58" s="125">
        <v>0</v>
      </c>
      <c r="BEH58" s="125">
        <v>0</v>
      </c>
      <c r="BEI58" s="125">
        <v>0</v>
      </c>
      <c r="BEJ58" s="125">
        <v>0</v>
      </c>
      <c r="BEK58" s="125">
        <v>0</v>
      </c>
      <c r="BEL58" s="125">
        <v>0</v>
      </c>
      <c r="BEM58" s="125">
        <v>0</v>
      </c>
      <c r="BEN58" s="125">
        <v>0</v>
      </c>
      <c r="BEO58" s="125">
        <v>0</v>
      </c>
      <c r="BEP58" s="125">
        <v>0</v>
      </c>
      <c r="BEQ58" s="125">
        <v>0</v>
      </c>
      <c r="BER58" s="125">
        <v>0</v>
      </c>
      <c r="BES58" s="125">
        <v>0</v>
      </c>
      <c r="BET58" s="125">
        <f>BET40</f>
        <v>0</v>
      </c>
      <c r="BEU58" s="125">
        <v>267.66999999999996</v>
      </c>
      <c r="BEV58" s="125">
        <v>275.07202225971724</v>
      </c>
      <c r="BEW58" s="125">
        <v>282.67873661617062</v>
      </c>
      <c r="BEX58" s="125">
        <v>70.304866736633343</v>
      </c>
      <c r="BEY58" s="125">
        <v>60.207537477570853</v>
      </c>
      <c r="BEZ58" s="125">
        <v>49.497991076274907</v>
      </c>
      <c r="BFA58" s="125">
        <v>38.150089204461771</v>
      </c>
      <c r="BFB58" s="125">
        <v>26.136716072925395</v>
      </c>
      <c r="BFC58" s="125">
        <v>13.429744359486763</v>
      </c>
      <c r="BFD58" s="125">
        <v>0</v>
      </c>
      <c r="BFE58" s="125">
        <v>0</v>
      </c>
      <c r="BFF58" s="125">
        <v>0</v>
      </c>
      <c r="BFG58" s="125">
        <v>0</v>
      </c>
      <c r="BFH58" s="125">
        <v>0</v>
      </c>
      <c r="BFI58" s="125">
        <v>0</v>
      </c>
      <c r="BFJ58" s="125">
        <v>0</v>
      </c>
      <c r="BFK58" s="125">
        <v>0</v>
      </c>
      <c r="BFL58" s="125">
        <v>0</v>
      </c>
      <c r="BFM58" s="125">
        <v>0</v>
      </c>
      <c r="BFN58" s="125">
        <v>0</v>
      </c>
      <c r="BFO58" s="125">
        <v>0</v>
      </c>
      <c r="BFP58" s="125">
        <v>0</v>
      </c>
      <c r="BFQ58" s="125">
        <v>0</v>
      </c>
      <c r="BFR58" s="125">
        <v>0</v>
      </c>
      <c r="BFS58" s="125">
        <v>0</v>
      </c>
      <c r="BFT58" s="125">
        <v>0</v>
      </c>
      <c r="BFU58" s="125">
        <v>109.33</v>
      </c>
      <c r="BFV58" s="125">
        <v>111.16643603965335</v>
      </c>
      <c r="BFW58" s="125">
        <v>113.03371903190651</v>
      </c>
      <c r="BFX58" s="125">
        <v>27.815564479141166</v>
      </c>
      <c r="BFY58" s="125">
        <v>23.568989676341513</v>
      </c>
      <c r="BFZ58" s="125">
        <v>19.171905851087669</v>
      </c>
      <c r="BGA58" s="125">
        <v>14.620454899523414</v>
      </c>
      <c r="BGB58" s="125">
        <v>9.9106915726607898</v>
      </c>
      <c r="BGC58" s="125">
        <v>5.0385816373407444</v>
      </c>
      <c r="BGD58" s="125">
        <v>0</v>
      </c>
      <c r="BGE58" s="125">
        <v>0</v>
      </c>
      <c r="BGF58" s="125">
        <v>0</v>
      </c>
      <c r="BGG58" s="125">
        <v>0</v>
      </c>
      <c r="BGH58" s="125">
        <v>0</v>
      </c>
      <c r="BGI58" s="125">
        <v>0</v>
      </c>
      <c r="BGJ58" s="125">
        <v>0</v>
      </c>
      <c r="BGK58" s="125">
        <v>0</v>
      </c>
      <c r="BGL58" s="125">
        <v>0</v>
      </c>
      <c r="BGM58" s="125">
        <v>0</v>
      </c>
      <c r="BGN58" s="125">
        <v>0</v>
      </c>
      <c r="BGO58" s="125">
        <v>0</v>
      </c>
      <c r="BGP58" s="125">
        <v>0</v>
      </c>
      <c r="BGQ58" s="125">
        <v>0</v>
      </c>
      <c r="BGR58" s="125">
        <v>0</v>
      </c>
      <c r="BGS58" s="125">
        <v>0</v>
      </c>
      <c r="BGT58" s="125">
        <v>0</v>
      </c>
      <c r="BGU58" s="125">
        <f>BGU40</f>
        <v>0.25</v>
      </c>
      <c r="BGV58" s="125">
        <v>2.84</v>
      </c>
      <c r="BGW58" s="125">
        <v>2.9185360451959395</v>
      </c>
      <c r="BGX58" s="125">
        <v>2.9992438898267446</v>
      </c>
      <c r="BGY58" s="125">
        <v>0.74594023062740966</v>
      </c>
      <c r="BGZ58" s="125">
        <v>0.63880676368775446</v>
      </c>
      <c r="BHA58" s="125">
        <v>0.3938832181135935</v>
      </c>
      <c r="BHB58" s="125">
        <v>0.30358161170659248</v>
      </c>
      <c r="BHC58" s="125">
        <v>0.20798447803388909</v>
      </c>
      <c r="BHD58" s="125">
        <v>0.10686799225055782</v>
      </c>
      <c r="BHE58" s="125">
        <v>0</v>
      </c>
      <c r="BHF58" s="125">
        <v>0</v>
      </c>
      <c r="BHG58" s="125">
        <v>0</v>
      </c>
      <c r="BHH58" s="125">
        <v>0</v>
      </c>
      <c r="BHI58" s="125">
        <v>0</v>
      </c>
      <c r="BHJ58" s="125">
        <v>0</v>
      </c>
      <c r="BHK58" s="125">
        <v>0</v>
      </c>
      <c r="BHL58" s="125">
        <v>0</v>
      </c>
      <c r="BHM58" s="125">
        <v>0</v>
      </c>
      <c r="BHN58" s="125">
        <v>0</v>
      </c>
      <c r="BHO58" s="125">
        <v>0</v>
      </c>
      <c r="BHP58" s="125">
        <v>0</v>
      </c>
      <c r="BHQ58" s="125">
        <v>0</v>
      </c>
      <c r="BHR58" s="125">
        <v>0</v>
      </c>
      <c r="BHS58" s="125">
        <v>0</v>
      </c>
      <c r="BHT58" s="125">
        <v>0</v>
      </c>
      <c r="BHU58" s="125">
        <v>0</v>
      </c>
      <c r="BHV58" s="125">
        <v>1.1599999999999999</v>
      </c>
      <c r="BHW58" s="125">
        <v>1.1794847325162159</v>
      </c>
      <c r="BHX58" s="125">
        <v>1.1992967536541805</v>
      </c>
      <c r="BHY58" s="125">
        <v>0.30008262717888395</v>
      </c>
      <c r="BHZ58" s="125">
        <v>0.254269308369863</v>
      </c>
      <c r="BIA58" s="125">
        <v>0.1551241899153678</v>
      </c>
      <c r="BIB58" s="125">
        <v>0.11829737951451873</v>
      </c>
      <c r="BIC58" s="125">
        <v>8.0189628180489303E-2</v>
      </c>
      <c r="BID58" s="125">
        <v>4.0768294028034162E-2</v>
      </c>
      <c r="BIE58" s="125">
        <v>0</v>
      </c>
      <c r="BIF58" s="125">
        <v>0</v>
      </c>
      <c r="BIG58" s="125">
        <v>0</v>
      </c>
      <c r="BIH58" s="125">
        <v>0</v>
      </c>
      <c r="BII58" s="125">
        <v>0</v>
      </c>
      <c r="BIJ58" s="125">
        <v>0</v>
      </c>
      <c r="BIK58" s="125">
        <v>0</v>
      </c>
      <c r="BIL58" s="125">
        <v>0</v>
      </c>
      <c r="BIM58" s="125">
        <v>0</v>
      </c>
      <c r="BIN58" s="125">
        <v>0</v>
      </c>
      <c r="BIO58" s="125">
        <v>0</v>
      </c>
      <c r="BIP58" s="125">
        <v>0</v>
      </c>
      <c r="BIQ58" s="125">
        <v>0</v>
      </c>
      <c r="BIR58" s="125">
        <v>0</v>
      </c>
      <c r="BIS58" s="125">
        <v>0</v>
      </c>
      <c r="BIT58" s="125">
        <v>0</v>
      </c>
      <c r="BIU58" s="125">
        <v>0</v>
      </c>
      <c r="BIV58" s="62"/>
      <c r="BIW58" s="62"/>
      <c r="BIX58" s="62"/>
      <c r="BIY58" s="62"/>
      <c r="BIZ58" s="62"/>
      <c r="BJA58" s="62"/>
      <c r="BJB58" s="62"/>
      <c r="BJC58" s="62"/>
      <c r="BJD58" s="62"/>
      <c r="BJE58" s="62"/>
      <c r="BJF58" s="62"/>
      <c r="BJG58" s="62"/>
      <c r="BJH58" s="126"/>
      <c r="BJI58" s="126"/>
      <c r="BJJ58" s="126"/>
      <c r="BJK58" s="126"/>
      <c r="BJL58" s="127"/>
      <c r="BJM58" s="127"/>
      <c r="BJN58" s="127"/>
      <c r="BJO58" s="60"/>
      <c r="BJP58" s="128"/>
      <c r="BJQ58" s="128"/>
      <c r="BJR58" s="129"/>
      <c r="BJS58" s="129"/>
      <c r="BJT58" s="129"/>
      <c r="BJU58" s="129"/>
      <c r="BJV58" s="129"/>
      <c r="BJW58" s="129"/>
      <c r="BJX58" s="130"/>
      <c r="BJY58" s="130"/>
      <c r="BJZ58" s="124">
        <v>7810267.4711999996</v>
      </c>
      <c r="BKA58" s="124">
        <v>8026248.992013569</v>
      </c>
      <c r="BKB58" s="124">
        <v>8248203.1658130903</v>
      </c>
      <c r="BKC58" s="124">
        <v>8476295.1575791407</v>
      </c>
      <c r="BKD58" s="124">
        <v>8710694.6996882111</v>
      </c>
      <c r="BKE58" s="124">
        <v>8951576.2182173468</v>
      </c>
      <c r="BKF58" s="124">
        <v>9199118.962741578</v>
      </c>
      <c r="BKG58" s="124">
        <v>9453507.139720697</v>
      </c>
      <c r="BKH58" s="124">
        <v>9714930.0495746545</v>
      </c>
      <c r="BKI58" s="124">
        <v>9983582.227549579</v>
      </c>
      <c r="BKJ58" s="124">
        <v>10259663.588479232</v>
      </c>
      <c r="BKK58" s="124">
        <v>10543379.575549632</v>
      </c>
      <c r="BKL58" s="124">
        <v>10834941.313177558</v>
      </c>
      <c r="BKM58" s="124">
        <v>11134565.764116663</v>
      </c>
      <c r="BKN58" s="124">
        <v>11442475.890908152</v>
      </c>
      <c r="BKO58" s="124">
        <v>11758900.821796114</v>
      </c>
      <c r="BKP58" s="124">
        <v>12084076.021231025</v>
      </c>
      <c r="BKQ58" s="124">
        <v>12418243.465088269</v>
      </c>
      <c r="BKR58" s="124">
        <v>12761651.820732055</v>
      </c>
      <c r="BKS58" s="124">
        <v>13114556.632058764</v>
      </c>
      <c r="BKT58" s="124">
        <v>13477220.509657383</v>
      </c>
      <c r="BKU58" s="124">
        <v>13849913.326228542</v>
      </c>
      <c r="BKV58" s="124">
        <v>14232912.417407602</v>
      </c>
      <c r="BKW58" s="124">
        <v>14626502.788141184</v>
      </c>
      <c r="BKX58" s="124">
        <v>15030977.324770756</v>
      </c>
      <c r="BKY58" s="124">
        <v>15446637.012981087</v>
      </c>
      <c r="BKZ58" s="124">
        <v>2953804.86</v>
      </c>
      <c r="BLA58" s="124">
        <v>3003420.4613812049</v>
      </c>
      <c r="BLB58" s="124">
        <v>3053869.4651085692</v>
      </c>
      <c r="BLC58" s="124">
        <v>3105165.8699939833</v>
      </c>
      <c r="BLD58" s="124">
        <v>3157323.9099899456</v>
      </c>
      <c r="BLE58" s="124">
        <v>3210358.0581392623</v>
      </c>
      <c r="BLF58" s="124">
        <v>3264283.0305910911</v>
      </c>
      <c r="BLG58" s="124">
        <v>3319113.7906844448</v>
      </c>
      <c r="BLH58" s="124">
        <v>3374865.5531002809</v>
      </c>
      <c r="BLI58" s="124">
        <v>3431553.7880833424</v>
      </c>
      <c r="BLJ58" s="124">
        <v>3489194.2257349044</v>
      </c>
      <c r="BLK58" s="124">
        <v>3547802.8603776363</v>
      </c>
      <c r="BLL58" s="124">
        <v>3607395.9549937779</v>
      </c>
      <c r="BLM58" s="124">
        <v>3667990.0457378579</v>
      </c>
      <c r="BLN58" s="124">
        <v>3729601.9465252245</v>
      </c>
      <c r="BLO58" s="124">
        <v>3792248.7536976398</v>
      </c>
      <c r="BLP58" s="124">
        <v>3855947.8507672534</v>
      </c>
      <c r="BLQ58" s="124">
        <v>3920716.9132402516</v>
      </c>
      <c r="BLR58" s="124">
        <v>3986573.9135215366</v>
      </c>
      <c r="BLS58" s="124">
        <v>4053537.1259017875</v>
      </c>
      <c r="BLT58" s="124">
        <v>4121625.1316282935</v>
      </c>
      <c r="BLU58" s="124">
        <v>4190856.8240609579</v>
      </c>
      <c r="BLV58" s="124">
        <v>4261251.4139149114</v>
      </c>
      <c r="BLW58" s="124">
        <v>4332828.4345911872</v>
      </c>
      <c r="BLX58" s="124">
        <v>4405607.7475969316</v>
      </c>
      <c r="BLY58" s="124">
        <v>4479609.5480566677</v>
      </c>
      <c r="BLZ58" s="124">
        <v>1827289.2133314002</v>
      </c>
      <c r="BMA58" s="124">
        <v>1877820.2232765574</v>
      </c>
      <c r="BMB58" s="124">
        <v>1929748.5943769435</v>
      </c>
      <c r="BMC58" s="124">
        <v>1983112.9686110239</v>
      </c>
      <c r="BMD58" s="124">
        <v>2037953.0565446471</v>
      </c>
      <c r="BME58" s="124">
        <v>2094309.6668812642</v>
      </c>
      <c r="BMF58" s="124">
        <v>2152224.7368293204</v>
      </c>
      <c r="BMG58" s="124">
        <v>2211741.3633094076</v>
      </c>
      <c r="BMH58" s="124">
        <v>2272903.8350244057</v>
      </c>
      <c r="BMI58" s="124">
        <v>2335757.6654164838</v>
      </c>
      <c r="BMJ58" s="124">
        <v>2400349.6265354664</v>
      </c>
      <c r="BMK58" s="124">
        <v>2466727.7838437925</v>
      </c>
      <c r="BML58" s="124">
        <v>2534941.531983946</v>
      </c>
      <c r="BMM58" s="124">
        <v>2605041.6315349862</v>
      </c>
      <c r="BMN58" s="124">
        <v>2677080.2467855266</v>
      </c>
      <c r="BMO58" s="124">
        <v>2751110.9845512677</v>
      </c>
      <c r="BMP58" s="124">
        <v>2827188.9340659739</v>
      </c>
      <c r="BMQ58" s="124">
        <v>2905370.7079755743</v>
      </c>
      <c r="BMR58" s="124">
        <v>2985714.4844659008</v>
      </c>
      <c r="BMS58" s="124">
        <v>3068280.0505554029</v>
      </c>
      <c r="BMT58" s="124">
        <v>3153128.8465850572</v>
      </c>
      <c r="BMU58" s="124">
        <v>3240324.0119385878</v>
      </c>
      <c r="BMV58" s="124">
        <v>3329930.4320270014</v>
      </c>
      <c r="BMW58" s="124">
        <v>3422014.7865724261</v>
      </c>
      <c r="BMX58" s="124">
        <v>3516645.5992271532</v>
      </c>
      <c r="BMY58" s="124">
        <v>3613893.2885648315</v>
      </c>
      <c r="BMZ58" s="124">
        <v>746357.56600859994</v>
      </c>
      <c r="BNA58" s="124">
        <v>758894.2707802651</v>
      </c>
      <c r="BNB58" s="124">
        <v>771641.55687874975</v>
      </c>
      <c r="BNC58" s="124">
        <v>784602.96147717966</v>
      </c>
      <c r="BND58" s="124">
        <v>797782.08116322616</v>
      </c>
      <c r="BNE58" s="124">
        <v>811182.57293710171</v>
      </c>
      <c r="BNF58" s="124">
        <v>824808.15522632166</v>
      </c>
      <c r="BNG58" s="124">
        <v>838662.60891751014</v>
      </c>
      <c r="BNH58" s="124">
        <v>852749.7784055355</v>
      </c>
      <c r="BNI58" s="124">
        <v>867073.57266027201</v>
      </c>
      <c r="BNJ58" s="124">
        <v>881637.96631127654</v>
      </c>
      <c r="BNK58" s="124">
        <v>896447.00075068662</v>
      </c>
      <c r="BNL58" s="124">
        <v>911504.78525464458</v>
      </c>
      <c r="BNM58" s="124">
        <v>926815.49812355614</v>
      </c>
      <c r="BNN58" s="124">
        <v>942383.38784150546</v>
      </c>
      <c r="BNO58" s="124">
        <v>958212.77425514092</v>
      </c>
      <c r="BNP58" s="124">
        <v>974308.04977236735</v>
      </c>
      <c r="BNQ58" s="124">
        <v>990673.68058116955</v>
      </c>
      <c r="BNR58" s="124">
        <v>1007314.2078889101</v>
      </c>
      <c r="BNS58" s="124">
        <v>1024234.2491824442</v>
      </c>
      <c r="BNT58" s="124">
        <v>1041438.4995093986</v>
      </c>
      <c r="BNU58" s="124">
        <v>1058931.7327809762</v>
      </c>
      <c r="BNV58" s="124">
        <v>1076718.8030966402</v>
      </c>
      <c r="BNW58" s="124">
        <v>1094804.6460910526</v>
      </c>
      <c r="BNX58" s="124">
        <v>1113194.2803036342</v>
      </c>
      <c r="BNY58" s="124">
        <v>1131892.8085711324</v>
      </c>
      <c r="BNZ58" s="124">
        <v>1193.3799279999998</v>
      </c>
      <c r="BOA58" s="124">
        <v>1226.3811040427236</v>
      </c>
      <c r="BOB58" s="124">
        <v>1260.2948793295352</v>
      </c>
      <c r="BOC58" s="124">
        <v>1295.146490457435</v>
      </c>
      <c r="BOD58" s="124">
        <v>1330.9618719045927</v>
      </c>
      <c r="BOE58" s="124">
        <v>1367.7676753292303</v>
      </c>
      <c r="BOF58" s="124">
        <v>1405.5912894021885</v>
      </c>
      <c r="BOG58" s="124">
        <v>1444.4608601879311</v>
      </c>
      <c r="BOH58" s="124">
        <v>1484.4053120891583</v>
      </c>
      <c r="BOI58" s="124">
        <v>1525.4543693706112</v>
      </c>
      <c r="BOJ58" s="124">
        <v>1567.6385782780878</v>
      </c>
      <c r="BOK58" s="124">
        <v>1610.9893297691253</v>
      </c>
      <c r="BOL58" s="124">
        <v>1655.5388828722675</v>
      </c>
      <c r="BOM58" s="124">
        <v>1701.3203886922997</v>
      </c>
      <c r="BON58" s="124">
        <v>1748.3679150793112</v>
      </c>
      <c r="BOO58" s="124">
        <v>1796.7164719799446</v>
      </c>
      <c r="BOP58" s="124">
        <v>1846.4020374897002</v>
      </c>
      <c r="BOQ58" s="124">
        <v>1897.4615846256743</v>
      </c>
      <c r="BOR58" s="124">
        <v>1949.9331088396605</v>
      </c>
      <c r="BOS58" s="124">
        <v>2003.8556562920865</v>
      </c>
      <c r="BOT58" s="124">
        <v>2059.2693529078238</v>
      </c>
      <c r="BOU58" s="124">
        <v>2116.2154342354934</v>
      </c>
      <c r="BOV58" s="124">
        <v>2174.7362761324875</v>
      </c>
      <c r="BOW58" s="124">
        <v>2234.8754262985403</v>
      </c>
      <c r="BOX58" s="124">
        <v>2296.6776366813137</v>
      </c>
      <c r="BOY58" s="124">
        <v>2360.1888967781119</v>
      </c>
      <c r="BOZ58" s="124">
        <v>487.43687199999999</v>
      </c>
      <c r="BPA58" s="124">
        <v>495.6244384391905</v>
      </c>
      <c r="BPB58" s="124">
        <v>503.94953293185205</v>
      </c>
      <c r="BPC58" s="124">
        <v>512.4144655618943</v>
      </c>
      <c r="BPD58" s="124">
        <v>521.02158521612989</v>
      </c>
      <c r="BPE58" s="124">
        <v>529.77328023605321</v>
      </c>
      <c r="BPF58" s="124">
        <v>538.67197908056869</v>
      </c>
      <c r="BPG58" s="124">
        <v>547.72015099984935</v>
      </c>
      <c r="BPH58" s="124">
        <v>556.92030672051612</v>
      </c>
      <c r="BPI58" s="124">
        <v>566.27499914232499</v>
      </c>
      <c r="BPJ58" s="124">
        <v>575.7868240465566</v>
      </c>
      <c r="BPK58" s="124">
        <v>585.45842081630542</v>
      </c>
      <c r="BPL58" s="124">
        <v>595.29247316886722</v>
      </c>
      <c r="BPM58" s="124">
        <v>605.29170990042928</v>
      </c>
      <c r="BPN58" s="124">
        <v>615.45890564326805</v>
      </c>
      <c r="BPO58" s="124">
        <v>625.7968816356663</v>
      </c>
      <c r="BPP58" s="124">
        <v>636.30850650476361</v>
      </c>
      <c r="BPQ58" s="124">
        <v>646.9966970625552</v>
      </c>
      <c r="BPR58" s="124">
        <v>657.8644191152614</v>
      </c>
      <c r="BPS58" s="124">
        <v>668.91468828629309</v>
      </c>
      <c r="BPT58" s="124">
        <v>680.15057085303999</v>
      </c>
      <c r="BPU58" s="124">
        <v>691.57518459771495</v>
      </c>
      <c r="BPV58" s="124">
        <v>703.19169967249013</v>
      </c>
      <c r="BPW58" s="124">
        <v>715.00333947916408</v>
      </c>
      <c r="BPX58" s="124">
        <v>727.013381563606</v>
      </c>
      <c r="BPY58" s="124">
        <v>739.22515852522372</v>
      </c>
      <c r="BPZ58" s="124">
        <v>10009.868241507727</v>
      </c>
      <c r="BQA58" s="124">
        <v>10296.963180201721</v>
      </c>
      <c r="BQB58" s="124">
        <v>10592.292343546342</v>
      </c>
      <c r="BQC58" s="124">
        <v>10896.091898908049</v>
      </c>
      <c r="BQD58" s="124">
        <v>11208.604787214555</v>
      </c>
      <c r="BQE58" s="124">
        <v>11530.080917228621</v>
      </c>
      <c r="BQF58" s="124">
        <v>11860.777365393849</v>
      </c>
      <c r="BQG58" s="124">
        <v>12200.958581412329</v>
      </c>
      <c r="BQH58" s="124">
        <v>12550.89659971845</v>
      </c>
      <c r="BQI58" s="124">
        <v>12910.871257018047</v>
      </c>
      <c r="BQJ58" s="124">
        <v>13281.170416066854</v>
      </c>
      <c r="BQK58" s="124">
        <v>13662.090195867158</v>
      </c>
      <c r="BQL58" s="124">
        <v>14053.935208466801</v>
      </c>
      <c r="BQM58" s="124">
        <v>14457.018802549799</v>
      </c>
      <c r="BQN58" s="124">
        <v>14871.663314013496</v>
      </c>
      <c r="BQO58" s="124">
        <v>15298.200323732553</v>
      </c>
      <c r="BQP58" s="124">
        <v>15736.970922715873</v>
      </c>
      <c r="BQQ58" s="124">
        <v>16188.325984868596</v>
      </c>
      <c r="BQR58" s="124">
        <v>16652.626447577211</v>
      </c>
      <c r="BQS58" s="124">
        <v>17130.243600342157</v>
      </c>
      <c r="BQT58" s="124">
        <v>17621.559381688814</v>
      </c>
      <c r="BQU58" s="124">
        <v>18126.966684594183</v>
      </c>
      <c r="BQV58" s="124">
        <v>18646.86967067363</v>
      </c>
      <c r="BQW58" s="124">
        <v>19181.684093378815</v>
      </c>
      <c r="BQX58" s="124">
        <v>19731.837630465408</v>
      </c>
      <c r="BQY58" s="124">
        <v>20297.770225996264</v>
      </c>
      <c r="BQZ58" s="124">
        <v>4088.5377324468191</v>
      </c>
      <c r="BRA58" s="124">
        <v>4161.3708634234736</v>
      </c>
      <c r="BRB58" s="124">
        <v>4235.5014423668572</v>
      </c>
      <c r="BRC58" s="124">
        <v>4310.9525819896044</v>
      </c>
      <c r="BRD58" s="124">
        <v>4387.7478067337561</v>
      </c>
      <c r="BRE58" s="124">
        <v>4465.9110601053017</v>
      </c>
      <c r="BRF58" s="124">
        <v>4545.4667121393804</v>
      </c>
      <c r="BRG58" s="124">
        <v>4626.439566998456</v>
      </c>
      <c r="BRH58" s="124">
        <v>4708.854870705858</v>
      </c>
      <c r="BRI58" s="124">
        <v>4792.7383190170785</v>
      </c>
      <c r="BRJ58" s="124">
        <v>4878.1160654312953</v>
      </c>
      <c r="BRK58" s="124">
        <v>4965.0147293456066</v>
      </c>
      <c r="BRL58" s="124">
        <v>5053.4614043545316</v>
      </c>
      <c r="BRM58" s="124">
        <v>5143.4836666973461</v>
      </c>
      <c r="BRN58" s="124">
        <v>5235.1095838559131</v>
      </c>
      <c r="BRO58" s="124">
        <v>5328.3677233056696</v>
      </c>
      <c r="BRP58" s="124">
        <v>5423.2871614224969</v>
      </c>
      <c r="BRQ58" s="124">
        <v>5519.8974925482671</v>
      </c>
      <c r="BRR58" s="124">
        <v>5618.2288382178785</v>
      </c>
      <c r="BRS58" s="124">
        <v>5718.3118565506593</v>
      </c>
      <c r="BRT58" s="124">
        <v>5820.1777518090757</v>
      </c>
      <c r="BRU58" s="124">
        <v>5923.858284127713</v>
      </c>
      <c r="BRV58" s="124">
        <v>6029.3857794155711</v>
      </c>
      <c r="BRW58" s="124">
        <v>6136.7931394347597</v>
      </c>
      <c r="BRX58" s="124">
        <v>6246.1138520587338</v>
      </c>
      <c r="BRY58" s="124">
        <v>6357.3820017132648</v>
      </c>
      <c r="BRZ58" s="124">
        <v>7810267.4711999996</v>
      </c>
      <c r="BSA58" s="124">
        <v>8026248.992013569</v>
      </c>
      <c r="BSB58" s="124">
        <v>8248203.1658130903</v>
      </c>
      <c r="BSC58" s="124">
        <v>8476295.1575791407</v>
      </c>
      <c r="BSD58" s="124">
        <v>8710694.6996882111</v>
      </c>
      <c r="BSE58" s="124">
        <v>8951576.2182173468</v>
      </c>
      <c r="BSF58" s="124">
        <v>9199118.962741578</v>
      </c>
      <c r="BSG58" s="124">
        <v>9453507.139720697</v>
      </c>
      <c r="BSH58" s="124">
        <v>9714930.0495746545</v>
      </c>
      <c r="BSI58" s="124">
        <v>0</v>
      </c>
      <c r="BSJ58" s="124">
        <v>0</v>
      </c>
      <c r="BSK58" s="124">
        <v>0</v>
      </c>
      <c r="BSL58" s="124">
        <v>0</v>
      </c>
      <c r="BSM58" s="124">
        <v>0</v>
      </c>
      <c r="BSN58" s="124">
        <v>0</v>
      </c>
      <c r="BSO58" s="124">
        <v>0</v>
      </c>
      <c r="BSP58" s="124">
        <v>0</v>
      </c>
      <c r="BSQ58" s="124">
        <v>0</v>
      </c>
      <c r="BSR58" s="124">
        <v>0</v>
      </c>
      <c r="BSS58" s="124">
        <v>0</v>
      </c>
      <c r="BST58" s="124">
        <v>0</v>
      </c>
      <c r="BSU58" s="124">
        <v>0</v>
      </c>
      <c r="BSV58" s="124">
        <v>0</v>
      </c>
      <c r="BSW58" s="124">
        <v>0</v>
      </c>
      <c r="BSX58" s="124">
        <v>0</v>
      </c>
      <c r="BSY58" s="124">
        <v>0</v>
      </c>
      <c r="BSZ58" s="124">
        <v>2953804.86</v>
      </c>
      <c r="BTA58" s="124">
        <v>3003420.4613812049</v>
      </c>
      <c r="BTB58" s="124">
        <v>3053869.4651085692</v>
      </c>
      <c r="BTC58" s="124">
        <v>2519620.3059379756</v>
      </c>
      <c r="BTD58" s="124">
        <v>2240196.4885166753</v>
      </c>
      <c r="BTE58" s="124">
        <v>1950674.7058027138</v>
      </c>
      <c r="BTF58" s="124">
        <v>1650794.5611846377</v>
      </c>
      <c r="BTG58" s="124">
        <v>1340289.7592859094</v>
      </c>
      <c r="BTH58" s="124">
        <v>1018887.9812693234</v>
      </c>
      <c r="BTI58" s="124">
        <v>0</v>
      </c>
      <c r="BTJ58" s="124">
        <v>0</v>
      </c>
      <c r="BTK58" s="124">
        <v>0</v>
      </c>
      <c r="BTL58" s="124">
        <v>0</v>
      </c>
      <c r="BTM58" s="124">
        <v>0</v>
      </c>
      <c r="BTN58" s="124">
        <v>0</v>
      </c>
      <c r="BTO58" s="124">
        <v>0</v>
      </c>
      <c r="BTP58" s="124">
        <v>0</v>
      </c>
      <c r="BTQ58" s="124">
        <v>0</v>
      </c>
      <c r="BTR58" s="124">
        <v>0</v>
      </c>
      <c r="BTS58" s="124">
        <v>0</v>
      </c>
      <c r="BTT58" s="124">
        <v>0</v>
      </c>
      <c r="BTU58" s="124">
        <v>0</v>
      </c>
      <c r="BTV58" s="124">
        <v>0</v>
      </c>
      <c r="BTW58" s="124">
        <v>0</v>
      </c>
      <c r="BTX58" s="124">
        <v>0</v>
      </c>
      <c r="BTY58" s="124">
        <v>0</v>
      </c>
      <c r="BTZ58" s="124">
        <v>1827289.2133314002</v>
      </c>
      <c r="BUA58" s="124">
        <v>1877820.2232765576</v>
      </c>
      <c r="BUB58" s="124">
        <v>1929748.5943769438</v>
      </c>
      <c r="BUC58" s="124">
        <v>1699811.115952306</v>
      </c>
      <c r="BUD58" s="124">
        <v>1455680.7546747481</v>
      </c>
      <c r="BUE58" s="124">
        <v>1196748.3810750081</v>
      </c>
      <c r="BUF58" s="124">
        <v>922382.03006970894</v>
      </c>
      <c r="BUG58" s="124">
        <v>631926.10380268784</v>
      </c>
      <c r="BUH58" s="124">
        <v>324700.54786062945</v>
      </c>
      <c r="BUI58" s="124">
        <v>0</v>
      </c>
      <c r="BUJ58" s="124">
        <v>0</v>
      </c>
      <c r="BUK58" s="124">
        <v>0</v>
      </c>
      <c r="BUL58" s="124">
        <v>0</v>
      </c>
      <c r="BUM58" s="124">
        <v>0</v>
      </c>
      <c r="BUN58" s="124">
        <v>0</v>
      </c>
      <c r="BUO58" s="124">
        <v>0</v>
      </c>
      <c r="BUP58" s="124">
        <v>0</v>
      </c>
      <c r="BUQ58" s="124">
        <v>0</v>
      </c>
      <c r="BUR58" s="124">
        <v>0</v>
      </c>
      <c r="BUS58" s="124">
        <v>0</v>
      </c>
      <c r="BUT58" s="124">
        <v>0</v>
      </c>
      <c r="BUU58" s="124">
        <v>0</v>
      </c>
      <c r="BUV58" s="124">
        <v>0</v>
      </c>
      <c r="BUW58" s="124">
        <v>0</v>
      </c>
      <c r="BUX58" s="124">
        <v>0</v>
      </c>
      <c r="BUY58" s="124">
        <v>0</v>
      </c>
      <c r="BUZ58" s="124">
        <v>746357.56600859994</v>
      </c>
      <c r="BVA58" s="124">
        <v>758894.2707802651</v>
      </c>
      <c r="BVB58" s="124">
        <v>771641.55687874975</v>
      </c>
      <c r="BVC58" s="124">
        <v>672516.824123297</v>
      </c>
      <c r="BVD58" s="124">
        <v>569844.34368801874</v>
      </c>
      <c r="BVE58" s="124">
        <v>463532.89882120094</v>
      </c>
      <c r="BVF58" s="124">
        <v>353489.20938270929</v>
      </c>
      <c r="BVG58" s="124">
        <v>239617.88826214572</v>
      </c>
      <c r="BVH58" s="124">
        <v>121821.3969150765</v>
      </c>
      <c r="BVI58" s="124">
        <v>0</v>
      </c>
      <c r="BVJ58" s="124">
        <v>0</v>
      </c>
      <c r="BVK58" s="124">
        <v>0</v>
      </c>
      <c r="BVL58" s="124">
        <v>0</v>
      </c>
      <c r="BVM58" s="124">
        <v>0</v>
      </c>
      <c r="BVN58" s="124">
        <v>0</v>
      </c>
      <c r="BVO58" s="124">
        <v>0</v>
      </c>
      <c r="BVP58" s="124">
        <v>0</v>
      </c>
      <c r="BVQ58" s="124">
        <v>0</v>
      </c>
      <c r="BVR58" s="124">
        <v>0</v>
      </c>
      <c r="BVS58" s="124">
        <v>0</v>
      </c>
      <c r="BVT58" s="124">
        <v>0</v>
      </c>
      <c r="BVU58" s="124">
        <v>0</v>
      </c>
      <c r="BVV58" s="124">
        <v>0</v>
      </c>
      <c r="BVW58" s="124">
        <v>0</v>
      </c>
      <c r="BVX58" s="124">
        <v>0</v>
      </c>
      <c r="BVY58" s="124">
        <v>0</v>
      </c>
      <c r="BVZ58" s="124">
        <v>1193.3799279999998</v>
      </c>
      <c r="BWA58" s="124">
        <v>1226.3811040427236</v>
      </c>
      <c r="BWB58" s="124">
        <v>1260.2948793295352</v>
      </c>
      <c r="BWC58" s="124">
        <v>1110.12556324923</v>
      </c>
      <c r="BWD58" s="124">
        <v>950.68705136042331</v>
      </c>
      <c r="BWE58" s="124">
        <v>781.58152875956011</v>
      </c>
      <c r="BWF58" s="124">
        <v>602.39626688665214</v>
      </c>
      <c r="BWG58" s="124">
        <v>412.70310291083746</v>
      </c>
      <c r="BWH58" s="124">
        <v>212.0579017270226</v>
      </c>
      <c r="BWI58" s="124">
        <v>0</v>
      </c>
      <c r="BWJ58" s="124">
        <v>0</v>
      </c>
      <c r="BWK58" s="124">
        <v>0</v>
      </c>
      <c r="BWL58" s="124">
        <v>0</v>
      </c>
      <c r="BWM58" s="124">
        <v>0</v>
      </c>
      <c r="BWN58" s="124">
        <v>0</v>
      </c>
      <c r="BWO58" s="124">
        <v>0</v>
      </c>
      <c r="BWP58" s="124">
        <v>0</v>
      </c>
      <c r="BWQ58" s="124">
        <v>0</v>
      </c>
      <c r="BWR58" s="124">
        <v>0</v>
      </c>
      <c r="BWS58" s="124">
        <v>0</v>
      </c>
      <c r="BWT58" s="124">
        <v>0</v>
      </c>
      <c r="BWU58" s="124">
        <v>0</v>
      </c>
      <c r="BWV58" s="124">
        <v>0</v>
      </c>
      <c r="BWW58" s="124">
        <v>0</v>
      </c>
      <c r="BWX58" s="124">
        <v>0</v>
      </c>
      <c r="BWY58" s="124">
        <v>0</v>
      </c>
      <c r="BWZ58" s="124">
        <v>487.43687199999999</v>
      </c>
      <c r="BXA58" s="124">
        <v>495.6244384391905</v>
      </c>
      <c r="BXB58" s="124">
        <v>503.94953293185205</v>
      </c>
      <c r="BXC58" s="124">
        <v>439.21239905305225</v>
      </c>
      <c r="BXD58" s="124">
        <v>372.15827515437849</v>
      </c>
      <c r="BXE58" s="124">
        <v>302.72758870631617</v>
      </c>
      <c r="BXF58" s="124">
        <v>230.85941960595801</v>
      </c>
      <c r="BXG58" s="124">
        <v>156.49147171424266</v>
      </c>
      <c r="BXH58" s="124">
        <v>79.560043817216595</v>
      </c>
      <c r="BXI58" s="124">
        <v>0</v>
      </c>
      <c r="BXJ58" s="124">
        <v>0</v>
      </c>
      <c r="BXK58" s="124">
        <v>0</v>
      </c>
      <c r="BXL58" s="124">
        <v>0</v>
      </c>
      <c r="BXM58" s="124">
        <v>0</v>
      </c>
      <c r="BXN58" s="124">
        <v>0</v>
      </c>
      <c r="BXO58" s="124">
        <v>0</v>
      </c>
      <c r="BXP58" s="124">
        <v>0</v>
      </c>
      <c r="BXQ58" s="124">
        <v>0</v>
      </c>
      <c r="BXR58" s="124">
        <v>0</v>
      </c>
      <c r="BXS58" s="124">
        <v>0</v>
      </c>
      <c r="BXT58" s="124">
        <v>0</v>
      </c>
      <c r="BXU58" s="124">
        <v>0</v>
      </c>
      <c r="BXV58" s="124">
        <v>0</v>
      </c>
      <c r="BXW58" s="124">
        <v>0</v>
      </c>
      <c r="BXX58" s="124">
        <v>0</v>
      </c>
      <c r="BXY58" s="124">
        <v>0</v>
      </c>
      <c r="BXZ58" s="124">
        <v>10009.868241507727</v>
      </c>
      <c r="BYA58" s="124">
        <v>10296.963180201721</v>
      </c>
      <c r="BYB58" s="124">
        <v>10592.292343546342</v>
      </c>
      <c r="BYC58" s="124">
        <v>9339.507341921184</v>
      </c>
      <c r="BYD58" s="124">
        <v>8006.146276581826</v>
      </c>
      <c r="BYE58" s="124">
        <v>6588.6176669877823</v>
      </c>
      <c r="BYF58" s="124">
        <v>5083.1902994545053</v>
      </c>
      <c r="BYG58" s="124">
        <v>3485.9881661178083</v>
      </c>
      <c r="BYH58" s="124">
        <v>1792.9852285312072</v>
      </c>
      <c r="BYI58" s="124">
        <v>0</v>
      </c>
      <c r="BYJ58" s="124">
        <v>0</v>
      </c>
      <c r="BYK58" s="124">
        <v>0</v>
      </c>
      <c r="BYL58" s="124">
        <v>0</v>
      </c>
      <c r="BYM58" s="124">
        <v>0</v>
      </c>
      <c r="BYN58" s="124">
        <v>0</v>
      </c>
      <c r="BYO58" s="124">
        <v>0</v>
      </c>
      <c r="BYP58" s="124">
        <v>0</v>
      </c>
      <c r="BYQ58" s="124">
        <v>0</v>
      </c>
      <c r="BYR58" s="124">
        <v>0</v>
      </c>
      <c r="BYS58" s="124">
        <v>0</v>
      </c>
      <c r="BYT58" s="124">
        <v>0</v>
      </c>
      <c r="BYU58" s="124">
        <v>0</v>
      </c>
      <c r="BYV58" s="124">
        <v>0</v>
      </c>
      <c r="BYW58" s="124">
        <v>0</v>
      </c>
      <c r="BYX58" s="124">
        <v>0</v>
      </c>
      <c r="BYY58" s="124">
        <v>0</v>
      </c>
      <c r="BYZ58" s="124">
        <v>4088.5377324468191</v>
      </c>
      <c r="BZA58" s="124">
        <v>4161.3708634234736</v>
      </c>
      <c r="BZB58" s="124">
        <v>4235.5014423668572</v>
      </c>
      <c r="BZC58" s="124">
        <v>3695.102213133946</v>
      </c>
      <c r="BZD58" s="124">
        <v>3134.1055762383971</v>
      </c>
      <c r="BZE58" s="124">
        <v>2551.9491772030301</v>
      </c>
      <c r="BZF58" s="124">
        <v>1948.0571623454489</v>
      </c>
      <c r="BZG58" s="124">
        <v>1321.839876285273</v>
      </c>
      <c r="BZH58" s="124">
        <v>672.6935529579797</v>
      </c>
      <c r="BZI58" s="124">
        <v>0</v>
      </c>
      <c r="BZJ58" s="124">
        <v>0</v>
      </c>
      <c r="BZK58" s="124">
        <v>0</v>
      </c>
      <c r="BZL58" s="124">
        <v>0</v>
      </c>
      <c r="BZM58" s="124">
        <v>0</v>
      </c>
      <c r="BZN58" s="124">
        <v>0</v>
      </c>
      <c r="BZO58" s="124">
        <v>0</v>
      </c>
      <c r="BZP58" s="124">
        <v>0</v>
      </c>
      <c r="BZQ58" s="124">
        <v>0</v>
      </c>
      <c r="BZR58" s="124">
        <v>0</v>
      </c>
      <c r="BZS58" s="124">
        <v>0</v>
      </c>
      <c r="BZT58" s="124">
        <v>0</v>
      </c>
      <c r="BZU58" s="124">
        <v>0</v>
      </c>
      <c r="BZV58" s="124">
        <v>0</v>
      </c>
      <c r="BZW58" s="124">
        <v>0</v>
      </c>
      <c r="BZX58" s="124">
        <v>0</v>
      </c>
      <c r="BZY58" s="124">
        <v>0</v>
      </c>
      <c r="BZZ58" s="124">
        <v>7810267.4711999996</v>
      </c>
      <c r="CAA58" s="124">
        <v>8026248.992013569</v>
      </c>
      <c r="CAB58" s="124">
        <v>8248203.1658130903</v>
      </c>
      <c r="CAC58" s="124">
        <v>2034310.8378189942</v>
      </c>
      <c r="CAD58" s="124">
        <v>2090566.7279251709</v>
      </c>
      <c r="CAE58" s="124">
        <v>2148378.2923721634</v>
      </c>
      <c r="CAF58" s="124">
        <v>2207788.551057979</v>
      </c>
      <c r="CAG58" s="124">
        <v>2268841.7135329675</v>
      </c>
      <c r="CAH58" s="124">
        <v>2331583.2118979171</v>
      </c>
      <c r="CAI58" s="124">
        <v>2396059.7346118991</v>
      </c>
      <c r="CAJ58" s="124">
        <v>2462319.2612350155</v>
      </c>
      <c r="CAK58" s="124">
        <v>2530411.0981319118</v>
      </c>
      <c r="CAL58" s="124">
        <v>2600385.9151626136</v>
      </c>
      <c r="CAM58" s="124">
        <v>2672295.7833879995</v>
      </c>
      <c r="CAN58" s="124">
        <v>2746194.2138179564</v>
      </c>
      <c r="CAO58" s="124">
        <v>2822136.1972310673</v>
      </c>
      <c r="CAP58" s="124">
        <v>2900178.2450954462</v>
      </c>
      <c r="CAQ58" s="124">
        <v>2980378.4316211841</v>
      </c>
      <c r="CAR58" s="124">
        <v>3062796.4369756929</v>
      </c>
      <c r="CAS58" s="124">
        <v>3147493.5916941031</v>
      </c>
      <c r="CAT58" s="124">
        <v>3234532.9223177717</v>
      </c>
      <c r="CAU58" s="124">
        <v>3323979.1982948501</v>
      </c>
      <c r="CAV58" s="124">
        <v>3415898.9801778244</v>
      </c>
      <c r="CAW58" s="124">
        <v>3510360.6691538841</v>
      </c>
      <c r="CAX58" s="124">
        <v>3607434.5579449814</v>
      </c>
      <c r="CAY58" s="124">
        <v>3707192.8831154606</v>
      </c>
      <c r="CAZ58" s="124">
        <v>2953804.86</v>
      </c>
      <c r="CBA58" s="124">
        <v>3003420.4613812049</v>
      </c>
      <c r="CBB58" s="124">
        <v>3053869.4651085692</v>
      </c>
      <c r="CBC58" s="124">
        <v>745239.80879855598</v>
      </c>
      <c r="CBD58" s="124">
        <v>757757.73839758686</v>
      </c>
      <c r="CBE58" s="124">
        <v>770485.93395342294</v>
      </c>
      <c r="CBF58" s="124">
        <v>783427.92734186188</v>
      </c>
      <c r="CBG58" s="124">
        <v>796587.30976426683</v>
      </c>
      <c r="CBH58" s="124">
        <v>809967.73274406756</v>
      </c>
      <c r="CBI58" s="124">
        <v>823572.9091400021</v>
      </c>
      <c r="CBJ58" s="124">
        <v>837406.61417637707</v>
      </c>
      <c r="CBK58" s="124">
        <v>851472.68649063283</v>
      </c>
      <c r="CBL58" s="124">
        <v>865775.02919850673</v>
      </c>
      <c r="CBM58" s="124">
        <v>880317.61097708589</v>
      </c>
      <c r="CBN58" s="124">
        <v>895104.46716605383</v>
      </c>
      <c r="CBO58" s="124">
        <v>910139.70088743372</v>
      </c>
      <c r="CBP58" s="124">
        <v>925427.48418414092</v>
      </c>
      <c r="CBQ58" s="124">
        <v>940972.0591776605</v>
      </c>
      <c r="CBR58" s="124">
        <v>956777.73924516875</v>
      </c>
      <c r="CBS58" s="124">
        <v>972848.91021642904</v>
      </c>
      <c r="CBT58" s="124">
        <v>989190.03159079049</v>
      </c>
      <c r="CBU58" s="124">
        <v>1005805.63777463</v>
      </c>
      <c r="CBV58" s="124">
        <v>1022700.3393395789</v>
      </c>
      <c r="CBW58" s="124">
        <v>1039878.8243018849</v>
      </c>
      <c r="CBX58" s="124">
        <v>1057345.8594232637</v>
      </c>
      <c r="CBY58" s="124">
        <v>1075106.2915336005</v>
      </c>
      <c r="CBZ58" s="124">
        <v>1827289.2133314002</v>
      </c>
      <c r="CCA58" s="124">
        <v>1877820.2232765574</v>
      </c>
      <c r="CCB58" s="124">
        <v>1929748.5943769435</v>
      </c>
      <c r="CCC58" s="124">
        <v>0</v>
      </c>
      <c r="CCD58" s="124">
        <v>0</v>
      </c>
      <c r="CCE58" s="124">
        <v>0</v>
      </c>
      <c r="CCF58" s="124">
        <v>0</v>
      </c>
      <c r="CCG58" s="124">
        <v>0</v>
      </c>
      <c r="CCH58" s="124">
        <v>0</v>
      </c>
      <c r="CCI58" s="124">
        <v>0</v>
      </c>
      <c r="CCJ58" s="124">
        <v>0</v>
      </c>
      <c r="CCK58" s="124">
        <v>0</v>
      </c>
      <c r="CCL58" s="124">
        <v>0</v>
      </c>
      <c r="CCM58" s="124">
        <v>0</v>
      </c>
      <c r="CCN58" s="124">
        <v>0</v>
      </c>
      <c r="CCO58" s="124">
        <v>0</v>
      </c>
      <c r="CCP58" s="124">
        <v>0</v>
      </c>
      <c r="CCQ58" s="124">
        <v>0</v>
      </c>
      <c r="CCR58" s="124">
        <v>0</v>
      </c>
      <c r="CCS58" s="124">
        <v>0</v>
      </c>
      <c r="CCT58" s="124">
        <v>0</v>
      </c>
      <c r="CCU58" s="124">
        <v>0</v>
      </c>
      <c r="CCV58" s="124">
        <v>0</v>
      </c>
      <c r="CCW58" s="124">
        <v>0</v>
      </c>
      <c r="CCX58" s="124">
        <v>0</v>
      </c>
      <c r="CCY58" s="124">
        <v>0</v>
      </c>
      <c r="CCZ58" s="124">
        <v>746357.56600859994</v>
      </c>
      <c r="CDA58" s="124">
        <v>758894.2707802651</v>
      </c>
      <c r="CDB58" s="124">
        <v>771641.55687874975</v>
      </c>
      <c r="CDC58" s="124">
        <v>0</v>
      </c>
      <c r="CDD58" s="124">
        <v>0</v>
      </c>
      <c r="CDE58" s="124">
        <v>0</v>
      </c>
      <c r="CDF58" s="124">
        <v>0</v>
      </c>
      <c r="CDG58" s="124">
        <v>0</v>
      </c>
      <c r="CDH58" s="124">
        <v>0</v>
      </c>
      <c r="CDI58" s="124">
        <v>0</v>
      </c>
      <c r="CDJ58" s="124">
        <v>0</v>
      </c>
      <c r="CDK58" s="124">
        <v>0</v>
      </c>
      <c r="CDL58" s="124">
        <v>0</v>
      </c>
      <c r="CDM58" s="124">
        <v>0</v>
      </c>
      <c r="CDN58" s="124">
        <v>0</v>
      </c>
      <c r="CDO58" s="124">
        <v>0</v>
      </c>
      <c r="CDP58" s="124">
        <v>0</v>
      </c>
      <c r="CDQ58" s="124">
        <v>0</v>
      </c>
      <c r="CDR58" s="124">
        <v>0</v>
      </c>
      <c r="CDS58" s="124">
        <v>0</v>
      </c>
      <c r="CDT58" s="124">
        <v>0</v>
      </c>
      <c r="CDU58" s="124">
        <v>0</v>
      </c>
      <c r="CDV58" s="124">
        <v>0</v>
      </c>
      <c r="CDW58" s="124">
        <v>0</v>
      </c>
      <c r="CDX58" s="124">
        <v>0</v>
      </c>
      <c r="CDY58" s="124">
        <v>0</v>
      </c>
      <c r="CDZ58" s="124">
        <v>1193.3799279999998</v>
      </c>
      <c r="CEA58" s="124">
        <v>1226.3811040427236</v>
      </c>
      <c r="CEB58" s="124">
        <v>1260.2948793295352</v>
      </c>
      <c r="CEC58" s="124">
        <v>365.68842083504046</v>
      </c>
      <c r="CED58" s="124">
        <v>375.80099912600264</v>
      </c>
      <c r="CEE58" s="124">
        <v>386.19322597531209</v>
      </c>
      <c r="CEF58" s="124">
        <v>396.87283465473558</v>
      </c>
      <c r="CEG58" s="124">
        <v>407.84777228835702</v>
      </c>
      <c r="CEH58" s="124">
        <v>419.12620576635049</v>
      </c>
      <c r="CEI58" s="124">
        <v>430.71652782229017</v>
      </c>
      <c r="CEJ58" s="124">
        <v>442.62736327851894</v>
      </c>
      <c r="CEK58" s="124">
        <v>454.86757546422365</v>
      </c>
      <c r="CEL58" s="124">
        <v>467.44627281099321</v>
      </c>
      <c r="CEM58" s="124">
        <v>480.37281563076698</v>
      </c>
      <c r="CEN58" s="124">
        <v>493.65682308121723</v>
      </c>
      <c r="CEO58" s="124">
        <v>507.30818032374913</v>
      </c>
      <c r="CEP58" s="124">
        <v>521.33704587944487</v>
      </c>
      <c r="CEQ58" s="124">
        <v>535.75385918842562</v>
      </c>
      <c r="CER58" s="124">
        <v>550.56934837825702</v>
      </c>
      <c r="CES58" s="124">
        <v>565.79453824717734</v>
      </c>
      <c r="CET58" s="124">
        <v>581.44075846809142</v>
      </c>
      <c r="CEU58" s="124">
        <v>597.51965201943347</v>
      </c>
      <c r="CEV58" s="124">
        <v>614.04318384917292</v>
      </c>
      <c r="CEW58" s="124">
        <v>631.02364977841137</v>
      </c>
      <c r="CEX58" s="124">
        <v>648.4736856511945</v>
      </c>
      <c r="CEY58" s="124">
        <v>666.40627673734923</v>
      </c>
      <c r="CEZ58" s="124">
        <v>487.43687199999999</v>
      </c>
      <c r="CFA58" s="124">
        <v>495.6244384391905</v>
      </c>
      <c r="CFB58" s="124">
        <v>503.94953293185205</v>
      </c>
      <c r="CFC58" s="124">
        <v>144.68173145277015</v>
      </c>
      <c r="CFD58" s="124">
        <v>147.11197700220137</v>
      </c>
      <c r="CFE58" s="124">
        <v>149.58304383135621</v>
      </c>
      <c r="CFF58" s="124">
        <v>152.09561762274879</v>
      </c>
      <c r="CFG58" s="124">
        <v>154.65039557642802</v>
      </c>
      <c r="CFH58" s="124">
        <v>157.24808660343984</v>
      </c>
      <c r="CFI58" s="124">
        <v>159.88941152253878</v>
      </c>
      <c r="CFJ58" s="124">
        <v>162.5751032602042</v>
      </c>
      <c r="CFK58" s="124">
        <v>165.30590705401562</v>
      </c>
      <c r="CFL58" s="124">
        <v>168.08258065944489</v>
      </c>
      <c r="CFM58" s="124">
        <v>170.90589456012123</v>
      </c>
      <c r="CFN58" s="124">
        <v>173.7766321816286</v>
      </c>
      <c r="CFO58" s="124">
        <v>176.69559010889401</v>
      </c>
      <c r="CFP58" s="124">
        <v>179.6635783072274</v>
      </c>
      <c r="CFQ58" s="124">
        <v>182.68142034707441</v>
      </c>
      <c r="CFR58" s="124">
        <v>185.74995363254442</v>
      </c>
      <c r="CFS58" s="124">
        <v>188.87002963377688</v>
      </c>
      <c r="CFT58" s="124">
        <v>192.04251412321128</v>
      </c>
      <c r="CFU58" s="124">
        <v>195.2682874158254</v>
      </c>
      <c r="CFV58" s="124">
        <v>198.54824461340897</v>
      </c>
      <c r="CFW58" s="124">
        <v>201.88329585294045</v>
      </c>
      <c r="CFX58" s="124">
        <v>205.27436655913579</v>
      </c>
      <c r="CFY58" s="124">
        <v>208.7223977012396</v>
      </c>
      <c r="CFZ58" s="124">
        <v>10009.868241507727</v>
      </c>
      <c r="CGA58" s="124">
        <v>10296.963180201721</v>
      </c>
      <c r="CGB58" s="124">
        <v>10592.292343546342</v>
      </c>
      <c r="CGC58" s="124">
        <v>3076.5435949858015</v>
      </c>
      <c r="CGD58" s="124">
        <v>3164.782528154698</v>
      </c>
      <c r="CGE58" s="124">
        <v>3255.552258982199</v>
      </c>
      <c r="CGF58" s="124">
        <v>3348.9253737582635</v>
      </c>
      <c r="CGG58" s="124">
        <v>3444.9765406340698</v>
      </c>
      <c r="CGH58" s="124">
        <v>3543.7825693322679</v>
      </c>
      <c r="CGI58" s="124">
        <v>3645.4224725698009</v>
      </c>
      <c r="CGJ58" s="124">
        <v>3749.9775292424051</v>
      </c>
      <c r="CGK58" s="124">
        <v>3857.531349421316</v>
      </c>
      <c r="CGL58" s="124">
        <v>3968.1699412141556</v>
      </c>
      <c r="CGM58" s="124">
        <v>4081.9817795434719</v>
      </c>
      <c r="CGN58" s="124">
        <v>4199.0578768979285</v>
      </c>
      <c r="CGO58" s="124">
        <v>4319.4918561127206</v>
      </c>
      <c r="CGP58" s="124">
        <v>4443.380025237424</v>
      </c>
      <c r="CGQ58" s="124">
        <v>4570.8214545511337</v>
      </c>
      <c r="CGR58" s="124">
        <v>4701.9180557865066</v>
      </c>
      <c r="CGS58" s="124">
        <v>4836.7746636260208</v>
      </c>
      <c r="CGT58" s="124">
        <v>4975.4991195356652</v>
      </c>
      <c r="CGU58" s="124">
        <v>5118.2023580030636</v>
      </c>
      <c r="CGV58" s="124">
        <v>5264.998495249024</v>
      </c>
      <c r="CGW58" s="124">
        <v>5416.0049204834313</v>
      </c>
      <c r="CGX58" s="124">
        <v>5571.3423897784696</v>
      </c>
      <c r="CGY58" s="124">
        <v>5731.1351226342404</v>
      </c>
      <c r="CGZ58" s="124">
        <v>4088.5377324468191</v>
      </c>
      <c r="CHA58" s="124">
        <v>4161.3708634234736</v>
      </c>
      <c r="CHB58" s="124">
        <v>4235.5014423668572</v>
      </c>
      <c r="CHC58" s="124">
        <v>1217.2101407970645</v>
      </c>
      <c r="CHD58" s="124">
        <v>1238.8934983718841</v>
      </c>
      <c r="CHE58" s="124">
        <v>1260.9631228532619</v>
      </c>
      <c r="CHF58" s="124">
        <v>1283.4258951922955</v>
      </c>
      <c r="CHG58" s="124">
        <v>1306.2888189172113</v>
      </c>
      <c r="CHH58" s="124">
        <v>1329.5590223169481</v>
      </c>
      <c r="CHI58" s="124">
        <v>1353.2437606636461</v>
      </c>
      <c r="CHJ58" s="124">
        <v>1377.3504184747192</v>
      </c>
      <c r="CHK58" s="124">
        <v>1401.8865118152303</v>
      </c>
      <c r="CHL58" s="124">
        <v>1426.8596906412797</v>
      </c>
      <c r="CHM58" s="124">
        <v>1452.277741185133</v>
      </c>
      <c r="CHN58" s="124">
        <v>1478.1485883828459</v>
      </c>
      <c r="CHO58" s="124">
        <v>1504.48029834513</v>
      </c>
      <c r="CHP58" s="124">
        <v>1531.281080872234</v>
      </c>
      <c r="CHQ58" s="124">
        <v>1558.559292013628</v>
      </c>
      <c r="CHR58" s="124">
        <v>1586.3234366732831</v>
      </c>
      <c r="CHS58" s="124">
        <v>1614.5821712613629</v>
      </c>
      <c r="CHT58" s="124">
        <v>1643.3443063931506</v>
      </c>
      <c r="CHU58" s="124">
        <v>1672.6188096360597</v>
      </c>
      <c r="CHV58" s="124">
        <v>1702.4148083055727</v>
      </c>
      <c r="CHW58" s="124">
        <v>1732.7415923109909</v>
      </c>
      <c r="CHX58" s="124">
        <v>1763.6086170518777</v>
      </c>
      <c r="CHY58" s="124">
        <v>1795.0255063660982</v>
      </c>
      <c r="CHZ58" s="124">
        <v>7810267.4711999996</v>
      </c>
      <c r="CIA58" s="124">
        <v>8026248.992013569</v>
      </c>
      <c r="CIB58" s="124">
        <v>8248203.1658130903</v>
      </c>
      <c r="CIC58" s="124">
        <v>1176994.1275952754</v>
      </c>
      <c r="CID58" s="124">
        <v>1077637.3728471415</v>
      </c>
      <c r="CIE58" s="124">
        <v>971885.4179778836</v>
      </c>
      <c r="CIF58" s="124">
        <v>859460.54309042764</v>
      </c>
      <c r="CIG58" s="124">
        <v>740074.55893813481</v>
      </c>
      <c r="CIH58" s="124">
        <v>613428.44027314242</v>
      </c>
      <c r="CII58" s="124">
        <v>0</v>
      </c>
      <c r="CIJ58" s="124">
        <v>0</v>
      </c>
      <c r="CIK58" s="124">
        <v>0</v>
      </c>
      <c r="CIL58" s="124">
        <v>0</v>
      </c>
      <c r="CIM58" s="124">
        <v>0</v>
      </c>
      <c r="CIN58" s="124">
        <v>0</v>
      </c>
      <c r="CIO58" s="124">
        <v>0</v>
      </c>
      <c r="CIP58" s="124">
        <v>0</v>
      </c>
      <c r="CIQ58" s="124">
        <v>0</v>
      </c>
      <c r="CIR58" s="124">
        <v>0</v>
      </c>
      <c r="CIS58" s="124">
        <v>0</v>
      </c>
      <c r="CIT58" s="124">
        <v>0</v>
      </c>
      <c r="CIU58" s="124">
        <v>0</v>
      </c>
      <c r="CIV58" s="124">
        <v>0</v>
      </c>
      <c r="CIW58" s="124">
        <v>0</v>
      </c>
      <c r="CIX58" s="124">
        <v>0</v>
      </c>
      <c r="CIY58" s="124">
        <v>0</v>
      </c>
      <c r="CIZ58" s="124">
        <v>2953804.86</v>
      </c>
      <c r="CJA58" s="124">
        <v>3003420.4613812049</v>
      </c>
      <c r="CJB58" s="124">
        <v>3053869.4651085692</v>
      </c>
      <c r="CJC58" s="124">
        <v>604708.87342511408</v>
      </c>
      <c r="CJD58" s="124">
        <v>537647.1572440021</v>
      </c>
      <c r="CJE58" s="124">
        <v>468161.92939265119</v>
      </c>
      <c r="CJF58" s="124">
        <v>396190.69468431309</v>
      </c>
      <c r="CJG58" s="124">
        <v>321669.54222861823</v>
      </c>
      <c r="CJH58" s="124">
        <v>244533.11550463759</v>
      </c>
      <c r="CJI58" s="124">
        <v>0</v>
      </c>
      <c r="CJJ58" s="124">
        <v>0</v>
      </c>
      <c r="CJK58" s="124">
        <v>0</v>
      </c>
      <c r="CJL58" s="124">
        <v>0</v>
      </c>
      <c r="CJM58" s="124">
        <v>0</v>
      </c>
      <c r="CJN58" s="124">
        <v>0</v>
      </c>
      <c r="CJO58" s="124">
        <v>0</v>
      </c>
      <c r="CJP58" s="124">
        <v>0</v>
      </c>
      <c r="CJQ58" s="124">
        <v>0</v>
      </c>
      <c r="CJR58" s="124">
        <v>0</v>
      </c>
      <c r="CJS58" s="124">
        <v>0</v>
      </c>
      <c r="CJT58" s="124">
        <v>0</v>
      </c>
      <c r="CJU58" s="124">
        <v>0</v>
      </c>
      <c r="CJV58" s="124">
        <v>0</v>
      </c>
      <c r="CJW58" s="124">
        <v>0</v>
      </c>
      <c r="CJX58" s="124">
        <v>0</v>
      </c>
      <c r="CJY58" s="124">
        <v>0</v>
      </c>
      <c r="CJZ58" s="124">
        <v>1827289.2133314002</v>
      </c>
      <c r="CKA58" s="124">
        <v>1877820.2232765574</v>
      </c>
      <c r="CKB58" s="124">
        <v>1929748.5943769435</v>
      </c>
      <c r="CKC58" s="124">
        <v>0</v>
      </c>
      <c r="CKD58" s="124">
        <v>0</v>
      </c>
      <c r="CKE58" s="124">
        <v>0</v>
      </c>
      <c r="CKF58" s="124">
        <v>0</v>
      </c>
      <c r="CKG58" s="124">
        <v>0</v>
      </c>
      <c r="CKH58" s="124">
        <v>0</v>
      </c>
      <c r="CKI58" s="124">
        <v>0</v>
      </c>
      <c r="CKJ58" s="124">
        <v>0</v>
      </c>
      <c r="CKK58" s="124">
        <v>0</v>
      </c>
      <c r="CKL58" s="124">
        <v>0</v>
      </c>
      <c r="CKM58" s="124">
        <v>0</v>
      </c>
      <c r="CKN58" s="124">
        <v>0</v>
      </c>
      <c r="CKO58" s="124">
        <v>0</v>
      </c>
      <c r="CKP58" s="124">
        <v>0</v>
      </c>
      <c r="CKQ58" s="124">
        <v>0</v>
      </c>
      <c r="CKR58" s="124">
        <v>0</v>
      </c>
      <c r="CKS58" s="124">
        <v>0</v>
      </c>
      <c r="CKT58" s="124">
        <v>0</v>
      </c>
      <c r="CKU58" s="124">
        <v>0</v>
      </c>
      <c r="CKV58" s="124">
        <v>0</v>
      </c>
      <c r="CKW58" s="124">
        <v>0</v>
      </c>
      <c r="CKX58" s="124">
        <v>0</v>
      </c>
      <c r="CKY58" s="124">
        <v>0</v>
      </c>
      <c r="CKZ58" s="124">
        <v>746357.56600859994</v>
      </c>
      <c r="CLA58" s="124">
        <v>758894.2707802651</v>
      </c>
      <c r="CLB58" s="124">
        <v>771641.55687874975</v>
      </c>
      <c r="CLC58" s="124">
        <v>0</v>
      </c>
      <c r="CLD58" s="124">
        <v>0</v>
      </c>
      <c r="CLE58" s="124">
        <v>0</v>
      </c>
      <c r="CLF58" s="124">
        <v>0</v>
      </c>
      <c r="CLG58" s="124">
        <v>0</v>
      </c>
      <c r="CLH58" s="124">
        <v>0</v>
      </c>
      <c r="CLI58" s="124">
        <v>0</v>
      </c>
      <c r="CLJ58" s="124">
        <v>0</v>
      </c>
      <c r="CLK58" s="124">
        <v>0</v>
      </c>
      <c r="CLL58" s="124">
        <v>0</v>
      </c>
      <c r="CLM58" s="124">
        <v>0</v>
      </c>
      <c r="CLN58" s="124">
        <v>0</v>
      </c>
      <c r="CLO58" s="124">
        <v>0</v>
      </c>
      <c r="CLP58" s="124">
        <v>0</v>
      </c>
      <c r="CLQ58" s="124">
        <v>0</v>
      </c>
      <c r="CLR58" s="124">
        <v>0</v>
      </c>
      <c r="CLS58" s="124">
        <v>0</v>
      </c>
      <c r="CLT58" s="124">
        <v>0</v>
      </c>
      <c r="CLU58" s="124">
        <v>0</v>
      </c>
      <c r="CLV58" s="124">
        <v>0</v>
      </c>
      <c r="CLW58" s="124">
        <v>0</v>
      </c>
      <c r="CLX58" s="124">
        <v>0</v>
      </c>
      <c r="CLY58" s="124">
        <v>0</v>
      </c>
      <c r="CLZ58" s="124">
        <v>1193.3799279999998</v>
      </c>
      <c r="CMA58" s="124">
        <v>1226.3811040427236</v>
      </c>
      <c r="CMB58" s="124">
        <v>1260.2948793295352</v>
      </c>
      <c r="CMC58" s="124">
        <v>313.44721785860611</v>
      </c>
      <c r="CMD58" s="124">
        <v>268.42928509000188</v>
      </c>
      <c r="CME58" s="124">
        <v>220.68184341446405</v>
      </c>
      <c r="CMF58" s="124">
        <v>170.08835770917236</v>
      </c>
      <c r="CMG58" s="124">
        <v>116.52793493953058</v>
      </c>
      <c r="CMH58" s="124">
        <v>59.875172252335787</v>
      </c>
      <c r="CMI58" s="124">
        <v>0</v>
      </c>
      <c r="CMJ58" s="124">
        <v>0</v>
      </c>
      <c r="CMK58" s="124">
        <v>0</v>
      </c>
      <c r="CML58" s="124">
        <v>0</v>
      </c>
      <c r="CMM58" s="124">
        <v>0</v>
      </c>
      <c r="CMN58" s="124">
        <v>0</v>
      </c>
      <c r="CMO58" s="124">
        <v>0</v>
      </c>
      <c r="CMP58" s="124">
        <v>0</v>
      </c>
      <c r="CMQ58" s="124">
        <v>0</v>
      </c>
      <c r="CMR58" s="124">
        <v>0</v>
      </c>
      <c r="CMS58" s="124">
        <v>0</v>
      </c>
      <c r="CMT58" s="124">
        <v>0</v>
      </c>
      <c r="CMU58" s="124">
        <v>0</v>
      </c>
      <c r="CMV58" s="124">
        <v>0</v>
      </c>
      <c r="CMW58" s="124">
        <v>0</v>
      </c>
      <c r="CMX58" s="124">
        <v>0</v>
      </c>
      <c r="CMY58" s="124">
        <v>0</v>
      </c>
      <c r="CMZ58" s="124">
        <v>487.43687199999999</v>
      </c>
      <c r="CNA58" s="124">
        <v>495.6244384391905</v>
      </c>
      <c r="CNB58" s="124">
        <v>503.94953293185205</v>
      </c>
      <c r="CNC58" s="124">
        <v>124.01291267380297</v>
      </c>
      <c r="CND58" s="124">
        <v>105.079983573001</v>
      </c>
      <c r="CNE58" s="124">
        <v>85.476025046489255</v>
      </c>
      <c r="CNF58" s="124">
        <v>65.183836124035196</v>
      </c>
      <c r="CNG58" s="124">
        <v>44.185827307550866</v>
      </c>
      <c r="CNH58" s="124">
        <v>22.464012371919974</v>
      </c>
      <c r="CNI58" s="124">
        <v>0</v>
      </c>
      <c r="CNJ58" s="124">
        <v>0</v>
      </c>
      <c r="CNK58" s="124">
        <v>0</v>
      </c>
      <c r="CNL58" s="124">
        <v>0</v>
      </c>
      <c r="CNM58" s="124">
        <v>0</v>
      </c>
      <c r="CNN58" s="124">
        <v>0</v>
      </c>
      <c r="CNO58" s="124">
        <v>0</v>
      </c>
      <c r="CNP58" s="124">
        <v>0</v>
      </c>
      <c r="CNQ58" s="124">
        <v>0</v>
      </c>
      <c r="CNR58" s="124">
        <v>0</v>
      </c>
      <c r="CNS58" s="124">
        <v>0</v>
      </c>
      <c r="CNT58" s="124">
        <v>0</v>
      </c>
      <c r="CNU58" s="124">
        <v>0</v>
      </c>
      <c r="CNV58" s="124">
        <v>0</v>
      </c>
      <c r="CNW58" s="124">
        <v>0</v>
      </c>
      <c r="CNX58" s="124">
        <v>0</v>
      </c>
      <c r="CNY58" s="124">
        <v>0</v>
      </c>
      <c r="CNZ58" s="124">
        <v>10009.868241507727</v>
      </c>
      <c r="COA58" s="124">
        <v>10296.963180201721</v>
      </c>
      <c r="COB58" s="124">
        <v>10592.292343546342</v>
      </c>
      <c r="COC58" s="124">
        <v>2637.0373671306875</v>
      </c>
      <c r="COD58" s="124">
        <v>2260.5589486819276</v>
      </c>
      <c r="COE58" s="124">
        <v>1860.3155765612562</v>
      </c>
      <c r="COF58" s="124">
        <v>1435.2537316106839</v>
      </c>
      <c r="COG58" s="124">
        <v>984.27901160973443</v>
      </c>
      <c r="COH58" s="124">
        <v>506.25465276175254</v>
      </c>
      <c r="COI58" s="124">
        <v>0</v>
      </c>
      <c r="COJ58" s="124">
        <v>0</v>
      </c>
      <c r="COK58" s="124">
        <v>0</v>
      </c>
      <c r="COL58" s="124">
        <v>0</v>
      </c>
      <c r="COM58" s="124">
        <v>0</v>
      </c>
      <c r="CON58" s="124">
        <v>0</v>
      </c>
      <c r="COO58" s="124">
        <v>0</v>
      </c>
      <c r="COP58" s="124">
        <v>0</v>
      </c>
      <c r="COQ58" s="124">
        <v>0</v>
      </c>
      <c r="COR58" s="124">
        <v>0</v>
      </c>
      <c r="COS58" s="124">
        <v>0</v>
      </c>
      <c r="COT58" s="124">
        <v>0</v>
      </c>
      <c r="COU58" s="124">
        <v>0</v>
      </c>
      <c r="COV58" s="124">
        <v>0</v>
      </c>
      <c r="COW58" s="124">
        <v>0</v>
      </c>
      <c r="COX58" s="124">
        <v>0</v>
      </c>
      <c r="COY58" s="124">
        <v>0</v>
      </c>
      <c r="COZ58" s="124">
        <v>4088.5377324468191</v>
      </c>
      <c r="CPA58" s="124">
        <v>4161.3708634234736</v>
      </c>
      <c r="CPB58" s="124">
        <v>4235.5014423668572</v>
      </c>
      <c r="CPC58" s="124">
        <v>1043.3229778260552</v>
      </c>
      <c r="CPD58" s="124">
        <v>884.92392740848868</v>
      </c>
      <c r="CPE58" s="124">
        <v>720.55035591614956</v>
      </c>
      <c r="CPF58" s="124">
        <v>550.03966936812651</v>
      </c>
      <c r="CPG58" s="124">
        <v>373.22537683348884</v>
      </c>
      <c r="CPH58" s="124">
        <v>189.93700318813544</v>
      </c>
      <c r="CPI58" s="124">
        <v>0</v>
      </c>
      <c r="CPJ58" s="124">
        <v>0</v>
      </c>
      <c r="CPK58" s="124">
        <v>0</v>
      </c>
      <c r="CPL58" s="124">
        <v>0</v>
      </c>
      <c r="CPM58" s="124">
        <v>0</v>
      </c>
      <c r="CPN58" s="124">
        <v>0</v>
      </c>
      <c r="CPO58" s="124">
        <v>0</v>
      </c>
      <c r="CPP58" s="124">
        <v>0</v>
      </c>
      <c r="CPQ58" s="124">
        <v>0</v>
      </c>
      <c r="CPR58" s="124">
        <v>0</v>
      </c>
      <c r="CPS58" s="124">
        <v>0</v>
      </c>
      <c r="CPT58" s="124">
        <v>0</v>
      </c>
      <c r="CPU58" s="124">
        <v>0</v>
      </c>
      <c r="CPV58" s="124">
        <v>0</v>
      </c>
      <c r="CPW58" s="124">
        <v>0</v>
      </c>
      <c r="CPX58" s="124">
        <v>0</v>
      </c>
      <c r="CPY58" s="124">
        <v>0</v>
      </c>
      <c r="CPZ58" s="124">
        <v>7810267.4711999996</v>
      </c>
      <c r="CQA58" s="124">
        <v>8026248.992013569</v>
      </c>
      <c r="CQB58" s="124">
        <v>8248203.1658130903</v>
      </c>
      <c r="CQC58" s="124">
        <v>1176994.1275952754</v>
      </c>
      <c r="CQD58" s="124">
        <v>1077637.3728471415</v>
      </c>
      <c r="CQE58" s="124">
        <v>971885.4179778836</v>
      </c>
      <c r="CQF58" s="124">
        <v>859460.54309042764</v>
      </c>
      <c r="CQG58" s="124">
        <v>740074.55893813481</v>
      </c>
      <c r="CQH58" s="124">
        <v>613428.44027314242</v>
      </c>
      <c r="CQI58" s="124">
        <v>0</v>
      </c>
      <c r="CQJ58" s="124">
        <v>0</v>
      </c>
      <c r="CQK58" s="124">
        <v>0</v>
      </c>
      <c r="CQL58" s="124">
        <v>0</v>
      </c>
      <c r="CQM58" s="124">
        <v>0</v>
      </c>
      <c r="CQN58" s="124">
        <v>0</v>
      </c>
      <c r="CQO58" s="124">
        <v>0</v>
      </c>
      <c r="CQP58" s="124">
        <v>0</v>
      </c>
      <c r="CQQ58" s="124">
        <v>0</v>
      </c>
      <c r="CQR58" s="124">
        <v>0</v>
      </c>
      <c r="CQS58" s="124">
        <v>0</v>
      </c>
      <c r="CQT58" s="124">
        <v>0</v>
      </c>
      <c r="CQU58" s="124">
        <v>0</v>
      </c>
      <c r="CQV58" s="124">
        <v>0</v>
      </c>
      <c r="CQW58" s="124">
        <v>0</v>
      </c>
      <c r="CQX58" s="124">
        <v>0</v>
      </c>
      <c r="CQY58" s="124">
        <v>0</v>
      </c>
      <c r="CQZ58" s="124">
        <v>2953804.86</v>
      </c>
      <c r="CRA58" s="124">
        <v>3003420.4613812049</v>
      </c>
      <c r="CRB58" s="124">
        <v>3053869.4651085692</v>
      </c>
      <c r="CRC58" s="124">
        <v>604708.87342511408</v>
      </c>
      <c r="CRD58" s="124">
        <v>537647.1572440021</v>
      </c>
      <c r="CRE58" s="124">
        <v>468161.92939265119</v>
      </c>
      <c r="CRF58" s="124">
        <v>396190.69468431309</v>
      </c>
      <c r="CRG58" s="124">
        <v>321669.54222861823</v>
      </c>
      <c r="CRH58" s="124">
        <v>244533.11550463759</v>
      </c>
      <c r="CRI58" s="124">
        <v>0</v>
      </c>
      <c r="CRJ58" s="124">
        <v>0</v>
      </c>
      <c r="CRK58" s="124">
        <v>0</v>
      </c>
      <c r="CRL58" s="124">
        <v>0</v>
      </c>
      <c r="CRM58" s="124">
        <v>0</v>
      </c>
      <c r="CRN58" s="124">
        <v>0</v>
      </c>
      <c r="CRO58" s="124">
        <v>0</v>
      </c>
      <c r="CRP58" s="124">
        <v>0</v>
      </c>
      <c r="CRQ58" s="124">
        <v>0</v>
      </c>
      <c r="CRR58" s="124">
        <v>0</v>
      </c>
      <c r="CRS58" s="124">
        <v>0</v>
      </c>
      <c r="CRT58" s="124">
        <v>0</v>
      </c>
      <c r="CRU58" s="124">
        <v>0</v>
      </c>
      <c r="CRV58" s="124">
        <v>0</v>
      </c>
      <c r="CRW58" s="124">
        <v>0</v>
      </c>
      <c r="CRX58" s="124">
        <v>0</v>
      </c>
      <c r="CRY58" s="124">
        <v>0</v>
      </c>
      <c r="CRZ58" s="124">
        <v>1827289.2133314002</v>
      </c>
      <c r="CSA58" s="124">
        <v>1877820.2232765574</v>
      </c>
      <c r="CSB58" s="124">
        <v>1929748.5943769435</v>
      </c>
      <c r="CSC58" s="124">
        <v>0</v>
      </c>
      <c r="CSD58" s="124">
        <v>0</v>
      </c>
      <c r="CSE58" s="124">
        <v>0</v>
      </c>
      <c r="CSF58" s="124">
        <v>0</v>
      </c>
      <c r="CSG58" s="124">
        <v>0</v>
      </c>
      <c r="CSH58" s="124">
        <v>0</v>
      </c>
      <c r="CSI58" s="124">
        <v>0</v>
      </c>
      <c r="CSJ58" s="124">
        <v>0</v>
      </c>
      <c r="CSK58" s="124">
        <v>0</v>
      </c>
      <c r="CSL58" s="124">
        <v>0</v>
      </c>
      <c r="CSM58" s="124">
        <v>0</v>
      </c>
      <c r="CSN58" s="124">
        <v>0</v>
      </c>
      <c r="CSO58" s="124">
        <v>0</v>
      </c>
      <c r="CSP58" s="124">
        <v>0</v>
      </c>
      <c r="CSQ58" s="124">
        <v>0</v>
      </c>
      <c r="CSR58" s="124">
        <v>0</v>
      </c>
      <c r="CSS58" s="124">
        <v>0</v>
      </c>
      <c r="CST58" s="124">
        <v>0</v>
      </c>
      <c r="CSU58" s="124">
        <v>0</v>
      </c>
      <c r="CSV58" s="124">
        <v>0</v>
      </c>
      <c r="CSW58" s="124">
        <v>0</v>
      </c>
      <c r="CSX58" s="124">
        <v>0</v>
      </c>
      <c r="CSY58" s="124">
        <v>0</v>
      </c>
      <c r="CSZ58" s="124">
        <v>746357.56600859994</v>
      </c>
      <c r="CTA58" s="124">
        <v>758894.2707802651</v>
      </c>
      <c r="CTB58" s="124">
        <v>771641.55687874975</v>
      </c>
      <c r="CTC58" s="124">
        <v>0</v>
      </c>
      <c r="CTD58" s="124">
        <v>0</v>
      </c>
      <c r="CTE58" s="124">
        <v>0</v>
      </c>
      <c r="CTF58" s="124">
        <v>0</v>
      </c>
      <c r="CTG58" s="124">
        <v>0</v>
      </c>
      <c r="CTH58" s="124">
        <v>0</v>
      </c>
      <c r="CTI58" s="124">
        <v>0</v>
      </c>
      <c r="CTJ58" s="124">
        <v>0</v>
      </c>
      <c r="CTK58" s="124">
        <v>0</v>
      </c>
      <c r="CTL58" s="124">
        <v>0</v>
      </c>
      <c r="CTM58" s="124">
        <v>0</v>
      </c>
      <c r="CTN58" s="124">
        <v>0</v>
      </c>
      <c r="CTO58" s="124">
        <v>0</v>
      </c>
      <c r="CTP58" s="124">
        <v>0</v>
      </c>
      <c r="CTQ58" s="124">
        <v>0</v>
      </c>
      <c r="CTR58" s="124">
        <v>0</v>
      </c>
      <c r="CTS58" s="124">
        <v>0</v>
      </c>
      <c r="CTT58" s="124">
        <v>0</v>
      </c>
      <c r="CTU58" s="124">
        <v>0</v>
      </c>
      <c r="CTV58" s="124">
        <v>0</v>
      </c>
      <c r="CTW58" s="124">
        <v>0</v>
      </c>
      <c r="CTX58" s="124">
        <v>0</v>
      </c>
      <c r="CTY58" s="124">
        <v>0</v>
      </c>
      <c r="CTZ58" s="124">
        <v>1193.3799279999998</v>
      </c>
      <c r="CUA58" s="124">
        <v>1226.3811040427236</v>
      </c>
      <c r="CUB58" s="124">
        <v>1260.2948793295352</v>
      </c>
      <c r="CUC58" s="124">
        <v>382.10695071360226</v>
      </c>
      <c r="CUD58" s="124">
        <v>327.22796619059761</v>
      </c>
      <c r="CUE58" s="124">
        <v>269.02158149955409</v>
      </c>
      <c r="CUF58" s="124">
        <v>207.34573482624972</v>
      </c>
      <c r="CUG58" s="124">
        <v>142.05305185634953</v>
      </c>
      <c r="CUH58" s="124">
        <v>72.99066059381056</v>
      </c>
      <c r="CUI58" s="124">
        <v>0</v>
      </c>
      <c r="CUJ58" s="124">
        <v>0</v>
      </c>
      <c r="CUK58" s="124">
        <v>0</v>
      </c>
      <c r="CUL58" s="124">
        <v>0</v>
      </c>
      <c r="CUM58" s="124">
        <v>0</v>
      </c>
      <c r="CUN58" s="124">
        <v>0</v>
      </c>
      <c r="CUO58" s="124">
        <v>0</v>
      </c>
      <c r="CUP58" s="124">
        <v>0</v>
      </c>
      <c r="CUQ58" s="124">
        <v>0</v>
      </c>
      <c r="CUR58" s="124">
        <v>0</v>
      </c>
      <c r="CUS58" s="124">
        <v>0</v>
      </c>
      <c r="CUT58" s="124">
        <v>0</v>
      </c>
      <c r="CUU58" s="124">
        <v>0</v>
      </c>
      <c r="CUV58" s="124">
        <v>0</v>
      </c>
      <c r="CUW58" s="124">
        <v>0</v>
      </c>
      <c r="CUX58" s="124">
        <v>0</v>
      </c>
      <c r="CUY58" s="124">
        <v>0</v>
      </c>
      <c r="CUZ58" s="124">
        <v>487.43687199999999</v>
      </c>
      <c r="CVA58" s="124">
        <v>495.6244384391905</v>
      </c>
      <c r="CVB58" s="124">
        <v>503.94953293185205</v>
      </c>
      <c r="CVC58" s="124">
        <v>151.17759294413224</v>
      </c>
      <c r="CVD58" s="124">
        <v>128.09745889091613</v>
      </c>
      <c r="CVE58" s="124">
        <v>104.19930830066147</v>
      </c>
      <c r="CVF58" s="124">
        <v>79.462172378909756</v>
      </c>
      <c r="CVG58" s="124">
        <v>53.864608697411398</v>
      </c>
      <c r="CVH58" s="124">
        <v>27.384691198946946</v>
      </c>
      <c r="CVI58" s="124">
        <v>0</v>
      </c>
      <c r="CVJ58" s="124">
        <v>0</v>
      </c>
      <c r="CVK58" s="124">
        <v>0</v>
      </c>
      <c r="CVL58" s="124">
        <v>0</v>
      </c>
      <c r="CVM58" s="124">
        <v>0</v>
      </c>
      <c r="CVN58" s="124">
        <v>0</v>
      </c>
      <c r="CVO58" s="124">
        <v>0</v>
      </c>
      <c r="CVP58" s="124">
        <v>0</v>
      </c>
      <c r="CVQ58" s="124">
        <v>0</v>
      </c>
      <c r="CVR58" s="124">
        <v>0</v>
      </c>
      <c r="CVS58" s="124">
        <v>0</v>
      </c>
      <c r="CVT58" s="124">
        <v>0</v>
      </c>
      <c r="CVU58" s="124">
        <v>0</v>
      </c>
      <c r="CVV58" s="124">
        <v>0</v>
      </c>
      <c r="CVW58" s="124">
        <v>0</v>
      </c>
      <c r="CVX58" s="124">
        <v>0</v>
      </c>
      <c r="CVY58" s="124">
        <v>0</v>
      </c>
      <c r="CVZ58" s="124">
        <v>10009.868241507727</v>
      </c>
      <c r="CWA58" s="124">
        <v>10296.963180201721</v>
      </c>
      <c r="CWB58" s="124">
        <v>10592.292343546342</v>
      </c>
      <c r="CWC58" s="124">
        <v>2637.0373671306875</v>
      </c>
      <c r="CWD58" s="124">
        <v>2260.5589486819276</v>
      </c>
      <c r="CWE58" s="124">
        <v>1860.3155765612562</v>
      </c>
      <c r="CWF58" s="124">
        <v>1435.2537316106839</v>
      </c>
      <c r="CWG58" s="124">
        <v>984.27901160973443</v>
      </c>
      <c r="CWH58" s="124">
        <v>506.25465276175254</v>
      </c>
      <c r="CWI58" s="124">
        <v>0</v>
      </c>
      <c r="CWJ58" s="124">
        <v>0</v>
      </c>
      <c r="CWK58" s="124">
        <v>0</v>
      </c>
      <c r="CWL58" s="124">
        <v>0</v>
      </c>
      <c r="CWM58" s="124">
        <v>0</v>
      </c>
      <c r="CWN58" s="124">
        <v>0</v>
      </c>
      <c r="CWO58" s="124">
        <v>0</v>
      </c>
      <c r="CWP58" s="124">
        <v>0</v>
      </c>
      <c r="CWQ58" s="124">
        <v>0</v>
      </c>
      <c r="CWR58" s="124">
        <v>0</v>
      </c>
      <c r="CWS58" s="124">
        <v>0</v>
      </c>
      <c r="CWT58" s="124">
        <v>0</v>
      </c>
      <c r="CWU58" s="124">
        <v>0</v>
      </c>
      <c r="CWV58" s="124">
        <v>0</v>
      </c>
      <c r="CWW58" s="124">
        <v>0</v>
      </c>
      <c r="CWX58" s="124">
        <v>0</v>
      </c>
      <c r="CWY58" s="124">
        <v>0</v>
      </c>
      <c r="CWZ58" s="124">
        <v>4088.5377324468191</v>
      </c>
      <c r="CXA58" s="124">
        <v>4161.3708634234736</v>
      </c>
      <c r="CXB58" s="124">
        <v>4235.5014423668572</v>
      </c>
      <c r="CXC58" s="124">
        <v>1043.3229778260552</v>
      </c>
      <c r="CXD58" s="124">
        <v>884.92392740848868</v>
      </c>
      <c r="CXE58" s="124">
        <v>720.55035591614956</v>
      </c>
      <c r="CXF58" s="124">
        <v>550.03966936812651</v>
      </c>
      <c r="CXG58" s="124">
        <v>373.22537683348884</v>
      </c>
      <c r="CXH58" s="124">
        <v>189.93700318813544</v>
      </c>
      <c r="CXI58" s="124">
        <v>0</v>
      </c>
      <c r="CXJ58" s="124">
        <v>0</v>
      </c>
      <c r="CXK58" s="124">
        <v>0</v>
      </c>
      <c r="CXL58" s="124">
        <v>0</v>
      </c>
      <c r="CXM58" s="124">
        <v>0</v>
      </c>
      <c r="CXN58" s="124">
        <v>0</v>
      </c>
      <c r="CXO58" s="124">
        <v>0</v>
      </c>
      <c r="CXP58" s="124">
        <v>0</v>
      </c>
      <c r="CXQ58" s="124">
        <v>0</v>
      </c>
      <c r="CXR58" s="124">
        <v>0</v>
      </c>
      <c r="CXS58" s="124">
        <v>0</v>
      </c>
      <c r="CXT58" s="124">
        <v>0</v>
      </c>
      <c r="CXU58" s="124">
        <v>0</v>
      </c>
      <c r="CXV58" s="124">
        <v>0</v>
      </c>
      <c r="CXW58" s="124">
        <v>0</v>
      </c>
      <c r="CXX58" s="124">
        <v>0</v>
      </c>
      <c r="CXY58" s="124">
        <v>0</v>
      </c>
      <c r="CXZ58" s="124">
        <v>1273465.9649122807</v>
      </c>
      <c r="CYA58" s="124">
        <v>1308681.8031432109</v>
      </c>
      <c r="CYB58" s="124">
        <v>1344871.4838610836</v>
      </c>
      <c r="CYC58" s="124">
        <v>1382061.9372551837</v>
      </c>
      <c r="CYD58" s="124">
        <v>1420280.8382297826</v>
      </c>
      <c r="CYE58" s="124">
        <v>1459556.6269981421</v>
      </c>
      <c r="CYF58" s="124">
        <v>1499918.5302460149</v>
      </c>
      <c r="CYG58" s="124">
        <v>1541396.582880391</v>
      </c>
      <c r="CYH58" s="124">
        <v>1584021.6503796731</v>
      </c>
      <c r="CYI58" s="124">
        <v>1627825.4517619142</v>
      </c>
      <c r="CYJ58" s="124">
        <v>1672840.5831882078</v>
      </c>
      <c r="CYK58" s="124">
        <v>1719100.5422187962</v>
      </c>
      <c r="CYL58" s="124">
        <v>1766639.7527399438</v>
      </c>
      <c r="CYM58" s="124">
        <v>1815493.5905801298</v>
      </c>
      <c r="CYN58" s="124">
        <v>1865698.4098346154</v>
      </c>
      <c r="CYO58" s="124">
        <v>1917291.5699179827</v>
      </c>
      <c r="CYP58" s="124">
        <v>1970311.4633647688</v>
      </c>
      <c r="CYQ58" s="124">
        <v>2024797.5443988862</v>
      </c>
      <c r="CYR58" s="124">
        <v>2080790.3582930895</v>
      </c>
      <c r="CYS58" s="124">
        <v>2138331.5715403361</v>
      </c>
      <c r="CYT58" s="124">
        <v>2197464.00285949</v>
      </c>
      <c r="CYU58" s="124">
        <v>2258231.6550584417</v>
      </c>
      <c r="CYV58" s="124">
        <v>2320679.7477783612</v>
      </c>
      <c r="CYW58" s="124">
        <v>2384854.7511434397</v>
      </c>
      <c r="CYX58" s="124">
        <v>2450804.420341169</v>
      </c>
      <c r="CYY58" s="124">
        <v>2518577.8311588881</v>
      </c>
      <c r="CYZ58" s="124">
        <v>520148.0701754386</v>
      </c>
      <c r="CZA58" s="124">
        <v>528885.09260319232</v>
      </c>
      <c r="CZB58" s="124">
        <v>537768.8723973193</v>
      </c>
      <c r="CZC58" s="124">
        <v>546801.87466818898</v>
      </c>
      <c r="CZD58" s="124">
        <v>555986.60593308136</v>
      </c>
      <c r="CZE58" s="124">
        <v>565325.61481170624</v>
      </c>
      <c r="CZF58" s="124">
        <v>574821.49273340579</v>
      </c>
      <c r="CZG58" s="124">
        <v>584476.87465623545</v>
      </c>
      <c r="CZH58" s="124">
        <v>594294.4397981239</v>
      </c>
      <c r="CZI58" s="124">
        <v>604276.91238031432</v>
      </c>
      <c r="CZJ58" s="124">
        <v>614427.06238329294</v>
      </c>
      <c r="CZK58" s="124">
        <v>624747.70631541603</v>
      </c>
      <c r="CZL58" s="124">
        <v>635241.70799444651</v>
      </c>
      <c r="CZM58" s="124">
        <v>645911.97934221895</v>
      </c>
      <c r="CZN58" s="124">
        <v>656761.48119265237</v>
      </c>
      <c r="CZO58" s="124">
        <v>667793.22411333572</v>
      </c>
      <c r="CZP58" s="124">
        <v>679010.2692409131</v>
      </c>
      <c r="CZQ58" s="124">
        <v>690415.72913050186</v>
      </c>
      <c r="CZR58" s="124">
        <v>702012.76861937775</v>
      </c>
      <c r="CZS58" s="124">
        <v>713804.60570516798</v>
      </c>
      <c r="CZT58" s="124">
        <v>725794.51243879576</v>
      </c>
      <c r="CZU58" s="124">
        <v>737985.8158324227</v>
      </c>
      <c r="CZV58" s="124">
        <v>750381.89878264361</v>
      </c>
      <c r="CZW58" s="124">
        <v>762986.20100918668</v>
      </c>
      <c r="CZX58" s="124">
        <v>775802.22000938305</v>
      </c>
      <c r="CZY58" s="124">
        <v>788833.51202866703</v>
      </c>
      <c r="CZZ58" s="124">
        <v>1273465.9649122807</v>
      </c>
      <c r="DAA58" s="124">
        <v>1308681.8031432109</v>
      </c>
      <c r="DAB58" s="124">
        <v>1344871.4838610836</v>
      </c>
      <c r="DAC58" s="124">
        <v>1184624.5176473004</v>
      </c>
      <c r="DAD58" s="124">
        <v>1014486.3130212732</v>
      </c>
      <c r="DAE58" s="124">
        <v>834032.35828465258</v>
      </c>
      <c r="DAF58" s="124">
        <v>642822.22724829218</v>
      </c>
      <c r="DAG58" s="124">
        <v>440399.02368011174</v>
      </c>
      <c r="DAH58" s="124">
        <v>226288.80719709612</v>
      </c>
      <c r="DAI58" s="124">
        <v>0</v>
      </c>
      <c r="DAJ58" s="124">
        <v>0</v>
      </c>
      <c r="DAK58" s="124">
        <v>0</v>
      </c>
      <c r="DAL58" s="124">
        <v>0</v>
      </c>
      <c r="DAM58" s="124">
        <v>0</v>
      </c>
      <c r="DAN58" s="124">
        <v>0</v>
      </c>
      <c r="DAO58" s="124">
        <v>0</v>
      </c>
      <c r="DAP58" s="124">
        <v>0</v>
      </c>
      <c r="DAQ58" s="124">
        <v>0</v>
      </c>
      <c r="DAR58" s="124">
        <v>0</v>
      </c>
      <c r="DAS58" s="124">
        <v>0</v>
      </c>
      <c r="DAT58" s="124">
        <v>0</v>
      </c>
      <c r="DAU58" s="124">
        <v>0</v>
      </c>
      <c r="DAV58" s="124">
        <v>0</v>
      </c>
      <c r="DAW58" s="124">
        <v>0</v>
      </c>
      <c r="DAX58" s="124">
        <v>0</v>
      </c>
      <c r="DAY58" s="124">
        <v>0</v>
      </c>
      <c r="DAZ58" s="124">
        <v>520148.0701754386</v>
      </c>
      <c r="DBA58" s="124">
        <v>528885.09260319232</v>
      </c>
      <c r="DBB58" s="124">
        <v>537768.8723973193</v>
      </c>
      <c r="DBC58" s="124">
        <v>468687.32114416198</v>
      </c>
      <c r="DBD58" s="124">
        <v>397133.28995220095</v>
      </c>
      <c r="DBE58" s="124">
        <v>323043.2084638321</v>
      </c>
      <c r="DBF58" s="124">
        <v>246352.06831431677</v>
      </c>
      <c r="DBG58" s="124">
        <v>166993.3927589244</v>
      </c>
      <c r="DBH58" s="124">
        <v>84899.205685446272</v>
      </c>
      <c r="DBI58" s="124">
        <v>0</v>
      </c>
      <c r="DBJ58" s="124">
        <v>0</v>
      </c>
      <c r="DBK58" s="124">
        <v>0</v>
      </c>
      <c r="DBL58" s="124">
        <v>0</v>
      </c>
      <c r="DBM58" s="124">
        <v>0</v>
      </c>
      <c r="DBN58" s="124">
        <v>0</v>
      </c>
      <c r="DBO58" s="124">
        <v>0</v>
      </c>
      <c r="DBP58" s="124">
        <v>0</v>
      </c>
      <c r="DBQ58" s="124">
        <v>0</v>
      </c>
      <c r="DBR58" s="124">
        <v>0</v>
      </c>
      <c r="DBS58" s="124">
        <v>0</v>
      </c>
      <c r="DBT58" s="124">
        <v>0</v>
      </c>
      <c r="DBU58" s="124">
        <v>0</v>
      </c>
      <c r="DBV58" s="124">
        <v>0</v>
      </c>
      <c r="DBW58" s="124">
        <v>0</v>
      </c>
      <c r="DBX58" s="124">
        <v>0</v>
      </c>
      <c r="DBY58" s="124">
        <v>0</v>
      </c>
      <c r="DBZ58" s="124">
        <v>1273465.9649122807</v>
      </c>
      <c r="DCA58" s="124">
        <v>1308681.8031432109</v>
      </c>
      <c r="DCB58" s="124">
        <v>1344871.4838610836</v>
      </c>
      <c r="DCC58" s="124">
        <v>390229.2528720519</v>
      </c>
      <c r="DCD58" s="124">
        <v>401020.47197076213</v>
      </c>
      <c r="DCE58" s="124">
        <v>412110.10644653422</v>
      </c>
      <c r="DCF58" s="124">
        <v>423506.40854005131</v>
      </c>
      <c r="DCG58" s="124">
        <v>435217.85869563982</v>
      </c>
      <c r="DCH58" s="124">
        <v>447253.17187190766</v>
      </c>
      <c r="DCI58" s="124">
        <v>459621.30402689334</v>
      </c>
      <c r="DCJ58" s="124">
        <v>472331.45878255274</v>
      </c>
      <c r="DCK58" s="124">
        <v>485393.09427354246</v>
      </c>
      <c r="DCL58" s="124">
        <v>498815.93018539593</v>
      </c>
      <c r="DCM58" s="124">
        <v>512609.95498733071</v>
      </c>
      <c r="DCN58" s="124">
        <v>526785.43336506782</v>
      </c>
      <c r="DCO58" s="124">
        <v>541352.91385919508</v>
      </c>
      <c r="DCP58" s="124">
        <v>556323.23671475821</v>
      </c>
      <c r="DCQ58" s="124">
        <v>571707.54194792069</v>
      </c>
      <c r="DCR58" s="124">
        <v>587517.27763569588</v>
      </c>
      <c r="DCS58" s="124">
        <v>603764.20843491855</v>
      </c>
      <c r="DCT58" s="124">
        <v>620460.42433679721</v>
      </c>
      <c r="DCU58" s="124">
        <v>637618.34966355993</v>
      </c>
      <c r="DCV58" s="124">
        <v>655250.75231389015</v>
      </c>
      <c r="DCW58" s="124">
        <v>673370.75326402998</v>
      </c>
      <c r="DCX58" s="124">
        <v>691991.83633162419</v>
      </c>
      <c r="DCY58" s="124">
        <v>711127.85820956843</v>
      </c>
      <c r="DCZ58" s="124">
        <v>520148.0701754386</v>
      </c>
      <c r="DDA58" s="124">
        <v>528885.09260319232</v>
      </c>
      <c r="DDB58" s="124">
        <v>537768.8723973193</v>
      </c>
      <c r="DDC58" s="124">
        <v>154391.117553371</v>
      </c>
      <c r="DDD58" s="124">
        <v>156984.45343992885</v>
      </c>
      <c r="DDE58" s="124">
        <v>159621.35006448175</v>
      </c>
      <c r="DDF58" s="124">
        <v>162302.53912472635</v>
      </c>
      <c r="DDG58" s="124">
        <v>165028.76460881942</v>
      </c>
      <c r="DDH58" s="124">
        <v>167800.78300182323</v>
      </c>
      <c r="DDI58" s="124">
        <v>170619.36349561816</v>
      </c>
      <c r="DDJ58" s="124">
        <v>173485.28820234153</v>
      </c>
      <c r="DDK58" s="124">
        <v>176399.35237141157</v>
      </c>
      <c r="DDL58" s="124">
        <v>179362.36461019664</v>
      </c>
      <c r="DDM58" s="124">
        <v>182375.14710839122</v>
      </c>
      <c r="DDN58" s="124">
        <v>185438.53586616064</v>
      </c>
      <c r="DDO58" s="124">
        <v>188553.38092611829</v>
      </c>
      <c r="DDP58" s="124">
        <v>191720.54660919897</v>
      </c>
      <c r="DDQ58" s="124">
        <v>194940.91175449462</v>
      </c>
      <c r="DDR58" s="124">
        <v>198215.3699631184</v>
      </c>
      <c r="DDS58" s="124">
        <v>201544.82984616508</v>
      </c>
      <c r="DDT58" s="124">
        <v>204930.21527683648</v>
      </c>
      <c r="DDU58" s="124">
        <v>208372.46564680169</v>
      </c>
      <c r="DDV58" s="124">
        <v>211872.53612686406</v>
      </c>
      <c r="DDW58" s="124">
        <v>215431.39793200567</v>
      </c>
      <c r="DDX58" s="124">
        <v>219050.03859088462</v>
      </c>
      <c r="DDY58" s="124">
        <v>222729.46221985892</v>
      </c>
      <c r="DDZ58" s="124">
        <v>1273465.9649122807</v>
      </c>
      <c r="DEA58" s="124">
        <v>1308681.8031432109</v>
      </c>
      <c r="DEB58" s="124">
        <v>1344871.4838610836</v>
      </c>
      <c r="DEC58" s="124">
        <v>334482.21674747305</v>
      </c>
      <c r="DED58" s="124">
        <v>286443.19426483009</v>
      </c>
      <c r="DEE58" s="124">
        <v>235491.48939801956</v>
      </c>
      <c r="DEF58" s="124">
        <v>181502.74651716484</v>
      </c>
      <c r="DEG58" s="124">
        <v>124347.95962732565</v>
      </c>
      <c r="DEH58" s="124">
        <v>63893.310267415378</v>
      </c>
      <c r="DEI58" s="124">
        <v>0</v>
      </c>
      <c r="DEJ58" s="124">
        <v>0</v>
      </c>
      <c r="DEK58" s="124">
        <v>0</v>
      </c>
      <c r="DEL58" s="124">
        <v>0</v>
      </c>
      <c r="DEM58" s="124">
        <v>0</v>
      </c>
      <c r="DEN58" s="124">
        <v>0</v>
      </c>
      <c r="DEO58" s="124">
        <v>0</v>
      </c>
      <c r="DEP58" s="124">
        <v>0</v>
      </c>
      <c r="DEQ58" s="124">
        <v>0</v>
      </c>
      <c r="DER58" s="124">
        <v>0</v>
      </c>
      <c r="DES58" s="124">
        <v>0</v>
      </c>
      <c r="DET58" s="124">
        <v>0</v>
      </c>
      <c r="DEU58" s="124">
        <v>0</v>
      </c>
      <c r="DEV58" s="124">
        <v>0</v>
      </c>
      <c r="DEW58" s="124">
        <v>0</v>
      </c>
      <c r="DEX58" s="124">
        <v>0</v>
      </c>
      <c r="DEY58" s="124">
        <v>0</v>
      </c>
      <c r="DEZ58" s="124">
        <v>520148.0701754386</v>
      </c>
      <c r="DFA58" s="124">
        <v>528885.09260319232</v>
      </c>
      <c r="DFB58" s="124">
        <v>537768.8723973193</v>
      </c>
      <c r="DFC58" s="124">
        <v>134558.10294851044</v>
      </c>
      <c r="DFD58" s="124">
        <v>114015.2500460584</v>
      </c>
      <c r="DFE58" s="124">
        <v>92744.308071272186</v>
      </c>
      <c r="DFF58" s="124">
        <v>70726.613403779746</v>
      </c>
      <c r="DFG58" s="124">
        <v>47943.080857663772</v>
      </c>
      <c r="DFH58" s="124">
        <v>24374.194785088308</v>
      </c>
      <c r="DFI58" s="124">
        <v>0</v>
      </c>
      <c r="DFJ58" s="124">
        <v>0</v>
      </c>
      <c r="DFK58" s="124">
        <v>0</v>
      </c>
      <c r="DFL58" s="124">
        <v>0</v>
      </c>
      <c r="DFM58" s="124">
        <v>0</v>
      </c>
      <c r="DFN58" s="124">
        <v>0</v>
      </c>
      <c r="DFO58" s="124">
        <v>0</v>
      </c>
      <c r="DFP58" s="124">
        <v>0</v>
      </c>
      <c r="DFQ58" s="124">
        <v>0</v>
      </c>
      <c r="DFR58" s="124">
        <v>0</v>
      </c>
      <c r="DFS58" s="124">
        <v>0</v>
      </c>
      <c r="DFT58" s="124">
        <v>0</v>
      </c>
      <c r="DFU58" s="124">
        <v>0</v>
      </c>
      <c r="DFV58" s="124">
        <v>0</v>
      </c>
      <c r="DFW58" s="124">
        <v>0</v>
      </c>
      <c r="DFX58" s="124">
        <v>0</v>
      </c>
      <c r="DFY58" s="124">
        <v>0</v>
      </c>
      <c r="DFZ58" s="124">
        <v>1273465.9649122807</v>
      </c>
      <c r="DGA58" s="124">
        <v>1308681.8031432109</v>
      </c>
      <c r="DGB58" s="124">
        <v>1344871.4838610836</v>
      </c>
      <c r="DGC58" s="124">
        <v>334482.21674747305</v>
      </c>
      <c r="DGD58" s="124">
        <v>286443.19426483009</v>
      </c>
      <c r="DGE58" s="124">
        <v>176618.61704851469</v>
      </c>
      <c r="DGF58" s="124">
        <v>136127.05988787365</v>
      </c>
      <c r="DGG58" s="124">
        <v>93260.969720494235</v>
      </c>
      <c r="DGH58" s="124">
        <v>47919.98270056153</v>
      </c>
      <c r="DGI58" s="124">
        <v>0</v>
      </c>
      <c r="DGJ58" s="124">
        <v>0</v>
      </c>
      <c r="DGK58" s="124">
        <v>0</v>
      </c>
      <c r="DGL58" s="124">
        <v>0</v>
      </c>
      <c r="DGM58" s="124">
        <v>0</v>
      </c>
      <c r="DGN58" s="124">
        <v>0</v>
      </c>
      <c r="DGO58" s="124">
        <v>0</v>
      </c>
      <c r="DGP58" s="124">
        <v>0</v>
      </c>
      <c r="DGQ58" s="124">
        <v>0</v>
      </c>
      <c r="DGR58" s="124">
        <v>0</v>
      </c>
      <c r="DGS58" s="124">
        <v>0</v>
      </c>
      <c r="DGT58" s="124">
        <v>0</v>
      </c>
      <c r="DGU58" s="124">
        <v>0</v>
      </c>
      <c r="DGV58" s="124">
        <v>0</v>
      </c>
      <c r="DGW58" s="124">
        <v>0</v>
      </c>
      <c r="DGX58" s="124">
        <v>0</v>
      </c>
      <c r="DGY58" s="124">
        <v>0</v>
      </c>
      <c r="DGZ58" s="124">
        <v>520148.0701754386</v>
      </c>
      <c r="DHA58" s="124">
        <v>528885.09260319232</v>
      </c>
      <c r="DHB58" s="124">
        <v>537768.8723973193</v>
      </c>
      <c r="DHC58" s="124">
        <v>134558.10294851044</v>
      </c>
      <c r="DHD58" s="124">
        <v>114015.2500460584</v>
      </c>
      <c r="DHE58" s="124">
        <v>69558.231053454132</v>
      </c>
      <c r="DHF58" s="124">
        <v>53044.960052834809</v>
      </c>
      <c r="DHG58" s="124">
        <v>35957.310643247823</v>
      </c>
      <c r="DHH58" s="124">
        <v>18280.646088816229</v>
      </c>
      <c r="DHI58" s="124">
        <v>0</v>
      </c>
      <c r="DHJ58" s="124">
        <v>0</v>
      </c>
      <c r="DHK58" s="124">
        <v>0</v>
      </c>
      <c r="DHL58" s="124">
        <v>0</v>
      </c>
      <c r="DHM58" s="124">
        <v>0</v>
      </c>
      <c r="DHN58" s="124">
        <v>0</v>
      </c>
      <c r="DHO58" s="124">
        <v>0</v>
      </c>
      <c r="DHP58" s="124">
        <v>0</v>
      </c>
      <c r="DHQ58" s="124">
        <v>0</v>
      </c>
      <c r="DHR58" s="124">
        <v>0</v>
      </c>
      <c r="DHS58" s="124">
        <v>0</v>
      </c>
      <c r="DHT58" s="124">
        <v>0</v>
      </c>
      <c r="DHU58" s="124">
        <v>0</v>
      </c>
      <c r="DHV58" s="124">
        <v>0</v>
      </c>
      <c r="DHW58" s="124">
        <v>0</v>
      </c>
      <c r="DHX58" s="124">
        <v>0</v>
      </c>
      <c r="DHY58" s="124">
        <v>0</v>
      </c>
      <c r="DHZ58" s="110"/>
      <c r="DIA58" s="110"/>
      <c r="DIB58" s="110"/>
      <c r="DIC58" s="110"/>
      <c r="DID58" s="110"/>
      <c r="DIE58" s="110"/>
      <c r="DIF58" s="110"/>
      <c r="DIG58" s="110"/>
      <c r="DIH58" s="110"/>
      <c r="DII58" s="110"/>
      <c r="DIJ58" s="119"/>
      <c r="DIK58" s="119"/>
      <c r="DIL58" s="131"/>
      <c r="DIM58" s="131"/>
      <c r="DIN58" s="56"/>
      <c r="DIO58" s="56"/>
      <c r="DIP58" s="108">
        <f>DIP40</f>
        <v>61.414365365245125</v>
      </c>
      <c r="DIQ58" s="108">
        <f>DIQ40</f>
        <v>796.5856346347548</v>
      </c>
      <c r="DIR58" s="108">
        <f>DIR40</f>
        <v>201.11342138067434</v>
      </c>
      <c r="DIS58" s="108">
        <f>DIS40</f>
        <v>197.83791078441379</v>
      </c>
      <c r="DIT58" s="124">
        <v>39970271.987592265</v>
      </c>
      <c r="DIU58" s="124">
        <v>41075591.384532943</v>
      </c>
      <c r="DIV58" s="124">
        <v>42211476.772358872</v>
      </c>
      <c r="DIW58" s="124">
        <v>43378773.408831164</v>
      </c>
      <c r="DIX58" s="124">
        <v>44578349.926077776</v>
      </c>
      <c r="DIY58" s="124">
        <v>45811098.976977378</v>
      </c>
      <c r="DIZ58" s="124">
        <v>47077937.899418071</v>
      </c>
      <c r="DJA58" s="124">
        <v>48379809.398925222</v>
      </c>
      <c r="DJB58" s="124">
        <v>49717682.250166394</v>
      </c>
      <c r="DJC58" s="124">
        <v>51092552.017855272</v>
      </c>
      <c r="DJD58" s="124">
        <v>52505441.797591254</v>
      </c>
      <c r="DJE58" s="124">
        <v>53957402.977185756</v>
      </c>
      <c r="DJF58" s="124">
        <v>55449516.019042008</v>
      </c>
      <c r="DJG58" s="124">
        <v>56982891.264170334</v>
      </c>
      <c r="DJH58" s="124">
        <v>58558669.758437306</v>
      </c>
      <c r="DJI58" s="124">
        <v>60178024.101663612</v>
      </c>
      <c r="DJJ58" s="124">
        <v>61842159.320202552</v>
      </c>
      <c r="DJK58" s="124">
        <v>63552313.763648301</v>
      </c>
      <c r="DJL58" s="124">
        <v>65309760.026341401</v>
      </c>
      <c r="DJM58" s="124">
        <v>67115805.894357145</v>
      </c>
      <c r="DJN58" s="124">
        <v>68971795.318681493</v>
      </c>
      <c r="DJO58" s="124">
        <v>70879109.415298775</v>
      </c>
      <c r="DJP58" s="124">
        <v>72839167.49293533</v>
      </c>
      <c r="DJQ58" s="124">
        <v>74853428.109223977</v>
      </c>
      <c r="DJR58" s="124">
        <v>76923390.156075045</v>
      </c>
      <c r="DJS58" s="124">
        <v>79050593.975061789</v>
      </c>
      <c r="DJT58" s="124">
        <v>255542861.26993498</v>
      </c>
      <c r="DJU58" s="124">
        <v>259835261.52706704</v>
      </c>
      <c r="DJV58" s="124">
        <v>264199762.01770145</v>
      </c>
      <c r="DJW58" s="124">
        <v>268637573.82266939</v>
      </c>
      <c r="DJX58" s="124">
        <v>273149928.36554867</v>
      </c>
      <c r="DJY58" s="124">
        <v>277738077.75436443</v>
      </c>
      <c r="DJZ58" s="124">
        <v>282403295.12902975</v>
      </c>
      <c r="DKA58" s="124">
        <v>287146875.01462209</v>
      </c>
      <c r="DKB58" s="124">
        <v>291970133.68059385</v>
      </c>
      <c r="DKC58" s="124">
        <v>296874409.50601643</v>
      </c>
      <c r="DKD58" s="124">
        <v>301861063.35095984</v>
      </c>
      <c r="DKE58" s="124">
        <v>306931478.93410981</v>
      </c>
      <c r="DKF58" s="124">
        <v>312087063.21672851</v>
      </c>
      <c r="DKG58" s="124">
        <v>317329246.79306406</v>
      </c>
      <c r="DKH58" s="124">
        <v>322659484.28731853</v>
      </c>
      <c r="DKI58" s="124">
        <v>328079254.75728279</v>
      </c>
      <c r="DKJ58" s="124">
        <v>333590062.10475278</v>
      </c>
      <c r="DKK58" s="124">
        <v>339193435.49283808</v>
      </c>
      <c r="DKL58" s="124">
        <v>344890929.77028143</v>
      </c>
      <c r="DKM58" s="124">
        <v>350684125.90290469</v>
      </c>
      <c r="DKN58" s="124">
        <v>356574631.41230214</v>
      </c>
      <c r="DKO58" s="124">
        <v>362564080.82190305</v>
      </c>
      <c r="DKP58" s="124">
        <v>368654136.11052591</v>
      </c>
      <c r="DKQ58" s="124">
        <v>374846487.17355198</v>
      </c>
      <c r="DKR58" s="124">
        <v>381142852.29184496</v>
      </c>
      <c r="DKS58" s="124">
        <v>387544978.60854685</v>
      </c>
      <c r="DKT58" s="124">
        <v>39970271.987592265</v>
      </c>
      <c r="DKU58" s="124">
        <v>41075591.384532943</v>
      </c>
      <c r="DKV58" s="124">
        <v>42211476.772358872</v>
      </c>
      <c r="DKW58" s="124">
        <v>40280289.59391465</v>
      </c>
      <c r="DKX58" s="124">
        <v>38210014.222352378</v>
      </c>
      <c r="DKY58" s="124">
        <v>35994434.910482228</v>
      </c>
      <c r="DKZ58" s="124">
        <v>33627098.499584332</v>
      </c>
      <c r="DLA58" s="124">
        <v>31101306.042166214</v>
      </c>
      <c r="DLB58" s="124">
        <v>28410104.142952226</v>
      </c>
      <c r="DLC58" s="124">
        <v>25546276.008927636</v>
      </c>
      <c r="DLD58" s="124">
        <v>26213291.182925936</v>
      </c>
      <c r="DLE58" s="124">
        <v>26897722.172919825</v>
      </c>
      <c r="DLF58" s="124">
        <v>27600023.707165293</v>
      </c>
      <c r="DLG58" s="124">
        <v>28320662.386907049</v>
      </c>
      <c r="DLH58" s="124">
        <v>29060116.996383138</v>
      </c>
      <c r="DLI58" s="124">
        <v>29818878.820923809</v>
      </c>
      <c r="DLJ58" s="124">
        <v>30597451.973355964</v>
      </c>
      <c r="DLK58" s="124">
        <v>31396353.72893006</v>
      </c>
      <c r="DLL58" s="124">
        <v>32216114.86899196</v>
      </c>
      <c r="DLM58" s="124">
        <v>33057280.033628102</v>
      </c>
      <c r="DLN58" s="124">
        <v>33920408.083518244</v>
      </c>
      <c r="DLO58" s="124">
        <v>34806072.471236221</v>
      </c>
      <c r="DLP58" s="124">
        <v>35714861.622245386</v>
      </c>
      <c r="DLQ58" s="124">
        <v>36647379.325841874</v>
      </c>
      <c r="DLR58" s="124">
        <v>37604245.136305429</v>
      </c>
      <c r="DLS58" s="124">
        <v>38586094.784524292</v>
      </c>
      <c r="DLT58" s="124">
        <v>255542861.26993498</v>
      </c>
      <c r="DLU58" s="124">
        <v>259835261.52706704</v>
      </c>
      <c r="DLV58" s="124">
        <v>264199762.01770145</v>
      </c>
      <c r="DLW58" s="124">
        <v>249449175.69247872</v>
      </c>
      <c r="DLX58" s="124">
        <v>234128510.02761316</v>
      </c>
      <c r="DLY58" s="124">
        <v>218222775.3784292</v>
      </c>
      <c r="DLZ58" s="124">
        <v>201716639.3778784</v>
      </c>
      <c r="DMA58" s="124">
        <v>184594419.65225706</v>
      </c>
      <c r="DMB58" s="124">
        <v>166840076.38891077</v>
      </c>
      <c r="DMC58" s="124">
        <v>148437204.75300822</v>
      </c>
      <c r="DMD58" s="124">
        <v>152312911.25212958</v>
      </c>
      <c r="DME58" s="124">
        <v>156289812.7373215</v>
      </c>
      <c r="DMF58" s="124">
        <v>160370551.41722596</v>
      </c>
      <c r="DMG58" s="124">
        <v>164557838.48874989</v>
      </c>
      <c r="DMH58" s="124">
        <v>168854455.93835387</v>
      </c>
      <c r="DMI58" s="124">
        <v>173263258.39037269</v>
      </c>
      <c r="DMJ58" s="124">
        <v>177787175.00359565</v>
      </c>
      <c r="DMK58" s="124">
        <v>182429211.41736677</v>
      </c>
      <c r="DML58" s="124">
        <v>187192451.74849775</v>
      </c>
      <c r="DMM58" s="124">
        <v>192080060.64032051</v>
      </c>
      <c r="DMN58" s="124">
        <v>197095285.36524063</v>
      </c>
      <c r="DMO58" s="124">
        <v>202241457.9821887</v>
      </c>
      <c r="DMP58" s="124">
        <v>207521997.55040276</v>
      </c>
      <c r="DMQ58" s="124">
        <v>212940412.40101281</v>
      </c>
      <c r="DMR58" s="124">
        <v>218500302.46793664</v>
      </c>
      <c r="DMS58" s="124">
        <v>224205361.67963541</v>
      </c>
      <c r="DMT58" s="124">
        <v>39058980.371300504</v>
      </c>
      <c r="DMU58" s="124">
        <v>40179238.431106836</v>
      </c>
      <c r="DMV58" s="124">
        <v>41331626.82582286</v>
      </c>
      <c r="DMW58" s="124">
        <v>42517067.091707453</v>
      </c>
      <c r="DMX58" s="124">
        <v>43736507.195776574</v>
      </c>
      <c r="DMY58" s="124">
        <v>44990922.29386878</v>
      </c>
      <c r="DMZ58" s="124">
        <v>46281315.51045312</v>
      </c>
      <c r="DNA58" s="124">
        <v>47608718.740802698</v>
      </c>
      <c r="DNB58" s="124">
        <v>48974193.476175621</v>
      </c>
      <c r="DNC58" s="124">
        <v>50378831.652663015</v>
      </c>
      <c r="DND58" s="124">
        <v>51823756.524383187</v>
      </c>
      <c r="DNE58" s="124">
        <v>53310123.561719865</v>
      </c>
      <c r="DNF58" s="124">
        <v>54839121.37532305</v>
      </c>
      <c r="DNG58" s="124">
        <v>56411972.666611336</v>
      </c>
      <c r="DNH58" s="124">
        <v>58029935.20553568</v>
      </c>
      <c r="DNI58" s="124">
        <v>59694302.836386777</v>
      </c>
      <c r="DNJ58" s="124">
        <v>61406406.512449943</v>
      </c>
      <c r="DNK58" s="124">
        <v>63167615.360335335</v>
      </c>
      <c r="DNL58" s="124">
        <v>64979337.77483435</v>
      </c>
      <c r="DNM58" s="124">
        <v>66843022.545177795</v>
      </c>
      <c r="DNN58" s="124">
        <v>68760160.013596535</v>
      </c>
      <c r="DNO58" s="124">
        <v>70732283.267110959</v>
      </c>
      <c r="DNP58" s="124">
        <v>72760969.363502428</v>
      </c>
      <c r="DNQ58" s="124">
        <v>74847840.592447206</v>
      </c>
      <c r="DNR58" s="124">
        <v>76994565.77282083</v>
      </c>
      <c r="DNS58" s="124">
        <v>79202861.587211013</v>
      </c>
      <c r="DNT58" s="124">
        <v>12802988.231856894</v>
      </c>
      <c r="DNU58" s="124">
        <v>13031060.41311211</v>
      </c>
      <c r="DNV58" s="124">
        <v>13263195.467730988</v>
      </c>
      <c r="DNW58" s="124">
        <v>13499465.771659944</v>
      </c>
      <c r="DNX58" s="124">
        <v>13739944.990149088</v>
      </c>
      <c r="DNY58" s="124">
        <v>13984708.100719836</v>
      </c>
      <c r="DNZ58" s="124">
        <v>14233831.41654171</v>
      </c>
      <c r="DOA58" s="124">
        <v>14487392.61022554</v>
      </c>
      <c r="DOB58" s="124">
        <v>14745470.738040522</v>
      </c>
      <c r="DOC58" s="124">
        <v>15008146.264562672</v>
      </c>
      <c r="DOD58" s="124">
        <v>15275501.087762387</v>
      </c>
      <c r="DOE58" s="124">
        <v>15547618.564538907</v>
      </c>
      <c r="DOF58" s="124">
        <v>15824583.53670964</v>
      </c>
      <c r="DOG58" s="124">
        <v>16106482.357462464</v>
      </c>
      <c r="DOH58" s="124">
        <v>16393402.918279249</v>
      </c>
      <c r="DOI58" s="124">
        <v>16685434.676339012</v>
      </c>
      <c r="DOJ58" s="124">
        <v>16982668.682409178</v>
      </c>
      <c r="DOK58" s="124">
        <v>17285197.609233782</v>
      </c>
      <c r="DOL58" s="124">
        <v>17593115.780427292</v>
      </c>
      <c r="DOM58" s="124">
        <v>17906519.199883189</v>
      </c>
      <c r="DON58" s="124">
        <v>18225505.581706449</v>
      </c>
      <c r="DOO58" s="124">
        <v>18550174.380679172</v>
      </c>
      <c r="DOP58" s="124">
        <v>18880626.82326901</v>
      </c>
      <c r="DOQ58" s="124">
        <v>19216965.93918993</v>
      </c>
      <c r="DOR58" s="124">
        <v>19559296.593525201</v>
      </c>
      <c r="DOS58" s="124">
        <v>19907725.519422606</v>
      </c>
      <c r="DOT58" s="124">
        <v>39058980.371300504</v>
      </c>
      <c r="DOU58" s="124">
        <v>40179238.431106836</v>
      </c>
      <c r="DOV58" s="124">
        <v>41331626.82582286</v>
      </c>
      <c r="DOW58" s="124">
        <v>39480133.728014059</v>
      </c>
      <c r="DOX58" s="124">
        <v>37488434.739237063</v>
      </c>
      <c r="DOY58" s="124">
        <v>35350010.373754039</v>
      </c>
      <c r="DOZ58" s="124">
        <v>33058082.507466514</v>
      </c>
      <c r="DPA58" s="124">
        <v>30605604.904801734</v>
      </c>
      <c r="DPB58" s="124">
        <v>27985253.414957497</v>
      </c>
      <c r="DPC58" s="124">
        <v>25189415.826331507</v>
      </c>
      <c r="DPD58" s="124">
        <v>25847113.354317363</v>
      </c>
      <c r="DPE58" s="124">
        <v>26521983.413865723</v>
      </c>
      <c r="DPF58" s="124">
        <v>27214474.381057862</v>
      </c>
      <c r="DPG58" s="124">
        <v>27925046.339108024</v>
      </c>
      <c r="DPH58" s="124">
        <v>28654171.384037524</v>
      </c>
      <c r="DPI58" s="124">
        <v>29402333.938330039</v>
      </c>
      <c r="DPJ58" s="124">
        <v>30170031.07277647</v>
      </c>
      <c r="DPK58" s="124">
        <v>30957772.836723179</v>
      </c>
      <c r="DPL58" s="124">
        <v>31766082.596943043</v>
      </c>
      <c r="DPM58" s="124">
        <v>32595497.385354459</v>
      </c>
      <c r="DPN58" s="124">
        <v>33446568.25581931</v>
      </c>
      <c r="DPO58" s="124">
        <v>34319860.650256954</v>
      </c>
      <c r="DPP58" s="124">
        <v>35215954.774317488</v>
      </c>
      <c r="DPQ58" s="124">
        <v>36135445.982863843</v>
      </c>
      <c r="DPR58" s="124">
        <v>37078945.175518885</v>
      </c>
      <c r="DPS58" s="124">
        <v>38047079.202540241</v>
      </c>
      <c r="DPT58" s="124">
        <v>12802988.231856894</v>
      </c>
      <c r="DPU58" s="124">
        <v>13031060.41311211</v>
      </c>
      <c r="DPV58" s="124">
        <v>13263195.467730988</v>
      </c>
      <c r="DPW58" s="124">
        <v>12535218.216541378</v>
      </c>
      <c r="DPX58" s="124">
        <v>11777095.705842076</v>
      </c>
      <c r="DPY58" s="124">
        <v>10987984.936279872</v>
      </c>
      <c r="DPZ58" s="124">
        <v>10167022.440386936</v>
      </c>
      <c r="DQA58" s="124">
        <v>9313323.8208592758</v>
      </c>
      <c r="DQB58" s="124">
        <v>8425983.2788802981</v>
      </c>
      <c r="DQC58" s="124">
        <v>7504073.132281336</v>
      </c>
      <c r="DQD58" s="124">
        <v>7700005.0420546196</v>
      </c>
      <c r="DQE58" s="124">
        <v>7901052.7486212822</v>
      </c>
      <c r="DQF58" s="124">
        <v>8107349.8258175682</v>
      </c>
      <c r="DQG58" s="124">
        <v>8319033.33510256</v>
      </c>
      <c r="DQH58" s="124">
        <v>8536243.9166202694</v>
      </c>
      <c r="DQI58" s="124">
        <v>8759125.8826393709</v>
      </c>
      <c r="DQJ58" s="124">
        <v>8987827.3134326488</v>
      </c>
      <c r="DQK58" s="124">
        <v>9222500.1556598637</v>
      </c>
      <c r="DQL58" s="124">
        <v>9463300.3233194109</v>
      </c>
      <c r="DQM58" s="124">
        <v>9710387.8013358209</v>
      </c>
      <c r="DQN58" s="124">
        <v>9963926.7518519536</v>
      </c>
      <c r="DQO58" s="124">
        <v>10224085.623296475</v>
      </c>
      <c r="DQP58" s="124">
        <v>10491037.262299098</v>
      </c>
      <c r="DQQ58" s="124">
        <v>10764959.028527945</v>
      </c>
      <c r="DQR58" s="124">
        <v>11046032.912525317</v>
      </c>
      <c r="DQS58" s="124">
        <v>11334445.656620158</v>
      </c>
      <c r="DQT58" s="124">
        <v>90179963.808222026</v>
      </c>
      <c r="DQU58" s="124">
        <v>92766432.536510557</v>
      </c>
      <c r="DQV58" s="124">
        <v>95427084.2673188</v>
      </c>
      <c r="DQW58" s="124">
        <v>98164046.657479703</v>
      </c>
      <c r="DQX58" s="124">
        <v>100979508.38755728</v>
      </c>
      <c r="DQY58" s="124">
        <v>103875720.91207987</v>
      </c>
      <c r="DQZ58" s="124">
        <v>106855000.25997227</v>
      </c>
      <c r="DRA58" s="124">
        <v>109919728.88662629</v>
      </c>
      <c r="DRB58" s="124">
        <v>113072357.57909082</v>
      </c>
      <c r="DRC58" s="124">
        <v>116315407.41590518</v>
      </c>
      <c r="DRD58" s="124">
        <v>119651471.7831427</v>
      </c>
      <c r="DRE58" s="124">
        <v>123083218.44827697</v>
      </c>
      <c r="DRF58" s="124">
        <v>126613391.69352892</v>
      </c>
      <c r="DRG58" s="124">
        <v>130244814.51040082</v>
      </c>
      <c r="DRH58" s="124">
        <v>133980390.85715221</v>
      </c>
      <c r="DRI58" s="124">
        <v>137823107.98102295</v>
      </c>
      <c r="DRJ58" s="124">
        <v>141776038.80706027</v>
      </c>
      <c r="DRK58" s="124">
        <v>145842344.39546025</v>
      </c>
      <c r="DRL58" s="124">
        <v>150025276.46938899</v>
      </c>
      <c r="DRM58" s="124">
        <v>154328180.01530433</v>
      </c>
      <c r="DRN58" s="124">
        <v>158754495.95785826</v>
      </c>
      <c r="DRO58" s="124">
        <v>163307763.91151845</v>
      </c>
      <c r="DRP58" s="124">
        <v>167991625.01110953</v>
      </c>
      <c r="DRQ58" s="124">
        <v>172809824.8235383</v>
      </c>
      <c r="DRR58" s="124">
        <v>177766216.34302965</v>
      </c>
      <c r="DRS58" s="124">
        <v>182864763.07226992</v>
      </c>
      <c r="DRT58" s="124">
        <v>88711213.363839164</v>
      </c>
      <c r="DRU58" s="124">
        <v>90291513.178795204</v>
      </c>
      <c r="DRV58" s="124">
        <v>91899964.423660159</v>
      </c>
      <c r="DRW58" s="124">
        <v>93537068.587454334</v>
      </c>
      <c r="DRX58" s="124">
        <v>95203336.092713594</v>
      </c>
      <c r="DRY58" s="124">
        <v>96899286.454630747</v>
      </c>
      <c r="DRZ58" s="124">
        <v>98625448.443032101</v>
      </c>
      <c r="DSA58" s="124">
        <v>100382360.24723938</v>
      </c>
      <c r="DSB58" s="124">
        <v>102170569.64386821</v>
      </c>
      <c r="DSC58" s="124">
        <v>103990634.16761616</v>
      </c>
      <c r="DSD58" s="124">
        <v>105843121.28509293</v>
      </c>
      <c r="DSE58" s="124">
        <v>107728608.57174726</v>
      </c>
      <c r="DSF58" s="124">
        <v>109647683.8919457</v>
      </c>
      <c r="DSG58" s="124">
        <v>111600945.58225903</v>
      </c>
      <c r="DSH58" s="124">
        <v>113589002.63801394</v>
      </c>
      <c r="DSI58" s="124">
        <v>115612474.90316802</v>
      </c>
      <c r="DSJ58" s="124">
        <v>117671993.26356685</v>
      </c>
      <c r="DSK58" s="124">
        <v>119768199.84364414</v>
      </c>
      <c r="DSL58" s="124">
        <v>121901748.20662573</v>
      </c>
      <c r="DSM58" s="124">
        <v>124073303.55829981</v>
      </c>
      <c r="DSN58" s="124">
        <v>126283542.95441754</v>
      </c>
      <c r="DSO58" s="124">
        <v>128533155.51178795</v>
      </c>
      <c r="DSP58" s="124">
        <v>130822842.6231333</v>
      </c>
      <c r="DSQ58" s="124">
        <v>133153318.17577219</v>
      </c>
      <c r="DSR58" s="124">
        <v>135525308.77419785</v>
      </c>
      <c r="DSS58" s="124">
        <v>137939553.96662155</v>
      </c>
      <c r="DST58" s="124">
        <v>90179963.808222026</v>
      </c>
      <c r="DSU58" s="124">
        <v>92766432.536510557</v>
      </c>
      <c r="DSV58" s="124">
        <v>95427084.2673188</v>
      </c>
      <c r="DSW58" s="124">
        <v>91152329.039088294</v>
      </c>
      <c r="DSX58" s="124">
        <v>86553864.332191959</v>
      </c>
      <c r="DSY58" s="124">
        <v>81616637.859491333</v>
      </c>
      <c r="DSZ58" s="124">
        <v>76325000.185694486</v>
      </c>
      <c r="DTA58" s="124">
        <v>70662682.855688319</v>
      </c>
      <c r="DTB58" s="124">
        <v>64612775.759480469</v>
      </c>
      <c r="DTC58" s="124">
        <v>58157703.707952581</v>
      </c>
      <c r="DTD58" s="124">
        <v>59676205.694095097</v>
      </c>
      <c r="DTE58" s="124">
        <v>61234355.880474307</v>
      </c>
      <c r="DTF58" s="124">
        <v>62833189.484558702</v>
      </c>
      <c r="DTG58" s="124">
        <v>64473768.753422178</v>
      </c>
      <c r="DTH58" s="124">
        <v>66157183.669489048</v>
      </c>
      <c r="DTI58" s="124">
        <v>67884552.674706101</v>
      </c>
      <c r="DTJ58" s="124">
        <v>69657023.413622886</v>
      </c>
      <c r="DTK58" s="124">
        <v>71475773.495873794</v>
      </c>
      <c r="DTL58" s="124">
        <v>73342011.278568715</v>
      </c>
      <c r="DTM58" s="124">
        <v>75256976.669111893</v>
      </c>
      <c r="DTN58" s="124">
        <v>77221941.948982477</v>
      </c>
      <c r="DTO58" s="124">
        <v>79238212.619024038</v>
      </c>
      <c r="DTP58" s="124">
        <v>81307128.26680465</v>
      </c>
      <c r="DTQ58" s="124">
        <v>83430063.456623793</v>
      </c>
      <c r="DTR58" s="124">
        <v>85608428.642757446</v>
      </c>
      <c r="DTS58" s="124">
        <v>87843671.106548041</v>
      </c>
      <c r="DTT58" s="124">
        <v>88711213.363839164</v>
      </c>
      <c r="DTU58" s="124">
        <v>90291513.178795204</v>
      </c>
      <c r="DTV58" s="124">
        <v>91899964.423660159</v>
      </c>
      <c r="DTW58" s="124">
        <v>86855849.40263617</v>
      </c>
      <c r="DTX58" s="124">
        <v>81602859.50804022</v>
      </c>
      <c r="DTY58" s="124">
        <v>76135153.64292416</v>
      </c>
      <c r="DTZ58" s="124">
        <v>70446748.887880072</v>
      </c>
      <c r="DUA58" s="124">
        <v>64531517.301796742</v>
      </c>
      <c r="DUB58" s="124">
        <v>58383182.653638974</v>
      </c>
      <c r="DUC58" s="124">
        <v>51995317.083808079</v>
      </c>
      <c r="DUD58" s="124">
        <v>53352918.695081398</v>
      </c>
      <c r="DUE58" s="124">
        <v>54745967.38578999</v>
      </c>
      <c r="DUF58" s="124">
        <v>56175388.68182455</v>
      </c>
      <c r="DUG58" s="124">
        <v>57642132.274625897</v>
      </c>
      <c r="DUH58" s="124">
        <v>59147172.652149267</v>
      </c>
      <c r="DUI58" s="124">
        <v>60691509.746303171</v>
      </c>
      <c r="DUJ58" s="124">
        <v>62276169.597292908</v>
      </c>
      <c r="DUK58" s="124">
        <v>63902205.035310149</v>
      </c>
      <c r="DUL58" s="124">
        <v>65570696.380021483</v>
      </c>
      <c r="DUM58" s="124">
        <v>67282752.15832065</v>
      </c>
      <c r="DUN58" s="124">
        <v>69039509.840821341</v>
      </c>
      <c r="DUO58" s="124">
        <v>70842136.597579926</v>
      </c>
      <c r="DUP58" s="124">
        <v>72691830.073550075</v>
      </c>
      <c r="DUQ58" s="124">
        <v>74589819.184284627</v>
      </c>
      <c r="DUR58" s="124">
        <v>76537364.93241325</v>
      </c>
      <c r="DUS58" s="124">
        <v>78535761.245438442</v>
      </c>
      <c r="DUT58" s="124">
        <v>0</v>
      </c>
      <c r="DUU58" s="124">
        <v>0</v>
      </c>
      <c r="DUV58" s="124">
        <v>0</v>
      </c>
      <c r="DUW58" s="124">
        <v>293187.110635138</v>
      </c>
      <c r="DUX58" s="124">
        <v>603192.13206047576</v>
      </c>
      <c r="DUY58" s="124">
        <v>930738.60083275626</v>
      </c>
      <c r="DUZ58" s="124">
        <v>1276577.7226952203</v>
      </c>
      <c r="DVA58" s="124">
        <v>1641489.3645591228</v>
      </c>
      <c r="DVB58" s="124">
        <v>2026283.0806266966</v>
      </c>
      <c r="DVC58" s="124">
        <v>2431799.1737979995</v>
      </c>
      <c r="DVD58" s="124">
        <v>2501546.0693487935</v>
      </c>
      <c r="DVE58" s="124">
        <v>2573293.388903094</v>
      </c>
      <c r="DVF58" s="124">
        <v>2647098.5070029823</v>
      </c>
      <c r="DVG58" s="124">
        <v>2723020.4437607154</v>
      </c>
      <c r="DVH58" s="124">
        <v>2801119.9120556368</v>
      </c>
      <c r="DVI58" s="124">
        <v>2881459.3660847554</v>
      </c>
      <c r="DVJ58" s="124">
        <v>2964103.0513058049</v>
      </c>
      <c r="DVK58" s="124">
        <v>3049117.055812736</v>
      </c>
      <c r="DVL58" s="124">
        <v>3136569.3631847179</v>
      </c>
      <c r="DVM58" s="124">
        <v>3226529.9068509093</v>
      </c>
      <c r="DVN58" s="124">
        <v>3319070.6260144804</v>
      </c>
      <c r="DVO58" s="124">
        <v>3414265.5231805937</v>
      </c>
      <c r="DVP58" s="124">
        <v>3512190.7233343674</v>
      </c>
      <c r="DVQ58" s="124">
        <v>3612924.5348161273</v>
      </c>
      <c r="DVR58" s="124">
        <v>3716547.5119426325</v>
      </c>
      <c r="DVS58" s="124">
        <v>3823142.5194243472</v>
      </c>
      <c r="DVT58" s="124">
        <v>0</v>
      </c>
      <c r="DVU58" s="124">
        <v>0</v>
      </c>
      <c r="DVV58" s="124">
        <v>0</v>
      </c>
      <c r="DVW58" s="124">
        <v>2606980.8845379665</v>
      </c>
      <c r="DVX58" s="124">
        <v>5306843.181767974</v>
      </c>
      <c r="DVY58" s="124">
        <v>8102068.7731860224</v>
      </c>
      <c r="DVZ58" s="124">
        <v>10995198.489872489</v>
      </c>
      <c r="DWA58" s="124">
        <v>13988833.425150588</v>
      </c>
      <c r="DWB58" s="124">
        <v>17085636.275305156</v>
      </c>
      <c r="DWC58" s="124">
        <v>20288332.708945114</v>
      </c>
      <c r="DWD58" s="124">
        <v>20649748.669903908</v>
      </c>
      <c r="DWE58" s="124">
        <v>21017602.887702707</v>
      </c>
      <c r="DWF58" s="124">
        <v>21392010.053322591</v>
      </c>
      <c r="DWG58" s="124">
        <v>21773086.900847521</v>
      </c>
      <c r="DWH58" s="124">
        <v>22160952.243860126</v>
      </c>
      <c r="DWI58" s="124">
        <v>22555727.01248591</v>
      </c>
      <c r="DWJ58" s="124">
        <v>22957534.291097205</v>
      </c>
      <c r="DWK58" s="124">
        <v>23366499.356688965</v>
      </c>
      <c r="DWL58" s="124">
        <v>23782749.717938092</v>
      </c>
      <c r="DWM58" s="124">
        <v>24206415.154958509</v>
      </c>
      <c r="DWN58" s="124">
        <v>24637627.759764601</v>
      </c>
      <c r="DWO58" s="124">
        <v>25076521.977455258</v>
      </c>
      <c r="DWP58" s="124">
        <v>25523234.648131758</v>
      </c>
      <c r="DWQ58" s="124">
        <v>25977905.049562234</v>
      </c>
      <c r="DWR58" s="124">
        <v>26440674.940606277</v>
      </c>
      <c r="DWS58" s="124">
        <v>26911688.605413005</v>
      </c>
      <c r="DWT58" s="124">
        <v>0</v>
      </c>
      <c r="DWU58" s="124">
        <v>0</v>
      </c>
      <c r="DWV58" s="124">
        <v>0</v>
      </c>
      <c r="DWW58" s="124">
        <v>3303322.3967456762</v>
      </c>
      <c r="DWX58" s="124">
        <v>6796131.231893735</v>
      </c>
      <c r="DWY58" s="124">
        <v>10486578.55042178</v>
      </c>
      <c r="DWZ58" s="124">
        <v>14383128.144448228</v>
      </c>
      <c r="DXA58" s="124">
        <v>18494566.729831245</v>
      </c>
      <c r="DXB58" s="124">
        <v>22830015.507437482</v>
      </c>
      <c r="DXC58" s="124">
        <v>27398942.121952225</v>
      </c>
      <c r="DXD58" s="124">
        <v>28184776.402583808</v>
      </c>
      <c r="DXE58" s="124">
        <v>28993149.345980804</v>
      </c>
      <c r="DXF58" s="124">
        <v>29824707.38782537</v>
      </c>
      <c r="DXG58" s="124">
        <v>30680115.504344627</v>
      </c>
      <c r="DXH58" s="124">
        <v>31560057.744075622</v>
      </c>
      <c r="DXI58" s="124">
        <v>32465237.77488187</v>
      </c>
      <c r="DXJ58" s="124">
        <v>33396379.446658935</v>
      </c>
      <c r="DXK58" s="124">
        <v>34354227.370179236</v>
      </c>
      <c r="DXL58" s="124">
        <v>35339547.512538634</v>
      </c>
      <c r="DXM58" s="124">
        <v>36353127.809681244</v>
      </c>
      <c r="DXN58" s="124">
        <v>37395778.796492182</v>
      </c>
      <c r="DXO58" s="124">
        <v>38468334.254962042</v>
      </c>
      <c r="DXP58" s="124">
        <v>39571651.880941585</v>
      </c>
      <c r="DXQ58" s="124">
        <v>40706613.97001978</v>
      </c>
      <c r="DXR58" s="124">
        <v>41874128.123073496</v>
      </c>
      <c r="DXS58" s="124">
        <v>43075127.972053267</v>
      </c>
      <c r="DXT58" s="124">
        <v>0</v>
      </c>
      <c r="DXU58" s="124">
        <v>0</v>
      </c>
      <c r="DXV58" s="124">
        <v>0</v>
      </c>
      <c r="DXW58" s="124">
        <v>1848966.8030143357</v>
      </c>
      <c r="DXX58" s="124">
        <v>3763808.5227582958</v>
      </c>
      <c r="DXY58" s="124">
        <v>5746285.4009437868</v>
      </c>
      <c r="DXZ58" s="124">
        <v>7798199.4884978291</v>
      </c>
      <c r="DYA58" s="124">
        <v>9921395.5765482243</v>
      </c>
      <c r="DYB58" s="124">
        <v>12117762.1473107</v>
      </c>
      <c r="DYC58" s="124">
        <v>14389232.345291143</v>
      </c>
      <c r="DYD58" s="124">
        <v>14645561.848071814</v>
      </c>
      <c r="DYE58" s="124">
        <v>14906457.599587586</v>
      </c>
      <c r="DYF58" s="124">
        <v>15172000.942903869</v>
      </c>
      <c r="DYG58" s="124">
        <v>15442274.670129847</v>
      </c>
      <c r="DYH58" s="124">
        <v>15717363.048231702</v>
      </c>
      <c r="DYI58" s="124">
        <v>15997351.845305717</v>
      </c>
      <c r="DYJ58" s="124">
        <v>16282328.357319335</v>
      </c>
      <c r="DYK58" s="124">
        <v>16572381.435328677</v>
      </c>
      <c r="DYL58" s="124">
        <v>16867601.513180822</v>
      </c>
      <c r="DYM58" s="124">
        <v>17168080.635709617</v>
      </c>
      <c r="DYN58" s="124">
        <v>17473912.487433802</v>
      </c>
      <c r="DYO58" s="124">
        <v>17785192.421766274</v>
      </c>
      <c r="DYP58" s="124">
        <v>18102017.490743753</v>
      </c>
      <c r="DYQ58" s="124">
        <v>18424486.475286059</v>
      </c>
      <c r="DYR58" s="124">
        <v>18752699.915994368</v>
      </c>
      <c r="DYS58" s="124">
        <v>19086760.144498155</v>
      </c>
      <c r="DYT58" s="118"/>
      <c r="DYU58" s="118"/>
      <c r="DYV58" s="118"/>
      <c r="DYW58" s="122"/>
      <c r="DYX58" s="122"/>
      <c r="DYY58" s="110"/>
      <c r="DYZ58" s="110"/>
      <c r="DZA58" s="113"/>
      <c r="DZB58" s="113"/>
      <c r="DZC58" s="113"/>
      <c r="DZD58" s="113"/>
      <c r="DZE58" s="113"/>
      <c r="DZF58" s="113"/>
      <c r="DZG58" s="113"/>
      <c r="DZH58" s="113"/>
      <c r="DZI58" s="113"/>
      <c r="DZJ58" s="113"/>
      <c r="DZK58" s="113"/>
      <c r="DZL58" s="132"/>
      <c r="DZM58" s="132"/>
      <c r="DZN58" s="132"/>
      <c r="DZO58" s="132"/>
      <c r="DZP58" s="132"/>
      <c r="DZQ58" s="132"/>
      <c r="DZR58" s="132"/>
      <c r="DZS58" s="132"/>
      <c r="DZT58" s="132"/>
      <c r="DZU58" s="132"/>
      <c r="EBO58" s="108">
        <v>4399340.2698759688</v>
      </c>
      <c r="EBP58" s="108">
        <v>4520997.5889841709</v>
      </c>
      <c r="EBQ58" s="108">
        <v>4646019.1632726202</v>
      </c>
      <c r="EBR58" s="108">
        <v>4774498.026296556</v>
      </c>
      <c r="EBS58" s="108">
        <v>4906529.7843180876</v>
      </c>
      <c r="EBT58" s="108">
        <v>5042212.6874506334</v>
      </c>
      <c r="EBU58" s="108">
        <v>5181647.7027707612</v>
      </c>
      <c r="EBV58" s="108">
        <v>5324938.5894518318</v>
      </c>
      <c r="EBW58" s="108">
        <v>5472191.9759753495</v>
      </c>
      <c r="EBX58" s="108">
        <v>5623517.4394774819</v>
      </c>
      <c r="EBY58" s="108">
        <v>5779027.5872897916</v>
      </c>
      <c r="EBZ58" s="108">
        <v>5938838.1407348514</v>
      </c>
      <c r="ECA58" s="108">
        <v>6103068.0212391187</v>
      </c>
      <c r="ECB58" s="108">
        <v>6271839.4388271216</v>
      </c>
      <c r="ECC58" s="108">
        <v>6445277.983062827</v>
      </c>
      <c r="ECD58" s="108">
        <v>6623512.71650586</v>
      </c>
      <c r="ECE58" s="108">
        <v>6806676.2707521226</v>
      </c>
      <c r="ECF58" s="108">
        <v>6994904.9451302625</v>
      </c>
      <c r="ECG58" s="108">
        <v>7188338.8081274638</v>
      </c>
      <c r="ECH58" s="108">
        <v>7387121.8016200075</v>
      </c>
      <c r="ECI58" s="108">
        <v>7591401.8479861831</v>
      </c>
      <c r="ECJ58" s="108">
        <v>7801330.9601812474</v>
      </c>
      <c r="ECK58" s="108">
        <v>8017065.3548563439</v>
      </c>
      <c r="ECL58" s="108">
        <v>8238765.5686055692</v>
      </c>
      <c r="ECM58" s="108">
        <v>8466596.5774276666</v>
      </c>
      <c r="ECN58" s="108">
        <v>8700727.9194912724</v>
      </c>
      <c r="ECO58" s="108">
        <v>26611569.86136863</v>
      </c>
      <c r="ECP58" s="108">
        <v>27058569.275666356</v>
      </c>
      <c r="ECQ58" s="108">
        <v>27513077.021017957</v>
      </c>
      <c r="ECR58" s="108">
        <v>27975219.216235701</v>
      </c>
      <c r="ECS58" s="108">
        <v>28445124.098572649</v>
      </c>
      <c r="ECT58" s="108">
        <v>28922922.059306491</v>
      </c>
      <c r="ECU58" s="108">
        <v>29408745.679921102</v>
      </c>
      <c r="ECV58" s="108">
        <v>29902729.768895831</v>
      </c>
      <c r="ECW58" s="108">
        <v>30405011.39911275</v>
      </c>
      <c r="ECX58" s="108">
        <v>30915729.945892241</v>
      </c>
      <c r="ECY58" s="108">
        <v>31435027.125667486</v>
      </c>
      <c r="ECZ58" s="108">
        <v>31963047.03530854</v>
      </c>
      <c r="EDA58" s="108">
        <v>32499936.192106999</v>
      </c>
      <c r="EDB58" s="108">
        <v>33045843.574432246</v>
      </c>
      <c r="EDC58" s="108">
        <v>33600920.663070634</v>
      </c>
      <c r="EDD58" s="108">
        <v>34165321.483259015</v>
      </c>
      <c r="EDE58" s="108">
        <v>34739202.647424385</v>
      </c>
      <c r="EDF58" s="108">
        <v>35322723.398641355</v>
      </c>
      <c r="EDG58" s="108">
        <v>35916045.654819638</v>
      </c>
      <c r="EDH58" s="108">
        <v>36519334.053633742</v>
      </c>
      <c r="EDI58" s="108">
        <v>37132755.998207353</v>
      </c>
      <c r="EDJ58" s="108">
        <v>37756481.703565098</v>
      </c>
      <c r="EDK58" s="108">
        <v>38390684.243864559</v>
      </c>
      <c r="EDL58" s="108">
        <v>39035539.60042163</v>
      </c>
      <c r="EDM58" s="108">
        <v>39691226.710542642</v>
      </c>
      <c r="EDN58" s="108">
        <v>40357927.517176613</v>
      </c>
      <c r="EDO58" s="108">
        <v>4399340.2698759688</v>
      </c>
      <c r="EDP58" s="108">
        <v>4520997.5889841709</v>
      </c>
      <c r="EDQ58" s="108">
        <v>4646019.1632726202</v>
      </c>
      <c r="EDR58" s="108">
        <v>4433462.4529896593</v>
      </c>
      <c r="EDS58" s="108">
        <v>4205596.9579869322</v>
      </c>
      <c r="EDT58" s="108">
        <v>3961738.5401397832</v>
      </c>
      <c r="EDU58" s="108">
        <v>3701176.9305505441</v>
      </c>
      <c r="EDV58" s="108">
        <v>3423174.8075047494</v>
      </c>
      <c r="EDW58" s="108">
        <v>3126966.8434144855</v>
      </c>
      <c r="EDX58" s="108">
        <v>2811758.7197387409</v>
      </c>
      <c r="EDY58" s="108">
        <v>2885173.9498502589</v>
      </c>
      <c r="EDZ58" s="108">
        <v>2960506.0571015151</v>
      </c>
      <c r="EEA58" s="108">
        <v>3037805.0912977513</v>
      </c>
      <c r="EEB58" s="108">
        <v>3117122.4090483612</v>
      </c>
      <c r="EEC58" s="108">
        <v>3198510.7078876439</v>
      </c>
      <c r="EED58" s="108">
        <v>3282024.0612864536</v>
      </c>
      <c r="EEE58" s="108">
        <v>3367717.9545780062</v>
      </c>
      <c r="EEF58" s="108">
        <v>3455649.3218217106</v>
      </c>
      <c r="EEG58" s="108">
        <v>3545876.5836295178</v>
      </c>
      <c r="EEH58" s="108">
        <v>3638459.685979919</v>
      </c>
      <c r="EEI58" s="108">
        <v>3733460.1400453793</v>
      </c>
      <c r="EEJ58" s="108">
        <v>3830941.0630596699</v>
      </c>
      <c r="EEK58" s="108">
        <v>3930967.220252248</v>
      </c>
      <c r="EEL58" s="108">
        <v>4033605.0678775478</v>
      </c>
      <c r="EEM58" s="108">
        <v>4138922.7973677693</v>
      </c>
      <c r="EEN58" s="108">
        <v>4246990.3806384979</v>
      </c>
      <c r="EEO58" s="108">
        <v>26611569.86136863</v>
      </c>
      <c r="EEP58" s="108">
        <v>27058569.275666356</v>
      </c>
      <c r="EEQ58" s="108">
        <v>27513077.021017957</v>
      </c>
      <c r="EER58" s="108">
        <v>25976989.272218864</v>
      </c>
      <c r="EES58" s="108">
        <v>24381534.941633701</v>
      </c>
      <c r="EET58" s="108">
        <v>22725153.046597958</v>
      </c>
      <c r="EEU58" s="108">
        <v>21006246.914229359</v>
      </c>
      <c r="EEV58" s="108">
        <v>19223183.422861606</v>
      </c>
      <c r="EEW58" s="108">
        <v>17374292.228064429</v>
      </c>
      <c r="EEX58" s="108">
        <v>15457864.97294612</v>
      </c>
      <c r="EEY58" s="108">
        <v>15861470.981546694</v>
      </c>
      <c r="EEZ58" s="108">
        <v>16275615.173166955</v>
      </c>
      <c r="EFA58" s="108">
        <v>16700572.700552374</v>
      </c>
      <c r="EFB58" s="108">
        <v>17136625.900707155</v>
      </c>
      <c r="EFC58" s="108">
        <v>17584064.482475761</v>
      </c>
      <c r="EFD58" s="108">
        <v>18043185.719022218</v>
      </c>
      <c r="EFE58" s="108">
        <v>18514294.645335056</v>
      </c>
      <c r="EFF58" s="108">
        <v>18997704.260889132</v>
      </c>
      <c r="EFG58" s="108">
        <v>19493735.737598959</v>
      </c>
      <c r="EFH58" s="108">
        <v>20002718.633201726</v>
      </c>
      <c r="EFI58" s="108">
        <v>20524991.110211737</v>
      </c>
      <c r="EFJ58" s="108">
        <v>21060900.160591803</v>
      </c>
      <c r="EFK58" s="108">
        <v>21610801.836290784</v>
      </c>
      <c r="EFL58" s="108">
        <v>22175061.485800512</v>
      </c>
      <c r="EFM58" s="108">
        <v>22754053.996889222</v>
      </c>
      <c r="EFN58" s="108">
        <v>23348164.045672763</v>
      </c>
      <c r="EFO58" s="108">
        <v>0</v>
      </c>
      <c r="EFP58" s="108">
        <v>0</v>
      </c>
      <c r="EFQ58" s="108">
        <v>0</v>
      </c>
      <c r="EFR58" s="108">
        <v>341035.57330689672</v>
      </c>
      <c r="EFS58" s="108">
        <v>700932.82633115537</v>
      </c>
      <c r="EFT58" s="108">
        <v>1080474.1473108502</v>
      </c>
      <c r="EFU58" s="108">
        <v>1480470.7722202172</v>
      </c>
      <c r="EFV58" s="108">
        <v>1901763.7819470824</v>
      </c>
      <c r="EFW58" s="108">
        <v>2345225.1325608641</v>
      </c>
      <c r="EFX58" s="108">
        <v>2811758.7197387409</v>
      </c>
      <c r="EFY58" s="108">
        <v>2893853.6374395327</v>
      </c>
      <c r="EFZ58" s="108">
        <v>2978332.0836333362</v>
      </c>
      <c r="EGA58" s="108">
        <v>3065262.9299413674</v>
      </c>
      <c r="EGB58" s="108">
        <v>3154717.0297787604</v>
      </c>
      <c r="EGC58" s="108">
        <v>3246767.2751751831</v>
      </c>
      <c r="EGD58" s="108">
        <v>3341488.6552194064</v>
      </c>
      <c r="EGE58" s="108">
        <v>3438958.3161741165</v>
      </c>
      <c r="EGF58" s="108">
        <v>3539255.623308552</v>
      </c>
      <c r="EGG58" s="108">
        <v>3642462.224497946</v>
      </c>
      <c r="EGH58" s="108">
        <v>3748662.1156400885</v>
      </c>
      <c r="EGI58" s="108">
        <v>3857941.7079408038</v>
      </c>
      <c r="EGJ58" s="108">
        <v>3970389.8971215775</v>
      </c>
      <c r="EGK58" s="108">
        <v>4086098.1346040959</v>
      </c>
      <c r="EGL58" s="108">
        <v>4205160.5007280214</v>
      </c>
      <c r="EGM58" s="108">
        <v>4327673.7800598973</v>
      </c>
      <c r="EGN58" s="108">
        <v>4453737.5388527745</v>
      </c>
      <c r="EGO58" s="108">
        <v>0</v>
      </c>
      <c r="EGP58" s="108">
        <v>0</v>
      </c>
      <c r="EGQ58" s="108">
        <v>0</v>
      </c>
      <c r="EGR58" s="108">
        <v>1998229.9440168366</v>
      </c>
      <c r="EGS58" s="108">
        <v>4063589.1569389477</v>
      </c>
      <c r="EGT58" s="108">
        <v>6197769.0127085336</v>
      </c>
      <c r="EGU58" s="108">
        <v>8402498.7656917423</v>
      </c>
      <c r="EGV58" s="108">
        <v>10679546.346034225</v>
      </c>
      <c r="EGW58" s="108">
        <v>13030719.171048321</v>
      </c>
      <c r="EGX58" s="108">
        <v>15457864.97294612</v>
      </c>
      <c r="EGY58" s="108">
        <v>15573556.144120792</v>
      </c>
      <c r="EGZ58" s="108">
        <v>15687431.862141585</v>
      </c>
      <c r="EHA58" s="108">
        <v>15799363.491554625</v>
      </c>
      <c r="EHB58" s="108">
        <v>15909217.673725091</v>
      </c>
      <c r="EHC58" s="108">
        <v>16016856.180594873</v>
      </c>
      <c r="EHD58" s="108">
        <v>16122135.764236797</v>
      </c>
      <c r="EHE58" s="108">
        <v>16224908.002089329</v>
      </c>
      <c r="EHF58" s="108">
        <v>16325019.137752224</v>
      </c>
      <c r="EHG58" s="108">
        <v>16422309.917220678</v>
      </c>
      <c r="EHH58" s="108">
        <v>16516615.420432016</v>
      </c>
      <c r="EHI58" s="108">
        <v>16607764.887995616</v>
      </c>
      <c r="EHJ58" s="108">
        <v>16695581.542973295</v>
      </c>
      <c r="EHK58" s="108">
        <v>16779882.407573774</v>
      </c>
      <c r="EHL58" s="108">
        <v>16860478.114621118</v>
      </c>
      <c r="EHM58" s="108">
        <v>16937172.713653419</v>
      </c>
      <c r="EHN58" s="108">
        <v>17009763.47150385</v>
      </c>
      <c r="EHO58" s="108">
        <f t="shared" ref="EHO58:EIX58" si="81">EHO40</f>
        <v>73487100.09340027</v>
      </c>
      <c r="EHP58" s="108">
        <f t="shared" si="81"/>
        <v>150680030.14757839</v>
      </c>
      <c r="EHQ58" s="108">
        <f t="shared" si="81"/>
        <v>5652853.8533384819</v>
      </c>
      <c r="EHR58" s="108">
        <f t="shared" si="81"/>
        <v>6551305.6585903643</v>
      </c>
      <c r="EHS58" s="108">
        <f t="shared" si="81"/>
        <v>402685578.24178171</v>
      </c>
      <c r="EHT58" s="108">
        <f t="shared" si="81"/>
        <v>777547499.77007878</v>
      </c>
      <c r="EHU58" s="108">
        <f t="shared" si="81"/>
        <v>30975813.710906286</v>
      </c>
      <c r="EHV58" s="108">
        <f t="shared" si="81"/>
        <v>33806413.033481687</v>
      </c>
      <c r="EHW58" s="108">
        <f t="shared" si="81"/>
        <v>476172678.33518195</v>
      </c>
      <c r="EHX58" s="108">
        <f t="shared" si="81"/>
        <v>928227529.91765714</v>
      </c>
      <c r="EHY58" s="108">
        <f t="shared" si="81"/>
        <v>36628667.56424477</v>
      </c>
      <c r="EHZ58" s="108">
        <f t="shared" si="81"/>
        <v>40357718.692072049</v>
      </c>
      <c r="EIA58" s="108">
        <f t="shared" si="81"/>
        <v>44145017.528796881</v>
      </c>
      <c r="EIB58" s="108">
        <f t="shared" si="81"/>
        <v>82067607.74404715</v>
      </c>
      <c r="EIC58" s="108">
        <f t="shared" si="81"/>
        <v>67604481.275151059</v>
      </c>
      <c r="EID58" s="108">
        <f t="shared" si="81"/>
        <v>74164131.725553736</v>
      </c>
      <c r="EIE58" s="108">
        <f t="shared" si="81"/>
        <v>247746799.7560232</v>
      </c>
      <c r="EIF58" s="108">
        <f t="shared" si="81"/>
        <v>456229225.66850483</v>
      </c>
      <c r="EIG58" s="108">
        <f t="shared" si="81"/>
        <v>104233148.83939582</v>
      </c>
      <c r="EIH58" s="108">
        <f t="shared" si="81"/>
        <v>114521850.41762578</v>
      </c>
      <c r="EII58" s="108">
        <f t="shared" si="81"/>
        <v>291891817.28482008</v>
      </c>
      <c r="EIJ58" s="108">
        <f t="shared" si="81"/>
        <v>538296833.412552</v>
      </c>
      <c r="EIK58" s="108">
        <f t="shared" si="81"/>
        <v>171837630.1145469</v>
      </c>
      <c r="EIL58" s="108">
        <f t="shared" si="81"/>
        <v>188685982.14317954</v>
      </c>
      <c r="EIM58" s="108">
        <f t="shared" si="81"/>
        <v>29342082.564603388</v>
      </c>
      <c r="EIN58" s="108">
        <f t="shared" si="81"/>
        <v>68612422.403531238</v>
      </c>
      <c r="EIO58" s="108">
        <f t="shared" si="81"/>
        <v>2257083.2742002606</v>
      </c>
      <c r="EIP58" s="108">
        <f t="shared" si="81"/>
        <v>2983148.8001535321</v>
      </c>
      <c r="EIQ58" s="108">
        <f t="shared" si="81"/>
        <v>154938778.48575851</v>
      </c>
      <c r="EIR58" s="108">
        <f t="shared" si="81"/>
        <v>321318274.10157394</v>
      </c>
      <c r="EIS58" s="108">
        <f t="shared" si="81"/>
        <v>11918367.575827578</v>
      </c>
      <c r="EIT58" s="108">
        <f t="shared" si="81"/>
        <v>13970359.743546693</v>
      </c>
      <c r="EIU58" s="108">
        <f t="shared" si="81"/>
        <v>184280861.05036187</v>
      </c>
      <c r="EIV58" s="108">
        <f t="shared" si="81"/>
        <v>389930696.50510514</v>
      </c>
      <c r="EIW58" s="108">
        <f t="shared" si="81"/>
        <v>14175450.850027837</v>
      </c>
      <c r="EIX58" s="108">
        <f t="shared" si="81"/>
        <v>16953508.543700222</v>
      </c>
      <c r="EIY58" s="108">
        <v>201.11342138067434</v>
      </c>
      <c r="EIZ58" s="108">
        <v>206.88159374705981</v>
      </c>
      <c r="EJA58" s="108">
        <v>212.81520416437155</v>
      </c>
      <c r="EJB58" s="108">
        <v>218.91899759287696</v>
      </c>
      <c r="EJC58" s="108">
        <v>225.19785508395341</v>
      </c>
      <c r="EJD58" s="108">
        <v>231.65679768334257</v>
      </c>
      <c r="EJE58" s="108">
        <v>238.30099044635625</v>
      </c>
      <c r="EJF58" s="108">
        <v>245.13574656824204</v>
      </c>
      <c r="EJG58" s="108">
        <v>252.16653163301291</v>
      </c>
      <c r="EJH58" s="108">
        <v>259.39896798413849</v>
      </c>
      <c r="EJI58" s="108">
        <v>266.83883922059289</v>
      </c>
      <c r="EJJ58" s="108">
        <v>274.49209482185478</v>
      </c>
      <c r="EJK58" s="108">
        <v>282.36485490555765</v>
      </c>
      <c r="EJL58" s="108">
        <v>290.46341512159501</v>
      </c>
      <c r="EJM58" s="108">
        <v>298.79425168659475</v>
      </c>
      <c r="EJN58" s="108">
        <v>307.36402656278835</v>
      </c>
      <c r="EJO58" s="108">
        <v>316.17959278541554</v>
      </c>
      <c r="EJP58" s="108">
        <v>325.24799994292562</v>
      </c>
      <c r="EJQ58" s="108">
        <v>334.57649981435787</v>
      </c>
      <c r="EJR58" s="108">
        <v>344.17255216840829</v>
      </c>
      <c r="EJS58" s="108">
        <v>354.04383072882047</v>
      </c>
      <c r="EJT58" s="108">
        <v>364.19822931087094</v>
      </c>
      <c r="EJU58" s="108">
        <v>374.6438681338567</v>
      </c>
      <c r="EJV58" s="108">
        <v>385.38910031463217</v>
      </c>
      <c r="EJW58" s="108">
        <v>396.44251854738798</v>
      </c>
      <c r="EJX58" s="108">
        <v>407.81296197501416</v>
      </c>
      <c r="EJY58" s="108">
        <v>197.83791078441379</v>
      </c>
      <c r="EJZ58" s="108">
        <v>201.36219144690034</v>
      </c>
      <c r="EKA58" s="108">
        <v>204.94925357598609</v>
      </c>
      <c r="EKB58" s="108">
        <v>208.60021555948578</v>
      </c>
      <c r="EKC58" s="108">
        <v>212.3162157081527</v>
      </c>
      <c r="EKD58" s="108">
        <v>216.09841261058537</v>
      </c>
      <c r="EKE58" s="108">
        <v>219.94798549445713</v>
      </c>
      <c r="EKF58" s="108">
        <v>223.8661345941799</v>
      </c>
      <c r="EKG58" s="108">
        <v>227.85408152511786</v>
      </c>
      <c r="EKH58" s="108">
        <v>231.91306966446734</v>
      </c>
      <c r="EKI58" s="108">
        <v>236.04436453892157</v>
      </c>
      <c r="EKJ58" s="108">
        <v>240.24925421924149</v>
      </c>
      <c r="EKK58" s="108">
        <v>244.5290497218555</v>
      </c>
      <c r="EKL58" s="108">
        <v>248.88508541761274</v>
      </c>
      <c r="EKM58" s="108">
        <v>253.31871944781855</v>
      </c>
      <c r="EKN58" s="108">
        <v>257.83133414768093</v>
      </c>
      <c r="EKO58" s="108">
        <v>262.42433647729996</v>
      </c>
      <c r="EKP58" s="108">
        <v>267.09915846033556</v>
      </c>
      <c r="EKQ58" s="108">
        <v>271.8572576304889</v>
      </c>
      <c r="EKR58" s="108">
        <v>276.70011748593799</v>
      </c>
      <c r="EKS58" s="108">
        <v>281.62924795186819</v>
      </c>
      <c r="EKT58" s="108">
        <v>286.64618585124276</v>
      </c>
      <c r="EKU58" s="108">
        <v>291.7524953839586</v>
      </c>
      <c r="EKV58" s="108">
        <v>296.94976861453944</v>
      </c>
      <c r="EKW58" s="108">
        <v>302.23962596851504</v>
      </c>
      <c r="EKX58" s="108">
        <v>307.62371673764341</v>
      </c>
      <c r="EKY58" s="108">
        <v>201.11342138067434</v>
      </c>
      <c r="EKZ58" s="108">
        <v>206.88159374705981</v>
      </c>
      <c r="ELA58" s="108">
        <v>212.81520416437155</v>
      </c>
      <c r="ELB58" s="108">
        <v>203.28192633624289</v>
      </c>
      <c r="ELC58" s="108">
        <v>193.02673292910293</v>
      </c>
      <c r="ELD58" s="108">
        <v>182.0160553226263</v>
      </c>
      <c r="ELE58" s="108">
        <v>170.21499317596877</v>
      </c>
      <c r="ELF58" s="108">
        <v>157.58726565101276</v>
      </c>
      <c r="ELG58" s="108">
        <v>144.09516093315023</v>
      </c>
      <c r="ELH58" s="108">
        <v>129.69948399206925</v>
      </c>
      <c r="ELI58" s="108">
        <v>133.08594720307607</v>
      </c>
      <c r="ELJ58" s="108">
        <v>136.56083122137159</v>
      </c>
      <c r="ELK58" s="108">
        <v>140.12644472083599</v>
      </c>
      <c r="ELL58" s="108">
        <v>143.78515665499688</v>
      </c>
      <c r="ELM58" s="108">
        <v>147.53939783093537</v>
      </c>
      <c r="ELN58" s="108">
        <v>151.39166252428694</v>
      </c>
      <c r="ELO58" s="108">
        <v>155.34451013641012</v>
      </c>
      <c r="ELP58" s="108">
        <v>159.40056689482404</v>
      </c>
      <c r="ELQ58" s="108">
        <v>163.56252759804443</v>
      </c>
      <c r="ELR58" s="108">
        <v>167.83315740597749</v>
      </c>
      <c r="ELS58" s="108">
        <v>172.215293677061</v>
      </c>
      <c r="ELT58" s="108">
        <v>176.71184785337343</v>
      </c>
      <c r="ELU58" s="108">
        <v>181.32580739496325</v>
      </c>
      <c r="ELV58" s="108">
        <v>186.06023776468393</v>
      </c>
      <c r="ELW58" s="108">
        <v>190.91828446485286</v>
      </c>
      <c r="ELX58" s="108">
        <v>195.90317512708785</v>
      </c>
      <c r="ELY58" s="108">
        <v>197.83791078441379</v>
      </c>
      <c r="ELZ58" s="108">
        <v>201.36219144690034</v>
      </c>
      <c r="EMA58" s="108">
        <v>204.94925357598609</v>
      </c>
      <c r="EMB58" s="108">
        <v>193.70020016237964</v>
      </c>
      <c r="EMC58" s="108">
        <v>181.9853277498452</v>
      </c>
      <c r="EMD58" s="108">
        <v>169.79160990831707</v>
      </c>
      <c r="EME58" s="108">
        <v>157.10570392461224</v>
      </c>
      <c r="EMF58" s="108">
        <v>143.91394366768708</v>
      </c>
      <c r="EMG58" s="108">
        <v>130.20233230006735</v>
      </c>
      <c r="EMH58" s="108">
        <v>115.95653483223366</v>
      </c>
      <c r="EMI58" s="108">
        <v>118.98416861456391</v>
      </c>
      <c r="EMJ58" s="108">
        <v>122.09085414100821</v>
      </c>
      <c r="EMK58" s="108">
        <v>125.27865545850773</v>
      </c>
      <c r="EML58" s="108">
        <v>128.54969050642342</v>
      </c>
      <c r="EMM58" s="108">
        <v>131.90613252367103</v>
      </c>
      <c r="EMN58" s="108">
        <v>135.35021149259674</v>
      </c>
      <c r="EMO58" s="108">
        <v>138.88421562055225</v>
      </c>
      <c r="EMP58" s="108">
        <v>142.51049286015407</v>
      </c>
      <c r="EMQ58" s="108">
        <v>146.23145246923681</v>
      </c>
      <c r="EMR58" s="108">
        <v>150.04956661153707</v>
      </c>
      <c r="EMS58" s="108">
        <v>153.96737199917115</v>
      </c>
      <c r="EMT58" s="108">
        <v>157.98747157799815</v>
      </c>
      <c r="EMU58" s="108">
        <v>162.11253625698788</v>
      </c>
      <c r="EMV58" s="108">
        <v>166.34530668274277</v>
      </c>
      <c r="EMW58" s="108">
        <v>170.6885950603527</v>
      </c>
      <c r="EMX58" s="108">
        <v>175.14528702179237</v>
      </c>
      <c r="EMY58" s="108">
        <v>0</v>
      </c>
      <c r="EMZ58" s="108">
        <v>0</v>
      </c>
      <c r="ENA58" s="108">
        <v>0</v>
      </c>
      <c r="ENB58" s="108">
        <v>15.637071256634073</v>
      </c>
      <c r="ENC58" s="108">
        <v>32.17112215485048</v>
      </c>
      <c r="END58" s="108">
        <v>49.640742360716274</v>
      </c>
      <c r="ENE58" s="108">
        <v>68.08599727038748</v>
      </c>
      <c r="ENF58" s="108">
        <v>87.548480917229284</v>
      </c>
      <c r="ENG58" s="108">
        <v>108.07137069986268</v>
      </c>
      <c r="ENH58" s="108">
        <v>129.69948399206925</v>
      </c>
      <c r="ENI58" s="108">
        <v>133.75289201751681</v>
      </c>
      <c r="ENJ58" s="108">
        <v>137.93126360048319</v>
      </c>
      <c r="ENK58" s="108">
        <v>142.23841018472166</v>
      </c>
      <c r="ENL58" s="108">
        <v>146.67825846659812</v>
      </c>
      <c r="ENM58" s="108">
        <v>151.25485385565938</v>
      </c>
      <c r="ENN58" s="108">
        <v>155.97236403850141</v>
      </c>
      <c r="ENO58" s="108">
        <v>160.83508264900541</v>
      </c>
      <c r="ENP58" s="108">
        <v>165.84743304810158</v>
      </c>
      <c r="ENQ58" s="108">
        <v>171.01397221631345</v>
      </c>
      <c r="ENR58" s="108">
        <v>176.3393947624308</v>
      </c>
      <c r="ENS58" s="108">
        <v>181.82853705175947</v>
      </c>
      <c r="ENT58" s="108">
        <v>187.48638145749752</v>
      </c>
      <c r="ENU58" s="108">
        <v>193.31806073889345</v>
      </c>
      <c r="ENV58" s="108">
        <v>199.32886254994824</v>
      </c>
      <c r="ENW58" s="108">
        <v>205.52423408253512</v>
      </c>
      <c r="ENX58" s="108">
        <v>211.90978684792631</v>
      </c>
      <c r="ENY58" s="108">
        <v>0</v>
      </c>
      <c r="ENZ58" s="108">
        <v>0</v>
      </c>
      <c r="EOA58" s="108">
        <v>0</v>
      </c>
      <c r="EOB58" s="108">
        <v>14.900015397106131</v>
      </c>
      <c r="EOC58" s="108">
        <v>30.3308879583075</v>
      </c>
      <c r="EOD58" s="108">
        <v>46.3068027022683</v>
      </c>
      <c r="EOE58" s="108">
        <v>62.842281569844886</v>
      </c>
      <c r="EOF58" s="108">
        <v>79.952190926492818</v>
      </c>
      <c r="EOG58" s="108">
        <v>97.651749225050509</v>
      </c>
      <c r="EOH58" s="108">
        <v>115.95653483223369</v>
      </c>
      <c r="EOI58" s="108">
        <v>117.06019592435766</v>
      </c>
      <c r="EOJ58" s="108">
        <v>118.15840007823329</v>
      </c>
      <c r="EOK58" s="108">
        <v>119.25039426334777</v>
      </c>
      <c r="EOL58" s="108">
        <v>120.33539491118933</v>
      </c>
      <c r="EOM58" s="108">
        <v>121.41258692414752</v>
      </c>
      <c r="EON58" s="108">
        <v>122.48112265508419</v>
      </c>
      <c r="EOO58" s="108">
        <v>123.54012085674771</v>
      </c>
      <c r="EOP58" s="108">
        <v>124.58866560018149</v>
      </c>
      <c r="EOQ58" s="108">
        <v>125.62580516125209</v>
      </c>
      <c r="EOR58" s="108">
        <v>126.65055087440092</v>
      </c>
      <c r="EOS58" s="108">
        <v>127.66187595269705</v>
      </c>
      <c r="EOT58" s="108">
        <v>128.65871427324461</v>
      </c>
      <c r="EOU58" s="108">
        <v>129.63995912697072</v>
      </c>
      <c r="EOV58" s="108">
        <v>130.60446193179666</v>
      </c>
      <c r="EOW58" s="108">
        <v>131.55103090816235</v>
      </c>
      <c r="EOX58" s="108">
        <v>132.47842971585104</v>
      </c>
      <c r="EOY58" s="108">
        <f t="shared" ref="EOY58:EQH58" si="82">EOY40</f>
        <v>3391.0933693109059</v>
      </c>
      <c r="EOZ58" s="108">
        <f t="shared" si="82"/>
        <v>6993.8005230325962</v>
      </c>
      <c r="EPA58" s="108">
        <f t="shared" si="82"/>
        <v>260.85333610083893</v>
      </c>
      <c r="EPB58" s="108">
        <f t="shared" si="82"/>
        <v>304.07828361011286</v>
      </c>
      <c r="EPC58" s="108">
        <f t="shared" si="82"/>
        <v>3021.4539226495772</v>
      </c>
      <c r="EPD58" s="108">
        <f t="shared" si="82"/>
        <v>5866.3758332114066</v>
      </c>
      <c r="EPE58" s="108">
        <f t="shared" si="82"/>
        <v>232.41953251150593</v>
      </c>
      <c r="EPF58" s="108">
        <f t="shared" si="82"/>
        <v>255.05981883527855</v>
      </c>
      <c r="EPG58" s="108">
        <f t="shared" si="82"/>
        <v>6412.5472919604836</v>
      </c>
      <c r="EPH58" s="108">
        <f t="shared" si="82"/>
        <v>12860.176356244003</v>
      </c>
      <c r="EPI58" s="108">
        <f t="shared" si="82"/>
        <v>493.27286861234484</v>
      </c>
      <c r="EPJ58" s="108">
        <f t="shared" si="82"/>
        <v>559.13810244539138</v>
      </c>
      <c r="EPK58" s="108">
        <f t="shared" si="82"/>
        <v>2032.4110584956754</v>
      </c>
      <c r="EPL58" s="108">
        <f t="shared" si="82"/>
        <v>3781.6864668129538</v>
      </c>
      <c r="EPM58" s="108">
        <f t="shared" si="82"/>
        <v>725.6924011238508</v>
      </c>
      <c r="EPN58" s="108">
        <f t="shared" si="82"/>
        <v>814.1979212806699</v>
      </c>
      <c r="EPO58" s="108">
        <f t="shared" si="82"/>
        <v>1854.8153652819135</v>
      </c>
      <c r="EPP58" s="108">
        <f t="shared" si="82"/>
        <v>3418.7376614424388</v>
      </c>
      <c r="EPQ58" s="108">
        <f t="shared" si="82"/>
        <v>1218.9652697361958</v>
      </c>
      <c r="EPR58" s="108">
        <f t="shared" si="82"/>
        <v>1373.3360237260613</v>
      </c>
      <c r="EPS58" s="108">
        <f t="shared" si="82"/>
        <v>3887.2264237775889</v>
      </c>
      <c r="EPT58" s="108">
        <f t="shared" si="82"/>
        <v>7200.4241282553921</v>
      </c>
      <c r="EPU58" s="108">
        <f t="shared" si="82"/>
        <v>1944.6576708600464</v>
      </c>
      <c r="EPV58" s="108">
        <f t="shared" si="82"/>
        <v>2187.5339450067313</v>
      </c>
      <c r="EPW58" s="108">
        <f t="shared" si="82"/>
        <v>1358.6823108152305</v>
      </c>
      <c r="EPX58" s="108">
        <f t="shared" si="82"/>
        <v>3212.1140562196424</v>
      </c>
      <c r="EPY58" s="108">
        <f t="shared" si="82"/>
        <v>104.51402390886389</v>
      </c>
      <c r="EPZ58" s="108">
        <f t="shared" si="82"/>
        <v>139.6571328791149</v>
      </c>
      <c r="EQA58" s="108">
        <f t="shared" si="82"/>
        <v>1166.6385573676637</v>
      </c>
      <c r="EQB58" s="108">
        <f t="shared" si="82"/>
        <v>2447.6381717689678</v>
      </c>
      <c r="EQC58" s="108">
        <f t="shared" si="82"/>
        <v>89.741427489820282</v>
      </c>
      <c r="EQD58" s="108">
        <f t="shared" si="82"/>
        <v>106.41905094647686</v>
      </c>
      <c r="EQE58" s="108">
        <f t="shared" si="82"/>
        <v>2525.3208681828946</v>
      </c>
      <c r="EQF58" s="108">
        <f t="shared" si="82"/>
        <v>5659.7522279886107</v>
      </c>
      <c r="EQG58" s="108">
        <f t="shared" si="82"/>
        <v>194.25545139868422</v>
      </c>
      <c r="EQH58" s="108">
        <f t="shared" si="82"/>
        <v>246.07618382559176</v>
      </c>
      <c r="EQI58" s="25" t="s">
        <v>4324</v>
      </c>
    </row>
    <row r="59" spans="1:3831" x14ac:dyDescent="0.25">
      <c r="A59" s="1" t="s">
        <v>4422</v>
      </c>
      <c r="I59" s="70">
        <f>SUM(I6:I52)</f>
        <v>1197220.6610000001</v>
      </c>
      <c r="J59" s="70">
        <f>SUM(J6:J52)</f>
        <v>1928544.3030000001</v>
      </c>
      <c r="X59" s="70">
        <f>SUM(X6:X52)</f>
        <v>397405092.50289094</v>
      </c>
      <c r="Y59" s="70"/>
      <c r="Z59" s="70"/>
      <c r="AA59" s="70"/>
      <c r="AD59" s="70">
        <f>SUM(AD6:AD52)</f>
        <v>416446333.42871308</v>
      </c>
      <c r="AE59" s="70">
        <v>172983305.7870526</v>
      </c>
      <c r="AF59" s="70">
        <v>177866738.18516272</v>
      </c>
      <c r="AG59" s="70">
        <v>182898477.11455956</v>
      </c>
      <c r="AH59" s="70">
        <v>188083352.48733902</v>
      </c>
      <c r="AI59" s="70">
        <v>193426361.96726683</v>
      </c>
      <c r="AJ59" s="70">
        <v>198932677.14097524</v>
      </c>
      <c r="AK59" s="70">
        <v>204607649.92792371</v>
      </c>
      <c r="AL59" s="70">
        <v>210456819.2387729</v>
      </c>
      <c r="AM59" s="70">
        <v>216485917.89223009</v>
      </c>
      <c r="AN59" s="70">
        <v>222700879.80084625</v>
      </c>
      <c r="AO59" s="70">
        <v>229107847.43668637</v>
      </c>
      <c r="AP59" s="70">
        <v>235713179.58825582</v>
      </c>
      <c r="AQ59" s="70">
        <v>242523459.42054528</v>
      </c>
      <c r="AR59" s="70">
        <v>249545502.85055918</v>
      </c>
      <c r="AS59" s="70">
        <v>256786367.25121635</v>
      </c>
      <c r="AT59" s="70">
        <v>264253360.49705705</v>
      </c>
      <c r="AU59" s="70">
        <v>271954050.36576349</v>
      </c>
      <c r="AV59" s="70">
        <v>279896274.31009257</v>
      </c>
      <c r="AW59" s="70">
        <v>288088149.61544591</v>
      </c>
      <c r="AX59" s="70">
        <v>296538083.95894682</v>
      </c>
      <c r="AY59" s="70">
        <v>305254786.38657635</v>
      </c>
      <c r="AZ59" s="70">
        <v>314247278.72562116</v>
      </c>
      <c r="BA59" s="70">
        <v>323524907.4504351</v>
      </c>
      <c r="BB59" s="70">
        <v>333097356.02027482</v>
      </c>
      <c r="BC59" s="70">
        <v>342974657.70878726</v>
      </c>
      <c r="BD59" s="70">
        <v>353167208.94556165</v>
      </c>
      <c r="BE59" s="70">
        <v>224421786.72653502</v>
      </c>
      <c r="BF59" s="70">
        <v>225716494.0469619</v>
      </c>
      <c r="BG59" s="70">
        <v>227030130.10286242</v>
      </c>
      <c r="BH59" s="70">
        <v>228362981.22480908</v>
      </c>
      <c r="BI59" s="70">
        <v>229715339.32598922</v>
      </c>
      <c r="BJ59" s="70">
        <v>231087502.00617185</v>
      </c>
      <c r="BK59" s="70">
        <v>232479772.65814823</v>
      </c>
      <c r="BL59" s="70">
        <v>233892460.57670006</v>
      </c>
      <c r="BM59" s="70">
        <v>235325881.0701513</v>
      </c>
      <c r="BN59" s="70">
        <v>236780355.57456341</v>
      </c>
      <c r="BO59" s="70">
        <v>238256211.77063245</v>
      </c>
      <c r="BP59" s="70">
        <v>239753783.70335048</v>
      </c>
      <c r="BQ59" s="70">
        <v>241273411.90449384</v>
      </c>
      <c r="BR59" s="70">
        <v>242815443.51800361</v>
      </c>
      <c r="BS59" s="70">
        <v>244380232.42832574</v>
      </c>
      <c r="BT59" s="70">
        <v>245968139.39177737</v>
      </c>
      <c r="BU59" s="70">
        <v>247579532.17101294</v>
      </c>
      <c r="BV59" s="70">
        <v>249214785.67266026</v>
      </c>
      <c r="BW59" s="70">
        <v>250874282.08820149</v>
      </c>
      <c r="BX59" s="70">
        <v>252558411.03817686</v>
      </c>
      <c r="BY59" s="70">
        <v>254267569.71978888</v>
      </c>
      <c r="BZ59" s="70">
        <v>256002163.05798694</v>
      </c>
      <c r="CA59" s="70">
        <v>257762603.8601183</v>
      </c>
      <c r="CB59" s="70">
        <v>259549312.97422752</v>
      </c>
      <c r="CC59" s="70">
        <v>261362719.45109507</v>
      </c>
      <c r="CD59" s="70">
        <v>263203260.71010369</v>
      </c>
      <c r="NG59" s="70">
        <v>0</v>
      </c>
      <c r="NH59" s="70">
        <v>0</v>
      </c>
      <c r="NI59" s="70">
        <v>0</v>
      </c>
      <c r="NJ59" s="70">
        <v>1286353.7800282766</v>
      </c>
      <c r="NK59" s="70">
        <v>2450045.3854306955</v>
      </c>
      <c r="NL59" s="70">
        <v>6225423.2068133252</v>
      </c>
      <c r="NM59" s="70">
        <v>8748841.396016432</v>
      </c>
      <c r="NN59" s="70">
        <v>8826672.2559219524</v>
      </c>
      <c r="NO59" s="70">
        <v>8979116.9674096815</v>
      </c>
      <c r="NP59" s="70">
        <v>9602394.5926811621</v>
      </c>
      <c r="NQ59" s="70">
        <v>9598060.3340263441</v>
      </c>
      <c r="NR59" s="70">
        <v>9845904.1231414136</v>
      </c>
      <c r="NS59" s="70">
        <v>8884708.5470077414</v>
      </c>
      <c r="NT59" s="70">
        <v>8140542.4530045763</v>
      </c>
      <c r="NU59" s="70">
        <v>8117288.684172608</v>
      </c>
      <c r="NV59" s="70">
        <v>8232059.7061790004</v>
      </c>
      <c r="NW59" s="70">
        <v>7911896.6931269215</v>
      </c>
      <c r="NX59" s="70">
        <v>7697488.4212843869</v>
      </c>
      <c r="NY59" s="70">
        <v>7936533.6343123345</v>
      </c>
      <c r="NZ59" s="70">
        <v>8183526.8838938046</v>
      </c>
      <c r="OA59" s="70">
        <v>8438749.6193586793</v>
      </c>
      <c r="OB59" s="70">
        <v>8702493.8392301276</v>
      </c>
      <c r="OC59" s="70">
        <v>8975062.5071237031</v>
      </c>
      <c r="OD59" s="70">
        <v>9256769.9847923685</v>
      </c>
      <c r="OE59" s="70">
        <v>9547942.4830526263</v>
      </c>
      <c r="OF59" s="70">
        <v>9848918.5313599315</v>
      </c>
      <c r="OG59" s="70">
        <v>0</v>
      </c>
      <c r="OH59" s="70">
        <v>0</v>
      </c>
      <c r="OI59" s="70">
        <v>0</v>
      </c>
      <c r="OJ59" s="70">
        <v>858193.79340596229</v>
      </c>
      <c r="OK59" s="70">
        <v>2112542.2633615383</v>
      </c>
      <c r="OL59" s="70">
        <v>4735659.4252152992</v>
      </c>
      <c r="OM59" s="70">
        <v>10860811.330210941</v>
      </c>
      <c r="ON59" s="70">
        <v>10924813.316984946</v>
      </c>
      <c r="OO59" s="70">
        <v>10966699.570708917</v>
      </c>
      <c r="OP59" s="70">
        <v>11759869.142553631</v>
      </c>
      <c r="OQ59" s="70">
        <v>11698189.266874969</v>
      </c>
      <c r="OR59" s="70">
        <v>10701190.634913184</v>
      </c>
      <c r="OS59" s="70">
        <v>8635301.6649190448</v>
      </c>
      <c r="OT59" s="70">
        <v>3353624.6092045032</v>
      </c>
      <c r="OU59" s="70">
        <v>2604686.2567283218</v>
      </c>
      <c r="OV59" s="70">
        <v>2387464.8949105367</v>
      </c>
      <c r="OW59" s="70">
        <v>2091674.3990787943</v>
      </c>
      <c r="OX59" s="70">
        <v>1671352.5310516232</v>
      </c>
      <c r="OY59" s="70">
        <v>1694027.2417335745</v>
      </c>
      <c r="OZ59" s="70">
        <v>1717083.6421215129</v>
      </c>
      <c r="PA59" s="70">
        <v>1740528.937086618</v>
      </c>
      <c r="PB59" s="70">
        <v>1764370.48167171</v>
      </c>
      <c r="PC59" s="70">
        <v>1788615.78453315</v>
      </c>
      <c r="PD59" s="70">
        <v>1813272.5114688394</v>
      </c>
      <c r="PE59" s="70">
        <v>1838348.4890344534</v>
      </c>
      <c r="PF59" s="70">
        <v>1863851.7082504923</v>
      </c>
      <c r="PG59" s="70">
        <v>0</v>
      </c>
      <c r="PH59" s="70">
        <v>0</v>
      </c>
      <c r="PI59" s="70">
        <v>0</v>
      </c>
      <c r="PJ59" s="70">
        <v>1768895.2784891687</v>
      </c>
      <c r="PK59" s="70">
        <v>4369101.021234354</v>
      </c>
      <c r="PL59" s="70">
        <v>13047608.236389486</v>
      </c>
      <c r="PM59" s="70">
        <v>18515194.293183763</v>
      </c>
      <c r="PN59" s="70">
        <v>18620601.970935185</v>
      </c>
      <c r="PO59" s="70">
        <v>18812017.250554387</v>
      </c>
      <c r="PP59" s="70">
        <v>19363849.861399978</v>
      </c>
      <c r="PQ59" s="70">
        <v>19019209.102100112</v>
      </c>
      <c r="PR59" s="70">
        <v>18650112.453305304</v>
      </c>
      <c r="PS59" s="70">
        <v>12982264.983090838</v>
      </c>
      <c r="PT59" s="70">
        <v>9423252.7048698086</v>
      </c>
      <c r="PU59" s="70">
        <v>9393746.7173019368</v>
      </c>
      <c r="PV59" s="70">
        <v>9344501.5185340755</v>
      </c>
      <c r="PW59" s="70">
        <v>8153140.3558375919</v>
      </c>
      <c r="PX59" s="70">
        <v>7942223.9443291053</v>
      </c>
      <c r="PY59" s="70">
        <v>8191875.305353283</v>
      </c>
      <c r="PZ59" s="70">
        <v>8449934.343501009</v>
      </c>
      <c r="QA59" s="70">
        <v>8716702.4276293777</v>
      </c>
      <c r="QB59" s="70">
        <v>8992492.3390449509</v>
      </c>
      <c r="QC59" s="70">
        <v>9277628.7248139512</v>
      </c>
      <c r="QD59" s="70">
        <v>9572448.5698396675</v>
      </c>
      <c r="QE59" s="70">
        <v>9877301.688512519</v>
      </c>
      <c r="QF59" s="70">
        <v>10192551.23677426</v>
      </c>
      <c r="QG59" s="70">
        <v>0</v>
      </c>
      <c r="QH59" s="70">
        <v>0</v>
      </c>
      <c r="QI59" s="70">
        <v>0</v>
      </c>
      <c r="QJ59" s="70">
        <v>740934.35190325114</v>
      </c>
      <c r="QK59" s="70">
        <v>2265099.2186672762</v>
      </c>
      <c r="QL59" s="70">
        <v>7068819.6938945912</v>
      </c>
      <c r="QM59" s="70">
        <v>18238727.339228842</v>
      </c>
      <c r="QN59" s="70">
        <v>18304148.048011389</v>
      </c>
      <c r="QO59" s="70">
        <v>18501902.152851503</v>
      </c>
      <c r="QP59" s="70">
        <v>19323323.350895073</v>
      </c>
      <c r="QQ59" s="70">
        <v>19295941.014199443</v>
      </c>
      <c r="QR59" s="70">
        <v>18174653.767367192</v>
      </c>
      <c r="QS59" s="70">
        <v>13891078.630933035</v>
      </c>
      <c r="QT59" s="70">
        <v>3607577.3096642974</v>
      </c>
      <c r="QU59" s="70">
        <v>2821448.0489551327</v>
      </c>
      <c r="QV59" s="70">
        <v>2593614.4824689403</v>
      </c>
      <c r="QW59" s="70">
        <v>2118304.0119489394</v>
      </c>
      <c r="QX59" s="70">
        <v>1733631.0110479584</v>
      </c>
      <c r="QY59" s="70">
        <v>1757284.5870221963</v>
      </c>
      <c r="QZ59" s="70">
        <v>1781335.1125857402</v>
      </c>
      <c r="RA59" s="70">
        <v>1805790.0314776856</v>
      </c>
      <c r="RB59" s="70">
        <v>1830656.9413478435</v>
      </c>
      <c r="RC59" s="70">
        <v>1855943.5972571722</v>
      </c>
      <c r="RD59" s="70">
        <v>1881657.9152652216</v>
      </c>
      <c r="RE59" s="70">
        <v>1907807.9761067433</v>
      </c>
      <c r="RF59" s="70">
        <v>1934402.0289600599</v>
      </c>
      <c r="RG59" s="70">
        <v>0</v>
      </c>
      <c r="RH59" s="70">
        <v>0</v>
      </c>
      <c r="RI59" s="70">
        <v>0</v>
      </c>
      <c r="RJ59" s="70">
        <v>1888266.7552042275</v>
      </c>
      <c r="RK59" s="70">
        <v>4462498.7342492891</v>
      </c>
      <c r="RL59" s="70">
        <v>13006048.334797189</v>
      </c>
      <c r="RM59" s="70">
        <v>18650398.216683406</v>
      </c>
      <c r="RN59" s="70">
        <v>18765352.482291352</v>
      </c>
      <c r="RO59" s="70">
        <v>18860729.513805326</v>
      </c>
      <c r="RP59" s="70">
        <v>19551581.525871649</v>
      </c>
      <c r="RQ59" s="70">
        <v>19354359.457988556</v>
      </c>
      <c r="RR59" s="70">
        <v>18593093.030654799</v>
      </c>
      <c r="RS59" s="70">
        <v>12953613.610994892</v>
      </c>
      <c r="RT59" s="70">
        <v>9222703.2123413254</v>
      </c>
      <c r="RU59" s="70">
        <v>9125352.4672542941</v>
      </c>
      <c r="RV59" s="70">
        <v>9037244.631491974</v>
      </c>
      <c r="RW59" s="70">
        <v>8187986.6626735786</v>
      </c>
      <c r="RX59" s="70">
        <v>7942223.9443291053</v>
      </c>
      <c r="RY59" s="70">
        <v>8191875.305353283</v>
      </c>
      <c r="RZ59" s="70">
        <v>8449934.343501009</v>
      </c>
      <c r="SA59" s="70">
        <v>8716702.4276293777</v>
      </c>
      <c r="SB59" s="70">
        <v>8992492.3390449509</v>
      </c>
      <c r="SC59" s="70">
        <v>9277628.7248139512</v>
      </c>
      <c r="SD59" s="70">
        <v>9572448.5698396675</v>
      </c>
      <c r="SE59" s="70">
        <v>9877301.688512519</v>
      </c>
      <c r="SF59" s="70">
        <v>10192551.23677426</v>
      </c>
      <c r="SG59" s="70">
        <v>0</v>
      </c>
      <c r="SH59" s="70">
        <v>0</v>
      </c>
      <c r="SI59" s="70">
        <v>0</v>
      </c>
      <c r="SJ59" s="70">
        <v>931248.14615748427</v>
      </c>
      <c r="SK59" s="70">
        <v>2646161.5741141038</v>
      </c>
      <c r="SL59" s="70">
        <v>8051529.9935543854</v>
      </c>
      <c r="SM59" s="70">
        <v>21540372.331227418</v>
      </c>
      <c r="SN59" s="70">
        <v>21618294.350163508</v>
      </c>
      <c r="SO59" s="70">
        <v>21724282.129112981</v>
      </c>
      <c r="SP59" s="70">
        <v>22506435.540103387</v>
      </c>
      <c r="SQ59" s="70">
        <v>22406184.593950756</v>
      </c>
      <c r="SR59" s="70">
        <v>21247117.392494258</v>
      </c>
      <c r="SS59" s="70">
        <v>16415459.39663291</v>
      </c>
      <c r="ST59" s="70">
        <v>3851851.8598415623</v>
      </c>
      <c r="SU59" s="70">
        <v>3116725.2241369663</v>
      </c>
      <c r="SV59" s="70">
        <v>2834871.6887042308</v>
      </c>
      <c r="SW59" s="70">
        <v>2381641.1100404132</v>
      </c>
      <c r="SX59" s="70">
        <v>1733631.0110479584</v>
      </c>
      <c r="SY59" s="70">
        <v>1757280.5870221963</v>
      </c>
      <c r="SZ59" s="70">
        <v>1781327.1125857402</v>
      </c>
      <c r="TA59" s="70">
        <v>1805778.0314776856</v>
      </c>
      <c r="TB59" s="70">
        <v>1830640.9413478435</v>
      </c>
      <c r="TC59" s="70">
        <v>1855923.5972571722</v>
      </c>
      <c r="TD59" s="70">
        <v>1881633.9152652216</v>
      </c>
      <c r="TE59" s="70">
        <v>1907779.9761067433</v>
      </c>
      <c r="TF59" s="70">
        <v>1934370.0289600599</v>
      </c>
      <c r="TG59" s="70">
        <v>0</v>
      </c>
      <c r="TH59" s="70">
        <v>0</v>
      </c>
      <c r="TI59" s="70">
        <v>0</v>
      </c>
      <c r="TJ59" s="70">
        <v>10335808.803823648</v>
      </c>
      <c r="TK59" s="70">
        <v>16208011.549271232</v>
      </c>
      <c r="TL59" s="70">
        <v>35295279.475515112</v>
      </c>
      <c r="TM59" s="70">
        <v>52002807.2459509</v>
      </c>
      <c r="TN59" s="70">
        <v>50480127.999376372</v>
      </c>
      <c r="TO59" s="70">
        <v>52118365.621854641</v>
      </c>
      <c r="TP59" s="70">
        <v>53286751.157668494</v>
      </c>
      <c r="TQ59" s="70">
        <v>45992374.263438798</v>
      </c>
      <c r="TR59" s="70">
        <v>26882387.919004995</v>
      </c>
      <c r="TS59" s="70">
        <v>15574047.433107432</v>
      </c>
      <c r="TT59" s="70">
        <v>15478503.750947209</v>
      </c>
      <c r="TU59" s="70">
        <v>13389025.020714</v>
      </c>
      <c r="TV59" s="70">
        <v>13837438.881063538</v>
      </c>
      <c r="TW59" s="70">
        <v>12701298.121394651</v>
      </c>
      <c r="TX59" s="70">
        <v>8609856.4315108135</v>
      </c>
      <c r="TY59" s="70">
        <v>8916539.0285874065</v>
      </c>
      <c r="TZ59" s="70">
        <v>9234228.5728726741</v>
      </c>
      <c r="UA59" s="70">
        <v>9563322.749039568</v>
      </c>
      <c r="UB59" s="70">
        <v>9904233.6960206926</v>
      </c>
      <c r="UC59" s="70">
        <v>10257388.535203062</v>
      </c>
      <c r="UD59" s="70">
        <v>10623229.918020131</v>
      </c>
      <c r="UE59" s="70">
        <v>11002216.593656691</v>
      </c>
      <c r="UF59" s="70">
        <v>11394823.997608813</v>
      </c>
      <c r="UG59" s="70">
        <v>0</v>
      </c>
      <c r="UH59" s="70">
        <v>0</v>
      </c>
      <c r="UI59" s="70">
        <v>0</v>
      </c>
      <c r="UJ59" s="70">
        <v>9586097.8187618926</v>
      </c>
      <c r="UK59" s="70">
        <v>13058944.852020193</v>
      </c>
      <c r="UL59" s="70">
        <v>25931710.156856284</v>
      </c>
      <c r="UM59" s="70">
        <v>62456213.409010537</v>
      </c>
      <c r="UN59" s="70">
        <v>60312067.105559886</v>
      </c>
      <c r="UO59" s="70">
        <v>60569312.971142977</v>
      </c>
      <c r="UP59" s="70">
        <v>63858363.964487016</v>
      </c>
      <c r="UQ59" s="70">
        <v>58682167.153256968</v>
      </c>
      <c r="UR59" s="70">
        <v>44526191.221513331</v>
      </c>
      <c r="US59" s="70">
        <v>13458564.877303101</v>
      </c>
      <c r="UT59" s="70">
        <v>13153224.908693831</v>
      </c>
      <c r="UU59" s="70">
        <v>10579880.289238064</v>
      </c>
      <c r="UV59" s="70">
        <v>10713219.296350367</v>
      </c>
      <c r="UW59" s="70">
        <v>9721125.9489199631</v>
      </c>
      <c r="UX59" s="70">
        <v>8552995.629169181</v>
      </c>
      <c r="UY59" s="70">
        <v>8667809.187133221</v>
      </c>
      <c r="UZ59" s="70">
        <v>8784234.8901451081</v>
      </c>
      <c r="VA59" s="70">
        <v>8902296.3901146986</v>
      </c>
      <c r="VB59" s="70">
        <v>9022017.7006932795</v>
      </c>
      <c r="VC59" s="70">
        <v>9143423.2030220535</v>
      </c>
      <c r="VD59" s="70">
        <v>9266537.651575122</v>
      </c>
      <c r="VE59" s="70">
        <v>9391386.1800986081</v>
      </c>
      <c r="VF59" s="70">
        <v>9517994.3076474871</v>
      </c>
      <c r="VG59" s="70">
        <v>0</v>
      </c>
      <c r="VH59" s="70">
        <v>0</v>
      </c>
      <c r="VI59" s="70">
        <v>0</v>
      </c>
      <c r="VJ59" s="70">
        <v>10335808.803823648</v>
      </c>
      <c r="VK59" s="70">
        <v>16208011.549271232</v>
      </c>
      <c r="VL59" s="70">
        <v>35295279.475515112</v>
      </c>
      <c r="VM59" s="70">
        <v>52002807.2459509</v>
      </c>
      <c r="VN59" s="70">
        <v>50786311.191230834</v>
      </c>
      <c r="VO59" s="70">
        <v>52118365.621854641</v>
      </c>
      <c r="VP59" s="70">
        <v>59351335.897139385</v>
      </c>
      <c r="VQ59" s="70">
        <v>58857484.571998954</v>
      </c>
      <c r="VR59" s="70">
        <v>61827006.089513347</v>
      </c>
      <c r="VS59" s="70">
        <v>68001066.198344037</v>
      </c>
      <c r="VT59" s="70">
        <v>68349861.923135802</v>
      </c>
      <c r="VU59" s="70">
        <v>67299174.824079439</v>
      </c>
      <c r="VV59" s="70">
        <v>74205196.410791576</v>
      </c>
      <c r="VW59" s="70">
        <v>74650095.837734818</v>
      </c>
      <c r="VX59" s="70">
        <v>73292412.250255838</v>
      </c>
      <c r="VY59" s="70">
        <v>81017204.419009164</v>
      </c>
      <c r="VZ59" s="70">
        <v>81577413.077976435</v>
      </c>
      <c r="WA59" s="70">
        <v>79859911.583975241</v>
      </c>
      <c r="WB59" s="70">
        <v>88500768.60810113</v>
      </c>
      <c r="WC59" s="70">
        <v>89199113.325412735</v>
      </c>
      <c r="WD59" s="70">
        <v>87060648.765159354</v>
      </c>
      <c r="WE59" s="70">
        <v>96726647.799781129</v>
      </c>
      <c r="WF59" s="70">
        <v>97590250.381008849</v>
      </c>
      <c r="WG59" s="70">
        <v>0</v>
      </c>
      <c r="WH59" s="70">
        <v>0</v>
      </c>
      <c r="WI59" s="70">
        <v>0</v>
      </c>
      <c r="WJ59" s="70">
        <v>9586097.8187618926</v>
      </c>
      <c r="WK59" s="70">
        <v>13058944.852020193</v>
      </c>
      <c r="WL59" s="70">
        <v>25931710.156856284</v>
      </c>
      <c r="WM59" s="70">
        <v>62456213.409010537</v>
      </c>
      <c r="WN59" s="70">
        <v>60577682.141911395</v>
      </c>
      <c r="WO59" s="70">
        <v>60569312.971142977</v>
      </c>
      <c r="WP59" s="70">
        <v>66602132.343837537</v>
      </c>
      <c r="WQ59" s="70">
        <v>65290670.237280011</v>
      </c>
      <c r="WR59" s="70">
        <v>63884453.620066337</v>
      </c>
      <c r="WS59" s="70">
        <v>67872688.630569756</v>
      </c>
      <c r="WT59" s="70">
        <v>67911393.414043665</v>
      </c>
      <c r="WU59" s="70">
        <v>65013915.886558898</v>
      </c>
      <c r="WV59" s="70">
        <v>69318889.725240767</v>
      </c>
      <c r="WW59" s="70">
        <v>69349231.640483767</v>
      </c>
      <c r="WX59" s="70">
        <v>66188162.090078592</v>
      </c>
      <c r="WY59" s="70">
        <v>70830221.091171712</v>
      </c>
      <c r="WZ59" s="70">
        <v>70852432.077039018</v>
      </c>
      <c r="XA59" s="70">
        <v>67409198.334426969</v>
      </c>
      <c r="XB59" s="70">
        <v>72410046.082123592</v>
      </c>
      <c r="XC59" s="70">
        <v>72424539.765680984</v>
      </c>
      <c r="XD59" s="70">
        <v>68679129.817852855</v>
      </c>
      <c r="XE59" s="70">
        <v>74061919.239875495</v>
      </c>
      <c r="XF59" s="70">
        <v>74069324.232597798</v>
      </c>
      <c r="YC59" s="70">
        <f>SUM(YC6:YC52)</f>
        <v>53491475.381610319</v>
      </c>
      <c r="YD59" s="70">
        <f>SUM(YD6:YD52)</f>
        <v>0</v>
      </c>
      <c r="YL59" s="118">
        <v>0</v>
      </c>
      <c r="YM59" s="118">
        <v>0</v>
      </c>
      <c r="YN59" s="118">
        <v>0</v>
      </c>
      <c r="YO59" s="118">
        <v>90828218.726658985</v>
      </c>
      <c r="YP59" s="118">
        <v>185284762.93231535</v>
      </c>
      <c r="YQ59" s="118">
        <v>342376922.90388614</v>
      </c>
      <c r="YR59" s="118">
        <v>546228799.91753137</v>
      </c>
      <c r="YS59" s="118">
        <v>550130951.60947514</v>
      </c>
      <c r="YT59" s="118">
        <v>555138049.27903056</v>
      </c>
      <c r="YU59" s="118">
        <v>617196369.15792251</v>
      </c>
      <c r="YV59" s="118">
        <v>665167962.50048673</v>
      </c>
      <c r="YW59" s="118">
        <v>672416637.83001125</v>
      </c>
      <c r="YX59" s="118">
        <v>641581781.16507566</v>
      </c>
      <c r="YY59" s="118">
        <v>576170537.85712755</v>
      </c>
      <c r="YZ59" s="118">
        <v>570403383.9961201</v>
      </c>
      <c r="ZA59" s="118">
        <v>577510583.24188137</v>
      </c>
      <c r="ZB59" s="118">
        <v>542676323.22913945</v>
      </c>
      <c r="ZC59" s="118">
        <v>478056151.95378578</v>
      </c>
      <c r="ZD59" s="118">
        <v>492338562.78651577</v>
      </c>
      <c r="ZE59" s="118">
        <v>507082272.4277519</v>
      </c>
      <c r="ZF59" s="118">
        <v>522303273.05544436</v>
      </c>
      <c r="ZG59" s="118">
        <v>538018146.74270761</v>
      </c>
      <c r="ZH59" s="118">
        <v>554244088.40358615</v>
      </c>
      <c r="ZI59" s="118">
        <v>570998929.67246532</v>
      </c>
      <c r="ZJ59" s="118">
        <v>588301163.7565881</v>
      </c>
      <c r="ZK59" s="118">
        <v>606169971.30289328</v>
      </c>
      <c r="ZL59" s="118">
        <v>0</v>
      </c>
      <c r="ZM59" s="118">
        <v>0</v>
      </c>
      <c r="ZN59" s="118">
        <v>0</v>
      </c>
      <c r="ZO59" s="118">
        <v>35194988.628087983</v>
      </c>
      <c r="ZP59" s="118">
        <v>105943390.11866738</v>
      </c>
      <c r="ZQ59" s="118">
        <v>223138633.90160191</v>
      </c>
      <c r="ZR59" s="118">
        <v>411062420.38594586</v>
      </c>
      <c r="ZS59" s="118">
        <v>415438610.90074664</v>
      </c>
      <c r="ZT59" s="118">
        <v>415975042.91982251</v>
      </c>
      <c r="ZU59" s="118">
        <v>473125319.49047202</v>
      </c>
      <c r="ZV59" s="118">
        <v>463294825.67306077</v>
      </c>
      <c r="ZW59" s="118">
        <v>382655273.37321836</v>
      </c>
      <c r="ZX59" s="118">
        <v>312509576.7170198</v>
      </c>
      <c r="ZY59" s="118">
        <v>183672862.87412611</v>
      </c>
      <c r="ZZ59" s="118">
        <v>127159089.28947429</v>
      </c>
      <c r="AAA59" s="118">
        <v>117722268.25872068</v>
      </c>
      <c r="AAB59" s="118">
        <v>103823039.95257249</v>
      </c>
      <c r="AAC59" s="118">
        <v>64010792.162548721</v>
      </c>
      <c r="AAD59" s="118">
        <v>64935475.563000277</v>
      </c>
      <c r="AAE59" s="118">
        <v>65876175.82913579</v>
      </c>
      <c r="AAF59" s="118">
        <v>66833204.320178695</v>
      </c>
      <c r="AAG59" s="118">
        <v>67806879.105184004</v>
      </c>
      <c r="AAH59" s="118">
        <v>68797525.122472614</v>
      </c>
      <c r="AAI59" s="118">
        <v>69805474.343200907</v>
      </c>
      <c r="AAJ59" s="118">
        <v>70831065.939178914</v>
      </c>
      <c r="AAK59" s="118">
        <v>71874646.45506008</v>
      </c>
      <c r="AAL59" s="118">
        <v>0</v>
      </c>
      <c r="AAM59" s="118">
        <v>0</v>
      </c>
      <c r="AAN59" s="118">
        <v>0</v>
      </c>
      <c r="AAO59" s="118">
        <v>101909899.29226422</v>
      </c>
      <c r="AAP59" s="118">
        <v>288232881.31998444</v>
      </c>
      <c r="AAQ59" s="118">
        <v>539081968.52057004</v>
      </c>
      <c r="AAR59" s="118">
        <v>836372942.85558951</v>
      </c>
      <c r="AAS59" s="118">
        <v>842032333.40353882</v>
      </c>
      <c r="AAT59" s="118">
        <v>862392719.18414724</v>
      </c>
      <c r="AAU59" s="118">
        <v>1028921548.0939832</v>
      </c>
      <c r="AAV59" s="118">
        <v>1301248950.45489</v>
      </c>
      <c r="AAW59" s="118">
        <v>1311966479.895443</v>
      </c>
      <c r="AAX59" s="118">
        <v>1164286172.6363723</v>
      </c>
      <c r="AAY59" s="118">
        <v>971761727.17218542</v>
      </c>
      <c r="AAZ59" s="118">
        <v>887865349.04336107</v>
      </c>
      <c r="ABA59" s="118">
        <v>879321510.23878431</v>
      </c>
      <c r="ABB59" s="118">
        <v>758730696.89968359</v>
      </c>
      <c r="ABC59" s="118">
        <v>564556871.9877696</v>
      </c>
      <c r="ABD59" s="118">
        <v>584236168.49148822</v>
      </c>
      <c r="ABE59" s="118">
        <v>604646550.38795197</v>
      </c>
      <c r="ABF59" s="118">
        <v>625816511.07351923</v>
      </c>
      <c r="ABG59" s="118">
        <v>647775694.67668855</v>
      </c>
      <c r="ABH59" s="118">
        <v>670554943.7978965</v>
      </c>
      <c r="ABI59" s="118">
        <v>694186349.27231038</v>
      </c>
      <c r="ABJ59" s="118">
        <v>718703302.04287815</v>
      </c>
      <c r="ABK59" s="118">
        <v>744140547.23472714</v>
      </c>
      <c r="ABL59" s="118">
        <v>0</v>
      </c>
      <c r="ABM59" s="118">
        <v>0</v>
      </c>
      <c r="ABN59" s="118">
        <v>0</v>
      </c>
      <c r="ABO59" s="118">
        <v>32368918.750534728</v>
      </c>
      <c r="ABP59" s="118">
        <v>139160378.98535249</v>
      </c>
      <c r="ABQ59" s="118">
        <v>315847143.3451249</v>
      </c>
      <c r="ABR59" s="118">
        <v>866579333.34193397</v>
      </c>
      <c r="ABS59" s="118">
        <v>869425245.04675949</v>
      </c>
      <c r="ABT59" s="118">
        <v>875018171.23136711</v>
      </c>
      <c r="ABU59" s="118">
        <v>1010987024.1557711</v>
      </c>
      <c r="ABV59" s="118">
        <v>1030707162.3231913</v>
      </c>
      <c r="ABW59" s="118">
        <v>955445082.81235623</v>
      </c>
      <c r="ABX59" s="118">
        <v>811390316.5767796</v>
      </c>
      <c r="ABY59" s="118">
        <v>303943560.66122097</v>
      </c>
      <c r="ABZ59" s="118">
        <v>182300555.54863659</v>
      </c>
      <c r="ACA59" s="118">
        <v>172743421.47567797</v>
      </c>
      <c r="ACB59" s="118">
        <v>138946483.59205472</v>
      </c>
      <c r="ACC59" s="118">
        <v>105179785.88419272</v>
      </c>
      <c r="ACD59" s="118">
        <v>106683832.65648541</v>
      </c>
      <c r="ACE59" s="118">
        <v>108213485.19304977</v>
      </c>
      <c r="ACF59" s="118">
        <v>109769222.22275728</v>
      </c>
      <c r="ACG59" s="118">
        <v>111351532.23134415</v>
      </c>
      <c r="ACH59" s="118">
        <v>112960913.67910638</v>
      </c>
      <c r="ACI59" s="118">
        <v>114597875.22391574</v>
      </c>
      <c r="ACJ59" s="118">
        <v>116262935.94968703</v>
      </c>
      <c r="ACK59" s="118">
        <v>117956625.60045268</v>
      </c>
      <c r="ACL59" s="118">
        <v>0</v>
      </c>
      <c r="ACM59" s="118">
        <v>0</v>
      </c>
      <c r="ACN59" s="118">
        <v>0</v>
      </c>
      <c r="ACO59" s="118">
        <v>16109324.496707058</v>
      </c>
      <c r="ACP59" s="118">
        <v>57310168.839778192</v>
      </c>
      <c r="ACQ59" s="118">
        <v>108845219.0953448</v>
      </c>
      <c r="ACR59" s="118">
        <v>177426648.39388567</v>
      </c>
      <c r="ACS59" s="118">
        <v>179601090.60711187</v>
      </c>
      <c r="ACT59" s="118">
        <v>177704049.75236759</v>
      </c>
      <c r="ACU59" s="118">
        <v>218004039.08625016</v>
      </c>
      <c r="ACV59" s="118">
        <v>245644026.33509603</v>
      </c>
      <c r="ACW59" s="118">
        <v>227508624.19047233</v>
      </c>
      <c r="ACX59" s="118">
        <v>195663585.2334913</v>
      </c>
      <c r="ACY59" s="118">
        <v>149064234.63686946</v>
      </c>
      <c r="ACZ59" s="118">
        <v>132664799.56367736</v>
      </c>
      <c r="ADA59" s="118">
        <v>132468927.09487975</v>
      </c>
      <c r="ADB59" s="118">
        <v>115438500.19161169</v>
      </c>
      <c r="ADC59" s="118">
        <v>95750746.337557092</v>
      </c>
      <c r="ADD59" s="118">
        <v>99084826.818022519</v>
      </c>
      <c r="ADE59" s="118">
        <v>102542411.95414895</v>
      </c>
      <c r="ADF59" s="118">
        <v>106128308.0361142</v>
      </c>
      <c r="ADG59" s="118">
        <v>109847515.78387298</v>
      </c>
      <c r="ADH59" s="118">
        <v>113705238.45652883</v>
      </c>
      <c r="ADI59" s="118">
        <v>117706890.30836424</v>
      </c>
      <c r="ADJ59" s="118">
        <v>121858105.40665548</v>
      </c>
      <c r="ADK59" s="118">
        <v>126164746.82707062</v>
      </c>
      <c r="ADL59" s="118">
        <v>0</v>
      </c>
      <c r="ADM59" s="118">
        <v>0</v>
      </c>
      <c r="ADN59" s="118">
        <v>0</v>
      </c>
      <c r="ADO59" s="118">
        <v>3968147.306674791</v>
      </c>
      <c r="ADP59" s="118">
        <v>31182615.313051242</v>
      </c>
      <c r="ADQ59" s="118">
        <v>59175199.203559473</v>
      </c>
      <c r="ADR59" s="118">
        <v>329192436.83682311</v>
      </c>
      <c r="ADS59" s="118">
        <v>329990941.900644</v>
      </c>
      <c r="ADT59" s="118">
        <v>330203011.59128702</v>
      </c>
      <c r="ADU59" s="118">
        <v>374836075.86707067</v>
      </c>
      <c r="ADV59" s="118">
        <v>372473799.17142606</v>
      </c>
      <c r="ADW59" s="118">
        <v>352838329.16992289</v>
      </c>
      <c r="ADX59" s="118">
        <v>330392677.97704846</v>
      </c>
      <c r="ADY59" s="118">
        <v>68885652.841275722</v>
      </c>
      <c r="ADZ59" s="118">
        <v>30775111.095780689</v>
      </c>
      <c r="AEA59" s="118">
        <v>29861399.642410781</v>
      </c>
      <c r="AEB59" s="118">
        <v>23406918.043731421</v>
      </c>
      <c r="AEC59" s="118">
        <v>19950000.820026193</v>
      </c>
      <c r="AED59" s="118">
        <v>20188901.061484791</v>
      </c>
      <c r="AEE59" s="118">
        <v>20431702.70266857</v>
      </c>
      <c r="AEF59" s="118">
        <v>20678476.099634442</v>
      </c>
      <c r="AEG59" s="118">
        <v>20929292.954217143</v>
      </c>
      <c r="AEH59" s="118">
        <v>21184226.341304343</v>
      </c>
      <c r="AEI59" s="118">
        <v>21443350.736703679</v>
      </c>
      <c r="AEJ59" s="118">
        <v>21706742.045609556</v>
      </c>
      <c r="AEK59" s="118">
        <v>21974477.631689351</v>
      </c>
      <c r="AEL59" s="118">
        <v>0</v>
      </c>
      <c r="AEM59" s="118">
        <v>0</v>
      </c>
      <c r="AEN59" s="118">
        <v>0</v>
      </c>
      <c r="AEO59" s="118">
        <v>7721276.0087383203</v>
      </c>
      <c r="AEP59" s="118">
        <v>19507844.375723727</v>
      </c>
      <c r="AEQ59" s="118">
        <v>61279734.096985862</v>
      </c>
      <c r="AER59" s="118">
        <v>95781212.190428928</v>
      </c>
      <c r="AES59" s="118">
        <v>109352433.1805636</v>
      </c>
      <c r="AET59" s="118">
        <v>124076272.09399807</v>
      </c>
      <c r="AEU59" s="118">
        <v>144107202.66678485</v>
      </c>
      <c r="AEV59" s="118">
        <v>173485695.68955809</v>
      </c>
      <c r="AEW59" s="118">
        <v>200875845.70687205</v>
      </c>
      <c r="AEX59" s="118">
        <v>218759400.0675109</v>
      </c>
      <c r="AEY59" s="118">
        <v>233683565.66629916</v>
      </c>
      <c r="AEZ59" s="118">
        <v>247872356.17667168</v>
      </c>
      <c r="AFA59" s="118">
        <v>262777806.18838906</v>
      </c>
      <c r="AFB59" s="118">
        <v>276502558.57786667</v>
      </c>
      <c r="AFC59" s="118">
        <v>286039577.7238819</v>
      </c>
      <c r="AFD59" s="118">
        <v>295925133.56583422</v>
      </c>
      <c r="AFE59" s="118">
        <v>306172556.7253437</v>
      </c>
      <c r="AFF59" s="118">
        <v>316795705.8713848</v>
      </c>
      <c r="AFG59" s="118">
        <v>327808989.20887446</v>
      </c>
      <c r="AFH59" s="118">
        <v>339227386.86040533</v>
      </c>
      <c r="AFI59" s="118">
        <v>351066474.17888772</v>
      </c>
      <c r="AFJ59" s="118">
        <v>363342446.03048259</v>
      </c>
      <c r="AFK59" s="118">
        <v>376072142.08890426</v>
      </c>
      <c r="AFL59" s="118">
        <v>0</v>
      </c>
      <c r="AFM59" s="118">
        <v>0</v>
      </c>
      <c r="AFN59" s="118">
        <v>0</v>
      </c>
      <c r="AFO59" s="49">
        <v>0</v>
      </c>
      <c r="AFP59" s="118">
        <v>22714814.733104467</v>
      </c>
      <c r="AFQ59" s="118">
        <v>52323722.564332746</v>
      </c>
      <c r="AFR59" s="118">
        <v>114797825.99803136</v>
      </c>
      <c r="AFS59" s="118">
        <v>149095999.03976333</v>
      </c>
      <c r="AFT59" s="118">
        <v>179999179.20833138</v>
      </c>
      <c r="AFU59" s="118">
        <v>222252772.2905733</v>
      </c>
      <c r="AFV59" s="118">
        <v>264696689.05626446</v>
      </c>
      <c r="AFW59" s="118">
        <v>299692504.25249892</v>
      </c>
      <c r="AFX59" s="118">
        <v>327516029.92030752</v>
      </c>
      <c r="AFY59" s="118">
        <v>346505497.74925709</v>
      </c>
      <c r="AFZ59" s="118">
        <v>354485004.638143</v>
      </c>
      <c r="AGA59" s="118">
        <v>362156891.49196893</v>
      </c>
      <c r="AGB59" s="118">
        <v>369300309.92751348</v>
      </c>
      <c r="AGC59" s="118">
        <v>373755839.37693506</v>
      </c>
      <c r="AGD59" s="118">
        <v>378289360.02878284</v>
      </c>
      <c r="AGE59" s="118">
        <v>382902293.24346018</v>
      </c>
      <c r="AGF59" s="118">
        <v>387596090.87957019</v>
      </c>
      <c r="AGG59" s="118">
        <v>392372235.96725041</v>
      </c>
      <c r="AGH59" s="118">
        <v>397232243.39895594</v>
      </c>
      <c r="AGI59" s="118">
        <v>402177660.63815898</v>
      </c>
      <c r="AGJ59" s="118">
        <v>407210068.44643015</v>
      </c>
      <c r="AGK59" s="118">
        <v>412331081.62940222</v>
      </c>
      <c r="AGL59" s="118">
        <v>0</v>
      </c>
      <c r="AGM59" s="118">
        <v>0</v>
      </c>
      <c r="AGN59" s="118">
        <v>0</v>
      </c>
      <c r="AGO59" s="118">
        <v>7395591.2715468258</v>
      </c>
      <c r="AGP59" s="118">
        <v>21907594.260360397</v>
      </c>
      <c r="AGQ59" s="118">
        <v>61480538.779551998</v>
      </c>
      <c r="AGR59" s="118">
        <v>134370711.17919904</v>
      </c>
      <c r="AGS59" s="118">
        <v>212130625.26280522</v>
      </c>
      <c r="AGT59" s="118">
        <v>294504526.88549596</v>
      </c>
      <c r="AGU59" s="118">
        <v>392514114.6061902</v>
      </c>
      <c r="AGV59" s="118">
        <v>502899971.84114647</v>
      </c>
      <c r="AGW59" s="118">
        <v>613943242.69087517</v>
      </c>
      <c r="AGX59" s="118">
        <v>705387545.36491835</v>
      </c>
      <c r="AGY59" s="118">
        <v>765350360.90387964</v>
      </c>
      <c r="AGZ59" s="118">
        <v>817443170.94665718</v>
      </c>
      <c r="AHA59" s="118">
        <v>870924558.98565054</v>
      </c>
      <c r="AHB59" s="118">
        <v>916415398.68066156</v>
      </c>
      <c r="AHC59" s="118">
        <v>948089070.07147932</v>
      </c>
      <c r="AHD59" s="118">
        <v>980920994.98320889</v>
      </c>
      <c r="AHE59" s="118">
        <v>1014955497.5395378</v>
      </c>
      <c r="AHF59" s="118">
        <v>1050238659.9239665</v>
      </c>
      <c r="AHG59" s="118">
        <v>1086818394.1236987</v>
      </c>
      <c r="AHH59" s="118">
        <v>1124744516.6703944</v>
      </c>
      <c r="AHI59" s="118">
        <v>1164068826.5054927</v>
      </c>
      <c r="AHJ59" s="118">
        <v>1204845186.1033645</v>
      </c>
      <c r="AHK59" s="118">
        <v>1247129605.9913533</v>
      </c>
      <c r="AHL59" s="118">
        <v>0</v>
      </c>
      <c r="AHM59" s="118">
        <v>0</v>
      </c>
      <c r="AHN59" s="118">
        <v>0</v>
      </c>
      <c r="AHO59" s="118">
        <v>4162933.4637904004</v>
      </c>
      <c r="AHP59" s="118">
        <v>19314385.384181522</v>
      </c>
      <c r="AHQ59" s="118">
        <v>60490126.874825872</v>
      </c>
      <c r="AHR59" s="118">
        <v>186073675.12141272</v>
      </c>
      <c r="AHS59" s="118">
        <v>313574707.33449268</v>
      </c>
      <c r="AHT59" s="118">
        <v>441814487.60562629</v>
      </c>
      <c r="AHU59" s="118">
        <v>572082383.77908313</v>
      </c>
      <c r="AHV59" s="118">
        <v>702079413.42405248</v>
      </c>
      <c r="AHW59" s="118">
        <v>823532334.59066808</v>
      </c>
      <c r="AHX59" s="118">
        <v>922404646.45993018</v>
      </c>
      <c r="AHY59" s="118">
        <v>938426667.37840879</v>
      </c>
      <c r="AHZ59" s="118">
        <v>953482927.88402617</v>
      </c>
      <c r="AIA59" s="118">
        <v>968006863.84506905</v>
      </c>
      <c r="AIB59" s="118">
        <v>976995216.89645648</v>
      </c>
      <c r="AIC59" s="118">
        <v>983983765.84187472</v>
      </c>
      <c r="AID59" s="118">
        <v>991069294.84591365</v>
      </c>
      <c r="AIE59" s="118">
        <v>998253429.09033561</v>
      </c>
      <c r="AIF59" s="118">
        <v>1005537826.8777598</v>
      </c>
      <c r="AIG59" s="118">
        <v>1012924180.339855</v>
      </c>
      <c r="AIH59" s="118">
        <v>1020414216.163559</v>
      </c>
      <c r="AII59" s="118">
        <v>1028009696.3358047</v>
      </c>
      <c r="AIJ59" s="118">
        <v>1035712418.9072212</v>
      </c>
      <c r="AIK59" s="118">
        <v>1043524218.7753109</v>
      </c>
      <c r="AIL59" s="118">
        <v>0</v>
      </c>
      <c r="AIM59" s="118">
        <v>0</v>
      </c>
      <c r="AIN59" s="118">
        <v>0</v>
      </c>
      <c r="AIO59" s="118">
        <v>6366515.0386160994</v>
      </c>
      <c r="AIP59" s="118">
        <v>19466379.123482116</v>
      </c>
      <c r="AIQ59" s="118">
        <v>49623863.528048292</v>
      </c>
      <c r="AIR59" s="118">
        <v>90796562.581931636</v>
      </c>
      <c r="AIS59" s="118">
        <v>134611663.50894618</v>
      </c>
      <c r="AIT59" s="118">
        <v>176158912.4526166</v>
      </c>
      <c r="AIU59" s="118">
        <v>221982156.06739679</v>
      </c>
      <c r="AIV59" s="118">
        <v>274694408.94641489</v>
      </c>
      <c r="AIW59" s="118">
        <v>322197137.58073097</v>
      </c>
      <c r="AIX59" s="118">
        <v>353209224.55200279</v>
      </c>
      <c r="AIY59" s="118">
        <v>374422335.35401988</v>
      </c>
      <c r="AIZ59" s="118">
        <v>396475850.4208135</v>
      </c>
      <c r="AJA59" s="118">
        <v>419638596.78236759</v>
      </c>
      <c r="AJB59" s="118">
        <v>441340949.25021225</v>
      </c>
      <c r="AJC59" s="118">
        <v>456071091.86687368</v>
      </c>
      <c r="AJD59" s="118">
        <v>471340077.99225736</v>
      </c>
      <c r="AJE59" s="118">
        <v>487169046.18448853</v>
      </c>
      <c r="AJF59" s="118">
        <v>503580006.25649309</v>
      </c>
      <c r="AJG59" s="118">
        <v>520595876.41722572</v>
      </c>
      <c r="AJH59" s="118">
        <v>538240522.03305078</v>
      </c>
      <c r="AJI59" s="118">
        <v>556538796.08110118</v>
      </c>
      <c r="AJJ59" s="118">
        <v>575516581.36965966</v>
      </c>
      <c r="AJK59" s="118">
        <v>595200834.6039722</v>
      </c>
      <c r="AJL59" s="118">
        <v>0</v>
      </c>
      <c r="AJM59" s="118">
        <v>0</v>
      </c>
      <c r="AJN59" s="118">
        <v>0</v>
      </c>
      <c r="AJO59" s="118">
        <v>2206248.1261800574</v>
      </c>
      <c r="AJP59" s="118">
        <v>10010188.282770397</v>
      </c>
      <c r="AJQ59" s="118">
        <v>26264956.214297332</v>
      </c>
      <c r="AJR59" s="118">
        <v>67512092.258790836</v>
      </c>
      <c r="AJS59" s="118">
        <v>109305880.42070971</v>
      </c>
      <c r="AJT59" s="118">
        <v>150743433.68833414</v>
      </c>
      <c r="AJU59" s="118">
        <v>192410696.80791044</v>
      </c>
      <c r="AJV59" s="118">
        <v>233536151.54265434</v>
      </c>
      <c r="AJW59" s="118">
        <v>270157435.69984221</v>
      </c>
      <c r="AJX59" s="118">
        <v>299437649.07783556</v>
      </c>
      <c r="AJY59" s="118">
        <v>303467320.51660854</v>
      </c>
      <c r="AJZ59" s="118">
        <v>307395380.1563096</v>
      </c>
      <c r="AKA59" s="118">
        <v>311124643.58116531</v>
      </c>
      <c r="AKB59" s="118">
        <v>313306377.09188682</v>
      </c>
      <c r="AKC59" s="118">
        <v>315067381.36120725</v>
      </c>
      <c r="AKD59" s="118">
        <v>316852915.93462193</v>
      </c>
      <c r="AKE59" s="118">
        <v>318663355.33676678</v>
      </c>
      <c r="AKF59" s="118">
        <v>320499081.61277485</v>
      </c>
      <c r="AKG59" s="118">
        <v>322360484.46545672</v>
      </c>
      <c r="AKH59" s="118">
        <v>324247961.39578372</v>
      </c>
      <c r="AKI59" s="118">
        <v>326161917.84674883</v>
      </c>
      <c r="AKJ59" s="118">
        <v>328102767.35066825</v>
      </c>
      <c r="AKK59" s="118">
        <v>330070931.67999947</v>
      </c>
      <c r="AKL59" s="118">
        <v>0</v>
      </c>
      <c r="AKM59" s="118">
        <v>0</v>
      </c>
      <c r="AKN59" s="118">
        <v>0</v>
      </c>
      <c r="AKO59" s="118">
        <v>48371585.201894678</v>
      </c>
      <c r="AKP59" s="118">
        <v>71801491.163271546</v>
      </c>
      <c r="AKQ59" s="118">
        <v>156358088.07653192</v>
      </c>
      <c r="AKR59" s="118">
        <v>215603638.84171242</v>
      </c>
      <c r="AKS59" s="118">
        <v>209290610.6854144</v>
      </c>
      <c r="AKT59" s="118">
        <v>216082743.86820942</v>
      </c>
      <c r="AKU59" s="118">
        <v>220926870.29969355</v>
      </c>
      <c r="AKV59" s="118">
        <v>190684383.6962173</v>
      </c>
      <c r="AKW59" s="118">
        <v>111454380.31219469</v>
      </c>
      <c r="AKX59" s="118">
        <v>64570000.65766342</v>
      </c>
      <c r="AKY59" s="118">
        <v>64173876.551427141</v>
      </c>
      <c r="AKZ59" s="118">
        <v>55510897.735880233</v>
      </c>
      <c r="ALA59" s="118">
        <v>57370021.600889429</v>
      </c>
      <c r="ALB59" s="118">
        <v>52659582.011302225</v>
      </c>
      <c r="ALC59" s="118">
        <v>35696464.76504384</v>
      </c>
      <c r="ALD59" s="118">
        <v>36967970.812523387</v>
      </c>
      <c r="ALE59" s="118">
        <v>38285111.663130112</v>
      </c>
      <c r="ALF59" s="118">
        <v>39649536.117518045</v>
      </c>
      <c r="ALG59" s="118">
        <v>41062952.90370179</v>
      </c>
      <c r="ALH59" s="118">
        <v>42527132.866951898</v>
      </c>
      <c r="ALI59" s="118">
        <v>44043911.240111463</v>
      </c>
      <c r="ALJ59" s="118">
        <v>45615189.997300632</v>
      </c>
      <c r="ALK59" s="118">
        <v>47242940.294086128</v>
      </c>
      <c r="ALL59" s="118">
        <v>0</v>
      </c>
      <c r="ALM59" s="118">
        <v>0</v>
      </c>
      <c r="ALN59" s="118">
        <v>0</v>
      </c>
      <c r="ALO59" s="118">
        <v>44862937.791805662</v>
      </c>
      <c r="ALP59" s="118">
        <v>57851125.694449462</v>
      </c>
      <c r="ALQ59" s="118">
        <v>114877475.9948733</v>
      </c>
      <c r="ALR59" s="118">
        <v>258943460.79375756</v>
      </c>
      <c r="ALS59" s="118">
        <v>250053830.21965128</v>
      </c>
      <c r="ALT59" s="118">
        <v>251120371.57835877</v>
      </c>
      <c r="ALU59" s="118">
        <v>264756776.99676314</v>
      </c>
      <c r="ALV59" s="118">
        <v>243296265.01740342</v>
      </c>
      <c r="ALW59" s="118">
        <v>184605588.80439419</v>
      </c>
      <c r="ALX59" s="118">
        <v>55799209.98129864</v>
      </c>
      <c r="ALY59" s="118">
        <v>54533270.471444622</v>
      </c>
      <c r="ALZ59" s="118">
        <v>43864183.679181017</v>
      </c>
      <c r="AMA59" s="118">
        <v>44417007.202668622</v>
      </c>
      <c r="AMB59" s="118">
        <v>40303788.184222177</v>
      </c>
      <c r="AMC59" s="118">
        <v>35460719.878535427</v>
      </c>
      <c r="AMD59" s="118">
        <v>35936736.889854334</v>
      </c>
      <c r="AME59" s="118">
        <v>36419437.854541622</v>
      </c>
      <c r="AMF59" s="118">
        <v>36908920.833415538</v>
      </c>
      <c r="AMG59" s="118">
        <v>37405285.387074336</v>
      </c>
      <c r="AMH59" s="118">
        <v>37908632.599729434</v>
      </c>
      <c r="AMI59" s="118">
        <v>38419065.103430457</v>
      </c>
      <c r="AMJ59" s="118">
        <v>38936687.102688827</v>
      </c>
      <c r="AMK59" s="118">
        <v>39461604.399506487</v>
      </c>
      <c r="AML59" s="118">
        <v>0</v>
      </c>
      <c r="AMM59" s="118">
        <v>0</v>
      </c>
      <c r="AMN59" s="118">
        <v>0</v>
      </c>
      <c r="AMO59" s="118">
        <v>48371585.201894678</v>
      </c>
      <c r="AMP59" s="118">
        <v>71801491.163271546</v>
      </c>
      <c r="AMQ59" s="118">
        <v>156358088.07653192</v>
      </c>
      <c r="AMR59" s="118">
        <v>215603638.84171242</v>
      </c>
      <c r="AMS59" s="118">
        <v>210560046.19884309</v>
      </c>
      <c r="AMT59" s="118">
        <v>216082743.86820942</v>
      </c>
      <c r="AMU59" s="118">
        <v>246070638.62953985</v>
      </c>
      <c r="AMV59" s="118">
        <v>244023131.03550768</v>
      </c>
      <c r="AMW59" s="118">
        <v>256334767.24712235</v>
      </c>
      <c r="AMX59" s="118">
        <v>281932420.45833457</v>
      </c>
      <c r="AMY59" s="118">
        <v>283378527.53332096</v>
      </c>
      <c r="AMZ59" s="118">
        <v>279022378.82063329</v>
      </c>
      <c r="ANA59" s="118">
        <v>307654744.31914186</v>
      </c>
      <c r="ANB59" s="118">
        <v>309499297.34324855</v>
      </c>
      <c r="ANC59" s="118">
        <v>303870341.18956071</v>
      </c>
      <c r="AND59" s="118">
        <v>335897329.52121198</v>
      </c>
      <c r="ANE59" s="118">
        <v>338219954.62129015</v>
      </c>
      <c r="ANF59" s="118">
        <v>331099193.4271614</v>
      </c>
      <c r="ANG59" s="118">
        <v>366924186.64918727</v>
      </c>
      <c r="ANH59" s="118">
        <v>369819523.84716123</v>
      </c>
      <c r="ANI59" s="118">
        <v>360953449.78035057</v>
      </c>
      <c r="ANJ59" s="118">
        <v>401028681.77789247</v>
      </c>
      <c r="ANK59" s="118">
        <v>404609178.07966268</v>
      </c>
      <c r="ANL59" s="118">
        <v>0</v>
      </c>
      <c r="ANM59" s="118">
        <v>0</v>
      </c>
      <c r="ANN59" s="118">
        <v>0</v>
      </c>
      <c r="ANO59" s="118">
        <v>44862937.791805662</v>
      </c>
      <c r="ANP59" s="118">
        <v>57851125.694449462</v>
      </c>
      <c r="ANQ59" s="118">
        <v>114877475.9948733</v>
      </c>
      <c r="ANR59" s="118">
        <v>258943460.79375756</v>
      </c>
      <c r="ANS59" s="118">
        <v>251155070.16036463</v>
      </c>
      <c r="ANT59" s="118">
        <v>251120371.57835877</v>
      </c>
      <c r="ANU59" s="118">
        <v>276132440.69755042</v>
      </c>
      <c r="ANV59" s="118">
        <v>270695118.80376297</v>
      </c>
      <c r="ANW59" s="118">
        <v>264864944.70879492</v>
      </c>
      <c r="ANX59" s="118">
        <v>281400167.06234229</v>
      </c>
      <c r="ANY59" s="118">
        <v>281560637.09462512</v>
      </c>
      <c r="ANZ59" s="118">
        <v>269547695.26567322</v>
      </c>
      <c r="AOA59" s="118">
        <v>287396116.80084825</v>
      </c>
      <c r="AOB59" s="118">
        <v>287521914.38144559</v>
      </c>
      <c r="AOC59" s="118">
        <v>274416120.02546591</v>
      </c>
      <c r="AOD59" s="118">
        <v>293662096.64399791</v>
      </c>
      <c r="AOE59" s="118">
        <v>293754183.39140373</v>
      </c>
      <c r="AOF59" s="118">
        <v>279478536.29453421</v>
      </c>
      <c r="AOG59" s="118">
        <v>300212051.0564844</v>
      </c>
      <c r="AOH59" s="118">
        <v>300272141.86851329</v>
      </c>
      <c r="AOI59" s="118">
        <v>284743672.22481805</v>
      </c>
      <c r="AOJ59" s="118">
        <v>307060717.16852385</v>
      </c>
      <c r="AOK59" s="118">
        <v>307091418.26835042</v>
      </c>
      <c r="AOL59" s="56">
        <f>SUM(AOL6:AOL52)</f>
        <v>3004069.2316423776</v>
      </c>
      <c r="AOM59" s="56">
        <v>1413460.5944660881</v>
      </c>
      <c r="AON59" s="56">
        <v>1460397.6599199518</v>
      </c>
      <c r="AOO59" s="56">
        <v>1509022.2915947947</v>
      </c>
      <c r="AOP59" s="56">
        <v>1559399.4412908815</v>
      </c>
      <c r="AOQ59" s="56">
        <v>1611596.701587575</v>
      </c>
      <c r="AOR59" s="56">
        <v>1665684.4179199119</v>
      </c>
      <c r="AOS59" s="56">
        <v>1721735.8055752411</v>
      </c>
      <c r="AOT59" s="56">
        <v>1779827.0718318729</v>
      </c>
      <c r="AOU59" s="56">
        <v>1840037.543471979</v>
      </c>
      <c r="AOV59" s="56">
        <v>1902449.7999116688</v>
      </c>
      <c r="AOW59" s="56">
        <v>1967149.8122024445</v>
      </c>
      <c r="AOX59" s="56">
        <v>2034227.0881699643</v>
      </c>
      <c r="AOY59" s="56">
        <v>2103774.8239683965</v>
      </c>
      <c r="AOZ59" s="56">
        <v>2175890.0623415187</v>
      </c>
      <c r="APA59" s="56">
        <v>2250673.8578952588</v>
      </c>
      <c r="APB59" s="56">
        <v>2328231.4497005041</v>
      </c>
      <c r="APC59" s="56">
        <v>2408672.4415598349</v>
      </c>
      <c r="APD59" s="56">
        <v>2492110.9902873631</v>
      </c>
      <c r="APE59" s="56">
        <v>2578666.0023671263</v>
      </c>
      <c r="APF59" s="56">
        <v>2668461.3393724919</v>
      </c>
      <c r="APG59" s="56">
        <v>2761626.0325469137</v>
      </c>
      <c r="APH59" s="56">
        <v>2858294.5069650253</v>
      </c>
      <c r="API59" s="56">
        <v>2958606.8157126601</v>
      </c>
      <c r="APJ59" s="56">
        <v>3062708.8845449253</v>
      </c>
      <c r="APK59" s="56">
        <v>3170752.7675028522</v>
      </c>
      <c r="APL59" s="56">
        <v>3282896.9139918047</v>
      </c>
      <c r="APM59" s="56">
        <v>1590608.6374901398</v>
      </c>
      <c r="APN59" s="56">
        <v>1605280.5947361069</v>
      </c>
      <c r="APO59" s="56">
        <v>1620209.5011083034</v>
      </c>
      <c r="APP59" s="56">
        <v>1635399.96304018</v>
      </c>
      <c r="APQ59" s="56">
        <v>1650856.6867046217</v>
      </c>
      <c r="APR59" s="56">
        <v>1666584.4802427455</v>
      </c>
      <c r="APS59" s="56">
        <v>1682588.256049617</v>
      </c>
      <c r="APT59" s="56">
        <v>1698873.0331184017</v>
      </c>
      <c r="APU59" s="56">
        <v>1715443.9394444725</v>
      </c>
      <c r="APV59" s="56">
        <v>1732306.2144910975</v>
      </c>
      <c r="APW59" s="56">
        <v>1749465.2117183057</v>
      </c>
      <c r="APX59" s="56">
        <v>1766926.4011766491</v>
      </c>
      <c r="APY59" s="56">
        <v>1784695.3721675642</v>
      </c>
      <c r="APZ59" s="56">
        <v>1802777.8359721443</v>
      </c>
      <c r="AQA59" s="56">
        <v>1821179.6286501293</v>
      </c>
      <c r="AQB59" s="56">
        <v>1839906.7139110207</v>
      </c>
      <c r="AQC59" s="56">
        <v>1858965.1860592584</v>
      </c>
      <c r="AQD59" s="56">
        <v>1878361.2730154512</v>
      </c>
      <c r="AQE59" s="56">
        <v>1898101.3394157316</v>
      </c>
      <c r="AQF59" s="56">
        <v>1918191.8897913455</v>
      </c>
      <c r="AQG59" s="56">
        <v>1938639.5718306513</v>
      </c>
      <c r="AQH59" s="56">
        <v>1959451.179725779</v>
      </c>
      <c r="AQI59" s="56">
        <v>1980633.6576062546</v>
      </c>
      <c r="AQJ59" s="56">
        <v>2002194.1030619682</v>
      </c>
      <c r="AQK59" s="56">
        <v>2024139.7707579229</v>
      </c>
      <c r="AQL59" s="56">
        <v>2046478.0761432855</v>
      </c>
      <c r="AQM59" s="56">
        <f>SUM(AQM6:AQM52)</f>
        <v>92008.86231642378</v>
      </c>
      <c r="AQN59" s="56">
        <v>41302.867244660891</v>
      </c>
      <c r="AQO59" s="56">
        <v>42772.149204507376</v>
      </c>
      <c r="AQP59" s="56">
        <v>44297.277012654915</v>
      </c>
      <c r="AQQ59" s="56">
        <v>45880.49011711606</v>
      </c>
      <c r="AQR59" s="56">
        <v>47524.12165010695</v>
      </c>
      <c r="AQS59" s="56">
        <v>49230.602481309688</v>
      </c>
      <c r="AQT59" s="56">
        <v>51002.465451389195</v>
      </c>
      <c r="AQU59" s="56">
        <v>52842.349793969282</v>
      </c>
      <c r="AQV59" s="56">
        <v>54753.00575465431</v>
      </c>
      <c r="AQW59" s="56">
        <v>56737.299416081587</v>
      </c>
      <c r="AQX59" s="56">
        <v>58798.217738408333</v>
      </c>
      <c r="AQY59" s="56">
        <v>60938.873825074093</v>
      </c>
      <c r="AQZ59" s="56">
        <v>63162.512424138993</v>
      </c>
      <c r="ARA59" s="56">
        <v>65472.515675978422</v>
      </c>
      <c r="ARB59" s="56">
        <v>67872.409118617521</v>
      </c>
      <c r="ARC59" s="56">
        <v>70365.86796251699</v>
      </c>
      <c r="ARD59" s="56">
        <v>72956.723647173028</v>
      </c>
      <c r="ARE59" s="56">
        <v>75648.97069247326</v>
      </c>
      <c r="ARF59" s="56">
        <v>78446.773858356668</v>
      </c>
      <c r="ARG59" s="56">
        <v>81354.475626960731</v>
      </c>
      <c r="ARH59" s="56">
        <v>84376.604022102983</v>
      </c>
      <c r="ARI59" s="56">
        <v>87517.880781643471</v>
      </c>
      <c r="ARJ59" s="56">
        <v>90783.229899002865</v>
      </c>
      <c r="ARK59" s="56">
        <v>94177.78655087731</v>
      </c>
      <c r="ARL59" s="56">
        <v>97706.906428993185</v>
      </c>
      <c r="ARM59" s="56">
        <v>101376.17549458452</v>
      </c>
      <c r="ARN59" s="56">
        <v>50705.995083692906</v>
      </c>
      <c r="ARO59" s="56">
        <v>51245.183942135045</v>
      </c>
      <c r="ARP59" s="56">
        <v>51793.606239662091</v>
      </c>
      <c r="ARQ59" s="56">
        <v>52351.435255898767</v>
      </c>
      <c r="ARR59" s="56">
        <v>52918.847968115544</v>
      </c>
      <c r="ARS59" s="56">
        <v>53496.025135719014</v>
      </c>
      <c r="ART59" s="56">
        <v>54083.151386879159</v>
      </c>
      <c r="ARU59" s="56">
        <v>54680.415307349977</v>
      </c>
      <c r="ARV59" s="56">
        <v>55288.009531542673</v>
      </c>
      <c r="ARW59" s="56">
        <v>55906.130835911754</v>
      </c>
      <c r="ARX59" s="56">
        <v>56534.980234716306</v>
      </c>
      <c r="ARY59" s="56">
        <v>57174.763078220174</v>
      </c>
      <c r="ARZ59" s="56">
        <v>57825.689153397769</v>
      </c>
      <c r="ASA59" s="56">
        <v>58487.972787212158</v>
      </c>
      <c r="ASB59" s="56">
        <v>59161.832952536039</v>
      </c>
      <c r="ASC59" s="56">
        <v>59847.493376786886</v>
      </c>
      <c r="ASD59" s="56">
        <v>60545.182653350392</v>
      </c>
      <c r="ASE59" s="56">
        <v>61255.134355867856</v>
      </c>
      <c r="ASF59" s="56">
        <v>61977.587155465852</v>
      </c>
      <c r="ASG59" s="56">
        <v>62712.784941008809</v>
      </c>
      <c r="ASH59" s="56">
        <v>63460.97694245664</v>
      </c>
      <c r="ASI59" s="56">
        <v>64222.417857413609</v>
      </c>
      <c r="ASJ59" s="56">
        <v>64997.367980954863</v>
      </c>
      <c r="ASK59" s="56">
        <v>65786.093338821986</v>
      </c>
      <c r="ASL59" s="56">
        <v>66588.865824079665</v>
      </c>
      <c r="ASM59" s="56">
        <v>67405.963337329275</v>
      </c>
      <c r="ASN59" s="56"/>
      <c r="ASO59" s="56">
        <v>1413460.5944660881</v>
      </c>
      <c r="ASP59" s="56">
        <v>1460397.6599199518</v>
      </c>
      <c r="ASQ59" s="56">
        <v>1509022.2915947947</v>
      </c>
      <c r="ASR59" s="56">
        <v>1518730.0968774802</v>
      </c>
      <c r="ASS59" s="56">
        <v>1500767.4804896032</v>
      </c>
      <c r="AST59" s="56">
        <v>1421447.2008110194</v>
      </c>
      <c r="ASU59" s="56">
        <v>1283687.3408894229</v>
      </c>
      <c r="ASV59" s="56">
        <v>1131215.6188965002</v>
      </c>
      <c r="ASW59" s="56">
        <v>972775.89086245222</v>
      </c>
      <c r="ASX59" s="56">
        <v>804170.67116336315</v>
      </c>
      <c r="ASY59" s="56">
        <v>649390.06172831217</v>
      </c>
      <c r="ASZ59" s="56">
        <v>480193.48719634797</v>
      </c>
      <c r="ATA59" s="56">
        <v>355755.93533845042</v>
      </c>
      <c r="ATB59" s="56">
        <v>282851.17740266467</v>
      </c>
      <c r="ATC59" s="56">
        <v>206603.82364707373</v>
      </c>
      <c r="ATD59" s="56">
        <v>135904.47160038471</v>
      </c>
      <c r="ATE59" s="56">
        <v>103599.91617683017</v>
      </c>
      <c r="ATF59" s="56">
        <v>107071.9016744363</v>
      </c>
      <c r="ATG59" s="56">
        <v>110663.36387728166</v>
      </c>
      <c r="ATH59" s="56">
        <v>114378.50933009389</v>
      </c>
      <c r="ATI59" s="56">
        <v>118221.69553348898</v>
      </c>
      <c r="ATJ59" s="56">
        <v>122197.43644552735</v>
      </c>
      <c r="ATK59" s="56">
        <v>126310.40818625042</v>
      </c>
      <c r="ATL59" s="56">
        <v>130565.45495275999</v>
      </c>
      <c r="ATM59" s="56">
        <v>134967.59515268521</v>
      </c>
      <c r="ATN59" s="56">
        <v>139522.027764178</v>
      </c>
      <c r="ATO59" s="56">
        <v>1590608.6374901398</v>
      </c>
      <c r="ATP59" s="56">
        <v>1605280.5947361069</v>
      </c>
      <c r="ATQ59" s="56">
        <v>1620209.5011083034</v>
      </c>
      <c r="ATR59" s="56">
        <v>1617806.1969115252</v>
      </c>
      <c r="ATS59" s="56">
        <v>1588677.5873173829</v>
      </c>
      <c r="ATT59" s="56">
        <v>1512761.614661539</v>
      </c>
      <c r="ATU59" s="56">
        <v>1332814.9814235598</v>
      </c>
      <c r="ATV59" s="56">
        <v>1146099.9925957192</v>
      </c>
      <c r="ATW59" s="56">
        <v>954012.40940684115</v>
      </c>
      <c r="ATX59" s="56">
        <v>760784.70969832782</v>
      </c>
      <c r="ATY59" s="56">
        <v>564017.79966051993</v>
      </c>
      <c r="ATZ59" s="56">
        <v>378201.93120054982</v>
      </c>
      <c r="AUA59" s="56">
        <v>230615.23901956482</v>
      </c>
      <c r="AUB59" s="56">
        <v>183128.10789449431</v>
      </c>
      <c r="AUC59" s="56">
        <v>138524.02020882833</v>
      </c>
      <c r="AUD59" s="56">
        <v>101920.26089989816</v>
      </c>
      <c r="AUE59" s="56">
        <v>51866.050393762154</v>
      </c>
      <c r="AUF59" s="56">
        <v>52738.066521674307</v>
      </c>
      <c r="AUG59" s="56">
        <v>53625.442043298834</v>
      </c>
      <c r="AUH59" s="56">
        <v>54528.455403538203</v>
      </c>
      <c r="AUI59" s="56">
        <v>55447.390183597483</v>
      </c>
      <c r="AUJ59" s="56">
        <v>56382.535196741868</v>
      </c>
      <c r="AUK59" s="56">
        <v>57334.184585851603</v>
      </c>
      <c r="AUL59" s="56">
        <v>58302.637922808201</v>
      </c>
      <c r="AUM59" s="56">
        <v>59288.200309746528</v>
      </c>
      <c r="AUN59" s="56">
        <v>60291.182482207892</v>
      </c>
      <c r="AUO59" s="56">
        <f>SUM(AUO6:AUO52)</f>
        <v>23.5</v>
      </c>
      <c r="AUP59" s="56">
        <v>41302.867244660891</v>
      </c>
      <c r="AUQ59" s="56">
        <v>42772.149204507376</v>
      </c>
      <c r="AUR59" s="56">
        <v>44297.277012654915</v>
      </c>
      <c r="AUS59" s="56">
        <v>44951.622426278067</v>
      </c>
      <c r="AUT59" s="56">
        <v>44581.623190396873</v>
      </c>
      <c r="AUU59" s="56">
        <v>42273.412464996036</v>
      </c>
      <c r="AUV59" s="56">
        <v>38148.758045592869</v>
      </c>
      <c r="AUW59" s="56">
        <v>33526.178981956364</v>
      </c>
      <c r="AUX59" s="56">
        <v>28739.774771959859</v>
      </c>
      <c r="AUY59" s="56">
        <v>23668.445189689293</v>
      </c>
      <c r="AUZ59" s="56">
        <v>18154.417800559495</v>
      </c>
      <c r="AVA59" s="56">
        <v>13006.083185879772</v>
      </c>
      <c r="AVB59" s="56">
        <v>9530.7519579151758</v>
      </c>
      <c r="AVC59" s="56">
        <v>7634.4629742577345</v>
      </c>
      <c r="AVD59" s="56">
        <v>5659.1934429235625</v>
      </c>
      <c r="AVE59" s="56">
        <v>3945.401490726772</v>
      </c>
      <c r="AVF59" s="56">
        <v>2683.3272254319686</v>
      </c>
      <c r="AVG59" s="56">
        <v>2779.7093111576755</v>
      </c>
      <c r="AVH59" s="56">
        <v>2879.6011603430707</v>
      </c>
      <c r="AVI59" s="56">
        <v>2983.1319964387858</v>
      </c>
      <c r="AVJ59" s="56">
        <v>3090.4358426590506</v>
      </c>
      <c r="AVK59" s="56">
        <v>3201.6517015146424</v>
      </c>
      <c r="AVL59" s="56">
        <v>3316.9237410991127</v>
      </c>
      <c r="AVM59" s="56">
        <v>3436.4014883835052</v>
      </c>
      <c r="AVN59" s="56">
        <v>3560.2400297844251</v>
      </c>
      <c r="AVO59" s="56">
        <v>3688.6002192803894</v>
      </c>
      <c r="AVP59" s="56">
        <v>50705.995083692906</v>
      </c>
      <c r="AVQ59" s="56">
        <v>51245.183942135045</v>
      </c>
      <c r="AVR59" s="56">
        <v>51793.606239662091</v>
      </c>
      <c r="AVS59" s="56">
        <v>51912.268620320458</v>
      </c>
      <c r="AVT59" s="56">
        <v>51013.751404803297</v>
      </c>
      <c r="AVU59" s="56">
        <v>48485.059380748266</v>
      </c>
      <c r="AVV59" s="56">
        <v>42766.857564309765</v>
      </c>
      <c r="AVW59" s="56">
        <v>36792.088380712143</v>
      </c>
      <c r="AVX59" s="56">
        <v>30613.324061037329</v>
      </c>
      <c r="AVY59" s="56">
        <v>24404.823792231127</v>
      </c>
      <c r="AVZ59" s="56">
        <v>17748.840782801166</v>
      </c>
      <c r="AWA59" s="56">
        <v>11802.320580477422</v>
      </c>
      <c r="AWB59" s="56">
        <v>7269.5081902147622</v>
      </c>
      <c r="AWC59" s="56">
        <v>5757.5026095783851</v>
      </c>
      <c r="AWD59" s="56">
        <v>4357.8964287583258</v>
      </c>
      <c r="AWE59" s="56">
        <v>3265.4152088042147</v>
      </c>
      <c r="AWF59" s="56">
        <v>1506.5336278292634</v>
      </c>
      <c r="AWG59" s="56">
        <v>1532.1502510162175</v>
      </c>
      <c r="AWH59" s="56">
        <v>1558.2256011022507</v>
      </c>
      <c r="AWI59" s="56">
        <v>1584.7681498821125</v>
      </c>
      <c r="AWJ59" s="56">
        <v>1611.7865283636881</v>
      </c>
      <c r="AWK59" s="56">
        <v>1639.2895297894966</v>
      </c>
      <c r="AWL59" s="56">
        <v>1667.2861127158517</v>
      </c>
      <c r="AWM59" s="56">
        <v>1695.7854041507874</v>
      </c>
      <c r="AWN59" s="56">
        <v>1724.7967027518712</v>
      </c>
      <c r="AWO59" s="56">
        <v>1754.3294820850567</v>
      </c>
      <c r="AWP59" s="56">
        <f>SUM(AWP6:AWP52)</f>
        <v>35.72000000000002</v>
      </c>
      <c r="AWQ59" s="56">
        <v>1413460.5944660881</v>
      </c>
      <c r="AWR59" s="56">
        <v>1460397.6599199518</v>
      </c>
      <c r="AWS59" s="56">
        <v>1509022.2915947947</v>
      </c>
      <c r="AWT59" s="56">
        <v>1323950.5024502596</v>
      </c>
      <c r="AWU59" s="56">
        <v>1243120.2267007411</v>
      </c>
      <c r="AWV59" s="56">
        <v>1017078.6701548725</v>
      </c>
      <c r="AWW59" s="56">
        <v>796442.10769502202</v>
      </c>
      <c r="AWX59" s="56">
        <v>808844.51943382679</v>
      </c>
      <c r="AWY59" s="56">
        <v>792808.59269325691</v>
      </c>
      <c r="AWZ59" s="56">
        <v>784860.43071082619</v>
      </c>
      <c r="AXA59" s="56">
        <v>667084.61227360775</v>
      </c>
      <c r="AXB59" s="56">
        <v>574370.00136563694</v>
      </c>
      <c r="AXC59" s="56">
        <v>594007.00912048831</v>
      </c>
      <c r="AXD59" s="56">
        <v>614368.95877878182</v>
      </c>
      <c r="AXE59" s="56">
        <v>635484.38340572012</v>
      </c>
      <c r="AXF59" s="56">
        <v>657382.99756249541</v>
      </c>
      <c r="AXG59" s="56">
        <v>680095.7482051301</v>
      </c>
      <c r="AXH59" s="56">
        <v>703654.86784584366</v>
      </c>
      <c r="AXI59" s="56">
        <v>728093.93008012965</v>
      </c>
      <c r="AXJ59" s="56">
        <v>753447.90758752718</v>
      </c>
      <c r="AXK59" s="56">
        <v>779753.2327191286</v>
      </c>
      <c r="AXL59" s="56">
        <v>807047.86079012416</v>
      </c>
      <c r="AXM59" s="56">
        <v>835371.3362012218</v>
      </c>
      <c r="AXN59" s="56">
        <v>864764.86151856696</v>
      </c>
      <c r="AXO59" s="56">
        <v>895271.36964786414</v>
      </c>
      <c r="AXP59" s="56">
        <v>926935.5992447451</v>
      </c>
      <c r="AXQ59" s="56">
        <v>1590608.6374901398</v>
      </c>
      <c r="AXR59" s="56">
        <v>1605280.5947361069</v>
      </c>
      <c r="AXS59" s="56">
        <v>1620209.5011083034</v>
      </c>
      <c r="AXT59" s="56">
        <v>1509541.0077776655</v>
      </c>
      <c r="AXU59" s="56">
        <v>1399879.4087006734</v>
      </c>
      <c r="AXV59" s="56">
        <v>1198397.5005540131</v>
      </c>
      <c r="AXW59" s="56">
        <v>700251.12470447982</v>
      </c>
      <c r="AXX59" s="56">
        <v>694729.72695370705</v>
      </c>
      <c r="AXY59" s="56">
        <v>661255.33390079846</v>
      </c>
      <c r="AXZ59" s="56">
        <v>644038.78846395784</v>
      </c>
      <c r="AYA59" s="56">
        <v>530946.02629136643</v>
      </c>
      <c r="AYB59" s="56">
        <v>498896.8662145831</v>
      </c>
      <c r="AYC59" s="56">
        <v>503913.98743554734</v>
      </c>
      <c r="AYD59" s="56">
        <v>509019.62427448755</v>
      </c>
      <c r="AYE59" s="56">
        <v>514215.42456003645</v>
      </c>
      <c r="AYF59" s="56">
        <v>519503.07216311194</v>
      </c>
      <c r="AYG59" s="56">
        <v>524884.28782849666</v>
      </c>
      <c r="AYH59" s="56">
        <v>530360.83002789191</v>
      </c>
      <c r="AYI59" s="56">
        <v>535934.49583503022</v>
      </c>
      <c r="AYJ59" s="56">
        <v>541607.12182343856</v>
      </c>
      <c r="AYK59" s="56">
        <v>547380.58498747775</v>
      </c>
      <c r="AYL59" s="56">
        <v>553256.80368727865</v>
      </c>
      <c r="AYM59" s="56">
        <v>559237.7386182365</v>
      </c>
      <c r="AYN59" s="56">
        <v>565325.39380573225</v>
      </c>
      <c r="AYO59" s="56">
        <v>571521.8176257665</v>
      </c>
      <c r="AYP59" s="56">
        <v>577829.10385222174</v>
      </c>
      <c r="AYQ59" s="56">
        <f>SUM(AYQ6:AYQ52)</f>
        <v>35.72000000000002</v>
      </c>
      <c r="AYR59" s="56">
        <v>41302.867244660891</v>
      </c>
      <c r="AYS59" s="56">
        <v>42772.149204507376</v>
      </c>
      <c r="AYT59" s="56">
        <v>44297.277012654915</v>
      </c>
      <c r="AYU59" s="56">
        <v>40656.158482687882</v>
      </c>
      <c r="AYV59" s="56">
        <v>37371.215450565163</v>
      </c>
      <c r="AYW59" s="56">
        <v>29984.966181037937</v>
      </c>
      <c r="AYX59" s="56">
        <v>23211.022823889543</v>
      </c>
      <c r="AYY59" s="56">
        <v>23499.884514839694</v>
      </c>
      <c r="AYZ59" s="56">
        <v>22703.313043130984</v>
      </c>
      <c r="AZA59" s="56">
        <v>22385.508673624685</v>
      </c>
      <c r="AZB59" s="56">
        <v>17718.390485009182</v>
      </c>
      <c r="AZC59" s="56">
        <v>17206.270256491509</v>
      </c>
      <c r="AZD59" s="56">
        <v>17834.121155051009</v>
      </c>
      <c r="AZE59" s="56">
        <v>18486.357367335084</v>
      </c>
      <c r="AZF59" s="56">
        <v>19163.974339374363</v>
      </c>
      <c r="AZG59" s="56">
        <v>19868.009777651871</v>
      </c>
      <c r="AZH59" s="56">
        <v>20599.545500378277</v>
      </c>
      <c r="AZI59" s="56">
        <v>21359.709371992452</v>
      </c>
      <c r="AZJ59" s="56">
        <v>22149.677324712473</v>
      </c>
      <c r="AZK59" s="56">
        <v>22970.675471141851</v>
      </c>
      <c r="AZL59" s="56">
        <v>23823.982312123204</v>
      </c>
      <c r="AZM59" s="56">
        <v>24710.931044228757</v>
      </c>
      <c r="AZN59" s="56">
        <v>25632.911971483165</v>
      </c>
      <c r="AZO59" s="56">
        <v>26591.375026130059</v>
      </c>
      <c r="AZP59" s="56">
        <v>27587.832403480435</v>
      </c>
      <c r="AZQ59" s="56">
        <v>28623.861316117982</v>
      </c>
      <c r="AZR59" s="56">
        <v>50705.995083692906</v>
      </c>
      <c r="AZS59" s="56">
        <v>51245.183942135045</v>
      </c>
      <c r="AZT59" s="56">
        <v>51793.606239662091</v>
      </c>
      <c r="AZU59" s="56">
        <v>49082.830560005175</v>
      </c>
      <c r="AZV59" s="56">
        <v>44906.152850152052</v>
      </c>
      <c r="AZW59" s="56">
        <v>37842.146998004238</v>
      </c>
      <c r="AZX59" s="56">
        <v>22750.583795588765</v>
      </c>
      <c r="AZY59" s="56">
        <v>22528.76164985216</v>
      </c>
      <c r="AZZ59" s="56">
        <v>21244.600351872461</v>
      </c>
      <c r="BAA59" s="56">
        <v>20641.48167002841</v>
      </c>
      <c r="BAB59" s="56">
        <v>16332.611731393632</v>
      </c>
      <c r="BAC59" s="56">
        <v>16143.462516203343</v>
      </c>
      <c r="BAD59" s="56">
        <v>16327.253408018196</v>
      </c>
      <c r="BAE59" s="56">
        <v>16514.251139918728</v>
      </c>
      <c r="BAF59" s="56">
        <v>16704.517539539593</v>
      </c>
      <c r="BAG59" s="56">
        <v>16898.115776975123</v>
      </c>
      <c r="BAH59" s="56">
        <v>17095.110396240114</v>
      </c>
      <c r="BAI59" s="56">
        <v>17295.567347539163</v>
      </c>
      <c r="BAJ59" s="56">
        <v>17499.554020366835</v>
      </c>
      <c r="BAK59" s="56">
        <v>17707.139277461316</v>
      </c>
      <c r="BAL59" s="56">
        <v>17918.393489634815</v>
      </c>
      <c r="BAM59" s="56">
        <v>18133.38857150502</v>
      </c>
      <c r="BAN59" s="56">
        <v>18352.198018151961</v>
      </c>
      <c r="BAO59" s="56">
        <v>18574.896942726209</v>
      </c>
      <c r="BAP59" s="56">
        <v>18801.562115034259</v>
      </c>
      <c r="BAQ59" s="56">
        <v>19032.272001128276</v>
      </c>
      <c r="BAR59" s="56">
        <f>SUM(BAR6:BAR52)</f>
        <v>35.72000000000002</v>
      </c>
      <c r="BAS59" s="56">
        <v>1413460.5944660881</v>
      </c>
      <c r="BAT59" s="56">
        <v>1460397.6599199518</v>
      </c>
      <c r="BAU59" s="56">
        <v>1509022.2915947947</v>
      </c>
      <c r="BAV59" s="56">
        <v>1312467.393439417</v>
      </c>
      <c r="BAW59" s="56">
        <v>1211827.2701554315</v>
      </c>
      <c r="BAX59" s="56">
        <v>948117.57355942042</v>
      </c>
      <c r="BAY59" s="56">
        <v>672757.83531314379</v>
      </c>
      <c r="BAZ59" s="56">
        <v>625707.16801678052</v>
      </c>
      <c r="BBA59" s="56">
        <v>547934.71430939075</v>
      </c>
      <c r="BBB59" s="56">
        <v>474838.06477454293</v>
      </c>
      <c r="BBC59" s="56">
        <v>295073.89507903333</v>
      </c>
      <c r="BBD59" s="56">
        <v>135627.63168944555</v>
      </c>
      <c r="BBE59" s="56">
        <v>100471.48871967588</v>
      </c>
      <c r="BBF59" s="56">
        <v>79863.861854870062</v>
      </c>
      <c r="BBG59" s="56">
        <v>58335.1972650561</v>
      </c>
      <c r="BBH59" s="56">
        <v>38373.027275402739</v>
      </c>
      <c r="BBI59" s="56">
        <v>29251.741038163811</v>
      </c>
      <c r="BBJ59" s="56">
        <v>30232.06635513495</v>
      </c>
      <c r="BBK59" s="56">
        <v>31246.126271232471</v>
      </c>
      <c r="BBL59" s="56">
        <v>32295.108516732394</v>
      </c>
      <c r="BBM59" s="56">
        <v>33380.243444749831</v>
      </c>
      <c r="BBN59" s="56">
        <v>34502.805584619477</v>
      </c>
      <c r="BBO59" s="56">
        <v>35664.115252588352</v>
      </c>
      <c r="BBP59" s="56">
        <v>36865.540221955765</v>
      </c>
      <c r="BBQ59" s="56">
        <v>38108.497454875833</v>
      </c>
      <c r="BBR59" s="56">
        <v>39394.454898120843</v>
      </c>
      <c r="BBS59" s="56">
        <v>1590608.6374901398</v>
      </c>
      <c r="BBT59" s="56">
        <v>1605280.5947361069</v>
      </c>
      <c r="BBU59" s="56">
        <v>1620209.5011083034</v>
      </c>
      <c r="BBV59" s="56">
        <v>1504573.3561648685</v>
      </c>
      <c r="BBW59" s="56">
        <v>1382322.9571089826</v>
      </c>
      <c r="BBX59" s="56">
        <v>1154965.1620369663</v>
      </c>
      <c r="BBY59" s="56">
        <v>601491.61186888698</v>
      </c>
      <c r="BBZ59" s="56">
        <v>538652.6331590676</v>
      </c>
      <c r="BCA59" s="56">
        <v>446262.90189017315</v>
      </c>
      <c r="BCB59" s="56">
        <v>369726.83416952897</v>
      </c>
      <c r="BCC59" s="56">
        <v>196231.46288681505</v>
      </c>
      <c r="BCD59" s="56">
        <v>106786.42763309642</v>
      </c>
      <c r="BCE59" s="56">
        <v>65114.891017288901</v>
      </c>
      <c r="BCF59" s="56">
        <v>51706.759876092518</v>
      </c>
      <c r="BCG59" s="56">
        <v>39112.664529551519</v>
      </c>
      <c r="BCH59" s="56">
        <v>28777.485430559482</v>
      </c>
      <c r="BCI59" s="56">
        <v>21827.671853620726</v>
      </c>
      <c r="BCJ59" s="56">
        <v>22170.618563270364</v>
      </c>
      <c r="BCK59" s="56">
        <v>22519.204644363181</v>
      </c>
      <c r="BCL59" s="56">
        <v>22873.526257871599</v>
      </c>
      <c r="BCM59" s="56">
        <v>23233.681251233898</v>
      </c>
      <c r="BCN59" s="56">
        <v>23599.769188572587</v>
      </c>
      <c r="BCO59" s="56">
        <v>23971.89138146312</v>
      </c>
      <c r="BCP59" s="56">
        <v>24350.150920263099</v>
      </c>
      <c r="BCQ59" s="56">
        <v>24734.652706012272</v>
      </c>
      <c r="BCR59" s="56">
        <v>25125.503482913922</v>
      </c>
      <c r="BCS59" s="56">
        <f>SUM(BCS6:BCS52)</f>
        <v>35.72000000000002</v>
      </c>
      <c r="BCT59" s="56">
        <v>41302.867244660891</v>
      </c>
      <c r="BCU59" s="56">
        <v>42772.149204507376</v>
      </c>
      <c r="BCV59" s="56">
        <v>44297.277012654915</v>
      </c>
      <c r="BCW59" s="56">
        <v>40393.889958215972</v>
      </c>
      <c r="BCX59" s="56">
        <v>36540.392356058794</v>
      </c>
      <c r="BCY59" s="56">
        <v>28020.583117608207</v>
      </c>
      <c r="BCZ59" s="56">
        <v>19581.740732841161</v>
      </c>
      <c r="BDA59" s="56">
        <v>18045.906873800748</v>
      </c>
      <c r="BDB59" s="56">
        <v>15358.400765664319</v>
      </c>
      <c r="BDC59" s="56">
        <v>13048.420421466861</v>
      </c>
      <c r="BDD59" s="56">
        <v>6242.4940319695052</v>
      </c>
      <c r="BDE59" s="56">
        <v>3672.3058407189951</v>
      </c>
      <c r="BDF59" s="56">
        <v>2691.0358469407561</v>
      </c>
      <c r="BDG59" s="56">
        <v>2155.6130750845364</v>
      </c>
      <c r="BDH59" s="56">
        <v>1597.8899132960648</v>
      </c>
      <c r="BDI59" s="56">
        <v>1113.9957150287355</v>
      </c>
      <c r="BDJ59" s="56">
        <v>757.64533423961473</v>
      </c>
      <c r="BDK59" s="56">
        <v>784.85909962099072</v>
      </c>
      <c r="BDL59" s="56">
        <v>813.06385703804358</v>
      </c>
      <c r="BDM59" s="56">
        <v>842.29609311212778</v>
      </c>
      <c r="BDN59" s="56">
        <v>872.59364969196736</v>
      </c>
      <c r="BDO59" s="56">
        <v>903.99577454531084</v>
      </c>
      <c r="BDP59" s="56">
        <v>936.54317395739656</v>
      </c>
      <c r="BDQ59" s="56">
        <v>970.27806730828377</v>
      </c>
      <c r="BDR59" s="56">
        <v>1005.2442437038378</v>
      </c>
      <c r="BDS59" s="56">
        <v>1041.4871207379924</v>
      </c>
      <c r="BDT59" s="56">
        <v>50705.995083692906</v>
      </c>
      <c r="BDU59" s="56">
        <v>51245.183942135045</v>
      </c>
      <c r="BDV59" s="56">
        <v>51793.606239662091</v>
      </c>
      <c r="BDW59" s="56">
        <v>48958.835526057679</v>
      </c>
      <c r="BDX59" s="56">
        <v>44377.624846130726</v>
      </c>
      <c r="BDY59" s="56">
        <v>36435.232998155385</v>
      </c>
      <c r="BDZ59" s="56">
        <v>19561.857255483905</v>
      </c>
      <c r="BEA59" s="56">
        <v>17562.638117331815</v>
      </c>
      <c r="BEB59" s="56">
        <v>14280.629327328785</v>
      </c>
      <c r="BEC59" s="56">
        <v>11748.461825367991</v>
      </c>
      <c r="BED59" s="56">
        <v>5381.1148730530504</v>
      </c>
      <c r="BEE59" s="56">
        <v>3332.4199286053904</v>
      </c>
      <c r="BEF59" s="56">
        <v>2052.5670184135797</v>
      </c>
      <c r="BEG59" s="56">
        <v>1625.6477956456617</v>
      </c>
      <c r="BEH59" s="56">
        <v>1230.4648740023506</v>
      </c>
      <c r="BEI59" s="56">
        <v>921.99958836824862</v>
      </c>
      <c r="BEJ59" s="56">
        <v>655.25622387553926</v>
      </c>
      <c r="BEK59" s="56">
        <v>665.58481540850323</v>
      </c>
      <c r="BEL59" s="56">
        <v>676.08461698392432</v>
      </c>
      <c r="BEM59" s="56">
        <v>686.75858201010453</v>
      </c>
      <c r="BEN59" s="56">
        <v>697.60971640925516</v>
      </c>
      <c r="BEO59" s="56">
        <v>708.64107957242459</v>
      </c>
      <c r="BEP59" s="56">
        <v>719.85578533207968</v>
      </c>
      <c r="BEQ59" s="56">
        <v>731.25700295266881</v>
      </c>
      <c r="BER59" s="56">
        <v>742.84795813950177</v>
      </c>
      <c r="BES59" s="56">
        <v>754.63193406629193</v>
      </c>
      <c r="BET59" s="56">
        <f>SUM(BET6:BET52)</f>
        <v>0</v>
      </c>
      <c r="BEU59" s="56">
        <v>1413460.5944660881</v>
      </c>
      <c r="BEV59" s="56">
        <v>1460397.6599199518</v>
      </c>
      <c r="BEW59" s="56">
        <v>1509022.2915947947</v>
      </c>
      <c r="BEX59" s="56">
        <v>1312467.393439417</v>
      </c>
      <c r="BEY59" s="56">
        <v>1211827.2701554315</v>
      </c>
      <c r="BEZ59" s="56">
        <v>948117.57355942042</v>
      </c>
      <c r="BFA59" s="56">
        <v>672757.83531314379</v>
      </c>
      <c r="BFB59" s="56">
        <v>625707.16801678052</v>
      </c>
      <c r="BFC59" s="56">
        <v>547934.71430939075</v>
      </c>
      <c r="BFD59" s="56">
        <v>474838.06477454293</v>
      </c>
      <c r="BFE59" s="56">
        <v>295073.89507903333</v>
      </c>
      <c r="BFF59" s="56">
        <v>135627.63168944555</v>
      </c>
      <c r="BFG59" s="56">
        <v>100471.48871967588</v>
      </c>
      <c r="BFH59" s="56">
        <v>79863.861854870062</v>
      </c>
      <c r="BFI59" s="56">
        <v>58335.1972650561</v>
      </c>
      <c r="BFJ59" s="56">
        <v>38373.027275402739</v>
      </c>
      <c r="BFK59" s="56">
        <v>29251.741038163811</v>
      </c>
      <c r="BFL59" s="56">
        <v>30232.06635513495</v>
      </c>
      <c r="BFM59" s="56">
        <v>31246.126271232471</v>
      </c>
      <c r="BFN59" s="56">
        <v>32295.108516732394</v>
      </c>
      <c r="BFO59" s="56">
        <v>33380.243444749831</v>
      </c>
      <c r="BFP59" s="56">
        <v>34502.805584619477</v>
      </c>
      <c r="BFQ59" s="56">
        <v>35664.115252588352</v>
      </c>
      <c r="BFR59" s="56">
        <v>36865.540221955765</v>
      </c>
      <c r="BFS59" s="56">
        <v>38108.497454875833</v>
      </c>
      <c r="BFT59" s="56">
        <v>39394.454898120843</v>
      </c>
      <c r="BFU59" s="56">
        <v>1590608.6374901398</v>
      </c>
      <c r="BFV59" s="56">
        <v>1605280.5947361069</v>
      </c>
      <c r="BFW59" s="56">
        <v>1620209.5011083034</v>
      </c>
      <c r="BFX59" s="56">
        <v>1504573.3561648685</v>
      </c>
      <c r="BFY59" s="56">
        <v>1382322.9571089826</v>
      </c>
      <c r="BFZ59" s="56">
        <v>1154965.1620369663</v>
      </c>
      <c r="BGA59" s="56">
        <v>601491.61186888698</v>
      </c>
      <c r="BGB59" s="56">
        <v>538652.6331590676</v>
      </c>
      <c r="BGC59" s="56">
        <v>446262.90189017315</v>
      </c>
      <c r="BGD59" s="56">
        <v>369726.83416952897</v>
      </c>
      <c r="BGE59" s="56">
        <v>196231.46288681505</v>
      </c>
      <c r="BGF59" s="56">
        <v>106786.42763309642</v>
      </c>
      <c r="BGG59" s="56">
        <v>65114.891017288901</v>
      </c>
      <c r="BGH59" s="56">
        <v>51706.759876092518</v>
      </c>
      <c r="BGI59" s="56">
        <v>39112.664529551519</v>
      </c>
      <c r="BGJ59" s="56">
        <v>28777.485430559482</v>
      </c>
      <c r="BGK59" s="56">
        <v>21827.671853620726</v>
      </c>
      <c r="BGL59" s="56">
        <v>22170.618563270364</v>
      </c>
      <c r="BGM59" s="56">
        <v>22519.204644363181</v>
      </c>
      <c r="BGN59" s="56">
        <v>22873.526257871599</v>
      </c>
      <c r="BGO59" s="56">
        <v>23233.681251233898</v>
      </c>
      <c r="BGP59" s="56">
        <v>23599.769188572587</v>
      </c>
      <c r="BGQ59" s="56">
        <v>23971.89138146312</v>
      </c>
      <c r="BGR59" s="56">
        <v>24350.150920263099</v>
      </c>
      <c r="BGS59" s="56">
        <v>24734.652706012272</v>
      </c>
      <c r="BGT59" s="56">
        <v>25125.503482913922</v>
      </c>
      <c r="BGU59" s="56">
        <f>SUM(BGU6:BGU52)</f>
        <v>11.75</v>
      </c>
      <c r="BGV59" s="56">
        <v>41302.867244660891</v>
      </c>
      <c r="BGW59" s="56">
        <v>42772.149204507376</v>
      </c>
      <c r="BGX59" s="56">
        <v>44297.277012654915</v>
      </c>
      <c r="BGY59" s="56">
        <v>40393.889958215972</v>
      </c>
      <c r="BGZ59" s="56">
        <v>36540.392356058794</v>
      </c>
      <c r="BHA59" s="56">
        <v>21015.437338206146</v>
      </c>
      <c r="BHB59" s="56">
        <v>14686.30554963087</v>
      </c>
      <c r="BHC59" s="56">
        <v>13534.430155350567</v>
      </c>
      <c r="BHD59" s="56">
        <v>11518.800574248238</v>
      </c>
      <c r="BHE59" s="56">
        <v>9786.315316100141</v>
      </c>
      <c r="BHF59" s="56">
        <v>4681.870523977128</v>
      </c>
      <c r="BHG59" s="56">
        <v>2754.229380539246</v>
      </c>
      <c r="BHH59" s="56">
        <v>2018.2768852055669</v>
      </c>
      <c r="BHI59" s="56">
        <v>1616.7098063134019</v>
      </c>
      <c r="BHJ59" s="56">
        <v>1198.4174349720486</v>
      </c>
      <c r="BHK59" s="56">
        <v>835.49678627155174</v>
      </c>
      <c r="BHL59" s="56">
        <v>568.23400067971102</v>
      </c>
      <c r="BHM59" s="56">
        <v>588.6443247157431</v>
      </c>
      <c r="BHN59" s="56">
        <v>609.79789277853263</v>
      </c>
      <c r="BHO59" s="56">
        <v>631.72206983409581</v>
      </c>
      <c r="BHP59" s="56">
        <v>654.44523726897557</v>
      </c>
      <c r="BHQ59" s="56">
        <v>677.99683090898316</v>
      </c>
      <c r="BHR59" s="56">
        <v>702.40738046804745</v>
      </c>
      <c r="BHS59" s="56">
        <v>727.7085504812128</v>
      </c>
      <c r="BHT59" s="56">
        <v>753.9331827778783</v>
      </c>
      <c r="BHU59" s="56">
        <v>781.11534055349421</v>
      </c>
      <c r="BHV59" s="56">
        <v>50705.995083692906</v>
      </c>
      <c r="BHW59" s="56">
        <v>51245.183942135045</v>
      </c>
      <c r="BHX59" s="56">
        <v>51793.606239662091</v>
      </c>
      <c r="BHY59" s="56">
        <v>48958.835526057679</v>
      </c>
      <c r="BHZ59" s="56">
        <v>44377.624846130726</v>
      </c>
      <c r="BIA59" s="56">
        <v>27326.42474861654</v>
      </c>
      <c r="BIB59" s="56">
        <v>14671.392941612927</v>
      </c>
      <c r="BIC59" s="56">
        <v>13171.978587998858</v>
      </c>
      <c r="BID59" s="56">
        <v>10710.471995496588</v>
      </c>
      <c r="BIE59" s="56">
        <v>8811.346369025996</v>
      </c>
      <c r="BIF59" s="56">
        <v>4035.836154789788</v>
      </c>
      <c r="BIG59" s="56">
        <v>2499.3149464540429</v>
      </c>
      <c r="BIH59" s="56">
        <v>1539.425263810185</v>
      </c>
      <c r="BII59" s="56">
        <v>1219.2358467342463</v>
      </c>
      <c r="BIJ59" s="56">
        <v>922.84865550176301</v>
      </c>
      <c r="BIK59" s="56">
        <v>691.49969127618658</v>
      </c>
      <c r="BIL59" s="56">
        <v>491.44216790665445</v>
      </c>
      <c r="BIM59" s="56">
        <v>499.1886115563774</v>
      </c>
      <c r="BIN59" s="56">
        <v>507.06346273794315</v>
      </c>
      <c r="BIO59" s="56">
        <v>515.06893650757843</v>
      </c>
      <c r="BIP59" s="56">
        <v>523.20728730694134</v>
      </c>
      <c r="BIQ59" s="56">
        <v>531.48080967931844</v>
      </c>
      <c r="BIR59" s="56">
        <v>539.8918389990597</v>
      </c>
      <c r="BIS59" s="56">
        <v>548.44275221450164</v>
      </c>
      <c r="BIT59" s="56">
        <v>557.13596860462633</v>
      </c>
      <c r="BIU59" s="56">
        <v>565.97395054971889</v>
      </c>
      <c r="BJZ59" s="118">
        <v>642253377.9782356</v>
      </c>
      <c r="BKA59" s="118">
        <v>660031908.07013535</v>
      </c>
      <c r="BKB59" s="118">
        <v>678351893.90213251</v>
      </c>
      <c r="BKC59" s="118">
        <v>697231324.17689133</v>
      </c>
      <c r="BKD59" s="118">
        <v>716688830.24127185</v>
      </c>
      <c r="BKE59" s="118">
        <v>736743710.39637005</v>
      </c>
      <c r="BKF59" s="118">
        <v>757415955.16849542</v>
      </c>
      <c r="BKG59" s="118">
        <v>778726273.58038199</v>
      </c>
      <c r="BKH59" s="118">
        <v>800696120.46358824</v>
      </c>
      <c r="BKI59" s="118">
        <v>823347724.85475111</v>
      </c>
      <c r="BKJ59" s="118">
        <v>846704119.52016687</v>
      </c>
      <c r="BKK59" s="118">
        <v>870789171.6550374</v>
      </c>
      <c r="BKL59" s="118">
        <v>895627614.8056829</v>
      </c>
      <c r="BKM59" s="118">
        <v>921245082.06504416</v>
      </c>
      <c r="BKN59" s="118">
        <v>947668140.59395576</v>
      </c>
      <c r="BKO59" s="118">
        <v>974924327.52284646</v>
      </c>
      <c r="BKP59" s="118">
        <v>1003042187.2908833</v>
      </c>
      <c r="BKQ59" s="118">
        <v>1032051310.4819512</v>
      </c>
      <c r="BKR59" s="118">
        <v>1061982374.219411</v>
      </c>
      <c r="BKS59" s="118">
        <v>1092867184.1841788</v>
      </c>
      <c r="BKT59" s="118">
        <v>1124738718.3234363</v>
      </c>
      <c r="BKU59" s="118">
        <v>1157631172.3201311</v>
      </c>
      <c r="BKV59" s="118">
        <v>1191580006.8964057</v>
      </c>
      <c r="BKW59" s="118">
        <v>1226621997.0272253</v>
      </c>
      <c r="BKX59" s="118">
        <v>1262795283.1437151</v>
      </c>
      <c r="BKY59" s="118">
        <v>1300139424.4091084</v>
      </c>
      <c r="BKZ59" s="118">
        <v>687012163.11323225</v>
      </c>
      <c r="BLA59" s="118">
        <v>692127692.3959291</v>
      </c>
      <c r="BLB59" s="118">
        <v>697320868.29617822</v>
      </c>
      <c r="BLC59" s="118">
        <v>702592948.96044409</v>
      </c>
      <c r="BLD59" s="118">
        <v>707945216.93414629</v>
      </c>
      <c r="BLE59" s="118">
        <v>713378979.63740158</v>
      </c>
      <c r="BLF59" s="118">
        <v>718895569.85161674</v>
      </c>
      <c r="BLG59" s="118">
        <v>724496346.21716845</v>
      </c>
      <c r="BLH59" s="118">
        <v>730182693.74243057</v>
      </c>
      <c r="BLI59" s="118">
        <v>735956024.32439196</v>
      </c>
      <c r="BLJ59" s="118">
        <v>741817777.28113639</v>
      </c>
      <c r="BLK59" s="118">
        <v>747769419.89644861</v>
      </c>
      <c r="BLL59" s="118">
        <v>753812447.97682631</v>
      </c>
      <c r="BLM59" s="118">
        <v>759948386.42117429</v>
      </c>
      <c r="BLN59" s="118">
        <v>766178789.80347836</v>
      </c>
      <c r="BLO59" s="118">
        <v>772505242.96875441</v>
      </c>
      <c r="BLP59" s="118">
        <v>778929361.64257586</v>
      </c>
      <c r="BLQ59" s="118">
        <v>785452793.05449295</v>
      </c>
      <c r="BLR59" s="118">
        <v>792077216.57566941</v>
      </c>
      <c r="BLS59" s="118">
        <v>798804344.37106049</v>
      </c>
      <c r="BLT59" s="118">
        <v>805635922.06647539</v>
      </c>
      <c r="BLU59" s="118">
        <v>812573729.43086588</v>
      </c>
      <c r="BLV59" s="118">
        <v>819619581.07420206</v>
      </c>
      <c r="BLW59" s="118">
        <v>826775327.16129327</v>
      </c>
      <c r="BLX59" s="118">
        <v>834042854.14193845</v>
      </c>
      <c r="BLY59" s="118">
        <v>841424085.49777722</v>
      </c>
      <c r="BLZ59" s="118">
        <v>118013881.75718354</v>
      </c>
      <c r="BMA59" s="118">
        <v>121345491.19184905</v>
      </c>
      <c r="BMB59" s="118">
        <v>124778279.34643458</v>
      </c>
      <c r="BMC59" s="118">
        <v>128315541.31737991</v>
      </c>
      <c r="BMD59" s="118">
        <v>131960686.64584254</v>
      </c>
      <c r="BME59" s="118">
        <v>135717243.52785608</v>
      </c>
      <c r="BMF59" s="118">
        <v>139588863.1873776</v>
      </c>
      <c r="BMG59" s="118">
        <v>143579324.41881031</v>
      </c>
      <c r="BMH59" s="118">
        <v>147692538.30586246</v>
      </c>
      <c r="BMI59" s="118">
        <v>151932553.12389192</v>
      </c>
      <c r="BMJ59" s="118">
        <v>156303559.43318823</v>
      </c>
      <c r="BMK59" s="118">
        <v>160809895.37095702</v>
      </c>
      <c r="BML59" s="118">
        <v>165456052.15010035</v>
      </c>
      <c r="BMM59" s="118">
        <v>170246679.77322847</v>
      </c>
      <c r="BMN59" s="118">
        <v>175186592.97069556</v>
      </c>
      <c r="BMO59" s="118">
        <v>180280777.37182572</v>
      </c>
      <c r="BMP59" s="118">
        <v>185534395.91888368</v>
      </c>
      <c r="BMQ59" s="118">
        <v>190952795.53375158</v>
      </c>
      <c r="BMR59" s="118">
        <v>196541514.0476968</v>
      </c>
      <c r="BMS59" s="118">
        <v>202306287.40506053</v>
      </c>
      <c r="BMT59" s="118">
        <v>208253057.15215477</v>
      </c>
      <c r="BMU59" s="118">
        <v>214387978.22314441</v>
      </c>
      <c r="BMV59" s="118">
        <v>220717427.03518817</v>
      </c>
      <c r="BMW59" s="118">
        <v>227248009.90564406</v>
      </c>
      <c r="BMX59" s="118">
        <v>233986571.80469289</v>
      </c>
      <c r="BMY59" s="118">
        <v>240940205.4573037</v>
      </c>
      <c r="BMZ59" s="118">
        <v>153106602.29308388</v>
      </c>
      <c r="BNA59" s="118">
        <v>153989886.58417672</v>
      </c>
      <c r="BNB59" s="118">
        <v>154886084.56968552</v>
      </c>
      <c r="BNC59" s="118">
        <v>155795391.59205782</v>
      </c>
      <c r="BND59" s="118">
        <v>156718006.80235159</v>
      </c>
      <c r="BNE59" s="118">
        <v>157654133.2311646</v>
      </c>
      <c r="BNF59" s="118">
        <v>158603977.86125055</v>
      </c>
      <c r="BNG59" s="118">
        <v>159567751.7018604</v>
      </c>
      <c r="BNH59" s="118">
        <v>160545669.86484614</v>
      </c>
      <c r="BNI59" s="118">
        <v>161537951.64256766</v>
      </c>
      <c r="BNJ59" s="118">
        <v>162544820.58764327</v>
      </c>
      <c r="BNK59" s="118">
        <v>163566504.59458572</v>
      </c>
      <c r="BNL59" s="118">
        <v>164603235.98336709</v>
      </c>
      <c r="BNM59" s="118">
        <v>165655251.58495712</v>
      </c>
      <c r="BNN59" s="118">
        <v>166722792.82887936</v>
      </c>
      <c r="BNO59" s="118">
        <v>167806105.83283418</v>
      </c>
      <c r="BNP59" s="118">
        <v>168905441.49443376</v>
      </c>
      <c r="BNQ59" s="118">
        <v>170021055.58510199</v>
      </c>
      <c r="BNR59" s="118">
        <v>171153208.84618747</v>
      </c>
      <c r="BNS59" s="118">
        <v>172302167.08734235</v>
      </c>
      <c r="BNT59" s="118">
        <v>173468201.28722247</v>
      </c>
      <c r="BNU59" s="118">
        <v>174651587.69656122</v>
      </c>
      <c r="BNV59" s="118">
        <v>175852607.94367692</v>
      </c>
      <c r="BNW59" s="118">
        <v>177071549.14246833</v>
      </c>
      <c r="BNX59" s="118">
        <v>178308704.00296238</v>
      </c>
      <c r="BNY59" s="118">
        <v>179564370.94447181</v>
      </c>
      <c r="BNZ59" s="118">
        <v>5830331.8782396056</v>
      </c>
      <c r="BOA59" s="118">
        <v>6027744.4627288468</v>
      </c>
      <c r="BOB59" s="118">
        <v>6232373.5963884732</v>
      </c>
      <c r="BOC59" s="118">
        <v>6444500.6182562569</v>
      </c>
      <c r="BOD59" s="118">
        <v>6664418.4120078236</v>
      </c>
      <c r="BOE59" s="118">
        <v>6892431.8990485752</v>
      </c>
      <c r="BOF59" s="118">
        <v>7128858.5533451177</v>
      </c>
      <c r="BOG59" s="118">
        <v>7374028.9389798315</v>
      </c>
      <c r="BOH59" s="118">
        <v>7628287.2714577364</v>
      </c>
      <c r="BOI59" s="118">
        <v>7891992.003842351</v>
      </c>
      <c r="BOJ59" s="118">
        <v>8165516.4388472354</v>
      </c>
      <c r="BOK59" s="118">
        <v>8449249.3680621702</v>
      </c>
      <c r="BOL59" s="118">
        <v>8743595.7395474389</v>
      </c>
      <c r="BOM59" s="118">
        <v>9048977.3550872877</v>
      </c>
      <c r="BON59" s="118">
        <v>9365833.5984533727</v>
      </c>
      <c r="BOO59" s="118">
        <v>9694622.1960920505</v>
      </c>
      <c r="BOP59" s="118">
        <v>10035820.011715109</v>
      </c>
      <c r="BOQ59" s="118">
        <v>10389923.876342528</v>
      </c>
      <c r="BOR59" s="118">
        <v>10757451.455418153</v>
      </c>
      <c r="BOS59" s="118">
        <v>11138942.154694643</v>
      </c>
      <c r="BOT59" s="118">
        <v>11534958.066663655</v>
      </c>
      <c r="BOU59" s="118">
        <v>11946084.959389908</v>
      </c>
      <c r="BOV59" s="118">
        <v>12372933.309695046</v>
      </c>
      <c r="BOW59" s="118">
        <v>12816139.382728172</v>
      </c>
      <c r="BOX59" s="118">
        <v>13276366.360055588</v>
      </c>
      <c r="BOY59" s="118">
        <v>13754305.518502193</v>
      </c>
      <c r="BOZ59" s="118">
        <v>5948826.5423140386</v>
      </c>
      <c r="BPA59" s="118">
        <v>6010990.8912488371</v>
      </c>
      <c r="BPB59" s="118">
        <v>6074276.14443688</v>
      </c>
      <c r="BPC59" s="118">
        <v>6138702.5058583021</v>
      </c>
      <c r="BPD59" s="118">
        <v>6204290.6185465893</v>
      </c>
      <c r="BPE59" s="118">
        <v>6271061.574427044</v>
      </c>
      <c r="BPF59" s="118">
        <v>6339036.9244073052</v>
      </c>
      <c r="BPG59" s="118">
        <v>6408238.6887265677</v>
      </c>
      <c r="BPH59" s="118">
        <v>6478689.3675703965</v>
      </c>
      <c r="BPI59" s="118">
        <v>6550411.9519581208</v>
      </c>
      <c r="BPJ59" s="118">
        <v>6623429.9349101558</v>
      </c>
      <c r="BPK59" s="118">
        <v>6697767.3229027009</v>
      </c>
      <c r="BPL59" s="118">
        <v>6773448.6476174397</v>
      </c>
      <c r="BPM59" s="118">
        <v>6850498.9779942464</v>
      </c>
      <c r="BPN59" s="118">
        <v>6928943.9325949959</v>
      </c>
      <c r="BPO59" s="118">
        <v>7008809.6922868611</v>
      </c>
      <c r="BPP59" s="118">
        <v>7090123.0132537168</v>
      </c>
      <c r="BPQ59" s="118">
        <v>7172911.2403445747</v>
      </c>
      <c r="BPR59" s="118">
        <v>7257202.3207680816</v>
      </c>
      <c r="BPS59" s="118">
        <v>7343024.8181426292</v>
      </c>
      <c r="BPT59" s="118">
        <v>7430407.9269115925</v>
      </c>
      <c r="BPU59" s="118">
        <v>7519381.4871337824</v>
      </c>
      <c r="BPV59" s="118">
        <v>7609975.9996593241</v>
      </c>
      <c r="BPW59" s="118">
        <v>7702222.6417014468</v>
      </c>
      <c r="BPX59" s="118">
        <v>7796153.2828151649</v>
      </c>
      <c r="BPY59" s="118">
        <v>7891800.5012939237</v>
      </c>
      <c r="BPZ59" s="118">
        <v>27226374.228809502</v>
      </c>
      <c r="BQA59" s="118">
        <v>28918903.997641101</v>
      </c>
      <c r="BQB59" s="118">
        <v>30734814.954645693</v>
      </c>
      <c r="BQC59" s="118">
        <v>32684227.325095233</v>
      </c>
      <c r="BQD59" s="118">
        <v>34778170.682800561</v>
      </c>
      <c r="BQE59" s="118">
        <v>37028671.964711443</v>
      </c>
      <c r="BQF59" s="118">
        <v>39448852.546448059</v>
      </c>
      <c r="BQG59" s="118">
        <v>42053035.359816983</v>
      </c>
      <c r="BQH59" s="118">
        <v>44856863.143923588</v>
      </c>
      <c r="BQI59" s="118">
        <v>47877429.044900909</v>
      </c>
      <c r="BQJ59" s="118">
        <v>51133420.917063452</v>
      </c>
      <c r="BQK59" s="118">
        <v>54645280.832172707</v>
      </c>
      <c r="BQL59" s="118">
        <v>58435381.475395992</v>
      </c>
      <c r="BQM59" s="118">
        <v>62528221.298601396</v>
      </c>
      <c r="BQN59" s="118">
        <v>66950640.516280472</v>
      </c>
      <c r="BQO59" s="118">
        <v>71732060.26933448</v>
      </c>
      <c r="BQP59" s="118">
        <v>76904747.550243378</v>
      </c>
      <c r="BQQ59" s="118">
        <v>82504108.783169493</v>
      </c>
      <c r="BQR59" s="118">
        <v>88569015.288164392</v>
      </c>
      <c r="BQS59" s="118">
        <v>95142164.234139398</v>
      </c>
      <c r="BQT59" s="118">
        <v>102270479.10545832</v>
      </c>
      <c r="BQU59" s="118">
        <v>110005554.17733009</v>
      </c>
      <c r="BQV59" s="118">
        <v>118404148.02169867</v>
      </c>
      <c r="BQW59" s="118">
        <v>127528731.65487964</v>
      </c>
      <c r="BQX59" s="118">
        <v>137448097.59844443</v>
      </c>
      <c r="BQY59" s="118">
        <v>148238036.86442277</v>
      </c>
      <c r="BQZ59" s="118">
        <v>33060674.736193389</v>
      </c>
      <c r="BRA59" s="118">
        <v>34585370.371551991</v>
      </c>
      <c r="BRB59" s="118">
        <v>36196381.309730023</v>
      </c>
      <c r="BRC59" s="118">
        <v>37899010.561795987</v>
      </c>
      <c r="BRD59" s="118">
        <v>39698911.996265844</v>
      </c>
      <c r="BRE59" s="118">
        <v>41602115.35658811</v>
      </c>
      <c r="BRF59" s="118">
        <v>43615053.20324561</v>
      </c>
      <c r="BRG59" s="118">
        <v>45744589.939337142</v>
      </c>
      <c r="BRH59" s="118">
        <v>47998053.092417374</v>
      </c>
      <c r="BRI59" s="118">
        <v>50383267.040566534</v>
      </c>
      <c r="BRJ59" s="118">
        <v>52908589.387252018</v>
      </c>
      <c r="BRK59" s="118">
        <v>55582950.207667634</v>
      </c>
      <c r="BRL59" s="118">
        <v>58415894.409037016</v>
      </c>
      <c r="BRM59" s="118">
        <v>61417627.469006814</v>
      </c>
      <c r="BRN59" s="118">
        <v>64599064.839911677</v>
      </c>
      <c r="BRO59" s="118">
        <v>67971885.332555234</v>
      </c>
      <c r="BRP59" s="118">
        <v>71548588.821436942</v>
      </c>
      <c r="BRQ59" s="118">
        <v>75342558.64429681</v>
      </c>
      <c r="BRR59" s="118">
        <v>79368129.102701068</v>
      </c>
      <c r="BRS59" s="118">
        <v>83640658.507442281</v>
      </c>
      <c r="BRT59" s="118">
        <v>88176608.253079593</v>
      </c>
      <c r="BRU59" s="118">
        <v>92993628.450343803</v>
      </c>
      <c r="BRV59" s="118">
        <v>98110650.69375667</v>
      </c>
      <c r="BRW59" s="118">
        <v>103547988.59506516</v>
      </c>
      <c r="BRX59" s="118">
        <v>109327446.7714384</v>
      </c>
      <c r="BRY59" s="118">
        <v>115472439.04130498</v>
      </c>
      <c r="BRZ59" s="118">
        <v>642253377.9782356</v>
      </c>
      <c r="BSA59" s="118">
        <v>660031908.07013535</v>
      </c>
      <c r="BSB59" s="118">
        <v>678351893.90213251</v>
      </c>
      <c r="BSC59" s="118">
        <v>684555385.62398577</v>
      </c>
      <c r="BSD59" s="118">
        <v>571666755.99487901</v>
      </c>
      <c r="BSE59" s="118">
        <v>497477240.77389681</v>
      </c>
      <c r="BSF59" s="118">
        <v>433914340.78676903</v>
      </c>
      <c r="BSG59" s="118">
        <v>421546435.76257336</v>
      </c>
      <c r="BSH59" s="118">
        <v>406251857.70638233</v>
      </c>
      <c r="BSI59" s="118">
        <v>366648547.89397383</v>
      </c>
      <c r="BSJ59" s="118">
        <v>300328592.72779799</v>
      </c>
      <c r="BSK59" s="118">
        <v>187275055.55418539</v>
      </c>
      <c r="BSL59" s="118">
        <v>146770351.17983589</v>
      </c>
      <c r="BSM59" s="118">
        <v>132141915.79031514</v>
      </c>
      <c r="BSN59" s="118">
        <v>125886171.23217312</v>
      </c>
      <c r="BSO59" s="118">
        <v>100753567.47222456</v>
      </c>
      <c r="BSP59" s="118">
        <v>86817071.83360821</v>
      </c>
      <c r="BSQ59" s="118">
        <v>89953357.678342238</v>
      </c>
      <c r="BSR59" s="118">
        <v>93203890.25330928</v>
      </c>
      <c r="BSS59" s="118">
        <v>96572861.326616734</v>
      </c>
      <c r="BST59" s="118">
        <v>100064617.43394721</v>
      </c>
      <c r="BSU59" s="118">
        <v>103683665.62467054</v>
      </c>
      <c r="BSV59" s="118">
        <v>107434679.42235498</v>
      </c>
      <c r="BSW59" s="118">
        <v>111322505.00771332</v>
      </c>
      <c r="BSX59" s="118">
        <v>115352167.6323216</v>
      </c>
      <c r="BSY59" s="118">
        <v>119528878.27176252</v>
      </c>
      <c r="BSZ59" s="118">
        <v>687012163.11323225</v>
      </c>
      <c r="BTA59" s="118">
        <v>692127692.3959291</v>
      </c>
      <c r="BTB59" s="118">
        <v>697320868.29617822</v>
      </c>
      <c r="BTC59" s="118">
        <v>691233219.86254179</v>
      </c>
      <c r="BTD59" s="118">
        <v>651379155.47631538</v>
      </c>
      <c r="BTE59" s="118">
        <v>607327368.6721406</v>
      </c>
      <c r="BTF59" s="118">
        <v>474313774.92431551</v>
      </c>
      <c r="BTG59" s="118">
        <v>439224130.11709243</v>
      </c>
      <c r="BTH59" s="118">
        <v>402826907.77284056</v>
      </c>
      <c r="BTI59" s="118">
        <v>362337641.17693859</v>
      </c>
      <c r="BTJ59" s="118">
        <v>300718617.12403983</v>
      </c>
      <c r="BTK59" s="118">
        <v>226610689.88277036</v>
      </c>
      <c r="BTL59" s="118">
        <v>130114987.04832703</v>
      </c>
      <c r="BTM59" s="118">
        <v>118762091.3167946</v>
      </c>
      <c r="BTN59" s="118">
        <v>110048747.4203012</v>
      </c>
      <c r="BTO59" s="118">
        <v>95568425.995100856</v>
      </c>
      <c r="BTP59" s="118">
        <v>82506366.537439704</v>
      </c>
      <c r="BTQ59" s="118">
        <v>83700346.539138258</v>
      </c>
      <c r="BTR59" s="118">
        <v>84912410.937215745</v>
      </c>
      <c r="BTS59" s="118">
        <v>86142845.136633128</v>
      </c>
      <c r="BTT59" s="118">
        <v>87391939.210899949</v>
      </c>
      <c r="BTU59" s="118">
        <v>88659987.980791166</v>
      </c>
      <c r="BTV59" s="118">
        <v>89947291.094424561</v>
      </c>
      <c r="BTW59" s="118">
        <v>91254153.108723313</v>
      </c>
      <c r="BTX59" s="118">
        <v>92580883.572287455</v>
      </c>
      <c r="BTY59" s="118">
        <v>93927797.109699845</v>
      </c>
      <c r="BTZ59" s="118">
        <v>118013881.75718355</v>
      </c>
      <c r="BUA59" s="118">
        <v>121345491.19184907</v>
      </c>
      <c r="BUB59" s="118">
        <v>124778279.34643461</v>
      </c>
      <c r="BUC59" s="118">
        <v>127077891.98645407</v>
      </c>
      <c r="BUD59" s="118">
        <v>126453776.99996203</v>
      </c>
      <c r="BUE59" s="118">
        <v>118742010.34967232</v>
      </c>
      <c r="BUF59" s="118">
        <v>105847045.84324695</v>
      </c>
      <c r="BUG59" s="118">
        <v>92109636.413362503</v>
      </c>
      <c r="BUH59" s="118">
        <v>77983707.444257572</v>
      </c>
      <c r="BUI59" s="118">
        <v>62991090.177731268</v>
      </c>
      <c r="BUJ59" s="118">
        <v>48363247.045449227</v>
      </c>
      <c r="BUK59" s="118">
        <v>34223602.270897806</v>
      </c>
      <c r="BUL59" s="118">
        <v>26919762.783333406</v>
      </c>
      <c r="BUM59" s="118">
        <v>24394349.99515947</v>
      </c>
      <c r="BUN59" s="118">
        <v>22040518.670920536</v>
      </c>
      <c r="BUO59" s="118">
        <v>19857801.738456067</v>
      </c>
      <c r="BUP59" s="118">
        <v>20018459.344929073</v>
      </c>
      <c r="BUQ59" s="118">
        <v>20731329.541158881</v>
      </c>
      <c r="BUR59" s="118">
        <v>21469778.309472915</v>
      </c>
      <c r="BUS59" s="118">
        <v>22234730.26585428</v>
      </c>
      <c r="BUT59" s="118">
        <v>23027142.979322165</v>
      </c>
      <c r="BUU59" s="118">
        <v>23848008.822729446</v>
      </c>
      <c r="BUV59" s="118">
        <v>24698356.244581733</v>
      </c>
      <c r="BUW59" s="118">
        <v>25579251.087562267</v>
      </c>
      <c r="BUX59" s="118">
        <v>26491797.955485888</v>
      </c>
      <c r="BUY59" s="118">
        <v>27437141.630468965</v>
      </c>
      <c r="BUZ59" s="118">
        <v>153106602.29308388</v>
      </c>
      <c r="BVA59" s="118">
        <v>153989886.58417675</v>
      </c>
      <c r="BVB59" s="118">
        <v>154886084.56968555</v>
      </c>
      <c r="BVC59" s="118">
        <v>155084564.39123297</v>
      </c>
      <c r="BVD59" s="118">
        <v>153615503.79967991</v>
      </c>
      <c r="BVE59" s="118">
        <v>147514312.30872419</v>
      </c>
      <c r="BVF59" s="118">
        <v>129421011.2419012</v>
      </c>
      <c r="BVG59" s="118">
        <v>111113974.99610496</v>
      </c>
      <c r="BVH59" s="118">
        <v>92865732.727816448</v>
      </c>
      <c r="BVI59" s="118">
        <v>73986900.927618489</v>
      </c>
      <c r="BVJ59" s="118">
        <v>55208166.394953482</v>
      </c>
      <c r="BVK59" s="118">
        <v>37524339.19396583</v>
      </c>
      <c r="BVL59" s="118">
        <v>24103041.417611543</v>
      </c>
      <c r="BVM59" s="118">
        <v>22350420.083843425</v>
      </c>
      <c r="BVN59" s="118">
        <v>21270161.68680577</v>
      </c>
      <c r="BVO59" s="118">
        <v>20434711.198993742</v>
      </c>
      <c r="BVP59" s="118">
        <v>20321786.808464263</v>
      </c>
      <c r="BVQ59" s="118">
        <v>20594416.193632238</v>
      </c>
      <c r="BVR59" s="118">
        <v>20870871.164417345</v>
      </c>
      <c r="BVS59" s="118">
        <v>21151207.95483806</v>
      </c>
      <c r="BVT59" s="118">
        <v>21435483.515380792</v>
      </c>
      <c r="BVU59" s="118">
        <v>21723755.667554669</v>
      </c>
      <c r="BVV59" s="118">
        <v>22016083.117733132</v>
      </c>
      <c r="BVW59" s="118">
        <v>22312525.471223</v>
      </c>
      <c r="BVX59" s="118">
        <v>22613143.246565029</v>
      </c>
      <c r="BVY59" s="118">
        <v>22917997.890069813</v>
      </c>
      <c r="BVZ59" s="118">
        <v>5830331.8782396056</v>
      </c>
      <c r="BWA59" s="118">
        <v>6027744.4627288468</v>
      </c>
      <c r="BWB59" s="118">
        <v>6232373.5963884732</v>
      </c>
      <c r="BWC59" s="118">
        <v>6263180.413123549</v>
      </c>
      <c r="BWD59" s="118">
        <v>6170297.4126646305</v>
      </c>
      <c r="BWE59" s="118">
        <v>5824540.9881968554</v>
      </c>
      <c r="BWF59" s="118">
        <v>5267245.2207725318</v>
      </c>
      <c r="BWG59" s="118">
        <v>4647380.410832678</v>
      </c>
      <c r="BWH59" s="118">
        <v>4013050.9136488494</v>
      </c>
      <c r="BWI59" s="118">
        <v>3337288.8462387999</v>
      </c>
      <c r="BWJ59" s="118">
        <v>2727207.115697314</v>
      </c>
      <c r="BWK59" s="118">
        <v>2057059.032475186</v>
      </c>
      <c r="BWL59" s="118">
        <v>1565411.7325725227</v>
      </c>
      <c r="BWM59" s="118">
        <v>1250353.7739723558</v>
      </c>
      <c r="BWN59" s="118">
        <v>921122.48734811344</v>
      </c>
      <c r="BWO59" s="118">
        <v>605916.49618315522</v>
      </c>
      <c r="BWP59" s="118">
        <v>461889.86628277961</v>
      </c>
      <c r="BWQ59" s="118">
        <v>477369.36642530689</v>
      </c>
      <c r="BWR59" s="118">
        <v>493381.5415104726</v>
      </c>
      <c r="BWS59" s="118">
        <v>509945.14599729062</v>
      </c>
      <c r="BWT59" s="118">
        <v>527079.60736650729</v>
      </c>
      <c r="BWU59" s="118">
        <v>544805.0506487391</v>
      </c>
      <c r="BWV59" s="118">
        <v>563142.32385757891</v>
      </c>
      <c r="BWW59" s="118">
        <v>582113.02436138515</v>
      </c>
      <c r="BWX59" s="118">
        <v>601739.52622873173</v>
      </c>
      <c r="BWY59" s="118">
        <v>622045.00858381123</v>
      </c>
      <c r="BWZ59" s="118">
        <v>5948826.5423140386</v>
      </c>
      <c r="BXA59" s="118">
        <v>6010990.8912488371</v>
      </c>
      <c r="BXB59" s="118">
        <v>6074276.14443688</v>
      </c>
      <c r="BXC59" s="118">
        <v>6060262.4589503137</v>
      </c>
      <c r="BXD59" s="118">
        <v>5927071.321838527</v>
      </c>
      <c r="BXE59" s="118">
        <v>5597348.5471236929</v>
      </c>
      <c r="BXF59" s="118">
        <v>4949532.219700641</v>
      </c>
      <c r="BXG59" s="118">
        <v>4272190.9002824547</v>
      </c>
      <c r="BXH59" s="118">
        <v>3580074.7438230789</v>
      </c>
      <c r="BXI59" s="118">
        <v>2883838.2810788751</v>
      </c>
      <c r="BXJ59" s="118">
        <v>2172796.8170633269</v>
      </c>
      <c r="BXK59" s="118">
        <v>1511565.3273006089</v>
      </c>
      <c r="BXL59" s="118">
        <v>1009872.1735859729</v>
      </c>
      <c r="BXM59" s="118">
        <v>807143.04236905393</v>
      </c>
      <c r="BXN59" s="118">
        <v>617595.49169904017</v>
      </c>
      <c r="BXO59" s="118">
        <v>454401.29119610594</v>
      </c>
      <c r="BXP59" s="118">
        <v>231239.59907554922</v>
      </c>
      <c r="BXQ59" s="118">
        <v>235127.39578023273</v>
      </c>
      <c r="BXR59" s="118">
        <v>239083.67080584349</v>
      </c>
      <c r="BXS59" s="118">
        <v>243109.66557113471</v>
      </c>
      <c r="BXT59" s="118">
        <v>247206.644394551</v>
      </c>
      <c r="BXU59" s="118">
        <v>251375.89492115393</v>
      </c>
      <c r="BXV59" s="118">
        <v>255618.72855756077</v>
      </c>
      <c r="BXW59" s="118">
        <v>259936.4809150481</v>
      </c>
      <c r="BXX59" s="118">
        <v>264330.51226097392</v>
      </c>
      <c r="BXY59" s="118">
        <v>268802.20797867567</v>
      </c>
      <c r="BXZ59" s="118">
        <v>27226374.228809502</v>
      </c>
      <c r="BYA59" s="118">
        <v>28918903.997641101</v>
      </c>
      <c r="BYB59" s="118">
        <v>30734814.954645693</v>
      </c>
      <c r="BYC59" s="118">
        <v>32154159.968875434</v>
      </c>
      <c r="BYD59" s="118">
        <v>33163453.291688133</v>
      </c>
      <c r="BYE59" s="118">
        <v>32917924.526454825</v>
      </c>
      <c r="BYF59" s="118">
        <v>30814188.063921303</v>
      </c>
      <c r="BYG59" s="118">
        <v>28285436.470413122</v>
      </c>
      <c r="BYH59" s="118">
        <v>25501020.700643267</v>
      </c>
      <c r="BYI59" s="118">
        <v>22093872.870025441</v>
      </c>
      <c r="BYJ59" s="118">
        <v>18813637.374247044</v>
      </c>
      <c r="BYK59" s="118">
        <v>14599400.654484743</v>
      </c>
      <c r="BYL59" s="118">
        <v>10871990.136406949</v>
      </c>
      <c r="BYM59" s="118">
        <v>8974352.3386246562</v>
      </c>
      <c r="BYN59" s="118">
        <v>6715374.1911700526</v>
      </c>
      <c r="BYO59" s="118">
        <v>4179734.3961762711</v>
      </c>
      <c r="BYP59" s="118">
        <v>3102085.0208626483</v>
      </c>
      <c r="BYQ59" s="118">
        <v>3188403.2746090419</v>
      </c>
      <c r="BYR59" s="118">
        <v>3277168.1617403473</v>
      </c>
      <c r="BYS59" s="118">
        <v>3368450.6373531995</v>
      </c>
      <c r="BYT59" s="118">
        <v>3462323.7711490118</v>
      </c>
      <c r="BYU59" s="118">
        <v>3558862.8124241713</v>
      </c>
      <c r="BYV59" s="118">
        <v>3658145.2571243616</v>
      </c>
      <c r="BYW59" s="118">
        <v>3760250.9170308006</v>
      </c>
      <c r="BYX59" s="118">
        <v>3865261.9911484234</v>
      </c>
      <c r="BYY59" s="118">
        <v>3973263.1393684451</v>
      </c>
      <c r="BYZ59" s="118">
        <v>33060674.736193389</v>
      </c>
      <c r="BZA59" s="118">
        <v>34585370.371551991</v>
      </c>
      <c r="BZB59" s="118">
        <v>36196381.309730023</v>
      </c>
      <c r="BZC59" s="118">
        <v>37671233.370259255</v>
      </c>
      <c r="BZD59" s="118">
        <v>38736964.358394429</v>
      </c>
      <c r="BZE59" s="118">
        <v>39002194.472512968</v>
      </c>
      <c r="BZF59" s="118">
        <v>35444354.192386769</v>
      </c>
      <c r="BZG59" s="118">
        <v>31446942.574024636</v>
      </c>
      <c r="BZH59" s="118">
        <v>27052986.686698981</v>
      </c>
      <c r="BZI59" s="118">
        <v>22184263.78924863</v>
      </c>
      <c r="BZJ59" s="118">
        <v>16839919.509988178</v>
      </c>
      <c r="BZK59" s="118">
        <v>11157146.753596801</v>
      </c>
      <c r="BZL59" s="118">
        <v>5574915.629556803</v>
      </c>
      <c r="BZM59" s="118">
        <v>4553400.9050672343</v>
      </c>
      <c r="BZN59" s="118">
        <v>3400402.3300398132</v>
      </c>
      <c r="BZO59" s="118">
        <v>2192044.8667325559</v>
      </c>
      <c r="BZP59" s="118">
        <v>1164912.6296834729</v>
      </c>
      <c r="BZQ59" s="118">
        <v>1184255.8048066227</v>
      </c>
      <c r="BZR59" s="118">
        <v>1203925.7944707759</v>
      </c>
      <c r="BZS59" s="118">
        <v>1223928.1821197995</v>
      </c>
      <c r="BZT59" s="118">
        <v>1244268.6472951197</v>
      </c>
      <c r="BZU59" s="118">
        <v>1264952.9672984253</v>
      </c>
      <c r="BZV59" s="118">
        <v>1285987.0188832593</v>
      </c>
      <c r="BZW59" s="118">
        <v>1307376.7799760012</v>
      </c>
      <c r="BZX59" s="118">
        <v>1329128.3314267548</v>
      </c>
      <c r="BZY59" s="118">
        <v>1351247.8587906589</v>
      </c>
      <c r="BZZ59" s="118">
        <v>642253377.9782356</v>
      </c>
      <c r="CAA59" s="118">
        <v>660031908.07013535</v>
      </c>
      <c r="CAB59" s="118">
        <v>678351893.90213251</v>
      </c>
      <c r="CAC59" s="118">
        <v>662265729.79323566</v>
      </c>
      <c r="CAD59" s="118">
        <v>535977971.09859794</v>
      </c>
      <c r="CAE59" s="118">
        <v>420819476.44244182</v>
      </c>
      <c r="CAF59" s="118">
        <v>337210397.16470426</v>
      </c>
      <c r="CAG59" s="118">
        <v>346836591.26145279</v>
      </c>
      <c r="CAH59" s="118">
        <v>351912944.28628743</v>
      </c>
      <c r="CAI59" s="118">
        <v>334815656.1875422</v>
      </c>
      <c r="CAJ59" s="118">
        <v>308166529.6189909</v>
      </c>
      <c r="CAK59" s="118">
        <v>247256785.33537689</v>
      </c>
      <c r="CAL59" s="118">
        <v>254636036.08317417</v>
      </c>
      <c r="CAM59" s="118">
        <v>262255293.47003371</v>
      </c>
      <c r="CAN59" s="118">
        <v>270122931.91270399</v>
      </c>
      <c r="CAO59" s="118">
        <v>278247634.32470232</v>
      </c>
      <c r="CAP59" s="118">
        <v>286638403.95816249</v>
      </c>
      <c r="CAQ59" s="118">
        <v>295304576.71490735</v>
      </c>
      <c r="CAR59" s="118">
        <v>304255833.94580764</v>
      </c>
      <c r="CAS59" s="118">
        <v>313502215.75830811</v>
      </c>
      <c r="CAT59" s="118">
        <v>323054134.85279888</v>
      </c>
      <c r="CAU59" s="118">
        <v>332922390.90939599</v>
      </c>
      <c r="CAV59" s="118">
        <v>343118185.54757464</v>
      </c>
      <c r="CAW59" s="118">
        <v>353653137.88204628</v>
      </c>
      <c r="CAX59" s="118">
        <v>364539300.69923645</v>
      </c>
      <c r="CAY59" s="118">
        <v>375789177.2797482</v>
      </c>
      <c r="CAZ59" s="118">
        <v>687012163.11323225</v>
      </c>
      <c r="CBA59" s="118">
        <v>692127692.3959291</v>
      </c>
      <c r="CBB59" s="118">
        <v>697320868.29617822</v>
      </c>
      <c r="CBC59" s="118">
        <v>678451143.75167227</v>
      </c>
      <c r="CBD59" s="118">
        <v>617113635.12434304</v>
      </c>
      <c r="CBE59" s="118">
        <v>531786841.04545236</v>
      </c>
      <c r="CBF59" s="118">
        <v>291107698.03795975</v>
      </c>
      <c r="CBG59" s="118">
        <v>293262062.7279402</v>
      </c>
      <c r="CBH59" s="118">
        <v>290865261.78352439</v>
      </c>
      <c r="CBI59" s="118">
        <v>282745338.03007811</v>
      </c>
      <c r="CBJ59" s="118">
        <v>252783337.42929578</v>
      </c>
      <c r="CBK59" s="118">
        <v>227897581.35154793</v>
      </c>
      <c r="CBL59" s="118">
        <v>230093620.03810629</v>
      </c>
      <c r="CBM59" s="118">
        <v>232323737.82229868</v>
      </c>
      <c r="CBN59" s="118">
        <v>234588498.83030406</v>
      </c>
      <c r="CBO59" s="118">
        <v>236888477.63011509</v>
      </c>
      <c r="CBP59" s="118">
        <v>239224259.4318983</v>
      </c>
      <c r="CBQ59" s="118">
        <v>241596440.29262766</v>
      </c>
      <c r="CBR59" s="118">
        <v>244005627.32508609</v>
      </c>
      <c r="CBS59" s="118">
        <v>246452438.91133103</v>
      </c>
      <c r="CBT59" s="118">
        <v>248937504.92072064</v>
      </c>
      <c r="CBU59" s="118">
        <v>251461466.93260497</v>
      </c>
      <c r="CBV59" s="118">
        <v>254024978.46378016</v>
      </c>
      <c r="CBW59" s="118">
        <v>256628705.20081723</v>
      </c>
      <c r="CBX59" s="118">
        <v>259273325.23736849</v>
      </c>
      <c r="CBY59" s="118">
        <v>261959529.3165659</v>
      </c>
      <c r="CBZ59" s="118">
        <v>118013881.75718354</v>
      </c>
      <c r="CCA59" s="118">
        <v>121345491.19184905</v>
      </c>
      <c r="CCB59" s="118">
        <v>124778279.34643458</v>
      </c>
      <c r="CCC59" s="118">
        <v>109106304.5181504</v>
      </c>
      <c r="CCD59" s="118">
        <v>91394897.067574531</v>
      </c>
      <c r="CCE59" s="118">
        <v>46715521.980053082</v>
      </c>
      <c r="CCF59" s="118">
        <v>15938994.190237772</v>
      </c>
      <c r="CCG59" s="118">
        <v>16130900.957143487</v>
      </c>
      <c r="CCH59" s="118">
        <v>14805210.943879459</v>
      </c>
      <c r="CCI59" s="118">
        <v>11683260.793840924</v>
      </c>
      <c r="CCJ59" s="118">
        <v>9050753.9500090368</v>
      </c>
      <c r="CCK59" s="118">
        <v>0</v>
      </c>
      <c r="CCL59" s="118">
        <v>0</v>
      </c>
      <c r="CCM59" s="118">
        <v>0</v>
      </c>
      <c r="CCN59" s="118">
        <v>0</v>
      </c>
      <c r="CCO59" s="118">
        <v>0</v>
      </c>
      <c r="CCP59" s="118">
        <v>0</v>
      </c>
      <c r="CCQ59" s="118">
        <v>0</v>
      </c>
      <c r="CCR59" s="118">
        <v>0</v>
      </c>
      <c r="CCS59" s="118">
        <v>0</v>
      </c>
      <c r="CCT59" s="118">
        <v>0</v>
      </c>
      <c r="CCU59" s="118">
        <v>0</v>
      </c>
      <c r="CCV59" s="118">
        <v>0</v>
      </c>
      <c r="CCW59" s="118">
        <v>0</v>
      </c>
      <c r="CCX59" s="118">
        <v>0</v>
      </c>
      <c r="CCY59" s="118">
        <v>0</v>
      </c>
      <c r="CCZ59" s="118">
        <v>153106602.29308388</v>
      </c>
      <c r="CDA59" s="118">
        <v>153989886.58417672</v>
      </c>
      <c r="CDB59" s="118">
        <v>154886084.56968552</v>
      </c>
      <c r="CDC59" s="118">
        <v>134976085.07000047</v>
      </c>
      <c r="CDD59" s="118">
        <v>124187891.05007727</v>
      </c>
      <c r="CDE59" s="118">
        <v>93286774.314616337</v>
      </c>
      <c r="CDF59" s="118">
        <v>11064467.599222459</v>
      </c>
      <c r="CDG59" s="118">
        <v>10928312.711142365</v>
      </c>
      <c r="CDH59" s="118">
        <v>9371458.8667594511</v>
      </c>
      <c r="CDI59" s="118">
        <v>5417872.3059718078</v>
      </c>
      <c r="CDJ59" s="118">
        <v>2997573.065040288</v>
      </c>
      <c r="CDK59" s="118">
        <v>0</v>
      </c>
      <c r="CDL59" s="118">
        <v>0</v>
      </c>
      <c r="CDM59" s="118">
        <v>0</v>
      </c>
      <c r="CDN59" s="118">
        <v>0</v>
      </c>
      <c r="CDO59" s="118">
        <v>0</v>
      </c>
      <c r="CDP59" s="118">
        <v>0</v>
      </c>
      <c r="CDQ59" s="118">
        <v>0</v>
      </c>
      <c r="CDR59" s="118">
        <v>0</v>
      </c>
      <c r="CDS59" s="118">
        <v>0</v>
      </c>
      <c r="CDT59" s="118">
        <v>0</v>
      </c>
      <c r="CDU59" s="118">
        <v>0</v>
      </c>
      <c r="CDV59" s="118">
        <v>0</v>
      </c>
      <c r="CDW59" s="118">
        <v>0</v>
      </c>
      <c r="CDX59" s="118">
        <v>0</v>
      </c>
      <c r="CDY59" s="118">
        <v>0</v>
      </c>
      <c r="CDZ59" s="118">
        <v>5830331.8782396056</v>
      </c>
      <c r="CEA59" s="118">
        <v>6027744.4627288468</v>
      </c>
      <c r="CEB59" s="118">
        <v>6232373.5963884732</v>
      </c>
      <c r="CEC59" s="118">
        <v>5394775.0693292283</v>
      </c>
      <c r="CED59" s="118">
        <v>5021602.8963723648</v>
      </c>
      <c r="CEE59" s="118">
        <v>4106264.0238729659</v>
      </c>
      <c r="CEF59" s="118">
        <v>3354101.0485937735</v>
      </c>
      <c r="CEG59" s="118">
        <v>3404004.7381832451</v>
      </c>
      <c r="CEH59" s="118">
        <v>3372209.9861743748</v>
      </c>
      <c r="CEI59" s="118">
        <v>3332664.5158339478</v>
      </c>
      <c r="CEJ59" s="118">
        <v>2803356.1199132716</v>
      </c>
      <c r="CEK59" s="118">
        <v>2385670.4098057887</v>
      </c>
      <c r="CEL59" s="118">
        <v>2468779.9735192773</v>
      </c>
      <c r="CEM59" s="118">
        <v>2555005.3708481756</v>
      </c>
      <c r="CEN59" s="118">
        <v>2644470.6630927175</v>
      </c>
      <c r="CEO59" s="118">
        <v>2737305.0906612845</v>
      </c>
      <c r="CEP59" s="118">
        <v>2833643.2974254414</v>
      </c>
      <c r="CEQ59" s="118">
        <v>2933625.5650849482</v>
      </c>
      <c r="CER59" s="118">
        <v>3037398.0580004184</v>
      </c>
      <c r="CES59" s="118">
        <v>3145113.0789726041</v>
      </c>
      <c r="CET59" s="118">
        <v>3256929.3364697364</v>
      </c>
      <c r="CEU59" s="118">
        <v>3373012.2238277383</v>
      </c>
      <c r="CEV59" s="118">
        <v>3493534.1109727188</v>
      </c>
      <c r="CEW59" s="118">
        <v>3618674.6492408942</v>
      </c>
      <c r="CEX59" s="118">
        <v>3748621.0898980475</v>
      </c>
      <c r="CEY59" s="118">
        <v>3883568.6169888545</v>
      </c>
      <c r="CEZ59" s="118">
        <v>5948826.5423140386</v>
      </c>
      <c r="CFA59" s="118">
        <v>6010990.8912488371</v>
      </c>
      <c r="CFB59" s="118">
        <v>6074276.14443688</v>
      </c>
      <c r="CFC59" s="118">
        <v>5577572.9397159116</v>
      </c>
      <c r="CFD59" s="118">
        <v>5085333.5222937847</v>
      </c>
      <c r="CFE59" s="118">
        <v>4244435.4174753232</v>
      </c>
      <c r="CFF59" s="118">
        <v>2752404.5732104382</v>
      </c>
      <c r="CFG59" s="118">
        <v>2726087.1173256841</v>
      </c>
      <c r="CFH59" s="118">
        <v>2617944.2934965882</v>
      </c>
      <c r="CFI59" s="118">
        <v>2540210.183975996</v>
      </c>
      <c r="CFJ59" s="118">
        <v>2035013.7829073842</v>
      </c>
      <c r="CFK59" s="118">
        <v>1891134.3029372341</v>
      </c>
      <c r="CFL59" s="118">
        <v>1912503.1475625713</v>
      </c>
      <c r="CFM59" s="118">
        <v>1934258.5349630804</v>
      </c>
      <c r="CFN59" s="118">
        <v>1956407.6986150576</v>
      </c>
      <c r="CFO59" s="118">
        <v>1978958.0307633476</v>
      </c>
      <c r="CFP59" s="118">
        <v>2001917.0860951671</v>
      </c>
      <c r="CFQ59" s="118">
        <v>2025292.585509056</v>
      </c>
      <c r="CFR59" s="118">
        <v>2049092.419981576</v>
      </c>
      <c r="CFS59" s="118">
        <v>2073324.654534389</v>
      </c>
      <c r="CFT59" s="118">
        <v>2097997.5323044476</v>
      </c>
      <c r="CFU59" s="118">
        <v>2123119.4787201271</v>
      </c>
      <c r="CFV59" s="118">
        <v>2148699.1057861615</v>
      </c>
      <c r="CFW59" s="118">
        <v>2174745.2164804088</v>
      </c>
      <c r="CFX59" s="118">
        <v>2201266.809265458</v>
      </c>
      <c r="CFY59" s="118">
        <v>2228273.0827182848</v>
      </c>
      <c r="CFZ59" s="118">
        <v>27226374.228809502</v>
      </c>
      <c r="CGA59" s="118">
        <v>28918903.997641101</v>
      </c>
      <c r="CGB59" s="118">
        <v>30734814.954645693</v>
      </c>
      <c r="CGC59" s="118">
        <v>28758252.063426822</v>
      </c>
      <c r="CGD59" s="118">
        <v>28322706.708547115</v>
      </c>
      <c r="CGE59" s="118">
        <v>24661780.604554847</v>
      </c>
      <c r="CGF59" s="118">
        <v>17923113.272147167</v>
      </c>
      <c r="CGG59" s="118">
        <v>19042938.959229924</v>
      </c>
      <c r="CGH59" s="118">
        <v>19997354.662721083</v>
      </c>
      <c r="CGI59" s="118">
        <v>19927736.688742336</v>
      </c>
      <c r="CGJ59" s="118">
        <v>18155972.938797336</v>
      </c>
      <c r="CGK59" s="118">
        <v>15429255.764378175</v>
      </c>
      <c r="CGL59" s="118">
        <v>16499401.828347107</v>
      </c>
      <c r="CGM59" s="118">
        <v>17655027.190193329</v>
      </c>
      <c r="CGN59" s="118">
        <v>18903710.263420369</v>
      </c>
      <c r="CGO59" s="118">
        <v>20253758.19369445</v>
      </c>
      <c r="CGP59" s="118">
        <v>21714281.661245178</v>
      </c>
      <c r="CGQ59" s="118">
        <v>23295277.77407138</v>
      </c>
      <c r="CGR59" s="118">
        <v>25007721.963717002</v>
      </c>
      <c r="CGS59" s="118">
        <v>26863669.901404083</v>
      </c>
      <c r="CGT59" s="118">
        <v>28876370.570952948</v>
      </c>
      <c r="CGU59" s="118">
        <v>31060391.767716736</v>
      </c>
      <c r="CGV59" s="118">
        <v>33431759.441420812</v>
      </c>
      <c r="CGW59" s="118">
        <v>36008112.467260122</v>
      </c>
      <c r="CGX59" s="118">
        <v>38808874.616031379</v>
      </c>
      <c r="CGY59" s="118">
        <v>41855445.702895842</v>
      </c>
      <c r="CGZ59" s="118">
        <v>33060674.736193389</v>
      </c>
      <c r="CHA59" s="118">
        <v>34585370.371551991</v>
      </c>
      <c r="CHB59" s="118">
        <v>36196381.309730023</v>
      </c>
      <c r="CHC59" s="118">
        <v>36099196.312121287</v>
      </c>
      <c r="CHD59" s="118">
        <v>35547989.0964064</v>
      </c>
      <c r="CHE59" s="118">
        <v>33537997.604681287</v>
      </c>
      <c r="CHF59" s="118">
        <v>16322206.830749497</v>
      </c>
      <c r="CHG59" s="118">
        <v>17046485.172397621</v>
      </c>
      <c r="CHH59" s="118">
        <v>17570090.131759088</v>
      </c>
      <c r="CHI59" s="118">
        <v>17886787.229495246</v>
      </c>
      <c r="CHJ59" s="118">
        <v>16170382.113972228</v>
      </c>
      <c r="CHK59" s="118">
        <v>15694009.470400272</v>
      </c>
      <c r="CHL59" s="118">
        <v>16493899.597845744</v>
      </c>
      <c r="CHM59" s="118">
        <v>17341447.755954862</v>
      </c>
      <c r="CHN59" s="118">
        <v>18239735.954798598</v>
      </c>
      <c r="CHO59" s="118">
        <v>19192061.740956761</v>
      </c>
      <c r="CHP59" s="118">
        <v>20201954.490758672</v>
      </c>
      <c r="CHQ59" s="118">
        <v>21273193.028977938</v>
      </c>
      <c r="CHR59" s="118">
        <v>22409824.687821474</v>
      </c>
      <c r="CHS59" s="118">
        <v>23616185.931513119</v>
      </c>
      <c r="CHT59" s="118">
        <v>24896924.683222458</v>
      </c>
      <c r="CHU59" s="118">
        <v>26257024.503626481</v>
      </c>
      <c r="CHV59" s="118">
        <v>27701830.784119532</v>
      </c>
      <c r="CHW59" s="118">
        <v>29237079.132724285</v>
      </c>
      <c r="CHX59" s="118">
        <v>30868926.147229671</v>
      </c>
      <c r="CHY59" s="118">
        <v>32603982.788133182</v>
      </c>
      <c r="CHZ59" s="118">
        <v>642253377.9782356</v>
      </c>
      <c r="CIA59" s="118">
        <v>660031908.07013535</v>
      </c>
      <c r="CIB59" s="118">
        <v>678351893.90213251</v>
      </c>
      <c r="CIC59" s="118">
        <v>655734713.52513182</v>
      </c>
      <c r="CID59" s="118">
        <v>497439178.53750658</v>
      </c>
      <c r="CIE59" s="118">
        <v>359406354.40462226</v>
      </c>
      <c r="CIF59" s="118">
        <v>255313777.4733808</v>
      </c>
      <c r="CIG59" s="118">
        <v>184782160.72166961</v>
      </c>
      <c r="CIH59" s="118">
        <v>176113226.8379893</v>
      </c>
      <c r="CII59" s="118">
        <v>163028361.87813154</v>
      </c>
      <c r="CIJ59" s="118">
        <v>69687608.128540725</v>
      </c>
      <c r="CIK59" s="118">
        <v>55366452.794250861</v>
      </c>
      <c r="CIL59" s="118">
        <v>46029695.570429474</v>
      </c>
      <c r="CIM59" s="118">
        <v>42917371.542952955</v>
      </c>
      <c r="CIN59" s="118">
        <v>41829139.58790531</v>
      </c>
      <c r="CIO59" s="118">
        <v>36225644.234893501</v>
      </c>
      <c r="CIP59" s="118">
        <v>33324953.771978632</v>
      </c>
      <c r="CIQ59" s="118">
        <v>34538046.242746718</v>
      </c>
      <c r="CIR59" s="118">
        <v>35795470.788486689</v>
      </c>
      <c r="CIS59" s="118">
        <v>37098852.726878971</v>
      </c>
      <c r="CIT59" s="118">
        <v>38449877.124872334</v>
      </c>
      <c r="CIU59" s="118">
        <v>39850291.000299126</v>
      </c>
      <c r="CIV59" s="118">
        <v>41301905.604783326</v>
      </c>
      <c r="CIW59" s="118">
        <v>42806598.790948682</v>
      </c>
      <c r="CIX59" s="118">
        <v>44366317.467045806</v>
      </c>
      <c r="CIY59" s="118">
        <v>45983080.142232627</v>
      </c>
      <c r="CIZ59" s="118">
        <v>687012163.11323225</v>
      </c>
      <c r="CJA59" s="118">
        <v>692127692.3959291</v>
      </c>
      <c r="CJB59" s="118">
        <v>697320868.29617822</v>
      </c>
      <c r="CJC59" s="118">
        <v>675724808.76817584</v>
      </c>
      <c r="CJD59" s="118">
        <v>603537780.3744638</v>
      </c>
      <c r="CJE59" s="118">
        <v>506334454.41378969</v>
      </c>
      <c r="CJF59" s="118">
        <v>235409149.67246249</v>
      </c>
      <c r="CJG59" s="118">
        <v>227945028.40750346</v>
      </c>
      <c r="CJH59" s="118">
        <v>215597597.02273977</v>
      </c>
      <c r="CJI59" s="118">
        <v>196526313.83079118</v>
      </c>
      <c r="CJJ59" s="118">
        <v>146919538.99159265</v>
      </c>
      <c r="CJK59" s="118">
        <v>102819486.14826511</v>
      </c>
      <c r="CJL59" s="118">
        <v>80406229.415266469</v>
      </c>
      <c r="CJM59" s="118">
        <v>78439026.997247592</v>
      </c>
      <c r="CJN59" s="118">
        <v>77117288.658341542</v>
      </c>
      <c r="CJO59" s="118">
        <v>74423641.556438178</v>
      </c>
      <c r="CJP59" s="118">
        <v>72082740.606665581</v>
      </c>
      <c r="CJQ59" s="118">
        <v>73175853.12894249</v>
      </c>
      <c r="CJR59" s="118">
        <v>74286073.97185728</v>
      </c>
      <c r="CJS59" s="118">
        <v>75413679.09506844</v>
      </c>
      <c r="CJT59" s="118">
        <v>76558949.035382614</v>
      </c>
      <c r="CJU59" s="118">
        <v>77722168.984586984</v>
      </c>
      <c r="CJV59" s="118">
        <v>78903628.868633628</v>
      </c>
      <c r="CJW59" s="118">
        <v>80103623.428200439</v>
      </c>
      <c r="CJX59" s="118">
        <v>81322452.300652236</v>
      </c>
      <c r="CJY59" s="118">
        <v>82560420.10342741</v>
      </c>
      <c r="CJZ59" s="118">
        <v>118013881.75718354</v>
      </c>
      <c r="CKA59" s="118">
        <v>121345491.19184905</v>
      </c>
      <c r="CKB59" s="118">
        <v>124778279.34643458</v>
      </c>
      <c r="CKC59" s="118">
        <v>109106304.5181504</v>
      </c>
      <c r="CKD59" s="118">
        <v>91394897.067574531</v>
      </c>
      <c r="CKE59" s="118">
        <v>46715521.980053082</v>
      </c>
      <c r="CKF59" s="118">
        <v>15938994.190237772</v>
      </c>
      <c r="CKG59" s="118">
        <v>16130900.957143487</v>
      </c>
      <c r="CKH59" s="118">
        <v>14805210.943879459</v>
      </c>
      <c r="CKI59" s="118">
        <v>11683260.793840924</v>
      </c>
      <c r="CKJ59" s="118">
        <v>9050753.9500090368</v>
      </c>
      <c r="CKK59" s="118">
        <v>0</v>
      </c>
      <c r="CKL59" s="118">
        <v>0</v>
      </c>
      <c r="CKM59" s="118">
        <v>0</v>
      </c>
      <c r="CKN59" s="118">
        <v>0</v>
      </c>
      <c r="CKO59" s="118">
        <v>0</v>
      </c>
      <c r="CKP59" s="118">
        <v>0</v>
      </c>
      <c r="CKQ59" s="118">
        <v>0</v>
      </c>
      <c r="CKR59" s="118">
        <v>0</v>
      </c>
      <c r="CKS59" s="118">
        <v>0</v>
      </c>
      <c r="CKT59" s="118">
        <v>0</v>
      </c>
      <c r="CKU59" s="118">
        <v>0</v>
      </c>
      <c r="CKV59" s="118">
        <v>0</v>
      </c>
      <c r="CKW59" s="118">
        <v>0</v>
      </c>
      <c r="CKX59" s="118">
        <v>0</v>
      </c>
      <c r="CKY59" s="118">
        <v>0</v>
      </c>
      <c r="CKZ59" s="118">
        <v>153106602.29308388</v>
      </c>
      <c r="CLA59" s="118">
        <v>153989886.58417672</v>
      </c>
      <c r="CLB59" s="118">
        <v>154886084.56968552</v>
      </c>
      <c r="CLC59" s="118">
        <v>134976085.07000047</v>
      </c>
      <c r="CLD59" s="118">
        <v>124187891.05007727</v>
      </c>
      <c r="CLE59" s="118">
        <v>93286774.314616337</v>
      </c>
      <c r="CLF59" s="118">
        <v>11064467.599222459</v>
      </c>
      <c r="CLG59" s="118">
        <v>10928312.711142365</v>
      </c>
      <c r="CLH59" s="118">
        <v>9371458.8667594511</v>
      </c>
      <c r="CLI59" s="118">
        <v>5417872.3059718078</v>
      </c>
      <c r="CLJ59" s="118">
        <v>2997573.065040288</v>
      </c>
      <c r="CLK59" s="118">
        <v>0</v>
      </c>
      <c r="CLL59" s="118">
        <v>0</v>
      </c>
      <c r="CLM59" s="118">
        <v>0</v>
      </c>
      <c r="CLN59" s="118">
        <v>0</v>
      </c>
      <c r="CLO59" s="118">
        <v>0</v>
      </c>
      <c r="CLP59" s="118">
        <v>0</v>
      </c>
      <c r="CLQ59" s="118">
        <v>0</v>
      </c>
      <c r="CLR59" s="118">
        <v>0</v>
      </c>
      <c r="CLS59" s="118">
        <v>0</v>
      </c>
      <c r="CLT59" s="118">
        <v>0</v>
      </c>
      <c r="CLU59" s="118">
        <v>0</v>
      </c>
      <c r="CLV59" s="118">
        <v>0</v>
      </c>
      <c r="CLW59" s="118">
        <v>0</v>
      </c>
      <c r="CLX59" s="118">
        <v>0</v>
      </c>
      <c r="CLY59" s="118">
        <v>0</v>
      </c>
      <c r="CLZ59" s="118">
        <v>5830331.8782396056</v>
      </c>
      <c r="CMA59" s="118">
        <v>6027744.4627288468</v>
      </c>
      <c r="CMB59" s="118">
        <v>6232373.5963884732</v>
      </c>
      <c r="CMC59" s="118">
        <v>5343578.7761152871</v>
      </c>
      <c r="CMD59" s="118">
        <v>4882086.3789107557</v>
      </c>
      <c r="CME59" s="118">
        <v>3804741.8843383631</v>
      </c>
      <c r="CMF59" s="118">
        <v>2828469.0488085733</v>
      </c>
      <c r="CMG59" s="118">
        <v>2634127.5067064026</v>
      </c>
      <c r="CMH59" s="118">
        <v>2351437.3674989245</v>
      </c>
      <c r="CMI59" s="118">
        <v>2046987.249428205</v>
      </c>
      <c r="CMJ59" s="118">
        <v>1268112.6908522132</v>
      </c>
      <c r="CMK59" s="118">
        <v>581011.00182793837</v>
      </c>
      <c r="CML59" s="118">
        <v>442100.0534375654</v>
      </c>
      <c r="CMM59" s="118">
        <v>353041.06559219456</v>
      </c>
      <c r="CMN59" s="118">
        <v>260081.6434865261</v>
      </c>
      <c r="CMO59" s="118">
        <v>171082.30480465558</v>
      </c>
      <c r="CMP59" s="118">
        <v>130415.96224454953</v>
      </c>
      <c r="CMQ59" s="118">
        <v>134786.6446377337</v>
      </c>
      <c r="CMR59" s="118">
        <v>139307.72936766286</v>
      </c>
      <c r="CMS59" s="118">
        <v>143984.51181099971</v>
      </c>
      <c r="CMT59" s="118">
        <v>148822.47737407265</v>
      </c>
      <c r="CMU59" s="118">
        <v>153827.3084184675</v>
      </c>
      <c r="CMV59" s="118">
        <v>159004.89144213992</v>
      </c>
      <c r="CMW59" s="118">
        <v>164361.32452556759</v>
      </c>
      <c r="CMX59" s="118">
        <v>169902.92505281838</v>
      </c>
      <c r="CMY59" s="118">
        <v>175636.23771778197</v>
      </c>
      <c r="CMZ59" s="118">
        <v>5948826.5423140386</v>
      </c>
      <c r="CNA59" s="118">
        <v>6010990.8912488371</v>
      </c>
      <c r="CNB59" s="118">
        <v>6074276.14443688</v>
      </c>
      <c r="CNC59" s="118">
        <v>5555425.161765418</v>
      </c>
      <c r="CND59" s="118">
        <v>5007059.8385173911</v>
      </c>
      <c r="CNE59" s="118">
        <v>4054210.5627073185</v>
      </c>
      <c r="CNF59" s="118">
        <v>2360073.8330579689</v>
      </c>
      <c r="CNG59" s="118">
        <v>2122967.7417649929</v>
      </c>
      <c r="CNH59" s="118">
        <v>1799511.9291444046</v>
      </c>
      <c r="CNI59" s="118">
        <v>1504942.3239630326</v>
      </c>
      <c r="CNJ59" s="118">
        <v>778364.43198592623</v>
      </c>
      <c r="CNK59" s="118">
        <v>426794.91594370146</v>
      </c>
      <c r="CNL59" s="118">
        <v>285140.37842427468</v>
      </c>
      <c r="CNM59" s="118">
        <v>227899.2119630269</v>
      </c>
      <c r="CNN59" s="118">
        <v>174379.90353855255</v>
      </c>
      <c r="CNO59" s="118">
        <v>128301.54104360638</v>
      </c>
      <c r="CNP59" s="118">
        <v>97316.492192182661</v>
      </c>
      <c r="CNQ59" s="118">
        <v>98845.485802484574</v>
      </c>
      <c r="CNR59" s="118">
        <v>100399.6219864288</v>
      </c>
      <c r="CNS59" s="118">
        <v>101979.32946809474</v>
      </c>
      <c r="CNT59" s="118">
        <v>103585.04449050121</v>
      </c>
      <c r="CNU59" s="118">
        <v>105217.21095033202</v>
      </c>
      <c r="CNV59" s="118">
        <v>106876.28053511518</v>
      </c>
      <c r="CNW59" s="118">
        <v>108562.712862901</v>
      </c>
      <c r="CNX59" s="118">
        <v>110276.97562448512</v>
      </c>
      <c r="CNY59" s="118">
        <v>112019.54472822341</v>
      </c>
      <c r="CNZ59" s="118">
        <v>27226374.228809502</v>
      </c>
      <c r="COA59" s="118">
        <v>28918903.997641101</v>
      </c>
      <c r="COB59" s="118">
        <v>30734814.954645693</v>
      </c>
      <c r="COC59" s="118">
        <v>28608585.986376531</v>
      </c>
      <c r="COD59" s="118">
        <v>27866786.503997725</v>
      </c>
      <c r="COE59" s="118">
        <v>23501098.974929448</v>
      </c>
      <c r="COF59" s="118">
        <v>15485090.359433731</v>
      </c>
      <c r="COG59" s="118">
        <v>15155616.919868832</v>
      </c>
      <c r="COH59" s="118">
        <v>14532175.619912516</v>
      </c>
      <c r="COI59" s="118">
        <v>12648267.240025917</v>
      </c>
      <c r="COJ59" s="118">
        <v>9030851.7051265333</v>
      </c>
      <c r="COK59" s="118">
        <v>4122507.1646685158</v>
      </c>
      <c r="COL59" s="118">
        <v>3069907.2398064914</v>
      </c>
      <c r="COM59" s="118">
        <v>2533934.7779646083</v>
      </c>
      <c r="CON59" s="118">
        <v>1896105.6539774267</v>
      </c>
      <c r="COO59" s="118">
        <v>1180160.3000968297</v>
      </c>
      <c r="COP59" s="118">
        <v>875882.82942004164</v>
      </c>
      <c r="COQ59" s="118">
        <v>900255.04224255274</v>
      </c>
      <c r="COR59" s="118">
        <v>925318.06919727451</v>
      </c>
      <c r="COS59" s="118">
        <v>951091.94466443278</v>
      </c>
      <c r="COT59" s="118">
        <v>977597.30008913309</v>
      </c>
      <c r="COU59" s="118">
        <v>1004855.3823315307</v>
      </c>
      <c r="COV59" s="118">
        <v>1032888.0725998197</v>
      </c>
      <c r="COW59" s="118">
        <v>1061717.9059851675</v>
      </c>
      <c r="COX59" s="118">
        <v>1091368.0916183786</v>
      </c>
      <c r="COY59" s="118">
        <v>1121862.5334687373</v>
      </c>
      <c r="COZ59" s="118">
        <v>33060674.736193389</v>
      </c>
      <c r="CPA59" s="118">
        <v>34585370.371551991</v>
      </c>
      <c r="CPB59" s="118">
        <v>36196381.309730023</v>
      </c>
      <c r="CPC59" s="118">
        <v>36034882.752157971</v>
      </c>
      <c r="CPD59" s="118">
        <v>35276380.351595655</v>
      </c>
      <c r="CPE59" s="118">
        <v>32803902.296236537</v>
      </c>
      <c r="CPF59" s="118">
        <v>14015185.933565836</v>
      </c>
      <c r="CPG59" s="118">
        <v>13009502.386897629</v>
      </c>
      <c r="CPH59" s="118">
        <v>11656189.02896801</v>
      </c>
      <c r="CPI59" s="118">
        <v>9924715.7232407834</v>
      </c>
      <c r="CPJ59" s="118">
        <v>5986287.089803624</v>
      </c>
      <c r="CPK59" s="118">
        <v>3150253.2010155674</v>
      </c>
      <c r="CPL59" s="118">
        <v>1574093.8248160381</v>
      </c>
      <c r="CPM59" s="118">
        <v>1285666.1379013362</v>
      </c>
      <c r="CPN59" s="118">
        <v>960113.59907006484</v>
      </c>
      <c r="CPO59" s="118">
        <v>618930.31531272165</v>
      </c>
      <c r="CPP59" s="118">
        <v>387774.79871848074</v>
      </c>
      <c r="CPQ59" s="118">
        <v>394088.6560133319</v>
      </c>
      <c r="CPR59" s="118">
        <v>400507.13081564306</v>
      </c>
      <c r="CPS59" s="118">
        <v>407031.9783143237</v>
      </c>
      <c r="CPT59" s="118">
        <v>413664.98341906059</v>
      </c>
      <c r="CPU59" s="118">
        <v>420407.96126725245</v>
      </c>
      <c r="CPV59" s="118">
        <v>427262.75773964147</v>
      </c>
      <c r="CPW59" s="118">
        <v>434231.24998479564</v>
      </c>
      <c r="CPX59" s="118">
        <v>441315.34695259144</v>
      </c>
      <c r="CPY59" s="118">
        <v>448516.98993685498</v>
      </c>
      <c r="CPZ59" s="118">
        <v>642253377.9782356</v>
      </c>
      <c r="CQA59" s="118">
        <v>660031908.07013535</v>
      </c>
      <c r="CQB59" s="118">
        <v>678351893.90213251</v>
      </c>
      <c r="CQC59" s="118">
        <v>655734713.52513182</v>
      </c>
      <c r="CQD59" s="118">
        <v>497439178.53750658</v>
      </c>
      <c r="CQE59" s="118">
        <v>359406354.40462226</v>
      </c>
      <c r="CQF59" s="118">
        <v>255313777.4733808</v>
      </c>
      <c r="CQG59" s="118">
        <v>184782160.72166961</v>
      </c>
      <c r="CQH59" s="118">
        <v>176113226.8379893</v>
      </c>
      <c r="CQI59" s="118">
        <v>163028361.87813154</v>
      </c>
      <c r="CQJ59" s="118">
        <v>69687608.128540725</v>
      </c>
      <c r="CQK59" s="118">
        <v>55366452.794250861</v>
      </c>
      <c r="CQL59" s="118">
        <v>46029695.570429474</v>
      </c>
      <c r="CQM59" s="118">
        <v>42917371.542952955</v>
      </c>
      <c r="CQN59" s="118">
        <v>41829139.58790531</v>
      </c>
      <c r="CQO59" s="118">
        <v>36225644.234893501</v>
      </c>
      <c r="CQP59" s="118">
        <v>33324953.771978632</v>
      </c>
      <c r="CQQ59" s="118">
        <v>34538046.242746718</v>
      </c>
      <c r="CQR59" s="118">
        <v>35795470.788486689</v>
      </c>
      <c r="CQS59" s="118">
        <v>37098852.726878971</v>
      </c>
      <c r="CQT59" s="118">
        <v>38449877.124872334</v>
      </c>
      <c r="CQU59" s="118">
        <v>39850291.000299126</v>
      </c>
      <c r="CQV59" s="118">
        <v>41301905.604783326</v>
      </c>
      <c r="CQW59" s="118">
        <v>42806598.790948682</v>
      </c>
      <c r="CQX59" s="118">
        <v>44366317.467045806</v>
      </c>
      <c r="CQY59" s="118">
        <v>45983080.142232627</v>
      </c>
      <c r="CQZ59" s="118">
        <v>687012163.11323225</v>
      </c>
      <c r="CRA59" s="118">
        <v>692127692.3959291</v>
      </c>
      <c r="CRB59" s="118">
        <v>697320868.29617822</v>
      </c>
      <c r="CRC59" s="118">
        <v>675724808.76817584</v>
      </c>
      <c r="CRD59" s="118">
        <v>603537780.3744638</v>
      </c>
      <c r="CRE59" s="118">
        <v>506334454.41378969</v>
      </c>
      <c r="CRF59" s="118">
        <v>235409149.67246249</v>
      </c>
      <c r="CRG59" s="118">
        <v>227945028.40750346</v>
      </c>
      <c r="CRH59" s="118">
        <v>215597597.02273977</v>
      </c>
      <c r="CRI59" s="118">
        <v>196526313.83079118</v>
      </c>
      <c r="CRJ59" s="118">
        <v>146919538.99159265</v>
      </c>
      <c r="CRK59" s="118">
        <v>102819486.14826511</v>
      </c>
      <c r="CRL59" s="118">
        <v>80406229.415266469</v>
      </c>
      <c r="CRM59" s="118">
        <v>78439026.997247592</v>
      </c>
      <c r="CRN59" s="118">
        <v>77117288.658341542</v>
      </c>
      <c r="CRO59" s="118">
        <v>74423641.556438178</v>
      </c>
      <c r="CRP59" s="118">
        <v>72082740.606665581</v>
      </c>
      <c r="CRQ59" s="118">
        <v>73175853.12894249</v>
      </c>
      <c r="CRR59" s="118">
        <v>74286073.97185728</v>
      </c>
      <c r="CRS59" s="118">
        <v>75413679.09506844</v>
      </c>
      <c r="CRT59" s="118">
        <v>76558949.035382614</v>
      </c>
      <c r="CRU59" s="118">
        <v>77722168.984586984</v>
      </c>
      <c r="CRV59" s="118">
        <v>78903628.868633628</v>
      </c>
      <c r="CRW59" s="118">
        <v>80103623.428200439</v>
      </c>
      <c r="CRX59" s="118">
        <v>81322452.300652236</v>
      </c>
      <c r="CRY59" s="118">
        <v>82560420.10342741</v>
      </c>
      <c r="CRZ59" s="118">
        <v>118013881.75718354</v>
      </c>
      <c r="CSA59" s="118">
        <v>121345491.19184905</v>
      </c>
      <c r="CSB59" s="118">
        <v>124778279.34643458</v>
      </c>
      <c r="CSC59" s="118">
        <v>109106304.5181504</v>
      </c>
      <c r="CSD59" s="118">
        <v>91394897.067574531</v>
      </c>
      <c r="CSE59" s="118">
        <v>46715521.980053082</v>
      </c>
      <c r="CSF59" s="118">
        <v>15938994.190237772</v>
      </c>
      <c r="CSG59" s="118">
        <v>16130900.957143487</v>
      </c>
      <c r="CSH59" s="118">
        <v>14805210.943879459</v>
      </c>
      <c r="CSI59" s="118">
        <v>11683260.793840924</v>
      </c>
      <c r="CSJ59" s="118">
        <v>9050753.9500090368</v>
      </c>
      <c r="CSK59" s="118">
        <v>0</v>
      </c>
      <c r="CSL59" s="118">
        <v>0</v>
      </c>
      <c r="CSM59" s="118">
        <v>0</v>
      </c>
      <c r="CSN59" s="118">
        <v>0</v>
      </c>
      <c r="CSO59" s="118">
        <v>0</v>
      </c>
      <c r="CSP59" s="118">
        <v>0</v>
      </c>
      <c r="CSQ59" s="118">
        <v>0</v>
      </c>
      <c r="CSR59" s="118">
        <v>0</v>
      </c>
      <c r="CSS59" s="118">
        <v>0</v>
      </c>
      <c r="CST59" s="118">
        <v>0</v>
      </c>
      <c r="CSU59" s="118">
        <v>0</v>
      </c>
      <c r="CSV59" s="118">
        <v>0</v>
      </c>
      <c r="CSW59" s="118">
        <v>0</v>
      </c>
      <c r="CSX59" s="118">
        <v>0</v>
      </c>
      <c r="CSY59" s="118">
        <v>0</v>
      </c>
      <c r="CSZ59" s="118">
        <v>153106602.29308388</v>
      </c>
      <c r="CTA59" s="118">
        <v>153989886.58417672</v>
      </c>
      <c r="CTB59" s="118">
        <v>154886084.56968552</v>
      </c>
      <c r="CTC59" s="118">
        <v>134976085.07000047</v>
      </c>
      <c r="CTD59" s="118">
        <v>124187891.05007727</v>
      </c>
      <c r="CTE59" s="118">
        <v>93286774.314616337</v>
      </c>
      <c r="CTF59" s="118">
        <v>11064467.599222459</v>
      </c>
      <c r="CTG59" s="118">
        <v>10928312.711142365</v>
      </c>
      <c r="CTH59" s="118">
        <v>9371458.8667594511</v>
      </c>
      <c r="CTI59" s="118">
        <v>5417872.3059718078</v>
      </c>
      <c r="CTJ59" s="118">
        <v>2997573.065040288</v>
      </c>
      <c r="CTK59" s="118">
        <v>0</v>
      </c>
      <c r="CTL59" s="118">
        <v>0</v>
      </c>
      <c r="CTM59" s="118">
        <v>0</v>
      </c>
      <c r="CTN59" s="118">
        <v>0</v>
      </c>
      <c r="CTO59" s="118">
        <v>0</v>
      </c>
      <c r="CTP59" s="118">
        <v>0</v>
      </c>
      <c r="CTQ59" s="118">
        <v>0</v>
      </c>
      <c r="CTR59" s="118">
        <v>0</v>
      </c>
      <c r="CTS59" s="118">
        <v>0</v>
      </c>
      <c r="CTT59" s="118">
        <v>0</v>
      </c>
      <c r="CTU59" s="118">
        <v>0</v>
      </c>
      <c r="CTV59" s="118">
        <v>0</v>
      </c>
      <c r="CTW59" s="118">
        <v>0</v>
      </c>
      <c r="CTX59" s="118">
        <v>0</v>
      </c>
      <c r="CTY59" s="118">
        <v>0</v>
      </c>
      <c r="CTZ59" s="118">
        <v>5830331.8782396056</v>
      </c>
      <c r="CUA59" s="118">
        <v>6027744.4627288468</v>
      </c>
      <c r="CUB59" s="118">
        <v>6232373.5963884732</v>
      </c>
      <c r="CUC59" s="118">
        <v>6498352.969849471</v>
      </c>
      <c r="CUD59" s="118">
        <v>5935375.8103569951</v>
      </c>
      <c r="CUE59" s="118">
        <v>4625087.1302717533</v>
      </c>
      <c r="CUF59" s="118">
        <v>3442745.7297375035</v>
      </c>
      <c r="CUG59" s="118">
        <v>3206311.7941966881</v>
      </c>
      <c r="CUH59" s="118">
        <v>2863681.7187989587</v>
      </c>
      <c r="CUI59" s="118">
        <v>2493206.4088463685</v>
      </c>
      <c r="CUJ59" s="118">
        <v>1544420.66604436</v>
      </c>
      <c r="CUK59" s="118">
        <v>707547.13911177951</v>
      </c>
      <c r="CUL59" s="118">
        <v>538760.00135364151</v>
      </c>
      <c r="CUM59" s="118">
        <v>430280.11905427108</v>
      </c>
      <c r="CUN59" s="118">
        <v>317051.79713557992</v>
      </c>
      <c r="CUO59" s="118">
        <v>208557.40324181391</v>
      </c>
      <c r="CUP59" s="118">
        <v>158983.21254242031</v>
      </c>
      <c r="CUQ59" s="118">
        <v>164311.28064015848</v>
      </c>
      <c r="CUR59" s="118">
        <v>169822.69628414849</v>
      </c>
      <c r="CUS59" s="118">
        <v>175523.9147884406</v>
      </c>
      <c r="CUT59" s="118">
        <v>181421.62312221533</v>
      </c>
      <c r="CUU59" s="118">
        <v>187522.7483524069</v>
      </c>
      <c r="CUV59" s="118">
        <v>193834.46639781771</v>
      </c>
      <c r="CUW59" s="118">
        <v>200364.21110632957</v>
      </c>
      <c r="CUX59" s="118">
        <v>207119.68366725015</v>
      </c>
      <c r="CUY59" s="118">
        <v>214108.86237128676</v>
      </c>
      <c r="CUZ59" s="118">
        <v>5948826.5423140386</v>
      </c>
      <c r="CVA59" s="118">
        <v>6010990.8912488371</v>
      </c>
      <c r="CVB59" s="118">
        <v>6074276.14443688</v>
      </c>
      <c r="CVC59" s="118">
        <v>6736650.3290560208</v>
      </c>
      <c r="CVD59" s="118">
        <v>6068064.2300656997</v>
      </c>
      <c r="CVE59" s="118">
        <v>4908378.0110230464</v>
      </c>
      <c r="CVF59" s="118">
        <v>2867086.4488845537</v>
      </c>
      <c r="CVG59" s="118">
        <v>2579375.6138302903</v>
      </c>
      <c r="CVH59" s="118">
        <v>2187805.6309696622</v>
      </c>
      <c r="CVI59" s="118">
        <v>1830155.6018383959</v>
      </c>
      <c r="CVJ59" s="118">
        <v>945875.59810402722</v>
      </c>
      <c r="CVK59" s="118">
        <v>518757.11791625945</v>
      </c>
      <c r="CVL59" s="118">
        <v>347439.61806995748</v>
      </c>
      <c r="CVM59" s="118">
        <v>277738.48209088284</v>
      </c>
      <c r="CVN59" s="118">
        <v>212577.33171811257</v>
      </c>
      <c r="CVO59" s="118">
        <v>156405.63331509076</v>
      </c>
      <c r="CVP59" s="118">
        <v>118633.39652442865</v>
      </c>
      <c r="CVQ59" s="118">
        <v>120497.31189137441</v>
      </c>
      <c r="CVR59" s="118">
        <v>122391.87724211389</v>
      </c>
      <c r="CVS59" s="118">
        <v>124317.61521153216</v>
      </c>
      <c r="CVT59" s="118">
        <v>126275.05760045623</v>
      </c>
      <c r="CVU59" s="118">
        <v>128264.745539892</v>
      </c>
      <c r="CVV59" s="118">
        <v>130287.22965825206</v>
      </c>
      <c r="CVW59" s="118">
        <v>132343.07025162995</v>
      </c>
      <c r="CVX59" s="118">
        <v>134432.83745717671</v>
      </c>
      <c r="CVY59" s="118">
        <v>136557.11142963715</v>
      </c>
      <c r="CVZ59" s="118">
        <v>27226374.228809502</v>
      </c>
      <c r="CWA59" s="118">
        <v>28918903.997641101</v>
      </c>
      <c r="CWB59" s="118">
        <v>30734814.954645693</v>
      </c>
      <c r="CWC59" s="118">
        <v>28608585.986376531</v>
      </c>
      <c r="CWD59" s="118">
        <v>27866786.503997725</v>
      </c>
      <c r="CWE59" s="118">
        <v>23501098.974929448</v>
      </c>
      <c r="CWF59" s="118">
        <v>15485090.359433731</v>
      </c>
      <c r="CWG59" s="118">
        <v>15155616.919868832</v>
      </c>
      <c r="CWH59" s="118">
        <v>14532175.619912516</v>
      </c>
      <c r="CWI59" s="118">
        <v>12648267.240025917</v>
      </c>
      <c r="CWJ59" s="118">
        <v>9030851.7051265333</v>
      </c>
      <c r="CWK59" s="118">
        <v>4122507.1646685158</v>
      </c>
      <c r="CWL59" s="118">
        <v>3069907.2398064914</v>
      </c>
      <c r="CWM59" s="118">
        <v>2533934.7779646083</v>
      </c>
      <c r="CWN59" s="118">
        <v>1896105.6539774267</v>
      </c>
      <c r="CWO59" s="118">
        <v>1180160.3000968297</v>
      </c>
      <c r="CWP59" s="118">
        <v>875882.82942004164</v>
      </c>
      <c r="CWQ59" s="118">
        <v>900255.04224255274</v>
      </c>
      <c r="CWR59" s="118">
        <v>925318.06919727451</v>
      </c>
      <c r="CWS59" s="118">
        <v>951091.94466443278</v>
      </c>
      <c r="CWT59" s="118">
        <v>977597.30008913309</v>
      </c>
      <c r="CWU59" s="118">
        <v>1004855.3823315307</v>
      </c>
      <c r="CWV59" s="118">
        <v>1032888.0725998197</v>
      </c>
      <c r="CWW59" s="118">
        <v>1061717.9059851675</v>
      </c>
      <c r="CWX59" s="118">
        <v>1091368.0916183786</v>
      </c>
      <c r="CWY59" s="118">
        <v>1121862.5334687373</v>
      </c>
      <c r="CWZ59" s="118">
        <v>33060674.736193389</v>
      </c>
      <c r="CXA59" s="118">
        <v>34585370.371551991</v>
      </c>
      <c r="CXB59" s="118">
        <v>36196381.309730023</v>
      </c>
      <c r="CXC59" s="118">
        <v>36034882.752157971</v>
      </c>
      <c r="CXD59" s="118">
        <v>35276380.351595655</v>
      </c>
      <c r="CXE59" s="118">
        <v>32803902.296236537</v>
      </c>
      <c r="CXF59" s="118">
        <v>14015185.933565836</v>
      </c>
      <c r="CXG59" s="118">
        <v>13009502.386897629</v>
      </c>
      <c r="CXH59" s="118">
        <v>11656189.02896801</v>
      </c>
      <c r="CXI59" s="118">
        <v>9924715.7232407834</v>
      </c>
      <c r="CXJ59" s="118">
        <v>5986287.089803624</v>
      </c>
      <c r="CXK59" s="118">
        <v>3150253.2010155674</v>
      </c>
      <c r="CXL59" s="118">
        <v>1574093.8248160381</v>
      </c>
      <c r="CXM59" s="118">
        <v>1285666.1379013362</v>
      </c>
      <c r="CXN59" s="118">
        <v>960113.59907006484</v>
      </c>
      <c r="CXO59" s="118">
        <v>618930.31531272165</v>
      </c>
      <c r="CXP59" s="118">
        <v>387774.79871848074</v>
      </c>
      <c r="CXQ59" s="118">
        <v>394088.6560133319</v>
      </c>
      <c r="CXR59" s="118">
        <v>400507.13081564306</v>
      </c>
      <c r="CXS59" s="118">
        <v>407031.9783143237</v>
      </c>
      <c r="CXT59" s="118">
        <v>413664.98341906059</v>
      </c>
      <c r="CXU59" s="118">
        <v>420407.96126725245</v>
      </c>
      <c r="CXV59" s="118">
        <v>427262.75773964147</v>
      </c>
      <c r="CXW59" s="118">
        <v>434231.24998479564</v>
      </c>
      <c r="CXX59" s="118">
        <v>441315.34695259144</v>
      </c>
      <c r="CXY59" s="118">
        <v>448516.98993685498</v>
      </c>
      <c r="CXZ59" s="118">
        <v>8838425253.7485676</v>
      </c>
      <c r="CYA59" s="118">
        <v>9131005847.3108234</v>
      </c>
      <c r="CYB59" s="118">
        <v>9434003220.4038792</v>
      </c>
      <c r="CYC59" s="118">
        <v>9747811445.541048</v>
      </c>
      <c r="CYD59" s="118">
        <v>10072840239.417351</v>
      </c>
      <c r="CYE59" s="118">
        <v>10409515607.772482</v>
      </c>
      <c r="CYF59" s="118">
        <v>10758280517.636032</v>
      </c>
      <c r="CYG59" s="118">
        <v>11119595598.1462</v>
      </c>
      <c r="CYH59" s="118">
        <v>11493939871.185909</v>
      </c>
      <c r="CYI59" s="118">
        <v>11881811513.135691</v>
      </c>
      <c r="CYJ59" s="118">
        <v>12283728649.100363</v>
      </c>
      <c r="CYK59" s="118">
        <v>12700230181.027088</v>
      </c>
      <c r="CYL59" s="118">
        <v>13131876651.19525</v>
      </c>
      <c r="CYM59" s="118">
        <v>13579251142.624907</v>
      </c>
      <c r="CYN59" s="118">
        <v>14042960218.019268</v>
      </c>
      <c r="CYO59" s="118">
        <v>14523634898.929039</v>
      </c>
      <c r="CYP59" s="118">
        <v>15021931686.901588</v>
      </c>
      <c r="CYQ59" s="118">
        <v>15538533628.457033</v>
      </c>
      <c r="CYR59" s="118">
        <v>16074151425.815409</v>
      </c>
      <c r="CYS59" s="118">
        <v>16629524595.385599</v>
      </c>
      <c r="CYT59" s="118">
        <v>17205422676.116493</v>
      </c>
      <c r="CYU59" s="118">
        <v>17802646489.905285</v>
      </c>
      <c r="CYV59" s="118">
        <v>18422029456.356079</v>
      </c>
      <c r="CYW59" s="118">
        <v>19064438964.28524</v>
      </c>
      <c r="CYX59" s="118">
        <v>19730777802.477432</v>
      </c>
      <c r="CYY59" s="118">
        <v>20421985652.308895</v>
      </c>
      <c r="CYZ59" s="118">
        <v>11832767061.302427</v>
      </c>
      <c r="CZA59" s="118">
        <v>11925462462.584719</v>
      </c>
      <c r="CZB59" s="118">
        <v>12019568183.069632</v>
      </c>
      <c r="CZC59" s="118">
        <v>12115107097.876547</v>
      </c>
      <c r="CZD59" s="118">
        <v>12212102550.959797</v>
      </c>
      <c r="CZE59" s="118">
        <v>12310578364.157158</v>
      </c>
      <c r="CZF59" s="118">
        <v>12410558846.462772</v>
      </c>
      <c r="CZG59" s="118">
        <v>12512068803.529549</v>
      </c>
      <c r="CZH59" s="118">
        <v>12615133547.406284</v>
      </c>
      <c r="CZI59" s="118">
        <v>12719778906.514938</v>
      </c>
      <c r="CZJ59" s="118">
        <v>12826031235.873631</v>
      </c>
      <c r="CZK59" s="118">
        <v>12933917427.57094</v>
      </c>
      <c r="CZL59" s="118">
        <v>13043464921.497555</v>
      </c>
      <c r="CZM59" s="118">
        <v>13154701716.341129</v>
      </c>
      <c r="CZN59" s="118">
        <v>13267656380.850742</v>
      </c>
      <c r="CZO59" s="118">
        <v>13382358065.37711</v>
      </c>
      <c r="CZP59" s="118">
        <v>13498836513.695396</v>
      </c>
      <c r="CZQ59" s="118">
        <v>13617122075.117046</v>
      </c>
      <c r="CZR59" s="118">
        <v>13737245716.897947</v>
      </c>
      <c r="CZS59" s="118">
        <v>13859239036.949652</v>
      </c>
      <c r="CZT59" s="118">
        <v>13983134276.861359</v>
      </c>
      <c r="CZU59" s="118">
        <v>14108964335.239954</v>
      </c>
      <c r="CZV59" s="118">
        <v>14236762781.375984</v>
      </c>
      <c r="CZW59" s="118">
        <v>14366563869.2435</v>
      </c>
      <c r="CZX59" s="118">
        <v>14498402551.8419</v>
      </c>
      <c r="CZY59" s="118">
        <v>14632314495.888393</v>
      </c>
      <c r="CZZ59" s="118">
        <v>8838425253.7485676</v>
      </c>
      <c r="DAA59" s="118">
        <v>9131005847.3108234</v>
      </c>
      <c r="DAB59" s="118">
        <v>9434003220.4038792</v>
      </c>
      <c r="DAC59" s="118">
        <v>9597923180.5970001</v>
      </c>
      <c r="DAD59" s="118">
        <v>9550500165.7960663</v>
      </c>
      <c r="DAE59" s="118">
        <v>9144350618.9435844</v>
      </c>
      <c r="DAF59" s="118">
        <v>8174898497.7562418</v>
      </c>
      <c r="DAG59" s="118">
        <v>7114539602.382863</v>
      </c>
      <c r="DAH59" s="118">
        <v>6054912617.9380655</v>
      </c>
      <c r="DAI59" s="118">
        <v>4884359851.6274166</v>
      </c>
      <c r="DAJ59" s="118">
        <v>3693557242.3047428</v>
      </c>
      <c r="DAK59" s="118">
        <v>2602918396.4291434</v>
      </c>
      <c r="DAL59" s="118">
        <v>1740362539.3565366</v>
      </c>
      <c r="DAM59" s="118">
        <v>1393499942.5720654</v>
      </c>
      <c r="DAN59" s="118">
        <v>1028050573.3546414</v>
      </c>
      <c r="DAO59" s="118">
        <v>671419180.7918129</v>
      </c>
      <c r="DAP59" s="118">
        <v>503616103.14923286</v>
      </c>
      <c r="DAQ59" s="118">
        <v>518749723.34004837</v>
      </c>
      <c r="DAR59" s="118">
        <v>534351582.70191282</v>
      </c>
      <c r="DAS59" s="118">
        <v>550436616.98880184</v>
      </c>
      <c r="DAT59" s="118">
        <v>567020252.9345479</v>
      </c>
      <c r="DAU59" s="118">
        <v>584118424.85450554</v>
      </c>
      <c r="DAV59" s="118">
        <v>601747591.82288241</v>
      </c>
      <c r="DAW59" s="118">
        <v>619924755.44613564</v>
      </c>
      <c r="DAX59" s="118">
        <v>638667478.25356102</v>
      </c>
      <c r="DAY59" s="118">
        <v>657993902.72697389</v>
      </c>
      <c r="DAZ59" s="118">
        <v>11832767061.302427</v>
      </c>
      <c r="DBA59" s="118">
        <v>11925462462.584719</v>
      </c>
      <c r="DBB59" s="118">
        <v>12019568183.069632</v>
      </c>
      <c r="DBC59" s="118">
        <v>12045738586.448391</v>
      </c>
      <c r="DBD59" s="118">
        <v>11861622158.714735</v>
      </c>
      <c r="DBE59" s="118">
        <v>11402652686.772438</v>
      </c>
      <c r="DBF59" s="118">
        <v>9894778462.0503483</v>
      </c>
      <c r="DBG59" s="118">
        <v>8349529631.1961174</v>
      </c>
      <c r="DBH59" s="118">
        <v>6804099901.7555294</v>
      </c>
      <c r="DBI59" s="118">
        <v>5248502656.3168583</v>
      </c>
      <c r="DBJ59" s="118">
        <v>3665902096.0237861</v>
      </c>
      <c r="DBK59" s="118">
        <v>2259829697.2127852</v>
      </c>
      <c r="DBL59" s="118">
        <v>1041959870.0831366</v>
      </c>
      <c r="DBM59" s="118">
        <v>821031827.98320544</v>
      </c>
      <c r="DBN59" s="118">
        <v>608406440.30837893</v>
      </c>
      <c r="DBO59" s="118">
        <v>419454370.87728047</v>
      </c>
      <c r="DBP59" s="118">
        <v>208133982.67652559</v>
      </c>
      <c r="DBQ59" s="118">
        <v>211512970.96887237</v>
      </c>
      <c r="DBR59" s="118">
        <v>214948996.08106962</v>
      </c>
      <c r="DBS59" s="118">
        <v>218443045.59626678</v>
      </c>
      <c r="DBT59" s="118">
        <v>221996124.48219091</v>
      </c>
      <c r="DBU59" s="118">
        <v>225609255.40058288</v>
      </c>
      <c r="DBV59" s="118">
        <v>229283479.02218473</v>
      </c>
      <c r="DBW59" s="118">
        <v>233019854.34737933</v>
      </c>
      <c r="DBX59" s="118">
        <v>236819459.03258383</v>
      </c>
      <c r="DBY59" s="118">
        <v>240683389.72250113</v>
      </c>
      <c r="DBZ59" s="118">
        <v>8838425253.7485676</v>
      </c>
      <c r="DCA59" s="118">
        <v>9131005847.3108234</v>
      </c>
      <c r="DCB59" s="118">
        <v>9434003220.4038792</v>
      </c>
      <c r="DCC59" s="118">
        <v>8880536383.3797417</v>
      </c>
      <c r="DCD59" s="118">
        <v>8189461309.866889</v>
      </c>
      <c r="DCE59" s="118">
        <v>6909607955.7739935</v>
      </c>
      <c r="DCF59" s="118">
        <v>4584864572.7152977</v>
      </c>
      <c r="DCG59" s="118">
        <v>4679525997.4012718</v>
      </c>
      <c r="DCH59" s="118">
        <v>4696814089.008049</v>
      </c>
      <c r="DCI59" s="118">
        <v>4361053107.5102797</v>
      </c>
      <c r="DCJ59" s="118">
        <v>3771556291.4355836</v>
      </c>
      <c r="DCK59" s="118">
        <v>3585947345.2311778</v>
      </c>
      <c r="DCL59" s="118">
        <v>3707823995.6316004</v>
      </c>
      <c r="DCM59" s="118">
        <v>3834141499.0940914</v>
      </c>
      <c r="DCN59" s="118">
        <v>3965071120.3819118</v>
      </c>
      <c r="DCO59" s="118">
        <v>4100791030.2858448</v>
      </c>
      <c r="DCP59" s="118">
        <v>4241486593.9486852</v>
      </c>
      <c r="DCQ59" s="118">
        <v>4387350671.5643377</v>
      </c>
      <c r="DCR59" s="118">
        <v>4538583931.9949398</v>
      </c>
      <c r="DCS59" s="118">
        <v>4695395179.8735781</v>
      </c>
      <c r="DCT59" s="118">
        <v>4858001696.7858334</v>
      </c>
      <c r="DCU59" s="118">
        <v>5026629597.1497259</v>
      </c>
      <c r="DCV59" s="118">
        <v>5201514199.4417152</v>
      </c>
      <c r="DCW59" s="118">
        <v>5382900413.4452448</v>
      </c>
      <c r="DCX59" s="118">
        <v>5571043144.2289209</v>
      </c>
      <c r="DCY59" s="118">
        <v>5766207713.5930986</v>
      </c>
      <c r="DCZ59" s="118">
        <v>11832767061.302427</v>
      </c>
      <c r="DDA59" s="118">
        <v>11925462462.584719</v>
      </c>
      <c r="DDB59" s="118">
        <v>12019568183.069632</v>
      </c>
      <c r="DDC59" s="118">
        <v>11658669714.495213</v>
      </c>
      <c r="DDD59" s="118">
        <v>10776436022.741791</v>
      </c>
      <c r="DDE59" s="118">
        <v>9637488934.0035534</v>
      </c>
      <c r="DDF59" s="118">
        <v>4573480158.6352367</v>
      </c>
      <c r="DDG59" s="118">
        <v>4562336066.3279362</v>
      </c>
      <c r="DDH59" s="118">
        <v>4472394761.147419</v>
      </c>
      <c r="DDI59" s="118">
        <v>4295818072.53158</v>
      </c>
      <c r="DDJ59" s="118">
        <v>3721889361.727459</v>
      </c>
      <c r="DDK59" s="118">
        <v>3651929626.6082654</v>
      </c>
      <c r="DDL59" s="118">
        <v>3682860683.7169561</v>
      </c>
      <c r="DDM59" s="118">
        <v>3714268719.9080849</v>
      </c>
      <c r="DDN59" s="118">
        <v>3746161801.6519723</v>
      </c>
      <c r="DDO59" s="118">
        <v>3778548159.6358914</v>
      </c>
      <c r="DDP59" s="118">
        <v>3811436192.1022282</v>
      </c>
      <c r="DDQ59" s="118">
        <v>3844834468.2683439</v>
      </c>
      <c r="DDR59" s="118">
        <v>3878751731.8300114</v>
      </c>
      <c r="DDS59" s="118">
        <v>3913196904.5504918</v>
      </c>
      <c r="DDT59" s="118">
        <v>3948179089.9373236</v>
      </c>
      <c r="DDU59" s="118">
        <v>3983707577.0089269</v>
      </c>
      <c r="DDV59" s="118">
        <v>4019791844.1532202</v>
      </c>
      <c r="DDW59" s="118">
        <v>4056441563.0805182</v>
      </c>
      <c r="DDX59" s="118">
        <v>4093666602.8730092</v>
      </c>
      <c r="DDY59" s="118">
        <v>4131477034.1331935</v>
      </c>
      <c r="DDZ59" s="118">
        <v>8838425253.7485676</v>
      </c>
      <c r="DEA59" s="118">
        <v>9131005847.3108234</v>
      </c>
      <c r="DEB59" s="118">
        <v>9434003220.4038792</v>
      </c>
      <c r="DEC59" s="118">
        <v>8838214990.9249535</v>
      </c>
      <c r="DED59" s="118">
        <v>8041977053.7855883</v>
      </c>
      <c r="DEE59" s="118">
        <v>6552384900.104661</v>
      </c>
      <c r="DEF59" s="118">
        <v>3855439061.2198291</v>
      </c>
      <c r="DEG59" s="118">
        <v>3548686657.4210358</v>
      </c>
      <c r="DEH59" s="118">
        <v>3161088746.9145393</v>
      </c>
      <c r="DEI59" s="118">
        <v>2385302050.1432371</v>
      </c>
      <c r="DEJ59" s="118">
        <v>1346096129.5168204</v>
      </c>
      <c r="DEK59" s="118">
        <v>734941664.87411094</v>
      </c>
      <c r="DEL59" s="118">
        <v>491396481.70066917</v>
      </c>
      <c r="DEM59" s="118">
        <v>393458807.3144654</v>
      </c>
      <c r="DEN59" s="118">
        <v>290273103.06483984</v>
      </c>
      <c r="DEO59" s="118">
        <v>189577180.45886487</v>
      </c>
      <c r="DEP59" s="118">
        <v>142197487.94801867</v>
      </c>
      <c r="DEQ59" s="118">
        <v>146470510.11954305</v>
      </c>
      <c r="DER59" s="118">
        <v>150875740.99818715</v>
      </c>
      <c r="DES59" s="118">
        <v>155417397.73801464</v>
      </c>
      <c r="DET59" s="118">
        <v>160099836.12269589</v>
      </c>
      <c r="DEU59" s="118">
        <v>164927555.25303686</v>
      </c>
      <c r="DEV59" s="118">
        <v>169905202.39704919</v>
      </c>
      <c r="DEW59" s="118">
        <v>175037578.00832063</v>
      </c>
      <c r="DEX59" s="118">
        <v>180329640.9186525</v>
      </c>
      <c r="DEY59" s="118">
        <v>185786513.71114558</v>
      </c>
      <c r="DEZ59" s="118">
        <v>11832767061.302427</v>
      </c>
      <c r="DFA59" s="118">
        <v>11925462462.584719</v>
      </c>
      <c r="DFB59" s="118">
        <v>12019568183.069632</v>
      </c>
      <c r="DFC59" s="118">
        <v>11639085534.127773</v>
      </c>
      <c r="DFD59" s="118">
        <v>10679959309.283356</v>
      </c>
      <c r="DFE59" s="118">
        <v>9383236246.1554375</v>
      </c>
      <c r="DFF59" s="118">
        <v>3864852096.3078947</v>
      </c>
      <c r="DFG59" s="118">
        <v>3394717538.471354</v>
      </c>
      <c r="DFH59" s="118">
        <v>2832488394.331254</v>
      </c>
      <c r="DFI59" s="118">
        <v>2186711590.6598854</v>
      </c>
      <c r="DFJ59" s="118">
        <v>1135490650.9171557</v>
      </c>
      <c r="DFK59" s="118">
        <v>638069561.56596291</v>
      </c>
      <c r="DFL59" s="118">
        <v>294200433.90582681</v>
      </c>
      <c r="DFM59" s="118">
        <v>231820751.43055215</v>
      </c>
      <c r="DFN59" s="118">
        <v>171785347.85177761</v>
      </c>
      <c r="DFO59" s="118">
        <v>118434175.30652627</v>
      </c>
      <c r="DFP59" s="118">
        <v>82396694.329003915</v>
      </c>
      <c r="DFQ59" s="118">
        <v>83668963.144310981</v>
      </c>
      <c r="DFR59" s="118">
        <v>84961621.474005818</v>
      </c>
      <c r="DFS59" s="118">
        <v>86275005.868241891</v>
      </c>
      <c r="DFT59" s="118">
        <v>87609458.562807828</v>
      </c>
      <c r="DFU59" s="118">
        <v>88965327.576961517</v>
      </c>
      <c r="DFV59" s="118">
        <v>90342966.812972575</v>
      </c>
      <c r="DFW59" s="118">
        <v>91742736.157403752</v>
      </c>
      <c r="DFX59" s="118">
        <v>93165001.584161326</v>
      </c>
      <c r="DFY59" s="118">
        <v>94610135.259346455</v>
      </c>
      <c r="DFZ59" s="118">
        <v>8838425253.7485676</v>
      </c>
      <c r="DGA59" s="118">
        <v>9131005847.3108234</v>
      </c>
      <c r="DGB59" s="118">
        <v>9434003220.4038792</v>
      </c>
      <c r="DGC59" s="118">
        <v>8838214990.9249535</v>
      </c>
      <c r="DGD59" s="118">
        <v>8041977053.7855883</v>
      </c>
      <c r="DGE59" s="118">
        <v>4914288675.078495</v>
      </c>
      <c r="DGF59" s="118">
        <v>2891579295.9148712</v>
      </c>
      <c r="DGG59" s="118">
        <v>2661514993.0657763</v>
      </c>
      <c r="DGH59" s="118">
        <v>2370816560.185905</v>
      </c>
      <c r="DGI59" s="118">
        <v>1788976537.6074276</v>
      </c>
      <c r="DGJ59" s="118">
        <v>1009572097.137615</v>
      </c>
      <c r="DGK59" s="118">
        <v>551206248.65558326</v>
      </c>
      <c r="DGL59" s="118">
        <v>368547361.27550185</v>
      </c>
      <c r="DGM59" s="118">
        <v>295094105.48584908</v>
      </c>
      <c r="DGN59" s="118">
        <v>217704827.29862994</v>
      </c>
      <c r="DGO59" s="118">
        <v>142182885.34414867</v>
      </c>
      <c r="DGP59" s="118">
        <v>106648115.96101402</v>
      </c>
      <c r="DGQ59" s="118">
        <v>109852882.58965729</v>
      </c>
      <c r="DGR59" s="118">
        <v>113156805.74864036</v>
      </c>
      <c r="DGS59" s="118">
        <v>116563048.30351096</v>
      </c>
      <c r="DGT59" s="118">
        <v>120074877.09202191</v>
      </c>
      <c r="DGU59" s="118">
        <v>123695666.43977763</v>
      </c>
      <c r="DGV59" s="118">
        <v>127428901.79778689</v>
      </c>
      <c r="DGW59" s="118">
        <v>131278183.50624049</v>
      </c>
      <c r="DGX59" s="118">
        <v>135247230.68898937</v>
      </c>
      <c r="DGY59" s="118">
        <v>139339885.2833592</v>
      </c>
      <c r="DGZ59" s="118">
        <v>11832767061.302427</v>
      </c>
      <c r="DHA59" s="118">
        <v>11925462462.584719</v>
      </c>
      <c r="DHB59" s="118">
        <v>12019568183.069632</v>
      </c>
      <c r="DHC59" s="118">
        <v>11639085534.127773</v>
      </c>
      <c r="DHD59" s="118">
        <v>10679959309.283356</v>
      </c>
      <c r="DHE59" s="118">
        <v>7037427184.6165781</v>
      </c>
      <c r="DHF59" s="118">
        <v>2898639072.2309217</v>
      </c>
      <c r="DHG59" s="118">
        <v>2546038153.8535166</v>
      </c>
      <c r="DHH59" s="118">
        <v>2124366295.7484403</v>
      </c>
      <c r="DHI59" s="118">
        <v>1640033692.9949148</v>
      </c>
      <c r="DHJ59" s="118">
        <v>851617988.18786716</v>
      </c>
      <c r="DHK59" s="118">
        <v>478552171.17447233</v>
      </c>
      <c r="DHL59" s="118">
        <v>220650325.42937011</v>
      </c>
      <c r="DHM59" s="118">
        <v>173865563.57291409</v>
      </c>
      <c r="DHN59" s="118">
        <v>128839010.88883317</v>
      </c>
      <c r="DHO59" s="118">
        <v>88825631.479894727</v>
      </c>
      <c r="DHP59" s="118">
        <v>61797520.746752933</v>
      </c>
      <c r="DHQ59" s="118">
        <v>62751722.358233243</v>
      </c>
      <c r="DHR59" s="118">
        <v>63721216.105504356</v>
      </c>
      <c r="DHS59" s="118">
        <v>64706254.401181422</v>
      </c>
      <c r="DHT59" s="118">
        <v>65707093.922105879</v>
      </c>
      <c r="DHU59" s="118">
        <v>66723995.682721138</v>
      </c>
      <c r="DHV59" s="118">
        <v>67757225.109729439</v>
      </c>
      <c r="DHW59" s="118">
        <v>68807052.118052825</v>
      </c>
      <c r="DHX59" s="118">
        <v>69873751.188120991</v>
      </c>
      <c r="DHY59" s="118">
        <v>70957601.444509849</v>
      </c>
      <c r="DIP59" s="56">
        <f>SUM(DIP6:DIP52)</f>
        <v>202947.63773622457</v>
      </c>
      <c r="DIQ59" s="56">
        <f>SUM(DIQ6:DIQ52)</f>
        <v>578660.36226377531</v>
      </c>
      <c r="DIR59" s="56">
        <f>SUM(DIR6:DIR52)</f>
        <v>38795.18887253217</v>
      </c>
      <c r="DIS59" s="56">
        <f>SUM(DIS6:DIS52)</f>
        <v>110277.44077814798</v>
      </c>
      <c r="DIT59" s="118">
        <v>1195345499.1316969</v>
      </c>
      <c r="DIU59" s="118">
        <v>1228021079.3839591</v>
      </c>
      <c r="DIV59" s="118">
        <v>1261669369.0818679</v>
      </c>
      <c r="DIW59" s="118">
        <v>1296321612.0906603</v>
      </c>
      <c r="DIX59" s="118">
        <v>1332010124.35465</v>
      </c>
      <c r="DIY59" s="118">
        <v>1368768332.8294439</v>
      </c>
      <c r="DIZ59" s="118">
        <v>1406630815.8984518</v>
      </c>
      <c r="DJA59" s="118">
        <v>1445633345.3326793</v>
      </c>
      <c r="DJB59" s="118">
        <v>1485812929.8552659</v>
      </c>
      <c r="DJC59" s="118">
        <v>1527207860.3747697</v>
      </c>
      <c r="DJD59" s="118">
        <v>1569857756.9538095</v>
      </c>
      <c r="DJE59" s="118">
        <v>1613803617.5824826</v>
      </c>
      <c r="DJF59" s="118">
        <v>1659087868.8288209</v>
      </c>
      <c r="DJG59" s="118">
        <v>1705754418.4415567</v>
      </c>
      <c r="DJH59" s="118">
        <v>1753848709.9836059</v>
      </c>
      <c r="DJI59" s="118">
        <v>1803417779.5779455</v>
      </c>
      <c r="DJJ59" s="118">
        <v>1854510314.8509316</v>
      </c>
      <c r="DJK59" s="118">
        <v>1907176716.1617012</v>
      </c>
      <c r="DJL59" s="118">
        <v>1961469160.2099762</v>
      </c>
      <c r="DJM59" s="118">
        <v>2017441666.1184583</v>
      </c>
      <c r="DJN59" s="118">
        <v>2075150164.0900288</v>
      </c>
      <c r="DJO59" s="118">
        <v>2134652566.7441783</v>
      </c>
      <c r="DJP59" s="118">
        <v>2196008843.2414813</v>
      </c>
      <c r="DJQ59" s="118">
        <v>2259281096.3094893</v>
      </c>
      <c r="DJR59" s="118">
        <v>2324533642.2882118</v>
      </c>
      <c r="DJS59" s="118">
        <v>2391833094.3183193</v>
      </c>
      <c r="DJT59" s="118">
        <v>15304963829.161594</v>
      </c>
      <c r="DJU59" s="118">
        <v>15401392252.156233</v>
      </c>
      <c r="DJV59" s="118">
        <v>15499473341.551601</v>
      </c>
      <c r="DJW59" s="118">
        <v>15599228267.689577</v>
      </c>
      <c r="DJX59" s="118">
        <v>15700678671.761993</v>
      </c>
      <c r="DJY59" s="118">
        <v>15803846673.062731</v>
      </c>
      <c r="DJZ59" s="118">
        <v>15908754876.437355</v>
      </c>
      <c r="DKA59" s="118">
        <v>16015426379.933832</v>
      </c>
      <c r="DKB59" s="118">
        <v>16123884782.65778</v>
      </c>
      <c r="DKC59" s="118">
        <v>16234154192.836161</v>
      </c>
      <c r="DKD59" s="118">
        <v>16346259236.09318</v>
      </c>
      <c r="DKE59" s="118">
        <v>16460225063.942303</v>
      </c>
      <c r="DKF59" s="118">
        <v>16576077362.498587</v>
      </c>
      <c r="DKG59" s="118">
        <v>16693842361.415436</v>
      </c>
      <c r="DKH59" s="118">
        <v>16813546843.050249</v>
      </c>
      <c r="DKI59" s="118">
        <v>16935218151.863184</v>
      </c>
      <c r="DKJ59" s="118">
        <v>17058884204.053946</v>
      </c>
      <c r="DKK59" s="118">
        <v>17184573497.441082</v>
      </c>
      <c r="DKL59" s="118">
        <v>17312315121.588833</v>
      </c>
      <c r="DKM59" s="118">
        <v>17442138768.186329</v>
      </c>
      <c r="DKN59" s="118">
        <v>17574074741.684647</v>
      </c>
      <c r="DKO59" s="118">
        <v>17708153970.196636</v>
      </c>
      <c r="DKP59" s="118">
        <v>17844408016.665298</v>
      </c>
      <c r="DKQ59" s="118">
        <v>17982869090.306129</v>
      </c>
      <c r="DKR59" s="118">
        <v>18123570058.329308</v>
      </c>
      <c r="DKS59" s="118">
        <v>18266544457.947647</v>
      </c>
      <c r="DKT59" s="118">
        <v>1195345499.1316969</v>
      </c>
      <c r="DKU59" s="118">
        <v>1228021079.3839591</v>
      </c>
      <c r="DKV59" s="118">
        <v>1261669369.0818679</v>
      </c>
      <c r="DKW59" s="118">
        <v>1281773051.722369</v>
      </c>
      <c r="DKX59" s="118">
        <v>1280214126.3047557</v>
      </c>
      <c r="DKY59" s="118">
        <v>1264584059.2246337</v>
      </c>
      <c r="DKZ59" s="118">
        <v>1228780020.1787343</v>
      </c>
      <c r="DLA59" s="118">
        <v>1190308117.707906</v>
      </c>
      <c r="DLB59" s="118">
        <v>1157262709.7819667</v>
      </c>
      <c r="DLC59" s="118">
        <v>1126287613.9146221</v>
      </c>
      <c r="DLD59" s="118">
        <v>1102217489.3831749</v>
      </c>
      <c r="DLE59" s="118">
        <v>1066360150.6292161</v>
      </c>
      <c r="DLF59" s="118">
        <v>1039021124.4919858</v>
      </c>
      <c r="DLG59" s="118">
        <v>1030104364.5790343</v>
      </c>
      <c r="DLH59" s="118">
        <v>1020875346.3790637</v>
      </c>
      <c r="DLI59" s="118">
        <v>1011352770.9061646</v>
      </c>
      <c r="DLJ59" s="118">
        <v>1040862437.7578731</v>
      </c>
      <c r="DLK59" s="118">
        <v>1072924685.1683314</v>
      </c>
      <c r="DLL59" s="118">
        <v>1106153701.0361784</v>
      </c>
      <c r="DLM59" s="118">
        <v>1140594478.409492</v>
      </c>
      <c r="DLN59" s="118">
        <v>1176293830.0625684</v>
      </c>
      <c r="DLO59" s="118">
        <v>1213300465.1513188</v>
      </c>
      <c r="DLP59" s="118">
        <v>1251665069.2167521</v>
      </c>
      <c r="DLQ59" s="118">
        <v>1291440387.6877317</v>
      </c>
      <c r="DLR59" s="118">
        <v>1332681313.0411816</v>
      </c>
      <c r="DLS59" s="118">
        <v>1375444975.7853441</v>
      </c>
      <c r="DLT59" s="118">
        <v>15304963829.161594</v>
      </c>
      <c r="DLU59" s="118">
        <v>15401392252.156233</v>
      </c>
      <c r="DLV59" s="118">
        <v>15499473341.551601</v>
      </c>
      <c r="DLW59" s="118">
        <v>15465162029.856436</v>
      </c>
      <c r="DLX59" s="118">
        <v>15296854160.836792</v>
      </c>
      <c r="DLY59" s="118">
        <v>15054336501.028376</v>
      </c>
      <c r="DLZ59" s="118">
        <v>14318142573.373093</v>
      </c>
      <c r="DMA59" s="118">
        <v>13575619707.067461</v>
      </c>
      <c r="DMB59" s="118">
        <v>12926583391.120201</v>
      </c>
      <c r="DMC59" s="118">
        <v>12311656746.108662</v>
      </c>
      <c r="DMD59" s="118">
        <v>11734587814.054901</v>
      </c>
      <c r="DME59" s="118">
        <v>11151500319.611973</v>
      </c>
      <c r="DMF59" s="118">
        <v>10635562105.81885</v>
      </c>
      <c r="DMG59" s="118">
        <v>10662820473.941969</v>
      </c>
      <c r="DMH59" s="118">
        <v>10714161799.456446</v>
      </c>
      <c r="DMI59" s="118">
        <v>10777109925.561394</v>
      </c>
      <c r="DMJ59" s="118">
        <v>11004055942.71229</v>
      </c>
      <c r="DMK59" s="118">
        <v>11245268307.844969</v>
      </c>
      <c r="DML59" s="118">
        <v>11493806201.3403</v>
      </c>
      <c r="DMM59" s="118">
        <v>11749924403.392315</v>
      </c>
      <c r="DMN59" s="118">
        <v>12013887542.343191</v>
      </c>
      <c r="DMO59" s="118">
        <v>12285970506.124153</v>
      </c>
      <c r="DMP59" s="118">
        <v>12566458871.887535</v>
      </c>
      <c r="DMQ59" s="118">
        <v>12855649354.668943</v>
      </c>
      <c r="DMR59" s="118">
        <v>13153850275.958838</v>
      </c>
      <c r="DMS59" s="118">
        <v>13461382053.104418</v>
      </c>
      <c r="DMT59" s="118">
        <v>1180654156.1897876</v>
      </c>
      <c r="DMU59" s="118">
        <v>1254984938.914706</v>
      </c>
      <c r="DMV59" s="118">
        <v>1334496559.4168494</v>
      </c>
      <c r="DMW59" s="118">
        <v>1419580837.7614262</v>
      </c>
      <c r="DMX59" s="118">
        <v>1510661374.631381</v>
      </c>
      <c r="DMY59" s="118">
        <v>1608196302.2888443</v>
      </c>
      <c r="DMZ59" s="118">
        <v>1712681289.3380134</v>
      </c>
      <c r="DNA59" s="118">
        <v>1824652824.2287343</v>
      </c>
      <c r="DNB59" s="118">
        <v>1944691805.0436425</v>
      </c>
      <c r="DNC59" s="118">
        <v>2073427466.0027299</v>
      </c>
      <c r="DND59" s="118">
        <v>2211541674.3306108</v>
      </c>
      <c r="DNE59" s="118">
        <v>2359773634.7010503</v>
      </c>
      <c r="DNF59" s="118">
        <v>2518925042.442071</v>
      </c>
      <c r="DNG59" s="118">
        <v>2689865731.1001043</v>
      </c>
      <c r="DNH59" s="118">
        <v>2873539864.875515</v>
      </c>
      <c r="DNI59" s="118">
        <v>3070972731.9135456</v>
      </c>
      <c r="DNJ59" s="118">
        <v>3283278200.5300827</v>
      </c>
      <c r="DNK59" s="118">
        <v>3511666907.2451224</v>
      </c>
      <c r="DNL59" s="118">
        <v>3757455253.0714741</v>
      </c>
      <c r="DNM59" s="118">
        <v>4022075292.9558873</v>
      </c>
      <c r="DNN59" s="118">
        <v>4307085612.6994181</v>
      </c>
      <c r="DNO59" s="118">
        <v>4614183298.2117462</v>
      </c>
      <c r="DNP59" s="118">
        <v>4945217113.7132244</v>
      </c>
      <c r="DNQ59" s="118">
        <v>5302202018.6381645</v>
      </c>
      <c r="DNR59" s="118">
        <v>5687335167.6812382</v>
      </c>
      <c r="DNS59" s="118">
        <v>6103013554.8553152</v>
      </c>
      <c r="DNT59" s="118">
        <v>1044246041.5162714</v>
      </c>
      <c r="DNU59" s="118">
        <v>1091968376.5643766</v>
      </c>
      <c r="DNV59" s="118">
        <v>1142267674.2858238</v>
      </c>
      <c r="DNW59" s="118">
        <v>1195293774.7450271</v>
      </c>
      <c r="DNX59" s="118">
        <v>1251205750.2864649</v>
      </c>
      <c r="DNY59" s="118">
        <v>1310172512.323364</v>
      </c>
      <c r="DNZ59" s="118">
        <v>1372373461.3311455</v>
      </c>
      <c r="DOA59" s="118">
        <v>1437999183.4219587</v>
      </c>
      <c r="DOB59" s="118">
        <v>1507252197.1667235</v>
      </c>
      <c r="DOC59" s="118">
        <v>1580347754.6481898</v>
      </c>
      <c r="DOD59" s="118">
        <v>1657514701.0754161</v>
      </c>
      <c r="DOE59" s="118">
        <v>1738996397.669693</v>
      </c>
      <c r="DOF59" s="118">
        <v>1825051712.9475214</v>
      </c>
      <c r="DOG59" s="118">
        <v>1915956087.9815485</v>
      </c>
      <c r="DOH59" s="118">
        <v>2012002681.7192185</v>
      </c>
      <c r="DOI59" s="118">
        <v>2113503602.9858654</v>
      </c>
      <c r="DOJ59" s="118">
        <v>2220791236.3988161</v>
      </c>
      <c r="DOK59" s="118">
        <v>2334219670.0773873</v>
      </c>
      <c r="DOL59" s="118">
        <v>2454166233.7560887</v>
      </c>
      <c r="DOM59" s="118">
        <v>2581033156.7019854</v>
      </c>
      <c r="DON59" s="118">
        <v>2715249355.7087083</v>
      </c>
      <c r="DOO59" s="118">
        <v>2857272364.3978124</v>
      </c>
      <c r="DOP59" s="118">
        <v>3007590416.1113491</v>
      </c>
      <c r="DOQ59" s="118">
        <v>3166724693.838109</v>
      </c>
      <c r="DOR59" s="118">
        <v>3335231761.8905363</v>
      </c>
      <c r="DOS59" s="118">
        <v>3513706195.4522319</v>
      </c>
      <c r="DOT59" s="118">
        <v>1180654156.1897876</v>
      </c>
      <c r="DOU59" s="118">
        <v>1254984938.914706</v>
      </c>
      <c r="DOV59" s="118">
        <v>1334496559.4168494</v>
      </c>
      <c r="DOW59" s="118">
        <v>1408166233.8849025</v>
      </c>
      <c r="DOX59" s="118">
        <v>1459808442.6977177</v>
      </c>
      <c r="DOY59" s="118">
        <v>1488418700.478313</v>
      </c>
      <c r="DOZ59" s="118">
        <v>1489124926.3004661</v>
      </c>
      <c r="DPA59" s="118">
        <v>1484017746.3919039</v>
      </c>
      <c r="DPB59" s="118">
        <v>1478085233.8885658</v>
      </c>
      <c r="DPC59" s="118">
        <v>1466329986.0835414</v>
      </c>
      <c r="DPD59" s="118">
        <v>1457163214.2812667</v>
      </c>
      <c r="DPE59" s="118">
        <v>1429117646.4464998</v>
      </c>
      <c r="DPF59" s="118">
        <v>1410928343.8992577</v>
      </c>
      <c r="DPG59" s="118">
        <v>1416297426.4501903</v>
      </c>
      <c r="DPH59" s="118">
        <v>1418124097.695828</v>
      </c>
      <c r="DPI59" s="118">
        <v>1416315712.1983416</v>
      </c>
      <c r="DPJ59" s="118">
        <v>1460910230.9611127</v>
      </c>
      <c r="DPK59" s="118">
        <v>1509605196.061408</v>
      </c>
      <c r="DPL59" s="118">
        <v>1560103688.3449981</v>
      </c>
      <c r="DPM59" s="118">
        <v>1612476729.4391844</v>
      </c>
      <c r="DPN59" s="118">
        <v>1666798275.7993681</v>
      </c>
      <c r="DPO59" s="118">
        <v>1723145344.8186204</v>
      </c>
      <c r="DPP59" s="118">
        <v>1781598146.5386455</v>
      </c>
      <c r="DPQ59" s="118">
        <v>1842240221.2183268</v>
      </c>
      <c r="DPR59" s="118">
        <v>1905158583.0280817</v>
      </c>
      <c r="DPS59" s="118">
        <v>1970443870.1508644</v>
      </c>
      <c r="DPT59" s="118">
        <v>1044246041.5162714</v>
      </c>
      <c r="DPU59" s="118">
        <v>1091968376.5643766</v>
      </c>
      <c r="DPV59" s="118">
        <v>1142267674.2858238</v>
      </c>
      <c r="DPW59" s="118">
        <v>1189125042.3074212</v>
      </c>
      <c r="DPX59" s="118">
        <v>1226541929.5513825</v>
      </c>
      <c r="DPY59" s="118">
        <v>1253446673.1416886</v>
      </c>
      <c r="DPZ59" s="118">
        <v>1227083454.4912999</v>
      </c>
      <c r="DQA59" s="118">
        <v>1195533923.4003172</v>
      </c>
      <c r="DQB59" s="118">
        <v>1162636011.2628016</v>
      </c>
      <c r="DQC59" s="118">
        <v>1124676045.4711661</v>
      </c>
      <c r="DQD59" s="118">
        <v>1082822258.3239701</v>
      </c>
      <c r="DQE59" s="118">
        <v>1036117433.9894193</v>
      </c>
      <c r="DQF59" s="118">
        <v>994639046.01246488</v>
      </c>
      <c r="DQG59" s="118">
        <v>1007405362.384379</v>
      </c>
      <c r="DQH59" s="118">
        <v>1020753538.017738</v>
      </c>
      <c r="DQI59" s="118">
        <v>1034388518.3730464</v>
      </c>
      <c r="DQJ59" s="118">
        <v>1061376493.5854524</v>
      </c>
      <c r="DQK59" s="118">
        <v>1091200647.5076516</v>
      </c>
      <c r="DQL59" s="118">
        <v>1122000508.4153647</v>
      </c>
      <c r="DQM59" s="118">
        <v>1153811767.7117903</v>
      </c>
      <c r="DQN59" s="118">
        <v>1186671548.82285</v>
      </c>
      <c r="DQO59" s="118">
        <v>1220618468.8343461</v>
      </c>
      <c r="DQP59" s="118">
        <v>1255692702.9220343</v>
      </c>
      <c r="DQQ59" s="118">
        <v>1291936051.7060647</v>
      </c>
      <c r="DQR59" s="118">
        <v>1329392011.6676199</v>
      </c>
      <c r="DQS59" s="118">
        <v>1368105848.7722905</v>
      </c>
      <c r="DQT59" s="118">
        <v>7721594427.6057644</v>
      </c>
      <c r="DQU59" s="118">
        <v>8206041431.5414324</v>
      </c>
      <c r="DQV59" s="118">
        <v>8724501089.8626728</v>
      </c>
      <c r="DQW59" s="118">
        <v>9279590306.5451813</v>
      </c>
      <c r="DQX59" s="118">
        <v>9874143067.196928</v>
      </c>
      <c r="DQY59" s="118">
        <v>10511229694.691643</v>
      </c>
      <c r="DQZ59" s="118">
        <v>11194177926.947041</v>
      </c>
      <c r="DRA59" s="118">
        <v>11926596000.712038</v>
      </c>
      <c r="DRB59" s="118">
        <v>12712397944.966635</v>
      </c>
      <c r="DRC59" s="118">
        <v>13555831309.519016</v>
      </c>
      <c r="DRD59" s="118">
        <v>14461507578.874048</v>
      </c>
      <c r="DRE59" s="118">
        <v>15434435548.746223</v>
      </c>
      <c r="DRF59" s="118">
        <v>16480057973.034187</v>
      </c>
      <c r="DRG59" s="118">
        <v>17604291823.044235</v>
      </c>
      <c r="DRH59" s="118">
        <v>18813572538.671505</v>
      </c>
      <c r="DRI59" s="118">
        <v>20114902693.600933</v>
      </c>
      <c r="DRJ59" s="118">
        <v>21515905543.915443</v>
      </c>
      <c r="DRK59" s="118">
        <v>23024883982.403996</v>
      </c>
      <c r="DRL59" s="118">
        <v>24650885480.032738</v>
      </c>
      <c r="DRM59" s="118">
        <v>26403773662.24992</v>
      </c>
      <c r="DRN59" s="118">
        <v>28294307241.908375</v>
      </c>
      <c r="DRO59" s="118">
        <v>30334227113.590153</v>
      </c>
      <c r="DRP59" s="118">
        <v>32536352507.109032</v>
      </c>
      <c r="DRQ59" s="118">
        <v>34914687202.197304</v>
      </c>
      <c r="DRR59" s="118">
        <v>37484536923.256073</v>
      </c>
      <c r="DRS59" s="118">
        <v>40262639164.153946</v>
      </c>
      <c r="DRT59" s="118">
        <v>25962262039.158131</v>
      </c>
      <c r="DRU59" s="118">
        <v>27196167316.824188</v>
      </c>
      <c r="DRV59" s="118">
        <v>28497205869.607269</v>
      </c>
      <c r="DRW59" s="118">
        <v>29869250842.82085</v>
      </c>
      <c r="DRX59" s="118">
        <v>31316409238.632355</v>
      </c>
      <c r="DRY59" s="118">
        <v>32843036844.863934</v>
      </c>
      <c r="DRZ59" s="118">
        <v>34453754192.511009</v>
      </c>
      <c r="DSA59" s="118">
        <v>36153463620.059113</v>
      </c>
      <c r="DSB59" s="118">
        <v>37947367529.257683</v>
      </c>
      <c r="DSC59" s="118">
        <v>39840987924.195335</v>
      </c>
      <c r="DSD59" s="118">
        <v>41840187333.378548</v>
      </c>
      <c r="DSE59" s="118">
        <v>43951191223.105881</v>
      </c>
      <c r="DSF59" s="118">
        <v>46180612019.833748</v>
      </c>
      <c r="DSG59" s="118">
        <v>48535474869.522072</v>
      </c>
      <c r="DSH59" s="118">
        <v>51023245273.224579</v>
      </c>
      <c r="DSI59" s="118">
        <v>53651858750.544067</v>
      </c>
      <c r="DSJ59" s="118">
        <v>56429752696.123001</v>
      </c>
      <c r="DSK59" s="118">
        <v>59365900609.200706</v>
      </c>
      <c r="DSL59" s="118">
        <v>62469848892.5802</v>
      </c>
      <c r="DSM59" s="118">
        <v>65751756435.255569</v>
      </c>
      <c r="DSN59" s="118">
        <v>69222437212.623016</v>
      </c>
      <c r="DSO59" s="118">
        <v>72893406159.816742</v>
      </c>
      <c r="DSP59" s="118">
        <v>76776928597.4758</v>
      </c>
      <c r="DSQ59" s="118">
        <v>80886073515.389191</v>
      </c>
      <c r="DSR59" s="118">
        <v>85234771048.225677</v>
      </c>
      <c r="DSS59" s="118">
        <v>89837874509.211609</v>
      </c>
      <c r="DST59" s="118">
        <v>7721594427.6057644</v>
      </c>
      <c r="DSU59" s="118">
        <v>8206041431.5414324</v>
      </c>
      <c r="DSV59" s="118">
        <v>8724501089.8626728</v>
      </c>
      <c r="DSW59" s="118">
        <v>9245842160.4540329</v>
      </c>
      <c r="DSX59" s="118">
        <v>9714322974.3909454</v>
      </c>
      <c r="DSY59" s="118">
        <v>10007235419.264221</v>
      </c>
      <c r="DSZ59" s="118">
        <v>9959853124.8695126</v>
      </c>
      <c r="DTA59" s="118">
        <v>9867591209.7331181</v>
      </c>
      <c r="DTB59" s="118">
        <v>9725687741.0803413</v>
      </c>
      <c r="DTC59" s="118">
        <v>9491603070.8484383</v>
      </c>
      <c r="DTD59" s="118">
        <v>9218907259.0840206</v>
      </c>
      <c r="DTE59" s="118">
        <v>8923540110.9308624</v>
      </c>
      <c r="DTF59" s="118">
        <v>8773358437.3824387</v>
      </c>
      <c r="DTG59" s="118">
        <v>8937461474.8690929</v>
      </c>
      <c r="DTH59" s="118">
        <v>9097509899.0951576</v>
      </c>
      <c r="DTI59" s="118">
        <v>9258708886.1617126</v>
      </c>
      <c r="DTJ59" s="118">
        <v>9555494465.2032528</v>
      </c>
      <c r="DTK59" s="118">
        <v>9876621527.6007977</v>
      </c>
      <c r="DTL59" s="118">
        <v>10209883944.858946</v>
      </c>
      <c r="DTM59" s="118">
        <v>10555780767.539936</v>
      </c>
      <c r="DTN59" s="118">
        <v>10914833039.484686</v>
      </c>
      <c r="DTO59" s="118">
        <v>11287584821.503611</v>
      </c>
      <c r="DTP59" s="118">
        <v>11674604264.786699</v>
      </c>
      <c r="DTQ59" s="118">
        <v>12076484736.528811</v>
      </c>
      <c r="DTR59" s="118">
        <v>12493846000.395086</v>
      </c>
      <c r="DTS59" s="118">
        <v>12927335454.586227</v>
      </c>
      <c r="DTT59" s="118">
        <v>25962262039.158131</v>
      </c>
      <c r="DTU59" s="118">
        <v>27196167316.824188</v>
      </c>
      <c r="DTV59" s="118">
        <v>28497205869.607269</v>
      </c>
      <c r="DTW59" s="118">
        <v>29829193893.286655</v>
      </c>
      <c r="DTX59" s="118">
        <v>31140867845.930744</v>
      </c>
      <c r="DTY59" s="118">
        <v>32298869303.446083</v>
      </c>
      <c r="DTZ59" s="118">
        <v>31607488888.958279</v>
      </c>
      <c r="DUA59" s="118">
        <v>30772802712.545555</v>
      </c>
      <c r="DUB59" s="118">
        <v>29782009615.807346</v>
      </c>
      <c r="DUC59" s="118">
        <v>28593528464.298119</v>
      </c>
      <c r="DUD59" s="118">
        <v>27225487601.059757</v>
      </c>
      <c r="DUE59" s="118">
        <v>25747592327.203709</v>
      </c>
      <c r="DUF59" s="118">
        <v>24303640846.110909</v>
      </c>
      <c r="DUG59" s="118">
        <v>24767993588.095745</v>
      </c>
      <c r="DUH59" s="118">
        <v>25257409681.124771</v>
      </c>
      <c r="DUI59" s="118">
        <v>25770146804.387543</v>
      </c>
      <c r="DUJ59" s="118">
        <v>26399053125.443474</v>
      </c>
      <c r="DUK59" s="118">
        <v>27080978724.430283</v>
      </c>
      <c r="DUL59" s="118">
        <v>27783082925.041996</v>
      </c>
      <c r="DUM59" s="118">
        <v>28506049235.690735</v>
      </c>
      <c r="DUN59" s="118">
        <v>29250587724.349808</v>
      </c>
      <c r="DUO59" s="118">
        <v>30017436175.9538</v>
      </c>
      <c r="DUP59" s="118">
        <v>30807361304.534</v>
      </c>
      <c r="DUQ59" s="118">
        <v>31621160022.820049</v>
      </c>
      <c r="DUR59" s="118">
        <v>32459660772.179443</v>
      </c>
      <c r="DUS59" s="118">
        <v>33323724915.914875</v>
      </c>
      <c r="DUT59" s="118">
        <v>0</v>
      </c>
      <c r="DUU59" s="118">
        <v>0</v>
      </c>
      <c r="DUV59" s="118">
        <v>0</v>
      </c>
      <c r="DUW59" s="118">
        <v>9566557.615115501</v>
      </c>
      <c r="DUX59" s="118">
        <v>20174025.114545319</v>
      </c>
      <c r="DUY59" s="118">
        <v>34518142.800273754</v>
      </c>
      <c r="DUZ59" s="118">
        <v>52177030.470349476</v>
      </c>
      <c r="DVA59" s="118">
        <v>71031633.069153965</v>
      </c>
      <c r="DVB59" s="118">
        <v>91080504.129536211</v>
      </c>
      <c r="DVC59" s="118">
        <v>118633999.79632698</v>
      </c>
      <c r="DVD59" s="118">
        <v>148667671.94362128</v>
      </c>
      <c r="DVE59" s="118">
        <v>178979191.11278743</v>
      </c>
      <c r="DVF59" s="118">
        <v>207989743.93564045</v>
      </c>
      <c r="DVG59" s="118">
        <v>237277128.09437928</v>
      </c>
      <c r="DVH59" s="118">
        <v>267713031.44617572</v>
      </c>
      <c r="DVI59" s="118">
        <v>300481537.64169174</v>
      </c>
      <c r="DVJ59" s="118">
        <v>328416710.76751703</v>
      </c>
      <c r="DVK59" s="118">
        <v>354084260.04447472</v>
      </c>
      <c r="DVL59" s="118">
        <v>381133319.72457302</v>
      </c>
      <c r="DVM59" s="118">
        <v>409663152.11381364</v>
      </c>
      <c r="DVN59" s="118">
        <v>439782152.21953875</v>
      </c>
      <c r="DVO59" s="118">
        <v>471608821.16318369</v>
      </c>
      <c r="DVP59" s="118">
        <v>505272851.08905339</v>
      </c>
      <c r="DVQ59" s="118">
        <v>540916334.78271472</v>
      </c>
      <c r="DVR59" s="118">
        <v>578695114.80575848</v>
      </c>
      <c r="DVS59" s="118">
        <v>618780288.74081087</v>
      </c>
      <c r="DVT59" s="118">
        <v>0</v>
      </c>
      <c r="DVU59" s="118">
        <v>0</v>
      </c>
      <c r="DVV59" s="118">
        <v>0</v>
      </c>
      <c r="DVW59" s="118">
        <v>18951741.515934452</v>
      </c>
      <c r="DVX59" s="118">
        <v>53554131.855623402</v>
      </c>
      <c r="DVY59" s="118">
        <v>112318749.91236836</v>
      </c>
      <c r="DVZ59" s="118">
        <v>206427336.2054269</v>
      </c>
      <c r="DWA59" s="118">
        <v>307111284.57481045</v>
      </c>
      <c r="DWB59" s="118">
        <v>412358098.71999586</v>
      </c>
      <c r="DWC59" s="118">
        <v>536123011.09146452</v>
      </c>
      <c r="DWD59" s="118">
        <v>669206632.63367844</v>
      </c>
      <c r="DWE59" s="118">
        <v>792691246.75689757</v>
      </c>
      <c r="DWF59" s="118">
        <v>904996683.20752132</v>
      </c>
      <c r="DWG59" s="118">
        <v>986259482.68749905</v>
      </c>
      <c r="DWH59" s="118">
        <v>1061755269.4089626</v>
      </c>
      <c r="DWI59" s="118">
        <v>1139076542.1543071</v>
      </c>
      <c r="DWJ59" s="118">
        <v>1216250949.255373</v>
      </c>
      <c r="DWK59" s="118">
        <v>1280412921.6812894</v>
      </c>
      <c r="DWL59" s="118">
        <v>1347958811.6653469</v>
      </c>
      <c r="DWM59" s="118">
        <v>1419127233.9195342</v>
      </c>
      <c r="DWN59" s="118">
        <v>1494176204.6528561</v>
      </c>
      <c r="DWO59" s="118">
        <v>1573384853.9489787</v>
      </c>
      <c r="DWP59" s="118">
        <v>1657055297.9327145</v>
      </c>
      <c r="DWQ59" s="118">
        <v>1745514686.2455342</v>
      </c>
      <c r="DWR59" s="118">
        <v>1839117441.902952</v>
      </c>
      <c r="DWS59" s="118">
        <v>1938247712.3181109</v>
      </c>
      <c r="DWT59" s="118">
        <v>0</v>
      </c>
      <c r="DWU59" s="118">
        <v>0</v>
      </c>
      <c r="DWV59" s="118">
        <v>0</v>
      </c>
      <c r="DWW59" s="118">
        <v>13166887.128217459</v>
      </c>
      <c r="DWX59" s="118">
        <v>80665388.195099205</v>
      </c>
      <c r="DWY59" s="118">
        <v>251360827.93587554</v>
      </c>
      <c r="DWZ59" s="118">
        <v>555069584.90358448</v>
      </c>
      <c r="DXA59" s="118">
        <v>903043616.12935805</v>
      </c>
      <c r="DXB59" s="118">
        <v>1301651923.509182</v>
      </c>
      <c r="DXC59" s="118">
        <v>1753574265.6205163</v>
      </c>
      <c r="DXD59" s="118">
        <v>2259031048.4394197</v>
      </c>
      <c r="DXE59" s="118">
        <v>2759833216.6571589</v>
      </c>
      <c r="DXF59" s="118">
        <v>3171126394.5034962</v>
      </c>
      <c r="DXG59" s="118">
        <v>3461655085.1133709</v>
      </c>
      <c r="DXH59" s="118">
        <v>3775833960.1418805</v>
      </c>
      <c r="DXI59" s="118">
        <v>4109486777.1265945</v>
      </c>
      <c r="DXJ59" s="118">
        <v>4458478826.6939449</v>
      </c>
      <c r="DXK59" s="118">
        <v>4815917011.6289768</v>
      </c>
      <c r="DXL59" s="118">
        <v>5203720637.0717182</v>
      </c>
      <c r="DXM59" s="118">
        <v>5624610653.9847202</v>
      </c>
      <c r="DXN59" s="118">
        <v>6081563064.208252</v>
      </c>
      <c r="DXO59" s="118">
        <v>6577833892.7148762</v>
      </c>
      <c r="DXP59" s="118">
        <v>7116986716.1911821</v>
      </c>
      <c r="DXQ59" s="118">
        <v>7702923021.6785097</v>
      </c>
      <c r="DXR59" s="118">
        <v>8339915699.6224852</v>
      </c>
      <c r="DXS59" s="118">
        <v>9032646009.862669</v>
      </c>
      <c r="DXT59" s="118">
        <v>0</v>
      </c>
      <c r="DXU59" s="118">
        <v>0</v>
      </c>
      <c r="DXV59" s="118">
        <v>0</v>
      </c>
      <c r="DXW59" s="118">
        <v>11349278.972598074</v>
      </c>
      <c r="DXX59" s="118">
        <v>87397083.739337996</v>
      </c>
      <c r="DXY59" s="118">
        <v>212703865.44120342</v>
      </c>
      <c r="DXZ59" s="118">
        <v>1026770123.0859001</v>
      </c>
      <c r="DYA59" s="118">
        <v>1926924950.5691502</v>
      </c>
      <c r="DYB59" s="118">
        <v>2922368538.5573139</v>
      </c>
      <c r="DYC59" s="118">
        <v>4039872834.0858345</v>
      </c>
      <c r="DYD59" s="118">
        <v>5272077725.111598</v>
      </c>
      <c r="DYE59" s="118">
        <v>6570175174.3794994</v>
      </c>
      <c r="DYF59" s="118">
        <v>7958985039.3130264</v>
      </c>
      <c r="DYG59" s="118">
        <v>8496955628.1405706</v>
      </c>
      <c r="DYH59" s="118">
        <v>9036979989.7950897</v>
      </c>
      <c r="DYI59" s="118">
        <v>9600315032.797575</v>
      </c>
      <c r="DYJ59" s="118">
        <v>10166975544.589954</v>
      </c>
      <c r="DYK59" s="118">
        <v>10725933145.381046</v>
      </c>
      <c r="DYL59" s="118">
        <v>11317518725.561035</v>
      </c>
      <c r="DYM59" s="118">
        <v>11943740516.336386</v>
      </c>
      <c r="DYN59" s="118">
        <v>12606737912.627325</v>
      </c>
      <c r="DYO59" s="118">
        <v>13308790707.882647</v>
      </c>
      <c r="DYP59" s="118">
        <v>14052329039.34024</v>
      </c>
      <c r="DYQ59" s="118">
        <v>14839944103.61113</v>
      </c>
      <c r="DYR59" s="118">
        <v>15674399707.936409</v>
      </c>
      <c r="DYS59" s="118">
        <v>16558644728.472004</v>
      </c>
      <c r="EBO59" s="70">
        <v>210927024.16508055</v>
      </c>
      <c r="EBP59" s="70">
        <v>217357678.59189808</v>
      </c>
      <c r="EBQ59" s="70">
        <v>223998432.3947022</v>
      </c>
      <c r="EBR59" s="70">
        <v>230856588.48132372</v>
      </c>
      <c r="EBS59" s="70">
        <v>237939717.77464935</v>
      </c>
      <c r="EBT59" s="70">
        <v>245255669.52393001</v>
      </c>
      <c r="EBU59" s="70">
        <v>252812582.02940723</v>
      </c>
      <c r="EBV59" s="70">
        <v>260618893.79742759</v>
      </c>
      <c r="EBW59" s="70">
        <v>268683355.14395916</v>
      </c>
      <c r="EBX59" s="70">
        <v>277015040.26518828</v>
      </c>
      <c r="EBY59" s="70">
        <v>285623359.79468113</v>
      </c>
      <c r="EBZ59" s="70">
        <v>294518073.86743063</v>
      </c>
      <c r="ECA59" s="70">
        <v>303709305.71198821</v>
      </c>
      <c r="ECB59" s="70">
        <v>313207555.7927953</v>
      </c>
      <c r="ECC59" s="70">
        <v>323023716.52577758</v>
      </c>
      <c r="ECD59" s="70">
        <v>333169087.59127438</v>
      </c>
      <c r="ECE59" s="70">
        <v>343655391.86940837</v>
      </c>
      <c r="ECF59" s="70">
        <v>354494792.02409387</v>
      </c>
      <c r="ECG59" s="70">
        <v>365699907.76301968</v>
      </c>
      <c r="ECH59" s="70">
        <v>377283833.80212677</v>
      </c>
      <c r="ECI59" s="70">
        <v>389260158.56434822</v>
      </c>
      <c r="ECJ59" s="70">
        <v>401642983.64366817</v>
      </c>
      <c r="ECK59" s="70">
        <v>414446944.06691778</v>
      </c>
      <c r="ECL59" s="70">
        <v>427687229.38713944</v>
      </c>
      <c r="ECM59" s="70">
        <v>441379605.6438266</v>
      </c>
      <c r="ECN59" s="70">
        <v>455540438.22689587</v>
      </c>
      <c r="ECO59" s="70">
        <v>3142281055.5993938</v>
      </c>
      <c r="ECP59" s="70">
        <v>3169359803.9919448</v>
      </c>
      <c r="ECQ59" s="70">
        <v>3196848494.7029142</v>
      </c>
      <c r="ECR59" s="70">
        <v>3224753746.685297</v>
      </c>
      <c r="ECS59" s="70">
        <v>3253082305.7165089</v>
      </c>
      <c r="ECT59" s="70">
        <v>3281841046.8661046</v>
      </c>
      <c r="ECU59" s="70">
        <v>3311036977.0202622</v>
      </c>
      <c r="ECV59" s="70">
        <v>3340677237.4643855</v>
      </c>
      <c r="ECW59" s="70">
        <v>3370769106.525095</v>
      </c>
      <c r="ECX59" s="70">
        <v>3401320002.2730632</v>
      </c>
      <c r="ECY59" s="70">
        <v>3432337485.288044</v>
      </c>
      <c r="ECZ59" s="70">
        <v>3463829261.4876122</v>
      </c>
      <c r="EDA59" s="70">
        <v>3495803185.0210395</v>
      </c>
      <c r="EDB59" s="70">
        <v>3528267261.2298946</v>
      </c>
      <c r="EDC59" s="70">
        <v>3561229649.6769128</v>
      </c>
      <c r="EDD59" s="70">
        <v>3594698667.2447629</v>
      </c>
      <c r="EDE59" s="70">
        <v>3628682791.3063521</v>
      </c>
      <c r="EDF59" s="70">
        <v>3663190662.9684081</v>
      </c>
      <c r="EDG59" s="70">
        <v>3698231090.3900342</v>
      </c>
      <c r="EDH59" s="70">
        <v>3733813052.1781044</v>
      </c>
      <c r="EDI59" s="70">
        <v>3769945700.8612661</v>
      </c>
      <c r="EDJ59" s="70">
        <v>3806638366.44452</v>
      </c>
      <c r="EDK59" s="70">
        <v>3843900560.0462461</v>
      </c>
      <c r="EDL59" s="70">
        <v>3881741977.6197476</v>
      </c>
      <c r="EDM59" s="70">
        <v>3920172503.7613111</v>
      </c>
      <c r="EDN59" s="70">
        <v>3959202215.606914</v>
      </c>
      <c r="EDO59" s="70">
        <v>210927024.16508055</v>
      </c>
      <c r="EDP59" s="70">
        <v>217357678.59189808</v>
      </c>
      <c r="EDQ59" s="70">
        <v>223998432.3947022</v>
      </c>
      <c r="EDR59" s="70">
        <v>229044076.9475036</v>
      </c>
      <c r="EDS59" s="70">
        <v>231903264.73437867</v>
      </c>
      <c r="EDT59" s="70">
        <v>230340347.29567674</v>
      </c>
      <c r="EDU59" s="70">
        <v>224855382.3712582</v>
      </c>
      <c r="EDV59" s="70">
        <v>218790922.23123363</v>
      </c>
      <c r="EDW59" s="70">
        <v>212502605.1575655</v>
      </c>
      <c r="EDX59" s="70">
        <v>205169698.25986734</v>
      </c>
      <c r="EDY59" s="70">
        <v>198287603.28760234</v>
      </c>
      <c r="EDZ59" s="70">
        <v>189451749.30395365</v>
      </c>
      <c r="EEA59" s="70">
        <v>185024456.59175697</v>
      </c>
      <c r="EEB59" s="70">
        <v>184322956.93200871</v>
      </c>
      <c r="EEC59" s="70">
        <v>183799046.06513834</v>
      </c>
      <c r="EED59" s="70">
        <v>183480260.4476876</v>
      </c>
      <c r="EEE59" s="70">
        <v>188847595.88409004</v>
      </c>
      <c r="EEF59" s="70">
        <v>195095662.58906111</v>
      </c>
      <c r="EEG59" s="70">
        <v>201582312.76844931</v>
      </c>
      <c r="EEH59" s="70">
        <v>208317141.35819691</v>
      </c>
      <c r="EEI59" s="70">
        <v>215310146.58673382</v>
      </c>
      <c r="EEJ59" s="70">
        <v>222571747.59230271</v>
      </c>
      <c r="EEK59" s="70">
        <v>230112802.83667183</v>
      </c>
      <c r="EEL59" s="70">
        <v>237944629.35235542</v>
      </c>
      <c r="EEM59" s="70">
        <v>246079022.86224094</v>
      </c>
      <c r="EEN59" s="70">
        <v>254528278.81238365</v>
      </c>
      <c r="EEO59" s="70">
        <v>3142281055.5993938</v>
      </c>
      <c r="EEP59" s="70">
        <v>3169359803.9919448</v>
      </c>
      <c r="EEQ59" s="70">
        <v>3196848494.7029142</v>
      </c>
      <c r="EER59" s="70">
        <v>3211982756.7968168</v>
      </c>
      <c r="EES59" s="70">
        <v>3211818971.4861069</v>
      </c>
      <c r="EET59" s="70">
        <v>3169433850.5546994</v>
      </c>
      <c r="EEU59" s="70">
        <v>3031738018.5338807</v>
      </c>
      <c r="EEV59" s="70">
        <v>2891324034.4830756</v>
      </c>
      <c r="EEW59" s="70">
        <v>2750335437.6285691</v>
      </c>
      <c r="EEX59" s="70">
        <v>2600648907.0934906</v>
      </c>
      <c r="EEY59" s="70">
        <v>2453865075.771245</v>
      </c>
      <c r="EEZ59" s="70">
        <v>2304382243.9210911</v>
      </c>
      <c r="EFA59" s="70">
        <v>2202286647.9232783</v>
      </c>
      <c r="EFB59" s="70">
        <v>2204016338.6028714</v>
      </c>
      <c r="EFC59" s="70">
        <v>2215546705.9292111</v>
      </c>
      <c r="EFD59" s="70">
        <v>2232275680.1576495</v>
      </c>
      <c r="EFE59" s="70">
        <v>2279552831.9684396</v>
      </c>
      <c r="EFF59" s="70">
        <v>2333480366.3284979</v>
      </c>
      <c r="EFG59" s="70">
        <v>2389158283.703588</v>
      </c>
      <c r="EFH59" s="70">
        <v>2446651302.8730645</v>
      </c>
      <c r="EFI59" s="70">
        <v>2506026781.3519998</v>
      </c>
      <c r="EFJ59" s="70">
        <v>2567354830.8757129</v>
      </c>
      <c r="EFK59" s="70">
        <v>2630708438.2038236</v>
      </c>
      <c r="EFL59" s="70">
        <v>2696163591.4982758</v>
      </c>
      <c r="EFM59" s="70">
        <v>2763799412.5423088</v>
      </c>
      <c r="EFN59" s="70">
        <v>2833698295.0804305</v>
      </c>
      <c r="EFO59" s="70">
        <v>0</v>
      </c>
      <c r="EFP59" s="70">
        <v>0</v>
      </c>
      <c r="EFQ59" s="70">
        <v>0</v>
      </c>
      <c r="EFR59" s="70">
        <v>1812511.5338201108</v>
      </c>
      <c r="EFS59" s="70">
        <v>6036453.0402706405</v>
      </c>
      <c r="EFT59" s="70">
        <v>14915322.228253245</v>
      </c>
      <c r="EFU59" s="70">
        <v>27957199.658148888</v>
      </c>
      <c r="EFV59" s="70">
        <v>41827971.566193894</v>
      </c>
      <c r="EFW59" s="70">
        <v>56180749.986393623</v>
      </c>
      <c r="EFX59" s="70">
        <v>71845342.005321085</v>
      </c>
      <c r="EFY59" s="70">
        <v>87335756.507078856</v>
      </c>
      <c r="EFZ59" s="70">
        <v>105066324.56347682</v>
      </c>
      <c r="EGA59" s="70">
        <v>118684849.12023121</v>
      </c>
      <c r="EGB59" s="70">
        <v>128884598.86078654</v>
      </c>
      <c r="EGC59" s="70">
        <v>139224670.4606393</v>
      </c>
      <c r="EGD59" s="70">
        <v>149688827.14358678</v>
      </c>
      <c r="EGE59" s="70">
        <v>154807795.98531836</v>
      </c>
      <c r="EGF59" s="70">
        <v>159399129.43503278</v>
      </c>
      <c r="EGG59" s="70">
        <v>164117594.99457014</v>
      </c>
      <c r="EGH59" s="70">
        <v>168966692.44392991</v>
      </c>
      <c r="EGI59" s="70">
        <v>173950011.97761446</v>
      </c>
      <c r="EGJ59" s="70">
        <v>179071236.05136532</v>
      </c>
      <c r="EGK59" s="70">
        <v>184334141.23024595</v>
      </c>
      <c r="EGL59" s="70">
        <v>189742600.03478411</v>
      </c>
      <c r="EGM59" s="70">
        <v>195300582.78158557</v>
      </c>
      <c r="EGN59" s="70">
        <v>201012159.41451204</v>
      </c>
      <c r="EGO59" s="70">
        <v>0</v>
      </c>
      <c r="EGP59" s="70">
        <v>0</v>
      </c>
      <c r="EGQ59" s="70">
        <v>0</v>
      </c>
      <c r="EGR59" s="70">
        <v>12770989.888480168</v>
      </c>
      <c r="EGS59" s="70">
        <v>41263334.230401829</v>
      </c>
      <c r="EGT59" s="70">
        <v>112407196.31140414</v>
      </c>
      <c r="EGU59" s="70">
        <v>279298958.48638129</v>
      </c>
      <c r="EGV59" s="70">
        <v>449353202.98131007</v>
      </c>
      <c r="EGW59" s="70">
        <v>620433668.8965255</v>
      </c>
      <c r="EGX59" s="70">
        <v>800671095.17957246</v>
      </c>
      <c r="EGY59" s="70">
        <v>978472409.51680017</v>
      </c>
      <c r="EGZ59" s="70">
        <v>1159447017.5665205</v>
      </c>
      <c r="EHA59" s="70">
        <v>1293516537.0977607</v>
      </c>
      <c r="EHB59" s="70">
        <v>1324250922.627022</v>
      </c>
      <c r="EHC59" s="70">
        <v>1345682943.7477014</v>
      </c>
      <c r="EHD59" s="70">
        <v>1362422987.0871115</v>
      </c>
      <c r="EHE59" s="70">
        <v>1349129959.3379128</v>
      </c>
      <c r="EHF59" s="70">
        <v>1329710296.6399093</v>
      </c>
      <c r="EHG59" s="70">
        <v>1309072806.6864455</v>
      </c>
      <c r="EHH59" s="70">
        <v>1287161749.3050401</v>
      </c>
      <c r="EHI59" s="70">
        <v>1263918919.5092678</v>
      </c>
      <c r="EHJ59" s="70">
        <v>1239283535.5688052</v>
      </c>
      <c r="EHK59" s="70">
        <v>1213192121.8424213</v>
      </c>
      <c r="EHL59" s="70">
        <v>1185578386.1214705</v>
      </c>
      <c r="EHM59" s="70">
        <v>1156373091.2190022</v>
      </c>
      <c r="EHN59" s="70">
        <v>1125503920.5264845</v>
      </c>
      <c r="EHO59" s="70">
        <f t="shared" ref="EHO59:EIX59" si="83">SUM(EHO6:EHO52)</f>
        <v>3626432946.2998323</v>
      </c>
      <c r="EHP59" s="70">
        <f t="shared" si="83"/>
        <v>7597524231.2912769</v>
      </c>
      <c r="EHQ59" s="70">
        <f t="shared" si="83"/>
        <v>278956380.48460251</v>
      </c>
      <c r="EHR59" s="70">
        <f t="shared" si="83"/>
        <v>330327140.49092495</v>
      </c>
      <c r="EHS59" s="70">
        <f t="shared" si="83"/>
        <v>44259645932.499001</v>
      </c>
      <c r="EHT59" s="70">
        <f t="shared" si="83"/>
        <v>82165164853.6819</v>
      </c>
      <c r="EHU59" s="70">
        <f t="shared" si="83"/>
        <v>3404588148.653769</v>
      </c>
      <c r="EHV59" s="70">
        <f t="shared" si="83"/>
        <v>3572398471.8992128</v>
      </c>
      <c r="EHW59" s="70">
        <f t="shared" si="83"/>
        <v>47886078878.798813</v>
      </c>
      <c r="EHX59" s="70">
        <f t="shared" si="83"/>
        <v>89762689084.97319</v>
      </c>
      <c r="EHY59" s="70">
        <f t="shared" si="83"/>
        <v>3683544529.1383691</v>
      </c>
      <c r="EHZ59" s="70">
        <f t="shared" si="83"/>
        <v>3902725612.3901358</v>
      </c>
      <c r="EIA59" s="70">
        <f t="shared" si="83"/>
        <v>2676972369.6256313</v>
      </c>
      <c r="EIB59" s="70">
        <f t="shared" si="83"/>
        <v>4877361710.268117</v>
      </c>
      <c r="EIC59" s="70">
        <f t="shared" si="83"/>
        <v>7088132677.7921391</v>
      </c>
      <c r="EID59" s="70">
        <f t="shared" si="83"/>
        <v>7475124084.2893505</v>
      </c>
      <c r="EIE59" s="70">
        <f t="shared" si="83"/>
        <v>34479654668.881996</v>
      </c>
      <c r="EIF59" s="70">
        <f t="shared" si="83"/>
        <v>59926248803.308136</v>
      </c>
      <c r="EIG59" s="70">
        <f t="shared" si="83"/>
        <v>10771677206.93051</v>
      </c>
      <c r="EIH59" s="70">
        <f t="shared" si="83"/>
        <v>11377849696.679487</v>
      </c>
      <c r="EII59" s="70">
        <f t="shared" si="83"/>
        <v>37156627038.507629</v>
      </c>
      <c r="EIJ59" s="70">
        <f t="shared" si="83"/>
        <v>64803610513.576263</v>
      </c>
      <c r="EIK59" s="70">
        <f t="shared" si="83"/>
        <v>17859809884.722645</v>
      </c>
      <c r="EIL59" s="70">
        <f t="shared" si="83"/>
        <v>18852973780.968838</v>
      </c>
      <c r="EIM59" s="70">
        <f t="shared" si="83"/>
        <v>949460576.67420065</v>
      </c>
      <c r="EIN59" s="70">
        <f t="shared" si="83"/>
        <v>2720162521.02316</v>
      </c>
      <c r="EIO59" s="70">
        <f t="shared" si="83"/>
        <v>73035428.974938557</v>
      </c>
      <c r="EIP59" s="70">
        <f t="shared" si="83"/>
        <v>118267935.69665909</v>
      </c>
      <c r="EIQ59" s="70">
        <f t="shared" si="83"/>
        <v>9779991263.6169949</v>
      </c>
      <c r="EIR59" s="70">
        <f t="shared" si="83"/>
        <v>22238916050.373753</v>
      </c>
      <c r="EIS59" s="70">
        <f t="shared" si="83"/>
        <v>752307020.27823019</v>
      </c>
      <c r="EIT59" s="70">
        <f t="shared" si="83"/>
        <v>966909393.49451113</v>
      </c>
      <c r="EIU59" s="70">
        <f t="shared" si="83"/>
        <v>10729451840.291191</v>
      </c>
      <c r="EIV59" s="70">
        <f t="shared" si="83"/>
        <v>24959078571.3969</v>
      </c>
      <c r="EIW59" s="133">
        <f t="shared" si="83"/>
        <v>825342449.25316846</v>
      </c>
      <c r="EIX59" s="133">
        <f t="shared" si="83"/>
        <v>1085177329.1911697</v>
      </c>
      <c r="EIY59" s="70">
        <v>38795.18887253217</v>
      </c>
      <c r="EIZ59" s="70">
        <v>40982.018038617811</v>
      </c>
      <c r="EJA59" s="70">
        <v>43311.793685440905</v>
      </c>
      <c r="EJB59" s="70">
        <v>45795.290053932687</v>
      </c>
      <c r="EJC59" s="70">
        <v>48444.198766721565</v>
      </c>
      <c r="EJD59" s="70">
        <v>51271.215139358595</v>
      </c>
      <c r="EJE59" s="70">
        <v>54290.133307583994</v>
      </c>
      <c r="EJF59" s="70">
        <v>57515.951134621595</v>
      </c>
      <c r="EJG59" s="70">
        <v>60964.985973923329</v>
      </c>
      <c r="EJH59" s="70">
        <v>64655.002487676727</v>
      </c>
      <c r="EJI59" s="70">
        <v>68605.353861419804</v>
      </c>
      <c r="EJJ59" s="70">
        <v>72837.137912174454</v>
      </c>
      <c r="EJK59" s="70">
        <v>77373.369763749113</v>
      </c>
      <c r="EJL59" s="70">
        <v>82239.172960690092</v>
      </c>
      <c r="EJM59" s="70">
        <v>87461.991114498247</v>
      </c>
      <c r="EJN59" s="70">
        <v>93071.822425256862</v>
      </c>
      <c r="EJO59" s="70">
        <v>99101.479702202108</v>
      </c>
      <c r="EJP59" s="70">
        <v>105586.87882193936</v>
      </c>
      <c r="EJQ59" s="70">
        <v>112567.35891739342</v>
      </c>
      <c r="EJR59" s="70">
        <v>120086.03798918608</v>
      </c>
      <c r="EJS59" s="70">
        <v>128190.20807962361</v>
      </c>
      <c r="EJT59" s="70">
        <v>136931.77465423266</v>
      </c>
      <c r="EJU59" s="70">
        <v>146367.74540405173</v>
      </c>
      <c r="EJV59" s="70">
        <v>156560.77432182434</v>
      </c>
      <c r="EJW59" s="70">
        <v>167579.7676261077</v>
      </c>
      <c r="EJX59" s="70">
        <v>179500.55891954788</v>
      </c>
      <c r="EJY59" s="70">
        <v>110277.4407884926</v>
      </c>
      <c r="EJZ59" s="70">
        <v>114739.69379837511</v>
      </c>
      <c r="EKA59" s="70">
        <v>119430.57936170953</v>
      </c>
      <c r="EKB59" s="70">
        <v>124363.42833907047</v>
      </c>
      <c r="EKC59" s="70">
        <v>129552.4247505313</v>
      </c>
      <c r="EKD59" s="70">
        <v>135012.66572928571</v>
      </c>
      <c r="EKE59" s="70">
        <v>140760.2261429753</v>
      </c>
      <c r="EKF59" s="70">
        <v>146812.22828498724</v>
      </c>
      <c r="EKG59" s="70">
        <v>153186.91707578415</v>
      </c>
      <c r="EKH59" s="70">
        <v>159903.74125591182</v>
      </c>
      <c r="EKI59" s="70">
        <v>166983.44109809416</v>
      </c>
      <c r="EKJ59" s="70">
        <v>174448.14321620777</v>
      </c>
      <c r="EKK59" s="70">
        <v>182321.46310442037</v>
      </c>
      <c r="EKL59" s="70">
        <v>190628.61610090773</v>
      </c>
      <c r="EKM59" s="70">
        <v>199396.53753793798</v>
      </c>
      <c r="EKN59" s="70">
        <v>208654.01291438082</v>
      </c>
      <c r="EKO59" s="70">
        <v>218431.81900860227</v>
      </c>
      <c r="EKP59" s="70">
        <v>228762.87694005048</v>
      </c>
      <c r="EKQ59" s="70">
        <v>239682.41828752231</v>
      </c>
      <c r="EKR59" s="70">
        <v>251228.16548212623</v>
      </c>
      <c r="EKS59" s="70">
        <v>263440.52781442087</v>
      </c>
      <c r="EKT59" s="70">
        <v>276362.81452934945</v>
      </c>
      <c r="EKU59" s="70">
        <v>290041.46663075534</v>
      </c>
      <c r="EKV59" s="70">
        <v>304526.30918096617</v>
      </c>
      <c r="EKW59" s="70">
        <v>319870.82606184937</v>
      </c>
      <c r="EKX59" s="70">
        <v>336132.45936372591</v>
      </c>
      <c r="EKY59" s="70">
        <v>38795.18887253217</v>
      </c>
      <c r="EKZ59" s="70">
        <v>40982.018038617811</v>
      </c>
      <c r="ELA59" s="70">
        <v>43311.793685440905</v>
      </c>
      <c r="ELB59" s="70">
        <v>45602.835672190573</v>
      </c>
      <c r="ELC59" s="70">
        <v>47796.634100112824</v>
      </c>
      <c r="ELD59" s="70">
        <v>48599.961035008608</v>
      </c>
      <c r="ELE59" s="70">
        <v>48152.723795252496</v>
      </c>
      <c r="ELF59" s="70">
        <v>47507.14437591366</v>
      </c>
      <c r="ELG59" s="70">
        <v>46595.152442856255</v>
      </c>
      <c r="ELH59" s="70">
        <v>45337.702299954202</v>
      </c>
      <c r="ELI59" s="70">
        <v>43870.193993110886</v>
      </c>
      <c r="ELJ59" s="70">
        <v>42288.253574076312</v>
      </c>
      <c r="ELK59" s="70">
        <v>42149.634137012094</v>
      </c>
      <c r="ELL59" s="70">
        <v>43033.535056448425</v>
      </c>
      <c r="ELM59" s="70">
        <v>43926.1581375854</v>
      </c>
      <c r="ELN59" s="70">
        <v>44873.188107950475</v>
      </c>
      <c r="ELO59" s="70">
        <v>46239.193778414025</v>
      </c>
      <c r="ELP59" s="70">
        <v>47753.262306108081</v>
      </c>
      <c r="ELQ59" s="70">
        <v>49323.337598249076</v>
      </c>
      <c r="ELR59" s="70">
        <v>50951.642746513091</v>
      </c>
      <c r="ELS59" s="70">
        <v>52640.494696987029</v>
      </c>
      <c r="ELT59" s="70">
        <v>54392.308428395321</v>
      </c>
      <c r="ELU59" s="70">
        <v>56209.601324849442</v>
      </c>
      <c r="ELV59" s="70">
        <v>58094.997752519754</v>
      </c>
      <c r="ELW59" s="70">
        <v>60051.233850097022</v>
      </c>
      <c r="ELX59" s="70">
        <v>62081.162543403669</v>
      </c>
      <c r="ELY59" s="70">
        <v>110277.4407884926</v>
      </c>
      <c r="ELZ59" s="70">
        <v>114739.69379837511</v>
      </c>
      <c r="EMA59" s="70">
        <v>119430.57936170953</v>
      </c>
      <c r="EMB59" s="70">
        <v>124136.55674275516</v>
      </c>
      <c r="EMC59" s="70">
        <v>128780.54706738691</v>
      </c>
      <c r="EMD59" s="70">
        <v>131722.14592159624</v>
      </c>
      <c r="EME59" s="70">
        <v>128773.95380803943</v>
      </c>
      <c r="EMF59" s="70">
        <v>125333.14212735392</v>
      </c>
      <c r="EMG59" s="70">
        <v>121278.42788318859</v>
      </c>
      <c r="EMH59" s="70">
        <v>116429.92919938976</v>
      </c>
      <c r="EMI59" s="70">
        <v>110889.53403880044</v>
      </c>
      <c r="EMJ59" s="70">
        <v>105178.31603957352</v>
      </c>
      <c r="EMK59" s="70">
        <v>101049.63173861345</v>
      </c>
      <c r="EML59" s="70">
        <v>102714.94220152195</v>
      </c>
      <c r="EMM59" s="70">
        <v>104617.00538282587</v>
      </c>
      <c r="EMN59" s="70">
        <v>106684.72712040604</v>
      </c>
      <c r="EMO59" s="70">
        <v>109109.92861207042</v>
      </c>
      <c r="EMP59" s="70">
        <v>111864.38631862996</v>
      </c>
      <c r="EMQ59" s="70">
        <v>114702.09433295099</v>
      </c>
      <c r="EMR59" s="70">
        <v>117625.90529353604</v>
      </c>
      <c r="EMS59" s="70">
        <v>120638.78192113416</v>
      </c>
      <c r="EMT59" s="70">
        <v>123743.80170935554</v>
      </c>
      <c r="EMU59" s="70">
        <v>126944.16183055635</v>
      </c>
      <c r="EMV59" s="70">
        <v>130243.18426740143</v>
      </c>
      <c r="EMW59" s="70">
        <v>133644.32118103851</v>
      </c>
      <c r="EMX59" s="70">
        <v>137151.16052736377</v>
      </c>
      <c r="EMY59" s="70">
        <v>0</v>
      </c>
      <c r="EMZ59" s="70">
        <v>0</v>
      </c>
      <c r="ENA59" s="70">
        <v>0</v>
      </c>
      <c r="ENB59" s="70">
        <v>192.4543817421031</v>
      </c>
      <c r="ENC59" s="70">
        <v>647.56466660873343</v>
      </c>
      <c r="END59" s="70">
        <v>2671.2541043499905</v>
      </c>
      <c r="ENE59" s="70">
        <v>6137.4095123314928</v>
      </c>
      <c r="ENF59" s="70">
        <v>10008.806758707913</v>
      </c>
      <c r="ENG59" s="70">
        <v>14369.833531067075</v>
      </c>
      <c r="ENH59" s="70">
        <v>19317.300187722529</v>
      </c>
      <c r="ENI59" s="70">
        <v>24735.159868308936</v>
      </c>
      <c r="ENJ59" s="70">
        <v>30548.884338098098</v>
      </c>
      <c r="ENK59" s="70">
        <v>35223.735626737005</v>
      </c>
      <c r="ENL59" s="70">
        <v>39205.637904241667</v>
      </c>
      <c r="ENM59" s="70">
        <v>43535.832976912876</v>
      </c>
      <c r="ENN59" s="70">
        <v>48198.634317306394</v>
      </c>
      <c r="ENO59" s="70">
        <v>52862.285923788055</v>
      </c>
      <c r="ENP59" s="70">
        <v>57833.616515831302</v>
      </c>
      <c r="ENQ59" s="70">
        <v>63244.021319144311</v>
      </c>
      <c r="ENR59" s="70">
        <v>69134.395242672981</v>
      </c>
      <c r="ENS59" s="70">
        <v>75549.713382636575</v>
      </c>
      <c r="ENT59" s="70">
        <v>82539.466225837343</v>
      </c>
      <c r="ENU59" s="70">
        <v>90158.144079202291</v>
      </c>
      <c r="ENV59" s="70">
        <v>98465.776569304697</v>
      </c>
      <c r="ENW59" s="70">
        <v>107528.53377601069</v>
      </c>
      <c r="ENX59" s="70">
        <v>117419.39637614427</v>
      </c>
      <c r="ENY59" s="70">
        <v>0</v>
      </c>
      <c r="ENZ59" s="70">
        <v>0</v>
      </c>
      <c r="EOA59" s="70">
        <v>0</v>
      </c>
      <c r="EOB59" s="70">
        <v>226.87159631535133</v>
      </c>
      <c r="EOC59" s="70">
        <v>771.87768314439018</v>
      </c>
      <c r="EOD59" s="70">
        <v>3290.5198076894667</v>
      </c>
      <c r="EOE59" s="70">
        <v>11986.272334935891</v>
      </c>
      <c r="EOF59" s="70">
        <v>21479.086157633326</v>
      </c>
      <c r="EOG59" s="70">
        <v>31908.489192595549</v>
      </c>
      <c r="EOH59" s="70">
        <v>43473.812056522052</v>
      </c>
      <c r="EOI59" s="70">
        <v>56093.907059293728</v>
      </c>
      <c r="EOJ59" s="70">
        <v>69269.827176634251</v>
      </c>
      <c r="EOK59" s="70">
        <v>81271.831365806895</v>
      </c>
      <c r="EOL59" s="70">
        <v>87913.673899385773</v>
      </c>
      <c r="EOM59" s="70">
        <v>94779.532155112116</v>
      </c>
      <c r="EON59" s="70">
        <v>101969.28579397479</v>
      </c>
      <c r="EOO59" s="70">
        <v>109321.89039653188</v>
      </c>
      <c r="EOP59" s="70">
        <v>116898.49062142047</v>
      </c>
      <c r="EOQ59" s="70">
        <v>124980.32395457134</v>
      </c>
      <c r="EOR59" s="70">
        <v>133602.26018859021</v>
      </c>
      <c r="EOS59" s="70">
        <v>142801.74589328672</v>
      </c>
      <c r="EOT59" s="70">
        <v>152619.01281999383</v>
      </c>
      <c r="EOU59" s="70">
        <v>163097.30480019911</v>
      </c>
      <c r="EOV59" s="70">
        <v>174283.1249135648</v>
      </c>
      <c r="EOW59" s="70">
        <v>186226.5048808108</v>
      </c>
      <c r="EOX59" s="70">
        <v>198981.29883636226</v>
      </c>
      <c r="EOY59" s="70">
        <f t="shared" ref="EOY59:EQH59" si="84">SUM(EOY6:EOY52)</f>
        <v>864525.6249016074</v>
      </c>
      <c r="EOZ59" s="70">
        <f t="shared" si="84"/>
        <v>2216998.209337716</v>
      </c>
      <c r="EPA59" s="70">
        <f t="shared" si="84"/>
        <v>66501.971146277443</v>
      </c>
      <c r="EPB59" s="70">
        <f t="shared" si="84"/>
        <v>96391.226492944144</v>
      </c>
      <c r="EPC59" s="70">
        <f t="shared" si="84"/>
        <v>2112023.8455504957</v>
      </c>
      <c r="EPD59" s="70">
        <f t="shared" si="84"/>
        <v>4840503.5288498625</v>
      </c>
      <c r="EPE59" s="70">
        <f t="shared" si="84"/>
        <v>162463.37273465341</v>
      </c>
      <c r="EPF59" s="70">
        <f t="shared" si="84"/>
        <v>210456.6751673854</v>
      </c>
      <c r="EPG59" s="70">
        <f t="shared" si="84"/>
        <v>2976549.4704521019</v>
      </c>
      <c r="EPH59" s="70">
        <f t="shared" si="84"/>
        <v>7057501.7381875794</v>
      </c>
      <c r="EPI59" s="70">
        <f t="shared" si="84"/>
        <v>228965.34388093092</v>
      </c>
      <c r="EPJ59" s="70">
        <f t="shared" si="84"/>
        <v>306847.90166032955</v>
      </c>
      <c r="EPK59" s="70">
        <f t="shared" si="84"/>
        <v>589733.11672747217</v>
      </c>
      <c r="EPL59" s="70">
        <f t="shared" si="84"/>
        <v>1127470.351753009</v>
      </c>
      <c r="EPM59" s="70">
        <f t="shared" si="84"/>
        <v>391428.71661558439</v>
      </c>
      <c r="EPN59" s="70">
        <f t="shared" si="84"/>
        <v>517304.57682771486</v>
      </c>
      <c r="EPO59" s="70">
        <f t="shared" si="84"/>
        <v>1507588.8592714521</v>
      </c>
      <c r="EPP59" s="70">
        <f t="shared" si="84"/>
        <v>2733256.5852654884</v>
      </c>
      <c r="EPQ59" s="70">
        <f t="shared" si="84"/>
        <v>620394.06049651536</v>
      </c>
      <c r="EPR59" s="70">
        <f t="shared" si="84"/>
        <v>824152.47848804458</v>
      </c>
      <c r="EPS59" s="70">
        <f t="shared" si="84"/>
        <v>2097321.9759989232</v>
      </c>
      <c r="EPT59" s="70">
        <f t="shared" si="84"/>
        <v>3860726.9370184983</v>
      </c>
      <c r="EPU59" s="70">
        <f t="shared" si="84"/>
        <v>1011822.7771120999</v>
      </c>
      <c r="EPV59" s="70">
        <f t="shared" si="84"/>
        <v>1341457.0553157595</v>
      </c>
      <c r="EPW59" s="70">
        <f t="shared" si="84"/>
        <v>274792.50817413477</v>
      </c>
      <c r="EPX59" s="70">
        <f t="shared" si="84"/>
        <v>1089527.8575847072</v>
      </c>
      <c r="EPY59" s="70">
        <f t="shared" si="84"/>
        <v>21137.885244164216</v>
      </c>
      <c r="EPZ59" s="70">
        <f t="shared" si="84"/>
        <v>47370.776416726389</v>
      </c>
      <c r="EQA59" s="70">
        <f t="shared" si="84"/>
        <v>604434.98627904349</v>
      </c>
      <c r="EQB59" s="70">
        <f t="shared" si="84"/>
        <v>2107246.9435843751</v>
      </c>
      <c r="EQC59" s="70">
        <f t="shared" si="84"/>
        <v>46494.99894454181</v>
      </c>
      <c r="EQD59" s="70">
        <f t="shared" si="84"/>
        <v>91619.43232975548</v>
      </c>
      <c r="EQE59" s="70">
        <f t="shared" si="84"/>
        <v>879227.49445317849</v>
      </c>
      <c r="EQF59" s="70">
        <f t="shared" si="84"/>
        <v>3196774.8011690816</v>
      </c>
      <c r="EQG59" s="133">
        <f t="shared" si="84"/>
        <v>67632.884188706026</v>
      </c>
      <c r="EQH59" s="133">
        <f t="shared" si="84"/>
        <v>138990.20874648183</v>
      </c>
      <c r="EQI59" s="25" t="s">
        <v>4324</v>
      </c>
    </row>
    <row r="60" spans="1:3831" x14ac:dyDescent="0.25">
      <c r="A60" s="1" t="s">
        <v>4423</v>
      </c>
      <c r="I60" s="70">
        <f>I54+I55+I56+I58</f>
        <v>832937.99700000009</v>
      </c>
      <c r="J60" s="70">
        <f>J54+J55+J56+J58</f>
        <v>1337982.3540000001</v>
      </c>
      <c r="X60" s="70">
        <f>X54+X55+X56+X58</f>
        <v>293838515.50289094</v>
      </c>
      <c r="Y60" s="70"/>
      <c r="Z60" s="70"/>
      <c r="AA60" s="70"/>
      <c r="AD60" s="70">
        <f>AD54+AD55+AD56+AD58</f>
        <v>304910707.78378332</v>
      </c>
      <c r="AE60" s="70">
        <v>122577905.65705259</v>
      </c>
      <c r="AF60" s="70">
        <v>125635627.94540888</v>
      </c>
      <c r="AG60" s="70">
        <v>128772755.91967891</v>
      </c>
      <c r="AH60" s="70">
        <v>131991431.61376891</v>
      </c>
      <c r="AI60" s="70">
        <v>135293856.94015622</v>
      </c>
      <c r="AJ60" s="70">
        <v>138682295.42006934</v>
      </c>
      <c r="AK60" s="70">
        <v>142159073.96521041</v>
      </c>
      <c r="AL60" s="70">
        <v>145726584.71259928</v>
      </c>
      <c r="AM60" s="70">
        <v>149387286.91416764</v>
      </c>
      <c r="AN60" s="70">
        <v>153143708.88278234</v>
      </c>
      <c r="AO60" s="70">
        <v>156998449.99643189</v>
      </c>
      <c r="AP60" s="70">
        <v>160954182.76236105</v>
      </c>
      <c r="AQ60" s="70">
        <v>165013654.94299886</v>
      </c>
      <c r="AR60" s="70">
        <v>169179691.74558026</v>
      </c>
      <c r="AS60" s="70">
        <v>173455198.07742345</v>
      </c>
      <c r="AT60" s="70">
        <v>177843160.86888602</v>
      </c>
      <c r="AU60" s="70">
        <v>182346651.46608707</v>
      </c>
      <c r="AV60" s="70">
        <v>186968828.09554896</v>
      </c>
      <c r="AW60" s="70">
        <v>191712938.4029792</v>
      </c>
      <c r="AX60" s="70">
        <v>196582322.06848547</v>
      </c>
      <c r="AY60" s="70">
        <v>201580413.50058624</v>
      </c>
      <c r="AZ60" s="70">
        <v>206710744.61145809</v>
      </c>
      <c r="BA60" s="70">
        <v>211976947.67593408</v>
      </c>
      <c r="BB60" s="70">
        <v>217382758.27685216</v>
      </c>
      <c r="BC60" s="70">
        <v>222932018.33942926</v>
      </c>
      <c r="BD60" s="70">
        <v>228628679.25742856</v>
      </c>
      <c r="BE60" s="70">
        <v>171260609.8458384</v>
      </c>
      <c r="BF60" s="70">
        <v>171807685.60920453</v>
      </c>
      <c r="BG60" s="70">
        <v>172360554.19187644</v>
      </c>
      <c r="BH60" s="70">
        <v>172919276.44214591</v>
      </c>
      <c r="BI60" s="70">
        <v>173483914.06034821</v>
      </c>
      <c r="BJ60" s="70">
        <v>174054529.60982066</v>
      </c>
      <c r="BK60" s="70">
        <v>174631186.52801672</v>
      </c>
      <c r="BL60" s="70">
        <v>175213949.13777825</v>
      </c>
      <c r="BM60" s="70">
        <v>175802882.65876779</v>
      </c>
      <c r="BN60" s="70">
        <v>176398053.21906331</v>
      </c>
      <c r="BO60" s="70">
        <v>176999527.86691719</v>
      </c>
      <c r="BP60" s="70">
        <v>177607374.58268246</v>
      </c>
      <c r="BQ60" s="70">
        <v>178221662.2909081</v>
      </c>
      <c r="BR60" s="70">
        <v>178842460.87260488</v>
      </c>
      <c r="BS60" s="70">
        <v>179469841.17768654</v>
      </c>
      <c r="BT60" s="70">
        <v>180103875.03758538</v>
      </c>
      <c r="BU60" s="70">
        <v>180744635.27804795</v>
      </c>
      <c r="BV60" s="70">
        <v>181392195.73211041</v>
      </c>
      <c r="BW60" s="70">
        <v>182046631.25325865</v>
      </c>
      <c r="BX60" s="70">
        <v>182708017.72877324</v>
      </c>
      <c r="BY60" s="70">
        <v>183376432.09326404</v>
      </c>
      <c r="BZ60" s="70">
        <v>184051952.34239534</v>
      </c>
      <c r="CA60" s="70">
        <v>184734657.54680467</v>
      </c>
      <c r="CB60" s="70">
        <v>185424627.86621904</v>
      </c>
      <c r="CC60" s="70">
        <v>186121944.56376931</v>
      </c>
      <c r="CD60" s="70">
        <v>186826690.02050713</v>
      </c>
      <c r="NG60" s="70">
        <v>0</v>
      </c>
      <c r="NH60" s="70">
        <v>0</v>
      </c>
      <c r="NI60" s="70">
        <v>0</v>
      </c>
      <c r="NJ60" s="70">
        <v>840917.00196310668</v>
      </c>
      <c r="NK60" s="70">
        <v>1423975.3510487778</v>
      </c>
      <c r="NL60" s="70">
        <v>3166205.1192935267</v>
      </c>
      <c r="NM60" s="70">
        <v>4550699.612649044</v>
      </c>
      <c r="NN60" s="70">
        <v>4569702.2087924136</v>
      </c>
      <c r="NO60" s="70">
        <v>4590546.3506403407</v>
      </c>
      <c r="NP60" s="70">
        <v>4592316.8583585713</v>
      </c>
      <c r="NQ60" s="70">
        <v>4241556.3519506389</v>
      </c>
      <c r="NR60" s="70">
        <v>4862788.0540288854</v>
      </c>
      <c r="NS60" s="70">
        <v>4964899.3186487406</v>
      </c>
      <c r="NT60" s="70">
        <v>4532613.3161823126</v>
      </c>
      <c r="NU60" s="70">
        <v>4632560.1479990548</v>
      </c>
      <c r="NV60" s="70">
        <v>4735245.2718320629</v>
      </c>
      <c r="NW60" s="70">
        <v>4503490.597201068</v>
      </c>
      <c r="NX60" s="70">
        <v>4622176.6294618454</v>
      </c>
      <c r="NY60" s="70">
        <v>4744110.3074302608</v>
      </c>
      <c r="NZ60" s="70">
        <v>4869383.6655062381</v>
      </c>
      <c r="OA60" s="70">
        <v>4998091.4321008064</v>
      </c>
      <c r="OB60" s="70">
        <v>5130331.1108718012</v>
      </c>
      <c r="OC60" s="70">
        <v>5266203.0644760514</v>
      </c>
      <c r="OD60" s="70">
        <v>5405810.6009180211</v>
      </c>
      <c r="OE60" s="70">
        <v>5549260.0625771526</v>
      </c>
      <c r="OF60" s="70">
        <v>5696660.9179992862</v>
      </c>
      <c r="OG60" s="70">
        <v>0</v>
      </c>
      <c r="OH60" s="70">
        <v>0</v>
      </c>
      <c r="OI60" s="70">
        <v>0</v>
      </c>
      <c r="OJ60" s="70">
        <v>481980.87007082824</v>
      </c>
      <c r="OK60" s="70">
        <v>884687.59207919869</v>
      </c>
      <c r="OL60" s="70">
        <v>1219112.1828927996</v>
      </c>
      <c r="OM60" s="70">
        <v>5865097.8707849942</v>
      </c>
      <c r="ON60" s="70">
        <v>5868552.8690790692</v>
      </c>
      <c r="OO60" s="70">
        <v>5823948.0117600625</v>
      </c>
      <c r="OP60" s="70">
        <v>5796208.4199404707</v>
      </c>
      <c r="OQ60" s="70">
        <v>5496454.3606596095</v>
      </c>
      <c r="OR60" s="70">
        <v>5470564.9030453041</v>
      </c>
      <c r="OS60" s="70">
        <v>5301313.3617642513</v>
      </c>
      <c r="OT60" s="70">
        <v>921999.0720730524</v>
      </c>
      <c r="OU60" s="70">
        <v>928109.78805365867</v>
      </c>
      <c r="OV60" s="70">
        <v>934294.27477372135</v>
      </c>
      <c r="OW60" s="70">
        <v>726116.51230546262</v>
      </c>
      <c r="OX60" s="70">
        <v>732556.0515815434</v>
      </c>
      <c r="OY60" s="70">
        <v>739072.81860105344</v>
      </c>
      <c r="OZ60" s="70">
        <v>745667.8268866319</v>
      </c>
      <c r="PA60" s="70">
        <v>752342.103685654</v>
      </c>
      <c r="PB60" s="70">
        <v>759096.69015955704</v>
      </c>
      <c r="PC60" s="70">
        <v>765932.64157581062</v>
      </c>
      <c r="PD60" s="70">
        <v>772851.02750266087</v>
      </c>
      <c r="PE60" s="70">
        <v>779852.93200647668</v>
      </c>
      <c r="PF60" s="70">
        <v>786939.45385196933</v>
      </c>
      <c r="PG60" s="70">
        <v>0</v>
      </c>
      <c r="PH60" s="70">
        <v>0</v>
      </c>
      <c r="PI60" s="70">
        <v>0</v>
      </c>
      <c r="PJ60" s="70">
        <v>1101275.6401690887</v>
      </c>
      <c r="PK60" s="70">
        <v>2501144.1215005941</v>
      </c>
      <c r="PL60" s="70">
        <v>8325856.0759706926</v>
      </c>
      <c r="PM60" s="70">
        <v>12000610.656385014</v>
      </c>
      <c r="PN60" s="70">
        <v>12019613.252528384</v>
      </c>
      <c r="PO60" s="70">
        <v>12047555.454342019</v>
      </c>
      <c r="PP60" s="70">
        <v>12049325.946931895</v>
      </c>
      <c r="PQ60" s="70">
        <v>11360025.139642056</v>
      </c>
      <c r="PR60" s="70">
        <v>11970328.832516765</v>
      </c>
      <c r="PS60" s="70">
        <v>8061041.5136214867</v>
      </c>
      <c r="PT60" s="70">
        <v>5338495.4240962574</v>
      </c>
      <c r="PU60" s="70">
        <v>5438442.2559129996</v>
      </c>
      <c r="PV60" s="70">
        <v>5541127.3797460087</v>
      </c>
      <c r="PW60" s="70">
        <v>4503490.597201068</v>
      </c>
      <c r="PX60" s="70">
        <v>4622176.6294618454</v>
      </c>
      <c r="PY60" s="70">
        <v>4744110.3074302608</v>
      </c>
      <c r="PZ60" s="70">
        <v>4869383.6655062381</v>
      </c>
      <c r="QA60" s="70">
        <v>4998091.4321008064</v>
      </c>
      <c r="QB60" s="70">
        <v>5130331.1108718012</v>
      </c>
      <c r="QC60" s="70">
        <v>5266203.0644760514</v>
      </c>
      <c r="QD60" s="70">
        <v>5405810.6009180211</v>
      </c>
      <c r="QE60" s="70">
        <v>5549260.0625771526</v>
      </c>
      <c r="QF60" s="70">
        <v>5696660.9179992862</v>
      </c>
      <c r="QG60" s="70">
        <v>0</v>
      </c>
      <c r="QH60" s="70">
        <v>0</v>
      </c>
      <c r="QI60" s="70">
        <v>0</v>
      </c>
      <c r="QJ60" s="70">
        <v>458709.20720375964</v>
      </c>
      <c r="QK60" s="70">
        <v>989161.2020222717</v>
      </c>
      <c r="QL60" s="70">
        <v>3509089.2515070969</v>
      </c>
      <c r="QM60" s="70">
        <v>13131382.210584398</v>
      </c>
      <c r="QN60" s="70">
        <v>13134837.208878472</v>
      </c>
      <c r="QO60" s="70">
        <v>13138336.851750052</v>
      </c>
      <c r="QP60" s="70">
        <v>13109919.831008932</v>
      </c>
      <c r="QQ60" s="70">
        <v>12832480.408974422</v>
      </c>
      <c r="QR60" s="70">
        <v>12863186.538796501</v>
      </c>
      <c r="QS60" s="70">
        <v>10461284.064274356</v>
      </c>
      <c r="QT60" s="70">
        <v>1105662.5033980503</v>
      </c>
      <c r="QU60" s="70">
        <v>1111773.2193786569</v>
      </c>
      <c r="QV60" s="70">
        <v>1117957.7060987193</v>
      </c>
      <c r="QW60" s="70">
        <v>726116.51230546262</v>
      </c>
      <c r="QX60" s="70">
        <v>732556.0515815434</v>
      </c>
      <c r="QY60" s="70">
        <v>739073.81860105344</v>
      </c>
      <c r="QZ60" s="70">
        <v>745669.8268866319</v>
      </c>
      <c r="RA60" s="70">
        <v>752345.103685654</v>
      </c>
      <c r="RB60" s="70">
        <v>759100.69015955704</v>
      </c>
      <c r="RC60" s="70">
        <v>765937.64157581062</v>
      </c>
      <c r="RD60" s="70">
        <v>772857.02750266087</v>
      </c>
      <c r="RE60" s="70">
        <v>779859.93200647668</v>
      </c>
      <c r="RF60" s="70">
        <v>786947.45385196933</v>
      </c>
      <c r="RG60" s="70">
        <v>0</v>
      </c>
      <c r="RH60" s="70">
        <v>0</v>
      </c>
      <c r="RI60" s="70">
        <v>0</v>
      </c>
      <c r="RJ60" s="70">
        <v>1075825.3989899282</v>
      </c>
      <c r="RK60" s="70">
        <v>2521042.4598185821</v>
      </c>
      <c r="RL60" s="70">
        <v>8038328.4998537702</v>
      </c>
      <c r="RM60" s="70">
        <v>11713083.080268089</v>
      </c>
      <c r="RN60" s="70">
        <v>11732085.676411457</v>
      </c>
      <c r="RO60" s="70">
        <v>11760027.87822509</v>
      </c>
      <c r="RP60" s="70">
        <v>11716449.791317821</v>
      </c>
      <c r="RQ60" s="70">
        <v>11248079.13266024</v>
      </c>
      <c r="RR60" s="70">
        <v>11466332.070333576</v>
      </c>
      <c r="RS60" s="70">
        <v>7668990.7584201079</v>
      </c>
      <c r="RT60" s="70">
        <v>4946444.6688948786</v>
      </c>
      <c r="RU60" s="70">
        <v>5046391.5007116217</v>
      </c>
      <c r="RV60" s="70">
        <v>5149076.6245446298</v>
      </c>
      <c r="RW60" s="70">
        <v>4503490.597201068</v>
      </c>
      <c r="RX60" s="70">
        <v>4622176.6294618454</v>
      </c>
      <c r="RY60" s="70">
        <v>4744110.3074302608</v>
      </c>
      <c r="RZ60" s="70">
        <v>4869383.6655062381</v>
      </c>
      <c r="SA60" s="70">
        <v>4998091.4321008064</v>
      </c>
      <c r="SB60" s="70">
        <v>5130331.1108718012</v>
      </c>
      <c r="SC60" s="70">
        <v>5266203.0644760514</v>
      </c>
      <c r="SD60" s="70">
        <v>5405810.6009180211</v>
      </c>
      <c r="SE60" s="70">
        <v>5549260.0625771526</v>
      </c>
      <c r="SF60" s="70">
        <v>5696660.9179992862</v>
      </c>
      <c r="SG60" s="70">
        <v>0</v>
      </c>
      <c r="SH60" s="70">
        <v>0</v>
      </c>
      <c r="SI60" s="70">
        <v>0</v>
      </c>
      <c r="SJ60" s="70">
        <v>490394.5732241064</v>
      </c>
      <c r="SK60" s="70">
        <v>1174334.0573820262</v>
      </c>
      <c r="SL60" s="70">
        <v>4073153.8807243966</v>
      </c>
      <c r="SM60" s="70">
        <v>15752320.511891544</v>
      </c>
      <c r="SN60" s="70">
        <v>15755775.510185618</v>
      </c>
      <c r="SO60" s="70">
        <v>15759275.153057197</v>
      </c>
      <c r="SP60" s="70">
        <v>15704438.486865282</v>
      </c>
      <c r="SQ60" s="70">
        <v>15386741.430706814</v>
      </c>
      <c r="SR60" s="70">
        <v>15466979.169837395</v>
      </c>
      <c r="SS60" s="70">
        <v>12694757.189561317</v>
      </c>
      <c r="ST60" s="70">
        <v>1282261.956595164</v>
      </c>
      <c r="SU60" s="70">
        <v>1288372.6725757702</v>
      </c>
      <c r="SV60" s="70">
        <v>1294557.159295833</v>
      </c>
      <c r="SW60" s="70">
        <v>726116.51230546262</v>
      </c>
      <c r="SX60" s="70">
        <v>732556.0515815434</v>
      </c>
      <c r="SY60" s="70">
        <v>739072.81860105344</v>
      </c>
      <c r="SZ60" s="70">
        <v>745667.8268866319</v>
      </c>
      <c r="TA60" s="70">
        <v>752342.103685654</v>
      </c>
      <c r="TB60" s="70">
        <v>759096.69015955704</v>
      </c>
      <c r="TC60" s="70">
        <v>765932.64157581062</v>
      </c>
      <c r="TD60" s="70">
        <v>772851.02750266087</v>
      </c>
      <c r="TE60" s="70">
        <v>779852.93200647668</v>
      </c>
      <c r="TF60" s="70">
        <v>786939.45385196933</v>
      </c>
      <c r="TG60" s="70">
        <v>0</v>
      </c>
      <c r="TH60" s="70">
        <v>0</v>
      </c>
      <c r="TI60" s="70">
        <v>0</v>
      </c>
      <c r="TJ60" s="70">
        <v>6267029.3238380766</v>
      </c>
      <c r="TK60" s="70">
        <v>11720459.3454345</v>
      </c>
      <c r="TL60" s="70">
        <v>25946927.657438703</v>
      </c>
      <c r="TM60" s="70">
        <v>35371246.894084342</v>
      </c>
      <c r="TN60" s="70">
        <v>36273406.277781181</v>
      </c>
      <c r="TO60" s="70">
        <v>38175876.718722969</v>
      </c>
      <c r="TP60" s="70">
        <v>35715529.666473642</v>
      </c>
      <c r="TQ60" s="70">
        <v>30777449.834335286</v>
      </c>
      <c r="TR60" s="70">
        <v>20211543.467842013</v>
      </c>
      <c r="TS60" s="70">
        <v>9667906.9379031118</v>
      </c>
      <c r="TT60" s="70">
        <v>9968350.1382417083</v>
      </c>
      <c r="TU60" s="70">
        <v>10278335.700223053</v>
      </c>
      <c r="TV60" s="70">
        <v>10598172.902332451</v>
      </c>
      <c r="TW60" s="70">
        <v>10928181.230934605</v>
      </c>
      <c r="TX60" s="70">
        <v>6766631.6621179599</v>
      </c>
      <c r="TY60" s="70">
        <v>7000434.1591264512</v>
      </c>
      <c r="TZ60" s="70">
        <v>7242361.7546046618</v>
      </c>
      <c r="UA60" s="70">
        <v>7492698.1700897003</v>
      </c>
      <c r="UB60" s="70">
        <v>7751737.0743735284</v>
      </c>
      <c r="UC60" s="70">
        <v>8019782.4334428059</v>
      </c>
      <c r="UD60" s="70">
        <v>8297148.8727654237</v>
      </c>
      <c r="UE60" s="70">
        <v>8584162.0523604713</v>
      </c>
      <c r="UF60" s="70">
        <v>8881159.0551038329</v>
      </c>
      <c r="UG60" s="70">
        <v>0</v>
      </c>
      <c r="UH60" s="70">
        <v>0</v>
      </c>
      <c r="UI60" s="70">
        <v>0</v>
      </c>
      <c r="UJ60" s="70">
        <v>6883110.2257517045</v>
      </c>
      <c r="UK60" s="70">
        <v>9068077.8494168259</v>
      </c>
      <c r="UL60" s="70">
        <v>16950568.259389054</v>
      </c>
      <c r="UM60" s="70">
        <v>47434851.4640221</v>
      </c>
      <c r="UN60" s="70">
        <v>47605677.571896844</v>
      </c>
      <c r="UO60" s="70">
        <v>48053376.542235851</v>
      </c>
      <c r="UP60" s="70">
        <v>47092582.895765215</v>
      </c>
      <c r="UQ60" s="70">
        <v>44992011.969225161</v>
      </c>
      <c r="UR60" s="70">
        <v>39030838.696418792</v>
      </c>
      <c r="US60" s="70">
        <v>8052674.8972863592</v>
      </c>
      <c r="UT60" s="70">
        <v>8143104.5829509441</v>
      </c>
      <c r="UU60" s="70">
        <v>8234634.5066430364</v>
      </c>
      <c r="UV60" s="70">
        <v>8327278.6694622189</v>
      </c>
      <c r="UW60" s="70">
        <v>8421051.2555404399</v>
      </c>
      <c r="UX60" s="70">
        <v>7228434.8285557013</v>
      </c>
      <c r="UY60" s="70">
        <v>7318301.005280165</v>
      </c>
      <c r="UZ60" s="70">
        <v>7409309.3616739269</v>
      </c>
      <c r="VA60" s="70">
        <v>7501474.6944752419</v>
      </c>
      <c r="VB60" s="70">
        <v>7594811.9952774914</v>
      </c>
      <c r="VC60" s="70">
        <v>7689336.453131794</v>
      </c>
      <c r="VD60" s="70">
        <v>7785063.4571848279</v>
      </c>
      <c r="VE60" s="70">
        <v>7882008.59935233</v>
      </c>
      <c r="VF60" s="70">
        <v>7980187.6770287659</v>
      </c>
      <c r="VG60" s="70">
        <v>0</v>
      </c>
      <c r="VH60" s="70">
        <v>0</v>
      </c>
      <c r="VI60" s="70">
        <v>0</v>
      </c>
      <c r="VJ60" s="70">
        <v>6267029.3238380766</v>
      </c>
      <c r="VK60" s="70">
        <v>11720459.3454345</v>
      </c>
      <c r="VL60" s="70">
        <v>25946927.657438703</v>
      </c>
      <c r="VM60" s="70">
        <v>35371246.894084342</v>
      </c>
      <c r="VN60" s="70">
        <v>36273406.277781181</v>
      </c>
      <c r="VO60" s="70">
        <v>38175876.718722969</v>
      </c>
      <c r="VP60" s="70">
        <v>38150164.218101718</v>
      </c>
      <c r="VQ60" s="70">
        <v>39126098.753501698</v>
      </c>
      <c r="VR60" s="70">
        <v>44963284.981250301</v>
      </c>
      <c r="VS60" s="70">
        <v>45114249.859713927</v>
      </c>
      <c r="VT60" s="70">
        <v>46273568.70604258</v>
      </c>
      <c r="VU60" s="70">
        <v>48438916.552573361</v>
      </c>
      <c r="VV60" s="70">
        <v>48685664.905901872</v>
      </c>
      <c r="VW60" s="70">
        <v>49940167.016503975</v>
      </c>
      <c r="VX60" s="70">
        <v>52194316.375553817</v>
      </c>
      <c r="VY60" s="70">
        <v>52550576.791865639</v>
      </c>
      <c r="VZ60" s="70">
        <v>53908360.792627938</v>
      </c>
      <c r="WA60" s="70">
        <v>56252922.923195921</v>
      </c>
      <c r="WB60" s="70">
        <v>56733980.329754151</v>
      </c>
      <c r="WC60" s="70">
        <v>58203857.530637816</v>
      </c>
      <c r="WD60" s="70">
        <v>60640215.443705805</v>
      </c>
      <c r="WE60" s="70">
        <v>61263071.828323975</v>
      </c>
      <c r="WF60" s="70">
        <v>62854630.952180311</v>
      </c>
      <c r="WG60" s="70">
        <v>0</v>
      </c>
      <c r="WH60" s="70">
        <v>0</v>
      </c>
      <c r="WI60" s="70">
        <v>0</v>
      </c>
      <c r="WJ60" s="70">
        <v>6883110.2257517045</v>
      </c>
      <c r="WK60" s="70">
        <v>9068077.8494168259</v>
      </c>
      <c r="WL60" s="70">
        <v>16950568.259389054</v>
      </c>
      <c r="WM60" s="70">
        <v>47434851.4640221</v>
      </c>
      <c r="WN60" s="70">
        <v>47605677.571896844</v>
      </c>
      <c r="WO60" s="70">
        <v>48053376.542235851</v>
      </c>
      <c r="WP60" s="70">
        <v>47952449.307999484</v>
      </c>
      <c r="WQ60" s="70">
        <v>48128435.32170476</v>
      </c>
      <c r="WR60" s="70">
        <v>49787571.143466614</v>
      </c>
      <c r="WS60" s="70">
        <v>49742653.457608379</v>
      </c>
      <c r="WT60" s="70">
        <v>49930043.878798917</v>
      </c>
      <c r="WU60" s="70">
        <v>50303786.213984847</v>
      </c>
      <c r="WV60" s="70">
        <v>50310406.995315336</v>
      </c>
      <c r="WW60" s="70">
        <v>50503423.705084883</v>
      </c>
      <c r="WX60" s="70">
        <v>50835526.0450598</v>
      </c>
      <c r="WY60" s="70">
        <v>50895239.671009347</v>
      </c>
      <c r="WZ60" s="70">
        <v>51094084.724382147</v>
      </c>
      <c r="XA60" s="70">
        <v>51383319.149168529</v>
      </c>
      <c r="XB60" s="70">
        <v>51497765.764186591</v>
      </c>
      <c r="XC60" s="70">
        <v>51702649.40488404</v>
      </c>
      <c r="XD60" s="70">
        <v>51947714.771658435</v>
      </c>
      <c r="XE60" s="70">
        <v>52118624.458578825</v>
      </c>
      <c r="XF60" s="70">
        <v>52329765.460324839</v>
      </c>
      <c r="YC60" s="70">
        <f>YC54+YC55+YC56+YC58</f>
        <v>42084478.706473894</v>
      </c>
      <c r="YD60" s="70">
        <f>YD54+YD55+YD56+YD58</f>
        <v>0</v>
      </c>
      <c r="YL60" s="118">
        <v>0</v>
      </c>
      <c r="YM60" s="118">
        <v>0</v>
      </c>
      <c r="YN60" s="118">
        <v>0</v>
      </c>
      <c r="YO60" s="118">
        <v>53260660.51314795</v>
      </c>
      <c r="YP60" s="118">
        <v>87233065.239830747</v>
      </c>
      <c r="YQ60" s="118">
        <v>162663453.20329559</v>
      </c>
      <c r="YR60" s="118">
        <v>281371692.18853045</v>
      </c>
      <c r="YS60" s="118">
        <v>282196197.28706962</v>
      </c>
      <c r="YT60" s="118">
        <v>283478139.37718433</v>
      </c>
      <c r="YU60" s="118">
        <v>279910956.3716948</v>
      </c>
      <c r="YV60" s="118">
        <v>260262989.04610747</v>
      </c>
      <c r="YW60" s="118">
        <v>302991947.13788563</v>
      </c>
      <c r="YX60" s="118">
        <v>307655585.27953291</v>
      </c>
      <c r="YY60" s="118">
        <v>267257985.82575563</v>
      </c>
      <c r="YZ60" s="118">
        <v>272704646.09770375</v>
      </c>
      <c r="ZA60" s="118">
        <v>278292055.35306901</v>
      </c>
      <c r="ZB60" s="118">
        <v>262584793.13619295</v>
      </c>
      <c r="ZC60" s="118">
        <v>269119228.59451658</v>
      </c>
      <c r="ZD60" s="118">
        <v>275823214.50695372</v>
      </c>
      <c r="ZE60" s="118">
        <v>282701327.23380291</v>
      </c>
      <c r="ZF60" s="118">
        <v>289758271.29993325</v>
      </c>
      <c r="ZG60" s="118">
        <v>296998883.10886747</v>
      </c>
      <c r="ZH60" s="118">
        <v>304428134.76791263</v>
      </c>
      <c r="ZI60" s="118">
        <v>312051138.02775234</v>
      </c>
      <c r="ZJ60" s="118">
        <v>319873148.34001213</v>
      </c>
      <c r="ZK60" s="118">
        <v>327899569.03645152</v>
      </c>
      <c r="ZL60" s="118">
        <v>0</v>
      </c>
      <c r="ZM60" s="118">
        <v>0</v>
      </c>
      <c r="ZN60" s="118">
        <v>0</v>
      </c>
      <c r="ZO60" s="118">
        <v>21588981.194044173</v>
      </c>
      <c r="ZP60" s="118">
        <v>37979598.825137772</v>
      </c>
      <c r="ZQ60" s="118">
        <v>51122227.499596551</v>
      </c>
      <c r="ZR60" s="118">
        <v>145286178.65401033</v>
      </c>
      <c r="ZS60" s="118">
        <v>145369392.32134405</v>
      </c>
      <c r="ZT60" s="118">
        <v>141071039.78545147</v>
      </c>
      <c r="ZU60" s="118">
        <v>139249556.30048782</v>
      </c>
      <c r="ZV60" s="118">
        <v>121595760.66269325</v>
      </c>
      <c r="ZW60" s="118">
        <v>120383854.62567995</v>
      </c>
      <c r="ZX60" s="118">
        <v>116069346.10486829</v>
      </c>
      <c r="ZY60" s="118">
        <v>27373638.775484458</v>
      </c>
      <c r="ZZ60" s="118">
        <v>27549234.738442279</v>
      </c>
      <c r="AAA60" s="118">
        <v>27727000.570419911</v>
      </c>
      <c r="AAB60" s="118">
        <v>19651141.288788613</v>
      </c>
      <c r="AAC60" s="118">
        <v>19837361.290570904</v>
      </c>
      <c r="AAD60" s="118">
        <v>20025859.313264668</v>
      </c>
      <c r="AAE60" s="118">
        <v>20216665.863323025</v>
      </c>
      <c r="AAF60" s="118">
        <v>20409811.873770356</v>
      </c>
      <c r="AAG60" s="118">
        <v>20605328.71035029</v>
      </c>
      <c r="AAH60" s="118">
        <v>20803248.177764691</v>
      </c>
      <c r="AAI60" s="118">
        <v>21003602.526006684</v>
      </c>
      <c r="AAJ60" s="118">
        <v>21206424.456784431</v>
      </c>
      <c r="AAK60" s="118">
        <v>21411747.13004243</v>
      </c>
      <c r="AAL60" s="118">
        <v>0</v>
      </c>
      <c r="AAM60" s="118">
        <v>0</v>
      </c>
      <c r="AAN60" s="118">
        <v>0</v>
      </c>
      <c r="AAO60" s="118">
        <v>67148046.29709357</v>
      </c>
      <c r="AAP60" s="118">
        <v>148655667.69020534</v>
      </c>
      <c r="AAQ60" s="118">
        <v>204298323.12868714</v>
      </c>
      <c r="AAR60" s="118">
        <v>377533369.9996888</v>
      </c>
      <c r="AAS60" s="118">
        <v>378659016.93901342</v>
      </c>
      <c r="AAT60" s="118">
        <v>380624541.61903667</v>
      </c>
      <c r="AAU60" s="118">
        <v>381186770.42162597</v>
      </c>
      <c r="AAV60" s="118">
        <v>350388829.71629894</v>
      </c>
      <c r="AAW60" s="118">
        <v>441579400.02685738</v>
      </c>
      <c r="AAX60" s="118">
        <v>413741347.72328329</v>
      </c>
      <c r="AAY60" s="118">
        <v>284327816.0811314</v>
      </c>
      <c r="AAZ60" s="118">
        <v>287758878.74807036</v>
      </c>
      <c r="ABA60" s="118">
        <v>291279295.96666598</v>
      </c>
      <c r="ABB60" s="118">
        <v>186293385.69649732</v>
      </c>
      <c r="ABC60" s="118">
        <v>190977284.81920439</v>
      </c>
      <c r="ABD60" s="118">
        <v>195783587.64423928</v>
      </c>
      <c r="ABE60" s="118">
        <v>200715615.11703104</v>
      </c>
      <c r="ABF60" s="118">
        <v>205776781.56889582</v>
      </c>
      <c r="ABG60" s="118">
        <v>210970597.4329038</v>
      </c>
      <c r="ABH60" s="118">
        <v>216300672.04122332</v>
      </c>
      <c r="ABI60" s="118">
        <v>221770716.50644827</v>
      </c>
      <c r="ABJ60" s="118">
        <v>227384546.68950209</v>
      </c>
      <c r="ABK60" s="118">
        <v>233146086.25679883</v>
      </c>
      <c r="ABL60" s="118">
        <v>0</v>
      </c>
      <c r="ABM60" s="118">
        <v>0</v>
      </c>
      <c r="ABN60" s="118">
        <v>0</v>
      </c>
      <c r="ABO60" s="118">
        <v>16415113.247589245</v>
      </c>
      <c r="ABP60" s="118">
        <v>36007885.178670302</v>
      </c>
      <c r="ABQ60" s="118">
        <v>58330643.490589045</v>
      </c>
      <c r="ABR60" s="118">
        <v>511360655.8525089</v>
      </c>
      <c r="ABS60" s="118">
        <v>511536237.93118733</v>
      </c>
      <c r="ABT60" s="118">
        <v>511714393.89090043</v>
      </c>
      <c r="ABU60" s="118">
        <v>510737137.70890385</v>
      </c>
      <c r="ABV60" s="118">
        <v>502964863.12665904</v>
      </c>
      <c r="ABW60" s="118">
        <v>515874254.4379518</v>
      </c>
      <c r="ABX60" s="118">
        <v>497845171.81045812</v>
      </c>
      <c r="ABY60" s="118">
        <v>57372191.192992195</v>
      </c>
      <c r="ABZ60" s="118">
        <v>57649724.395375036</v>
      </c>
      <c r="ACA60" s="118">
        <v>57930895.997280031</v>
      </c>
      <c r="ACB60" s="118">
        <v>32402927.55821671</v>
      </c>
      <c r="ACC60" s="118">
        <v>32698316.860793725</v>
      </c>
      <c r="ACD60" s="118">
        <v>32997546.083378084</v>
      </c>
      <c r="ACE60" s="118">
        <v>33300663.174914818</v>
      </c>
      <c r="ACF60" s="118">
        <v>33607724.513379447</v>
      </c>
      <c r="ACG60" s="118">
        <v>33918787.328766346</v>
      </c>
      <c r="ACH60" s="118">
        <v>34233909.716281161</v>
      </c>
      <c r="ACI60" s="118">
        <v>34553150.649745807</v>
      </c>
      <c r="ACJ60" s="118">
        <v>34876569.99520807</v>
      </c>
      <c r="ACK60" s="118">
        <v>35204228.524771594</v>
      </c>
      <c r="ACL60" s="118">
        <v>0</v>
      </c>
      <c r="ACM60" s="118">
        <v>0</v>
      </c>
      <c r="ACN60" s="118">
        <v>0</v>
      </c>
      <c r="ACO60" s="118">
        <v>6292387.5796268042</v>
      </c>
      <c r="ACP60" s="118">
        <v>14043460.748052351</v>
      </c>
      <c r="ACQ60" s="118">
        <v>37488483.459731817</v>
      </c>
      <c r="ACR60" s="118">
        <v>70873462.024024248</v>
      </c>
      <c r="ACS60" s="118">
        <v>71000891.120077267</v>
      </c>
      <c r="ACT60" s="118">
        <v>71244121.634443462</v>
      </c>
      <c r="ACU60" s="118">
        <v>69696320.586918488</v>
      </c>
      <c r="ACV60" s="118">
        <v>68187314.253584474</v>
      </c>
      <c r="ACW60" s="118">
        <v>74957474.398790106</v>
      </c>
      <c r="ACX60" s="118">
        <v>58697544.026983097</v>
      </c>
      <c r="ACY60" s="118">
        <v>33622573.555694617</v>
      </c>
      <c r="ACZ60" s="118">
        <v>34214269.167409427</v>
      </c>
      <c r="ADA60" s="118">
        <v>34821564.655382767</v>
      </c>
      <c r="ADB60" s="118">
        <v>28760210.519135095</v>
      </c>
      <c r="ADC60" s="118">
        <v>29491567.63759058</v>
      </c>
      <c r="ADD60" s="118">
        <v>30242236.527264014</v>
      </c>
      <c r="ADE60" s="118">
        <v>31012745.321423166</v>
      </c>
      <c r="ADF60" s="118">
        <v>31803637.077866722</v>
      </c>
      <c r="ADG60" s="118">
        <v>32615470.213777989</v>
      </c>
      <c r="ADH60" s="118">
        <v>33448818.953613266</v>
      </c>
      <c r="ADI60" s="118">
        <v>34304273.790425912</v>
      </c>
      <c r="ADJ60" s="118">
        <v>35182441.96103847</v>
      </c>
      <c r="ADK60" s="118">
        <v>36083947.935491547</v>
      </c>
      <c r="ADL60" s="118">
        <v>0</v>
      </c>
      <c r="ADM60" s="118">
        <v>0</v>
      </c>
      <c r="ADN60" s="118">
        <v>0</v>
      </c>
      <c r="ADO60" s="118">
        <v>2128737.4928958202</v>
      </c>
      <c r="ADP60" s="118">
        <v>5002236.5133350128</v>
      </c>
      <c r="ADQ60" s="118">
        <v>13300906.021140955</v>
      </c>
      <c r="ADR60" s="118">
        <v>265422332.19968095</v>
      </c>
      <c r="ADS60" s="118">
        <v>265435994.14621836</v>
      </c>
      <c r="ADT60" s="118">
        <v>265449846.20593297</v>
      </c>
      <c r="ADU60" s="118">
        <v>264432037.64682999</v>
      </c>
      <c r="ADV60" s="118">
        <v>263145697.5258714</v>
      </c>
      <c r="ADW60" s="118">
        <v>266642061.67951164</v>
      </c>
      <c r="ADX60" s="118">
        <v>258606339.65601861</v>
      </c>
      <c r="ADY60" s="118">
        <v>12085019.666623514</v>
      </c>
      <c r="ADZ60" s="118">
        <v>12117889.905059235</v>
      </c>
      <c r="AEA60" s="118">
        <v>12151063.097710412</v>
      </c>
      <c r="AEB60" s="118">
        <v>7357064.2364748856</v>
      </c>
      <c r="AEC60" s="118">
        <v>7391733.7447697232</v>
      </c>
      <c r="AED60" s="118">
        <v>7426722.452272715</v>
      </c>
      <c r="AEE60" s="118">
        <v>7462034.4988233745</v>
      </c>
      <c r="AEF60" s="118">
        <v>7497674.0838362733</v>
      </c>
      <c r="AEG60" s="118">
        <v>7533645.4671927951</v>
      </c>
      <c r="AEH60" s="118">
        <v>7569952.9701451883</v>
      </c>
      <c r="AEI60" s="118">
        <v>7606600.9762369674</v>
      </c>
      <c r="AEJ60" s="118">
        <v>7643593.9322344586</v>
      </c>
      <c r="AEK60" s="118">
        <v>7680936.3490747064</v>
      </c>
      <c r="AEL60" s="118">
        <v>0</v>
      </c>
      <c r="AEM60" s="118">
        <v>0</v>
      </c>
      <c r="AEN60" s="118">
        <v>0</v>
      </c>
      <c r="AEO60" s="118">
        <v>4437409.7692708513</v>
      </c>
      <c r="AEP60" s="118">
        <v>10815259.165737186</v>
      </c>
      <c r="AEQ60" s="118">
        <v>43441939.132999472</v>
      </c>
      <c r="AER60" s="118">
        <v>59702492.623096071</v>
      </c>
      <c r="AES60" s="118">
        <v>62063617.433286466</v>
      </c>
      <c r="AET60" s="118">
        <v>64502422.295419127</v>
      </c>
      <c r="AEU60" s="118">
        <v>67021282.463823304</v>
      </c>
      <c r="AEV60" s="118">
        <v>68682869.353132591</v>
      </c>
      <c r="AEW60" s="118">
        <v>77631018.465622097</v>
      </c>
      <c r="AEX60" s="118">
        <v>79567523.141756371</v>
      </c>
      <c r="AEY60" s="118">
        <v>81553539.340247661</v>
      </c>
      <c r="AEZ60" s="118">
        <v>83590361.2862629</v>
      </c>
      <c r="AFA60" s="118">
        <v>85679317.724488512</v>
      </c>
      <c r="AFB60" s="118">
        <v>87821772.857249841</v>
      </c>
      <c r="AFC60" s="118">
        <v>90019127.308586463</v>
      </c>
      <c r="AFD60" s="118">
        <v>92272819.115013495</v>
      </c>
      <c r="AFE60" s="118">
        <v>94584324.743721366</v>
      </c>
      <c r="AFF60" s="118">
        <v>96955160.1389869</v>
      </c>
      <c r="AFG60" s="118">
        <v>99386881.797591388</v>
      </c>
      <c r="AFH60" s="118">
        <v>101881087.87406451</v>
      </c>
      <c r="AFI60" s="118">
        <v>104439419.31659539</v>
      </c>
      <c r="AFJ60" s="118">
        <v>107063561.03447725</v>
      </c>
      <c r="AFK60" s="118">
        <v>109755243.09797657</v>
      </c>
      <c r="AFL60" s="118">
        <v>0</v>
      </c>
      <c r="AFM60" s="118">
        <v>0</v>
      </c>
      <c r="AFN60" s="118">
        <v>0</v>
      </c>
      <c r="AFO60" s="49">
        <v>0</v>
      </c>
      <c r="AFP60" s="118">
        <v>12434678.657578286</v>
      </c>
      <c r="AFQ60" s="118">
        <v>25530331.821783982</v>
      </c>
      <c r="AFR60" s="118">
        <v>60466726.31755235</v>
      </c>
      <c r="AFS60" s="118">
        <v>69383014.67397806</v>
      </c>
      <c r="AFT60" s="118">
        <v>75342963.607826188</v>
      </c>
      <c r="AFU60" s="118">
        <v>82524728.184640691</v>
      </c>
      <c r="AFV60" s="118">
        <v>87693682.533212855</v>
      </c>
      <c r="AFW60" s="118">
        <v>93283562.945486188</v>
      </c>
      <c r="AFX60" s="118">
        <v>98098753.762459904</v>
      </c>
      <c r="AFY60" s="118">
        <v>98546408.135666102</v>
      </c>
      <c r="AFZ60" s="118">
        <v>99000115.731286556</v>
      </c>
      <c r="AGA60" s="118">
        <v>99459948.461337417</v>
      </c>
      <c r="AGB60" s="118">
        <v>99860187.873936236</v>
      </c>
      <c r="AGC60" s="118">
        <v>100266065.42772779</v>
      </c>
      <c r="AGD60" s="118">
        <v>100677651.96170233</v>
      </c>
      <c r="AGE60" s="118">
        <v>101095019.49107246</v>
      </c>
      <c r="AGF60" s="118">
        <v>101518241.22484724</v>
      </c>
      <c r="AGG60" s="118">
        <v>101947391.58369565</v>
      </c>
      <c r="AGH60" s="118">
        <v>102382546.21810198</v>
      </c>
      <c r="AGI60" s="118">
        <v>102823782.02682029</v>
      </c>
      <c r="AGJ60" s="118">
        <v>103271177.17563021</v>
      </c>
      <c r="AGK60" s="118">
        <v>103724811.11640051</v>
      </c>
      <c r="AGL60" s="118">
        <v>0</v>
      </c>
      <c r="AGM60" s="118">
        <v>0</v>
      </c>
      <c r="AGN60" s="118">
        <v>0</v>
      </c>
      <c r="AGO60" s="118">
        <v>4372698.1381967589</v>
      </c>
      <c r="AGP60" s="118">
        <v>6873022.6021491447</v>
      </c>
      <c r="AGQ60" s="118">
        <v>14094549.622295342</v>
      </c>
      <c r="AGR60" s="118">
        <v>36653383.572741941</v>
      </c>
      <c r="AGS60" s="118">
        <v>60258101.331016056</v>
      </c>
      <c r="AGT60" s="118">
        <v>84945816.972619459</v>
      </c>
      <c r="AGU60" s="118">
        <v>110754836.38455135</v>
      </c>
      <c r="AGV60" s="118">
        <v>134339431.31654751</v>
      </c>
      <c r="AGW60" s="118">
        <v>164799606.41259691</v>
      </c>
      <c r="AGX60" s="118">
        <v>192295700.68820372</v>
      </c>
      <c r="AGY60" s="118">
        <v>203565569.62850112</v>
      </c>
      <c r="AGZ60" s="118">
        <v>215295858.20993769</v>
      </c>
      <c r="AHA60" s="118">
        <v>227502995.4575426</v>
      </c>
      <c r="AHB60" s="118">
        <v>232969224.8790051</v>
      </c>
      <c r="AHC60" s="118">
        <v>238569016.63281405</v>
      </c>
      <c r="AHD60" s="118">
        <v>244305692.77791697</v>
      </c>
      <c r="AHE60" s="118">
        <v>250182659.55451503</v>
      </c>
      <c r="AHF60" s="118">
        <v>256203409.55869955</v>
      </c>
      <c r="AHG60" s="118">
        <v>262371523.97438416</v>
      </c>
      <c r="AHH60" s="118">
        <v>268690674.86407435</v>
      </c>
      <c r="AHI60" s="118">
        <v>275164627.52005595</v>
      </c>
      <c r="AHJ60" s="118">
        <v>281797242.87762749</v>
      </c>
      <c r="AHK60" s="118">
        <v>288592479.99204963</v>
      </c>
      <c r="AHL60" s="118">
        <v>0</v>
      </c>
      <c r="AHM60" s="118">
        <v>0</v>
      </c>
      <c r="AHN60" s="118">
        <v>0</v>
      </c>
      <c r="AHO60" s="118">
        <v>2034404.7587113192</v>
      </c>
      <c r="AHP60" s="118">
        <v>3387542.4185335548</v>
      </c>
      <c r="AHQ60" s="118">
        <v>7975048.0756186591</v>
      </c>
      <c r="AHR60" s="118">
        <v>81319181.250481054</v>
      </c>
      <c r="AHS60" s="118">
        <v>154987116.71568817</v>
      </c>
      <c r="AHT60" s="118">
        <v>228980491.51671183</v>
      </c>
      <c r="AHU60" s="118">
        <v>303106698.20123023</v>
      </c>
      <c r="AHV60" s="118">
        <v>375984196.42764503</v>
      </c>
      <c r="AHW60" s="118">
        <v>452808049.81209809</v>
      </c>
      <c r="AHX60" s="118">
        <v>527530087.44535035</v>
      </c>
      <c r="AHY60" s="118">
        <v>532728322.35006696</v>
      </c>
      <c r="AHZ60" s="118">
        <v>537969203.86584449</v>
      </c>
      <c r="AIA60" s="118">
        <v>543253032.7674917</v>
      </c>
      <c r="AIB60" s="118">
        <v>544542373.75057817</v>
      </c>
      <c r="AIC60" s="118">
        <v>545836342.00193024</v>
      </c>
      <c r="AID60" s="118">
        <v>547134963.04887986</v>
      </c>
      <c r="AIE60" s="118">
        <v>548438262.71611702</v>
      </c>
      <c r="AIF60" s="118">
        <v>549746267.12984717</v>
      </c>
      <c r="AIG60" s="118">
        <v>551059002.72200882</v>
      </c>
      <c r="AIH60" s="118">
        <v>552376496.23456204</v>
      </c>
      <c r="AII60" s="118">
        <v>553698774.72384</v>
      </c>
      <c r="AIJ60" s="118">
        <v>555025865.56497073</v>
      </c>
      <c r="AIK60" s="118">
        <v>556357796.4563663</v>
      </c>
      <c r="AIL60" s="118">
        <v>0</v>
      </c>
      <c r="AIM60" s="118">
        <v>0</v>
      </c>
      <c r="AIN60" s="118">
        <v>0</v>
      </c>
      <c r="AIO60" s="118">
        <v>1466984.096041471</v>
      </c>
      <c r="AIP60" s="118">
        <v>7246384.9794415431</v>
      </c>
      <c r="AIQ60" s="118">
        <v>20571571.506329123</v>
      </c>
      <c r="AIR60" s="118">
        <v>39649557.969906934</v>
      </c>
      <c r="AIS60" s="118">
        <v>59604463.544695318</v>
      </c>
      <c r="AIT60" s="118">
        <v>80467714.531583801</v>
      </c>
      <c r="AIU60" s="118">
        <v>102271768.51130781</v>
      </c>
      <c r="AIV60" s="118">
        <v>124465102.62320802</v>
      </c>
      <c r="AIW60" s="118">
        <v>142265108.17867768</v>
      </c>
      <c r="AIX60" s="118">
        <v>152026114.48592645</v>
      </c>
      <c r="AIY60" s="118">
        <v>156192710.01383498</v>
      </c>
      <c r="AIZ60" s="118">
        <v>160476950.61717933</v>
      </c>
      <c r="AJA60" s="118">
        <v>164882211.57206184</v>
      </c>
      <c r="AJB60" s="118">
        <v>168761583.14463425</v>
      </c>
      <c r="AJC60" s="118">
        <v>172735057.87869439</v>
      </c>
      <c r="AJD60" s="118">
        <v>176804981.93518192</v>
      </c>
      <c r="AJE60" s="118">
        <v>180973761.37891671</v>
      </c>
      <c r="AJF60" s="118">
        <v>185243863.73934272</v>
      </c>
      <c r="AJG60" s="118">
        <v>189617819.61263409</v>
      </c>
      <c r="AJH60" s="118">
        <v>194098224.30627295</v>
      </c>
      <c r="AJI60" s="118">
        <v>198687739.52724329</v>
      </c>
      <c r="AJJ60" s="118">
        <v>203389095.11501253</v>
      </c>
      <c r="AJK60" s="118">
        <v>208205090.8205075</v>
      </c>
      <c r="AJL60" s="118">
        <v>0</v>
      </c>
      <c r="AJM60" s="118">
        <v>0</v>
      </c>
      <c r="AJN60" s="118">
        <v>0</v>
      </c>
      <c r="AJO60" s="118">
        <v>1067987.7094692197</v>
      </c>
      <c r="AJP60" s="118">
        <v>5181324.5629503895</v>
      </c>
      <c r="AJQ60" s="118">
        <v>14802744.425967515</v>
      </c>
      <c r="AJR60" s="118">
        <v>45950379.7272764</v>
      </c>
      <c r="AJS60" s="118">
        <v>77269048.899482638</v>
      </c>
      <c r="AJT60" s="118">
        <v>108941085.36027563</v>
      </c>
      <c r="AJU60" s="118">
        <v>140380194.62973911</v>
      </c>
      <c r="AJV60" s="118">
        <v>171459629.46208975</v>
      </c>
      <c r="AJW60" s="118">
        <v>200376008.41747621</v>
      </c>
      <c r="AJX60" s="118">
        <v>224142558.99027154</v>
      </c>
      <c r="AJY60" s="118">
        <v>226217970.76345158</v>
      </c>
      <c r="AJZ60" s="118">
        <v>228313110.2414639</v>
      </c>
      <c r="AKA60" s="118">
        <v>230260509.34586146</v>
      </c>
      <c r="AKB60" s="118">
        <v>230953727.04097864</v>
      </c>
      <c r="AKC60" s="118">
        <v>231653231.51878098</v>
      </c>
      <c r="AKD60" s="118">
        <v>232359089.81579861</v>
      </c>
      <c r="AKE60" s="118">
        <v>233071369.84022892</v>
      </c>
      <c r="AKF60" s="118">
        <v>233790140.38332096</v>
      </c>
      <c r="AKG60" s="118">
        <v>234515471.13091311</v>
      </c>
      <c r="AKH60" s="118">
        <v>235247432.67512617</v>
      </c>
      <c r="AKI60" s="118">
        <v>235986096.52621359</v>
      </c>
      <c r="AKJ60" s="118">
        <v>236731535.12457189</v>
      </c>
      <c r="AKK60" s="118">
        <v>237483821.85291263</v>
      </c>
      <c r="AKL60" s="118">
        <v>0</v>
      </c>
      <c r="AKM60" s="118">
        <v>0</v>
      </c>
      <c r="AKN60" s="118">
        <v>0</v>
      </c>
      <c r="AKO60" s="118">
        <v>29329697.235562198</v>
      </c>
      <c r="AKP60" s="118">
        <v>51921634.900274843</v>
      </c>
      <c r="AKQ60" s="118">
        <v>114944889.52245344</v>
      </c>
      <c r="AKR60" s="118">
        <v>146649189.62287366</v>
      </c>
      <c r="AKS60" s="118">
        <v>150389542.42768079</v>
      </c>
      <c r="AKT60" s="118">
        <v>158277184.87582541</v>
      </c>
      <c r="AKU60" s="118">
        <v>148076585.99719971</v>
      </c>
      <c r="AKV60" s="118">
        <v>127603307.0131541</v>
      </c>
      <c r="AKW60" s="118">
        <v>83797059.217672974</v>
      </c>
      <c r="AKX60" s="118">
        <v>40083142.164546303</v>
      </c>
      <c r="AKY60" s="118">
        <v>41328779.673150122</v>
      </c>
      <c r="AKZ60" s="118">
        <v>42613979.813124776</v>
      </c>
      <c r="ALA60" s="118">
        <v>43940024.853070349</v>
      </c>
      <c r="ALB60" s="118">
        <v>45308239.383454874</v>
      </c>
      <c r="ALC60" s="118">
        <v>28054454.871141061</v>
      </c>
      <c r="ALD60" s="118">
        <v>29023800.023738265</v>
      </c>
      <c r="ALE60" s="118">
        <v>30026831.83459093</v>
      </c>
      <c r="ALF60" s="118">
        <v>31064726.613191895</v>
      </c>
      <c r="ALG60" s="118">
        <v>32138701.910352647</v>
      </c>
      <c r="ALH60" s="118">
        <v>33250017.969053872</v>
      </c>
      <c r="ALI60" s="118">
        <v>34399979.226485446</v>
      </c>
      <c r="ALJ60" s="118">
        <v>35589935.869086519</v>
      </c>
      <c r="ALK60" s="118">
        <v>36821285.442460492</v>
      </c>
      <c r="ALL60" s="118">
        <v>0</v>
      </c>
      <c r="ALM60" s="118">
        <v>0</v>
      </c>
      <c r="ALN60" s="118">
        <v>0</v>
      </c>
      <c r="ALO60" s="118">
        <v>32212955.856517974</v>
      </c>
      <c r="ALP60" s="118">
        <v>40171584.872916549</v>
      </c>
      <c r="ALQ60" s="118">
        <v>75091017.389093488</v>
      </c>
      <c r="ALR60" s="118">
        <v>196664894.1698356</v>
      </c>
      <c r="ALS60" s="118">
        <v>197373139.21308428</v>
      </c>
      <c r="ALT60" s="118">
        <v>199229299.14410985</v>
      </c>
      <c r="ALU60" s="118">
        <v>195245848.68584257</v>
      </c>
      <c r="ALV60" s="118">
        <v>186536881.62440747</v>
      </c>
      <c r="ALW60" s="118">
        <v>161821857.23535234</v>
      </c>
      <c r="ALX60" s="118">
        <v>33386390.124149248</v>
      </c>
      <c r="ALY60" s="118">
        <v>33761311.600914612</v>
      </c>
      <c r="ALZ60" s="118">
        <v>34140794.664542027</v>
      </c>
      <c r="AMA60" s="118">
        <v>34524897.36359036</v>
      </c>
      <c r="AMB60" s="118">
        <v>34913678.505470663</v>
      </c>
      <c r="AMC60" s="118">
        <v>29969090.799191941</v>
      </c>
      <c r="AMD60" s="118">
        <v>30341675.967891566</v>
      </c>
      <c r="AME60" s="118">
        <v>30718996.613500096</v>
      </c>
      <c r="AMF60" s="118">
        <v>31101114.083294354</v>
      </c>
      <c r="AMG60" s="118">
        <v>31488090.532420479</v>
      </c>
      <c r="AMH60" s="118">
        <v>31879988.934684418</v>
      </c>
      <c r="AMI60" s="118">
        <v>32276873.093488295</v>
      </c>
      <c r="AMJ60" s="118">
        <v>32678807.652914759</v>
      </c>
      <c r="AMK60" s="118">
        <v>33085858.108961266</v>
      </c>
      <c r="AML60" s="118">
        <v>0</v>
      </c>
      <c r="AMM60" s="118">
        <v>0</v>
      </c>
      <c r="AMN60" s="118">
        <v>0</v>
      </c>
      <c r="AMO60" s="118">
        <v>29329697.235562198</v>
      </c>
      <c r="AMP60" s="118">
        <v>51921634.900274843</v>
      </c>
      <c r="AMQ60" s="118">
        <v>114944889.52245344</v>
      </c>
      <c r="AMR60" s="118">
        <v>146649189.62287366</v>
      </c>
      <c r="AMS60" s="118">
        <v>150389542.42768079</v>
      </c>
      <c r="AMT60" s="118">
        <v>158277184.87582541</v>
      </c>
      <c r="AMU60" s="118">
        <v>158170580.8482497</v>
      </c>
      <c r="AMV60" s="118">
        <v>162216805.43201804</v>
      </c>
      <c r="AMW60" s="118">
        <v>186417779.53226373</v>
      </c>
      <c r="AMX60" s="118">
        <v>187043679.918374</v>
      </c>
      <c r="AMY60" s="118">
        <v>191850215.85525259</v>
      </c>
      <c r="AMZ60" s="118">
        <v>200827748.02696913</v>
      </c>
      <c r="ANA60" s="118">
        <v>201850766.69986916</v>
      </c>
      <c r="ANB60" s="118">
        <v>207051932.45042545</v>
      </c>
      <c r="ANC60" s="118">
        <v>216397635.69304615</v>
      </c>
      <c r="AND60" s="118">
        <v>217874691.37907493</v>
      </c>
      <c r="ANE60" s="118">
        <v>223504063.84623542</v>
      </c>
      <c r="ANF60" s="118">
        <v>233224618.43957028</v>
      </c>
      <c r="ANG60" s="118">
        <v>235219082.44716066</v>
      </c>
      <c r="ANH60" s="118">
        <v>241313193.32202438</v>
      </c>
      <c r="ANI60" s="118">
        <v>251414333.2296043</v>
      </c>
      <c r="ANJ60" s="118">
        <v>253996695.80023122</v>
      </c>
      <c r="ANK60" s="118">
        <v>260595299.92773956</v>
      </c>
      <c r="ANL60" s="118">
        <v>0</v>
      </c>
      <c r="ANM60" s="118">
        <v>0</v>
      </c>
      <c r="ANN60" s="118">
        <v>0</v>
      </c>
      <c r="ANO60" s="118">
        <v>32212955.856517974</v>
      </c>
      <c r="ANP60" s="118">
        <v>40171584.872916549</v>
      </c>
      <c r="ANQ60" s="118">
        <v>75091017.389093488</v>
      </c>
      <c r="ANR60" s="118">
        <v>196664894.1698356</v>
      </c>
      <c r="ANS60" s="118">
        <v>197373139.21308428</v>
      </c>
      <c r="ANT60" s="118">
        <v>199229299.14410985</v>
      </c>
      <c r="ANU60" s="118">
        <v>198810854.83096585</v>
      </c>
      <c r="ANV60" s="118">
        <v>199540492.84378788</v>
      </c>
      <c r="ANW60" s="118">
        <v>206419269.9608126</v>
      </c>
      <c r="ANX60" s="118">
        <v>206233041.23524436</v>
      </c>
      <c r="ANY60" s="118">
        <v>207009961.92150036</v>
      </c>
      <c r="ANZ60" s="118">
        <v>208559497.6431812</v>
      </c>
      <c r="AOA60" s="118">
        <v>208586947.40257734</v>
      </c>
      <c r="AOB60" s="118">
        <v>209387194.68128192</v>
      </c>
      <c r="AOC60" s="118">
        <v>210764090.98281795</v>
      </c>
      <c r="AOD60" s="118">
        <v>211011663.67600477</v>
      </c>
      <c r="AOE60" s="118">
        <v>211836075.26728842</v>
      </c>
      <c r="AOF60" s="118">
        <v>213035241.1924527</v>
      </c>
      <c r="AOG60" s="118">
        <v>213509736.85831764</v>
      </c>
      <c r="AOH60" s="118">
        <v>214359184.4326492</v>
      </c>
      <c r="AOI60" s="118">
        <v>215375225.44329584</v>
      </c>
      <c r="AOJ60" s="118">
        <v>216083817.00526786</v>
      </c>
      <c r="AOK60" s="118">
        <v>216959207.59850675</v>
      </c>
      <c r="AOL60" s="56">
        <f>AOL54+AOL55+AOL56+AOL58</f>
        <v>1124397.2316423776</v>
      </c>
      <c r="AOM60" s="56">
        <v>439713.20446608815</v>
      </c>
      <c r="AON60" s="56">
        <v>450653.4962767968</v>
      </c>
      <c r="AOO60" s="56">
        <v>461871.28385736054</v>
      </c>
      <c r="AOP60" s="56">
        <v>473373.75077357085</v>
      </c>
      <c r="AOQ60" s="56">
        <v>485168.27060232451</v>
      </c>
      <c r="AOR60" s="56">
        <v>497262.41207293817</v>
      </c>
      <c r="AOS60" s="56">
        <v>509663.94435092289</v>
      </c>
      <c r="AOT60" s="56">
        <v>522380.84246826963</v>
      </c>
      <c r="AOU60" s="56">
        <v>535421.29290440597</v>
      </c>
      <c r="AOV60" s="56">
        <v>548793.69932211214</v>
      </c>
      <c r="AOW60" s="56">
        <v>562506.68846280559</v>
      </c>
      <c r="AOX60" s="56">
        <v>576569.11620573339</v>
      </c>
      <c r="AOY60" s="56">
        <v>590990.07379574503</v>
      </c>
      <c r="AOZ60" s="56">
        <v>605778.89424445492</v>
      </c>
      <c r="APA60" s="56">
        <v>620945.15890974097</v>
      </c>
      <c r="APB60" s="56">
        <v>636498.70425867673</v>
      </c>
      <c r="APC60" s="56">
        <v>652449.62881913851</v>
      </c>
      <c r="APD60" s="56">
        <v>668808.30032548402</v>
      </c>
      <c r="APE60" s="56">
        <v>685585.36306386138</v>
      </c>
      <c r="APF60" s="56">
        <v>702791.74542286294</v>
      </c>
      <c r="APG60" s="56">
        <v>720438.6676554135</v>
      </c>
      <c r="APH60" s="56">
        <v>738537.64985795075</v>
      </c>
      <c r="API60" s="56">
        <v>757100.5201731394</v>
      </c>
      <c r="APJ60" s="56">
        <v>776139.42322253587</v>
      </c>
      <c r="APK60" s="56">
        <v>795666.82877582021</v>
      </c>
      <c r="APL60" s="56">
        <v>815695.54066339659</v>
      </c>
      <c r="APM60" s="56">
        <v>684684.02717628959</v>
      </c>
      <c r="APN60" s="56">
        <v>686561.25699423312</v>
      </c>
      <c r="APO60" s="56">
        <v>688450.65040778753</v>
      </c>
      <c r="APP60" s="56">
        <v>690352.32584127306</v>
      </c>
      <c r="APQ60" s="56">
        <v>692266.40335107653</v>
      </c>
      <c r="APR60" s="56">
        <v>694193.0046496056</v>
      </c>
      <c r="APS60" s="56">
        <v>696132.25312961265</v>
      </c>
      <c r="APT60" s="56">
        <v>698084.27388889133</v>
      </c>
      <c r="APU60" s="56">
        <v>700049.19375534961</v>
      </c>
      <c r="APV60" s="56">
        <v>702027.14131246973</v>
      </c>
      <c r="APW60" s="56">
        <v>704018.24692515575</v>
      </c>
      <c r="APX60" s="56">
        <v>706022.64276597928</v>
      </c>
      <c r="APY60" s="56">
        <v>708040.46284182766</v>
      </c>
      <c r="APZ60" s="56">
        <v>710071.84302096011</v>
      </c>
      <c r="AQA60" s="56">
        <v>712116.9210604789</v>
      </c>
      <c r="AQB60" s="56">
        <v>714175.83663422463</v>
      </c>
      <c r="AQC60" s="56">
        <v>716248.73136109661</v>
      </c>
      <c r="AQD60" s="56">
        <v>718335.74883381033</v>
      </c>
      <c r="AQE60" s="56">
        <v>720437.03464809654</v>
      </c>
      <c r="AQF60" s="56">
        <v>722552.73643234745</v>
      </c>
      <c r="AQG60" s="56">
        <v>724683.00387772103</v>
      </c>
      <c r="AQH60" s="56">
        <v>726827.98876870621</v>
      </c>
      <c r="AQI60" s="56">
        <v>728987.8450141598</v>
      </c>
      <c r="AQJ60" s="56">
        <v>731162.72867881821</v>
      </c>
      <c r="AQK60" s="56">
        <v>733352.79801529739</v>
      </c>
      <c r="AQL60" s="56">
        <v>735558.2134965841</v>
      </c>
      <c r="AQM60" s="56">
        <f>AQM54+AQM55+AQM56+AQM58</f>
        <v>28567.86231642378</v>
      </c>
      <c r="AQN60" s="56">
        <v>9494.4472446608797</v>
      </c>
      <c r="AQO60" s="56">
        <v>9731.2461877156438</v>
      </c>
      <c r="AQP60" s="56">
        <v>9974.0912705189658</v>
      </c>
      <c r="AQQ60" s="56">
        <v>10223.140847897514</v>
      </c>
      <c r="AQR60" s="56">
        <v>10478.557536031029</v>
      </c>
      <c r="AQS60" s="56">
        <v>10740.508330406597</v>
      </c>
      <c r="AQT60" s="56">
        <v>11009.164727132918</v>
      </c>
      <c r="AQU60" s="56">
        <v>11284.702847713081</v>
      </c>
      <c r="AQV60" s="56">
        <v>11567.303567377283</v>
      </c>
      <c r="AQW60" s="56">
        <v>11857.152647079958</v>
      </c>
      <c r="AQX60" s="56">
        <v>12154.440869269032</v>
      </c>
      <c r="AQY60" s="56">
        <v>12459.364177538146</v>
      </c>
      <c r="AQZ60" s="56">
        <v>12772.123820276174</v>
      </c>
      <c r="ARA60" s="56">
        <v>13092.926498431667</v>
      </c>
      <c r="ARB60" s="56">
        <v>13421.984517513598</v>
      </c>
      <c r="ARC60" s="56">
        <v>13759.515943953233</v>
      </c>
      <c r="ARD60" s="56">
        <v>14105.744765955995</v>
      </c>
      <c r="ARE60" s="56">
        <v>14460.901058975878</v>
      </c>
      <c r="ARF60" s="56">
        <v>14825.221155949077</v>
      </c>
      <c r="ARG60" s="56">
        <v>15198.947822427735</v>
      </c>
      <c r="ARH60" s="56">
        <v>15582.330436758788</v>
      </c>
      <c r="ARI60" s="56">
        <v>15975.625175457539</v>
      </c>
      <c r="ARJ60" s="56">
        <v>16379.095203929963</v>
      </c>
      <c r="ARK60" s="56">
        <v>16793.010872702529</v>
      </c>
      <c r="ARL60" s="56">
        <v>17217.649919323132</v>
      </c>
      <c r="ARM60" s="56">
        <v>17653.297676101774</v>
      </c>
      <c r="ARN60" s="56">
        <v>19073.415071762895</v>
      </c>
      <c r="ARO60" s="56">
        <v>19123.594114314361</v>
      </c>
      <c r="ARP60" s="56">
        <v>19174.060221290798</v>
      </c>
      <c r="ARQ60" s="56">
        <v>19224.815993373111</v>
      </c>
      <c r="ARR60" s="56">
        <v>19275.864064509504</v>
      </c>
      <c r="ARS60" s="56">
        <v>19327.207102372511</v>
      </c>
      <c r="ART60" s="56">
        <v>19378.847808822506</v>
      </c>
      <c r="ARU60" s="56">
        <v>19430.788920377861</v>
      </c>
      <c r="ARV60" s="56">
        <v>19483.033208691824</v>
      </c>
      <c r="ARW60" s="56">
        <v>19535.583481036192</v>
      </c>
      <c r="ARX60" s="56">
        <v>19588.442580791932</v>
      </c>
      <c r="ARY60" s="56">
        <v>19641.613387946774</v>
      </c>
      <c r="ARZ60" s="56">
        <v>19695.098819599956</v>
      </c>
      <c r="ASA60" s="56">
        <v>19748.901830474166</v>
      </c>
      <c r="ASB60" s="56">
        <v>19803.025413434847</v>
      </c>
      <c r="ASC60" s="56">
        <v>19857.472600016888</v>
      </c>
      <c r="ASD60" s="56">
        <v>19912.246460958882</v>
      </c>
      <c r="ASE60" s="56">
        <v>19967.350106745052</v>
      </c>
      <c r="ASF60" s="56">
        <v>20022.786688154913</v>
      </c>
      <c r="ASG60" s="56">
        <v>20078.559396820812</v>
      </c>
      <c r="ASH60" s="56">
        <v>20134.671465793494</v>
      </c>
      <c r="ASI60" s="56">
        <v>20191.126170115724</v>
      </c>
      <c r="ASJ60" s="56">
        <v>20247.926827404197</v>
      </c>
      <c r="ASK60" s="56">
        <v>20305.076798439746</v>
      </c>
      <c r="ASL60" s="56">
        <v>20362.579487766063</v>
      </c>
      <c r="ASM60" s="56">
        <v>20420.438344296952</v>
      </c>
      <c r="ASN60" s="56"/>
      <c r="ASO60" s="56">
        <v>439713.20446608815</v>
      </c>
      <c r="ASP60" s="56">
        <v>450653.4962767968</v>
      </c>
      <c r="ASQ60" s="56">
        <v>461871.28385736054</v>
      </c>
      <c r="ASR60" s="56">
        <v>469945.2929325166</v>
      </c>
      <c r="ASS60" s="56">
        <v>477845.38480500726</v>
      </c>
      <c r="AST60" s="56">
        <v>466118.26859479997</v>
      </c>
      <c r="ASU60" s="56">
        <v>429348.60328359128</v>
      </c>
      <c r="ASV60" s="56">
        <v>390603.9295684945</v>
      </c>
      <c r="ASW60" s="56">
        <v>349838.37392630958</v>
      </c>
      <c r="ASX60" s="56">
        <v>306949.10921109683</v>
      </c>
      <c r="ASY60" s="56">
        <v>275982.17164462386</v>
      </c>
      <c r="ASZ60" s="56">
        <v>211755.01260558428</v>
      </c>
      <c r="ATA60" s="56">
        <v>157136.06948157522</v>
      </c>
      <c r="ATB60" s="56">
        <v>127870.41522961378</v>
      </c>
      <c r="ATC60" s="56">
        <v>96971.642096621814</v>
      </c>
      <c r="ATD60" s="56">
        <v>64374.500416808514</v>
      </c>
      <c r="ATE60" s="56">
        <v>66332.414721433655</v>
      </c>
      <c r="ATF60" s="56">
        <v>68351.198971001344</v>
      </c>
      <c r="ATG60" s="56">
        <v>70432.786551726938</v>
      </c>
      <c r="ATH60" s="56">
        <v>72579.173507198459</v>
      </c>
      <c r="ATI60" s="56">
        <v>74792.420606310363</v>
      </c>
      <c r="ATJ60" s="56">
        <v>77074.655480545887</v>
      </c>
      <c r="ATK60" s="56">
        <v>79428.074832965314</v>
      </c>
      <c r="ATL60" s="56">
        <v>81854.946721338885</v>
      </c>
      <c r="ATM60" s="56">
        <v>84357.61291794687</v>
      </c>
      <c r="ATN60" s="56">
        <v>86938.49134865588</v>
      </c>
      <c r="ATO60" s="56">
        <v>684684.02717628959</v>
      </c>
      <c r="ATP60" s="56">
        <v>686561.25699423312</v>
      </c>
      <c r="ATQ60" s="56">
        <v>688450.65040778753</v>
      </c>
      <c r="ATR60" s="56">
        <v>689036.54214777297</v>
      </c>
      <c r="ATS60" s="56">
        <v>689518.40819941647</v>
      </c>
      <c r="ATT60" s="56">
        <v>680583.02893626329</v>
      </c>
      <c r="ATU60" s="56">
        <v>595400.80906240444</v>
      </c>
      <c r="ATV60" s="56">
        <v>509913.68452794797</v>
      </c>
      <c r="ATW60" s="56">
        <v>424144.10247651569</v>
      </c>
      <c r="ATX60" s="56">
        <v>338066.07659396494</v>
      </c>
      <c r="ATY60" s="56">
        <v>256198.00010134222</v>
      </c>
      <c r="ATZ60" s="56">
        <v>163764.47232807078</v>
      </c>
      <c r="AUA60" s="56">
        <v>76971.155106639431</v>
      </c>
      <c r="AUB60" s="56">
        <v>67286.387512658315</v>
      </c>
      <c r="AUC60" s="56">
        <v>57510.238044903643</v>
      </c>
      <c r="AUD60" s="56">
        <v>47642.106847546282</v>
      </c>
      <c r="AUE60" s="56">
        <v>22848.520380252827</v>
      </c>
      <c r="AUF60" s="56">
        <v>23161.710858660452</v>
      </c>
      <c r="AUG60" s="56">
        <v>23479.49546361027</v>
      </c>
      <c r="AUH60" s="56">
        <v>23801.945194741736</v>
      </c>
      <c r="AUI60" s="56">
        <v>24129.132189377553</v>
      </c>
      <c r="AUJ60" s="56">
        <v>24461.129741183402</v>
      </c>
      <c r="AUK60" s="56">
        <v>24798.012319138099</v>
      </c>
      <c r="AUL60" s="56">
        <v>25139.855586819445</v>
      </c>
      <c r="AUM60" s="56">
        <v>25486.736422011003</v>
      </c>
      <c r="AUN60" s="56">
        <v>25838.73293663525</v>
      </c>
      <c r="AUO60" s="56">
        <f>AUO54+AUO55+AUO56+AUO58</f>
        <v>6.5</v>
      </c>
      <c r="AUP60" s="56">
        <v>9494.4472446608797</v>
      </c>
      <c r="AUQ60" s="56">
        <v>9731.2461877156438</v>
      </c>
      <c r="AUR60" s="56">
        <v>9974.0912705189658</v>
      </c>
      <c r="AUS60" s="56">
        <v>10121.639729615952</v>
      </c>
      <c r="AUT60" s="56">
        <v>10266.96958202912</v>
      </c>
      <c r="AUU60" s="56">
        <v>10001.199904304905</v>
      </c>
      <c r="AUV60" s="56">
        <v>8989.2438539082941</v>
      </c>
      <c r="AUW60" s="56">
        <v>7923.3122572494394</v>
      </c>
      <c r="AUX60" s="56">
        <v>6801.6484603240006</v>
      </c>
      <c r="AUY60" s="56">
        <v>5621.882498277253</v>
      </c>
      <c r="AUZ60" s="56">
        <v>4605.445762426948</v>
      </c>
      <c r="AVA60" s="56">
        <v>3221.5347970543062</v>
      </c>
      <c r="AVB60" s="56">
        <v>2156.7819798369428</v>
      </c>
      <c r="AVC60" s="56">
        <v>1884.749108322424</v>
      </c>
      <c r="AVD60" s="56">
        <v>1597.1126578108417</v>
      </c>
      <c r="AVE60" s="56">
        <v>1293.2458393065642</v>
      </c>
      <c r="AVF60" s="56">
        <v>1335.7095153890409</v>
      </c>
      <c r="AVG60" s="56">
        <v>1379.5893847648285</v>
      </c>
      <c r="AVH60" s="56">
        <v>1424.9333156059672</v>
      </c>
      <c r="AVI60" s="56">
        <v>1471.7908124245496</v>
      </c>
      <c r="AVJ60" s="56">
        <v>1520.213072536349</v>
      </c>
      <c r="AVK60" s="56">
        <v>1570.253044487841</v>
      </c>
      <c r="AVL60" s="56">
        <v>1621.965488515322</v>
      </c>
      <c r="AVM60" s="56">
        <v>1675.4070391072501</v>
      </c>
      <c r="AVN60" s="56">
        <v>1730.6362697434251</v>
      </c>
      <c r="AVO60" s="56">
        <v>1787.7137598872232</v>
      </c>
      <c r="AVP60" s="56">
        <v>19073.415071762895</v>
      </c>
      <c r="AVQ60" s="56">
        <v>19123.594114314361</v>
      </c>
      <c r="AVR60" s="56">
        <v>19174.060221290798</v>
      </c>
      <c r="AVS60" s="56">
        <v>19186.180776963833</v>
      </c>
      <c r="AVT60" s="56">
        <v>19197.232703061589</v>
      </c>
      <c r="AVU60" s="56">
        <v>18990.821357481127</v>
      </c>
      <c r="AVV60" s="56">
        <v>16496.408352933773</v>
      </c>
      <c r="AVW60" s="56">
        <v>13992.302648856252</v>
      </c>
      <c r="AVX60" s="56">
        <v>11478.701818117383</v>
      </c>
      <c r="AVY60" s="56">
        <v>8955.3190367157658</v>
      </c>
      <c r="AVZ60" s="56">
        <v>6493.5317963859552</v>
      </c>
      <c r="AWA60" s="56">
        <v>3919.5400013646299</v>
      </c>
      <c r="AWB60" s="56">
        <v>1516.6962442845297</v>
      </c>
      <c r="AWC60" s="56">
        <v>1429.0877039178204</v>
      </c>
      <c r="AWD60" s="56">
        <v>1340.6818269695086</v>
      </c>
      <c r="AWE60" s="56">
        <v>1251.4741066815141</v>
      </c>
      <c r="AWF60" s="56">
        <v>453.36869461156999</v>
      </c>
      <c r="AWG60" s="56">
        <v>458.67675489394361</v>
      </c>
      <c r="AWH60" s="56">
        <v>464.05181469166109</v>
      </c>
      <c r="AWI60" s="56">
        <v>469.49478777786453</v>
      </c>
      <c r="AWJ60" s="56">
        <v>475.00660127443814</v>
      </c>
      <c r="AWK60" s="56">
        <v>480.5881958576872</v>
      </c>
      <c r="AWL60" s="56">
        <v>486.24052596730587</v>
      </c>
      <c r="AWM60" s="56">
        <v>491.9645600186891</v>
      </c>
      <c r="AWN60" s="56">
        <v>497.76128061864091</v>
      </c>
      <c r="AWO60" s="56">
        <v>503.6316847845377</v>
      </c>
      <c r="AWP60" s="56">
        <f>AWP54+AWP55+AWP56+AWP58</f>
        <v>9.8800000000000008</v>
      </c>
      <c r="AWQ60" s="56">
        <v>439713.20446608815</v>
      </c>
      <c r="AWR60" s="56">
        <v>450653.4962767968</v>
      </c>
      <c r="AWS60" s="56">
        <v>461871.28385736054</v>
      </c>
      <c r="AWT60" s="56">
        <v>423892.40241769736</v>
      </c>
      <c r="AWU60" s="56">
        <v>432877.60280407022</v>
      </c>
      <c r="AWV60" s="56">
        <v>357338.22773596179</v>
      </c>
      <c r="AWW60" s="56">
        <v>244621.18563337153</v>
      </c>
      <c r="AWX60" s="56">
        <v>250841.54337758609</v>
      </c>
      <c r="AWY60" s="56">
        <v>257221.91884255054</v>
      </c>
      <c r="AWZ60" s="56">
        <v>263766.47759115876</v>
      </c>
      <c r="AXA60" s="56">
        <v>270479.49498241575</v>
      </c>
      <c r="AXB60" s="56">
        <v>162795.98575220708</v>
      </c>
      <c r="AXC60" s="56">
        <v>166867.78554232797</v>
      </c>
      <c r="AXD60" s="56">
        <v>171043.45249255197</v>
      </c>
      <c r="AXE60" s="56">
        <v>175325.69192745627</v>
      </c>
      <c r="AXF60" s="56">
        <v>179717.28120244993</v>
      </c>
      <c r="AXG60" s="56">
        <v>184221.07166658022</v>
      </c>
      <c r="AXH60" s="56">
        <v>188839.99068013666</v>
      </c>
      <c r="AXI60" s="56">
        <v>193577.04368861965</v>
      </c>
      <c r="AXJ60" s="56">
        <v>198435.31635469073</v>
      </c>
      <c r="AXK60" s="56">
        <v>203417.97674976379</v>
      </c>
      <c r="AXL60" s="56">
        <v>208528.27760695081</v>
      </c>
      <c r="AXM60" s="56">
        <v>213769.55863712166</v>
      </c>
      <c r="AXN60" s="56">
        <v>219145.24890989246</v>
      </c>
      <c r="AXO60" s="56">
        <v>224658.86930140806</v>
      </c>
      <c r="AXP60" s="56">
        <v>230314.03501084138</v>
      </c>
      <c r="AXQ60" s="56">
        <v>684684.02717628959</v>
      </c>
      <c r="AXR60" s="56">
        <v>686561.25699423312</v>
      </c>
      <c r="AXS60" s="56">
        <v>688450.65040778753</v>
      </c>
      <c r="AXT60" s="56">
        <v>654682.05548495403</v>
      </c>
      <c r="AXU60" s="56">
        <v>655644.50676350668</v>
      </c>
      <c r="AXV60" s="56">
        <v>614507.4201667473</v>
      </c>
      <c r="AXW60" s="56">
        <v>232829.84123018952</v>
      </c>
      <c r="AXX60" s="56">
        <v>233555.86311360888</v>
      </c>
      <c r="AXY60" s="56">
        <v>234286.37002611294</v>
      </c>
      <c r="AXZ60" s="56">
        <v>235021.4023369652</v>
      </c>
      <c r="AYA60" s="56">
        <v>235761.00093800627</v>
      </c>
      <c r="AYB60" s="56">
        <v>199347.56972215886</v>
      </c>
      <c r="AYC60" s="56">
        <v>199917.30715533963</v>
      </c>
      <c r="AYD60" s="56">
        <v>200490.87332356515</v>
      </c>
      <c r="AYE60" s="56">
        <v>201068.30712295874</v>
      </c>
      <c r="AYF60" s="56">
        <v>201649.64799083991</v>
      </c>
      <c r="AYG60" s="56">
        <v>202234.93591372139</v>
      </c>
      <c r="AYH60" s="56">
        <v>202824.21143542885</v>
      </c>
      <c r="AYI60" s="56">
        <v>203417.51566534489</v>
      </c>
      <c r="AYJ60" s="56">
        <v>204014.89028678046</v>
      </c>
      <c r="AYK60" s="56">
        <v>204616.37756547419</v>
      </c>
      <c r="AYL60" s="56">
        <v>205222.020358223</v>
      </c>
      <c r="AYM60" s="56">
        <v>205831.86212164507</v>
      </c>
      <c r="AYN60" s="56">
        <v>206445.94692107805</v>
      </c>
      <c r="AYO60" s="56">
        <v>207064.31943961338</v>
      </c>
      <c r="AYP60" s="56">
        <v>207687.02498727076</v>
      </c>
      <c r="AYQ60" s="56">
        <f>AYQ54+AYQ55+AYQ56+AYQ58</f>
        <v>9.8800000000000008</v>
      </c>
      <c r="AYR60" s="56">
        <v>9494.4472446608797</v>
      </c>
      <c r="AYS60" s="56">
        <v>9731.2461877156438</v>
      </c>
      <c r="AYT60" s="56">
        <v>9974.0912705189658</v>
      </c>
      <c r="AYU60" s="56">
        <v>9082.9928152537941</v>
      </c>
      <c r="AYV60" s="56">
        <v>9289.7031929047498</v>
      </c>
      <c r="AYW60" s="56">
        <v>7577.6640513886723</v>
      </c>
      <c r="AYX60" s="56">
        <v>4115.6307599451093</v>
      </c>
      <c r="AYY60" s="56">
        <v>4219.7268002785577</v>
      </c>
      <c r="AYZ60" s="56">
        <v>4326.503603954885</v>
      </c>
      <c r="AZA60" s="56">
        <v>4436.0315487658481</v>
      </c>
      <c r="AZB60" s="56">
        <v>4548.3828984286683</v>
      </c>
      <c r="AZC60" s="56">
        <v>3517.9381207166534</v>
      </c>
      <c r="AZD60" s="56">
        <v>3606.2467257250369</v>
      </c>
      <c r="AZE60" s="56">
        <v>3696.8263054395302</v>
      </c>
      <c r="AZF60" s="56">
        <v>3789.7368049450151</v>
      </c>
      <c r="AZG60" s="56">
        <v>3885.0397959397355</v>
      </c>
      <c r="AZH60" s="56">
        <v>3982.7985221522817</v>
      </c>
      <c r="AZI60" s="56">
        <v>4083.0779460637768</v>
      </c>
      <c r="AZJ60" s="56">
        <v>4185.9447969738576</v>
      </c>
      <c r="AZK60" s="56">
        <v>4291.4676204501848</v>
      </c>
      <c r="AZL60" s="56">
        <v>4399.7168292024817</v>
      </c>
      <c r="AZM60" s="56">
        <v>4510.7647554233045</v>
      </c>
      <c r="AZN60" s="56">
        <v>4624.6857046390487</v>
      </c>
      <c r="AZO60" s="56">
        <v>4741.5560111160075</v>
      </c>
      <c r="AZP60" s="56">
        <v>4861.4540948677077</v>
      </c>
      <c r="AZQ60" s="56">
        <v>4984.4605203110905</v>
      </c>
      <c r="AZR60" s="56">
        <v>19073.415071762895</v>
      </c>
      <c r="AZS60" s="56">
        <v>19123.594114314361</v>
      </c>
      <c r="AZT60" s="56">
        <v>19174.060221290798</v>
      </c>
      <c r="AZU60" s="56">
        <v>18260.137815673133</v>
      </c>
      <c r="AZV60" s="56">
        <v>18295.284452052016</v>
      </c>
      <c r="AZW60" s="56">
        <v>17290.314590284612</v>
      </c>
      <c r="AZX60" s="56">
        <v>5834.4231965446379</v>
      </c>
      <c r="AZY60" s="56">
        <v>5850.8375529682626</v>
      </c>
      <c r="AZZ60" s="56">
        <v>5867.3459415237139</v>
      </c>
      <c r="BAA60" s="56">
        <v>5883.9491954858386</v>
      </c>
      <c r="BAB60" s="56">
        <v>5900.6481585208739</v>
      </c>
      <c r="BAC60" s="56">
        <v>5545.8673095379118</v>
      </c>
      <c r="BAD60" s="56">
        <v>5560.9690784752811</v>
      </c>
      <c r="BAE60" s="56">
        <v>5576.1605168397637</v>
      </c>
      <c r="BAF60" s="56">
        <v>5591.4424696757224</v>
      </c>
      <c r="BAG60" s="56">
        <v>5606.8157929459439</v>
      </c>
      <c r="BAH60" s="56">
        <v>5622.2813536825079</v>
      </c>
      <c r="BAI60" s="56">
        <v>5637.8400301397796</v>
      </c>
      <c r="BAJ60" s="56">
        <v>5653.4927119496224</v>
      </c>
      <c r="BAK60" s="56">
        <v>5669.2403002788178</v>
      </c>
      <c r="BAL60" s="56">
        <v>5685.0837079887515</v>
      </c>
      <c r="BAM60" s="56">
        <v>5701.0238597973794</v>
      </c>
      <c r="BAN60" s="56">
        <v>5717.061692443538</v>
      </c>
      <c r="BAO60" s="56">
        <v>5733.1981548535778</v>
      </c>
      <c r="BAP60" s="56">
        <v>5749.4342083104184</v>
      </c>
      <c r="BAQ60" s="56">
        <v>5765.7708266250229</v>
      </c>
      <c r="BAR60" s="56">
        <f>BAR54+BAR55+BAR56+BAR58</f>
        <v>9.8800000000000008</v>
      </c>
      <c r="BAS60" s="56">
        <v>439713.20446608815</v>
      </c>
      <c r="BAT60" s="56">
        <v>450653.4962767968</v>
      </c>
      <c r="BAU60" s="56">
        <v>461871.28385736054</v>
      </c>
      <c r="BAV60" s="56">
        <v>422924.36726257618</v>
      </c>
      <c r="BAW60" s="56">
        <v>430809.96446129819</v>
      </c>
      <c r="BAX60" s="56">
        <v>348544.58722448751</v>
      </c>
      <c r="BAY60" s="56">
        <v>221943.91286141906</v>
      </c>
      <c r="BAZ60" s="56">
        <v>213633.94444117902</v>
      </c>
      <c r="BBA60" s="56">
        <v>204822.03583697035</v>
      </c>
      <c r="BBB60" s="56">
        <v>195480.94626569556</v>
      </c>
      <c r="BBC60" s="56">
        <v>189578.454939635</v>
      </c>
      <c r="BBD60" s="56">
        <v>59789.650618047337</v>
      </c>
      <c r="BBE60" s="56">
        <v>44367.831383033001</v>
      </c>
      <c r="BBF60" s="56">
        <v>36104.58782953801</v>
      </c>
      <c r="BBG60" s="56">
        <v>27380.228356693216</v>
      </c>
      <c r="BBH60" s="56">
        <v>18176.329529451818</v>
      </c>
      <c r="BBI60" s="56">
        <v>18729.152391934211</v>
      </c>
      <c r="BBJ60" s="56">
        <v>19299.162062400381</v>
      </c>
      <c r="BBK60" s="56">
        <v>19886.904438134665</v>
      </c>
      <c r="BBL60" s="56">
        <v>20492.943107914856</v>
      </c>
      <c r="BBM60" s="56">
        <v>21117.859935899396</v>
      </c>
      <c r="BBN60" s="56">
        <v>21762.255665095312</v>
      </c>
      <c r="BBO60" s="56">
        <v>22426.750541072557</v>
      </c>
      <c r="BBP60" s="56">
        <v>23111.984956613334</v>
      </c>
      <c r="BBQ60" s="56">
        <v>23818.620118008526</v>
      </c>
      <c r="BBR60" s="56">
        <v>24547.338733738128</v>
      </c>
      <c r="BBS60" s="56">
        <v>684684.02717628959</v>
      </c>
      <c r="BBT60" s="56">
        <v>686561.25699423312</v>
      </c>
      <c r="BBU60" s="56">
        <v>688450.65040778753</v>
      </c>
      <c r="BBV60" s="56">
        <v>654310.54008914228</v>
      </c>
      <c r="BBW60" s="56">
        <v>654868.60225009674</v>
      </c>
      <c r="BBX60" s="56">
        <v>610664.60349474475</v>
      </c>
      <c r="BBY60" s="56">
        <v>204388.0217288601</v>
      </c>
      <c r="BBZ60" s="56">
        <v>180425.34376463667</v>
      </c>
      <c r="BCA60" s="56">
        <v>156383.75601797155</v>
      </c>
      <c r="BCB60" s="56">
        <v>132255.92523997562</v>
      </c>
      <c r="BCC60" s="56">
        <v>109317.63712892955</v>
      </c>
      <c r="BCD60" s="56">
        <v>46239.38042204352</v>
      </c>
      <c r="BCE60" s="56">
        <v>21733.032030109956</v>
      </c>
      <c r="BCF60" s="56">
        <v>18998.509415338816</v>
      </c>
      <c r="BCG60" s="56">
        <v>16238.184859737499</v>
      </c>
      <c r="BCH60" s="56">
        <v>13451.888992248361</v>
      </c>
      <c r="BCI60" s="56">
        <v>13634.486908629859</v>
      </c>
      <c r="BCJ60" s="56">
        <v>13819.647552537041</v>
      </c>
      <c r="BCK60" s="56">
        <v>14007.407963039353</v>
      </c>
      <c r="BCL60" s="56">
        <v>14197.805728329069</v>
      </c>
      <c r="BCM60" s="56">
        <v>14390.878994042389</v>
      </c>
      <c r="BCN60" s="56">
        <v>14586.666471709021</v>
      </c>
      <c r="BCO60" s="56">
        <v>14785.20744733225</v>
      </c>
      <c r="BCP60" s="56">
        <v>14986.541790101568</v>
      </c>
      <c r="BCQ60" s="56">
        <v>15190.709961239885</v>
      </c>
      <c r="BCR60" s="56">
        <v>15397.753022987525</v>
      </c>
      <c r="BCS60" s="56">
        <f>BCS54+BCS55+BCS56+BCS58</f>
        <v>9.8800000000000008</v>
      </c>
      <c r="BCT60" s="56">
        <v>9494.4472446608797</v>
      </c>
      <c r="BCU60" s="56">
        <v>9731.2461877156438</v>
      </c>
      <c r="BCV60" s="56">
        <v>9974.0912705189658</v>
      </c>
      <c r="BCW60" s="56">
        <v>9054.3336759742924</v>
      </c>
      <c r="BCX60" s="56">
        <v>9229.9607117747983</v>
      </c>
      <c r="BCY60" s="56">
        <v>7368.9181428423135</v>
      </c>
      <c r="BCZ60" s="56">
        <v>3545.3001604463916</v>
      </c>
      <c r="BDA60" s="56">
        <v>3270.6282806182353</v>
      </c>
      <c r="BDB60" s="56">
        <v>2980.9068678457238</v>
      </c>
      <c r="BDC60" s="56">
        <v>2675.484683221553</v>
      </c>
      <c r="BDD60" s="56">
        <v>2416.9019270850213</v>
      </c>
      <c r="BDE60" s="56">
        <v>909.60982505062771</v>
      </c>
      <c r="BDF60" s="56">
        <v>608.97373548337214</v>
      </c>
      <c r="BDG60" s="56">
        <v>532.16445411456675</v>
      </c>
      <c r="BDH60" s="56">
        <v>450.94945632306121</v>
      </c>
      <c r="BDI60" s="56">
        <v>365.15176639244163</v>
      </c>
      <c r="BDJ60" s="56">
        <v>377.14151022749388</v>
      </c>
      <c r="BDK60" s="56">
        <v>389.53112040418688</v>
      </c>
      <c r="BDL60" s="56">
        <v>402.3341126416849</v>
      </c>
      <c r="BDM60" s="56">
        <v>415.56446468457875</v>
      </c>
      <c r="BDN60" s="56">
        <v>429.23663224555742</v>
      </c>
      <c r="BDO60" s="56">
        <v>443.36556550244927</v>
      </c>
      <c r="BDP60" s="56">
        <v>457.96672616903209</v>
      </c>
      <c r="BDQ60" s="56">
        <v>473.05610515969414</v>
      </c>
      <c r="BDR60" s="56">
        <v>488.65024086873183</v>
      </c>
      <c r="BDS60" s="56">
        <v>504.76623808580416</v>
      </c>
      <c r="BDT60" s="56">
        <v>19073.415071762895</v>
      </c>
      <c r="BDU60" s="56">
        <v>19123.594114314361</v>
      </c>
      <c r="BDV60" s="56">
        <v>19174.060221290798</v>
      </c>
      <c r="BDW60" s="56">
        <v>18249.234005961596</v>
      </c>
      <c r="BDX60" s="56">
        <v>18273.086856330876</v>
      </c>
      <c r="BDY60" s="56">
        <v>17195.338502651211</v>
      </c>
      <c r="BDZ60" s="56">
        <v>5020.5605440607869</v>
      </c>
      <c r="BEA60" s="56">
        <v>4315.266724934284</v>
      </c>
      <c r="BEB60" s="56">
        <v>3607.3003292171234</v>
      </c>
      <c r="BEC60" s="56">
        <v>2896.5804112071305</v>
      </c>
      <c r="BED60" s="56">
        <v>2203.2615841003635</v>
      </c>
      <c r="BEE60" s="56">
        <v>1106.6936474441309</v>
      </c>
      <c r="BEF60" s="56">
        <v>428.24364544504363</v>
      </c>
      <c r="BEG60" s="56">
        <v>403.5071164003258</v>
      </c>
      <c r="BEH60" s="56">
        <v>378.54545702668474</v>
      </c>
      <c r="BEI60" s="56">
        <v>353.35739482772158</v>
      </c>
      <c r="BEJ60" s="56">
        <v>357.89200743760227</v>
      </c>
      <c r="BEK60" s="56">
        <v>362.48641650339067</v>
      </c>
      <c r="BEL60" s="56">
        <v>367.14143023269889</v>
      </c>
      <c r="BEM60" s="56">
        <v>371.85786800419919</v>
      </c>
      <c r="BEN60" s="56">
        <v>376.63656052523163</v>
      </c>
      <c r="BEO60" s="56">
        <v>381.47834999167839</v>
      </c>
      <c r="BEP60" s="56">
        <v>386.38409025013738</v>
      </c>
      <c r="BEQ60" s="56">
        <v>391.35464696242934</v>
      </c>
      <c r="BER60" s="56">
        <v>396.39089777247204</v>
      </c>
      <c r="BES60" s="56">
        <v>401.49373247555707</v>
      </c>
      <c r="BET60" s="56">
        <f>BET54+BET55+BET56+BET58</f>
        <v>0</v>
      </c>
      <c r="BEU60" s="56">
        <v>439713.20446608815</v>
      </c>
      <c r="BEV60" s="56">
        <v>450653.4962767968</v>
      </c>
      <c r="BEW60" s="56">
        <v>461871.28385736054</v>
      </c>
      <c r="BEX60" s="56">
        <v>422924.36726257618</v>
      </c>
      <c r="BEY60" s="56">
        <v>430809.96446129819</v>
      </c>
      <c r="BEZ60" s="56">
        <v>348544.58722448751</v>
      </c>
      <c r="BFA60" s="56">
        <v>221943.91286141906</v>
      </c>
      <c r="BFB60" s="56">
        <v>213633.94444117902</v>
      </c>
      <c r="BFC60" s="56">
        <v>204822.03583697035</v>
      </c>
      <c r="BFD60" s="56">
        <v>195480.94626569556</v>
      </c>
      <c r="BFE60" s="56">
        <v>189578.454939635</v>
      </c>
      <c r="BFF60" s="56">
        <v>59789.650618047337</v>
      </c>
      <c r="BFG60" s="56">
        <v>44367.831383033001</v>
      </c>
      <c r="BFH60" s="56">
        <v>36104.58782953801</v>
      </c>
      <c r="BFI60" s="56">
        <v>27380.228356693216</v>
      </c>
      <c r="BFJ60" s="56">
        <v>18176.329529451818</v>
      </c>
      <c r="BFK60" s="56">
        <v>18729.152391934211</v>
      </c>
      <c r="BFL60" s="56">
        <v>19299.162062400381</v>
      </c>
      <c r="BFM60" s="56">
        <v>19886.904438134665</v>
      </c>
      <c r="BFN60" s="56">
        <v>20492.943107914856</v>
      </c>
      <c r="BFO60" s="56">
        <v>21117.859935899396</v>
      </c>
      <c r="BFP60" s="56">
        <v>21762.255665095312</v>
      </c>
      <c r="BFQ60" s="56">
        <v>22426.750541072557</v>
      </c>
      <c r="BFR60" s="56">
        <v>23111.984956613334</v>
      </c>
      <c r="BFS60" s="56">
        <v>23818.620118008526</v>
      </c>
      <c r="BFT60" s="56">
        <v>24547.338733738128</v>
      </c>
      <c r="BFU60" s="56">
        <v>684684.02717628959</v>
      </c>
      <c r="BFV60" s="56">
        <v>686561.25699423312</v>
      </c>
      <c r="BFW60" s="56">
        <v>688450.65040778753</v>
      </c>
      <c r="BFX60" s="56">
        <v>654310.54008914228</v>
      </c>
      <c r="BFY60" s="56">
        <v>654868.60225009674</v>
      </c>
      <c r="BFZ60" s="56">
        <v>610664.60349474475</v>
      </c>
      <c r="BGA60" s="56">
        <v>204388.0217288601</v>
      </c>
      <c r="BGB60" s="56">
        <v>180425.34376463667</v>
      </c>
      <c r="BGC60" s="56">
        <v>156383.75601797155</v>
      </c>
      <c r="BGD60" s="56">
        <v>132255.92523997562</v>
      </c>
      <c r="BGE60" s="56">
        <v>109317.63712892955</v>
      </c>
      <c r="BGF60" s="56">
        <v>46239.38042204352</v>
      </c>
      <c r="BGG60" s="56">
        <v>21733.032030109956</v>
      </c>
      <c r="BGH60" s="56">
        <v>18998.509415338816</v>
      </c>
      <c r="BGI60" s="56">
        <v>16238.184859737499</v>
      </c>
      <c r="BGJ60" s="56">
        <v>13451.888992248361</v>
      </c>
      <c r="BGK60" s="56">
        <v>13634.486908629859</v>
      </c>
      <c r="BGL60" s="56">
        <v>13819.647552537041</v>
      </c>
      <c r="BGM60" s="56">
        <v>14007.407963039353</v>
      </c>
      <c r="BGN60" s="56">
        <v>14197.805728329069</v>
      </c>
      <c r="BGO60" s="56">
        <v>14390.878994042389</v>
      </c>
      <c r="BGP60" s="56">
        <v>14586.666471709021</v>
      </c>
      <c r="BGQ60" s="56">
        <v>14785.20744733225</v>
      </c>
      <c r="BGR60" s="56">
        <v>14986.541790101568</v>
      </c>
      <c r="BGS60" s="56">
        <v>15190.709961239885</v>
      </c>
      <c r="BGT60" s="56">
        <v>15397.753022987525</v>
      </c>
      <c r="BGU60" s="56">
        <f>BGU54+BGU55+BGU56+BGU58</f>
        <v>3.25</v>
      </c>
      <c r="BGV60" s="56">
        <v>9494.4472446608797</v>
      </c>
      <c r="BGW60" s="56">
        <v>9731.2461877156438</v>
      </c>
      <c r="BGX60" s="56">
        <v>9974.0912705189658</v>
      </c>
      <c r="BGY60" s="56">
        <v>9054.3336759742924</v>
      </c>
      <c r="BGZ60" s="56">
        <v>9229.9607117747983</v>
      </c>
      <c r="BHA60" s="56">
        <v>5526.6886071317358</v>
      </c>
      <c r="BHB60" s="56">
        <v>2658.9751203347937</v>
      </c>
      <c r="BHC60" s="56">
        <v>2452.9712104636765</v>
      </c>
      <c r="BHD60" s="56">
        <v>2235.6801508842927</v>
      </c>
      <c r="BHE60" s="56">
        <v>2006.6135124161653</v>
      </c>
      <c r="BHF60" s="56">
        <v>1812.6764453137655</v>
      </c>
      <c r="BHG60" s="56">
        <v>682.20736878797084</v>
      </c>
      <c r="BHH60" s="56">
        <v>456.73030161252905</v>
      </c>
      <c r="BHI60" s="56">
        <v>399.12334058592512</v>
      </c>
      <c r="BHJ60" s="56">
        <v>338.21209224229591</v>
      </c>
      <c r="BHK60" s="56">
        <v>273.86382479433126</v>
      </c>
      <c r="BHL60" s="56">
        <v>282.85613267062035</v>
      </c>
      <c r="BHM60" s="56">
        <v>292.14834030314017</v>
      </c>
      <c r="BHN60" s="56">
        <v>301.75058448126367</v>
      </c>
      <c r="BHO60" s="56">
        <v>311.67334851343401</v>
      </c>
      <c r="BHP60" s="56">
        <v>321.92747418416809</v>
      </c>
      <c r="BHQ60" s="56">
        <v>332.5241741268369</v>
      </c>
      <c r="BHR60" s="56">
        <v>343.47504462677409</v>
      </c>
      <c r="BHS60" s="56">
        <v>354.79207886977059</v>
      </c>
      <c r="BHT60" s="56">
        <v>366.48768065154889</v>
      </c>
      <c r="BHU60" s="56">
        <v>378.57467856435312</v>
      </c>
      <c r="BHV60" s="56">
        <v>19073.415071762895</v>
      </c>
      <c r="BHW60" s="56">
        <v>19123.594114314361</v>
      </c>
      <c r="BHX60" s="56">
        <v>19174.060221290798</v>
      </c>
      <c r="BHY60" s="56">
        <v>18249.234005961596</v>
      </c>
      <c r="BHZ60" s="56">
        <v>18273.086856330876</v>
      </c>
      <c r="BIA60" s="56">
        <v>12896.503876988409</v>
      </c>
      <c r="BIB60" s="56">
        <v>3765.4204080455893</v>
      </c>
      <c r="BIC60" s="56">
        <v>3236.4500437007132</v>
      </c>
      <c r="BID60" s="56">
        <v>2705.4752469128425</v>
      </c>
      <c r="BIE60" s="56">
        <v>2172.4353084053478</v>
      </c>
      <c r="BIF60" s="56">
        <v>1652.4461880752726</v>
      </c>
      <c r="BIG60" s="56">
        <v>830.02023558309804</v>
      </c>
      <c r="BIH60" s="56">
        <v>321.18273408378275</v>
      </c>
      <c r="BII60" s="56">
        <v>302.63033730024432</v>
      </c>
      <c r="BIJ60" s="56">
        <v>283.90909277001356</v>
      </c>
      <c r="BIK60" s="56">
        <v>265.01804612079121</v>
      </c>
      <c r="BIL60" s="56">
        <v>268.41900557820168</v>
      </c>
      <c r="BIM60" s="56">
        <v>271.86481237754299</v>
      </c>
      <c r="BIN60" s="56">
        <v>275.35607267452417</v>
      </c>
      <c r="BIO60" s="56">
        <v>278.89340100314939</v>
      </c>
      <c r="BIP60" s="56">
        <v>282.47742039392369</v>
      </c>
      <c r="BIQ60" s="56">
        <v>286.10876249375883</v>
      </c>
      <c r="BIR60" s="56">
        <v>289.78806768760302</v>
      </c>
      <c r="BIS60" s="56">
        <v>293.51598522182201</v>
      </c>
      <c r="BIT60" s="56">
        <v>297.29317332935409</v>
      </c>
      <c r="BIU60" s="56">
        <v>301.12029935666783</v>
      </c>
      <c r="BJZ60" s="118">
        <v>456339927.93393779</v>
      </c>
      <c r="BKA60" s="118">
        <v>467010959.41935897</v>
      </c>
      <c r="BKB60" s="118">
        <v>477943409.13285375</v>
      </c>
      <c r="BKC60" s="118">
        <v>489143979.26908547</v>
      </c>
      <c r="BKD60" s="118">
        <v>500619551.4030937</v>
      </c>
      <c r="BKE60" s="118">
        <v>512377191.48592001</v>
      </c>
      <c r="BKF60" s="118">
        <v>524424154.98448545</v>
      </c>
      <c r="BKG60" s="118">
        <v>536767892.17002428</v>
      </c>
      <c r="BKH60" s="118">
        <v>549416053.55950987</v>
      </c>
      <c r="BKI60" s="118">
        <v>562376495.51464343</v>
      </c>
      <c r="BKJ60" s="118">
        <v>575657286.00312209</v>
      </c>
      <c r="BKK60" s="118">
        <v>589266710.52704024</v>
      </c>
      <c r="BKL60" s="118">
        <v>603213278.22343516</v>
      </c>
      <c r="BKM60" s="118">
        <v>617505728.14213789</v>
      </c>
      <c r="BKN60" s="118">
        <v>632153035.70625055</v>
      </c>
      <c r="BKO60" s="118">
        <v>647164419.36073756</v>
      </c>
      <c r="BKP60" s="118">
        <v>662549347.41478455</v>
      </c>
      <c r="BKQ60" s="118">
        <v>678317545.0837574</v>
      </c>
      <c r="BKR60" s="118">
        <v>694479001.73677087</v>
      </c>
      <c r="BKS60" s="118">
        <v>711043978.3560648</v>
      </c>
      <c r="BKT60" s="118">
        <v>728023015.21457756</v>
      </c>
      <c r="BKU60" s="118">
        <v>745426939.77830422</v>
      </c>
      <c r="BKV60" s="118">
        <v>763266874.84023178</v>
      </c>
      <c r="BKW60" s="118">
        <v>781554246.89285469</v>
      </c>
      <c r="BKX60" s="118">
        <v>800300794.74649346</v>
      </c>
      <c r="BKY60" s="118">
        <v>819518578.40085876</v>
      </c>
      <c r="BKZ60" s="118">
        <v>490202135.08628726</v>
      </c>
      <c r="BLA60" s="118">
        <v>492299767.51737827</v>
      </c>
      <c r="BLB60" s="118">
        <v>494420639.34461468</v>
      </c>
      <c r="BLC60" s="118">
        <v>496565015.7930308</v>
      </c>
      <c r="BLD60" s="118">
        <v>498733165.71751499</v>
      </c>
      <c r="BLE60" s="118">
        <v>500925361.65064603</v>
      </c>
      <c r="BLF60" s="118">
        <v>503141879.85120088</v>
      </c>
      <c r="BLG60" s="118">
        <v>505383000.35334653</v>
      </c>
      <c r="BLH60" s="118">
        <v>507649007.01652211</v>
      </c>
      <c r="BLI60" s="118">
        <v>509940187.57602239</v>
      </c>
      <c r="BLJ60" s="118">
        <v>512256833.6942929</v>
      </c>
      <c r="BLK60" s="118">
        <v>514599241.01294458</v>
      </c>
      <c r="BLL60" s="118">
        <v>516967709.20550126</v>
      </c>
      <c r="BLM60" s="118">
        <v>519362542.03088528</v>
      </c>
      <c r="BLN60" s="118">
        <v>521784047.38765693</v>
      </c>
      <c r="BLO60" s="118">
        <v>524232537.3690148</v>
      </c>
      <c r="BLP60" s="118">
        <v>526708328.31856781</v>
      </c>
      <c r="BLQ60" s="118">
        <v>529211740.88689095</v>
      </c>
      <c r="BLR60" s="118">
        <v>531743100.088875</v>
      </c>
      <c r="BLS60" s="118">
        <v>534302735.36188138</v>
      </c>
      <c r="BLT60" s="118">
        <v>536890980.6247133</v>
      </c>
      <c r="BLU60" s="118">
        <v>539508174.33741415</v>
      </c>
      <c r="BLV60" s="118">
        <v>542154659.56190586</v>
      </c>
      <c r="BLW60" s="118">
        <v>544830784.02347767</v>
      </c>
      <c r="BLX60" s="118">
        <v>547536900.17313862</v>
      </c>
      <c r="BLY60" s="118">
        <v>550273365.25084341</v>
      </c>
      <c r="BLZ60" s="118">
        <v>83625956.842694029</v>
      </c>
      <c r="BMA60" s="118">
        <v>85712017.546312451</v>
      </c>
      <c r="BMB60" s="118">
        <v>87852250.952814773</v>
      </c>
      <c r="BMC60" s="118">
        <v>90048118.415566728</v>
      </c>
      <c r="BMD60" s="118">
        <v>92301122.138711974</v>
      </c>
      <c r="BME60" s="118">
        <v>94612806.357547671</v>
      </c>
      <c r="BMF60" s="118">
        <v>96984758.554063633</v>
      </c>
      <c r="BMG60" s="118">
        <v>99418610.708722502</v>
      </c>
      <c r="BMH60" s="118">
        <v>101916040.58959182</v>
      </c>
      <c r="BMI60" s="118">
        <v>104478773.07997394</v>
      </c>
      <c r="BMJ60" s="118">
        <v>107108581.54571573</v>
      </c>
      <c r="BMK60" s="118">
        <v>109807289.24341729</v>
      </c>
      <c r="BML60" s="118">
        <v>112576770.77079728</v>
      </c>
      <c r="BMM60" s="118">
        <v>115418953.56051201</v>
      </c>
      <c r="BMN60" s="118">
        <v>118335819.41876639</v>
      </c>
      <c r="BMO60" s="118">
        <v>121329406.11009751</v>
      </c>
      <c r="BMP60" s="118">
        <v>124401808.98975421</v>
      </c>
      <c r="BMQ60" s="118">
        <v>127555182.68514207</v>
      </c>
      <c r="BMR60" s="118">
        <v>130791742.8278493</v>
      </c>
      <c r="BMS60" s="118">
        <v>134113767.83781663</v>
      </c>
      <c r="BMT60" s="118">
        <v>137523600.76126447</v>
      </c>
      <c r="BMU60" s="118">
        <v>141023651.16404122</v>
      </c>
      <c r="BMV60" s="118">
        <v>144616397.08210951</v>
      </c>
      <c r="BMW60" s="118">
        <v>148304387.03094202</v>
      </c>
      <c r="BMX60" s="118">
        <v>152090242.07565385</v>
      </c>
      <c r="BMY60" s="118">
        <v>155976657.96375772</v>
      </c>
      <c r="BMZ60" s="118">
        <v>116838612.07329679</v>
      </c>
      <c r="BNA60" s="118">
        <v>117211841.93011078</v>
      </c>
      <c r="BNB60" s="118">
        <v>117589023.80466135</v>
      </c>
      <c r="BNC60" s="118">
        <v>117970199.2092959</v>
      </c>
      <c r="BND60" s="118">
        <v>118355410.2376492</v>
      </c>
      <c r="BNE60" s="118">
        <v>118744699.57211912</v>
      </c>
      <c r="BNF60" s="118">
        <v>119138110.49144927</v>
      </c>
      <c r="BNG60" s="118">
        <v>119535686.87841903</v>
      </c>
      <c r="BNH60" s="118">
        <v>119937473.22764318</v>
      </c>
      <c r="BNI60" s="118">
        <v>120343514.65348187</v>
      </c>
      <c r="BNJ60" s="118">
        <v>120753856.89806332</v>
      </c>
      <c r="BNK60" s="118">
        <v>121168546.33941975</v>
      </c>
      <c r="BNL60" s="118">
        <v>121587629.99973936</v>
      </c>
      <c r="BNM60" s="118">
        <v>122011155.55373466</v>
      </c>
      <c r="BNN60" s="118">
        <v>122439171.33712955</v>
      </c>
      <c r="BNO60" s="118">
        <v>122871726.35526679</v>
      </c>
      <c r="BNP60" s="118">
        <v>123308870.29183681</v>
      </c>
      <c r="BNQ60" s="118">
        <v>123750653.5177305</v>
      </c>
      <c r="BNR60" s="118">
        <v>124197127.10001689</v>
      </c>
      <c r="BNS60" s="118">
        <v>124648342.81104781</v>
      </c>
      <c r="BNT60" s="118">
        <v>125104353.13769126</v>
      </c>
      <c r="BNU60" s="118">
        <v>125565211.29069535</v>
      </c>
      <c r="BNV60" s="118">
        <v>126030971.21418394</v>
      </c>
      <c r="BNW60" s="118">
        <v>126501687.59528704</v>
      </c>
      <c r="BNX60" s="118">
        <v>126977415.87390663</v>
      </c>
      <c r="BNY60" s="118">
        <v>127458212.25262052</v>
      </c>
      <c r="BNZ60" s="118">
        <v>1553590.0634636076</v>
      </c>
      <c r="BOA60" s="118">
        <v>1592733.80552937</v>
      </c>
      <c r="BOB60" s="118">
        <v>1632883.8064249654</v>
      </c>
      <c r="BOC60" s="118">
        <v>1674066.4841904787</v>
      </c>
      <c r="BOD60" s="118">
        <v>1716308.9659319695</v>
      </c>
      <c r="BOE60" s="118">
        <v>1759639.1072988592</v>
      </c>
      <c r="BOF60" s="118">
        <v>1804085.5125094187</v>
      </c>
      <c r="BOG60" s="118">
        <v>1849677.554940175</v>
      </c>
      <c r="BOH60" s="118">
        <v>1896445.3982955192</v>
      </c>
      <c r="BOI60" s="118">
        <v>1944420.0183742668</v>
      </c>
      <c r="BOJ60" s="118">
        <v>1993633.2254504485</v>
      </c>
      <c r="BOK60" s="118">
        <v>2044117.6872860889</v>
      </c>
      <c r="BOL60" s="118">
        <v>2095906.9527942773</v>
      </c>
      <c r="BOM60" s="118">
        <v>2149035.4763713689</v>
      </c>
      <c r="BON60" s="118">
        <v>2203538.6429177318</v>
      </c>
      <c r="BOO60" s="118">
        <v>2259452.7935669972</v>
      </c>
      <c r="BOP60" s="118">
        <v>2316815.2521444126</v>
      </c>
      <c r="BOQ60" s="118">
        <v>2375664.352375458</v>
      </c>
      <c r="BOR60" s="118">
        <v>2436039.4658665699</v>
      </c>
      <c r="BOS60" s="118">
        <v>2497981.0308804205</v>
      </c>
      <c r="BOT60" s="118">
        <v>2561530.5819289065</v>
      </c>
      <c r="BOU60" s="118">
        <v>2626730.7802076694</v>
      </c>
      <c r="BOV60" s="118">
        <v>2693625.444896698</v>
      </c>
      <c r="BOW60" s="118">
        <v>2762259.5853522839</v>
      </c>
      <c r="BOX60" s="118">
        <v>2832679.4342163708</v>
      </c>
      <c r="BOY60" s="118">
        <v>2904932.4814701099</v>
      </c>
      <c r="BOZ60" s="118">
        <v>1979850.2708907695</v>
      </c>
      <c r="BPA60" s="118">
        <v>1986098.0188386685</v>
      </c>
      <c r="BPB60" s="118">
        <v>1992394.125041326</v>
      </c>
      <c r="BPC60" s="118">
        <v>1998739.1057348372</v>
      </c>
      <c r="BPD60" s="118">
        <v>2005133.4843995469</v>
      </c>
      <c r="BPE60" s="118">
        <v>2011577.7918667865</v>
      </c>
      <c r="BPF60" s="118">
        <v>2018072.5664272578</v>
      </c>
      <c r="BPG60" s="118">
        <v>2024618.3539410669</v>
      </c>
      <c r="BPH60" s="118">
        <v>2031215.7079494519</v>
      </c>
      <c r="BPI60" s="118">
        <v>2037865.1897882221</v>
      </c>
      <c r="BPJ60" s="118">
        <v>2044567.3687029339</v>
      </c>
      <c r="BPK60" s="118">
        <v>2051322.8219658399</v>
      </c>
      <c r="BPL60" s="118">
        <v>2058132.1349946253</v>
      </c>
      <c r="BPM60" s="118">
        <v>2064995.9014729748</v>
      </c>
      <c r="BPN60" s="118">
        <v>2071914.7234729815</v>
      </c>
      <c r="BPO60" s="118">
        <v>2078889.211579446</v>
      </c>
      <c r="BPP60" s="118">
        <v>2085919.9850160761</v>
      </c>
      <c r="BPQ60" s="118">
        <v>2093007.6717736304</v>
      </c>
      <c r="BPR60" s="118">
        <v>2100152.908740032</v>
      </c>
      <c r="BPS60" s="118">
        <v>2107356.3418324781</v>
      </c>
      <c r="BPT60" s="118">
        <v>2114618.6261315849</v>
      </c>
      <c r="BPU60" s="118">
        <v>2121940.4260175959</v>
      </c>
      <c r="BPV60" s="118">
        <v>2129322.4153086836</v>
      </c>
      <c r="BPW60" s="118">
        <v>2136765.277401383</v>
      </c>
      <c r="BPX60" s="118">
        <v>2144269.7054131804</v>
      </c>
      <c r="BPY60" s="118">
        <v>2151836.4023273084</v>
      </c>
      <c r="BPZ60" s="118">
        <v>11871703.691716982</v>
      </c>
      <c r="BQA60" s="118">
        <v>12678398.334009722</v>
      </c>
      <c r="BQB60" s="118">
        <v>13544605.52001022</v>
      </c>
      <c r="BQC60" s="118">
        <v>14474902.522880405</v>
      </c>
      <c r="BQD60" s="118">
        <v>15474227.396690508</v>
      </c>
      <c r="BQE60" s="118">
        <v>16547907.921146296</v>
      </c>
      <c r="BQF60" s="118">
        <v>17701692.903248824</v>
      </c>
      <c r="BQG60" s="118">
        <v>18941786.030393001</v>
      </c>
      <c r="BQH60" s="118">
        <v>20274882.485661663</v>
      </c>
      <c r="BQI60" s="118">
        <v>21708208.553695876</v>
      </c>
      <c r="BQJ60" s="118">
        <v>23249564.464636669</v>
      </c>
      <c r="BQK60" s="118">
        <v>24907370.744365651</v>
      </c>
      <c r="BQL60" s="118">
        <v>26690718.361760579</v>
      </c>
      <c r="BQM60" s="118">
        <v>28609422.988077149</v>
      </c>
      <c r="BQN60" s="118">
        <v>30674083.710033305</v>
      </c>
      <c r="BQO60" s="118">
        <v>32896146.566884607</v>
      </c>
      <c r="BQP60" s="118">
        <v>35287973.31293162</v>
      </c>
      <c r="BQQ60" s="118">
        <v>37862915.840702005</v>
      </c>
      <c r="BQR60" s="118">
        <v>40635396.736728892</v>
      </c>
      <c r="BQS60" s="118">
        <v>43620996.481650271</v>
      </c>
      <c r="BQT60" s="118">
        <v>46836547.849550642</v>
      </c>
      <c r="BQU60" s="118">
        <v>50300238.108347245</v>
      </c>
      <c r="BQV60" s="118">
        <v>54031719.673907816</v>
      </c>
      <c r="BQW60" s="118">
        <v>58052229.925818503</v>
      </c>
      <c r="BQX60" s="118">
        <v>62384720.95267456</v>
      </c>
      <c r="BQY60" s="118">
        <v>67054000.059852093</v>
      </c>
      <c r="BQZ60" s="118">
        <v>19393386.844460882</v>
      </c>
      <c r="BRA60" s="118">
        <v>20434578.394522458</v>
      </c>
      <c r="BRB60" s="118">
        <v>21533409.23548425</v>
      </c>
      <c r="BRC60" s="118">
        <v>22693106.772212371</v>
      </c>
      <c r="BRD60" s="118">
        <v>23917080.084404811</v>
      </c>
      <c r="BRE60" s="118">
        <v>25208930.186288755</v>
      </c>
      <c r="BRF60" s="118">
        <v>26572460.867094394</v>
      </c>
      <c r="BRG60" s="118">
        <v>28011690.145247336</v>
      </c>
      <c r="BRH60" s="118">
        <v>29530862.371093057</v>
      </c>
      <c r="BRI60" s="118">
        <v>31134461.014945291</v>
      </c>
      <c r="BRJ60" s="118">
        <v>32827222.179341622</v>
      </c>
      <c r="BRK60" s="118">
        <v>34614148.876598887</v>
      </c>
      <c r="BRL60" s="118">
        <v>36500526.115097262</v>
      </c>
      <c r="BRM60" s="118">
        <v>38491936.840190716</v>
      </c>
      <c r="BRN60" s="118">
        <v>40594278.778250724</v>
      </c>
      <c r="BRO60" s="118">
        <v>42813782.235108279</v>
      </c>
      <c r="BRP60" s="118">
        <v>45157028.903074436</v>
      </c>
      <c r="BRQ60" s="118">
        <v>47630971.733800299</v>
      </c>
      <c r="BRR60" s="118">
        <v>50242955.937494792</v>
      </c>
      <c r="BRS60" s="118">
        <v>53000741.17245993</v>
      </c>
      <c r="BRT60" s="118">
        <v>55912524.992542237</v>
      </c>
      <c r="BRU60" s="118">
        <v>58986967.623944111</v>
      </c>
      <c r="BRV60" s="118">
        <v>62233218.146903999</v>
      </c>
      <c r="BRW60" s="118">
        <v>65660942.162050664</v>
      </c>
      <c r="BRX60" s="118">
        <v>69280351.025777847</v>
      </c>
      <c r="BRY60" s="118">
        <v>73102232.743786111</v>
      </c>
      <c r="BRZ60" s="118">
        <v>456339927.93393779</v>
      </c>
      <c r="BSA60" s="118">
        <v>467010959.41935897</v>
      </c>
      <c r="BSB60" s="118">
        <v>477943409.13285375</v>
      </c>
      <c r="BSC60" s="118">
        <v>481813198.16870791</v>
      </c>
      <c r="BSD60" s="118">
        <v>370186471.01923722</v>
      </c>
      <c r="BSE60" s="118">
        <v>307802389.41494572</v>
      </c>
      <c r="BSF60" s="118">
        <v>260065121.07693493</v>
      </c>
      <c r="BSG60" s="118">
        <v>252925801.67265552</v>
      </c>
      <c r="BSH60" s="118">
        <v>244611761.82180181</v>
      </c>
      <c r="BSI60" s="118">
        <v>223493376.31504589</v>
      </c>
      <c r="BSJ60" s="118">
        <v>185686022.16498724</v>
      </c>
      <c r="BSK60" s="118">
        <v>97527278.465048328</v>
      </c>
      <c r="BSL60" s="118">
        <v>76103527.033966228</v>
      </c>
      <c r="BSM60" s="118">
        <v>75535633.340387583</v>
      </c>
      <c r="BSN60" s="118">
        <v>74890010.774206936</v>
      </c>
      <c r="BSO60" s="118">
        <v>55148130.451605856</v>
      </c>
      <c r="BSP60" s="118">
        <v>57045287.977887787</v>
      </c>
      <c r="BSQ60" s="118">
        <v>59008149.145675585</v>
      </c>
      <c r="BSR60" s="118">
        <v>61039002.139530368</v>
      </c>
      <c r="BSS60" s="118">
        <v>63140215.201652676</v>
      </c>
      <c r="BST60" s="118">
        <v>65314239.443779364</v>
      </c>
      <c r="BSU60" s="118">
        <v>67563611.758168966</v>
      </c>
      <c r="BSV60" s="118">
        <v>69890957.831176981</v>
      </c>
      <c r="BSW60" s="118">
        <v>72298995.263046846</v>
      </c>
      <c r="BSX60" s="118">
        <v>74790536.797670648</v>
      </c>
      <c r="BSY60" s="118">
        <v>77368493.666206762</v>
      </c>
      <c r="BSZ60" s="118">
        <v>490202135.08628726</v>
      </c>
      <c r="BTA60" s="118">
        <v>492299767.51737827</v>
      </c>
      <c r="BTB60" s="118">
        <v>494420639.34461468</v>
      </c>
      <c r="BTC60" s="118">
        <v>487034318.97342646</v>
      </c>
      <c r="BTD60" s="118">
        <v>449540981.93156719</v>
      </c>
      <c r="BTE60" s="118">
        <v>415010131.55087459</v>
      </c>
      <c r="BTF60" s="118">
        <v>301231666.58398557</v>
      </c>
      <c r="BTG60" s="118">
        <v>278357278.73988777</v>
      </c>
      <c r="BTH60" s="118">
        <v>255077095.65864596</v>
      </c>
      <c r="BTI60" s="118">
        <v>230319665.49316826</v>
      </c>
      <c r="BTJ60" s="118">
        <v>193758256.6857321</v>
      </c>
      <c r="BTK60" s="118">
        <v>146970963.60887158</v>
      </c>
      <c r="BTL60" s="118">
        <v>74414690.356582642</v>
      </c>
      <c r="BTM60" s="118">
        <v>72387037.559556514</v>
      </c>
      <c r="BTN60" s="118">
        <v>70342251.04769434</v>
      </c>
      <c r="BTO60" s="118">
        <v>60989081.852722146</v>
      </c>
      <c r="BTP60" s="118">
        <v>61780813.450711817</v>
      </c>
      <c r="BTQ60" s="118">
        <v>62583080.597495958</v>
      </c>
      <c r="BTR60" s="118">
        <v>63396026.662853315</v>
      </c>
      <c r="BTS60" s="118">
        <v>64219797.007793054</v>
      </c>
      <c r="BTT60" s="118">
        <v>65054539.012738116</v>
      </c>
      <c r="BTU60" s="118">
        <v>65900402.106114663</v>
      </c>
      <c r="BTV60" s="118">
        <v>66757537.793353461</v>
      </c>
      <c r="BTW60" s="118">
        <v>67626099.686309397</v>
      </c>
      <c r="BTX60" s="118">
        <v>68506243.533105046</v>
      </c>
      <c r="BTY60" s="118">
        <v>69398127.248404875</v>
      </c>
      <c r="BTZ60" s="118">
        <v>83625956.842694044</v>
      </c>
      <c r="BUA60" s="118">
        <v>85712017.546312451</v>
      </c>
      <c r="BUB60" s="118">
        <v>87852250.952814773</v>
      </c>
      <c r="BUC60" s="118">
        <v>89333961.461569786</v>
      </c>
      <c r="BUD60" s="118">
        <v>88721825.329253018</v>
      </c>
      <c r="BUE60" s="118">
        <v>83096853.083491281</v>
      </c>
      <c r="BUF60" s="118">
        <v>73806301.99621883</v>
      </c>
      <c r="BUG60" s="118">
        <v>64035918.908731923</v>
      </c>
      <c r="BUH60" s="118">
        <v>54033042.30488003</v>
      </c>
      <c r="BUI60" s="118">
        <v>43856236.996990845</v>
      </c>
      <c r="BUJ60" s="118">
        <v>34296845.714833833</v>
      </c>
      <c r="BUK60" s="118">
        <v>24447350.178762376</v>
      </c>
      <c r="BUL60" s="118">
        <v>19467144.040456168</v>
      </c>
      <c r="BUM60" s="118">
        <v>18135367.575697023</v>
      </c>
      <c r="BUN60" s="118">
        <v>16721843.50239189</v>
      </c>
      <c r="BUO60" s="118">
        <v>15223248.907258816</v>
      </c>
      <c r="BUP60" s="118">
        <v>15749042.109065946</v>
      </c>
      <c r="BUQ60" s="118">
        <v>16293102.347928599</v>
      </c>
      <c r="BUR60" s="118">
        <v>16856066.038492654</v>
      </c>
      <c r="BUS60" s="118">
        <v>17438593.828819461</v>
      </c>
      <c r="BUT60" s="118">
        <v>18041368.88065194</v>
      </c>
      <c r="BUU60" s="118">
        <v>18665098.307330109</v>
      </c>
      <c r="BUV60" s="118">
        <v>19310514.016397282</v>
      </c>
      <c r="BUW60" s="118">
        <v>19978373.581935268</v>
      </c>
      <c r="BUX60" s="118">
        <v>20669461.147680376</v>
      </c>
      <c r="BUY60" s="118">
        <v>21384588.362008929</v>
      </c>
      <c r="BUZ60" s="118">
        <v>116838612.0732968</v>
      </c>
      <c r="BVA60" s="118">
        <v>117211841.9301108</v>
      </c>
      <c r="BVB60" s="118">
        <v>117589023.80466133</v>
      </c>
      <c r="BVC60" s="118">
        <v>117545691.12577537</v>
      </c>
      <c r="BVD60" s="118">
        <v>116668953.55255426</v>
      </c>
      <c r="BVE60" s="118">
        <v>113034229.7310207</v>
      </c>
      <c r="BVF60" s="118">
        <v>98837763.06787993</v>
      </c>
      <c r="BVG60" s="118">
        <v>84591572.387309641</v>
      </c>
      <c r="BVH60" s="118">
        <v>70523892.837617591</v>
      </c>
      <c r="BVI60" s="118">
        <v>56511421.01998885</v>
      </c>
      <c r="BVJ60" s="118">
        <v>42819348.762696683</v>
      </c>
      <c r="BVK60" s="118">
        <v>29258784.201839805</v>
      </c>
      <c r="BVL60" s="118">
        <v>18179096.838913921</v>
      </c>
      <c r="BVM60" s="118">
        <v>17782776.715952378</v>
      </c>
      <c r="BVN60" s="118">
        <v>17383213.765113752</v>
      </c>
      <c r="BVO60" s="118">
        <v>16980399.162932497</v>
      </c>
      <c r="BVP60" s="118">
        <v>17191388.95726344</v>
      </c>
      <c r="BVQ60" s="118">
        <v>17405059.224267062</v>
      </c>
      <c r="BVR60" s="118">
        <v>17621444.393660642</v>
      </c>
      <c r="BVS60" s="118">
        <v>17840579.771853436</v>
      </c>
      <c r="BVT60" s="118">
        <v>18062500.987318367</v>
      </c>
      <c r="BVU60" s="118">
        <v>18287244.137712207</v>
      </c>
      <c r="BVV60" s="118">
        <v>18514845.79614237</v>
      </c>
      <c r="BVW60" s="118">
        <v>18745343.017518386</v>
      </c>
      <c r="BVX60" s="118">
        <v>18978773.3449893</v>
      </c>
      <c r="BVY60" s="118">
        <v>19215174.816468213</v>
      </c>
      <c r="BVZ60" s="118">
        <v>1553590.0634636076</v>
      </c>
      <c r="BWA60" s="118">
        <v>1592733.80552937</v>
      </c>
      <c r="BWB60" s="118">
        <v>1632883.8064249654</v>
      </c>
      <c r="BWC60" s="118">
        <v>1658781.0477519222</v>
      </c>
      <c r="BWD60" s="118">
        <v>1683660.6118932099</v>
      </c>
      <c r="BWE60" s="118">
        <v>1641802.3559224939</v>
      </c>
      <c r="BWF60" s="118">
        <v>1534489.3045923747</v>
      </c>
      <c r="BWG60" s="118">
        <v>1421299.3244487564</v>
      </c>
      <c r="BWH60" s="118">
        <v>1302136.3096614527</v>
      </c>
      <c r="BWI60" s="118">
        <v>1176653.7975308804</v>
      </c>
      <c r="BWJ60" s="118">
        <v>1107590.293747121</v>
      </c>
      <c r="BWK60" s="118">
        <v>893623.37141618854</v>
      </c>
      <c r="BWL60" s="118">
        <v>700575.45217665494</v>
      </c>
      <c r="BWM60" s="118">
        <v>570097.45925971004</v>
      </c>
      <c r="BWN60" s="118">
        <v>432338.36912357877</v>
      </c>
      <c r="BWO60" s="118">
        <v>287007.27265829907</v>
      </c>
      <c r="BWP60" s="118">
        <v>295736.43779403984</v>
      </c>
      <c r="BWQ60" s="118">
        <v>304736.98549231247</v>
      </c>
      <c r="BWR60" s="118">
        <v>314017.53556221945</v>
      </c>
      <c r="BWS60" s="118">
        <v>323586.98716449359</v>
      </c>
      <c r="BWT60" s="118">
        <v>333454.52803117415</v>
      </c>
      <c r="BWU60" s="118">
        <v>343629.64399446582</v>
      </c>
      <c r="BWV60" s="118">
        <v>354122.12883529253</v>
      </c>
      <c r="BWW60" s="118">
        <v>364942.0944624173</v>
      </c>
      <c r="BWX60" s="118">
        <v>376099.98143337428</v>
      </c>
      <c r="BWY60" s="118">
        <v>387606.56982884736</v>
      </c>
      <c r="BWZ60" s="118">
        <v>1979850.2708907695</v>
      </c>
      <c r="BXA60" s="118">
        <v>1986098.0188386685</v>
      </c>
      <c r="BXB60" s="118">
        <v>1992394.125041326</v>
      </c>
      <c r="BXC60" s="118">
        <v>1992872.8157157365</v>
      </c>
      <c r="BXD60" s="118">
        <v>1992881.8228153852</v>
      </c>
      <c r="BXE60" s="118">
        <v>1962989.9127503191</v>
      </c>
      <c r="BXF60" s="118">
        <v>1736115.4273163234</v>
      </c>
      <c r="BXG60" s="118">
        <v>1508492.0008775401</v>
      </c>
      <c r="BXH60" s="118">
        <v>1280222.2466807105</v>
      </c>
      <c r="BXI60" s="118">
        <v>1051192.849035626</v>
      </c>
      <c r="BXJ60" s="118">
        <v>841551.16078609042</v>
      </c>
      <c r="BXK60" s="118">
        <v>585425.09092705708</v>
      </c>
      <c r="BXL60" s="118">
        <v>343168.19792744122</v>
      </c>
      <c r="BXM60" s="118">
        <v>299989.63008643582</v>
      </c>
      <c r="BXN60" s="118">
        <v>256403.6452993984</v>
      </c>
      <c r="BXO60" s="118">
        <v>212407.56916910037</v>
      </c>
      <c r="BXP60" s="118">
        <v>101867.8432633192</v>
      </c>
      <c r="BXQ60" s="118">
        <v>103264.17169225178</v>
      </c>
      <c r="BXR60" s="118">
        <v>104680.98257496004</v>
      </c>
      <c r="BXS60" s="118">
        <v>106118.59245623655</v>
      </c>
      <c r="BXT60" s="118">
        <v>107577.32295312089</v>
      </c>
      <c r="BXU60" s="118">
        <v>109057.50083809206</v>
      </c>
      <c r="BXV60" s="118">
        <v>110559.45812364529</v>
      </c>
      <c r="BXW60" s="118">
        <v>112083.53214827582</v>
      </c>
      <c r="BXX60" s="118">
        <v>113630.06566389385</v>
      </c>
      <c r="BXY60" s="118">
        <v>115199.4069246946</v>
      </c>
      <c r="BXZ60" s="118">
        <v>11871703.691716982</v>
      </c>
      <c r="BYA60" s="118">
        <v>12678398.334009722</v>
      </c>
      <c r="BYB60" s="118">
        <v>13544605.52001022</v>
      </c>
      <c r="BYC60" s="118">
        <v>14418918.533722587</v>
      </c>
      <c r="BYD60" s="118">
        <v>15337725.632020872</v>
      </c>
      <c r="BYE60" s="118">
        <v>15741272.997950049</v>
      </c>
      <c r="BYF60" s="118">
        <v>15120039.852171164</v>
      </c>
      <c r="BYG60" s="118">
        <v>14304853.832308112</v>
      </c>
      <c r="BYH60" s="118">
        <v>13274675.913586535</v>
      </c>
      <c r="BYI60" s="118">
        <v>11993888.107190108</v>
      </c>
      <c r="BYJ60" s="118">
        <v>10870494.990027478</v>
      </c>
      <c r="BYK60" s="118">
        <v>8415928.9332299493</v>
      </c>
      <c r="BYL60" s="118">
        <v>6157114.2714623641</v>
      </c>
      <c r="BYM60" s="118">
        <v>5205788.2888310142</v>
      </c>
      <c r="BYN60" s="118">
        <v>4110882.3792423569</v>
      </c>
      <c r="BYO60" s="118">
        <v>2857999.2396346135</v>
      </c>
      <c r="BYP60" s="118">
        <v>2935668.9329474028</v>
      </c>
      <c r="BYQ60" s="118">
        <v>3015470.7701979959</v>
      </c>
      <c r="BYR60" s="118">
        <v>3097464.0354345315</v>
      </c>
      <c r="BYS60" s="118">
        <v>3181709.6874729353</v>
      </c>
      <c r="BYT60" s="118">
        <v>3268270.4081231351</v>
      </c>
      <c r="BYU60" s="118">
        <v>3357210.65183526</v>
      </c>
      <c r="BYV60" s="118">
        <v>3448596.6968086716</v>
      </c>
      <c r="BYW60" s="118">
        <v>3542496.6976080434</v>
      </c>
      <c r="BYX60" s="118">
        <v>3638980.7393320254</v>
      </c>
      <c r="BYY60" s="118">
        <v>3738120.8933814857</v>
      </c>
      <c r="BYZ60" s="118">
        <v>19393386.844460882</v>
      </c>
      <c r="BZA60" s="118">
        <v>20434578.394522458</v>
      </c>
      <c r="BZB60" s="118">
        <v>21533409.23548425</v>
      </c>
      <c r="BZC60" s="118">
        <v>22669093.801078714</v>
      </c>
      <c r="BZD60" s="118">
        <v>23860399.078808252</v>
      </c>
      <c r="BZE60" s="118">
        <v>24835567.485790253</v>
      </c>
      <c r="BZF60" s="118">
        <v>22713913.094874308</v>
      </c>
      <c r="BZG60" s="118">
        <v>20275109.389342297</v>
      </c>
      <c r="BZH60" s="118">
        <v>17495354.862273734</v>
      </c>
      <c r="BZI60" s="118">
        <v>14338383.031946801</v>
      </c>
      <c r="BZJ60" s="118">
        <v>10911852.454645626</v>
      </c>
      <c r="BZK60" s="118">
        <v>6704364.6445905399</v>
      </c>
      <c r="BZL60" s="118">
        <v>2287396.7127061971</v>
      </c>
      <c r="BZM60" s="118">
        <v>1964743.8981321137</v>
      </c>
      <c r="BZN60" s="118">
        <v>1611751.3598551468</v>
      </c>
      <c r="BZO60" s="118">
        <v>1226452.2071593511</v>
      </c>
      <c r="BZP60" s="118">
        <v>1037602.4305440574</v>
      </c>
      <c r="BZQ60" s="118">
        <v>1054509.3453047422</v>
      </c>
      <c r="BZR60" s="118">
        <v>1071696.4357441869</v>
      </c>
      <c r="BZS60" s="118">
        <v>1089168.3921343547</v>
      </c>
      <c r="BZT60" s="118">
        <v>1106929.9837334286</v>
      </c>
      <c r="BZU60" s="118">
        <v>1124986.0601205754</v>
      </c>
      <c r="BZV60" s="118">
        <v>1143341.5525533098</v>
      </c>
      <c r="BZW60" s="118">
        <v>1162001.475347843</v>
      </c>
      <c r="BZX60" s="118">
        <v>1180970.9272828035</v>
      </c>
      <c r="BZY60" s="118">
        <v>1200255.0930267286</v>
      </c>
      <c r="BZZ60" s="118">
        <v>456339927.93393779</v>
      </c>
      <c r="CAA60" s="118">
        <v>467010959.41935897</v>
      </c>
      <c r="CAB60" s="118">
        <v>477943409.13285375</v>
      </c>
      <c r="CAC60" s="118">
        <v>462430860.42131144</v>
      </c>
      <c r="CAD60" s="118">
        <v>343448334.27246559</v>
      </c>
      <c r="CAE60" s="118">
        <v>260802352.97494605</v>
      </c>
      <c r="CAF60" s="118">
        <v>203787423.54593134</v>
      </c>
      <c r="CAG60" s="118">
        <v>208927297.32790086</v>
      </c>
      <c r="CAH60" s="118">
        <v>214202295.08864075</v>
      </c>
      <c r="CAI60" s="118">
        <v>219616113.09439644</v>
      </c>
      <c r="CAJ60" s="118">
        <v>225172552.62648261</v>
      </c>
      <c r="CAK60" s="118">
        <v>161041482.30375358</v>
      </c>
      <c r="CAL60" s="118">
        <v>165071632.3318482</v>
      </c>
      <c r="CAM60" s="118">
        <v>169208860.8421807</v>
      </c>
      <c r="CAN60" s="118">
        <v>173456178.00200164</v>
      </c>
      <c r="CAO60" s="118">
        <v>177816682.97288686</v>
      </c>
      <c r="CAP60" s="118">
        <v>182293566.65755147</v>
      </c>
      <c r="CAQ60" s="118">
        <v>186890114.53451401</v>
      </c>
      <c r="CAR60" s="118">
        <v>191609709.58350202</v>
      </c>
      <c r="CAS60" s="118">
        <v>196455835.30458808</v>
      </c>
      <c r="CAT60" s="118">
        <v>201432078.83414522</v>
      </c>
      <c r="CAU60" s="118">
        <v>206542134.16081631</v>
      </c>
      <c r="CAV60" s="118">
        <v>211789805.44479772</v>
      </c>
      <c r="CAW60" s="118">
        <v>217179010.44385076</v>
      </c>
      <c r="CAX60" s="118">
        <v>222713784.04956856</v>
      </c>
      <c r="CAY60" s="118">
        <v>228398281.93754578</v>
      </c>
      <c r="CAZ60" s="118">
        <v>490202135.08628726</v>
      </c>
      <c r="CBA60" s="118">
        <v>492299767.51737827</v>
      </c>
      <c r="CBB60" s="118">
        <v>494420639.34461468</v>
      </c>
      <c r="CBC60" s="118">
        <v>477009348.36734688</v>
      </c>
      <c r="CBD60" s="118">
        <v>427289063.57786936</v>
      </c>
      <c r="CBE60" s="118">
        <v>377678543.18641973</v>
      </c>
      <c r="CBF60" s="118">
        <v>179099697.45099604</v>
      </c>
      <c r="CBG60" s="118">
        <v>180208178.47319931</v>
      </c>
      <c r="CBH60" s="118">
        <v>181329453.34684902</v>
      </c>
      <c r="CBI60" s="118">
        <v>182463681.77851573</v>
      </c>
      <c r="CBJ60" s="118">
        <v>183611025.68233815</v>
      </c>
      <c r="CBK60" s="118">
        <v>157592993.36357209</v>
      </c>
      <c r="CBL60" s="118">
        <v>158636048.11021602</v>
      </c>
      <c r="CBM60" s="118">
        <v>159692086.06734505</v>
      </c>
      <c r="CBN60" s="118">
        <v>160761275.24520749</v>
      </c>
      <c r="CBO60" s="118">
        <v>161843786.0043169</v>
      </c>
      <c r="CBP60" s="118">
        <v>162939791.08822313</v>
      </c>
      <c r="CBQ60" s="118">
        <v>164049465.65675497</v>
      </c>
      <c r="CBR60" s="118">
        <v>165172987.31974006</v>
      </c>
      <c r="CBS60" s="118">
        <v>166310536.17120954</v>
      </c>
      <c r="CBT60" s="118">
        <v>167462294.8240948</v>
      </c>
      <c r="CBU60" s="118">
        <v>168628448.44542238</v>
      </c>
      <c r="CBV60" s="118">
        <v>169809184.79201508</v>
      </c>
      <c r="CBW60" s="118">
        <v>171004694.24670696</v>
      </c>
      <c r="CBX60" s="118">
        <v>172215169.8550778</v>
      </c>
      <c r="CBY60" s="118">
        <v>173440807.36271766</v>
      </c>
      <c r="CBZ60" s="118">
        <v>83625956.842694029</v>
      </c>
      <c r="CCA60" s="118">
        <v>85712017.546312451</v>
      </c>
      <c r="CCB60" s="118">
        <v>87852250.952814773</v>
      </c>
      <c r="CCC60" s="118">
        <v>75399481.060464099</v>
      </c>
      <c r="CCD60" s="118">
        <v>62999069.318404086</v>
      </c>
      <c r="CCE60" s="118">
        <v>30868408.542477556</v>
      </c>
      <c r="CCF60" s="118">
        <v>8164111.9595675543</v>
      </c>
      <c r="CCG60" s="118">
        <v>8377277.532402887</v>
      </c>
      <c r="CCH60" s="118">
        <v>8596008.874260895</v>
      </c>
      <c r="CCI60" s="118">
        <v>8820451.3077863287</v>
      </c>
      <c r="CCJ60" s="118">
        <v>9050753.9500090368</v>
      </c>
      <c r="CCK60" s="118">
        <v>0</v>
      </c>
      <c r="CCL60" s="118">
        <v>0</v>
      </c>
      <c r="CCM60" s="118">
        <v>0</v>
      </c>
      <c r="CCN60" s="118">
        <v>0</v>
      </c>
      <c r="CCO60" s="118">
        <v>0</v>
      </c>
      <c r="CCP60" s="118">
        <v>0</v>
      </c>
      <c r="CCQ60" s="118">
        <v>0</v>
      </c>
      <c r="CCR60" s="118">
        <v>0</v>
      </c>
      <c r="CCS60" s="118">
        <v>0</v>
      </c>
      <c r="CCT60" s="118">
        <v>0</v>
      </c>
      <c r="CCU60" s="118">
        <v>0</v>
      </c>
      <c r="CCV60" s="118">
        <v>0</v>
      </c>
      <c r="CCW60" s="118">
        <v>0</v>
      </c>
      <c r="CCX60" s="118">
        <v>0</v>
      </c>
      <c r="CCY60" s="118">
        <v>0</v>
      </c>
      <c r="CCZ60" s="118">
        <v>116838612.07329679</v>
      </c>
      <c r="CDA60" s="118">
        <v>117211841.93011078</v>
      </c>
      <c r="CDB60" s="118">
        <v>117589023.80466135</v>
      </c>
      <c r="CDC60" s="118">
        <v>100834866.21307969</v>
      </c>
      <c r="CDD60" s="118">
        <v>95401056.449577823</v>
      </c>
      <c r="CDE60" s="118">
        <v>76688250.749503464</v>
      </c>
      <c r="CDF60" s="118">
        <v>2940463.7042054692</v>
      </c>
      <c r="CDG60" s="118">
        <v>2954638.2221530476</v>
      </c>
      <c r="CDH60" s="118">
        <v>2968881.0684254267</v>
      </c>
      <c r="CDI60" s="118">
        <v>2983192.5723995916</v>
      </c>
      <c r="CDJ60" s="118">
        <v>2997573.065040288</v>
      </c>
      <c r="CDK60" s="118">
        <v>0</v>
      </c>
      <c r="CDL60" s="118">
        <v>0</v>
      </c>
      <c r="CDM60" s="118">
        <v>0</v>
      </c>
      <c r="CDN60" s="118">
        <v>0</v>
      </c>
      <c r="CDO60" s="118">
        <v>0</v>
      </c>
      <c r="CDP60" s="118">
        <v>0</v>
      </c>
      <c r="CDQ60" s="118">
        <v>0</v>
      </c>
      <c r="CDR60" s="118">
        <v>0</v>
      </c>
      <c r="CDS60" s="118">
        <v>0</v>
      </c>
      <c r="CDT60" s="118">
        <v>0</v>
      </c>
      <c r="CDU60" s="118">
        <v>0</v>
      </c>
      <c r="CDV60" s="118">
        <v>0</v>
      </c>
      <c r="CDW60" s="118">
        <v>0</v>
      </c>
      <c r="CDX60" s="118">
        <v>0</v>
      </c>
      <c r="CDY60" s="118">
        <v>0</v>
      </c>
      <c r="CDZ60" s="118">
        <v>1553590.0634636076</v>
      </c>
      <c r="CEA60" s="118">
        <v>1592733.80552937</v>
      </c>
      <c r="CEB60" s="118">
        <v>1632883.8064249654</v>
      </c>
      <c r="CEC60" s="118">
        <v>1453458.8406806521</v>
      </c>
      <c r="CED60" s="118">
        <v>1483176.2526202321</v>
      </c>
      <c r="CEE60" s="118">
        <v>1241377.1145109287</v>
      </c>
      <c r="CEF60" s="118">
        <v>958421.38570272166</v>
      </c>
      <c r="CEG60" s="118">
        <v>983018.7059959406</v>
      </c>
      <c r="CEH60" s="118">
        <v>1008254.1387823609</v>
      </c>
      <c r="CEI60" s="118">
        <v>1034144.423028863</v>
      </c>
      <c r="CEJ60" s="118">
        <v>1060706.7420130025</v>
      </c>
      <c r="CEK60" s="118">
        <v>577162.64111607219</v>
      </c>
      <c r="CEL60" s="118">
        <v>591785.49255367834</v>
      </c>
      <c r="CEM60" s="118">
        <v>606786.48744603375</v>
      </c>
      <c r="CEN60" s="118">
        <v>622175.61682383006</v>
      </c>
      <c r="CEO60" s="118">
        <v>637963.14171303459</v>
      </c>
      <c r="CEP60" s="118">
        <v>654159.60060548119</v>
      </c>
      <c r="CEQ60" s="118">
        <v>670775.81714130577</v>
      </c>
      <c r="CER60" s="118">
        <v>687822.90800938441</v>
      </c>
      <c r="CES60" s="118">
        <v>705312.29107211879</v>
      </c>
      <c r="CET60" s="118">
        <v>723255.69372110302</v>
      </c>
      <c r="CEU60" s="118">
        <v>741665.16147040087</v>
      </c>
      <c r="CEV60" s="118">
        <v>760553.0667943618</v>
      </c>
      <c r="CEW60" s="118">
        <v>779932.11821711552</v>
      </c>
      <c r="CEX60" s="118">
        <v>799815.36966109299</v>
      </c>
      <c r="CEY60" s="118">
        <v>820216.23006214853</v>
      </c>
      <c r="CEZ60" s="118">
        <v>1979850.2708907695</v>
      </c>
      <c r="CFA60" s="118">
        <v>1986098.0188386685</v>
      </c>
      <c r="CFB60" s="118">
        <v>1992394.125041326</v>
      </c>
      <c r="CFC60" s="118">
        <v>1839706.7723782246</v>
      </c>
      <c r="CFD60" s="118">
        <v>1841858.420653525</v>
      </c>
      <c r="CFE60" s="118">
        <v>1717046.2553009354</v>
      </c>
      <c r="CFF60" s="118">
        <v>731536.52529103716</v>
      </c>
      <c r="CFG60" s="118">
        <v>734164.35720731376</v>
      </c>
      <c r="CFH60" s="118">
        <v>736810.50718623865</v>
      </c>
      <c r="CFI60" s="118">
        <v>739475.15183861926</v>
      </c>
      <c r="CFJ60" s="118">
        <v>742158.47009593295</v>
      </c>
      <c r="CFK60" s="118">
        <v>579197.03208447236</v>
      </c>
      <c r="CFL60" s="118">
        <v>581119.66164554143</v>
      </c>
      <c r="CFM60" s="118">
        <v>583057.66629825172</v>
      </c>
      <c r="CFN60" s="118">
        <v>585011.21603943</v>
      </c>
      <c r="CFO60" s="118">
        <v>586980.48326949065</v>
      </c>
      <c r="CFP60" s="118">
        <v>588965.64282806858</v>
      </c>
      <c r="CFQ60" s="118">
        <v>590966.8720302016</v>
      </c>
      <c r="CFR60" s="118">
        <v>592984.35070306796</v>
      </c>
      <c r="CFS60" s="118">
        <v>595018.2612232879</v>
      </c>
      <c r="CFT60" s="118">
        <v>597068.78855480044</v>
      </c>
      <c r="CFU60" s="118">
        <v>599136.12028732116</v>
      </c>
      <c r="CFV60" s="118">
        <v>601220.44667539315</v>
      </c>
      <c r="CFW60" s="118">
        <v>603321.96067803749</v>
      </c>
      <c r="CFX60" s="118">
        <v>605440.85799901572</v>
      </c>
      <c r="CFY60" s="118">
        <v>607577.33712771058</v>
      </c>
      <c r="CFZ60" s="118">
        <v>11871703.691716982</v>
      </c>
      <c r="CGA60" s="118">
        <v>12678398.334009722</v>
      </c>
      <c r="CGB60" s="118">
        <v>13544605.52001022</v>
      </c>
      <c r="CGC60" s="118">
        <v>12712589.07139151</v>
      </c>
      <c r="CGD60" s="118">
        <v>13574080.257210942</v>
      </c>
      <c r="CGE60" s="118">
        <v>12024893.155053226</v>
      </c>
      <c r="CGF60" s="118">
        <v>7898497.2215230037</v>
      </c>
      <c r="CGG60" s="118">
        <v>8434485.8378388174</v>
      </c>
      <c r="CGH60" s="118">
        <v>9008642.4281537924</v>
      </c>
      <c r="CGI60" s="118">
        <v>9623770.3874586243</v>
      </c>
      <c r="CGJ60" s="118">
        <v>10282884.058112124</v>
      </c>
      <c r="CGK60" s="118">
        <v>7032669.3866444193</v>
      </c>
      <c r="CGL60" s="118">
        <v>7536202.8315559262</v>
      </c>
      <c r="CGM60" s="118">
        <v>8077954.7260453124</v>
      </c>
      <c r="CGN60" s="118">
        <v>8660917.7534211688</v>
      </c>
      <c r="CGO60" s="118">
        <v>9288323.7365321256</v>
      </c>
      <c r="CGP60" s="118">
        <v>9963663.053063048</v>
      </c>
      <c r="CGQ60" s="118">
        <v>10690705.649139391</v>
      </c>
      <c r="CGR60" s="118">
        <v>11473523.784488156</v>
      </c>
      <c r="CGS60" s="118">
        <v>12316516.653642429</v>
      </c>
      <c r="CGT60" s="118">
        <v>13224437.039873123</v>
      </c>
      <c r="CGU60" s="118">
        <v>14202420.171768632</v>
      </c>
      <c r="CGV60" s="118">
        <v>15256014.966750445</v>
      </c>
      <c r="CGW60" s="118">
        <v>16391217.861407578</v>
      </c>
      <c r="CGX60" s="118">
        <v>17614509.44546105</v>
      </c>
      <c r="CGY60" s="118">
        <v>18932894.134546474</v>
      </c>
      <c r="CGZ60" s="118">
        <v>19393386.844460882</v>
      </c>
      <c r="CHA60" s="118">
        <v>20434578.394522458</v>
      </c>
      <c r="CHB60" s="118">
        <v>21533409.23548425</v>
      </c>
      <c r="CHC60" s="118">
        <v>21851032.825894926</v>
      </c>
      <c r="CHD60" s="118">
        <v>23027355.521199916</v>
      </c>
      <c r="CHE60" s="118">
        <v>23015707.193779752</v>
      </c>
      <c r="CHF60" s="118">
        <v>8547437.9245637935</v>
      </c>
      <c r="CHG60" s="118">
        <v>8997681.6251687501</v>
      </c>
      <c r="CHH60" s="118">
        <v>9472340.0716932919</v>
      </c>
      <c r="CHI60" s="118">
        <v>9972756.5730915666</v>
      </c>
      <c r="CHJ60" s="118">
        <v>10500349.019974004</v>
      </c>
      <c r="CHK60" s="118">
        <v>9773406.7416279204</v>
      </c>
      <c r="CHL60" s="118">
        <v>10306030.903086284</v>
      </c>
      <c r="CHM60" s="118">
        <v>10868311.57840679</v>
      </c>
      <c r="CHN60" s="118">
        <v>11461914.007976672</v>
      </c>
      <c r="CHO60" s="118">
        <v>12088597.33697175</v>
      </c>
      <c r="CHP60" s="118">
        <v>12750219.925573958</v>
      </c>
      <c r="CHQ60" s="118">
        <v>13448744.96013185</v>
      </c>
      <c r="CHR60" s="118">
        <v>14186246.382351469</v>
      </c>
      <c r="CHS60" s="118">
        <v>14964915.15457692</v>
      </c>
      <c r="CHT60" s="118">
        <v>15787065.880247217</v>
      </c>
      <c r="CHU60" s="118">
        <v>16655143.799701868</v>
      </c>
      <c r="CHV60" s="118">
        <v>17571732.182655245</v>
      </c>
      <c r="CHW60" s="118">
        <v>18539560.139873125</v>
      </c>
      <c r="CHX60" s="118">
        <v>19561510.877866685</v>
      </c>
      <c r="CHY60" s="118">
        <v>20640630.421774909</v>
      </c>
      <c r="CHZ60" s="118">
        <v>456339927.93393779</v>
      </c>
      <c r="CIA60" s="118">
        <v>467010959.41935897</v>
      </c>
      <c r="CIB60" s="118">
        <v>477943409.13285375</v>
      </c>
      <c r="CIC60" s="118">
        <v>457182681.94181448</v>
      </c>
      <c r="CID60" s="118">
        <v>308410900.23838288</v>
      </c>
      <c r="CIE60" s="118">
        <v>207715231.14948633</v>
      </c>
      <c r="CIF60" s="118">
        <v>136085023.16841009</v>
      </c>
      <c r="CIG60" s="118">
        <v>89964190.812973946</v>
      </c>
      <c r="CIH60" s="118">
        <v>87910525.314246535</v>
      </c>
      <c r="CII60" s="118">
        <v>84694926.094466522</v>
      </c>
      <c r="CIJ60" s="118">
        <v>44456347.458196349</v>
      </c>
      <c r="CIK60" s="118">
        <v>36199494.964119643</v>
      </c>
      <c r="CIL60" s="118">
        <v>31535232.223530896</v>
      </c>
      <c r="CIM60" s="118">
        <v>31894155.209974661</v>
      </c>
      <c r="CIN60" s="118">
        <v>32252864.039919108</v>
      </c>
      <c r="CIO60" s="118">
        <v>28047597.21140904</v>
      </c>
      <c r="CIP60" s="118">
        <v>29055536.536115509</v>
      </c>
      <c r="CIQ60" s="118">
        <v>30099819.049516436</v>
      </c>
      <c r="CIR60" s="118">
        <v>31181758.517506428</v>
      </c>
      <c r="CIS60" s="118">
        <v>32302716.289844152</v>
      </c>
      <c r="CIT60" s="118">
        <v>33464103.026202105</v>
      </c>
      <c r="CIU60" s="118">
        <v>34667380.484899789</v>
      </c>
      <c r="CIV60" s="118">
        <v>35914063.376598872</v>
      </c>
      <c r="CIW60" s="118">
        <v>37205721.285321675</v>
      </c>
      <c r="CIX60" s="118">
        <v>38543980.659240298</v>
      </c>
      <c r="CIY60" s="118">
        <v>39930526.873772591</v>
      </c>
      <c r="CIZ60" s="118">
        <v>490202135.08628726</v>
      </c>
      <c r="CJA60" s="118">
        <v>492299767.51737827</v>
      </c>
      <c r="CJB60" s="118">
        <v>494420639.34461468</v>
      </c>
      <c r="CJC60" s="118">
        <v>474721981.13064194</v>
      </c>
      <c r="CJD60" s="118">
        <v>415482939.46924192</v>
      </c>
      <c r="CJE60" s="118">
        <v>357058887.96247458</v>
      </c>
      <c r="CJF60" s="118">
        <v>130641246.26686436</v>
      </c>
      <c r="CJG60" s="118">
        <v>125722005.2859692</v>
      </c>
      <c r="CJH60" s="118">
        <v>120712194.62095878</v>
      </c>
      <c r="CJI60" s="118">
        <v>115354756.47863075</v>
      </c>
      <c r="CJJ60" s="118">
        <v>107171367.2002836</v>
      </c>
      <c r="CJK60" s="118">
        <v>69362206.78659457</v>
      </c>
      <c r="CJL60" s="118">
        <v>52423323.586475566</v>
      </c>
      <c r="CJM60" s="118">
        <v>52417964.994226165</v>
      </c>
      <c r="CJN60" s="118">
        <v>52415244.123616494</v>
      </c>
      <c r="CJO60" s="118">
        <v>50665356.680406645</v>
      </c>
      <c r="CJP60" s="118">
        <v>51357187.519937694</v>
      </c>
      <c r="CJQ60" s="118">
        <v>52058587.18730019</v>
      </c>
      <c r="CJR60" s="118">
        <v>52769689.69749485</v>
      </c>
      <c r="CJS60" s="118">
        <v>53490630.966228351</v>
      </c>
      <c r="CJT60" s="118">
        <v>54221548.837220773</v>
      </c>
      <c r="CJU60" s="118">
        <v>54962583.109910481</v>
      </c>
      <c r="CJV60" s="118">
        <v>55713875.567562528</v>
      </c>
      <c r="CJW60" s="118">
        <v>56475570.005786531</v>
      </c>
      <c r="CJX60" s="118">
        <v>57247812.261469826</v>
      </c>
      <c r="CJY60" s="118">
        <v>58030750.24213244</v>
      </c>
      <c r="CJZ60" s="118">
        <v>83625956.842694029</v>
      </c>
      <c r="CKA60" s="118">
        <v>85712017.546312451</v>
      </c>
      <c r="CKB60" s="118">
        <v>87852250.952814773</v>
      </c>
      <c r="CKC60" s="118">
        <v>75399481.060464099</v>
      </c>
      <c r="CKD60" s="118">
        <v>62999069.318404086</v>
      </c>
      <c r="CKE60" s="118">
        <v>30868408.542477556</v>
      </c>
      <c r="CKF60" s="118">
        <v>8164111.9595675543</v>
      </c>
      <c r="CKG60" s="118">
        <v>8377277.532402887</v>
      </c>
      <c r="CKH60" s="118">
        <v>8596008.874260895</v>
      </c>
      <c r="CKI60" s="118">
        <v>8820451.3077863287</v>
      </c>
      <c r="CKJ60" s="118">
        <v>9050753.9500090368</v>
      </c>
      <c r="CKK60" s="118">
        <v>0</v>
      </c>
      <c r="CKL60" s="118">
        <v>0</v>
      </c>
      <c r="CKM60" s="118">
        <v>0</v>
      </c>
      <c r="CKN60" s="118">
        <v>0</v>
      </c>
      <c r="CKO60" s="118">
        <v>0</v>
      </c>
      <c r="CKP60" s="118">
        <v>0</v>
      </c>
      <c r="CKQ60" s="118">
        <v>0</v>
      </c>
      <c r="CKR60" s="118">
        <v>0</v>
      </c>
      <c r="CKS60" s="118">
        <v>0</v>
      </c>
      <c r="CKT60" s="118">
        <v>0</v>
      </c>
      <c r="CKU60" s="118">
        <v>0</v>
      </c>
      <c r="CKV60" s="118">
        <v>0</v>
      </c>
      <c r="CKW60" s="118">
        <v>0</v>
      </c>
      <c r="CKX60" s="118">
        <v>0</v>
      </c>
      <c r="CKY60" s="118">
        <v>0</v>
      </c>
      <c r="CKZ60" s="118">
        <v>116838612.07329679</v>
      </c>
      <c r="CLA60" s="118">
        <v>117211841.93011078</v>
      </c>
      <c r="CLB60" s="118">
        <v>117589023.80466135</v>
      </c>
      <c r="CLC60" s="118">
        <v>100834866.21307969</v>
      </c>
      <c r="CLD60" s="118">
        <v>95401056.449577823</v>
      </c>
      <c r="CLE60" s="118">
        <v>76688250.749503464</v>
      </c>
      <c r="CLF60" s="118">
        <v>2940463.7042054692</v>
      </c>
      <c r="CLG60" s="118">
        <v>2954638.2221530476</v>
      </c>
      <c r="CLH60" s="118">
        <v>2968881.0684254267</v>
      </c>
      <c r="CLI60" s="118">
        <v>2983192.5723995916</v>
      </c>
      <c r="CLJ60" s="118">
        <v>2997573.065040288</v>
      </c>
      <c r="CLK60" s="118">
        <v>0</v>
      </c>
      <c r="CLL60" s="118">
        <v>0</v>
      </c>
      <c r="CLM60" s="118">
        <v>0</v>
      </c>
      <c r="CLN60" s="118">
        <v>0</v>
      </c>
      <c r="CLO60" s="118">
        <v>0</v>
      </c>
      <c r="CLP60" s="118">
        <v>0</v>
      </c>
      <c r="CLQ60" s="118">
        <v>0</v>
      </c>
      <c r="CLR60" s="118">
        <v>0</v>
      </c>
      <c r="CLS60" s="118">
        <v>0</v>
      </c>
      <c r="CLT60" s="118">
        <v>0</v>
      </c>
      <c r="CLU60" s="118">
        <v>0</v>
      </c>
      <c r="CLV60" s="118">
        <v>0</v>
      </c>
      <c r="CLW60" s="118">
        <v>0</v>
      </c>
      <c r="CLX60" s="118">
        <v>0</v>
      </c>
      <c r="CLY60" s="118">
        <v>0</v>
      </c>
      <c r="CLZ60" s="118">
        <v>1553590.0634636076</v>
      </c>
      <c r="CMA60" s="118">
        <v>1592733.80552937</v>
      </c>
      <c r="CMB60" s="118">
        <v>1632883.8064249654</v>
      </c>
      <c r="CMC60" s="118">
        <v>1449142.95274506</v>
      </c>
      <c r="CMD60" s="118">
        <v>1473957.8938328174</v>
      </c>
      <c r="CME60" s="118">
        <v>1208105.5611811315</v>
      </c>
      <c r="CMF60" s="118">
        <v>882300.10346732102</v>
      </c>
      <c r="CMG60" s="118">
        <v>862064.85268071631</v>
      </c>
      <c r="CMH60" s="118">
        <v>840449.21963862458</v>
      </c>
      <c r="CMI60" s="118">
        <v>817363.37243778934</v>
      </c>
      <c r="CMJ60" s="118">
        <v>810529.91423794546</v>
      </c>
      <c r="CMK60" s="118">
        <v>252317.18722339437</v>
      </c>
      <c r="CML60" s="118">
        <v>197809.53943811433</v>
      </c>
      <c r="CMM60" s="118">
        <v>160968.69437921225</v>
      </c>
      <c r="CMN60" s="118">
        <v>122072.01010548105</v>
      </c>
      <c r="CMO60" s="118">
        <v>81037.347574107989</v>
      </c>
      <c r="CMP60" s="118">
        <v>83502.053024199471</v>
      </c>
      <c r="CMQ60" s="118">
        <v>86043.384139005851</v>
      </c>
      <c r="CMR60" s="118">
        <v>88663.774746979587</v>
      </c>
      <c r="CMS60" s="118">
        <v>91365.737552327613</v>
      </c>
      <c r="CMT60" s="118">
        <v>94151.866738213881</v>
      </c>
      <c r="CMU60" s="118">
        <v>97024.840657260938</v>
      </c>
      <c r="CMV60" s="118">
        <v>99987.424612317904</v>
      </c>
      <c r="CMW60" s="118">
        <v>103042.47373056487</v>
      </c>
      <c r="CMX60" s="118">
        <v>106192.93593412923</v>
      </c>
      <c r="CMY60" s="118">
        <v>109441.85501049807</v>
      </c>
      <c r="CMZ60" s="118">
        <v>1979850.2708907695</v>
      </c>
      <c r="CNA60" s="118">
        <v>1986098.0188386685</v>
      </c>
      <c r="CNB60" s="118">
        <v>1992394.125041326</v>
      </c>
      <c r="CNC60" s="118">
        <v>1838050.4081375373</v>
      </c>
      <c r="CND60" s="118">
        <v>1838399.1279709381</v>
      </c>
      <c r="CNE60" s="118">
        <v>1703327.3247268738</v>
      </c>
      <c r="CNF60" s="118">
        <v>651925.09777736152</v>
      </c>
      <c r="CNG60" s="118">
        <v>588434.56340114155</v>
      </c>
      <c r="CNH60" s="118">
        <v>524765.29459271161</v>
      </c>
      <c r="CNI60" s="118">
        <v>460885.31444965111</v>
      </c>
      <c r="CNJ60" s="118">
        <v>402483.30550764751</v>
      </c>
      <c r="CNK60" s="118">
        <v>165296.49626175733</v>
      </c>
      <c r="CNL60" s="118">
        <v>96894.550003042241</v>
      </c>
      <c r="CNM60" s="118">
        <v>84702.95437734657</v>
      </c>
      <c r="CNN60" s="118">
        <v>72396.323378653673</v>
      </c>
      <c r="CNO60" s="118">
        <v>59973.901883040096</v>
      </c>
      <c r="CNP60" s="118">
        <v>60787.996433435372</v>
      </c>
      <c r="CNQ60" s="118">
        <v>61613.516648231147</v>
      </c>
      <c r="CNR60" s="118">
        <v>62450.627662414641</v>
      </c>
      <c r="CNS60" s="118">
        <v>63299.497059182322</v>
      </c>
      <c r="CNT60" s="118">
        <v>64160.29490703858</v>
      </c>
      <c r="CNU60" s="118">
        <v>65033.193797467495</v>
      </c>
      <c r="CNV60" s="118">
        <v>65918.368883186107</v>
      </c>
      <c r="CNW60" s="118">
        <v>66815.997916988825</v>
      </c>
      <c r="CNX60" s="118">
        <v>67726.261291191913</v>
      </c>
      <c r="CNY60" s="118">
        <v>68649.342077687572</v>
      </c>
      <c r="CNZ60" s="118">
        <v>11871703.691716982</v>
      </c>
      <c r="COA60" s="118">
        <v>12678398.334009722</v>
      </c>
      <c r="COB60" s="118">
        <v>13544605.52001022</v>
      </c>
      <c r="COC60" s="118">
        <v>12696781.827394009</v>
      </c>
      <c r="COD60" s="118">
        <v>13535538.582480691</v>
      </c>
      <c r="COE60" s="118">
        <v>11797137.412033107</v>
      </c>
      <c r="COF60" s="118">
        <v>7169559.8894540165</v>
      </c>
      <c r="COG60" s="118">
        <v>7125234.3936736695</v>
      </c>
      <c r="COH60" s="118">
        <v>7032113.5136855207</v>
      </c>
      <c r="COI60" s="118">
        <v>6880903.4378569955</v>
      </c>
      <c r="COJ60" s="118">
        <v>6787617.3829283547</v>
      </c>
      <c r="COK60" s="118">
        <v>2376262.2870296324</v>
      </c>
      <c r="COL60" s="118">
        <v>1738479.3237070206</v>
      </c>
      <c r="COM60" s="118">
        <v>1469869.6344934632</v>
      </c>
      <c r="CON60" s="118">
        <v>1160719.7306096067</v>
      </c>
      <c r="COO60" s="118">
        <v>806964.49119094992</v>
      </c>
      <c r="COP60" s="118">
        <v>828894.75753808999</v>
      </c>
      <c r="COQ60" s="118">
        <v>851427.04099708109</v>
      </c>
      <c r="COR60" s="118">
        <v>874578.08059327956</v>
      </c>
      <c r="COS60" s="118">
        <v>898365.08822765236</v>
      </c>
      <c r="COT60" s="118">
        <v>922805.76229359128</v>
      </c>
      <c r="COU60" s="118">
        <v>947918.3016946615</v>
      </c>
      <c r="COV60" s="118">
        <v>973721.42027538968</v>
      </c>
      <c r="COW60" s="118">
        <v>1000234.3616775653</v>
      </c>
      <c r="COX60" s="118">
        <v>1027476.9146349248</v>
      </c>
      <c r="COY60" s="118">
        <v>1055469.4287194784</v>
      </c>
      <c r="COZ60" s="118">
        <v>19393386.844460882</v>
      </c>
      <c r="CPA60" s="118">
        <v>20434578.394522458</v>
      </c>
      <c r="CPB60" s="118">
        <v>21533409.23548425</v>
      </c>
      <c r="CPC60" s="118">
        <v>21844252.692868948</v>
      </c>
      <c r="CPD60" s="118">
        <v>23011351.472560886</v>
      </c>
      <c r="CPE60" s="118">
        <v>22910287.137168407</v>
      </c>
      <c r="CPF60" s="118">
        <v>7457965.6124075372</v>
      </c>
      <c r="CPG60" s="118">
        <v>6813235.2940896805</v>
      </c>
      <c r="CPH60" s="118">
        <v>6074079.1280266587</v>
      </c>
      <c r="CPI60" s="118">
        <v>5230334.5543625848</v>
      </c>
      <c r="CPJ60" s="118">
        <v>4312479.9212363139</v>
      </c>
      <c r="CPK60" s="118">
        <v>1892997.0761196818</v>
      </c>
      <c r="CPL60" s="118">
        <v>645853.18946998508</v>
      </c>
      <c r="CPM60" s="118">
        <v>554751.21829612623</v>
      </c>
      <c r="CPN60" s="118">
        <v>455082.73690027674</v>
      </c>
      <c r="CPO60" s="118">
        <v>346292.38790381677</v>
      </c>
      <c r="CPP60" s="118">
        <v>351828.38954970462</v>
      </c>
      <c r="CPQ60" s="118">
        <v>357454.36156574212</v>
      </c>
      <c r="CPR60" s="118">
        <v>363171.78246931202</v>
      </c>
      <c r="CPS60" s="118">
        <v>368982.15525960986</v>
      </c>
      <c r="CPT60" s="118">
        <v>374887.00782517146</v>
      </c>
      <c r="CPU60" s="118">
        <v>380887.89335821255</v>
      </c>
      <c r="CPV60" s="118">
        <v>386986.39077589108</v>
      </c>
      <c r="CPW60" s="118">
        <v>393184.10514860979</v>
      </c>
      <c r="CPX60" s="118">
        <v>399482.66813547583</v>
      </c>
      <c r="CPY60" s="118">
        <v>405883.73842703941</v>
      </c>
      <c r="CPZ60" s="118">
        <v>456339927.93393779</v>
      </c>
      <c r="CQA60" s="118">
        <v>467010959.41935897</v>
      </c>
      <c r="CQB60" s="118">
        <v>477943409.13285375</v>
      </c>
      <c r="CQC60" s="118">
        <v>457182681.94181448</v>
      </c>
      <c r="CQD60" s="118">
        <v>308410900.23838288</v>
      </c>
      <c r="CQE60" s="118">
        <v>207715231.14948633</v>
      </c>
      <c r="CQF60" s="118">
        <v>136085023.16841009</v>
      </c>
      <c r="CQG60" s="118">
        <v>89964190.812973946</v>
      </c>
      <c r="CQH60" s="118">
        <v>87910525.314246535</v>
      </c>
      <c r="CQI60" s="118">
        <v>84694926.094466522</v>
      </c>
      <c r="CQJ60" s="118">
        <v>44456347.458196349</v>
      </c>
      <c r="CQK60" s="118">
        <v>36199494.964119643</v>
      </c>
      <c r="CQL60" s="118">
        <v>31535232.223530896</v>
      </c>
      <c r="CQM60" s="118">
        <v>31894155.209974661</v>
      </c>
      <c r="CQN60" s="118">
        <v>32252864.039919108</v>
      </c>
      <c r="CQO60" s="118">
        <v>28047597.21140904</v>
      </c>
      <c r="CQP60" s="118">
        <v>29055536.536115509</v>
      </c>
      <c r="CQQ60" s="118">
        <v>30099819.049516436</v>
      </c>
      <c r="CQR60" s="118">
        <v>31181758.517506428</v>
      </c>
      <c r="CQS60" s="118">
        <v>32302716.289844152</v>
      </c>
      <c r="CQT60" s="118">
        <v>33464103.026202105</v>
      </c>
      <c r="CQU60" s="118">
        <v>34667380.484899789</v>
      </c>
      <c r="CQV60" s="118">
        <v>35914063.376598872</v>
      </c>
      <c r="CQW60" s="118">
        <v>37205721.285321675</v>
      </c>
      <c r="CQX60" s="118">
        <v>38543980.659240298</v>
      </c>
      <c r="CQY60" s="118">
        <v>39930526.873772591</v>
      </c>
      <c r="CQZ60" s="118">
        <v>490202135.08628726</v>
      </c>
      <c r="CRA60" s="118">
        <v>492299767.51737827</v>
      </c>
      <c r="CRB60" s="118">
        <v>494420639.34461468</v>
      </c>
      <c r="CRC60" s="118">
        <v>474721981.13064194</v>
      </c>
      <c r="CRD60" s="118">
        <v>415482939.46924192</v>
      </c>
      <c r="CRE60" s="118">
        <v>357058887.96247458</v>
      </c>
      <c r="CRF60" s="118">
        <v>130641246.26686436</v>
      </c>
      <c r="CRG60" s="118">
        <v>125722005.2859692</v>
      </c>
      <c r="CRH60" s="118">
        <v>120712194.62095878</v>
      </c>
      <c r="CRI60" s="118">
        <v>115354756.47863075</v>
      </c>
      <c r="CRJ60" s="118">
        <v>107171367.2002836</v>
      </c>
      <c r="CRK60" s="118">
        <v>69362206.78659457</v>
      </c>
      <c r="CRL60" s="118">
        <v>52423323.586475566</v>
      </c>
      <c r="CRM60" s="118">
        <v>52417964.994226165</v>
      </c>
      <c r="CRN60" s="118">
        <v>52415244.123616494</v>
      </c>
      <c r="CRO60" s="118">
        <v>50665356.680406645</v>
      </c>
      <c r="CRP60" s="118">
        <v>51357187.519937694</v>
      </c>
      <c r="CRQ60" s="118">
        <v>52058587.18730019</v>
      </c>
      <c r="CRR60" s="118">
        <v>52769689.69749485</v>
      </c>
      <c r="CRS60" s="118">
        <v>53490630.966228351</v>
      </c>
      <c r="CRT60" s="118">
        <v>54221548.837220773</v>
      </c>
      <c r="CRU60" s="118">
        <v>54962583.109910481</v>
      </c>
      <c r="CRV60" s="118">
        <v>55713875.567562528</v>
      </c>
      <c r="CRW60" s="118">
        <v>56475570.005786531</v>
      </c>
      <c r="CRX60" s="118">
        <v>57247812.261469826</v>
      </c>
      <c r="CRY60" s="118">
        <v>58030750.24213244</v>
      </c>
      <c r="CRZ60" s="118">
        <v>83625956.842694029</v>
      </c>
      <c r="CSA60" s="118">
        <v>85712017.546312451</v>
      </c>
      <c r="CSB60" s="118">
        <v>87852250.952814773</v>
      </c>
      <c r="CSC60" s="118">
        <v>75399481.060464099</v>
      </c>
      <c r="CSD60" s="118">
        <v>62999069.318404086</v>
      </c>
      <c r="CSE60" s="118">
        <v>30868408.542477556</v>
      </c>
      <c r="CSF60" s="118">
        <v>8164111.9595675543</v>
      </c>
      <c r="CSG60" s="118">
        <v>8377277.532402887</v>
      </c>
      <c r="CSH60" s="118">
        <v>8596008.874260895</v>
      </c>
      <c r="CSI60" s="118">
        <v>8820451.3077863287</v>
      </c>
      <c r="CSJ60" s="118">
        <v>9050753.9500090368</v>
      </c>
      <c r="CSK60" s="118">
        <v>0</v>
      </c>
      <c r="CSL60" s="118">
        <v>0</v>
      </c>
      <c r="CSM60" s="118">
        <v>0</v>
      </c>
      <c r="CSN60" s="118">
        <v>0</v>
      </c>
      <c r="CSO60" s="118">
        <v>0</v>
      </c>
      <c r="CSP60" s="118">
        <v>0</v>
      </c>
      <c r="CSQ60" s="118">
        <v>0</v>
      </c>
      <c r="CSR60" s="118">
        <v>0</v>
      </c>
      <c r="CSS60" s="118">
        <v>0</v>
      </c>
      <c r="CST60" s="118">
        <v>0</v>
      </c>
      <c r="CSU60" s="118">
        <v>0</v>
      </c>
      <c r="CSV60" s="118">
        <v>0</v>
      </c>
      <c r="CSW60" s="118">
        <v>0</v>
      </c>
      <c r="CSX60" s="118">
        <v>0</v>
      </c>
      <c r="CSY60" s="118">
        <v>0</v>
      </c>
      <c r="CSZ60" s="118">
        <v>116838612.07329679</v>
      </c>
      <c r="CTA60" s="118">
        <v>117211841.93011078</v>
      </c>
      <c r="CTB60" s="118">
        <v>117589023.80466135</v>
      </c>
      <c r="CTC60" s="118">
        <v>100834866.21307969</v>
      </c>
      <c r="CTD60" s="118">
        <v>95401056.449577823</v>
      </c>
      <c r="CTE60" s="118">
        <v>76688250.749503464</v>
      </c>
      <c r="CTF60" s="118">
        <v>2940463.7042054692</v>
      </c>
      <c r="CTG60" s="118">
        <v>2954638.2221530476</v>
      </c>
      <c r="CTH60" s="118">
        <v>2968881.0684254267</v>
      </c>
      <c r="CTI60" s="118">
        <v>2983192.5723995916</v>
      </c>
      <c r="CTJ60" s="118">
        <v>2997573.065040288</v>
      </c>
      <c r="CTK60" s="118">
        <v>0</v>
      </c>
      <c r="CTL60" s="118">
        <v>0</v>
      </c>
      <c r="CTM60" s="118">
        <v>0</v>
      </c>
      <c r="CTN60" s="118">
        <v>0</v>
      </c>
      <c r="CTO60" s="118">
        <v>0</v>
      </c>
      <c r="CTP60" s="118">
        <v>0</v>
      </c>
      <c r="CTQ60" s="118">
        <v>0</v>
      </c>
      <c r="CTR60" s="118">
        <v>0</v>
      </c>
      <c r="CTS60" s="118">
        <v>0</v>
      </c>
      <c r="CTT60" s="118">
        <v>0</v>
      </c>
      <c r="CTU60" s="118">
        <v>0</v>
      </c>
      <c r="CTV60" s="118">
        <v>0</v>
      </c>
      <c r="CTW60" s="118">
        <v>0</v>
      </c>
      <c r="CTX60" s="118">
        <v>0</v>
      </c>
      <c r="CTY60" s="118">
        <v>0</v>
      </c>
      <c r="CTZ60" s="118">
        <v>1553590.0634636076</v>
      </c>
      <c r="CUA60" s="118">
        <v>1592733.80552937</v>
      </c>
      <c r="CUB60" s="118">
        <v>1632883.8064249654</v>
      </c>
      <c r="CUC60" s="118">
        <v>1753065.128249089</v>
      </c>
      <c r="CUD60" s="118">
        <v>1782995.5921953628</v>
      </c>
      <c r="CUE60" s="118">
        <v>1462032.7984394352</v>
      </c>
      <c r="CUF60" s="118">
        <v>1072246.8693592756</v>
      </c>
      <c r="CUG60" s="118">
        <v>1048099.5815180128</v>
      </c>
      <c r="CUH60" s="118">
        <v>1022296.083602779</v>
      </c>
      <c r="CUI60" s="118">
        <v>994727.84496257047</v>
      </c>
      <c r="CUJ60" s="118">
        <v>987000.56601576216</v>
      </c>
      <c r="CUK60" s="118">
        <v>307145.51224395249</v>
      </c>
      <c r="CUL60" s="118">
        <v>241139.16356678435</v>
      </c>
      <c r="CUM60" s="118">
        <v>196228.43485353907</v>
      </c>
      <c r="CUN60" s="118">
        <v>148811.54111862765</v>
      </c>
      <c r="CUO60" s="118">
        <v>98788.350992570617</v>
      </c>
      <c r="CUP60" s="118">
        <v>101792.94325016243</v>
      </c>
      <c r="CUQ60" s="118">
        <v>104890.94580914607</v>
      </c>
      <c r="CUR60" s="118">
        <v>108085.32562126192</v>
      </c>
      <c r="CUS60" s="118">
        <v>111379.14579151725</v>
      </c>
      <c r="CUT60" s="118">
        <v>114775.56875161323</v>
      </c>
      <c r="CUU60" s="118">
        <v>118277.85953979302</v>
      </c>
      <c r="CUV60" s="118">
        <v>121889.38919072936</v>
      </c>
      <c r="CUW60" s="118">
        <v>125613.63823919346</v>
      </c>
      <c r="CUX60" s="118">
        <v>129454.20034137635</v>
      </c>
      <c r="CUY60" s="118">
        <v>133414.78601786675</v>
      </c>
      <c r="CUZ60" s="118">
        <v>1979850.2708907695</v>
      </c>
      <c r="CVA60" s="118">
        <v>1986098.0188386685</v>
      </c>
      <c r="CVB60" s="118">
        <v>1992394.125041326</v>
      </c>
      <c r="CVC60" s="118">
        <v>2207268.1556396205</v>
      </c>
      <c r="CVD60" s="118">
        <v>2207627.0428531594</v>
      </c>
      <c r="CVE60" s="118">
        <v>2044887.4406263174</v>
      </c>
      <c r="CVF60" s="118">
        <v>786700.82522311923</v>
      </c>
      <c r="CVG60" s="118">
        <v>710644.50681190717</v>
      </c>
      <c r="CVH60" s="118">
        <v>634375.65991040948</v>
      </c>
      <c r="CVI60" s="118">
        <v>557855.32537894731</v>
      </c>
      <c r="CVJ60" s="118">
        <v>488018.29796076717</v>
      </c>
      <c r="CVK60" s="118">
        <v>200239.58582895462</v>
      </c>
      <c r="CVL60" s="118">
        <v>118119.02908364762</v>
      </c>
      <c r="CVM60" s="118">
        <v>103256.89867236646</v>
      </c>
      <c r="CVN60" s="118">
        <v>88254.534712673296</v>
      </c>
      <c r="CVO60" s="118">
        <v>73111.016672869853</v>
      </c>
      <c r="CVP60" s="118">
        <v>74103.43634840328</v>
      </c>
      <c r="CVQ60" s="118">
        <v>75109.784448038816</v>
      </c>
      <c r="CVR60" s="118">
        <v>76130.262279118877</v>
      </c>
      <c r="CVS60" s="118">
        <v>77165.074133468501</v>
      </c>
      <c r="CVT60" s="118">
        <v>78214.427332620369</v>
      </c>
      <c r="CVU60" s="118">
        <v>79278.532273738514</v>
      </c>
      <c r="CVV60" s="118">
        <v>80357.602476250788</v>
      </c>
      <c r="CVW60" s="118">
        <v>81451.854629202018</v>
      </c>
      <c r="CVX60" s="118">
        <v>82561.508639338776</v>
      </c>
      <c r="CVY60" s="118">
        <v>83686.787679937202</v>
      </c>
      <c r="CVZ60" s="118">
        <v>11871703.691716982</v>
      </c>
      <c r="CWA60" s="118">
        <v>12678398.334009722</v>
      </c>
      <c r="CWB60" s="118">
        <v>13544605.52001022</v>
      </c>
      <c r="CWC60" s="118">
        <v>12696781.827394009</v>
      </c>
      <c r="CWD60" s="118">
        <v>13535538.582480691</v>
      </c>
      <c r="CWE60" s="118">
        <v>11797137.412033107</v>
      </c>
      <c r="CWF60" s="118">
        <v>7169559.8894540165</v>
      </c>
      <c r="CWG60" s="118">
        <v>7125234.3936736695</v>
      </c>
      <c r="CWH60" s="118">
        <v>7032113.5136855207</v>
      </c>
      <c r="CWI60" s="118">
        <v>6880903.4378569955</v>
      </c>
      <c r="CWJ60" s="118">
        <v>6787617.3829283547</v>
      </c>
      <c r="CWK60" s="118">
        <v>2376262.2870296324</v>
      </c>
      <c r="CWL60" s="118">
        <v>1738479.3237070206</v>
      </c>
      <c r="CWM60" s="118">
        <v>1469869.6344934632</v>
      </c>
      <c r="CWN60" s="118">
        <v>1160719.7306096067</v>
      </c>
      <c r="CWO60" s="118">
        <v>806964.49119094992</v>
      </c>
      <c r="CWP60" s="118">
        <v>828894.75753808999</v>
      </c>
      <c r="CWQ60" s="118">
        <v>851427.04099708109</v>
      </c>
      <c r="CWR60" s="118">
        <v>874578.08059327956</v>
      </c>
      <c r="CWS60" s="118">
        <v>898365.08822765236</v>
      </c>
      <c r="CWT60" s="118">
        <v>922805.76229359128</v>
      </c>
      <c r="CWU60" s="118">
        <v>947918.3016946615</v>
      </c>
      <c r="CWV60" s="118">
        <v>973721.42027538968</v>
      </c>
      <c r="CWW60" s="118">
        <v>1000234.3616775653</v>
      </c>
      <c r="CWX60" s="118">
        <v>1027476.9146349248</v>
      </c>
      <c r="CWY60" s="118">
        <v>1055469.4287194784</v>
      </c>
      <c r="CWZ60" s="118">
        <v>19393386.844460882</v>
      </c>
      <c r="CXA60" s="118">
        <v>20434578.394522458</v>
      </c>
      <c r="CXB60" s="118">
        <v>21533409.23548425</v>
      </c>
      <c r="CXC60" s="118">
        <v>21844252.692868948</v>
      </c>
      <c r="CXD60" s="118">
        <v>23011351.472560886</v>
      </c>
      <c r="CXE60" s="118">
        <v>22910287.137168407</v>
      </c>
      <c r="CXF60" s="118">
        <v>7457965.6124075372</v>
      </c>
      <c r="CXG60" s="118">
        <v>6813235.2940896805</v>
      </c>
      <c r="CXH60" s="118">
        <v>6074079.1280266587</v>
      </c>
      <c r="CXI60" s="118">
        <v>5230334.5543625848</v>
      </c>
      <c r="CXJ60" s="118">
        <v>4312479.9212363139</v>
      </c>
      <c r="CXK60" s="118">
        <v>1892997.0761196818</v>
      </c>
      <c r="CXL60" s="118">
        <v>645853.18946998508</v>
      </c>
      <c r="CXM60" s="118">
        <v>554751.21829612623</v>
      </c>
      <c r="CXN60" s="118">
        <v>455082.73690027674</v>
      </c>
      <c r="CXO60" s="118">
        <v>346292.38790381677</v>
      </c>
      <c r="CXP60" s="118">
        <v>351828.38954970462</v>
      </c>
      <c r="CXQ60" s="118">
        <v>357454.36156574212</v>
      </c>
      <c r="CXR60" s="118">
        <v>363171.78246931202</v>
      </c>
      <c r="CXS60" s="118">
        <v>368982.15525960986</v>
      </c>
      <c r="CXT60" s="118">
        <v>374887.00782517146</v>
      </c>
      <c r="CXU60" s="118">
        <v>380887.89335821255</v>
      </c>
      <c r="CXV60" s="118">
        <v>386986.39077589108</v>
      </c>
      <c r="CXW60" s="118">
        <v>393184.10514860979</v>
      </c>
      <c r="CXX60" s="118">
        <v>399482.66813547583</v>
      </c>
      <c r="CXY60" s="118">
        <v>405883.73842703941</v>
      </c>
      <c r="CXZ60" s="118">
        <v>2840182243.7485685</v>
      </c>
      <c r="CYA60" s="118">
        <v>2908993449.4747186</v>
      </c>
      <c r="CYB60" s="118">
        <v>2979499907.7178211</v>
      </c>
      <c r="CYC60" s="118">
        <v>3051744146.150846</v>
      </c>
      <c r="CYD60" s="118">
        <v>3125769780.2578049</v>
      </c>
      <c r="CYE60" s="118">
        <v>3201621541.7418017</v>
      </c>
      <c r="CYF60" s="118">
        <v>3279345307.6914291</v>
      </c>
      <c r="CYG60" s="118">
        <v>3358988130.526228</v>
      </c>
      <c r="CYH60" s="118">
        <v>3440598268.7425122</v>
      </c>
      <c r="CYI60" s="118">
        <v>3524225218.4814425</v>
      </c>
      <c r="CYJ60" s="118">
        <v>3609919745.9418707</v>
      </c>
      <c r="CYK60" s="118">
        <v>3697733920.6610699</v>
      </c>
      <c r="CYL60" s="118">
        <v>3787721149.6871552</v>
      </c>
      <c r="CYM60" s="118">
        <v>3879936212.6676464</v>
      </c>
      <c r="CYN60" s="118">
        <v>3974435297.8793077</v>
      </c>
      <c r="CYO60" s="118">
        <v>4071276039.2251182</v>
      </c>
      <c r="CYP60" s="118">
        <v>4170517554.2249479</v>
      </c>
      <c r="CYQ60" s="118">
        <v>4272220483.0272679</v>
      </c>
      <c r="CYR60" s="118">
        <v>4376447028.4699755</v>
      </c>
      <c r="CYS60" s="118">
        <v>4483260997.2192392</v>
      </c>
      <c r="CYT60" s="118">
        <v>4592727842.0160551</v>
      </c>
      <c r="CYU60" s="118">
        <v>4704914705.0610447</v>
      </c>
      <c r="CYV60" s="118">
        <v>4819890462.5689144</v>
      </c>
      <c r="CYW60" s="118">
        <v>4937725770.5248699</v>
      </c>
      <c r="CYX60" s="118">
        <v>5058493111.676157</v>
      </c>
      <c r="CYY60" s="118">
        <v>5182266843.7929192</v>
      </c>
      <c r="CYZ60" s="118">
        <v>6128267174.3060017</v>
      </c>
      <c r="CZA60" s="118">
        <v>6143478897.9052954</v>
      </c>
      <c r="CZB60" s="118">
        <v>6158767798.6758633</v>
      </c>
      <c r="CZC60" s="118">
        <v>6174134586.585434</v>
      </c>
      <c r="CZD60" s="118">
        <v>6189579981.7897654</v>
      </c>
      <c r="CZE60" s="118">
        <v>6205104714.7908754</v>
      </c>
      <c r="CZF60" s="118">
        <v>6220709526.5978498</v>
      </c>
      <c r="CZG60" s="118">
        <v>6236395168.8902321</v>
      </c>
      <c r="CZH60" s="118">
        <v>6252162404.1840649</v>
      </c>
      <c r="CZI60" s="118">
        <v>6268012006.0005951</v>
      </c>
      <c r="CZJ60" s="118">
        <v>6283944759.0377102</v>
      </c>
      <c r="CZK60" s="118">
        <v>6299961459.3441448</v>
      </c>
      <c r="CZL60" s="118">
        <v>6316062914.4965029</v>
      </c>
      <c r="CZM60" s="118">
        <v>6332249943.7791224</v>
      </c>
      <c r="CZN60" s="118">
        <v>6348523378.3668728</v>
      </c>
      <c r="CZO60" s="118">
        <v>6364884061.5108805</v>
      </c>
      <c r="CZP60" s="118">
        <v>6381332848.7272682</v>
      </c>
      <c r="CZQ60" s="118">
        <v>6397870607.988945</v>
      </c>
      <c r="CZR60" s="118">
        <v>6414498219.9204922</v>
      </c>
      <c r="CZS60" s="118">
        <v>6431216577.9961967</v>
      </c>
      <c r="CZT60" s="118">
        <v>6448026588.7412968</v>
      </c>
      <c r="CZU60" s="118">
        <v>6464929171.9364738</v>
      </c>
      <c r="CZV60" s="118">
        <v>6481925260.8256512</v>
      </c>
      <c r="CZW60" s="118">
        <v>6499015802.327157</v>
      </c>
      <c r="CZX60" s="118">
        <v>6516201757.2483101</v>
      </c>
      <c r="CZY60" s="118">
        <v>6533484100.5034513</v>
      </c>
      <c r="CZZ60" s="118">
        <v>2840182243.7485685</v>
      </c>
      <c r="DAA60" s="118">
        <v>2908993449.4747186</v>
      </c>
      <c r="DAB60" s="118">
        <v>2979499907.7178211</v>
      </c>
      <c r="DAC60" s="118">
        <v>3036335264.3129449</v>
      </c>
      <c r="DAD60" s="118">
        <v>3092683762.3201914</v>
      </c>
      <c r="DAE60" s="118">
        <v>3043878677.33675</v>
      </c>
      <c r="DAF60" s="118">
        <v>2743699646.8176117</v>
      </c>
      <c r="DAG60" s="118">
        <v>2427800788.8691826</v>
      </c>
      <c r="DAH60" s="118">
        <v>2096086568.993398</v>
      </c>
      <c r="DAI60" s="118">
        <v>1747491248.6221588</v>
      </c>
      <c r="DAJ60" s="118">
        <v>1422418158.2768874</v>
      </c>
      <c r="DAK60" s="118">
        <v>996060702.53463006</v>
      </c>
      <c r="DAL60" s="118">
        <v>651943457.61686659</v>
      </c>
      <c r="DAM60" s="118">
        <v>578575811.21406567</v>
      </c>
      <c r="DAN60" s="118">
        <v>500940221.31275982</v>
      </c>
      <c r="DAO60" s="118">
        <v>418864109.00249547</v>
      </c>
      <c r="DAP60" s="118">
        <v>430802525.89592981</v>
      </c>
      <c r="DAQ60" s="118">
        <v>443087452.19842345</v>
      </c>
      <c r="DAR60" s="118">
        <v>455729150.76730871</v>
      </c>
      <c r="DAS60" s="118">
        <v>468738195.08174986</v>
      </c>
      <c r="DAT60" s="118">
        <v>482125478.85608673</v>
      </c>
      <c r="DAU60" s="118">
        <v>495902225.95731252</v>
      </c>
      <c r="DAV60" s="118">
        <v>510080000.63651079</v>
      </c>
      <c r="DAW60" s="118">
        <v>524670718.08439916</v>
      </c>
      <c r="DAX60" s="118">
        <v>539686655.32146227</v>
      </c>
      <c r="DAY60" s="118">
        <v>555140462.43350112</v>
      </c>
      <c r="DAZ60" s="118">
        <v>6128267174.3060017</v>
      </c>
      <c r="DBA60" s="118">
        <v>6143478897.9052954</v>
      </c>
      <c r="DBB60" s="118">
        <v>6158767798.6758633</v>
      </c>
      <c r="DBC60" s="118">
        <v>6168018516.217967</v>
      </c>
      <c r="DBD60" s="118">
        <v>6176759555.5979614</v>
      </c>
      <c r="DBE60" s="118">
        <v>6128924680.4205589</v>
      </c>
      <c r="DBF60" s="118">
        <v>5302477008.230648</v>
      </c>
      <c r="DBG60" s="118">
        <v>4472681482.2544184</v>
      </c>
      <c r="DBH60" s="118">
        <v>3639942396.4259701</v>
      </c>
      <c r="DBI60" s="118">
        <v>2803819030.1995711</v>
      </c>
      <c r="DBJ60" s="118">
        <v>1977416007.2526128</v>
      </c>
      <c r="DBK60" s="118">
        <v>1120070764.4892457</v>
      </c>
      <c r="DBL60" s="118">
        <v>307444241.42348409</v>
      </c>
      <c r="DBM60" s="118">
        <v>282695426.27461368</v>
      </c>
      <c r="DBN60" s="118">
        <v>257723447.90616599</v>
      </c>
      <c r="DBO60" s="118">
        <v>232527086.22006339</v>
      </c>
      <c r="DBP60" s="118">
        <v>152223126.4240427</v>
      </c>
      <c r="DBQ60" s="118">
        <v>154530735.44256914</v>
      </c>
      <c r="DBR60" s="118">
        <v>156874843.65043142</v>
      </c>
      <c r="DBS60" s="118">
        <v>159256044.79412177</v>
      </c>
      <c r="DBT60" s="118">
        <v>161674942.44962719</v>
      </c>
      <c r="DBU60" s="118">
        <v>164132150.1868819</v>
      </c>
      <c r="DBV60" s="118">
        <v>166628291.73698846</v>
      </c>
      <c r="DBW60" s="118">
        <v>169164001.1622538</v>
      </c>
      <c r="DBX60" s="118">
        <v>171739923.02908853</v>
      </c>
      <c r="DBY60" s="118">
        <v>174356712.58381698</v>
      </c>
      <c r="DBZ60" s="118">
        <v>2840182243.7485685</v>
      </c>
      <c r="DCA60" s="118">
        <v>2908993449.4747186</v>
      </c>
      <c r="DCB60" s="118">
        <v>2979499907.7178211</v>
      </c>
      <c r="DCC60" s="118">
        <v>2760194118.9554224</v>
      </c>
      <c r="DCD60" s="118">
        <v>2819004590.2887816</v>
      </c>
      <c r="DCE60" s="118">
        <v>2383129793.2164507</v>
      </c>
      <c r="DCF60" s="118">
        <v>1199438771.2635882</v>
      </c>
      <c r="DCG60" s="118">
        <v>1229067418.0545645</v>
      </c>
      <c r="DCH60" s="118">
        <v>1259438001.0012107</v>
      </c>
      <c r="DCI60" s="118">
        <v>1290569363.9396188</v>
      </c>
      <c r="DCJ60" s="118">
        <v>1322480836.426127</v>
      </c>
      <c r="DCK60" s="118">
        <v>1044066048.186655</v>
      </c>
      <c r="DCL60" s="118">
        <v>1069474206.9704909</v>
      </c>
      <c r="DCM60" s="118">
        <v>1095511401.2238061</v>
      </c>
      <c r="DCN60" s="118">
        <v>1122193495.8718045</v>
      </c>
      <c r="DCO60" s="118">
        <v>1149536764.0165038</v>
      </c>
      <c r="DCP60" s="118">
        <v>1177557897.6635146</v>
      </c>
      <c r="DCQ60" s="118">
        <v>1206274018.7371106</v>
      </c>
      <c r="DCR60" s="118">
        <v>1235702690.3915224</v>
      </c>
      <c r="DCS60" s="118">
        <v>1265861928.6266086</v>
      </c>
      <c r="DCT60" s="118">
        <v>1296770214.2162981</v>
      </c>
      <c r="DCU60" s="118">
        <v>1328446504.9584124</v>
      </c>
      <c r="DCV60" s="118">
        <v>1360910248.2547524</v>
      </c>
      <c r="DCW60" s="118">
        <v>1394181394.0305514</v>
      </c>
      <c r="DCX60" s="118">
        <v>1428280408.0026801</v>
      </c>
      <c r="DCY60" s="118">
        <v>1463228285.3062363</v>
      </c>
      <c r="DCZ60" s="118">
        <v>6128267174.3060017</v>
      </c>
      <c r="DDA60" s="118">
        <v>6143478897.9052954</v>
      </c>
      <c r="DDB60" s="118">
        <v>6158767798.6758633</v>
      </c>
      <c r="DDC60" s="118">
        <v>6003654105.4526548</v>
      </c>
      <c r="DDD60" s="118">
        <v>6014206771.278986</v>
      </c>
      <c r="DDE60" s="118">
        <v>5753838015.6385336</v>
      </c>
      <c r="DDF60" s="118">
        <v>1854944128.5534074</v>
      </c>
      <c r="DDG60" s="118">
        <v>1859847876.4253416</v>
      </c>
      <c r="DDH60" s="118">
        <v>1864776951.3889575</v>
      </c>
      <c r="DDI60" s="118">
        <v>1869731582.8847148</v>
      </c>
      <c r="DDJ60" s="118">
        <v>1874712003.5620227</v>
      </c>
      <c r="DDK60" s="118">
        <v>1778812647.3442295</v>
      </c>
      <c r="DDL60" s="118">
        <v>1783358940.5637183</v>
      </c>
      <c r="DDM60" s="118">
        <v>1787929395.8905756</v>
      </c>
      <c r="DDN60" s="118">
        <v>1792524248.00947</v>
      </c>
      <c r="DDO60" s="118">
        <v>1797143735.0148368</v>
      </c>
      <c r="DDP60" s="118">
        <v>1801788098.46417</v>
      </c>
      <c r="DDQ60" s="118">
        <v>1806457583.432173</v>
      </c>
      <c r="DDR60" s="118">
        <v>1811152438.5657856</v>
      </c>
      <c r="DDS60" s="118">
        <v>1815872916.1401026</v>
      </c>
      <c r="DDT60" s="118">
        <v>1820619272.1151896</v>
      </c>
      <c r="DDU60" s="118">
        <v>1825391766.1938276</v>
      </c>
      <c r="DDV60" s="118">
        <v>1830190661.8801837</v>
      </c>
      <c r="DDW60" s="118">
        <v>1835016226.539433</v>
      </c>
      <c r="DDX60" s="118">
        <v>1839868731.4583459</v>
      </c>
      <c r="DDY60" s="118">
        <v>1844748451.9068573</v>
      </c>
      <c r="DDZ60" s="118">
        <v>2840182243.7485685</v>
      </c>
      <c r="DEA60" s="118">
        <v>2908993449.4747186</v>
      </c>
      <c r="DEB60" s="118">
        <v>2979499907.7178211</v>
      </c>
      <c r="DEC60" s="118">
        <v>2755843375.8482504</v>
      </c>
      <c r="DED60" s="118">
        <v>2809662655.8122792</v>
      </c>
      <c r="DEE60" s="118">
        <v>2338590631.5020828</v>
      </c>
      <c r="DEF60" s="118">
        <v>1048197643.4874514</v>
      </c>
      <c r="DEG60" s="118">
        <v>966143933.35139823</v>
      </c>
      <c r="DEH60" s="118">
        <v>879811168.13087308</v>
      </c>
      <c r="DEI60" s="118">
        <v>788903301.86170352</v>
      </c>
      <c r="DEJ60" s="118">
        <v>704833329.32072008</v>
      </c>
      <c r="DEK60" s="118">
        <v>281240668.95095432</v>
      </c>
      <c r="DEL60" s="118">
        <v>184078152.73887998</v>
      </c>
      <c r="DEM60" s="118">
        <v>163362581.98985383</v>
      </c>
      <c r="DEN60" s="118">
        <v>141441944.84124982</v>
      </c>
      <c r="DEO60" s="118">
        <v>118267513.13011637</v>
      </c>
      <c r="DEP60" s="118">
        <v>121638360.25296842</v>
      </c>
      <c r="DEQ60" s="118">
        <v>125107045.32661368</v>
      </c>
      <c r="DER60" s="118">
        <v>128676466.09900481</v>
      </c>
      <c r="DES60" s="118">
        <v>132349608.02308232</v>
      </c>
      <c r="DET60" s="118">
        <v>136129546.97113037</v>
      </c>
      <c r="DEU60" s="118">
        <v>140019452.0350059</v>
      </c>
      <c r="DEV60" s="118">
        <v>144022588.41501483</v>
      </c>
      <c r="DEW60" s="118">
        <v>148142320.40030095</v>
      </c>
      <c r="DEX60" s="118">
        <v>152382114.44370699</v>
      </c>
      <c r="DEY60" s="118">
        <v>156745542.33416504</v>
      </c>
      <c r="DEZ60" s="118">
        <v>6128267174.3060017</v>
      </c>
      <c r="DFA60" s="118">
        <v>6143478897.9052954</v>
      </c>
      <c r="DFB60" s="118">
        <v>6158767798.6758633</v>
      </c>
      <c r="DFC60" s="118">
        <v>6001929437.8552885</v>
      </c>
      <c r="DFD60" s="118">
        <v>6010588769.7341833</v>
      </c>
      <c r="DFE60" s="118">
        <v>5732329890.9831848</v>
      </c>
      <c r="DFF60" s="118">
        <v>1595679644.6909013</v>
      </c>
      <c r="DFG60" s="118">
        <v>1361858921.6157787</v>
      </c>
      <c r="DFH60" s="118">
        <v>1127209351.8527927</v>
      </c>
      <c r="DFI60" s="118">
        <v>891606507.36442578</v>
      </c>
      <c r="DFJ60" s="118">
        <v>658750944.23446584</v>
      </c>
      <c r="DFK60" s="118">
        <v>316255274.6793164</v>
      </c>
      <c r="DFL60" s="118">
        <v>86807785.813689634</v>
      </c>
      <c r="DFM60" s="118">
        <v>79819885.065773264</v>
      </c>
      <c r="DFN60" s="118">
        <v>72768973.526446864</v>
      </c>
      <c r="DFO60" s="118">
        <v>65654706.697429657</v>
      </c>
      <c r="DFP60" s="118">
        <v>66610099.622420505</v>
      </c>
      <c r="DFQ60" s="118">
        <v>67579861.348648891</v>
      </c>
      <c r="DFR60" s="118">
        <v>68564213.728884444</v>
      </c>
      <c r="DFS60" s="118">
        <v>69563382.112342134</v>
      </c>
      <c r="DFT60" s="118">
        <v>70577595.400672197</v>
      </c>
      <c r="DFU60" s="118">
        <v>71607086.104857713</v>
      </c>
      <c r="DFV60" s="118">
        <v>72652090.403034806</v>
      </c>
      <c r="DFW60" s="118">
        <v>73712848.199250668</v>
      </c>
      <c r="DFX60" s="118">
        <v>74789603.183174402</v>
      </c>
      <c r="DFY60" s="118">
        <v>75882602.890776813</v>
      </c>
      <c r="DFZ60" s="118">
        <v>2840182243.7485685</v>
      </c>
      <c r="DGA60" s="118">
        <v>2908993449.4747186</v>
      </c>
      <c r="DGB60" s="118">
        <v>2979499907.7178211</v>
      </c>
      <c r="DGC60" s="118">
        <v>2755843375.8482504</v>
      </c>
      <c r="DGD60" s="118">
        <v>2809662655.8122792</v>
      </c>
      <c r="DGE60" s="118">
        <v>1753942973.6265626</v>
      </c>
      <c r="DGF60" s="118">
        <v>786148232.61558843</v>
      </c>
      <c r="DGG60" s="118">
        <v>724607950.01354885</v>
      </c>
      <c r="DGH60" s="118">
        <v>659858376.09815466</v>
      </c>
      <c r="DGI60" s="118">
        <v>591677476.39627767</v>
      </c>
      <c r="DGJ60" s="118">
        <v>528624996.99053997</v>
      </c>
      <c r="DGK60" s="118">
        <v>210930501.71321571</v>
      </c>
      <c r="DGL60" s="118">
        <v>138058614.55416</v>
      </c>
      <c r="DGM60" s="118">
        <v>122521936.49239039</v>
      </c>
      <c r="DGN60" s="118">
        <v>106081458.63093737</v>
      </c>
      <c r="DGO60" s="118">
        <v>88700634.847587287</v>
      </c>
      <c r="DGP60" s="118">
        <v>91228770.189726293</v>
      </c>
      <c r="DGQ60" s="118">
        <v>93830283.994960248</v>
      </c>
      <c r="DGR60" s="118">
        <v>96507349.574253589</v>
      </c>
      <c r="DGS60" s="118">
        <v>99262206.017311707</v>
      </c>
      <c r="DGT60" s="118">
        <v>102097160.22834778</v>
      </c>
      <c r="DGU60" s="118">
        <v>105014589.02625442</v>
      </c>
      <c r="DGV60" s="118">
        <v>108016941.31126112</v>
      </c>
      <c r="DGW60" s="118">
        <v>111106740.3002257</v>
      </c>
      <c r="DGX60" s="118">
        <v>114286585.83278026</v>
      </c>
      <c r="DGY60" s="118">
        <v>117559156.75062378</v>
      </c>
      <c r="DGZ60" s="118">
        <v>6128267174.3060017</v>
      </c>
      <c r="DHA60" s="118">
        <v>6143478897.9052954</v>
      </c>
      <c r="DHB60" s="118">
        <v>6158767798.6758633</v>
      </c>
      <c r="DHC60" s="118">
        <v>6001929437.8552885</v>
      </c>
      <c r="DHD60" s="118">
        <v>6010588769.7341833</v>
      </c>
      <c r="DHE60" s="118">
        <v>4299247418.2373886</v>
      </c>
      <c r="DHF60" s="118">
        <v>1196759733.5181758</v>
      </c>
      <c r="DHG60" s="118">
        <v>1021394191.211834</v>
      </c>
      <c r="DHH60" s="118">
        <v>845407013.88959444</v>
      </c>
      <c r="DHI60" s="118">
        <v>668704880.52331924</v>
      </c>
      <c r="DHJ60" s="118">
        <v>494063208.17584938</v>
      </c>
      <c r="DHK60" s="118">
        <v>237191456.0094873</v>
      </c>
      <c r="DHL60" s="118">
        <v>65105839.360267222</v>
      </c>
      <c r="DHM60" s="118">
        <v>59864913.799329951</v>
      </c>
      <c r="DHN60" s="118">
        <v>54576730.144835144</v>
      </c>
      <c r="DHO60" s="118">
        <v>49241030.023072243</v>
      </c>
      <c r="DHP60" s="118">
        <v>49957574.716815382</v>
      </c>
      <c r="DHQ60" s="118">
        <v>50684896.011486672</v>
      </c>
      <c r="DHR60" s="118">
        <v>51423160.296663329</v>
      </c>
      <c r="DHS60" s="118">
        <v>52172536.584256604</v>
      </c>
      <c r="DHT60" s="118">
        <v>52933196.550504148</v>
      </c>
      <c r="DHU60" s="118">
        <v>53705314.578643285</v>
      </c>
      <c r="DHV60" s="118">
        <v>54489067.802276112</v>
      </c>
      <c r="DHW60" s="118">
        <v>55284636.149438001</v>
      </c>
      <c r="DHX60" s="118">
        <v>56092202.387380801</v>
      </c>
      <c r="DHY60" s="118">
        <v>56911952.16808261</v>
      </c>
      <c r="DIP60" s="70">
        <f>DIP54+DIP55+DIP56+DIP58</f>
        <v>86129.276695492474</v>
      </c>
      <c r="DIQ60" s="70">
        <f>DIQ54+DIQ55+DIQ56+DIQ58</f>
        <v>324331.7233045075</v>
      </c>
      <c r="DIR60" s="70">
        <f>DIR54+DIR55+DIR56+DIR58</f>
        <v>13660.432862605287</v>
      </c>
      <c r="DIS60" s="70">
        <f>DIS54+DIS55+DIS56+DIS58</f>
        <v>63521.94793007632</v>
      </c>
      <c r="DIT60" s="118">
        <v>812848478.76357377</v>
      </c>
      <c r="DIU60" s="118">
        <v>832613434.98378587</v>
      </c>
      <c r="DIV60" s="118">
        <v>852889141.83826208</v>
      </c>
      <c r="DIW60" s="118">
        <v>873689561.32198405</v>
      </c>
      <c r="DIX60" s="118">
        <v>895029056.99519598</v>
      </c>
      <c r="DIY60" s="118">
        <v>916922406.06363702</v>
      </c>
      <c r="DIZ60" s="118">
        <v>939384811.83656454</v>
      </c>
      <c r="DJA60" s="118">
        <v>962431916.57476842</v>
      </c>
      <c r="DJB60" s="118">
        <v>986079814.74119449</v>
      </c>
      <c r="DJC60" s="118">
        <v>1010345066.6672046</v>
      </c>
      <c r="DJD60" s="118">
        <v>1035244712.6479396</v>
      </c>
      <c r="DJE60" s="118">
        <v>1060796287.4807003</v>
      </c>
      <c r="DJF60" s="118">
        <v>1087017835.4607158</v>
      </c>
      <c r="DJG60" s="118">
        <v>1113927925.8491633</v>
      </c>
      <c r="DJH60" s="118">
        <v>1141545668.8287773</v>
      </c>
      <c r="DJI60" s="118">
        <v>1169890731.9629211</v>
      </c>
      <c r="DJJ60" s="118">
        <v>1198983357.1745043</v>
      </c>
      <c r="DJK60" s="118">
        <v>1228844378.2616875</v>
      </c>
      <c r="DJL60" s="118">
        <v>1259495238.9678802</v>
      </c>
      <c r="DJM60" s="118">
        <v>1290958011.6241186</v>
      </c>
      <c r="DJN60" s="118">
        <v>1323255416.3825219</v>
      </c>
      <c r="DJO60" s="118">
        <v>1356410841.0601475</v>
      </c>
      <c r="DJP60" s="118">
        <v>1390448361.6132154</v>
      </c>
      <c r="DJQ60" s="118">
        <v>1425392763.262336</v>
      </c>
      <c r="DJR60" s="118">
        <v>1461269562.2900798</v>
      </c>
      <c r="DJS60" s="118">
        <v>1498105028.532932</v>
      </c>
      <c r="DJT60" s="118">
        <v>12242074963.587069</v>
      </c>
      <c r="DJU60" s="118">
        <v>12300939530.876627</v>
      </c>
      <c r="DJV60" s="118">
        <v>12360668670.914146</v>
      </c>
      <c r="DJW60" s="118">
        <v>12421271313.964663</v>
      </c>
      <c r="DJX60" s="118">
        <v>12482756536.397112</v>
      </c>
      <c r="DJY60" s="118">
        <v>12545133562.525124</v>
      </c>
      <c r="DJZ60" s="118">
        <v>12608411766.476376</v>
      </c>
      <c r="DKA60" s="118">
        <v>12672600674.091009</v>
      </c>
      <c r="DKB60" s="118">
        <v>12737709964.849401</v>
      </c>
      <c r="DKC60" s="118">
        <v>12803749473.82976</v>
      </c>
      <c r="DKD60" s="118">
        <v>12870729193.695927</v>
      </c>
      <c r="DKE60" s="118">
        <v>12938659276.715862</v>
      </c>
      <c r="DKF60" s="118">
        <v>13007550036.811125</v>
      </c>
      <c r="DKG60" s="118">
        <v>13077411951.637915</v>
      </c>
      <c r="DKH60" s="118">
        <v>13148255664.700022</v>
      </c>
      <c r="DKI60" s="118">
        <v>13220091987.494167</v>
      </c>
      <c r="DKJ60" s="118">
        <v>13292931901.688177</v>
      </c>
      <c r="DKK60" s="118">
        <v>13366786561.332457</v>
      </c>
      <c r="DKL60" s="118">
        <v>13441667295.10523</v>
      </c>
      <c r="DKM60" s="118">
        <v>13517585608.591991</v>
      </c>
      <c r="DKN60" s="118">
        <v>13594553186.599701</v>
      </c>
      <c r="DKO60" s="118">
        <v>13672581895.506203</v>
      </c>
      <c r="DKP60" s="118">
        <v>13751683785.645267</v>
      </c>
      <c r="DKQ60" s="118">
        <v>13831871093.727934</v>
      </c>
      <c r="DKR60" s="118">
        <v>13913156245.300486</v>
      </c>
      <c r="DKS60" s="118">
        <v>13995551857.239723</v>
      </c>
      <c r="DKT60" s="118">
        <v>812848478.76357377</v>
      </c>
      <c r="DKU60" s="118">
        <v>832613434.98378587</v>
      </c>
      <c r="DKV60" s="118">
        <v>852889141.83826208</v>
      </c>
      <c r="DKW60" s="118">
        <v>862374992.53584802</v>
      </c>
      <c r="DKX60" s="118">
        <v>856651701.20830178</v>
      </c>
      <c r="DKY60" s="118">
        <v>845141287.5789659</v>
      </c>
      <c r="DKZ60" s="118">
        <v>821221036.61115706</v>
      </c>
      <c r="DLA60" s="118">
        <v>796032807.30789995</v>
      </c>
      <c r="DLB60" s="118">
        <v>775844870.37968636</v>
      </c>
      <c r="DLC60" s="118">
        <v>763199857.71977055</v>
      </c>
      <c r="DLD60" s="118">
        <v>755161062.64650404</v>
      </c>
      <c r="DLE60" s="118">
        <v>729576596.71007609</v>
      </c>
      <c r="DLF60" s="118">
        <v>708062381.61816514</v>
      </c>
      <c r="DLG60" s="118">
        <v>698788051.02456391</v>
      </c>
      <c r="DLH60" s="118">
        <v>688628875.48017502</v>
      </c>
      <c r="DLI60" s="118">
        <v>677546108.48298347</v>
      </c>
      <c r="DLJ60" s="118">
        <v>697017171.39708626</v>
      </c>
      <c r="DLK60" s="118">
        <v>717155743.23053241</v>
      </c>
      <c r="DLL60" s="118">
        <v>737985756.50140631</v>
      </c>
      <c r="DLM60" s="118">
        <v>759532031.87372136</v>
      </c>
      <c r="DLN60" s="118">
        <v>781820311.96235919</v>
      </c>
      <c r="DLO60" s="118">
        <v>804877296.44831705</v>
      </c>
      <c r="DLP60" s="118">
        <v>828730678.55572414</v>
      </c>
      <c r="DLQ60" s="118">
        <v>853409182.94411135</v>
      </c>
      <c r="DLR60" s="118">
        <v>878942605.07155633</v>
      </c>
      <c r="DLS60" s="118">
        <v>905361852.08651674</v>
      </c>
      <c r="DLT60" s="118">
        <v>12242074963.587069</v>
      </c>
      <c r="DLU60" s="118">
        <v>12300939530.876627</v>
      </c>
      <c r="DLV60" s="118">
        <v>12360668670.914146</v>
      </c>
      <c r="DLW60" s="118">
        <v>12308087704.022226</v>
      </c>
      <c r="DLX60" s="118">
        <v>12179122856.986217</v>
      </c>
      <c r="DLY60" s="118">
        <v>12030298686.994247</v>
      </c>
      <c r="DLZ60" s="118">
        <v>11457991098.390448</v>
      </c>
      <c r="DMA60" s="118">
        <v>10884823837.97715</v>
      </c>
      <c r="DMB60" s="118">
        <v>10396203491.988503</v>
      </c>
      <c r="DMC60" s="118">
        <v>9953447070.4530239</v>
      </c>
      <c r="DMD60" s="118">
        <v>9537995999.9980621</v>
      </c>
      <c r="DME60" s="118">
        <v>9048808428.2776127</v>
      </c>
      <c r="DMF60" s="118">
        <v>8580042565.0006332</v>
      </c>
      <c r="DMG60" s="118">
        <v>8602989647.3218117</v>
      </c>
      <c r="DMH60" s="118">
        <v>8628165280.7030468</v>
      </c>
      <c r="DMI60" s="118">
        <v>8655654470.5825844</v>
      </c>
      <c r="DMJ60" s="118">
        <v>8822547125.2468605</v>
      </c>
      <c r="DMK60" s="118">
        <v>8993962643.2045155</v>
      </c>
      <c r="DML60" s="118">
        <v>9170039557.7789154</v>
      </c>
      <c r="DMM60" s="118">
        <v>9350921085.858614</v>
      </c>
      <c r="DMN60" s="118">
        <v>9536755298.0971947</v>
      </c>
      <c r="DMO60" s="118">
        <v>9727695295.6072197</v>
      </c>
      <c r="DMP60" s="118">
        <v>9923899393.4037876</v>
      </c>
      <c r="DMQ60" s="118">
        <v>10125531310.863724</v>
      </c>
      <c r="DMR60" s="118">
        <v>10332760369.4769</v>
      </c>
      <c r="DMS60" s="118">
        <v>10545761698.177307</v>
      </c>
      <c r="DMT60" s="118">
        <v>797116973.38494074</v>
      </c>
      <c r="DMU60" s="118">
        <v>850163991.95129418</v>
      </c>
      <c r="DMV60" s="118">
        <v>906998802.94190049</v>
      </c>
      <c r="DMW60" s="118">
        <v>967904465.5364064</v>
      </c>
      <c r="DMX60" s="118">
        <v>1033185886.6851937</v>
      </c>
      <c r="DMY60" s="118">
        <v>1103171550.7240396</v>
      </c>
      <c r="DMZ60" s="118">
        <v>1178215388.8599873</v>
      </c>
      <c r="DNA60" s="118">
        <v>1258698800.049937</v>
      </c>
      <c r="DNB60" s="118">
        <v>1345032835.7579548</v>
      </c>
      <c r="DNC60" s="118">
        <v>1437660562.1236436</v>
      </c>
      <c r="DND60" s="118">
        <v>1537059614.2091856</v>
      </c>
      <c r="DNE60" s="118">
        <v>1643744958.2245178</v>
      </c>
      <c r="DNF60" s="118">
        <v>1758271878.9667978</v>
      </c>
      <c r="DNG60" s="118">
        <v>1881239211.1609368</v>
      </c>
      <c r="DNH60" s="118">
        <v>2013292834.9623597</v>
      </c>
      <c r="DNI60" s="118">
        <v>2155129457.5918775</v>
      </c>
      <c r="DNJ60" s="118">
        <v>2307500704.9273672</v>
      </c>
      <c r="DNK60" s="118">
        <v>2471217548.8903685</v>
      </c>
      <c r="DNL60" s="118">
        <v>2647155098.6514478</v>
      </c>
      <c r="DNM60" s="118">
        <v>2836257786.0512719</v>
      </c>
      <c r="DNN60" s="118">
        <v>3039544978.2108245</v>
      </c>
      <c r="DNO60" s="118">
        <v>3258117053.1019154</v>
      </c>
      <c r="DNP60" s="118">
        <v>3493161976.8870935</v>
      </c>
      <c r="DNQ60" s="118">
        <v>3745962425.1372581</v>
      </c>
      <c r="DNR60" s="118">
        <v>4017903493.6183233</v>
      </c>
      <c r="DNS60" s="118">
        <v>4310481048.2298517</v>
      </c>
      <c r="DNT60" s="118">
        <v>778121914.38532877</v>
      </c>
      <c r="DNU60" s="118">
        <v>817310744.99066818</v>
      </c>
      <c r="DNV60" s="118">
        <v>858628478.83952212</v>
      </c>
      <c r="DNW60" s="118">
        <v>902194331.9780972</v>
      </c>
      <c r="DNX60" s="118">
        <v>948134292.20516813</v>
      </c>
      <c r="DNY60" s="118">
        <v>996581506.92948651</v>
      </c>
      <c r="DNZ60" s="118">
        <v>1047676693.3722523</v>
      </c>
      <c r="DOA60" s="118">
        <v>1101568572.4080474</v>
      </c>
      <c r="DOB60" s="118">
        <v>1158414327.4128151</v>
      </c>
      <c r="DOC60" s="118">
        <v>1218380089.567029</v>
      </c>
      <c r="DOD60" s="118">
        <v>1281641451.1464036</v>
      </c>
      <c r="DOE60" s="118">
        <v>1348384008.4216197</v>
      </c>
      <c r="DOF60" s="118">
        <v>1418803935.8828566</v>
      </c>
      <c r="DOG60" s="118">
        <v>1493108593.6047754</v>
      </c>
      <c r="DOH60" s="118">
        <v>1571517169.6732271</v>
      </c>
      <c r="DOI60" s="118">
        <v>1654261359.7068427</v>
      </c>
      <c r="DOJ60" s="118">
        <v>1741586085.624989</v>
      </c>
      <c r="DOK60" s="118">
        <v>1833750255.9388921</v>
      </c>
      <c r="DOL60" s="118">
        <v>1931027569.9753351</v>
      </c>
      <c r="DOM60" s="118">
        <v>2033707368.5827138</v>
      </c>
      <c r="DON60" s="118">
        <v>2142095534.0177803</v>
      </c>
      <c r="DOO60" s="118">
        <v>2256515441.8687205</v>
      </c>
      <c r="DOP60" s="118">
        <v>2377308968.0366273</v>
      </c>
      <c r="DOQ60" s="118">
        <v>2504837553.9736829</v>
      </c>
      <c r="DOR60" s="118">
        <v>2639483333.5628562</v>
      </c>
      <c r="DOS60" s="118">
        <v>2781650325.2213674</v>
      </c>
      <c r="DOT60" s="118">
        <v>797116973.38494074</v>
      </c>
      <c r="DOU60" s="118">
        <v>850163991.95129418</v>
      </c>
      <c r="DOV60" s="118">
        <v>906998802.94190049</v>
      </c>
      <c r="DOW60" s="118">
        <v>959236237.25825202</v>
      </c>
      <c r="DOX60" s="118">
        <v>994962974.47744572</v>
      </c>
      <c r="DOY60" s="118">
        <v>1017546116.9962163</v>
      </c>
      <c r="DOZ60" s="118">
        <v>1020849375.2756572</v>
      </c>
      <c r="DPA60" s="118">
        <v>1019821355.414459</v>
      </c>
      <c r="DPB60" s="118">
        <v>1018519276.8811209</v>
      </c>
      <c r="DPC60" s="118">
        <v>1020008998.0068207</v>
      </c>
      <c r="DPD60" s="118">
        <v>1022382058.8056856</v>
      </c>
      <c r="DPE60" s="118">
        <v>1001188598.6929884</v>
      </c>
      <c r="DPF60" s="118">
        <v>986111533.80150819</v>
      </c>
      <c r="DPG60" s="118">
        <v>986953958.25517035</v>
      </c>
      <c r="DPH60" s="118">
        <v>984802329.76771748</v>
      </c>
      <c r="DPI60" s="118">
        <v>979291244.94741154</v>
      </c>
      <c r="DPJ60" s="118">
        <v>1010100983.619271</v>
      </c>
      <c r="DPK60" s="118">
        <v>1041977649.9997098</v>
      </c>
      <c r="DPL60" s="118">
        <v>1074960117.0897329</v>
      </c>
      <c r="DPM60" s="118">
        <v>1109088729.1770215</v>
      </c>
      <c r="DPN60" s="118">
        <v>1144405359.0540648</v>
      </c>
      <c r="DPO60" s="118">
        <v>1180953467.5034659</v>
      </c>
      <c r="DPP60" s="118">
        <v>1218778165.1414168</v>
      </c>
      <c r="DPQ60" s="118">
        <v>1257926276.7139912</v>
      </c>
      <c r="DPR60" s="118">
        <v>1298446407.9447615</v>
      </c>
      <c r="DPS60" s="118">
        <v>1340389015.0362124</v>
      </c>
      <c r="DPT60" s="118">
        <v>778121914.38532877</v>
      </c>
      <c r="DPU60" s="118">
        <v>817310744.99066818</v>
      </c>
      <c r="DPV60" s="118">
        <v>858628478.83952212</v>
      </c>
      <c r="DPW60" s="118">
        <v>897334741.94870484</v>
      </c>
      <c r="DPX60" s="118">
        <v>931590454.20981336</v>
      </c>
      <c r="DPY60" s="118">
        <v>960773822.29901242</v>
      </c>
      <c r="DPZ60" s="118">
        <v>943193292.10732961</v>
      </c>
      <c r="DQA60" s="118">
        <v>921080947.87253201</v>
      </c>
      <c r="DQB60" s="118">
        <v>897960364.27893305</v>
      </c>
      <c r="DQC60" s="118">
        <v>872248493.58594167</v>
      </c>
      <c r="DQD60" s="118">
        <v>842848814.26765382</v>
      </c>
      <c r="DQE60" s="118">
        <v>803562579.10228431</v>
      </c>
      <c r="DQF60" s="118">
        <v>765816033.03923762</v>
      </c>
      <c r="DQG60" s="118">
        <v>776058052.99238575</v>
      </c>
      <c r="DQH60" s="118">
        <v>786083352.85157108</v>
      </c>
      <c r="DQI60" s="118">
        <v>795860475.07142234</v>
      </c>
      <c r="DQJ60" s="118">
        <v>816005657.75762105</v>
      </c>
      <c r="DQK60" s="118">
        <v>836727981.19110203</v>
      </c>
      <c r="DQL60" s="118">
        <v>858045539.09110451</v>
      </c>
      <c r="DQM60" s="118">
        <v>879977041.32591391</v>
      </c>
      <c r="DQN60" s="118">
        <v>902541836.35108769</v>
      </c>
      <c r="DQO60" s="118">
        <v>925759934.50547814</v>
      </c>
      <c r="DQP60" s="118">
        <v>949652032.19892669</v>
      </c>
      <c r="DQQ60" s="118">
        <v>974239537.02685916</v>
      </c>
      <c r="DQR60" s="118">
        <v>999544593.84844375</v>
      </c>
      <c r="DQS60" s="118">
        <v>1025590111.8664443</v>
      </c>
      <c r="DQT60" s="118">
        <v>4011660866.5772109</v>
      </c>
      <c r="DQU60" s="118">
        <v>4307714503.7446051</v>
      </c>
      <c r="DQV60" s="118">
        <v>4626464827.8646288</v>
      </c>
      <c r="DQW60" s="118">
        <v>4969693565.196434</v>
      </c>
      <c r="DQX60" s="118">
        <v>5339324695.7345057</v>
      </c>
      <c r="DQY60" s="118">
        <v>5737435967.9011765</v>
      </c>
      <c r="DQZ60" s="118">
        <v>6166271356.680625</v>
      </c>
      <c r="DRA60" s="118">
        <v>6628254543.3643866</v>
      </c>
      <c r="DRB60" s="118">
        <v>7126003501.6235819</v>
      </c>
      <c r="DRC60" s="118">
        <v>7662346281.7215462</v>
      </c>
      <c r="DRD60" s="118">
        <v>8240338092.3798628</v>
      </c>
      <c r="DRE60" s="118">
        <v>8863279788.16185</v>
      </c>
      <c r="DRF60" s="118">
        <v>9534737879.2964249</v>
      </c>
      <c r="DRG60" s="118">
        <v>10258566190.692251</v>
      </c>
      <c r="DRH60" s="118">
        <v>11038929307.552862</v>
      </c>
      <c r="DRI60" s="118">
        <v>11880327956.569633</v>
      </c>
      <c r="DRJ60" s="118">
        <v>12787626484.218416</v>
      </c>
      <c r="DRK60" s="118">
        <v>13766082607.301704</v>
      </c>
      <c r="DRL60" s="118">
        <v>14821379625.652809</v>
      </c>
      <c r="DRM60" s="118">
        <v>15959661302.951355</v>
      </c>
      <c r="DRN60" s="118">
        <v>17187569638.998207</v>
      </c>
      <c r="DRO60" s="118">
        <v>18512285775.680302</v>
      </c>
      <c r="DRP60" s="118">
        <v>19941574299.349564</v>
      </c>
      <c r="DRQ60" s="118">
        <v>21483831224.583084</v>
      </c>
      <c r="DRR60" s="118">
        <v>23148135968.435795</v>
      </c>
      <c r="DRS60" s="118">
        <v>24944307650.504406</v>
      </c>
      <c r="DRT60" s="118">
        <v>19478058248.092945</v>
      </c>
      <c r="DRU60" s="118">
        <v>20531976446.947342</v>
      </c>
      <c r="DRV60" s="118">
        <v>21644777736.71442</v>
      </c>
      <c r="DRW60" s="118">
        <v>22819782870.959217</v>
      </c>
      <c r="DRX60" s="118">
        <v>24060500514.42984</v>
      </c>
      <c r="DRY60" s="118">
        <v>25370637895.030357</v>
      </c>
      <c r="DRZ60" s="118">
        <v>26754112060.380444</v>
      </c>
      <c r="DSA60" s="118">
        <v>28215061773.315556</v>
      </c>
      <c r="DSB60" s="118">
        <v>29757860082.635029</v>
      </c>
      <c r="DSC60" s="118">
        <v>31387127607.4716</v>
      </c>
      <c r="DSD60" s="118">
        <v>33107746575.838181</v>
      </c>
      <c r="DSE60" s="118">
        <v>34924875660.21579</v>
      </c>
      <c r="DSF60" s="118">
        <v>36843965655.484512</v>
      </c>
      <c r="DSG60" s="118">
        <v>38870776047.077873</v>
      </c>
      <c r="DSH60" s="118">
        <v>41011392519.964928</v>
      </c>
      <c r="DSI60" s="118">
        <v>43272245461.944504</v>
      </c>
      <c r="DSJ60" s="118">
        <v>45660129517.77935</v>
      </c>
      <c r="DSK60" s="118">
        <v>48182224253.915894</v>
      </c>
      <c r="DSL60" s="118">
        <v>50846115996.934853</v>
      </c>
      <c r="DSM60" s="118">
        <v>53659820912.473305</v>
      </c>
      <c r="DSN60" s="118">
        <v>56631809395.156853</v>
      </c>
      <c r="DSO60" s="118">
        <v>59771031844.097008</v>
      </c>
      <c r="DSP60" s="118">
        <v>63086945902.752785</v>
      </c>
      <c r="DSQ60" s="118">
        <v>66589545246.442223</v>
      </c>
      <c r="DSR60" s="118">
        <v>70289390005.531418</v>
      </c>
      <c r="DSS60" s="118">
        <v>74197638917.341263</v>
      </c>
      <c r="DST60" s="118">
        <v>4011660866.5772109</v>
      </c>
      <c r="DSU60" s="118">
        <v>4307714503.7446051</v>
      </c>
      <c r="DSV60" s="118">
        <v>4626464827.8646288</v>
      </c>
      <c r="DSW60" s="118">
        <v>4953523111.4324026</v>
      </c>
      <c r="DSX60" s="118">
        <v>5256453391.2806072</v>
      </c>
      <c r="DSY60" s="118">
        <v>5488162956.7944536</v>
      </c>
      <c r="DSZ60" s="118">
        <v>5511556310.0668716</v>
      </c>
      <c r="DTA60" s="118">
        <v>5506641684.6471405</v>
      </c>
      <c r="DTB60" s="118">
        <v>5470704536.9116879</v>
      </c>
      <c r="DTC60" s="118">
        <v>5398930056.647728</v>
      </c>
      <c r="DTD60" s="118">
        <v>5309446411.2443047</v>
      </c>
      <c r="DTE60" s="118">
        <v>5150115401.6435661</v>
      </c>
      <c r="DTF60" s="118">
        <v>5036167178.3072309</v>
      </c>
      <c r="DTG60" s="118">
        <v>5112569357.8768845</v>
      </c>
      <c r="DTH60" s="118">
        <v>5184157239.1345959</v>
      </c>
      <c r="DTI60" s="118">
        <v>5250142631.8813648</v>
      </c>
      <c r="DTJ60" s="118">
        <v>5404198425.0853252</v>
      </c>
      <c r="DTK60" s="118">
        <v>5563247862.1433401</v>
      </c>
      <c r="DTL60" s="118">
        <v>5727464440.6312094</v>
      </c>
      <c r="DTM60" s="118">
        <v>5897028030.7309771</v>
      </c>
      <c r="DTN60" s="118">
        <v>6072125119.039259</v>
      </c>
      <c r="DTO60" s="118">
        <v>6252949061.9681969</v>
      </c>
      <c r="DTP60" s="118">
        <v>6439700349.1235313</v>
      </c>
      <c r="DTQ60" s="118">
        <v>6632586877.0598717</v>
      </c>
      <c r="DTR60" s="118">
        <v>6831824233.8294554</v>
      </c>
      <c r="DTS60" s="118">
        <v>7037635994.7575932</v>
      </c>
      <c r="DTT60" s="118">
        <v>19478058248.092945</v>
      </c>
      <c r="DTU60" s="118">
        <v>20531976446.947342</v>
      </c>
      <c r="DTV60" s="118">
        <v>21644777736.71442</v>
      </c>
      <c r="DTW60" s="118">
        <v>22803540834.969009</v>
      </c>
      <c r="DTX60" s="118">
        <v>24001667126.70248</v>
      </c>
      <c r="DTY60" s="118">
        <v>25203067403.766579</v>
      </c>
      <c r="DTZ60" s="118">
        <v>24767244567.592766</v>
      </c>
      <c r="DUA60" s="118">
        <v>24204489232.099174</v>
      </c>
      <c r="DUB60" s="118">
        <v>23503798425.808331</v>
      </c>
      <c r="DUC60" s="118">
        <v>22651555374.27499</v>
      </c>
      <c r="DUD60" s="118">
        <v>21647933885.987408</v>
      </c>
      <c r="DUE60" s="118">
        <v>20423996585.234821</v>
      </c>
      <c r="DUF60" s="118">
        <v>19071444009.135204</v>
      </c>
      <c r="DUG60" s="118">
        <v>19443427562.526485</v>
      </c>
      <c r="DUH60" s="118">
        <v>19820496626.926624</v>
      </c>
      <c r="DUI60" s="118">
        <v>20202570549.604656</v>
      </c>
      <c r="DUJ60" s="118">
        <v>20667509125.708618</v>
      </c>
      <c r="DUK60" s="118">
        <v>21143802852.568844</v>
      </c>
      <c r="DUL60" s="118">
        <v>21631743985.277546</v>
      </c>
      <c r="DUM60" s="118">
        <v>22131632842.729172</v>
      </c>
      <c r="DUN60" s="118">
        <v>22643778049.549576</v>
      </c>
      <c r="DUO60" s="118">
        <v>23168496785.942455</v>
      </c>
      <c r="DUP60" s="118">
        <v>23706115045.732773</v>
      </c>
      <c r="DUQ60" s="118">
        <v>24256967902.897614</v>
      </c>
      <c r="DUR60" s="118">
        <v>24821399786.885448</v>
      </c>
      <c r="DUS60" s="118">
        <v>25399764767.036469</v>
      </c>
      <c r="DUT60" s="118">
        <v>0</v>
      </c>
      <c r="DUU60" s="118">
        <v>0</v>
      </c>
      <c r="DUV60" s="118">
        <v>0</v>
      </c>
      <c r="DUW60" s="118">
        <v>6977949.0576427057</v>
      </c>
      <c r="DUX60" s="118">
        <v>14191994.13421485</v>
      </c>
      <c r="DUY60" s="118">
        <v>22370146.384092219</v>
      </c>
      <c r="DUZ60" s="118">
        <v>30909828.087073132</v>
      </c>
      <c r="DVA60" s="118">
        <v>39832176.944858328</v>
      </c>
      <c r="DVB60" s="118">
        <v>49159907.270785525</v>
      </c>
      <c r="DVC60" s="118">
        <v>58917442.822161384</v>
      </c>
      <c r="DVD60" s="118">
        <v>67714959.563655123</v>
      </c>
      <c r="DVE60" s="118">
        <v>76815539.841173753</v>
      </c>
      <c r="DVF60" s="118">
        <v>86230430.161167488</v>
      </c>
      <c r="DVG60" s="118">
        <v>95971348.370038539</v>
      </c>
      <c r="DVH60" s="118">
        <v>106050506.86804028</v>
      </c>
      <c r="DVI60" s="118">
        <v>116480637.17332594</v>
      </c>
      <c r="DVJ60" s="118">
        <v>127275015.92563032</v>
      </c>
      <c r="DVK60" s="118">
        <v>138447492.42551175</v>
      </c>
      <c r="DVL60" s="118">
        <v>150012517.81201276</v>
      </c>
      <c r="DVM60" s="118">
        <v>161985175.98905289</v>
      </c>
      <c r="DVN60" s="118">
        <v>174381216.41888675</v>
      </c>
      <c r="DVO60" s="118">
        <v>187217088.90959045</v>
      </c>
      <c r="DVP60" s="118">
        <v>200509980.53282535</v>
      </c>
      <c r="DVQ60" s="118">
        <v>214277854.81812143</v>
      </c>
      <c r="DVR60" s="118">
        <v>228539493.38067904</v>
      </c>
      <c r="DVS60" s="118">
        <v>243314540.15126786</v>
      </c>
      <c r="DVT60" s="118">
        <v>0</v>
      </c>
      <c r="DVU60" s="118">
        <v>0</v>
      </c>
      <c r="DVV60" s="118">
        <v>0</v>
      </c>
      <c r="DVW60" s="118">
        <v>12237648.500768213</v>
      </c>
      <c r="DVX60" s="118">
        <v>25995634.393887568</v>
      </c>
      <c r="DVY60" s="118">
        <v>42753801.319808356</v>
      </c>
      <c r="DVZ60" s="118">
        <v>77343223.90147467</v>
      </c>
      <c r="DWA60" s="118">
        <v>114612436.58097363</v>
      </c>
      <c r="DWB60" s="118">
        <v>154084631.44339281</v>
      </c>
      <c r="DWC60" s="118">
        <v>196561381.34007609</v>
      </c>
      <c r="DWD60" s="118">
        <v>236078546.01921484</v>
      </c>
      <c r="DWE60" s="118">
        <v>277124918.29307657</v>
      </c>
      <c r="DWF60" s="118">
        <v>321324636.8427639</v>
      </c>
      <c r="DWG60" s="118">
        <v>343760855.25343525</v>
      </c>
      <c r="DWH60" s="118">
        <v>367014206.5375995</v>
      </c>
      <c r="DWI60" s="118">
        <v>391124615.78439158</v>
      </c>
      <c r="DWJ60" s="118">
        <v>415803662.56367958</v>
      </c>
      <c r="DWK60" s="118">
        <v>441398501.34275836</v>
      </c>
      <c r="DWL60" s="118">
        <v>467954206.43095356</v>
      </c>
      <c r="DWM60" s="118">
        <v>495518316.99165297</v>
      </c>
      <c r="DWN60" s="118">
        <v>524140976.17202991</v>
      </c>
      <c r="DWO60" s="118">
        <v>553875078.17136395</v>
      </c>
      <c r="DWP60" s="118">
        <v>584776423.70335841</v>
      </c>
      <c r="DWQ60" s="118">
        <v>616903884.33407903</v>
      </c>
      <c r="DWR60" s="118">
        <v>650319576.20488596</v>
      </c>
      <c r="DWS60" s="118">
        <v>685089043.67908156</v>
      </c>
      <c r="DWT60" s="118">
        <v>0</v>
      </c>
      <c r="DWU60" s="118">
        <v>0</v>
      </c>
      <c r="DWV60" s="118">
        <v>0</v>
      </c>
      <c r="DWW60" s="118">
        <v>7922944.8346269531</v>
      </c>
      <c r="DWX60" s="118">
        <v>29343472.380422227</v>
      </c>
      <c r="DWY60" s="118">
        <v>127371401.94031551</v>
      </c>
      <c r="DWZ60" s="118">
        <v>321654839.23248106</v>
      </c>
      <c r="DXA60" s="118">
        <v>546767456.3669821</v>
      </c>
      <c r="DXB60" s="118">
        <v>806531864.37044728</v>
      </c>
      <c r="DXC60" s="118">
        <v>1105199297.9384727</v>
      </c>
      <c r="DXD60" s="118">
        <v>1436208601.3069637</v>
      </c>
      <c r="DXE60" s="118">
        <v>1799811650.360615</v>
      </c>
      <c r="DXF60" s="118">
        <v>2080663817.4972062</v>
      </c>
      <c r="DXG60" s="118">
        <v>2259710408.1019483</v>
      </c>
      <c r="DXH60" s="118">
        <v>2453925126.1710835</v>
      </c>
      <c r="DXI60" s="118">
        <v>2664598947.3479266</v>
      </c>
      <c r="DXJ60" s="118">
        <v>2885395281.905581</v>
      </c>
      <c r="DXK60" s="118">
        <v>3124581439.3825707</v>
      </c>
      <c r="DXL60" s="118">
        <v>3383713236.7607975</v>
      </c>
      <c r="DXM60" s="118">
        <v>3664479587.5963678</v>
      </c>
      <c r="DXN60" s="118">
        <v>3968713990.1791773</v>
      </c>
      <c r="DXO60" s="118">
        <v>4298407014.9050808</v>
      </c>
      <c r="DXP60" s="118">
        <v>4655719878.3572416</v>
      </c>
      <c r="DXQ60" s="118">
        <v>5042999199.3008213</v>
      </c>
      <c r="DXR60" s="118">
        <v>5462793040.1852474</v>
      </c>
      <c r="DXS60" s="118">
        <v>5917868346.8817358</v>
      </c>
      <c r="DXT60" s="118">
        <v>0</v>
      </c>
      <c r="DXU60" s="118">
        <v>0</v>
      </c>
      <c r="DXV60" s="118">
        <v>0</v>
      </c>
      <c r="DXW60" s="118">
        <v>5983561.584150075</v>
      </c>
      <c r="DXX60" s="118">
        <v>22989880.71147874</v>
      </c>
      <c r="DXY60" s="118">
        <v>50323780.634955235</v>
      </c>
      <c r="DXZ60" s="118">
        <v>726853802.54501104</v>
      </c>
      <c r="DYA60" s="118">
        <v>1479281999.9320264</v>
      </c>
      <c r="DYB60" s="118">
        <v>2314042358.0405059</v>
      </c>
      <c r="DYC60" s="118">
        <v>3236805182.4213557</v>
      </c>
      <c r="DYD60" s="118">
        <v>4247492900.1233387</v>
      </c>
      <c r="DYE60" s="118">
        <v>5358227222.9267101</v>
      </c>
      <c r="DYF60" s="118">
        <v>6573346052.0989923</v>
      </c>
      <c r="DYG60" s="118">
        <v>6958299328.5483236</v>
      </c>
      <c r="DYH60" s="118">
        <v>7365199439.8155499</v>
      </c>
      <c r="DYI60" s="118">
        <v>7795293731.2658529</v>
      </c>
      <c r="DYJ60" s="118">
        <v>8236146018.5640984</v>
      </c>
      <c r="DYK60" s="118">
        <v>8701747749.8937626</v>
      </c>
      <c r="DYL60" s="118">
        <v>9193497587.3290329</v>
      </c>
      <c r="DYM60" s="118">
        <v>9712873413.8113899</v>
      </c>
      <c r="DYN60" s="118">
        <v>10261436825.755266</v>
      </c>
      <c r="DYO60" s="118">
        <v>10840837880.68372</v>
      </c>
      <c r="DYP60" s="118">
        <v>11452820114.38546</v>
      </c>
      <c r="DYQ60" s="118">
        <v>12099225842.909027</v>
      </c>
      <c r="DYR60" s="118">
        <v>12782001765.580931</v>
      </c>
      <c r="DYS60" s="118">
        <v>13503204886.155651</v>
      </c>
      <c r="EBO60" s="70">
        <v>117729389.32037593</v>
      </c>
      <c r="EBP60" s="70">
        <v>120770369.06340514</v>
      </c>
      <c r="EBQ60" s="70">
        <v>123893406.59969136</v>
      </c>
      <c r="EBR60" s="70">
        <v>127100809.80788609</v>
      </c>
      <c r="EBS60" s="70">
        <v>130394954.05105281</v>
      </c>
      <c r="EBT60" s="70">
        <v>133778284.22229804</v>
      </c>
      <c r="EBU60" s="70">
        <v>137253316.85446617</v>
      </c>
      <c r="EBV60" s="70">
        <v>140822642.29596177</v>
      </c>
      <c r="EBW60" s="70">
        <v>144488926.95483392</v>
      </c>
      <c r="EBX60" s="70">
        <v>148254915.61332437</v>
      </c>
      <c r="EBY60" s="70">
        <v>152123433.81515831</v>
      </c>
      <c r="EBZ60" s="70">
        <v>156097390.32792717</v>
      </c>
      <c r="ECA60" s="70">
        <v>160179779.68299511</v>
      </c>
      <c r="ECB60" s="70">
        <v>164373684.79543877</v>
      </c>
      <c r="ECC60" s="70">
        <v>168682279.66661376</v>
      </c>
      <c r="ECD60" s="70">
        <v>173108832.17202783</v>
      </c>
      <c r="ECE60" s="70">
        <v>177656706.93728954</v>
      </c>
      <c r="ECF60" s="70">
        <v>182329368.30499247</v>
      </c>
      <c r="ECG60" s="70">
        <v>187130383.39549196</v>
      </c>
      <c r="ECH60" s="70">
        <v>192063425.26462716</v>
      </c>
      <c r="ECI60" s="70">
        <v>197132276.16154557</v>
      </c>
      <c r="ECJ60" s="70">
        <v>202340830.88989037</v>
      </c>
      <c r="ECK60" s="70">
        <v>207693100.27572039</v>
      </c>
      <c r="ECL60" s="70">
        <v>213193214.74564552</v>
      </c>
      <c r="ECM60" s="70">
        <v>218845428.01877502</v>
      </c>
      <c r="ECN60" s="70">
        <v>224654120.91619825</v>
      </c>
      <c r="ECO60" s="70">
        <v>2071853537.3286564</v>
      </c>
      <c r="ECP60" s="70">
        <v>2083069181.978406</v>
      </c>
      <c r="ECQ60" s="70">
        <v>2094413092.739819</v>
      </c>
      <c r="ECR60" s="70">
        <v>2105886831.9588704</v>
      </c>
      <c r="ECS60" s="70">
        <v>2117491983.5258224</v>
      </c>
      <c r="ECT60" s="70">
        <v>2129230153.166214</v>
      </c>
      <c r="ECU60" s="70">
        <v>2141102968.7359409</v>
      </c>
      <c r="ECV60" s="70">
        <v>2153112080.5204782</v>
      </c>
      <c r="ECW60" s="70">
        <v>2165259161.5383115</v>
      </c>
      <c r="ECX60" s="70">
        <v>2177545907.8486209</v>
      </c>
      <c r="ECY60" s="70">
        <v>2189974038.8632989</v>
      </c>
      <c r="ECZ60" s="70">
        <v>2202545297.6633377</v>
      </c>
      <c r="EDA60" s="70">
        <v>2215261451.3196697</v>
      </c>
      <c r="EDB60" s="70">
        <v>2228124291.2185044</v>
      </c>
      <c r="EDC60" s="70">
        <v>2241135633.3912392</v>
      </c>
      <c r="EDD60" s="70">
        <v>2254297318.8489995</v>
      </c>
      <c r="EDE60" s="70">
        <v>2267611213.9218755</v>
      </c>
      <c r="EDF60" s="70">
        <v>2281079210.6029243</v>
      </c>
      <c r="EDG60" s="70">
        <v>2294703226.8969936</v>
      </c>
      <c r="EDH60" s="70">
        <v>2308485207.1744523</v>
      </c>
      <c r="EDI60" s="70">
        <v>2322427122.5298738</v>
      </c>
      <c r="EDJ60" s="70">
        <v>2336530971.1457658</v>
      </c>
      <c r="EDK60" s="70">
        <v>2350798778.661397</v>
      </c>
      <c r="EDL60" s="70">
        <v>2365232598.546804</v>
      </c>
      <c r="EDM60" s="70">
        <v>2379834512.4820457</v>
      </c>
      <c r="EDN60" s="70">
        <v>2394606630.7417817</v>
      </c>
      <c r="EDO60" s="70">
        <v>117729389.32037593</v>
      </c>
      <c r="EDP60" s="70">
        <v>120770369.06340514</v>
      </c>
      <c r="EDQ60" s="70">
        <v>123893406.59969136</v>
      </c>
      <c r="EDR60" s="70">
        <v>126124009.41495115</v>
      </c>
      <c r="EDS60" s="70">
        <v>127111011.06737819</v>
      </c>
      <c r="EDT60" s="70">
        <v>126151900.7873286</v>
      </c>
      <c r="EDU60" s="70">
        <v>123265096.25485815</v>
      </c>
      <c r="EDV60" s="70">
        <v>120186211.1748085</v>
      </c>
      <c r="EDW60" s="70">
        <v>117017257.54806161</v>
      </c>
      <c r="EDX60" s="70">
        <v>113977109.94815183</v>
      </c>
      <c r="EDY60" s="70">
        <v>111641809.57837294</v>
      </c>
      <c r="EDZ60" s="70">
        <v>106314126.69149987</v>
      </c>
      <c r="EEA60" s="70">
        <v>102949918.25286491</v>
      </c>
      <c r="EEB60" s="70">
        <v>101497213.98400076</v>
      </c>
      <c r="EEC60" s="70">
        <v>99910899.45630765</v>
      </c>
      <c r="EED60" s="70">
        <v>98185212.730265185</v>
      </c>
      <c r="EEE60" s="70">
        <v>101194382.53856012</v>
      </c>
      <c r="EEF60" s="70">
        <v>104311059.0743826</v>
      </c>
      <c r="EEG60" s="70">
        <v>107539223.79786661</v>
      </c>
      <c r="EEH60" s="70">
        <v>110883009.59131098</v>
      </c>
      <c r="EEI60" s="70">
        <v>114346706.62936395</v>
      </c>
      <c r="EEJ60" s="70">
        <v>117934768.47991961</v>
      </c>
      <c r="EEK60" s="70">
        <v>121651818.44488446</v>
      </c>
      <c r="EEL60" s="70">
        <v>125502656.15033832</v>
      </c>
      <c r="EEM60" s="70">
        <v>129492264.39599453</v>
      </c>
      <c r="EEN60" s="70">
        <v>133625816.27426063</v>
      </c>
      <c r="EEO60" s="70">
        <v>2071853537.3286564</v>
      </c>
      <c r="EEP60" s="70">
        <v>2083069181.978406</v>
      </c>
      <c r="EEQ60" s="70">
        <v>2094413092.739819</v>
      </c>
      <c r="EER60" s="70">
        <v>2098119444.6755259</v>
      </c>
      <c r="EES60" s="70">
        <v>2095416632.3259716</v>
      </c>
      <c r="EET60" s="70">
        <v>2079592510.8332007</v>
      </c>
      <c r="EEU60" s="70">
        <v>1991093263.9153509</v>
      </c>
      <c r="EEV60" s="70">
        <v>1902243057.2873394</v>
      </c>
      <c r="EEW60" s="70">
        <v>1814557062.3500712</v>
      </c>
      <c r="EEX60" s="70">
        <v>1728276297.672883</v>
      </c>
      <c r="EEY60" s="70">
        <v>1646260081.2747324</v>
      </c>
      <c r="EEZ60" s="70">
        <v>1547671269.2487803</v>
      </c>
      <c r="EFA60" s="70">
        <v>1464123007.4182491</v>
      </c>
      <c r="EFB60" s="70">
        <v>1464670874.7763605</v>
      </c>
      <c r="EFC60" s="70">
        <v>1465554884.1290271</v>
      </c>
      <c r="EFD60" s="70">
        <v>1466788946.0411541</v>
      </c>
      <c r="EFE60" s="70">
        <v>1494941461.8811324</v>
      </c>
      <c r="EFF60" s="70">
        <v>1523866882.1138918</v>
      </c>
      <c r="EFG60" s="70">
        <v>1553589257.4065738</v>
      </c>
      <c r="EFH60" s="70">
        <v>1584133462.7571747</v>
      </c>
      <c r="EFI60" s="70">
        <v>1615525227.7336688</v>
      </c>
      <c r="EFJ60" s="70">
        <v>1647791167.8729413</v>
      </c>
      <c r="EFK60" s="70">
        <v>1680958817.2852597</v>
      </c>
      <c r="EFL60" s="70">
        <v>1715056662.5118797</v>
      </c>
      <c r="EFM60" s="70">
        <v>1750114177.6852748</v>
      </c>
      <c r="EFN60" s="70">
        <v>1786161861.0434639</v>
      </c>
      <c r="EFO60" s="70">
        <v>0</v>
      </c>
      <c r="EFP60" s="70">
        <v>0</v>
      </c>
      <c r="EFQ60" s="70">
        <v>0</v>
      </c>
      <c r="EFR60" s="70">
        <v>976800.39293495449</v>
      </c>
      <c r="EFS60" s="70">
        <v>3283942.983674611</v>
      </c>
      <c r="EFT60" s="70">
        <v>7626383.4349694522</v>
      </c>
      <c r="EFU60" s="70">
        <v>13988220.599608008</v>
      </c>
      <c r="EFV60" s="70">
        <v>20636431.12115328</v>
      </c>
      <c r="EFW60" s="70">
        <v>27471669.406772312</v>
      </c>
      <c r="EFX60" s="70">
        <v>34277805.665172562</v>
      </c>
      <c r="EFY60" s="70">
        <v>40481624.236785367</v>
      </c>
      <c r="EFZ60" s="70">
        <v>49783263.636427268</v>
      </c>
      <c r="EGA60" s="70">
        <v>57229861.430130169</v>
      </c>
      <c r="EGB60" s="70">
        <v>62876470.811437994</v>
      </c>
      <c r="EGC60" s="70">
        <v>68771380.210306108</v>
      </c>
      <c r="EGD60" s="70">
        <v>74923619.441762656</v>
      </c>
      <c r="EGE60" s="70">
        <v>76462324.398729399</v>
      </c>
      <c r="EGF60" s="70">
        <v>78018309.230609864</v>
      </c>
      <c r="EGG60" s="70">
        <v>79591159.597625345</v>
      </c>
      <c r="EGH60" s="70">
        <v>81180415.673316196</v>
      </c>
      <c r="EGI60" s="70">
        <v>82785569.532181621</v>
      </c>
      <c r="EGJ60" s="70">
        <v>84406062.40997076</v>
      </c>
      <c r="EGK60" s="70">
        <v>86041281.830835938</v>
      </c>
      <c r="EGL60" s="70">
        <v>87690558.595307216</v>
      </c>
      <c r="EGM60" s="70">
        <v>89353163.622780532</v>
      </c>
      <c r="EGN60" s="70">
        <v>91028304.641937643</v>
      </c>
      <c r="EGO60" s="70">
        <v>0</v>
      </c>
      <c r="EGP60" s="70">
        <v>0</v>
      </c>
      <c r="EGQ60" s="70">
        <v>0</v>
      </c>
      <c r="EGR60" s="70">
        <v>7767387.2833443899</v>
      </c>
      <c r="EGS60" s="70">
        <v>22075351.199850909</v>
      </c>
      <c r="EGT60" s="70">
        <v>49637642.333013445</v>
      </c>
      <c r="EGU60" s="70">
        <v>150009704.82059026</v>
      </c>
      <c r="EGV60" s="70">
        <v>250869023.23313925</v>
      </c>
      <c r="EGW60" s="70">
        <v>350702099.18824023</v>
      </c>
      <c r="EGX60" s="70">
        <v>449269610.17573792</v>
      </c>
      <c r="EGY60" s="70">
        <v>543713957.58856595</v>
      </c>
      <c r="EGZ60" s="70">
        <v>654874028.41455758</v>
      </c>
      <c r="EHA60" s="70">
        <v>751138443.90142107</v>
      </c>
      <c r="EHB60" s="70">
        <v>763453416.4421438</v>
      </c>
      <c r="EHC60" s="70">
        <v>775580749.26221204</v>
      </c>
      <c r="EHD60" s="70">
        <v>787508372.80784512</v>
      </c>
      <c r="EHE60" s="70">
        <v>772669752.04074299</v>
      </c>
      <c r="EHF60" s="70">
        <v>757212328.48903215</v>
      </c>
      <c r="EHG60" s="70">
        <v>741113969.49042058</v>
      </c>
      <c r="EHH60" s="70">
        <v>724351744.41727793</v>
      </c>
      <c r="EHI60" s="70">
        <v>706901894.79620481</v>
      </c>
      <c r="EHJ60" s="70">
        <v>688739803.27282417</v>
      </c>
      <c r="EHK60" s="70">
        <v>669839961.3761375</v>
      </c>
      <c r="EHL60" s="70">
        <v>650175936.03492439</v>
      </c>
      <c r="EHM60" s="70">
        <v>629720334.79677129</v>
      </c>
      <c r="EHN60" s="70">
        <v>608444769.69831789</v>
      </c>
      <c r="EHO60" s="70">
        <f t="shared" ref="EHO60:EIX60" si="85">EHO54+EHO55+EHO56+EHO58</f>
        <v>1936659250.259984</v>
      </c>
      <c r="EHP60" s="70">
        <f t="shared" si="85"/>
        <v>3939698105.1701603</v>
      </c>
      <c r="EHQ60" s="70">
        <f t="shared" si="85"/>
        <v>148973788.48153725</v>
      </c>
      <c r="EHR60" s="70">
        <f t="shared" si="85"/>
        <v>171291221.96392006</v>
      </c>
      <c r="EHS60" s="70">
        <f t="shared" si="85"/>
        <v>28320967118.599312</v>
      </c>
      <c r="EHT60" s="70">
        <f t="shared" si="85"/>
        <v>51622276591.303223</v>
      </c>
      <c r="EHU60" s="70">
        <f t="shared" si="85"/>
        <v>2178535932.1999469</v>
      </c>
      <c r="EHV60" s="70">
        <f t="shared" si="85"/>
        <v>2244446808.3175311</v>
      </c>
      <c r="EHW60" s="70">
        <f t="shared" si="85"/>
        <v>30257626368.859295</v>
      </c>
      <c r="EHX60" s="70">
        <f t="shared" si="85"/>
        <v>55561974696.473381</v>
      </c>
      <c r="EHY60" s="70">
        <f t="shared" si="85"/>
        <v>2327509720.6814837</v>
      </c>
      <c r="EHZ60" s="70">
        <f t="shared" si="85"/>
        <v>2415738030.2814512</v>
      </c>
      <c r="EIA60" s="70">
        <f t="shared" si="85"/>
        <v>1474331776.8888493</v>
      </c>
      <c r="EIB60" s="70">
        <f t="shared" si="85"/>
        <v>2640813482.2657313</v>
      </c>
      <c r="EIC60" s="70">
        <f t="shared" si="85"/>
        <v>4506045652.8814306</v>
      </c>
      <c r="EID60" s="70">
        <f t="shared" si="85"/>
        <v>4660184838.5989819</v>
      </c>
      <c r="EIE60" s="70">
        <f t="shared" si="85"/>
        <v>22764367331.948647</v>
      </c>
      <c r="EIF60" s="70">
        <f t="shared" si="85"/>
        <v>39116506310.239914</v>
      </c>
      <c r="EIG60" s="70">
        <f t="shared" si="85"/>
        <v>6833555373.5629129</v>
      </c>
      <c r="EIH60" s="70">
        <f t="shared" si="85"/>
        <v>7075922868.8804331</v>
      </c>
      <c r="EII60" s="70">
        <f t="shared" si="85"/>
        <v>24238699108.837502</v>
      </c>
      <c r="EIJ60" s="70">
        <f t="shared" si="85"/>
        <v>41757319792.505638</v>
      </c>
      <c r="EIK60" s="70">
        <f t="shared" si="85"/>
        <v>11339601026.444347</v>
      </c>
      <c r="EIL60" s="70">
        <f t="shared" si="85"/>
        <v>11736107707.479414</v>
      </c>
      <c r="EIM60" s="70">
        <f t="shared" si="85"/>
        <v>462327473.37113482</v>
      </c>
      <c r="EIN60" s="70">
        <f t="shared" si="85"/>
        <v>1298884622.9044292</v>
      </c>
      <c r="EIO60" s="70">
        <f t="shared" si="85"/>
        <v>35563651.797779605</v>
      </c>
      <c r="EIP60" s="70">
        <f t="shared" si="85"/>
        <v>56473244.474105619</v>
      </c>
      <c r="EIQ60" s="70">
        <f t="shared" si="85"/>
        <v>5556599786.6506615</v>
      </c>
      <c r="EIR60" s="70">
        <f t="shared" si="85"/>
        <v>12505770281.063313</v>
      </c>
      <c r="EIS60" s="70">
        <f t="shared" si="85"/>
        <v>427430752.81928158</v>
      </c>
      <c r="EIT60" s="70">
        <f t="shared" si="85"/>
        <v>543729142.65492666</v>
      </c>
      <c r="EIU60" s="70">
        <f t="shared" si="85"/>
        <v>6018927260.0217962</v>
      </c>
      <c r="EIV60" s="70">
        <f t="shared" si="85"/>
        <v>13804654903.967741</v>
      </c>
      <c r="EIW60" s="70">
        <f t="shared" si="85"/>
        <v>462994404.61706126</v>
      </c>
      <c r="EIX60" s="70">
        <f t="shared" si="85"/>
        <v>600202387.12903214</v>
      </c>
      <c r="EIY60" s="70">
        <v>13660.432862605287</v>
      </c>
      <c r="EIZ60" s="70">
        <v>14634.049340375792</v>
      </c>
      <c r="EJA60" s="70">
        <v>15681.414966872782</v>
      </c>
      <c r="EJB60" s="70">
        <v>16808.329009486752</v>
      </c>
      <c r="EJC60" s="70">
        <v>18021.057981119939</v>
      </c>
      <c r="EJD60" s="70">
        <v>19326.37394889088</v>
      </c>
      <c r="EJE60" s="70">
        <v>20731.596027484953</v>
      </c>
      <c r="EJF60" s="70">
        <v>22244.635325030908</v>
      </c>
      <c r="EJG60" s="70">
        <v>23874.043632151785</v>
      </c>
      <c r="EJH60" s="70">
        <v>25629.066169561203</v>
      </c>
      <c r="EJI60" s="70">
        <v>27519.698736421029</v>
      </c>
      <c r="EJJ60" s="70">
        <v>29556.749630827457</v>
      </c>
      <c r="EJK60" s="70">
        <v>31751.906745449625</v>
      </c>
      <c r="EJL60" s="70">
        <v>34117.810275725751</v>
      </c>
      <c r="EJM60" s="70">
        <v>36668.131515361456</v>
      </c>
      <c r="EJN60" s="70">
        <v>39417.658254431422</v>
      </c>
      <c r="EJO60" s="70">
        <v>42382.387339437264</v>
      </c>
      <c r="EJP60" s="70">
        <v>45579.625002525951</v>
      </c>
      <c r="EJQ60" s="70">
        <v>49028.095619053507</v>
      </c>
      <c r="EJR60" s="70">
        <v>52748.059609149015</v>
      </c>
      <c r="EJS60" s="70">
        <v>56761.441260282074</v>
      </c>
      <c r="EJT60" s="70">
        <v>61091.967314491172</v>
      </c>
      <c r="EJU60" s="70">
        <v>65765.317236350224</v>
      </c>
      <c r="EJV60" s="70">
        <v>70809.286156439499</v>
      </c>
      <c r="EJW60" s="70">
        <v>76253.961570593296</v>
      </c>
      <c r="EJX60" s="70">
        <v>82131.914968112236</v>
      </c>
      <c r="EJY60" s="70">
        <v>63521.947935809338</v>
      </c>
      <c r="EJZ60" s="70">
        <v>66727.71984497743</v>
      </c>
      <c r="EKA60" s="70">
        <v>70109.226033383253</v>
      </c>
      <c r="EKB60" s="70">
        <v>73676.325096197121</v>
      </c>
      <c r="EKC60" s="70">
        <v>77439.432533690982</v>
      </c>
      <c r="EKD60" s="70">
        <v>81409.552295574875</v>
      </c>
      <c r="EKE60" s="70">
        <v>85598.310114862426</v>
      </c>
      <c r="EKF60" s="70">
        <v>90017.988732911879</v>
      </c>
      <c r="EKG60" s="70">
        <v>94681.565123067747</v>
      </c>
      <c r="EKH60" s="70">
        <v>99602.749826438754</v>
      </c>
      <c r="EKI60" s="70">
        <v>104796.02851980369</v>
      </c>
      <c r="EKJ60" s="70">
        <v>110276.70594246215</v>
      </c>
      <c r="EKK60" s="70">
        <v>116060.95231605909</v>
      </c>
      <c r="EKL60" s="70">
        <v>122165.85239903802</v>
      </c>
      <c r="EKM60" s="70">
        <v>128609.45732543316</v>
      </c>
      <c r="EKN60" s="70">
        <v>135410.83938623051</v>
      </c>
      <c r="EKO60" s="70">
        <v>142590.1499205275</v>
      </c>
      <c r="EKP60" s="70">
        <v>150168.68049323777</v>
      </c>
      <c r="EKQ60" s="70">
        <v>158168.92754614213</v>
      </c>
      <c r="EKR60" s="70">
        <v>166614.6607197194</v>
      </c>
      <c r="EKS60" s="70">
        <v>175530.99505442235</v>
      </c>
      <c r="EKT60" s="70">
        <v>184944.46729194358</v>
      </c>
      <c r="EKU60" s="70">
        <v>194883.11650956349</v>
      </c>
      <c r="EKV60" s="70">
        <v>205376.56933394406</v>
      </c>
      <c r="EKW60" s="70">
        <v>216456.1299947527</v>
      </c>
      <c r="EKX60" s="70">
        <v>228154.87549332273</v>
      </c>
      <c r="EKY60" s="70">
        <v>13660.432862605287</v>
      </c>
      <c r="EKZ60" s="70">
        <v>14634.049340375792</v>
      </c>
      <c r="ELA60" s="70">
        <v>15681.414966872782</v>
      </c>
      <c r="ELB60" s="70">
        <v>16730.609301195393</v>
      </c>
      <c r="ELC60" s="70">
        <v>17767.000239908284</v>
      </c>
      <c r="ELD60" s="70">
        <v>18524.827999570349</v>
      </c>
      <c r="ELE60" s="70">
        <v>18670.352694889116</v>
      </c>
      <c r="ELF60" s="70">
        <v>18731.872842957138</v>
      </c>
      <c r="ELG60" s="70">
        <v>18696.000502192299</v>
      </c>
      <c r="ELH60" s="70">
        <v>18547.65537271147</v>
      </c>
      <c r="ELI60" s="70">
        <v>18370.063413207157</v>
      </c>
      <c r="ELJ60" s="70">
        <v>17872.103356001568</v>
      </c>
      <c r="ELK60" s="70">
        <v>17572.319690997647</v>
      </c>
      <c r="ELL60" s="70">
        <v>17828.758935080823</v>
      </c>
      <c r="ELM60" s="70">
        <v>18067.362882150162</v>
      </c>
      <c r="ELN60" s="70">
        <v>18285.245358233009</v>
      </c>
      <c r="ELO60" s="70">
        <v>18827.365562525254</v>
      </c>
      <c r="ELP60" s="70">
        <v>19387.819462988577</v>
      </c>
      <c r="ELQ60" s="70">
        <v>19967.265672937028</v>
      </c>
      <c r="ELR60" s="70">
        <v>20566.387538064697</v>
      </c>
      <c r="ELS60" s="70">
        <v>21185.894094526891</v>
      </c>
      <c r="ELT60" s="70">
        <v>21826.521064921482</v>
      </c>
      <c r="ELU60" s="70">
        <v>22489.031893690804</v>
      </c>
      <c r="ELV60" s="70">
        <v>23174.218823525924</v>
      </c>
      <c r="ELW60" s="70">
        <v>23882.904014419306</v>
      </c>
      <c r="ELX60" s="70">
        <v>24615.940707078364</v>
      </c>
      <c r="ELY60" s="70">
        <v>63521.947935809338</v>
      </c>
      <c r="ELZ60" s="70">
        <v>66727.71984497743</v>
      </c>
      <c r="EMA60" s="70">
        <v>70109.226033383253</v>
      </c>
      <c r="EMB60" s="70">
        <v>73592.35920869789</v>
      </c>
      <c r="EMC60" s="70">
        <v>77221.21262488245</v>
      </c>
      <c r="EMD60" s="70">
        <v>80809.892826505878</v>
      </c>
      <c r="EME60" s="70">
        <v>79586.312406308571</v>
      </c>
      <c r="EMF60" s="70">
        <v>77988.636112624794</v>
      </c>
      <c r="EMG60" s="70">
        <v>75979.64737377048</v>
      </c>
      <c r="EMH60" s="70">
        <v>73519.177909828999</v>
      </c>
      <c r="EMI60" s="70">
        <v>70624.894766092519</v>
      </c>
      <c r="EMJ60" s="70">
        <v>67006.274581893129</v>
      </c>
      <c r="EMK60" s="70">
        <v>63061.989948953502</v>
      </c>
      <c r="EML60" s="70">
        <v>64183.584868011356</v>
      </c>
      <c r="EMM60" s="70">
        <v>65317.831862019739</v>
      </c>
      <c r="EMN60" s="70">
        <v>66464.290464025806</v>
      </c>
      <c r="EMO60" s="70">
        <v>67909.525437340882</v>
      </c>
      <c r="EMP60" s="70">
        <v>69390.059376672129</v>
      </c>
      <c r="EMQ60" s="70">
        <v>70906.814788290139</v>
      </c>
      <c r="EMR60" s="70">
        <v>72460.740306699794</v>
      </c>
      <c r="EMS60" s="70">
        <v>74052.811503837511</v>
      </c>
      <c r="EMT60" s="70">
        <v>75684.031725577821</v>
      </c>
      <c r="EMU60" s="70">
        <v>77355.432956539051</v>
      </c>
      <c r="EMV60" s="70">
        <v>79068.076714214738</v>
      </c>
      <c r="EMW60" s="70">
        <v>80823.054973497972</v>
      </c>
      <c r="EMX60" s="70">
        <v>82621.491122705193</v>
      </c>
      <c r="EMY60" s="70">
        <v>0</v>
      </c>
      <c r="EMZ60" s="70">
        <v>0</v>
      </c>
      <c r="ENA60" s="70">
        <v>0</v>
      </c>
      <c r="ENB60" s="70">
        <v>77.719708291357477</v>
      </c>
      <c r="ENC60" s="70">
        <v>254.05774121165624</v>
      </c>
      <c r="END60" s="70">
        <v>801.54594932052487</v>
      </c>
      <c r="ENE60" s="70">
        <v>2061.2433325958368</v>
      </c>
      <c r="ENF60" s="70">
        <v>3512.762482073771</v>
      </c>
      <c r="ENG60" s="70">
        <v>5178.0431299594884</v>
      </c>
      <c r="ENH60" s="70">
        <v>7081.4107968497337</v>
      </c>
      <c r="ENI60" s="70">
        <v>9149.6353232138663</v>
      </c>
      <c r="ENJ60" s="70">
        <v>11684.646274825887</v>
      </c>
      <c r="ENK60" s="70">
        <v>14179.58705445198</v>
      </c>
      <c r="ENL60" s="70">
        <v>16289.051340644923</v>
      </c>
      <c r="ENM60" s="70">
        <v>18600.768633211293</v>
      </c>
      <c r="ENN60" s="70">
        <v>21132.412896198402</v>
      </c>
      <c r="ENO60" s="70">
        <v>23555.021776912014</v>
      </c>
      <c r="ENP60" s="70">
        <v>26191.805539537363</v>
      </c>
      <c r="ENQ60" s="70">
        <v>29060.829946116486</v>
      </c>
      <c r="ENR60" s="70">
        <v>32181.672071084333</v>
      </c>
      <c r="ENS60" s="70">
        <v>35575.547165755175</v>
      </c>
      <c r="ENT60" s="70">
        <v>39265.446249569686</v>
      </c>
      <c r="ENU60" s="70">
        <v>43276.285342659408</v>
      </c>
      <c r="ENV60" s="70">
        <v>47635.06733291359</v>
      </c>
      <c r="ENW60" s="70">
        <v>52371.05755617399</v>
      </c>
      <c r="ENX60" s="70">
        <v>57515.974261033873</v>
      </c>
      <c r="ENY60" s="70">
        <v>0</v>
      </c>
      <c r="ENZ60" s="70">
        <v>0</v>
      </c>
      <c r="EOA60" s="70">
        <v>0</v>
      </c>
      <c r="EOB60" s="70">
        <v>83.965887499223868</v>
      </c>
      <c r="EOC60" s="70">
        <v>218.21990880853474</v>
      </c>
      <c r="EOD60" s="70">
        <v>599.65946906901024</v>
      </c>
      <c r="EOE60" s="70">
        <v>6011.9977085538658</v>
      </c>
      <c r="EOF60" s="70">
        <v>12029.352620287087</v>
      </c>
      <c r="EOG60" s="70">
        <v>18701.917749297274</v>
      </c>
      <c r="EOH60" s="70">
        <v>26083.571916609751</v>
      </c>
      <c r="EOI60" s="70">
        <v>34171.133753711198</v>
      </c>
      <c r="EOJ60" s="70">
        <v>43270.431360569011</v>
      </c>
      <c r="EOK60" s="70">
        <v>52998.962367105603</v>
      </c>
      <c r="EOL60" s="70">
        <v>57982.267531026671</v>
      </c>
      <c r="EOM60" s="70">
        <v>63291.625463413402</v>
      </c>
      <c r="EON60" s="70">
        <v>68946.54892220466</v>
      </c>
      <c r="EOO60" s="70">
        <v>74680.624483186621</v>
      </c>
      <c r="EOP60" s="70">
        <v>80778.621116565657</v>
      </c>
      <c r="EOQ60" s="70">
        <v>87262.112757851966</v>
      </c>
      <c r="EOR60" s="70">
        <v>94153.920413019543</v>
      </c>
      <c r="EOS60" s="70">
        <v>101478.18355058483</v>
      </c>
      <c r="EOT60" s="70">
        <v>109260.43556636576</v>
      </c>
      <c r="EOU60" s="70">
        <v>117527.68355302446</v>
      </c>
      <c r="EOV60" s="70">
        <v>126308.49261972935</v>
      </c>
      <c r="EOW60" s="70">
        <v>135633.07502125468</v>
      </c>
      <c r="EOX60" s="70">
        <v>145533.38437061748</v>
      </c>
      <c r="EOY60" s="70">
        <f t="shared" ref="EOY60:EQH60" si="86">EOY54+EOY55+EOY56+EOY58</f>
        <v>345667.05725194316</v>
      </c>
      <c r="EOZ60" s="70">
        <f t="shared" si="86"/>
        <v>948219.11332837737</v>
      </c>
      <c r="EPA60" s="70">
        <f t="shared" si="86"/>
        <v>26589.773634764857</v>
      </c>
      <c r="EPB60" s="70">
        <f t="shared" si="86"/>
        <v>41226.917970799019</v>
      </c>
      <c r="EPC60" s="70">
        <f t="shared" si="86"/>
        <v>1319745.75961177</v>
      </c>
      <c r="EPD60" s="70">
        <f t="shared" si="86"/>
        <v>3142634.3319693464</v>
      </c>
      <c r="EPE60" s="70">
        <f t="shared" si="86"/>
        <v>101518.90458552078</v>
      </c>
      <c r="EPF60" s="70">
        <f t="shared" si="86"/>
        <v>136636.27530301505</v>
      </c>
      <c r="EPG60" s="70">
        <f t="shared" si="86"/>
        <v>1665412.8168637138</v>
      </c>
      <c r="EPH60" s="70">
        <f t="shared" si="86"/>
        <v>4090853.4452977236</v>
      </c>
      <c r="EPI60" s="70">
        <f t="shared" si="86"/>
        <v>128108.67822028564</v>
      </c>
      <c r="EPJ60" s="70">
        <f t="shared" si="86"/>
        <v>177863.19327381407</v>
      </c>
      <c r="EPK60" s="70">
        <f t="shared" si="86"/>
        <v>235664.17258909441</v>
      </c>
      <c r="EPL60" s="70">
        <f t="shared" si="86"/>
        <v>451587.52142377279</v>
      </c>
      <c r="EPM60" s="70">
        <f t="shared" si="86"/>
        <v>229627.58280580645</v>
      </c>
      <c r="EPN60" s="70">
        <f t="shared" si="86"/>
        <v>314499.46857682912</v>
      </c>
      <c r="EPO60" s="70">
        <f t="shared" si="86"/>
        <v>935356.10495361499</v>
      </c>
      <c r="EPP60" s="70">
        <f t="shared" si="86"/>
        <v>1685628.1438589911</v>
      </c>
      <c r="EPQ60" s="70">
        <f t="shared" si="86"/>
        <v>357736.26102609211</v>
      </c>
      <c r="EPR60" s="70">
        <f t="shared" si="86"/>
        <v>492362.66185064317</v>
      </c>
      <c r="EPS60" s="70">
        <f t="shared" si="86"/>
        <v>1171020.2775427096</v>
      </c>
      <c r="EPT60" s="70">
        <f t="shared" si="86"/>
        <v>2137215.6652827635</v>
      </c>
      <c r="EPU60" s="70">
        <f t="shared" si="86"/>
        <v>587363.84383189864</v>
      </c>
      <c r="EPV60" s="70">
        <f t="shared" si="86"/>
        <v>806862.13042747229</v>
      </c>
      <c r="EPW60" s="70">
        <f t="shared" si="86"/>
        <v>110002.88466284872</v>
      </c>
      <c r="EPX60" s="70">
        <f t="shared" si="86"/>
        <v>496631.59190460452</v>
      </c>
      <c r="EPY60" s="70">
        <f t="shared" si="86"/>
        <v>8461.7603586806708</v>
      </c>
      <c r="EPZ60" s="70">
        <f t="shared" si="86"/>
        <v>21592.677908895854</v>
      </c>
      <c r="EQA60" s="70">
        <f t="shared" si="86"/>
        <v>384389.65465815517</v>
      </c>
      <c r="EQB60" s="70">
        <f t="shared" si="86"/>
        <v>1457006.1881103562</v>
      </c>
      <c r="EQC60" s="70">
        <f t="shared" si="86"/>
        <v>29568.434973704247</v>
      </c>
      <c r="EQD60" s="70">
        <f t="shared" si="86"/>
        <v>63348.095135232863</v>
      </c>
      <c r="EQE60" s="70">
        <f t="shared" si="86"/>
        <v>494392.53932100389</v>
      </c>
      <c r="EQF60" s="70">
        <f t="shared" si="86"/>
        <v>1953637.7800149601</v>
      </c>
      <c r="EQG60" s="70">
        <f t="shared" si="86"/>
        <v>38030.195332384916</v>
      </c>
      <c r="EQH60" s="70">
        <f t="shared" si="86"/>
        <v>84940.773044128684</v>
      </c>
      <c r="EQI60" s="25" t="s">
        <v>4324</v>
      </c>
    </row>
    <row r="61" spans="1:3831" x14ac:dyDescent="0.25">
      <c r="X61" s="35"/>
      <c r="AD61" s="1">
        <f>AD60/AD59</f>
        <v>0.73217287152794119</v>
      </c>
    </row>
    <row r="62" spans="1:3831" x14ac:dyDescent="0.25">
      <c r="AD62" s="1">
        <f>(AD25+AD8)/AD59</f>
        <v>0.50302617438466968</v>
      </c>
    </row>
    <row r="63" spans="1:3831" x14ac:dyDescent="0.25">
      <c r="AD63" s="1">
        <f>AD53/AD59</f>
        <v>0.25905653299189213</v>
      </c>
    </row>
    <row r="64" spans="1:3831" x14ac:dyDescent="0.25">
      <c r="AC64" s="1" t="s">
        <v>4317</v>
      </c>
      <c r="AD64" s="35">
        <f>AD6+AD27+AD43+AD44+AD50</f>
        <v>43701626.64469105</v>
      </c>
      <c r="AU64" s="35">
        <v>29342813.088501435</v>
      </c>
      <c r="BU64" s="35">
        <v>29787426.777984831</v>
      </c>
    </row>
    <row r="65" spans="29:30" x14ac:dyDescent="0.25">
      <c r="AC65" s="1" t="s">
        <v>4424</v>
      </c>
      <c r="AD65" s="70">
        <f>AD59-AD64</f>
        <v>372744706.78402203</v>
      </c>
    </row>
  </sheetData>
  <sheetProtection algorithmName="SHA-512" hashValue="RKwgmf/1GvKSiQUa76mfTWyWecraY71vDH5x5KM8UI+MQAmGu3bBDaByb5mlcyMoGe65sSc1QmAR4avol/T1Lg==" saltValue="9cypDWD6VB29rjDJK/qEBA==" spinCount="100000" sheet="1" objects="1" scenarios="1"/>
  <mergeCells count="308">
    <mergeCell ref="EQA4:EQD4"/>
    <mergeCell ref="EQE4:EQH4"/>
    <mergeCell ref="EPC4:EPF4"/>
    <mergeCell ref="EPG4:EPJ4"/>
    <mergeCell ref="EPK4:EPN4"/>
    <mergeCell ref="EPO4:EPR4"/>
    <mergeCell ref="EPS4:EPV4"/>
    <mergeCell ref="EPW4:EPZ4"/>
    <mergeCell ref="EJY4:EKX4"/>
    <mergeCell ref="EKY4:ELX4"/>
    <mergeCell ref="ELY4:EMX4"/>
    <mergeCell ref="EMY4:ENX4"/>
    <mergeCell ref="ENY4:EOX4"/>
    <mergeCell ref="EOY4:EPB4"/>
    <mergeCell ref="EIE4:EIH4"/>
    <mergeCell ref="EII4:EIL4"/>
    <mergeCell ref="EIM4:EIP4"/>
    <mergeCell ref="EIQ4:EIT4"/>
    <mergeCell ref="EIU4:EIX4"/>
    <mergeCell ref="EIY4:EJX4"/>
    <mergeCell ref="EFO4:EGN4"/>
    <mergeCell ref="EGO4:EHN4"/>
    <mergeCell ref="EHO4:EHR4"/>
    <mergeCell ref="EHS4:EHV4"/>
    <mergeCell ref="EHW4:EHZ4"/>
    <mergeCell ref="EIA4:EID4"/>
    <mergeCell ref="DWT4:DXS4"/>
    <mergeCell ref="DXT4:DYS4"/>
    <mergeCell ref="EBO4:ECN4"/>
    <mergeCell ref="ECO4:EDN4"/>
    <mergeCell ref="EDO4:EEN4"/>
    <mergeCell ref="EEO4:EFN4"/>
    <mergeCell ref="DQT4:DRS4"/>
    <mergeCell ref="DRT4:DSS4"/>
    <mergeCell ref="DST4:DTS4"/>
    <mergeCell ref="DTT4:DUS4"/>
    <mergeCell ref="DUT4:DVS4"/>
    <mergeCell ref="DVT4:DWS4"/>
    <mergeCell ref="DKT4:DLS4"/>
    <mergeCell ref="DLT4:DMS4"/>
    <mergeCell ref="DMT4:DNS4"/>
    <mergeCell ref="DNT4:DOS4"/>
    <mergeCell ref="DOT4:DPS4"/>
    <mergeCell ref="DPT4:DQS4"/>
    <mergeCell ref="DFZ4:DGY4"/>
    <mergeCell ref="DGZ4:DHY4"/>
    <mergeCell ref="DIB4:DID4"/>
    <mergeCell ref="DIE4:DIG4"/>
    <mergeCell ref="DIT4:DJS4"/>
    <mergeCell ref="DJT4:DKS4"/>
    <mergeCell ref="CZZ4:DAY4"/>
    <mergeCell ref="DAZ4:DBY4"/>
    <mergeCell ref="DBZ4:DCY4"/>
    <mergeCell ref="DCZ4:DDY4"/>
    <mergeCell ref="DDZ4:DEY4"/>
    <mergeCell ref="DEZ4:DFY4"/>
    <mergeCell ref="CTZ4:CUY4"/>
    <mergeCell ref="CUZ4:CVY4"/>
    <mergeCell ref="CVZ4:CWY4"/>
    <mergeCell ref="CWZ4:CXY4"/>
    <mergeCell ref="CXZ4:CYY4"/>
    <mergeCell ref="CYZ4:CZY4"/>
    <mergeCell ref="CNZ4:COY4"/>
    <mergeCell ref="COZ4:CPY4"/>
    <mergeCell ref="CPZ4:CQY4"/>
    <mergeCell ref="CQZ4:CRY4"/>
    <mergeCell ref="CRZ4:CSY4"/>
    <mergeCell ref="CSZ4:CTY4"/>
    <mergeCell ref="CHZ4:CIY4"/>
    <mergeCell ref="CIZ4:CJY4"/>
    <mergeCell ref="CJZ4:CKY4"/>
    <mergeCell ref="CKZ4:CLY4"/>
    <mergeCell ref="CLZ4:CMY4"/>
    <mergeCell ref="CMZ4:CNY4"/>
    <mergeCell ref="CBZ4:CCY4"/>
    <mergeCell ref="CCZ4:CDY4"/>
    <mergeCell ref="CDZ4:CEY4"/>
    <mergeCell ref="CEZ4:CFY4"/>
    <mergeCell ref="CFZ4:CGY4"/>
    <mergeCell ref="CGZ4:CHY4"/>
    <mergeCell ref="BVZ4:BWY4"/>
    <mergeCell ref="BWZ4:BXY4"/>
    <mergeCell ref="BXZ4:BYY4"/>
    <mergeCell ref="BYZ4:BZY4"/>
    <mergeCell ref="BZZ4:CAY4"/>
    <mergeCell ref="CAZ4:CBY4"/>
    <mergeCell ref="AVP4:AWO4"/>
    <mergeCell ref="AWQ4:AXP4"/>
    <mergeCell ref="AXQ4:AYP4"/>
    <mergeCell ref="AYR4:AZQ4"/>
    <mergeCell ref="AZR4:BAQ4"/>
    <mergeCell ref="BAS4:BBR4"/>
    <mergeCell ref="BPZ4:BQY4"/>
    <mergeCell ref="BQZ4:BRY4"/>
    <mergeCell ref="BRZ4:BSY4"/>
    <mergeCell ref="BJZ4:BKY4"/>
    <mergeCell ref="BKZ4:BLY4"/>
    <mergeCell ref="BLZ4:BMY4"/>
    <mergeCell ref="BMZ4:BNY4"/>
    <mergeCell ref="BNZ4:BOY4"/>
    <mergeCell ref="BOZ4:BPY4"/>
    <mergeCell ref="ABL4:ACK4"/>
    <mergeCell ref="ACL4:ADK4"/>
    <mergeCell ref="APM4:AQL4"/>
    <mergeCell ref="AQN4:ARM4"/>
    <mergeCell ref="ARN4:ASM4"/>
    <mergeCell ref="ASO4:ATN4"/>
    <mergeCell ref="ATO4:AUN4"/>
    <mergeCell ref="AUP4:AVO4"/>
    <mergeCell ref="AJL4:AKK4"/>
    <mergeCell ref="AKL4:ALK4"/>
    <mergeCell ref="ALL4:AMK4"/>
    <mergeCell ref="AML4:ANK4"/>
    <mergeCell ref="ANL4:AOK4"/>
    <mergeCell ref="AOM4:APL4"/>
    <mergeCell ref="NG4:OF4"/>
    <mergeCell ref="OG4:PF4"/>
    <mergeCell ref="XU4:XW4"/>
    <mergeCell ref="XX4:XZ4"/>
    <mergeCell ref="YE4:YE5"/>
    <mergeCell ref="YF4:YF5"/>
    <mergeCell ref="YG4:YG5"/>
    <mergeCell ref="YH4:YH5"/>
    <mergeCell ref="VG4:WF4"/>
    <mergeCell ref="WG4:XF4"/>
    <mergeCell ref="XG4:XJ4"/>
    <mergeCell ref="XK4:XN4"/>
    <mergeCell ref="XO4:XQ4"/>
    <mergeCell ref="XR4:XT4"/>
    <mergeCell ref="CTZ3:CVY3"/>
    <mergeCell ref="CVZ3:CXY3"/>
    <mergeCell ref="CXZ3:CZY3"/>
    <mergeCell ref="CZZ3:DBY3"/>
    <mergeCell ref="DBZ3:DDY3"/>
    <mergeCell ref="DDZ3:DFY3"/>
    <mergeCell ref="CHZ3:CJY3"/>
    <mergeCell ref="CJZ3:CLY3"/>
    <mergeCell ref="PG4:QF4"/>
    <mergeCell ref="QG4:RF4"/>
    <mergeCell ref="RG4:SF4"/>
    <mergeCell ref="SG4:TF4"/>
    <mergeCell ref="TG4:UF4"/>
    <mergeCell ref="UG4:VF4"/>
    <mergeCell ref="ADL4:AEK4"/>
    <mergeCell ref="AEL4:AFK4"/>
    <mergeCell ref="AFL4:AGK4"/>
    <mergeCell ref="AGL4:AHK4"/>
    <mergeCell ref="AHL4:AIK4"/>
    <mergeCell ref="AIL4:AJK4"/>
    <mergeCell ref="YI4:YK4"/>
    <mergeCell ref="YL4:ZK4"/>
    <mergeCell ref="ZL4:AAK4"/>
    <mergeCell ref="AAL4:ABK4"/>
    <mergeCell ref="EKY3:EMX3"/>
    <mergeCell ref="EMY3:EOX3"/>
    <mergeCell ref="EOY3:EPJ3"/>
    <mergeCell ref="DMT3:DOS3"/>
    <mergeCell ref="DFZ3:DHY3"/>
    <mergeCell ref="DHZ3:DIA3"/>
    <mergeCell ref="DIB3:DIG3"/>
    <mergeCell ref="DIH3:DII3"/>
    <mergeCell ref="DIJ3:DIK3"/>
    <mergeCell ref="DIL3:DIM3"/>
    <mergeCell ref="EPK3:EPV3"/>
    <mergeCell ref="EPW3:EQH3"/>
    <mergeCell ref="P4:R4"/>
    <mergeCell ref="S4:U4"/>
    <mergeCell ref="X4:AC4"/>
    <mergeCell ref="AE4:BD4"/>
    <mergeCell ref="BE4:CD4"/>
    <mergeCell ref="EDO3:EFN3"/>
    <mergeCell ref="EFO3:EHN3"/>
    <mergeCell ref="EHO3:EHZ3"/>
    <mergeCell ref="EIA3:EIL3"/>
    <mergeCell ref="EIM3:EIX3"/>
    <mergeCell ref="EIY3:EKX3"/>
    <mergeCell ref="DOT3:DQS3"/>
    <mergeCell ref="DQT3:DSS3"/>
    <mergeCell ref="DST3:DUS3"/>
    <mergeCell ref="DUT3:DWS3"/>
    <mergeCell ref="DWT3:DYS3"/>
    <mergeCell ref="EBO3:EDN3"/>
    <mergeCell ref="DIN3:DIO3"/>
    <mergeCell ref="DIP3:DIQ3"/>
    <mergeCell ref="DIR3:DIS3"/>
    <mergeCell ref="DIT3:DKS3"/>
    <mergeCell ref="DKT3:DMS3"/>
    <mergeCell ref="CLZ3:CNY3"/>
    <mergeCell ref="CNZ3:CPY3"/>
    <mergeCell ref="CPZ3:CRY3"/>
    <mergeCell ref="CRZ3:CTY3"/>
    <mergeCell ref="BVZ3:BXY3"/>
    <mergeCell ref="BXZ3:BZY3"/>
    <mergeCell ref="BZZ3:CBY3"/>
    <mergeCell ref="CBZ3:CDY3"/>
    <mergeCell ref="CDZ3:CFY3"/>
    <mergeCell ref="CFZ3:CHY3"/>
    <mergeCell ref="BJZ3:BLY3"/>
    <mergeCell ref="BLZ3:BNY3"/>
    <mergeCell ref="BNZ3:BPY3"/>
    <mergeCell ref="BPZ3:BRY3"/>
    <mergeCell ref="BRZ3:BTY3"/>
    <mergeCell ref="BTZ3:BVY3"/>
    <mergeCell ref="BIZ3:BJA4"/>
    <mergeCell ref="BJB3:BJC4"/>
    <mergeCell ref="BJD3:BJE4"/>
    <mergeCell ref="BJF3:BJG4"/>
    <mergeCell ref="BJH3:BJW3"/>
    <mergeCell ref="BJX3:BJY4"/>
    <mergeCell ref="BJP4:BJQ4"/>
    <mergeCell ref="BJR4:BJS4"/>
    <mergeCell ref="BJT4:BJU4"/>
    <mergeCell ref="BJV4:BJW4"/>
    <mergeCell ref="BJH4:BJI4"/>
    <mergeCell ref="BJJ4:BJK4"/>
    <mergeCell ref="BJL4:BJO4"/>
    <mergeCell ref="BSZ4:BTY4"/>
    <mergeCell ref="BTZ4:BUY4"/>
    <mergeCell ref="BUZ4:BVY4"/>
    <mergeCell ref="BAR3:BCR3"/>
    <mergeCell ref="BCS3:BES3"/>
    <mergeCell ref="BET3:BGT3"/>
    <mergeCell ref="BGU3:BIU3"/>
    <mergeCell ref="BIV3:BIW4"/>
    <mergeCell ref="BIX3:BIY4"/>
    <mergeCell ref="BBS4:BCR4"/>
    <mergeCell ref="BCT4:BDS4"/>
    <mergeCell ref="BDT4:BES4"/>
    <mergeCell ref="BEU4:BFT4"/>
    <mergeCell ref="BFU4:BGT4"/>
    <mergeCell ref="BGV4:BHU4"/>
    <mergeCell ref="BHV4:BIU4"/>
    <mergeCell ref="AOL3:AQL3"/>
    <mergeCell ref="AQM3:ASM3"/>
    <mergeCell ref="ASN3:AUN3"/>
    <mergeCell ref="AUO3:AWO3"/>
    <mergeCell ref="AWP3:AYP3"/>
    <mergeCell ref="AYQ3:BAQ3"/>
    <mergeCell ref="ACL3:AEK3"/>
    <mergeCell ref="AEL3:AGK3"/>
    <mergeCell ref="AGL3:AIK3"/>
    <mergeCell ref="AIL3:AKK3"/>
    <mergeCell ref="AKL3:AMK3"/>
    <mergeCell ref="AML3:AOK3"/>
    <mergeCell ref="XO3:XT3"/>
    <mergeCell ref="XU3:XZ3"/>
    <mergeCell ref="YC3:YD3"/>
    <mergeCell ref="YE3:YJ3"/>
    <mergeCell ref="YL3:AAK3"/>
    <mergeCell ref="AAL3:ACK3"/>
    <mergeCell ref="NG3:PF3"/>
    <mergeCell ref="PG3:RF3"/>
    <mergeCell ref="RG3:TF3"/>
    <mergeCell ref="TG3:VF3"/>
    <mergeCell ref="VG3:XF3"/>
    <mergeCell ref="XG3:XN3"/>
    <mergeCell ref="X3:CD3"/>
    <mergeCell ref="CE3:EL3"/>
    <mergeCell ref="EM3:GT3"/>
    <mergeCell ref="GU3:JB3"/>
    <mergeCell ref="JC3:LF3"/>
    <mergeCell ref="LG3:NF3"/>
    <mergeCell ref="K3:K5"/>
    <mergeCell ref="L3:L5"/>
    <mergeCell ref="M3:M4"/>
    <mergeCell ref="N3:O3"/>
    <mergeCell ref="P3:U3"/>
    <mergeCell ref="V3:W3"/>
    <mergeCell ref="CE4:DH4"/>
    <mergeCell ref="DI4:EL4"/>
    <mergeCell ref="EM4:FP4"/>
    <mergeCell ref="FQ4:GT4"/>
    <mergeCell ref="GU4:HX4"/>
    <mergeCell ref="HY4:JB4"/>
    <mergeCell ref="JC4:KF4"/>
    <mergeCell ref="KG4:LF4"/>
    <mergeCell ref="LG4:MF4"/>
    <mergeCell ref="MG4:NF4"/>
    <mergeCell ref="DQT2:DUS2"/>
    <mergeCell ref="DUT2:DWS2"/>
    <mergeCell ref="DWT2:DYS2"/>
    <mergeCell ref="DZW2:EBM2"/>
    <mergeCell ref="EBO2:EIX2"/>
    <mergeCell ref="EIY2:EQH2"/>
    <mergeCell ref="CHZ2:CPY2"/>
    <mergeCell ref="CPZ2:CXY2"/>
    <mergeCell ref="CXZ2:DHY2"/>
    <mergeCell ref="DHZ2:DIS2"/>
    <mergeCell ref="DIT2:DMS2"/>
    <mergeCell ref="DMT2:DQS2"/>
    <mergeCell ref="BJZ2:BRY2"/>
    <mergeCell ref="BRZ2:BZY2"/>
    <mergeCell ref="BZZ2:CHY2"/>
    <mergeCell ref="AEL2:AKK2"/>
    <mergeCell ref="AKL2:AMK2"/>
    <mergeCell ref="AML2:AOK2"/>
    <mergeCell ref="AOL2:ASM2"/>
    <mergeCell ref="ASN2:AWO2"/>
    <mergeCell ref="AWP2:BAQ2"/>
    <mergeCell ref="K2:M2"/>
    <mergeCell ref="N2:CD2"/>
    <mergeCell ref="CE2:NF2"/>
    <mergeCell ref="NG2:XF2"/>
    <mergeCell ref="XG2:YK2"/>
    <mergeCell ref="YL2:AEK2"/>
    <mergeCell ref="BAR2:BES2"/>
    <mergeCell ref="BET2:BIU2"/>
    <mergeCell ref="BIV2:BJY2"/>
  </mergeCells>
  <pageMargins left="0.7" right="0.7" top="0.75" bottom="0.75" header="0.3" footer="0.3"/>
  <headerFooter>
    <oddFooter>&amp;L_x000D_&amp;1#&amp;"Calibri"&amp;10&amp;K000000 Internal</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4b6d576-2a62-4584-b416-da1131c4dcda" xsi:nil="true"/>
    <lcf76f155ced4ddcb4097134ff3c332f xmlns="1c940f58-4e4e-4702-8844-81956fb3a0b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92E4751340514C8F2376DB7EEC44A2" ma:contentTypeVersion="13" ma:contentTypeDescription="Create a new document." ma:contentTypeScope="" ma:versionID="560f739b9dc716284a3c898af675d35a">
  <xsd:schema xmlns:xsd="http://www.w3.org/2001/XMLSchema" xmlns:xs="http://www.w3.org/2001/XMLSchema" xmlns:p="http://schemas.microsoft.com/office/2006/metadata/properties" xmlns:ns2="1c940f58-4e4e-4702-8844-81956fb3a0b3" xmlns:ns3="04b6d576-2a62-4584-b416-da1131c4dcda" targetNamespace="http://schemas.microsoft.com/office/2006/metadata/properties" ma:root="true" ma:fieldsID="21ec3890897fb88cd93959307325c82d" ns2:_="" ns3:_="">
    <xsd:import namespace="1c940f58-4e4e-4702-8844-81956fb3a0b3"/>
    <xsd:import namespace="04b6d576-2a62-4584-b416-da1131c4dc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40f58-4e4e-4702-8844-81956fb3a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87a3994-382d-444d-b490-9473c966173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b6d576-2a62-4584-b416-da1131c4dc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c702d67-2d1d-4b15-b34d-80a35aa401c9}" ma:internalName="TaxCatchAll" ma:showField="CatchAllData" ma:web="04b6d576-2a62-4584-b416-da1131c4dc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A53362-9BE8-4CEF-8472-511A0814B07D}">
  <ds:schemaRefs>
    <ds:schemaRef ds:uri="http://purl.org/dc/dcmitype/"/>
    <ds:schemaRef ds:uri="http://purl.org/dc/elements/1.1/"/>
    <ds:schemaRef ds:uri="http://schemas.microsoft.com/office/2006/documentManagement/types"/>
    <ds:schemaRef ds:uri="1c940f58-4e4e-4702-8844-81956fb3a0b3"/>
    <ds:schemaRef ds:uri="http://www.w3.org/XML/1998/namespace"/>
    <ds:schemaRef ds:uri="http://schemas.microsoft.com/office/infopath/2007/PartnerControls"/>
    <ds:schemaRef ds:uri="04b6d576-2a62-4584-b416-da1131c4dcda"/>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106523FD-E015-4C31-8BA0-75023EFD62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940f58-4e4e-4702-8844-81956fb3a0b3"/>
    <ds:schemaRef ds:uri="04b6d576-2a62-4584-b416-da1131c4dc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2A2620-4E21-495F-8E79-3D9A922F61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User Inputs</vt:lpstr>
      <vt:lpstr>Summary</vt:lpstr>
      <vt:lpstr>Tables</vt:lpstr>
      <vt:lpstr>Country Model</vt:lpstr>
      <vt:lpstr>Country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Ko</dc:creator>
  <cp:keywords/>
  <dc:description/>
  <cp:lastModifiedBy>James Robertson</cp:lastModifiedBy>
  <cp:revision/>
  <cp:lastPrinted>2026-02-05T08:24:11Z</cp:lastPrinted>
  <dcterms:created xsi:type="dcterms:W3CDTF">2022-01-19T14:47:12Z</dcterms:created>
  <dcterms:modified xsi:type="dcterms:W3CDTF">2026-03-02T18:28:09Z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0x0101006C92E4751340514C8F2376DB7EEC44A2</vt:lpwstr>
  </property>
  <property fmtid="{D5CDD505-2E9C-101B-9397-08002B2CF9AE}" pid="3" name="MediaServiceImageTags">
    <vt:lpwstr/>
  </property>
  <property fmtid="{D5CDD505-2E9C-101B-9397-08002B2CF9AE}" pid="4" name="MSIP_Label_6627b15a-80ec-4ef7-8353-f32e3c89bf3e_Enabled">
    <vt:lpwstr>true</vt:lpwstr>
  </property>
  <property fmtid="{D5CDD505-2E9C-101B-9397-08002B2CF9AE}" pid="5" name="MSIP_Label_6627b15a-80ec-4ef7-8353-f32e3c89bf3e_SetDate">
    <vt:lpwstr>2025-11-06T12:51:20Z</vt:lpwstr>
  </property>
  <property fmtid="{D5CDD505-2E9C-101B-9397-08002B2CF9AE}" pid="6" name="MSIP_Label_6627b15a-80ec-4ef7-8353-f32e3c89bf3e_Method">
    <vt:lpwstr>Privileged</vt:lpwstr>
  </property>
  <property fmtid="{D5CDD505-2E9C-101B-9397-08002B2CF9AE}" pid="7" name="MSIP_Label_6627b15a-80ec-4ef7-8353-f32e3c89bf3e_Name">
    <vt:lpwstr>IFRC Internal</vt:lpwstr>
  </property>
  <property fmtid="{D5CDD505-2E9C-101B-9397-08002B2CF9AE}" pid="8" name="MSIP_Label_6627b15a-80ec-4ef7-8353-f32e3c89bf3e_SiteId">
    <vt:lpwstr>a2b53be5-734e-4e6c-ab0d-d184f60fd917</vt:lpwstr>
  </property>
  <property fmtid="{D5CDD505-2E9C-101B-9397-08002B2CF9AE}" pid="9" name="MSIP_Label_6627b15a-80ec-4ef7-8353-f32e3c89bf3e_ActionId">
    <vt:lpwstr>cc0903ea-f37f-40ee-94dd-1e3db695d4d0</vt:lpwstr>
  </property>
  <property fmtid="{D5CDD505-2E9C-101B-9397-08002B2CF9AE}" pid="10" name="MSIP_Label_6627b15a-80ec-4ef7-8353-f32e3c89bf3e_ContentBits">
    <vt:lpwstr>2</vt:lpwstr>
  </property>
  <property fmtid="{D5CDD505-2E9C-101B-9397-08002B2CF9AE}" pid="11" name="MSIP_Label_6627b15a-80ec-4ef7-8353-f32e3c89bf3e_Tag">
    <vt:lpwstr>10, 0, 1, 1</vt:lpwstr>
  </property>
</Properties>
</file>